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C:\TIMES Modeller\TIMES-TOM\SuppXLS\"/>
    </mc:Choice>
  </mc:AlternateContent>
  <xr:revisionPtr revIDLastSave="0" documentId="13_ncr:1_{45B30D3B-BD87-4D7E-BD9F-E9F99170AAC2}" xr6:coauthVersionLast="47" xr6:coauthVersionMax="47" xr10:uidLastSave="{00000000-0000-0000-0000-000000000000}"/>
  <bookViews>
    <workbookView xWindow="-110" yWindow="-110" windowWidth="19420" windowHeight="10420" tabRatio="790" activeTab="2" xr2:uid="{00000000-000D-0000-FFFF-FFFF00000000}"/>
  </bookViews>
  <sheets>
    <sheet name="LOG" sheetId="14" r:id="rId1"/>
    <sheet name="Waste_Potential" sheetId="13" r:id="rId2"/>
    <sheet name="ELC-RNW_PotCAP" sheetId="8" r:id="rId3"/>
    <sheet name="Data_WasteIncinerated" sheetId="12" r:id="rId4"/>
    <sheet name="Data_BioWaste" sheetId="15" r:id="rId5"/>
    <sheet name="Data_RNW_Potential" sheetId="1" r:id="rId6"/>
    <sheet name="Data_Sources" sheetId="2" r:id="rId7"/>
    <sheet name="Geothermal E-W split" sheetId="3" r:id="rId8"/>
    <sheet name="PV for industry" sheetId="16" r:id="rId9"/>
    <sheet name="PV - buildings and areas" sheetId="5" r:id="rId10"/>
    <sheet name="Onshore Wind - Comparison" sheetId="4" r:id="rId11"/>
    <sheet name="Onshore Wind - Statistic" sheetId="6" r:id="rId12"/>
    <sheet name="Onshore wind - E-W split" sheetId="7" r:id="rId13"/>
  </sheets>
  <externalReferences>
    <externalReference r:id="rId14"/>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2" i="8" l="1"/>
  <c r="I13" i="8" s="1"/>
  <c r="H12" i="8"/>
  <c r="H13" i="8"/>
  <c r="T23" i="8"/>
  <c r="T22" i="8"/>
  <c r="L35" i="13"/>
  <c r="E10" i="1"/>
  <c r="F10" i="1"/>
  <c r="H10" i="1"/>
  <c r="D4" i="14"/>
  <c r="E11" i="1"/>
  <c r="D5" i="14"/>
  <c r="D6" i="14"/>
  <c r="G13" i="13"/>
  <c r="G14" i="13"/>
  <c r="G15" i="13"/>
  <c r="G16" i="13"/>
  <c r="G17" i="13"/>
  <c r="G18" i="13"/>
  <c r="G19" i="13"/>
  <c r="G20" i="13"/>
  <c r="M4" i="16"/>
  <c r="T4" i="16"/>
  <c r="N4" i="16"/>
  <c r="O4" i="16"/>
  <c r="U4" i="16"/>
  <c r="P4" i="16"/>
  <c r="Q4" i="16"/>
  <c r="M5" i="16"/>
  <c r="T5" i="16"/>
  <c r="N5" i="16"/>
  <c r="M6" i="16"/>
  <c r="T6" i="16"/>
  <c r="N6" i="16"/>
  <c r="M7" i="16"/>
  <c r="N7" i="16"/>
  <c r="T7" i="16"/>
  <c r="M8" i="16"/>
  <c r="T8" i="16"/>
  <c r="N8" i="16"/>
  <c r="M9" i="16"/>
  <c r="T9" i="16"/>
  <c r="N9" i="16"/>
  <c r="M10" i="16"/>
  <c r="N10" i="16"/>
  <c r="T10" i="16"/>
  <c r="O5" i="16"/>
  <c r="U5" i="16"/>
  <c r="P5" i="16"/>
  <c r="Q5" i="16"/>
  <c r="O6" i="16"/>
  <c r="U6" i="16"/>
  <c r="P6" i="16"/>
  <c r="Q6" i="16"/>
  <c r="O7" i="16"/>
  <c r="U7" i="16"/>
  <c r="P7" i="16"/>
  <c r="Q7" i="16"/>
  <c r="O8" i="16"/>
  <c r="U8" i="16"/>
  <c r="P8" i="16"/>
  <c r="Q8" i="16"/>
  <c r="O9" i="16"/>
  <c r="U9" i="16"/>
  <c r="P9" i="16"/>
  <c r="Q9" i="16"/>
  <c r="O10" i="16"/>
  <c r="U10" i="16"/>
  <c r="P10" i="16"/>
  <c r="Q10" i="16"/>
  <c r="M28" i="16"/>
  <c r="N28" i="16"/>
  <c r="T28" i="16"/>
  <c r="M27" i="16"/>
  <c r="T27" i="16"/>
  <c r="N27" i="16"/>
  <c r="M29" i="16"/>
  <c r="T29" i="16"/>
  <c r="N29" i="16"/>
  <c r="M30" i="16"/>
  <c r="N30" i="16"/>
  <c r="T30" i="16"/>
  <c r="M31" i="16"/>
  <c r="T31" i="16"/>
  <c r="N31" i="16"/>
  <c r="M24" i="16"/>
  <c r="T24" i="16"/>
  <c r="N24" i="16"/>
  <c r="O28" i="16"/>
  <c r="U28" i="16"/>
  <c r="P28" i="16"/>
  <c r="Q28" i="16"/>
  <c r="O27" i="16"/>
  <c r="U27" i="16"/>
  <c r="P27" i="16"/>
  <c r="Q27" i="16"/>
  <c r="O29" i="16"/>
  <c r="U29" i="16"/>
  <c r="P29" i="16"/>
  <c r="Q29" i="16"/>
  <c r="O30" i="16"/>
  <c r="U30" i="16"/>
  <c r="P30" i="16"/>
  <c r="Q30" i="16"/>
  <c r="O31" i="16"/>
  <c r="U31" i="16"/>
  <c r="P31" i="16"/>
  <c r="Q31" i="16"/>
  <c r="O24" i="16"/>
  <c r="U24" i="16"/>
  <c r="P24" i="16"/>
  <c r="Q24" i="16"/>
  <c r="M11" i="16"/>
  <c r="T11" i="16"/>
  <c r="N11" i="16"/>
  <c r="M12" i="16"/>
  <c r="T12" i="16"/>
  <c r="N12" i="16"/>
  <c r="M13" i="16"/>
  <c r="T13" i="16"/>
  <c r="N13" i="16"/>
  <c r="M14" i="16"/>
  <c r="N14" i="16"/>
  <c r="T14" i="16"/>
  <c r="M15" i="16"/>
  <c r="N15" i="16"/>
  <c r="T15" i="16"/>
  <c r="M16" i="16"/>
  <c r="T16" i="16"/>
  <c r="N16" i="16"/>
  <c r="M17" i="16"/>
  <c r="N17" i="16"/>
  <c r="T17" i="16"/>
  <c r="M18" i="16"/>
  <c r="N18" i="16"/>
  <c r="T18" i="16"/>
  <c r="M19" i="16"/>
  <c r="T19" i="16"/>
  <c r="N19" i="16"/>
  <c r="M20" i="16"/>
  <c r="T20" i="16"/>
  <c r="N20" i="16"/>
  <c r="M21" i="16"/>
  <c r="T21" i="16"/>
  <c r="N21" i="16"/>
  <c r="M22" i="16"/>
  <c r="T22" i="16"/>
  <c r="N22" i="16"/>
  <c r="M23" i="16"/>
  <c r="T23" i="16"/>
  <c r="N23" i="16"/>
  <c r="M26" i="16"/>
  <c r="T26" i="16"/>
  <c r="N26" i="16"/>
  <c r="O11" i="16"/>
  <c r="U11" i="16"/>
  <c r="P11" i="16"/>
  <c r="Q11" i="16"/>
  <c r="O12" i="16"/>
  <c r="U12" i="16"/>
  <c r="P12" i="16"/>
  <c r="Q12" i="16"/>
  <c r="O13" i="16"/>
  <c r="P13" i="16"/>
  <c r="U13" i="16"/>
  <c r="Q13" i="16"/>
  <c r="O14" i="16"/>
  <c r="P14" i="16"/>
  <c r="U14" i="16"/>
  <c r="Q14" i="16"/>
  <c r="O15" i="16"/>
  <c r="U15" i="16"/>
  <c r="P15" i="16"/>
  <c r="Q15" i="16"/>
  <c r="O16" i="16"/>
  <c r="U16" i="16"/>
  <c r="P16" i="16"/>
  <c r="Q16" i="16"/>
  <c r="O17" i="16"/>
  <c r="U17" i="16"/>
  <c r="P17" i="16"/>
  <c r="Q17" i="16"/>
  <c r="O18" i="16"/>
  <c r="U18" i="16"/>
  <c r="P18" i="16"/>
  <c r="Q18" i="16"/>
  <c r="O19" i="16"/>
  <c r="U19" i="16"/>
  <c r="P19" i="16"/>
  <c r="Q19" i="16"/>
  <c r="O20" i="16"/>
  <c r="P20" i="16"/>
  <c r="U20" i="16"/>
  <c r="Q20" i="16"/>
  <c r="O21" i="16"/>
  <c r="P21" i="16"/>
  <c r="U21" i="16"/>
  <c r="Q21" i="16"/>
  <c r="O22" i="16"/>
  <c r="U22" i="16"/>
  <c r="P22" i="16"/>
  <c r="Q22" i="16"/>
  <c r="O23" i="16"/>
  <c r="U23" i="16"/>
  <c r="P23" i="16"/>
  <c r="Q23" i="16"/>
  <c r="O26" i="16"/>
  <c r="U26" i="16"/>
  <c r="P26" i="16"/>
  <c r="Q26" i="16"/>
  <c r="M25" i="16"/>
  <c r="T25" i="16"/>
  <c r="N25" i="16"/>
  <c r="O25" i="16"/>
  <c r="P25" i="16"/>
  <c r="U25" i="16"/>
  <c r="Q25" i="16"/>
  <c r="M32" i="16"/>
  <c r="N32" i="16"/>
  <c r="T32" i="16"/>
  <c r="O32" i="16"/>
  <c r="U32" i="16"/>
  <c r="P32" i="16"/>
  <c r="Q32" i="16"/>
  <c r="I56" i="8"/>
  <c r="H56" i="8"/>
  <c r="H66" i="8" s="1"/>
  <c r="D16" i="1"/>
  <c r="D8" i="14"/>
  <c r="E15" i="1"/>
  <c r="F15" i="1"/>
  <c r="H15" i="1"/>
  <c r="I18" i="1"/>
  <c r="C18" i="1"/>
  <c r="D9" i="14"/>
  <c r="D10" i="14"/>
  <c r="E42" i="15"/>
  <c r="F42" i="15"/>
  <c r="H70" i="13"/>
  <c r="H71" i="13"/>
  <c r="E41" i="15"/>
  <c r="F41" i="15"/>
  <c r="H69" i="13"/>
  <c r="E40" i="15"/>
  <c r="F40" i="15"/>
  <c r="H68" i="13"/>
  <c r="E39" i="15"/>
  <c r="F39" i="15"/>
  <c r="H67" i="13"/>
  <c r="E38" i="15"/>
  <c r="F38" i="15"/>
  <c r="H66" i="13"/>
  <c r="E37" i="15"/>
  <c r="F37" i="15"/>
  <c r="H65" i="13"/>
  <c r="E36" i="15"/>
  <c r="F36" i="15"/>
  <c r="H64" i="13"/>
  <c r="E35" i="15"/>
  <c r="F35" i="15"/>
  <c r="H63" i="13"/>
  <c r="E34" i="15"/>
  <c r="F34" i="15"/>
  <c r="H62" i="13"/>
  <c r="E33" i="15"/>
  <c r="F33" i="15"/>
  <c r="H61" i="13"/>
  <c r="E32" i="15"/>
  <c r="F32" i="15"/>
  <c r="H60" i="13"/>
  <c r="E31" i="15"/>
  <c r="F31" i="15"/>
  <c r="H59" i="13"/>
  <c r="E30" i="15"/>
  <c r="F30" i="15"/>
  <c r="H58" i="13"/>
  <c r="E29" i="15"/>
  <c r="F29" i="15"/>
  <c r="H57" i="13"/>
  <c r="E28" i="15"/>
  <c r="F28" i="15"/>
  <c r="H56" i="13"/>
  <c r="E27" i="15"/>
  <c r="F27" i="15"/>
  <c r="H55" i="13"/>
  <c r="E26" i="15"/>
  <c r="F26" i="15"/>
  <c r="H54" i="13"/>
  <c r="E25" i="15"/>
  <c r="F25" i="15"/>
  <c r="H53" i="13"/>
  <c r="E24" i="15"/>
  <c r="F24" i="15"/>
  <c r="H52" i="13"/>
  <c r="E23" i="15"/>
  <c r="F23" i="15"/>
  <c r="H51" i="13"/>
  <c r="E22" i="15"/>
  <c r="F22" i="15"/>
  <c r="H50" i="13"/>
  <c r="E21" i="15"/>
  <c r="F21" i="15"/>
  <c r="H49" i="13"/>
  <c r="E20" i="15"/>
  <c r="F20" i="15"/>
  <c r="H48" i="13"/>
  <c r="E19" i="15"/>
  <c r="F19" i="15"/>
  <c r="H47" i="13"/>
  <c r="E18" i="15"/>
  <c r="F18" i="15"/>
  <c r="H46" i="13"/>
  <c r="E17" i="15"/>
  <c r="F17" i="15"/>
  <c r="H45" i="13"/>
  <c r="E16" i="15"/>
  <c r="F16" i="15"/>
  <c r="H44" i="13"/>
  <c r="E15" i="15"/>
  <c r="F15" i="15"/>
  <c r="H43" i="13"/>
  <c r="E14" i="15"/>
  <c r="F14" i="15"/>
  <c r="H42" i="13"/>
  <c r="E13" i="15"/>
  <c r="F13" i="15"/>
  <c r="H41" i="13"/>
  <c r="E12" i="15"/>
  <c r="F12" i="15"/>
  <c r="H40" i="13"/>
  <c r="E11" i="15"/>
  <c r="F11" i="15"/>
  <c r="H39" i="13"/>
  <c r="E10" i="15"/>
  <c r="F10" i="15"/>
  <c r="H38" i="13"/>
  <c r="E9" i="15"/>
  <c r="F9" i="15"/>
  <c r="H37" i="13"/>
  <c r="E8" i="15"/>
  <c r="F8" i="15"/>
  <c r="H36" i="13"/>
  <c r="E7" i="15"/>
  <c r="F7" i="15"/>
  <c r="H35" i="13"/>
  <c r="E6" i="15"/>
  <c r="F6" i="15"/>
  <c r="H34" i="13"/>
  <c r="E5" i="15"/>
  <c r="F5" i="15"/>
  <c r="H33" i="13"/>
  <c r="E4" i="15"/>
  <c r="F4" i="15"/>
  <c r="H32" i="13"/>
  <c r="D13" i="14"/>
  <c r="G10" i="13"/>
  <c r="G12" i="13"/>
  <c r="G11" i="13"/>
  <c r="D15" i="14"/>
  <c r="D16" i="14"/>
  <c r="D17" i="14"/>
  <c r="D18" i="14"/>
  <c r="D20" i="14"/>
  <c r="M33" i="1"/>
  <c r="D15" i="1"/>
  <c r="D10" i="1"/>
  <c r="D7" i="1"/>
  <c r="E16" i="1"/>
  <c r="D11" i="1"/>
  <c r="D8" i="1"/>
  <c r="F11" i="1"/>
  <c r="H11" i="1"/>
  <c r="B16" i="1"/>
  <c r="B11" i="1"/>
  <c r="B8" i="1"/>
  <c r="D21" i="14"/>
  <c r="D22" i="14"/>
  <c r="D23" i="14"/>
  <c r="D24" i="14"/>
  <c r="D25" i="14"/>
  <c r="D26" i="14"/>
  <c r="D27" i="14"/>
  <c r="E10" i="13"/>
  <c r="D28" i="14"/>
  <c r="E11" i="13"/>
  <c r="M18" i="12"/>
  <c r="M17" i="12"/>
  <c r="M8" i="12"/>
  <c r="D21" i="12"/>
  <c r="G21" i="12"/>
  <c r="M7" i="12"/>
  <c r="C6" i="12"/>
  <c r="F6" i="12"/>
  <c r="D15" i="12"/>
  <c r="G15" i="12"/>
  <c r="D53" i="12"/>
  <c r="G53" i="12"/>
  <c r="D3" i="12"/>
  <c r="G3" i="12"/>
  <c r="D23" i="12"/>
  <c r="G23" i="12"/>
  <c r="D39" i="12"/>
  <c r="G39" i="12"/>
  <c r="D9" i="12"/>
  <c r="G9" i="12"/>
  <c r="D17" i="12"/>
  <c r="G17" i="12"/>
  <c r="D25" i="12"/>
  <c r="G25" i="12"/>
  <c r="D41" i="12"/>
  <c r="G41" i="12"/>
  <c r="D5" i="12"/>
  <c r="G5" i="12"/>
  <c r="D11" i="12"/>
  <c r="G11" i="12"/>
  <c r="D18" i="12"/>
  <c r="G18" i="12"/>
  <c r="D29" i="12"/>
  <c r="G29" i="12"/>
  <c r="D47" i="12"/>
  <c r="G47" i="12"/>
  <c r="D4" i="12"/>
  <c r="G4" i="12"/>
  <c r="D7" i="12"/>
  <c r="G7" i="12"/>
  <c r="D27" i="12"/>
  <c r="G27" i="12"/>
  <c r="D51" i="12"/>
  <c r="G51" i="12"/>
  <c r="C21" i="12"/>
  <c r="F21" i="12"/>
  <c r="C25" i="12"/>
  <c r="F25" i="12"/>
  <c r="C57" i="12"/>
  <c r="F57" i="12"/>
  <c r="D12" i="12"/>
  <c r="G12" i="12"/>
  <c r="D14" i="12"/>
  <c r="G14" i="12"/>
  <c r="C18" i="12"/>
  <c r="F18" i="12"/>
  <c r="C28" i="12"/>
  <c r="F28" i="12"/>
  <c r="C40" i="12"/>
  <c r="F40" i="12"/>
  <c r="C44" i="12"/>
  <c r="F44" i="12"/>
  <c r="D20" i="12"/>
  <c r="G20" i="12"/>
  <c r="D24" i="12"/>
  <c r="G24" i="12"/>
  <c r="D26" i="12"/>
  <c r="G26" i="12"/>
  <c r="D30" i="12"/>
  <c r="G30" i="12"/>
  <c r="D36" i="12"/>
  <c r="G36" i="12"/>
  <c r="D38" i="12"/>
  <c r="G38" i="12"/>
  <c r="D40" i="12"/>
  <c r="G40" i="12"/>
  <c r="D42" i="12"/>
  <c r="G42" i="12"/>
  <c r="D48" i="12"/>
  <c r="G48" i="12"/>
  <c r="D52" i="12"/>
  <c r="G52" i="12"/>
  <c r="D54" i="12"/>
  <c r="G54" i="12"/>
  <c r="D5" i="1"/>
  <c r="C4" i="1"/>
  <c r="I5" i="1"/>
  <c r="I4" i="1"/>
  <c r="D4" i="1"/>
  <c r="H13" i="1"/>
  <c r="F13" i="1"/>
  <c r="C5" i="7"/>
  <c r="G5" i="7"/>
  <c r="D5" i="7"/>
  <c r="F5" i="7"/>
  <c r="F6" i="7"/>
  <c r="C6" i="7"/>
  <c r="D6" i="7"/>
  <c r="C7" i="7"/>
  <c r="D7" i="7"/>
  <c r="G10" i="7"/>
  <c r="H10" i="7"/>
  <c r="C8" i="7"/>
  <c r="D8" i="7"/>
  <c r="C9" i="7"/>
  <c r="D9" i="7"/>
  <c r="C10" i="7"/>
  <c r="D10" i="7"/>
  <c r="F10" i="7"/>
  <c r="C11" i="7"/>
  <c r="D11" i="7"/>
  <c r="C12" i="7"/>
  <c r="D12" i="7"/>
  <c r="C13" i="7"/>
  <c r="D13" i="7"/>
  <c r="C14" i="7"/>
  <c r="D14" i="7"/>
  <c r="C15" i="7"/>
  <c r="D15" i="7"/>
  <c r="C16" i="7"/>
  <c r="D16" i="7"/>
  <c r="C17" i="7"/>
  <c r="D17" i="7"/>
  <c r="C18" i="7"/>
  <c r="D18" i="7"/>
  <c r="C19" i="7"/>
  <c r="D19" i="7"/>
  <c r="C20" i="7"/>
  <c r="D20" i="7"/>
  <c r="C21" i="7"/>
  <c r="D21" i="7"/>
  <c r="C22" i="7"/>
  <c r="D22" i="7"/>
  <c r="C23" i="7"/>
  <c r="D23" i="7"/>
  <c r="C24" i="7"/>
  <c r="D24" i="7"/>
  <c r="C25" i="7"/>
  <c r="D25" i="7"/>
  <c r="C26" i="7"/>
  <c r="D26" i="7"/>
  <c r="C27" i="7"/>
  <c r="D27" i="7"/>
  <c r="C28" i="7"/>
  <c r="D28" i="7"/>
  <c r="C29" i="7"/>
  <c r="D29" i="7"/>
  <c r="C30" i="7"/>
  <c r="D30" i="7"/>
  <c r="C31" i="7"/>
  <c r="D31" i="7"/>
  <c r="C32" i="7"/>
  <c r="D32" i="7"/>
  <c r="C33" i="7"/>
  <c r="D33" i="7"/>
  <c r="C34" i="7"/>
  <c r="D34" i="7"/>
  <c r="C35" i="7"/>
  <c r="D35" i="7"/>
  <c r="C36" i="7"/>
  <c r="D36" i="7"/>
  <c r="C37" i="7"/>
  <c r="D37" i="7"/>
  <c r="C38" i="7"/>
  <c r="D38" i="7"/>
  <c r="C39" i="7"/>
  <c r="D39" i="7"/>
  <c r="C40" i="7"/>
  <c r="D40" i="7"/>
  <c r="C41" i="7"/>
  <c r="D41" i="7"/>
  <c r="C42" i="7"/>
  <c r="D42" i="7"/>
  <c r="C43" i="7"/>
  <c r="D43" i="7"/>
  <c r="C44" i="7"/>
  <c r="D44" i="7"/>
  <c r="C45" i="7"/>
  <c r="D45" i="7"/>
  <c r="C46" i="7"/>
  <c r="D46" i="7"/>
  <c r="C47" i="7"/>
  <c r="D47" i="7"/>
  <c r="C48" i="7"/>
  <c r="D48" i="7"/>
  <c r="C49" i="7"/>
  <c r="D49" i="7"/>
  <c r="C50" i="7"/>
  <c r="D50" i="7"/>
  <c r="F6" i="6"/>
  <c r="G6" i="6"/>
  <c r="H6" i="6"/>
  <c r="AZ16" i="6"/>
  <c r="AX17" i="6"/>
  <c r="AY17" i="6"/>
  <c r="R5121" i="6"/>
  <c r="S5121" i="6"/>
  <c r="T5121" i="6"/>
  <c r="U5121" i="6"/>
  <c r="V5121" i="6"/>
  <c r="W5121" i="6"/>
  <c r="X5121" i="6"/>
  <c r="Y5121" i="6"/>
  <c r="Z5121" i="6"/>
  <c r="AA5121" i="6"/>
  <c r="AB5121" i="6"/>
  <c r="AC5121" i="6"/>
  <c r="AD5121" i="6"/>
  <c r="AE5121" i="6"/>
  <c r="AF5121" i="6"/>
  <c r="AG5121" i="6"/>
  <c r="AH5121" i="6"/>
  <c r="AI5121" i="6"/>
  <c r="AJ5121" i="6"/>
  <c r="AK5121" i="6"/>
  <c r="AL5121" i="6"/>
  <c r="AM5121" i="6"/>
  <c r="AN5121" i="6"/>
  <c r="AO5121" i="6"/>
  <c r="AP5121" i="6"/>
  <c r="AQ5121" i="6"/>
  <c r="AR5121" i="6"/>
  <c r="AS5121" i="6"/>
  <c r="AT5121" i="6"/>
  <c r="AU5121" i="6"/>
  <c r="AV5121" i="6"/>
  <c r="AW5121" i="6"/>
  <c r="AX5121" i="6"/>
  <c r="AY5121" i="6"/>
  <c r="AZ5121" i="6"/>
  <c r="E16" i="5"/>
  <c r="D16" i="5"/>
  <c r="C16" i="5"/>
  <c r="F15" i="5"/>
  <c r="F16" i="5"/>
  <c r="F18" i="1"/>
  <c r="F10" i="5"/>
  <c r="F11" i="5"/>
  <c r="E10" i="5"/>
  <c r="G10" i="5"/>
  <c r="G11" i="5"/>
  <c r="E11" i="5"/>
  <c r="D10" i="5"/>
  <c r="D11" i="5"/>
  <c r="G9" i="5"/>
  <c r="G8" i="5"/>
  <c r="G7" i="5"/>
  <c r="G6" i="5"/>
  <c r="G5" i="5"/>
  <c r="G4" i="5"/>
  <c r="G3" i="5"/>
  <c r="D14" i="4"/>
  <c r="P11" i="4"/>
  <c r="C11" i="4"/>
  <c r="J7" i="4"/>
  <c r="G7" i="4"/>
  <c r="E7" i="4"/>
  <c r="G2" i="4"/>
  <c r="H2" i="4"/>
  <c r="I2" i="4"/>
  <c r="J2" i="4"/>
  <c r="K2" i="4"/>
  <c r="L2" i="4"/>
  <c r="M2" i="4"/>
  <c r="N2" i="4"/>
  <c r="O2" i="4"/>
  <c r="D2" i="4"/>
  <c r="C39" i="3"/>
  <c r="C38" i="3"/>
  <c r="C40" i="3"/>
  <c r="C13" i="1"/>
  <c r="H36" i="8"/>
  <c r="G13" i="1"/>
  <c r="I93" i="8"/>
  <c r="I94" i="8" s="1"/>
  <c r="H55" i="8"/>
  <c r="E13" i="1"/>
  <c r="H93" i="8"/>
  <c r="H94" i="8"/>
  <c r="C58" i="12"/>
  <c r="F58" i="12"/>
  <c r="C15" i="12"/>
  <c r="F15" i="12"/>
  <c r="C19" i="12"/>
  <c r="F19" i="12"/>
  <c r="C23" i="12"/>
  <c r="F23" i="12"/>
  <c r="C27" i="12"/>
  <c r="F27" i="12"/>
  <c r="C31" i="12"/>
  <c r="F31" i="12"/>
  <c r="C35" i="12"/>
  <c r="F35" i="12"/>
  <c r="C39" i="12"/>
  <c r="F39" i="12"/>
  <c r="C43" i="12"/>
  <c r="F43" i="12"/>
  <c r="C47" i="12"/>
  <c r="F47" i="12"/>
  <c r="C51" i="12"/>
  <c r="F51" i="12"/>
  <c r="C8" i="12"/>
  <c r="F8" i="12"/>
  <c r="C12" i="12"/>
  <c r="F12" i="12"/>
  <c r="C16" i="12"/>
  <c r="F16" i="12"/>
  <c r="C4" i="12"/>
  <c r="F4" i="12"/>
  <c r="C3" i="12"/>
  <c r="F3" i="12"/>
  <c r="C7" i="12"/>
  <c r="F7" i="12"/>
  <c r="C22" i="12"/>
  <c r="F22" i="12"/>
  <c r="C26" i="12"/>
  <c r="F26" i="12"/>
  <c r="C30" i="12"/>
  <c r="F30" i="12"/>
  <c r="C34" i="12"/>
  <c r="F34" i="12"/>
  <c r="C38" i="12"/>
  <c r="F38" i="12"/>
  <c r="G16" i="1"/>
  <c r="I57" i="8"/>
  <c r="H57" i="8"/>
  <c r="C54" i="12"/>
  <c r="F54" i="12"/>
  <c r="C50" i="12"/>
  <c r="F50" i="12"/>
  <c r="C46" i="12"/>
  <c r="F46" i="12"/>
  <c r="C42" i="12"/>
  <c r="F42" i="12"/>
  <c r="C32" i="12"/>
  <c r="F32" i="12"/>
  <c r="C5" i="12"/>
  <c r="F5" i="12"/>
  <c r="C10" i="12"/>
  <c r="F10" i="12"/>
  <c r="C45" i="12"/>
  <c r="F45" i="12"/>
  <c r="C29" i="12"/>
  <c r="F29" i="12"/>
  <c r="C11" i="12"/>
  <c r="F11" i="12"/>
  <c r="C13" i="12"/>
  <c r="F13" i="12"/>
  <c r="C17" i="12"/>
  <c r="F17" i="12"/>
  <c r="F16" i="1"/>
  <c r="H16" i="1"/>
  <c r="C36" i="12"/>
  <c r="F36" i="12"/>
  <c r="C20" i="12"/>
  <c r="F20" i="12"/>
  <c r="C14" i="12"/>
  <c r="F14" i="12"/>
  <c r="C49" i="12"/>
  <c r="F49" i="12"/>
  <c r="C33" i="12"/>
  <c r="F33" i="12"/>
  <c r="C9" i="12"/>
  <c r="F9" i="12"/>
  <c r="G15" i="1"/>
  <c r="I55" i="8"/>
  <c r="G11" i="1"/>
  <c r="X7" i="16"/>
  <c r="X5" i="16"/>
  <c r="Y7" i="16"/>
  <c r="X4" i="16"/>
  <c r="T33" i="16"/>
  <c r="H5" i="7"/>
  <c r="H6" i="7"/>
  <c r="G6" i="7"/>
  <c r="U33" i="16"/>
  <c r="Y4" i="16"/>
  <c r="H18" i="1"/>
  <c r="E18" i="1"/>
  <c r="H84" i="8"/>
  <c r="H85" i="8"/>
  <c r="G18" i="1"/>
  <c r="I84" i="8"/>
  <c r="I85" i="8"/>
  <c r="Y5" i="16"/>
  <c r="F23" i="1"/>
  <c r="H23" i="1"/>
  <c r="D56" i="12"/>
  <c r="G56" i="12"/>
  <c r="D28" i="12"/>
  <c r="G28" i="12"/>
  <c r="D16" i="12"/>
  <c r="G16" i="12"/>
  <c r="D19" i="12"/>
  <c r="G19" i="12"/>
  <c r="D33" i="12"/>
  <c r="G33" i="12"/>
  <c r="D58" i="12"/>
  <c r="G58" i="12"/>
  <c r="G10" i="1"/>
  <c r="D50" i="12"/>
  <c r="G50" i="12"/>
  <c r="D22" i="12"/>
  <c r="G22" i="12"/>
  <c r="D10" i="12"/>
  <c r="G10" i="12"/>
  <c r="D6" i="12"/>
  <c r="G6" i="12"/>
  <c r="D13" i="12"/>
  <c r="G13" i="12"/>
  <c r="D46" i="12"/>
  <c r="G46" i="12"/>
  <c r="C56" i="12"/>
  <c r="F56" i="12"/>
  <c r="C53" i="12"/>
  <c r="F53" i="12"/>
  <c r="D31" i="12"/>
  <c r="G31" i="12"/>
  <c r="D8" i="12"/>
  <c r="G8" i="12"/>
  <c r="D44" i="12"/>
  <c r="G44" i="12"/>
  <c r="C52" i="12"/>
  <c r="F52" i="12"/>
  <c r="C41" i="12"/>
  <c r="F41" i="12"/>
  <c r="D45" i="12"/>
  <c r="G45" i="12"/>
  <c r="D55" i="12"/>
  <c r="G55" i="12"/>
  <c r="C48" i="12"/>
  <c r="F48" i="12"/>
  <c r="C37" i="12"/>
  <c r="F37" i="12"/>
  <c r="D34" i="12"/>
  <c r="G34" i="12"/>
  <c r="C24" i="12"/>
  <c r="F24" i="12"/>
  <c r="D43" i="12"/>
  <c r="G43" i="12"/>
  <c r="D57" i="12"/>
  <c r="G57" i="12"/>
  <c r="D37" i="12"/>
  <c r="G37" i="12"/>
  <c r="C55" i="12"/>
  <c r="F55" i="12"/>
  <c r="D32" i="12"/>
  <c r="G32" i="12"/>
  <c r="D35" i="12"/>
  <c r="G35" i="12"/>
  <c r="D49" i="12"/>
  <c r="G49" i="12"/>
  <c r="Y6" i="16"/>
  <c r="E8" i="1"/>
  <c r="E7" i="1"/>
  <c r="X6" i="16"/>
  <c r="Z6" i="16"/>
  <c r="Y8" i="16"/>
  <c r="X8" i="16"/>
  <c r="Z7" i="16"/>
  <c r="H65" i="8"/>
  <c r="H67" i="8"/>
  <c r="I66" i="8"/>
  <c r="I67" i="8"/>
  <c r="I65" i="8"/>
  <c r="F7" i="1"/>
  <c r="H7" i="1"/>
  <c r="G7" i="1"/>
  <c r="G8" i="1"/>
  <c r="F8" i="1"/>
  <c r="H8" i="1"/>
  <c r="I28" i="8" l="1"/>
  <c r="I29" i="8" s="1"/>
  <c r="I24" i="8"/>
  <c r="H26" i="8"/>
  <c r="H25" i="8"/>
  <c r="I27" i="8"/>
  <c r="I26" i="8"/>
  <c r="I25" i="8"/>
  <c r="H28" i="8"/>
  <c r="H29" i="8" s="1"/>
  <c r="H24" i="8"/>
  <c r="H2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0" authorId="0" shapeId="0" xr:uid="{00000000-0006-0000-0000-000001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%displayname%</author>
  </authors>
  <commentList>
    <comment ref="G13" authorId="0" shapeId="0" xr:uid="{00000000-0006-0000-0100-000001000000}">
      <text>
        <r>
          <rPr>
            <b/>
            <sz val="9"/>
            <color indexed="55"/>
            <rFont val="Tahoma"/>
            <family val="2"/>
            <charset val="1"/>
          </rPr>
          <t>stpet:</t>
        </r>
        <r>
          <rPr>
            <sz val="9"/>
            <color indexed="55"/>
            <rFont val="Tahoma"/>
            <family val="2"/>
            <charset val="1"/>
          </rPr>
          <t xml:space="preserve">
3.1 comes from the graph
10.5 is assumed calorific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tc={DB7B1793-115F-4554-98DB-0F3BFCAB7E03}</author>
    <author>tc={08E8DA1E-5B8D-437C-BA9C-8B7A49A9C93A}</author>
    <author>tc={E622C33B-9E06-4CB8-9A29-85777027A01A}</author>
    <author>tc={B4DDF9F1-B940-4ECD-A989-F97F45925EA1}</author>
    <author>tc={7DC2ED03-E5E3-4D01-BC37-2FA052388B4E}</author>
  </authors>
  <commentList>
    <comment ref="H37" authorId="0" shapeId="0" xr:uid="{DB7B1793-115F-4554-98DB-0F3BFCAB7E03}">
      <text>
        <t>[Threaded comment]
Your version of Excel allows you to read this threaded comment; however, any edits to it will get removed if the file is opened in a newer version of Excel. Learn more: https://go.microsoft.com/fwlink/?linkid=870924
Comment:
    new values</t>
      </text>
    </comment>
    <comment ref="I37" authorId="1" shapeId="0" xr:uid="{08E8DA1E-5B8D-437C-BA9C-8B7A49A9C93A}">
      <text>
        <t>[Threaded comment]
Your version of Excel allows you to read this threaded comment; however, any edits to it will get removed if the file is opened in a newer version of Excel. Learn more: https://go.microsoft.com/fwlink/?linkid=870924
Comment:
    from 0 to 20000</t>
      </text>
    </comment>
    <comment ref="H38" authorId="2" shapeId="0" xr:uid="{E622C33B-9E06-4CB8-9A29-85777027A01A}">
      <text>
        <t>[Threaded comment]
Your version of Excel allows you to read this threaded comment; however, any edits to it will get removed if the file is opened in a newer version of Excel. Learn more: https://go.microsoft.com/fwlink/?linkid=870924
Comment:
    from 5 to 2k</t>
      </text>
    </comment>
    <comment ref="I38" authorId="3" shapeId="0" xr:uid="{B4DDF9F1-B940-4ECD-A989-F97F45925EA1}">
      <text>
        <t>[Threaded comment]
Your version of Excel allows you to read this threaded comment; however, any edits to it will get removed if the file is opened in a newer version of Excel. Learn more: https://go.microsoft.com/fwlink/?linkid=870924
Comment:
    from 45 to 20, the resting 20 will go to the islands</t>
      </text>
    </comment>
    <comment ref="I47" authorId="4" shapeId="0" xr:uid="{7DC2ED03-E5E3-4D01-BC37-2FA052388B4E}">
      <text>
        <t>[Threaded comment]
Your version of Excel allows you to read this threaded comment; however, any edits to it will get removed if the file is opened in a newer version of Excel. Learn more: https://go.microsoft.com/fwlink/?linkid=870924
Comment:
    rettes mod 0 da near shore ellers ikke skal bruges mere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Iben Moll Rasmussen </author>
  </authors>
  <commentList>
    <comment ref="M16" authorId="0" shapeId="0" xr:uid="{00000000-0006-0000-0500-000001000000}">
      <text>
        <r>
          <rPr>
            <sz val="8"/>
            <color indexed="81"/>
            <rFont val="Tahoma"/>
            <family val="2"/>
          </rPr>
          <t>DCE 2012. Var tidligere 32,5 og før det 17,6.</t>
        </r>
      </text>
    </comment>
    <comment ref="M17" authorId="0" shapeId="0" xr:uid="{00000000-0006-0000-0500-000002000000}">
      <text>
        <r>
          <rPr>
            <b/>
            <sz val="8"/>
            <color indexed="81"/>
            <rFont val="Tahoma"/>
            <family val="2"/>
          </rPr>
          <t>Iben Moll Rasmussen :</t>
        </r>
        <r>
          <rPr>
            <sz val="8"/>
            <color indexed="81"/>
            <rFont val="Tahoma"/>
            <family val="2"/>
          </rPr>
          <t xml:space="preserve">
Elkraft</t>
        </r>
      </text>
    </comment>
    <comment ref="M19" authorId="0" shapeId="0" xr:uid="{00000000-0006-0000-0500-000003000000}">
      <text>
        <r>
          <rPr>
            <b/>
            <sz val="8"/>
            <color indexed="81"/>
            <rFont val="Tahoma"/>
            <family val="2"/>
          </rPr>
          <t>Iben Moll Rasmussen :</t>
        </r>
        <r>
          <rPr>
            <sz val="8"/>
            <color indexed="81"/>
            <rFont val="Tahoma"/>
            <family val="2"/>
          </rPr>
          <t xml:space="preserve">
DMU marts 2009. Var tidligere 78%.</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Rikke Næraa</author>
    <author>Jakob Stenby Lundsager</author>
    <author>Maurizio Gargiulo</author>
  </authors>
  <commentList>
    <comment ref="I4" authorId="0" shapeId="0" xr:uid="{00000000-0006-0000-0700-000001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5" authorId="0" shapeId="0" xr:uid="{00000000-0006-0000-0700-000002000000}">
      <text>
        <r>
          <rPr>
            <b/>
            <sz val="9"/>
            <color rgb="FF000000"/>
            <rFont val="Tahoma"/>
            <family val="2"/>
            <charset val="1"/>
          </rPr>
          <t xml:space="preserve">Jakob Stenby Lundsager:
</t>
        </r>
        <r>
          <rPr>
            <sz val="9"/>
            <color rgb="FF000000"/>
            <rFont val="Tahoma"/>
            <family val="2"/>
            <charset val="1"/>
          </rPr>
          <t>AF from TIMES = 0.98. OK to use because the potential is not defined in capacity but heat production potential.</t>
        </r>
      </text>
    </comment>
    <comment ref="I7" authorId="0" shapeId="0" xr:uid="{00000000-0006-0000-0700-000003000000}">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 ref="I10" authorId="0" shapeId="0" xr:uid="{00000000-0006-0000-0700-000004000000}">
      <text>
        <r>
          <rPr>
            <b/>
            <sz val="9"/>
            <color rgb="FF000000"/>
            <rFont val="Tahoma"/>
            <family val="2"/>
            <charset val="1"/>
          </rPr>
          <t xml:space="preserve">Jakob Stenby Lundsager:
</t>
        </r>
        <r>
          <rPr>
            <sz val="9"/>
            <color rgb="FF000000"/>
            <rFont val="Tahoma"/>
            <family val="2"/>
            <charset val="1"/>
          </rPr>
          <t>VDCCP value for todays technology. See argument for using this in the comment for onshore wind in the cell above.</t>
        </r>
      </text>
    </comment>
    <comment ref="I13" authorId="0" shapeId="0" xr:uid="{00000000-0006-0000-0700-000005000000}">
      <text>
        <r>
          <rPr>
            <b/>
            <sz val="9"/>
            <color rgb="FF000000"/>
            <rFont val="Tahoma"/>
            <family val="2"/>
            <charset val="1"/>
          </rPr>
          <t xml:space="preserve">Jakob Stenby Lundsager:
</t>
        </r>
        <r>
          <rPr>
            <sz val="9"/>
            <color rgb="FF000000"/>
            <rFont val="Tahoma"/>
            <family val="2"/>
            <charset val="1"/>
          </rPr>
          <t>Accoring to DCCP</t>
        </r>
      </text>
    </comment>
    <comment ref="I15" authorId="0" shapeId="0" xr:uid="{00000000-0006-0000-0700-000006000000}">
      <text>
        <r>
          <rPr>
            <b/>
            <sz val="9"/>
            <color rgb="FF000000"/>
            <rFont val="Tahoma"/>
            <family val="2"/>
            <charset val="1"/>
          </rPr>
          <t xml:space="preserve">Jakob Stenby Lundsager:
</t>
        </r>
        <r>
          <rPr>
            <sz val="9"/>
            <color rgb="FF000000"/>
            <rFont val="Tahoma"/>
            <family val="2"/>
            <charset val="1"/>
          </rPr>
          <t>According to DCCP (Secor analysis p. 28)</t>
        </r>
      </text>
    </comment>
    <comment ref="K15" authorId="1" shapeId="0" xr:uid="{00000000-0006-0000-0700-000007000000}">
      <text>
        <r>
          <rPr>
            <b/>
            <sz val="9"/>
            <color indexed="81"/>
            <rFont val="Tahoma"/>
            <family val="2"/>
          </rPr>
          <t>Rikke Næraa:</t>
        </r>
        <r>
          <rPr>
            <sz val="9"/>
            <color indexed="81"/>
            <rFont val="Tahoma"/>
            <family val="2"/>
          </rPr>
          <t xml:space="preserve">
Dokumentationsdelen til Klimakommissio‐
nens samlede rapport
GRØN ENERGI. VEJEN MOD ET DANSK
ENERGISYSTEM UDEN FOSSILE BRÆNDS‐
LER
28. september 2010</t>
        </r>
      </text>
    </comment>
    <comment ref="I18" authorId="2" shapeId="0" xr:uid="{00000000-0006-0000-0700-000008000000}">
      <text>
        <r>
          <rPr>
            <b/>
            <sz val="9"/>
            <color indexed="81"/>
            <rFont val="Tahoma"/>
            <family val="2"/>
          </rPr>
          <t>Jakob Stenby Lundsager:</t>
        </r>
        <r>
          <rPr>
            <sz val="9"/>
            <color indexed="81"/>
            <rFont val="Tahoma"/>
            <family val="2"/>
          </rPr>
          <t xml:space="preserve">
Same FLH as for Solar PV</t>
        </r>
      </text>
    </comment>
    <comment ref="K20" authorId="1" shapeId="0" xr:uid="{00000000-0006-0000-0700-000009000000}">
      <text>
        <r>
          <rPr>
            <b/>
            <sz val="9"/>
            <color indexed="81"/>
            <rFont val="Tahoma"/>
            <family val="2"/>
          </rPr>
          <t>Rikke Næraa:</t>
        </r>
        <r>
          <rPr>
            <sz val="9"/>
            <color indexed="81"/>
            <rFont val="Tahoma"/>
            <family val="2"/>
          </rPr>
          <t xml:space="preserve">
</t>
        </r>
      </text>
    </comment>
    <comment ref="K21" authorId="1" shapeId="0" xr:uid="{00000000-0006-0000-0700-00000A000000}">
      <text>
        <r>
          <rPr>
            <b/>
            <sz val="9"/>
            <color indexed="81"/>
            <rFont val="Tahoma"/>
            <family val="2"/>
          </rPr>
          <t>Rikke Næraa:</t>
        </r>
        <r>
          <rPr>
            <sz val="9"/>
            <color indexed="81"/>
            <rFont val="Tahoma"/>
            <family val="2"/>
          </rPr>
          <t xml:space="preserve">
</t>
        </r>
      </text>
    </comment>
    <comment ref="B22" authorId="3" shapeId="0" xr:uid="{00000000-0006-0000-0700-00000B000000}">
      <text>
        <r>
          <rPr>
            <b/>
            <sz val="9"/>
            <color indexed="81"/>
            <rFont val="Tahoma"/>
            <family val="2"/>
          </rPr>
          <t>Maurizio Gargiulo:</t>
        </r>
        <r>
          <rPr>
            <sz val="9"/>
            <color indexed="81"/>
            <rFont val="Tahoma"/>
            <family val="2"/>
          </rPr>
          <t xml:space="preserve">
We are using more detailed data in the waste potential workbook</t>
        </r>
      </text>
    </comment>
    <comment ref="K22" authorId="1" shapeId="0" xr:uid="{00000000-0006-0000-0700-00000C000000}">
      <text>
        <r>
          <rPr>
            <b/>
            <sz val="9"/>
            <color indexed="81"/>
            <rFont val="Tahoma"/>
            <family val="2"/>
          </rPr>
          <t>Rikke Næraa:</t>
        </r>
        <r>
          <rPr>
            <sz val="9"/>
            <color indexed="81"/>
            <rFont val="Tahoma"/>
            <family val="2"/>
          </rPr>
          <t xml:space="preserve">
</t>
        </r>
      </text>
    </comment>
    <comment ref="K23" authorId="1" shapeId="0" xr:uid="{00000000-0006-0000-0700-00000D000000}">
      <text>
        <r>
          <rPr>
            <b/>
            <sz val="9"/>
            <color indexed="81"/>
            <rFont val="Tahoma"/>
            <family val="2"/>
          </rPr>
          <t>Rikke Næraa:</t>
        </r>
        <r>
          <rPr>
            <sz val="9"/>
            <color indexed="81"/>
            <rFont val="Tahoma"/>
            <family val="2"/>
          </rPr>
          <t xml:space="preserve">
</t>
        </r>
      </text>
    </comment>
  </commentList>
</comments>
</file>

<file path=xl/sharedStrings.xml><?xml version="1.0" encoding="utf-8"?>
<sst xmlns="http://schemas.openxmlformats.org/spreadsheetml/2006/main" count="52371" uniqueCount="18928">
  <si>
    <t>RES</t>
  </si>
  <si>
    <t>DK total</t>
  </si>
  <si>
    <t>East DK</t>
  </si>
  <si>
    <t>West DK</t>
  </si>
  <si>
    <t>Source</t>
  </si>
  <si>
    <t>East/West split comment</t>
  </si>
  <si>
    <t>Remark</t>
  </si>
  <si>
    <t>PJ</t>
  </si>
  <si>
    <t>FLH</t>
  </si>
  <si>
    <t>MW</t>
  </si>
  <si>
    <t>Institution</t>
  </si>
  <si>
    <t>Document</t>
  </si>
  <si>
    <t>Geothermal</t>
  </si>
  <si>
    <t>DCCP</t>
  </si>
  <si>
    <t>Documentation Green Energy</t>
  </si>
  <si>
    <t>p. 41</t>
  </si>
  <si>
    <t>Table in Geotermi – Varme fra jordens indre (DEA). See sheet "Geothermal E-W split</t>
  </si>
  <si>
    <t>Based on heat demand of larger DH networks, geoth. will be base load and therefore not supply all potential. FLH based on TIMES AF.</t>
  </si>
  <si>
    <t>Wind onshore</t>
  </si>
  <si>
    <t>Sektoranalyse el- og varmeforsyning</t>
  </si>
  <si>
    <t>p. 10</t>
  </si>
  <si>
    <t>Wind offshore</t>
  </si>
  <si>
    <t>p. 15</t>
  </si>
  <si>
    <t>Cost curves for distance/water depth very relevant</t>
  </si>
  <si>
    <t>Wave power</t>
  </si>
  <si>
    <t>All in West DK (North Sea according to DCCP)</t>
  </si>
  <si>
    <t>Very uncertain figure, cost curves for distance/water depth very relevant</t>
  </si>
  <si>
    <t>Solar PV</t>
  </si>
  <si>
    <t>p. 30 and p. 39</t>
  </si>
  <si>
    <t>Solar thermal</t>
  </si>
  <si>
    <t>-</t>
  </si>
  <si>
    <t>p. 30 and p. 38</t>
  </si>
  <si>
    <t>Straw</t>
  </si>
  <si>
    <t>No split</t>
  </si>
  <si>
    <t>EBM</t>
  </si>
  <si>
    <t>The model</t>
  </si>
  <si>
    <t>No split, straw can be transported, but the longer the distance the higher the cost</t>
  </si>
  <si>
    <t>Woodchips</t>
  </si>
  <si>
    <t>No split, wood can be transported, but the longer the distance the higher the cost</t>
  </si>
  <si>
    <t>Waste</t>
  </si>
  <si>
    <t>No split, waste can be transported, but the longer the distance the higher the cost</t>
  </si>
  <si>
    <t>Slurry</t>
  </si>
  <si>
    <t>Split on farm land?</t>
  </si>
  <si>
    <t>Status for sources on potentials for RE</t>
  </si>
  <si>
    <t>DEA</t>
  </si>
  <si>
    <t>Fjernvarmeanalysen</t>
  </si>
  <si>
    <t>Elanalysen</t>
  </si>
  <si>
    <t>Biomasseanalysen</t>
  </si>
  <si>
    <t>Other</t>
  </si>
  <si>
    <t>Conlusion</t>
  </si>
  <si>
    <t>Document name</t>
  </si>
  <si>
    <t>Summary Green Energy</t>
  </si>
  <si>
    <t>Geotermi – Varme fra jordens indre.</t>
  </si>
  <si>
    <t>Hedegaard</t>
  </si>
  <si>
    <t>Not included</t>
  </si>
  <si>
    <t>Potential not included as it is hard to determine</t>
  </si>
  <si>
    <t>p. 37</t>
  </si>
  <si>
    <t>70 PJ/year DH close to geoth. heat, but not realistic to supply all of that demand with geoth. Heat</t>
  </si>
  <si>
    <t>Preliminary estimate from 2009 analysis by DEA and GEUS: 75 % DH (90 PJ) supplied by heat pumps (ambient/geoth.) with 65 % ambient/geoth. Energy input)</t>
  </si>
  <si>
    <t>List with consumption of relevant DH networks for which geoth. heat is relevant</t>
  </si>
  <si>
    <t>p. 18</t>
  </si>
  <si>
    <t>Check with the DEA (Tone?)</t>
  </si>
  <si>
    <t>Check his documents on assumptions (KEKA)</t>
  </si>
  <si>
    <t>Technical potential max. 70 PJ (heat out), can be split in east and west from table</t>
  </si>
  <si>
    <t>3.500 MW (3077 h/year)</t>
  </si>
  <si>
    <t>Existing plans means 4,000 MW in 2012 + 10-18,500 MW in 2050 (scenario), 1220 PJ total potential (all both on and offshore)</t>
  </si>
  <si>
    <t>p. 65 + p. 37</t>
  </si>
  <si>
    <t>33 PJ (3,000 MW @ 3077 FLH)</t>
  </si>
  <si>
    <t>p. 30</t>
  </si>
  <si>
    <t>37 PJ (~3,400 MW @ 3077 FLH)</t>
  </si>
  <si>
    <t>Technical potential max. 37 PJ (el out), can be split in east and west by energiproducenttælling</t>
  </si>
  <si>
    <t>∞ (4141 FLH)</t>
  </si>
  <si>
    <t>1190 PJ (80,000 MW @ 4141 FLH) with 50 PJ (3,400 MW) in east DK (, 150 PJ in scenario (10,000 MW)</t>
  </si>
  <si>
    <t>1190 PJ (80,000 MW @ 4141 FLH)</t>
  </si>
  <si>
    <t>Technical potential max. 1190 PJ (el out), can be split in east and west by table (50 PJ outside the north sea)</t>
  </si>
  <si>
    <t>40 PJ</t>
  </si>
  <si>
    <t>40 PJ, all in the north sea</t>
  </si>
  <si>
    <t>40 PJ, all in the north sea, uncertain figure, includes half of the DK part of north sea</t>
  </si>
  <si>
    <t>p. 24</t>
  </si>
  <si>
    <t>Technical potential max. 40 PJ (el out), all in west DK</t>
  </si>
  <si>
    <t>∞ (850 FLH)</t>
  </si>
  <si>
    <t>250 PJ (both PV and thermal)</t>
  </si>
  <si>
    <t>197 PJ + For southeast faced rooftops it is 100 PJ, rest is field placed</t>
  </si>
  <si>
    <t>p. 30 + p. 39</t>
  </si>
  <si>
    <t>For rooftops it is 100 PJ, if fields are included then its infinite</t>
  </si>
  <si>
    <t>p. 29</t>
  </si>
  <si>
    <t>Technical potential max. 197 PJ (el out), could be split by number of buildings east/west (100 PJ) and farmland area east/west (97 PJ)</t>
  </si>
  <si>
    <t>∞</t>
  </si>
  <si>
    <t>50 PJ + For rooftops its 30 PJ</t>
  </si>
  <si>
    <t>p. 30 + p. 38</t>
  </si>
  <si>
    <t>Technical potential max. 50 PJ (heat out), could be split by number of building east/west (30 PJ) and by fields and DH grids next to fields/land prices, non-waste grids, etc. (too difficult, just split it equally)</t>
  </si>
  <si>
    <t>147,9 PJ</t>
  </si>
  <si>
    <t>not included</t>
  </si>
  <si>
    <t>Huge difference between SLP and DCCP - check the +10 mio. ton plan</t>
  </si>
  <si>
    <t>60 PJ</t>
  </si>
  <si>
    <t>32,8 PJ</t>
  </si>
  <si>
    <t>31 PJ non fossil</t>
  </si>
  <si>
    <t>42,3 PJ</t>
  </si>
  <si>
    <t>List of DH consumption of networks close to potential geothermal ressources, copied from "Geotermi – Varme fra jordens indre" (DEA)</t>
  </si>
  <si>
    <t>Brønderslev</t>
  </si>
  <si>
    <t>DTH-Holte</t>
  </si>
  <si>
    <t>Frederikshavn</t>
  </si>
  <si>
    <t>Frederiksværk</t>
  </si>
  <si>
    <t>Grenå</t>
  </si>
  <si>
    <t>Haderslev</t>
  </si>
  <si>
    <t>Herning-Ikast</t>
  </si>
  <si>
    <t>Hillerød-Farum-Værløse</t>
  </si>
  <si>
    <t>Hjørring</t>
  </si>
  <si>
    <t>Holstebro-Struer</t>
  </si>
  <si>
    <t>Horsens</t>
  </si>
  <si>
    <t>Kalundborg</t>
  </si>
  <si>
    <t>Maribo</t>
  </si>
  <si>
    <t>Nordøstsjælland</t>
  </si>
  <si>
    <t>Nyborg</t>
  </si>
  <si>
    <t>Nykøbing Falster</t>
  </si>
  <si>
    <t>Næstved</t>
  </si>
  <si>
    <t>Randers</t>
  </si>
  <si>
    <t>Ringsted</t>
  </si>
  <si>
    <t>Silkeborg</t>
  </si>
  <si>
    <t>Skive</t>
  </si>
  <si>
    <t>Slagelse</t>
  </si>
  <si>
    <t>Storkøbenhavn</t>
  </si>
  <si>
    <t>Svendborg</t>
  </si>
  <si>
    <t>Sønderborg</t>
  </si>
  <si>
    <t>Thisted</t>
  </si>
  <si>
    <t>Trekantområdets Varmetransmissionsselskab</t>
  </si>
  <si>
    <t>Vestforbrænding</t>
  </si>
  <si>
    <t>Viborg</t>
  </si>
  <si>
    <t>Aabenraa</t>
  </si>
  <si>
    <t>Aalborg</t>
  </si>
  <si>
    <t>Århus</t>
  </si>
  <si>
    <t>East</t>
  </si>
  <si>
    <t>West</t>
  </si>
  <si>
    <t>Current and planned onshore windpower capacity</t>
  </si>
  <si>
    <t>Max Potential</t>
  </si>
  <si>
    <t>Comment</t>
  </si>
  <si>
    <t>TIMES DKE Base year</t>
  </si>
  <si>
    <t>C:\VEDA\Veda_BE\Databases\Denmark</t>
  </si>
  <si>
    <t>TIMES DKW Base year</t>
  </si>
  <si>
    <t>TIMES DKE Planned</t>
  </si>
  <si>
    <t>TIMES DKW Planned</t>
  </si>
  <si>
    <t>TIMES DK Total</t>
  </si>
  <si>
    <t>RAMSES DK Total</t>
  </si>
  <si>
    <t>DATA612_2013.xls</t>
  </si>
  <si>
    <t>DCCP DK Total</t>
  </si>
  <si>
    <t>DCCP figures are in PJ and 2500 FLH for today and 3000 FLH for 2050 is used. KEKA remembers a figure of 4,000 MW max. Potential so the FLH for max potential is assumed to be 2500.</t>
  </si>
  <si>
    <t>DEA DKE Statistic Feb. 2009</t>
  </si>
  <si>
    <t>Kopi af AnlaegProdLinkTilNettet_20090526_jlun.xls</t>
  </si>
  <si>
    <t>DEA DKW Statistic Feb. 2009</t>
  </si>
  <si>
    <t>DEA DK Total Statistic  Feb. 2009</t>
  </si>
  <si>
    <t>Hele landet</t>
  </si>
  <si>
    <t>Region Hovedstaden</t>
  </si>
  <si>
    <t>Region Sjælland</t>
  </si>
  <si>
    <t>125</t>
  </si>
  <si>
    <t>Parcel/Stuehuse</t>
  </si>
  <si>
    <t>130</t>
  </si>
  <si>
    <t>Række-,kæde- og dobbelthuse</t>
  </si>
  <si>
    <t>140</t>
  </si>
  <si>
    <t>Etageboligbebyggelse</t>
  </si>
  <si>
    <t>150</t>
  </si>
  <si>
    <t>Kollegier</t>
  </si>
  <si>
    <t>160</t>
  </si>
  <si>
    <t>Døgninstitutioner</t>
  </si>
  <si>
    <t>565</t>
  </si>
  <si>
    <t>Fritidshuse</t>
  </si>
  <si>
    <t>570</t>
  </si>
  <si>
    <t>Andet</t>
  </si>
  <si>
    <t>Sum</t>
  </si>
  <si>
    <t>Statistics Denmark, Area (should be farmed area, but data has not been found yet)</t>
  </si>
  <si>
    <t>Statistics Denmark, number of buildings with housing (should be all types of buildings with roofs faced southwest)</t>
  </si>
  <si>
    <t>104 PJ on rooftops split on no. of buildings, rest split on farm land. See sheet "PV - buildings and areas".</t>
  </si>
  <si>
    <t>NM 750/48</t>
  </si>
  <si>
    <t>Neg Micon</t>
  </si>
  <si>
    <t xml:space="preserve">Sum </t>
  </si>
  <si>
    <t>10 kV siden af 10/0,4 kV transformer (eller tilsvarende) (inkluderer møller tilsluttet i 10kV-nettet)</t>
  </si>
  <si>
    <t>88</t>
  </si>
  <si>
    <t>1a</t>
  </si>
  <si>
    <t>Hjortnæs, Børglum</t>
  </si>
  <si>
    <t>LAND</t>
  </si>
  <si>
    <t>http://193.88.185.146/website/energidataKort/viewer.htm?starttema1=vindkraft&amp;STARTLEFT=550860&amp;STARTRIGHT=551660&amp;STARTBOTTOM=6354633&amp;STARTTOP=6355433</t>
  </si>
  <si>
    <t>570715000000004711</t>
  </si>
  <si>
    <t>87</t>
  </si>
  <si>
    <t>http://193.88.185.146/website/energidataKort/viewer.htm?starttema1=vindkraft&amp;STARTLEFT=550601&amp;STARTRIGHT=551401&amp;STARTBOTTOM=6354799&amp;STARTTOP=6355599</t>
  </si>
  <si>
    <t>570715000000004704</t>
  </si>
  <si>
    <t>86</t>
  </si>
  <si>
    <t>http://193.88.185.146/website/energidataKort/viewer.htm?starttema1=vindkraft&amp;STARTLEFT=550341&amp;STARTRIGHT=551141&amp;STARTBOTTOM=6354965&amp;STARTTOP=6355765</t>
  </si>
  <si>
    <t>570715000000004698</t>
  </si>
  <si>
    <t>84</t>
  </si>
  <si>
    <t>http://193.88.185.146/website/energidataKort/viewer.htm?starttema1=vindkraft&amp;STARTLEFT=550082&amp;STARTRIGHT=550882&amp;STARTBOTTOM=6355131&amp;STARTTOP=6355931</t>
  </si>
  <si>
    <t>570715000000004681</t>
  </si>
  <si>
    <t>83</t>
  </si>
  <si>
    <t>http://193.88.185.146/website/energidataKort/viewer.htm?starttema1=vindkraft&amp;STARTLEFT=549821&amp;STARTRIGHT=550621&amp;STARTBOTTOM=6355296&amp;STARTTOP=6356096</t>
  </si>
  <si>
    <t>570715000000004674</t>
  </si>
  <si>
    <t>85</t>
  </si>
  <si>
    <t>http://193.88.185.146/website/energidataKort/viewer.htm?starttema1=vindkraft&amp;STARTLEFT=549562&amp;STARTRIGHT=550362&amp;STARTBOTTOM=6355461&amp;STARTTOP=6356261</t>
  </si>
  <si>
    <t>570715000000004667</t>
  </si>
  <si>
    <t>82</t>
  </si>
  <si>
    <t>1c</t>
  </si>
  <si>
    <t>http://193.88.185.146/website/energidataKort/viewer.htm?starttema1=vindkraft&amp;STARTLEFT=549303&amp;STARTRIGHT=550103&amp;STARTBOTTOM=6355627&amp;STARTTOP=6356427</t>
  </si>
  <si>
    <t>570715000000004650</t>
  </si>
  <si>
    <t>81</t>
  </si>
  <si>
    <t>2z</t>
  </si>
  <si>
    <t>Børlumkloster Enge, Børglum</t>
  </si>
  <si>
    <t>http://193.88.185.146/website/energidataKort/viewer.htm?starttema1=vindkraft&amp;STARTLEFT=549042&amp;STARTRIGHT=549842&amp;STARTBOTTOM=6355792&amp;STARTTOP=6356592</t>
  </si>
  <si>
    <t>Uoplyst</t>
  </si>
  <si>
    <t>Bonus</t>
  </si>
  <si>
    <t>570715000000004643</t>
  </si>
  <si>
    <t>0,4 kV siden af 10/0,4 kV transformer (eller tilsvarende)</t>
  </si>
  <si>
    <t>37</t>
  </si>
  <si>
    <t>8ai</t>
  </si>
  <si>
    <t>Furreby by, Furreby</t>
  </si>
  <si>
    <t>http://193.88.185.146/website/energidataKort/viewer.htm?starttema1=vindkraft&amp;STARTLEFT=544344&amp;STARTRIGHT=545144&amp;STARTBOTTOM=6360113&amp;STARTTOP=6360913</t>
  </si>
  <si>
    <t>DW 27</t>
  </si>
  <si>
    <t>Danwin A/S</t>
  </si>
  <si>
    <t>570715000000004315</t>
  </si>
  <si>
    <t>31</t>
  </si>
  <si>
    <t>2a</t>
  </si>
  <si>
    <t>Årup by, Vrejlev</t>
  </si>
  <si>
    <t>http://193.88.185.146/website/energidataKort/viewer.htm?starttema1=vindkraft&amp;STARTLEFT=559833&amp;STARTRIGHT=560633&amp;STARTBOTTOM=6354302&amp;STARTTOP=6355102</t>
  </si>
  <si>
    <t>V 25-200</t>
  </si>
  <si>
    <t>Vestas</t>
  </si>
  <si>
    <t>570715000000004223</t>
  </si>
  <si>
    <t>26</t>
  </si>
  <si>
    <t>17l</t>
  </si>
  <si>
    <t>Vrensted by, Vrensted</t>
  </si>
  <si>
    <t>http://193.88.185.146/website/energidataKort/viewer.htm?starttema1=vindkraft&amp;STARTLEFT=546667&amp;STARTRIGHT=547467&amp;STARTBOTTOM=6352381&amp;STARTTOP=6353181</t>
  </si>
  <si>
    <t>W-2320/150</t>
  </si>
  <si>
    <t>Wind World A/S</t>
  </si>
  <si>
    <t>570715000000004124</t>
  </si>
  <si>
    <t>25</t>
  </si>
  <si>
    <t>9n</t>
  </si>
  <si>
    <t>Vollerup By, Em</t>
  </si>
  <si>
    <t>http://193.88.185.146/website/energidataKort/viewer.htm?starttema1=vindkraft&amp;STARTLEFT=553626&amp;STARTRIGHT=554426&amp;STARTBOTTOM=6356211&amp;STARTTOP=6357011</t>
  </si>
  <si>
    <t>W-2320/160</t>
  </si>
  <si>
    <t>570715000000004117</t>
  </si>
  <si>
    <t>24</t>
  </si>
  <si>
    <t>20g</t>
  </si>
  <si>
    <t>Børglum by, Børglum</t>
  </si>
  <si>
    <t>http://193.88.185.146/website/energidataKort/viewer.htm?starttema1=vindkraft&amp;STARTLEFT=551794&amp;STARTRIGHT=552594&amp;STARTBOTTOM=6356585&amp;STARTTOP=6357385</t>
  </si>
  <si>
    <t>570715000000004100</t>
  </si>
  <si>
    <t>http://193.88.185.146/website/energidataKort/viewer.htm?starttema1=vindkraft&amp;STARTLEFT=551778&amp;STARTRIGHT=552578&amp;STARTBOTTOM=6356686&amp;STARTTOP=6357486</t>
  </si>
  <si>
    <t>V 29 - 225kW</t>
  </si>
  <si>
    <t>Vestas Wind System A/S</t>
  </si>
  <si>
    <t>570715000000004094</t>
  </si>
  <si>
    <t>1205-2020</t>
  </si>
  <si>
    <t>12</t>
  </si>
  <si>
    <t>Sørup, Tårs</t>
  </si>
  <si>
    <t>http://193.88.185.146/website/energidataKort/viewer.htm?starttema1=vindkraft&amp;STARTLEFT=568394&amp;STARTRIGHT=569194&amp;STARTBOTTOM=6359256&amp;STARTTOP=6360056</t>
  </si>
  <si>
    <t>W-2320/150 kW</t>
  </si>
  <si>
    <t>570715000000003820</t>
  </si>
  <si>
    <t>1205-1982</t>
  </si>
  <si>
    <t>1n</t>
  </si>
  <si>
    <t>http://193.88.185.146/website/energidataKort/viewer.htm?starttema1=vindkraft&amp;STARTLEFT=568646&amp;STARTRIGHT=569446&amp;STARTBOTTOM=6359470&amp;STARTTOP=6360270</t>
  </si>
  <si>
    <t>V 25 - 200kW</t>
  </si>
  <si>
    <t>570715000000003806</t>
  </si>
  <si>
    <t>1205-0850</t>
  </si>
  <si>
    <t>10</t>
  </si>
  <si>
    <t>Sæsing By, Tårs</t>
  </si>
  <si>
    <t>http://193.88.185.146/website/energidataKort/viewer.htm?starttema1=vindkraft&amp;STARTLEFT=571145&amp;STARTRIGHT=571945&amp;STARTBOTTOM=6359137&amp;STARTTOP=6359937</t>
  </si>
  <si>
    <t>V 47 - 660kW</t>
  </si>
  <si>
    <t>570715000000003776</t>
  </si>
  <si>
    <t>1205-0010</t>
  </si>
  <si>
    <t>1</t>
  </si>
  <si>
    <t>Ronten, Tårs</t>
  </si>
  <si>
    <t>http://193.88.185.146/website/energidataKort/viewer.htm?starttema1=vindkraft&amp;STARTLEFT=570665&amp;STARTRIGHT=571465&amp;STARTBOTTOM=6357381&amp;STARTTOP=6358181</t>
  </si>
  <si>
    <t>570715000000003769</t>
  </si>
  <si>
    <t>1205-0008</t>
  </si>
  <si>
    <t>http://193.88.185.146/website/energidataKort/viewer.htm?starttema1=vindkraft&amp;STARTLEFT=570398&amp;STARTRIGHT=571198&amp;STARTBOTTOM=6357449&amp;STARTTOP=6358249</t>
  </si>
  <si>
    <t>570715000000003752</t>
  </si>
  <si>
    <t>1205-0006</t>
  </si>
  <si>
    <t>1b</t>
  </si>
  <si>
    <t>Lindholt, Tårs</t>
  </si>
  <si>
    <t>http://193.88.185.146/website/energidataKort/viewer.htm?starttema1=vindkraft&amp;STARTLEFT=570592&amp;STARTRIGHT=571392&amp;STARTBOTTOM=6357648&amp;STARTTOP=6358448</t>
  </si>
  <si>
    <t>570715000000003745</t>
  </si>
  <si>
    <t>1205-0004</t>
  </si>
  <si>
    <t>http://193.88.185.146/website/energidataKort/viewer.htm?starttema1=vindkraft&amp;STARTLEFT=570324&amp;STARTRIGHT=571124&amp;STARTBOTTOM=6357718&amp;STARTTOP=6358518</t>
  </si>
  <si>
    <t>570715000000003738</t>
  </si>
  <si>
    <t>1205-0002</t>
  </si>
  <si>
    <t>http://193.88.185.146/website/energidataKort/viewer.htm?starttema1=vindkraft&amp;STARTLEFT=570521&amp;STARTRIGHT=571321&amp;STARTBOTTOM=6357914&amp;STARTTOP=6358714</t>
  </si>
  <si>
    <t>570715000000003721</t>
  </si>
  <si>
    <t>1205-0000</t>
  </si>
  <si>
    <t>http://193.88.185.146/website/energidataKort/viewer.htm?starttema1=vindkraft&amp;STARTLEFT=570252&amp;STARTRIGHT=571052&amp;STARTBOTTOM=6357986&amp;STARTTOP=6358786</t>
  </si>
  <si>
    <t>V 47-660/200kW</t>
  </si>
  <si>
    <t>570715000000003714</t>
  </si>
  <si>
    <t>1202-3100</t>
  </si>
  <si>
    <t>39p</t>
  </si>
  <si>
    <t>Tårs By, Tårs</t>
  </si>
  <si>
    <t>http://193.88.185.146/website/energidataKort/viewer.htm?starttema1=vindkraft&amp;STARTLEFT=566220&amp;STARTRIGHT=567020&amp;STARTBOTTOM=6361784&amp;STARTTOP=6362584</t>
  </si>
  <si>
    <t>570715000000003707</t>
  </si>
  <si>
    <t>1202-3090</t>
  </si>
  <si>
    <t>39o</t>
  </si>
  <si>
    <t>http://193.88.185.146/website/energidataKort/viewer.htm?starttema1=vindkraft&amp;STARTLEFT=566040&amp;STARTRIGHT=566840&amp;STARTBOTTOM=6361871&amp;STARTTOP=6362671</t>
  </si>
  <si>
    <t>570715000000003691</t>
  </si>
  <si>
    <t>1202-3080</t>
  </si>
  <si>
    <t>40k</t>
  </si>
  <si>
    <t>http://193.88.185.146/website/energidataKort/viewer.htm?starttema1=vindkraft&amp;STARTLEFT=565860&amp;STARTRIGHT=566660&amp;STARTBOTTOM=6361961&amp;STARTTOP=6362761</t>
  </si>
  <si>
    <t>570715000000003684</t>
  </si>
  <si>
    <t>1202-3070</t>
  </si>
  <si>
    <t>113b</t>
  </si>
  <si>
    <t>http://193.88.185.146/website/energidataKort/viewer.htm?starttema1=vindkraft&amp;STARTLEFT=565680&amp;STARTRIGHT=566480&amp;STARTBOTTOM=6362048&amp;STARTTOP=6362848</t>
  </si>
  <si>
    <t>570715000000003677</t>
  </si>
  <si>
    <t>1202-3060</t>
  </si>
  <si>
    <t>112b</t>
  </si>
  <si>
    <t>http://193.88.185.146/website/energidataKort/viewer.htm?starttema1=vindkraft&amp;STARTLEFT=565502&amp;STARTRIGHT=566302&amp;STARTBOTTOM=6362135&amp;STARTTOP=6362935</t>
  </si>
  <si>
    <t>570715000000003660</t>
  </si>
  <si>
    <t>1202-3050</t>
  </si>
  <si>
    <t>39n</t>
  </si>
  <si>
    <t>http://193.88.185.146/website/energidataKort/viewer.htm?starttema1=vindkraft&amp;STARTLEFT=566206&amp;STARTRIGHT=567006&amp;STARTBOTTOM=6361984&amp;STARTTOP=6362784</t>
  </si>
  <si>
    <t>570715000000003653</t>
  </si>
  <si>
    <t>1202-3040</t>
  </si>
  <si>
    <t>2di</t>
  </si>
  <si>
    <t>http://193.88.185.146/website/energidataKort/viewer.htm?starttema1=vindkraft&amp;STARTLEFT=566027&amp;STARTRIGHT=566827&amp;STARTBOTTOM=6362071&amp;STARTTOP=6362871</t>
  </si>
  <si>
    <t>570715000000003646</t>
  </si>
  <si>
    <t>1202-3030</t>
  </si>
  <si>
    <t>40i</t>
  </si>
  <si>
    <t>http://193.88.185.146/website/energidataKort/viewer.htm?starttema1=vindkraft&amp;STARTLEFT=565846&amp;STARTRIGHT=566646&amp;STARTBOTTOM=6362160&amp;STARTTOP=6362960</t>
  </si>
  <si>
    <t>570715000000003639</t>
  </si>
  <si>
    <t>1202-3020</t>
  </si>
  <si>
    <t>111a</t>
  </si>
  <si>
    <t>http://193.88.185.146/website/energidataKort/viewer.htm?starttema1=vindkraft&amp;STARTLEFT=565666&amp;STARTRIGHT=566466&amp;STARTBOTTOM=6362248&amp;STARTTOP=6363048</t>
  </si>
  <si>
    <t>570715000000003622</t>
  </si>
  <si>
    <t>1202-3010</t>
  </si>
  <si>
    <t>111b</t>
  </si>
  <si>
    <t>http://193.88.185.146/website/energidataKort/viewer.htm?starttema1=vindkraft&amp;STARTLEFT=565488&amp;STARTRIGHT=566288&amp;STARTBOTTOM=6362335&amp;STARTTOP=6363135</t>
  </si>
  <si>
    <t>W2700/150kW</t>
  </si>
  <si>
    <t>570715000000003615</t>
  </si>
  <si>
    <t>1202-2284</t>
  </si>
  <si>
    <t>Karmisholt Gde., Tårs</t>
  </si>
  <si>
    <t>http://193.88.185.146/website/energidataKort/viewer.htm?starttema1=vindkraft&amp;STARTLEFT=567384&amp;STARTRIGHT=568184&amp;STARTBOTTOM=6362339&amp;STARTTOP=6363139</t>
  </si>
  <si>
    <t>570715000000003608</t>
  </si>
  <si>
    <t>1202-1690</t>
  </si>
  <si>
    <t>6a</t>
  </si>
  <si>
    <t>Agdrup By, Tårs</t>
  </si>
  <si>
    <t>http://193.88.185.146/website/energidataKort/viewer.htm?starttema1=vindkraft&amp;STARTLEFT=565953&amp;STARTRIGHT=566753&amp;STARTBOTTOM=6363529&amp;STARTTOP=6364329</t>
  </si>
  <si>
    <t>W2800/150kW</t>
  </si>
  <si>
    <t>570715000000003592</t>
  </si>
  <si>
    <t>1201-0272</t>
  </si>
  <si>
    <t>1h</t>
  </si>
  <si>
    <t>Bøgsted Hgd., Astrup</t>
  </si>
  <si>
    <t>http://193.88.185.146/website/energidataKort/viewer.htm?starttema1=vindkraft&amp;STARTLEFT=565406&amp;STARTRIGHT=566206&amp;STARTBOTTOM=6368057&amp;STARTTOP=6368857</t>
  </si>
  <si>
    <t>570715000000003561</t>
  </si>
  <si>
    <t>1201-0270</t>
  </si>
  <si>
    <t>http://193.88.185.146/website/energidataKort/viewer.htm?starttema1=vindkraft&amp;STARTLEFT=565277&amp;STARTRIGHT=566077&amp;STARTBOTTOM=6368081&amp;STARTTOP=6368881</t>
  </si>
  <si>
    <t>V 44 - 600kW</t>
  </si>
  <si>
    <t>570715000000003554</t>
  </si>
  <si>
    <t>1110-1010</t>
  </si>
  <si>
    <t>3i</t>
  </si>
  <si>
    <t>Sdr. Bindslev By, Bindslev</t>
  </si>
  <si>
    <t>http://193.88.185.146/website/energidataKort/viewer.htm?starttema1=vindkraft&amp;STARTLEFT=569730&amp;STARTRIGHT=570530&amp;STARTBOTTOM=6375361&amp;STARTTOP=6376161</t>
  </si>
  <si>
    <t>570715000000003547</t>
  </si>
  <si>
    <t>1110-1008</t>
  </si>
  <si>
    <t>3d</t>
  </si>
  <si>
    <t>http://193.88.185.146/website/energidataKort/viewer.htm?starttema1=vindkraft&amp;STARTLEFT=569516&amp;STARTRIGHT=570316&amp;STARTBOTTOM=6375430&amp;STARTTOP=6376230</t>
  </si>
  <si>
    <t>570715000000003530</t>
  </si>
  <si>
    <t>1110-1006</t>
  </si>
  <si>
    <t>3a</t>
  </si>
  <si>
    <t>http://193.88.185.146/website/energidataKort/viewer.htm?starttema1=vindkraft&amp;STARTLEFT=569684&amp;STARTRIGHT=570484&amp;STARTBOTTOM=6375580&amp;STARTTOP=6376380</t>
  </si>
  <si>
    <t>570715000000003523</t>
  </si>
  <si>
    <t>1110-1004</t>
  </si>
  <si>
    <t>http://193.88.185.146/website/energidataKort/viewer.htm?starttema1=vindkraft&amp;STARTLEFT=569469&amp;STARTRIGHT=570269&amp;STARTBOTTOM=6375650&amp;STARTTOP=6376450</t>
  </si>
  <si>
    <t>570715000000003516</t>
  </si>
  <si>
    <t>1110-1002</t>
  </si>
  <si>
    <t>http://193.88.185.146/website/energidataKort/viewer.htm?starttema1=vindkraft&amp;STARTLEFT=569636&amp;STARTRIGHT=570436&amp;STARTBOTTOM=6375800&amp;STARTTOP=6376600</t>
  </si>
  <si>
    <t>570715000000003509</t>
  </si>
  <si>
    <t>1110-1000</t>
  </si>
  <si>
    <t>3h</t>
  </si>
  <si>
    <t>http://193.88.185.146/website/energidataKort/viewer.htm?starttema1=vindkraft&amp;STARTLEFT=569423&amp;STARTRIGHT=570223&amp;STARTBOTTOM=6375870&amp;STARTTOP=6376670</t>
  </si>
  <si>
    <t>570715000000003493</t>
  </si>
  <si>
    <t>Installationstilsluttet (i forbrugsinstallation) 0,4 kV</t>
  </si>
  <si>
    <t>1107-1101</t>
  </si>
  <si>
    <t>10a</t>
  </si>
  <si>
    <t>Måstrup By, Mosbjerg</t>
  </si>
  <si>
    <t>http://193.88.185.146/website/energidataKort/viewer.htm?starttema1=vindkraft&amp;STARTLEFT=575677&amp;STARTRIGHT=576477&amp;STARTBOTTOM=6376654&amp;STARTTOP=6377454</t>
  </si>
  <si>
    <t>570715000000003479</t>
  </si>
  <si>
    <t>1105-2610</t>
  </si>
  <si>
    <t>Tversted By, Tversted</t>
  </si>
  <si>
    <t>http://193.88.185.146/website/energidataKort/viewer.htm?starttema1=vindkraft&amp;STARTLEFT=576577&amp;STARTRIGHT=577377&amp;STARTBOTTOM=6384299&amp;STARTTOP=6385099</t>
  </si>
  <si>
    <t>570715000000003462</t>
  </si>
  <si>
    <t>1105-2312</t>
  </si>
  <si>
    <t>32a</t>
  </si>
  <si>
    <t>Gårdbo Sø, Tversted</t>
  </si>
  <si>
    <t>http://193.88.185.146/website/energidataKort/viewer.htm?starttema1=vindkraft&amp;STARTLEFT=578852&amp;STARTRIGHT=579652&amp;STARTBOTTOM=6384164&amp;STARTTOP=6384964</t>
  </si>
  <si>
    <t>570715000000003455</t>
  </si>
  <si>
    <t>1105-2310</t>
  </si>
  <si>
    <t>http://193.88.185.146/website/energidataKort/viewer.htm?starttema1=vindkraft&amp;STARTLEFT=578753&amp;STARTRIGHT=579553&amp;STARTBOTTOM=6384338&amp;STARTTOP=6385138</t>
  </si>
  <si>
    <t>KE 15 K</t>
  </si>
  <si>
    <t>Kuriant</t>
  </si>
  <si>
    <t>570715000000003448</t>
  </si>
  <si>
    <t>1101-0681</t>
  </si>
  <si>
    <t>6g</t>
  </si>
  <si>
    <t>http://193.88.185.146/website/energidataKort/viewer.htm?starttema1=vindkraft&amp;STARTLEFT=573804&amp;STARTRIGHT=574604&amp;STARTBOTTOM=6375397&amp;STARTTOP=6376197</t>
  </si>
  <si>
    <t>W200/26</t>
  </si>
  <si>
    <t>A/S1 Wincon West Wind</t>
  </si>
  <si>
    <t>570715000000003325</t>
  </si>
  <si>
    <t>1005-1157</t>
  </si>
  <si>
    <t>1bp</t>
  </si>
  <si>
    <t>Lengsholm Hgd., Lendum</t>
  </si>
  <si>
    <t>http://193.88.185.146/website/energidataKort/viewer.htm?starttema1=vindkraft&amp;STARTLEFT=577931&amp;STARTRIGHT=578731&amp;STARTBOTTOM=6362265&amp;STARTTOP=6363065</t>
  </si>
  <si>
    <t>570715000000003202</t>
  </si>
  <si>
    <t>1004-0187</t>
  </si>
  <si>
    <t>44a</t>
  </si>
  <si>
    <t>Lendum By, Lendum</t>
  </si>
  <si>
    <t>http://193.88.185.146/website/energidataKort/viewer.htm?starttema1=vindkraft&amp;STARTLEFT=575863&amp;STARTRIGHT=576663&amp;STARTBOTTOM=6361790&amp;STARTTOP=6362590</t>
  </si>
  <si>
    <t>570715000000003196</t>
  </si>
  <si>
    <t>1004-0186</t>
  </si>
  <si>
    <t>http://193.88.185.146/website/energidataKort/viewer.htm?starttema1=vindkraft&amp;STARTLEFT=575649&amp;STARTRIGHT=576449&amp;STARTBOTTOM=6361601&amp;STARTTOP=6362401</t>
  </si>
  <si>
    <t>570715000000003189</t>
  </si>
  <si>
    <t>1004-0185</t>
  </si>
  <si>
    <t>55a</t>
  </si>
  <si>
    <t>http://193.88.185.146/website/energidataKort/viewer.htm?starttema1=vindkraft&amp;STARTLEFT=575436&amp;STARTRIGHT=576236&amp;STARTBOTTOM=6361412&amp;STARTTOP=6362212</t>
  </si>
  <si>
    <t>570715000000003172</t>
  </si>
  <si>
    <t>1004-0184</t>
  </si>
  <si>
    <t>http://193.88.185.146/website/energidataKort/viewer.htm?starttema1=vindkraft&amp;STARTLEFT=575223&amp;STARTRIGHT=576023&amp;STARTBOTTOM=6361223&amp;STARTTOP=6362023</t>
  </si>
  <si>
    <t>570715000000003165</t>
  </si>
  <si>
    <t>1004-0183</t>
  </si>
  <si>
    <t>52a</t>
  </si>
  <si>
    <t>http://193.88.185.146/website/energidataKort/viewer.htm?starttema1=vindkraft&amp;STARTLEFT=575009&amp;STARTRIGHT=575809&amp;STARTBOTTOM=6361034&amp;STARTTOP=6361834</t>
  </si>
  <si>
    <t>W 2320/150kW</t>
  </si>
  <si>
    <t>570715000000003158</t>
  </si>
  <si>
    <t>1004-0054</t>
  </si>
  <si>
    <t>Stendal, Tårs</t>
  </si>
  <si>
    <t>http://193.88.185.146/website/energidataKort/viewer.htm?starttema1=vindkraft&amp;STARTLEFT=573254&amp;STARTRIGHT=574054&amp;STARTBOTTOM=6361333&amp;STARTTOP=6362133</t>
  </si>
  <si>
    <t>V 27-225kW</t>
  </si>
  <si>
    <t>570715000000003141</t>
  </si>
  <si>
    <t>0807-4012</t>
  </si>
  <si>
    <t>17a</t>
  </si>
  <si>
    <t>Nr. Tornby By, Tornby</t>
  </si>
  <si>
    <t>http://193.88.185.146/website/energidataKort/viewer.htm?starttema1=vindkraft&amp;STARTLEFT=556675&amp;STARTRIGHT=557475&amp;STARTBOTTOM=6380055&amp;STARTTOP=6380855</t>
  </si>
  <si>
    <t>570715000000002922</t>
  </si>
  <si>
    <t>0807-4010</t>
  </si>
  <si>
    <t>http://193.88.185.146/website/energidataKort/viewer.htm?starttema1=vindkraft&amp;STARTLEFT=556654&amp;STARTRIGHT=557454&amp;STARTBOTTOM=6380173&amp;STARTTOP=6380973</t>
  </si>
  <si>
    <t>570715000000002915</t>
  </si>
  <si>
    <t>0807-4008</t>
  </si>
  <si>
    <t>http://193.88.185.146/website/energidataKort/viewer.htm?starttema1=vindkraft&amp;STARTLEFT=556522&amp;STARTRIGHT=557322&amp;STARTBOTTOM=6380064&amp;STARTTOP=6380864</t>
  </si>
  <si>
    <t>V 25-200kW</t>
  </si>
  <si>
    <t>570715000000002908</t>
  </si>
  <si>
    <t>0805-5030</t>
  </si>
  <si>
    <t>Præstholm, Skallerup</t>
  </si>
  <si>
    <t>http://193.88.185.146/website/energidataKort/viewer.htm?starttema1=vindkraft&amp;STARTLEFT=548673&amp;STARTRIGHT=549473&amp;STARTBOTTOM=6370050&amp;STARTTOP=6370850</t>
  </si>
  <si>
    <t>MK3/150kW</t>
  </si>
  <si>
    <t>Bonus Energy A/S</t>
  </si>
  <si>
    <t>570715000000002892</t>
  </si>
  <si>
    <t>0805-4938</t>
  </si>
  <si>
    <t>13g</t>
  </si>
  <si>
    <t>Vennebjerg By, Vennebjerg</t>
  </si>
  <si>
    <t>http://193.88.185.146/website/energidataKort/viewer.htm?starttema1=vindkraft&amp;STARTLEFT=549728&amp;STARTRIGHT=550528&amp;STARTBOTTOM=6370058&amp;STARTTOP=6370858</t>
  </si>
  <si>
    <t>570715000000002885</t>
  </si>
  <si>
    <t>0805-4936</t>
  </si>
  <si>
    <t>16a</t>
  </si>
  <si>
    <t>http://193.88.185.146/website/energidataKort/viewer.htm?starttema1=vindkraft&amp;STARTLEFT=549723&amp;STARTRIGHT=550523&amp;STARTBOTTOM=6369658&amp;STARTTOP=6370458</t>
  </si>
  <si>
    <t>570715000000002878</t>
  </si>
  <si>
    <t>0805-4934</t>
  </si>
  <si>
    <t>http://193.88.185.146/website/energidataKort/viewer.htm?starttema1=vindkraft&amp;STARTLEFT=549730&amp;STARTRIGHT=550530&amp;STARTBOTTOM=6369757&amp;STARTTOP=6370557</t>
  </si>
  <si>
    <t>150/30 kW</t>
  </si>
  <si>
    <t>570715000000002861</t>
  </si>
  <si>
    <t>0805-4932</t>
  </si>
  <si>
    <t>http://193.88.185.146/website/energidataKort/viewer.htm?starttema1=vindkraft&amp;STARTLEFT=549750&amp;STARTRIGHT=550550&amp;STARTBOTTOM=6369856&amp;STARTTOP=6370656</t>
  </si>
  <si>
    <t>Bonus Energy</t>
  </si>
  <si>
    <t>570715000000002854</t>
  </si>
  <si>
    <t>0805-4930</t>
  </si>
  <si>
    <t>http://193.88.185.146/website/energidataKort/viewer.htm?starttema1=vindkraft&amp;STARTLEFT=549757&amp;STARTRIGHT=550557&amp;STARTBOTTOM=6369955&amp;STARTTOP=6370755</t>
  </si>
  <si>
    <t>NM750-175/44-40</t>
  </si>
  <si>
    <t>Micon</t>
  </si>
  <si>
    <t>570715000000002847</t>
  </si>
  <si>
    <t>0705-0316</t>
  </si>
  <si>
    <t>67h</t>
  </si>
  <si>
    <t>http://193.88.185.146/website/energidataKort/viewer.htm?starttema1=vindkraft&amp;STARTLEFT=569129&amp;STARTRIGHT=569929&amp;STARTBOTTOM=6381398&amp;STARTTOP=6382198</t>
  </si>
  <si>
    <t>570715000000002830</t>
  </si>
  <si>
    <t>0705-0314</t>
  </si>
  <si>
    <t>20ae</t>
  </si>
  <si>
    <t>http://193.88.185.146/website/energidataKort/viewer.htm?starttema1=vindkraft&amp;STARTLEFT=568879&amp;STARTRIGHT=569679&amp;STARTBOTTOM=6381398&amp;STARTTOP=6382198</t>
  </si>
  <si>
    <t>570715000000002823</t>
  </si>
  <si>
    <t>0705-0312</t>
  </si>
  <si>
    <t>16ag</t>
  </si>
  <si>
    <t>http://193.88.185.146/website/energidataKort/viewer.htm?starttema1=vindkraft&amp;STARTLEFT=568630&amp;STARTRIGHT=569430&amp;STARTBOTTOM=6381398&amp;STARTTOP=6382198</t>
  </si>
  <si>
    <t>570715000000002816</t>
  </si>
  <si>
    <t>0705-0310</t>
  </si>
  <si>
    <t>60c</t>
  </si>
  <si>
    <t>http://193.88.185.146/website/energidataKort/viewer.htm?starttema1=vindkraft&amp;STARTLEFT=568380&amp;STARTRIGHT=569180&amp;STARTBOTTOM=6381398&amp;STARTTOP=6382198</t>
  </si>
  <si>
    <t>V 25 - 200 kW</t>
  </si>
  <si>
    <t>570715000000002809</t>
  </si>
  <si>
    <t>0607-0010</t>
  </si>
  <si>
    <t>124apa</t>
  </si>
  <si>
    <t>Horne By, Hirtshals</t>
  </si>
  <si>
    <t>http://193.88.185.146/website/energidataKort/viewer.htm?starttema1=vindkraft&amp;STARTLEFT=556487&amp;STARTRIGHT=557287&amp;STARTBOTTOM=6382364&amp;STARTTOP=6383164</t>
  </si>
  <si>
    <t>570715000000002793</t>
  </si>
  <si>
    <t>0506-0008</t>
  </si>
  <si>
    <t>1ao</t>
  </si>
  <si>
    <t>Høgholt Hgd., Hørmested</t>
  </si>
  <si>
    <t>http://193.88.185.146/website/energidataKort/viewer.htm?starttema1=vindkraft&amp;STARTLEFT=572538&amp;STARTRIGHT=573338&amp;STARTBOTTOM=6367972&amp;STARTTOP=6368772</t>
  </si>
  <si>
    <t>570715000000002762</t>
  </si>
  <si>
    <t>0506-0006</t>
  </si>
  <si>
    <t>http://193.88.185.146/website/energidataKort/viewer.htm?starttema1=vindkraft&amp;STARTLEFT=572585&amp;STARTRIGHT=573385&amp;STARTBOTTOM=6368167&amp;STARTTOP=6368967</t>
  </si>
  <si>
    <t>570715000000002755</t>
  </si>
  <si>
    <t>0506-0004</t>
  </si>
  <si>
    <t>http://193.88.185.146/website/energidataKort/viewer.htm?starttema1=vindkraft&amp;STARTLEFT=572633&amp;STARTRIGHT=573433&amp;STARTBOTTOM=6368361&amp;STARTTOP=6369161</t>
  </si>
  <si>
    <t>570715000000002748</t>
  </si>
  <si>
    <t>0506-0002</t>
  </si>
  <si>
    <t>http://193.88.185.146/website/energidataKort/viewer.htm?starttema1=vindkraft&amp;STARTLEFT=572679&amp;STARTRIGHT=573479&amp;STARTBOTTOM=6368555&amp;STARTTOP=6369355</t>
  </si>
  <si>
    <t>570715000000002731</t>
  </si>
  <si>
    <t>0506-0000</t>
  </si>
  <si>
    <t>http://193.88.185.146/website/energidataKort/viewer.htm?starttema1=vindkraft&amp;STARTLEFT=572727&amp;STARTRIGHT=573527&amp;STARTBOTTOM=6368749&amp;STARTTOP=6369549</t>
  </si>
  <si>
    <t>570715000000002724</t>
  </si>
  <si>
    <t>0312-0048</t>
  </si>
  <si>
    <t>1ad</t>
  </si>
  <si>
    <t>Børglumkloster Hgd., Børglum</t>
  </si>
  <si>
    <t>http://193.88.185.146/website/energidataKort/viewer.htm?starttema1=vindkraft&amp;STARTLEFT=550116&amp;STARTRIGHT=550916&amp;STARTBOTTOM=6361237&amp;STARTTOP=6362037</t>
  </si>
  <si>
    <t>570715000000002564</t>
  </si>
  <si>
    <t>0312-0046</t>
  </si>
  <si>
    <t>http://193.88.185.146/website/energidataKort/viewer.htm?starttema1=vindkraft&amp;STARTLEFT=550179&amp;STARTRIGHT=550979&amp;STARTBOTTOM=6361447&amp;STARTTOP=6362247</t>
  </si>
  <si>
    <t>570715000000002557</t>
  </si>
  <si>
    <t>0312-0044</t>
  </si>
  <si>
    <t>http://193.88.185.146/website/energidataKort/viewer.htm?starttema1=vindkraft&amp;STARTLEFT=549988&amp;STARTRIGHT=550788&amp;STARTBOTTOM=6361556&amp;STARTTOP=6362356</t>
  </si>
  <si>
    <t>570715000000002540</t>
  </si>
  <si>
    <t>0312-0042</t>
  </si>
  <si>
    <t>1ae</t>
  </si>
  <si>
    <t>http://193.88.185.146/website/energidataKort/viewer.htm?starttema1=vindkraft&amp;STARTLEFT=549924&amp;STARTRIGHT=550724&amp;STARTBOTTOM=6361345&amp;STARTTOP=6362145</t>
  </si>
  <si>
    <t>NM750-200/48</t>
  </si>
  <si>
    <t>570715000000002533</t>
  </si>
  <si>
    <t>0309-0258</t>
  </si>
  <si>
    <t>Villerup Hgd., Skallerup</t>
  </si>
  <si>
    <t>http://193.88.185.146/website/energidataKort/viewer.htm?starttema1=vindkraft&amp;STARTLEFT=552339&amp;STARTRIGHT=553139&amp;STARTBOTTOM=6368343&amp;STARTTOP=6369143</t>
  </si>
  <si>
    <t>570715000000002526</t>
  </si>
  <si>
    <t>0309-0256</t>
  </si>
  <si>
    <t>http://193.88.185.146/website/energidataKort/viewer.htm?starttema1=vindkraft&amp;STARTLEFT=552336&amp;STARTRIGHT=553136&amp;STARTBOTTOM=6368541&amp;STARTTOP=6369341</t>
  </si>
  <si>
    <t>570715000000002519</t>
  </si>
  <si>
    <t>0309-0254</t>
  </si>
  <si>
    <t>1s</t>
  </si>
  <si>
    <t>http://193.88.185.146/website/energidataKort/viewer.htm?starttema1=vindkraft&amp;STARTLEFT=552334&amp;STARTRIGHT=553134&amp;STARTBOTTOM=6368740&amp;STARTTOP=6369540</t>
  </si>
  <si>
    <t>570715000000002502</t>
  </si>
  <si>
    <t>0309-0252</t>
  </si>
  <si>
    <t>http://193.88.185.146/website/energidataKort/viewer.htm?starttema1=vindkraft&amp;STARTLEFT=552331&amp;STARTRIGHT=553131&amp;STARTBOTTOM=6368940&amp;STARTTOP=6369740</t>
  </si>
  <si>
    <t>27A2/225kW</t>
  </si>
  <si>
    <t>DANWIN</t>
  </si>
  <si>
    <t>570715000000002496</t>
  </si>
  <si>
    <t>0307-0076</t>
  </si>
  <si>
    <t>8c</t>
  </si>
  <si>
    <t>Vejby By, Vejby</t>
  </si>
  <si>
    <t>http://193.88.185.146/website/energidataKort/viewer.htm?starttema1=vindkraft&amp;STARTLEFT=551384&amp;STARTRIGHT=552184&amp;STARTBOTTOM=6361886&amp;STARTTOP=6362686</t>
  </si>
  <si>
    <t>M1500-750/175kW</t>
  </si>
  <si>
    <t>570715000000002489</t>
  </si>
  <si>
    <t>0306-1194</t>
  </si>
  <si>
    <t>36k</t>
  </si>
  <si>
    <t>Asdal Hgd., Asdal</t>
  </si>
  <si>
    <t>http://193.88.185.146/website/energidataKort/viewer.htm?starttema1=vindkraft&amp;STARTLEFT=560330&amp;STARTRIGHT=561130&amp;STARTBOTTOM=6378904&amp;STARTTOP=6379704</t>
  </si>
  <si>
    <t>570715000000002472</t>
  </si>
  <si>
    <t>0306-1192</t>
  </si>
  <si>
    <t>3u</t>
  </si>
  <si>
    <t>http://193.88.185.146/website/energidataKort/viewer.htm?starttema1=vindkraft&amp;STARTLEFT=560580&amp;STARTRIGHT=561380&amp;STARTBOTTOM=6378928&amp;STARTTOP=6379728</t>
  </si>
  <si>
    <t>570715000000002465</t>
  </si>
  <si>
    <t>0306-1190</t>
  </si>
  <si>
    <t>http://193.88.185.146/website/energidataKort/viewer.htm?starttema1=vindkraft&amp;STARTLEFT=560412&amp;STARTRIGHT=561212&amp;STARTBOTTOM=6379113&amp;STARTTOP=6379913</t>
  </si>
  <si>
    <t>570715000000002458</t>
  </si>
  <si>
    <t>0305-0000</t>
  </si>
  <si>
    <t>12a</t>
  </si>
  <si>
    <t>Nr. Harritslev By, Vennebjerg</t>
  </si>
  <si>
    <t>http://193.88.185.146/website/energidataKort/viewer.htm?starttema1=vindkraft&amp;STARTLEFT=552156&amp;STARTRIGHT=552956&amp;STARTBOTTOM=6368017&amp;STARTTOP=6368817</t>
  </si>
  <si>
    <t>570715000000002427</t>
  </si>
  <si>
    <t>0304-0492</t>
  </si>
  <si>
    <t>12c</t>
  </si>
  <si>
    <t>Hundelev By, Jelstrup</t>
  </si>
  <si>
    <t>http://193.88.185.146/website/energidataKort/viewer.htm?starttema1=vindkraft&amp;STARTLEFT=551708&amp;STARTRIGHT=552508&amp;STARTBOTTOM=6364575&amp;STARTTOP=6365375</t>
  </si>
  <si>
    <t>570715000000002410</t>
  </si>
  <si>
    <t>0304-0490</t>
  </si>
  <si>
    <t>9e</t>
  </si>
  <si>
    <t>http://193.88.185.146/website/energidataKort/viewer.htm?starttema1=vindkraft&amp;STARTLEFT=551899&amp;STARTRIGHT=552699&amp;STARTBOTTOM=6364762&amp;STARTTOP=6365562</t>
  </si>
  <si>
    <t>WM 18/7-55</t>
  </si>
  <si>
    <t>Wind-Matic/Riisager Møllen</t>
  </si>
  <si>
    <t>570715000000002403</t>
  </si>
  <si>
    <t>0301-0241</t>
  </si>
  <si>
    <t>14a</t>
  </si>
  <si>
    <t>Sdr. Harritslev By, Harritslev</t>
  </si>
  <si>
    <t>http://193.88.185.146/website/energidataKort/viewer.htm?starttema1=vindkraft&amp;STARTLEFT=553968&amp;STARTRIGHT=554768&amp;STARTBOTTOM=6364621&amp;STARTTOP=6365421</t>
  </si>
  <si>
    <t>570715000000002397</t>
  </si>
  <si>
    <t>0208-3192</t>
  </si>
  <si>
    <t>15a</t>
  </si>
  <si>
    <t>Ø. Vidstrup By, Vidstrup</t>
  </si>
  <si>
    <t>http://193.88.185.146/website/energidataKort/viewer.htm?starttema1=vindkraft&amp;STARTLEFT=554497&amp;STARTRIGHT=555297&amp;STARTBOTTOM=6373274&amp;STARTTOP=6374074</t>
  </si>
  <si>
    <t>570715000000002380</t>
  </si>
  <si>
    <t>0208-3190</t>
  </si>
  <si>
    <t>http://193.88.185.146/website/energidataKort/viewer.htm?starttema1=vindkraft&amp;STARTLEFT=554491&amp;STARTRIGHT=555291&amp;STARTBOTTOM=6373375&amp;STARTTOP=6374175</t>
  </si>
  <si>
    <t>570715000000002373</t>
  </si>
  <si>
    <t>0206-1208</t>
  </si>
  <si>
    <t>2d</t>
  </si>
  <si>
    <t>Grimmeshave, Astrup</t>
  </si>
  <si>
    <t>http://193.88.185.146/website/energidataKort/viewer.htm?starttema1=vindkraft&amp;STARTLEFT=564113&amp;STARTRIGHT=564913&amp;STARTBOTTOM=6371741&amp;STARTTOP=6372541</t>
  </si>
  <si>
    <t>VS-150kW</t>
  </si>
  <si>
    <t>Vind Syssel</t>
  </si>
  <si>
    <t>570715000000002366</t>
  </si>
  <si>
    <t>0206-0792</t>
  </si>
  <si>
    <t>13a</t>
  </si>
  <si>
    <t>Skibsby By, Skt. Olai</t>
  </si>
  <si>
    <t>http://193.88.185.146/website/energidataKort/viewer.htm?starttema1=vindkraft&amp;STARTLEFT=561812&amp;STARTRIGHT=562612&amp;STARTBOTTOM=6371479&amp;STARTTOP=6372279</t>
  </si>
  <si>
    <t>V 39 - 500kW</t>
  </si>
  <si>
    <t>570715000000002335</t>
  </si>
  <si>
    <t>0205-3208</t>
  </si>
  <si>
    <t>30a</t>
  </si>
  <si>
    <t>http://193.88.185.146/website/energidataKort/viewer.htm?starttema1=vindkraft&amp;STARTLEFT=562871&amp;STARTRIGHT=563671&amp;STARTBOTTOM=6379647&amp;STARTTOP=6380447</t>
  </si>
  <si>
    <t>570715000000002328</t>
  </si>
  <si>
    <t>0205-3207</t>
  </si>
  <si>
    <t>30ba</t>
  </si>
  <si>
    <t>http://193.88.185.146/website/energidataKort/viewer.htm?starttema1=vindkraft&amp;STARTLEFT=562999&amp;STARTRIGHT=563799&amp;STARTBOTTOM=6379767&amp;STARTTOP=6380567</t>
  </si>
  <si>
    <t>570715000000002311</t>
  </si>
  <si>
    <t>0205-3206</t>
  </si>
  <si>
    <t>http://193.88.185.146/website/energidataKort/viewer.htm?starttema1=vindkraft&amp;STARTLEFT=562832&amp;STARTRIGHT=563632&amp;STARTBOTTOM=6379817&amp;STARTTOP=6380617</t>
  </si>
  <si>
    <t>570715000000002304</t>
  </si>
  <si>
    <t>0205-3205</t>
  </si>
  <si>
    <t>http://193.88.185.146/website/energidataKort/viewer.htm?starttema1=vindkraft&amp;STARTLEFT=562960&amp;STARTRIGHT=563760&amp;STARTBOTTOM=6379938&amp;STARTTOP=6380738</t>
  </si>
  <si>
    <t>570715000000002298</t>
  </si>
  <si>
    <t>0205-3204</t>
  </si>
  <si>
    <t>http://193.88.185.146/website/energidataKort/viewer.htm?starttema1=vindkraft&amp;STARTLEFT=562793&amp;STARTRIGHT=563593&amp;STARTBOTTOM=6379989&amp;STARTTOP=6380789</t>
  </si>
  <si>
    <t>V 47/660kW</t>
  </si>
  <si>
    <t>570715000000002281</t>
  </si>
  <si>
    <t>0202-1210</t>
  </si>
  <si>
    <t>33f</t>
  </si>
  <si>
    <t>Den nordlige Del, Mygdal</t>
  </si>
  <si>
    <t>http://193.88.185.146/website/energidataKort/viewer.htm?starttema1=vindkraft&amp;STARTLEFT=567555&amp;STARTRIGHT=568355&amp;STARTBOTTOM=6377856&amp;STARTTOP=6378656</t>
  </si>
  <si>
    <t>570715000000002250</t>
  </si>
  <si>
    <t>0202-1208</t>
  </si>
  <si>
    <t>21a</t>
  </si>
  <si>
    <t>http://193.88.185.146/website/energidataKort/viewer.htm?starttema1=vindkraft&amp;STARTLEFT=567686&amp;STARTRIGHT=568486&amp;STARTBOTTOM=6377662&amp;STARTTOP=6378462</t>
  </si>
  <si>
    <t>570715000000002243</t>
  </si>
  <si>
    <t>0202-1206</t>
  </si>
  <si>
    <t>24b</t>
  </si>
  <si>
    <t>http://193.88.185.146/website/energidataKort/viewer.htm?starttema1=vindkraft&amp;STARTLEFT=567819&amp;STARTRIGHT=568619&amp;STARTBOTTOM=6377467&amp;STARTTOP=6378267</t>
  </si>
  <si>
    <t>570715000000002236</t>
  </si>
  <si>
    <t>0202-1204</t>
  </si>
  <si>
    <t>25d</t>
  </si>
  <si>
    <t>http://193.88.185.146/website/energidataKort/viewer.htm?starttema1=vindkraft&amp;STARTLEFT=567760&amp;STARTRIGHT=568560&amp;STARTBOTTOM=6377972&amp;STARTTOP=6378772</t>
  </si>
  <si>
    <t>570715000000002229</t>
  </si>
  <si>
    <t>0202-1202</t>
  </si>
  <si>
    <t>http://193.88.185.146/website/energidataKort/viewer.htm?starttema1=vindkraft&amp;STARTLEFT=567890&amp;STARTRIGHT=568690&amp;STARTBOTTOM=6377778&amp;STARTTOP=6378578</t>
  </si>
  <si>
    <t>570715000000002212</t>
  </si>
  <si>
    <t>0202-1200</t>
  </si>
  <si>
    <t>25b</t>
  </si>
  <si>
    <t>http://193.88.185.146/website/energidataKort/viewer.htm?starttema1=vindkraft&amp;STARTLEFT=568023&amp;STARTRIGHT=568823&amp;STARTBOTTOM=6377583&amp;STARTTOP=6378383</t>
  </si>
  <si>
    <t>W 2500/150kW</t>
  </si>
  <si>
    <t>570715000000002205</t>
  </si>
  <si>
    <t>0201-0390</t>
  </si>
  <si>
    <t>Jonstrup By, Skt. Hans</t>
  </si>
  <si>
    <t>http://193.88.185.146/website/energidataKort/viewer.htm?starttema1=vindkraft&amp;STARTLEFT=555126&amp;STARTRIGHT=555926&amp;STARTBOTTOM=6370333&amp;STARTTOP=6371133</t>
  </si>
  <si>
    <t>W-2800/150 kW</t>
  </si>
  <si>
    <t>570715000000002199</t>
  </si>
  <si>
    <t>0201-0372</t>
  </si>
  <si>
    <t>http://193.88.185.146/website/energidataKort/viewer.htm?starttema1=vindkraft&amp;STARTLEFT=555502&amp;STARTRIGHT=556302&amp;STARTBOTTOM=6370080&amp;STARTTOP=6370880</t>
  </si>
  <si>
    <t>570715000000002182</t>
  </si>
  <si>
    <t>0201-0370</t>
  </si>
  <si>
    <t>http://193.88.185.146/website/energidataKort/viewer.htm?starttema1=vindkraft&amp;STARTLEFT=555514&amp;STARTRIGHT=556314&amp;STARTBOTTOM=6370174&amp;STARTTOP=6370974</t>
  </si>
  <si>
    <t>NM 750-200/48</t>
  </si>
  <si>
    <t>570715000000002175</t>
  </si>
  <si>
    <t>0108-0568</t>
  </si>
  <si>
    <t>11h</t>
  </si>
  <si>
    <t>Smidstrup By, Sejlstrup</t>
  </si>
  <si>
    <t>http://193.88.185.146/website/energidataKort/viewer.htm?starttema1=vindkraft&amp;STARTLEFT=554309&amp;STARTRIGHT=555109&amp;STARTBOTTOM=6359534&amp;STARTTOP=6360334</t>
  </si>
  <si>
    <t>570715000000002168</t>
  </si>
  <si>
    <t>0108-0566</t>
  </si>
  <si>
    <t>3e</t>
  </si>
  <si>
    <t>http://193.88.185.146/website/energidataKort/viewer.htm?starttema1=vindkraft&amp;STARTLEFT=554117&amp;STARTRIGHT=554917&amp;STARTBOTTOM=6359704&amp;STARTTOP=6360504</t>
  </si>
  <si>
    <t>570715000000002151</t>
  </si>
  <si>
    <t>0108-0564</t>
  </si>
  <si>
    <t>3f</t>
  </si>
  <si>
    <t>http://193.88.185.146/website/energidataKort/viewer.htm?starttema1=vindkraft&amp;STARTLEFT=554326&amp;STARTRIGHT=555126&amp;STARTBOTTOM=6359789&amp;STARTTOP=6360589</t>
  </si>
  <si>
    <t>570715000000002144</t>
  </si>
  <si>
    <t>0108-0562</t>
  </si>
  <si>
    <t>http://193.88.185.146/website/energidataKort/viewer.htm?starttema1=vindkraft&amp;STARTLEFT=554132&amp;STARTRIGHT=554932&amp;STARTBOTTOM=6359957&amp;STARTTOP=6360757</t>
  </si>
  <si>
    <t>V47-660/200kW</t>
  </si>
  <si>
    <t>570715000000002137</t>
  </si>
  <si>
    <t>0107-2557</t>
  </si>
  <si>
    <t>Den vestlige Del, Ugilt</t>
  </si>
  <si>
    <t>http://193.88.185.146/website/energidataKort/viewer.htm?starttema1=vindkraft&amp;STARTLEFT=564523&amp;STARTRIGHT=565323&amp;STARTBOTTOM=6366013&amp;STARTTOP=6366813</t>
  </si>
  <si>
    <t>570715000000002113</t>
  </si>
  <si>
    <t>0107-2556</t>
  </si>
  <si>
    <t>2aæ</t>
  </si>
  <si>
    <t>http://193.88.185.146/website/energidataKort/viewer.htm?starttema1=vindkraft&amp;STARTLEFT=564335&amp;STARTRIGHT=565135&amp;STARTBOTTOM=6365900&amp;STARTTOP=6366700</t>
  </si>
  <si>
    <t>570715000000002106</t>
  </si>
  <si>
    <t>0107-2555</t>
  </si>
  <si>
    <t>2aø</t>
  </si>
  <si>
    <t>http://193.88.185.146/website/energidataKort/viewer.htm?starttema1=vindkraft&amp;STARTLEFT=564145&amp;STARTRIGHT=564945&amp;STARTBOTTOM=6365786&amp;STARTTOP=6366586</t>
  </si>
  <si>
    <t>570715000000002090</t>
  </si>
  <si>
    <t>0107-2554</t>
  </si>
  <si>
    <t>http://193.88.185.146/website/energidataKort/viewer.htm?starttema1=vindkraft&amp;STARTLEFT=563956&amp;STARTRIGHT=564756&amp;STARTBOTTOM=6365670&amp;STARTTOP=6366470</t>
  </si>
  <si>
    <t>570715000000002083</t>
  </si>
  <si>
    <t>0107-1596</t>
  </si>
  <si>
    <t>10b</t>
  </si>
  <si>
    <t>Fuglsig Hgd., Hjørring Jorder</t>
  </si>
  <si>
    <t>http://193.88.185.146/website/energidataKort/viewer.htm?starttema1=vindkraft&amp;STARTLEFT=562793&amp;STARTRIGHT=563593&amp;STARTBOTTOM=6365524&amp;STARTTOP=6366324</t>
  </si>
  <si>
    <t>570715000000002076</t>
  </si>
  <si>
    <t>0107-1594</t>
  </si>
  <si>
    <t>http://193.88.185.146/website/energidataKort/viewer.htm?starttema1=vindkraft&amp;STARTLEFT=562580&amp;STARTRIGHT=563380&amp;STARTBOTTOM=6365396&amp;STARTTOP=6366196</t>
  </si>
  <si>
    <t>23/180</t>
  </si>
  <si>
    <t>Danwin</t>
  </si>
  <si>
    <t>570715000000002069</t>
  </si>
  <si>
    <t>0106-1161</t>
  </si>
  <si>
    <t>4d</t>
  </si>
  <si>
    <t>Guldager By, Vrejlev</t>
  </si>
  <si>
    <t>http://193.88.185.146/website/energidataKort/viewer.htm?starttema1=vindkraft&amp;STARTLEFT=558339&amp;STARTRIGHT=559139&amp;STARTBOTTOM=6361848&amp;STARTTOP=6362648</t>
  </si>
  <si>
    <t>W 2460/100kW</t>
  </si>
  <si>
    <t>570715000000002014</t>
  </si>
  <si>
    <t>0106-0052</t>
  </si>
  <si>
    <t>6m</t>
  </si>
  <si>
    <t>Gunderup By, Vrejlev</t>
  </si>
  <si>
    <t>http://193.88.185.146/website/energidataKort/viewer.htm?starttema1=vindkraft&amp;STARTLEFT=558786&amp;STARTRIGHT=559586&amp;STARTBOTTOM=6359022&amp;STARTTOP=6359822</t>
  </si>
  <si>
    <t>570715000000002007</t>
  </si>
  <si>
    <t>0106-0050</t>
  </si>
  <si>
    <t>http://193.88.185.146/website/energidataKort/viewer.htm?starttema1=vindkraft&amp;STARTLEFT=558785&amp;STARTRIGHT=559585&amp;STARTBOTTOM=6358957&amp;STARTTOP=6359757</t>
  </si>
  <si>
    <t>W 2920/250kW</t>
  </si>
  <si>
    <t>570715000000001994</t>
  </si>
  <si>
    <t>0103-0796</t>
  </si>
  <si>
    <t>1ex</t>
  </si>
  <si>
    <t>Rønnovsholm Hgd., Vrejlev</t>
  </si>
  <si>
    <t>http://193.88.185.146/website/energidataKort/viewer.htm?starttema1=vindkraft&amp;STARTLEFT=562339&amp;STARTRIGHT=563139&amp;STARTBOTTOM=6362466&amp;STARTTOP=6363266</t>
  </si>
  <si>
    <t>570715000000001987</t>
  </si>
  <si>
    <t>0103-0794</t>
  </si>
  <si>
    <t>1ev</t>
  </si>
  <si>
    <t>http://193.88.185.146/website/energidataKort/viewer.htm?starttema1=vindkraft&amp;STARTLEFT=562179&amp;STARTRIGHT=562979&amp;STARTBOTTOM=6362489&amp;STARTTOP=6363289</t>
  </si>
  <si>
    <t>570715000000001970</t>
  </si>
  <si>
    <t>0103-0792</t>
  </si>
  <si>
    <t>1eu</t>
  </si>
  <si>
    <t>http://193.88.185.146/website/energidataKort/viewer.htm?starttema1=vindkraft&amp;STARTLEFT=562019&amp;STARTRIGHT=562819&amp;STARTBOTTOM=6362514&amp;STARTTOP=6363314</t>
  </si>
  <si>
    <t>570715000000001963</t>
  </si>
  <si>
    <t>0103-0790</t>
  </si>
  <si>
    <t>1et</t>
  </si>
  <si>
    <t>http://193.88.185.146/website/energidataKort/viewer.htm?starttema1=vindkraft&amp;STARTLEFT=561861&amp;STARTRIGHT=562661&amp;STARTBOTTOM=6362538&amp;STARTTOP=6363338</t>
  </si>
  <si>
    <t>570715000000001956</t>
  </si>
  <si>
    <t>0103-0788</t>
  </si>
  <si>
    <t>1es</t>
  </si>
  <si>
    <t>http://193.88.185.146/website/energidataKort/viewer.htm?starttema1=vindkraft&amp;STARTLEFT=562338&amp;STARTRIGHT=563138&amp;STARTBOTTOM=6362602&amp;STARTTOP=6363402</t>
  </si>
  <si>
    <t>570715000000001949</t>
  </si>
  <si>
    <t>0103-0786</t>
  </si>
  <si>
    <t>3er</t>
  </si>
  <si>
    <t>http://193.88.185.146/website/energidataKort/viewer.htm?starttema1=vindkraft&amp;STARTLEFT=562179&amp;STARTRIGHT=562979&amp;STARTBOTTOM=6362626&amp;STARTTOP=6363426</t>
  </si>
  <si>
    <t>570715000000001932</t>
  </si>
  <si>
    <t>0103-0784</t>
  </si>
  <si>
    <t>3r</t>
  </si>
  <si>
    <t>http://193.88.185.146/website/energidataKort/viewer.htm?starttema1=vindkraft&amp;STARTLEFT=562021&amp;STARTRIGHT=562821&amp;STARTBOTTOM=6362651&amp;STARTTOP=6363451</t>
  </si>
  <si>
    <t>570715000000001925</t>
  </si>
  <si>
    <t>0103-0782</t>
  </si>
  <si>
    <t>1eq</t>
  </si>
  <si>
    <t>http://193.88.185.146/website/energidataKort/viewer.htm?starttema1=vindkraft&amp;STARTLEFT=561862&amp;STARTRIGHT=562662&amp;STARTBOTTOM=6362676&amp;STARTTOP=6363476</t>
  </si>
  <si>
    <t>WW 2800/150</t>
  </si>
  <si>
    <t>570715000000001918</t>
  </si>
  <si>
    <t>0101-1152</t>
  </si>
  <si>
    <t>http://193.88.185.146/website/energidataKort/viewer.htm?starttema1=vindkraft&amp;STARTLEFT=556000&amp;STARTRIGHT=556800&amp;STARTBOTTOM=6370097&amp;STARTTOP=6370897</t>
  </si>
  <si>
    <t>570715000000001901</t>
  </si>
  <si>
    <t>0101-1150</t>
  </si>
  <si>
    <t>1g</t>
  </si>
  <si>
    <t>http://193.88.185.146/website/energidataKort/viewer.htm?starttema1=vindkraft&amp;STARTLEFT=556094&amp;STARTRIGHT=556894&amp;STARTBOTTOM=6370051&amp;STARTTOP=6370851</t>
  </si>
  <si>
    <t>Bonus 2MW</t>
  </si>
  <si>
    <t>570715000000001895</t>
  </si>
  <si>
    <t>71102-01/03</t>
  </si>
  <si>
    <t>Vesterladen, Horsens</t>
  </si>
  <si>
    <t>http://193.88.185.146/website/energidataKort/viewer.htm?starttema1=vindkraft&amp;STARTLEFT=562164&amp;STARTRIGHT=562964&amp;STARTBOTTOM=6326593&amp;STARTTOP=6327393</t>
  </si>
  <si>
    <t>Ålborg</t>
  </si>
  <si>
    <t>570715000000057441</t>
  </si>
  <si>
    <t>71102-01/02</t>
  </si>
  <si>
    <t>http://193.88.185.146/website/energidataKort/viewer.htm?starttema1=vindkraft&amp;STARTLEFT=562340&amp;STARTRIGHT=563140&amp;STARTBOTTOM=6326332&amp;STARTTOP=6327132</t>
  </si>
  <si>
    <t>570715000000057434</t>
  </si>
  <si>
    <t>71102-01/01</t>
  </si>
  <si>
    <t>http://193.88.185.146/website/energidataKort/viewer.htm?starttema1=vindkraft&amp;STARTLEFT=562515&amp;STARTRIGHT=563315&amp;STARTBOTTOM=6326071&amp;STARTTOP=6326871</t>
  </si>
  <si>
    <t>570715000000057427</t>
  </si>
  <si>
    <t>71101-01</t>
  </si>
  <si>
    <t>Østerladen, V. Hassing</t>
  </si>
  <si>
    <t>http://193.88.185.146/website/energidataKort/viewer.htm?starttema1=vindkraft&amp;STARTLEFT=563093&amp;STARTRIGHT=563893&amp;STARTBOTTOM=6325610&amp;STARTTOP=6326410</t>
  </si>
  <si>
    <t>570715000000057410</t>
  </si>
  <si>
    <t>70095-01</t>
  </si>
  <si>
    <t>Østeeladen, V. Hassing</t>
  </si>
  <si>
    <t>http://193.88.185.146/website/energidataKort/viewer.htm?starttema1=vindkraft&amp;STARTLEFT=563327&amp;STARTRIGHT=564127&amp;STARTBOTTOM=6325400&amp;STARTTOP=6326200</t>
  </si>
  <si>
    <t>570715000000057397</t>
  </si>
  <si>
    <t>70096-01</t>
  </si>
  <si>
    <t>Stae Bg, V. Hassing Sogn</t>
  </si>
  <si>
    <t>http://193.88.185.146/website/energidataKort/viewer.htm?starttema1=vindkraft&amp;STARTLEFT=563561&amp;STARTRIGHT=564361&amp;STARTBOTTOM=6325190&amp;STARTTOP=6325990</t>
  </si>
  <si>
    <t>2,3 MW</t>
  </si>
  <si>
    <t>570715000000057380</t>
  </si>
  <si>
    <t>044-435/6</t>
  </si>
  <si>
    <t>Klarup by</t>
  </si>
  <si>
    <t>http://193.88.185.146/website/energidataKort/viewer.htm?starttema1=vindkraft&amp;STARTLEFT=565457&amp;STARTRIGHT=566257&amp;STARTBOTTOM=6321738&amp;STARTTOP=6322538</t>
  </si>
  <si>
    <t>570715000000057335</t>
  </si>
  <si>
    <t>044-435/5</t>
  </si>
  <si>
    <t>http://193.88.185.146/website/energidataKort/viewer.htm?starttema1=vindkraft&amp;STARTLEFT=565209&amp;STARTRIGHT=566009&amp;STARTBOTTOM=6321894&amp;STARTTOP=6322694</t>
  </si>
  <si>
    <t>NM 92/2750</t>
  </si>
  <si>
    <t>NEG Micon A/S</t>
  </si>
  <si>
    <t>570715000000057328</t>
  </si>
  <si>
    <t>044434</t>
  </si>
  <si>
    <t>44f</t>
  </si>
  <si>
    <t>http://193.88.185.146/website/energidataKort/viewer.htm?starttema1=vindkraft&amp;STARTLEFT=564957&amp;STARTRIGHT=565757&amp;STARTBOTTOM=6322054&amp;STARTTOP=6322854</t>
  </si>
  <si>
    <t>NTK 500-37</t>
  </si>
  <si>
    <t>Nordtank</t>
  </si>
  <si>
    <t>570715000000057311</t>
  </si>
  <si>
    <t>WVA</t>
  </si>
  <si>
    <t>13f</t>
  </si>
  <si>
    <t>Øster Halne by, Vadum sogn</t>
  </si>
  <si>
    <t>http://193.88.185.146/website/energidataKort/viewer.htm?starttema1=vindkraft&amp;STARTLEFT=550894&amp;STARTRIGHT=551694&amp;STARTBOTTOM=6332962&amp;STARTTOP=6333762</t>
  </si>
  <si>
    <t>570715000000013645</t>
  </si>
  <si>
    <t>http://193.88.185.146/website/energidataKort/viewer.htm?starttema1=vindkraft&amp;STARTLEFT=550907&amp;STARTRIGHT=551707&amp;STARTBOTTOM=6333132&amp;STARTTOP=6333932</t>
  </si>
  <si>
    <t>570715000000013638</t>
  </si>
  <si>
    <t>13d</t>
  </si>
  <si>
    <t>http://193.88.185.146/website/energidataKort/viewer.htm?starttema1=vindkraft&amp;STARTLEFT=550881&amp;STARTRIGHT=551681&amp;STARTBOTTOM=6332790&amp;STARTTOP=6333590</t>
  </si>
  <si>
    <t>NTK 300-31</t>
  </si>
  <si>
    <t>570715000000013621</t>
  </si>
  <si>
    <t>52</t>
  </si>
  <si>
    <t>http://193.88.185.146/website/energidataKort/viewer.htm?starttema1=vindkraft&amp;STARTLEFT=551246&amp;STARTRIGHT=552046&amp;STARTBOTTOM=6333257&amp;STARTTOP=6334057</t>
  </si>
  <si>
    <t>1 MW</t>
  </si>
  <si>
    <t>570715000000013614</t>
  </si>
  <si>
    <t>76000-01</t>
  </si>
  <si>
    <t>Klitgaard, Ulsted</t>
  </si>
  <si>
    <t>http://193.88.185.146/website/energidataKort/viewer.htm?starttema1=vindkraft&amp;STARTLEFT=578764&amp;STARTRIGHT=579564&amp;STARTBOTTOM=6329432&amp;STARTTOP=6330232</t>
  </si>
  <si>
    <t>570715000000013546</t>
  </si>
  <si>
    <t>1q</t>
  </si>
  <si>
    <t>http://193.88.185.146/website/energidataKort/viewer.htm?starttema1=vindkraft&amp;STARTLEFT=579113&amp;STARTRIGHT=579913&amp;STARTBOTTOM=6329277&amp;STARTTOP=6330077</t>
  </si>
  <si>
    <t>570715000000013539</t>
  </si>
  <si>
    <t>http://193.88.185.146/website/energidataKort/viewer.htm?starttema1=vindkraft&amp;STARTLEFT=578457&amp;STARTRIGHT=579257&amp;STARTBOTTOM=6329208&amp;STARTTOP=6330008</t>
  </si>
  <si>
    <t>570715000000013522</t>
  </si>
  <si>
    <t>1d</t>
  </si>
  <si>
    <t>http://193.88.185.146/website/energidataKort/viewer.htm?starttema1=vindkraft&amp;STARTLEFT=578804&amp;STARTRIGHT=579604&amp;STARTBOTTOM=6329053&amp;STARTTOP=6329853</t>
  </si>
  <si>
    <t>570715000000013515</t>
  </si>
  <si>
    <t>http://193.88.185.146/website/energidataKort/viewer.htm?starttema1=vindkraft&amp;STARTLEFT=579151&amp;STARTRIGHT=579951&amp;STARTBOTTOM=6328901&amp;STARTTOP=6329701</t>
  </si>
  <si>
    <t>M1800-600</t>
  </si>
  <si>
    <t>570715000000013508</t>
  </si>
  <si>
    <t>74000-01</t>
  </si>
  <si>
    <t>Gåser By, Ø. Hassing</t>
  </si>
  <si>
    <t>http://193.88.185.146/website/energidataKort/viewer.htm?starttema1=vindkraft&amp;STARTLEFT=573442&amp;STARTRIGHT=574242&amp;STARTBOTTOM=6323414&amp;STARTTOP=6324214</t>
  </si>
  <si>
    <t>570715000000013447</t>
  </si>
  <si>
    <t>Vesterheden, Ø. Hassing</t>
  </si>
  <si>
    <t>http://193.88.185.146/website/energidataKort/viewer.htm?starttema1=vindkraft&amp;STARTLEFT=573503&amp;STARTRIGHT=574303&amp;STARTBOTTOM=6323677&amp;STARTTOP=6324477</t>
  </si>
  <si>
    <t>570715000000013430</t>
  </si>
  <si>
    <t>41b</t>
  </si>
  <si>
    <t>Ø.Hassin, Ø. Hassing</t>
  </si>
  <si>
    <t>http://193.88.185.146/website/energidataKort/viewer.htm?starttema1=vindkraft&amp;STARTLEFT=573564&amp;STARTRIGHT=574364&amp;STARTBOTTOM=6323940&amp;STARTTOP=6324740</t>
  </si>
  <si>
    <t>570715000000013423</t>
  </si>
  <si>
    <t>5</t>
  </si>
  <si>
    <t>http://193.88.185.146/website/energidataKort/viewer.htm?starttema1=vindkraft&amp;STARTLEFT=573626&amp;STARTRIGHT=574426&amp;STARTBOTTOM=6324203&amp;STARTTOP=6325003</t>
  </si>
  <si>
    <t>570715000000013416</t>
  </si>
  <si>
    <t>4</t>
  </si>
  <si>
    <t>http://193.88.185.146/website/energidataKort/viewer.htm?starttema1=vindkraft&amp;STARTLEFT=573125&amp;STARTRIGHT=573925&amp;STARTBOTTOM=6323503&amp;STARTTOP=6324303</t>
  </si>
  <si>
    <t>570715000000013409</t>
  </si>
  <si>
    <t>http://193.88.185.146/website/energidataKort/viewer.htm?starttema1=vindkraft&amp;STARTLEFT=573186&amp;STARTRIGHT=573986&amp;STARTBOTTOM=6323765&amp;STARTTOP=6324565</t>
  </si>
  <si>
    <t>570715000000013393</t>
  </si>
  <si>
    <t>2</t>
  </si>
  <si>
    <t>http://193.88.185.146/website/energidataKort/viewer.htm?starttema1=vindkraft&amp;STARTLEFT=573310&amp;STARTRIGHT=574110&amp;STARTBOTTOM=6324303&amp;STARTTOP=6325103</t>
  </si>
  <si>
    <t>570715000000013386</t>
  </si>
  <si>
    <t>2ga</t>
  </si>
  <si>
    <t>http://193.88.185.146/website/energidataKort/viewer.htm?starttema1=vindkraft&amp;STARTLEFT=573247&amp;STARTRIGHT=574047&amp;STARTBOTTOM=6324028&amp;STARTTOP=6324828</t>
  </si>
  <si>
    <t>570715000000013379</t>
  </si>
  <si>
    <t/>
  </si>
  <si>
    <t>15e</t>
  </si>
  <si>
    <t>Fjordengene, Hammer</t>
  </si>
  <si>
    <t>http://193.88.185.146/website/energidataKort/viewer.htm?starttema1=vindkraft&amp;STARTLEFT=561132&amp;STARTRIGHT=561932&amp;STARTBOTTOM=6327999&amp;STARTTOP=6328799</t>
  </si>
  <si>
    <t>570715000000013355</t>
  </si>
  <si>
    <t>15d</t>
  </si>
  <si>
    <t>http://193.88.185.146/website/energidataKort/viewer.htm?starttema1=vindkraft&amp;STARTLEFT=561244&amp;STARTRIGHT=562044&amp;STARTBOTTOM=6327885&amp;STARTTOP=6328685</t>
  </si>
  <si>
    <t>570715000000013348</t>
  </si>
  <si>
    <t>30d</t>
  </si>
  <si>
    <t>http://193.88.185.146/website/energidataKort/viewer.htm?starttema1=vindkraft&amp;STARTLEFT=561215&amp;STARTRIGHT=562015&amp;STARTBOTTOM=6327738&amp;STARTTOP=6328538</t>
  </si>
  <si>
    <t>570715000000013331</t>
  </si>
  <si>
    <t>http://193.88.185.146/website/energidataKort/viewer.htm?starttema1=vindkraft&amp;STARTLEFT=561435&amp;STARTRIGHT=562235&amp;STARTBOTTOM=6327937&amp;STARTTOP=6328737</t>
  </si>
  <si>
    <t>NM 750/44</t>
  </si>
  <si>
    <t>570715000000013324</t>
  </si>
  <si>
    <t>72000-01</t>
  </si>
  <si>
    <t>7d</t>
  </si>
  <si>
    <t>Horsens By, Horsens</t>
  </si>
  <si>
    <t>http://193.88.185.146/website/energidataKort/viewer.htm?starttema1=vindkraft&amp;STARTLEFT=562643&amp;STARTRIGHT=563443&amp;STARTBOTTOM=6327870&amp;STARTTOP=6328670</t>
  </si>
  <si>
    <t>570715000000013300</t>
  </si>
  <si>
    <t>Vrå Hovedgård, Ajstrup</t>
  </si>
  <si>
    <t>http://193.88.185.146/website/energidataKort/viewer.htm?starttema1=vindkraft&amp;STARTLEFT=562569&amp;STARTRIGHT=563369&amp;STARTBOTTOM=6327717&amp;STARTTOP=6328517</t>
  </si>
  <si>
    <t>570715000000013294</t>
  </si>
  <si>
    <t>6x</t>
  </si>
  <si>
    <t>Guldbæk by, Ø. Hornum sogn</t>
  </si>
  <si>
    <t>http://193.88.185.146/website/energidataKort/viewer.htm?starttema1=vindkraft&amp;STARTLEFT=562495&amp;STARTRIGHT=563295&amp;STARTBOTTOM=6327563&amp;STARTTOP=6328363</t>
  </si>
  <si>
    <t>570715000000013287</t>
  </si>
  <si>
    <t>http://193.88.185.146/website/energidataKort/viewer.htm?starttema1=vindkraft&amp;STARTLEFT=562421&amp;STARTRIGHT=563221&amp;STARTBOTTOM=6327411&amp;STARTTOP=6328211</t>
  </si>
  <si>
    <t>570715000000013270</t>
  </si>
  <si>
    <t>21p</t>
  </si>
  <si>
    <t>http://193.88.185.146/website/energidataKort/viewer.htm?starttema1=vindkraft&amp;STARTLEFT=562348&amp;STARTRIGHT=563148&amp;STARTBOTTOM=6327258&amp;STARTTOP=6328058</t>
  </si>
  <si>
    <t>570715000000013263</t>
  </si>
  <si>
    <t>79y</t>
  </si>
  <si>
    <t>Aalborg markjorde</t>
  </si>
  <si>
    <t>http://193.88.185.146/website/energidataKort/viewer.htm?starttema1=vindkraft&amp;STARTLEFT=562207&amp;STARTRIGHT=563007&amp;STARTBOTTOM=6327400&amp;STARTTOP=6328200</t>
  </si>
  <si>
    <t>570715000000013256</t>
  </si>
  <si>
    <t>9l</t>
  </si>
  <si>
    <t>Ersted By, Aarestrup</t>
  </si>
  <si>
    <t>http://193.88.185.146/website/energidataKort/viewer.htm?starttema1=vindkraft&amp;STARTLEFT=562066&amp;STARTRIGHT=562866&amp;STARTBOTTOM=6327542&amp;STARTTOP=6328342</t>
  </si>
  <si>
    <t>570715000000013249</t>
  </si>
  <si>
    <t>71300-00</t>
  </si>
  <si>
    <t>http://193.88.185.146/website/energidataKort/viewer.htm?starttema1=vindkraft&amp;STARTLEFT=555732&amp;STARTRIGHT=556532&amp;STARTBOTTOM=6336972&amp;STARTTOP=6337772</t>
  </si>
  <si>
    <t>570715000000013225</t>
  </si>
  <si>
    <t>http://193.88.185.146/website/energidataKort/viewer.htm?starttema1=vindkraft&amp;STARTLEFT=555670&amp;STARTRIGHT=556470&amp;STARTBOTTOM=6337207&amp;STARTTOP=6338007</t>
  </si>
  <si>
    <t>570715000000013218</t>
  </si>
  <si>
    <t>http://193.88.185.146/website/energidataKort/viewer.htm?starttema1=vindkraft&amp;STARTLEFT=555606&amp;STARTRIGHT=556406&amp;STARTBOTTOM=6337441&amp;STARTTOP=6338241</t>
  </si>
  <si>
    <t>570715000000013201</t>
  </si>
  <si>
    <t>http://193.88.185.146/website/energidataKort/viewer.htm?starttema1=vindkraft&amp;STARTLEFT=555542&amp;STARTRIGHT=556342&amp;STARTBOTTOM=6337676&amp;STARTTOP=6338476</t>
  </si>
  <si>
    <t>570715000000013195</t>
  </si>
  <si>
    <t>http://193.88.185.146/website/energidataKort/viewer.htm?starttema1=vindkraft&amp;STARTLEFT=555480&amp;STARTRIGHT=556280&amp;STARTBOTTOM=6337911&amp;STARTTOP=6338711</t>
  </si>
  <si>
    <t>570715000000013188</t>
  </si>
  <si>
    <t>2bm</t>
  </si>
  <si>
    <t>http://193.88.185.146/website/energidataKort/viewer.htm?starttema1=vindkraft&amp;STARTLEFT=555427&amp;STARTRIGHT=556227&amp;STARTBOTTOM=6336900&amp;STARTTOP=6337700</t>
  </si>
  <si>
    <t>570715000000013171</t>
  </si>
  <si>
    <t>http://193.88.185.146/website/energidataKort/viewer.htm?starttema1=vindkraft&amp;STARTLEFT=555364&amp;STARTRIGHT=556164&amp;STARTBOTTOM=6337134&amp;STARTTOP=6337934</t>
  </si>
  <si>
    <t>570715000000013164</t>
  </si>
  <si>
    <t>2br</t>
  </si>
  <si>
    <t>http://193.88.185.146/website/energidataKort/viewer.htm?starttema1=vindkraft&amp;STARTLEFT=555302&amp;STARTRIGHT=556102&amp;STARTBOTTOM=6337370&amp;STARTTOP=6338170</t>
  </si>
  <si>
    <t>570715000000013157</t>
  </si>
  <si>
    <t>2bt</t>
  </si>
  <si>
    <t>http://193.88.185.146/website/energidataKort/viewer.htm?starttema1=vindkraft&amp;STARTLEFT=555239&amp;STARTRIGHT=556039&amp;STARTBOTTOM=6337604&amp;STARTTOP=6338404</t>
  </si>
  <si>
    <t>570715000000013140</t>
  </si>
  <si>
    <t>2bv</t>
  </si>
  <si>
    <t>http://193.88.185.146/website/energidataKort/viewer.htm?starttema1=vindkraft&amp;STARTLEFT=555177&amp;STARTRIGHT=555977&amp;STARTBOTTOM=6337839&amp;STARTTOP=6338639</t>
  </si>
  <si>
    <t>570715000000013133</t>
  </si>
  <si>
    <t>http://193.88.185.146/website/energidataKort/viewer.htm?starttema1=vindkraft&amp;STARTLEFT=555121&amp;STARTRIGHT=555921&amp;STARTBOTTOM=6336827&amp;STARTTOP=6337627</t>
  </si>
  <si>
    <t>570715000000013126</t>
  </si>
  <si>
    <t>2bo</t>
  </si>
  <si>
    <t>http://193.88.185.146/website/energidataKort/viewer.htm?starttema1=vindkraft&amp;STARTLEFT=555059&amp;STARTRIGHT=555859&amp;STARTBOTTOM=6337062&amp;STARTTOP=6337862</t>
  </si>
  <si>
    <t>570715000000013119</t>
  </si>
  <si>
    <t>http://193.88.185.146/website/energidataKort/viewer.htm?starttema1=vindkraft&amp;STARTLEFT=554996&amp;STARTRIGHT=555796&amp;STARTBOTTOM=6337297&amp;STARTTOP=6338097</t>
  </si>
  <si>
    <t>570715000000013102</t>
  </si>
  <si>
    <t>2cb</t>
  </si>
  <si>
    <t>http://193.88.185.146/website/energidataKort/viewer.htm?starttema1=vindkraft&amp;STARTLEFT=554871&amp;STARTRIGHT=555671&amp;STARTBOTTOM=6337767&amp;STARTTOP=6338567</t>
  </si>
  <si>
    <t>570715000000013096</t>
  </si>
  <si>
    <t>http://193.88.185.146/website/energidataKort/viewer.htm?starttema1=vindkraft&amp;STARTLEFT=554933&amp;STARTRIGHT=555733&amp;STARTBOTTOM=6337532&amp;STARTTOP=6338332</t>
  </si>
  <si>
    <t>570715000000013089</t>
  </si>
  <si>
    <t>10 kV siden af 60/10 kV transformer (eller tilsvarende)</t>
  </si>
  <si>
    <t>71200-01</t>
  </si>
  <si>
    <t>13fa</t>
  </si>
  <si>
    <t>http://193.88.185.146/website/energidataKort/viewer.htm?starttema1=vindkraft&amp;STARTLEFT=553897&amp;STARTRIGHT=554697&amp;STARTBOTTOM=6339115&amp;STARTTOP=6339915</t>
  </si>
  <si>
    <t>570715000000013065</t>
  </si>
  <si>
    <t>1eæ</t>
  </si>
  <si>
    <t>http://193.88.185.146/website/energidataKort/viewer.htm?starttema1=vindkraft&amp;STARTLEFT=553651&amp;STARTRIGHT=554451&amp;STARTBOTTOM=6340214&amp;STARTTOP=6341014</t>
  </si>
  <si>
    <t>NM750/48</t>
  </si>
  <si>
    <t>570715000000013058</t>
  </si>
  <si>
    <t>71100-01</t>
  </si>
  <si>
    <t>3b</t>
  </si>
  <si>
    <t>http://193.88.185.146/website/energidataKort/viewer.htm?starttema1=vindkraft&amp;STARTLEFT=554240&amp;STARTRIGHT=555040&amp;STARTBOTTOM=6340476&amp;STARTTOP=6341276</t>
  </si>
  <si>
    <t>570715000000013034</t>
  </si>
  <si>
    <t>1dv</t>
  </si>
  <si>
    <t>http://193.88.185.146/website/energidataKort/viewer.htm?starttema1=vindkraft&amp;STARTLEFT=554303&amp;STARTRIGHT=555103&amp;STARTBOTTOM=6340200&amp;STARTTOP=6341000</t>
  </si>
  <si>
    <t>570715000000013027</t>
  </si>
  <si>
    <t>1by</t>
  </si>
  <si>
    <t>http://193.88.185.146/website/energidataKort/viewer.htm?starttema1=vindkraft&amp;STARTLEFT=554366&amp;STARTRIGHT=555166&amp;STARTBOTTOM=6339925&amp;STARTTOP=6340725</t>
  </si>
  <si>
    <t>570715000000013010</t>
  </si>
  <si>
    <t>1dy</t>
  </si>
  <si>
    <t>http://193.88.185.146/website/energidataKort/viewer.htm?starttema1=vindkraft&amp;STARTLEFT=554427&amp;STARTRIGHT=555227&amp;STARTBOTTOM=6339650&amp;STARTTOP=6340450</t>
  </si>
  <si>
    <t>570715000000013003</t>
  </si>
  <si>
    <t>1dx</t>
  </si>
  <si>
    <t>http://193.88.185.146/website/energidataKort/viewer.htm?starttema1=vindkraft&amp;STARTLEFT=554489&amp;STARTRIGHT=555289&amp;STARTBOTTOM=6339375&amp;STARTTOP=6340175</t>
  </si>
  <si>
    <t>570715000000012990</t>
  </si>
  <si>
    <t>19b</t>
  </si>
  <si>
    <t>http://193.88.185.146/website/energidataKort/viewer.htm?starttema1=vindkraft&amp;STARTLEFT=553946&amp;STARTRIGHT=554746&amp;STARTBOTTOM=6340344&amp;STARTTOP=6341144</t>
  </si>
  <si>
    <t>570715000000012983</t>
  </si>
  <si>
    <t>1af</t>
  </si>
  <si>
    <t>http://193.88.185.146/website/energidataKort/viewer.htm?starttema1=vindkraft&amp;STARTLEFT=554007&amp;STARTRIGHT=554807&amp;STARTBOTTOM=6340070&amp;STARTTOP=6340870</t>
  </si>
  <si>
    <t>570715000000012976</t>
  </si>
  <si>
    <t>1an</t>
  </si>
  <si>
    <t>http://193.88.185.146/website/energidataKort/viewer.htm?starttema1=vindkraft&amp;STARTLEFT=554069&amp;STARTRIGHT=554869&amp;STARTBOTTOM=6339794&amp;STARTTOP=6340594</t>
  </si>
  <si>
    <t>570715000000012969</t>
  </si>
  <si>
    <t>http://193.88.185.146/website/energidataKort/viewer.htm?starttema1=vindkraft&amp;STARTLEFT=554131&amp;STARTRIGHT=554931&amp;STARTBOTTOM=6339520&amp;STARTTOP=6340320</t>
  </si>
  <si>
    <t>570715000000012952</t>
  </si>
  <si>
    <t>1bu</t>
  </si>
  <si>
    <t>http://193.88.185.146/website/energidataKort/viewer.htm?starttema1=vindkraft&amp;STARTLEFT=554193&amp;STARTRIGHT=554993&amp;STARTBOTTOM=6339245&amp;STARTTOP=6340045</t>
  </si>
  <si>
    <t>570715000000012945</t>
  </si>
  <si>
    <t>1iv</t>
  </si>
  <si>
    <t>http://193.88.185.146/website/energidataKort/viewer.htm?starttema1=vindkraft&amp;STARTLEFT=553712&amp;STARTRIGHT=554512&amp;STARTBOTTOM=6339940&amp;STARTTOP=6340740</t>
  </si>
  <si>
    <t>570715000000012938</t>
  </si>
  <si>
    <t>http://193.88.185.146/website/energidataKort/viewer.htm?starttema1=vindkraft&amp;STARTLEFT=553773&amp;STARTRIGHT=554573&amp;STARTBOTTOM=6339665&amp;STARTTOP=6340465</t>
  </si>
  <si>
    <t>570715000000012921</t>
  </si>
  <si>
    <t>1fp</t>
  </si>
  <si>
    <t>http://193.88.185.146/website/energidataKort/viewer.htm?starttema1=vindkraft&amp;STARTLEFT=553835&amp;STARTRIGHT=554635&amp;STARTBOTTOM=6339390&amp;STARTTOP=6340190</t>
  </si>
  <si>
    <t>W-4200/600 kW</t>
  </si>
  <si>
    <t>570715000000012914</t>
  </si>
  <si>
    <t>71014</t>
  </si>
  <si>
    <t>19v</t>
  </si>
  <si>
    <t>Tylstrup By, Ajstrup</t>
  </si>
  <si>
    <t>http://193.88.185.146/website/energidataKort/viewer.htm?starttema1=vindkraft&amp;STARTLEFT=554910&amp;STARTRIGHT=555710&amp;STARTBOTTOM=6342297&amp;STARTTOP=6343097</t>
  </si>
  <si>
    <t>570715000000012891</t>
  </si>
  <si>
    <t>Holte By, Tolstrup</t>
  </si>
  <si>
    <t>http://193.88.185.146/website/energidataKort/viewer.htm?starttema1=vindkraft&amp;STARTLEFT=554849&amp;STARTRIGHT=555649&amp;STARTBOTTOM=6342569&amp;STARTTOP=6343369</t>
  </si>
  <si>
    <t>570715000000012884</t>
  </si>
  <si>
    <t>71013</t>
  </si>
  <si>
    <t>12b</t>
  </si>
  <si>
    <t>http://193.88.185.146/website/energidataKort/viewer.htm?starttema1=vindkraft&amp;STARTLEFT=554788&amp;STARTRIGHT=555588&amp;STARTBOTTOM=6342841&amp;STARTTOP=6343641</t>
  </si>
  <si>
    <t>570715000000012877</t>
  </si>
  <si>
    <t>71012</t>
  </si>
  <si>
    <t>3ar</t>
  </si>
  <si>
    <t>http://193.88.185.146/website/energidataKort/viewer.htm?starttema1=vindkraft&amp;STARTLEFT=554677&amp;STARTRIGHT=555477&amp;STARTBOTTOM=6342180&amp;STARTTOP=6342980</t>
  </si>
  <si>
    <t>570715000000012860</t>
  </si>
  <si>
    <t>71011</t>
  </si>
  <si>
    <t>19ah</t>
  </si>
  <si>
    <t>http://193.88.185.146/website/energidataKort/viewer.htm?starttema1=vindkraft&amp;STARTLEFT=554616&amp;STARTRIGHT=555416&amp;STARTBOTTOM=6342453&amp;STARTTOP=6343253</t>
  </si>
  <si>
    <t>570715000000012853</t>
  </si>
  <si>
    <t>71010</t>
  </si>
  <si>
    <t>http://193.88.185.146/website/energidataKort/viewer.htm?starttema1=vindkraft&amp;STARTLEFT=554555&amp;STARTRIGHT=555355&amp;STARTBOTTOM=6342725&amp;STARTTOP=6343525</t>
  </si>
  <si>
    <t>570715000000012846</t>
  </si>
  <si>
    <t>71009</t>
  </si>
  <si>
    <t>3aq</t>
  </si>
  <si>
    <t>http://193.88.185.146/website/energidataKort/viewer.htm?starttema1=vindkraft&amp;STARTLEFT=554382&amp;STARTRIGHT=555182&amp;STARTBOTTOM=6342337&amp;STARTTOP=6343137</t>
  </si>
  <si>
    <t>570715000000012839</t>
  </si>
  <si>
    <t>71008</t>
  </si>
  <si>
    <t>http://193.88.185.146/website/energidataKort/viewer.htm?starttema1=vindkraft&amp;STARTLEFT=554321&amp;STARTRIGHT=555121&amp;STARTBOTTOM=6342609&amp;STARTTOP=6343409</t>
  </si>
  <si>
    <t>570715000000012822</t>
  </si>
  <si>
    <t>710007</t>
  </si>
  <si>
    <t>3ao</t>
  </si>
  <si>
    <t>http://193.88.185.146/website/energidataKort/viewer.htm?starttema1=vindkraft&amp;STARTLEFT=554260&amp;STARTRIGHT=555060&amp;STARTBOTTOM=6342881&amp;STARTTOP=6343681</t>
  </si>
  <si>
    <t>570715000000012815</t>
  </si>
  <si>
    <t>71006</t>
  </si>
  <si>
    <t>18cx</t>
  </si>
  <si>
    <t>http://193.88.185.146/website/energidataKort/viewer.htm?starttema1=vindkraft&amp;STARTLEFT=554149&amp;STARTRIGHT=554949&amp;STARTBOTTOM=6342221&amp;STARTTOP=6343021</t>
  </si>
  <si>
    <t>570715000000012808</t>
  </si>
  <si>
    <t>71005</t>
  </si>
  <si>
    <t>8ga</t>
  </si>
  <si>
    <t>Sulsted by, Sulsted Sogn</t>
  </si>
  <si>
    <t>http://193.88.185.146/website/energidataKort/viewer.htm?starttema1=vindkraft&amp;STARTLEFT=554088&amp;STARTRIGHT=554888&amp;STARTBOTTOM=6342493&amp;STARTTOP=6343293</t>
  </si>
  <si>
    <t>570715000000012792</t>
  </si>
  <si>
    <t>71004</t>
  </si>
  <si>
    <t>18ck</t>
  </si>
  <si>
    <t>http://193.88.185.146/website/energidataKort/viewer.htm?starttema1=vindkraft&amp;STARTLEFT=554027&amp;STARTRIGHT=554827&amp;STARTBOTTOM=6342766&amp;STARTTOP=6343566</t>
  </si>
  <si>
    <t>570715000000012785</t>
  </si>
  <si>
    <t>71003</t>
  </si>
  <si>
    <t>18cæ</t>
  </si>
  <si>
    <t>http://193.88.185.146/website/energidataKort/viewer.htm?starttema1=vindkraft&amp;STARTLEFT=553855&amp;STARTRIGHT=554655&amp;STARTBOTTOM=6342377&amp;STARTTOP=6343177</t>
  </si>
  <si>
    <t>570715000000012778</t>
  </si>
  <si>
    <t>71002</t>
  </si>
  <si>
    <t>17bx</t>
  </si>
  <si>
    <t>http://193.88.185.146/website/energidataKort/viewer.htm?starttema1=vindkraft&amp;STARTLEFT=553794&amp;STARTRIGHT=554594&amp;STARTBOTTOM=6342649&amp;STARTTOP=6343449</t>
  </si>
  <si>
    <t>570715000000012761</t>
  </si>
  <si>
    <t>71001</t>
  </si>
  <si>
    <t>17bi</t>
  </si>
  <si>
    <t>http://193.88.185.146/website/energidataKort/viewer.htm?starttema1=vindkraft&amp;STARTLEFT=553733&amp;STARTRIGHT=554533&amp;STARTBOTTOM=6342921&amp;STARTTOP=6343721</t>
  </si>
  <si>
    <t>V44/600 kW</t>
  </si>
  <si>
    <t>570715000000012754</t>
  </si>
  <si>
    <t>70073-01</t>
  </si>
  <si>
    <t>Sindholt, Ajstruo sogn</t>
  </si>
  <si>
    <t>http://193.88.185.146/website/energidataKort/viewer.htm?starttema1=vindkraft&amp;STARTLEFT=561012&amp;STARTRIGHT=561812&amp;STARTBOTTOM=6338651&amp;STARTTOP=6339451</t>
  </si>
  <si>
    <t>570715000000012730</t>
  </si>
  <si>
    <t>70072-01</t>
  </si>
  <si>
    <t>http://193.88.185.146/website/energidataKort/viewer.htm?starttema1=vindkraft&amp;STARTLEFT=560819&amp;STARTRIGHT=561619&amp;STARTBOTTOM=6338663&amp;STARTTOP=6339463</t>
  </si>
  <si>
    <t>570715000000012723</t>
  </si>
  <si>
    <t>70071-01</t>
  </si>
  <si>
    <t>20h</t>
  </si>
  <si>
    <t>Ajstrup, Ajstrup</t>
  </si>
  <si>
    <t>http://193.88.185.146/website/energidataKort/viewer.htm?starttema1=vindkraft&amp;STARTLEFT=561136&amp;STARTRIGHT=561936&amp;STARTBOTTOM=6337390&amp;STARTTOP=6338190</t>
  </si>
  <si>
    <t>W99XT</t>
  </si>
  <si>
    <t>Wicon</t>
  </si>
  <si>
    <t>570715000000012716</t>
  </si>
  <si>
    <t>70066-01</t>
  </si>
  <si>
    <t>Vester Hassing</t>
  </si>
  <si>
    <t>http://193.88.185.146/website/energidataKort/viewer.htm?starttema1=vindkraft&amp;STARTLEFT=565164&amp;STARTRIGHT=565964&amp;STARTBOTTOM=6324466&amp;STARTTOP=6325266</t>
  </si>
  <si>
    <t>Mi500 - 500/125</t>
  </si>
  <si>
    <t>570715000000012655</t>
  </si>
  <si>
    <t>70063-02</t>
  </si>
  <si>
    <t>11n</t>
  </si>
  <si>
    <t>Gandrup By, Ø. Hassing</t>
  </si>
  <si>
    <t>http://193.88.185.146/website/energidataKort/viewer.htm?starttema1=vindkraft&amp;STARTLEFT=570822&amp;STARTRIGHT=571622&amp;STARTBOTTOM=6321863&amp;STARTTOP=6322663</t>
  </si>
  <si>
    <t>570715000000012624</t>
  </si>
  <si>
    <t>70063-01</t>
  </si>
  <si>
    <t>http://193.88.185.146/website/energidataKort/viewer.htm?starttema1=vindkraft&amp;STARTLEFT=570789&amp;STARTRIGHT=571589&amp;STARTBOTTOM=6321784&amp;STARTTOP=6322584</t>
  </si>
  <si>
    <t>W42-600</t>
  </si>
  <si>
    <t>570715000000012617</t>
  </si>
  <si>
    <t>70062-01</t>
  </si>
  <si>
    <t>17f</t>
  </si>
  <si>
    <t>Ajstrup by, Ajstrup</t>
  </si>
  <si>
    <t>http://193.88.185.146/website/energidataKort/viewer.htm?starttema1=vindkraft&amp;STARTLEFT=559872&amp;STARTRIGHT=560672&amp;STARTBOTTOM=6338330&amp;STARTTOP=6339130</t>
  </si>
  <si>
    <t>Combi31-300</t>
  </si>
  <si>
    <t>570715000000012600</t>
  </si>
  <si>
    <t>70060-01</t>
  </si>
  <si>
    <t>36</t>
  </si>
  <si>
    <t>Gåser, Ø. Hasseng</t>
  </si>
  <si>
    <t>http://193.88.185.146/website/energidataKort/viewer.htm?starttema1=vindkraft&amp;STARTLEFT=573390&amp;STARTRIGHT=574190&amp;STARTBOTTOM=6320497&amp;STARTTOP=6321297</t>
  </si>
  <si>
    <t>V39-500</t>
  </si>
  <si>
    <t>570715000000012525</t>
  </si>
  <si>
    <t>70059-01</t>
  </si>
  <si>
    <t>http://193.88.185.146/website/energidataKort/viewer.htm?starttema1=vindkraft&amp;STARTLEFT=559783&amp;STARTRIGHT=560583&amp;STARTBOTTOM=6338153&amp;STARTTOP=6338953</t>
  </si>
  <si>
    <t>570715000000012518</t>
  </si>
  <si>
    <t>70057-01</t>
  </si>
  <si>
    <t>http://193.88.185.146/website/energidataKort/viewer.htm?starttema1=vindkraft&amp;STARTLEFT=573286&amp;STARTRIGHT=574086&amp;STARTBOTTOM=6320605&amp;STARTTOP=6321405</t>
  </si>
  <si>
    <t>570715000000012495</t>
  </si>
  <si>
    <t>70056-03</t>
  </si>
  <si>
    <t>Voerbjerg</t>
  </si>
  <si>
    <t>http://193.88.185.146/website/energidataKort/viewer.htm?starttema1=vindkraft&amp;STARTLEFT=560163&amp;STARTRIGHT=560963&amp;STARTBOTTOM=6327587&amp;STARTTOP=6328387</t>
  </si>
  <si>
    <t>570715000000012488</t>
  </si>
  <si>
    <t>70056-02</t>
  </si>
  <si>
    <t>http://193.88.185.146/website/energidataKort/viewer.htm?starttema1=vindkraft&amp;STARTLEFT=560213&amp;STARTRIGHT=561013&amp;STARTBOTTOM=6327643&amp;STARTTOP=6328443</t>
  </si>
  <si>
    <t>Bonus 150/30 kW MK2</t>
  </si>
  <si>
    <t>570715000000012471</t>
  </si>
  <si>
    <t>70052-01</t>
  </si>
  <si>
    <t>Vester Halne By, Vadum</t>
  </si>
  <si>
    <t>http://193.88.185.146/website/energidataKort/viewer.htm?starttema1=vindkraft&amp;STARTLEFT=550804&amp;STARTRIGHT=551604&amp;STARTBOTTOM=6331163&amp;STARTTOP=6331963</t>
  </si>
  <si>
    <t>D150/150X</t>
  </si>
  <si>
    <t>DWP</t>
  </si>
  <si>
    <t>570715000000012419</t>
  </si>
  <si>
    <t>70051-02</t>
  </si>
  <si>
    <t>11a</t>
  </si>
  <si>
    <t>Melsted By, Sulsted Sog</t>
  </si>
  <si>
    <t>http://193.88.185.146/website/energidataKort/viewer.htm?starttema1=vindkraft&amp;STARTLEFT=557172&amp;STARTRIGHT=557972&amp;STARTBOTTOM=6331258&amp;STARTTOP=6332058</t>
  </si>
  <si>
    <t>570715000000012402</t>
  </si>
  <si>
    <t>70051-01</t>
  </si>
  <si>
    <t>http://193.88.185.146/website/energidataKort/viewer.htm?starttema1=vindkraft&amp;STARTLEFT=557243&amp;STARTRIGHT=558043&amp;STARTBOTTOM=6331391&amp;STARTTOP=6332191</t>
  </si>
  <si>
    <t>Wincon W 200/26</t>
  </si>
  <si>
    <t>570715000000012396</t>
  </si>
  <si>
    <t>70050-02</t>
  </si>
  <si>
    <t>24i</t>
  </si>
  <si>
    <t>Østbjerg, Hammer</t>
  </si>
  <si>
    <t>http://193.88.185.146/website/energidataKort/viewer.htm?starttema1=vindkraft&amp;STARTLEFT=560494&amp;STARTRIGHT=561294&amp;STARTBOTTOM=6328039&amp;STARTTOP=6328839</t>
  </si>
  <si>
    <t>570715000000012389</t>
  </si>
  <si>
    <t>70050-01</t>
  </si>
  <si>
    <t>http://193.88.185.146/website/energidataKort/viewer.htm?starttema1=vindkraft&amp;STARTLEFT=560607&amp;STARTRIGHT=561407&amp;STARTBOTTOM=6328088&amp;STARTTOP=6328888</t>
  </si>
  <si>
    <t>M530-250 kW</t>
  </si>
  <si>
    <t>570715000000012372</t>
  </si>
  <si>
    <t>70049-02</t>
  </si>
  <si>
    <t>25a</t>
  </si>
  <si>
    <t>Ulsted</t>
  </si>
  <si>
    <t>http://193.88.185.146/website/energidataKort/viewer.htm?starttema1=vindkraft&amp;STARTLEFT=575967&amp;STARTRIGHT=576767&amp;STARTBOTTOM=6325081&amp;STARTTOP=6325881</t>
  </si>
  <si>
    <t>570715000000012365</t>
  </si>
  <si>
    <t>70049-01</t>
  </si>
  <si>
    <t>50a</t>
  </si>
  <si>
    <t>http://193.88.185.146/website/energidataKort/viewer.htm?starttema1=vindkraft&amp;STARTLEFT=575811&amp;STARTRIGHT=576611&amp;STARTBOTTOM=6325108&amp;STARTTOP=6325908</t>
  </si>
  <si>
    <t>150KV</t>
  </si>
  <si>
    <t>570715000000012358</t>
  </si>
  <si>
    <t>70047-01</t>
  </si>
  <si>
    <t>5k</t>
  </si>
  <si>
    <t>V.Hassing</t>
  </si>
  <si>
    <t>http://193.88.185.146/website/energidataKort/viewer.htm?starttema1=vindkraft&amp;STARTLEFT=564348&amp;STARTRIGHT=565148&amp;STARTBOTTOM=6327126&amp;STARTTOP=6327926</t>
  </si>
  <si>
    <t>570715000000012310</t>
  </si>
  <si>
    <t>70046-01</t>
  </si>
  <si>
    <t>112l</t>
  </si>
  <si>
    <t>V. Hassing, V, Hassing</t>
  </si>
  <si>
    <t>http://193.88.185.146/website/energidataKort/viewer.htm?starttema1=vindkraft&amp;STARTLEFT=568805&amp;STARTRIGHT=569605&amp;STARTBOTTOM=6321740&amp;STARTTOP=6322540</t>
  </si>
  <si>
    <t>150/30</t>
  </si>
  <si>
    <t>570715000000012303</t>
  </si>
  <si>
    <t>70045-02</t>
  </si>
  <si>
    <t>1b2a</t>
  </si>
  <si>
    <t>Den mellemste del, Ulsted</t>
  </si>
  <si>
    <t>http://193.88.185.146/website/energidataKort/viewer.htm?starttema1=vindkraft&amp;STARTLEFT=574854&amp;STARTRIGHT=575654&amp;STARTBOTTOM=6327834&amp;STARTTOP=6328634</t>
  </si>
  <si>
    <t>570715000000012297</t>
  </si>
  <si>
    <t>70045-01</t>
  </si>
  <si>
    <t>http://193.88.185.146/website/energidataKort/viewer.htm?starttema1=vindkraft&amp;STARTLEFT=574882&amp;STARTRIGHT=575682&amp;STARTBOTTOM=6327934&amp;STARTTOP=6328734</t>
  </si>
  <si>
    <t>W200</t>
  </si>
  <si>
    <t>570715000000012280</t>
  </si>
  <si>
    <t>70043-03</t>
  </si>
  <si>
    <t>7f</t>
  </si>
  <si>
    <t>Horsens Enge, Horsen</t>
  </si>
  <si>
    <t>http://193.88.185.146/website/energidataKort/viewer.htm?starttema1=vindkraft&amp;STARTLEFT=563210&amp;STARTRIGHT=564010&amp;STARTBOTTOM=6328439&amp;STARTTOP=6329239</t>
  </si>
  <si>
    <t>570715000000012266</t>
  </si>
  <si>
    <t>70043-02</t>
  </si>
  <si>
    <t>http://193.88.185.146/website/energidataKort/viewer.htm?starttema1=vindkraft&amp;STARTLEFT=563281&amp;STARTRIGHT=564081&amp;STARTBOTTOM=6328685&amp;STARTTOP=6329485</t>
  </si>
  <si>
    <t>570715000000012259</t>
  </si>
  <si>
    <t>70043-01</t>
  </si>
  <si>
    <t>http://193.88.185.146/website/energidataKort/viewer.htm?starttema1=vindkraft&amp;STARTLEFT=563265&amp;STARTRIGHT=564065&amp;STARTBOTTOM=6328556&amp;STARTTOP=6329356</t>
  </si>
  <si>
    <t>570715000000012242</t>
  </si>
  <si>
    <t>70041-01</t>
  </si>
  <si>
    <t>19a</t>
  </si>
  <si>
    <t>http://193.88.185.146/website/energidataKort/viewer.htm?starttema1=vindkraft&amp;STARTLEFT=570809&amp;STARTRIGHT=571609&amp;STARTBOTTOM=6319783&amp;STARTTOP=6320583</t>
  </si>
  <si>
    <t>WM 20SX</t>
  </si>
  <si>
    <t>Dansk Vindteknik A/S</t>
  </si>
  <si>
    <t>570715000000012228</t>
  </si>
  <si>
    <t>70040-01</t>
  </si>
  <si>
    <t>8e</t>
  </si>
  <si>
    <t>http://193.88.185.146/website/energidataKort/viewer.htm?starttema1=vindkraft&amp;STARTLEFT=563298&amp;STARTRIGHT=564098&amp;STARTBOTTOM=6328814&amp;STARTTOP=6329614</t>
  </si>
  <si>
    <t>570715000000012211</t>
  </si>
  <si>
    <t>70037-01</t>
  </si>
  <si>
    <t>19h</t>
  </si>
  <si>
    <t>V. Hassing, Hals</t>
  </si>
  <si>
    <t>http://193.88.185.146/website/energidataKort/viewer.htm?starttema1=vindkraft&amp;STARTLEFT=568120&amp;STARTRIGHT=568920&amp;STARTBOTTOM=6322092&amp;STARTTOP=6322892</t>
  </si>
  <si>
    <t>Windane 34</t>
  </si>
  <si>
    <t>DWT</t>
  </si>
  <si>
    <t>570715000000012181</t>
  </si>
  <si>
    <t>70029-01</t>
  </si>
  <si>
    <t>http://193.88.185.146/website/energidataKort/viewer.htm?starttema1=vindkraft&amp;STARTLEFT=560705&amp;STARTRIGHT=561505&amp;STARTBOTTOM=6337731&amp;STARTTOP=6338531</t>
  </si>
  <si>
    <t>200 kW</t>
  </si>
  <si>
    <t>570715000000012082</t>
  </si>
  <si>
    <t>70023-01</t>
  </si>
  <si>
    <t>5b</t>
  </si>
  <si>
    <t>http://193.88.185.146/website/energidataKort/viewer.htm?starttema1=vindkraft&amp;STARTLEFT=569126&amp;STARTRIGHT=569926&amp;STARTBOTTOM=6321174&amp;STARTTOP=6321974</t>
  </si>
  <si>
    <t>N27/225</t>
  </si>
  <si>
    <t>Nordex</t>
  </si>
  <si>
    <t>570715000000012013</t>
  </si>
  <si>
    <t>70022-01</t>
  </si>
  <si>
    <t>7q</t>
  </si>
  <si>
    <t>Stae By, V. Hassing</t>
  </si>
  <si>
    <t>http://193.88.185.146/website/energidataKort/viewer.htm?starttema1=vindkraft&amp;STARTLEFT=564703&amp;STARTRIGHT=565503&amp;STARTBOTTOM=6324450&amp;STARTTOP=6325250</t>
  </si>
  <si>
    <t>HWK15</t>
  </si>
  <si>
    <t>570715000000012006</t>
  </si>
  <si>
    <t>70021-01</t>
  </si>
  <si>
    <t>65a</t>
  </si>
  <si>
    <t>Gandrup, Gandrup</t>
  </si>
  <si>
    <t>http://193.88.185.146/website/energidataKort/viewer.htm?starttema1=vindkraft&amp;STARTLEFT=570887&amp;STARTRIGHT=571687&amp;STARTBOTTOM=6320922&amp;STARTTOP=6321722</t>
  </si>
  <si>
    <t>M213</t>
  </si>
  <si>
    <t>570715000000011993</t>
  </si>
  <si>
    <t>70018-01</t>
  </si>
  <si>
    <t>33c</t>
  </si>
  <si>
    <t>http://193.88.185.146/website/energidataKort/viewer.htm?starttema1=vindkraft&amp;STARTLEFT=564913&amp;STARTRIGHT=565713&amp;STARTBOTTOM=6324530&amp;STARTTOP=6325330</t>
  </si>
  <si>
    <t>570715000000011979</t>
  </si>
  <si>
    <t>WKL</t>
  </si>
  <si>
    <t>klarup by</t>
  </si>
  <si>
    <t>http://193.88.185.146/website/energidataKort/viewer.htm?starttema1=vindkraft&amp;STARTLEFT=563853&amp;STARTRIGHT=564653&amp;STARTBOTTOM=6317285&amp;STARTTOP=6318085</t>
  </si>
  <si>
    <t>570715000000010958</t>
  </si>
  <si>
    <t>519</t>
  </si>
  <si>
    <t>Oppelstrup by</t>
  </si>
  <si>
    <t>http://193.88.185.146/website/energidataKort/viewer.htm?starttema1=vindkraft&amp;STARTLEFT=560493&amp;STARTRIGHT=561293&amp;STARTBOTTOM=6313228&amp;STARTTOP=6314028</t>
  </si>
  <si>
    <t>570715000000010873</t>
  </si>
  <si>
    <t>518</t>
  </si>
  <si>
    <t>http://193.88.185.146/website/energidataKort/viewer.htm?starttema1=vindkraft&amp;STARTLEFT=560372&amp;STARTRIGHT=561172&amp;STARTBOTTOM=6313055&amp;STARTTOP=6313855</t>
  </si>
  <si>
    <t>NM750-48</t>
  </si>
  <si>
    <t>570715000000010866</t>
  </si>
  <si>
    <t>517</t>
  </si>
  <si>
    <t>6k</t>
  </si>
  <si>
    <t>http://193.88.185.146/website/energidataKort/viewer.htm?starttema1=vindkraft&amp;STARTLEFT=560697&amp;STARTRIGHT=561497&amp;STARTBOTTOM=6313176&amp;STARTTOP=6313976</t>
  </si>
  <si>
    <t>570715000000010859</t>
  </si>
  <si>
    <t>516</t>
  </si>
  <si>
    <t>http://193.88.185.146/website/energidataKort/viewer.htm?starttema1=vindkraft&amp;STARTLEFT=560576&amp;STARTRIGHT=561376&amp;STARTBOTTOM=6313005&amp;STARTTOP=6313805</t>
  </si>
  <si>
    <t>570715000000010842</t>
  </si>
  <si>
    <t>515</t>
  </si>
  <si>
    <t>http://193.88.185.146/website/energidataKort/viewer.htm?starttema1=vindkraft&amp;STARTLEFT=560455&amp;STARTRIGHT=561255&amp;STARTBOTTOM=6312833&amp;STARTTOP=6313633</t>
  </si>
  <si>
    <t>570715000000010835</t>
  </si>
  <si>
    <t>514</t>
  </si>
  <si>
    <t>http://193.88.185.146/website/energidataKort/viewer.htm?starttema1=vindkraft&amp;STARTLEFT=560334&amp;STARTRIGHT=561134&amp;STARTBOTTOM=6312662&amp;STARTTOP=6313462</t>
  </si>
  <si>
    <t>570715000000010828</t>
  </si>
  <si>
    <t>513</t>
  </si>
  <si>
    <t>http://193.88.185.146/website/energidataKort/viewer.htm?starttema1=vindkraft&amp;STARTLEFT=560779&amp;STARTRIGHT=561579&amp;STARTBOTTOM=6312953&amp;STARTTOP=6313753</t>
  </si>
  <si>
    <t>570715000000010811</t>
  </si>
  <si>
    <t>512</t>
  </si>
  <si>
    <t>http://193.88.185.146/website/energidataKort/viewer.htm?starttema1=vindkraft&amp;STARTLEFT=560658&amp;STARTRIGHT=561458&amp;STARTBOTTOM=6312782&amp;STARTTOP=6313582</t>
  </si>
  <si>
    <t>570715000000010804</t>
  </si>
  <si>
    <t>511</t>
  </si>
  <si>
    <t>http://193.88.185.146/website/energidataKort/viewer.htm?starttema1=vindkraft&amp;STARTLEFT=560537&amp;STARTRIGHT=561337&amp;STARTBOTTOM=6312610&amp;STARTTOP=6313410</t>
  </si>
  <si>
    <t>570715000000010798</t>
  </si>
  <si>
    <t>510</t>
  </si>
  <si>
    <t>http://193.88.185.146/website/energidataKort/viewer.htm?starttema1=vindkraft&amp;STARTLEFT=560416&amp;STARTRIGHT=561216&amp;STARTBOTTOM=6312439&amp;STARTTOP=6313239</t>
  </si>
  <si>
    <t>570715000000010781</t>
  </si>
  <si>
    <t>509</t>
  </si>
  <si>
    <t>http://193.88.185.146/website/energidataKort/viewer.htm?starttema1=vindkraft&amp;STARTLEFT=560741&amp;STARTRIGHT=561541&amp;STARTBOTTOM=6312559&amp;STARTTOP=6313359</t>
  </si>
  <si>
    <t>570715000000010774</t>
  </si>
  <si>
    <t>508</t>
  </si>
  <si>
    <t>http://193.88.185.146/website/energidataKort/viewer.htm?starttema1=vindkraft&amp;STARTLEFT=560619&amp;STARTRIGHT=561419&amp;STARTBOTTOM=6312388&amp;STARTTOP=6313188</t>
  </si>
  <si>
    <t>NM750/44</t>
  </si>
  <si>
    <t>570715000000010767</t>
  </si>
  <si>
    <t>454</t>
  </si>
  <si>
    <t>Nyrup by</t>
  </si>
  <si>
    <t>http://193.88.185.146/website/energidataKort/viewer.htm?starttema1=vindkraft&amp;STARTLEFT=541550&amp;STARTRIGHT=542350&amp;STARTBOTTOM=6318713&amp;STARTTOP=6319513</t>
  </si>
  <si>
    <t>570715000000010743</t>
  </si>
  <si>
    <t>453</t>
  </si>
  <si>
    <t>1m</t>
  </si>
  <si>
    <t>http://193.88.185.146/website/energidataKort/viewer.htm?starttema1=vindkraft&amp;STARTLEFT=541588&amp;STARTRIGHT=542388&amp;STARTBOTTOM=6318934&amp;STARTTOP=6319734</t>
  </si>
  <si>
    <t>570715000000010736</t>
  </si>
  <si>
    <t>452</t>
  </si>
  <si>
    <t>28a</t>
  </si>
  <si>
    <t>Nørholm by</t>
  </si>
  <si>
    <t>http://193.88.185.146/website/energidataKort/viewer.htm?starttema1=vindkraft&amp;STARTLEFT=541629&amp;STARTRIGHT=542429&amp;STARTBOTTOM=6319156&amp;STARTTOP=6319956</t>
  </si>
  <si>
    <t>570715000000010729</t>
  </si>
  <si>
    <t>451</t>
  </si>
  <si>
    <t>4a</t>
  </si>
  <si>
    <t>http://193.88.185.146/website/energidataKort/viewer.htm?starttema1=vindkraft&amp;STARTLEFT=541364&amp;STARTRIGHT=542164&amp;STARTBOTTOM=6318631&amp;STARTTOP=6319431</t>
  </si>
  <si>
    <t>570715000000010712</t>
  </si>
  <si>
    <t>450</t>
  </si>
  <si>
    <t>http://193.88.185.146/website/energidataKort/viewer.htm?starttema1=vindkraft&amp;STARTLEFT=541403&amp;STARTRIGHT=542203&amp;STARTBOTTOM=6318853&amp;STARTTOP=6319653</t>
  </si>
  <si>
    <t>570715000000010705</t>
  </si>
  <si>
    <t>449</t>
  </si>
  <si>
    <t>30e</t>
  </si>
  <si>
    <t>http://193.88.185.146/website/energidataKort/viewer.htm?starttema1=vindkraft&amp;STARTLEFT=541442&amp;STARTRIGHT=542242&amp;STARTBOTTOM=6319076&amp;STARTTOP=6319876</t>
  </si>
  <si>
    <t>570715000000010699</t>
  </si>
  <si>
    <t>448</t>
  </si>
  <si>
    <t>29b</t>
  </si>
  <si>
    <t>http://193.88.185.146/website/energidataKort/viewer.htm?starttema1=vindkraft&amp;STARTLEFT=541482&amp;STARTRIGHT=542282&amp;STARTBOTTOM=6319297&amp;STARTTOP=6320097</t>
  </si>
  <si>
    <t>V39 - 500kW</t>
  </si>
  <si>
    <t>570715000000010682</t>
  </si>
  <si>
    <t>412</t>
  </si>
  <si>
    <t>14i</t>
  </si>
  <si>
    <t>Dall by</t>
  </si>
  <si>
    <t>http://193.88.185.146/website/energidataKort/viewer.htm?starttema1=vindkraft&amp;STARTLEFT=553913&amp;STARTRIGHT=554713&amp;STARTBOTTOM=6313527&amp;STARTTOP=6314327</t>
  </si>
  <si>
    <t>570715000000010392</t>
  </si>
  <si>
    <t>411</t>
  </si>
  <si>
    <t>14n</t>
  </si>
  <si>
    <t>http://193.88.185.146/website/energidataKort/viewer.htm?starttema1=vindkraft&amp;STARTLEFT=553734&amp;STARTRIGHT=554534&amp;STARTBOTTOM=6313547&amp;STARTTOP=6314347</t>
  </si>
  <si>
    <t>570715000000010385</t>
  </si>
  <si>
    <t>410</t>
  </si>
  <si>
    <t>11r</t>
  </si>
  <si>
    <t>Håls by</t>
  </si>
  <si>
    <t>http://193.88.185.146/website/energidataKort/viewer.htm?starttema1=vindkraft&amp;STARTLEFT=560157&amp;STARTRIGHT=560957&amp;STARTBOTTOM=6308754&amp;STARTTOP=6309554</t>
  </si>
  <si>
    <t>V 39-500 kW</t>
  </si>
  <si>
    <t>570715000000010378</t>
  </si>
  <si>
    <t>407</t>
  </si>
  <si>
    <t>http://193.88.185.146/website/energidataKort/viewer.htm?starttema1=vindkraft&amp;STARTLEFT=560276&amp;STARTRIGHT=561076&amp;STARTBOTTOM=6308593&amp;STARTTOP=6309393</t>
  </si>
  <si>
    <t>NM750-175/44</t>
  </si>
  <si>
    <t>570715000000010347</t>
  </si>
  <si>
    <t>494</t>
  </si>
  <si>
    <t>51c</t>
  </si>
  <si>
    <t>Stavn by</t>
  </si>
  <si>
    <t>http://193.88.185.146/website/energidataKort/viewer.htm?starttema1=vindkraft&amp;STARTLEFT=530806&amp;STARTRIGHT=531606&amp;STARTBOTTOM=6315588&amp;STARTTOP=6316388</t>
  </si>
  <si>
    <t>570715000000009914</t>
  </si>
  <si>
    <t>493</t>
  </si>
  <si>
    <t>http://193.88.185.146/website/energidataKort/viewer.htm?starttema1=vindkraft&amp;STARTLEFT=530803&amp;STARTRIGHT=531603&amp;STARTBOTTOM=6315778&amp;STARTTOP=6316578</t>
  </si>
  <si>
    <t>570715000000009907</t>
  </si>
  <si>
    <t>492</t>
  </si>
  <si>
    <t>http://193.88.185.146/website/energidataKort/viewer.htm?starttema1=vindkraft&amp;STARTLEFT=530801&amp;STARTRIGHT=531601&amp;STARTBOTTOM=6315968&amp;STARTTOP=6316768</t>
  </si>
  <si>
    <t>570715000000009891</t>
  </si>
  <si>
    <t>491</t>
  </si>
  <si>
    <t>Lundgårde</t>
  </si>
  <si>
    <t>http://193.88.185.146/website/energidataKort/viewer.htm?starttema1=vindkraft&amp;STARTLEFT=531308&amp;STARTRIGHT=532108&amp;STARTBOTTOM=6315710&amp;STARTTOP=6316510</t>
  </si>
  <si>
    <t>570715000000009884</t>
  </si>
  <si>
    <t>490</t>
  </si>
  <si>
    <t>93b</t>
  </si>
  <si>
    <t>Staun by</t>
  </si>
  <si>
    <t>http://193.88.185.146/website/energidataKort/viewer.htm?starttema1=vindkraft&amp;STARTLEFT=531395&amp;STARTRIGHT=532195&amp;STARTBOTTOM=6315911&amp;STARTTOP=6316711</t>
  </si>
  <si>
    <t>570715000000009877</t>
  </si>
  <si>
    <t>489</t>
  </si>
  <si>
    <t>2i</t>
  </si>
  <si>
    <t>http://193.88.185.146/website/energidataKort/viewer.htm?starttema1=vindkraft&amp;STARTLEFT=531220&amp;STARTRIGHT=532020&amp;STARTBOTTOM=6315507&amp;STARTTOP=6316307</t>
  </si>
  <si>
    <t>M 750/44</t>
  </si>
  <si>
    <t>570715000000009860</t>
  </si>
  <si>
    <t>485</t>
  </si>
  <si>
    <t>4ah</t>
  </si>
  <si>
    <t>Tårup by</t>
  </si>
  <si>
    <t>http://193.88.185.146/website/energidataKort/viewer.htm?starttema1=vindkraft&amp;STARTLEFT=542422&amp;STARTRIGHT=543222&amp;STARTBOTTOM=6315701&amp;STARTTOP=6316501</t>
  </si>
  <si>
    <t>V44 - 600</t>
  </si>
  <si>
    <t>570715000000009716</t>
  </si>
  <si>
    <t>484</t>
  </si>
  <si>
    <t>5a</t>
  </si>
  <si>
    <t>Binderup by</t>
  </si>
  <si>
    <t>http://193.88.185.146/website/energidataKort/viewer.htm?starttema1=vindkraft&amp;STARTLEFT=541892&amp;STARTRIGHT=542692&amp;STARTBOTTOM=6315584&amp;STARTTOP=6316384</t>
  </si>
  <si>
    <t>570715000000009709</t>
  </si>
  <si>
    <t>483</t>
  </si>
  <si>
    <t>4c</t>
  </si>
  <si>
    <t>http://193.88.185.146/website/energidataKort/viewer.htm?starttema1=vindkraft&amp;STARTLEFT=542332&amp;STARTRIGHT=543132&amp;STARTBOTTOM=6315949&amp;STARTTOP=6316749</t>
  </si>
  <si>
    <t>570715000000009693</t>
  </si>
  <si>
    <t>482</t>
  </si>
  <si>
    <t>http://193.88.185.146/website/energidataKort/viewer.htm?starttema1=vindkraft&amp;STARTLEFT=542240&amp;STARTRIGHT=543040&amp;STARTBOTTOM=6316194&amp;STARTTOP=6316994</t>
  </si>
  <si>
    <t>570715000000009686</t>
  </si>
  <si>
    <t>354</t>
  </si>
  <si>
    <t>5d</t>
  </si>
  <si>
    <t>http://193.88.185.146/website/energidataKort/viewer.htm?starttema1=vindkraft&amp;STARTLEFT=541733&amp;STARTRIGHT=542533&amp;STARTBOTTOM=6316084&amp;STARTTOP=6316884</t>
  </si>
  <si>
    <t>NTK 500/37/31</t>
  </si>
  <si>
    <t>570715000000009679</t>
  </si>
  <si>
    <t>340</t>
  </si>
  <si>
    <t>Pederstrup</t>
  </si>
  <si>
    <t>http://193.88.185.146/website/energidataKort/viewer.htm?starttema1=vindkraft&amp;STARTLEFT=556736&amp;STARTRIGHT=557536&amp;STARTBOTTOM=6312592&amp;STARTTOP=6313392</t>
  </si>
  <si>
    <t>570715000000009532</t>
  </si>
  <si>
    <t>339</t>
  </si>
  <si>
    <t>http://193.88.185.146/website/energidataKort/viewer.htm?starttema1=vindkraft&amp;STARTLEFT=556648&amp;STARTRIGHT=557448&amp;STARTBOTTOM=6312639&amp;STARTTOP=6313439</t>
  </si>
  <si>
    <t>W 200/26</t>
  </si>
  <si>
    <t>570715000000009525</t>
  </si>
  <si>
    <t>290</t>
  </si>
  <si>
    <t>2h</t>
  </si>
  <si>
    <t>Lundby by</t>
  </si>
  <si>
    <t>http://193.88.185.146/website/energidataKort/viewer.htm?starttema1=vindkraft&amp;STARTLEFT=561342&amp;STARTRIGHT=562142&amp;STARTBOTTOM=6315029&amp;STARTTOP=6315829</t>
  </si>
  <si>
    <t>570715000000009297</t>
  </si>
  <si>
    <t>http://193.88.185.146/website/energidataKort/viewer.htm?starttema1=vindkraft&amp;STARTLEFT=561356&amp;STARTRIGHT=562156&amp;STARTBOTTOM=6314910&amp;STARTTOP=6315710</t>
  </si>
  <si>
    <t>570715000000009280</t>
  </si>
  <si>
    <t>287</t>
  </si>
  <si>
    <t>http://193.88.185.146/website/energidataKort/viewer.htm?starttema1=vindkraft&amp;STARTLEFT=561343&amp;STARTRIGHT=562143&amp;STARTBOTTOM=6314790&amp;STARTTOP=6315590</t>
  </si>
  <si>
    <t>570715000000009266</t>
  </si>
  <si>
    <t>http://193.88.185.146/website/energidataKort/viewer.htm?starttema1=vindkraft&amp;STARTLEFT=561334&amp;STARTRIGHT=562134&amp;STARTBOTTOM=6314671&amp;STARTTOP=6315471</t>
  </si>
  <si>
    <t>570715000000009259</t>
  </si>
  <si>
    <t>http://193.88.185.146/website/energidataKort/viewer.htm?starttema1=vindkraft&amp;STARTLEFT=561325&amp;STARTRIGHT=562125&amp;STARTBOTTOM=6314551&amp;STARTTOP=6315351</t>
  </si>
  <si>
    <t>NTK 150 XLR</t>
  </si>
  <si>
    <t>570715000000009242</t>
  </si>
  <si>
    <t>283</t>
  </si>
  <si>
    <t>Nøtten by</t>
  </si>
  <si>
    <t>http://193.88.185.146/website/energidataKort/viewer.htm?starttema1=vindkraft&amp;STARTLEFT=556484&amp;STARTRIGHT=557284&amp;STARTBOTTOM=6310512&amp;STARTTOP=6311312</t>
  </si>
  <si>
    <t>570715000000009198</t>
  </si>
  <si>
    <t>268</t>
  </si>
  <si>
    <t>Simested Gde.</t>
  </si>
  <si>
    <t>http://193.88.185.146/website/energidataKort/viewer.htm?starttema1=vindkraft&amp;STARTLEFT=541029&amp;STARTRIGHT=541829&amp;STARTBOTTOM=6310850&amp;STARTTOP=6311650</t>
  </si>
  <si>
    <t>570715000000009037</t>
  </si>
  <si>
    <t>http://193.88.185.146/website/energidataKort/viewer.htm?starttema1=vindkraft&amp;STARTLEFT=541094&amp;STARTRIGHT=541894&amp;STARTBOTTOM=6310770&amp;STARTTOP=6311570</t>
  </si>
  <si>
    <t>570715000000009020</t>
  </si>
  <si>
    <t>262</t>
  </si>
  <si>
    <t>5c</t>
  </si>
  <si>
    <t>Ferslev by</t>
  </si>
  <si>
    <t>http://193.88.185.146/website/energidataKort/viewer.htm?starttema1=vindkraft&amp;STARTLEFT=555878&amp;STARTRIGHT=556678&amp;STARTBOTTOM=6311110&amp;STARTTOP=6311910</t>
  </si>
  <si>
    <t>MK 2 150/30</t>
  </si>
  <si>
    <t>570715000000008948</t>
  </si>
  <si>
    <t>259</t>
  </si>
  <si>
    <t>3v</t>
  </si>
  <si>
    <t>Mjels by</t>
  </si>
  <si>
    <t>http://193.88.185.146/website/energidataKort/viewer.htm?starttema1=vindkraft&amp;STARTLEFT=556520&amp;STARTRIGHT=557320&amp;STARTBOTTOM=6310037&amp;STARTTOP=6310837</t>
  </si>
  <si>
    <t>570715000000008924</t>
  </si>
  <si>
    <t>1u</t>
  </si>
  <si>
    <t>http://193.88.185.146/website/energidataKort/viewer.htm?starttema1=vindkraft&amp;STARTLEFT=556518&amp;STARTRIGHT=557318&amp;STARTBOTTOM=6310146&amp;STARTTOP=6310946</t>
  </si>
  <si>
    <t>M 530 - 250</t>
  </si>
  <si>
    <t>570715000000008917</t>
  </si>
  <si>
    <t>252</t>
  </si>
  <si>
    <t>Fjellerad by</t>
  </si>
  <si>
    <t>http://193.88.185.146/website/energidataKort/viewer.htm?starttema1=vindkraft&amp;STARTLEFT=562455&amp;STARTRIGHT=563255&amp;STARTBOTTOM=6308753&amp;STARTTOP=6309553</t>
  </si>
  <si>
    <t>570715000000008849</t>
  </si>
  <si>
    <t>http://193.88.185.146/website/energidataKort/viewer.htm?starttema1=vindkraft&amp;STARTLEFT=562361&amp;STARTRIGHT=563161&amp;STARTBOTTOM=6308869&amp;STARTTOP=6309669</t>
  </si>
  <si>
    <t>530/250kw</t>
  </si>
  <si>
    <t>570715000000008832</t>
  </si>
  <si>
    <t>234</t>
  </si>
  <si>
    <t>11i</t>
  </si>
  <si>
    <t>Storvorde by</t>
  </si>
  <si>
    <t>http://193.88.185.146/website/energidataKort/viewer.htm?starttema1=vindkraft&amp;STARTLEFT=566081&amp;STARTRIGHT=566881&amp;STARTBOTTOM=6319172&amp;STARTTOP=6319972</t>
  </si>
  <si>
    <t>W-2800</t>
  </si>
  <si>
    <t>570715000000008634</t>
  </si>
  <si>
    <t>224</t>
  </si>
  <si>
    <t>9z</t>
  </si>
  <si>
    <t>Mølgård</t>
  </si>
  <si>
    <t>http://193.88.185.146/website/energidataKort/viewer.htm?starttema1=vindkraft&amp;STARTLEFT=525296&amp;STARTRIGHT=526096&amp;STARTBOTTOM=6311556&amp;STARTTOP=6312356</t>
  </si>
  <si>
    <t>W-2320</t>
  </si>
  <si>
    <t>570715000000008535</t>
  </si>
  <si>
    <t>217</t>
  </si>
  <si>
    <t>1gp</t>
  </si>
  <si>
    <t>Vildmosegård</t>
  </si>
  <si>
    <t>http://193.88.185.146/website/energidataKort/viewer.htm?starttema1=vindkraft&amp;STARTLEFT=576004&amp;STARTRIGHT=576804&amp;STARTBOTTOM=6305619&amp;STARTTOP=6306419</t>
  </si>
  <si>
    <t>570715000000008481</t>
  </si>
  <si>
    <t>http://193.88.185.146/website/energidataKort/viewer.htm?starttema1=vindkraft&amp;STARTLEFT=576010&amp;STARTRIGHT=576810&amp;STARTBOTTOM=6305718&amp;STARTTOP=6306518</t>
  </si>
  <si>
    <t>150/30kw</t>
  </si>
  <si>
    <t>570715000000008474</t>
  </si>
  <si>
    <t>215</t>
  </si>
  <si>
    <t>2n</t>
  </si>
  <si>
    <t>Volstrup by</t>
  </si>
  <si>
    <t>http://193.88.185.146/website/energidataKort/viewer.htm?starttema1=vindkraft&amp;STARTLEFT=547630&amp;STARTRIGHT=548430&amp;STARTBOTTOM=6313955&amp;STARTTOP=6314755</t>
  </si>
  <si>
    <t>V25/200</t>
  </si>
  <si>
    <t>570715000000008443</t>
  </si>
  <si>
    <t>203</t>
  </si>
  <si>
    <t>2f</t>
  </si>
  <si>
    <t>http://193.88.185.146/website/energidataKort/viewer.htm?starttema1=vindkraft&amp;STARTLEFT=556508&amp;STARTRIGHT=557308&amp;STARTBOTTOM=6310255&amp;STARTTOP=6311055</t>
  </si>
  <si>
    <t>570715000000008405</t>
  </si>
  <si>
    <t>http://193.88.185.146/website/energidataKort/viewer.htm?starttema1=vindkraft&amp;STARTLEFT=556498&amp;STARTRIGHT=557298&amp;STARTBOTTOM=6310359&amp;STARTTOP=6311159</t>
  </si>
  <si>
    <t>570715000000008399</t>
  </si>
  <si>
    <t>201</t>
  </si>
  <si>
    <t>2b</t>
  </si>
  <si>
    <t>http://193.88.185.146/website/energidataKort/viewer.htm?starttema1=vindkraft&amp;STARTLEFT=547425&amp;STARTRIGHT=548225&amp;STARTBOTTOM=6314077&amp;STARTTOP=6314877</t>
  </si>
  <si>
    <t>VS150</t>
  </si>
  <si>
    <t>Vinsdyssel</t>
  </si>
  <si>
    <t>570715000000008368</t>
  </si>
  <si>
    <t>193</t>
  </si>
  <si>
    <t>Flamsted by</t>
  </si>
  <si>
    <t>http://193.88.185.146/website/energidataKort/viewer.htm?starttema1=vindkraft&amp;STARTLEFT=557352&amp;STARTRIGHT=558152&amp;STARTBOTTOM=6309222&amp;STARTTOP=6310022</t>
  </si>
  <si>
    <t>570715000000008238</t>
  </si>
  <si>
    <t>190</t>
  </si>
  <si>
    <t>Færgeålemarken</t>
  </si>
  <si>
    <t>http://193.88.185.146/website/energidataKort/viewer.htm?starttema1=vindkraft&amp;STARTLEFT=561751&amp;STARTRIGHT=562551&amp;STARTBOTTOM=6308683&amp;STARTTOP=6309483</t>
  </si>
  <si>
    <t>570715000000008221</t>
  </si>
  <si>
    <t>Haals by</t>
  </si>
  <si>
    <t>http://193.88.185.146/website/energidataKort/viewer.htm?starttema1=vindkraft&amp;STARTLEFT=561605&amp;STARTRIGHT=562405&amp;STARTBOTTOM=6308665&amp;STARTTOP=6309465</t>
  </si>
  <si>
    <t>570715000000008214</t>
  </si>
  <si>
    <t>188</t>
  </si>
  <si>
    <t>http://193.88.185.146/website/energidataKort/viewer.htm?starttema1=vindkraft&amp;STARTLEFT=556257&amp;STARTRIGHT=557057&amp;STARTBOTTOM=6312372&amp;STARTTOP=6313172</t>
  </si>
  <si>
    <t>570715000000008191</t>
  </si>
  <si>
    <t>182</t>
  </si>
  <si>
    <t>Poulstrup by</t>
  </si>
  <si>
    <t>http://193.88.185.146/website/energidataKort/viewer.htm?starttema1=vindkraft&amp;STARTLEFT=555707&amp;STARTRIGHT=556507&amp;STARTBOTTOM=6316073&amp;STARTTOP=6316873</t>
  </si>
  <si>
    <t>570715000000008146</t>
  </si>
  <si>
    <t>178</t>
  </si>
  <si>
    <t>22g</t>
  </si>
  <si>
    <t>Nr. Kongerslev by</t>
  </si>
  <si>
    <t>http://193.88.185.146/website/energidataKort/viewer.htm?starttema1=vindkraft&amp;STARTLEFT=567280&amp;STARTRIGHT=568080&amp;STARTBOTTOM=6309305&amp;STARTTOP=6310105</t>
  </si>
  <si>
    <t>570715000000008085</t>
  </si>
  <si>
    <t>176</t>
  </si>
  <si>
    <t>2e</t>
  </si>
  <si>
    <t>http://193.88.185.146/website/energidataKort/viewer.htm?starttema1=vindkraft&amp;STARTLEFT=560488&amp;STARTRIGHT=561288&amp;STARTBOTTOM=6310060&amp;STARTTOP=6310860</t>
  </si>
  <si>
    <t>150/30KW</t>
  </si>
  <si>
    <t>570715000000008061</t>
  </si>
  <si>
    <t>173</t>
  </si>
  <si>
    <t>6h</t>
  </si>
  <si>
    <t>Skellet by</t>
  </si>
  <si>
    <t>http://193.88.185.146/website/energidataKort/viewer.htm?starttema1=vindkraft&amp;STARTLEFT=571324&amp;STARTRIGHT=572124&amp;STARTBOTTOM=6314908&amp;STARTTOP=6315708</t>
  </si>
  <si>
    <t>570715000000008054</t>
  </si>
  <si>
    <t>http://193.88.185.146/website/energidataKort/viewer.htm?starttema1=vindkraft&amp;STARTLEFT=571371&amp;STARTRIGHT=572171&amp;STARTBOTTOM=6314795&amp;STARTTOP=6315595</t>
  </si>
  <si>
    <t>570715000000008047</t>
  </si>
  <si>
    <t>23b</t>
  </si>
  <si>
    <t>Mou by</t>
  </si>
  <si>
    <t>http://193.88.185.146/website/energidataKort/viewer.htm?starttema1=vindkraft&amp;STARTLEFT=571429&amp;STARTRIGHT=572229&amp;STARTBOTTOM=6314654&amp;STARTTOP=6315454</t>
  </si>
  <si>
    <t>20-150/30</t>
  </si>
  <si>
    <t>570715000000008030</t>
  </si>
  <si>
    <t>165</t>
  </si>
  <si>
    <t>13i</t>
  </si>
  <si>
    <t>Vaarst by</t>
  </si>
  <si>
    <t>http://193.88.185.146/website/energidataKort/viewer.htm?starttema1=vindkraft&amp;STARTLEFT=562253&amp;STARTRIGHT=563053&amp;STARTBOTTOM=6312248&amp;STARTTOP=6313048</t>
  </si>
  <si>
    <t>D150S</t>
  </si>
  <si>
    <t>570715000000007910</t>
  </si>
  <si>
    <t>159</t>
  </si>
  <si>
    <t>25e</t>
  </si>
  <si>
    <t>http://193.88.185.146/website/energidataKort/viewer.htm?starttema1=vindkraft&amp;STARTLEFT=568017&amp;STARTRIGHT=568817&amp;STARTBOTTOM=6318524&amp;STARTTOP=6319324</t>
  </si>
  <si>
    <t>570715000000007866</t>
  </si>
  <si>
    <t>11e</t>
  </si>
  <si>
    <t>http://193.88.185.146/website/energidataKort/viewer.htm?starttema1=vindkraft&amp;STARTLEFT=567991&amp;STARTRIGHT=568791&amp;STARTBOTTOM=6318782&amp;STARTTOP=6319582</t>
  </si>
  <si>
    <t>570715000000007859</t>
  </si>
  <si>
    <t>157</t>
  </si>
  <si>
    <t>4g</t>
  </si>
  <si>
    <t>http://193.88.185.146/website/energidataKort/viewer.htm?starttema1=vindkraft&amp;STARTLEFT=568003&amp;STARTRIGHT=568803&amp;STARTBOTTOM=6318675&amp;STARTTOP=6319475</t>
  </si>
  <si>
    <t>NTK130F</t>
  </si>
  <si>
    <t>570715000000007828</t>
  </si>
  <si>
    <t>123</t>
  </si>
  <si>
    <t>24gg</t>
  </si>
  <si>
    <t>http://193.88.185.146/website/energidataKort/viewer.htm?starttema1=vindkraft&amp;STARTLEFT=566899&amp;STARTRIGHT=567699&amp;STARTBOTTOM=6319821&amp;STARTTOP=6320621</t>
  </si>
  <si>
    <t>18KW</t>
  </si>
  <si>
    <t>Bosted</t>
  </si>
  <si>
    <t>570715000000007460</t>
  </si>
  <si>
    <t>014</t>
  </si>
  <si>
    <t>Volstrup By</t>
  </si>
  <si>
    <t>http://193.88.185.146/website/energidataKort/viewer.htm?starttema1=vindkraft&amp;STARTLEFT=547375&amp;STARTRIGHT=548175&amp;STARTBOTTOM=6314070&amp;STARTTOP=6314870</t>
  </si>
  <si>
    <t>SWT-23-93</t>
  </si>
  <si>
    <t>SIEMENS WIND POWER</t>
  </si>
  <si>
    <t>570715000000006364</t>
  </si>
  <si>
    <t>152144</t>
  </si>
  <si>
    <t>28u</t>
  </si>
  <si>
    <t>Sdr. Saltum By, Saltum</t>
  </si>
  <si>
    <t>http://193.88.185.146/website/energidataKort/viewer.htm?starttema1=vindkraft&amp;STARTLEFT=542123&amp;STARTRIGHT=542923&amp;STARTBOTTOM=6345045&amp;STARTTOP=6345845</t>
  </si>
  <si>
    <t>Jammerbugt</t>
  </si>
  <si>
    <t>570715000000084614</t>
  </si>
  <si>
    <t>152146</t>
  </si>
  <si>
    <t>28v</t>
  </si>
  <si>
    <t>http://193.88.185.146/website/energidataKort/viewer.htm?starttema1=vindkraft&amp;STARTLEFT=542274&amp;STARTRIGHT=543074&amp;STARTBOTTOM=6345415&amp;STARTTOP=6346215</t>
  </si>
  <si>
    <t>M250</t>
  </si>
  <si>
    <t>570715000000084591</t>
  </si>
  <si>
    <t>70035-02</t>
  </si>
  <si>
    <t>Biersted, Biersted</t>
  </si>
  <si>
    <t>http://193.88.185.146/website/energidataKort/viewer.htm?starttema1=vindkraft&amp;STARTLEFT=548467&amp;STARTRIGHT=549267&amp;STARTBOTTOM=6332381&amp;STARTTOP=6333181</t>
  </si>
  <si>
    <t>570715000000012167</t>
  </si>
  <si>
    <t>70035-01</t>
  </si>
  <si>
    <t>Bjørnekær Hovedgård, Biersted</t>
  </si>
  <si>
    <t>http://193.88.185.146/website/energidataKort/viewer.htm?starttema1=vindkraft&amp;STARTLEFT=548374&amp;STARTRIGHT=549174&amp;STARTBOTTOM=6332540&amp;STARTTOP=6333340</t>
  </si>
  <si>
    <t>20-150/30 kw</t>
  </si>
  <si>
    <t>570715000000012150</t>
  </si>
  <si>
    <t>70030-02</t>
  </si>
  <si>
    <t>3n</t>
  </si>
  <si>
    <t>Nørhalne By, Biersted Sogn</t>
  </si>
  <si>
    <t>http://193.88.185.146/website/energidataKort/viewer.htm?starttema1=vindkraft&amp;STARTLEFT=553056&amp;STARTRIGHT=553856&amp;STARTBOTTOM=6337232&amp;STARTTOP=6338032</t>
  </si>
  <si>
    <t>570715000000012105</t>
  </si>
  <si>
    <t>70030-01</t>
  </si>
  <si>
    <t>http://193.88.185.146/website/energidataKort/viewer.htm?starttema1=vindkraft&amp;STARTLEFT=553252&amp;STARTRIGHT=554052&amp;STARTBOTTOM=6337193&amp;STARTTOP=6337993</t>
  </si>
  <si>
    <t>NTK 600-180/43</t>
  </si>
  <si>
    <t>570715000000012099</t>
  </si>
  <si>
    <t>69</t>
  </si>
  <si>
    <t>120b</t>
  </si>
  <si>
    <t>http://193.88.185.146/website/energidataKort/viewer.htm?starttema1=vindkraft&amp;STARTLEFT=542799&amp;STARTRIGHT=543599&amp;STARTBOTTOM=6342903&amp;STARTTOP=6343703</t>
  </si>
  <si>
    <t>570715000000004599</t>
  </si>
  <si>
    <t>68</t>
  </si>
  <si>
    <t>http://193.88.185.146/website/energidataKort/viewer.htm?starttema1=vindkraft&amp;STARTLEFT=542985&amp;STARTRIGHT=543785&amp;STARTBOTTOM=6342854&amp;STARTTOP=6343654</t>
  </si>
  <si>
    <t>570715000000004582</t>
  </si>
  <si>
    <t>76</t>
  </si>
  <si>
    <t>117b</t>
  </si>
  <si>
    <t>http://193.88.185.146/website/energidataKort/viewer.htm?starttema1=vindkraft&amp;STARTLEFT=542953&amp;STARTRIGHT=543753&amp;STARTBOTTOM=6343044&amp;STARTTOP=6343844</t>
  </si>
  <si>
    <t>570715000000004575</t>
  </si>
  <si>
    <t>77</t>
  </si>
  <si>
    <t>http://193.88.185.146/website/energidataKort/viewer.htm?starttema1=vindkraft&amp;STARTLEFT=543138&amp;STARTRIGHT=543938&amp;STARTBOTTOM=6342996&amp;STARTTOP=6343796</t>
  </si>
  <si>
    <t>570715000000004568</t>
  </si>
  <si>
    <t>74</t>
  </si>
  <si>
    <t>114c</t>
  </si>
  <si>
    <t>http://193.88.185.146/website/energidataKort/viewer.htm?starttema1=vindkraft&amp;STARTLEFT=542920&amp;STARTRIGHT=543720&amp;STARTBOTTOM=6343233&amp;STARTTOP=6344033</t>
  </si>
  <si>
    <t>570715000000004551</t>
  </si>
  <si>
    <t>75</t>
  </si>
  <si>
    <t>http://193.88.185.146/website/energidataKort/viewer.htm?starttema1=vindkraft&amp;STARTLEFT=543106&amp;STARTRIGHT=543906&amp;STARTBOTTOM=6343184&amp;STARTTOP=6343984</t>
  </si>
  <si>
    <t>570715000000004544</t>
  </si>
  <si>
    <t>71</t>
  </si>
  <si>
    <t>105e</t>
  </si>
  <si>
    <t>http://193.88.185.146/website/energidataKort/viewer.htm?starttema1=vindkraft&amp;STARTLEFT=543074&amp;STARTRIGHT=543874&amp;STARTBOTTOM=6343374&amp;STARTTOP=6344174</t>
  </si>
  <si>
    <t>570715000000004537</t>
  </si>
  <si>
    <t>72</t>
  </si>
  <si>
    <t>105d</t>
  </si>
  <si>
    <t>http://193.88.185.146/website/energidataKort/viewer.htm?starttema1=vindkraft&amp;STARTLEFT=543259&amp;STARTRIGHT=544059&amp;STARTBOTTOM=6343325&amp;STARTTOP=6344125</t>
  </si>
  <si>
    <t>570715000000004520</t>
  </si>
  <si>
    <t>73</t>
  </si>
  <si>
    <t>106a</t>
  </si>
  <si>
    <t>http://193.88.185.146/website/energidataKort/viewer.htm?starttema1=vindkraft&amp;STARTLEFT=543445&amp;STARTRIGHT=544245&amp;STARTBOTTOM=6343277&amp;STARTTOP=6344077</t>
  </si>
  <si>
    <t>570715000000004513</t>
  </si>
  <si>
    <t>79</t>
  </si>
  <si>
    <t>94a</t>
  </si>
  <si>
    <t>http://193.88.185.146/website/energidataKort/viewer.htm?starttema1=vindkraft&amp;STARTLEFT=543227&amp;STARTRIGHT=544027&amp;STARTBOTTOM=6343515&amp;STARTTOP=6344315</t>
  </si>
  <si>
    <t>570715000000004506</t>
  </si>
  <si>
    <t>80</t>
  </si>
  <si>
    <t>94h</t>
  </si>
  <si>
    <t>http://193.88.185.146/website/energidataKort/viewer.htm?starttema1=vindkraft&amp;STARTLEFT=543412&amp;STARTRIGHT=544212&amp;STARTBOTTOM=6343466&amp;STARTTOP=6344266</t>
  </si>
  <si>
    <t>570715000000004490</t>
  </si>
  <si>
    <t>78</t>
  </si>
  <si>
    <t>94g</t>
  </si>
  <si>
    <t>http://193.88.185.146/website/energidataKort/viewer.htm?starttema1=vindkraft&amp;STARTLEFT=543598&amp;STARTRIGHT=544398&amp;STARTBOTTOM=6343418&amp;STARTTOP=6344218</t>
  </si>
  <si>
    <t>W 200</t>
  </si>
  <si>
    <t>Wincon</t>
  </si>
  <si>
    <t>570715000000004483</t>
  </si>
  <si>
    <t>45</t>
  </si>
  <si>
    <t>Klitterne, Ingstrup</t>
  </si>
  <si>
    <t>http://193.88.185.146/website/energidataKort/viewer.htm?starttema1=vindkraft&amp;STARTLEFT=544363&amp;STARTRIGHT=545163&amp;STARTBOTTOM=6354321&amp;STARTTOP=6355121</t>
  </si>
  <si>
    <t>570715000000004445</t>
  </si>
  <si>
    <t>44</t>
  </si>
  <si>
    <t>http://193.88.185.146/website/energidataKort/viewer.htm?starttema1=vindkraft&amp;STARTLEFT=544395&amp;STARTRIGHT=545195&amp;STARTBOTTOM=6354231&amp;STARTTOP=6355031</t>
  </si>
  <si>
    <t>570715000000004438</t>
  </si>
  <si>
    <t>http://193.88.185.146/website/energidataKort/viewer.htm?starttema1=vindkraft&amp;STARTLEFT=544428&amp;STARTRIGHT=545228&amp;STARTBOTTOM=6354143&amp;STARTTOP=6354943</t>
  </si>
  <si>
    <t>570715000000004421</t>
  </si>
  <si>
    <t>41</t>
  </si>
  <si>
    <t>http://193.88.185.146/website/energidataKort/viewer.htm?starttema1=vindkraft&amp;STARTLEFT=544461&amp;STARTRIGHT=545261&amp;STARTBOTTOM=6354053&amp;STARTTOP=6354853</t>
  </si>
  <si>
    <t>570715000000004407</t>
  </si>
  <si>
    <t>8h</t>
  </si>
  <si>
    <t>Ingstrup By, Ingstrup</t>
  </si>
  <si>
    <t>http://193.88.185.146/website/energidataKort/viewer.htm?starttema1=vindkraft&amp;STARTLEFT=544501&amp;STARTRIGHT=545301&amp;STARTBOTTOM=6353970&amp;STARTTOP=6354770</t>
  </si>
  <si>
    <t>570715000000004391</t>
  </si>
  <si>
    <t>http://193.88.185.146/website/energidataKort/viewer.htm?starttema1=vindkraft&amp;STARTLEFT=544557&amp;STARTRIGHT=545357&amp;STARTBOTTOM=6353894&amp;STARTTOP=6354694</t>
  </si>
  <si>
    <t>570715000000004384</t>
  </si>
  <si>
    <t>96</t>
  </si>
  <si>
    <t>6e</t>
  </si>
  <si>
    <t>Alstrup By, Alstrup</t>
  </si>
  <si>
    <t>http://193.88.185.146/website/energidataKort/viewer.htm?starttema1=vindkraft&amp;STARTLEFT=545523&amp;STARTRIGHT=546323&amp;STARTBOTTOM=6347040&amp;STARTTOP=6347840</t>
  </si>
  <si>
    <t>570715000000003912</t>
  </si>
  <si>
    <t>95</t>
  </si>
  <si>
    <t>6i</t>
  </si>
  <si>
    <t>http://193.88.185.146/website/energidataKort/viewer.htm?starttema1=vindkraft&amp;STARTLEFT=545296&amp;STARTRIGHT=546096&amp;STARTBOTTOM=6347145&amp;STARTTOP=6347945</t>
  </si>
  <si>
    <t>570715000000003905</t>
  </si>
  <si>
    <t>94</t>
  </si>
  <si>
    <t>http://193.88.185.146/website/energidataKort/viewer.htm?starttema1=vindkraft&amp;STARTLEFT=545070&amp;STARTRIGHT=545870&amp;STARTBOTTOM=6347249&amp;STARTTOP=6348049</t>
  </si>
  <si>
    <t>570715000000003899</t>
  </si>
  <si>
    <t>93</t>
  </si>
  <si>
    <t>14l</t>
  </si>
  <si>
    <t>http://193.88.185.146/website/energidataKort/viewer.htm?starttema1=vindkraft&amp;STARTLEFT=545841&amp;STARTRIGHT=546641&amp;STARTBOTTOM=6347231&amp;STARTTOP=6348031</t>
  </si>
  <si>
    <t>570715000000003882</t>
  </si>
  <si>
    <t>92</t>
  </si>
  <si>
    <t>14e</t>
  </si>
  <si>
    <t>http://193.88.185.146/website/energidataKort/viewer.htm?starttema1=vindkraft&amp;STARTLEFT=545616&amp;STARTRIGHT=546416&amp;STARTBOTTOM=6347340&amp;STARTTOP=6348140</t>
  </si>
  <si>
    <t>570715000000003875</t>
  </si>
  <si>
    <t>91</t>
  </si>
  <si>
    <t>http://193.88.185.146/website/energidataKort/viewer.htm?starttema1=vindkraft&amp;STARTLEFT=545392&amp;STARTRIGHT=546192&amp;STARTBOTTOM=6347447&amp;STARTTOP=6348247</t>
  </si>
  <si>
    <t>750/40</t>
  </si>
  <si>
    <t>570715000000003868</t>
  </si>
  <si>
    <t>60 kV siden af 60/10 kV transformer (eller tilsvarende)</t>
  </si>
  <si>
    <t>WØK</t>
  </si>
  <si>
    <t>1kb</t>
  </si>
  <si>
    <t>Nr.Økse Sø, Brovst</t>
  </si>
  <si>
    <t>http://193.88.185.146/website/energidataKort/viewer.htm?starttema1=vindkraft&amp;STARTLEFT=533057&amp;STARTRIGHT=533857&amp;STARTBOTTOM=6331811&amp;STARTTOP=6332611</t>
  </si>
  <si>
    <t>570715000000001888</t>
  </si>
  <si>
    <t>http://193.88.185.146/website/energidataKort/viewer.htm?starttema1=vindkraft&amp;STARTLEFT=533231&amp;STARTRIGHT=534031&amp;STARTBOTTOM=6331630&amp;STARTTOP=6332430</t>
  </si>
  <si>
    <t>570715000000001871</t>
  </si>
  <si>
    <t>1gf</t>
  </si>
  <si>
    <t>http://193.88.185.146/website/energidataKort/viewer.htm?starttema1=vindkraft&amp;STARTLEFT=533403&amp;STARTRIGHT=534203&amp;STARTBOTTOM=6331449&amp;STARTTOP=6332249</t>
  </si>
  <si>
    <t>570715000000001864</t>
  </si>
  <si>
    <t>http://193.88.185.146/website/energidataKort/viewer.htm?starttema1=vindkraft&amp;STARTLEFT=533578&amp;STARTRIGHT=534378&amp;STARTBOTTOM=6331271&amp;STARTTOP=6332071</t>
  </si>
  <si>
    <t>570715000000001857</t>
  </si>
  <si>
    <t>http://193.88.185.146/website/energidataKort/viewer.htm?starttema1=vindkraft&amp;STARTLEFT=532814&amp;STARTRIGHT=533614&amp;STARTBOTTOM=6331746&amp;STARTTOP=6332546</t>
  </si>
  <si>
    <t>570715000000001840</t>
  </si>
  <si>
    <t>http://193.88.185.146/website/energidataKort/viewer.htm?starttema1=vindkraft&amp;STARTLEFT=532987&amp;STARTRIGHT=533787&amp;STARTBOTTOM=6331567&amp;STARTTOP=6332367</t>
  </si>
  <si>
    <t>570715000000001833</t>
  </si>
  <si>
    <t>http://193.88.185.146/website/energidataKort/viewer.htm?starttema1=vindkraft&amp;STARTLEFT=533162&amp;STARTRIGHT=533962&amp;STARTBOTTOM=6331387&amp;STARTTOP=6332187</t>
  </si>
  <si>
    <t>570715000000001826</t>
  </si>
  <si>
    <t>http://193.88.185.146/website/energidataKort/viewer.htm?starttema1=vindkraft&amp;STARTLEFT=533334&amp;STARTRIGHT=534134&amp;STARTBOTTOM=6331207&amp;STARTTOP=6332007</t>
  </si>
  <si>
    <t>570715000000001819</t>
  </si>
  <si>
    <t>1bn</t>
  </si>
  <si>
    <t>http://193.88.185.146/website/energidataKort/viewer.htm?starttema1=vindkraft&amp;STARTLEFT=532571&amp;STARTRIGHT=533371&amp;STARTBOTTOM=6331684&amp;STARTTOP=6332484</t>
  </si>
  <si>
    <t>570715000000001802</t>
  </si>
  <si>
    <t>1aø</t>
  </si>
  <si>
    <t>http://193.88.185.146/website/energidataKort/viewer.htm?starttema1=vindkraft&amp;STARTLEFT=532745&amp;STARTRIGHT=533545&amp;STARTBOTTOM=6331505&amp;STARTTOP=6332305</t>
  </si>
  <si>
    <t>570715000000001796</t>
  </si>
  <si>
    <t>http://193.88.185.146/website/energidataKort/viewer.htm?starttema1=vindkraft&amp;STARTLEFT=532919&amp;STARTRIGHT=533719&amp;STARTBOTTOM=6331324&amp;STARTTOP=6332124</t>
  </si>
  <si>
    <t>570715000000001789</t>
  </si>
  <si>
    <t>http://193.88.185.146/website/energidataKort/viewer.htm?starttema1=vindkraft&amp;STARTLEFT=533092&amp;STARTRIGHT=533892&amp;STARTBOTTOM=6331144&amp;STARTTOP=6331944</t>
  </si>
  <si>
    <t>570715000000001772</t>
  </si>
  <si>
    <t>http://193.88.185.146/website/energidataKort/viewer.htm?starttema1=vindkraft&amp;STARTLEFT=532331&amp;STARTRIGHT=533131&amp;STARTBOTTOM=6331622&amp;STARTTOP=6332422</t>
  </si>
  <si>
    <t>570715000000001765</t>
  </si>
  <si>
    <t>http://193.88.185.146/website/energidataKort/viewer.htm?starttema1=vindkraft&amp;STARTLEFT=532502&amp;STARTRIGHT=533302&amp;STARTBOTTOM=6331442&amp;STARTTOP=6332242</t>
  </si>
  <si>
    <t>570715000000001758</t>
  </si>
  <si>
    <t>http://193.88.185.146/website/energidataKort/viewer.htm?starttema1=vindkraft&amp;STARTLEFT=532676&amp;STARTRIGHT=533476&amp;STARTBOTTOM=6331262&amp;STARTTOP=6332062</t>
  </si>
  <si>
    <t>570715000000001741</t>
  </si>
  <si>
    <t>http://193.88.185.146/website/energidataKort/viewer.htm?starttema1=vindkraft&amp;STARTLEFT=532850&amp;STARTRIGHT=533650&amp;STARTBOTTOM=6331081&amp;STARTTOP=6331881</t>
  </si>
  <si>
    <t>570715000000001734</t>
  </si>
  <si>
    <t>http://193.88.185.146/website/energidataKort/viewer.htm?starttema1=vindkraft&amp;STARTLEFT=532089&amp;STARTRIGHT=532889&amp;STARTBOTTOM=6331559&amp;STARTTOP=6332359</t>
  </si>
  <si>
    <t>570715000000001727</t>
  </si>
  <si>
    <t>1bg</t>
  </si>
  <si>
    <t>http://193.88.185.146/website/energidataKort/viewer.htm?starttema1=vindkraft&amp;STARTLEFT=532262&amp;STARTRIGHT=533062&amp;STARTBOTTOM=6331379&amp;STARTTOP=6332179</t>
  </si>
  <si>
    <t>570715000000001710</t>
  </si>
  <si>
    <t>http://193.88.185.146/website/energidataKort/viewer.htm?starttema1=vindkraft&amp;STARTLEFT=532436&amp;STARTRIGHT=533236&amp;STARTBOTTOM=6331199&amp;STARTTOP=6331999</t>
  </si>
  <si>
    <t>570715000000001703</t>
  </si>
  <si>
    <t>http://193.88.185.146/website/energidataKort/viewer.htm?starttema1=vindkraft&amp;STARTLEFT=532608&amp;STARTRIGHT=533408&amp;STARTBOTTOM=6331019&amp;STARTTOP=6331819</t>
  </si>
  <si>
    <t>570715000000001697</t>
  </si>
  <si>
    <t>35ø</t>
  </si>
  <si>
    <t>Nr.Bratskov Hgd, Brovst</t>
  </si>
  <si>
    <t>http://193.88.185.146/website/energidataKort/viewer.htm?starttema1=vindkraft&amp;STARTLEFT=531846&amp;STARTRIGHT=532646&amp;STARTBOTTOM=6331497&amp;STARTTOP=6332297</t>
  </si>
  <si>
    <t>570715000000001680</t>
  </si>
  <si>
    <t>http://193.88.185.146/website/energidataKort/viewer.htm?starttema1=vindkraft&amp;STARTLEFT=532020&amp;STARTRIGHT=532820&amp;STARTBOTTOM=6331317&amp;STARTTOP=6332117</t>
  </si>
  <si>
    <t>570715000000001673</t>
  </si>
  <si>
    <t>http://193.88.185.146/website/energidataKort/viewer.htm?starttema1=vindkraft&amp;STARTLEFT=532193&amp;STARTRIGHT=532993&amp;STARTBOTTOM=6331136&amp;STARTTOP=6331936</t>
  </si>
  <si>
    <t>570715000000001666</t>
  </si>
  <si>
    <t>1bi</t>
  </si>
  <si>
    <t>http://193.88.185.146/website/energidataKort/viewer.htm?starttema1=vindkraft&amp;STARTLEFT=532367&amp;STARTRIGHT=533167&amp;STARTBOTTOM=6330957&amp;STARTTOP=6331757</t>
  </si>
  <si>
    <t>V44-600kW</t>
  </si>
  <si>
    <t>570715000000001659</t>
  </si>
  <si>
    <t>WKM</t>
  </si>
  <si>
    <t>Klim by, Klim</t>
  </si>
  <si>
    <t>http://193.88.185.146/website/energidataKort/viewer.htm?starttema1=vindkraft&amp;STARTLEFT=509781&amp;STARTRIGHT=510581&amp;STARTBOTTOM=6323546&amp;STARTTOP=6324346</t>
  </si>
  <si>
    <t>570715000000001635</t>
  </si>
  <si>
    <t>http://193.88.185.146/website/energidataKort/viewer.htm?starttema1=vindkraft&amp;STARTLEFT=509710&amp;STARTRIGHT=510510&amp;STARTBOTTOM=6323317&amp;STARTTOP=6324117</t>
  </si>
  <si>
    <t>570715000000001628</t>
  </si>
  <si>
    <t>http://193.88.185.146/website/energidataKort/viewer.htm?starttema1=vindkraft&amp;STARTLEFT=509639&amp;STARTRIGHT=510439&amp;STARTBOTTOM=6323088&amp;STARTTOP=6323888</t>
  </si>
  <si>
    <t>570715000000001611</t>
  </si>
  <si>
    <t>http://193.88.185.146/website/energidataKort/viewer.htm?starttema1=vindkraft&amp;STARTLEFT=509645&amp;STARTRIGHT=510445&amp;STARTBOTTOM=6323693&amp;STARTTOP=6324493</t>
  </si>
  <si>
    <t>570715000000001604</t>
  </si>
  <si>
    <t>http://193.88.185.146/website/energidataKort/viewer.htm?starttema1=vindkraft&amp;STARTLEFT=509573&amp;STARTRIGHT=510373&amp;STARTBOTTOM=6323455&amp;STARTTOP=6324255</t>
  </si>
  <si>
    <t>570715000000001598</t>
  </si>
  <si>
    <t>http://193.88.185.146/website/energidataKort/viewer.htm?starttema1=vindkraft&amp;STARTLEFT=509500&amp;STARTRIGHT=510300&amp;STARTBOTTOM=6323218&amp;STARTTOP=6324018</t>
  </si>
  <si>
    <t>570715000000001581</t>
  </si>
  <si>
    <t>http://193.88.185.146/website/energidataKort/viewer.htm?starttema1=vindkraft&amp;STARTLEFT=509509&amp;STARTRIGHT=510309&amp;STARTBOTTOM=6323840&amp;STARTTOP=6324640</t>
  </si>
  <si>
    <t>570715000000001574</t>
  </si>
  <si>
    <t>http://193.88.185.146/website/energidataKort/viewer.htm?starttema1=vindkraft&amp;STARTLEFT=509436&amp;STARTRIGHT=510236&amp;STARTBOTTOM=6323594&amp;STARTTOP=6324394</t>
  </si>
  <si>
    <t>570715000000001567</t>
  </si>
  <si>
    <t>http://193.88.185.146/website/energidataKort/viewer.htm?starttema1=vindkraft&amp;STARTLEFT=509362&amp;STARTRIGHT=510162&amp;STARTBOTTOM=6323348&amp;STARTTOP=6324148</t>
  </si>
  <si>
    <t>570715000000001550</t>
  </si>
  <si>
    <t>http://193.88.185.146/website/energidataKort/viewer.htm?starttema1=vindkraft&amp;STARTLEFT=509374&amp;STARTRIGHT=510174&amp;STARTBOTTOM=6323987&amp;STARTTOP=6324787</t>
  </si>
  <si>
    <t>570715000000001543</t>
  </si>
  <si>
    <t>http://193.88.185.146/website/energidataKort/viewer.htm?starttema1=vindkraft&amp;STARTLEFT=509299&amp;STARTRIGHT=510099&amp;STARTBOTTOM=6323732&amp;STARTTOP=6324532</t>
  </si>
  <si>
    <t>570715000000001536</t>
  </si>
  <si>
    <t>http://193.88.185.146/website/energidataKort/viewer.htm?starttema1=vindkraft&amp;STARTLEFT=509224&amp;STARTRIGHT=510024&amp;STARTBOTTOM=6323478&amp;STARTTOP=6324278</t>
  </si>
  <si>
    <t>570715000000001529</t>
  </si>
  <si>
    <t>http://193.88.185.146/website/energidataKort/viewer.htm?starttema1=vindkraft&amp;STARTLEFT=509239&amp;STARTRIGHT=510039&amp;STARTBOTTOM=6324134&amp;STARTTOP=6324934</t>
  </si>
  <si>
    <t>570715000000001512</t>
  </si>
  <si>
    <t>http://193.88.185.146/website/energidataKort/viewer.htm?starttema1=vindkraft&amp;STARTLEFT=509162&amp;STARTRIGHT=509962&amp;STARTBOTTOM=6323870&amp;STARTTOP=6324670</t>
  </si>
  <si>
    <t>570715000000001505</t>
  </si>
  <si>
    <t>40c</t>
  </si>
  <si>
    <t>http://193.88.185.146/website/energidataKort/viewer.htm?starttema1=vindkraft&amp;STARTLEFT=509086&amp;STARTRIGHT=509886&amp;STARTBOTTOM=6323607&amp;STARTTOP=6324407</t>
  </si>
  <si>
    <t>570715000000001499</t>
  </si>
  <si>
    <t>http://193.88.185.146/website/energidataKort/viewer.htm?starttema1=vindkraft&amp;STARTLEFT=509102&amp;STARTRIGHT=509902&amp;STARTBOTTOM=6324281&amp;STARTTOP=6325081</t>
  </si>
  <si>
    <t>570715000000001482</t>
  </si>
  <si>
    <t>http://193.88.185.146/website/energidataKort/viewer.htm?starttema1=vindkraft&amp;STARTLEFT=509022&amp;STARTRIGHT=509822&amp;STARTBOTTOM=6324012&amp;STARTTOP=6324812</t>
  </si>
  <si>
    <t>570715000000001475</t>
  </si>
  <si>
    <t>http://193.88.185.146/website/energidataKort/viewer.htm?starttema1=vindkraft&amp;STARTLEFT=508941&amp;STARTRIGHT=509741&amp;STARTBOTTOM=6323743&amp;STARTTOP=6324543</t>
  </si>
  <si>
    <t>570715000000001468</t>
  </si>
  <si>
    <t>http://193.88.185.146/website/energidataKort/viewer.htm?starttema1=vindkraft&amp;STARTLEFT=508856&amp;STARTRIGHT=509656&amp;STARTBOTTOM=6323465&amp;STARTTOP=6324265</t>
  </si>
  <si>
    <t>570715000000001451</t>
  </si>
  <si>
    <t>http://193.88.185.146/website/energidataKort/viewer.htm?starttema1=vindkraft&amp;STARTLEFT=508962&amp;STARTRIGHT=509762&amp;STARTBOTTOM=6324433&amp;STARTTOP=6325233</t>
  </si>
  <si>
    <t>570715000000001444</t>
  </si>
  <si>
    <t>http://193.88.185.146/website/energidataKort/viewer.htm?starttema1=vindkraft&amp;STARTLEFT=508876&amp;STARTRIGHT=509676&amp;STARTBOTTOM=6324159&amp;STARTTOP=6324959</t>
  </si>
  <si>
    <t>570715000000001437</t>
  </si>
  <si>
    <t>39e</t>
  </si>
  <si>
    <t>http://193.88.185.146/website/energidataKort/viewer.htm?starttema1=vindkraft&amp;STARTLEFT=508790&amp;STARTRIGHT=509590&amp;STARTBOTTOM=6323885&amp;STARTTOP=6324685</t>
  </si>
  <si>
    <t>570715000000001420</t>
  </si>
  <si>
    <t>http://193.88.185.146/website/energidataKort/viewer.htm?starttema1=vindkraft&amp;STARTLEFT=508701&amp;STARTRIGHT=509501&amp;STARTBOTTOM=6323603&amp;STARTTOP=6324403</t>
  </si>
  <si>
    <t>570715000000001413</t>
  </si>
  <si>
    <t>40a</t>
  </si>
  <si>
    <t>http://193.88.185.146/website/energidataKort/viewer.htm?starttema1=vindkraft&amp;STARTLEFT=508829&amp;STARTRIGHT=509629&amp;STARTBOTTOM=6324579&amp;STARTTOP=6325379</t>
  </si>
  <si>
    <t>570715000000001406</t>
  </si>
  <si>
    <t>http://193.88.185.146/website/energidataKort/viewer.htm?starttema1=vindkraft&amp;STARTLEFT=508739&amp;STARTRIGHT=509539&amp;STARTBOTTOM=6324298&amp;STARTTOP=6325098</t>
  </si>
  <si>
    <t>570715000000001390</t>
  </si>
  <si>
    <t>http://193.88.185.146/website/energidataKort/viewer.htm?starttema1=vindkraft&amp;STARTLEFT=508649&amp;STARTRIGHT=509449&amp;STARTBOTTOM=6324017&amp;STARTTOP=6324817</t>
  </si>
  <si>
    <t>570715000000001383</t>
  </si>
  <si>
    <t>39c</t>
  </si>
  <si>
    <t>http://193.88.185.146/website/energidataKort/viewer.htm?starttema1=vindkraft&amp;STARTLEFT=508557&amp;STARTRIGHT=509357&amp;STARTBOTTOM=6323732&amp;STARTTOP=6324532</t>
  </si>
  <si>
    <t>570715000000001376</t>
  </si>
  <si>
    <t>39h</t>
  </si>
  <si>
    <t>http://193.88.185.146/website/energidataKort/viewer.htm?starttema1=vindkraft&amp;STARTLEFT=508690&amp;STARTRIGHT=509490&amp;STARTBOTTOM=6324730&amp;STARTTOP=6325530</t>
  </si>
  <si>
    <t>570715000000001369</t>
  </si>
  <si>
    <t>http://193.88.185.146/website/energidataKort/viewer.htm?starttema1=vindkraft&amp;STARTLEFT=508596&amp;STARTRIGHT=509396&amp;STARTBOTTOM=6324442&amp;STARTTOP=6325242</t>
  </si>
  <si>
    <t>570715000000001352</t>
  </si>
  <si>
    <t>http://193.88.185.146/website/energidataKort/viewer.htm?starttema1=vindkraft&amp;STARTLEFT=508503&amp;STARTRIGHT=509303&amp;STARTBOTTOM=6324155&amp;STARTTOP=6324955</t>
  </si>
  <si>
    <t>570715000000001345</t>
  </si>
  <si>
    <t>http://193.88.185.146/website/energidataKort/viewer.htm?starttema1=vindkraft&amp;STARTLEFT=508408&amp;STARTRIGHT=509208&amp;STARTBOTTOM=6323865&amp;STARTTOP=6324665</t>
  </si>
  <si>
    <t>570715000000001338</t>
  </si>
  <si>
    <t>38a</t>
  </si>
  <si>
    <t>http://193.88.185.146/website/energidataKort/viewer.htm?starttema1=vindkraft&amp;STARTLEFT=508551&amp;STARTRIGHT=509351&amp;STARTBOTTOM=6324880&amp;STARTTOP=6325680</t>
  </si>
  <si>
    <t>570715000000001321</t>
  </si>
  <si>
    <t>http://193.88.185.146/website/energidataKort/viewer.htm?starttema1=vindkraft&amp;STARTLEFT=508453&amp;STARTRIGHT=509253&amp;STARTBOTTOM=6324585&amp;STARTTOP=6325385</t>
  </si>
  <si>
    <t>570715000000001314</t>
  </si>
  <si>
    <t>http://193.88.185.146/website/energidataKort/viewer.htm?starttema1=vindkraft&amp;STARTLEFT=508356&amp;STARTRIGHT=509156&amp;STARTBOTTOM=6324293&amp;STARTTOP=6325093</t>
  </si>
  <si>
    <t>570715000000001307</t>
  </si>
  <si>
    <t>http://193.88.185.146/website/energidataKort/viewer.htm?starttema1=vindkraft&amp;STARTLEFT=508259&amp;STARTRIGHT=509059&amp;STARTBOTTOM=6323998&amp;STARTTOP=6324798</t>
  </si>
  <si>
    <t>570715000000001291</t>
  </si>
  <si>
    <t>4914/88072</t>
  </si>
  <si>
    <t>1va</t>
  </si>
  <si>
    <t>Langeslund Brovst</t>
  </si>
  <si>
    <t>http://193.88.185.146/website/energidataKort/viewer.htm?starttema1=vindkraft&amp;STARTLEFT=538793&amp;STARTRIGHT=539593&amp;STARTBOTTOM=6330209&amp;STARTTOP=6331009</t>
  </si>
  <si>
    <t>570715000000001147</t>
  </si>
  <si>
    <t>4914/88071</t>
  </si>
  <si>
    <t>1vb</t>
  </si>
  <si>
    <t>http://193.88.185.146/website/energidataKort/viewer.htm?starttema1=vindkraft&amp;STARTLEFT=538598&amp;STARTRIGHT=539398&amp;STARTBOTTOM=6330426&amp;STARTTOP=6331226</t>
  </si>
  <si>
    <t>570715000000001130</t>
  </si>
  <si>
    <t>4914/88069</t>
  </si>
  <si>
    <t>1l</t>
  </si>
  <si>
    <t>Røgild by Brovst</t>
  </si>
  <si>
    <t>http://193.88.185.146/website/energidataKort/viewer.htm?starttema1=vindkraft&amp;STARTLEFT=539093&amp;STARTRIGHT=539893&amp;STARTBOTTOM=6330712&amp;STARTTOP=6331512</t>
  </si>
  <si>
    <t>570715000000001123</t>
  </si>
  <si>
    <t>4914/88070</t>
  </si>
  <si>
    <t>http://193.88.185.146/website/energidataKort/viewer.htm?starttema1=vindkraft&amp;STARTLEFT=539242&amp;STARTRIGHT=540042&amp;STARTBOTTOM=6330586&amp;STARTTOP=6331386</t>
  </si>
  <si>
    <t>570715000000001116</t>
  </si>
  <si>
    <t>4914/88075</t>
  </si>
  <si>
    <t>8b</t>
  </si>
  <si>
    <t>http://193.88.185.146/website/energidataKort/viewer.htm?starttema1=vindkraft&amp;STARTLEFT=539479&amp;STARTRIGHT=540279&amp;STARTBOTTOM=6330654&amp;STARTTOP=6331454</t>
  </si>
  <si>
    <t>570715000000001109</t>
  </si>
  <si>
    <t>4914/88068</t>
  </si>
  <si>
    <t>http://193.88.185.146/website/energidataKort/viewer.htm?starttema1=vindkraft&amp;STARTLEFT=539327&amp;STARTRIGHT=540127&amp;STARTBOTTOM=6330778&amp;STARTTOP=6331578</t>
  </si>
  <si>
    <t>570715000000001093</t>
  </si>
  <si>
    <t>4914/88076</t>
  </si>
  <si>
    <t>http://193.88.185.146/website/energidataKort/viewer.htm?starttema1=vindkraft&amp;STARTLEFT=539177&amp;STARTRIGHT=539977&amp;STARTBOTTOM=6330904&amp;STARTTOP=6331704</t>
  </si>
  <si>
    <t>V47-660/200</t>
  </si>
  <si>
    <t>570715000000001086</t>
  </si>
  <si>
    <t>4912/88077</t>
  </si>
  <si>
    <t>http://193.88.185.146/website/energidataKort/viewer.htm?starttema1=vindkraft&amp;STARTLEFT=539652&amp;STARTRIGHT=540452&amp;STARTBOTTOM=6331041&amp;STARTTOP=6331841</t>
  </si>
  <si>
    <t>NTK 600/43/45,5</t>
  </si>
  <si>
    <t>570715000000001062</t>
  </si>
  <si>
    <t>4911/88074</t>
  </si>
  <si>
    <t>http://193.88.185.146/website/energidataKort/viewer.htm?starttema1=vindkraft&amp;STARTLEFT=539565&amp;STARTRIGHT=540365&amp;STARTBOTTOM=6330847&amp;STARTTOP=6331647</t>
  </si>
  <si>
    <t>NTK 600/43/44,5</t>
  </si>
  <si>
    <t>570715000000001055</t>
  </si>
  <si>
    <t>4911/88073</t>
  </si>
  <si>
    <t>http://193.88.185.146/website/energidataKort/viewer.htm?starttema1=vindkraft&amp;STARTLEFT=539414&amp;STARTRIGHT=540214&amp;STARTBOTTOM=6330972&amp;STARTTOP=6331772</t>
  </si>
  <si>
    <t>M750-400kW</t>
  </si>
  <si>
    <t>570715000000001048</t>
  </si>
  <si>
    <t>4871/88060</t>
  </si>
  <si>
    <t>14q</t>
  </si>
  <si>
    <t>Vust by</t>
  </si>
  <si>
    <t>http://193.88.185.146/website/energidataKort/viewer.htm?starttema1=vindkraft&amp;STARTLEFT=505142&amp;STARTRIGHT=505942&amp;STARTBOTTOM=6328661&amp;STARTTOP=6329461</t>
  </si>
  <si>
    <t>M750/400-100kW</t>
  </si>
  <si>
    <t>570715000000001024</t>
  </si>
  <si>
    <t>4871/88059</t>
  </si>
  <si>
    <t>14p</t>
  </si>
  <si>
    <t>http://193.88.185.146/website/energidataKort/viewer.htm?starttema1=vindkraft&amp;STARTLEFT=504996&amp;STARTRIGHT=505796&amp;STARTBOTTOM=6328695&amp;STARTTOP=6329495</t>
  </si>
  <si>
    <t>570715000000001017</t>
  </si>
  <si>
    <t>4871/88058</t>
  </si>
  <si>
    <t>11f</t>
  </si>
  <si>
    <t>http://193.88.185.146/website/energidataKort/viewer.htm?starttema1=vindkraft&amp;STARTLEFT=504851&amp;STARTRIGHT=505651&amp;STARTBOTTOM=6328731&amp;STARTTOP=6329531</t>
  </si>
  <si>
    <t>570715000000001000</t>
  </si>
  <si>
    <t>4871/88057</t>
  </si>
  <si>
    <t>Holme by Vust</t>
  </si>
  <si>
    <t>http://193.88.185.146/website/energidataKort/viewer.htm?starttema1=vindkraft&amp;STARTLEFT=504705&amp;STARTRIGHT=505505&amp;STARTBOTTOM=6328765&amp;STARTTOP=6329565</t>
  </si>
  <si>
    <t>570715000000000997</t>
  </si>
  <si>
    <t>4871/88056</t>
  </si>
  <si>
    <t>11d</t>
  </si>
  <si>
    <t>http://193.88.185.146/website/energidataKort/viewer.htm?starttema1=vindkraft&amp;STARTLEFT=504559&amp;STARTRIGHT=505359&amp;STARTBOTTOM=6328799&amp;STARTTOP=6329599</t>
  </si>
  <si>
    <t>225kW</t>
  </si>
  <si>
    <t>Vestas (Nr. 5400)</t>
  </si>
  <si>
    <t>570715000000000980</t>
  </si>
  <si>
    <t>487/88055</t>
  </si>
  <si>
    <t>Holme by V Thorup</t>
  </si>
  <si>
    <t>http://193.88.185.146/website/energidataKort/viewer.htm?starttema1=vindkraft&amp;STARTLEFT=506141&amp;STARTRIGHT=506941&amp;STARTBOTTOM=6327507&amp;STARTTOP=6328307</t>
  </si>
  <si>
    <t>570715000000000966</t>
  </si>
  <si>
    <t>487/88043-4</t>
  </si>
  <si>
    <t>http://193.88.185.146/website/energidataKort/viewer.htm?starttema1=vindkraft&amp;STARTLEFT=506273&amp;STARTRIGHT=507073&amp;STARTBOTTOM=6327426&amp;STARTTOP=6328226</t>
  </si>
  <si>
    <t>570715000000000959</t>
  </si>
  <si>
    <t>487/88043-3</t>
  </si>
  <si>
    <t>http://193.88.185.146/website/energidataKort/viewer.htm?starttema1=vindkraft&amp;STARTLEFT=506406&amp;STARTRIGHT=507206&amp;STARTBOTTOM=6327344&amp;STARTTOP=6328144</t>
  </si>
  <si>
    <t>570715000000000942</t>
  </si>
  <si>
    <t>487/88043-2</t>
  </si>
  <si>
    <t>http://193.88.185.146/website/energidataKort/viewer.htm?starttema1=vindkraft&amp;STARTLEFT=506670&amp;STARTRIGHT=507470&amp;STARTBOTTOM=6327183&amp;STARTTOP=6327983</t>
  </si>
  <si>
    <t>570715000000000935</t>
  </si>
  <si>
    <t>487/88043-1</t>
  </si>
  <si>
    <t>http://193.88.185.146/website/energidataKort/viewer.htm?starttema1=vindkraft&amp;STARTLEFT=506538&amp;STARTRIGHT=507338&amp;STARTBOTTOM=6327264&amp;STARTTOP=6328064</t>
  </si>
  <si>
    <t>M1500/600kW</t>
  </si>
  <si>
    <t>570715000000000928</t>
  </si>
  <si>
    <t>484/88064</t>
  </si>
  <si>
    <t>25c</t>
  </si>
  <si>
    <t>Åby by,Åby</t>
  </si>
  <si>
    <t>http://193.88.185.146/website/energidataKort/viewer.htm?starttema1=vindkraft&amp;STARTLEFT=546215&amp;STARTRIGHT=547015&amp;STARTBOTTOM=6333704&amp;STARTTOP=6334504</t>
  </si>
  <si>
    <t>M750-400/100kW</t>
  </si>
  <si>
    <t>570715000000000904</t>
  </si>
  <si>
    <t>4783/88067</t>
  </si>
  <si>
    <t>7a</t>
  </si>
  <si>
    <t>Fjerritslev by Kollerup</t>
  </si>
  <si>
    <t>http://193.88.185.146/website/energidataKort/viewer.htm?starttema1=vindkraft&amp;STARTLEFT=512950&amp;STARTRIGHT=513750&amp;STARTBOTTOM=6327782&amp;STARTTOP=6328582</t>
  </si>
  <si>
    <t>570715000000000898</t>
  </si>
  <si>
    <t>4783/88066</t>
  </si>
  <si>
    <t>http://193.88.185.146/website/energidataKort/viewer.htm?starttema1=vindkraft&amp;STARTLEFT=512953&amp;STARTRIGHT=513753&amp;STARTBOTTOM=6327597&amp;STARTTOP=6328397</t>
  </si>
  <si>
    <t>570715000000000881</t>
  </si>
  <si>
    <t>4782/88061</t>
  </si>
  <si>
    <t>112c</t>
  </si>
  <si>
    <t>Gøttrup by</t>
  </si>
  <si>
    <t>http://193.88.185.146/website/energidataKort/viewer.htm?starttema1=vindkraft&amp;STARTLEFT=511411&amp;STARTRIGHT=512211&amp;STARTBOTTOM=6325608&amp;STARTTOP=6326408</t>
  </si>
  <si>
    <t>750-400/100kW</t>
  </si>
  <si>
    <t>570715000000000867</t>
  </si>
  <si>
    <t>4782/88062</t>
  </si>
  <si>
    <t>Gøttrup by Gøttrup</t>
  </si>
  <si>
    <t>http://193.88.185.146/website/energidataKort/viewer.htm?starttema1=vindkraft&amp;STARTLEFT=511270&amp;STARTRIGHT=512070&amp;STARTBOTTOM=6325695&amp;STARTTOP=6326495</t>
  </si>
  <si>
    <t>M750-400</t>
  </si>
  <si>
    <t>570715000000000850</t>
  </si>
  <si>
    <t>4782/88063</t>
  </si>
  <si>
    <t>112a</t>
  </si>
  <si>
    <t>http://193.88.185.146/website/energidataKort/viewer.htm?starttema1=vindkraft&amp;STARTLEFT=511106&amp;STARTRIGHT=511906&amp;STARTBOTTOM=6325667&amp;STARTTOP=6326467</t>
  </si>
  <si>
    <t>570715000000000843</t>
  </si>
  <si>
    <t>4781/88011-5</t>
  </si>
  <si>
    <t>1ac</t>
  </si>
  <si>
    <t>Fjerritslev by, Kollerup</t>
  </si>
  <si>
    <t>http://193.88.185.146/website/energidataKort/viewer.htm?starttema1=vindkraft&amp;STARTLEFT=512192&amp;STARTRIGHT=512992&amp;STARTBOTTOM=6326894&amp;STARTTOP=6327694</t>
  </si>
  <si>
    <t>570715000000000829</t>
  </si>
  <si>
    <t>4781/88011-4</t>
  </si>
  <si>
    <t>1ab</t>
  </si>
  <si>
    <t>http://193.88.185.146/website/energidataKort/viewer.htm?starttema1=vindkraft&amp;STARTLEFT=512161&amp;STARTRIGHT=512961&amp;STARTBOTTOM=6326711&amp;STARTTOP=6327511</t>
  </si>
  <si>
    <t>570715000000000812</t>
  </si>
  <si>
    <t>4781/88011-3</t>
  </si>
  <si>
    <t>1aa</t>
  </si>
  <si>
    <t>http://193.88.185.146/website/energidataKort/viewer.htm?starttema1=vindkraft&amp;STARTLEFT=512130&amp;STARTRIGHT=512930&amp;STARTBOTTOM=6326528&amp;STARTTOP=6327328</t>
  </si>
  <si>
    <t>570715000000000805</t>
  </si>
  <si>
    <t>4781/88011-2</t>
  </si>
  <si>
    <t>34l</t>
  </si>
  <si>
    <t>Gøttrup By, Gøttrup</t>
  </si>
  <si>
    <t>http://193.88.185.146/website/energidataKort/viewer.htm?starttema1=vindkraft&amp;STARTLEFT=511933&amp;STARTRIGHT=512733&amp;STARTBOTTOM=6326509&amp;STARTTOP=6327309</t>
  </si>
  <si>
    <t>570715000000000799</t>
  </si>
  <si>
    <t>4781/88011-1</t>
  </si>
  <si>
    <t>23d</t>
  </si>
  <si>
    <t>Gøttrup by, Gøttrup</t>
  </si>
  <si>
    <t>http://193.88.185.146/website/energidataKort/viewer.htm?starttema1=vindkraft&amp;STARTLEFT=511902&amp;STARTRIGHT=512702&amp;STARTBOTTOM=6326325&amp;STARTTOP=6327125</t>
  </si>
  <si>
    <t>570715000000000782</t>
  </si>
  <si>
    <t>477/88065</t>
  </si>
  <si>
    <t>1q,2g</t>
  </si>
  <si>
    <t>Brøndum by Kollerup</t>
  </si>
  <si>
    <t>http://193.88.185.146/website/energidataKort/viewer.htm?starttema1=vindkraft&amp;STARTLEFT=516078&amp;STARTRIGHT=516878&amp;STARTBOTTOM=6328621&amp;STARTTOP=6329421</t>
  </si>
  <si>
    <t>M740-400/100kW</t>
  </si>
  <si>
    <t>570715000000000768</t>
  </si>
  <si>
    <t>455/88052-10</t>
  </si>
  <si>
    <t>24h</t>
  </si>
  <si>
    <t>Bejstrup by</t>
  </si>
  <si>
    <t>http://193.88.185.146/website/energidataKort/viewer.htm?starttema1=vindkraft&amp;STARTLEFT=521059&amp;STARTRIGHT=521859&amp;STARTBOTTOM=6320127&amp;STARTTOP=6320927</t>
  </si>
  <si>
    <t>570715000000000751</t>
  </si>
  <si>
    <t>455/88052-9</t>
  </si>
  <si>
    <t>24g</t>
  </si>
  <si>
    <t>http://193.88.185.146/website/energidataKort/viewer.htm?starttema1=vindkraft&amp;STARTLEFT=520995&amp;STARTRIGHT=521795&amp;STARTBOTTOM=6320316&amp;STARTTOP=6321116</t>
  </si>
  <si>
    <t>570715000000000744</t>
  </si>
  <si>
    <t>455/88052-8</t>
  </si>
  <si>
    <t>14al</t>
  </si>
  <si>
    <t>http://193.88.185.146/website/energidataKort/viewer.htm?starttema1=vindkraft&amp;STARTLEFT=520363&amp;STARTRIGHT=521163&amp;STARTBOTTOM=6319839&amp;STARTTOP=6320639</t>
  </si>
  <si>
    <t>570715000000000737</t>
  </si>
  <si>
    <t>455/88052-7</t>
  </si>
  <si>
    <t>14ak</t>
  </si>
  <si>
    <t>http://193.88.185.146/website/energidataKort/viewer.htm?starttema1=vindkraft&amp;STARTLEFT=520354&amp;STARTRIGHT=521154&amp;STARTBOTTOM=6319924&amp;STARTTOP=6320724</t>
  </si>
  <si>
    <t>570715000000000720</t>
  </si>
  <si>
    <t>455/88052-6</t>
  </si>
  <si>
    <t>14ai</t>
  </si>
  <si>
    <t>http://193.88.185.146/website/energidataKort/viewer.htm?starttema1=vindkraft&amp;STARTLEFT=520344&amp;STARTRIGHT=521144&amp;STARTBOTTOM=6320012&amp;STARTTOP=6320812</t>
  </si>
  <si>
    <t>570715000000000713</t>
  </si>
  <si>
    <t>455/88052-5</t>
  </si>
  <si>
    <t>10l</t>
  </si>
  <si>
    <t>http://193.88.185.146/website/energidataKort/viewer.htm?starttema1=vindkraft&amp;STARTLEFT=519497&amp;STARTRIGHT=520297&amp;STARTBOTTOM=6319496&amp;STARTTOP=6320296</t>
  </si>
  <si>
    <t>570715000000000706</t>
  </si>
  <si>
    <t>455/88052-4</t>
  </si>
  <si>
    <t>10k</t>
  </si>
  <si>
    <t>http://193.88.185.146/website/energidataKort/viewer.htm?starttema1=vindkraft&amp;STARTLEFT=519402&amp;STARTRIGHT=520202&amp;STARTBOTTOM=6319637&amp;STARTTOP=6320437</t>
  </si>
  <si>
    <t>570715000000000690</t>
  </si>
  <si>
    <t>455/88052-3</t>
  </si>
  <si>
    <t>http://193.88.185.146/website/energidataKort/viewer.htm?starttema1=vindkraft&amp;STARTLEFT=519419&amp;STARTRIGHT=520219&amp;STARTBOTTOM=6319344&amp;STARTTOP=6320144</t>
  </si>
  <si>
    <t>570715000000000683</t>
  </si>
  <si>
    <t>455/88052-2</t>
  </si>
  <si>
    <t>http://193.88.185.146/website/energidataKort/viewer.htm?starttema1=vindkraft&amp;STARTLEFT=519326&amp;STARTRIGHT=520126&amp;STARTBOTTOM=6319487&amp;STARTTOP=6320287</t>
  </si>
  <si>
    <t>570715000000000676</t>
  </si>
  <si>
    <t>455/88052-1</t>
  </si>
  <si>
    <t>11g</t>
  </si>
  <si>
    <t>http://193.88.185.146/website/energidataKort/viewer.htm?starttema1=vindkraft&amp;STARTLEFT=519233&amp;STARTRIGHT=520033&amp;STARTBOTTOM=6319630&amp;STARTTOP=6320430</t>
  </si>
  <si>
    <t>570715000000000669</t>
  </si>
  <si>
    <t>4381/88042</t>
  </si>
  <si>
    <t>35m</t>
  </si>
  <si>
    <t>http://193.88.185.146/website/energidataKort/viewer.htm?starttema1=vindkraft&amp;STARTLEFT=510724&amp;STARTRIGHT=511524&amp;STARTBOTTOM=6322103&amp;STARTTOP=6322903</t>
  </si>
  <si>
    <t>570715000000000645</t>
  </si>
  <si>
    <t>4381/88038</t>
  </si>
  <si>
    <t>30b</t>
  </si>
  <si>
    <t>http://193.88.185.146/website/energidataKort/viewer.htm?starttema1=vindkraft&amp;STARTLEFT=510525&amp;STARTRIGHT=511325&amp;STARTBOTTOM=6322370&amp;STARTTOP=6323170</t>
  </si>
  <si>
    <t>570715000000000638</t>
  </si>
  <si>
    <t>4381/88037-3</t>
  </si>
  <si>
    <t>35i</t>
  </si>
  <si>
    <t>http://193.88.185.146/website/energidataKort/viewer.htm?starttema1=vindkraft&amp;STARTLEFT=510852&amp;STARTRIGHT=511652&amp;STARTBOTTOM=6322197&amp;STARTTOP=6322997</t>
  </si>
  <si>
    <t>570715000000000621</t>
  </si>
  <si>
    <t>4381/88037-2</t>
  </si>
  <si>
    <t>31e</t>
  </si>
  <si>
    <t>http://193.88.185.146/website/energidataKort/viewer.htm?starttema1=vindkraft&amp;STARTLEFT=510561&amp;STARTRIGHT=511361&amp;STARTBOTTOM=6322188&amp;STARTTOP=6322988</t>
  </si>
  <si>
    <t>570715000000000614</t>
  </si>
  <si>
    <t>4381/88037-1</t>
  </si>
  <si>
    <t>http://193.88.185.146/website/energidataKort/viewer.htm?starttema1=vindkraft&amp;STARTLEFT=510688&amp;STARTRIGHT=511488&amp;STARTBOTTOM=6322284&amp;STARTTOP=6323084</t>
  </si>
  <si>
    <t>570715000000000607</t>
  </si>
  <si>
    <t>BRÆ254/88053</t>
  </si>
  <si>
    <t>47ai</t>
  </si>
  <si>
    <t>http://193.88.185.146/website/energidataKort/viewer.htm?starttema1=vindkraft&amp;STARTLEFT=512600&amp;STARTRIGHT=513400&amp;STARTBOTTOM=6320509&amp;STARTTOP=6321309</t>
  </si>
  <si>
    <t>570715000000000584</t>
  </si>
  <si>
    <t>BRÆ254/88054</t>
  </si>
  <si>
    <t>47y</t>
  </si>
  <si>
    <t>http://193.88.185.146/website/energidataKort/viewer.htm?starttema1=vindkraft&amp;STARTLEFT=512055&amp;STARTRIGHT=512855&amp;STARTBOTTOM=6320437&amp;STARTTOP=6321237</t>
  </si>
  <si>
    <t>570715000000000577</t>
  </si>
  <si>
    <t>BRÆ254/88046</t>
  </si>
  <si>
    <t>15m</t>
  </si>
  <si>
    <t>http://193.88.185.146/website/energidataKort/viewer.htm?starttema1=vindkraft&amp;STARTLEFT=514617&amp;STARTRIGHT=515417&amp;STARTBOTTOM=6320120&amp;STARTTOP=6320920</t>
  </si>
  <si>
    <t>570715000000000560</t>
  </si>
  <si>
    <t>BRÆ254/88045</t>
  </si>
  <si>
    <t>Gøttrup</t>
  </si>
  <si>
    <t>http://193.88.185.146/website/energidataKort/viewer.htm?starttema1=vindkraft&amp;STARTLEFT=508136&amp;STARTRIGHT=508936&amp;STARTBOTTOM=6320611&amp;STARTTOP=6321411</t>
  </si>
  <si>
    <t>570715000000000553</t>
  </si>
  <si>
    <t>BRÆ254/88044</t>
  </si>
  <si>
    <t>15o</t>
  </si>
  <si>
    <t>http://193.88.185.146/website/energidataKort/viewer.htm?starttema1=vindkraft&amp;STARTLEFT=514371&amp;STARTRIGHT=515171&amp;STARTBOTTOM=6320105&amp;STARTTOP=6320905</t>
  </si>
  <si>
    <t>570715000000000546</t>
  </si>
  <si>
    <t>ABO362/88041</t>
  </si>
  <si>
    <t>16l</t>
  </si>
  <si>
    <t>Henning V. Steffesen</t>
  </si>
  <si>
    <t>http://193.88.185.146/website/energidataKort/viewer.htm?starttema1=vindkraft&amp;STARTLEFT=512436&amp;STARTRIGHT=513236&amp;STARTBOTTOM=6319738&amp;STARTTOP=6320538</t>
  </si>
  <si>
    <t>570715000000000539</t>
  </si>
  <si>
    <t>ABO362/88040</t>
  </si>
  <si>
    <t>http://193.88.185.146/website/energidataKort/viewer.htm?starttema1=vindkraft&amp;STARTLEFT=514494&amp;STARTRIGHT=515294&amp;STARTBOTTOM=6320113&amp;STARTTOP=6320913</t>
  </si>
  <si>
    <t>570715000000000522</t>
  </si>
  <si>
    <t>ABO362/88036-3</t>
  </si>
  <si>
    <t>16d</t>
  </si>
  <si>
    <t>http://193.88.185.146/website/energidataKort/viewer.htm?starttema1=vindkraft&amp;STARTLEFT=513566&amp;STARTRIGHT=514366&amp;STARTBOTTOM=6320888&amp;STARTTOP=6321688</t>
  </si>
  <si>
    <t>570715000000000515</t>
  </si>
  <si>
    <t>ABO362/88036-2</t>
  </si>
  <si>
    <t>http://193.88.185.146/website/energidataKort/viewer.htm?starttema1=vindkraft&amp;STARTLEFT=512985&amp;STARTRIGHT=513785&amp;STARTBOTTOM=6319918&amp;STARTTOP=6320718</t>
  </si>
  <si>
    <t>570715000000000508</t>
  </si>
  <si>
    <t>ABO362/88036-1</t>
  </si>
  <si>
    <t>http://193.88.185.146/website/energidataKort/viewer.htm?starttema1=vindkraft&amp;STARTLEFT=512799&amp;STARTRIGHT=513599&amp;STARTBOTTOM=6320016&amp;STARTTOP=6320816</t>
  </si>
  <si>
    <t>M530/250/50</t>
  </si>
  <si>
    <t>570715000000000492</t>
  </si>
  <si>
    <t>429/88033-9</t>
  </si>
  <si>
    <t>54c</t>
  </si>
  <si>
    <t>http://193.88.185.146/website/energidataKort/viewer.htm?starttema1=vindkraft&amp;STARTLEFT=511149&amp;STARTRIGHT=511949&amp;STARTBOTTOM=6320739&amp;STARTTOP=6321539</t>
  </si>
  <si>
    <t>570715000000000478</t>
  </si>
  <si>
    <t>429/88033-8</t>
  </si>
  <si>
    <t>http://193.88.185.146/website/energidataKort/viewer.htm?starttema1=vindkraft&amp;STARTLEFT=511354&amp;STARTRIGHT=512154&amp;STARTBOTTOM=6320846&amp;STARTTOP=6321646</t>
  </si>
  <si>
    <t>570715000000000461</t>
  </si>
  <si>
    <t>428/88033-7</t>
  </si>
  <si>
    <t>55b</t>
  </si>
  <si>
    <t>http://193.88.185.146/website/energidataKort/viewer.htm?starttema1=vindkraft&amp;STARTLEFT=511216&amp;STARTRIGHT=512016&amp;STARTBOTTOM=6320862&amp;STARTTOP=6321662</t>
  </si>
  <si>
    <t>570715000000000454</t>
  </si>
  <si>
    <t>428/88033-6</t>
  </si>
  <si>
    <t>http://193.88.185.146/website/energidataKort/viewer.htm?starttema1=vindkraft&amp;STARTLEFT=511415&amp;STARTRIGHT=512215&amp;STARTBOTTOM=6320970&amp;STARTTOP=6321770</t>
  </si>
  <si>
    <t>570715000000000447</t>
  </si>
  <si>
    <t>428/88033-5</t>
  </si>
  <si>
    <t>http://193.88.185.146/website/energidataKort/viewer.htm?starttema1=vindkraft&amp;STARTLEFT=511011&amp;STARTRIGHT=511811&amp;STARTBOTTOM=6320749&amp;STARTTOP=6321549</t>
  </si>
  <si>
    <t>570715000000000430</t>
  </si>
  <si>
    <t>427/88033-4</t>
  </si>
  <si>
    <t>16f</t>
  </si>
  <si>
    <t>http://193.88.185.146/website/energidataKort/viewer.htm?starttema1=vindkraft&amp;STARTLEFT=513692&amp;STARTRIGHT=514492&amp;STARTBOTTOM=6320563&amp;STARTTOP=6321363</t>
  </si>
  <si>
    <t>570715000000000423</t>
  </si>
  <si>
    <t>427/88033-3</t>
  </si>
  <si>
    <t>http://193.88.185.146/website/energidataKort/viewer.htm?starttema1=vindkraft&amp;STARTLEFT=513729&amp;STARTRIGHT=514529&amp;STARTBOTTOM=6320464&amp;STARTTOP=6321264</t>
  </si>
  <si>
    <t>570715000000000416</t>
  </si>
  <si>
    <t>426/88033-2</t>
  </si>
  <si>
    <t>http://193.88.185.146/website/energidataKort/viewer.htm?starttema1=vindkraft&amp;STARTLEFT=513521&amp;STARTRIGHT=514321&amp;STARTBOTTOM=6321003&amp;STARTTOP=6321803</t>
  </si>
  <si>
    <t>570715000000000409</t>
  </si>
  <si>
    <t>426/88033-1</t>
  </si>
  <si>
    <t>http://193.88.185.146/website/energidataKort/viewer.htm?starttema1=vindkraft&amp;STARTLEFT=517648&amp;STARTRIGHT=518448&amp;STARTBOTTOM=6321524&amp;STARTTOP=6322324</t>
  </si>
  <si>
    <t>M530/250</t>
  </si>
  <si>
    <t>570715000000000393</t>
  </si>
  <si>
    <t>411/88004-2</t>
  </si>
  <si>
    <t>41v</t>
  </si>
  <si>
    <t>Klim by Klim</t>
  </si>
  <si>
    <t>http://193.88.185.146/website/energidataKort/viewer.htm?starttema1=vindkraft&amp;STARTLEFT=509676&amp;STARTRIGHT=510476&amp;STARTBOTTOM=6324632&amp;STARTTOP=6325432</t>
  </si>
  <si>
    <t>M530 250</t>
  </si>
  <si>
    <t>570715000000000379</t>
  </si>
  <si>
    <t>411/88004-1</t>
  </si>
  <si>
    <t>http://193.88.185.146/website/energidataKort/viewer.htm?starttema1=vindkraft&amp;STARTLEFT=509659&amp;STARTRIGHT=510459&amp;STARTBOTTOM=6324801&amp;STARTTOP=6325601</t>
  </si>
  <si>
    <t>570715000000000362</t>
  </si>
  <si>
    <t>410/88003</t>
  </si>
  <si>
    <t>http://193.88.185.146/website/energidataKort/viewer.htm?starttema1=vindkraft&amp;STARTLEFT=509642&amp;STARTRIGHT=510442&amp;STARTBOTTOM=6324971&amp;STARTTOP=6325771</t>
  </si>
  <si>
    <t>NTK-300-31</t>
  </si>
  <si>
    <t>NTK-300</t>
  </si>
  <si>
    <t>570715000000000348</t>
  </si>
  <si>
    <t>409/88002</t>
  </si>
  <si>
    <t>1fs</t>
  </si>
  <si>
    <t>Danserholme Møllelaug</t>
  </si>
  <si>
    <t>http://193.88.185.146/website/energidataKort/viewer.htm?starttema1=vindkraft&amp;STARTLEFT=538037&amp;STARTRIGHT=538837&amp;STARTBOTTOM=6330175&amp;STARTTOP=6330975</t>
  </si>
  <si>
    <t>570715000000000331</t>
  </si>
  <si>
    <t>408/88001</t>
  </si>
  <si>
    <t>1la</t>
  </si>
  <si>
    <t>http://193.88.185.146/website/energidataKort/viewer.htm?starttema1=vindkraft&amp;STARTLEFT=538405&amp;STARTRIGHT=539205&amp;STARTBOTTOM=6330645&amp;STARTTOP=6331445</t>
  </si>
  <si>
    <t>V27-225kW</t>
  </si>
  <si>
    <t>570715000000000324</t>
  </si>
  <si>
    <t>397/88006</t>
  </si>
  <si>
    <t>Attrup by</t>
  </si>
  <si>
    <t>http://193.88.185.146/website/energidataKort/viewer.htm?starttema1=vindkraft&amp;STARTLEFT=529080&amp;STARTRIGHT=529880&amp;STARTBOTTOM=6322680&amp;STARTTOP=6323480</t>
  </si>
  <si>
    <t>150kW DC</t>
  </si>
  <si>
    <t>570715000000000317</t>
  </si>
  <si>
    <t>396/88005</t>
  </si>
  <si>
    <t>16c</t>
  </si>
  <si>
    <t>Haverslev by Haverslev</t>
  </si>
  <si>
    <t>http://193.88.185.146/website/energidataKort/viewer.htm?starttema1=vindkraft&amp;STARTLEFT=521829&amp;STARTRIGHT=522629&amp;STARTBOTTOM=6320337&amp;STARTTOP=6321137</t>
  </si>
  <si>
    <t>150/30kW</t>
  </si>
  <si>
    <t>570715000000000300</t>
  </si>
  <si>
    <t>395/88007</t>
  </si>
  <si>
    <t>34g</t>
  </si>
  <si>
    <t>Kirsten &amp; Knud Boeck</t>
  </si>
  <si>
    <t>http://193.88.185.146/website/energidataKort/viewer.htm?starttema1=vindkraft&amp;STARTLEFT=544084&amp;STARTRIGHT=544884&amp;STARTBOTTOM=6336837&amp;STARTTOP=6337637</t>
  </si>
  <si>
    <t>M530/250kW</t>
  </si>
  <si>
    <t>570715000000000294</t>
  </si>
  <si>
    <t>393/88008-2</t>
  </si>
  <si>
    <t>12d</t>
  </si>
  <si>
    <t>Manstrup</t>
  </si>
  <si>
    <t>http://193.88.185.146/website/energidataKort/viewer.htm?starttema1=vindkraft&amp;STARTLEFT=518202&amp;STARTRIGHT=519002&amp;STARTBOTTOM=6318883&amp;STARTTOP=6319683</t>
  </si>
  <si>
    <t>570715000000000287</t>
  </si>
  <si>
    <t>393/88008-1</t>
  </si>
  <si>
    <t>http://193.88.185.146/website/energidataKort/viewer.htm?starttema1=vindkraft&amp;STARTLEFT=518152&amp;STARTRIGHT=518952&amp;STARTBOTTOM=6319050&amp;STARTTOP=6319850</t>
  </si>
  <si>
    <t>M450/250kW</t>
  </si>
  <si>
    <t>570715000000000270</t>
  </si>
  <si>
    <t>388/88010-2</t>
  </si>
  <si>
    <t>95e</t>
  </si>
  <si>
    <t>Sydøstlige del Vedsted</t>
  </si>
  <si>
    <t>http://193.88.185.146/website/energidataKort/viewer.htm?starttema1=vindkraft&amp;STARTLEFT=541269&amp;STARTRIGHT=542069&amp;STARTBOTTOM=6330203&amp;STARTTOP=6331003</t>
  </si>
  <si>
    <t>Wind World</t>
  </si>
  <si>
    <t>570715000000000256</t>
  </si>
  <si>
    <t>386/88012-2</t>
  </si>
  <si>
    <t>Attrup Torslev</t>
  </si>
  <si>
    <t>http://193.88.185.146/website/energidataKort/viewer.htm?starttema1=vindkraft&amp;STARTLEFT=528907&amp;STARTRIGHT=529707&amp;STARTBOTTOM=6322799&amp;STARTTOP=6323599</t>
  </si>
  <si>
    <t>570715000000000225</t>
  </si>
  <si>
    <t>386/88012-1</t>
  </si>
  <si>
    <t>http://193.88.185.146/website/energidataKort/viewer.htm?starttema1=vindkraft&amp;STARTLEFT=528990&amp;STARTRIGHT=529790&amp;STARTBOTTOM=6322743&amp;STARTTOP=6323543</t>
  </si>
  <si>
    <t>D.W.P</t>
  </si>
  <si>
    <t>570715000000000218</t>
  </si>
  <si>
    <t>382/88016-2</t>
  </si>
  <si>
    <t>Hvolgård</t>
  </si>
  <si>
    <t>http://193.88.185.146/website/energidataKort/viewer.htm?starttema1=vindkraft&amp;STARTLEFT=536962&amp;STARTRIGHT=537762&amp;STARTBOTTOM=6323284&amp;STARTTOP=6324084</t>
  </si>
  <si>
    <t>570715000000000195</t>
  </si>
  <si>
    <t>382/88016-1</t>
  </si>
  <si>
    <t>http://193.88.185.146/website/energidataKort/viewer.htm?starttema1=vindkraft&amp;STARTLEFT=536877&amp;STARTRIGHT=537677&amp;STARTBOTTOM=6323376&amp;STARTTOP=6324176</t>
  </si>
  <si>
    <t>570715000000000188</t>
  </si>
  <si>
    <t>381/88017-2</t>
  </si>
  <si>
    <t>23f</t>
  </si>
  <si>
    <t>Gøttrup by - Gøttrup</t>
  </si>
  <si>
    <t>http://193.88.185.146/website/energidataKort/viewer.htm?starttema1=vindkraft&amp;STARTLEFT=509563&amp;STARTRIGHT=510363&amp;STARTBOTTOM=6322648&amp;STARTTOP=6323448</t>
  </si>
  <si>
    <t>570715000000000164</t>
  </si>
  <si>
    <t>381/88017-1</t>
  </si>
  <si>
    <t>http://193.88.185.146/website/energidataKort/viewer.htm?starttema1=vindkraft&amp;STARTLEFT=509511&amp;STARTRIGHT=510311&amp;STARTBOTTOM=6322487&amp;STARTTOP=6323287</t>
  </si>
  <si>
    <t>570715000000000157</t>
  </si>
  <si>
    <t>380/88015</t>
  </si>
  <si>
    <t>Røgild by</t>
  </si>
  <si>
    <t>http://193.88.185.146/website/energidataKort/viewer.htm?starttema1=vindkraft&amp;STARTLEFT=538941&amp;STARTRIGHT=539741&amp;STARTBOTTOM=6330836&amp;STARTTOP=6331636</t>
  </si>
  <si>
    <t>V15</t>
  </si>
  <si>
    <t>570715000000000133</t>
  </si>
  <si>
    <t>529</t>
  </si>
  <si>
    <t>9f</t>
  </si>
  <si>
    <t>Døstrup by Døstrup</t>
  </si>
  <si>
    <t>http://193.88.185.146/website/energidataKort/viewer.htm?starttema1=vindkraft&amp;STARTLEFT=545530&amp;STARTRIGHT=546330&amp;STARTBOTTOM=6281390&amp;STARTTOP=6282190</t>
  </si>
  <si>
    <t>Mariagerfjord</t>
  </si>
  <si>
    <t>NEG Micon</t>
  </si>
  <si>
    <t>570715000000084201</t>
  </si>
  <si>
    <t>95168</t>
  </si>
  <si>
    <t>4t</t>
  </si>
  <si>
    <t>Handest By, Glenstrup</t>
  </si>
  <si>
    <t>http://193.88.185.146/website/energidataKort/viewer.htm?starttema1=vindkraft&amp;STARTLEFT=553266&amp;STARTRIGHT=554066&amp;STARTBOTTOM=6269991&amp;STARTTOP=6270791</t>
  </si>
  <si>
    <t>570715000000020865</t>
  </si>
  <si>
    <t>95167</t>
  </si>
  <si>
    <t>Handest by, Glenstrup</t>
  </si>
  <si>
    <t>http://193.88.185.146/website/energidataKort/viewer.htm?starttema1=vindkraft&amp;STARTLEFT=553363&amp;STARTRIGHT=554163&amp;STARTBOTTOM=6269840&amp;STARTTOP=6270640</t>
  </si>
  <si>
    <t>570715000000020858</t>
  </si>
  <si>
    <t>95166</t>
  </si>
  <si>
    <t>http://193.88.185.146/website/energidataKort/viewer.htm?starttema1=vindkraft&amp;STARTLEFT=553460&amp;STARTRIGHT=554260&amp;STARTBOTTOM=6269691&amp;STARTTOP=6270491</t>
  </si>
  <si>
    <t>570715000000020841</t>
  </si>
  <si>
    <t>95165</t>
  </si>
  <si>
    <t>12f</t>
  </si>
  <si>
    <t>http://193.88.185.146/website/energidataKort/viewer.htm?starttema1=vindkraft&amp;STARTLEFT=553556&amp;STARTRIGHT=554356&amp;STARTBOTTOM=6269541&amp;STARTTOP=6270341</t>
  </si>
  <si>
    <t>V47 660 KW</t>
  </si>
  <si>
    <t>Westas</t>
  </si>
  <si>
    <t>570715000000020834</t>
  </si>
  <si>
    <t>95152</t>
  </si>
  <si>
    <t>http://193.88.185.146/website/energidataKort/viewer.htm?starttema1=vindkraft&amp;STARTLEFT=548571&amp;STARTRIGHT=549371&amp;STARTBOTTOM=6269495&amp;STARTTOP=6270295</t>
  </si>
  <si>
    <t>570715000000020704</t>
  </si>
  <si>
    <t>95151</t>
  </si>
  <si>
    <t>http://193.88.185.146/website/energidataKort/viewer.htm?starttema1=vindkraft&amp;STARTLEFT=548774&amp;STARTRIGHT=549574&amp;STARTBOTTOM=6269518&amp;STARTTOP=6270318</t>
  </si>
  <si>
    <t>V47-660</t>
  </si>
  <si>
    <t>570715000000020698</t>
  </si>
  <si>
    <t>95150</t>
  </si>
  <si>
    <t>http://193.88.185.146/website/energidataKort/viewer.htm?starttema1=vindkraft&amp;STARTLEFT=548979&amp;STARTRIGHT=549779&amp;STARTBOTTOM=6269542&amp;STARTTOP=6270342</t>
  </si>
  <si>
    <t>570715000000020681</t>
  </si>
  <si>
    <t>95149</t>
  </si>
  <si>
    <t>http://193.88.185.146/website/energidataKort/viewer.htm?starttema1=vindkraft&amp;STARTLEFT=549183&amp;STARTRIGHT=549983&amp;STARTBOTTOM=6269565&amp;STARTTOP=6270365</t>
  </si>
  <si>
    <t>570715000000020674</t>
  </si>
  <si>
    <t>95148</t>
  </si>
  <si>
    <t>4i</t>
  </si>
  <si>
    <t>Gettrup, Hobro</t>
  </si>
  <si>
    <t>http://193.88.185.146/website/energidataKort/viewer.htm?starttema1=vindkraft&amp;STARTLEFT=554037&amp;STARTRIGHT=554837&amp;STARTBOTTOM=6273942&amp;STARTTOP=6274742</t>
  </si>
  <si>
    <t>570715000000020667</t>
  </si>
  <si>
    <t>95147</t>
  </si>
  <si>
    <t>4r</t>
  </si>
  <si>
    <t>http://193.88.185.146/website/energidataKort/viewer.htm?starttema1=vindkraft&amp;STARTLEFT=553780&amp;STARTRIGHT=554580&amp;STARTBOTTOM=6273950&amp;STARTTOP=6274750</t>
  </si>
  <si>
    <t>570715000000020650</t>
  </si>
  <si>
    <t>95146</t>
  </si>
  <si>
    <t>15h</t>
  </si>
  <si>
    <t>Gettrup, Hobro Jorder</t>
  </si>
  <si>
    <t>http://193.88.185.146/website/energidataKort/viewer.htm?starttema1=vindkraft&amp;STARTLEFT=553524&amp;STARTRIGHT=554324&amp;STARTBOTTOM=6273958&amp;STARTTOP=6274758</t>
  </si>
  <si>
    <t>NM 750/48-IEC2 AL23A3</t>
  </si>
  <si>
    <t>570715000000020643</t>
  </si>
  <si>
    <t>95145</t>
  </si>
  <si>
    <t>http://193.88.185.146/website/energidataKort/viewer.htm?starttema1=vindkraft&amp;STARTLEFT=553267&amp;STARTRIGHT=554067&amp;STARTBOTTOM=6273965&amp;STARTTOP=6274765</t>
  </si>
  <si>
    <t>570715000000020636</t>
  </si>
  <si>
    <t>95144</t>
  </si>
  <si>
    <t>Skjellerup, Hobro jorder</t>
  </si>
  <si>
    <t>http://193.88.185.146/website/energidataKort/viewer.htm?starttema1=vindkraft&amp;STARTLEFT=553011&amp;STARTRIGHT=553811&amp;STARTBOTTOM=6273972&amp;STARTTOP=6274772</t>
  </si>
  <si>
    <t>V27-225 KW</t>
  </si>
  <si>
    <t>570715000000020629</t>
  </si>
  <si>
    <t>95059</t>
  </si>
  <si>
    <t>Ulstrup</t>
  </si>
  <si>
    <t>http://193.88.185.146/website/energidataKort/viewer.htm?starttema1=vindkraft&amp;STARTLEFT=547571&amp;STARTRIGHT=548371&amp;STARTBOTTOM=6270528&amp;STARTTOP=6271328</t>
  </si>
  <si>
    <t>V47/660kw</t>
  </si>
  <si>
    <t>570715000000019227</t>
  </si>
  <si>
    <t>460</t>
  </si>
  <si>
    <t>Døstrup by</t>
  </si>
  <si>
    <t>http://193.88.185.146/website/energidataKort/viewer.htm?starttema1=vindkraft&amp;STARTLEFT=544267&amp;STARTRIGHT=545067&amp;STARTBOTTOM=6280846&amp;STARTTOP=6281646</t>
  </si>
  <si>
    <t>V47/660kW</t>
  </si>
  <si>
    <t>570715000000010927</t>
  </si>
  <si>
    <t>459</t>
  </si>
  <si>
    <t>http://193.88.185.146/website/energidataKort/viewer.htm?starttema1=vindkraft&amp;STARTLEFT=544278&amp;STARTRIGHT=545078&amp;STARTBOTTOM=6281046&amp;STARTTOP=6281846</t>
  </si>
  <si>
    <t>570715000000010910</t>
  </si>
  <si>
    <t>458</t>
  </si>
  <si>
    <t>http://193.88.185.146/website/energidataKort/viewer.htm?starttema1=vindkraft&amp;STARTLEFT=544066&amp;STARTRIGHT=544866&amp;STARTBOTTOM=6280758&amp;STARTTOP=6281558</t>
  </si>
  <si>
    <t>V47-660kW</t>
  </si>
  <si>
    <t>570715000000010903</t>
  </si>
  <si>
    <t>457</t>
  </si>
  <si>
    <t>http://193.88.185.146/website/energidataKort/viewer.htm?starttema1=vindkraft&amp;STARTLEFT=544078&amp;STARTRIGHT=544878&amp;STARTBOTTOM=6280957&amp;STARTTOP=6281757</t>
  </si>
  <si>
    <t>570715000000010897</t>
  </si>
  <si>
    <t>456</t>
  </si>
  <si>
    <t>http://193.88.185.146/website/energidataKort/viewer.htm?starttema1=vindkraft&amp;STARTLEFT=544090&amp;STARTRIGHT=544890&amp;STARTBOTTOM=6281157&amp;STARTTOP=6281957</t>
  </si>
  <si>
    <t>NM1000/60</t>
  </si>
  <si>
    <t>570715000000010880</t>
  </si>
  <si>
    <t>428</t>
  </si>
  <si>
    <t>33s</t>
  </si>
  <si>
    <t>Veddum by</t>
  </si>
  <si>
    <t>http://193.88.185.146/website/energidataKort/viewer.htm?starttema1=vindkraft&amp;STARTLEFT=573033&amp;STARTRIGHT=573833&amp;STARTBOTTOM=6294523&amp;STARTTOP=6295323</t>
  </si>
  <si>
    <t>570715000000010552</t>
  </si>
  <si>
    <t>427</t>
  </si>
  <si>
    <t>20f</t>
  </si>
  <si>
    <t>http://193.88.185.146/website/energidataKort/viewer.htm?starttema1=vindkraft&amp;STARTLEFT=573204&amp;STARTRIGHT=574004&amp;STARTBOTTOM=6293914&amp;STARTTOP=6294714</t>
  </si>
  <si>
    <t>570715000000010545</t>
  </si>
  <si>
    <t>426</t>
  </si>
  <si>
    <t>19o</t>
  </si>
  <si>
    <t>http://193.88.185.146/website/energidataKort/viewer.htm?starttema1=vindkraft&amp;STARTLEFT=572587&amp;STARTRIGHT=573387&amp;STARTBOTTOM=6294772&amp;STARTTOP=6295572</t>
  </si>
  <si>
    <t>570715000000010538</t>
  </si>
  <si>
    <t>425</t>
  </si>
  <si>
    <t>13l</t>
  </si>
  <si>
    <t>http://193.88.185.146/website/energidataKort/viewer.htm?starttema1=vindkraft&amp;STARTLEFT=572673&amp;STARTRIGHT=573473&amp;STARTBOTTOM=6294467&amp;STARTTOP=6295267</t>
  </si>
  <si>
    <t>570715000000010521</t>
  </si>
  <si>
    <t>424</t>
  </si>
  <si>
    <t>21aa</t>
  </si>
  <si>
    <t>http://193.88.185.146/website/energidataKort/viewer.htm?starttema1=vindkraft&amp;STARTLEFT=572759&amp;STARTRIGHT=573559&amp;STARTBOTTOM=6294161&amp;STARTTOP=6294961</t>
  </si>
  <si>
    <t>570715000000010514</t>
  </si>
  <si>
    <t>423</t>
  </si>
  <si>
    <t>21ø</t>
  </si>
  <si>
    <t>http://193.88.185.146/website/energidataKort/viewer.htm?starttema1=vindkraft&amp;STARTLEFT=572845&amp;STARTRIGHT=573645&amp;STARTBOTTOM=6293854&amp;STARTTOP=6294654</t>
  </si>
  <si>
    <t>570715000000010507</t>
  </si>
  <si>
    <t>409</t>
  </si>
  <si>
    <t>20n</t>
  </si>
  <si>
    <t>http://193.88.185.146/website/energidataKort/viewer.htm?starttema1=vindkraft&amp;STARTLEFT=573118&amp;STARTRIGHT=573918&amp;STARTBOTTOM=6294218&amp;STARTTOP=6295018</t>
  </si>
  <si>
    <t>NM1000kW/60</t>
  </si>
  <si>
    <t>570715000000010361</t>
  </si>
  <si>
    <t>408</t>
  </si>
  <si>
    <t>http://193.88.185.146/website/energidataKort/viewer.htm?starttema1=vindkraft&amp;STARTLEFT=572948&amp;STARTRIGHT=573748&amp;STARTBOTTOM=6294829&amp;STARTTOP=6295629</t>
  </si>
  <si>
    <t>NTK600/43/50</t>
  </si>
  <si>
    <t>570715000000010354</t>
  </si>
  <si>
    <t>377</t>
  </si>
  <si>
    <t>Fragdrup by</t>
  </si>
  <si>
    <t>http://193.88.185.146/website/energidataKort/viewer.htm?starttema1=vindkraft&amp;STARTLEFT=551774&amp;STARTRIGHT=552574&amp;STARTBOTTOM=6286587&amp;STARTTOP=6287387</t>
  </si>
  <si>
    <t>570715000000009990</t>
  </si>
  <si>
    <t>376</t>
  </si>
  <si>
    <t>http://193.88.185.146/website/energidataKort/viewer.htm?starttema1=vindkraft&amp;STARTLEFT=551699&amp;STARTRIGHT=552499&amp;STARTBOTTOM=6286750&amp;STARTTOP=6287550</t>
  </si>
  <si>
    <t>570715000000009983</t>
  </si>
  <si>
    <t>375</t>
  </si>
  <si>
    <t>19p</t>
  </si>
  <si>
    <t>Stenstrup by</t>
  </si>
  <si>
    <t>http://193.88.185.146/website/energidataKort/viewer.htm?starttema1=vindkraft&amp;STARTLEFT=553531&amp;STARTRIGHT=554331&amp;STARTBOTTOM=6287438&amp;STARTTOP=6288238</t>
  </si>
  <si>
    <t>570715000000009976</t>
  </si>
  <si>
    <t>374</t>
  </si>
  <si>
    <t>http://193.88.185.146/website/energidataKort/viewer.htm?starttema1=vindkraft&amp;STARTLEFT=553678&amp;STARTRIGHT=554478&amp;STARTBOTTOM=6287403&amp;STARTTOP=6288203</t>
  </si>
  <si>
    <t>570715000000009969</t>
  </si>
  <si>
    <t>351</t>
  </si>
  <si>
    <t>4cg</t>
  </si>
  <si>
    <t>Valsgård by</t>
  </si>
  <si>
    <t>http://193.88.185.146/website/energidataKort/viewer.htm?starttema1=vindkraft&amp;STARTLEFT=551957&amp;STARTRIGHT=552757&amp;STARTBOTTOM=6282867&amp;STARTTOP=6283667</t>
  </si>
  <si>
    <t>570715000000009655</t>
  </si>
  <si>
    <t>350</t>
  </si>
  <si>
    <t>4cf</t>
  </si>
  <si>
    <t>http://193.88.185.146/website/energidataKort/viewer.htm?starttema1=vindkraft&amp;STARTLEFT=551718&amp;STARTRIGHT=552518&amp;STARTBOTTOM=6282861&amp;STARTTOP=6283661</t>
  </si>
  <si>
    <t>M 1800-600</t>
  </si>
  <si>
    <t>570715000000009648</t>
  </si>
  <si>
    <t>480</t>
  </si>
  <si>
    <t>Høndrup by</t>
  </si>
  <si>
    <t>http://193.88.185.146/website/energidataKort/viewer.htm?starttema1=vindkraft&amp;STARTLEFT=549526&amp;STARTRIGHT=550326&amp;STARTBOTTOM=6283045&amp;STARTTOP=6283845</t>
  </si>
  <si>
    <t>570715000000009631</t>
  </si>
  <si>
    <t>479</t>
  </si>
  <si>
    <t>http://193.88.185.146/website/energidataKort/viewer.htm?starttema1=vindkraft&amp;STARTLEFT=549299&amp;STARTRIGHT=550099&amp;STARTBOTTOM=6283023&amp;STARTTOP=6283823</t>
  </si>
  <si>
    <t>570715000000009624</t>
  </si>
  <si>
    <t>478</t>
  </si>
  <si>
    <t>1k</t>
  </si>
  <si>
    <t>http://193.88.185.146/website/energidataKort/viewer.htm?starttema1=vindkraft&amp;STARTLEFT=549071&amp;STARTRIGHT=549871&amp;STARTBOTTOM=6282999&amp;STARTTOP=6283799</t>
  </si>
  <si>
    <t>570715000000009617</t>
  </si>
  <si>
    <t>477</t>
  </si>
  <si>
    <t>1i</t>
  </si>
  <si>
    <t>http://193.88.185.146/website/energidataKort/viewer.htm?starttema1=vindkraft&amp;STARTLEFT=548843&amp;STARTRIGHT=549643&amp;STARTBOTTOM=6282975&amp;STARTTOP=6283775</t>
  </si>
  <si>
    <t>570715000000009600</t>
  </si>
  <si>
    <t>476</t>
  </si>
  <si>
    <t>http://193.88.185.146/website/energidataKort/viewer.htm?starttema1=vindkraft&amp;STARTLEFT=548615&amp;STARTRIGHT=549415&amp;STARTBOTTOM=6282953&amp;STARTTOP=6283753</t>
  </si>
  <si>
    <t>NTK 600/43</t>
  </si>
  <si>
    <t>570715000000009594</t>
  </si>
  <si>
    <t>344</t>
  </si>
  <si>
    <t>7n</t>
  </si>
  <si>
    <t>Redsø by</t>
  </si>
  <si>
    <t>http://193.88.185.146/website/energidataKort/viewer.htm?starttema1=vindkraft&amp;STARTLEFT=553024&amp;STARTRIGHT=553824&amp;STARTBOTTOM=6284007&amp;STARTTOP=6284807</t>
  </si>
  <si>
    <t>570715000000009570</t>
  </si>
  <si>
    <t>343</t>
  </si>
  <si>
    <t>7o</t>
  </si>
  <si>
    <t>http://193.88.185.146/website/energidataKort/viewer.htm?starttema1=vindkraft&amp;STARTLEFT=552820&amp;STARTRIGHT=553620&amp;STARTBOTTOM=6283995&amp;STARTTOP=6284795</t>
  </si>
  <si>
    <t>570715000000009563</t>
  </si>
  <si>
    <t>342</t>
  </si>
  <si>
    <t>http://193.88.185.146/website/energidataKort/viewer.htm?starttema1=vindkraft&amp;STARTLEFT=553831&amp;STARTRIGHT=554631&amp;STARTBOTTOM=6285494&amp;STARTTOP=6286294</t>
  </si>
  <si>
    <t>570715000000009556</t>
  </si>
  <si>
    <t>341</t>
  </si>
  <si>
    <t>1f</t>
  </si>
  <si>
    <t>http://193.88.185.146/website/energidataKort/viewer.htm?starttema1=vindkraft&amp;STARTLEFT=553674&amp;STARTRIGHT=554474&amp;STARTBOTTOM=6285554&amp;STARTTOP=6286354</t>
  </si>
  <si>
    <t>570715000000009549</t>
  </si>
  <si>
    <t>336</t>
  </si>
  <si>
    <t>Ø. Doense by</t>
  </si>
  <si>
    <t>http://193.88.185.146/website/energidataKort/viewer.htm?starttema1=vindkraft&amp;STARTLEFT=552679&amp;STARTRIGHT=553479&amp;STARTBOTTOM=6284502&amp;STARTTOP=6285302</t>
  </si>
  <si>
    <t>570715000000009495</t>
  </si>
  <si>
    <t>335</t>
  </si>
  <si>
    <t>4ao</t>
  </si>
  <si>
    <t>http://193.88.185.146/website/energidataKort/viewer.htm?starttema1=vindkraft&amp;STARTLEFT=552545&amp;STARTRIGHT=553345&amp;STARTBOTTOM=6284532&amp;STARTTOP=6285332</t>
  </si>
  <si>
    <t>570715000000009488</t>
  </si>
  <si>
    <t>304</t>
  </si>
  <si>
    <t>3l</t>
  </si>
  <si>
    <t>Rold by</t>
  </si>
  <si>
    <t>http://193.88.185.146/website/energidataKort/viewer.htm?starttema1=vindkraft&amp;STARTLEFT=550003&amp;STARTRIGHT=550803&amp;STARTBOTTOM=6290995&amp;STARTTOP=6291795</t>
  </si>
  <si>
    <t>570715000000009396</t>
  </si>
  <si>
    <t>298</t>
  </si>
  <si>
    <t>4t m.fl</t>
  </si>
  <si>
    <t>http://193.88.185.146/website/energidataKort/viewer.htm?starttema1=vindkraft&amp;STARTLEFT=552065&amp;STARTRIGHT=552865&amp;STARTBOTTOM=6284097&amp;STARTTOP=6284897</t>
  </si>
  <si>
    <t>570715000000009365</t>
  </si>
  <si>
    <t>http://193.88.185.146/website/energidataKort/viewer.htm?starttema1=vindkraft&amp;STARTLEFT=552070&amp;STARTRIGHT=552870&amp;STARTBOTTOM=6284187&amp;STARTTOP=6284987</t>
  </si>
  <si>
    <t>V27 - 225KW</t>
  </si>
  <si>
    <t>570715000000009358</t>
  </si>
  <si>
    <t>297</t>
  </si>
  <si>
    <t>Vive by</t>
  </si>
  <si>
    <t>http://193.88.185.146/website/energidataKort/viewer.htm?starttema1=vindkraft&amp;STARTLEFT=562227&amp;STARTRIGHT=563027&amp;STARTBOTTOM=6284940&amp;STARTTOP=6285740</t>
  </si>
  <si>
    <t>570715000000009334</t>
  </si>
  <si>
    <t>263</t>
  </si>
  <si>
    <t>Kielstrup by</t>
  </si>
  <si>
    <t>http://193.88.185.146/website/energidataKort/viewer.htm?starttema1=vindkraft&amp;STARTLEFT=555181&amp;STARTRIGHT=555981&amp;STARTBOTTOM=6283105&amp;STARTTOP=6283905</t>
  </si>
  <si>
    <t>570715000000008979</t>
  </si>
  <si>
    <t>http://193.88.185.146/website/energidataKort/viewer.htm?starttema1=vindkraft&amp;STARTLEFT=555142&amp;STARTRIGHT=555942&amp;STARTBOTTOM=6283200&amp;STARTTOP=6284000</t>
  </si>
  <si>
    <t>570715000000008962</t>
  </si>
  <si>
    <t>220</t>
  </si>
  <si>
    <t>4k</t>
  </si>
  <si>
    <t>http://193.88.185.146/website/energidataKort/viewer.htm?starttema1=vindkraft&amp;STARTLEFT=553025&amp;STARTRIGHT=553825&amp;STARTBOTTOM=6285412&amp;STARTTOP=6286212</t>
  </si>
  <si>
    <t>D175S</t>
  </si>
  <si>
    <t>570715000000008504</t>
  </si>
  <si>
    <t>202</t>
  </si>
  <si>
    <t>Staverslund Gde.</t>
  </si>
  <si>
    <t>http://193.88.185.146/website/energidataKort/viewer.htm?starttema1=vindkraft&amp;STARTLEFT=554315&amp;STARTRIGHT=555115&amp;STARTBOTTOM=6280198&amp;STARTTOP=6280998</t>
  </si>
  <si>
    <t>570715000000008375</t>
  </si>
  <si>
    <t>198</t>
  </si>
  <si>
    <t>Helberskov by</t>
  </si>
  <si>
    <t>http://193.88.185.146/website/energidataKort/viewer.htm?starttema1=vindkraft&amp;STARTLEFT=576798&amp;STARTRIGHT=577598&amp;STARTBOTTOM=6286626&amp;STARTTOP=6287426</t>
  </si>
  <si>
    <t>570715000000008351</t>
  </si>
  <si>
    <t>http://193.88.185.146/website/energidataKort/viewer.htm?starttema1=vindkraft&amp;STARTLEFT=576948&amp;STARTRIGHT=577748&amp;STARTBOTTOM=6286477&amp;STARTTOP=6287277</t>
  </si>
  <si>
    <t>570715000000008344</t>
  </si>
  <si>
    <t>http://193.88.185.146/website/energidataKort/viewer.htm?starttema1=vindkraft&amp;STARTLEFT=576984&amp;STARTRIGHT=577784&amp;STARTBOTTOM=6286658&amp;STARTTOP=6287458</t>
  </si>
  <si>
    <t>Danwin23</t>
  </si>
  <si>
    <t>570715000000008337</t>
  </si>
  <si>
    <t>183</t>
  </si>
  <si>
    <t>http://193.88.185.146/website/energidataKort/viewer.htm?starttema1=vindkraft&amp;STARTLEFT=550068&amp;STARTRIGHT=550868&amp;STARTBOTTOM=6290891&amp;STARTTOP=6291691</t>
  </si>
  <si>
    <t>570715000000008153</t>
  </si>
  <si>
    <t>158</t>
  </si>
  <si>
    <t>Hvarre by</t>
  </si>
  <si>
    <t>http://193.88.185.146/website/energidataKort/viewer.htm?starttema1=vindkraft&amp;STARTLEFT=550928&amp;STARTRIGHT=551728&amp;STARTBOTTOM=6289536&amp;STARTTOP=6290336</t>
  </si>
  <si>
    <t>570715000000007835</t>
  </si>
  <si>
    <t>154</t>
  </si>
  <si>
    <t>1bm</t>
  </si>
  <si>
    <t>Tisteder</t>
  </si>
  <si>
    <t>http://193.88.185.146/website/energidataKort/viewer.htm?starttema1=vindkraft&amp;STARTLEFT=561749&amp;STARTRIGHT=562549&amp;STARTBOTTOM=6291299&amp;STARTTOP=6292099</t>
  </si>
  <si>
    <t>570715000000007798</t>
  </si>
  <si>
    <t>141</t>
  </si>
  <si>
    <t>28</t>
  </si>
  <si>
    <t>Snæbum by</t>
  </si>
  <si>
    <t>http://193.88.185.146/website/energidataKort/viewer.htm?starttema1=vindkraft&amp;STARTLEFT=540079&amp;STARTRIGHT=540879&amp;STARTBOTTOM=6277268&amp;STARTTOP=6278068</t>
  </si>
  <si>
    <t>19/140</t>
  </si>
  <si>
    <t>Dan Win</t>
  </si>
  <si>
    <t>570715000000007668</t>
  </si>
  <si>
    <t>128</t>
  </si>
  <si>
    <t>7e</t>
  </si>
  <si>
    <t>http://193.88.185.146/website/energidataKort/viewer.htm?starttema1=vindkraft&amp;STARTLEFT=573952&amp;STARTRIGHT=574752&amp;STARTBOTTOM=6294788&amp;STARTTOP=6295588</t>
  </si>
  <si>
    <t>KE 15-4 K</t>
  </si>
  <si>
    <t>570715000000007507</t>
  </si>
  <si>
    <t>019</t>
  </si>
  <si>
    <t>8d</t>
  </si>
  <si>
    <t>Hvilsom by</t>
  </si>
  <si>
    <t>http://193.88.185.146/website/energidataKort/viewer.htm?starttema1=vindkraft&amp;STARTLEFT=537519&amp;STARTRIGHT=538319&amp;STARTBOTTOM=6278334&amp;STARTTOP=6279134</t>
  </si>
  <si>
    <t>NTK150XLR</t>
  </si>
  <si>
    <t>570715000000006425</t>
  </si>
  <si>
    <t>006</t>
  </si>
  <si>
    <t>2c</t>
  </si>
  <si>
    <t>Monstrup by</t>
  </si>
  <si>
    <t>http://193.88.185.146/website/energidataKort/viewer.htm?starttema1=vindkraft&amp;STARTLEFT=554688&amp;STARTRIGHT=555488&amp;STARTBOTTOM=6284640&amp;STARTTOP=6285440</t>
  </si>
  <si>
    <t>NM 750 - 200/48</t>
  </si>
  <si>
    <t>570715000000006302</t>
  </si>
  <si>
    <t>044-469</t>
  </si>
  <si>
    <t>1x</t>
  </si>
  <si>
    <t>Ø.Hornum by</t>
  </si>
  <si>
    <t>http://193.88.185.146/website/energidataKort/viewer.htm?starttema1=vindkraft&amp;STARTLEFT=543663&amp;STARTRIGHT=544463&amp;STARTBOTTOM=6309624&amp;STARTTOP=6310424</t>
  </si>
  <si>
    <t>Rebild</t>
  </si>
  <si>
    <t>NM750 - 200/44</t>
  </si>
  <si>
    <t>570715000000057304</t>
  </si>
  <si>
    <t>044-463</t>
  </si>
  <si>
    <t>Fyrkilde by</t>
  </si>
  <si>
    <t>http://193.88.185.146/website/energidataKort/viewer.htm?starttema1=vindkraft&amp;STARTLEFT=542291&amp;STARTRIGHT=543091&amp;STARTBOTTOM=6291149&amp;STARTTOP=6291949</t>
  </si>
  <si>
    <t>V29 - 225 KW</t>
  </si>
  <si>
    <t>570715000000057250</t>
  </si>
  <si>
    <t>318</t>
  </si>
  <si>
    <t>Stausgård</t>
  </si>
  <si>
    <t>http://193.88.185.146/website/energidataKort/viewer.htm?starttema1=vindkraft&amp;STARTLEFT=541966&amp;STARTRIGHT=542766&amp;STARTBOTTOM=6291890&amp;STARTTOP=6292690</t>
  </si>
  <si>
    <t>570715000000056208</t>
  </si>
  <si>
    <t>422</t>
  </si>
  <si>
    <t>St. Brøndum by</t>
  </si>
  <si>
    <t>http://193.88.185.146/website/energidataKort/viewer.htm?starttema1=vindkraft&amp;STARTLEFT=561101&amp;STARTRIGHT=561901&amp;STARTBOTTOM=6301449&amp;STARTTOP=6302249</t>
  </si>
  <si>
    <t>570715000000010491</t>
  </si>
  <si>
    <t>421</t>
  </si>
  <si>
    <t>http://193.88.185.146/website/energidataKort/viewer.htm?starttema1=vindkraft&amp;STARTLEFT=560887&amp;STARTRIGHT=561687&amp;STARTBOTTOM=6301686&amp;STARTTOP=6302486</t>
  </si>
  <si>
    <t>570715000000010484</t>
  </si>
  <si>
    <t>420</t>
  </si>
  <si>
    <t>http://193.88.185.146/website/energidataKort/viewer.htm?starttema1=vindkraft&amp;STARTLEFT=560672&amp;STARTRIGHT=561472&amp;STARTBOTTOM=6301925&amp;STARTTOP=6302725</t>
  </si>
  <si>
    <t>570715000000010477</t>
  </si>
  <si>
    <t>419</t>
  </si>
  <si>
    <t>6c</t>
  </si>
  <si>
    <t>http://193.88.185.146/website/energidataKort/viewer.htm?starttema1=vindkraft&amp;STARTLEFT=560580&amp;STARTRIGHT=561380&amp;STARTBOTTOM=6301624&amp;STARTTOP=6302424</t>
  </si>
  <si>
    <t>570715000000010460</t>
  </si>
  <si>
    <t>418</t>
  </si>
  <si>
    <t>http://193.88.185.146/website/energidataKort/viewer.htm?starttema1=vindkraft&amp;STARTLEFT=560795&amp;STARTRIGHT=561595&amp;STARTBOTTOM=6301387&amp;STARTTOP=6302187</t>
  </si>
  <si>
    <t>570715000000010453</t>
  </si>
  <si>
    <t>417</t>
  </si>
  <si>
    <t>http://193.88.185.146/website/energidataKort/viewer.htm?starttema1=vindkraft&amp;STARTLEFT=561010&amp;STARTRIGHT=561810&amp;STARTBOTTOM=6301149&amp;STARTTOP=6301949</t>
  </si>
  <si>
    <t>570715000000010446</t>
  </si>
  <si>
    <t>416</t>
  </si>
  <si>
    <t>Kjemtrup by</t>
  </si>
  <si>
    <t>http://193.88.185.146/website/energidataKort/viewer.htm?starttema1=vindkraft&amp;STARTLEFT=541420&amp;STARTRIGHT=542220&amp;STARTBOTTOM=6287613&amp;STARTTOP=6288413</t>
  </si>
  <si>
    <t>570715000000010439</t>
  </si>
  <si>
    <t>415</t>
  </si>
  <si>
    <t>3y</t>
  </si>
  <si>
    <t>http://193.88.185.146/website/energidataKort/viewer.htm?starttema1=vindkraft&amp;STARTLEFT=541433&amp;STARTRIGHT=542233&amp;STARTBOTTOM=6287430&amp;STARTTOP=6288230</t>
  </si>
  <si>
    <t>570715000000010422</t>
  </si>
  <si>
    <t>414</t>
  </si>
  <si>
    <t>3x</t>
  </si>
  <si>
    <t>http://193.88.185.146/website/energidataKort/viewer.htm?starttema1=vindkraft&amp;STARTLEFT=541445&amp;STARTRIGHT=542245&amp;STARTBOTTOM=6287246&amp;STARTTOP=6288046</t>
  </si>
  <si>
    <t>570715000000010415</t>
  </si>
  <si>
    <t>413</t>
  </si>
  <si>
    <t>Tulstrup by</t>
  </si>
  <si>
    <t>http://193.88.185.146/website/energidataKort/viewer.htm?starttema1=vindkraft&amp;STARTLEFT=541458&amp;STARTRIGHT=542258&amp;STARTBOTTOM=6287062&amp;STARTTOP=6287862</t>
  </si>
  <si>
    <t>570715000000010408</t>
  </si>
  <si>
    <t>406</t>
  </si>
  <si>
    <t>15b</t>
  </si>
  <si>
    <t>http://193.88.185.146/website/energidataKort/viewer.htm?starttema1=vindkraft&amp;STARTLEFT=546512&amp;STARTRIGHT=547312&amp;STARTBOTTOM=6311806&amp;STARTTOP=6312606</t>
  </si>
  <si>
    <t>570715000000010330</t>
  </si>
  <si>
    <t>405</t>
  </si>
  <si>
    <t>http://193.88.185.146/website/energidataKort/viewer.htm?starttema1=vindkraft&amp;STARTLEFT=546500&amp;STARTRIGHT=547300&amp;STARTBOTTOM=6311986&amp;STARTTOP=6312786</t>
  </si>
  <si>
    <t>570715000000010323</t>
  </si>
  <si>
    <t>404</t>
  </si>
  <si>
    <t>http://193.88.185.146/website/energidataKort/viewer.htm?starttema1=vindkraft&amp;STARTLEFT=546488&amp;STARTRIGHT=547288&amp;STARTBOTTOM=6312166&amp;STARTTOP=6312966</t>
  </si>
  <si>
    <t>M1800-600/150</t>
  </si>
  <si>
    <t>570715000000010316</t>
  </si>
  <si>
    <t>497</t>
  </si>
  <si>
    <t>Abildgårde</t>
  </si>
  <si>
    <t>http://193.88.185.146/website/energidataKort/viewer.htm?starttema1=vindkraft&amp;STARTLEFT=543621&amp;STARTRIGHT=544421&amp;STARTBOTTOM=6309109&amp;STARTTOP=6309909</t>
  </si>
  <si>
    <t>570715000000009952</t>
  </si>
  <si>
    <t>2u</t>
  </si>
  <si>
    <t>http://193.88.185.146/website/energidataKort/viewer.htm?starttema1=vindkraft&amp;STARTLEFT=543649&amp;STARTRIGHT=544449&amp;STARTBOTTOM=6309453&amp;STARTTOP=6310253</t>
  </si>
  <si>
    <t>570715000000009945</t>
  </si>
  <si>
    <t>496</t>
  </si>
  <si>
    <t>http://193.88.185.146/website/energidataKort/viewer.htm?starttema1=vindkraft&amp;STARTLEFT=543636&amp;STARTRIGHT=544436&amp;STARTBOTTOM=6309284&amp;STARTTOP=6310084</t>
  </si>
  <si>
    <t>570715000000009938</t>
  </si>
  <si>
    <t>362</t>
  </si>
  <si>
    <t>http://193.88.185.146/website/energidataKort/viewer.htm?starttema1=vindkraft&amp;STARTLEFT=542319&amp;STARTRIGHT=543119&amp;STARTBOTTOM=6290804&amp;STARTTOP=6291604</t>
  </si>
  <si>
    <t>570715000000009778</t>
  </si>
  <si>
    <t>361</t>
  </si>
  <si>
    <t>http://193.88.185.146/website/energidataKort/viewer.htm?starttema1=vindkraft&amp;STARTLEFT=542305&amp;STARTRIGHT=543105&amp;STARTBOTTOM=6290977&amp;STARTTOP=6291777</t>
  </si>
  <si>
    <t>570715000000009761</t>
  </si>
  <si>
    <t>488</t>
  </si>
  <si>
    <t>9t</t>
  </si>
  <si>
    <t>Sørup by</t>
  </si>
  <si>
    <t>http://193.88.185.146/website/energidataKort/viewer.htm?starttema1=vindkraft&amp;STARTLEFT=545752&amp;STARTRIGHT=546552&amp;STARTBOTTOM=6305546&amp;STARTTOP=6306346</t>
  </si>
  <si>
    <t>570715000000009754</t>
  </si>
  <si>
    <t>487</t>
  </si>
  <si>
    <t>9s</t>
  </si>
  <si>
    <t>http://193.88.185.146/website/energidataKort/viewer.htm?starttema1=vindkraft&amp;STARTLEFT=545761&amp;STARTRIGHT=546561&amp;STARTBOTTOM=6305648&amp;STARTTOP=6306448</t>
  </si>
  <si>
    <t>570715000000009747</t>
  </si>
  <si>
    <t>486</t>
  </si>
  <si>
    <t>9r</t>
  </si>
  <si>
    <t>http://193.88.185.146/website/energidataKort/viewer.htm?starttema1=vindkraft&amp;STARTLEFT=545770&amp;STARTRIGHT=546570&amp;STARTBOTTOM=6305748&amp;STARTTOP=6306548</t>
  </si>
  <si>
    <t>570715000000009730</t>
  </si>
  <si>
    <t>292</t>
  </si>
  <si>
    <t>Tvorup by</t>
  </si>
  <si>
    <t>http://193.88.185.146/website/energidataKort/viewer.htm?starttema1=vindkraft&amp;STARTLEFT=565130&amp;STARTRIGHT=565930&amp;STARTBOTTOM=6300054&amp;STARTTOP=6300854</t>
  </si>
  <si>
    <t>570715000000009303</t>
  </si>
  <si>
    <t>267</t>
  </si>
  <si>
    <t>7b</t>
  </si>
  <si>
    <t>St. Rørbæk by</t>
  </si>
  <si>
    <t>http://193.88.185.146/website/energidataKort/viewer.htm?starttema1=vindkraft&amp;STARTLEFT=543396&amp;STARTRIGHT=544196&amp;STARTBOTTOM=6282897&amp;STARTTOP=6283697</t>
  </si>
  <si>
    <t>W-2800/150</t>
  </si>
  <si>
    <t>570715000000009006</t>
  </si>
  <si>
    <t>251</t>
  </si>
  <si>
    <t>Kgs. Tisted by</t>
  </si>
  <si>
    <t>http://193.88.185.146/website/energidataKort/viewer.htm?starttema1=vindkraft&amp;STARTLEFT=535444&amp;STARTRIGHT=536244&amp;STARTBOTTOM=6289965&amp;STARTTOP=6290765</t>
  </si>
  <si>
    <t>570715000000008818</t>
  </si>
  <si>
    <t>245</t>
  </si>
  <si>
    <t>Tøttrup by</t>
  </si>
  <si>
    <t>http://193.88.185.146/website/energidataKort/viewer.htm?starttema1=vindkraft&amp;STARTLEFT=539209&amp;STARTRIGHT=540009&amp;STARTBOTTOM=6298569&amp;STARTTOP=6299369</t>
  </si>
  <si>
    <t>570715000000008740</t>
  </si>
  <si>
    <t>240</t>
  </si>
  <si>
    <t>1e</t>
  </si>
  <si>
    <t>Mastrup by</t>
  </si>
  <si>
    <t>http://193.88.185.146/website/energidataKort/viewer.htm?starttema1=vindkraft&amp;STARTLEFT=549197&amp;STARTRIGHT=549997&amp;STARTBOTTOM=6303213&amp;STARTTOP=6304013</t>
  </si>
  <si>
    <t>570715000000008696</t>
  </si>
  <si>
    <t>235</t>
  </si>
  <si>
    <t>Bonderup by</t>
  </si>
  <si>
    <t>http://193.88.185.146/website/energidataKort/viewer.htm?starttema1=vindkraft&amp;STARTLEFT=536287&amp;STARTRIGHT=537087&amp;STARTBOTTOM=6288477&amp;STARTTOP=6289277</t>
  </si>
  <si>
    <t>570715000000008689</t>
  </si>
  <si>
    <t>http://193.88.185.146/website/energidataKort/viewer.htm?starttema1=vindkraft&amp;STARTLEFT=536213&amp;STARTRIGHT=537013&amp;STARTBOTTOM=6288579&amp;STARTTOP=6289379</t>
  </si>
  <si>
    <t>570715000000008672</t>
  </si>
  <si>
    <t>http://193.88.185.146/website/energidataKort/viewer.htm?starttema1=vindkraft&amp;STARTLEFT=536461&amp;STARTRIGHT=537261&amp;STARTBOTTOM=6288609&amp;STARTTOP=6289409</t>
  </si>
  <si>
    <t>570715000000008665</t>
  </si>
  <si>
    <t>http://193.88.185.146/website/energidataKort/viewer.htm?starttema1=vindkraft&amp;STARTLEFT=536471&amp;STARTRIGHT=537271&amp;STARTBOTTOM=6288698&amp;STARTTOP=6289498</t>
  </si>
  <si>
    <t>570715000000008658</t>
  </si>
  <si>
    <t>232</t>
  </si>
  <si>
    <t>8a</t>
  </si>
  <si>
    <t>Skibsted by</t>
  </si>
  <si>
    <t>http://193.88.185.146/website/energidataKort/viewer.htm?starttema1=vindkraft&amp;STARTLEFT=564948&amp;STARTRIGHT=565748&amp;STARTBOTTOM=6303694&amp;STARTTOP=6304494</t>
  </si>
  <si>
    <t>570715000000008610</t>
  </si>
  <si>
    <t>228</t>
  </si>
  <si>
    <t>5ab</t>
  </si>
  <si>
    <t>Bradsted by</t>
  </si>
  <si>
    <t>http://193.88.185.146/website/energidataKort/viewer.htm?starttema1=vindkraft&amp;STARTLEFT=541788&amp;STARTRIGHT=542588&amp;STARTBOTTOM=6305807&amp;STARTTOP=6306607</t>
  </si>
  <si>
    <t>570715000000008573</t>
  </si>
  <si>
    <t>227</t>
  </si>
  <si>
    <t>7i</t>
  </si>
  <si>
    <t>http://193.88.185.146/website/energidataKort/viewer.htm?starttema1=vindkraft&amp;STARTLEFT=564788&amp;STARTRIGHT=565588&amp;STARTBOTTOM=6303684&amp;STARTTOP=6304484</t>
  </si>
  <si>
    <t>570715000000008566</t>
  </si>
  <si>
    <t>181</t>
  </si>
  <si>
    <t>Smidie by</t>
  </si>
  <si>
    <t>http://193.88.185.146/website/energidataKort/viewer.htm?starttema1=vindkraft&amp;STARTLEFT=569291&amp;STARTRIGHT=570091&amp;STARTBOTTOM=6302678&amp;STARTTOP=6303478</t>
  </si>
  <si>
    <t>570715000000008139</t>
  </si>
  <si>
    <t>170</t>
  </si>
  <si>
    <t>1az</t>
  </si>
  <si>
    <t>Albæk Hgd.</t>
  </si>
  <si>
    <t>http://193.88.185.146/website/energidataKort/viewer.htm?starttema1=vindkraft&amp;STARTLEFT=546056&amp;STARTRIGHT=546856&amp;STARTBOTTOM=6300596&amp;STARTTOP=6301396</t>
  </si>
  <si>
    <t>570715000000008009</t>
  </si>
  <si>
    <t>http://193.88.185.146/website/energidataKort/viewer.htm?starttema1=vindkraft&amp;STARTLEFT=546182&amp;STARTRIGHT=546982&amp;STARTBOTTOM=6300776&amp;STARTTOP=6301576</t>
  </si>
  <si>
    <t>200/40</t>
  </si>
  <si>
    <t>Dencon</t>
  </si>
  <si>
    <t>570715000000007996</t>
  </si>
  <si>
    <t>152</t>
  </si>
  <si>
    <t>18a</t>
  </si>
  <si>
    <t>http://193.88.185.146/website/energidataKort/viewer.htm?starttema1=vindkraft&amp;STARTLEFT=558931&amp;STARTRIGHT=559731&amp;STARTBOTTOM=6300399&amp;STARTTOP=6301199</t>
  </si>
  <si>
    <t>VS-150KW</t>
  </si>
  <si>
    <t>Vindsyssel</t>
  </si>
  <si>
    <t>570715000000007774</t>
  </si>
  <si>
    <t>19</t>
  </si>
  <si>
    <t>Fræer by</t>
  </si>
  <si>
    <t>http://193.88.185.146/website/energidataKort/viewer.htm?starttema1=vindkraft&amp;STARTLEFT=557233&amp;STARTRIGHT=558033&amp;STARTBOTTOM=6303195&amp;STARTTOP=6303995</t>
  </si>
  <si>
    <t>23</t>
  </si>
  <si>
    <t>570715000000007477</t>
  </si>
  <si>
    <t>70070-01</t>
  </si>
  <si>
    <t>113bl</t>
  </si>
  <si>
    <t>Vesterø</t>
  </si>
  <si>
    <t>http://193.88.185.146/website/energidataKort/viewer.htm?starttema1=vindkraft&amp;STARTLEFT=614114&amp;STARTRIGHT=614914&amp;STARTBOTTOM=6348141&amp;STARTTOP=6348941</t>
  </si>
  <si>
    <t>Læsø</t>
  </si>
  <si>
    <t>M1500-750/175KW</t>
  </si>
  <si>
    <t>570715000000012709</t>
  </si>
  <si>
    <t>9a</t>
  </si>
  <si>
    <t>Skarp Salling By</t>
  </si>
  <si>
    <t>http://193.88.185.146/website/energidataKort/viewer.htm?starttema1=vindkraft&amp;STARTLEFT=520287&amp;STARTRIGHT=521087&amp;STARTBOTTOM=6311707&amp;STARTTOP=6312507</t>
  </si>
  <si>
    <t>Vesthimmerland</t>
  </si>
  <si>
    <t>570715000000081286</t>
  </si>
  <si>
    <t>http://193.88.185.146/website/energidataKort/viewer.htm?starttema1=vindkraft&amp;STARTLEFT=520377&amp;STARTRIGHT=521177&amp;STARTBOTTOM=6311495&amp;STARTTOP=6312295</t>
  </si>
  <si>
    <t>570715000000081279</t>
  </si>
  <si>
    <t>http://193.88.185.146/website/energidataKort/viewer.htm?starttema1=vindkraft&amp;STARTLEFT=520515&amp;STARTRIGHT=521315&amp;STARTBOTTOM=6311679&amp;STARTTOP=6312479</t>
  </si>
  <si>
    <t>NM 900/52</t>
  </si>
  <si>
    <t>570715000000081255</t>
  </si>
  <si>
    <t>475</t>
  </si>
  <si>
    <t>Flejsborg by, Flejsborg</t>
  </si>
  <si>
    <t>http://193.88.185.146/website/energidataKort/viewer.htm?starttema1=vindkraft&amp;STARTLEFT=519193&amp;STARTRIGHT=519993&amp;STARTBOTTOM=6301495&amp;STARTTOP=6302295</t>
  </si>
  <si>
    <t>570715000000063534</t>
  </si>
  <si>
    <t>474</t>
  </si>
  <si>
    <t>http://193.88.185.146/website/energidataKort/viewer.htm?starttema1=vindkraft&amp;STARTLEFT=519353&amp;STARTRIGHT=520153&amp;STARTBOTTOM=6301623&amp;STARTTOP=6302423</t>
  </si>
  <si>
    <t>570715000000063527</t>
  </si>
  <si>
    <t>473</t>
  </si>
  <si>
    <t>http://193.88.185.146/website/energidataKort/viewer.htm?starttema1=vindkraft&amp;STARTLEFT=519513&amp;STARTRIGHT=520313&amp;STARTBOTTOM=6301751&amp;STARTTOP=6302551</t>
  </si>
  <si>
    <t>NM 48/750</t>
  </si>
  <si>
    <t>570715000000063510</t>
  </si>
  <si>
    <t>044-472</t>
  </si>
  <si>
    <t>Østergård</t>
  </si>
  <si>
    <t>http://193.88.185.146/website/energidataKort/viewer.htm?starttema1=vindkraft&amp;STARTLEFT=512016&amp;STARTRIGHT=512816&amp;STARTBOTTOM=6307975&amp;STARTTOP=6308775</t>
  </si>
  <si>
    <t>570715000000063503</t>
  </si>
  <si>
    <t>044-471</t>
  </si>
  <si>
    <t>1y</t>
  </si>
  <si>
    <t>http://193.88.185.146/website/energidataKort/viewer.htm?starttema1=vindkraft&amp;STARTLEFT=512066&amp;STARTRIGHT=512866&amp;STARTBOTTOM=6308107&amp;STARTTOP=6308907</t>
  </si>
  <si>
    <t>NEG MIcon</t>
  </si>
  <si>
    <t>570715000000063497</t>
  </si>
  <si>
    <t>044-439</t>
  </si>
  <si>
    <t>2bz</t>
  </si>
  <si>
    <t>Bjørnsholm Hvg.</t>
  </si>
  <si>
    <t>http://193.88.185.146/website/energidataKort/viewer.htm?starttema1=vindkraft&amp;STARTLEFT=511385&amp;STARTRIGHT=512185&amp;STARTBOTTOM=6304260&amp;STARTTOP=6305060</t>
  </si>
  <si>
    <t>570715000000063473</t>
  </si>
  <si>
    <t>044-438</t>
  </si>
  <si>
    <t>http://193.88.185.146/website/energidataKort/viewer.htm?starttema1=vindkraft&amp;STARTLEFT=511114&amp;STARTRIGHT=511914&amp;STARTBOTTOM=6304331&amp;STARTTOP=6305131</t>
  </si>
  <si>
    <t>570715000000063466</t>
  </si>
  <si>
    <t>044-437</t>
  </si>
  <si>
    <t>http://193.88.185.146/website/energidataKort/viewer.htm?starttema1=vindkraft&amp;STARTLEFT=511250&amp;STARTRIGHT=512050&amp;STARTBOTTOM=6304295&amp;STARTTOP=6305095</t>
  </si>
  <si>
    <t>570715000000063459</t>
  </si>
  <si>
    <t>044-436</t>
  </si>
  <si>
    <t>http://193.88.185.146/website/energidataKort/viewer.htm?starttema1=vindkraft&amp;STARTLEFT=510979&amp;STARTRIGHT=511779&amp;STARTBOTTOM=6304367&amp;STARTTOP=6305167</t>
  </si>
  <si>
    <t>Vestas V47-660/200 KW GL IV pa</t>
  </si>
  <si>
    <t>570715000000057342</t>
  </si>
  <si>
    <t>044-467</t>
  </si>
  <si>
    <t>20d</t>
  </si>
  <si>
    <t>Vilsted by</t>
  </si>
  <si>
    <t>http://193.88.185.146/website/energidataKort/viewer.htm?starttema1=vindkraft&amp;STARTLEFT=517839&amp;STARTRIGHT=518639&amp;STARTBOTTOM=6305747&amp;STARTTOP=6306547</t>
  </si>
  <si>
    <t>570715000000057298</t>
  </si>
  <si>
    <t>044-466</t>
  </si>
  <si>
    <t>http://193.88.185.146/website/energidataKort/viewer.htm?starttema1=vindkraft&amp;STARTLEFT=517843&amp;STARTRIGHT=518643&amp;STARTBOTTOM=6305927&amp;STARTTOP=6306727</t>
  </si>
  <si>
    <t>570715000000057281</t>
  </si>
  <si>
    <t>044-465</t>
  </si>
  <si>
    <t>2m</t>
  </si>
  <si>
    <t>Ø.ørbæk.by</t>
  </si>
  <si>
    <t>http://193.88.185.146/website/energidataKort/viewer.htm?starttema1=vindkraft&amp;STARTLEFT=517737&amp;STARTRIGHT=518537&amp;STARTBOTTOM=6312457&amp;STARTTOP=6313257</t>
  </si>
  <si>
    <t>570715000000057274</t>
  </si>
  <si>
    <t>044-464</t>
  </si>
  <si>
    <t>http://193.88.185.146/website/energidataKort/viewer.htm?starttema1=vindkraft&amp;STARTLEFT=517711&amp;STARTRIGHT=518511&amp;STARTBOTTOM=6312635&amp;STARTTOP=6313435</t>
  </si>
  <si>
    <t>150xlr</t>
  </si>
  <si>
    <t>570715000000057267</t>
  </si>
  <si>
    <t>3211374</t>
  </si>
  <si>
    <t>Gedsted By</t>
  </si>
  <si>
    <t>http://193.88.185.146/website/energidataKort/viewer.htm?starttema1=vindkraft&amp;STARTLEFT=520647&amp;STARTRIGHT=521447&amp;STARTBOTTOM=6281625&amp;STARTTOP=6282425</t>
  </si>
  <si>
    <t>570715000000014451</t>
  </si>
  <si>
    <t>http://193.88.185.146/website/energidataKort/viewer.htm?starttema1=vindkraft&amp;STARTLEFT=520657&amp;STARTRIGHT=521457&amp;STARTBOTTOM=6281725&amp;STARTTOP=6282525</t>
  </si>
  <si>
    <t>570715000000014444</t>
  </si>
  <si>
    <t>http://193.88.185.146/website/energidataKort/viewer.htm?starttema1=vindkraft&amp;STARTLEFT=520637&amp;STARTRIGHT=521437&amp;STARTBOTTOM=6281526&amp;STARTTOP=6282326</t>
  </si>
  <si>
    <t>570715000000014437</t>
  </si>
  <si>
    <t>447</t>
  </si>
  <si>
    <t>1ah</t>
  </si>
  <si>
    <t>http://193.88.185.146/website/energidataKort/viewer.htm?starttema1=vindkraft&amp;STARTLEFT=512005&amp;STARTRIGHT=512805&amp;STARTBOTTOM=6307152&amp;STARTTOP=6307952</t>
  </si>
  <si>
    <t>570715000000010675</t>
  </si>
  <si>
    <t>446</t>
  </si>
  <si>
    <t>1ai</t>
  </si>
  <si>
    <t>http://193.88.185.146/website/energidataKort/viewer.htm?starttema1=vindkraft&amp;STARTLEFT=512057&amp;STARTRIGHT=512857&amp;STARTBOTTOM=6307019&amp;STARTTOP=6307819</t>
  </si>
  <si>
    <t>570715000000010668</t>
  </si>
  <si>
    <t>445</t>
  </si>
  <si>
    <t>http://193.88.185.146/website/energidataKort/viewer.htm?starttema1=vindkraft&amp;STARTLEFT=511954&amp;STARTRIGHT=512754&amp;STARTBOTTOM=6307286&amp;STARTTOP=6308086</t>
  </si>
  <si>
    <t>570715000000010651</t>
  </si>
  <si>
    <t>444</t>
  </si>
  <si>
    <t>V. Faldgårde</t>
  </si>
  <si>
    <t>http://193.88.185.146/website/energidataKort/viewer.htm?starttema1=vindkraft&amp;STARTLEFT=517965&amp;STARTRIGHT=518765&amp;STARTBOTTOM=6303752&amp;STARTTOP=6304552</t>
  </si>
  <si>
    <t>570715000000010644</t>
  </si>
  <si>
    <t>443</t>
  </si>
  <si>
    <t>http://193.88.185.146/website/energidataKort/viewer.htm?starttema1=vindkraft&amp;STARTLEFT=517928&amp;STARTRIGHT=518728&amp;STARTBOTTOM=6303891&amp;STARTTOP=6304691</t>
  </si>
  <si>
    <t>570715000000010637</t>
  </si>
  <si>
    <t>442</t>
  </si>
  <si>
    <t>http://193.88.185.146/website/energidataKort/viewer.htm?starttema1=vindkraft&amp;STARTLEFT=517890&amp;STARTRIGHT=518690&amp;STARTBOTTOM=6304031&amp;STARTTOP=6304831</t>
  </si>
  <si>
    <t>570715000000010620</t>
  </si>
  <si>
    <t>441</t>
  </si>
  <si>
    <t>Løgsted by</t>
  </si>
  <si>
    <t>http://193.88.185.146/website/energidataKort/viewer.htm?starttema1=vindkraft&amp;STARTLEFT=514459&amp;STARTRIGHT=515259&amp;STARTBOTTOM=6310929&amp;STARTTOP=6311729</t>
  </si>
  <si>
    <t>570715000000010613</t>
  </si>
  <si>
    <t>440</t>
  </si>
  <si>
    <t>http://193.88.185.146/website/energidataKort/viewer.htm?starttema1=vindkraft&amp;STARTLEFT=514423&amp;STARTRIGHT=515223&amp;STARTBOTTOM=6311025&amp;STARTTOP=6311825</t>
  </si>
  <si>
    <t>V47 660kW</t>
  </si>
  <si>
    <t>570715000000010606</t>
  </si>
  <si>
    <t>432</t>
  </si>
  <si>
    <t>Glerup by</t>
  </si>
  <si>
    <t>http://193.88.185.146/website/energidataKort/viewer.htm?starttema1=vindkraft&amp;STARTLEFT=523501&amp;STARTRIGHT=524301&amp;STARTBOTTOM=6282431&amp;STARTTOP=6283231</t>
  </si>
  <si>
    <t>570715000000010590</t>
  </si>
  <si>
    <t>431</t>
  </si>
  <si>
    <t>2p</t>
  </si>
  <si>
    <t>http://193.88.185.146/website/energidataKort/viewer.htm?starttema1=vindkraft&amp;STARTLEFT=523714&amp;STARTRIGHT=524514&amp;STARTBOTTOM=6282300&amp;STARTTOP=6283100</t>
  </si>
  <si>
    <t>570715000000010583</t>
  </si>
  <si>
    <t>430</t>
  </si>
  <si>
    <t>2ac</t>
  </si>
  <si>
    <t>http://193.88.185.146/website/energidataKort/viewer.htm?starttema1=vindkraft&amp;STARTLEFT=523925&amp;STARTRIGHT=524725&amp;STARTBOTTOM=6282170&amp;STARTTOP=6282970</t>
  </si>
  <si>
    <t>570715000000010576</t>
  </si>
  <si>
    <t>429</t>
  </si>
  <si>
    <t>2r</t>
  </si>
  <si>
    <t>http://193.88.185.146/website/energidataKort/viewer.htm?starttema1=vindkraft&amp;STARTLEFT=524141&amp;STARTRIGHT=524941&amp;STARTBOTTOM=6282041&amp;STARTTOP=6282841</t>
  </si>
  <si>
    <t>570715000000010569</t>
  </si>
  <si>
    <t>403</t>
  </si>
  <si>
    <t>Gunderstedgård Hgd.</t>
  </si>
  <si>
    <t>http://193.88.185.146/website/energidataKort/viewer.htm?starttema1=vindkraft&amp;STARTLEFT=528406&amp;STARTRIGHT=529206&amp;STARTBOTTOM=6306086&amp;STARTTOP=6306886</t>
  </si>
  <si>
    <t>570715000000010309</t>
  </si>
  <si>
    <t>402</t>
  </si>
  <si>
    <t>http://193.88.185.146/website/energidataKort/viewer.htm?starttema1=vindkraft&amp;STARTLEFT=528449&amp;STARTRIGHT=529249&amp;STARTBOTTOM=6306272&amp;STARTTOP=6307072</t>
  </si>
  <si>
    <t>570715000000010293</t>
  </si>
  <si>
    <t>401</t>
  </si>
  <si>
    <t>http://193.88.185.146/website/energidataKort/viewer.htm?starttema1=vindkraft&amp;STARTLEFT=528492&amp;STARTRIGHT=529292&amp;STARTBOTTOM=6306457&amp;STARTTOP=6307257</t>
  </si>
  <si>
    <t>570715000000010286</t>
  </si>
  <si>
    <t>400</t>
  </si>
  <si>
    <t>Ullits by</t>
  </si>
  <si>
    <t>http://193.88.185.146/website/energidataKort/viewer.htm?starttema1=vindkraft&amp;STARTLEFT=518613&amp;STARTRIGHT=519413&amp;STARTBOTTOM=6286296&amp;STARTTOP=6287096</t>
  </si>
  <si>
    <t>570715000000010279</t>
  </si>
  <si>
    <t>399</t>
  </si>
  <si>
    <t>http://193.88.185.146/website/energidataKort/viewer.htm?starttema1=vindkraft&amp;STARTLEFT=518613&amp;STARTRIGHT=519413&amp;STARTBOTTOM=6286520&amp;STARTTOP=6287320</t>
  </si>
  <si>
    <t>570715000000010262</t>
  </si>
  <si>
    <t>398</t>
  </si>
  <si>
    <t>11o</t>
  </si>
  <si>
    <t>http://193.88.185.146/website/energidataKort/viewer.htm?starttema1=vindkraft&amp;STARTLEFT=518613&amp;STARTRIGHT=519413&amp;STARTBOTTOM=6286746&amp;STARTTOP=6287546</t>
  </si>
  <si>
    <t>570715000000010255</t>
  </si>
  <si>
    <t>397</t>
  </si>
  <si>
    <t>Vormstrupgård</t>
  </si>
  <si>
    <t>http://193.88.185.146/website/energidataKort/viewer.htm?starttema1=vindkraft&amp;STARTLEFT=529213&amp;STARTRIGHT=530013&amp;STARTBOTTOM=6303970&amp;STARTTOP=6304770</t>
  </si>
  <si>
    <t>570715000000010248</t>
  </si>
  <si>
    <t>396</t>
  </si>
  <si>
    <t>http://193.88.185.146/website/energidataKort/viewer.htm?starttema1=vindkraft&amp;STARTLEFT=529434&amp;STARTRIGHT=530234&amp;STARTBOTTOM=6303923&amp;STARTTOP=6304723</t>
  </si>
  <si>
    <t>570715000000010231</t>
  </si>
  <si>
    <t>395</t>
  </si>
  <si>
    <t>3c</t>
  </si>
  <si>
    <t>Li. Ajstrup by</t>
  </si>
  <si>
    <t>http://193.88.185.146/website/energidataKort/viewer.htm?starttema1=vindkraft&amp;STARTLEFT=529376&amp;STARTRIGHT=530176&amp;STARTBOTTOM=6304123&amp;STARTTOP=6304923</t>
  </si>
  <si>
    <t>570715000000010224</t>
  </si>
  <si>
    <t>394</t>
  </si>
  <si>
    <t>22d</t>
  </si>
  <si>
    <t>Blære by</t>
  </si>
  <si>
    <t>http://193.88.185.146/website/energidataKort/viewer.htm?starttema1=vindkraft&amp;STARTLEFT=531344&amp;STARTRIGHT=532144&amp;STARTBOTTOM=6304113&amp;STARTTOP=6304913</t>
  </si>
  <si>
    <t>570715000000010217</t>
  </si>
  <si>
    <t>17h</t>
  </si>
  <si>
    <t>http://193.88.185.146/website/energidataKort/viewer.htm?starttema1=vindkraft&amp;STARTLEFT=531164&amp;STARTRIGHT=531964&amp;STARTBOTTOM=6304188&amp;STARTTOP=6304988</t>
  </si>
  <si>
    <t>570715000000010200</t>
  </si>
  <si>
    <t>393</t>
  </si>
  <si>
    <t>17e</t>
  </si>
  <si>
    <t>http://193.88.185.146/website/energidataKort/viewer.htm?starttema1=vindkraft&amp;STARTLEFT=530983&amp;STARTRIGHT=531783&amp;STARTBOTTOM=6304261&amp;STARTTOP=6305061</t>
  </si>
  <si>
    <t>V44/600v/50</t>
  </si>
  <si>
    <t>570715000000010187</t>
  </si>
  <si>
    <t>392</t>
  </si>
  <si>
    <t>Brøndum by</t>
  </si>
  <si>
    <t>http://193.88.185.146/website/energidataKort/viewer.htm?starttema1=vindkraft&amp;STARTLEFT=520255&amp;STARTRIGHT=521055&amp;STARTBOTTOM=6311895&amp;STARTTOP=6312695</t>
  </si>
  <si>
    <t>570715000000010170</t>
  </si>
  <si>
    <t>391</t>
  </si>
  <si>
    <t>Ø. Ørbæk by</t>
  </si>
  <si>
    <t>http://193.88.185.146/website/energidataKort/viewer.htm?starttema1=vindkraft&amp;STARTLEFT=517769&amp;STARTRIGHT=518569&amp;STARTBOTTOM=6313501&amp;STARTTOP=6314301</t>
  </si>
  <si>
    <t>570715000000010163</t>
  </si>
  <si>
    <t>390</t>
  </si>
  <si>
    <t>4ad</t>
  </si>
  <si>
    <t>http://193.88.185.146/website/energidataKort/viewer.htm?starttema1=vindkraft&amp;STARTLEFT=517734&amp;STARTRIGHT=518534&amp;STARTBOTTOM=6313696&amp;STARTTOP=6314496</t>
  </si>
  <si>
    <t>570715000000010156</t>
  </si>
  <si>
    <t>389</t>
  </si>
  <si>
    <t>http://193.88.185.146/website/energidataKort/viewer.htm?starttema1=vindkraft&amp;STARTLEFT=517698&amp;STARTRIGHT=518498&amp;STARTBOTTOM=6313890&amp;STARTTOP=6314690</t>
  </si>
  <si>
    <t>NTK 300/31</t>
  </si>
  <si>
    <t>570715000000010149</t>
  </si>
  <si>
    <t>387</t>
  </si>
  <si>
    <t>13</t>
  </si>
  <si>
    <t>Næsborg by</t>
  </si>
  <si>
    <t>http://193.88.185.146/website/energidataKort/viewer.htm?starttema1=vindkraft&amp;STARTLEFT=521565&amp;STARTRIGHT=522365&amp;STARTBOTTOM=6314210&amp;STARTTOP=6315010</t>
  </si>
  <si>
    <t>570715000000010132</t>
  </si>
  <si>
    <t>386</t>
  </si>
  <si>
    <t>http://193.88.185.146/website/energidataKort/viewer.htm?starttema1=vindkraft&amp;STARTLEFT=521620&amp;STARTRIGHT=522420&amp;STARTBOTTOM=6314087&amp;STARTTOP=6314887</t>
  </si>
  <si>
    <t>V44-600</t>
  </si>
  <si>
    <t>570715000000010125</t>
  </si>
  <si>
    <t>506</t>
  </si>
  <si>
    <t>4x</t>
  </si>
  <si>
    <t>Støttrup by</t>
  </si>
  <si>
    <t>http://193.88.185.146/website/energidataKort/viewer.htm?starttema1=vindkraft&amp;STARTLEFT=521751&amp;STARTRIGHT=522551&amp;STARTBOTTOM=6294998&amp;STARTTOP=6295798</t>
  </si>
  <si>
    <t>570715000000010118</t>
  </si>
  <si>
    <t>507</t>
  </si>
  <si>
    <t>3q</t>
  </si>
  <si>
    <t>http://193.88.185.146/website/energidataKort/viewer.htm?starttema1=vindkraft&amp;STARTLEFT=521648&amp;STARTRIGHT=522448&amp;STARTBOTTOM=6294804&amp;STARTTOP=6295604</t>
  </si>
  <si>
    <t>570715000000010101</t>
  </si>
  <si>
    <t>505</t>
  </si>
  <si>
    <t>4v</t>
  </si>
  <si>
    <t>http://193.88.185.146/website/energidataKort/viewer.htm?starttema1=vindkraft&amp;STARTLEFT=521945&amp;STARTRIGHT=522745&amp;STARTBOTTOM=6294897&amp;STARTTOP=6295697</t>
  </si>
  <si>
    <t>570715000000010095</t>
  </si>
  <si>
    <t>504</t>
  </si>
  <si>
    <t>4y</t>
  </si>
  <si>
    <t>http://193.88.185.146/website/energidataKort/viewer.htm?starttema1=vindkraft&amp;STARTLEFT=521844&amp;STARTRIGHT=522644&amp;STARTBOTTOM=6294702&amp;STARTTOP=6295502</t>
  </si>
  <si>
    <t>570715000000010088</t>
  </si>
  <si>
    <t>503</t>
  </si>
  <si>
    <t>10ac</t>
  </si>
  <si>
    <t>Svingelbjerg by</t>
  </si>
  <si>
    <t>http://193.88.185.146/website/energidataKort/viewer.htm?starttema1=vindkraft&amp;STARTLEFT=520108&amp;STARTRIGHT=520908&amp;STARTBOTTOM=6288449&amp;STARTTOP=6289249</t>
  </si>
  <si>
    <t>570715000000010064</t>
  </si>
  <si>
    <t>502</t>
  </si>
  <si>
    <t>10ab</t>
  </si>
  <si>
    <t>http://193.88.185.146/website/energidataKort/viewer.htm?starttema1=vindkraft&amp;STARTLEFT=519868&amp;STARTRIGHT=520668&amp;STARTBOTTOM=6288493&amp;STARTTOP=6289293</t>
  </si>
  <si>
    <t>570715000000010057</t>
  </si>
  <si>
    <t>501</t>
  </si>
  <si>
    <t>10aa</t>
  </si>
  <si>
    <t>http://193.88.185.146/website/energidataKort/viewer.htm?starttema1=vindkraft&amp;STARTLEFT=519629&amp;STARTRIGHT=520429&amp;STARTBOTTOM=6288537&amp;STARTTOP=6289337</t>
  </si>
  <si>
    <t>570715000000010040</t>
  </si>
  <si>
    <t>500</t>
  </si>
  <si>
    <t>10ø</t>
  </si>
  <si>
    <t>http://193.88.185.146/website/energidataKort/viewer.htm?starttema1=vindkraft&amp;STARTLEFT=519569&amp;STARTRIGHT=520369&amp;STARTBOTTOM=6288323&amp;STARTTOP=6289123</t>
  </si>
  <si>
    <t>570715000000010033</t>
  </si>
  <si>
    <t>499</t>
  </si>
  <si>
    <t>10æ</t>
  </si>
  <si>
    <t>http://193.88.185.146/website/energidataKort/viewer.htm?starttema1=vindkraft&amp;STARTLEFT=519809&amp;STARTRIGHT=520609&amp;STARTBOTTOM=6288280&amp;STARTTOP=6289080</t>
  </si>
  <si>
    <t>570715000000010026</t>
  </si>
  <si>
    <t>498</t>
  </si>
  <si>
    <t>http://193.88.185.146/website/energidataKort/viewer.htm?starttema1=vindkraft&amp;STARTLEFT=520050&amp;STARTRIGHT=520850&amp;STARTBOTTOM=6288236&amp;STARTTOP=6289036</t>
  </si>
  <si>
    <t>M 1500 - 750</t>
  </si>
  <si>
    <t>570715000000010019</t>
  </si>
  <si>
    <t>371</t>
  </si>
  <si>
    <t>Sdr. Havbro</t>
  </si>
  <si>
    <t>http://193.88.185.146/website/energidataKort/viewer.htm?starttema1=vindkraft&amp;STARTLEFT=524695&amp;STARTRIGHT=525495&amp;STARTBOTTOM=6294560&amp;STARTTOP=6295360</t>
  </si>
  <si>
    <t>570715000000009846</t>
  </si>
  <si>
    <t>370</t>
  </si>
  <si>
    <t>Havbro Gde.</t>
  </si>
  <si>
    <t>http://193.88.185.146/website/energidataKort/viewer.htm?starttema1=vindkraft&amp;STARTLEFT=524802&amp;STARTRIGHT=525602&amp;STARTBOTTOM=6295990&amp;STARTTOP=6296790</t>
  </si>
  <si>
    <t>570715000000009839</t>
  </si>
  <si>
    <t>369</t>
  </si>
  <si>
    <t>Vestrup by</t>
  </si>
  <si>
    <t>http://193.88.185.146/website/energidataKort/viewer.htm?starttema1=vindkraft&amp;STARTLEFT=527420&amp;STARTRIGHT=528220&amp;STARTBOTTOM=6288477&amp;STARTTOP=6289277</t>
  </si>
  <si>
    <t>NTK600/43</t>
  </si>
  <si>
    <t>570715000000009822</t>
  </si>
  <si>
    <t>366</t>
  </si>
  <si>
    <t>4e</t>
  </si>
  <si>
    <t>Pisselhøj by</t>
  </si>
  <si>
    <t>http://193.88.185.146/website/energidataKort/viewer.htm?starttema1=vindkraft&amp;STARTLEFT=528798&amp;STARTRIGHT=529598&amp;STARTBOTTOM=6293228&amp;STARTTOP=6294028</t>
  </si>
  <si>
    <t>570715000000009815</t>
  </si>
  <si>
    <t>365</t>
  </si>
  <si>
    <t>4f</t>
  </si>
  <si>
    <t>http://193.88.185.146/website/energidataKort/viewer.htm?starttema1=vindkraft&amp;STARTLEFT=528782&amp;STARTRIGHT=529582&amp;STARTBOTTOM=6293358&amp;STARTTOP=6294158</t>
  </si>
  <si>
    <t>570715000000009808</t>
  </si>
  <si>
    <t>364</t>
  </si>
  <si>
    <t>Morum by</t>
  </si>
  <si>
    <t>http://193.88.185.146/website/energidataKort/viewer.htm?starttema1=vindkraft&amp;STARTLEFT=527695&amp;STARTRIGHT=528495&amp;STARTBOTTOM=6292223&amp;STARTTOP=6293023</t>
  </si>
  <si>
    <t>570715000000009792</t>
  </si>
  <si>
    <t>363</t>
  </si>
  <si>
    <t>http://193.88.185.146/website/energidataKort/viewer.htm?starttema1=vindkraft&amp;STARTLEFT=527733&amp;STARTRIGHT=528533&amp;STARTBOTTOM=6292377&amp;STARTTOP=6293177</t>
  </si>
  <si>
    <t>570715000000009785</t>
  </si>
  <si>
    <t>338</t>
  </si>
  <si>
    <t>Ørndrup Hgd.</t>
  </si>
  <si>
    <t>http://193.88.185.146/website/energidataKort/viewer.htm?starttema1=vindkraft&amp;STARTLEFT=521902&amp;STARTRIGHT=522702&amp;STARTBOTTOM=6300251&amp;STARTTOP=6301051</t>
  </si>
  <si>
    <t>570715000000009518</t>
  </si>
  <si>
    <t>337</t>
  </si>
  <si>
    <t>1ag</t>
  </si>
  <si>
    <t>http://193.88.185.146/website/energidataKort/viewer.htm?starttema1=vindkraft&amp;STARTLEFT=521879&amp;STARTRIGHT=522679&amp;STARTBOTTOM=6300415&amp;STARTTOP=6301215</t>
  </si>
  <si>
    <t>NTK 550 KW</t>
  </si>
  <si>
    <t>570715000000009501</t>
  </si>
  <si>
    <t>334</t>
  </si>
  <si>
    <t>7c</t>
  </si>
  <si>
    <t>http://193.88.185.146/website/energidataKort/viewer.htm?starttema1=vindkraft&amp;STARTLEFT=528140&amp;STARTRIGHT=528940&amp;STARTBOTTOM=6292703&amp;STARTTOP=6293503</t>
  </si>
  <si>
    <t>570715000000009471</t>
  </si>
  <si>
    <t>333</t>
  </si>
  <si>
    <t>http://193.88.185.146/website/energidataKort/viewer.htm?starttema1=vindkraft&amp;STARTLEFT=527663&amp;STARTRIGHT=528463&amp;STARTBOTTOM=6293016&amp;STARTTOP=6293816</t>
  </si>
  <si>
    <t>570715000000009464</t>
  </si>
  <si>
    <t>332</t>
  </si>
  <si>
    <t>http://193.88.185.146/website/energidataKort/viewer.htm?starttema1=vindkraft&amp;STARTLEFT=520115&amp;STARTRIGHT=520915&amp;STARTBOTTOM=6311710&amp;STARTTOP=6312510</t>
  </si>
  <si>
    <t>570715000000009457</t>
  </si>
  <si>
    <t>331</t>
  </si>
  <si>
    <t>http://193.88.185.146/website/energidataKort/viewer.htm?starttema1=vindkraft&amp;STARTLEFT=520344&amp;STARTRIGHT=521144&amp;STARTBOTTOM=6311683&amp;STARTTOP=6312483</t>
  </si>
  <si>
    <t>570715000000009440</t>
  </si>
  <si>
    <t>326</t>
  </si>
  <si>
    <t>Fandrup by</t>
  </si>
  <si>
    <t>http://193.88.185.146/website/energidataKort/viewer.htm?starttema1=vindkraft&amp;STARTLEFT=517199&amp;STARTRIGHT=517999&amp;STARTBOTTOM=6290461&amp;STARTTOP=6291261</t>
  </si>
  <si>
    <t>570715000000009433</t>
  </si>
  <si>
    <t>325</t>
  </si>
  <si>
    <t>5ac</t>
  </si>
  <si>
    <t>http://193.88.185.146/website/energidataKort/viewer.htm?starttema1=vindkraft&amp;STARTLEFT=517307&amp;STARTRIGHT=518107&amp;STARTBOTTOM=6290457&amp;STARTTOP=6291257</t>
  </si>
  <si>
    <t>570715000000009426</t>
  </si>
  <si>
    <t>324</t>
  </si>
  <si>
    <t>http://193.88.185.146/website/energidataKort/viewer.htm?starttema1=vindkraft&amp;STARTLEFT=527791&amp;STARTRIGHT=528591&amp;STARTBOTTOM=6292905&amp;STARTTOP=6293705</t>
  </si>
  <si>
    <t>570715000000009419</t>
  </si>
  <si>
    <t>303</t>
  </si>
  <si>
    <t>http://193.88.185.146/website/energidataKort/viewer.htm?starttema1=vindkraft&amp;STARTLEFT=529266&amp;STARTRIGHT=530066&amp;STARTBOTTOM=6304506&amp;STARTTOP=6305306</t>
  </si>
  <si>
    <t>570715000000009389</t>
  </si>
  <si>
    <t>300</t>
  </si>
  <si>
    <t>6</t>
  </si>
  <si>
    <t>krogstrup by</t>
  </si>
  <si>
    <t>http://193.88.185.146/website/energidataKort/viewer.htm?starttema1=vindkraft&amp;STARTLEFT=522092&amp;STARTRIGHT=522892&amp;STARTBOTTOM=6299943&amp;STARTTOP=6300743</t>
  </si>
  <si>
    <t>570715000000009372</t>
  </si>
  <si>
    <t>296</t>
  </si>
  <si>
    <t>V. Oustrup</t>
  </si>
  <si>
    <t>http://193.88.185.146/website/energidataKort/viewer.htm?starttema1=vindkraft&amp;STARTLEFT=531285&amp;STARTRIGHT=532085&amp;STARTBOTTOM=6298456&amp;STARTTOP=6299256</t>
  </si>
  <si>
    <t>570715000000009327</t>
  </si>
  <si>
    <t>295</t>
  </si>
  <si>
    <t>http://193.88.185.146/website/energidataKort/viewer.htm?starttema1=vindkraft&amp;STARTLEFT=522067&amp;STARTRIGHT=522867&amp;STARTBOTTOM=6300105&amp;STARTTOP=6300905</t>
  </si>
  <si>
    <t>570715000000009310</t>
  </si>
  <si>
    <t>282</t>
  </si>
  <si>
    <t>2g</t>
  </si>
  <si>
    <t>Bjørnstrup by</t>
  </si>
  <si>
    <t>http://193.88.185.146/website/energidataKort/viewer.htm?starttema1=vindkraft&amp;STARTLEFT=527941&amp;STARTRIGHT=528741&amp;STARTBOTTOM=6304182&amp;STARTTOP=6304982</t>
  </si>
  <si>
    <t>570715000000009181</t>
  </si>
  <si>
    <t>278</t>
  </si>
  <si>
    <t>http://193.88.185.146/website/energidataKort/viewer.htm?starttema1=vindkraft&amp;STARTLEFT=528261&amp;STARTRIGHT=529061&amp;STARTBOTTOM=6293783&amp;STARTTOP=6294583</t>
  </si>
  <si>
    <t>570715000000009174</t>
  </si>
  <si>
    <t>http://193.88.185.146/website/energidataKort/viewer.htm?starttema1=vindkraft&amp;STARTLEFT=528188&amp;STARTRIGHT=528988&amp;STARTBOTTOM=6293813&amp;STARTTOP=6294613</t>
  </si>
  <si>
    <t>570715000000009167</t>
  </si>
  <si>
    <t>Tandrup by</t>
  </si>
  <si>
    <t>http://193.88.185.146/website/energidataKort/viewer.htm?starttema1=vindkraft&amp;STARTLEFT=528116&amp;STARTRIGHT=528916&amp;STARTBOTTOM=6293840&amp;STARTTOP=6294640</t>
  </si>
  <si>
    <t>570715000000009150</t>
  </si>
  <si>
    <t>275</t>
  </si>
  <si>
    <t>11</t>
  </si>
  <si>
    <t>Vilsted Hede</t>
  </si>
  <si>
    <t>http://193.88.185.146/website/energidataKort/viewer.htm?starttema1=vindkraft&amp;STARTLEFT=520910&amp;STARTRIGHT=521710&amp;STARTBOTTOM=6304101&amp;STARTTOP=6304901</t>
  </si>
  <si>
    <t>W-2700T/150</t>
  </si>
  <si>
    <t>570715000000009105</t>
  </si>
  <si>
    <t>273</t>
  </si>
  <si>
    <t>Ejstrup by</t>
  </si>
  <si>
    <t>http://193.88.185.146/website/energidataKort/viewer.htm?starttema1=vindkraft&amp;STARTLEFT=519640&amp;STARTRIGHT=520440&amp;STARTBOTTOM=6300946&amp;STARTTOP=6301746</t>
  </si>
  <si>
    <t>W-2700/150</t>
  </si>
  <si>
    <t>570715000000009082</t>
  </si>
  <si>
    <t>272</t>
  </si>
  <si>
    <t>Haldrup Gde.</t>
  </si>
  <si>
    <t>http://193.88.185.146/website/energidataKort/viewer.htm?starttema1=vindkraft&amp;STARTLEFT=518406&amp;STARTRIGHT=519206&amp;STARTBOTTOM=6305475&amp;STARTTOP=6306275</t>
  </si>
  <si>
    <t>570715000000009075</t>
  </si>
  <si>
    <t>270</t>
  </si>
  <si>
    <t>Testrup by</t>
  </si>
  <si>
    <t>http://193.88.185.146/website/energidataKort/viewer.htm?starttema1=vindkraft&amp;STARTLEFT=531117&amp;STARTRIGHT=531917&amp;STARTBOTTOM=6285323&amp;STARTTOP=6286123</t>
  </si>
  <si>
    <t>570715000000009068</t>
  </si>
  <si>
    <t>http://193.88.185.146/website/energidataKort/viewer.htm?starttema1=vindkraft&amp;STARTLEFT=531078&amp;STARTRIGHT=531878&amp;STARTBOTTOM=6285396&amp;STARTTOP=6286196</t>
  </si>
  <si>
    <t>570715000000009051</t>
  </si>
  <si>
    <t>266</t>
  </si>
  <si>
    <t>Troelstrup by</t>
  </si>
  <si>
    <t>http://193.88.185.146/website/energidataKort/viewer.htm?starttema1=vindkraft&amp;STARTLEFT=531795&amp;STARTRIGHT=532595&amp;STARTBOTTOM=6299446&amp;STARTTOP=6300246</t>
  </si>
  <si>
    <t>570715000000008993</t>
  </si>
  <si>
    <t>261</t>
  </si>
  <si>
    <t>2o</t>
  </si>
  <si>
    <t>http://193.88.185.146/website/energidataKort/viewer.htm?starttema1=vindkraft&amp;STARTLEFT=529923&amp;STARTRIGHT=530723&amp;STARTBOTTOM=6291984&amp;STARTTOP=6292784</t>
  </si>
  <si>
    <t>M 530 /150</t>
  </si>
  <si>
    <t>570715000000008931</t>
  </si>
  <si>
    <t>257</t>
  </si>
  <si>
    <t>http://193.88.185.146/website/energidataKort/viewer.htm?starttema1=vindkraft&amp;STARTLEFT=517233&amp;STARTRIGHT=518033&amp;STARTBOTTOM=6290221&amp;STARTTOP=6291021</t>
  </si>
  <si>
    <t>570715000000008894</t>
  </si>
  <si>
    <t>255</t>
  </si>
  <si>
    <t>Grårup by</t>
  </si>
  <si>
    <t>http://193.88.185.146/website/energidataKort/viewer.htm?starttema1=vindkraft&amp;STARTLEFT=525659&amp;STARTRIGHT=526459&amp;STARTBOTTOM=6297599&amp;STARTTOP=6298399</t>
  </si>
  <si>
    <t>ML Vindteknik</t>
  </si>
  <si>
    <t>570715000000008887</t>
  </si>
  <si>
    <t>254</t>
  </si>
  <si>
    <t>Sjøstrup by</t>
  </si>
  <si>
    <t>http://193.88.185.146/website/energidataKort/viewer.htm?starttema1=vindkraft&amp;STARTLEFT=532949&amp;STARTRIGHT=533749&amp;STARTBOTTOM=6293853&amp;STARTTOP=6294653</t>
  </si>
  <si>
    <t>570715000000008863</t>
  </si>
  <si>
    <t>249</t>
  </si>
  <si>
    <t>Brårup by</t>
  </si>
  <si>
    <t>http://193.88.185.146/website/energidataKort/viewer.htm?starttema1=vindkraft&amp;STARTLEFT=522570&amp;STARTRIGHT=523370&amp;STARTBOTTOM=6310111&amp;STARTTOP=6310911</t>
  </si>
  <si>
    <t>570715000000008795</t>
  </si>
  <si>
    <t>248</t>
  </si>
  <si>
    <t>24d</t>
  </si>
  <si>
    <t>http://193.88.185.146/website/energidataKort/viewer.htm?starttema1=vindkraft&amp;STARTLEFT=515820&amp;STARTRIGHT=516620&amp;STARTBOTTOM=6309742&amp;STARTTOP=6310542</t>
  </si>
  <si>
    <t>570715000000008788</t>
  </si>
  <si>
    <t>244</t>
  </si>
  <si>
    <t>Engelstrup by</t>
  </si>
  <si>
    <t>http://193.88.185.146/website/energidataKort/viewer.htm?starttema1=vindkraft&amp;STARTLEFT=518411&amp;STARTRIGHT=519211&amp;STARTBOTTOM=6307188&amp;STARTTOP=6307988</t>
  </si>
  <si>
    <t>570715000000008733</t>
  </si>
  <si>
    <t>230</t>
  </si>
  <si>
    <t>Hyllestedgård</t>
  </si>
  <si>
    <t>http://193.88.185.146/website/energidataKort/viewer.htm?starttema1=vindkraft&amp;STARTLEFT=515223&amp;STARTRIGHT=516023&amp;STARTBOTTOM=6308769&amp;STARTTOP=6309569</t>
  </si>
  <si>
    <t>570715000000008597</t>
  </si>
  <si>
    <t>229</t>
  </si>
  <si>
    <t>http://193.88.185.146/website/energidataKort/viewer.htm?starttema1=vindkraft&amp;STARTLEFT=521204&amp;STARTRIGHT=522004&amp;STARTBOTTOM=6313797&amp;STARTTOP=6314597</t>
  </si>
  <si>
    <t>W-2700</t>
  </si>
  <si>
    <t>570715000000008580</t>
  </si>
  <si>
    <t>226</t>
  </si>
  <si>
    <t>http://193.88.185.146/website/energidataKort/viewer.htm?starttema1=vindkraft&amp;STARTLEFT=515029&amp;STARTRIGHT=515829&amp;STARTBOTTOM=6310317&amp;STARTTOP=6311117</t>
  </si>
  <si>
    <t>570715000000008559</t>
  </si>
  <si>
    <t>221</t>
  </si>
  <si>
    <t>http://193.88.185.146/website/energidataKort/viewer.htm?starttema1=vindkraft&amp;STARTLEFT=518314&amp;STARTRIGHT=519114&amp;STARTBOTTOM=6307243&amp;STARTTOP=6308043</t>
  </si>
  <si>
    <t>M530/250kw</t>
  </si>
  <si>
    <t>570715000000008511</t>
  </si>
  <si>
    <t>186</t>
  </si>
  <si>
    <t>http://193.88.185.146/website/energidataKort/viewer.htm?starttema1=vindkraft&amp;STARTLEFT=520135&amp;STARTRIGHT=520935&amp;STARTBOTTOM=6294769&amp;STARTTOP=6295569</t>
  </si>
  <si>
    <t>570715000000008177</t>
  </si>
  <si>
    <t>185</t>
  </si>
  <si>
    <t>http://193.88.185.146/website/energidataKort/viewer.htm?starttema1=vindkraft&amp;STARTLEFT=519989&amp;STARTRIGHT=520789&amp;STARTBOTTOM=6294842&amp;STARTTOP=6295642</t>
  </si>
  <si>
    <t>570715000000008160</t>
  </si>
  <si>
    <t>164</t>
  </si>
  <si>
    <t>11b</t>
  </si>
  <si>
    <t>Vesterbølle by</t>
  </si>
  <si>
    <t>http://193.88.185.146/website/energidataKort/viewer.htm?starttema1=vindkraft&amp;STARTLEFT=522941&amp;STARTRIGHT=523741&amp;STARTBOTTOM=6285988&amp;STARTTOP=6286788</t>
  </si>
  <si>
    <t>570715000000007903</t>
  </si>
  <si>
    <t>148</t>
  </si>
  <si>
    <t>Thorsgårde</t>
  </si>
  <si>
    <t>http://193.88.185.146/website/energidataKort/viewer.htm?starttema1=vindkraft&amp;STARTLEFT=524736&amp;STARTRIGHT=525536&amp;STARTBOTTOM=6292598&amp;STARTTOP=6293398</t>
  </si>
  <si>
    <t>570715000000007729</t>
  </si>
  <si>
    <t>http://193.88.185.146/website/energidataKort/viewer.htm?starttema1=vindkraft&amp;STARTLEFT=524624&amp;STARTRIGHT=525424&amp;STARTBOTTOM=6292769&amp;STARTTOP=6293569</t>
  </si>
  <si>
    <t>VS-130KW</t>
  </si>
  <si>
    <t>570715000000007712</t>
  </si>
  <si>
    <t>114</t>
  </si>
  <si>
    <t>2k</t>
  </si>
  <si>
    <t>Sjørup Gde.</t>
  </si>
  <si>
    <t>http://193.88.185.146/website/energidataKort/viewer.htm?starttema1=vindkraft&amp;STARTLEFT=515169&amp;STARTRIGHT=515969&amp;STARTBOTTOM=6293924&amp;STARTTOP=6294724</t>
  </si>
  <si>
    <t>WM10S</t>
  </si>
  <si>
    <t>windmatic</t>
  </si>
  <si>
    <t>570715000000007378</t>
  </si>
  <si>
    <t>007</t>
  </si>
  <si>
    <t>2t</t>
  </si>
  <si>
    <t>Vestergårde</t>
  </si>
  <si>
    <t>http://193.88.185.146/website/energidataKort/viewer.htm?starttema1=vindkraft&amp;STARTLEFT=511174&amp;STARTRIGHT=511974&amp;STARTBOTTOM=6294160&amp;STARTTOP=6294960</t>
  </si>
  <si>
    <t>NM750-200/49</t>
  </si>
  <si>
    <t>570715000000006319</t>
  </si>
  <si>
    <t>ABO60/88087</t>
  </si>
  <si>
    <t>Thorup by Aggersborg</t>
  </si>
  <si>
    <t>http://193.88.185.146/website/energidataKort/viewer.htm?starttema1=vindkraft&amp;STARTLEFT=513112&amp;STARTRIGHT=513912&amp;STARTBOTTOM=6317909&amp;STARTTOP=6318709</t>
  </si>
  <si>
    <t>570715000000001277</t>
  </si>
  <si>
    <t>ABO60/88086</t>
  </si>
  <si>
    <t>Thorup by Aggersborg sogn</t>
  </si>
  <si>
    <t>http://193.88.185.146/website/energidataKort/viewer.htm?starttema1=vindkraft&amp;STARTLEFT=513033&amp;STARTRIGHT=513833&amp;STARTBOTTOM=6318063&amp;STARTTOP=6318863</t>
  </si>
  <si>
    <t>Neg Micon A/S</t>
  </si>
  <si>
    <t>570715000000001260</t>
  </si>
  <si>
    <t>ABO60/88085</t>
  </si>
  <si>
    <t>http://193.88.185.146/website/energidataKort/viewer.htm?starttema1=vindkraft&amp;STARTLEFT=512955&amp;STARTRIGHT=513755&amp;STARTBOTTOM=6318217&amp;STARTTOP=6319017</t>
  </si>
  <si>
    <t>570715000000001253</t>
  </si>
  <si>
    <t>ABO60/88084</t>
  </si>
  <si>
    <t>http://193.88.185.146/website/energidataKort/viewer.htm?starttema1=vindkraft&amp;STARTLEFT=512876&amp;STARTRIGHT=513676&amp;STARTBOTTOM=6318371&amp;STARTTOP=6319171</t>
  </si>
  <si>
    <t>570715000000001246</t>
  </si>
  <si>
    <t>ABO60/88083</t>
  </si>
  <si>
    <t>3m</t>
  </si>
  <si>
    <t>http://193.88.185.146/website/energidataKort/viewer.htm?starttema1=vindkraft&amp;STARTLEFT=512798&amp;STARTRIGHT=513598&amp;STARTBOTTOM=6318525&amp;STARTTOP=6319325</t>
  </si>
  <si>
    <t>NM750-200/47</t>
  </si>
  <si>
    <t>570715000000001239</t>
  </si>
  <si>
    <t>ABO60/88082</t>
  </si>
  <si>
    <t>http://193.88.185.146/website/energidataKort/viewer.htm?starttema1=vindkraft&amp;STARTLEFT=512647&amp;STARTRIGHT=513447&amp;STARTBOTTOM=6318819&amp;STARTTOP=6319619</t>
  </si>
  <si>
    <t>NM750/48-45</t>
  </si>
  <si>
    <t>570715000000001222</t>
  </si>
  <si>
    <t>ABO60/88081</t>
  </si>
  <si>
    <t>Ullerup by Aggersborg</t>
  </si>
  <si>
    <t>http://193.88.185.146/website/energidataKort/viewer.htm?starttema1=vindkraft&amp;STARTLEFT=512722&amp;STARTRIGHT=513522&amp;STARTBOTTOM=6318672&amp;STARTTOP=6319472</t>
  </si>
  <si>
    <t>NM 750 48</t>
  </si>
  <si>
    <t>570715000000001215</t>
  </si>
  <si>
    <t>ABO60/88080</t>
  </si>
  <si>
    <t>13c</t>
  </si>
  <si>
    <t>http://193.88.185.146/website/energidataKort/viewer.htm?starttema1=vindkraft&amp;STARTLEFT=512572&amp;STARTRIGHT=513372&amp;STARTBOTTOM=6318966&amp;STARTTOP=6319766</t>
  </si>
  <si>
    <t>570715000000001208</t>
  </si>
  <si>
    <t>ABO60/88079</t>
  </si>
  <si>
    <t>http://193.88.185.146/website/energidataKort/viewer.htm?starttema1=vindkraft&amp;STARTLEFT=512497&amp;STARTRIGHT=513297&amp;STARTBOTTOM=6319113&amp;STARTTOP=6319913</t>
  </si>
  <si>
    <t>570715000000001192</t>
  </si>
  <si>
    <t>ABO60/88078</t>
  </si>
  <si>
    <t>http://193.88.185.146/website/energidataKort/viewer.htm?starttema1=vindkraft&amp;STARTLEFT=512420&amp;STARTRIGHT=513220&amp;STARTBOTTOM=6319259&amp;STARTTOP=6320059</t>
  </si>
  <si>
    <t>11 kW</t>
  </si>
  <si>
    <t>Gaia Wind A/S</t>
  </si>
  <si>
    <t>570715000000001185</t>
  </si>
  <si>
    <t>Den vestlige Del, Åsted</t>
  </si>
  <si>
    <t>http://193.88.185.146/website/energidataKort/viewer.htm?starttema1=vindkraft&amp;STARTLEFT=586057&amp;STARTRIGHT=586857&amp;STARTBOTTOM=6369556&amp;STARTTOP=6370356</t>
  </si>
  <si>
    <t>N90-2300</t>
  </si>
  <si>
    <t>570715000000081248</t>
  </si>
  <si>
    <t>40188143</t>
  </si>
  <si>
    <t>maltrev</t>
  </si>
  <si>
    <t>HAV</t>
  </si>
  <si>
    <t>http://193.88.185.146/website/energidataKort/viewer.htm?starttema1=vindkraft&amp;STARTLEFT=593722&amp;STARTRIGHT=594522&amp;STARTBOTTOM=6367683&amp;STARTTOP=6368483</t>
  </si>
  <si>
    <t>V90--3,0MW</t>
  </si>
  <si>
    <t>570715000000057489</t>
  </si>
  <si>
    <t>40188142</t>
  </si>
  <si>
    <t>http://193.88.185.146/website/energidataKort/viewer.htm?starttema1=vindkraft&amp;STARTLEFT=593521&amp;STARTRIGHT=594321&amp;STARTBOTTOM=6367885&amp;STARTTOP=6368685</t>
  </si>
  <si>
    <t>2,3MW</t>
  </si>
  <si>
    <t>570715000000057472</t>
  </si>
  <si>
    <t>40183440</t>
  </si>
  <si>
    <t>http://193.88.185.146/website/energidataKort/viewer.htm?starttema1=vindkraft&amp;STARTLEFT=593321&amp;STARTRIGHT=594121&amp;STARTBOTTOM=6368087&amp;STARTTOP=6368887</t>
  </si>
  <si>
    <t>V90-3,0 MW</t>
  </si>
  <si>
    <t>570715000000057465</t>
  </si>
  <si>
    <t>40171140</t>
  </si>
  <si>
    <t>507a</t>
  </si>
  <si>
    <t>Frederikshavn Byggrunde</t>
  </si>
  <si>
    <t>http://193.88.185.146/website/energidataKort/viewer.htm?starttema1=vindkraft&amp;STARTLEFT=593038&amp;STARTRIGHT=593838&amp;STARTBOTTOM=6368084&amp;STARTTOP=6368884</t>
  </si>
  <si>
    <t>V47 - 660 kW</t>
  </si>
  <si>
    <t>570715000000057458</t>
  </si>
  <si>
    <t>75010-03</t>
  </si>
  <si>
    <t>Grønheden, Volstrup</t>
  </si>
  <si>
    <t>http://193.88.185.146/website/energidataKort/viewer.htm?starttema1=vindkraft&amp;STARTLEFT=588366&amp;STARTRIGHT=589166&amp;STARTBOTTOM=6352235&amp;STARTTOP=6353035</t>
  </si>
  <si>
    <t>570715000000057373</t>
  </si>
  <si>
    <t>75010-02</t>
  </si>
  <si>
    <t>http://193.88.185.146/website/energidataKort/viewer.htm?starttema1=vindkraft&amp;STARTLEFT=588612&amp;STARTRIGHT=589412&amp;STARTBOTTOM=6352065&amp;STARTTOP=6352865</t>
  </si>
  <si>
    <t>570715000000057366</t>
  </si>
  <si>
    <t>75010-01</t>
  </si>
  <si>
    <t>http://193.88.185.146/website/energidataKort/viewer.htm?starttema1=vindkraft&amp;STARTLEFT=588860&amp;STARTRIGHT=589660&amp;STARTBOTTOM=6351894&amp;STARTTOP=6352694</t>
  </si>
  <si>
    <t>570715000000057359</t>
  </si>
  <si>
    <t>0391-8332</t>
  </si>
  <si>
    <t>123e</t>
  </si>
  <si>
    <t>Skagen  Markjorder</t>
  </si>
  <si>
    <t>http://193.88.185.146/website/energidataKort/viewer.htm?starttema1=vindkraft&amp;STARTLEFT=593028&amp;STARTRIGHT=593828&amp;STARTBOTTOM=6400230&amp;STARTTOP=6401030</t>
  </si>
  <si>
    <t>570715000000056963</t>
  </si>
  <si>
    <t>0391-8334</t>
  </si>
  <si>
    <t>http://193.88.185.146/website/energidataKort/viewer.htm?starttema1=vindkraft&amp;STARTLEFT=593137&amp;STARTRIGHT=593937&amp;STARTBOTTOM=6400088&amp;STARTTOP=6400888</t>
  </si>
  <si>
    <t>W-2500</t>
  </si>
  <si>
    <t>570715000000056956</t>
  </si>
  <si>
    <t>40014440</t>
  </si>
  <si>
    <t>Elling Hgd.,Elling</t>
  </si>
  <si>
    <t>http://193.88.185.146/website/energidataKort/viewer.htm?starttema1=vindkraft&amp;STARTLEFT=588319&amp;STARTRIGHT=589119&amp;STARTBOTTOM=6370548&amp;STARTTOP=6371348</t>
  </si>
  <si>
    <t>VS-130 kW</t>
  </si>
  <si>
    <t>570715000000013669</t>
  </si>
  <si>
    <t>06237540</t>
  </si>
  <si>
    <t>1ei</t>
  </si>
  <si>
    <t>Frederikshavn Markjorde</t>
  </si>
  <si>
    <t>http://193.88.185.146/website/energidataKort/viewer.htm?starttema1=vindkraft&amp;STARTLEFT=590297&amp;STARTRIGHT=591097&amp;STARTBOTTOM=6370130&amp;STARTTOP=6370930</t>
  </si>
  <si>
    <t>750/44-45</t>
  </si>
  <si>
    <t>570715000000013652</t>
  </si>
  <si>
    <t>77000-01</t>
  </si>
  <si>
    <t>1ø</t>
  </si>
  <si>
    <t>Syd østlige del. Albæk</t>
  </si>
  <si>
    <t>http://193.88.185.146/website/energidataKort/viewer.htm?starttema1=vindkraft&amp;STARTLEFT=585690&amp;STARTRIGHT=586490&amp;STARTBOTTOM=6338507&amp;STARTTOP=6339307</t>
  </si>
  <si>
    <t>570715000000013591</t>
  </si>
  <si>
    <t>35a</t>
  </si>
  <si>
    <t>http://193.88.185.146/website/energidataKort/viewer.htm?starttema1=vindkraft&amp;STARTLEFT=585787&amp;STARTRIGHT=586587&amp;STARTBOTTOM=6338736&amp;STARTTOP=6339536</t>
  </si>
  <si>
    <t>570715000000013584</t>
  </si>
  <si>
    <t>http://193.88.185.146/website/energidataKort/viewer.htm?starttema1=vindkraft&amp;STARTLEFT=585883&amp;STARTRIGHT=586683&amp;STARTBOTTOM=6338966&amp;STARTTOP=6339766</t>
  </si>
  <si>
    <t>570715000000013577</t>
  </si>
  <si>
    <t>11c</t>
  </si>
  <si>
    <t>http://193.88.185.146/website/energidataKort/viewer.htm?starttema1=vindkraft&amp;STARTLEFT=585980&amp;STARTRIGHT=586780&amp;STARTBOTTOM=6339195&amp;STARTTOP=6339995</t>
  </si>
  <si>
    <t>V47/660 kW</t>
  </si>
  <si>
    <t>570715000000013560</t>
  </si>
  <si>
    <t>75000-01</t>
  </si>
  <si>
    <t>Grønhede, Volstrup</t>
  </si>
  <si>
    <t>http://193.88.185.146/website/energidataKort/viewer.htm?starttema1=vindkraft&amp;STARTLEFT=588358&amp;STARTRIGHT=589158&amp;STARTBOTTOM=6351942&amp;STARTTOP=6352742</t>
  </si>
  <si>
    <t>570715000000013485</t>
  </si>
  <si>
    <t>http://193.88.185.146/website/energidataKort/viewer.htm?starttema1=vindkraft&amp;STARTLEFT=588606&amp;STARTRIGHT=589406&amp;STARTBOTTOM=6351772&amp;STARTTOP=6352572</t>
  </si>
  <si>
    <t>570715000000013478</t>
  </si>
  <si>
    <t>http://193.88.185.146/website/energidataKort/viewer.htm?starttema1=vindkraft&amp;STARTLEFT=588853&amp;STARTRIGHT=589653&amp;STARTBOTTOM=6351604&amp;STARTTOP=6352404</t>
  </si>
  <si>
    <t>V25/200 kW</t>
  </si>
  <si>
    <t>570715000000013461</t>
  </si>
  <si>
    <t>70068-02</t>
  </si>
  <si>
    <t>19 m.fl</t>
  </si>
  <si>
    <t>http://193.88.185.146/website/energidataKort/viewer.htm?starttema1=vindkraft&amp;STARTLEFT=589171&amp;STARTRIGHT=589971&amp;STARTBOTTOM=6352936&amp;STARTTOP=6353736</t>
  </si>
  <si>
    <t>570715000000012686</t>
  </si>
  <si>
    <t>70068-01</t>
  </si>
  <si>
    <t>Toftlund, Volstrup</t>
  </si>
  <si>
    <t>http://193.88.185.146/website/energidataKort/viewer.htm?starttema1=vindkraft&amp;STARTLEFT=589111&amp;STARTRIGHT=589911&amp;STARTBOTTOM=6353155&amp;STARTTOP=6353955</t>
  </si>
  <si>
    <t>V25-200 kW</t>
  </si>
  <si>
    <t>570715000000012679</t>
  </si>
  <si>
    <t>70067-01</t>
  </si>
  <si>
    <t>570715000000012662</t>
  </si>
  <si>
    <t>70065-01</t>
  </si>
  <si>
    <t>19 mfl</t>
  </si>
  <si>
    <t>http://193.88.185.146/website/energidataKort/viewer.htm?starttema1=vindkraft&amp;STARTLEFT=588809&amp;STARTRIGHT=589609&amp;STARTBOTTOM=6352649&amp;STARTTOP=6353449</t>
  </si>
  <si>
    <t>570715000000012648</t>
  </si>
  <si>
    <t>70064-01</t>
  </si>
  <si>
    <t>http://193.88.185.146/website/energidataKort/viewer.htm?starttema1=vindkraft&amp;STARTLEFT=588757&amp;STARTRIGHT=589557&amp;STARTBOTTOM=6352920&amp;STARTTOP=6353720</t>
  </si>
  <si>
    <t>570715000000012631</t>
  </si>
  <si>
    <t>70061-04</t>
  </si>
  <si>
    <t>Den sydøstlige del</t>
  </si>
  <si>
    <t>http://193.88.185.146/website/energidataKort/viewer.htm?starttema1=vindkraft&amp;STARTLEFT=586854&amp;STARTRIGHT=587654&amp;STARTBOTTOM=6339159&amp;STARTTOP=6339959</t>
  </si>
  <si>
    <t>V 29.225 kW</t>
  </si>
  <si>
    <t>570715000000012563</t>
  </si>
  <si>
    <t>70061-03</t>
  </si>
  <si>
    <t>Den sydlige del, Albæk sogn</t>
  </si>
  <si>
    <t>http://193.88.185.146/website/energidataKort/viewer.htm?starttema1=vindkraft&amp;STARTLEFT=586924&amp;STARTRIGHT=587724&amp;STARTBOTTOM=6339269&amp;STARTTOP=6340069</t>
  </si>
  <si>
    <t>570715000000012556</t>
  </si>
  <si>
    <t>70061-02</t>
  </si>
  <si>
    <t>http://193.88.185.146/website/energidataKort/viewer.htm?starttema1=vindkraft&amp;STARTLEFT=586993&amp;STARTRIGHT=587793&amp;STARTBOTTOM=6339380&amp;STARTTOP=6340180</t>
  </si>
  <si>
    <t>570715000000012549</t>
  </si>
  <si>
    <t>70061-01</t>
  </si>
  <si>
    <t>http://193.88.185.146/website/energidataKort/viewer.htm?starttema1=vindkraft&amp;STARTLEFT=587063&amp;STARTRIGHT=587863&amp;STARTBOTTOM=6339490&amp;STARTTOP=6340290</t>
  </si>
  <si>
    <t>W2800/150 kW</t>
  </si>
  <si>
    <t>570715000000012532</t>
  </si>
  <si>
    <t>70058-01</t>
  </si>
  <si>
    <t>Den nordlige del, Skæve</t>
  </si>
  <si>
    <t>http://193.88.185.146/website/energidataKort/viewer.htm?starttema1=vindkraft&amp;STARTLEFT=579367&amp;STARTRIGHT=580167&amp;STARTBOTTOM=6348955&amp;STARTTOP=6349755</t>
  </si>
  <si>
    <t>Bonus 150/30 kW</t>
  </si>
  <si>
    <t>570715000000012501</t>
  </si>
  <si>
    <t>70048-01</t>
  </si>
  <si>
    <t>Den sydøstlige del, Albæk</t>
  </si>
  <si>
    <t>http://193.88.185.146/website/energidataKort/viewer.htm?starttema1=vindkraft&amp;STARTLEFT=585936&amp;STARTRIGHT=586736&amp;STARTBOTTOM=6338059&amp;STARTTOP=6338859</t>
  </si>
  <si>
    <t>570715000000012341</t>
  </si>
  <si>
    <t>http://193.88.185.146/website/energidataKort/viewer.htm?starttema1=vindkraft&amp;STARTLEFT=586078&amp;STARTRIGHT=586878&amp;STARTBOTTOM=6337986&amp;STARTTOP=6338786</t>
  </si>
  <si>
    <t>W2320</t>
  </si>
  <si>
    <t>570715000000012334</t>
  </si>
  <si>
    <t>70027-02</t>
  </si>
  <si>
    <t>6d</t>
  </si>
  <si>
    <t>Præstbro Albæk</t>
  </si>
  <si>
    <t>http://193.88.185.146/website/energidataKort/viewer.htm?starttema1=vindkraft&amp;STARTLEFT=582853&amp;STARTRIGHT=583653&amp;STARTBOTTOM=6345386&amp;STARTTOP=6346186</t>
  </si>
  <si>
    <t>570715000000012068</t>
  </si>
  <si>
    <t>70027-01</t>
  </si>
  <si>
    <t>http://193.88.185.146/website/energidataKort/viewer.htm?starttema1=vindkraft&amp;STARTLEFT=582910&amp;STARTRIGHT=583710&amp;STARTBOTTOM=6345246&amp;STARTTOP=6346046</t>
  </si>
  <si>
    <t>570715000000012051</t>
  </si>
  <si>
    <t>70010-01</t>
  </si>
  <si>
    <t>33g</t>
  </si>
  <si>
    <t>Vestlige del Albæk sog</t>
  </si>
  <si>
    <t>http://193.88.185.146/website/energidataKort/viewer.htm?starttema1=vindkraft&amp;STARTLEFT=583106&amp;STARTRIGHT=583906&amp;STARTBOTTOM=6344254&amp;STARTTOP=6345054</t>
  </si>
  <si>
    <t>VS 150 -FC130 S Vindsysselmøll</t>
  </si>
  <si>
    <t>570715000000011894</t>
  </si>
  <si>
    <t>70004-01</t>
  </si>
  <si>
    <t>St. Ørtoft, Volstrup</t>
  </si>
  <si>
    <t>http://193.88.185.146/website/energidataKort/viewer.htm?starttema1=vindkraft&amp;STARTLEFT=587700&amp;STARTRIGHT=588500&amp;STARTBOTTOM=6350078&amp;STARTTOP=6350878</t>
  </si>
  <si>
    <t>150 kW</t>
  </si>
  <si>
    <t>570715000000011818</t>
  </si>
  <si>
    <t>0,4 kV (lavspænding)</t>
  </si>
  <si>
    <t>70003-01</t>
  </si>
  <si>
    <t>Vestlig del, Albæk</t>
  </si>
  <si>
    <t>http://193.88.185.146/website/energidataKort/viewer.htm?starttema1=vindkraft&amp;STARTLEFT=585648&amp;STARTRIGHT=586448&amp;STARTBOTTOM=6343285&amp;STARTTOP=6344085</t>
  </si>
  <si>
    <t>NM750/200-48-45</t>
  </si>
  <si>
    <t>570715000000011801</t>
  </si>
  <si>
    <t>1103-0118</t>
  </si>
  <si>
    <t>Gårdbo Sø, Råbjerg</t>
  </si>
  <si>
    <t>http://193.88.185.146/website/energidataKort/viewer.htm?starttema1=vindkraft&amp;STARTLEFT=579545&amp;STARTRIGHT=580345&amp;STARTBOTTOM=6382413&amp;STARTTOP=6383213</t>
  </si>
  <si>
    <t>570715000000003431</t>
  </si>
  <si>
    <t>1103-0116</t>
  </si>
  <si>
    <t>http://193.88.185.146/website/energidataKort/viewer.htm?starttema1=vindkraft&amp;STARTLEFT=579306&amp;STARTRIGHT=580106&amp;STARTBOTTOM=6382287&amp;STARTTOP=6383087</t>
  </si>
  <si>
    <t>570715000000003424</t>
  </si>
  <si>
    <t>1103-0114</t>
  </si>
  <si>
    <t>http://193.88.185.146/website/energidataKort/viewer.htm?starttema1=vindkraft&amp;STARTLEFT=579067&amp;STARTRIGHT=579867&amp;STARTBOTTOM=6382162&amp;STARTTOP=6382962</t>
  </si>
  <si>
    <t>570715000000003417</t>
  </si>
  <si>
    <t>1103-0112</t>
  </si>
  <si>
    <t>http://193.88.185.146/website/energidataKort/viewer.htm?starttema1=vindkraft&amp;STARTLEFT=579345&amp;STARTRIGHT=580145&amp;STARTBOTTOM=6382503&amp;STARTTOP=6383303</t>
  </si>
  <si>
    <t>570715000000003400</t>
  </si>
  <si>
    <t>1103-0110</t>
  </si>
  <si>
    <t>2al</t>
  </si>
  <si>
    <t>http://193.88.185.146/website/energidataKort/viewer.htm?starttema1=vindkraft&amp;STARTLEFT=579106&amp;STARTRIGHT=579906&amp;STARTBOTTOM=6382378&amp;STARTTOP=6383178</t>
  </si>
  <si>
    <t>NM900-200/52</t>
  </si>
  <si>
    <t>570715000000003394</t>
  </si>
  <si>
    <t>1103-0056</t>
  </si>
  <si>
    <t>http://193.88.185.146/website/energidataKort/viewer.htm?starttema1=vindkraft&amp;STARTLEFT=579998&amp;STARTRIGHT=580798&amp;STARTBOTTOM=6384471&amp;STARTTOP=6385271</t>
  </si>
  <si>
    <t>570715000000003387</t>
  </si>
  <si>
    <t>http://193.88.185.146/website/energidataKort/viewer.htm?starttema1=vindkraft&amp;STARTLEFT=580085&amp;STARTRIGHT=580885&amp;STARTBOTTOM=6384276&amp;STARTTOP=6385076</t>
  </si>
  <si>
    <t>570715000000003370</t>
  </si>
  <si>
    <t>1103-0054</t>
  </si>
  <si>
    <t>http://193.88.185.146/website/energidataKort/viewer.htm?starttema1=vindkraft&amp;STARTLEFT=580008&amp;STARTRIGHT=580808&amp;STARTBOTTOM=6384125&amp;STARTTOP=6384925</t>
  </si>
  <si>
    <t>570715000000003356</t>
  </si>
  <si>
    <t>1103-0052</t>
  </si>
  <si>
    <t>http://193.88.185.146/website/energidataKort/viewer.htm?starttema1=vindkraft&amp;STARTLEFT=579921&amp;STARTRIGHT=580721&amp;STARTBOTTOM=6384320&amp;STARTTOP=6385120</t>
  </si>
  <si>
    <t>570715000000003349</t>
  </si>
  <si>
    <t>1103-0050</t>
  </si>
  <si>
    <t>2am</t>
  </si>
  <si>
    <t>http://193.88.185.146/website/energidataKort/viewer.htm?starttema1=vindkraft&amp;STARTLEFT=579835&amp;STARTRIGHT=580635&amp;STARTBOTTOM=6384516&amp;STARTTOP=6385316</t>
  </si>
  <si>
    <t>570715000000003332</t>
  </si>
  <si>
    <t>1007-0336</t>
  </si>
  <si>
    <t>Den mellemste Del, Torslev</t>
  </si>
  <si>
    <t>http://193.88.185.146/website/energidataKort/viewer.htm?starttema1=vindkraft&amp;STARTLEFT=576472&amp;STARTRIGHT=577272&amp;STARTBOTTOM=6356474&amp;STARTTOP=6357274</t>
  </si>
  <si>
    <t>570715000000003271</t>
  </si>
  <si>
    <t>1007-0101</t>
  </si>
  <si>
    <t>Gersholt, Torslev</t>
  </si>
  <si>
    <t>http://193.88.185.146/website/energidataKort/viewer.htm?starttema1=vindkraft&amp;STARTLEFT=576160&amp;STARTRIGHT=576960&amp;STARTBOTTOM=6358081&amp;STARTTOP=6358881</t>
  </si>
  <si>
    <t>570715000000003264</t>
  </si>
  <si>
    <t>1003-0102</t>
  </si>
  <si>
    <t>26b</t>
  </si>
  <si>
    <t>Ø. Vrå By, Torslev</t>
  </si>
  <si>
    <t>http://193.88.185.146/website/energidataKort/viewer.htm?starttema1=vindkraft&amp;STARTLEFT=572764&amp;STARTRIGHT=573564&amp;STARTBOTTOM=6356703&amp;STARTTOP=6357503</t>
  </si>
  <si>
    <t>570715000000003134</t>
  </si>
  <si>
    <t>1002-0198</t>
  </si>
  <si>
    <t>Vangkær, Torslev</t>
  </si>
  <si>
    <t>http://193.88.185.146/website/energidataKort/viewer.htm?starttema1=vindkraft&amp;STARTLEFT=577049&amp;STARTRIGHT=577849&amp;STARTBOTTOM=6359112&amp;STARTTOP=6359912</t>
  </si>
  <si>
    <t>570715000000003127</t>
  </si>
  <si>
    <t>1002-0197</t>
  </si>
  <si>
    <t>http://193.88.185.146/website/energidataKort/viewer.htm?starttema1=vindkraft&amp;STARTLEFT=576810&amp;STARTRIGHT=577610&amp;STARTBOTTOM=6359295&amp;STARTTOP=6360095</t>
  </si>
  <si>
    <t>570715000000003110</t>
  </si>
  <si>
    <t>1002-0196</t>
  </si>
  <si>
    <t>http://193.88.185.146/website/energidataKort/viewer.htm?starttema1=vindkraft&amp;STARTLEFT=577281&amp;STARTRIGHT=578081&amp;STARTBOTTOM=6359169&amp;STARTTOP=6359969</t>
  </si>
  <si>
    <t>570715000000003103</t>
  </si>
  <si>
    <t>1002-0195</t>
  </si>
  <si>
    <t>http://193.88.185.146/website/energidataKort/viewer.htm?starttema1=vindkraft&amp;STARTLEFT=577043&amp;STARTRIGHT=577843&amp;STARTBOTTOM=6359352&amp;STARTTOP=6360152</t>
  </si>
  <si>
    <t>570715000000003097</t>
  </si>
  <si>
    <t>1002-0194</t>
  </si>
  <si>
    <t>7r</t>
  </si>
  <si>
    <t>http://193.88.185.146/website/energidataKort/viewer.htm?starttema1=vindkraft&amp;STARTLEFT=576806&amp;STARTRIGHT=577606&amp;STARTBOTTOM=6359534&amp;STARTTOP=6360334</t>
  </si>
  <si>
    <t>570715000000003080</t>
  </si>
  <si>
    <t>0909-0292</t>
  </si>
  <si>
    <t>Hørbylund Hgd., Hørby</t>
  </si>
  <si>
    <t>http://193.88.185.146/website/energidataKort/viewer.htm?starttema1=vindkraft&amp;STARTLEFT=582779&amp;STARTRIGHT=583579&amp;STARTBOTTOM=6358521&amp;STARTTOP=6359321</t>
  </si>
  <si>
    <t>570715000000003073</t>
  </si>
  <si>
    <t>0909-0271</t>
  </si>
  <si>
    <t>http://193.88.185.146/website/energidataKort/viewer.htm?starttema1=vindkraft&amp;STARTLEFT=582459&amp;STARTRIGHT=583259&amp;STARTBOTTOM=6357757&amp;STARTTOP=6358557</t>
  </si>
  <si>
    <t>570715000000003066</t>
  </si>
  <si>
    <t>0909-0040</t>
  </si>
  <si>
    <t>6b6n</t>
  </si>
  <si>
    <t>Den vestlige Del, Hørby</t>
  </si>
  <si>
    <t>http://193.88.185.146/website/energidataKort/viewer.htm?starttema1=vindkraft&amp;STARTLEFT=580984&amp;STARTRIGHT=581784&amp;STARTBOTTOM=6357134&amp;STARTTOP=6357934</t>
  </si>
  <si>
    <t>V 44-600kW</t>
  </si>
  <si>
    <t>570715000000003035</t>
  </si>
  <si>
    <t>0908-1435</t>
  </si>
  <si>
    <t>Den nordøstlige Del, Torslev</t>
  </si>
  <si>
    <t>http://193.88.185.146/website/energidataKort/viewer.htm?starttema1=vindkraft&amp;STARTLEFT=579499&amp;STARTRIGHT=580299&amp;STARTBOTTOM=6358946&amp;STARTTOP=6359746</t>
  </si>
  <si>
    <t>570715000000003028</t>
  </si>
  <si>
    <t>0908-1434</t>
  </si>
  <si>
    <t>4h</t>
  </si>
  <si>
    <t>http://193.88.185.146/website/energidataKort/viewer.htm?starttema1=vindkraft&amp;STARTLEFT=579388&amp;STARTRIGHT=580188&amp;STARTBOTTOM=6359159&amp;STARTTOP=6359959</t>
  </si>
  <si>
    <t>570715000000003011</t>
  </si>
  <si>
    <t>0908-1433</t>
  </si>
  <si>
    <t>http://193.88.185.146/website/energidataKort/viewer.htm?starttema1=vindkraft&amp;STARTLEFT=579278&amp;STARTRIGHT=580078&amp;STARTBOTTOM=6359372&amp;STARTTOP=6360172</t>
  </si>
  <si>
    <t>570715000000003004</t>
  </si>
  <si>
    <t>0908-1432</t>
  </si>
  <si>
    <t>http://193.88.185.146/website/energidataKort/viewer.htm?starttema1=vindkraft&amp;STARTLEFT=579168&amp;STARTRIGHT=579968&amp;STARTBOTTOM=6359585&amp;STARTTOP=6360385</t>
  </si>
  <si>
    <t>W-2320/160kW</t>
  </si>
  <si>
    <t>570715000000002991</t>
  </si>
  <si>
    <t>0907-0295</t>
  </si>
  <si>
    <t>Gydeje, Torslev</t>
  </si>
  <si>
    <t>http://193.88.185.146/website/energidataKort/viewer.htm?starttema1=vindkraft&amp;STARTLEFT=579576&amp;STARTRIGHT=580376&amp;STARTBOTTOM=6354105&amp;STARTTOP=6354905</t>
  </si>
  <si>
    <t>570715000000002984</t>
  </si>
  <si>
    <t>0901-0910</t>
  </si>
  <si>
    <t>Eget Hgd., Skærum</t>
  </si>
  <si>
    <t>http://193.88.185.146/website/energidataKort/viewer.htm?starttema1=vindkraft&amp;STARTLEFT=580963&amp;STARTRIGHT=581763&amp;STARTBOTTOM=6362668&amp;STARTTOP=6363468</t>
  </si>
  <si>
    <t>570715000000002977</t>
  </si>
  <si>
    <t>0901-0190</t>
  </si>
  <si>
    <t>14o</t>
  </si>
  <si>
    <t>Den sydlige Del, Åsted</t>
  </si>
  <si>
    <t>http://193.88.185.146/website/energidataKort/viewer.htm?starttema1=vindkraft&amp;STARTLEFT=582398&amp;STARTRIGHT=583198&amp;STARTBOTTOM=6363023&amp;STARTTOP=6363823</t>
  </si>
  <si>
    <t>570715000000002946</t>
  </si>
  <si>
    <t>0606-0010</t>
  </si>
  <si>
    <t>Den nordøstlige Del, Understed</t>
  </si>
  <si>
    <t>http://193.88.185.146/website/energidataKort/viewer.htm?starttema1=vindkraft&amp;STARTLEFT=589045&amp;STARTRIGHT=589845&amp;STARTBOTTOM=6360828&amp;STARTTOP=6361628</t>
  </si>
  <si>
    <t>570715000000002786</t>
  </si>
  <si>
    <t>0604-0461</t>
  </si>
  <si>
    <t>26a</t>
  </si>
  <si>
    <t>Jerup By, Elling</t>
  </si>
  <si>
    <t>http://193.88.185.146/website/energidataKort/viewer.htm?starttema1=vindkraft&amp;STARTLEFT=585356&amp;STARTRIGHT=586156&amp;STARTBOTTOM=6376251&amp;STARTTOP=6377051</t>
  </si>
  <si>
    <t>M 250 kW</t>
  </si>
  <si>
    <t>570715000000002779</t>
  </si>
  <si>
    <t>0505-1814</t>
  </si>
  <si>
    <t>Den østlige Del, Åsted</t>
  </si>
  <si>
    <t>http://193.88.185.146/website/energidataKort/viewer.htm?starttema1=vindkraft&amp;STARTLEFT=586008&amp;STARTRIGHT=586808&amp;STARTBOTTOM=6369188&amp;STARTTOP=6369988</t>
  </si>
  <si>
    <t>570715000000002717</t>
  </si>
  <si>
    <t>0505-1812</t>
  </si>
  <si>
    <t>http://193.88.185.146/website/energidataKort/viewer.htm?starttema1=vindkraft&amp;STARTLEFT=586035&amp;STARTRIGHT=586835&amp;STARTBOTTOM=6369380&amp;STARTTOP=6370180</t>
  </si>
  <si>
    <t>570715000000002700</t>
  </si>
  <si>
    <t>0505-1810</t>
  </si>
  <si>
    <t>http://193.88.185.146/website/energidataKort/viewer.htm?starttema1=vindkraft&amp;STARTLEFT=586058&amp;STARTRIGHT=586858&amp;STARTBOTTOM=6369554&amp;STARTTOP=6370354</t>
  </si>
  <si>
    <t>570715000000002694</t>
  </si>
  <si>
    <t>0503-0612</t>
  </si>
  <si>
    <t>Skærum By, Skærum</t>
  </si>
  <si>
    <t>http://193.88.185.146/website/energidataKort/viewer.htm?starttema1=vindkraft&amp;STARTLEFT=578177&amp;STARTRIGHT=578977&amp;STARTBOTTOM=6365936&amp;STARTTOP=6366736</t>
  </si>
  <si>
    <t>570715000000002670</t>
  </si>
  <si>
    <t>0503-0610</t>
  </si>
  <si>
    <t>http://193.88.185.146/website/energidataKort/viewer.htm?starttema1=vindkraft&amp;STARTLEFT=578275&amp;STARTRIGHT=579075&amp;STARTBOTTOM=6365786&amp;STARTTOP=6366586</t>
  </si>
  <si>
    <t>570715000000002663</t>
  </si>
  <si>
    <t>0501-1052</t>
  </si>
  <si>
    <t>Åsted By, Åsted</t>
  </si>
  <si>
    <t>http://193.88.185.146/website/energidataKort/viewer.htm?starttema1=vindkraft&amp;STARTLEFT=582436&amp;STARTRIGHT=583236&amp;STARTBOTTOM=6366614&amp;STARTTOP=6367414</t>
  </si>
  <si>
    <t>570715000000002649</t>
  </si>
  <si>
    <t>0501-1050</t>
  </si>
  <si>
    <t>http://193.88.185.146/website/energidataKort/viewer.htm?starttema1=vindkraft&amp;STARTLEFT=582623&amp;STARTRIGHT=583423&amp;STARTBOTTOM=6366557&amp;STARTTOP=6367357</t>
  </si>
  <si>
    <t>W5200/750kW</t>
  </si>
  <si>
    <t>570715000000002632</t>
  </si>
  <si>
    <t>0391-8043</t>
  </si>
  <si>
    <t>218a</t>
  </si>
  <si>
    <t>Skagen Markjorder</t>
  </si>
  <si>
    <t>http://193.88.185.146/website/energidataKort/viewer.htm?starttema1=vindkraft&amp;STARTLEFT=592921&amp;STARTRIGHT=593721&amp;STARTBOTTOM=6400367&amp;STARTTOP=6401167</t>
  </si>
  <si>
    <t>V52-850 kW</t>
  </si>
  <si>
    <t>Vestas V52-850 kW</t>
  </si>
  <si>
    <t>570715000000002601</t>
  </si>
  <si>
    <t>70101</t>
  </si>
  <si>
    <t>Bolle Fjerding Dronninglund</t>
  </si>
  <si>
    <t>http://193.88.185.146/website/energidataKort/viewer.htm?starttema1=vindkraft&amp;STARTLEFT=572947&amp;STARTRIGHT=573747&amp;STARTBOTTOM=6332013&amp;STARTTOP=6332813</t>
  </si>
  <si>
    <t>570715000000083792</t>
  </si>
  <si>
    <t>70102</t>
  </si>
  <si>
    <t>http://193.88.185.146/website/energidataKort/viewer.htm?starttema1=vindkraft&amp;STARTLEFT=573218&amp;STARTRIGHT=574018&amp;STARTBOTTOM=6332043&amp;STARTTOP=6332843</t>
  </si>
  <si>
    <t>Ter-30A 11/100/B3T</t>
  </si>
  <si>
    <t>Gaia Wind</t>
  </si>
  <si>
    <t>570715000000083778</t>
  </si>
  <si>
    <t>20954</t>
  </si>
  <si>
    <t>26p</t>
  </si>
  <si>
    <t>V. Brønderslev, Brøvderslev Jorder</t>
  </si>
  <si>
    <t>http://193.88.185.146/website/energidataKort/viewer.htm?starttema1=vindkraft&amp;STARTLEFT=555652&amp;STARTRIGHT=556452&amp;STARTBOTTOM=6345419&amp;STARTTOP=6346219</t>
  </si>
  <si>
    <t>900</t>
  </si>
  <si>
    <t>570715000000083433</t>
  </si>
  <si>
    <t>70100-01</t>
  </si>
  <si>
    <t>52 a</t>
  </si>
  <si>
    <t>Bolle Fjerding, Dronninglund</t>
  </si>
  <si>
    <t>http://193.88.185.146/website/energidataKort/viewer.htm?starttema1=vindkraft&amp;STARTLEFT=573243&amp;STARTRIGHT=574043&amp;STARTBOTTOM=6332209&amp;STARTTOP=6333009</t>
  </si>
  <si>
    <t>570715000000079337</t>
  </si>
  <si>
    <t>70099-01</t>
  </si>
  <si>
    <t>http://193.88.185.146/website/energidataKort/viewer.htm?starttema1=vindkraft&amp;STARTLEFT=573194&amp;STARTRIGHT=573994&amp;STARTBOTTOM=6331876&amp;STARTTOP=6332676</t>
  </si>
  <si>
    <t>570715000000079320</t>
  </si>
  <si>
    <t>70098-01</t>
  </si>
  <si>
    <t>http://193.88.185.146/website/energidataKort/viewer.htm?starttema1=vindkraft&amp;STARTLEFT=572971&amp;STARTRIGHT=573771&amp;STARTBOTTOM=6332181&amp;STARTTOP=6332981</t>
  </si>
  <si>
    <t>570715000000079313</t>
  </si>
  <si>
    <t>70097-01</t>
  </si>
  <si>
    <t>http://193.88.185.146/website/energidataKort/viewer.htm?starttema1=vindkraft&amp;STARTLEFT=572923&amp;STARTRIGHT=573723&amp;STARTBOTTOM=6331846&amp;STARTTOP=6332646</t>
  </si>
  <si>
    <t>NM72C/1500/EVOII</t>
  </si>
  <si>
    <t>570715000000079306</t>
  </si>
  <si>
    <t>107</t>
  </si>
  <si>
    <t>73ad</t>
  </si>
  <si>
    <t>Vester Brønderslev, Brønderslev Jorder</t>
  </si>
  <si>
    <t>http://193.88.185.146/website/energidataKort/viewer.htm?starttema1=vindkraft&amp;STARTLEFT=556529&amp;STARTRIGHT=557329&amp;STARTBOTTOM=6343713&amp;STARTTOP=6344513</t>
  </si>
  <si>
    <t>570715000000079184</t>
  </si>
  <si>
    <t>106</t>
  </si>
  <si>
    <t>13ad</t>
  </si>
  <si>
    <t>http://193.88.185.146/website/energidataKort/viewer.htm?starttema1=vindkraft&amp;STARTLEFT=556449&amp;STARTRIGHT=557249&amp;STARTBOTTOM=6343896&amp;STARTTOP=6344696</t>
  </si>
  <si>
    <t>NM72C</t>
  </si>
  <si>
    <t>570715000000079177</t>
  </si>
  <si>
    <t>105</t>
  </si>
  <si>
    <t>http://193.88.185.146/website/energidataKort/viewer.htm?starttema1=vindkraft&amp;STARTLEFT=556370&amp;STARTRIGHT=557170&amp;STARTBOTTOM=6344079&amp;STARTTOP=6344879</t>
  </si>
  <si>
    <t>570715000000079160</t>
  </si>
  <si>
    <t>104</t>
  </si>
  <si>
    <t>13dp</t>
  </si>
  <si>
    <t>http://193.88.185.146/website/energidataKort/viewer.htm?starttema1=vindkraft&amp;STARTLEFT=556289&amp;STARTRIGHT=557089&amp;STARTBOTTOM=6344266&amp;STARTTOP=6345066</t>
  </si>
  <si>
    <t>570715000000079153</t>
  </si>
  <si>
    <t>103</t>
  </si>
  <si>
    <t>http://193.88.185.146/website/energidataKort/viewer.htm?starttema1=vindkraft&amp;STARTLEFT=556207&amp;STARTRIGHT=557007&amp;STARTBOTTOM=6344452&amp;STARTTOP=6345252</t>
  </si>
  <si>
    <t>570715000000079146</t>
  </si>
  <si>
    <t>102</t>
  </si>
  <si>
    <t>http://193.88.185.146/website/energidataKort/viewer.htm?starttema1=vindkraft&amp;STARTLEFT=556125&amp;STARTRIGHT=556925&amp;STARTBOTTOM=6344640&amp;STARTTOP=6345440</t>
  </si>
  <si>
    <t>570715000000079139</t>
  </si>
  <si>
    <t>101</t>
  </si>
  <si>
    <t>http://193.88.185.146/website/energidataKort/viewer.htm?starttema1=vindkraft&amp;STARTLEFT=556043&amp;STARTRIGHT=556843&amp;STARTBOTTOM=6344827&amp;STARTTOP=6345627</t>
  </si>
  <si>
    <t>570715000000079122</t>
  </si>
  <si>
    <t>70055-02</t>
  </si>
  <si>
    <t>31cb</t>
  </si>
  <si>
    <t>Del af Drl. Hgd. Og Dronninggård, Drl.</t>
  </si>
  <si>
    <t>http://193.88.185.146/website/energidataKort/viewer.htm?starttema1=vindkraft&amp;STARTLEFT=577990&amp;STARTRIGHT=578790&amp;STARTBOTTOM=6332494&amp;STARTTOP=6333294</t>
  </si>
  <si>
    <t>570715000000012457</t>
  </si>
  <si>
    <t>70055-01</t>
  </si>
  <si>
    <t>http://193.88.185.146/website/energidataKort/viewer.htm?starttema1=vindkraft&amp;STARTLEFT=577767&amp;STARTRIGHT=578567&amp;STARTBOTTOM=6332605&amp;STARTTOP=6333405</t>
  </si>
  <si>
    <t>W2700/150W</t>
  </si>
  <si>
    <t>570715000000012440</t>
  </si>
  <si>
    <t>70054-01</t>
  </si>
  <si>
    <t>Idskov Fjerings, Voer Sogn</t>
  </si>
  <si>
    <t>http://193.88.185.146/website/energidataKort/viewer.htm?starttema1=vindkraft&amp;STARTLEFT=579451&amp;STARTRIGHT=580251&amp;STARTBOTTOM=6347187&amp;STARTTOP=6347987</t>
  </si>
  <si>
    <t>150 KW</t>
  </si>
  <si>
    <t>570715000000012433</t>
  </si>
  <si>
    <t>70053-01</t>
  </si>
  <si>
    <t>110a</t>
  </si>
  <si>
    <t>Sdr. Ørsø, Dronninglund</t>
  </si>
  <si>
    <t>http://193.88.185.146/website/energidataKort/viewer.htm?starttema1=vindkraft&amp;STARTLEFT=580201&amp;STARTRIGHT=581001&amp;STARTBOTTOM=6335423&amp;STARTTOP=6336223</t>
  </si>
  <si>
    <t>570715000000012426</t>
  </si>
  <si>
    <t>70044-01</t>
  </si>
  <si>
    <t>Voer</t>
  </si>
  <si>
    <t>http://193.88.185.146/website/energidataKort/viewer.htm?starttema1=vindkraft&amp;STARTLEFT=579390&amp;STARTRIGHT=580190&amp;STARTBOTTOM=6345602&amp;STARTTOP=6346402</t>
  </si>
  <si>
    <t>23,20-120 kW</t>
  </si>
  <si>
    <t>570715000000012273</t>
  </si>
  <si>
    <t>70039-01</t>
  </si>
  <si>
    <t>Vestergård, Voer</t>
  </si>
  <si>
    <t>http://193.88.185.146/website/energidataKort/viewer.htm?starttema1=vindkraft&amp;STARTLEFT=579294&amp;STARTRIGHT=580094&amp;STARTBOTTOM=6346341&amp;STARTTOP=6347141</t>
  </si>
  <si>
    <t>W2320..160 kW</t>
  </si>
  <si>
    <t>570715000000012204</t>
  </si>
  <si>
    <t>70038-01</t>
  </si>
  <si>
    <t>32ad</t>
  </si>
  <si>
    <t>Dronninglund Enge, Dronninglund</t>
  </si>
  <si>
    <t>http://193.88.185.146/website/energidataKort/viewer.htm?starttema1=vindkraft&amp;STARTLEFT=576764&amp;STARTRIGHT=577564&amp;STARTBOTTOM=6330298&amp;STARTTOP=6331098</t>
  </si>
  <si>
    <t>Vestas 25/200 K</t>
  </si>
  <si>
    <t>570715000000012198</t>
  </si>
  <si>
    <t>70036-01</t>
  </si>
  <si>
    <t>31g</t>
  </si>
  <si>
    <t>Aså, Melholt</t>
  </si>
  <si>
    <t>http://193.88.185.146/website/energidataKort/viewer.htm?starttema1=vindkraft&amp;STARTLEFT=580331&amp;STARTRIGHT=581131&amp;STARTBOTTOM=6332961&amp;STARTTOP=6333761</t>
  </si>
  <si>
    <t>570715000000012174</t>
  </si>
  <si>
    <t>70034-01</t>
  </si>
  <si>
    <t>Aså By, Aså-Melholt</t>
  </si>
  <si>
    <t>http://193.88.185.146/website/energidataKort/viewer.htm?starttema1=vindkraft&amp;STARTLEFT=583600&amp;STARTRIGHT=584400&amp;STARTBOTTOM=6337046&amp;STARTTOP=6337846</t>
  </si>
  <si>
    <t>570715000000012143</t>
  </si>
  <si>
    <t>70033-01</t>
  </si>
  <si>
    <t>53g</t>
  </si>
  <si>
    <t>Ørsø Fjerding, Aså Meltholt</t>
  </si>
  <si>
    <t>http://193.88.185.146/website/energidataKort/viewer.htm?starttema1=vindkraft&amp;STARTLEFT=580660&amp;STARTRIGHT=581460&amp;STARTBOTTOM=6333553&amp;STARTTOP=6334353</t>
  </si>
  <si>
    <t>570715000000012136</t>
  </si>
  <si>
    <t>70032-01</t>
  </si>
  <si>
    <t>53h</t>
  </si>
  <si>
    <t>http://193.88.185.146/website/energidataKort/viewer.htm?starttema1=vindkraft&amp;STARTLEFT=580654&amp;STARTRIGHT=581454&amp;STARTBOTTOM=6333454&amp;STARTTOP=6334254</t>
  </si>
  <si>
    <t>570715000000012129</t>
  </si>
  <si>
    <t>70031-01</t>
  </si>
  <si>
    <t>100ag</t>
  </si>
  <si>
    <t>Dronninglund By, Dronninglund Sogn</t>
  </si>
  <si>
    <t>http://193.88.185.146/website/energidataKort/viewer.htm?starttema1=vindkraft&amp;STARTLEFT=578330&amp;STARTRIGHT=579130&amp;STARTBOTTOM=6337004&amp;STARTTOP=6337804</t>
  </si>
  <si>
    <t>23201160</t>
  </si>
  <si>
    <t>Vind Wold</t>
  </si>
  <si>
    <t>570715000000012112</t>
  </si>
  <si>
    <t>70025-01</t>
  </si>
  <si>
    <t>33a</t>
  </si>
  <si>
    <t>Dronninglund</t>
  </si>
  <si>
    <t>http://193.88.185.146/website/energidataKort/viewer.htm?starttema1=vindkraft&amp;STARTLEFT=573346&amp;STARTRIGHT=574146&amp;STARTBOTTOM=6338029&amp;STARTTOP=6338829</t>
  </si>
  <si>
    <t>570715000000012037</t>
  </si>
  <si>
    <t>70024-01</t>
  </si>
  <si>
    <t>http://193.88.185.146/website/energidataKort/viewer.htm?starttema1=vindkraft&amp;STARTLEFT=581419&amp;STARTRIGHT=582219&amp;STARTBOTTOM=6346989&amp;STARTTOP=6347789</t>
  </si>
  <si>
    <t>570715000000012020</t>
  </si>
  <si>
    <t>70020-01</t>
  </si>
  <si>
    <t>Bolleenge, Dronninglund</t>
  </si>
  <si>
    <t>http://193.88.185.146/website/energidataKort/viewer.htm?starttema1=vindkraft&amp;STARTLEFT=576172&amp;STARTRIGHT=576972&amp;STARTBOTTOM=6331431&amp;STARTTOP=6332231</t>
  </si>
  <si>
    <t>M 530-250 kW</t>
  </si>
  <si>
    <t>570715000000011986</t>
  </si>
  <si>
    <t>70008-03</t>
  </si>
  <si>
    <t>22u</t>
  </si>
  <si>
    <t>Sønderkærs Enge, Hellevad</t>
  </si>
  <si>
    <t>http://193.88.185.146/website/energidataKort/viewer.htm?starttema1=vindkraft&amp;STARTLEFT=566020&amp;STARTRIGHT=566820&amp;STARTBOTTOM=6335199&amp;STARTTOP=6335999</t>
  </si>
  <si>
    <t>570715000000011870</t>
  </si>
  <si>
    <t>70008-02</t>
  </si>
  <si>
    <t>12m</t>
  </si>
  <si>
    <t>http://193.88.185.146/website/energidataKort/viewer.htm?starttema1=vindkraft&amp;STARTLEFT=566094&amp;STARTRIGHT=566894&amp;STARTBOTTOM=6335388&amp;STARTTOP=6336188</t>
  </si>
  <si>
    <t>570715000000011863</t>
  </si>
  <si>
    <t>70008-01</t>
  </si>
  <si>
    <t>12ah</t>
  </si>
  <si>
    <t>Hjallerup Fjerding</t>
  </si>
  <si>
    <t>http://193.88.185.146/website/energidataKort/viewer.htm?starttema1=vindkraft&amp;STARTLEFT=569291&amp;STARTRIGHT=570091&amp;STARTBOTTOM=6332662&amp;STARTTOP=6333462</t>
  </si>
  <si>
    <t>V19 90 kW</t>
  </si>
  <si>
    <t>570715000000011856</t>
  </si>
  <si>
    <t>70007-01</t>
  </si>
  <si>
    <t>http://193.88.185.146/website/energidataKort/viewer.htm?starttema1=vindkraft&amp;STARTLEFT=577827&amp;STARTRIGHT=578627&amp;STARTBOTTOM=6332721&amp;STARTTOP=6333521</t>
  </si>
  <si>
    <t>Vind-syssel</t>
  </si>
  <si>
    <t>570715000000011849</t>
  </si>
  <si>
    <t>9</t>
  </si>
  <si>
    <t>Sterup Fælled, Jerslev</t>
  </si>
  <si>
    <t>http://193.88.185.146/website/energidataKort/viewer.htm?starttema1=vindkraft&amp;STARTLEFT=567253&amp;STARTRIGHT=568053&amp;STARTBOTTOM=6353878&amp;STARTTOP=6354678</t>
  </si>
  <si>
    <t>570715000000004728</t>
  </si>
  <si>
    <t>4b</t>
  </si>
  <si>
    <t>Allerup by, Hellevad</t>
  </si>
  <si>
    <t>http://193.88.185.146/website/energidataKort/viewer.htm?starttema1=vindkraft&amp;STARTLEFT=571579&amp;STARTRIGHT=572379&amp;STARTBOTTOM=6344375&amp;STARTTOP=6345175</t>
  </si>
  <si>
    <t>570715000000004308</t>
  </si>
  <si>
    <t>35</t>
  </si>
  <si>
    <t>27a</t>
  </si>
  <si>
    <t>Ø.Hjermitslev By, Tolstrup</t>
  </si>
  <si>
    <t>http://193.88.185.146/website/energidataKort/viewer.htm?starttema1=vindkraft&amp;STARTLEFT=551063&amp;STARTRIGHT=551863&amp;STARTBOTTOM=6349190&amp;STARTTOP=6349990</t>
  </si>
  <si>
    <t>Gaia Wind A/SW</t>
  </si>
  <si>
    <t>570715000000004292</t>
  </si>
  <si>
    <t>2912</t>
  </si>
  <si>
    <t>Holte By, Serritslev</t>
  </si>
  <si>
    <t>http://193.88.185.146/website/energidataKort/viewer.htm?starttema1=vindkraft&amp;STARTLEFT=557272&amp;STARTRIGHT=558072&amp;STARTBOTTOM=6352124&amp;STARTTOP=6352924</t>
  </si>
  <si>
    <t>570715000000004209</t>
  </si>
  <si>
    <t>29</t>
  </si>
  <si>
    <t>Vanggårde, Stenum</t>
  </si>
  <si>
    <t>http://193.88.185.146/website/energidataKort/viewer.htm?starttema1=vindkraft&amp;STARTLEFT=551739&amp;STARTRIGHT=552539&amp;STARTBOTTOM=6354235&amp;STARTTOP=6355035</t>
  </si>
  <si>
    <t>570715000000004193</t>
  </si>
  <si>
    <t>Klæstrup By, Jerslev</t>
  </si>
  <si>
    <t>http://193.88.185.146/website/energidataKort/viewer.htm?starttema1=vindkraft&amp;STARTLEFT=563692&amp;STARTRIGHT=564492&amp;STARTBOTTOM=6348568&amp;STARTTOP=6349368</t>
  </si>
  <si>
    <t>570715000000004162</t>
  </si>
  <si>
    <t>http://193.88.185.146/website/energidataKort/viewer.htm?starttema1=vindkraft&amp;STARTLEFT=563726&amp;STARTRIGHT=564526&amp;STARTBOTTOM=6348484&amp;STARTTOP=6349284</t>
  </si>
  <si>
    <t>570715000000004155</t>
  </si>
  <si>
    <t>http://193.88.185.146/website/energidataKort/viewer.htm?starttema1=vindkraft&amp;STARTLEFT=551075&amp;STARTRIGHT=551875&amp;STARTBOTTOM=6349254&amp;STARTTOP=6350054</t>
  </si>
  <si>
    <t>570715000000004070</t>
  </si>
  <si>
    <t>21</t>
  </si>
  <si>
    <t>Svennum By, Jerslev</t>
  </si>
  <si>
    <t>http://193.88.185.146/website/energidataKort/viewer.htm?starttema1=vindkraft&amp;STARTLEFT=566717&amp;STARTRIGHT=567517&amp;STARTBOTTOM=6348316&amp;STARTTOP=6349116</t>
  </si>
  <si>
    <t>570715000000004056</t>
  </si>
  <si>
    <t>16</t>
  </si>
  <si>
    <t>Sterup By, Jerslev</t>
  </si>
  <si>
    <t>http://193.88.185.146/website/energidataKort/viewer.htm?starttema1=vindkraft&amp;STARTLEFT=565110&amp;STARTRIGHT=565910&amp;STARTBOTTOM=6351994&amp;STARTTOP=6352794</t>
  </si>
  <si>
    <t>V80-2MW</t>
  </si>
  <si>
    <t>570715000000003974</t>
  </si>
  <si>
    <t>4022051</t>
  </si>
  <si>
    <t>6t</t>
  </si>
  <si>
    <t>Gørup By, Ulbjerg</t>
  </si>
  <si>
    <t>http://193.88.185.146/website/energidataKort/viewer.htm?starttema1=vindkraft&amp;STARTLEFT=523771&amp;STARTRIGHT=524571&amp;STARTBOTTOM=6279983&amp;STARTTOP=6280783</t>
  </si>
  <si>
    <t>570715000000084799</t>
  </si>
  <si>
    <t>4022050</t>
  </si>
  <si>
    <t>Gørup, Ulbjerg</t>
  </si>
  <si>
    <t>http://193.88.185.146/website/energidataKort/viewer.htm?starttema1=vindkraft&amp;STARTLEFT=523589&amp;STARTRIGHT=524389&amp;STARTBOTTOM=6279756&amp;STARTTOP=6280556</t>
  </si>
  <si>
    <t>V80</t>
  </si>
  <si>
    <t>570715000000084782</t>
  </si>
  <si>
    <t>4019375</t>
  </si>
  <si>
    <t>Trehuse, Frederiks</t>
  </si>
  <si>
    <t>http://193.88.185.146/website/energidataKort/viewer.htm?starttema1=vindkraft&amp;STARTLEFT=515989&amp;STARTRIGHT=516789&amp;STARTBOTTOM=6245663&amp;STARTTOP=6246463</t>
  </si>
  <si>
    <t>570715000000084270</t>
  </si>
  <si>
    <t>4019373</t>
  </si>
  <si>
    <t>http://193.88.185.146/website/energidataKort/viewer.htm?starttema1=vindkraft&amp;STARTLEFT=515842&amp;STARTRIGHT=516642&amp;STARTBOTTOM=6245431&amp;STARTTOP=6246231</t>
  </si>
  <si>
    <t>Gaia 11 Kw</t>
  </si>
  <si>
    <t>570715000000084263</t>
  </si>
  <si>
    <t>3123187</t>
  </si>
  <si>
    <t>Elsborg by</t>
  </si>
  <si>
    <t>http://193.88.185.146/website/energidataKort/viewer.htm?starttema1=vindkraft&amp;STARTLEFT=530440&amp;STARTRIGHT=531240&amp;STARTBOTTOM=6244457&amp;STARTTOP=6245257</t>
  </si>
  <si>
    <t>NM 900/5 - IEC II</t>
  </si>
  <si>
    <t>570715000000056635</t>
  </si>
  <si>
    <t>3097719</t>
  </si>
  <si>
    <t>tohuse</t>
  </si>
  <si>
    <t>http://193.88.185.146/website/energidataKort/viewer.htm?starttema1=vindkraft&amp;STARTLEFT=513853&amp;STARTRIGHT=514653&amp;STARTBOTTOM=6248777&amp;STARTTOP=6249577</t>
  </si>
  <si>
    <t>570715000000056468</t>
  </si>
  <si>
    <t>3097718</t>
  </si>
  <si>
    <t>http://193.88.185.146/website/energidataKort/viewer.htm?starttema1=vindkraft&amp;STARTLEFT=513826&amp;STARTRIGHT=514626&amp;STARTBOTTOM=6248931&amp;STARTTOP=6249731</t>
  </si>
  <si>
    <t>V52-850</t>
  </si>
  <si>
    <t>570715000000056451</t>
  </si>
  <si>
    <t>2050348</t>
  </si>
  <si>
    <t>Tårupgård Hovedgård</t>
  </si>
  <si>
    <t>http://193.88.185.146/website/energidataKort/viewer.htm?starttema1=vindkraft&amp;STARTLEFT=516222&amp;STARTRIGHT=517022&amp;STARTBOTTOM=6263932&amp;STARTTOP=6264732</t>
  </si>
  <si>
    <t>570715000000056154</t>
  </si>
  <si>
    <t>2050350</t>
  </si>
  <si>
    <t>http://193.88.185.146/website/energidataKort/viewer.htm?starttema1=vindkraft&amp;STARTLEFT=516106&amp;STARTRIGHT=516906&amp;STARTBOTTOM=6263559&amp;STARTTOP=6264359</t>
  </si>
  <si>
    <t>570715000000056147</t>
  </si>
  <si>
    <t>2050349</t>
  </si>
  <si>
    <t>http://193.88.185.146/website/energidataKort/viewer.htm?starttema1=vindkraft&amp;STARTLEFT=516164&amp;STARTRIGHT=516964&amp;STARTBOTTOM=6263746&amp;STARTTOP=6264546</t>
  </si>
  <si>
    <t>55/11:15.D</t>
  </si>
  <si>
    <t>Vindmatic</t>
  </si>
  <si>
    <t>570715000000056130</t>
  </si>
  <si>
    <t>00076813</t>
  </si>
  <si>
    <t>309as</t>
  </si>
  <si>
    <t>Viborg Markjorder</t>
  </si>
  <si>
    <t>http://193.88.185.146/website/energidataKort/viewer.htm?starttema1=vindkraft&amp;STARTLEFT=524982&amp;STARTRIGHT=525782&amp;STARTBOTTOM=6257987&amp;STARTTOP=6258787</t>
  </si>
  <si>
    <t>750/175</t>
  </si>
  <si>
    <t>570715000000023118</t>
  </si>
  <si>
    <t>2050299</t>
  </si>
  <si>
    <t>Gammelstrup</t>
  </si>
  <si>
    <t>http://193.88.185.146/website/energidataKort/viewer.htm?starttema1=vindkraft&amp;STARTLEFT=511566&amp;STARTRIGHT=512366&amp;STARTBOTTOM=6261796&amp;STARTTOP=6262596</t>
  </si>
  <si>
    <t>570715000000018329</t>
  </si>
  <si>
    <t>2050294</t>
  </si>
  <si>
    <t>http://193.88.185.146/website/energidataKort/viewer.htm?starttema1=vindkraft&amp;STARTLEFT=511487&amp;STARTRIGHT=512287&amp;STARTBOTTOM=6261631&amp;STARTTOP=6262431</t>
  </si>
  <si>
    <t>570715000000018275</t>
  </si>
  <si>
    <t>2050291</t>
  </si>
  <si>
    <t>8f,3f</t>
  </si>
  <si>
    <t>Vridsted</t>
  </si>
  <si>
    <t>http://193.88.185.146/website/energidataKort/viewer.htm?starttema1=vindkraft&amp;STARTLEFT=500877&amp;STARTRIGHT=501677&amp;STARTBOTTOM=6253458&amp;STARTTOP=6254258</t>
  </si>
  <si>
    <t>570715000000018244</t>
  </si>
  <si>
    <t>2050290</t>
  </si>
  <si>
    <t>http://193.88.185.146/website/energidataKort/viewer.htm?starttema1=vindkraft&amp;STARTLEFT=501040&amp;STARTRIGHT=501840&amp;STARTBOTTOM=6252800&amp;STARTTOP=6253600</t>
  </si>
  <si>
    <t>570715000000018237</t>
  </si>
  <si>
    <t>2050289</t>
  </si>
  <si>
    <t>Fly By, Fly</t>
  </si>
  <si>
    <t>http://193.88.185.146/website/energidataKort/viewer.htm?starttema1=vindkraft&amp;STARTLEFT=500073&amp;STARTRIGHT=500873&amp;STARTBOTTOM=6262042&amp;STARTTOP=6262842</t>
  </si>
  <si>
    <t>570715000000018220</t>
  </si>
  <si>
    <t>2050282</t>
  </si>
  <si>
    <t>http://193.88.185.146/website/energidataKort/viewer.htm?starttema1=vindkraft&amp;STARTLEFT=501001&amp;STARTRIGHT=501801&amp;STARTBOTTOM=6252965&amp;STARTTOP=6253765</t>
  </si>
  <si>
    <t>600/150 kW</t>
  </si>
  <si>
    <t>570715000000018145</t>
  </si>
  <si>
    <t>2050279</t>
  </si>
  <si>
    <t>Vroue By, Vroue</t>
  </si>
  <si>
    <t>http://193.88.185.146/website/energidataKort/viewer.htm?starttema1=vindkraft&amp;STARTLEFT=502769&amp;STARTRIGHT=503569&amp;STARTBOTTOM=6254154&amp;STARTTOP=6254954</t>
  </si>
  <si>
    <t>570715000000018114</t>
  </si>
  <si>
    <t>2050276</t>
  </si>
  <si>
    <t>Rørgård, Smollerup</t>
  </si>
  <si>
    <t>http://193.88.185.146/website/energidataKort/viewer.htm?starttema1=vindkraft&amp;STARTLEFT=506035&amp;STARTRIGHT=506835&amp;STARTBOTTOM=6257970&amp;STARTTOP=6258770</t>
  </si>
  <si>
    <t>570715000000018091</t>
  </si>
  <si>
    <t>2050275</t>
  </si>
  <si>
    <t>Smollerup</t>
  </si>
  <si>
    <t>http://193.88.185.146/website/energidataKort/viewer.htm?starttema1=vindkraft&amp;STARTLEFT=506048&amp;STARTRIGHT=506848&amp;STARTBOTTOM=6257781&amp;STARTTOP=6258581</t>
  </si>
  <si>
    <t>570715000000018084</t>
  </si>
  <si>
    <t>2050225</t>
  </si>
  <si>
    <t>http://193.88.185.146/website/energidataKort/viewer.htm?starttema1=vindkraft&amp;STARTLEFT=501429&amp;STARTRIGHT=502229&amp;STARTBOTTOM=6257957&amp;STARTTOP=6258757</t>
  </si>
  <si>
    <t>V39 - 500 kW</t>
  </si>
  <si>
    <t>570715000000017704</t>
  </si>
  <si>
    <t>2050223</t>
  </si>
  <si>
    <t>8b3f</t>
  </si>
  <si>
    <t>http://193.88.185.146/website/energidataKort/viewer.htm?starttema1=vindkraft&amp;STARTLEFT=500926&amp;STARTRIGHT=501726&amp;STARTBOTTOM=6253264&amp;STARTTOP=6254064</t>
  </si>
  <si>
    <t>M530-250/50</t>
  </si>
  <si>
    <t>570715000000017698</t>
  </si>
  <si>
    <t>2050209</t>
  </si>
  <si>
    <t>8b,9a</t>
  </si>
  <si>
    <t>V.Børsting, Vroue</t>
  </si>
  <si>
    <t>http://193.88.185.146/website/energidataKort/viewer.htm?starttema1=vindkraft&amp;STARTLEFT=501602&amp;STARTRIGHT=502402&amp;STARTBOTTOM=6256924&amp;STARTTOP=6257724</t>
  </si>
  <si>
    <t>M530-250/50 kW</t>
  </si>
  <si>
    <t>570715000000017582</t>
  </si>
  <si>
    <t>2050205</t>
  </si>
  <si>
    <t>15</t>
  </si>
  <si>
    <t>http://193.88.185.146/website/energidataKort/viewer.htm?starttema1=vindkraft&amp;STARTLEFT=511204&amp;STARTRIGHT=512004&amp;STARTBOTTOM=6260224&amp;STARTTOP=6261024</t>
  </si>
  <si>
    <t>570715000000017544</t>
  </si>
  <si>
    <t>2050204</t>
  </si>
  <si>
    <t>http://193.88.185.146/website/energidataKort/viewer.htm?starttema1=vindkraft&amp;STARTLEFT=511228&amp;STARTRIGHT=512028&amp;STARTBOTTOM=6260352&amp;STARTTOP=6261152</t>
  </si>
  <si>
    <t>150/30 KW</t>
  </si>
  <si>
    <t>570715000000017537</t>
  </si>
  <si>
    <t>2050165</t>
  </si>
  <si>
    <t>Nr.Feldingbjergby, Feldingbjerg</t>
  </si>
  <si>
    <t>http://193.88.185.146/website/energidataKort/viewer.htm?starttema1=vindkraft&amp;STARTLEFT=508291&amp;STARTRIGHT=509091&amp;STARTBOTTOM=6262190&amp;STARTTOP=6262990</t>
  </si>
  <si>
    <t>570715000000017179</t>
  </si>
  <si>
    <t>2050164</t>
  </si>
  <si>
    <t>Feldingbjerg</t>
  </si>
  <si>
    <t>http://193.88.185.146/website/energidataKort/viewer.htm?starttema1=vindkraft&amp;STARTLEFT=508208&amp;STARTRIGHT=509008&amp;STARTBOTTOM=6262277&amp;STARTTOP=6263077</t>
  </si>
  <si>
    <t>25/200 kW</t>
  </si>
  <si>
    <t>570715000000017162</t>
  </si>
  <si>
    <t>2050118</t>
  </si>
  <si>
    <t>Marbjerggård, Smollerup</t>
  </si>
  <si>
    <t>http://193.88.185.146/website/energidataKort/viewer.htm?starttema1=vindkraft&amp;STARTLEFT=505800&amp;STARTRIGHT=506600&amp;STARTBOTTOM=6254852&amp;STARTTOP=6255652</t>
  </si>
  <si>
    <t>v25 200 kW</t>
  </si>
  <si>
    <t>570715000000016714</t>
  </si>
  <si>
    <t>2050109</t>
  </si>
  <si>
    <t>17k</t>
  </si>
  <si>
    <t>Knud by, Tårup</t>
  </si>
  <si>
    <t>http://193.88.185.146/website/energidataKort/viewer.htm?starttema1=vindkraft&amp;STARTLEFT=515207&amp;STARTRIGHT=516007&amp;STARTBOTTOM=6266922&amp;STARTTOP=6267722</t>
  </si>
  <si>
    <t>570715000000016622</t>
  </si>
  <si>
    <t>2050106</t>
  </si>
  <si>
    <t>Sjørup by, Vroue</t>
  </si>
  <si>
    <t>http://193.88.185.146/website/energidataKort/viewer.htm?starttema1=vindkraft&amp;STARTLEFT=503121&amp;STARTRIGHT=503921&amp;STARTBOTTOM=6254346&amp;STARTTOP=6255146</t>
  </si>
  <si>
    <t>V15 55 kW</t>
  </si>
  <si>
    <t>570715000000016608</t>
  </si>
  <si>
    <t>2050014</t>
  </si>
  <si>
    <t>Borup by, Tårup</t>
  </si>
  <si>
    <t>http://193.88.185.146/website/energidataKort/viewer.htm?starttema1=vindkraft&amp;STARTLEFT=515236&amp;STARTRIGHT=516036&amp;STARTBOTTOM=6268603&amp;STARTTOP=6269403</t>
  </si>
  <si>
    <t>570715000000015731</t>
  </si>
  <si>
    <t>3097670</t>
  </si>
  <si>
    <t>20i</t>
  </si>
  <si>
    <t>Frederiks by</t>
  </si>
  <si>
    <t>http://193.88.185.146/website/energidataKort/viewer.htm?starttema1=vindkraft&amp;STARTLEFT=514910&amp;STARTRIGHT=515710&amp;STARTBOTTOM=6247166&amp;STARTTOP=6247966</t>
  </si>
  <si>
    <t>570715000000015267</t>
  </si>
  <si>
    <t>3097669</t>
  </si>
  <si>
    <t>15f</t>
  </si>
  <si>
    <t>http://193.88.185.146/website/energidataKort/viewer.htm?starttema1=vindkraft&amp;STARTLEFT=515017&amp;STARTRIGHT=515817&amp;STARTBOTTOM=6247068&amp;STARTTOP=6247868</t>
  </si>
  <si>
    <t>570715000000015250</t>
  </si>
  <si>
    <t>3097668</t>
  </si>
  <si>
    <t>http://193.88.185.146/website/energidataKort/viewer.htm?starttema1=vindkraft&amp;STARTLEFT=514807&amp;STARTRIGHT=515607&amp;STARTBOTTOM=6247265&amp;STARTTOP=6248065</t>
  </si>
  <si>
    <t>1MW</t>
  </si>
  <si>
    <t>570715000000015243</t>
  </si>
  <si>
    <t>3097665</t>
  </si>
  <si>
    <t>1av</t>
  </si>
  <si>
    <t>http://193.88.185.146/website/energidataKort/viewer.htm?starttema1=vindkraft&amp;STARTLEFT=512426&amp;STARTRIGHT=513226&amp;STARTBOTTOM=6242114&amp;STARTTOP=6242914</t>
  </si>
  <si>
    <t>570715000000015236</t>
  </si>
  <si>
    <t>3097664</t>
  </si>
  <si>
    <t>http://193.88.185.146/website/energidataKort/viewer.htm?starttema1=vindkraft&amp;STARTLEFT=512348&amp;STARTRIGHT=513148&amp;STARTBOTTOM=6242298&amp;STARTTOP=6243098</t>
  </si>
  <si>
    <t>30 KW</t>
  </si>
  <si>
    <t>570715000000015229</t>
  </si>
  <si>
    <t>3097383</t>
  </si>
  <si>
    <t>15g</t>
  </si>
  <si>
    <t>Grønhøj by</t>
  </si>
  <si>
    <t>http://193.88.185.146/website/energidataKort/viewer.htm?starttema1=vindkraft&amp;STARTLEFT=514093&amp;STARTRIGHT=514893&amp;STARTBOTTOM=6244870&amp;STARTTOP=6245670</t>
  </si>
  <si>
    <t>Gaia 55 kW</t>
  </si>
  <si>
    <t>Gaia</t>
  </si>
  <si>
    <t>570715000000015151</t>
  </si>
  <si>
    <t>3203704</t>
  </si>
  <si>
    <t>Hersom By</t>
  </si>
  <si>
    <t>http://193.88.185.146/website/energidataKort/viewer.htm?starttema1=vindkraft&amp;STARTLEFT=534001&amp;STARTRIGHT=534801&amp;STARTBOTTOM=6267741&amp;STARTTOP=6268541</t>
  </si>
  <si>
    <t>Gaia 11KW</t>
  </si>
  <si>
    <t>570715000000014413</t>
  </si>
  <si>
    <t>3203667</t>
  </si>
  <si>
    <t>http://193.88.185.146/website/energidataKort/viewer.htm?starttema1=vindkraft&amp;STARTLEFT=530201&amp;STARTRIGHT=531001&amp;STARTBOTTOM=6271882&amp;STARTTOP=6272682</t>
  </si>
  <si>
    <t>570715000000014406</t>
  </si>
  <si>
    <t>3203147</t>
  </si>
  <si>
    <t>Hersomgård, Hersom</t>
  </si>
  <si>
    <t>http://193.88.185.146/website/energidataKort/viewer.htm?starttema1=vindkraft&amp;STARTLEFT=534083&amp;STARTRIGHT=534883&amp;STARTBOTTOM=6269241&amp;STARTTOP=6270041</t>
  </si>
  <si>
    <t>KE 15/4 K</t>
  </si>
  <si>
    <t>570715000000014352</t>
  </si>
  <si>
    <t>3202918</t>
  </si>
  <si>
    <t>Hersom</t>
  </si>
  <si>
    <t>http://193.88.185.146/website/energidataKort/viewer.htm?starttema1=vindkraft&amp;STARTLEFT=534085&amp;STARTRIGHT=534885&amp;STARTBOTTOM=6269266&amp;STARTTOP=6270066</t>
  </si>
  <si>
    <t>11KW</t>
  </si>
  <si>
    <t>570715000000014338</t>
  </si>
  <si>
    <t>3192349</t>
  </si>
  <si>
    <t>16b</t>
  </si>
  <si>
    <t>Løvel By, Løvel</t>
  </si>
  <si>
    <t>http://193.88.185.146/website/energidataKort/viewer.htm?starttema1=vindkraft&amp;STARTLEFT=527618&amp;STARTRIGHT=528418&amp;STARTBOTTOM=6265155&amp;STARTTOP=6265955</t>
  </si>
  <si>
    <t>V29-225 KW</t>
  </si>
  <si>
    <t>570715000000014284</t>
  </si>
  <si>
    <t>3192267</t>
  </si>
  <si>
    <t>Batum by</t>
  </si>
  <si>
    <t>http://193.88.185.146/website/energidataKort/viewer.htm?starttema1=vindkraft&amp;STARTLEFT=529898&amp;STARTRIGHT=530698&amp;STARTBOTTOM=6261111&amp;STARTTOP=6261911</t>
  </si>
  <si>
    <t>KE11K</t>
  </si>
  <si>
    <t>570715000000014277</t>
  </si>
  <si>
    <t>3192251</t>
  </si>
  <si>
    <t>Rødding by</t>
  </si>
  <si>
    <t>http://193.88.185.146/website/energidataKort/viewer.htm?starttema1=vindkraft&amp;STARTLEFT=530387&amp;STARTRIGHT=531187&amp;STARTBOTTOM=6260163&amp;STARTTOP=6260963</t>
  </si>
  <si>
    <t>V29/225</t>
  </si>
  <si>
    <t>570715000000014260</t>
  </si>
  <si>
    <t>3192238</t>
  </si>
  <si>
    <t>Batum By, Rødding</t>
  </si>
  <si>
    <t>http://193.88.185.146/website/energidataKort/viewer.htm?starttema1=vindkraft&amp;STARTLEFT=529541&amp;STARTRIGHT=530341&amp;STARTBOTTOM=6259865&amp;STARTTOP=6260665</t>
  </si>
  <si>
    <t>W2700/150 kW</t>
  </si>
  <si>
    <t>570715000000014253</t>
  </si>
  <si>
    <t>3192112</t>
  </si>
  <si>
    <t>Kvorning</t>
  </si>
  <si>
    <t>http://193.88.185.146/website/energidataKort/viewer.htm?starttema1=vindkraft&amp;STARTLEFT=542520&amp;STARTRIGHT=543320&amp;STARTBOTTOM=6260714&amp;STARTTOP=6261514</t>
  </si>
  <si>
    <t>570715000000014246</t>
  </si>
  <si>
    <t>http://193.88.185.146/website/energidataKort/viewer.htm?starttema1=vindkraft&amp;STARTLEFT=542521&amp;STARTRIGHT=543321&amp;STARTBOTTOM=6260606&amp;STARTTOP=6261406</t>
  </si>
  <si>
    <t>M530</t>
  </si>
  <si>
    <t>570715000000014239</t>
  </si>
  <si>
    <t>3192075</t>
  </si>
  <si>
    <t>Østjysk Vindudvikling</t>
  </si>
  <si>
    <t>http://193.88.185.146/website/energidataKort/viewer.htm?starttema1=vindkraft&amp;STARTLEFT=531672&amp;STARTRIGHT=532472&amp;STARTBOTTOM=6262464&amp;STARTTOP=6263264</t>
  </si>
  <si>
    <t>J S Dana</t>
  </si>
  <si>
    <t>570715000000014215</t>
  </si>
  <si>
    <t>3191828</t>
  </si>
  <si>
    <t>http://193.88.185.146/website/energidataKort/viewer.htm?starttema1=vindkraft&amp;STARTLEFT=529442&amp;STARTRIGHT=530242&amp;STARTBOTTOM=6260142&amp;STARTTOP=6260942</t>
  </si>
  <si>
    <t>V47-660 kW</t>
  </si>
  <si>
    <t>570715000000014208</t>
  </si>
  <si>
    <t>3153885</t>
  </si>
  <si>
    <t>Vinkel By</t>
  </si>
  <si>
    <t>http://193.88.185.146/website/energidataKort/viewer.htm?starttema1=vindkraft&amp;STARTLEFT=532208&amp;STARTRIGHT=533008&amp;STARTBOTTOM=6252394&amp;STARTTOP=6253194</t>
  </si>
  <si>
    <t>570715000000014192</t>
  </si>
  <si>
    <t>3153884</t>
  </si>
  <si>
    <t>http://193.88.185.146/website/energidataKort/viewer.htm?starttema1=vindkraft&amp;STARTLEFT=532360&amp;STARTRIGHT=533160&amp;STARTBOTTOM=6252259&amp;STARTTOP=6253059</t>
  </si>
  <si>
    <t>570715000000014185</t>
  </si>
  <si>
    <t>3153883</t>
  </si>
  <si>
    <t>http://193.88.185.146/website/energidataKort/viewer.htm?starttema1=vindkraft&amp;STARTLEFT=532516&amp;STARTRIGHT=533316&amp;STARTBOTTOM=6252119&amp;STARTTOP=6252919</t>
  </si>
  <si>
    <t>570715000000014178</t>
  </si>
  <si>
    <t>3153882</t>
  </si>
  <si>
    <t>18e</t>
  </si>
  <si>
    <t>http://193.88.185.146/website/energidataKort/viewer.htm?starttema1=vindkraft&amp;STARTLEFT=532666&amp;STARTRIGHT=533466&amp;STARTBOTTOM=6251984&amp;STARTTOP=6252784</t>
  </si>
  <si>
    <t>N50/800 kW</t>
  </si>
  <si>
    <t>570715000000014161</t>
  </si>
  <si>
    <t>123141</t>
  </si>
  <si>
    <t>Nøddelund By</t>
  </si>
  <si>
    <t>http://193.88.185.146/website/energidataKort/viewer.htm?starttema1=vindkraft&amp;STARTLEFT=542565&amp;STARTRIGHT=543365&amp;STARTBOTTOM=6243386&amp;STARTTOP=6244186</t>
  </si>
  <si>
    <t>570715000000014024</t>
  </si>
  <si>
    <t>123140</t>
  </si>
  <si>
    <t>http://193.88.185.146/website/energidataKort/viewer.htm?starttema1=vindkraft&amp;STARTLEFT=542761&amp;STARTRIGHT=543561&amp;STARTBOTTOM=6243321&amp;STARTTOP=6244121</t>
  </si>
  <si>
    <t>570715000000014017</t>
  </si>
  <si>
    <t>3123135</t>
  </si>
  <si>
    <t>12i</t>
  </si>
  <si>
    <t>Hjorthede by</t>
  </si>
  <si>
    <t>http://193.88.185.146/website/energidataKort/viewer.htm?starttema1=vindkraft&amp;STARTLEFT=544204&amp;STARTRIGHT=545004&amp;STARTBOTTOM=6251240&amp;STARTTOP=6252040</t>
  </si>
  <si>
    <t>NM900/52</t>
  </si>
  <si>
    <t>570715000000014000</t>
  </si>
  <si>
    <t>3123134</t>
  </si>
  <si>
    <t>http://193.88.185.146/website/energidataKort/viewer.htm?starttema1=vindkraft&amp;STARTLEFT=544013&amp;STARTRIGHT=544813&amp;STARTBOTTOM=6251220&amp;STARTTOP=6252020</t>
  </si>
  <si>
    <t>570715000000013997</t>
  </si>
  <si>
    <t>3123133</t>
  </si>
  <si>
    <t>http://193.88.185.146/website/energidataKort/viewer.htm?starttema1=vindkraft&amp;STARTLEFT=543820&amp;STARTRIGHT=544620&amp;STARTBOTTOM=6251197&amp;STARTTOP=6251997</t>
  </si>
  <si>
    <t>570715000000013980</t>
  </si>
  <si>
    <t>3123132</t>
  </si>
  <si>
    <t>http://193.88.185.146/website/energidataKort/viewer.htm?starttema1=vindkraft&amp;STARTLEFT=543625&amp;STARTRIGHT=544425&amp;STARTBOTTOM=6251175&amp;STARTTOP=6251975</t>
  </si>
  <si>
    <t>900/52</t>
  </si>
  <si>
    <t>570715000000013973</t>
  </si>
  <si>
    <t>3123131</t>
  </si>
  <si>
    <t>Hjermind By</t>
  </si>
  <si>
    <t>http://193.88.185.146/website/energidataKort/viewer.htm?starttema1=vindkraft&amp;STARTLEFT=543433&amp;STARTRIGHT=544233&amp;STARTBOTTOM=6251155&amp;STARTTOP=6251955</t>
  </si>
  <si>
    <t>Bonus 1MV</t>
  </si>
  <si>
    <t>570715000000013966</t>
  </si>
  <si>
    <t>3123118</t>
  </si>
  <si>
    <t>Vindum Overgård Hdg, Vindum</t>
  </si>
  <si>
    <t>http://193.88.185.146/website/energidataKort/viewer.htm?starttema1=vindkraft&amp;STARTLEFT=535936&amp;STARTRIGHT=536736&amp;STARTBOTTOM=6249000&amp;STARTTOP=6249800</t>
  </si>
  <si>
    <t>Bonus 1MW</t>
  </si>
  <si>
    <t>570715000000013959</t>
  </si>
  <si>
    <t>3123117</t>
  </si>
  <si>
    <t>1z</t>
  </si>
  <si>
    <t>http://193.88.185.146/website/energidataKort/viewer.htm?starttema1=vindkraft&amp;STARTLEFT=535956&amp;STARTRIGHT=536756&amp;STARTBOTTOM=6248776&amp;STARTTOP=6249576</t>
  </si>
  <si>
    <t>570715000000013942</t>
  </si>
  <si>
    <t>3123116</t>
  </si>
  <si>
    <t>http://193.88.185.146/website/energidataKort/viewer.htm?starttema1=vindkraft&amp;STARTLEFT=535981&amp;STARTRIGHT=536781&amp;STARTBOTTOM=6248554&amp;STARTTOP=6249354</t>
  </si>
  <si>
    <t>570715000000013935</t>
  </si>
  <si>
    <t>3123115</t>
  </si>
  <si>
    <t>http://193.88.185.146/website/energidataKort/viewer.htm?starttema1=vindkraft&amp;STARTLEFT=536005&amp;STARTRIGHT=536805&amp;STARTBOTTOM=6248331&amp;STARTTOP=6249131</t>
  </si>
  <si>
    <t>Bonus 1 MW</t>
  </si>
  <si>
    <t>570715000000013928</t>
  </si>
  <si>
    <t>3123114</t>
  </si>
  <si>
    <t>http://193.88.185.146/website/energidataKort/viewer.htm?starttema1=vindkraft&amp;STARTLEFT=536029&amp;STARTRIGHT=536829&amp;STARTBOTTOM=6248109&amp;STARTTOP=6248909</t>
  </si>
  <si>
    <t>570715000000013911</t>
  </si>
  <si>
    <t>3123093</t>
  </si>
  <si>
    <t>Lee by</t>
  </si>
  <si>
    <t>http://193.88.185.146/website/energidataKort/viewer.htm?starttema1=vindkraft&amp;STARTLEFT=541348&amp;STARTRIGHT=542148&amp;STARTBOTTOM=6254167&amp;STARTTOP=6254967</t>
  </si>
  <si>
    <t>570715000000013904</t>
  </si>
  <si>
    <t>3123092</t>
  </si>
  <si>
    <t>http://193.88.185.146/website/energidataKort/viewer.htm?starttema1=vindkraft&amp;STARTLEFT=541062&amp;STARTRIGHT=541862&amp;STARTBOTTOM=6254100&amp;STARTTOP=6254900</t>
  </si>
  <si>
    <t>1MW/690V</t>
  </si>
  <si>
    <t>570715000000013898</t>
  </si>
  <si>
    <t>3123091</t>
  </si>
  <si>
    <t>http://193.88.185.146/website/energidataKort/viewer.htm?starttema1=vindkraft&amp;STARTLEFT=540780&amp;STARTRIGHT=541580&amp;STARTBOTTOM=6254033&amp;STARTTOP=6254833</t>
  </si>
  <si>
    <t>M1800</t>
  </si>
  <si>
    <t>570715000000013881</t>
  </si>
  <si>
    <t>3122957</t>
  </si>
  <si>
    <t>Elsborg By, Elsborg</t>
  </si>
  <si>
    <t>http://193.88.185.146/website/energidataKort/viewer.htm?starttema1=vindkraft&amp;STARTLEFT=529294&amp;STARTRIGHT=530094&amp;STARTBOTTOM=6244474&amp;STARTTOP=6245274</t>
  </si>
  <si>
    <t>V42</t>
  </si>
  <si>
    <t>570715000000013874</t>
  </si>
  <si>
    <t>3122871</t>
  </si>
  <si>
    <t>31m</t>
  </si>
  <si>
    <t>Mammen by</t>
  </si>
  <si>
    <t>http://193.88.185.146/website/energidataKort/viewer.htm?starttema1=vindkraft&amp;STARTLEFT=538281&amp;STARTRIGHT=539081&amp;STARTBOTTOM=6250439&amp;STARTTOP=6251239</t>
  </si>
  <si>
    <t>V39 500kW</t>
  </si>
  <si>
    <t>570715000000013867</t>
  </si>
  <si>
    <t>3122202</t>
  </si>
  <si>
    <t>http://193.88.185.146/website/energidataKort/viewer.htm?starttema1=vindkraft&amp;STARTLEFT=538384&amp;STARTRIGHT=539184&amp;STARTBOTTOM=6250277&amp;STARTTOP=6251077</t>
  </si>
  <si>
    <t>Gaia-Wind 11 kW</t>
  </si>
  <si>
    <t>570715000000013850</t>
  </si>
  <si>
    <t>3023032</t>
  </si>
  <si>
    <t>3</t>
  </si>
  <si>
    <t>Skinnerup by Skinnerup</t>
  </si>
  <si>
    <t>http://193.88.185.146/website/energidataKort/viewer.htm?starttema1=vindkraft&amp;STARTLEFT=481623&amp;STARTRIGHT=482423&amp;STARTBOTTOM=6315783&amp;STARTTOP=6316583</t>
  </si>
  <si>
    <t>570715000000084621</t>
  </si>
  <si>
    <t>126278</t>
  </si>
  <si>
    <t>Gundtoft By, Gettrup</t>
  </si>
  <si>
    <t>http://193.88.185.146/website/energidataKort/viewer.htm?starttema1=vindkraft&amp;STARTLEFT=461406&amp;STARTRIGHT=462206&amp;STARTBOTTOM=6288141&amp;STARTTOP=6288941</t>
  </si>
  <si>
    <t>570715000000083495</t>
  </si>
  <si>
    <t>126276</t>
  </si>
  <si>
    <t>http://193.88.185.146/website/energidataKort/viewer.htm?starttema1=vindkraft&amp;STARTLEFT=461580&amp;STARTRIGHT=462380&amp;STARTBOTTOM=6287197&amp;STARTTOP=6287997</t>
  </si>
  <si>
    <t>570715000000083488</t>
  </si>
  <si>
    <t>126274</t>
  </si>
  <si>
    <t>http://193.88.185.146/website/energidataKort/viewer.htm?starttema1=vindkraft&amp;STARTLEFT=461492&amp;STARTRIGHT=462292&amp;STARTBOTTOM=6287422&amp;STARTTOP=6288222</t>
  </si>
  <si>
    <t>570715000000083471</t>
  </si>
  <si>
    <t>126272</t>
  </si>
  <si>
    <t>http://193.88.185.146/website/energidataKort/viewer.htm?starttema1=vindkraft&amp;STARTLEFT=461536&amp;STARTRIGHT=462336&amp;STARTBOTTOM=6287462&amp;STARTTOP=6288262</t>
  </si>
  <si>
    <t>570715000000083457</t>
  </si>
  <si>
    <t>126270</t>
  </si>
  <si>
    <t>http://193.88.185.146/website/energidataKort/viewer.htm?starttema1=vindkraft&amp;STARTLEFT=461450&amp;STARTRIGHT=462250&amp;STARTBOTTOM=6287905&amp;STARTTOP=6288705</t>
  </si>
  <si>
    <t>570715000000083440</t>
  </si>
  <si>
    <t>126268</t>
  </si>
  <si>
    <t>V17</t>
  </si>
  <si>
    <t>Vestas Wind Systems A/S</t>
  </si>
  <si>
    <t>570715000000083426</t>
  </si>
  <si>
    <t>3267001</t>
  </si>
  <si>
    <t>Brund By, Hillerslev Sogn</t>
  </si>
  <si>
    <t>http://193.88.185.146/website/energidataKort/viewer.htm?starttema1=vindkraft&amp;STARTLEFT=483069&amp;STARTRIGHT=483869&amp;STARTBOTTOM=6314572&amp;STARTTOP=6315372</t>
  </si>
  <si>
    <t>NMS52/900</t>
  </si>
  <si>
    <t>NEG-Micon</t>
  </si>
  <si>
    <t>570715000000079221</t>
  </si>
  <si>
    <t>3439001</t>
  </si>
  <si>
    <t>Ullerup HDG,Sennels</t>
  </si>
  <si>
    <t>http://193.88.185.146/website/energidataKort/viewer.htm?starttema1=vindkraft&amp;STARTLEFT=487039&amp;STARTRIGHT=487839&amp;STARTBOTTOM=6315381&amp;STARTTOP=6316181</t>
  </si>
  <si>
    <t>570715000000064241</t>
  </si>
  <si>
    <t>3438001</t>
  </si>
  <si>
    <t>Sennels by,Sennels</t>
  </si>
  <si>
    <t>http://193.88.185.146/website/energidataKort/viewer.htm?starttema1=vindkraft&amp;STARTLEFT=487053&amp;STARTRIGHT=487853&amp;STARTBOTTOM=6315207&amp;STARTTOP=6316007</t>
  </si>
  <si>
    <t>V66-1,75 MW</t>
  </si>
  <si>
    <t>570715000000064234</t>
  </si>
  <si>
    <t>125710</t>
  </si>
  <si>
    <t>Tøttrup By, Hørdum</t>
  </si>
  <si>
    <t>http://193.88.185.146/website/energidataKort/viewer.htm?starttema1=vindkraft&amp;STARTLEFT=472038&amp;STARTRIGHT=472838&amp;STARTBOTTOM=6300352&amp;STARTTOP=6301152</t>
  </si>
  <si>
    <t>570715000000064050</t>
  </si>
  <si>
    <t>125708</t>
  </si>
  <si>
    <t>http://193.88.185.146/website/energidataKort/viewer.htm?starttema1=vindkraft&amp;STARTLEFT=472085&amp;STARTRIGHT=472885&amp;STARTBOTTOM=6300074&amp;STARTTOP=6300874</t>
  </si>
  <si>
    <t>570715000000064043</t>
  </si>
  <si>
    <t>160398</t>
  </si>
  <si>
    <t>Ørum by, Ørum</t>
  </si>
  <si>
    <t>http://193.88.185.146/website/energidataKort/viewer.htm?starttema1=vindkraft&amp;STARTLEFT=459889&amp;STARTRIGHT=460689&amp;STARTBOTTOM=6298348&amp;STARTTOP=6299148</t>
  </si>
  <si>
    <t>V66-1,75MW</t>
  </si>
  <si>
    <t>570715000000064036</t>
  </si>
  <si>
    <t>160386</t>
  </si>
  <si>
    <t>Gisselbæk by, Hassing</t>
  </si>
  <si>
    <t>http://193.88.185.146/website/energidataKort/viewer.htm?starttema1=vindkraft&amp;STARTLEFT=467581&amp;STARTRIGHT=468381&amp;STARTBOTTOM=6300093&amp;STARTTOP=6300893</t>
  </si>
  <si>
    <t>570715000000059346</t>
  </si>
  <si>
    <t>160382</t>
  </si>
  <si>
    <t>http://193.88.185.146/website/energidataKort/viewer.htm?starttema1=vindkraft&amp;STARTLEFT=467304&amp;STARTRIGHT=468104&amp;STARTBOTTOM=6299662&amp;STARTTOP=6300462</t>
  </si>
  <si>
    <t>570715000000059339</t>
  </si>
  <si>
    <t>160390</t>
  </si>
  <si>
    <t>Harring By, Harring</t>
  </si>
  <si>
    <t>http://193.88.185.146/website/energidataKort/viewer.htm?starttema1=vindkraft&amp;STARTLEFT=470381&amp;STARTRIGHT=471181&amp;STARTBOTTOM=6302095&amp;STARTTOP=6302895</t>
  </si>
  <si>
    <t>570715000000059322</t>
  </si>
  <si>
    <t>160396</t>
  </si>
  <si>
    <t>http://193.88.185.146/website/energidataKort/viewer.htm?starttema1=vindkraft&amp;STARTLEFT=459727&amp;STARTRIGHT=460527&amp;STARTBOTTOM=6297989&amp;STARTTOP=6298789</t>
  </si>
  <si>
    <t>570715000000059315</t>
  </si>
  <si>
    <t>160394</t>
  </si>
  <si>
    <t>http://193.88.185.146/website/energidataKort/viewer.htm?starttema1=vindkraft&amp;STARTLEFT=470474&amp;STARTRIGHT=471274&amp;STARTBOTTOM=6302244&amp;STARTTOP=6303044</t>
  </si>
  <si>
    <t>570715000000059308</t>
  </si>
  <si>
    <t>160392</t>
  </si>
  <si>
    <t>http://193.88.185.146/website/energidataKort/viewer.htm?starttema1=vindkraft&amp;STARTLEFT=459808&amp;STARTRIGHT=460608&amp;STARTBOTTOM=6298168&amp;STARTTOP=6298968</t>
  </si>
  <si>
    <t>570715000000059292</t>
  </si>
  <si>
    <t>160388</t>
  </si>
  <si>
    <t>http://193.88.185.146/website/energidataKort/viewer.htm?starttema1=vindkraft&amp;STARTLEFT=470287&amp;STARTRIGHT=471087&amp;STARTBOTTOM=6301948&amp;STARTTOP=6302748</t>
  </si>
  <si>
    <t>V52-900</t>
  </si>
  <si>
    <t>570715000000059285</t>
  </si>
  <si>
    <t>160380</t>
  </si>
  <si>
    <t>Stagstrup by, Stagstrup</t>
  </si>
  <si>
    <t>http://193.88.185.146/website/energidataKort/viewer.htm?starttema1=vindkraft&amp;STARTLEFT=474448&amp;STARTRIGHT=475248&amp;STARTBOTTOM=6302231&amp;STARTTOP=6303031</t>
  </si>
  <si>
    <t>570715000000059278</t>
  </si>
  <si>
    <t>160384</t>
  </si>
  <si>
    <t>http://193.88.185.146/website/energidataKort/viewer.htm?starttema1=vindkraft&amp;STARTLEFT=467442&amp;STARTRIGHT=468242&amp;STARTBOTTOM=6299877&amp;STARTTOP=6300677</t>
  </si>
  <si>
    <t>V66 - 1,75 MW</t>
  </si>
  <si>
    <t>570715000000059261</t>
  </si>
  <si>
    <t>3447001</t>
  </si>
  <si>
    <t>36d</t>
  </si>
  <si>
    <t>Kløv by, Hunstrup</t>
  </si>
  <si>
    <t>http://193.88.185.146/website/energidataKort/viewer.htm?starttema1=vindkraft&amp;STARTLEFT=485932&amp;STARTRIGHT=486732&amp;STARTBOTTOM=6320898&amp;STARTTOP=6321698</t>
  </si>
  <si>
    <t>570715000000057243</t>
  </si>
  <si>
    <t>3446001</t>
  </si>
  <si>
    <t>17</t>
  </si>
  <si>
    <t>http://193.88.185.146/website/energidataKort/viewer.htm?starttema1=vindkraft&amp;STARTLEFT=485681&amp;STARTRIGHT=486481&amp;STARTBOTTOM=6320620&amp;STARTTOP=6321420</t>
  </si>
  <si>
    <t>570715000000057236</t>
  </si>
  <si>
    <t>3445001</t>
  </si>
  <si>
    <t>14</t>
  </si>
  <si>
    <t>Oddershedegård, Hillerslev</t>
  </si>
  <si>
    <t>http://193.88.185.146/website/energidataKort/viewer.htm?starttema1=vindkraft&amp;STARTLEFT=485429&amp;STARTRIGHT=486229&amp;STARTBOTTOM=6320342&amp;STARTTOP=6321142</t>
  </si>
  <si>
    <t>570715000000057229</t>
  </si>
  <si>
    <t>3444001</t>
  </si>
  <si>
    <t>http://193.88.185.146/website/energidataKort/viewer.htm?starttema1=vindkraft&amp;STARTLEFT=485179&amp;STARTRIGHT=485979&amp;STARTBOTTOM=6320063&amp;STARTTOP=6320863</t>
  </si>
  <si>
    <t>570715000000057212</t>
  </si>
  <si>
    <t>3443001</t>
  </si>
  <si>
    <t>http://193.88.185.146/website/energidataKort/viewer.htm?starttema1=vindkraft&amp;STARTLEFT=484922&amp;STARTRIGHT=485722&amp;STARTBOTTOM=6319778&amp;STARTTOP=6320578</t>
  </si>
  <si>
    <t>570715000000057205</t>
  </si>
  <si>
    <t>3442001</t>
  </si>
  <si>
    <t>Ll. Hillerslev By</t>
  </si>
  <si>
    <t>http://193.88.185.146/website/energidataKort/viewer.htm?starttema1=vindkraft&amp;STARTLEFT=484665&amp;STARTRIGHT=485465&amp;STARTBOTTOM=6319493&amp;STARTTOP=6320293</t>
  </si>
  <si>
    <t>570715000000057199</t>
  </si>
  <si>
    <t>3437001</t>
  </si>
  <si>
    <t>http://193.88.185.146/website/energidataKort/viewer.htm?starttema1=vindkraft&amp;STARTLEFT=487069&amp;STARTRIGHT=487869&amp;STARTBOTTOM=6315032&amp;STARTTOP=6315832</t>
  </si>
  <si>
    <t>570715000000057182</t>
  </si>
  <si>
    <t>3436001</t>
  </si>
  <si>
    <t>http://193.88.185.146/website/energidataKort/viewer.htm?starttema1=vindkraft&amp;STARTLEFT=487083&amp;STARTRIGHT=487883&amp;STARTBOTTOM=6314858&amp;STARTTOP=6315658</t>
  </si>
  <si>
    <t>NM52/900</t>
  </si>
  <si>
    <t>NEC-Micon</t>
  </si>
  <si>
    <t>570715000000057175</t>
  </si>
  <si>
    <t>3441001</t>
  </si>
  <si>
    <t>1dl</t>
  </si>
  <si>
    <t>Klasturp By, Hunstrup</t>
  </si>
  <si>
    <t>http://193.88.185.146/website/energidataKort/viewer.htm?starttema1=vindkraft&amp;STARTLEFT=489858&amp;STARTRIGHT=490658&amp;STARTBOTTOM=6323299&amp;STARTTOP=6324099</t>
  </si>
  <si>
    <t>570715000000057168</t>
  </si>
  <si>
    <t>3440001</t>
  </si>
  <si>
    <t>http://193.88.185.146/website/energidataKort/viewer.htm?starttema1=vindkraft&amp;STARTLEFT=489752&amp;STARTRIGHT=490552&amp;STARTBOTTOM=6323399&amp;STARTTOP=6324199</t>
  </si>
  <si>
    <t>v 27 225 kW</t>
  </si>
  <si>
    <t>570715000000057151</t>
  </si>
  <si>
    <t>HURUP3</t>
  </si>
  <si>
    <t>Hurup By, Hurup</t>
  </si>
  <si>
    <t>http://193.88.185.146/website/energidataKort/viewer.htm?starttema1=vindkraft&amp;STARTLEFT=465053&amp;STARTRIGHT=465853&amp;STARTBOTTOM=6290604&amp;STARTTOP=6291404</t>
  </si>
  <si>
    <t>v42 600kW</t>
  </si>
  <si>
    <t>570715000000045097</t>
  </si>
  <si>
    <t>60222</t>
  </si>
  <si>
    <t>Ullerup By, Heltborg</t>
  </si>
  <si>
    <t>http://193.88.185.146/website/energidataKort/viewer.htm?starttema1=vindkraft&amp;STARTLEFT=465827&amp;STARTRIGHT=466627&amp;STARTBOTTOM=6291223&amp;STARTTOP=6292023</t>
  </si>
  <si>
    <t>V 42 600kW</t>
  </si>
  <si>
    <t>570715000000045066</t>
  </si>
  <si>
    <t>60200</t>
  </si>
  <si>
    <t>http://193.88.185.146/website/energidataKort/viewer.htm?starttema1=vindkraft&amp;STARTLEFT=466729&amp;STARTRIGHT=467529&amp;STARTBOTTOM=6292059&amp;STARTTOP=6292859</t>
  </si>
  <si>
    <t>v 39 500kW</t>
  </si>
  <si>
    <t>570715000000045059</t>
  </si>
  <si>
    <t>60160</t>
  </si>
  <si>
    <t>Abildegård, grurup</t>
  </si>
  <si>
    <t>http://193.88.185.146/website/energidataKort/viewer.htm?starttema1=vindkraft&amp;STARTLEFT=464057&amp;STARTRIGHT=464857&amp;STARTBOTTOM=6292261&amp;STARTTOP=6293061</t>
  </si>
  <si>
    <t>570715000000045042</t>
  </si>
  <si>
    <t>60144</t>
  </si>
  <si>
    <t>62b</t>
  </si>
  <si>
    <t>Heltborg By, Heltborg</t>
  </si>
  <si>
    <t>http://193.88.185.146/website/energidataKort/viewer.htm?starttema1=vindkraft&amp;STARTLEFT=465568&amp;STARTRIGHT=466368&amp;STARTBOTTOM=6290610&amp;STARTTOP=6291410</t>
  </si>
  <si>
    <t>V27-225 kW</t>
  </si>
  <si>
    <t>570715000000045035</t>
  </si>
  <si>
    <t>160376</t>
  </si>
  <si>
    <t>Kobberø by</t>
  </si>
  <si>
    <t>http://193.88.185.146/website/energidataKort/viewer.htm?starttema1=vindkraft&amp;STARTLEFT=458934&amp;STARTRIGHT=459734&amp;STARTBOTTOM=6285168&amp;STARTTOP=6285968</t>
  </si>
  <si>
    <t>570715000000032028</t>
  </si>
  <si>
    <t>160374</t>
  </si>
  <si>
    <t>http://193.88.185.146/website/energidataKort/viewer.htm?starttema1=vindkraft&amp;STARTLEFT=457938&amp;STARTRIGHT=458738&amp;STARTBOTTOM=6286026&amp;STARTTOP=6286826</t>
  </si>
  <si>
    <t>570715000000032011</t>
  </si>
  <si>
    <t>160372</t>
  </si>
  <si>
    <t>http://193.88.185.146/website/energidataKort/viewer.htm?starttema1=vindkraft&amp;STARTLEFT=459446&amp;STARTRIGHT=460246&amp;STARTBOTTOM=6287576&amp;STARTTOP=6288376</t>
  </si>
  <si>
    <t>570715000000032004</t>
  </si>
  <si>
    <t>160366</t>
  </si>
  <si>
    <t>Helligsø by</t>
  </si>
  <si>
    <t>http://193.88.185.146/website/energidataKort/viewer.htm?starttema1=vindkraft&amp;STARTLEFT=460676&amp;STARTRIGHT=461476&amp;STARTBOTTOM=6283811&amp;STARTTOP=6284611</t>
  </si>
  <si>
    <t>570715000000031977</t>
  </si>
  <si>
    <t>160364</t>
  </si>
  <si>
    <t>http://193.88.185.146/website/energidataKort/viewer.htm?starttema1=vindkraft&amp;STARTLEFT=460813&amp;STARTRIGHT=461613&amp;STARTBOTTOM=6283978&amp;STARTTOP=6284778</t>
  </si>
  <si>
    <t>570715000000031960</t>
  </si>
  <si>
    <t>160362</t>
  </si>
  <si>
    <t>10e</t>
  </si>
  <si>
    <t>http://193.88.185.146/website/energidataKort/viewer.htm?starttema1=vindkraft&amp;STARTLEFT=460759&amp;STARTRIGHT=461559&amp;STARTBOTTOM=6284228&amp;STARTTOP=6285028</t>
  </si>
  <si>
    <t>570715000000031953</t>
  </si>
  <si>
    <t>160360</t>
  </si>
  <si>
    <t>http://193.88.185.146/website/energidataKort/viewer.htm?starttema1=vindkraft&amp;STARTLEFT=459858&amp;STARTRIGHT=460658&amp;STARTBOTTOM=6284601&amp;STARTTOP=6285401</t>
  </si>
  <si>
    <t>570715000000031946</t>
  </si>
  <si>
    <t>160354</t>
  </si>
  <si>
    <t>http://193.88.185.146/website/energidataKort/viewer.htm?starttema1=vindkraft&amp;STARTLEFT=458398&amp;STARTRIGHT=459198&amp;STARTBOTTOM=6286391&amp;STARTTOP=6287191</t>
  </si>
  <si>
    <t>570715000000031915</t>
  </si>
  <si>
    <t>160352</t>
  </si>
  <si>
    <t>5b17</t>
  </si>
  <si>
    <t>http://193.88.185.146/website/energidataKort/viewer.htm?starttema1=vindkraft&amp;STARTLEFT=458578&amp;STARTRIGHT=459378&amp;STARTBOTTOM=6285790&amp;STARTTOP=6286590</t>
  </si>
  <si>
    <t>570715000000031908</t>
  </si>
  <si>
    <t>160350</t>
  </si>
  <si>
    <t>http://193.88.185.146/website/energidataKort/viewer.htm?starttema1=vindkraft&amp;STARTLEFT=458686&amp;STARTRIGHT=459486&amp;STARTBOTTOM=6286315&amp;STARTTOP=6287115</t>
  </si>
  <si>
    <t>570715000000031892</t>
  </si>
  <si>
    <t>160348</t>
  </si>
  <si>
    <t>http://193.88.185.146/website/energidataKort/viewer.htm?starttema1=vindkraft&amp;STARTLEFT=458684&amp;STARTRIGHT=459484&amp;STARTBOTTOM=6286548&amp;STARTTOP=6287348</t>
  </si>
  <si>
    <t>V42-600 kW</t>
  </si>
  <si>
    <t>570715000000031885</t>
  </si>
  <si>
    <t>160346</t>
  </si>
  <si>
    <t>http://193.88.185.146/website/energidataKort/viewer.htm?starttema1=vindkraft&amp;STARTLEFT=459084&amp;STARTRIGHT=459884&amp;STARTBOTTOM=6287035&amp;STARTTOP=6287835</t>
  </si>
  <si>
    <t>570715000000031878</t>
  </si>
  <si>
    <t>160344</t>
  </si>
  <si>
    <t>Gettrup</t>
  </si>
  <si>
    <t>http://193.88.185.146/website/energidataKort/viewer.htm?starttema1=vindkraft&amp;STARTLEFT=459601&amp;STARTRIGHT=460401&amp;STARTBOTTOM=6286579&amp;STARTTOP=6287379</t>
  </si>
  <si>
    <t>V39-500 kW</t>
  </si>
  <si>
    <t>570715000000031861</t>
  </si>
  <si>
    <t>160328</t>
  </si>
  <si>
    <t>Refs by</t>
  </si>
  <si>
    <t>http://193.88.185.146/website/energidataKort/viewer.htm?starttema1=vindkraft&amp;STARTLEFT=463168&amp;STARTRIGHT=463968&amp;STARTBOTTOM=6287743&amp;STARTTOP=6288543</t>
  </si>
  <si>
    <t>300 kW MKIII</t>
  </si>
  <si>
    <t>570715000000031786</t>
  </si>
  <si>
    <t>160308</t>
  </si>
  <si>
    <t>Bedsted</t>
  </si>
  <si>
    <t>http://193.88.185.146/website/energidataKort/viewer.htm?starttema1=vindkraft&amp;STARTLEFT=464122&amp;STARTRIGHT=464922&amp;STARTBOTTOM=6298947&amp;STARTTOP=6299747</t>
  </si>
  <si>
    <t>V44-600 kW</t>
  </si>
  <si>
    <t>570715000000031700</t>
  </si>
  <si>
    <t>160297</t>
  </si>
  <si>
    <t>Hørsted</t>
  </si>
  <si>
    <t>http://193.88.185.146/website/energidataKort/viewer.htm?starttema1=vindkraft&amp;STARTLEFT=468050&amp;STARTRIGHT=468850&amp;STARTBOTTOM=6303269&amp;STARTTOP=6304069</t>
  </si>
  <si>
    <t>570715000000031656</t>
  </si>
  <si>
    <t>160295</t>
  </si>
  <si>
    <t>http://193.88.185.146/website/energidataKort/viewer.htm?starttema1=vindkraft&amp;STARTLEFT=467836&amp;STARTRIGHT=468636&amp;STARTBOTTOM=6303317&amp;STARTTOP=6304117</t>
  </si>
  <si>
    <t>570715000000031649</t>
  </si>
  <si>
    <t>160293</t>
  </si>
  <si>
    <t>1p</t>
  </si>
  <si>
    <t>Sønderhå</t>
  </si>
  <si>
    <t>http://193.88.185.146/website/energidataKort/viewer.htm?starttema1=vindkraft&amp;STARTLEFT=466996&amp;STARTRIGHT=467796&amp;STARTBOTTOM=6303627&amp;STARTTOP=6304427</t>
  </si>
  <si>
    <t>570715000000031632</t>
  </si>
  <si>
    <t>160291</t>
  </si>
  <si>
    <t>http://193.88.185.146/website/energidataKort/viewer.htm?starttema1=vindkraft&amp;STARTLEFT=466781&amp;STARTRIGHT=467581&amp;STARTBOTTOM=6303674&amp;STARTTOP=6304474</t>
  </si>
  <si>
    <t>V29-225 kW</t>
  </si>
  <si>
    <t>570715000000031625</t>
  </si>
  <si>
    <t>160290</t>
  </si>
  <si>
    <t>2be</t>
  </si>
  <si>
    <t>Kallerup</t>
  </si>
  <si>
    <t>http://193.88.185.146/website/energidataKort/viewer.htm?starttema1=vindkraft&amp;STARTLEFT=473566&amp;STARTRIGHT=474366&amp;STARTBOTTOM=6307713&amp;STARTTOP=6308513</t>
  </si>
  <si>
    <t>600 kW Mk IV</t>
  </si>
  <si>
    <t>570715000000031618</t>
  </si>
  <si>
    <t>160288</t>
  </si>
  <si>
    <t>7h</t>
  </si>
  <si>
    <t>Vestervig</t>
  </si>
  <si>
    <t>http://193.88.185.146/website/energidataKort/viewer.htm?starttema1=vindkraft&amp;STARTLEFT=459559&amp;STARTRIGHT=460359&amp;STARTBOTTOM=6293901&amp;STARTTOP=6294701</t>
  </si>
  <si>
    <t>570715000000031601</t>
  </si>
  <si>
    <t>160286</t>
  </si>
  <si>
    <t>http://193.88.185.146/website/energidataKort/viewer.htm?starttema1=vindkraft&amp;STARTLEFT=473818&amp;STARTRIGHT=474618&amp;STARTBOTTOM=6307819&amp;STARTTOP=6308619</t>
  </si>
  <si>
    <t>M1500-750/175 kW</t>
  </si>
  <si>
    <t>570715000000031595</t>
  </si>
  <si>
    <t>160284</t>
  </si>
  <si>
    <t>http://193.88.185.146/website/energidataKort/viewer.htm?starttema1=vindkraft&amp;STARTLEFT=460806&amp;STARTRIGHT=461606&amp;STARTBOTTOM=6295884&amp;STARTTOP=6296684</t>
  </si>
  <si>
    <t>600 kW MK IV</t>
  </si>
  <si>
    <t>570715000000031588</t>
  </si>
  <si>
    <t>160282</t>
  </si>
  <si>
    <t>Stathove</t>
  </si>
  <si>
    <t>http://193.88.185.146/website/energidataKort/viewer.htm?starttema1=vindkraft&amp;STARTLEFT=460924&amp;STARTRIGHT=461724&amp;STARTBOTTOM=6295974&amp;STARTTOP=6296774</t>
  </si>
  <si>
    <t>570715000000031571</t>
  </si>
  <si>
    <t>160280</t>
  </si>
  <si>
    <t>http://193.88.185.146/website/energidataKort/viewer.htm?starttema1=vindkraft&amp;STARTLEFT=461039&amp;STARTRIGHT=461839&amp;STARTBOTTOM=6295840&amp;STARTTOP=6296640</t>
  </si>
  <si>
    <t>570715000000031564</t>
  </si>
  <si>
    <t>160278</t>
  </si>
  <si>
    <t>http://193.88.185.146/website/energidataKort/viewer.htm?starttema1=vindkraft&amp;STARTLEFT=461158&amp;STARTRIGHT=461958&amp;STARTBOTTOM=6295931&amp;STARTTOP=6296731</t>
  </si>
  <si>
    <t>570715000000031557</t>
  </si>
  <si>
    <t>160276</t>
  </si>
  <si>
    <t>http://193.88.185.146/website/energidataKort/viewer.htm?starttema1=vindkraft&amp;STARTLEFT=461163&amp;STARTRIGHT=461963&amp;STARTBOTTOM=6296155&amp;STARTTOP=6296955</t>
  </si>
  <si>
    <t>570715000000031540</t>
  </si>
  <si>
    <t>160274</t>
  </si>
  <si>
    <t>http://193.88.185.146/website/energidataKort/viewer.htm?starttema1=vindkraft&amp;STARTLEFT=461277&amp;STARTRIGHT=462077&amp;STARTBOTTOM=6296021&amp;STARTTOP=6296821</t>
  </si>
  <si>
    <t>570715000000031533</t>
  </si>
  <si>
    <t>160272</t>
  </si>
  <si>
    <t>http://193.88.185.146/website/energidataKort/viewer.htm?starttema1=vindkraft&amp;STARTLEFT=460689&amp;STARTRIGHT=461489&amp;STARTBOTTOM=6296015&amp;STARTTOP=6296815</t>
  </si>
  <si>
    <t>570715000000031526</t>
  </si>
  <si>
    <t>160270</t>
  </si>
  <si>
    <t>http://193.88.185.146/website/energidataKort/viewer.htm?starttema1=vindkraft&amp;STARTLEFT=460808&amp;STARTRIGHT=461608&amp;STARTBOTTOM=6296107&amp;STARTTOP=6296907</t>
  </si>
  <si>
    <t>570715000000031519</t>
  </si>
  <si>
    <t>160268</t>
  </si>
  <si>
    <t>http://193.88.185.146/website/energidataKort/viewer.htm?starttema1=vindkraft&amp;STARTLEFT=460929&amp;STARTRIGHT=461729&amp;STARTBOTTOM=6296196&amp;STARTTOP=6296996</t>
  </si>
  <si>
    <t>570715000000031502</t>
  </si>
  <si>
    <t>160266</t>
  </si>
  <si>
    <t>http://193.88.185.146/website/energidataKort/viewer.htm?starttema1=vindkraft&amp;STARTLEFT=461043&amp;STARTRIGHT=461843&amp;STARTBOTTOM=6296064&amp;STARTTOP=6296864</t>
  </si>
  <si>
    <t>570715000000031496</t>
  </si>
  <si>
    <t>160264</t>
  </si>
  <si>
    <t>Stagstrup</t>
  </si>
  <si>
    <t>http://193.88.185.146/website/energidataKort/viewer.htm?starttema1=vindkraft&amp;STARTLEFT=476210&amp;STARTRIGHT=477010&amp;STARTBOTTOM=6303303&amp;STARTTOP=6304103</t>
  </si>
  <si>
    <t>570715000000031489</t>
  </si>
  <si>
    <t>160262</t>
  </si>
  <si>
    <t>http://193.88.185.146/website/energidataKort/viewer.htm?starttema1=vindkraft&amp;STARTLEFT=476099&amp;STARTRIGHT=476899&amp;STARTBOTTOM=6303329&amp;STARTTOP=6304129</t>
  </si>
  <si>
    <t>570715000000031472</t>
  </si>
  <si>
    <t>160260</t>
  </si>
  <si>
    <t>http://193.88.185.146/website/energidataKort/viewer.htm?starttema1=vindkraft&amp;STARTLEFT=476319&amp;STARTRIGHT=477119&amp;STARTBOTTOM=6303278&amp;STARTTOP=6304078</t>
  </si>
  <si>
    <t>570715000000031465</t>
  </si>
  <si>
    <t>160258</t>
  </si>
  <si>
    <t>Abildgård</t>
  </si>
  <si>
    <t>http://193.88.185.146/website/energidataKort/viewer.htm?starttema1=vindkraft&amp;STARTLEFT=463173&amp;STARTRIGHT=463973&amp;STARTBOTTOM=6292517&amp;STARTTOP=6293317</t>
  </si>
  <si>
    <t>570715000000031458</t>
  </si>
  <si>
    <t>160256</t>
  </si>
  <si>
    <t>5f</t>
  </si>
  <si>
    <t>Torsted by</t>
  </si>
  <si>
    <t>http://193.88.185.146/website/energidataKort/viewer.htm?starttema1=vindkraft&amp;STARTLEFT=477300&amp;STARTRIGHT=478100&amp;STARTBOTTOM=6314890&amp;STARTTOP=6315690</t>
  </si>
  <si>
    <t>570715000000031441</t>
  </si>
  <si>
    <t>160254</t>
  </si>
  <si>
    <t>http://193.88.185.146/website/energidataKort/viewer.htm?starttema1=vindkraft&amp;STARTLEFT=477445&amp;STARTRIGHT=478245&amp;STARTBOTTOM=6314810&amp;STARTTOP=6315610</t>
  </si>
  <si>
    <t>570715000000031434</t>
  </si>
  <si>
    <t>160252</t>
  </si>
  <si>
    <t>http://193.88.185.146/website/energidataKort/viewer.htm?starttema1=vindkraft&amp;STARTLEFT=469614&amp;STARTRIGHT=470414&amp;STARTBOTTOM=6302968&amp;STARTTOP=6303768</t>
  </si>
  <si>
    <t>570715000000031427</t>
  </si>
  <si>
    <t>160250</t>
  </si>
  <si>
    <t>8g</t>
  </si>
  <si>
    <t>http://193.88.185.146/website/energidataKort/viewer.htm?starttema1=vindkraft&amp;STARTLEFT=469657&amp;STARTRIGHT=470457&amp;STARTBOTTOM=6303081&amp;STARTTOP=6303881</t>
  </si>
  <si>
    <t>570715000000031410</t>
  </si>
  <si>
    <t>160248</t>
  </si>
  <si>
    <t>http://193.88.185.146/website/energidataKort/viewer.htm?starttema1=vindkraft&amp;STARTLEFT=460429&amp;STARTRIGHT=461229&amp;STARTBOTTOM=6291085&amp;STARTTOP=6291885</t>
  </si>
  <si>
    <t>570715000000031403</t>
  </si>
  <si>
    <t>160246</t>
  </si>
  <si>
    <t>6b,14,7</t>
  </si>
  <si>
    <t>Grurup by</t>
  </si>
  <si>
    <t>http://193.88.185.146/website/energidataKort/viewer.htm?starttema1=vindkraft&amp;STARTLEFT=463156&amp;STARTRIGHT=463956&amp;STARTBOTTOM=6293110&amp;STARTTOP=6293910</t>
  </si>
  <si>
    <t>570715000000031397</t>
  </si>
  <si>
    <t>160244</t>
  </si>
  <si>
    <t>Hundborg</t>
  </si>
  <si>
    <t>http://193.88.185.146/website/energidataKort/viewer.htm?starttema1=vindkraft&amp;STARTLEFT=468896&amp;STARTRIGHT=469696&amp;STARTBOTTOM=6307572&amp;STARTTOP=6308372</t>
  </si>
  <si>
    <t>570715000000031380</t>
  </si>
  <si>
    <t>160242</t>
  </si>
  <si>
    <t>http://193.88.185.146/website/energidataKort/viewer.htm?starttema1=vindkraft&amp;STARTLEFT=468840&amp;STARTRIGHT=469640&amp;STARTBOTTOM=6307413&amp;STARTTOP=6308213</t>
  </si>
  <si>
    <t>570715000000031373</t>
  </si>
  <si>
    <t>160240</t>
  </si>
  <si>
    <t>http://193.88.185.146/website/energidataKort/viewer.htm?starttema1=vindkraft&amp;STARTLEFT=468953&amp;STARTRIGHT=469753&amp;STARTBOTTOM=6307733&amp;STARTTOP=6308533</t>
  </si>
  <si>
    <t>570715000000031366</t>
  </si>
  <si>
    <t>160238</t>
  </si>
  <si>
    <t>http://193.88.185.146/website/energidataKort/viewer.htm?starttema1=vindkraft&amp;STARTLEFT=469010&amp;STARTRIGHT=469810&amp;STARTBOTTOM=6307893&amp;STARTTOP=6308693</t>
  </si>
  <si>
    <t>570715000000031359</t>
  </si>
  <si>
    <t>160236</t>
  </si>
  <si>
    <t>Skjoldborg</t>
  </si>
  <si>
    <t>http://193.88.185.146/website/energidataKort/viewer.htm?starttema1=vindkraft&amp;STARTLEFT=474995&amp;STARTRIGHT=475795&amp;STARTBOTTOM=6306096&amp;STARTTOP=6306896</t>
  </si>
  <si>
    <t>570715000000031342</t>
  </si>
  <si>
    <t>160234</t>
  </si>
  <si>
    <t>http://193.88.185.146/website/energidataKort/viewer.htm?starttema1=vindkraft&amp;STARTLEFT=464077&amp;STARTRIGHT=464877&amp;STARTBOTTOM=6286868&amp;STARTTOP=6287668</t>
  </si>
  <si>
    <t>570715000000031335</t>
  </si>
  <si>
    <t>160232</t>
  </si>
  <si>
    <t>Elsted by</t>
  </si>
  <si>
    <t>http://193.88.185.146/website/energidataKort/viewer.htm?starttema1=vindkraft&amp;STARTLEFT=472503&amp;STARTRIGHT=473303&amp;STARTBOTTOM=6303848&amp;STARTTOP=6304648</t>
  </si>
  <si>
    <t>570715000000031328</t>
  </si>
  <si>
    <t>160230</t>
  </si>
  <si>
    <t>http://193.88.185.146/website/energidataKort/viewer.htm?starttema1=vindkraft&amp;STARTLEFT=472451&amp;STARTRIGHT=473251&amp;STARTBOTTOM=6303667&amp;STARTTOP=6304467</t>
  </si>
  <si>
    <t>M1500-600/150 kW</t>
  </si>
  <si>
    <t>570715000000031311</t>
  </si>
  <si>
    <t>160228</t>
  </si>
  <si>
    <t>http://193.88.185.146/website/energidataKort/viewer.htm?starttema1=vindkraft&amp;STARTLEFT=463139&amp;STARTRIGHT=463939&amp;STARTBOTTOM=6293709&amp;STARTTOP=6294509</t>
  </si>
  <si>
    <t>570715000000031304</t>
  </si>
  <si>
    <t>160226</t>
  </si>
  <si>
    <t>Harring by</t>
  </si>
  <si>
    <t>http://193.88.185.146/website/energidataKort/viewer.htm?starttema1=vindkraft&amp;STARTLEFT=472210&amp;STARTRIGHT=473010&amp;STARTBOTTOM=6302920&amp;STARTTOP=6303720</t>
  </si>
  <si>
    <t>570715000000031298</t>
  </si>
  <si>
    <t>160224</t>
  </si>
  <si>
    <t>http://193.88.185.146/website/energidataKort/viewer.htm?starttema1=vindkraft&amp;STARTLEFT=472142&amp;STARTRIGHT=472942&amp;STARTBOTTOM=6302743&amp;STARTTOP=6303543</t>
  </si>
  <si>
    <t>570715000000031281</t>
  </si>
  <si>
    <t>160220</t>
  </si>
  <si>
    <t>http://193.88.185.146/website/energidataKort/viewer.htm?starttema1=vindkraft&amp;STARTLEFT=477299&amp;STARTRIGHT=478099&amp;STARTBOTTOM=6314891&amp;STARTTOP=6315691</t>
  </si>
  <si>
    <t>570715000000031274</t>
  </si>
  <si>
    <t>160218</t>
  </si>
  <si>
    <t>http://193.88.185.146/website/energidataKort/viewer.htm?starttema1=vindkraft&amp;STARTLEFT=463145&amp;STARTRIGHT=463945&amp;STARTBOTTOM=6293511&amp;STARTTOP=6294311</t>
  </si>
  <si>
    <t>570715000000031267</t>
  </si>
  <si>
    <t>160216</t>
  </si>
  <si>
    <t>http://193.88.185.146/website/energidataKort/viewer.htm?starttema1=vindkraft&amp;STARTLEFT=463150&amp;STARTRIGHT=463950&amp;STARTBOTTOM=6293310&amp;STARTTOP=6294110</t>
  </si>
  <si>
    <t>570715000000031250</t>
  </si>
  <si>
    <t>160214</t>
  </si>
  <si>
    <t>http://193.88.185.146/website/energidataKort/viewer.htm?starttema1=vindkraft&amp;STARTLEFT=463161&amp;STARTRIGHT=463961&amp;STARTBOTTOM=6292910&amp;STARTTOP=6293710</t>
  </si>
  <si>
    <t>570715000000031243</t>
  </si>
  <si>
    <t>160212</t>
  </si>
  <si>
    <t>http://193.88.185.146/website/energidataKort/viewer.htm?starttema1=vindkraft&amp;STARTLEFT=463167&amp;STARTRIGHT=463967&amp;STARTBOTTOM=6292711&amp;STARTTOP=6293511</t>
  </si>
  <si>
    <t>570715000000031236</t>
  </si>
  <si>
    <t>160210</t>
  </si>
  <si>
    <t>Sperring by</t>
  </si>
  <si>
    <t>http://193.88.185.146/website/energidataKort/viewer.htm?starttema1=vindkraft&amp;STARTLEFT=472431&amp;STARTRIGHT=473231&amp;STARTBOTTOM=6309436&amp;STARTTOP=6310236</t>
  </si>
  <si>
    <t>570715000000031229</t>
  </si>
  <si>
    <t>160208</t>
  </si>
  <si>
    <t>http://193.88.185.146/website/energidataKort/viewer.htm?starttema1=vindkraft&amp;STARTLEFT=458482&amp;STARTRIGHT=459282&amp;STARTBOTTOM=6287992&amp;STARTTOP=6288792</t>
  </si>
  <si>
    <t>570715000000031212</t>
  </si>
  <si>
    <t>160206</t>
  </si>
  <si>
    <t>22a</t>
  </si>
  <si>
    <t>Snedsted</t>
  </si>
  <si>
    <t>http://193.88.185.146/website/energidataKort/viewer.htm?starttema1=vindkraft&amp;STARTLEFT=470484&amp;STARTRIGHT=471284&amp;STARTBOTTOM=6306329&amp;STARTTOP=6307129</t>
  </si>
  <si>
    <t>570715000000031205</t>
  </si>
  <si>
    <t>160204</t>
  </si>
  <si>
    <t>8b6bo</t>
  </si>
  <si>
    <t>Sjørring by</t>
  </si>
  <si>
    <t>http://193.88.185.146/website/energidataKort/viewer.htm?starttema1=vindkraft&amp;STARTLEFT=475685&amp;STARTRIGHT=476485&amp;STARTBOTTOM=6312673&amp;STARTTOP=6313473</t>
  </si>
  <si>
    <t>570715000000031199</t>
  </si>
  <si>
    <t>160202</t>
  </si>
  <si>
    <t>3a m.fl</t>
  </si>
  <si>
    <t>http://193.88.185.146/website/energidataKort/viewer.htm?starttema1=vindkraft&amp;STARTLEFT=469310&amp;STARTRIGHT=470110&amp;STARTBOTTOM=6306309&amp;STARTTOP=6307109</t>
  </si>
  <si>
    <t>M750-400/100 kW</t>
  </si>
  <si>
    <t>570715000000031182</t>
  </si>
  <si>
    <t>160196</t>
  </si>
  <si>
    <t>http://193.88.185.146/website/energidataKort/viewer.htm?starttema1=vindkraft&amp;STARTLEFT=473171&amp;STARTRIGHT=473971&amp;STARTBOTTOM=6301745&amp;STARTTOP=6302545</t>
  </si>
  <si>
    <t>570715000000031175</t>
  </si>
  <si>
    <t>160194</t>
  </si>
  <si>
    <t>http://193.88.185.146/website/energidataKort/viewer.htm?starttema1=vindkraft&amp;STARTLEFT=474818&amp;STARTRIGHT=475618&amp;STARTBOTTOM=6307649&amp;STARTTOP=6308449</t>
  </si>
  <si>
    <t>300 kW Kombi</t>
  </si>
  <si>
    <t>570715000000031168</t>
  </si>
  <si>
    <t>160192</t>
  </si>
  <si>
    <t>http://193.88.185.146/website/energidataKort/viewer.htm?starttema1=vindkraft&amp;STARTLEFT=475452&amp;STARTRIGHT=476252&amp;STARTBOTTOM=6304648&amp;STARTTOP=6305448</t>
  </si>
  <si>
    <t>570715000000031151</t>
  </si>
  <si>
    <t>160190</t>
  </si>
  <si>
    <t>Ydby by</t>
  </si>
  <si>
    <t>http://193.88.185.146/website/energidataKort/viewer.htm?starttema1=vindkraft&amp;STARTLEFT=464237&amp;STARTRIGHT=465037&amp;STARTBOTTOM=6287009&amp;STARTTOP=6287809</t>
  </si>
  <si>
    <t>M700 225/40 kW</t>
  </si>
  <si>
    <t>570715000000031144</t>
  </si>
  <si>
    <t>160189</t>
  </si>
  <si>
    <t>27l</t>
  </si>
  <si>
    <t>http://193.88.185.146/website/energidataKort/viewer.htm?starttema1=vindkraft&amp;STARTLEFT=464575&amp;STARTRIGHT=465375&amp;STARTBOTTOM=6297835&amp;STARTTOP=6298635</t>
  </si>
  <si>
    <t>W-3700</t>
  </si>
  <si>
    <t>570715000000031137</t>
  </si>
  <si>
    <t>160185</t>
  </si>
  <si>
    <t>http://193.88.185.146/website/energidataKort/viewer.htm?starttema1=vindkraft&amp;STARTLEFT=474815&amp;STARTRIGHT=475615&amp;STARTBOTTOM=6301019&amp;STARTTOP=6301819</t>
  </si>
  <si>
    <t>570715000000031113</t>
  </si>
  <si>
    <t>160183</t>
  </si>
  <si>
    <t>Skårup by</t>
  </si>
  <si>
    <t>http://193.88.185.146/website/energidataKort/viewer.htm?starttema1=vindkraft&amp;STARTLEFT=473249&amp;STARTRIGHT=474049&amp;STARTBOTTOM=6313950&amp;STARTTOP=6314750</t>
  </si>
  <si>
    <t>570715000000031106</t>
  </si>
  <si>
    <t>160181</t>
  </si>
  <si>
    <t>http://193.88.185.146/website/energidataKort/viewer.htm?starttema1=vindkraft&amp;STARTLEFT=473289&amp;STARTRIGHT=474089&amp;STARTBOTTOM=6314084&amp;STARTTOP=6314884</t>
  </si>
  <si>
    <t>570715000000031090</t>
  </si>
  <si>
    <t>160179</t>
  </si>
  <si>
    <t>http://193.88.185.146/website/energidataKort/viewer.htm?starttema1=vindkraft&amp;STARTLEFT=473328&amp;STARTRIGHT=474128&amp;STARTBOTTOM=6314218&amp;STARTTOP=6315018</t>
  </si>
  <si>
    <t>570715000000031083</t>
  </si>
  <si>
    <t>160177</t>
  </si>
  <si>
    <t>Ørum by</t>
  </si>
  <si>
    <t>http://193.88.185.146/website/energidataKort/viewer.htm?starttema1=vindkraft&amp;STARTLEFT=460385&amp;STARTRIGHT=461185&amp;STARTBOTTOM=6296791&amp;STARTTOP=6297591</t>
  </si>
  <si>
    <t>570715000000031076</t>
  </si>
  <si>
    <t>160175</t>
  </si>
  <si>
    <t>24bz</t>
  </si>
  <si>
    <t>http://193.88.185.146/website/energidataKort/viewer.htm?starttema1=vindkraft&amp;STARTLEFT=471289&amp;STARTRIGHT=472089&amp;STARTBOTTOM=6309599&amp;STARTTOP=6310399</t>
  </si>
  <si>
    <t>570715000000031069</t>
  </si>
  <si>
    <t>160174</t>
  </si>
  <si>
    <t>http://193.88.185.146/website/energidataKort/viewer.htm?starttema1=vindkraft&amp;STARTLEFT=471152&amp;STARTRIGHT=471952&amp;STARTBOTTOM=6309573&amp;STARTTOP=6310373</t>
  </si>
  <si>
    <t>570715000000031052</t>
  </si>
  <si>
    <t>160172</t>
  </si>
  <si>
    <t>http://193.88.185.146/website/energidataKort/viewer.htm?starttema1=vindkraft&amp;STARTLEFT=474681&amp;STARTRIGHT=475481&amp;STARTBOTTOM=6306687&amp;STARTTOP=6307487</t>
  </si>
  <si>
    <t>570715000000031045</t>
  </si>
  <si>
    <t>160170</t>
  </si>
  <si>
    <t>http://193.88.185.146/website/energidataKort/viewer.htm?starttema1=vindkraft&amp;STARTLEFT=473272&amp;STARTRIGHT=474072&amp;STARTBOTTOM=6307802&amp;STARTTOP=6308602</t>
  </si>
  <si>
    <t>570715000000031038</t>
  </si>
  <si>
    <t>160168</t>
  </si>
  <si>
    <t>Heltborg</t>
  </si>
  <si>
    <t>http://193.88.185.146/website/energidataKort/viewer.htm?starttema1=vindkraft&amp;STARTLEFT=465944&amp;STARTRIGHT=466744&amp;STARTBOTTOM=6288344&amp;STARTTOP=6289144</t>
  </si>
  <si>
    <t>570715000000031021</t>
  </si>
  <si>
    <t>160166</t>
  </si>
  <si>
    <t>Sundby</t>
  </si>
  <si>
    <t>http://193.88.185.146/website/energidataKort/viewer.htm?starttema1=vindkraft&amp;STARTLEFT=475474&amp;STARTRIGHT=476274&amp;STARTBOTTOM=6304363&amp;STARTTOP=6305163</t>
  </si>
  <si>
    <t>570715000000031014</t>
  </si>
  <si>
    <t>160162</t>
  </si>
  <si>
    <t>http://193.88.185.146/website/energidataKort/viewer.htm?starttema1=vindkraft&amp;STARTLEFT=463273&amp;STARTRIGHT=464073&amp;STARTBOTTOM=6284145&amp;STARTTOP=6284945</t>
  </si>
  <si>
    <t>570715000000030994</t>
  </si>
  <si>
    <t>160158</t>
  </si>
  <si>
    <t>Beersted</t>
  </si>
  <si>
    <t>http://193.88.185.146/website/energidataKort/viewer.htm?starttema1=vindkraft&amp;STARTLEFT=472216&amp;STARTRIGHT=473016&amp;STARTBOTTOM=6305920&amp;STARTTOP=6306720</t>
  </si>
  <si>
    <t>570715000000030987</t>
  </si>
  <si>
    <t>160156</t>
  </si>
  <si>
    <t>12e</t>
  </si>
  <si>
    <t>Ø. Vandet</t>
  </si>
  <si>
    <t>http://193.88.185.146/website/energidataKort/viewer.htm?starttema1=vindkraft&amp;STARTLEFT=477771&amp;STARTRIGHT=478571&amp;STARTBOTTOM=6317061&amp;STARTTOP=6317861</t>
  </si>
  <si>
    <t>570715000000030970</t>
  </si>
  <si>
    <t>160152</t>
  </si>
  <si>
    <t>http://193.88.185.146/website/energidataKort/viewer.htm?starttema1=vindkraft&amp;STARTLEFT=458639&amp;STARTRIGHT=459439&amp;STARTBOTTOM=6293883&amp;STARTTOP=6294683</t>
  </si>
  <si>
    <t>Micon M 530</t>
  </si>
  <si>
    <t>570715000000030956</t>
  </si>
  <si>
    <t>160148</t>
  </si>
  <si>
    <t>http://193.88.185.146/website/energidataKort/viewer.htm?starttema1=vindkraft&amp;STARTLEFT=465749&amp;STARTRIGHT=466549&amp;STARTBOTTOM=6289027&amp;STARTTOP=6289827</t>
  </si>
  <si>
    <t>570715000000030932</t>
  </si>
  <si>
    <t>160138</t>
  </si>
  <si>
    <t>Sjørring</t>
  </si>
  <si>
    <t>http://193.88.185.146/website/energidataKort/viewer.htm?starttema1=vindkraft&amp;STARTLEFT=476017&amp;STARTRIGHT=476817&amp;STARTBOTTOM=6313291&amp;STARTTOP=6314091</t>
  </si>
  <si>
    <t>570715000000030895</t>
  </si>
  <si>
    <t>160136</t>
  </si>
  <si>
    <t>http://193.88.185.146/website/energidataKort/viewer.htm?starttema1=vindkraft&amp;STARTLEFT=464746&amp;STARTRIGHT=465546&amp;STARTBOTTOM=6293768&amp;STARTTOP=6294568</t>
  </si>
  <si>
    <t>570715000000030888</t>
  </si>
  <si>
    <t>160118</t>
  </si>
  <si>
    <t>Djernæs by</t>
  </si>
  <si>
    <t>http://193.88.185.146/website/energidataKort/viewer.htm?starttema1=vindkraft&amp;STARTLEFT=472892&amp;STARTRIGHT=473692&amp;STARTBOTTOM=6313140&amp;STARTTOP=6313940</t>
  </si>
  <si>
    <t>570715000000030796</t>
  </si>
  <si>
    <t>160116</t>
  </si>
  <si>
    <t>http://193.88.185.146/website/energidataKort/viewer.htm?starttema1=vindkraft&amp;STARTLEFT=475642&amp;STARTRIGHT=476442&amp;STARTBOTTOM=6313408&amp;STARTTOP=6314208</t>
  </si>
  <si>
    <t>570715000000030789</t>
  </si>
  <si>
    <t>160108</t>
  </si>
  <si>
    <t>24a</t>
  </si>
  <si>
    <t>Vang</t>
  </si>
  <si>
    <t>http://193.88.185.146/website/energidataKort/viewer.htm?starttema1=vindkraft&amp;STARTLEFT=472030&amp;STARTRIGHT=472830&amp;STARTBOTTOM=6314059&amp;STARTTOP=6314859</t>
  </si>
  <si>
    <t>570715000000030741</t>
  </si>
  <si>
    <t>160106</t>
  </si>
  <si>
    <t>http://193.88.185.146/website/energidataKort/viewer.htm?starttema1=vindkraft&amp;STARTLEFT=458959&amp;STARTRIGHT=459759&amp;STARTBOTTOM=6289026&amp;STARTTOP=6289826</t>
  </si>
  <si>
    <t>Bonus 150 kW MK III</t>
  </si>
  <si>
    <t>570715000000030734</t>
  </si>
  <si>
    <t>160104</t>
  </si>
  <si>
    <t>http://193.88.185.146/website/energidataKort/viewer.htm?starttema1=vindkraft&amp;STARTLEFT=460758&amp;STARTRIGHT=461558&amp;STARTBOTTOM=6289317&amp;STARTTOP=6290117</t>
  </si>
  <si>
    <t>570715000000030727</t>
  </si>
  <si>
    <t>160096</t>
  </si>
  <si>
    <t>37b</t>
  </si>
  <si>
    <t>http://193.88.185.146/website/energidataKort/viewer.htm?starttema1=vindkraft&amp;STARTLEFT=458836&amp;STARTRIGHT=459636&amp;STARTBOTTOM=6293114&amp;STARTTOP=6293914</t>
  </si>
  <si>
    <t>570715000000030680</t>
  </si>
  <si>
    <t>160090</t>
  </si>
  <si>
    <t>http://193.88.185.146/website/energidataKort/viewer.htm?starttema1=vindkraft&amp;STARTLEFT=467045&amp;STARTRIGHT=467845&amp;STARTBOTTOM=6301612&amp;STARTTOP=6302412</t>
  </si>
  <si>
    <t>570715000000030659</t>
  </si>
  <si>
    <t>160084</t>
  </si>
  <si>
    <t>Adbøl</t>
  </si>
  <si>
    <t>http://193.88.185.146/website/energidataKort/viewer.htm?starttema1=vindkraft&amp;STARTLEFT=460388&amp;STARTRIGHT=461188&amp;STARTBOTTOM=6291987&amp;STARTTOP=6292787</t>
  </si>
  <si>
    <t>570715000000030628</t>
  </si>
  <si>
    <t>160082</t>
  </si>
  <si>
    <t>3c2c</t>
  </si>
  <si>
    <t>http://193.88.185.146/website/energidataKort/viewer.htm?starttema1=vindkraft&amp;STARTLEFT=472529&amp;STARTRIGHT=473329&amp;STARTBOTTOM=6313803&amp;STARTTOP=6314603</t>
  </si>
  <si>
    <t>570715000000030611</t>
  </si>
  <si>
    <t>160080</t>
  </si>
  <si>
    <t>http://193.88.185.146/website/energidataKort/viewer.htm?starttema1=vindkraft&amp;STARTLEFT=472702&amp;STARTRIGHT=473502&amp;STARTBOTTOM=6313798&amp;STARTTOP=6314598</t>
  </si>
  <si>
    <t>570715000000030604</t>
  </si>
  <si>
    <t>160074</t>
  </si>
  <si>
    <t>4y,4d</t>
  </si>
  <si>
    <t>http://193.88.185.146/website/energidataKort/viewer.htm?starttema1=vindkraft&amp;STARTLEFT=459140&amp;STARTRIGHT=459940&amp;STARTBOTTOM=6288456&amp;STARTTOP=6289256</t>
  </si>
  <si>
    <t>570715000000030598</t>
  </si>
  <si>
    <t>160062</t>
  </si>
  <si>
    <t>http://193.88.185.146/website/energidataKort/viewer.htm?starttema1=vindkraft&amp;STARTLEFT=464746&amp;STARTRIGHT=465546&amp;STARTBOTTOM=6293673&amp;STARTTOP=6294473</t>
  </si>
  <si>
    <t>570715000000030543</t>
  </si>
  <si>
    <t>160052</t>
  </si>
  <si>
    <t>http://193.88.185.146/website/energidataKort/viewer.htm?starttema1=vindkraft&amp;STARTLEFT=459254&amp;STARTRIGHT=460054&amp;STARTBOTTOM=6295303&amp;STARTTOP=6296103</t>
  </si>
  <si>
    <t>570715000000030505</t>
  </si>
  <si>
    <t>160050</t>
  </si>
  <si>
    <t>5i</t>
  </si>
  <si>
    <t>http://193.88.185.146/website/energidataKort/viewer.htm?starttema1=vindkraft&amp;STARTLEFT=469842&amp;STARTRIGHT=470642&amp;STARTBOTTOM=6313556&amp;STARTTOP=6314356</t>
  </si>
  <si>
    <t>570715000000030499</t>
  </si>
  <si>
    <t>160044</t>
  </si>
  <si>
    <t>1æ</t>
  </si>
  <si>
    <t>Morup Mølle</t>
  </si>
  <si>
    <t>http://193.88.185.146/website/energidataKort/viewer.htm?starttema1=vindkraft&amp;STARTLEFT=463491&amp;STARTRIGHT=464291&amp;STARTBOTTOM=6299702&amp;STARTTOP=6300502</t>
  </si>
  <si>
    <t>570715000000030475</t>
  </si>
  <si>
    <t>160042</t>
  </si>
  <si>
    <t>http://193.88.185.146/website/energidataKort/viewer.htm?starttema1=vindkraft&amp;STARTLEFT=468982&amp;STARTRIGHT=469782&amp;STARTBOTTOM=6309723&amp;STARTTOP=6310523</t>
  </si>
  <si>
    <t>570715000000030468</t>
  </si>
  <si>
    <t>160030</t>
  </si>
  <si>
    <t>http://193.88.185.146/website/energidataKort/viewer.htm?starttema1=vindkraft&amp;STARTLEFT=466118&amp;STARTRIGHT=466918&amp;STARTBOTTOM=6289237&amp;STARTTOP=6290037</t>
  </si>
  <si>
    <t>570715000000030413</t>
  </si>
  <si>
    <t>160028</t>
  </si>
  <si>
    <t>http://193.88.185.146/website/energidataKort/viewer.htm?starttema1=vindkraft&amp;STARTLEFT=471093&amp;STARTRIGHT=471893&amp;STARTBOTTOM=6312694&amp;STARTTOP=6313494</t>
  </si>
  <si>
    <t>570715000000030406</t>
  </si>
  <si>
    <t>160026</t>
  </si>
  <si>
    <t>http://193.88.185.146/website/energidataKort/viewer.htm?starttema1=vindkraft&amp;STARTLEFT=471235&amp;STARTRIGHT=472035&amp;STARTBOTTOM=6312711&amp;STARTTOP=6313511</t>
  </si>
  <si>
    <t>570715000000030390</t>
  </si>
  <si>
    <t>160024</t>
  </si>
  <si>
    <t>http://193.88.185.146/website/energidataKort/viewer.htm?starttema1=vindkraft&amp;STARTLEFT=462766&amp;STARTRIGHT=463566&amp;STARTBOTTOM=6298982&amp;STARTTOP=6299782</t>
  </si>
  <si>
    <t>570715000000030383</t>
  </si>
  <si>
    <t>160022</t>
  </si>
  <si>
    <t>Hørdum by</t>
  </si>
  <si>
    <t>http://193.88.185.146/website/energidataKort/viewer.htm?starttema1=vindkraft&amp;STARTLEFT=469301&amp;STARTRIGHT=470101&amp;STARTBOTTOM=6300040&amp;STARTTOP=6300840</t>
  </si>
  <si>
    <t>570715000000030376</t>
  </si>
  <si>
    <t>160017</t>
  </si>
  <si>
    <t>12ad</t>
  </si>
  <si>
    <t>http://193.88.185.146/website/energidataKort/viewer.htm?starttema1=vindkraft&amp;STARTLEFT=464361&amp;STARTRIGHT=465161&amp;STARTBOTTOM=6287212&amp;STARTTOP=6288012</t>
  </si>
  <si>
    <t>150 KW MK II</t>
  </si>
  <si>
    <t>570715000000030352</t>
  </si>
  <si>
    <t>160005</t>
  </si>
  <si>
    <t>Villerup</t>
  </si>
  <si>
    <t>http://193.88.185.146/website/energidataKort/viewer.htm?starttema1=vindkraft&amp;STARTLEFT=461452&amp;STARTRIGHT=462252&amp;STARTBOTTOM=6295079&amp;STARTTOP=6295879</t>
  </si>
  <si>
    <t>V25-200 KW</t>
  </si>
  <si>
    <t>570715000000030307</t>
  </si>
  <si>
    <t>160001</t>
  </si>
  <si>
    <t>http://193.88.185.146/website/energidataKort/viewer.htm?starttema1=vindkraft&amp;STARTLEFT=474796&amp;STARTRIGHT=475596&amp;STARTBOTTOM=6307486&amp;STARTTOP=6308286</t>
  </si>
  <si>
    <t>15 kW</t>
  </si>
  <si>
    <t>570715000000030291</t>
  </si>
  <si>
    <t>124570</t>
  </si>
  <si>
    <t>http://193.88.185.146/website/energidataKort/viewer.htm?starttema1=vindkraft&amp;STARTLEFT=466409&amp;STARTRIGHT=467209&amp;STARTBOTTOM=6304099&amp;STARTTOP=6304899</t>
  </si>
  <si>
    <t>V 19-90 KW</t>
  </si>
  <si>
    <t>570715000000030277</t>
  </si>
  <si>
    <t>123347</t>
  </si>
  <si>
    <t>Vandet</t>
  </si>
  <si>
    <t>http://193.88.185.146/website/energidataKort/viewer.htm?starttema1=vindkraft&amp;STARTLEFT=474606&amp;STARTRIGHT=475406&amp;STARTBOTTOM=6318091&amp;STARTTOP=6318891</t>
  </si>
  <si>
    <t>570715000000030222</t>
  </si>
  <si>
    <t>123321</t>
  </si>
  <si>
    <t>2v</t>
  </si>
  <si>
    <t>http://193.88.185.146/website/energidataKort/viewer.htm?starttema1=vindkraft&amp;STARTLEFT=474311&amp;STARTRIGHT=475111&amp;STARTBOTTOM=6309234&amp;STARTTOP=6310034</t>
  </si>
  <si>
    <t>570715000000030147</t>
  </si>
  <si>
    <t>123298</t>
  </si>
  <si>
    <t>http://193.88.185.146/website/energidataKort/viewer.htm?starttema1=vindkraft&amp;STARTLEFT=474656&amp;STARTRIGHT=475456&amp;STARTBOTTOM=6306519&amp;STARTTOP=6307319</t>
  </si>
  <si>
    <t>570715000000030062</t>
  </si>
  <si>
    <t>123233</t>
  </si>
  <si>
    <t>Hassing</t>
  </si>
  <si>
    <t>http://193.88.185.146/website/energidataKort/viewer.htm?starttema1=vindkraft&amp;STARTLEFT=467145&amp;STARTRIGHT=467945&amp;STARTBOTTOM=6296368&amp;STARTTOP=6297168</t>
  </si>
  <si>
    <t>95 KW</t>
  </si>
  <si>
    <t>570715000000029837</t>
  </si>
  <si>
    <t>123223</t>
  </si>
  <si>
    <t>32b</t>
  </si>
  <si>
    <t>http://193.88.185.146/website/energidataKort/viewer.htm?starttema1=vindkraft&amp;STARTLEFT=459182&amp;STARTRIGHT=459982&amp;STARTBOTTOM=6295172&amp;STARTTOP=6295972</t>
  </si>
  <si>
    <t>THY 11</t>
  </si>
  <si>
    <t>Thy Møllen</t>
  </si>
  <si>
    <t>570715000000029820</t>
  </si>
  <si>
    <t>123204</t>
  </si>
  <si>
    <t>Ettrup by</t>
  </si>
  <si>
    <t>http://193.88.185.146/website/energidataKort/viewer.htm?starttema1=vindkraft&amp;STARTLEFT=462479&amp;STARTRIGHT=463279&amp;STARTBOTTOM=6291601&amp;STARTTOP=6292401</t>
  </si>
  <si>
    <t>V20-100 KW</t>
  </si>
  <si>
    <t>570715000000029776</t>
  </si>
  <si>
    <t>123202</t>
  </si>
  <si>
    <t>http://193.88.185.146/website/energidataKort/viewer.htm?starttema1=vindkraft&amp;STARTLEFT=462477&amp;STARTRIGHT=463277&amp;STARTBOTTOM=6291600&amp;STARTTOP=6292400</t>
  </si>
  <si>
    <t>22 kW</t>
  </si>
  <si>
    <t>Smedemester mølle</t>
  </si>
  <si>
    <t>570715000000029769</t>
  </si>
  <si>
    <t>123190</t>
  </si>
  <si>
    <t>http://193.88.185.146/website/energidataKort/viewer.htm?starttema1=vindkraft&amp;STARTLEFT=464125&amp;STARTRIGHT=464925&amp;STARTBOTTOM=6283618&amp;STARTTOP=6284418</t>
  </si>
  <si>
    <t>5,5 kW</t>
  </si>
  <si>
    <t>570715000000029721</t>
  </si>
  <si>
    <t>123188</t>
  </si>
  <si>
    <t>http://193.88.185.146/website/energidataKort/viewer.htm?starttema1=vindkraft&amp;STARTLEFT=463613&amp;STARTRIGHT=464413&amp;STARTBOTTOM=6283243&amp;STARTTOP=6284043</t>
  </si>
  <si>
    <t>FC 4000</t>
  </si>
  <si>
    <t>Nordvestjysk Folkecenter</t>
  </si>
  <si>
    <t>570715000000029691</t>
  </si>
  <si>
    <t>http://193.88.185.146/website/energidataKort/viewer.htm?starttema1=vindkraft&amp;STARTLEFT=463662&amp;STARTRIGHT=464462&amp;STARTBOTTOM=6283325&amp;STARTTOP=6284125</t>
  </si>
  <si>
    <t>570715000000029684</t>
  </si>
  <si>
    <t>123179</t>
  </si>
  <si>
    <t>1r</t>
  </si>
  <si>
    <t>Flarup by</t>
  </si>
  <si>
    <t>http://193.88.185.146/website/energidataKort/viewer.htm?starttema1=vindkraft&amp;STARTLEFT=461908&amp;STARTRIGHT=462708&amp;STARTBOTTOM=6287435&amp;STARTTOP=6288235</t>
  </si>
  <si>
    <t>HM-37 525kW</t>
  </si>
  <si>
    <t>Hanstholm Møllen</t>
  </si>
  <si>
    <t>570715000000029653</t>
  </si>
  <si>
    <t>WHH</t>
  </si>
  <si>
    <t>39a</t>
  </si>
  <si>
    <t>Nordre Strandvej, Hanstholm Havn</t>
  </si>
  <si>
    <t>http://193.88.185.146/website/energidataKort/viewer.htm?starttema1=vindkraft&amp;STARTLEFT=476475&amp;STARTRIGHT=477275&amp;STARTBOTTOM=6331179&amp;STARTTOP=6331979</t>
  </si>
  <si>
    <t>570715000000006234</t>
  </si>
  <si>
    <t>http://193.88.185.146/website/energidataKort/viewer.htm?starttema1=vindkraft&amp;STARTLEFT=476850&amp;STARTRIGHT=477650&amp;STARTBOTTOM=6331176&amp;STARTTOP=6331976</t>
  </si>
  <si>
    <t>570715000000006227</t>
  </si>
  <si>
    <t>http://193.88.185.146/website/energidataKort/viewer.htm?starttema1=vindkraft&amp;STARTLEFT=477004&amp;STARTRIGHT=477804&amp;STARTBOTTOM=6331050&amp;STARTTOP=6331850</t>
  </si>
  <si>
    <t>NM900/52-LM</t>
  </si>
  <si>
    <t>570715000000006210</t>
  </si>
  <si>
    <t>80600400</t>
  </si>
  <si>
    <t>Rødbrogård, Tømmerby</t>
  </si>
  <si>
    <t>http://193.88.185.146/website/energidataKort/viewer.htm?starttema1=vindkraft&amp;STARTLEFT=494943&amp;STARTRIGHT=495743&amp;STARTBOTTOM=6324792&amp;STARTTOP=6325592</t>
  </si>
  <si>
    <t>570715000000006197</t>
  </si>
  <si>
    <t>80600200</t>
  </si>
  <si>
    <t>http://193.88.185.146/website/energidataKort/viewer.htm?starttema1=vindkraft&amp;STARTLEFT=495037&amp;STARTRIGHT=495837&amp;STARTBOTTOM=6325069&amp;STARTTOP=6325869</t>
  </si>
  <si>
    <t>NM900/52-IEC II</t>
  </si>
  <si>
    <t>570715000000006180</t>
  </si>
  <si>
    <t>3806001</t>
  </si>
  <si>
    <t>http://193.88.185.146/website/energidataKort/viewer.htm?starttema1=vindkraft&amp;STARTLEFT=495085&amp;STARTRIGHT=495885&amp;STARTBOTTOM=6325207&amp;STARTTOP=6326007</t>
  </si>
  <si>
    <t>570715000000006173</t>
  </si>
  <si>
    <t>80500600</t>
  </si>
  <si>
    <t>Hjardemål By, Hjardemål</t>
  </si>
  <si>
    <t>http://193.88.185.146/website/energidataKort/viewer.htm?starttema1=vindkraft&amp;STARTLEFT=489126&amp;STARTRIGHT=489926&amp;STARTBOTTOM=6324001&amp;STARTTOP=6324801</t>
  </si>
  <si>
    <t>570715000000006166</t>
  </si>
  <si>
    <t>80500500</t>
  </si>
  <si>
    <t>9g</t>
  </si>
  <si>
    <t>http://193.88.185.146/website/energidataKort/viewer.htm?starttema1=vindkraft&amp;STARTLEFT=489231&amp;STARTRIGHT=490031&amp;STARTBOTTOM=6323900&amp;STARTTOP=6324700</t>
  </si>
  <si>
    <t>570715000000006159</t>
  </si>
  <si>
    <t>80500400</t>
  </si>
  <si>
    <t>http://193.88.185.146/website/energidataKort/viewer.htm?starttema1=vindkraft&amp;STARTLEFT=489336&amp;STARTRIGHT=490136&amp;STARTBOTTOM=6323800&amp;STARTTOP=6324600</t>
  </si>
  <si>
    <t>570715000000006142</t>
  </si>
  <si>
    <t>80500300</t>
  </si>
  <si>
    <t>http://193.88.185.146/website/energidataKort/viewer.htm?starttema1=vindkraft&amp;STARTLEFT=489440&amp;STARTRIGHT=490240&amp;STARTBOTTOM=6323700&amp;STARTTOP=6324500</t>
  </si>
  <si>
    <t>570715000000006135</t>
  </si>
  <si>
    <t>80500200</t>
  </si>
  <si>
    <t>http://193.88.185.146/website/energidataKort/viewer.htm?starttema1=vindkraft&amp;STARTLEFT=489544&amp;STARTRIGHT=490344&amp;STARTBOTTOM=6323600&amp;STARTTOP=6324400</t>
  </si>
  <si>
    <t>570715000000006128</t>
  </si>
  <si>
    <t>80500100</t>
  </si>
  <si>
    <t>http://193.88.185.146/website/energidataKort/viewer.htm?starttema1=vindkraft&amp;STARTLEFT=489648&amp;STARTRIGHT=490448&amp;STARTBOTTOM=6323499&amp;STARTTOP=6324299</t>
  </si>
  <si>
    <t>V47 660 kW</t>
  </si>
  <si>
    <t>570715000000006111</t>
  </si>
  <si>
    <t>42900100</t>
  </si>
  <si>
    <t>Skinnerup By og Sogn</t>
  </si>
  <si>
    <t>http://193.88.185.146/website/energidataKort/viewer.htm?starttema1=vindkraft&amp;STARTLEFT=481152&amp;STARTRIGHT=481952&amp;STARTBOTTOM=6316217&amp;STARTTOP=6317017</t>
  </si>
  <si>
    <t>570715000000006104</t>
  </si>
  <si>
    <t>41900100</t>
  </si>
  <si>
    <t>Nørtorp Ræhr</t>
  </si>
  <si>
    <t>http://193.88.185.146/website/energidataKort/viewer.htm?starttema1=vindkraft&amp;STARTLEFT=478558&amp;STARTRIGHT=479358&amp;STARTBOTTOM=6329301&amp;STARTTOP=6330101</t>
  </si>
  <si>
    <t>570715000000006098</t>
  </si>
  <si>
    <t>42000100</t>
  </si>
  <si>
    <t>http://193.88.185.146/website/energidataKort/viewer.htm?starttema1=vindkraft&amp;STARTLEFT=478527&amp;STARTRIGHT=479327&amp;STARTBOTTOM=6329425&amp;STARTTOP=6330225</t>
  </si>
  <si>
    <t>V29 225 kW</t>
  </si>
  <si>
    <t>570715000000006081</t>
  </si>
  <si>
    <t>40400100</t>
  </si>
  <si>
    <t>Nodentoftgårde</t>
  </si>
  <si>
    <t>http://193.88.185.146/website/energidataKort/viewer.htm?starttema1=vindkraft&amp;STARTLEFT=476233&amp;STARTRIGHT=477033&amp;STARTBOTTOM=6309176&amp;STARTTOP=6309976</t>
  </si>
  <si>
    <t>NKT 440/41 - 550 kW</t>
  </si>
  <si>
    <t>570715000000006074</t>
  </si>
  <si>
    <t>3399001</t>
  </si>
  <si>
    <t>Skovsted By, Hillerslev</t>
  </si>
  <si>
    <t>http://193.88.185.146/website/energidataKort/viewer.htm?starttema1=vindkraft&amp;STARTLEFT=485637&amp;STARTRIGHT=486437&amp;STARTBOTTOM=6318113&amp;STARTTOP=6318913</t>
  </si>
  <si>
    <t>V42 600kW</t>
  </si>
  <si>
    <t>570715000000006067</t>
  </si>
  <si>
    <t>40000100</t>
  </si>
  <si>
    <t>33h</t>
  </si>
  <si>
    <t>Sønderby By, Tved</t>
  </si>
  <si>
    <t>http://193.88.185.146/website/energidataKort/viewer.htm?starttema1=vindkraft&amp;STARTLEFT=481769&amp;STARTRIGHT=482569&amp;STARTBOTTOM=6319560&amp;STARTTOP=6320360</t>
  </si>
  <si>
    <t>V27 225kW</t>
  </si>
  <si>
    <t>570715000000006050</t>
  </si>
  <si>
    <t>3398002</t>
  </si>
  <si>
    <t>Skinnerup By, Skinnerup</t>
  </si>
  <si>
    <t>http://193.88.185.146/website/energidataKort/viewer.htm?starttema1=vindkraft&amp;STARTLEFT=480759&amp;STARTRIGHT=481559&amp;STARTBOTTOM=6317280&amp;STARTTOP=6318080</t>
  </si>
  <si>
    <t>570715000000006043</t>
  </si>
  <si>
    <t>339800</t>
  </si>
  <si>
    <t>http://193.88.185.146/website/energidataKort/viewer.htm?starttema1=vindkraft&amp;STARTLEFT=480859&amp;STARTRIGHT=481659&amp;STARTBOTTOM=6317278&amp;STARTTOP=6318078</t>
  </si>
  <si>
    <t>570715000000006036</t>
  </si>
  <si>
    <t>39700100</t>
  </si>
  <si>
    <t>Hillerslev</t>
  </si>
  <si>
    <t>http://193.88.185.146/website/energidataKort/viewer.htm?starttema1=vindkraft&amp;STARTLEFT=482362&amp;STARTRIGHT=483162&amp;STARTBOTTOM=6319453&amp;STARTTOP=6320253</t>
  </si>
  <si>
    <t>570715000000006029</t>
  </si>
  <si>
    <t>39600300</t>
  </si>
  <si>
    <t>Brund By, Hillerslev</t>
  </si>
  <si>
    <t>http://193.88.185.146/website/energidataKort/viewer.htm?starttema1=vindkraft&amp;STARTLEFT=483183&amp;STARTRIGHT=483983&amp;STARTBOTTOM=6315867&amp;STARTTOP=6316667</t>
  </si>
  <si>
    <t>570715000000006012</t>
  </si>
  <si>
    <t>39600100</t>
  </si>
  <si>
    <t>http://193.88.185.146/website/energidataKort/viewer.htm?starttema1=vindkraft&amp;STARTLEFT=482890&amp;STARTRIGHT=483690&amp;STARTBOTTOM=6315928&amp;STARTTOP=6316728</t>
  </si>
  <si>
    <t>570715000000006005</t>
  </si>
  <si>
    <t>39600200</t>
  </si>
  <si>
    <t>Kjelstryp By, Hillerslev</t>
  </si>
  <si>
    <t>http://193.88.185.146/website/energidataKort/viewer.htm?starttema1=vindkraft&amp;STARTLEFT=483037&amp;STARTRIGHT=483837&amp;STARTBOTTOM=6315898&amp;STARTTOP=6316698</t>
  </si>
  <si>
    <t>570715000000005992</t>
  </si>
  <si>
    <t>39000200</t>
  </si>
  <si>
    <t>Skinnerup</t>
  </si>
  <si>
    <t>http://193.88.185.146/website/energidataKort/viewer.htm?starttema1=vindkraft&amp;STARTLEFT=479592&amp;STARTRIGHT=480392&amp;STARTBOTTOM=6316931&amp;STARTTOP=6317731</t>
  </si>
  <si>
    <t>NTK 500/37</t>
  </si>
  <si>
    <t>570715000000005985</t>
  </si>
  <si>
    <t>38500100</t>
  </si>
  <si>
    <t>Kjelstrup By, Hillerslev</t>
  </si>
  <si>
    <t>http://193.88.185.146/website/energidataKort/viewer.htm?starttema1=vindkraft&amp;STARTLEFT=483609&amp;STARTRIGHT=484409&amp;STARTBOTTOM=6316711&amp;STARTTOP=6317511</t>
  </si>
  <si>
    <t>V27 225 kW</t>
  </si>
  <si>
    <t>570715000000005978</t>
  </si>
  <si>
    <t>38400100</t>
  </si>
  <si>
    <t>http://193.88.185.146/website/energidataKort/viewer.htm?starttema1=vindkraft&amp;STARTLEFT=481709&amp;STARTRIGHT=482509&amp;STARTBOTTOM=6320640&amp;STARTTOP=6321440</t>
  </si>
  <si>
    <t>570715000000005961</t>
  </si>
  <si>
    <t>3384003</t>
  </si>
  <si>
    <t>Sønderby, Tved</t>
  </si>
  <si>
    <t>http://193.88.185.146/website/energidataKort/viewer.htm?starttema1=vindkraft&amp;STARTLEFT=481651&amp;STARTRIGHT=482451&amp;STARTBOTTOM=6320323&amp;STARTTOP=6321123</t>
  </si>
  <si>
    <t>570715000000005954</t>
  </si>
  <si>
    <t>38400200</t>
  </si>
  <si>
    <t>58</t>
  </si>
  <si>
    <t>http://193.88.185.146/website/energidataKort/viewer.htm?starttema1=vindkraft&amp;STARTLEFT=481802&amp;STARTRIGHT=482602&amp;STARTBOTTOM=6320449&amp;STARTTOP=6321249</t>
  </si>
  <si>
    <t>570715000000005947</t>
  </si>
  <si>
    <t>3383001</t>
  </si>
  <si>
    <t>9c</t>
  </si>
  <si>
    <t>http://193.88.185.146/website/energidataKort/viewer.htm?starttema1=vindkraft&amp;STARTLEFT=484148&amp;STARTRIGHT=484948&amp;STARTBOTTOM=6315394&amp;STARTTOP=6316194</t>
  </si>
  <si>
    <t>570715000000005930</t>
  </si>
  <si>
    <t>33500300</t>
  </si>
  <si>
    <t>29a</t>
  </si>
  <si>
    <t>Lund og Bjerget Byer, Lild Sogn</t>
  </si>
  <si>
    <t>http://193.88.185.146/website/energidataKort/viewer.htm?starttema1=vindkraft&amp;STARTLEFT=499724&amp;STARTRIGHT=500524&amp;STARTBOTTOM=6329730&amp;STARTTOP=6330530</t>
  </si>
  <si>
    <t>300/31</t>
  </si>
  <si>
    <t>570715000000005923</t>
  </si>
  <si>
    <t>37900100</t>
  </si>
  <si>
    <t>http://193.88.185.146/website/energidataKort/viewer.htm?starttema1=vindkraft&amp;STARTLEFT=483060&amp;STARTRIGHT=483860&amp;STARTBOTTOM=6316978&amp;STARTTOP=6317778</t>
  </si>
  <si>
    <t>570715000000005916</t>
  </si>
  <si>
    <t>3371001</t>
  </si>
  <si>
    <t>Næstrup</t>
  </si>
  <si>
    <t>http://193.88.185.146/website/energidataKort/viewer.htm?starttema1=vindkraft&amp;STARTLEFT=476651&amp;STARTRIGHT=477451&amp;STARTBOTTOM=6310429&amp;STARTTOP=6311229</t>
  </si>
  <si>
    <t>570715000000005909</t>
  </si>
  <si>
    <t>3367001</t>
  </si>
  <si>
    <t>81a</t>
  </si>
  <si>
    <t>Øsløs</t>
  </si>
  <si>
    <t>http://193.88.185.146/website/energidataKort/viewer.htm?starttema1=vindkraft&amp;STARTLEFT=500148&amp;STARTRIGHT=500948&amp;STARTBOTTOM=6322243&amp;STARTTOP=6323043</t>
  </si>
  <si>
    <t>V20</t>
  </si>
  <si>
    <t>570715000000005893</t>
  </si>
  <si>
    <t>22501500</t>
  </si>
  <si>
    <t>Kølbygård Hgd., Hunstrup Sogn</t>
  </si>
  <si>
    <t>http://193.88.185.146/website/energidataKort/viewer.htm?starttema1=vindkraft&amp;STARTLEFT=489065&amp;STARTRIGHT=489865&amp;STARTBOTTOM=6320999&amp;STARTTOP=6321799</t>
  </si>
  <si>
    <t>HM 17-75 kW</t>
  </si>
  <si>
    <t>570715000000005848</t>
  </si>
  <si>
    <t>11410500</t>
  </si>
  <si>
    <t>Ræhr</t>
  </si>
  <si>
    <t>http://193.88.185.146/website/energidataKort/viewer.htm?starttema1=vindkraft&amp;STARTLEFT=478868&amp;STARTRIGHT=479668&amp;STARTBOTTOM=6327531&amp;STARTTOP=6328331</t>
  </si>
  <si>
    <t>570715000000005794</t>
  </si>
  <si>
    <t>43100100</t>
  </si>
  <si>
    <t>http://193.88.185.146/website/energidataKort/viewer.htm?starttema1=vindkraft&amp;STARTLEFT=478504&amp;STARTRIGHT=479304&amp;STARTBOTTOM=6329548&amp;STARTTOP=6330348</t>
  </si>
  <si>
    <t>570715000000005787</t>
  </si>
  <si>
    <t>80600300</t>
  </si>
  <si>
    <t>http://193.88.185.146/website/energidataKort/viewer.htm?starttema1=vindkraft&amp;STARTLEFT=494990&amp;STARTRIGHT=495790&amp;STARTBOTTOM=6324931&amp;STARTTOP=6325731</t>
  </si>
  <si>
    <t>570715000000005770</t>
  </si>
  <si>
    <t>41400100</t>
  </si>
  <si>
    <t>http://193.88.185.146/website/energidataKort/viewer.htm?starttema1=vindkraft&amp;STARTLEFT=478877&amp;STARTRIGHT=479677&amp;STARTBOTTOM=6328740&amp;STARTTOP=6329540</t>
  </si>
  <si>
    <t>570715000000005763</t>
  </si>
  <si>
    <t>http://193.88.185.146/website/energidataKort/viewer.htm?starttema1=vindkraft&amp;STARTLEFT=478794&amp;STARTRIGHT=479594&amp;STARTBOTTOM=6328839&amp;STARTTOP=6329639</t>
  </si>
  <si>
    <t>570715000000005756</t>
  </si>
  <si>
    <t>http://193.88.185.146/website/energidataKort/viewer.htm?starttema1=vindkraft&amp;STARTLEFT=478719&amp;STARTRIGHT=479519&amp;STARTBOTTOM=6328950&amp;STARTTOP=6329750</t>
  </si>
  <si>
    <t>570715000000005749</t>
  </si>
  <si>
    <t>47a</t>
  </si>
  <si>
    <t>http://193.88.185.146/website/energidataKort/viewer.htm?starttema1=vindkraft&amp;STARTLEFT=478656&amp;STARTRIGHT=479456&amp;STARTBOTTOM=6329059&amp;STARTTOP=6329859</t>
  </si>
  <si>
    <t>570715000000005732</t>
  </si>
  <si>
    <t>http://193.88.185.146/website/energidataKort/viewer.htm?starttema1=vindkraft&amp;STARTLEFT=478594&amp;STARTRIGHT=479394&amp;STARTBOTTOM=6329181&amp;STARTTOP=6329981</t>
  </si>
  <si>
    <t>570715000000005725</t>
  </si>
  <si>
    <t>3390003</t>
  </si>
  <si>
    <t>http://193.88.185.146/website/energidataKort/viewer.htm?starttema1=vindkraft&amp;STARTLEFT=479634&amp;STARTRIGHT=480434&amp;STARTBOTTOM=6316789&amp;STARTTOP=6317589</t>
  </si>
  <si>
    <t>570715000000005701</t>
  </si>
  <si>
    <t>3390001</t>
  </si>
  <si>
    <t>9i</t>
  </si>
  <si>
    <t>http://193.88.185.146/website/energidataKort/viewer.htm?starttema1=vindkraft&amp;STARTLEFT=479549&amp;STARTRIGHT=480349&amp;STARTBOTTOM=6317073&amp;STARTTOP=6317873</t>
  </si>
  <si>
    <t>570715000000005695</t>
  </si>
  <si>
    <t>38300300</t>
  </si>
  <si>
    <t>http://193.88.185.146/website/energidataKort/viewer.htm?starttema1=vindkraft&amp;STARTLEFT=484021&amp;STARTRIGHT=484821&amp;STARTBOTTOM=6315453&amp;STARTTOP=6316253</t>
  </si>
  <si>
    <t>570715000000005688</t>
  </si>
  <si>
    <t>3383002</t>
  </si>
  <si>
    <t>8i</t>
  </si>
  <si>
    <t>http://193.88.185.146/website/energidataKort/viewer.htm?starttema1=vindkraft&amp;STARTLEFT=483894&amp;STARTRIGHT=484694&amp;STARTBOTTOM=6315513&amp;STARTTOP=6316313</t>
  </si>
  <si>
    <t>570715000000005671</t>
  </si>
  <si>
    <t>3379002</t>
  </si>
  <si>
    <t>St. Hillerslev By, Hillerslev</t>
  </si>
  <si>
    <t>http://193.88.185.146/website/energidataKort/viewer.htm?starttema1=vindkraft&amp;STARTLEFT=483079&amp;STARTRIGHT=483879&amp;STARTBOTTOM=6317066&amp;STARTTOP=6317866</t>
  </si>
  <si>
    <t>570715000000005664</t>
  </si>
  <si>
    <t>3374002</t>
  </si>
  <si>
    <t>Tingstrup By, Thisted</t>
  </si>
  <si>
    <t>http://193.88.185.146/website/energidataKort/viewer.htm?starttema1=vindkraft&amp;STARTLEFT=477865&amp;STARTRIGHT=478665&amp;STARTBOTTOM=6313439&amp;STARTTOP=6314239</t>
  </si>
  <si>
    <t>570715000000005657</t>
  </si>
  <si>
    <t>3374001</t>
  </si>
  <si>
    <t>http://193.88.185.146/website/energidataKort/viewer.htm?starttema1=vindkraft&amp;STARTLEFT=477739&amp;STARTRIGHT=478539&amp;STARTBOTTOM=6313641&amp;STARTTOP=6314441</t>
  </si>
  <si>
    <t>570715000000005640</t>
  </si>
  <si>
    <t>3375002</t>
  </si>
  <si>
    <t>http://193.88.185.146/website/energidataKort/viewer.htm?starttema1=vindkraft&amp;STARTLEFT=477845&amp;STARTRIGHT=478645&amp;STARTBOTTOM=6313847&amp;STARTTOP=6314647</t>
  </si>
  <si>
    <t>570715000000005633</t>
  </si>
  <si>
    <t>3375001</t>
  </si>
  <si>
    <t>http://193.88.185.146/website/energidataKort/viewer.htm?starttema1=vindkraft&amp;STARTLEFT=477833&amp;STARTRIGHT=478633&amp;STARTBOTTOM=6313923&amp;STARTTOP=6314723</t>
  </si>
  <si>
    <t>570715000000005626</t>
  </si>
  <si>
    <t>3371002</t>
  </si>
  <si>
    <t>http://193.88.185.146/website/energidataKort/viewer.htm?starttema1=vindkraft&amp;STARTLEFT=476718&amp;STARTRIGHT=477518&amp;STARTBOTTOM=6310535&amp;STARTTOP=6311335</t>
  </si>
  <si>
    <t>570715000000005619</t>
  </si>
  <si>
    <t>3368003</t>
  </si>
  <si>
    <t>Ullerup Hgd., Sennels Sogn</t>
  </si>
  <si>
    <t>http://193.88.185.146/website/energidataKort/viewer.htm?starttema1=vindkraft&amp;STARTLEFT=485238&amp;STARTRIGHT=486038&amp;STARTBOTTOM=6315897&amp;STARTTOP=6316697</t>
  </si>
  <si>
    <t>570715000000005602</t>
  </si>
  <si>
    <t>3368002</t>
  </si>
  <si>
    <t>http://193.88.185.146/website/energidataKort/viewer.htm?starttema1=vindkraft&amp;STARTLEFT=485202&amp;STARTRIGHT=486002&amp;STARTBOTTOM=6315802&amp;STARTTOP=6316602</t>
  </si>
  <si>
    <t>570715000000005596</t>
  </si>
  <si>
    <t>3368001</t>
  </si>
  <si>
    <t>http://193.88.185.146/website/energidataKort/viewer.htm?starttema1=vindkraft&amp;STARTLEFT=485167&amp;STARTRIGHT=485967&amp;STARTBOTTOM=6315709&amp;STARTTOP=6316509</t>
  </si>
  <si>
    <t>570715000000005589</t>
  </si>
  <si>
    <t>3365008</t>
  </si>
  <si>
    <t>Nordentoft Gårde</t>
  </si>
  <si>
    <t>http://193.88.185.146/website/energidataKort/viewer.htm?starttema1=vindkraft&amp;STARTLEFT=477825&amp;STARTRIGHT=478625&amp;STARTBOTTOM=6309237&amp;STARTTOP=6310037</t>
  </si>
  <si>
    <t>570715000000005572</t>
  </si>
  <si>
    <t>http://193.88.185.146/website/energidataKort/viewer.htm?starttema1=vindkraft&amp;STARTLEFT=477734&amp;STARTRIGHT=478534&amp;STARTBOTTOM=6309243&amp;STARTTOP=6310043</t>
  </si>
  <si>
    <t>570715000000005565</t>
  </si>
  <si>
    <t>http://193.88.185.146/website/energidataKort/viewer.htm?starttema1=vindkraft&amp;STARTLEFT=477647&amp;STARTRIGHT=478447&amp;STARTBOTTOM=6309248&amp;STARTTOP=6310048</t>
  </si>
  <si>
    <t>570715000000005558</t>
  </si>
  <si>
    <t>3363002</t>
  </si>
  <si>
    <t>5r</t>
  </si>
  <si>
    <t>Brund By, Brund</t>
  </si>
  <si>
    <t>http://193.88.185.146/website/energidataKort/viewer.htm?starttema1=vindkraft&amp;STARTLEFT=481562&amp;STARTRIGHT=482362&amp;STARTBOTTOM=6316042&amp;STARTTOP=6316842</t>
  </si>
  <si>
    <t>570715000000005534</t>
  </si>
  <si>
    <t>3363001</t>
  </si>
  <si>
    <t>http://193.88.185.146/website/energidataKort/viewer.htm?starttema1=vindkraft&amp;STARTLEFT=481573&amp;STARTRIGHT=482373&amp;STARTBOTTOM=6316121&amp;STARTTOP=6316921</t>
  </si>
  <si>
    <t>570715000000005527</t>
  </si>
  <si>
    <t>3324001</t>
  </si>
  <si>
    <t>http://193.88.185.146/website/energidataKort/viewer.htm?starttema1=vindkraft&amp;STARTLEFT=486136&amp;STARTRIGHT=486936&amp;STARTBOTTOM=6317187&amp;STARTTOP=6317987</t>
  </si>
  <si>
    <t>570715000000005305</t>
  </si>
  <si>
    <t>3298005</t>
  </si>
  <si>
    <t>St. Hillerslev</t>
  </si>
  <si>
    <t>http://193.88.185.146/website/energidataKort/viewer.htm?starttema1=vindkraft&amp;STARTLEFT=482937&amp;STARTRIGHT=483737&amp;STARTBOTTOM=6316971&amp;STARTTOP=6317771</t>
  </si>
  <si>
    <t>DK 36/500 kW</t>
  </si>
  <si>
    <t>DANmark</t>
  </si>
  <si>
    <t>570715000000005282</t>
  </si>
  <si>
    <t>3376001</t>
  </si>
  <si>
    <t>39de</t>
  </si>
  <si>
    <t>Hansted By, Hansted</t>
  </si>
  <si>
    <t>http://193.88.185.146/website/energidataKort/viewer.htm?starttema1=vindkraft&amp;STARTLEFT=476673&amp;STARTRIGHT=477473&amp;STARTBOTTOM=6331203&amp;STARTTOP=6332003</t>
  </si>
  <si>
    <t>KE 18/4   EH</t>
  </si>
  <si>
    <t>570715000000005060</t>
  </si>
  <si>
    <t>3316001</t>
  </si>
  <si>
    <t>Nr. Skjoldborg</t>
  </si>
  <si>
    <t>http://193.88.185.146/website/energidataKort/viewer.htm?starttema1=vindkraft&amp;STARTLEFT=476648&amp;STARTRIGHT=477448&amp;STARTBOTTOM=6308026&amp;STARTTOP=6308826</t>
  </si>
  <si>
    <t>570715000000005046</t>
  </si>
  <si>
    <t>2050249</t>
  </si>
  <si>
    <t>Grønning</t>
  </si>
  <si>
    <t>http://193.88.185.146/website/energidataKort/viewer.htm?starttema1=vindkraft&amp;STARTLEFT=504047&amp;STARTRIGHT=504847&amp;STARTBOTTOM=6278073&amp;STARTTOP=6278873</t>
  </si>
  <si>
    <t>570715000000083686</t>
  </si>
  <si>
    <t>2050367</t>
  </si>
  <si>
    <t>Kærgaardsholm Hgd.</t>
  </si>
  <si>
    <t>http://193.88.185.146/website/energidataKort/viewer.htm?starttema1=vindkraft&amp;STARTLEFT=491239&amp;STARTRIGHT=492039&amp;STARTBOTTOM=6270488&amp;STARTTOP=6271288</t>
  </si>
  <si>
    <t>570715000000063923</t>
  </si>
  <si>
    <t>2050366</t>
  </si>
  <si>
    <t>http://193.88.185.146/website/energidataKort/viewer.htm?starttema1=vindkraft&amp;STARTLEFT=491394&amp;STARTRIGHT=492194&amp;STARTBOTTOM=6270291&amp;STARTTOP=6271091</t>
  </si>
  <si>
    <t>570715000000063916</t>
  </si>
  <si>
    <t>2050365</t>
  </si>
  <si>
    <t>http://193.88.185.146/website/energidataKort/viewer.htm?starttema1=vindkraft&amp;STARTLEFT=491549&amp;STARTRIGHT=492349&amp;STARTBOTTOM=6270095&amp;STARTTOP=6270895</t>
  </si>
  <si>
    <t>570715000000063909</t>
  </si>
  <si>
    <t>2050364</t>
  </si>
  <si>
    <t>Sdr. Andrup By, Ramsing</t>
  </si>
  <si>
    <t>http://193.88.185.146/website/energidataKort/viewer.htm?starttema1=vindkraft&amp;STARTLEFT=496510&amp;STARTRIGHT=497310&amp;STARTBOTTOM=6275319&amp;STARTTOP=6276119</t>
  </si>
  <si>
    <t>570715000000063893</t>
  </si>
  <si>
    <t>2050363</t>
  </si>
  <si>
    <t>Sdr. Andrup by, Ramsing</t>
  </si>
  <si>
    <t>http://193.88.185.146/website/energidataKort/viewer.htm?starttema1=vindkraft&amp;STARTLEFT=496735&amp;STARTRIGHT=497535&amp;STARTBOTTOM=6275209&amp;STARTTOP=6276009</t>
  </si>
  <si>
    <t>570715000000063886</t>
  </si>
  <si>
    <t>2050362</t>
  </si>
  <si>
    <t>Sønder Balling By, Balling</t>
  </si>
  <si>
    <t>http://193.88.185.146/website/energidataKort/viewer.htm?starttema1=vindkraft&amp;STARTLEFT=495959&amp;STARTRIGHT=496759&amp;STARTBOTTOM=6275099&amp;STARTTOP=6275899</t>
  </si>
  <si>
    <t>570715000000063879</t>
  </si>
  <si>
    <t>2050361</t>
  </si>
  <si>
    <t>Junget by, Junget</t>
  </si>
  <si>
    <t>http://193.88.185.146/website/energidataKort/viewer.htm?starttema1=vindkraft&amp;STARTLEFT=504355&amp;STARTRIGHT=505155&amp;STARTBOTTOM=6290922&amp;STARTTOP=6291722</t>
  </si>
  <si>
    <t>570715000000063862</t>
  </si>
  <si>
    <t>2050360</t>
  </si>
  <si>
    <t>13h</t>
  </si>
  <si>
    <t>Møgelthorum, Thorum</t>
  </si>
  <si>
    <t>http://193.88.185.146/website/energidataKort/viewer.htm?starttema1=vindkraft&amp;STARTLEFT=504373&amp;STARTRIGHT=505173&amp;STARTBOTTOM=6290724&amp;STARTTOP=6291524</t>
  </si>
  <si>
    <t>V52 - 850 kW</t>
  </si>
  <si>
    <t>570715000000063855</t>
  </si>
  <si>
    <t>2050359</t>
  </si>
  <si>
    <t>http://193.88.185.146/website/energidataKort/viewer.htm?starttema1=vindkraft&amp;STARTLEFT=504389&amp;STARTRIGHT=505189&amp;STARTBOTTOM=6290523&amp;STARTTOP=6291323</t>
  </si>
  <si>
    <t>570715000000063848</t>
  </si>
  <si>
    <t>2050358</t>
  </si>
  <si>
    <t>15k</t>
  </si>
  <si>
    <t>http://193.88.185.146/website/energidataKort/viewer.htm?starttema1=vindkraft&amp;STARTLEFT=504407&amp;STARTRIGHT=505207&amp;STARTBOTTOM=6290325&amp;STARTTOP=6291125</t>
  </si>
  <si>
    <t>570715000000063831</t>
  </si>
  <si>
    <t>2050356</t>
  </si>
  <si>
    <t>Krarup by, Hem</t>
  </si>
  <si>
    <t>http://193.88.185.146/website/energidataKort/viewer.htm?starttema1=vindkraft&amp;STARTLEFT=497479&amp;STARTRIGHT=498279&amp;STARTBOTTOM=6270255&amp;STARTTOP=6271055</t>
  </si>
  <si>
    <t>570715000000063794</t>
  </si>
  <si>
    <t>2050355</t>
  </si>
  <si>
    <t>http://193.88.185.146/website/energidataKort/viewer.htm?starttema1=vindkraft&amp;STARTLEFT=497602&amp;STARTRIGHT=498402&amp;STARTBOTTOM=6270038&amp;STARTTOP=6270838</t>
  </si>
  <si>
    <t>V66 - 7,75 MW</t>
  </si>
  <si>
    <t>570715000000063787</t>
  </si>
  <si>
    <t>2050354</t>
  </si>
  <si>
    <t>http://193.88.185.146/website/energidataKort/viewer.htm?starttema1=vindkraft&amp;STARTLEFT=497724&amp;STARTRIGHT=498524&amp;STARTBOTTOM=6269823&amp;STARTTOP=6270623</t>
  </si>
  <si>
    <t>570715000000057748</t>
  </si>
  <si>
    <t>2050353</t>
  </si>
  <si>
    <t>Harre By Harre</t>
  </si>
  <si>
    <t>http://193.88.185.146/website/energidataKort/viewer.htm?starttema1=vindkraft&amp;STARTLEFT=495957&amp;STARTRIGHT=496757&amp;STARTBOTTOM=6286403&amp;STARTTOP=6287203</t>
  </si>
  <si>
    <t>V52 - 859 kW</t>
  </si>
  <si>
    <t>570715000000057700</t>
  </si>
  <si>
    <t>2050352</t>
  </si>
  <si>
    <t>126ag13</t>
  </si>
  <si>
    <t>http://193.88.185.146/website/energidataKort/viewer.htm?starttema1=vindkraft&amp;STARTLEFT=496257&amp;STARTRIGHT=497057&amp;STARTBOTTOM=6285991&amp;STARTTOP=6286791</t>
  </si>
  <si>
    <t>570715000000057694</t>
  </si>
  <si>
    <t>2050351</t>
  </si>
  <si>
    <t>Tøndering by, Tøndering</t>
  </si>
  <si>
    <t>http://193.88.185.146/website/energidataKort/viewer.htm?starttema1=vindkraft&amp;STARTLEFT=499416&amp;STARTRIGHT=500216&amp;STARTBOTTOM=6288721&amp;STARTTOP=6289521</t>
  </si>
  <si>
    <t>570715000000057670</t>
  </si>
  <si>
    <t>2050340</t>
  </si>
  <si>
    <t>Harre by, Harre</t>
  </si>
  <si>
    <t>http://193.88.185.146/website/energidataKort/viewer.htm?starttema1=vindkraft&amp;STARTLEFT=496157&amp;STARTRIGHT=496957&amp;STARTBOTTOM=6286128&amp;STARTTOP=6286928</t>
  </si>
  <si>
    <t>V52 - 850</t>
  </si>
  <si>
    <t>570715000000057663</t>
  </si>
  <si>
    <t>2050346</t>
  </si>
  <si>
    <t>11d m.f</t>
  </si>
  <si>
    <t>http://193.88.185.146/website/energidataKort/viewer.htm?starttema1=vindkraft&amp;STARTLEFT=496357&amp;STARTRIGHT=497157&amp;STARTBOTTOM=6285854&amp;STARTTOP=6286654</t>
  </si>
  <si>
    <t>570715000000055973</t>
  </si>
  <si>
    <t>2050343</t>
  </si>
  <si>
    <t>http://193.88.185.146/website/energidataKort/viewer.htm?starttema1=vindkraft&amp;STARTLEFT=496057&amp;STARTRIGHT=496857&amp;STARTBOTTOM=6286265&amp;STARTTOP=6287065</t>
  </si>
  <si>
    <t>V 52 - 850 kW</t>
  </si>
  <si>
    <t>570715000000055898</t>
  </si>
  <si>
    <t>2050342</t>
  </si>
  <si>
    <t>9k,11d</t>
  </si>
  <si>
    <t>Harreby, Harre</t>
  </si>
  <si>
    <t>http://193.88.185.146/website/energidataKort/viewer.htm?starttema1=vindkraft&amp;STARTLEFT=496458&amp;STARTRIGHT=497258&amp;STARTBOTTOM=6285716&amp;STARTTOP=6286516</t>
  </si>
  <si>
    <t>570715000000055881</t>
  </si>
  <si>
    <t>2050336</t>
  </si>
  <si>
    <t>10c</t>
  </si>
  <si>
    <t>Tøndering By, Tøndering</t>
  </si>
  <si>
    <t>http://193.88.185.146/website/energidataKort/viewer.htm?starttema1=vindkraft&amp;STARTLEFT=499330&amp;STARTRIGHT=500130&amp;STARTBOTTOM=6288844&amp;STARTTOP=6289644</t>
  </si>
  <si>
    <t>570715000000018664</t>
  </si>
  <si>
    <t>2050335</t>
  </si>
  <si>
    <t>http://193.88.185.146/website/energidataKort/viewer.htm?starttema1=vindkraft&amp;STARTLEFT=499501&amp;STARTRIGHT=500301&amp;STARTBOTTOM=6288597&amp;STARTTOP=6289397</t>
  </si>
  <si>
    <t>V47-660/200 kW</t>
  </si>
  <si>
    <t>570715000000018657</t>
  </si>
  <si>
    <t>2050334</t>
  </si>
  <si>
    <t>45a</t>
  </si>
  <si>
    <t>Sdr. Thise By, Thise</t>
  </si>
  <si>
    <t>http://193.88.185.146/website/energidataKort/viewer.htm?starttema1=vindkraft&amp;STARTLEFT=505979&amp;STARTRIGHT=506779&amp;STARTBOTTOM=6284510&amp;STARTTOP=6285310</t>
  </si>
  <si>
    <t>570715000000018640</t>
  </si>
  <si>
    <t>2050322</t>
  </si>
  <si>
    <t>Krejbjerg</t>
  </si>
  <si>
    <t>http://193.88.185.146/website/energidataKort/viewer.htm?starttema1=vindkraft&amp;STARTLEFT=493039&amp;STARTRIGHT=493839&amp;STARTBOTTOM=6281156&amp;STARTTOP=6281956</t>
  </si>
  <si>
    <t>570715000000018527</t>
  </si>
  <si>
    <t>2050320</t>
  </si>
  <si>
    <t>http://193.88.185.146/website/energidataKort/viewer.htm?starttema1=vindkraft&amp;STARTLEFT=504054&amp;STARTRIGHT=504854&amp;STARTBOTTOM=6278553&amp;STARTTOP=6279353</t>
  </si>
  <si>
    <t>570715000000018510</t>
  </si>
  <si>
    <t>2050319</t>
  </si>
  <si>
    <t>Rybjerg</t>
  </si>
  <si>
    <t>http://193.88.185.146/website/energidataKort/viewer.htm?starttema1=vindkraft&amp;STARTLEFT=503023&amp;STARTRIGHT=503823&amp;STARTBOTTOM=6285970&amp;STARTTOP=6286770</t>
  </si>
  <si>
    <t>N 43/600</t>
  </si>
  <si>
    <t>570715000000018503</t>
  </si>
  <si>
    <t>2050318</t>
  </si>
  <si>
    <t>Ø. Grønning By, Grønning</t>
  </si>
  <si>
    <t>http://193.88.185.146/website/energidataKort/viewer.htm?starttema1=vindkraft&amp;STARTLEFT=504060&amp;STARTRIGHT=504860&amp;STARTBOTTOM=6279032&amp;STARTTOP=6279832</t>
  </si>
  <si>
    <t>570715000000018497</t>
  </si>
  <si>
    <t>2050317</t>
  </si>
  <si>
    <t>http://193.88.185.146/website/energidataKort/viewer.htm?starttema1=vindkraft&amp;STARTLEFT=504058&amp;STARTRIGHT=504858&amp;STARTBOTTOM=6278873&amp;STARTTOP=6279673</t>
  </si>
  <si>
    <t>570715000000018480</t>
  </si>
  <si>
    <t>2050316</t>
  </si>
  <si>
    <t>Hindborg</t>
  </si>
  <si>
    <t>http://193.88.185.146/website/energidataKort/viewer.htm?starttema1=vindkraft&amp;STARTLEFT=498483&amp;STARTRIGHT=499283&amp;STARTBOTTOM=6276669&amp;STARTTOP=6277469</t>
  </si>
  <si>
    <t>570715000000018473</t>
  </si>
  <si>
    <t>2050315</t>
  </si>
  <si>
    <t>12g</t>
  </si>
  <si>
    <t>Hindborg by</t>
  </si>
  <si>
    <t>http://193.88.185.146/website/energidataKort/viewer.htm?starttema1=vindkraft&amp;STARTLEFT=497292&amp;STARTRIGHT=498092&amp;STARTBOTTOM=6276549&amp;STARTTOP=6277349</t>
  </si>
  <si>
    <t>600 kW</t>
  </si>
  <si>
    <t>570715000000018466</t>
  </si>
  <si>
    <t>2050314</t>
  </si>
  <si>
    <t>http://193.88.185.146/website/energidataKort/viewer.htm?starttema1=vindkraft&amp;STARTLEFT=502305&amp;STARTRIGHT=503105&amp;STARTBOTTOM=6286039&amp;STARTTOP=6286839</t>
  </si>
  <si>
    <t>570715000000018459</t>
  </si>
  <si>
    <t>2050313</t>
  </si>
  <si>
    <t>Trustrup By, Dølby</t>
  </si>
  <si>
    <t>http://193.88.185.146/website/energidataKort/viewer.htm?starttema1=vindkraft&amp;STARTLEFT=498683&amp;STARTRIGHT=499483&amp;STARTBOTTOM=6276689&amp;STARTTOP=6277489</t>
  </si>
  <si>
    <t>570715000000018442</t>
  </si>
  <si>
    <t>2050312</t>
  </si>
  <si>
    <t>1a m.fl</t>
  </si>
  <si>
    <t>http://193.88.185.146/website/energidataKort/viewer.htm?starttema1=vindkraft&amp;STARTLEFT=497887&amp;STARTRIGHT=498687&amp;STARTBOTTOM=6276609&amp;STARTTOP=6277409</t>
  </si>
  <si>
    <t>570715000000018435</t>
  </si>
  <si>
    <t>2050311</t>
  </si>
  <si>
    <t>http://193.88.185.146/website/energidataKort/viewer.htm?starttema1=vindkraft&amp;STARTLEFT=498086&amp;STARTRIGHT=498886&amp;STARTBOTTOM=6276629&amp;STARTTOP=6277429</t>
  </si>
  <si>
    <t>570715000000018428</t>
  </si>
  <si>
    <t>2050310</t>
  </si>
  <si>
    <t>http://193.88.185.146/website/energidataKort/viewer.htm?starttema1=vindkraft&amp;STARTLEFT=498284&amp;STARTRIGHT=499084&amp;STARTBOTTOM=6276649&amp;STARTTOP=6277449</t>
  </si>
  <si>
    <t>570715000000018411</t>
  </si>
  <si>
    <t>2050307</t>
  </si>
  <si>
    <t>Hindborg By, Hindborg</t>
  </si>
  <si>
    <t>http://193.88.185.146/website/energidataKort/viewer.htm?starttema1=vindkraft&amp;STARTLEFT=497682&amp;STARTRIGHT=498482&amp;STARTBOTTOM=6276589&amp;STARTTOP=6277389</t>
  </si>
  <si>
    <t>570715000000018404</t>
  </si>
  <si>
    <t>2050306</t>
  </si>
  <si>
    <t>18c</t>
  </si>
  <si>
    <t>http://193.88.185.146/website/energidataKort/viewer.htm?starttema1=vindkraft&amp;STARTLEFT=497492&amp;STARTRIGHT=498292&amp;STARTBOTTOM=6276569&amp;STARTTOP=6277369</t>
  </si>
  <si>
    <t>570715000000018398</t>
  </si>
  <si>
    <t>2050304</t>
  </si>
  <si>
    <t>4a m.fl.</t>
  </si>
  <si>
    <t>http://193.88.185.146/website/energidataKort/viewer.htm?starttema1=vindkraft&amp;STARTLEFT=501848&amp;STARTRIGHT=502648&amp;STARTBOTTOM=6285300&amp;STARTTOP=6286100</t>
  </si>
  <si>
    <t>570715000000018374</t>
  </si>
  <si>
    <t>2050303</t>
  </si>
  <si>
    <t>Jebjerg By, Jebjerg</t>
  </si>
  <si>
    <t>http://193.88.185.146/website/energidataKort/viewer.htm?starttema1=vindkraft&amp;STARTLEFT=498956&amp;STARTRIGHT=499756&amp;STARTBOTTOM=6282031&amp;STARTTOP=6282831</t>
  </si>
  <si>
    <t>570715000000018367</t>
  </si>
  <si>
    <t>2050302</t>
  </si>
  <si>
    <t>http://193.88.185.146/website/energidataKort/viewer.htm?starttema1=vindkraft&amp;STARTLEFT=499011&amp;STARTRIGHT=499811&amp;STARTBOTTOM=6282214&amp;STARTTOP=6283014</t>
  </si>
  <si>
    <t>570715000000018350</t>
  </si>
  <si>
    <t>2050301</t>
  </si>
  <si>
    <t>http://193.88.185.146/website/energidataKort/viewer.htm?starttema1=vindkraft&amp;STARTLEFT=499808&amp;STARTRIGHT=500608&amp;STARTBOTTOM=6281850&amp;STARTTOP=6282650</t>
  </si>
  <si>
    <t>570715000000018343</t>
  </si>
  <si>
    <t>2050300</t>
  </si>
  <si>
    <t>http://193.88.185.146/website/energidataKort/viewer.htm?starttema1=vindkraft&amp;STARTLEFT=499758&amp;STARTRIGHT=500558&amp;STARTBOTTOM=6281668&amp;STARTTOP=6282468</t>
  </si>
  <si>
    <t>Bonus 1000</t>
  </si>
  <si>
    <t>570715000000018336</t>
  </si>
  <si>
    <t>2050298</t>
  </si>
  <si>
    <t>Brøndum</t>
  </si>
  <si>
    <t>http://193.88.185.146/website/energidataKort/viewer.htm?starttema1=vindkraft&amp;STARTLEFT=494108&amp;STARTRIGHT=494908&amp;STARTBOTTOM=6272423&amp;STARTTOP=6273223</t>
  </si>
  <si>
    <t>570715000000018312</t>
  </si>
  <si>
    <t>2050297</t>
  </si>
  <si>
    <t>http://193.88.185.146/website/energidataKort/viewer.htm?starttema1=vindkraft&amp;STARTLEFT=493823&amp;STARTRIGHT=494623&amp;STARTBOTTOM=6272035&amp;STARTTOP=6272835</t>
  </si>
  <si>
    <t>570715000000018305</t>
  </si>
  <si>
    <t>2050296</t>
  </si>
  <si>
    <t>http://193.88.185.146/website/energidataKort/viewer.htm?starttema1=vindkraft&amp;STARTLEFT=494119&amp;STARTRIGHT=494919&amp;STARTBOTTOM=6272256&amp;STARTTOP=6273056</t>
  </si>
  <si>
    <t>570715000000018299</t>
  </si>
  <si>
    <t>2050295</t>
  </si>
  <si>
    <t>http://193.88.185.146/website/energidataKort/viewer.htm?starttema1=vindkraft&amp;STARTLEFT=494129&amp;STARTRIGHT=494929&amp;STARTBOTTOM=6272088&amp;STARTTOP=6272888</t>
  </si>
  <si>
    <t>570715000000018282</t>
  </si>
  <si>
    <t>2050293</t>
  </si>
  <si>
    <t>Thise</t>
  </si>
  <si>
    <t>http://193.88.185.146/website/energidataKort/viewer.htm?starttema1=vindkraft&amp;STARTLEFT=506374&amp;STARTRIGHT=507174&amp;STARTBOTTOM=6284290&amp;STARTTOP=6285090</t>
  </si>
  <si>
    <t>570715000000018268</t>
  </si>
  <si>
    <t>2050292</t>
  </si>
  <si>
    <t>http://193.88.185.146/website/energidataKort/viewer.htm?starttema1=vindkraft&amp;STARTLEFT=506176&amp;STARTRIGHT=506976&amp;STARTBOTTOM=6284400&amp;STARTTOP=6285200</t>
  </si>
  <si>
    <t>570715000000018251</t>
  </si>
  <si>
    <t>2050288</t>
  </si>
  <si>
    <t>4l</t>
  </si>
  <si>
    <t>http://193.88.185.146/website/energidataKort/viewer.htm?starttema1=vindkraft&amp;STARTLEFT=493812&amp;STARTRIGHT=494612&amp;STARTBOTTOM=6272203&amp;STARTTOP=6273003</t>
  </si>
  <si>
    <t>M 600 MK 4</t>
  </si>
  <si>
    <t>570715000000018213</t>
  </si>
  <si>
    <t>2050287</t>
  </si>
  <si>
    <t>Oddense</t>
  </si>
  <si>
    <t>http://193.88.185.146/website/energidataKort/viewer.htm?starttema1=vindkraft&amp;STARTLEFT=494302&amp;STARTRIGHT=495102&amp;STARTBOTTOM=6278695&amp;STARTTOP=6279495</t>
  </si>
  <si>
    <t>570715000000018206</t>
  </si>
  <si>
    <t>http://193.88.185.146/website/energidataKort/viewer.htm?starttema1=vindkraft&amp;STARTLEFT=494313&amp;STARTRIGHT=495113&amp;STARTBOTTOM=6278515&amp;STARTTOP=6279315</t>
  </si>
  <si>
    <t>570715000000018190</t>
  </si>
  <si>
    <t>2050286</t>
  </si>
  <si>
    <t>http://193.88.185.146/website/energidataKort/viewer.htm?starttema1=vindkraft&amp;STARTLEFT=493801&amp;STARTRIGHT=494601&amp;STARTBOTTOM=6272371&amp;STARTTOP=6273171</t>
  </si>
  <si>
    <t>570715000000018176</t>
  </si>
  <si>
    <t>2050285</t>
  </si>
  <si>
    <t>Gust by, Balling</t>
  </si>
  <si>
    <t>http://193.88.185.146/website/energidataKort/viewer.htm?starttema1=vindkraft&amp;STARTLEFT=493581&amp;STARTRIGHT=494381&amp;STARTBOTTOM=6274322&amp;STARTTOP=6275122</t>
  </si>
  <si>
    <t>570715000000018169</t>
  </si>
  <si>
    <t>2050284</t>
  </si>
  <si>
    <t>Hvidbjerg by, Hvidbjerg</t>
  </si>
  <si>
    <t>http://193.88.185.146/website/energidataKort/viewer.htm?starttema1=vindkraft&amp;STARTLEFT=494840&amp;STARTRIGHT=495640&amp;STARTBOTTOM=6269962&amp;STARTTOP=6270762</t>
  </si>
  <si>
    <t>570715000000018152</t>
  </si>
  <si>
    <t>2050281</t>
  </si>
  <si>
    <t>Hvidbjerg</t>
  </si>
  <si>
    <t>http://193.88.185.146/website/energidataKort/viewer.htm?starttema1=vindkraft&amp;STARTLEFT=494837&amp;STARTRIGHT=495637&amp;STARTBOTTOM=6269811&amp;STARTTOP=6270611</t>
  </si>
  <si>
    <t>750/150 kW</t>
  </si>
  <si>
    <t>570715000000018138</t>
  </si>
  <si>
    <t>2050280</t>
  </si>
  <si>
    <t>Håsum Torp By, Håsum</t>
  </si>
  <si>
    <t>http://193.88.185.146/website/energidataKort/viewer.htm?starttema1=vindkraft&amp;STARTLEFT=494915&amp;STARTRIGHT=495715&amp;STARTBOTTOM=6270017&amp;STARTTOP=6270817</t>
  </si>
  <si>
    <t>570715000000018121</t>
  </si>
  <si>
    <t>2050278</t>
  </si>
  <si>
    <t>http://193.88.185.146/website/energidataKort/viewer.htm?starttema1=vindkraft&amp;STARTLEFT=502255&amp;STARTRIGHT=503055&amp;STARTBOTTOM=6284795&amp;STARTTOP=6285595</t>
  </si>
  <si>
    <t>570715000000018107</t>
  </si>
  <si>
    <t>2050273</t>
  </si>
  <si>
    <t>43a m.f</t>
  </si>
  <si>
    <t>http://193.88.185.146/website/energidataKort/viewer.htm?starttema1=vindkraft&amp;STARTLEFT=501962&amp;STARTRIGHT=502762&amp;STARTBOTTOM=6284866&amp;STARTTOP=6285666</t>
  </si>
  <si>
    <t>570715000000018077</t>
  </si>
  <si>
    <t>2050272</t>
  </si>
  <si>
    <t>Otting by, Otting</t>
  </si>
  <si>
    <t>http://193.88.185.146/website/energidataKort/viewer.htm?starttema1=vindkraft&amp;STARTLEFT=494333&amp;STARTRIGHT=495133&amp;STARTBOTTOM=6278158&amp;STARTTOP=6278958</t>
  </si>
  <si>
    <t>570715000000018060</t>
  </si>
  <si>
    <t>2050271</t>
  </si>
  <si>
    <t>http://193.88.185.146/website/energidataKort/viewer.htm?starttema1=vindkraft&amp;STARTLEFT=494344&amp;STARTRIGHT=495144&amp;STARTBOTTOM=6277979&amp;STARTTOP=6278779</t>
  </si>
  <si>
    <t>570715000000018053</t>
  </si>
  <si>
    <t>2050270</t>
  </si>
  <si>
    <t>Hovedgård</t>
  </si>
  <si>
    <t>http://193.88.185.146/website/energidataKort/viewer.htm?starttema1=vindkraft&amp;STARTLEFT=502194&amp;STARTRIGHT=502994&amp;STARTBOTTOM=6285013&amp;STARTTOP=6285813</t>
  </si>
  <si>
    <t>570715000000018046</t>
  </si>
  <si>
    <t>2050268</t>
  </si>
  <si>
    <t>http://193.88.185.146/website/energidataKort/viewer.htm?starttema1=vindkraft&amp;STARTLEFT=501905&amp;STARTRIGHT=502705&amp;STARTBOTTOM=6285084&amp;STARTTOP=6285884</t>
  </si>
  <si>
    <t>N43/600</t>
  </si>
  <si>
    <t>570715000000018039</t>
  </si>
  <si>
    <t>2050267</t>
  </si>
  <si>
    <t>Grinderslev, Rærup</t>
  </si>
  <si>
    <t>http://193.88.185.146/website/energidataKort/viewer.htm?starttema1=vindkraft&amp;STARTLEFT=502552&amp;STARTRIGHT=503352&amp;STARTBOTTOM=6284211&amp;STARTTOP=6285011</t>
  </si>
  <si>
    <t>570715000000018022</t>
  </si>
  <si>
    <t>2050266</t>
  </si>
  <si>
    <t>http://193.88.185.146/website/energidataKort/viewer.htm?starttema1=vindkraft&amp;STARTLEFT=494355&amp;STARTRIGHT=495155&amp;STARTBOTTOM=6277800&amp;STARTTOP=6278600</t>
  </si>
  <si>
    <t>570715000000018015</t>
  </si>
  <si>
    <t>2050265</t>
  </si>
  <si>
    <t>http://193.88.185.146/website/energidataKort/viewer.htm?starttema1=vindkraft&amp;STARTLEFT=501945&amp;STARTRIGHT=502745&amp;STARTBOTTOM=6286074&amp;STARTTOP=6286874</t>
  </si>
  <si>
    <t>570715000000018008</t>
  </si>
  <si>
    <t>2050264</t>
  </si>
  <si>
    <t>Junget Præstegård</t>
  </si>
  <si>
    <t>http://193.88.185.146/website/energidataKort/viewer.htm?starttema1=vindkraft&amp;STARTLEFT=500308&amp;STARTRIGHT=501108&amp;STARTBOTTOM=6291247&amp;STARTTOP=6292047</t>
  </si>
  <si>
    <t>570715000000017995</t>
  </si>
  <si>
    <t>2050263</t>
  </si>
  <si>
    <t>http://193.88.185.146/website/energidataKort/viewer.htm?starttema1=vindkraft&amp;STARTLEFT=499991&amp;STARTRIGHT=500791&amp;STARTBOTTOM=6291229&amp;STARTTOP=6292029</t>
  </si>
  <si>
    <t>570715000000017988</t>
  </si>
  <si>
    <t>2050262</t>
  </si>
  <si>
    <t>Lindum By, Åsted</t>
  </si>
  <si>
    <t>http://193.88.185.146/website/energidataKort/viewer.htm?starttema1=vindkraft&amp;STARTLEFT=500316&amp;STARTRIGHT=501116&amp;STARTBOTTOM=6291068&amp;STARTTOP=6291868</t>
  </si>
  <si>
    <t>570715000000017971</t>
  </si>
  <si>
    <t>2050261</t>
  </si>
  <si>
    <t>http://193.88.185.146/website/energidataKort/viewer.htm?starttema1=vindkraft&amp;STARTLEFT=503440&amp;STARTRIGHT=504240&amp;STARTBOTTOM=6285002&amp;STARTTOP=6285802</t>
  </si>
  <si>
    <t>570715000000017964</t>
  </si>
  <si>
    <t>2050260</t>
  </si>
  <si>
    <t>Skove by, Junget</t>
  </si>
  <si>
    <t>http://193.88.185.146/website/energidataKort/viewer.htm?starttema1=vindkraft&amp;STARTLEFT=506862&amp;STARTRIGHT=507662&amp;STARTBOTTOM=6287887&amp;STARTTOP=6288687</t>
  </si>
  <si>
    <t>570715000000017957</t>
  </si>
  <si>
    <t>2050259</t>
  </si>
  <si>
    <t>2d m.fl</t>
  </si>
  <si>
    <t>http://193.88.185.146/website/energidataKort/viewer.htm?starttema1=vindkraft&amp;STARTLEFT=506942&amp;STARTRIGHT=507742&amp;STARTBOTTOM=6287832&amp;STARTTOP=6288632</t>
  </si>
  <si>
    <t>570715000000017940</t>
  </si>
  <si>
    <t>2050258</t>
  </si>
  <si>
    <t>Lindum by, Selde</t>
  </si>
  <si>
    <t>http://193.88.185.146/website/energidataKort/viewer.htm?starttema1=vindkraft&amp;STARTLEFT=499996&amp;STARTRIGHT=500796&amp;STARTBOTTOM=6291051&amp;STARTTOP=6291851</t>
  </si>
  <si>
    <t>570715000000017933</t>
  </si>
  <si>
    <t>2050257</t>
  </si>
  <si>
    <t>http://193.88.185.146/website/energidataKort/viewer.htm?starttema1=vindkraft&amp;STARTLEFT=494323&amp;STARTRIGHT=495123&amp;STARTBOTTOM=6278337&amp;STARTTOP=6279137</t>
  </si>
  <si>
    <t>W4200-600</t>
  </si>
  <si>
    <t>570715000000017926</t>
  </si>
  <si>
    <t>2050256</t>
  </si>
  <si>
    <t>1t</t>
  </si>
  <si>
    <t>Hgd. Grinderslev</t>
  </si>
  <si>
    <t>http://193.88.185.146/website/energidataKort/viewer.htm?starttema1=vindkraft&amp;STARTLEFT=501673&amp;STARTRIGHT=502473&amp;STARTBOTTOM=6282751&amp;STARTTOP=6283551</t>
  </si>
  <si>
    <t>570715000000017919</t>
  </si>
  <si>
    <t>2050255</t>
  </si>
  <si>
    <t>http://193.88.185.146/website/energidataKort/viewer.htm?starttema1=vindkraft&amp;STARTLEFT=501522&amp;STARTRIGHT=502322&amp;STARTBOTTOM=6282770&amp;STARTTOP=6283570</t>
  </si>
  <si>
    <t>600 kW MK 3</t>
  </si>
  <si>
    <t>570715000000017902</t>
  </si>
  <si>
    <t>2050254</t>
  </si>
  <si>
    <t>http://193.88.185.146/website/energidataKort/viewer.htm?starttema1=vindkraft&amp;STARTLEFT=494525&amp;STARTRIGHT=495325&amp;STARTBOTTOM=6276711&amp;STARTTOP=6277511</t>
  </si>
  <si>
    <t>570715000000017896</t>
  </si>
  <si>
    <t>2050253</t>
  </si>
  <si>
    <t>Nr. Andrup By, Krejbjerg</t>
  </si>
  <si>
    <t>http://193.88.185.146/website/energidataKort/viewer.htm?starttema1=vindkraft&amp;STARTLEFT=493170&amp;STARTRIGHT=493970&amp;STARTBOTTOM=6281127&amp;STARTTOP=6281927</t>
  </si>
  <si>
    <t>570715000000017889</t>
  </si>
  <si>
    <t>2050252</t>
  </si>
  <si>
    <t>http://193.88.185.146/website/energidataKort/viewer.htm?starttema1=vindkraft&amp;STARTLEFT=492908&amp;STARTRIGHT=493708&amp;STARTBOTTOM=6281184&amp;STARTTOP=6281984</t>
  </si>
  <si>
    <t>570715000000017872</t>
  </si>
  <si>
    <t>2050251</t>
  </si>
  <si>
    <t>http://193.88.185.146/website/energidataKort/viewer.htm?starttema1=vindkraft&amp;STARTLEFT=504051&amp;STARTRIGHT=504851&amp;STARTBOTTOM=6278393&amp;STARTTOP=6279193</t>
  </si>
  <si>
    <t>570715000000017865</t>
  </si>
  <si>
    <t>2050250</t>
  </si>
  <si>
    <t>9v</t>
  </si>
  <si>
    <t>Nr. Lem By, Lem</t>
  </si>
  <si>
    <t>http://193.88.185.146/website/energidataKort/viewer.htm?starttema1=vindkraft&amp;STARTLEFT=486228&amp;STARTRIGHT=487028&amp;STARTBOTTOM=6273011&amp;STARTTOP=6273811</t>
  </si>
  <si>
    <t>570715000000017858</t>
  </si>
  <si>
    <t>2050248</t>
  </si>
  <si>
    <t>http://193.88.185.146/website/energidataKort/viewer.htm?starttema1=vindkraft&amp;STARTLEFT=502665&amp;STARTRIGHT=503465&amp;STARTBOTTOM=6286004&amp;STARTTOP=6286804</t>
  </si>
  <si>
    <t>570715000000017834</t>
  </si>
  <si>
    <t>2050247</t>
  </si>
  <si>
    <t>http://193.88.185.146/website/energidataKort/viewer.htm?starttema1=vindkraft&amp;STARTLEFT=486202&amp;STARTRIGHT=487002&amp;STARTBOTTOM=6272788&amp;STARTTOP=6273588</t>
  </si>
  <si>
    <t>570715000000017827</t>
  </si>
  <si>
    <t>2050245</t>
  </si>
  <si>
    <t>Jebjerg</t>
  </si>
  <si>
    <t>http://193.88.185.146/website/energidataKort/viewer.htm?starttema1=vindkraft&amp;STARTLEFT=499188&amp;STARTRIGHT=499988&amp;STARTBOTTOM=6281060&amp;STARTTOP=6281860</t>
  </si>
  <si>
    <t>570715000000017810</t>
  </si>
  <si>
    <t>2050243</t>
  </si>
  <si>
    <t>http://193.88.185.146/website/energidataKort/viewer.htm?starttema1=vindkraft&amp;STARTLEFT=504049&amp;STARTRIGHT=504849&amp;STARTBOTTOM=6278233&amp;STARTTOP=6279033</t>
  </si>
  <si>
    <t>600 kW Mk 2</t>
  </si>
  <si>
    <t>570715000000017803</t>
  </si>
  <si>
    <t>2050242</t>
  </si>
  <si>
    <t>http://193.88.185.146/website/energidataKort/viewer.htm?starttema1=vindkraft&amp;STARTLEFT=492776&amp;STARTRIGHT=493576&amp;STARTBOTTOM=6281211&amp;STARTTOP=6282011</t>
  </si>
  <si>
    <t>V600</t>
  </si>
  <si>
    <t>570715000000017797</t>
  </si>
  <si>
    <t>2050238</t>
  </si>
  <si>
    <t>Vejby by, Vejby</t>
  </si>
  <si>
    <t>http://193.88.185.146/website/energidataKort/viewer.htm?starttema1=vindkraft&amp;STARTLEFT=488493&amp;STARTRIGHT=489293&amp;STARTBOTTOM=6273564&amp;STARTTOP=6274364</t>
  </si>
  <si>
    <t>570715000000017780</t>
  </si>
  <si>
    <t>2050237</t>
  </si>
  <si>
    <t>http://193.88.185.146/website/energidataKort/viewer.htm?starttema1=vindkraft&amp;STARTLEFT=504063&amp;STARTRIGHT=504863&amp;STARTBOTTOM=6279191&amp;STARTTOP=6279991</t>
  </si>
  <si>
    <t>570715000000017773</t>
  </si>
  <si>
    <t>2050234</t>
  </si>
  <si>
    <t>http://193.88.185.146/website/energidataKort/viewer.htm?starttema1=vindkraft&amp;STARTLEFT=504044&amp;STARTRIGHT=504844&amp;STARTBOTTOM=6277913&amp;STARTTOP=6278713</t>
  </si>
  <si>
    <t>570715000000017766</t>
  </si>
  <si>
    <t>2050233</t>
  </si>
  <si>
    <t>http://193.88.185.146/website/energidataKort/viewer.htm?starttema1=vindkraft&amp;STARTLEFT=504056&amp;STARTRIGHT=504856&amp;STARTBOTTOM=6278713&amp;STARTTOP=6279513</t>
  </si>
  <si>
    <t>570715000000017759</t>
  </si>
  <si>
    <t>2050231</t>
  </si>
  <si>
    <t>Ilbjerg by, Roslev</t>
  </si>
  <si>
    <t>http://193.88.185.146/website/energidataKort/viewer.htm?starttema1=vindkraft&amp;STARTLEFT=500639&amp;STARTRIGHT=501439&amp;STARTBOTTOM=6284617&amp;STARTTOP=6285417</t>
  </si>
  <si>
    <t>570715000000017742</t>
  </si>
  <si>
    <t>2050229</t>
  </si>
  <si>
    <t>http://193.88.185.146/website/energidataKort/viewer.htm?starttema1=vindkraft&amp;STARTLEFT=490967&amp;STARTRIGHT=491767&amp;STARTBOTTOM=6280193&amp;STARTTOP=6280993</t>
  </si>
  <si>
    <t>V39-500KW</t>
  </si>
  <si>
    <t>570715000000017735</t>
  </si>
  <si>
    <t>2050227</t>
  </si>
  <si>
    <t>http://193.88.185.146/website/energidataKort/viewer.htm?starttema1=vindkraft&amp;STARTLEFT=494895&amp;STARTRIGHT=495695&amp;STARTBOTTOM=6276289&amp;STARTTOP=6277089</t>
  </si>
  <si>
    <t>v29-225</t>
  </si>
  <si>
    <t>570715000000017728</t>
  </si>
  <si>
    <t>2050226</t>
  </si>
  <si>
    <t>http://193.88.185.146/website/energidataKort/viewer.htm?starttema1=vindkraft&amp;STARTLEFT=492073&amp;STARTRIGHT=492873&amp;STARTBOTTOM=6277953&amp;STARTTOP=6278753</t>
  </si>
  <si>
    <t>570715000000017711</t>
  </si>
  <si>
    <t>2050222</t>
  </si>
  <si>
    <t>Trustrup by, Dølby</t>
  </si>
  <si>
    <t>http://193.88.185.146/website/energidataKort/viewer.htm?starttema1=vindkraft&amp;STARTLEFT=499958&amp;STARTRIGHT=500758&amp;STARTBOTTOM=6275951&amp;STARTTOP=6276751</t>
  </si>
  <si>
    <t>Nordrank XLR</t>
  </si>
  <si>
    <t>570715000000017681</t>
  </si>
  <si>
    <t>2050221</t>
  </si>
  <si>
    <t>Floutrup by, Selde</t>
  </si>
  <si>
    <t>http://193.88.185.146/website/energidataKort/viewer.htm?starttema1=vindkraft&amp;STARTLEFT=504192&amp;STARTRIGHT=504992&amp;STARTBOTTOM=6292945&amp;STARTTOP=6293745</t>
  </si>
  <si>
    <t>Nordtank XLR</t>
  </si>
  <si>
    <t>570715000000017674</t>
  </si>
  <si>
    <t>2050218</t>
  </si>
  <si>
    <t>http://193.88.185.146/website/energidataKort/viewer.htm?starttema1=vindkraft&amp;STARTLEFT=494923&amp;STARTRIGHT=495723&amp;STARTBOTTOM=6280597&amp;STARTTOP=6281397</t>
  </si>
  <si>
    <t>570715000000017667</t>
  </si>
  <si>
    <t>2050217</t>
  </si>
  <si>
    <t>Bostrup by, Lyby</t>
  </si>
  <si>
    <t>http://193.88.185.146/website/energidataKort/viewer.htm?starttema1=vindkraft&amp;STARTLEFT=498703&amp;STARTRIGHT=499503&amp;STARTBOTTOM=6280041&amp;STARTTOP=6280841</t>
  </si>
  <si>
    <t>570715000000017650</t>
  </si>
  <si>
    <t>2050216</t>
  </si>
  <si>
    <t>http://193.88.185.146/website/energidataKort/viewer.htm?starttema1=vindkraft&amp;STARTLEFT=493878&amp;STARTRIGHT=494678&amp;STARTBOTTOM=6279688&amp;STARTTOP=6280488</t>
  </si>
  <si>
    <t>570715000000017643</t>
  </si>
  <si>
    <t>2050213</t>
  </si>
  <si>
    <t>Risum by, Åsted</t>
  </si>
  <si>
    <t>http://193.88.185.146/website/energidataKort/viewer.htm?starttema1=vindkraft&amp;STARTLEFT=500235&amp;STARTRIGHT=501035&amp;STARTBOTTOM=6293020&amp;STARTTOP=6293820</t>
  </si>
  <si>
    <t>2800/150</t>
  </si>
  <si>
    <t>570715000000017629</t>
  </si>
  <si>
    <t>2050211</t>
  </si>
  <si>
    <t>hvd, Grinderslev</t>
  </si>
  <si>
    <t>http://193.88.185.146/website/energidataKort/viewer.htm?starttema1=vindkraft&amp;STARTLEFT=501463&amp;STARTRIGHT=502263&amp;STARTBOTTOM=6282514&amp;STARTTOP=6283314</t>
  </si>
  <si>
    <t>570715000000017605</t>
  </si>
  <si>
    <t>2050206</t>
  </si>
  <si>
    <t>Vile by, Vile</t>
  </si>
  <si>
    <t>http://193.88.185.146/website/energidataKort/viewer.htm?starttema1=vindkraft&amp;STARTLEFT=491772&amp;STARTRIGHT=492572&amp;STARTBOTTOM=6286825&amp;STARTTOP=6287625</t>
  </si>
  <si>
    <t>225 kW</t>
  </si>
  <si>
    <t>570715000000017551</t>
  </si>
  <si>
    <t>2050202</t>
  </si>
  <si>
    <t>Toustrup by, Durup</t>
  </si>
  <si>
    <t>http://193.88.185.146/website/energidataKort/viewer.htm?starttema1=vindkraft&amp;STARTLEFT=495773&amp;STARTRIGHT=496573&amp;STARTBOTTOM=6287212&amp;STARTTOP=6288012</t>
  </si>
  <si>
    <t>570715000000017520</t>
  </si>
  <si>
    <t>2050201</t>
  </si>
  <si>
    <t>Dalgårde, Nautrup</t>
  </si>
  <si>
    <t>http://193.88.185.146/website/energidataKort/viewer.htm?starttema1=vindkraft&amp;STARTLEFT=495491&amp;STARTRIGHT=496291&amp;STARTBOTTOM=6287212&amp;STARTTOP=6288012</t>
  </si>
  <si>
    <t>570715000000017513</t>
  </si>
  <si>
    <t>2050200</t>
  </si>
  <si>
    <t>Højslev</t>
  </si>
  <si>
    <t>http://193.88.185.146/website/energidataKort/viewer.htm?starttema1=vindkraft&amp;STARTLEFT=506690&amp;STARTRIGHT=507490&amp;STARTBOTTOM=6268573&amp;STARTTOP=6269373</t>
  </si>
  <si>
    <t>570715000000017506</t>
  </si>
  <si>
    <t>2050199</t>
  </si>
  <si>
    <t>Nr.Thise by, Thise</t>
  </si>
  <si>
    <t>http://193.88.185.146/website/energidataKort/viewer.htm?starttema1=vindkraft&amp;STARTLEFT=507557&amp;STARTRIGHT=508357&amp;STARTBOTTOM=6286643&amp;STARTTOP=6287443</t>
  </si>
  <si>
    <t>570715000000017490</t>
  </si>
  <si>
    <t>2050198</t>
  </si>
  <si>
    <t>Junget</t>
  </si>
  <si>
    <t>http://193.88.185.146/website/energidataKort/viewer.htm?starttema1=vindkraft&amp;STARTLEFT=505954&amp;STARTRIGHT=506754&amp;STARTBOTTOM=6291331&amp;STARTTOP=6292131</t>
  </si>
  <si>
    <t>570715000000017483</t>
  </si>
  <si>
    <t>2050196</t>
  </si>
  <si>
    <t>http://193.88.185.146/website/energidataKort/viewer.htm?starttema1=vindkraft&amp;STARTLEFT=495606&amp;STARTRIGHT=496406&amp;STARTBOTTOM=6284725&amp;STARTTOP=6285525</t>
  </si>
  <si>
    <t>570715000000017476</t>
  </si>
  <si>
    <t>2050194</t>
  </si>
  <si>
    <t>Torum</t>
  </si>
  <si>
    <t>http://193.88.185.146/website/energidataKort/viewer.htm?starttema1=vindkraft&amp;STARTLEFT=504656&amp;STARTRIGHT=505456&amp;STARTBOTTOM=6288522&amp;STARTTOP=6289322</t>
  </si>
  <si>
    <t>570715000000017452</t>
  </si>
  <si>
    <t>2050193</t>
  </si>
  <si>
    <t>Sdr.Thise by, Thise</t>
  </si>
  <si>
    <t>http://193.88.185.146/website/energidataKort/viewer.htm?starttema1=vindkraft&amp;STARTLEFT=508842&amp;STARTRIGHT=509642&amp;STARTBOTTOM=6285145&amp;STARTTOP=6285945</t>
  </si>
  <si>
    <t>570715000000017445</t>
  </si>
  <si>
    <t>2050192</t>
  </si>
  <si>
    <t>Resen, Skive Jorder</t>
  </si>
  <si>
    <t>http://193.88.185.146/website/energidataKort/viewer.htm?starttema1=vindkraft&amp;STARTLEFT=501907&amp;STARTRIGHT=502707&amp;STARTBOTTOM=6273074&amp;STARTTOP=6273874</t>
  </si>
  <si>
    <t>570715000000017438</t>
  </si>
  <si>
    <t>2050191</t>
  </si>
  <si>
    <t>http://193.88.185.146/website/energidataKort/viewer.htm?starttema1=vindkraft&amp;STARTLEFT=501944&amp;STARTRIGHT=502744&amp;STARTBOTTOM=6273207&amp;STARTTOP=6274007</t>
  </si>
  <si>
    <t>570715000000017421</t>
  </si>
  <si>
    <t>2050190</t>
  </si>
  <si>
    <t>Vium by, Hjerk</t>
  </si>
  <si>
    <t>http://193.88.185.146/website/energidataKort/viewer.htm?starttema1=vindkraft&amp;STARTLEFT=497870&amp;STARTRIGHT=498670&amp;STARTBOTTOM=6280281&amp;STARTTOP=6281081</t>
  </si>
  <si>
    <t>570715000000017414</t>
  </si>
  <si>
    <t>2050189</t>
  </si>
  <si>
    <t>http://193.88.185.146/website/energidataKort/viewer.htm?starttema1=vindkraft&amp;STARTLEFT=497712&amp;STARTRIGHT=498512&amp;STARTBOTTOM=6280169&amp;STARTTOP=6280969</t>
  </si>
  <si>
    <t>570715000000017407</t>
  </si>
  <si>
    <t>2050188</t>
  </si>
  <si>
    <t>Kirkeby by, Rybjerg</t>
  </si>
  <si>
    <t>http://193.88.185.146/website/energidataKort/viewer.htm?starttema1=vindkraft&amp;STARTLEFT=500927&amp;STARTRIGHT=501727&amp;STARTBOTTOM=6286497&amp;STARTTOP=6287297</t>
  </si>
  <si>
    <t>570715000000017391</t>
  </si>
  <si>
    <t>2050185</t>
  </si>
  <si>
    <t>http://193.88.185.146/website/energidataKort/viewer.htm?starttema1=vindkraft&amp;STARTLEFT=502517&amp;STARTRIGHT=503317&amp;STARTBOTTOM=6287582&amp;STARTTOP=6288382</t>
  </si>
  <si>
    <t>570715000000017360</t>
  </si>
  <si>
    <t>2050184</t>
  </si>
  <si>
    <t>http://193.88.185.146/website/energidataKort/viewer.htm?starttema1=vindkraft&amp;STARTLEFT=502743&amp;STARTRIGHT=503543&amp;STARTBOTTOM=6287945&amp;STARTTOP=6288745</t>
  </si>
  <si>
    <t>570715000000017353</t>
  </si>
  <si>
    <t>2050180</t>
  </si>
  <si>
    <t>Roslev</t>
  </si>
  <si>
    <t>http://193.88.185.146/website/energidataKort/viewer.htm?starttema1=vindkraft&amp;STARTLEFT=500016&amp;STARTRIGHT=500816&amp;STARTBOTTOM=6284159&amp;STARTTOP=6284959</t>
  </si>
  <si>
    <t>150 kW XLR</t>
  </si>
  <si>
    <t>570715000000017315</t>
  </si>
  <si>
    <t>2050178</t>
  </si>
  <si>
    <t>Nautrup</t>
  </si>
  <si>
    <t>http://193.88.185.146/website/energidataKort/viewer.htm?starttema1=vindkraft&amp;STARTLEFT=495592&amp;STARTRIGHT=496392&amp;STARTBOTTOM=6287756&amp;STARTTOP=6288556</t>
  </si>
  <si>
    <t>570715000000017292</t>
  </si>
  <si>
    <t>2050176</t>
  </si>
  <si>
    <t>http://193.88.185.146/website/energidataKort/viewer.htm?starttema1=vindkraft&amp;STARTLEFT=494653&amp;STARTRIGHT=495453&amp;STARTBOTTOM=6288042&amp;STARTTOP=6288842</t>
  </si>
  <si>
    <t>WTK 150</t>
  </si>
  <si>
    <t>570715000000017285</t>
  </si>
  <si>
    <t>2050175</t>
  </si>
  <si>
    <t>Kirkeby by, Kirkeby</t>
  </si>
  <si>
    <t>http://193.88.185.146/website/energidataKort/viewer.htm?starttema1=vindkraft&amp;STARTLEFT=501093&amp;STARTRIGHT=501893&amp;STARTBOTTOM=6286691&amp;STARTTOP=6287491</t>
  </si>
  <si>
    <t>570715000000017278</t>
  </si>
  <si>
    <t>2050174</t>
  </si>
  <si>
    <t>Ilbjerg by, Rybjerg</t>
  </si>
  <si>
    <t>http://193.88.185.146/website/energidataKort/viewer.htm?starttema1=vindkraft&amp;STARTLEFT=500310&amp;STARTRIGHT=501110&amp;STARTBOTTOM=6285199&amp;STARTTOP=6285999</t>
  </si>
  <si>
    <t>27/225 kW</t>
  </si>
  <si>
    <t>570715000000017261</t>
  </si>
  <si>
    <t>2050173</t>
  </si>
  <si>
    <t>http://193.88.185.146/website/energidataKort/viewer.htm?starttema1=vindkraft&amp;STARTLEFT=500264&amp;STARTRIGHT=501064&amp;STARTBOTTOM=6285040&amp;STARTTOP=6285840</t>
  </si>
  <si>
    <t>N27-150 kW</t>
  </si>
  <si>
    <t>570715000000017254</t>
  </si>
  <si>
    <t>2050172</t>
  </si>
  <si>
    <t>Nissum by, Åsted</t>
  </si>
  <si>
    <t>http://193.88.185.146/website/energidataKort/viewer.htm?starttema1=vindkraft&amp;STARTLEFT=496913&amp;STARTRIGHT=497713&amp;STARTBOTTOM=6291723&amp;STARTTOP=6292523</t>
  </si>
  <si>
    <t>570715000000017247</t>
  </si>
  <si>
    <t>2050169</t>
  </si>
  <si>
    <t>Ørslevkloster</t>
  </si>
  <si>
    <t>http://193.88.185.146/website/energidataKort/viewer.htm?starttema1=vindkraft&amp;STARTLEFT=514468&amp;STARTRIGHT=515268&amp;STARTBOTTOM=6271829&amp;STARTTOP=6272629</t>
  </si>
  <si>
    <t>570715000000017216</t>
  </si>
  <si>
    <t>2050168</t>
  </si>
  <si>
    <t>V.Lyby by, Lyby</t>
  </si>
  <si>
    <t>http://193.88.185.146/website/energidataKort/viewer.htm?starttema1=vindkraft&amp;STARTLEFT=499813&amp;STARTRIGHT=500613&amp;STARTBOTTOM=6276957&amp;STARTTOP=6277757</t>
  </si>
  <si>
    <t>570715000000017209</t>
  </si>
  <si>
    <t>2050167</t>
  </si>
  <si>
    <t>http://193.88.185.146/website/energidataKort/viewer.htm?starttema1=vindkraft&amp;STARTLEFT=486515&amp;STARTRIGHT=487315&amp;STARTBOTTOM=6273150&amp;STARTTOP=6273950</t>
  </si>
  <si>
    <t>570715000000017193</t>
  </si>
  <si>
    <t>2050166</t>
  </si>
  <si>
    <t>http://193.88.185.146/website/energidataKort/viewer.htm?starttema1=vindkraft&amp;STARTLEFT=486500&amp;STARTRIGHT=487300&amp;STARTBOTTOM=6273024&amp;STARTTOP=6273824</t>
  </si>
  <si>
    <t>NT 99-150 kW</t>
  </si>
  <si>
    <t>570715000000017186</t>
  </si>
  <si>
    <t>2050160</t>
  </si>
  <si>
    <t>11a,12a</t>
  </si>
  <si>
    <t>Kloster, Lund</t>
  </si>
  <si>
    <t>http://193.88.185.146/website/energidataKort/viewer.htm?starttema1=vindkraft&amp;STARTLEFT=514537&amp;STARTRIGHT=515337&amp;STARTBOTTOM=6272046&amp;STARTTOP=6272846</t>
  </si>
  <si>
    <t>V 27-225 kW</t>
  </si>
  <si>
    <t>570715000000017124</t>
  </si>
  <si>
    <t>2050159</t>
  </si>
  <si>
    <t>Håsum by, Håsum</t>
  </si>
  <si>
    <t>http://193.88.185.146/website/energidataKort/viewer.htm?starttema1=vindkraft&amp;STARTLEFT=489782&amp;STARTRIGHT=490582&amp;STARTBOTTOM=6270815&amp;STARTTOP=6271615</t>
  </si>
  <si>
    <t>570715000000017117</t>
  </si>
  <si>
    <t>2050158</t>
  </si>
  <si>
    <t>Sdr. Ørum By, Ørum</t>
  </si>
  <si>
    <t>http://193.88.185.146/website/energidataKort/viewer.htm?starttema1=vindkraft&amp;STARTLEFT=513345&amp;STARTRIGHT=514145&amp;STARTBOTTOM=6268934&amp;STARTTOP=6269734</t>
  </si>
  <si>
    <t>570715000000017100</t>
  </si>
  <si>
    <t>2050157</t>
  </si>
  <si>
    <t>http://193.88.185.146/website/energidataKort/viewer.htm?starttema1=vindkraft&amp;STARTLEFT=513493&amp;STARTRIGHT=514293&amp;STARTBOTTOM=6268902&amp;STARTTOP=6269702</t>
  </si>
  <si>
    <t>570715000000017094</t>
  </si>
  <si>
    <t>2050156</t>
  </si>
  <si>
    <t>69a</t>
  </si>
  <si>
    <t>Fur</t>
  </si>
  <si>
    <t>http://193.88.185.146/website/energidataKort/viewer.htm?starttema1=vindkraft&amp;STARTLEFT=500741&amp;STARTRIGHT=501541&amp;STARTBOTTOM=6297467&amp;STARTTOP=6298267</t>
  </si>
  <si>
    <t>570715000000017087</t>
  </si>
  <si>
    <t>2050155</t>
  </si>
  <si>
    <t>42a</t>
  </si>
  <si>
    <t>http://193.88.185.146/website/energidataKort/viewer.htm?starttema1=vindkraft&amp;STARTLEFT=499888&amp;STARTRIGHT=500688&amp;STARTBOTTOM=6295416&amp;STARTTOP=6296216</t>
  </si>
  <si>
    <t>250 kW</t>
  </si>
  <si>
    <t>570715000000017070</t>
  </si>
  <si>
    <t>2050154</t>
  </si>
  <si>
    <t>1fc</t>
  </si>
  <si>
    <t>Bustrup hvg. Lem</t>
  </si>
  <si>
    <t>http://193.88.185.146/website/energidataKort/viewer.htm?starttema1=vindkraft&amp;STARTLEFT=487464&amp;STARTRIGHT=488264&amp;STARTBOTTOM=6272538&amp;STARTTOP=6273338</t>
  </si>
  <si>
    <t>570715000000017063</t>
  </si>
  <si>
    <t>2050153</t>
  </si>
  <si>
    <t>http://193.88.185.146/website/energidataKort/viewer.htm?starttema1=vindkraft&amp;STARTLEFT=487338&amp;STARTRIGHT=488138&amp;STARTBOTTOM=6272572&amp;STARTTOP=6273372</t>
  </si>
  <si>
    <t>570715000000017056</t>
  </si>
  <si>
    <t>2050152</t>
  </si>
  <si>
    <t>V.Hærup by, Lihme</t>
  </si>
  <si>
    <t>http://193.88.185.146/website/energidataKort/viewer.htm?starttema1=vindkraft&amp;STARTLEFT=482757&amp;STARTRIGHT=483557&amp;STARTBOTTOM=6271116&amp;STARTTOP=6271916</t>
  </si>
  <si>
    <t>570715000000017049</t>
  </si>
  <si>
    <t>2050149</t>
  </si>
  <si>
    <t>Rønbjerg</t>
  </si>
  <si>
    <t>http://193.88.185.146/website/energidataKort/viewer.htm?starttema1=vindkraft&amp;STARTLEFT=494068&amp;STARTRIGHT=494868&amp;STARTBOTTOM=6266142&amp;STARTTOP=6266942</t>
  </si>
  <si>
    <t>570715000000017018</t>
  </si>
  <si>
    <t>2050148</t>
  </si>
  <si>
    <t>http://193.88.185.146/website/energidataKort/viewer.htm?starttema1=vindkraft&amp;STARTLEFT=497194&amp;STARTRIGHT=497994&amp;STARTBOTTOM=6280598&amp;STARTTOP=6281398</t>
  </si>
  <si>
    <t>150kW XLR</t>
  </si>
  <si>
    <t>570715000000017001</t>
  </si>
  <si>
    <t>2050142</t>
  </si>
  <si>
    <t>http://193.88.185.146/website/energidataKort/viewer.htm?starttema1=vindkraft&amp;STARTLEFT=503950&amp;STARTRIGHT=504750&amp;STARTBOTTOM=6293524&amp;STARTTOP=6294324</t>
  </si>
  <si>
    <t>570715000000016943</t>
  </si>
  <si>
    <t>2050141</t>
  </si>
  <si>
    <t>http://193.88.185.146/website/energidataKort/viewer.htm?starttema1=vindkraft&amp;STARTLEFT=503849&amp;STARTRIGHT=504649&amp;STARTBOTTOM=6293822&amp;STARTTOP=6294622</t>
  </si>
  <si>
    <t>570715000000016936</t>
  </si>
  <si>
    <t>2050140</t>
  </si>
  <si>
    <t>Lyby by, Lyby</t>
  </si>
  <si>
    <t>http://193.88.185.146/website/energidataKort/viewer.htm?starttema1=vindkraft&amp;STARTLEFT=498958&amp;STARTRIGHT=499758&amp;STARTBOTTOM=6277114&amp;STARTTOP=6277914</t>
  </si>
  <si>
    <t>570715000000016929</t>
  </si>
  <si>
    <t>2050138</t>
  </si>
  <si>
    <t>http://193.88.185.146/website/energidataKort/viewer.htm?starttema1=vindkraft&amp;STARTLEFT=492058&amp;STARTRIGHT=492858&amp;STARTBOTTOM=6277477&amp;STARTTOP=6278277</t>
  </si>
  <si>
    <t>570715000000016905</t>
  </si>
  <si>
    <t>2050137</t>
  </si>
  <si>
    <t>http://193.88.185.146/website/energidataKort/viewer.htm?starttema1=vindkraft&amp;STARTLEFT=495568&amp;STARTRIGHT=496368&amp;STARTBOTTOM=6284513&amp;STARTTOP=6285313</t>
  </si>
  <si>
    <t>570715000000016899</t>
  </si>
  <si>
    <t>2050136</t>
  </si>
  <si>
    <t>http://193.88.185.146/website/energidataKort/viewer.htm?starttema1=vindkraft&amp;STARTLEFT=495872&amp;STARTRIGHT=496672&amp;STARTBOTTOM=6284750&amp;STARTTOP=6285550</t>
  </si>
  <si>
    <t>570715000000016882</t>
  </si>
  <si>
    <t>2050133</t>
  </si>
  <si>
    <t>1a,1o</t>
  </si>
  <si>
    <t>Grinderslev</t>
  </si>
  <si>
    <t>http://193.88.185.146/website/energidataKort/viewer.htm?starttema1=vindkraft&amp;STARTLEFT=504369&amp;STARTRIGHT=505169&amp;STARTBOTTOM=6280566&amp;STARTTOP=6281366</t>
  </si>
  <si>
    <t>570715000000016868</t>
  </si>
  <si>
    <t>2050132</t>
  </si>
  <si>
    <t>http://193.88.185.146/website/energidataKort/viewer.htm?starttema1=vindkraft&amp;STARTLEFT=488185&amp;STARTRIGHT=488985&amp;STARTBOTTOM=6274281&amp;STARTTOP=6275081</t>
  </si>
  <si>
    <t>570715000000016851</t>
  </si>
  <si>
    <t>2050130</t>
  </si>
  <si>
    <t>Yttrup by, Rybjerg</t>
  </si>
  <si>
    <t>http://193.88.185.146/website/energidataKort/viewer.htm?starttema1=vindkraft&amp;STARTLEFT=500680&amp;STARTRIGHT=501480&amp;STARTBOTTOM=6285741&amp;STARTTOP=6286541</t>
  </si>
  <si>
    <t>570715000000016837</t>
  </si>
  <si>
    <t>2050129</t>
  </si>
  <si>
    <t>http://193.88.185.146/website/energidataKort/viewer.htm?starttema1=vindkraft&amp;STARTLEFT=495644&amp;STARTRIGHT=496444&amp;STARTBOTTOM=6270448&amp;STARTTOP=6271248</t>
  </si>
  <si>
    <t>570715000000016820</t>
  </si>
  <si>
    <t>2050128</t>
  </si>
  <si>
    <t>Intrup by, Lyby</t>
  </si>
  <si>
    <t>http://193.88.185.146/website/energidataKort/viewer.htm?starttema1=vindkraft&amp;STARTLEFT=501914&amp;STARTRIGHT=502714&amp;STARTBOTTOM=6274658&amp;STARTTOP=6275458</t>
  </si>
  <si>
    <t>570715000000016813</t>
  </si>
  <si>
    <t>2050127</t>
  </si>
  <si>
    <t>50b</t>
  </si>
  <si>
    <t>http://193.88.185.146/website/energidataKort/viewer.htm?starttema1=vindkraft&amp;STARTLEFT=491343&amp;STARTRIGHT=492143&amp;STARTBOTTOM=6279674&amp;STARTTOP=6280474</t>
  </si>
  <si>
    <t>570715000000016806</t>
  </si>
  <si>
    <t>2050126</t>
  </si>
  <si>
    <t>6b</t>
  </si>
  <si>
    <t>http://193.88.185.146/website/energidataKort/viewer.htm?starttema1=vindkraft&amp;STARTLEFT=496701&amp;STARTRIGHT=497501&amp;STARTBOTTOM=6274518&amp;STARTTOP=6275318</t>
  </si>
  <si>
    <t>570715000000016790</t>
  </si>
  <si>
    <t>2050125</t>
  </si>
  <si>
    <t>http://193.88.185.146/website/energidataKort/viewer.htm?starttema1=vindkraft&amp;STARTLEFT=496780&amp;STARTRIGHT=497580&amp;STARTBOTTOM=6274493&amp;STARTTOP=6275293</t>
  </si>
  <si>
    <t>25/200</t>
  </si>
  <si>
    <t>570715000000016783</t>
  </si>
  <si>
    <t>2050123</t>
  </si>
  <si>
    <t>Kås hvg, Lihme</t>
  </si>
  <si>
    <t>http://193.88.185.146/website/energidataKort/viewer.htm?starttema1=vindkraft&amp;STARTLEFT=481740&amp;STARTRIGHT=482540&amp;STARTBOTTOM=6272386&amp;STARTTOP=6273186</t>
  </si>
  <si>
    <t>570715000000016769</t>
  </si>
  <si>
    <t>2050121</t>
  </si>
  <si>
    <t>http://193.88.185.146/website/energidataKort/viewer.htm?starttema1=vindkraft&amp;STARTLEFT=502118&amp;STARTRIGHT=502918&amp;STARTBOTTOM=6285326&amp;STARTTOP=6286126</t>
  </si>
  <si>
    <t>570715000000016745</t>
  </si>
  <si>
    <t>2050117</t>
  </si>
  <si>
    <t>http://193.88.185.146/website/energidataKort/viewer.htm?starttema1=vindkraft&amp;STARTLEFT=502479&amp;STARTRIGHT=503279&amp;STARTBOTTOM=6289225&amp;STARTTOP=6290025</t>
  </si>
  <si>
    <t>V25 200 kW</t>
  </si>
  <si>
    <t>570715000000016707</t>
  </si>
  <si>
    <t>2050105</t>
  </si>
  <si>
    <t>V.Dølby</t>
  </si>
  <si>
    <t>http://193.88.185.146/website/energidataKort/viewer.htm?starttema1=vindkraft&amp;STARTLEFT=497867&amp;STARTRIGHT=498667&amp;STARTBOTTOM=6274066&amp;STARTTOP=6274866</t>
  </si>
  <si>
    <t>55/10 kW</t>
  </si>
  <si>
    <t>570715000000016592</t>
  </si>
  <si>
    <t>2050034</t>
  </si>
  <si>
    <t>http://193.88.185.146/website/energidataKort/viewer.htm?starttema1=vindkraft&amp;STARTLEFT=491612&amp;STARTRIGHT=492412&amp;STARTBOTTOM=6285004&amp;STARTTOP=6285804</t>
  </si>
  <si>
    <t>v39</t>
  </si>
  <si>
    <t>570715000000015885</t>
  </si>
  <si>
    <t>2050032</t>
  </si>
  <si>
    <t>53a</t>
  </si>
  <si>
    <t>http://193.88.185.146/website/energidataKort/viewer.htm?starttema1=vindkraft&amp;STARTLEFT=491788&amp;STARTRIGHT=492588&amp;STARTBOTTOM=6279374&amp;STARTTOP=6280174</t>
  </si>
  <si>
    <t>570715000000015878</t>
  </si>
  <si>
    <t>2050017</t>
  </si>
  <si>
    <t>41a</t>
  </si>
  <si>
    <t>Rødding</t>
  </si>
  <si>
    <t>http://193.88.185.146/website/energidataKort/viewer.htm?starttema1=vindkraft&amp;STARTLEFT=489406&amp;STARTRIGHT=490206&amp;STARTBOTTOM=6275692&amp;STARTTOP=6276492</t>
  </si>
  <si>
    <t>V52-850kW</t>
  </si>
  <si>
    <t>Vestas A/S</t>
  </si>
  <si>
    <t>570715000000015755</t>
  </si>
  <si>
    <t>224362</t>
  </si>
  <si>
    <t>Mollerup By, Mollerup</t>
  </si>
  <si>
    <t>http://193.88.185.146/website/energidataKort/viewer.htm?starttema1=vindkraft&amp;STARTLEFT=481386&amp;STARTRIGHT=482186&amp;STARTBOTTOM=6292960&amp;STARTTOP=6293760</t>
  </si>
  <si>
    <t>Morsø</t>
  </si>
  <si>
    <t>570715000000070990</t>
  </si>
  <si>
    <t>224360</t>
  </si>
  <si>
    <t>http://193.88.185.146/website/energidataKort/viewer.htm?starttema1=vindkraft&amp;STARTLEFT=481405&amp;STARTRIGHT=482205&amp;STARTBOTTOM=6292761&amp;STARTTOP=6293561</t>
  </si>
  <si>
    <t>570715000000070983</t>
  </si>
  <si>
    <t>224358</t>
  </si>
  <si>
    <t>Skarum By, Alsted</t>
  </si>
  <si>
    <t>http://193.88.185.146/website/energidataKort/viewer.htm?starttema1=vindkraft&amp;STARTLEFT=488495&amp;STARTRIGHT=489295&amp;STARTBOTTOM=6303753&amp;STARTTOP=6304553</t>
  </si>
  <si>
    <t>570715000000070976</t>
  </si>
  <si>
    <t>224356</t>
  </si>
  <si>
    <t>http://193.88.185.146/website/energidataKort/viewer.htm?starttema1=vindkraft&amp;STARTLEFT=488376&amp;STARTRIGHT=489176&amp;STARTBOTTOM=6303516&amp;STARTTOP=6304316</t>
  </si>
  <si>
    <t>570715000000070969</t>
  </si>
  <si>
    <t>224372</t>
  </si>
  <si>
    <t>9x</t>
  </si>
  <si>
    <t>Rakkby by, Rakkeby</t>
  </si>
  <si>
    <t>http://193.88.185.146/website/energidataKort/viewer.htm?starttema1=vindkraft&amp;STARTLEFT=477073&amp;STARTRIGHT=477873&amp;STARTBOTTOM=6292397&amp;STARTTOP=6293197</t>
  </si>
  <si>
    <t>570715000000070952</t>
  </si>
  <si>
    <t>224370</t>
  </si>
  <si>
    <t>http://193.88.185.146/website/energidataKort/viewer.htm?starttema1=vindkraft&amp;STARTLEFT=477072&amp;STARTRIGHT=477872&amp;STARTBOTTOM=6292179&amp;STARTTOP=6292979</t>
  </si>
  <si>
    <t>570715000000070945</t>
  </si>
  <si>
    <t>224368</t>
  </si>
  <si>
    <t>Votborggård, Tæbring</t>
  </si>
  <si>
    <t>http://193.88.185.146/website/energidataKort/viewer.htm?starttema1=vindkraft&amp;STARTLEFT=477071&amp;STARTRIGHT=477871&amp;STARTBOTTOM=6291961&amp;STARTTOP=6292761</t>
  </si>
  <si>
    <t>1300 kW</t>
  </si>
  <si>
    <t>570715000000070938</t>
  </si>
  <si>
    <t>224176</t>
  </si>
  <si>
    <t>Vejerslev By</t>
  </si>
  <si>
    <t>http://193.88.185.146/website/energidataKort/viewer.htm?starttema1=vindkraft&amp;STARTLEFT=482382&amp;STARTRIGHT=483182&amp;STARTBOTTOM=6287721&amp;STARTTOP=6288521</t>
  </si>
  <si>
    <t>1300 kw</t>
  </si>
  <si>
    <t>570715000000059018</t>
  </si>
  <si>
    <t>224178</t>
  </si>
  <si>
    <t>Vejerslev by</t>
  </si>
  <si>
    <t>http://193.88.185.146/website/energidataKort/viewer.htm?starttema1=vindkraft&amp;STARTLEFT=482435&amp;STARTRIGHT=483235&amp;STARTBOTTOM=6288016&amp;STARTTOP=6288816</t>
  </si>
  <si>
    <t>V52</t>
  </si>
  <si>
    <t>570715000000058998</t>
  </si>
  <si>
    <t>224174</t>
  </si>
  <si>
    <t>Ejerslev by</t>
  </si>
  <si>
    <t>http://193.88.185.146/website/energidataKort/viewer.htm?starttema1=vindkraft&amp;STARTLEFT=493418&amp;STARTRIGHT=494218&amp;STARTBOTTOM=6309311&amp;STARTTOP=6310111</t>
  </si>
  <si>
    <t>570715000000058981</t>
  </si>
  <si>
    <t>224172</t>
  </si>
  <si>
    <t>Ejerslev By</t>
  </si>
  <si>
    <t>http://193.88.185.146/website/energidataKort/viewer.htm?starttema1=vindkraft&amp;STARTLEFT=493504&amp;STARTRIGHT=494304&amp;STARTBOTTOM=6309552&amp;STARTTOP=6310352</t>
  </si>
  <si>
    <t>1 MW/690</t>
  </si>
  <si>
    <t>570715000000058974</t>
  </si>
  <si>
    <t>224136</t>
  </si>
  <si>
    <t>Sindbjerghovedgårds indmark</t>
  </si>
  <si>
    <t>http://193.88.185.146/website/energidataKort/viewer.htm?starttema1=vindkraft&amp;STARTLEFT=480077&amp;STARTRIGHT=480877&amp;STARTBOTTOM=6287722&amp;STARTTOP=6288522</t>
  </si>
  <si>
    <t>570715000000058967</t>
  </si>
  <si>
    <t>224138</t>
  </si>
  <si>
    <t>Sindbjerg By</t>
  </si>
  <si>
    <t>http://193.88.185.146/website/energidataKort/viewer.htm?starttema1=vindkraft&amp;STARTLEFT=480106&amp;STARTRIGHT=480906&amp;STARTBOTTOM=6287891&amp;STARTTOP=6288691</t>
  </si>
  <si>
    <t>570715000000058950</t>
  </si>
  <si>
    <t>224100</t>
  </si>
  <si>
    <t>Lødderup By, Lødderup</t>
  </si>
  <si>
    <t>http://193.88.185.146/website/energidataKort/viewer.htm?starttema1=vindkraft&amp;STARTLEFT=486439&amp;STARTRIGHT=487239&amp;STARTBOTTOM=6294218&amp;STARTTOP=6295018</t>
  </si>
  <si>
    <t>570715000000056567</t>
  </si>
  <si>
    <t>224098</t>
  </si>
  <si>
    <t>http://193.88.185.146/website/energidataKort/viewer.htm?starttema1=vindkraft&amp;STARTLEFT=486438&amp;STARTRIGHT=487238&amp;STARTBOTTOM=6294043&amp;STARTTOP=6294843</t>
  </si>
  <si>
    <t>570715000000056550</t>
  </si>
  <si>
    <t>224096</t>
  </si>
  <si>
    <t>http://193.88.185.146/website/energidataKort/viewer.htm?starttema1=vindkraft&amp;STARTLEFT=486437&amp;STARTRIGHT=487237&amp;STARTBOTTOM=6293868&amp;STARTTOP=6294668</t>
  </si>
  <si>
    <t>570715000000056543</t>
  </si>
  <si>
    <t>224090</t>
  </si>
  <si>
    <t>Vils By Vejerslev</t>
  </si>
  <si>
    <t>http://193.88.185.146/website/energidataKort/viewer.htm?starttema1=vindkraft&amp;STARTLEFT=484454&amp;STARTRIGHT=485254&amp;STARTBOTTOM=6291892&amp;STARTTOP=6292692</t>
  </si>
  <si>
    <t>570715000000056499</t>
  </si>
  <si>
    <t>224092</t>
  </si>
  <si>
    <t>5o</t>
  </si>
  <si>
    <t>Fredsø By, Lødderup</t>
  </si>
  <si>
    <t>http://193.88.185.146/website/energidataKort/viewer.htm?starttema1=vindkraft&amp;STARTLEFT=484517&amp;STARTRIGHT=485317&amp;STARTBOTTOM=6292061&amp;STARTTOP=6292861</t>
  </si>
  <si>
    <t>570715000000056277</t>
  </si>
  <si>
    <t>224094</t>
  </si>
  <si>
    <t>9d</t>
  </si>
  <si>
    <t>Fredsø by, Lødderup</t>
  </si>
  <si>
    <t>http://193.88.185.146/website/energidataKort/viewer.htm?starttema1=vindkraft&amp;STARTLEFT=484582&amp;STARTRIGHT=485382&amp;STARTBOTTOM=6292229&amp;STARTTOP=6293029</t>
  </si>
  <si>
    <t>570715000000056260</t>
  </si>
  <si>
    <t>223994</t>
  </si>
  <si>
    <t>Alsted</t>
  </si>
  <si>
    <t>http://193.88.185.146/website/energidataKort/viewer.htm?starttema1=vindkraft&amp;STARTLEFT=488192&amp;STARTRIGHT=488992&amp;STARTBOTTOM=6299861&amp;STARTTOP=6300661</t>
  </si>
  <si>
    <t>570715000000028892</t>
  </si>
  <si>
    <t>223993</t>
  </si>
  <si>
    <t>http://193.88.185.146/website/energidataKort/viewer.htm?starttema1=vindkraft&amp;STARTLEFT=488011&amp;STARTRIGHT=488811&amp;STARTBOTTOM=6299947&amp;STARTTOP=6300747</t>
  </si>
  <si>
    <t>570715000000028885</t>
  </si>
  <si>
    <t>223992</t>
  </si>
  <si>
    <t>http://193.88.185.146/website/energidataKort/viewer.htm?starttema1=vindkraft&amp;STARTLEFT=476312&amp;STARTRIGHT=477112&amp;STARTBOTTOM=6290317&amp;STARTTOP=6291117</t>
  </si>
  <si>
    <t>570715000000028878</t>
  </si>
  <si>
    <t>223990</t>
  </si>
  <si>
    <t>http://193.88.185.146/website/energidataKort/viewer.htm?starttema1=vindkraft&amp;STARTLEFT=476320&amp;STARTRIGHT=477120&amp;STARTBOTTOM=6290118&amp;STARTTOP=6290918</t>
  </si>
  <si>
    <t>570715000000028861</t>
  </si>
  <si>
    <t>223989</t>
  </si>
  <si>
    <t>http://193.88.185.146/website/energidataKort/viewer.htm?starttema1=vindkraft&amp;STARTLEFT=476326&amp;STARTRIGHT=477126&amp;STARTBOTTOM=6289918&amp;STARTTOP=6290718</t>
  </si>
  <si>
    <t>570715000000028854</t>
  </si>
  <si>
    <t>223988</t>
  </si>
  <si>
    <t>http://193.88.185.146/website/energidataKort/viewer.htm?starttema1=vindkraft&amp;STARTLEFT=487831&amp;STARTRIGHT=488631&amp;STARTBOTTOM=6300033&amp;STARTTOP=6300833</t>
  </si>
  <si>
    <t>570715000000028847</t>
  </si>
  <si>
    <t>223981</t>
  </si>
  <si>
    <t>Ø.Jølby</t>
  </si>
  <si>
    <t>http://193.88.185.146/website/energidataKort/viewer.htm?starttema1=vindkraft&amp;STARTLEFT=481621&amp;STARTRIGHT=482421&amp;STARTBOTTOM=6297841&amp;STARTTOP=6298641</t>
  </si>
  <si>
    <t>570715000000028830</t>
  </si>
  <si>
    <t>223980</t>
  </si>
  <si>
    <t>http://193.88.185.146/website/energidataKort/viewer.htm?starttema1=vindkraft&amp;STARTLEFT=481752&amp;STARTRIGHT=482552&amp;STARTBOTTOM=6297979&amp;STARTTOP=6298779</t>
  </si>
  <si>
    <t>570715000000028823</t>
  </si>
  <si>
    <t>223951</t>
  </si>
  <si>
    <t>Tøving by</t>
  </si>
  <si>
    <t>http://193.88.185.146/website/energidataKort/viewer.htm?starttema1=vindkraft&amp;STARTLEFT=485697&amp;STARTRIGHT=486497&amp;STARTBOTTOM=6301715&amp;STARTTOP=6302515</t>
  </si>
  <si>
    <t>570715000000028816</t>
  </si>
  <si>
    <t>223935</t>
  </si>
  <si>
    <t>2nmfl</t>
  </si>
  <si>
    <t>Skallerup</t>
  </si>
  <si>
    <t>http://193.88.185.146/website/energidataKort/viewer.htm?starttema1=vindkraft&amp;STARTLEFT=478997&amp;STARTRIGHT=479797&amp;STARTBOTTOM=6300516&amp;STARTTOP=6301316</t>
  </si>
  <si>
    <t>570715000000028809</t>
  </si>
  <si>
    <t>223934</t>
  </si>
  <si>
    <t>Solbjerg by</t>
  </si>
  <si>
    <t>http://193.88.185.146/website/energidataKort/viewer.htm?starttema1=vindkraft&amp;STARTLEFT=479698&amp;STARTRIGHT=480498&amp;STARTBOTTOM=6298509&amp;STARTTOP=6299309</t>
  </si>
  <si>
    <t>570715000000028793</t>
  </si>
  <si>
    <t>223933</t>
  </si>
  <si>
    <t>http://193.88.185.146/website/energidataKort/viewer.htm?starttema1=vindkraft&amp;STARTLEFT=479725&amp;STARTRIGHT=480525&amp;STARTBOTTOM=6298681&amp;STARTTOP=6299481</t>
  </si>
  <si>
    <t>570715000000028786</t>
  </si>
  <si>
    <t>223895</t>
  </si>
  <si>
    <t>Galtrup</t>
  </si>
  <si>
    <t>http://193.88.185.146/website/energidataKort/viewer.htm?starttema1=vindkraft&amp;STARTLEFT=485701&amp;STARTRIGHT=486501&amp;STARTBOTTOM=6301514&amp;STARTTOP=6302314</t>
  </si>
  <si>
    <t>570715000000028779</t>
  </si>
  <si>
    <t>223893</t>
  </si>
  <si>
    <t>14g</t>
  </si>
  <si>
    <t>Ørding</t>
  </si>
  <si>
    <t>http://193.88.185.146/website/energidataKort/viewer.htm?starttema1=vindkraft&amp;STARTLEFT=483118&amp;STARTRIGHT=483918&amp;STARTBOTTOM=6284496&amp;STARTTOP=6285296</t>
  </si>
  <si>
    <t>570715000000028755</t>
  </si>
  <si>
    <t>223892</t>
  </si>
  <si>
    <t>http://193.88.185.146/website/energidataKort/viewer.htm?starttema1=vindkraft&amp;STARTLEFT=483144&amp;STARTRIGHT=483944&amp;STARTBOTTOM=6284290&amp;STARTTOP=6285090</t>
  </si>
  <si>
    <t>570715000000028748</t>
  </si>
  <si>
    <t>223891</t>
  </si>
  <si>
    <t>Sdr. Dråby</t>
  </si>
  <si>
    <t>http://193.88.185.146/website/energidataKort/viewer.htm?starttema1=vindkraft&amp;STARTLEFT=489862&amp;STARTRIGHT=490662&amp;STARTBOTTOM=6305778&amp;STARTTOP=6306578</t>
  </si>
  <si>
    <t>570715000000028731</t>
  </si>
  <si>
    <t>223890</t>
  </si>
  <si>
    <t>http://193.88.185.146/website/energidataKort/viewer.htm?starttema1=vindkraft&amp;STARTLEFT=489762&amp;STARTRIGHT=490562&amp;STARTBOTTOM=6305627&amp;STARTTOP=6306427</t>
  </si>
  <si>
    <t>570715000000028724</t>
  </si>
  <si>
    <t>223889</t>
  </si>
  <si>
    <t>http://193.88.185.146/website/energidataKort/viewer.htm?starttema1=vindkraft&amp;STARTLEFT=489660&amp;STARTRIGHT=490460&amp;STARTBOTTOM=6305478&amp;STARTTOP=6306278</t>
  </si>
  <si>
    <t>570715000000028717</t>
  </si>
  <si>
    <t>223861</t>
  </si>
  <si>
    <t>Blidstrup</t>
  </si>
  <si>
    <t>http://193.88.185.146/website/energidataKort/viewer.htm?starttema1=vindkraft&amp;STARTLEFT=481852&amp;STARTRIGHT=482652&amp;STARTBOTTOM=6285238&amp;STARTTOP=6286038</t>
  </si>
  <si>
    <t>570715000000028700</t>
  </si>
  <si>
    <t>223860</t>
  </si>
  <si>
    <t>http://193.88.185.146/website/energidataKort/viewer.htm?starttema1=vindkraft&amp;STARTLEFT=481892&amp;STARTRIGHT=482692&amp;STARTBOTTOM=6285423&amp;STARTTOP=6286223</t>
  </si>
  <si>
    <t>570715000000028694</t>
  </si>
  <si>
    <t>223859</t>
  </si>
  <si>
    <t>http://193.88.185.146/website/energidataKort/viewer.htm?starttema1=vindkraft&amp;STARTLEFT=484259&amp;STARTRIGHT=485059&amp;STARTBOTTOM=6286845&amp;STARTTOP=6287645</t>
  </si>
  <si>
    <t>570715000000028687</t>
  </si>
  <si>
    <t>223858</t>
  </si>
  <si>
    <t>1ak</t>
  </si>
  <si>
    <t>http://193.88.185.146/website/energidataKort/viewer.htm?starttema1=vindkraft&amp;STARTLEFT=484107&amp;STARTRIGHT=484907&amp;STARTBOTTOM=6286605&amp;STARTTOP=6287405</t>
  </si>
  <si>
    <t>570715000000028670</t>
  </si>
  <si>
    <t>223857</t>
  </si>
  <si>
    <t>http://193.88.185.146/website/energidataKort/viewer.htm?starttema1=vindkraft&amp;STARTLEFT=483957&amp;STARTRIGHT=484757&amp;STARTBOTTOM=6286365&amp;STARTTOP=6287165</t>
  </si>
  <si>
    <t>570715000000028663</t>
  </si>
  <si>
    <t>223852</t>
  </si>
  <si>
    <t>http://193.88.185.146/website/energidataKort/viewer.htm?starttema1=vindkraft&amp;STARTLEFT=481776&amp;STARTRIGHT=482576&amp;STARTBOTTOM=6284872&amp;STARTTOP=6285672</t>
  </si>
  <si>
    <t>570715000000028656</t>
  </si>
  <si>
    <t>223841</t>
  </si>
  <si>
    <t>Ljørslev</t>
  </si>
  <si>
    <t>http://193.88.185.146/website/energidataKort/viewer.htm?starttema1=vindkraft&amp;STARTLEFT=485092&amp;STARTRIGHT=485892&amp;STARTBOTTOM=6289811&amp;STARTTOP=6290611</t>
  </si>
  <si>
    <t>570715000000028649</t>
  </si>
  <si>
    <t>223840</t>
  </si>
  <si>
    <t>http://193.88.185.146/website/energidataKort/viewer.htm?starttema1=vindkraft&amp;STARTLEFT=485085&amp;STARTRIGHT=485885&amp;STARTBOTTOM=6290021&amp;STARTTOP=6290821</t>
  </si>
  <si>
    <t>570715000000028632</t>
  </si>
  <si>
    <t>223831</t>
  </si>
  <si>
    <t>http://193.88.185.146/website/energidataKort/viewer.htm?starttema1=vindkraft&amp;STARTLEFT=487605&amp;STARTRIGHT=488405&amp;STARTBOTTOM=6301722&amp;STARTTOP=6302522</t>
  </si>
  <si>
    <t>570715000000028625</t>
  </si>
  <si>
    <t>223832</t>
  </si>
  <si>
    <t>http://193.88.185.146/website/energidataKort/viewer.htm?starttema1=vindkraft&amp;STARTLEFT=487536&amp;STARTRIGHT=488336&amp;STARTBOTTOM=6301336&amp;STARTTOP=6302136</t>
  </si>
  <si>
    <t>570715000000028618</t>
  </si>
  <si>
    <t>223829</t>
  </si>
  <si>
    <t>1as</t>
  </si>
  <si>
    <t>http://193.88.185.146/website/energidataKort/viewer.htm?starttema1=vindkraft&amp;STARTLEFT=487640&amp;STARTRIGHT=488440&amp;STARTBOTTOM=6301927&amp;STARTTOP=6302727</t>
  </si>
  <si>
    <t>570715000000028601</t>
  </si>
  <si>
    <t>223830</t>
  </si>
  <si>
    <t>http://193.88.185.146/website/energidataKort/viewer.htm?starttema1=vindkraft&amp;STARTLEFT=487571&amp;STARTRIGHT=488371&amp;STARTBOTTOM=6301535&amp;STARTTOP=6302335</t>
  </si>
  <si>
    <t>570715000000028595</t>
  </si>
  <si>
    <t>223818</t>
  </si>
  <si>
    <t>V. Assels</t>
  </si>
  <si>
    <t>http://193.88.185.146/website/energidataKort/viewer.htm?starttema1=vindkraft&amp;STARTLEFT=479776&amp;STARTRIGHT=480576&amp;STARTBOTTOM=6283538&amp;STARTTOP=6284338</t>
  </si>
  <si>
    <t>570715000000028588</t>
  </si>
  <si>
    <t>http://193.88.185.146/website/energidataKort/viewer.htm?starttema1=vindkraft&amp;STARTLEFT=479844&amp;STARTRIGHT=480644&amp;STARTBOTTOM=6283727&amp;STARTTOP=6284527</t>
  </si>
  <si>
    <t>570715000000028571</t>
  </si>
  <si>
    <t>223727</t>
  </si>
  <si>
    <t>26g</t>
  </si>
  <si>
    <t>http://193.88.185.146/website/energidataKort/viewer.htm?starttema1=vindkraft&amp;STARTLEFT=479710&amp;STARTRIGHT=480510&amp;STARTBOTTOM=6283351&amp;STARTTOP=6284151</t>
  </si>
  <si>
    <t>570715000000028557</t>
  </si>
  <si>
    <t>223726</t>
  </si>
  <si>
    <t>http://193.88.185.146/website/energidataKort/viewer.htm?starttema1=vindkraft&amp;STARTLEFT=485105&amp;STARTRIGHT=485905&amp;STARTBOTTOM=6289392&amp;STARTTOP=6290192</t>
  </si>
  <si>
    <t>570715000000028540</t>
  </si>
  <si>
    <t>223725</t>
  </si>
  <si>
    <t>http://193.88.185.146/website/energidataKort/viewer.htm?starttema1=vindkraft&amp;STARTLEFT=485098&amp;STARTRIGHT=485898&amp;STARTBOTTOM=6289601&amp;STARTTOP=6290401</t>
  </si>
  <si>
    <t>570715000000028533</t>
  </si>
  <si>
    <t>223724</t>
  </si>
  <si>
    <t>http://193.88.185.146/website/energidataKort/viewer.htm?starttema1=vindkraft&amp;STARTLEFT=481815&amp;STARTRIGHT=482615&amp;STARTBOTTOM=6285056&amp;STARTTOP=6285856</t>
  </si>
  <si>
    <t>570715000000028526</t>
  </si>
  <si>
    <t>223723</t>
  </si>
  <si>
    <t>http://193.88.185.146/website/energidataKort/viewer.htm?starttema1=vindkraft&amp;STARTLEFT=481737&amp;STARTRIGHT=482537&amp;STARTBOTTOM=6284689&amp;STARTTOP=6285489</t>
  </si>
  <si>
    <t>570715000000028519</t>
  </si>
  <si>
    <t>235952</t>
  </si>
  <si>
    <t>Ovtrup</t>
  </si>
  <si>
    <t>http://193.88.185.146/website/energidataKort/viewer.htm?starttema1=vindkraft&amp;STARTLEFT=477955&amp;STARTRIGHT=478755&amp;STARTBOTTOM=6292913&amp;STARTTOP=6293713</t>
  </si>
  <si>
    <t>570715000000028502</t>
  </si>
  <si>
    <t>223595</t>
  </si>
  <si>
    <t>1au</t>
  </si>
  <si>
    <t>http://193.88.185.146/website/energidataKort/viewer.htm?starttema1=vindkraft&amp;STARTLEFT=477960&amp;STARTRIGHT=478760&amp;STARTBOTTOM=6293083&amp;STARTTOP=6293883</t>
  </si>
  <si>
    <t>570715000000028496</t>
  </si>
  <si>
    <t>223544</t>
  </si>
  <si>
    <t>20a</t>
  </si>
  <si>
    <t>Vejerslev</t>
  </si>
  <si>
    <t>http://193.88.185.146/website/energidataKort/viewer.htm?starttema1=vindkraft&amp;STARTLEFT=483809&amp;STARTRIGHT=484609&amp;STARTBOTTOM=6288669&amp;STARTTOP=6289469</t>
  </si>
  <si>
    <t>570715000000028472</t>
  </si>
  <si>
    <t>223543</t>
  </si>
  <si>
    <t>http://193.88.185.146/website/energidataKort/viewer.htm?starttema1=vindkraft&amp;STARTLEFT=483640&amp;STARTRIGHT=484440&amp;STARTBOTTOM=6288695&amp;STARTTOP=6289495</t>
  </si>
  <si>
    <t>570715000000028465</t>
  </si>
  <si>
    <t>223542</t>
  </si>
  <si>
    <t>13b</t>
  </si>
  <si>
    <t>http://193.88.185.146/website/energidataKort/viewer.htm?starttema1=vindkraft&amp;STARTLEFT=483977&amp;STARTRIGHT=484777&amp;STARTBOTTOM=6288642&amp;STARTTOP=6289442</t>
  </si>
  <si>
    <t>570715000000028458</t>
  </si>
  <si>
    <t>223504</t>
  </si>
  <si>
    <t>http://193.88.185.146/website/energidataKort/viewer.htm?starttema1=vindkraft&amp;STARTLEFT=476476&amp;STARTRIGHT=477276&amp;STARTBOTTOM=6288018&amp;STARTTOP=6288818</t>
  </si>
  <si>
    <t>570715000000028441</t>
  </si>
  <si>
    <t>223367</t>
  </si>
  <si>
    <t>Frøslev</t>
  </si>
  <si>
    <t>http://193.88.185.146/website/energidataKort/viewer.htm?starttema1=vindkraft&amp;STARTLEFT=485155&amp;STARTRIGHT=485955&amp;STARTBOTTOM=6294928&amp;STARTTOP=6295728</t>
  </si>
  <si>
    <t>570715000000028434</t>
  </si>
  <si>
    <t>http://193.88.185.146/website/energidataKort/viewer.htm?starttema1=vindkraft&amp;STARTLEFT=485155&amp;STARTRIGHT=485955&amp;STARTBOTTOM=6294766&amp;STARTTOP=6295566</t>
  </si>
  <si>
    <t>570715000000028427</t>
  </si>
  <si>
    <t>223225</t>
  </si>
  <si>
    <t>3ag</t>
  </si>
  <si>
    <t>http://193.88.185.146/website/energidataKort/viewer.htm?starttema1=vindkraft&amp;STARTLEFT=482874&amp;STARTRIGHT=483674&amp;STARTBOTTOM=6294692&amp;STARTTOP=6295492</t>
  </si>
  <si>
    <t>570715000000028397</t>
  </si>
  <si>
    <t>223210</t>
  </si>
  <si>
    <t>Jørsby</t>
  </si>
  <si>
    <t>http://193.88.185.146/website/energidataKort/viewer.htm?starttema1=vindkraft&amp;STARTLEFT=491905&amp;STARTRIGHT=492705&amp;STARTBOTTOM=6305884&amp;STARTTOP=6306684</t>
  </si>
  <si>
    <t>570715000000028380</t>
  </si>
  <si>
    <t>223209</t>
  </si>
  <si>
    <t>http://193.88.185.146/website/energidataKort/viewer.htm?starttema1=vindkraft&amp;STARTLEFT=491910&amp;STARTRIGHT=492710&amp;STARTBOTTOM=6306034&amp;STARTTOP=6306834</t>
  </si>
  <si>
    <t>570715000000028373</t>
  </si>
  <si>
    <t>223116</t>
  </si>
  <si>
    <t>11ac</t>
  </si>
  <si>
    <t>http://193.88.185.146/website/energidataKort/viewer.htm?starttema1=vindkraft&amp;STARTLEFT=483370&amp;STARTRIGHT=484170&amp;STARTBOTTOM=6293766&amp;STARTTOP=6294566</t>
  </si>
  <si>
    <t>150 kW MKII</t>
  </si>
  <si>
    <t>570715000000028366</t>
  </si>
  <si>
    <t>223102</t>
  </si>
  <si>
    <t>9h</t>
  </si>
  <si>
    <t>http://193.88.185.146/website/energidataKort/viewer.htm?starttema1=vindkraft&amp;STARTLEFT=484479&amp;STARTRIGHT=485279&amp;STARTBOTTOM=6301394&amp;STARTTOP=6302194</t>
  </si>
  <si>
    <t>570715000000028335</t>
  </si>
  <si>
    <t>223039</t>
  </si>
  <si>
    <t>8l</t>
  </si>
  <si>
    <t>Redsted</t>
  </si>
  <si>
    <t>http://193.88.185.146/website/energidataKort/viewer.htm?starttema1=vindkraft&amp;STARTLEFT=478664&amp;STARTRIGHT=479464&amp;STARTBOTTOM=6289847&amp;STARTTOP=6290647</t>
  </si>
  <si>
    <t>V20-100 kW</t>
  </si>
  <si>
    <t>570715000000028328</t>
  </si>
  <si>
    <t>222987</t>
  </si>
  <si>
    <t>11s</t>
  </si>
  <si>
    <t>http://193.88.185.146/website/energidataKort/viewer.htm?starttema1=vindkraft&amp;STARTLEFT=483067&amp;STARTRIGHT=483867&amp;STARTBOTTOM=6294379&amp;STARTTOP=6295179</t>
  </si>
  <si>
    <t>570715000000028311</t>
  </si>
  <si>
    <t>222958</t>
  </si>
  <si>
    <t>http://193.88.185.146/website/energidataKort/viewer.htm?starttema1=vindkraft&amp;STARTLEFT=476463&amp;STARTRIGHT=477263&amp;STARTBOTTOM=6288256&amp;STARTTOP=6289056</t>
  </si>
  <si>
    <t>570715000000028298</t>
  </si>
  <si>
    <t>222957</t>
  </si>
  <si>
    <t>http://193.88.185.146/website/energidataKort/viewer.htm?starttema1=vindkraft&amp;STARTLEFT=476470&amp;STARTRIGHT=477270&amp;STARTBOTTOM=6288137&amp;STARTTOP=6288937</t>
  </si>
  <si>
    <t>570715000000028281</t>
  </si>
  <si>
    <t>222944</t>
  </si>
  <si>
    <t>Outrup</t>
  </si>
  <si>
    <t>http://193.88.185.146/website/energidataKort/viewer.htm?starttema1=vindkraft&amp;STARTLEFT=479698&amp;STARTRIGHT=480498&amp;STARTBOTTOM=6294503&amp;STARTTOP=6295303</t>
  </si>
  <si>
    <t>WD 34</t>
  </si>
  <si>
    <t>Windane</t>
  </si>
  <si>
    <t>570715000000028267</t>
  </si>
  <si>
    <t>222943</t>
  </si>
  <si>
    <t>http://193.88.185.146/website/energidataKort/viewer.htm?starttema1=vindkraft&amp;STARTLEFT=488775&amp;STARTRIGHT=489575&amp;STARTBOTTOM=6304821&amp;STARTTOP=6305621</t>
  </si>
  <si>
    <t>175 kW</t>
  </si>
  <si>
    <t>Windpower D</t>
  </si>
  <si>
    <t>570715000000028250</t>
  </si>
  <si>
    <t>222942</t>
  </si>
  <si>
    <t>Lødderup</t>
  </si>
  <si>
    <t>http://193.88.185.146/website/energidataKort/viewer.htm?starttema1=vindkraft&amp;STARTLEFT=488334&amp;STARTRIGHT=489134&amp;STARTBOTTOM=6293454&amp;STARTTOP=6294254</t>
  </si>
  <si>
    <t>570715000000028243</t>
  </si>
  <si>
    <t>222940</t>
  </si>
  <si>
    <t>http://193.88.185.146/website/energidataKort/viewer.htm?starttema1=vindkraft&amp;STARTLEFT=484440&amp;STARTRIGHT=485240&amp;STARTBOTTOM=6296834&amp;STARTTOP=6297634</t>
  </si>
  <si>
    <t>27</t>
  </si>
  <si>
    <t>Danwind Type 27</t>
  </si>
  <si>
    <t>570715000000028229</t>
  </si>
  <si>
    <t>222938</t>
  </si>
  <si>
    <t>http://193.88.185.146/website/energidataKort/viewer.htm?starttema1=vindkraft&amp;STARTLEFT=483090&amp;STARTRIGHT=483890&amp;STARTBOTTOM=6294776&amp;STARTTOP=6295576</t>
  </si>
  <si>
    <t>570715000000028205</t>
  </si>
  <si>
    <t>222937</t>
  </si>
  <si>
    <t>Sejerslev</t>
  </si>
  <si>
    <t>http://193.88.185.146/website/energidataKort/viewer.htm?starttema1=vindkraft&amp;STARTLEFT=492808&amp;STARTRIGHT=493608&amp;STARTBOTTOM=6310393&amp;STARTTOP=6311193</t>
  </si>
  <si>
    <t>570715000000028199</t>
  </si>
  <si>
    <t>222932</t>
  </si>
  <si>
    <t>http://193.88.185.146/website/energidataKort/viewer.htm?starttema1=vindkraft&amp;STARTLEFT=488366&amp;STARTRIGHT=489166&amp;STARTBOTTOM=6293328&amp;STARTTOP=6294128</t>
  </si>
  <si>
    <t>570715000000028144</t>
  </si>
  <si>
    <t>222931</t>
  </si>
  <si>
    <t>http://193.88.185.146/website/energidataKort/viewer.htm?starttema1=vindkraft&amp;STARTLEFT=485053&amp;STARTRIGHT=485853&amp;STARTBOTTOM=6295537&amp;STARTTOP=6296337</t>
  </si>
  <si>
    <t>570715000000028137</t>
  </si>
  <si>
    <t>222930</t>
  </si>
  <si>
    <t>http://193.88.185.146/website/energidataKort/viewer.htm?starttema1=vindkraft&amp;STARTLEFT=485064&amp;STARTRIGHT=485864&amp;STARTBOTTOM=6295636&amp;STARTTOP=6296436</t>
  </si>
  <si>
    <t>570715000000028120</t>
  </si>
  <si>
    <t>222929</t>
  </si>
  <si>
    <t>http://193.88.185.146/website/energidataKort/viewer.htm?starttema1=vindkraft&amp;STARTLEFT=485074&amp;STARTRIGHT=485874&amp;STARTBOTTOM=6295736&amp;STARTTOP=6296536</t>
  </si>
  <si>
    <t>570715000000028113</t>
  </si>
  <si>
    <t>222928</t>
  </si>
  <si>
    <t>http://193.88.185.146/website/energidataKort/viewer.htm?starttema1=vindkraft&amp;STARTLEFT=492259&amp;STARTRIGHT=493059&amp;STARTBOTTOM=6307380&amp;STARTTOP=6308180</t>
  </si>
  <si>
    <t>570715000000028106</t>
  </si>
  <si>
    <t>222927</t>
  </si>
  <si>
    <t>http://193.88.185.146/website/energidataKort/viewer.htm?starttema1=vindkraft&amp;STARTLEFT=492891&amp;STARTRIGHT=493691&amp;STARTBOTTOM=6310376&amp;STARTTOP=6311176</t>
  </si>
  <si>
    <t>570715000000028090</t>
  </si>
  <si>
    <t>222926</t>
  </si>
  <si>
    <t>http://193.88.185.146/website/energidataKort/viewer.htm?starttema1=vindkraft&amp;STARTLEFT=481527&amp;STARTRIGHT=482327&amp;STARTBOTTOM=6303191&amp;STARTTOP=6303991</t>
  </si>
  <si>
    <t>570715000000028083</t>
  </si>
  <si>
    <t>222921</t>
  </si>
  <si>
    <t>Solbjerg</t>
  </si>
  <si>
    <t>http://193.88.185.146/website/energidataKort/viewer.htm?starttema1=vindkraft&amp;STARTLEFT=481411&amp;STARTRIGHT=482211&amp;STARTBOTTOM=6302812&amp;STARTTOP=6303612</t>
  </si>
  <si>
    <t>570715000000028038</t>
  </si>
  <si>
    <t>222906</t>
  </si>
  <si>
    <t>http://193.88.185.146/website/energidataKort/viewer.htm?starttema1=vindkraft&amp;STARTLEFT=481651&amp;STARTRIGHT=482451&amp;STARTBOTTOM=6303407&amp;STARTTOP=6304207</t>
  </si>
  <si>
    <t>570715000000027888</t>
  </si>
  <si>
    <t>222898</t>
  </si>
  <si>
    <t>Tæbring</t>
  </si>
  <si>
    <t>http://193.88.185.146/website/energidataKort/viewer.htm?starttema1=vindkraft&amp;STARTLEFT=474699&amp;STARTRIGHT=475499&amp;STARTBOTTOM=6293890&amp;STARTTOP=6294690</t>
  </si>
  <si>
    <t>570715000000027802</t>
  </si>
  <si>
    <t>222876</t>
  </si>
  <si>
    <t>http://193.88.185.146/website/energidataKort/viewer.htm?starttema1=vindkraft&amp;STARTLEFT=491209&amp;STARTRIGHT=492009&amp;STARTBOTTOM=6306615&amp;STARTTOP=6307415</t>
  </si>
  <si>
    <t>WEG</t>
  </si>
  <si>
    <t>570715000000027512</t>
  </si>
  <si>
    <t>30059</t>
  </si>
  <si>
    <t>10d</t>
  </si>
  <si>
    <t>Løsning By, Løsning</t>
  </si>
  <si>
    <t>http://193.88.185.146/website/energidataKort/viewer.htm?starttema1=vindkraft&amp;STARTLEFT=541487&amp;STARTRIGHT=542287&amp;STARTBOTTOM=6185038&amp;STARTTOP=6185838</t>
  </si>
  <si>
    <t>Hedensted</t>
  </si>
  <si>
    <t>570715000000084812</t>
  </si>
  <si>
    <t>30057</t>
  </si>
  <si>
    <t>Nebsager by, Nebsager</t>
  </si>
  <si>
    <t>http://193.88.185.146/website/energidataKort/viewer.htm?starttema1=vindkraft&amp;STARTLEFT=554587&amp;STARTRIGHT=555387&amp;STARTBOTTOM=6178598&amp;STARTTOP=6179398</t>
  </si>
  <si>
    <t>Gaia-Wind</t>
  </si>
  <si>
    <t>570715000000084195</t>
  </si>
  <si>
    <t>4015342</t>
  </si>
  <si>
    <t>14f</t>
  </si>
  <si>
    <t>Uldum</t>
  </si>
  <si>
    <t>http://193.88.185.146/website/energidataKort/viewer.htm?starttema1=vindkraft&amp;STARTLEFT=535434&amp;STARTRIGHT=536234&amp;STARTBOTTOM=6189929&amp;STARTTOP=6190729</t>
  </si>
  <si>
    <t>Gaia-Wind A/S</t>
  </si>
  <si>
    <t>570715000000083389</t>
  </si>
  <si>
    <t>4015569</t>
  </si>
  <si>
    <t>Honum By, Hvirring</t>
  </si>
  <si>
    <t>http://193.88.185.146/website/energidataKort/viewer.htm?starttema1=vindkraft&amp;STARTLEFT=538887&amp;STARTRIGHT=539687&amp;STARTBOTTOM=6194253&amp;STARTTOP=6195053</t>
  </si>
  <si>
    <t>1MW/690 V</t>
  </si>
  <si>
    <t>570715000000083280</t>
  </si>
  <si>
    <t>30030</t>
  </si>
  <si>
    <t>Nr. Aldum by, Stenderup</t>
  </si>
  <si>
    <t>http://193.88.185.146/website/energidataKort/viewer.htm?starttema1=vindkraft&amp;STARTLEFT=548460&amp;STARTRIGHT=549260&amp;STARTBOTTOM=6182036&amp;STARTTOP=6182836</t>
  </si>
  <si>
    <t>570715000000058653</t>
  </si>
  <si>
    <t>1030085</t>
  </si>
  <si>
    <t>havrum by/hornborg</t>
  </si>
  <si>
    <t>http://193.88.185.146/website/energidataKort/viewer.htm?starttema1=vindkraft&amp;STARTLEFT=539063&amp;STARTRIGHT=539863&amp;STARTBOTTOM=6187814&amp;STARTTOP=6188614</t>
  </si>
  <si>
    <t>570715000000056093</t>
  </si>
  <si>
    <t>1030088</t>
  </si>
  <si>
    <t>Flemming by/Hornborg</t>
  </si>
  <si>
    <t>http://193.88.185.146/website/energidataKort/viewer.htm?starttema1=vindkraft&amp;STARTLEFT=542284&amp;STARTRIGHT=543084&amp;STARTBOTTOM=6191667&amp;STARTTOP=6192467</t>
  </si>
  <si>
    <t>570715000000056086</t>
  </si>
  <si>
    <t>1030087</t>
  </si>
  <si>
    <t>http://193.88.185.146/website/energidataKort/viewer.htm?starttema1=vindkraft&amp;STARTLEFT=542209&amp;STARTRIGHT=543009&amp;STARTBOTTOM=6191504&amp;STARTTOP=6192304</t>
  </si>
  <si>
    <t>570715000000056079</t>
  </si>
  <si>
    <t>1030086</t>
  </si>
  <si>
    <t>http://193.88.185.146/website/energidataKort/viewer.htm?starttema1=vindkraft&amp;STARTLEFT=542103&amp;STARTRIGHT=542903&amp;STARTBOTTOM=6191649&amp;STARTTOP=6192449</t>
  </si>
  <si>
    <t>570715000000056062</t>
  </si>
  <si>
    <t>1030084</t>
  </si>
  <si>
    <t>http://193.88.185.146/website/energidataKort/viewer.htm?starttema1=vindkraft&amp;STARTLEFT=539219&amp;STARTRIGHT=540019&amp;STARTBOTTOM=6187642&amp;STARTTOP=6188442</t>
  </si>
  <si>
    <t>V47</t>
  </si>
  <si>
    <t>570715000000056055</t>
  </si>
  <si>
    <t>30029</t>
  </si>
  <si>
    <t>Kathrine Østergård Nielsen Nørlykke</t>
  </si>
  <si>
    <t>http://193.88.185.146/website/energidataKort/viewer.htm?starttema1=vindkraft&amp;STARTLEFT=556730&amp;STARTRIGHT=557530&amp;STARTBOTTOM=6176210&amp;STARTTOP=6177010</t>
  </si>
  <si>
    <t>Kolibri</t>
  </si>
  <si>
    <t>GAIA WIND</t>
  </si>
  <si>
    <t>570715000000055744</t>
  </si>
  <si>
    <t>1030031</t>
  </si>
  <si>
    <t>36a</t>
  </si>
  <si>
    <t>Holtum S</t>
  </si>
  <si>
    <t>http://193.88.185.146/website/energidataKort/viewer.htm?starttema1=vindkraft&amp;STARTLEFT=532495&amp;STARTRIGHT=533295&amp;STARTBOTTOM=6182978&amp;STARTTOP=6183778</t>
  </si>
  <si>
    <t>V-17/75</t>
  </si>
  <si>
    <t>570715000000026843</t>
  </si>
  <si>
    <t>1030030</t>
  </si>
  <si>
    <t>Ølholm By</t>
  </si>
  <si>
    <t>http://193.88.185.146/website/energidataKort/viewer.htm?starttema1=vindkraft&amp;STARTLEFT=533853&amp;STARTRIGHT=534653&amp;STARTBOTTOM=6186976&amp;STARTTOP=6187776</t>
  </si>
  <si>
    <t>W3700-500</t>
  </si>
  <si>
    <t>570715000000026836</t>
  </si>
  <si>
    <t>1030077</t>
  </si>
  <si>
    <t>Tørring By og Sogn</t>
  </si>
  <si>
    <t>http://193.88.185.146/website/energidataKort/viewer.htm?starttema1=vindkraft&amp;STARTLEFT=529755&amp;STARTRIGHT=530555&amp;STARTBOTTOM=6192556&amp;STARTTOP=6193356</t>
  </si>
  <si>
    <t>NEG-MICON</t>
  </si>
  <si>
    <t>570715000000026706</t>
  </si>
  <si>
    <t>1030075</t>
  </si>
  <si>
    <t>Bjerregård Hgd., Åle</t>
  </si>
  <si>
    <t>http://193.88.185.146/website/energidataKort/viewer.htm?starttema1=vindkraft&amp;STARTLEFT=537001&amp;STARTRIGHT=537801&amp;STARTBOTTOM=6195041&amp;STARTTOP=6195841</t>
  </si>
  <si>
    <t>570715000000026683</t>
  </si>
  <si>
    <t>1030074</t>
  </si>
  <si>
    <t>http://193.88.185.146/website/energidataKort/viewer.htm?starttema1=vindkraft&amp;STARTLEFT=536847&amp;STARTRIGHT=537647&amp;STARTBOTTOM=6195303&amp;STARTTOP=6196103</t>
  </si>
  <si>
    <t>W600-45/45</t>
  </si>
  <si>
    <t>570715000000026676</t>
  </si>
  <si>
    <t>1030072</t>
  </si>
  <si>
    <t>7ad</t>
  </si>
  <si>
    <t>Kalhave by, Hornborg</t>
  </si>
  <si>
    <t>http://193.88.185.146/website/energidataKort/viewer.htm?starttema1=vindkraft&amp;STARTLEFT=538133&amp;STARTRIGHT=538933&amp;STARTBOTTOM=6190232&amp;STARTTOP=6191032</t>
  </si>
  <si>
    <t>570715000000026652</t>
  </si>
  <si>
    <t>1030071</t>
  </si>
  <si>
    <t>http://193.88.185.146/website/energidataKort/viewer.htm?starttema1=vindkraft&amp;STARTLEFT=537923&amp;STARTRIGHT=538723&amp;STARTBOTTOM=6190086&amp;STARTTOP=6190886</t>
  </si>
  <si>
    <t>V 47-660</t>
  </si>
  <si>
    <t>570715000000026645</t>
  </si>
  <si>
    <t>1030063</t>
  </si>
  <si>
    <t>Vindelev by / Vindelev sogn</t>
  </si>
  <si>
    <t>http://193.88.185.146/website/energidataKort/viewer.htm?starttema1=vindkraft&amp;STARTLEFT=532825&amp;STARTRIGHT=533625&amp;STARTBOTTOM=6184358&amp;STARTTOP=6185158</t>
  </si>
  <si>
    <t>570715000000026560</t>
  </si>
  <si>
    <t>1030061</t>
  </si>
  <si>
    <t>http://193.88.185.146/website/energidataKort/viewer.htm?starttema1=vindkraft&amp;STARTLEFT=538021&amp;STARTRIGHT=538821&amp;STARTBOTTOM=6190283&amp;STARTTOP=6191083</t>
  </si>
  <si>
    <t>570715000000026546</t>
  </si>
  <si>
    <t>1030060</t>
  </si>
  <si>
    <t>7ac</t>
  </si>
  <si>
    <t>http://193.88.185.146/website/energidataKort/viewer.htm?starttema1=vindkraft&amp;STARTLEFT=538129&amp;STARTRIGHT=538929&amp;STARTBOTTOM=6190006&amp;STARTTOP=6190806</t>
  </si>
  <si>
    <t>V 660</t>
  </si>
  <si>
    <t>570715000000026539</t>
  </si>
  <si>
    <t>1030059</t>
  </si>
  <si>
    <t>Nyborg By Langskov</t>
  </si>
  <si>
    <t>http://193.88.185.146/website/energidataKort/viewer.htm?starttema1=vindkraft&amp;STARTLEFT=532614&amp;STARTRIGHT=533414&amp;STARTBOTTOM=6184222&amp;STARTTOP=6185022</t>
  </si>
  <si>
    <t>V 47 660KW</t>
  </si>
  <si>
    <t>570715000000026522</t>
  </si>
  <si>
    <t>1030058</t>
  </si>
  <si>
    <t>Nyborg by, Langskov</t>
  </si>
  <si>
    <t>http://193.88.185.146/website/energidataKort/viewer.htm?starttema1=vindkraft&amp;STARTLEFT=532837&amp;STARTRIGHT=533637&amp;STARTBOTTOM=6184109&amp;STARTTOP=6184909</t>
  </si>
  <si>
    <t>600 KW MK IV</t>
  </si>
  <si>
    <t>570715000000026515</t>
  </si>
  <si>
    <t>1030034</t>
  </si>
  <si>
    <t>8z</t>
  </si>
  <si>
    <t>Stougaard Hovedgaard/Tørring sogn</t>
  </si>
  <si>
    <t>http://193.88.185.146/website/energidataKort/viewer.htm?starttema1=vindkraft&amp;STARTLEFT=529741&amp;STARTRIGHT=530541&amp;STARTBOTTOM=6188138&amp;STARTTOP=6188938</t>
  </si>
  <si>
    <t>570715000000026508</t>
  </si>
  <si>
    <t>1030033</t>
  </si>
  <si>
    <t>Stougaard Hovedgaard</t>
  </si>
  <si>
    <t>http://193.88.185.146/website/energidataKort/viewer.htm?starttema1=vindkraft&amp;STARTLEFT=529798&amp;STARTRIGHT=530598&amp;STARTBOTTOM=6188314&amp;STARTTOP=6189114</t>
  </si>
  <si>
    <t>570715000000026492</t>
  </si>
  <si>
    <t>http://193.88.185.146/website/energidataKort/viewer.htm?starttema1=vindkraft&amp;STARTLEFT=529638&amp;STARTRIGHT=530438&amp;STARTBOTTOM=6188273&amp;STARTTOP=6189073</t>
  </si>
  <si>
    <t>600 kW - 44</t>
  </si>
  <si>
    <t>570715000000026485</t>
  </si>
  <si>
    <t>1030032</t>
  </si>
  <si>
    <t>V.Ørum</t>
  </si>
  <si>
    <t>http://193.88.185.146/website/energidataKort/viewer.htm?starttema1=vindkraft&amp;STARTLEFT=534981&amp;STARTRIGHT=535781&amp;STARTBOTTOM=6185182&amp;STARTTOP=6185982</t>
  </si>
  <si>
    <t>M1500-600/150KW</t>
  </si>
  <si>
    <t>570715000000026461</t>
  </si>
  <si>
    <t>1030027</t>
  </si>
  <si>
    <t>Agersbøl, Sindbjerg</t>
  </si>
  <si>
    <t>http://193.88.185.146/website/energidataKort/viewer.htm?starttema1=vindkraft&amp;STARTLEFT=536938&amp;STARTRIGHT=537738&amp;STARTBOTTOM=6182846&amp;STARTTOP=6183646</t>
  </si>
  <si>
    <t>NTK 150/25</t>
  </si>
  <si>
    <t>570715000000026454</t>
  </si>
  <si>
    <t>1030024</t>
  </si>
  <si>
    <t>V-Ørum Sandbjerg</t>
  </si>
  <si>
    <t>http://193.88.185.146/website/energidataKort/viewer.htm?starttema1=vindkraft&amp;STARTLEFT=535707&amp;STARTRIGHT=536507&amp;STARTBOTTOM=6186956&amp;STARTTOP=6187756</t>
  </si>
  <si>
    <t>570715000000026447</t>
  </si>
  <si>
    <t>1030023</t>
  </si>
  <si>
    <t>35f</t>
  </si>
  <si>
    <t>http://193.88.185.146/website/energidataKort/viewer.htm?starttema1=vindkraft&amp;STARTLEFT=535726&amp;STARTRIGHT=536526&amp;STARTBOTTOM=6186829&amp;STARTTOP=6187629</t>
  </si>
  <si>
    <t>NM 900-200/52 LM</t>
  </si>
  <si>
    <t>570715000000026430</t>
  </si>
  <si>
    <t>30027</t>
  </si>
  <si>
    <t>Merringgård Hovedgård, Korning</t>
  </si>
  <si>
    <t>http://193.88.185.146/website/energidataKort/viewer.htm?starttema1=vindkraft&amp;STARTLEFT=542446&amp;STARTRIGHT=543246&amp;STARTBOTTOM=6187301&amp;STARTTOP=6188101</t>
  </si>
  <si>
    <t>570715000000025303</t>
  </si>
  <si>
    <t>30028</t>
  </si>
  <si>
    <t>http://193.88.185.146/website/energidataKort/viewer.htm?starttema1=vindkraft&amp;STARTLEFT=542434&amp;STARTRIGHT=543234&amp;STARTBOTTOM=6187077&amp;STARTTOP=6187877</t>
  </si>
  <si>
    <t>M1500-750</t>
  </si>
  <si>
    <t>570715000000025297</t>
  </si>
  <si>
    <t>30019</t>
  </si>
  <si>
    <t>Gram By, Rårup</t>
  </si>
  <si>
    <t>http://193.88.185.146/website/energidataKort/viewer.htm?starttema1=vindkraft&amp;STARTLEFT=555894&amp;STARTRIGHT=556694&amp;STARTBOTTOM=6181929&amp;STARTTOP=6182729</t>
  </si>
  <si>
    <t>570715000000025280</t>
  </si>
  <si>
    <t>30025</t>
  </si>
  <si>
    <t>5x</t>
  </si>
  <si>
    <t>Vrigsted By, Vrigsted</t>
  </si>
  <si>
    <t>http://193.88.185.146/website/energidataKort/viewer.htm?starttema1=vindkraft&amp;STARTLEFT=553663&amp;STARTRIGHT=554463&amp;STARTBOTTOM=6176520&amp;STARTTOP=6177320</t>
  </si>
  <si>
    <t>570715000000025273</t>
  </si>
  <si>
    <t>30024</t>
  </si>
  <si>
    <t>http://193.88.185.146/website/energidataKort/viewer.htm?starttema1=vindkraft&amp;STARTLEFT=553642&amp;STARTRIGHT=554442&amp;STARTBOTTOM=6176307&amp;STARTTOP=6177107</t>
  </si>
  <si>
    <t>570715000000025266</t>
  </si>
  <si>
    <t>30023</t>
  </si>
  <si>
    <t>http://193.88.185.146/website/energidataKort/viewer.htm?starttema1=vindkraft&amp;STARTLEFT=553619&amp;STARTRIGHT=554419&amp;STARTBOTTOM=6176091&amp;STARTTOP=6176891</t>
  </si>
  <si>
    <t>570715000000025259</t>
  </si>
  <si>
    <t>30022</t>
  </si>
  <si>
    <t>Åstrup By, Rårup</t>
  </si>
  <si>
    <t>http://193.88.185.146/website/energidataKort/viewer.htm?starttema1=vindkraft&amp;STARTLEFT=560222&amp;STARTRIGHT=561022&amp;STARTBOTTOM=6181216&amp;STARTTOP=6182016</t>
  </si>
  <si>
    <t>570715000000025242</t>
  </si>
  <si>
    <t>30021</t>
  </si>
  <si>
    <t>Gramrode By, Rårup</t>
  </si>
  <si>
    <t>http://193.88.185.146/website/energidataKort/viewer.htm?starttema1=vindkraft&amp;STARTLEFT=557659&amp;STARTRIGHT=558459&amp;STARTBOTTOM=6177213&amp;STARTTOP=6178013</t>
  </si>
  <si>
    <t>570715000000025235</t>
  </si>
  <si>
    <t>30018</t>
  </si>
  <si>
    <t>http://193.88.185.146/website/energidataKort/viewer.htm?starttema1=vindkraft&amp;STARTLEFT=556132&amp;STARTRIGHT=556932&amp;STARTBOTTOM=6181968&amp;STARTTOP=6182768</t>
  </si>
  <si>
    <t>570715000000025211</t>
  </si>
  <si>
    <t>30026</t>
  </si>
  <si>
    <t>http://193.88.185.146/website/energidataKort/viewer.htm?starttema1=vindkraft&amp;STARTLEFT=555659&amp;STARTRIGHT=556459&amp;STARTBOTTOM=6181887&amp;STARTTOP=6182687</t>
  </si>
  <si>
    <t>570715000000025204</t>
  </si>
  <si>
    <t>30017</t>
  </si>
  <si>
    <t>Hornum By, Hornum</t>
  </si>
  <si>
    <t>http://193.88.185.146/website/energidataKort/viewer.htm?starttema1=vindkraft&amp;STARTLEFT=551477&amp;STARTRIGHT=552277&amp;STARTBOTTOM=6178207&amp;STARTTOP=6179007</t>
  </si>
  <si>
    <t>570715000000025198</t>
  </si>
  <si>
    <t>30016</t>
  </si>
  <si>
    <t>http://193.88.185.146/website/energidataKort/viewer.htm?starttema1=vindkraft&amp;STARTLEFT=550078&amp;STARTRIGHT=550878&amp;STARTBOTTOM=6176192&amp;STARTTOP=6176992</t>
  </si>
  <si>
    <t>570715000000025181</t>
  </si>
  <si>
    <t>30015</t>
  </si>
  <si>
    <t>http://193.88.185.146/website/energidataKort/viewer.htm?starttema1=vindkraft&amp;STARTLEFT=550140&amp;STARTRIGHT=550940&amp;STARTBOTTOM=6176381&amp;STARTTOP=6177181</t>
  </si>
  <si>
    <t>570715000000025174</t>
  </si>
  <si>
    <t>30014</t>
  </si>
  <si>
    <t>Skævlund By, Rårup</t>
  </si>
  <si>
    <t>http://193.88.185.146/website/energidataKort/viewer.htm?starttema1=vindkraft&amp;STARTLEFT=559985&amp;STARTRIGHT=560785&amp;STARTBOTTOM=6181563&amp;STARTTOP=6182363</t>
  </si>
  <si>
    <t>570715000000025167</t>
  </si>
  <si>
    <t>30013</t>
  </si>
  <si>
    <t>Klejs By, Rårup</t>
  </si>
  <si>
    <t>http://193.88.185.146/website/energidataKort/viewer.htm?starttema1=vindkraft&amp;STARTLEFT=558116&amp;STARTRIGHT=558916&amp;STARTBOTTOM=6176575&amp;STARTTOP=6177375</t>
  </si>
  <si>
    <t>GV20-2</t>
  </si>
  <si>
    <t>Genvind</t>
  </si>
  <si>
    <t>570715000000025150</t>
  </si>
  <si>
    <t>30012</t>
  </si>
  <si>
    <t>Lottrup Ladegård, Rårup</t>
  </si>
  <si>
    <t>http://193.88.185.146/website/energidataKort/viewer.htm?starttema1=vindkraft&amp;STARTLEFT=557939&amp;STARTRIGHT=558739&amp;STARTBOTTOM=6175858&amp;STARTTOP=6176658</t>
  </si>
  <si>
    <t>V25-200</t>
  </si>
  <si>
    <t>570715000000025143</t>
  </si>
  <si>
    <t>30008</t>
  </si>
  <si>
    <t>http://193.88.185.146/website/energidataKort/viewer.htm?starttema1=vindkraft&amp;STARTLEFT=557984&amp;STARTRIGHT=558784&amp;STARTBOTTOM=6175640&amp;STARTTOP=6176440</t>
  </si>
  <si>
    <t>570715000000025105</t>
  </si>
  <si>
    <t>30007</t>
  </si>
  <si>
    <t>4m</t>
  </si>
  <si>
    <t>Stouby By, Stouby</t>
  </si>
  <si>
    <t>http://193.88.185.146/website/energidataKort/viewer.htm?starttema1=vindkraft&amp;STARTLEFT=548798&amp;STARTRIGHT=549598&amp;STARTBOTTOM=6172800&amp;STARTTOP=6173600</t>
  </si>
  <si>
    <t>570715000000025099</t>
  </si>
  <si>
    <t>30006</t>
  </si>
  <si>
    <t>Stenderup By, Stenderup</t>
  </si>
  <si>
    <t>http://193.88.185.146/website/energidataKort/viewer.htm?starttema1=vindkraft&amp;STARTLEFT=549906&amp;STARTRIGHT=550706&amp;STARTBOTTOM=6181965&amp;STARTTOP=6182765</t>
  </si>
  <si>
    <t>HVK-30</t>
  </si>
  <si>
    <t>570715000000025082</t>
  </si>
  <si>
    <t>30002</t>
  </si>
  <si>
    <t>Breth By, Barrit</t>
  </si>
  <si>
    <t>http://193.88.185.146/website/energidataKort/viewer.htm?starttema1=vindkraft&amp;STARTLEFT=556667&amp;STARTRIGHT=557467&amp;STARTBOTTOM=6176950&amp;STARTTOP=6177750</t>
  </si>
  <si>
    <t>WM17S</t>
  </si>
  <si>
    <t>WIND MATIC</t>
  </si>
  <si>
    <t>570715000000025044</t>
  </si>
  <si>
    <t>30001</t>
  </si>
  <si>
    <t>6ap</t>
  </si>
  <si>
    <t>http://193.88.185.146/website/energidataKort/viewer.htm?starttema1=vindkraft&amp;STARTLEFT=557061&amp;STARTRIGHT=557861&amp;STARTBOTTOM=6178664&amp;STARTTOP=6179464</t>
  </si>
  <si>
    <t>SWT-36-107</t>
  </si>
  <si>
    <t>Siemens</t>
  </si>
  <si>
    <t>570715000000025037</t>
  </si>
  <si>
    <t>85088</t>
  </si>
  <si>
    <t>Sønden Åen Tim</t>
  </si>
  <si>
    <t>http://193.88.185.146/website/energidataKort/viewer.htm?starttema1=vindkraft&amp;STARTLEFT=454565&amp;STARTRIGHT=455365&amp;STARTBOTTOM=6226714&amp;STARTTOP=6227514</t>
  </si>
  <si>
    <t>Ringkøbing-Skjern</t>
  </si>
  <si>
    <t>Vestas V15</t>
  </si>
  <si>
    <t>570715000000084874</t>
  </si>
  <si>
    <t>80044</t>
  </si>
  <si>
    <t>Den østlige del Faster</t>
  </si>
  <si>
    <t>http://193.88.185.146/website/energidataKort/viewer.htm?starttema1=vindkraft&amp;STARTLEFT=474375&amp;STARTRIGHT=475175&amp;STARTBOTTOM=6205208&amp;STARTTOP=6206008</t>
  </si>
  <si>
    <t>Vestas V15/55</t>
  </si>
  <si>
    <t>570715000000084737</t>
  </si>
  <si>
    <t>80043</t>
  </si>
  <si>
    <t>http://193.88.185.146/website/energidataKort/viewer.htm?starttema1=vindkraft&amp;STARTLEFT=476345&amp;STARTRIGHT=477145&amp;STARTBOTTOM=6208170&amp;STARTTOP=6208970</t>
  </si>
  <si>
    <t>570715000000084706</t>
  </si>
  <si>
    <t>80045</t>
  </si>
  <si>
    <t>http://193.88.185.146/website/energidataKort/viewer.htm?starttema1=vindkraft&amp;STARTLEFT=477520&amp;STARTRIGHT=478320&amp;STARTBOTTOM=6208828&amp;STARTTOP=6209628</t>
  </si>
  <si>
    <t>SWT 3.6</t>
  </si>
  <si>
    <t>570715000000084690</t>
  </si>
  <si>
    <t>85087</t>
  </si>
  <si>
    <t>2bg</t>
  </si>
  <si>
    <t>http://193.88.185.146/website/energidataKort/viewer.htm?starttema1=vindkraft&amp;STARTLEFT=454310&amp;STARTRIGHT=455110&amp;STARTBOTTOM=6226780&amp;STARTTOP=6227580</t>
  </si>
  <si>
    <t>SWT-2.3-93</t>
  </si>
  <si>
    <t>siemens</t>
  </si>
  <si>
    <t>570715000000084171</t>
  </si>
  <si>
    <t>85086</t>
  </si>
  <si>
    <t>Den nordlige del, No</t>
  </si>
  <si>
    <t>http://193.88.185.146/website/energidataKort/viewer.htm?starttema1=vindkraft&amp;STARTLEFT=460601&amp;STARTRIGHT=461401&amp;STARTBOTTOM=6220119&amp;STARTTOP=6220919</t>
  </si>
  <si>
    <t>570715000000083730</t>
  </si>
  <si>
    <t>85085</t>
  </si>
  <si>
    <t>http://193.88.185.146/website/energidataKort/viewer.htm?starttema1=vindkraft&amp;STARTLEFT=460883&amp;STARTRIGHT=461683&amp;STARTBOTTOM=6220082&amp;STARTTOP=6220882</t>
  </si>
  <si>
    <t>570715000000083655</t>
  </si>
  <si>
    <t>85084</t>
  </si>
  <si>
    <t>http://193.88.185.146/website/energidataKort/viewer.htm?starttema1=vindkraft&amp;STARTLEFT=460777&amp;STARTRIGHT=461577&amp;STARTBOTTOM=6220345&amp;STARTTOP=6221145</t>
  </si>
  <si>
    <t>Gaia Winds 11 kW</t>
  </si>
  <si>
    <t>570715000000083648</t>
  </si>
  <si>
    <t>80040</t>
  </si>
  <si>
    <t>Den nordlige del Velling</t>
  </si>
  <si>
    <t>http://193.88.185.146/website/energidataKort/viewer.htm?starttema1=vindkraft&amp;STARTLEFT=457509&amp;STARTRIGHT=458309&amp;STARTBOTTOM=6212062&amp;STARTTOP=6212862</t>
  </si>
  <si>
    <t>V27</t>
  </si>
  <si>
    <t>570715000000083259</t>
  </si>
  <si>
    <t>85082</t>
  </si>
  <si>
    <t>Østerby Stauning</t>
  </si>
  <si>
    <t>http://193.88.185.146/website/energidataKort/viewer.htm?starttema1=vindkraft&amp;STARTLEFT=460465&amp;STARTRIGHT=461265&amp;STARTBOTTOM=6205364&amp;STARTTOP=6206164</t>
  </si>
  <si>
    <t>570715000000081071</t>
  </si>
  <si>
    <t>85083</t>
  </si>
  <si>
    <t>http://193.88.185.146/website/energidataKort/viewer.htm?starttema1=vindkraft&amp;STARTLEFT=460619&amp;STARTRIGHT=461419&amp;STARTBOTTOM=6205465&amp;STARTTOP=6206265</t>
  </si>
  <si>
    <t>570715000000081057</t>
  </si>
  <si>
    <t>Norden Åen, Tim</t>
  </si>
  <si>
    <t>http://193.88.185.146/website/energidataKort/viewer.htm?starttema1=vindkraft&amp;STARTLEFT=453451&amp;STARTRIGHT=454251&amp;STARTBOTTOM=6229996&amp;STARTTOP=6230796</t>
  </si>
  <si>
    <t>570715000000080869</t>
  </si>
  <si>
    <t>146186</t>
  </si>
  <si>
    <t>Abildtrup By, Vorgod</t>
  </si>
  <si>
    <t>http://193.88.185.146/website/energidataKort/viewer.htm?starttema1=vindkraft&amp;STARTLEFT=483571&amp;STARTRIGHT=484371&amp;STARTBOTTOM=6216654&amp;STARTTOP=6217454</t>
  </si>
  <si>
    <t>5/22kW</t>
  </si>
  <si>
    <t>570715000000078095</t>
  </si>
  <si>
    <t>85080</t>
  </si>
  <si>
    <t>Sædding by, Sædding</t>
  </si>
  <si>
    <t>http://193.88.185.146/website/energidataKort/viewer.htm?starttema1=vindkraft&amp;STARTLEFT=472261&amp;STARTRIGHT=473061&amp;STARTBOTTOM=6209888&amp;STARTTOP=6210688</t>
  </si>
  <si>
    <t>V52-850KV</t>
  </si>
  <si>
    <t>570715000000064005</t>
  </si>
  <si>
    <t>85078</t>
  </si>
  <si>
    <t>11ms</t>
  </si>
  <si>
    <t>Søgård Hovedgård, Holmsland klit</t>
  </si>
  <si>
    <t>http://193.88.185.146/website/energidataKort/viewer.htm?starttema1=vindkraft&amp;STARTLEFT=446139&amp;STARTRIGHT=446939&amp;STARTBOTTOM=6207121&amp;STARTTOP=6207921</t>
  </si>
  <si>
    <t>NM64C/1500</t>
  </si>
  <si>
    <t>570715000000063978</t>
  </si>
  <si>
    <t>85073</t>
  </si>
  <si>
    <t>57c</t>
  </si>
  <si>
    <t>Norden åen, Tim</t>
  </si>
  <si>
    <t>http://193.88.185.146/website/energidataKort/viewer.htm?starttema1=vindkraft&amp;STARTLEFT=453124&amp;STARTRIGHT=453924&amp;STARTBOTTOM=6231679&amp;STARTTOP=6232479</t>
  </si>
  <si>
    <t>570715000000063954</t>
  </si>
  <si>
    <t>31a</t>
  </si>
  <si>
    <t>http://193.88.185.146/website/energidataKort/viewer.htm?starttema1=vindkraft&amp;STARTLEFT=452933&amp;STARTRIGHT=453733&amp;STARTBOTTOM=6231410&amp;STARTTOP=6232210</t>
  </si>
  <si>
    <t>570715000000063947</t>
  </si>
  <si>
    <t>http://193.88.185.146/website/energidataKort/viewer.htm?starttema1=vindkraft&amp;STARTLEFT=452742&amp;STARTRIGHT=453542&amp;STARTBOTTOM=6231140&amp;STARTTOP=6231940</t>
  </si>
  <si>
    <t>NM 521900</t>
  </si>
  <si>
    <t>570715000000063930</t>
  </si>
  <si>
    <t>144495</t>
  </si>
  <si>
    <t>11bb</t>
  </si>
  <si>
    <t>Den østlige del, Nr. Vium</t>
  </si>
  <si>
    <t>http://193.88.185.146/website/energidataKort/viewer.htm?starttema1=vindkraft&amp;STARTLEFT=485326&amp;STARTRIGHT=486126&amp;STARTBOTTOM=6210782&amp;STARTTOP=6211582</t>
  </si>
  <si>
    <t>NM 52/900</t>
  </si>
  <si>
    <t>570715000000059773</t>
  </si>
  <si>
    <t>144493</t>
  </si>
  <si>
    <t>14ar</t>
  </si>
  <si>
    <t>http://193.88.185.146/website/energidataKort/viewer.htm?starttema1=vindkraft&amp;STARTLEFT=485626&amp;STARTRIGHT=486426&amp;STARTBOTTOM=6210425&amp;STARTTOP=6211225</t>
  </si>
  <si>
    <t>570715000000059766</t>
  </si>
  <si>
    <t>Bjerregård, Vedersø</t>
  </si>
  <si>
    <t>http://193.88.185.146/website/energidataKort/viewer.htm?starttema1=vindkraft&amp;STARTLEFT=452559&amp;STARTRIGHT=453359&amp;STARTBOTTOM=6230877&amp;STARTTOP=6231677</t>
  </si>
  <si>
    <t>570715000000059643</t>
  </si>
  <si>
    <t>http://193.88.185.146/website/energidataKort/viewer.htm?starttema1=vindkraft&amp;STARTLEFT=452363&amp;STARTRIGHT=453163&amp;STARTBOTTOM=6230600&amp;STARTTOP=6231400</t>
  </si>
  <si>
    <t>570715000000059636</t>
  </si>
  <si>
    <t>85074</t>
  </si>
  <si>
    <t>120d</t>
  </si>
  <si>
    <t>Hovedejerlavet, Vedersø</t>
  </si>
  <si>
    <t>http://193.88.185.146/website/energidataKort/viewer.htm?starttema1=vindkraft&amp;STARTLEFT=452900&amp;STARTRIGHT=453700&amp;STARTBOTTOM=6231997&amp;STARTTOP=6232797</t>
  </si>
  <si>
    <t>570715000000059629</t>
  </si>
  <si>
    <t>128b</t>
  </si>
  <si>
    <t>http://193.88.185.146/website/energidataKort/viewer.htm?starttema1=vindkraft&amp;STARTLEFT=452710&amp;STARTRIGHT=453510&amp;STARTBOTTOM=6231727&amp;STARTTOP=6232527</t>
  </si>
  <si>
    <t>570715000000059612</t>
  </si>
  <si>
    <t>127e</t>
  </si>
  <si>
    <t>http://193.88.185.146/website/energidataKort/viewer.htm?starttema1=vindkraft&amp;STARTLEFT=452521&amp;STARTRIGHT=453321&amp;STARTBOTTOM=6231457&amp;STARTTOP=6232257</t>
  </si>
  <si>
    <t>570715000000059605</t>
  </si>
  <si>
    <t>http://193.88.185.146/website/energidataKort/viewer.htm?starttema1=vindkraft&amp;STARTLEFT=452331&amp;STARTRIGHT=453131&amp;STARTBOTTOM=6231187&amp;STARTTOP=6231987</t>
  </si>
  <si>
    <t>570715000000059599</t>
  </si>
  <si>
    <t>http://193.88.185.146/website/energidataKort/viewer.htm?starttema1=vindkraft&amp;STARTLEFT=452141&amp;STARTRIGHT=452941&amp;STARTBOTTOM=6230917&amp;STARTTOP=6231717</t>
  </si>
  <si>
    <t>570715000000059582</t>
  </si>
  <si>
    <t>85076</t>
  </si>
  <si>
    <t>28d</t>
  </si>
  <si>
    <t>Degneboligen Ølstrup</t>
  </si>
  <si>
    <t>http://193.88.185.146/website/energidataKort/viewer.htm?starttema1=vindkraft&amp;STARTLEFT=461426&amp;STARTRIGHT=462226&amp;STARTBOTTOM=6215708&amp;STARTTOP=6216508</t>
  </si>
  <si>
    <t>570715000000059575</t>
  </si>
  <si>
    <t>85075</t>
  </si>
  <si>
    <t>Øster Lem By, Sdr. Lem</t>
  </si>
  <si>
    <t>http://193.88.185.146/website/energidataKort/viewer.htm?starttema1=vindkraft&amp;STARTLEFT=461702&amp;STARTRIGHT=462502&amp;STARTBOTTOM=6215620&amp;STARTTOP=6216420</t>
  </si>
  <si>
    <t>570715000000059568</t>
  </si>
  <si>
    <t>85077</t>
  </si>
  <si>
    <t>http://193.88.185.146/website/energidataKort/viewer.htm?starttema1=vindkraft&amp;STARTLEFT=461640&amp;STARTRIGHT=462440&amp;STARTBOTTOM=6215908&amp;STARTTOP=6216708</t>
  </si>
  <si>
    <t>V15-30 kW</t>
  </si>
  <si>
    <t>570715000000059551</t>
  </si>
  <si>
    <t>85072</t>
  </si>
  <si>
    <t>Videbæk By</t>
  </si>
  <si>
    <t>http://193.88.185.146/website/energidataKort/viewer.htm?starttema1=vindkraft&amp;STARTLEFT=478640&amp;STARTRIGHT=479440&amp;STARTBOTTOM=6215578&amp;STARTTOP=6216378</t>
  </si>
  <si>
    <t>570715000000056307</t>
  </si>
  <si>
    <t>WVM</t>
  </si>
  <si>
    <t>Velling Mærsk</t>
  </si>
  <si>
    <t>http://193.88.185.146/website/energidataKort/viewer.htm?starttema1=vindkraft&amp;STARTLEFT=457276&amp;STARTRIGHT=458076&amp;STARTBOTTOM=6208839&amp;STARTTOP=6209639</t>
  </si>
  <si>
    <t>M530/250KW</t>
  </si>
  <si>
    <t>570715000000055737</t>
  </si>
  <si>
    <t>005</t>
  </si>
  <si>
    <t>48</t>
  </si>
  <si>
    <t>Ganer,Skjern Jorder</t>
  </si>
  <si>
    <t>http://193.88.185.146/website/energidataKort/viewer.htm?starttema1=vindkraft&amp;STARTLEFT=465003&amp;STARTRIGHT=465803&amp;STARTBOTTOM=6199260&amp;STARTTOP=6200060</t>
  </si>
  <si>
    <t>570715000000045028</t>
  </si>
  <si>
    <t>http://193.88.185.146/website/energidataKort/viewer.htm?starttema1=vindkraft&amp;STARTLEFT=465055&amp;STARTRIGHT=465855&amp;STARTBOTTOM=6199442&amp;STARTTOP=6200242</t>
  </si>
  <si>
    <t>M 530/250KW</t>
  </si>
  <si>
    <t>570715000000045011</t>
  </si>
  <si>
    <t>http://193.88.185.146/website/energidataKort/viewer.htm?starttema1=vindkraft&amp;STARTLEFT=464848&amp;STARTRIGHT=465648&amp;STARTBOTTOM=6199599&amp;STARTTOP=6200399</t>
  </si>
  <si>
    <t>WW2320/160</t>
  </si>
  <si>
    <t>570715000000045004</t>
  </si>
  <si>
    <t>004</t>
  </si>
  <si>
    <t>http://193.88.185.146/website/energidataKort/viewer.htm?starttema1=vindkraft&amp;STARTLEFT=465674&amp;STARTRIGHT=466474&amp;STARTBOTTOM=6199822&amp;STARTTOP=6200622</t>
  </si>
  <si>
    <t>570715000000044984</t>
  </si>
  <si>
    <t>http://193.88.185.146/website/energidataKort/viewer.htm?starttema1=vindkraft&amp;STARTLEFT=465778&amp;STARTRIGHT=466578&amp;STARTBOTTOM=6199895&amp;STARTTOP=6200695</t>
  </si>
  <si>
    <t>570715000000044977</t>
  </si>
  <si>
    <t>http://193.88.185.146/website/energidataKort/viewer.htm?starttema1=vindkraft&amp;STARTLEFT=465699&amp;STARTRIGHT=466499&amp;STARTBOTTOM=6199971&amp;STARTTOP=6200771</t>
  </si>
  <si>
    <t>V15-55KW</t>
  </si>
  <si>
    <t>570715000000044960</t>
  </si>
  <si>
    <t>001</t>
  </si>
  <si>
    <t>46</t>
  </si>
  <si>
    <t>Lundenæs Hgd,Skjern Jorder</t>
  </si>
  <si>
    <t>http://193.88.185.146/website/energidataKort/viewer.htm?starttema1=vindkraft&amp;STARTLEFT=472839&amp;STARTRIGHT=473639&amp;STARTBOTTOM=6199381&amp;STARTTOP=6200181</t>
  </si>
  <si>
    <t>V1555</t>
  </si>
  <si>
    <t>570715000000044922</t>
  </si>
  <si>
    <t>9007</t>
  </si>
  <si>
    <t>2a m.fl</t>
  </si>
  <si>
    <t>http://193.88.185.146/website/energidataKort/viewer.htm?starttema1=vindkraft&amp;STARTLEFT=452160&amp;STARTRIGHT=452960&amp;STARTBOTTOM=6216134&amp;STARTTOP=6216934</t>
  </si>
  <si>
    <t>V27-225</t>
  </si>
  <si>
    <t>570715000000044908</t>
  </si>
  <si>
    <t>141226</t>
  </si>
  <si>
    <t>16g</t>
  </si>
  <si>
    <t>Stoustrup By, Ådum</t>
  </si>
  <si>
    <t>http://193.88.185.146/website/energidataKort/viewer.htm?starttema1=vindkraft&amp;STARTLEFT=473399&amp;STARTRIGHT=474199&amp;STARTBOTTOM=6197193&amp;STARTTOP=6197993</t>
  </si>
  <si>
    <t>570715000000044502</t>
  </si>
  <si>
    <t>http://193.88.185.146/website/energidataKort/viewer.htm?starttema1=vindkraft&amp;STARTLEFT=473509&amp;STARTRIGHT=474309&amp;STARTBOTTOM=6197118&amp;STARTTOP=6197918</t>
  </si>
  <si>
    <t>570715000000044496</t>
  </si>
  <si>
    <t>141223</t>
  </si>
  <si>
    <t>1ba</t>
  </si>
  <si>
    <t>Borris Nørreland, Sdr. Borris</t>
  </si>
  <si>
    <t>http://193.88.185.146/website/energidataKort/viewer.htm?starttema1=vindkraft&amp;STARTLEFT=477714&amp;STARTRIGHT=478514&amp;STARTBOTTOM=6204788&amp;STARTTOP=6205588</t>
  </si>
  <si>
    <t>570715000000044465</t>
  </si>
  <si>
    <t>http://193.88.185.146/website/energidataKort/viewer.htm?starttema1=vindkraft&amp;STARTLEFT=477822&amp;STARTRIGHT=478622&amp;STARTBOTTOM=6204896&amp;STARTTOP=6205696</t>
  </si>
  <si>
    <t>MK II 150</t>
  </si>
  <si>
    <t>570715000000044458</t>
  </si>
  <si>
    <t>141222</t>
  </si>
  <si>
    <t>19d</t>
  </si>
  <si>
    <t>Ørbæk By, Hoven</t>
  </si>
  <si>
    <t>http://193.88.185.146/website/energidataKort/viewer.htm?starttema1=vindkraft&amp;STARTLEFT=488040&amp;STARTRIGHT=488840&amp;STARTBOTTOM=6192102&amp;STARTTOP=6192902</t>
  </si>
  <si>
    <t>M530/250 kW</t>
  </si>
  <si>
    <t>570715000000044434</t>
  </si>
  <si>
    <t>141215</t>
  </si>
  <si>
    <t>26o</t>
  </si>
  <si>
    <t>http://193.88.185.146/website/energidataKort/viewer.htm?starttema1=vindkraft&amp;STARTLEFT=475996&amp;STARTRIGHT=476796&amp;STARTBOTTOM=6202797&amp;STARTTOP=6203597</t>
  </si>
  <si>
    <t>570715000000044298</t>
  </si>
  <si>
    <t>http://193.88.185.146/website/energidataKort/viewer.htm?starttema1=vindkraft&amp;STARTLEFT=476019&amp;STARTRIGHT=476819&amp;STARTBOTTOM=6202956&amp;STARTTOP=6203756</t>
  </si>
  <si>
    <t>570715000000044281</t>
  </si>
  <si>
    <t>http://193.88.185.146/website/energidataKort/viewer.htm?starttema1=vindkraft&amp;STARTLEFT=476042&amp;STARTRIGHT=476842&amp;STARTBOTTOM=6203114&amp;STARTTOP=6203914</t>
  </si>
  <si>
    <t>570715000000044274</t>
  </si>
  <si>
    <t>http://193.88.185.146/website/energidataKort/viewer.htm?starttema1=vindkraft&amp;STARTLEFT=476065&amp;STARTRIGHT=476865&amp;STARTBOTTOM=6203273&amp;STARTTOP=6204073</t>
  </si>
  <si>
    <t>WM17</t>
  </si>
  <si>
    <t>Windmatic</t>
  </si>
  <si>
    <t>570715000000044267</t>
  </si>
  <si>
    <t>Barde By</t>
  </si>
  <si>
    <t>http://193.88.185.146/website/energidataKort/viewer.htm?starttema1=vindkraft&amp;STARTLEFT=480014&amp;STARTRIGHT=480814&amp;STARTBOTTOM=6218846&amp;STARTTOP=6219646</t>
  </si>
  <si>
    <t>22KW</t>
  </si>
  <si>
    <t>Riisager</t>
  </si>
  <si>
    <t>570715000000043918</t>
  </si>
  <si>
    <t>http://193.88.185.146/website/energidataKort/viewer.htm?starttema1=vindkraft&amp;STARTLEFT=484398&amp;STARTRIGHT=485198&amp;STARTBOTTOM=6216964&amp;STARTTOP=6217764</t>
  </si>
  <si>
    <t>SA-11-K</t>
  </si>
  <si>
    <t>Selvbygger</t>
  </si>
  <si>
    <t>570715000000043840</t>
  </si>
  <si>
    <t>Ll. Fjelstervang By, Vorgod</t>
  </si>
  <si>
    <t>http://193.88.185.146/website/energidataKort/viewer.htm?starttema1=vindkraft&amp;STARTLEFT=488997&amp;STARTRIGHT=489797&amp;STARTBOTTOM=6213902&amp;STARTTOP=6214702</t>
  </si>
  <si>
    <t>600 KW HK IV</t>
  </si>
  <si>
    <t>570715000000043819</t>
  </si>
  <si>
    <t>14s</t>
  </si>
  <si>
    <t>Den Østlige Del, Nr. Vium, Videbæk Kommune</t>
  </si>
  <si>
    <t>http://193.88.185.146/website/energidataKort/viewer.htm?starttema1=vindkraft&amp;STARTLEFT=485649&amp;STARTRIGHT=486449&amp;STARTBOTTOM=6210749&amp;STARTTOP=6211549</t>
  </si>
  <si>
    <t>570715000000043697</t>
  </si>
  <si>
    <t>http://193.88.185.146/website/energidataKort/viewer.htm?starttema1=vindkraft&amp;STARTLEFT=457293&amp;STARTRIGHT=458093&amp;STARTBOTTOM=6208740&amp;STARTTOP=6209540</t>
  </si>
  <si>
    <t>570715000000043383</t>
  </si>
  <si>
    <t>Vennerby</t>
  </si>
  <si>
    <t>http://193.88.185.146/website/energidataKort/viewer.htm?starttema1=vindkraft&amp;STARTLEFT=457334&amp;STARTRIGHT=458134&amp;STARTBOTTOM=6209394&amp;STARTTOP=6210194</t>
  </si>
  <si>
    <t>570715000000043376</t>
  </si>
  <si>
    <t>http://193.88.185.146/website/energidataKort/viewer.htm?starttema1=vindkraft&amp;STARTLEFT=457349&amp;STARTRIGHT=458149&amp;STARTBOTTOM=6209305&amp;STARTTOP=6210105</t>
  </si>
  <si>
    <t>570715000000043369</t>
  </si>
  <si>
    <t>http://193.88.185.146/website/energidataKort/viewer.htm?starttema1=vindkraft&amp;STARTLEFT=457367&amp;STARTRIGHT=458167&amp;STARTBOTTOM=6209197&amp;STARTTOP=6209997</t>
  </si>
  <si>
    <t>570715000000043352</t>
  </si>
  <si>
    <t>34</t>
  </si>
  <si>
    <t>http://193.88.185.146/website/energidataKort/viewer.htm?starttema1=vindkraft&amp;STARTLEFT=457400&amp;STARTRIGHT=458200&amp;STARTBOTTOM=6209005&amp;STARTTOP=6209805</t>
  </si>
  <si>
    <t>570715000000043338</t>
  </si>
  <si>
    <t>http://193.88.185.146/website/energidataKort/viewer.htm?starttema1=vindkraft&amp;STARTLEFT=457415&amp;STARTRIGHT=458215&amp;STARTBOTTOM=6208916&amp;STARTTOP=6209716</t>
  </si>
  <si>
    <t>570715000000043321</t>
  </si>
  <si>
    <t>http://193.88.185.146/website/energidataKort/viewer.htm?starttema1=vindkraft&amp;STARTLEFT=457432&amp;STARTRIGHT=458232&amp;STARTBOTTOM=6208818&amp;STARTTOP=6209618</t>
  </si>
  <si>
    <t>570715000000043314</t>
  </si>
  <si>
    <t>http://193.88.185.146/website/energidataKort/viewer.htm?starttema1=vindkraft&amp;STARTLEFT=457449&amp;STARTRIGHT=458249&amp;STARTBOTTOM=6208719&amp;STARTTOP=6209519</t>
  </si>
  <si>
    <t>570715000000043307</t>
  </si>
  <si>
    <t>http://193.88.185.146/website/energidataKort/viewer.htm?starttema1=vindkraft&amp;STARTLEFT=457539&amp;STARTRIGHT=458339&amp;STARTBOTTOM=6209078&amp;STARTTOP=6209878</t>
  </si>
  <si>
    <t>570715000000043253</t>
  </si>
  <si>
    <t>http://193.88.185.146/website/energidataKort/viewer.htm?starttema1=vindkraft&amp;STARTLEFT=457555&amp;STARTRIGHT=458355&amp;STARTBOTTOM=6208984&amp;STARTTOP=6209784</t>
  </si>
  <si>
    <t>570715000000043246</t>
  </si>
  <si>
    <t>http://193.88.185.146/website/energidataKort/viewer.htm?starttema1=vindkraft&amp;STARTLEFT=457571&amp;STARTRIGHT=458371&amp;STARTBOTTOM=6208895&amp;STARTTOP=6209695</t>
  </si>
  <si>
    <t>570715000000043239</t>
  </si>
  <si>
    <t>http://193.88.185.146/website/energidataKort/viewer.htm?starttema1=vindkraft&amp;STARTLEFT=457587&amp;STARTRIGHT=458387&amp;STARTBOTTOM=6208797&amp;STARTTOP=6209597</t>
  </si>
  <si>
    <t>570715000000043222</t>
  </si>
  <si>
    <t>http://193.88.185.146/website/energidataKort/viewer.htm?starttema1=vindkraft&amp;STARTLEFT=457604&amp;STARTRIGHT=458404&amp;STARTBOTTOM=6208698&amp;STARTTOP=6209498</t>
  </si>
  <si>
    <t>570715000000043215</t>
  </si>
  <si>
    <t>http://193.88.185.146/website/energidataKort/viewer.htm?starttema1=vindkraft&amp;STARTLEFT=457621&amp;STARTRIGHT=458421&amp;STARTBOTTOM=6208599&amp;STARTTOP=6209399</t>
  </si>
  <si>
    <t>570715000000043208</t>
  </si>
  <si>
    <t>http://193.88.185.146/website/energidataKort/viewer.htm?starttema1=vindkraft&amp;STARTLEFT=457710&amp;STARTRIGHT=458510&amp;STARTBOTTOM=6208963&amp;STARTTOP=6209763</t>
  </si>
  <si>
    <t>570715000000043161</t>
  </si>
  <si>
    <t>http://193.88.185.146/website/energidataKort/viewer.htm?starttema1=vindkraft&amp;STARTLEFT=457725&amp;STARTRIGHT=458525&amp;STARTBOTTOM=6208874&amp;STARTTOP=6209674</t>
  </si>
  <si>
    <t>570715000000043154</t>
  </si>
  <si>
    <t>WFJ</t>
  </si>
  <si>
    <t>46l</t>
  </si>
  <si>
    <t>Nr. Omme</t>
  </si>
  <si>
    <t>http://193.88.185.146/website/energidataKort/viewer.htm?starttema1=vindkraft&amp;STARTLEFT=473633&amp;STARTRIGHT=474433&amp;STARTBOTTOM=6223267&amp;STARTTOP=6224067</t>
  </si>
  <si>
    <t>570715000000042447</t>
  </si>
  <si>
    <t>http://193.88.185.146/website/energidataKort/viewer.htm?starttema1=vindkraft&amp;STARTLEFT=473465&amp;STARTRIGHT=474265&amp;STARTBOTTOM=6223352&amp;STARTTOP=6224152</t>
  </si>
  <si>
    <t>570715000000042430</t>
  </si>
  <si>
    <t>http://193.88.185.146/website/energidataKort/viewer.htm?starttema1=vindkraft&amp;STARTLEFT=473298&amp;STARTRIGHT=474098&amp;STARTBOTTOM=6223437&amp;STARTTOP=6224237</t>
  </si>
  <si>
    <t>570715000000042423</t>
  </si>
  <si>
    <t>http://193.88.185.146/website/energidataKort/viewer.htm?starttema1=vindkraft&amp;STARTLEFT=473131&amp;STARTRIGHT=473931&amp;STARTBOTTOM=6223521&amp;STARTTOP=6224321</t>
  </si>
  <si>
    <t>570715000000042416</t>
  </si>
  <si>
    <t>http://193.88.185.146/website/energidataKort/viewer.htm?starttema1=vindkraft&amp;STARTLEFT=472963&amp;STARTRIGHT=473763&amp;STARTBOTTOM=6223606&amp;STARTTOP=6224406</t>
  </si>
  <si>
    <t>570715000000042409</t>
  </si>
  <si>
    <t>http://193.88.185.146/website/energidataKort/viewer.htm?starttema1=vindkraft&amp;STARTLEFT=472796&amp;STARTRIGHT=473596&amp;STARTBOTTOM=6223691&amp;STARTTOP=6224491</t>
  </si>
  <si>
    <t>570715000000042393</t>
  </si>
  <si>
    <t>http://193.88.185.146/website/energidataKort/viewer.htm?starttema1=vindkraft&amp;STARTLEFT=472629&amp;STARTRIGHT=473429&amp;STARTBOTTOM=6223775&amp;STARTTOP=6224575</t>
  </si>
  <si>
    <t>570715000000042386</t>
  </si>
  <si>
    <t>47r</t>
  </si>
  <si>
    <t>http://193.88.185.146/website/energidataKort/viewer.htm?starttema1=vindkraft&amp;STARTLEFT=473242&amp;STARTRIGHT=474042&amp;STARTBOTTOM=6222816&amp;STARTTOP=6223616</t>
  </si>
  <si>
    <t>570715000000042362</t>
  </si>
  <si>
    <t>http://193.88.185.146/website/energidataKort/viewer.htm?starttema1=vindkraft&amp;STARTLEFT=473075&amp;STARTRIGHT=473875&amp;STARTBOTTOM=6222900&amp;STARTTOP=6223700</t>
  </si>
  <si>
    <t>570715000000042355</t>
  </si>
  <si>
    <t>46n</t>
  </si>
  <si>
    <t>http://193.88.185.146/website/energidataKort/viewer.htm?starttema1=vindkraft&amp;STARTLEFT=472908&amp;STARTRIGHT=473708&amp;STARTBOTTOM=6222984&amp;STARTTOP=6223784</t>
  </si>
  <si>
    <t>570715000000042348</t>
  </si>
  <si>
    <t>http://193.88.185.146/website/energidataKort/viewer.htm?starttema1=vindkraft&amp;STARTLEFT=472740&amp;STARTRIGHT=473540&amp;STARTBOTTOM=6223069&amp;STARTTOP=6223869</t>
  </si>
  <si>
    <t>570715000000042331</t>
  </si>
  <si>
    <t>46i</t>
  </si>
  <si>
    <t>http://193.88.185.146/website/energidataKort/viewer.htm?starttema1=vindkraft&amp;STARTLEFT=472573&amp;STARTRIGHT=473373&amp;STARTBOTTOM=6223154&amp;STARTTOP=6223954</t>
  </si>
  <si>
    <t>570715000000042324</t>
  </si>
  <si>
    <t>8507191</t>
  </si>
  <si>
    <t>45n</t>
  </si>
  <si>
    <t>Den sydlige del No</t>
  </si>
  <si>
    <t>http://193.88.185.146/website/energidataKort/viewer.htm?starttema1=vindkraft&amp;STARTLEFT=459469&amp;STARTRIGHT=460269&amp;STARTBOTTOM=6216766&amp;STARTTOP=6217566</t>
  </si>
  <si>
    <t>570715000000042300</t>
  </si>
  <si>
    <t>8507011</t>
  </si>
  <si>
    <t>http://193.88.185.146/website/energidataKort/viewer.htm?starttema1=vindkraft&amp;STARTLEFT=459753&amp;STARTRIGHT=460553&amp;STARTBOTTOM=6216773&amp;STARTTOP=6217573</t>
  </si>
  <si>
    <t>570715000000042294</t>
  </si>
  <si>
    <t>8506931</t>
  </si>
  <si>
    <t>http://193.88.185.146/website/energidataKort/viewer.htm?starttema1=vindkraft&amp;STARTLEFT=459606&amp;STARTRIGHT=460406&amp;STARTBOTTOM=6217016&amp;STARTTOP=6217816</t>
  </si>
  <si>
    <t>V47-660KW</t>
  </si>
  <si>
    <t>570715000000042287</t>
  </si>
  <si>
    <t>8506771</t>
  </si>
  <si>
    <t>http://193.88.185.146/website/energidataKort/viewer.htm?starttema1=vindkraft&amp;STARTLEFT=463419&amp;STARTRIGHT=464219&amp;STARTBOTTOM=6212359&amp;STARTTOP=6213159</t>
  </si>
  <si>
    <t>570715000000042232</t>
  </si>
  <si>
    <t>57g</t>
  </si>
  <si>
    <t>Øster Lem by, Sdr.Lem</t>
  </si>
  <si>
    <t>http://193.88.185.146/website/energidataKort/viewer.htm?starttema1=vindkraft&amp;STARTLEFT=463210&amp;STARTRIGHT=464010&amp;STARTBOTTOM=6212467&amp;STARTTOP=6213267</t>
  </si>
  <si>
    <t>570715000000042225</t>
  </si>
  <si>
    <t>http://193.88.185.146/website/energidataKort/viewer.htm?starttema1=vindkraft&amp;STARTLEFT=463416&amp;STARTRIGHT=464216&amp;STARTBOTTOM=6212593&amp;STARTTOP=6213393</t>
  </si>
  <si>
    <t>V-47-660kW</t>
  </si>
  <si>
    <t>570715000000042218</t>
  </si>
  <si>
    <t>8506691</t>
  </si>
  <si>
    <t>Den sydvestlige del,Brejning</t>
  </si>
  <si>
    <t>http://193.88.185.146/website/energidataKort/viewer.htm?starttema1=vindkraft&amp;STARTLEFT=471129&amp;STARTRIGHT=471929&amp;STARTBOTTOM=6214374&amp;STARTTOP=6215174</t>
  </si>
  <si>
    <t>570715000000042195</t>
  </si>
  <si>
    <t>8506511</t>
  </si>
  <si>
    <t>http://193.88.185.146/website/energidataKort/viewer.htm?starttema1=vindkraft&amp;STARTLEFT=471536&amp;STARTRIGHT=472336&amp;STARTBOTTOM=6214629&amp;STARTTOP=6215429</t>
  </si>
  <si>
    <t>570715000000042188</t>
  </si>
  <si>
    <t>8506361</t>
  </si>
  <si>
    <t>http://193.88.185.146/website/energidataKort/viewer.htm?starttema1=vindkraft&amp;STARTLEFT=471332&amp;STARTRIGHT=472132&amp;STARTBOTTOM=6214502&amp;STARTTOP=6215302</t>
  </si>
  <si>
    <t>W23-20</t>
  </si>
  <si>
    <t>570715000000042171</t>
  </si>
  <si>
    <t>8506281</t>
  </si>
  <si>
    <t>Holmegård, Sdr. Lem</t>
  </si>
  <si>
    <t>http://193.88.185.146/website/energidataKort/viewer.htm?starttema1=vindkraft&amp;STARTLEFT=460901&amp;STARTRIGHT=461701&amp;STARTBOTTOM=6213059&amp;STARTTOP=6213859</t>
  </si>
  <si>
    <t>570715000000042164</t>
  </si>
  <si>
    <t>http://193.88.185.146/website/energidataKort/viewer.htm?starttema1=vindkraft&amp;STARTLEFT=461181&amp;STARTRIGHT=461981&amp;STARTBOTTOM=6212927&amp;STARTTOP=6213727</t>
  </si>
  <si>
    <t>570715000000042157</t>
  </si>
  <si>
    <t>http://193.88.185.146/website/energidataKort/viewer.htm?starttema1=vindkraft&amp;STARTLEFT=461021&amp;STARTRIGHT=461821&amp;STARTBOTTOM=6212976&amp;STARTTOP=6213776</t>
  </si>
  <si>
    <t>V27-225KW</t>
  </si>
  <si>
    <t>570715000000042140</t>
  </si>
  <si>
    <t>8506101</t>
  </si>
  <si>
    <t>http://193.88.185.146/website/energidataKort/viewer.htm?starttema1=vindkraft&amp;STARTLEFT=461267&amp;STARTRIGHT=462067&amp;STARTBOTTOM=6212776&amp;STARTTOP=6213576</t>
  </si>
  <si>
    <t>V29-225kW</t>
  </si>
  <si>
    <t>570715000000042126</t>
  </si>
  <si>
    <t>8505861</t>
  </si>
  <si>
    <t>10m</t>
  </si>
  <si>
    <t>http://193.88.185.146/website/energidataKort/viewer.htm?starttema1=vindkraft&amp;STARTLEFT=460475&amp;STARTRIGHT=461275&amp;STARTBOTTOM=6205613&amp;STARTTOP=6206413</t>
  </si>
  <si>
    <t>570715000000042102</t>
  </si>
  <si>
    <t>50t</t>
  </si>
  <si>
    <t>http://193.88.185.146/website/energidataKort/viewer.htm?starttema1=vindkraft&amp;STARTLEFT=460004&amp;STARTRIGHT=460804&amp;STARTBOTTOM=6206034&amp;STARTTOP=6206834</t>
  </si>
  <si>
    <t>570715000000042096</t>
  </si>
  <si>
    <t>50c</t>
  </si>
  <si>
    <t>http://193.88.185.146/website/energidataKort/viewer.htm?starttema1=vindkraft&amp;STARTLEFT=460165&amp;STARTRIGHT=460965&amp;STARTBOTTOM=6206163&amp;STARTTOP=6206963</t>
  </si>
  <si>
    <t>570715000000042089</t>
  </si>
  <si>
    <t>http://193.88.185.146/website/energidataKort/viewer.htm?starttema1=vindkraft&amp;STARTLEFT=460326&amp;STARTRIGHT=461126&amp;STARTBOTTOM=6206292&amp;STARTTOP=6207092</t>
  </si>
  <si>
    <t>570715000000042072</t>
  </si>
  <si>
    <t>http://193.88.185.146/website/energidataKort/viewer.htm?starttema1=vindkraft&amp;STARTLEFT=460000&amp;STARTRIGHT=460800&amp;STARTBOTTOM=6205765&amp;STARTTOP=6206565</t>
  </si>
  <si>
    <t>570715000000042065</t>
  </si>
  <si>
    <t>50v</t>
  </si>
  <si>
    <t>http://193.88.185.146/website/energidataKort/viewer.htm?starttema1=vindkraft&amp;STARTLEFT=460161&amp;STARTRIGHT=460961&amp;STARTBOTTOM=6205894&amp;STARTTOP=6206694</t>
  </si>
  <si>
    <t>570715000000042058</t>
  </si>
  <si>
    <t>50n</t>
  </si>
  <si>
    <t>http://193.88.185.146/website/energidataKort/viewer.htm?starttema1=vindkraft&amp;STARTLEFT=460322&amp;STARTRIGHT=461122&amp;STARTBOTTOM=6206023&amp;STARTTOP=6206823</t>
  </si>
  <si>
    <t>570715000000042041</t>
  </si>
  <si>
    <t>4at</t>
  </si>
  <si>
    <t>Halby by, Stauning</t>
  </si>
  <si>
    <t>http://193.88.185.146/website/energidataKort/viewer.htm?starttema1=vindkraft&amp;STARTLEFT=459842&amp;STARTRIGHT=460642&amp;STARTBOTTOM=6205906&amp;STARTTOP=6206706</t>
  </si>
  <si>
    <t>570715000000042034</t>
  </si>
  <si>
    <t>http://193.88.185.146/website/energidataKort/viewer.htm?starttema1=vindkraft&amp;STARTLEFT=460214&amp;STARTRIGHT=461014&amp;STARTBOTTOM=6203292&amp;STARTTOP=6204092</t>
  </si>
  <si>
    <t>570715000000042027</t>
  </si>
  <si>
    <t>http://193.88.185.146/website/energidataKort/viewer.htm?starttema1=vindkraft&amp;STARTLEFT=460315&amp;STARTRIGHT=461115&amp;STARTBOTTOM=6205485&amp;STARTTOP=6206285</t>
  </si>
  <si>
    <t>570715000000042010</t>
  </si>
  <si>
    <t>http://193.88.185.146/website/energidataKort/viewer.htm?starttema1=vindkraft&amp;STARTLEFT=460793&amp;STARTRIGHT=461593&amp;STARTBOTTOM=6205601&amp;STARTTOP=6206401</t>
  </si>
  <si>
    <t>570715000000042003</t>
  </si>
  <si>
    <t>40d</t>
  </si>
  <si>
    <t>http://193.88.185.146/website/energidataKort/viewer.htm?starttema1=vindkraft&amp;STARTLEFT=460790&amp;STARTRIGHT=461590&amp;STARTBOTTOM=6205332&amp;STARTTOP=6206132</t>
  </si>
  <si>
    <t>570715000000041990</t>
  </si>
  <si>
    <t>http://193.88.185.146/website/energidataKort/viewer.htm?starttema1=vindkraft&amp;STARTLEFT=460636&amp;STARTRIGHT=461436&amp;STARTBOTTOM=6205741&amp;STARTTOP=6206541</t>
  </si>
  <si>
    <t>570715000000041983</t>
  </si>
  <si>
    <t>http://193.88.185.146/website/energidataKort/viewer.htm?starttema1=vindkraft&amp;STARTLEFT=460640&amp;STARTRIGHT=461440&amp;STARTBOTTOM=6206011&amp;STARTTOP=6206811</t>
  </si>
  <si>
    <t>570715000000041976</t>
  </si>
  <si>
    <t>http://193.88.185.146/website/energidataKort/viewer.htm?starttema1=vindkraft&amp;STARTLEFT=460479&amp;STARTRIGHT=461279&amp;STARTBOTTOM=6205882&amp;STARTTOP=6206682</t>
  </si>
  <si>
    <t>570715000000041969</t>
  </si>
  <si>
    <t>50o</t>
  </si>
  <si>
    <t>http://193.88.185.146/website/energidataKort/viewer.htm?starttema1=vindkraft&amp;STARTLEFT=460318&amp;STARTRIGHT=461118&amp;STARTBOTTOM=6205754&amp;STARTTOP=6206554</t>
  </si>
  <si>
    <t>570715000000041952</t>
  </si>
  <si>
    <t>http://193.88.185.146/website/energidataKort/viewer.htm?starttema1=vindkraft&amp;STARTLEFT=460483&amp;STARTRIGHT=461283&amp;STARTBOTTOM=6206151&amp;STARTTOP=6206951</t>
  </si>
  <si>
    <t>570715000000041945</t>
  </si>
  <si>
    <t>8505781</t>
  </si>
  <si>
    <t>6do</t>
  </si>
  <si>
    <t>Barde By, Vorgod</t>
  </si>
  <si>
    <t>http://193.88.185.146/website/energidataKort/viewer.htm?starttema1=vindkraft&amp;STARTLEFT=479635&amp;STARTRIGHT=480435&amp;STARTBOTTOM=6220025&amp;STARTTOP=6220825</t>
  </si>
  <si>
    <t>NM 600-150/48</t>
  </si>
  <si>
    <t>570715000000041921</t>
  </si>
  <si>
    <t>8505601</t>
  </si>
  <si>
    <t>6r</t>
  </si>
  <si>
    <t>http://193.88.185.146/website/energidataKort/viewer.htm?starttema1=vindkraft&amp;STARTLEFT=479465&amp;STARTRIGHT=480265&amp;STARTBOTTOM=6220136&amp;STARTTOP=6220936</t>
  </si>
  <si>
    <t>M 1800 -600/150</t>
  </si>
  <si>
    <t>570715000000041914</t>
  </si>
  <si>
    <t>8505521-</t>
  </si>
  <si>
    <t>6dn</t>
  </si>
  <si>
    <t>http://193.88.185.146/website/energidataKort/viewer.htm?starttema1=vindkraft&amp;STARTLEFT=479454&amp;STARTRIGHT=480254&amp;STARTBOTTOM=6219933&amp;STARTTOP=6220733</t>
  </si>
  <si>
    <t>V47-660/200KW</t>
  </si>
  <si>
    <t>570715000000041907</t>
  </si>
  <si>
    <t>8505451</t>
  </si>
  <si>
    <t>Den vestlige del, Brejning</t>
  </si>
  <si>
    <t>http://193.88.185.146/website/energidataKort/viewer.htm?starttema1=vindkraft&amp;STARTLEFT=467562&amp;STARTRIGHT=468362&amp;STARTBOTTOM=6220944&amp;STARTTOP=6221744</t>
  </si>
  <si>
    <t>570715000000041891</t>
  </si>
  <si>
    <t>http://193.88.185.146/website/energidataKort/viewer.htm?starttema1=vindkraft&amp;STARTLEFT=467407&amp;STARTRIGHT=468207&amp;STARTBOTTOM=6220818&amp;STARTTOP=6221618</t>
  </si>
  <si>
    <t>570715000000041884</t>
  </si>
  <si>
    <t>4o</t>
  </si>
  <si>
    <t>http://193.88.185.146/website/energidataKort/viewer.htm?starttema1=vindkraft&amp;STARTLEFT=467375&amp;STARTRIGHT=468175&amp;STARTBOTTOM=6221015&amp;STARTTOP=6221815</t>
  </si>
  <si>
    <t>570715000000041877</t>
  </si>
  <si>
    <t>8505371</t>
  </si>
  <si>
    <t>Dejbjerg lund Hgd. Dejbjerg</t>
  </si>
  <si>
    <t>http://193.88.185.146/website/energidataKort/viewer.htm?starttema1=vindkraft&amp;STARTLEFT=461433&amp;STARTRIGHT=462233&amp;STARTBOTTOM=6205845&amp;STARTTOP=6206645</t>
  </si>
  <si>
    <t>570715000000041853</t>
  </si>
  <si>
    <t>31h</t>
  </si>
  <si>
    <t>http://193.88.185.146/website/energidataKort/viewer.htm?starttema1=vindkraft&amp;STARTLEFT=461595&amp;STARTRIGHT=462395&amp;STARTBOTTOM=6205976&amp;STARTTOP=6206776</t>
  </si>
  <si>
    <t>570715000000041846</t>
  </si>
  <si>
    <t>35d</t>
  </si>
  <si>
    <t>http://193.88.185.146/website/energidataKort/viewer.htm?starttema1=vindkraft&amp;STARTLEFT=461599&amp;STARTRIGHT=462399&amp;STARTBOTTOM=6206244&amp;STARTTOP=6207044</t>
  </si>
  <si>
    <t>570715000000041839</t>
  </si>
  <si>
    <t>Dejbjerg Præstegård</t>
  </si>
  <si>
    <t>http://193.88.185.146/website/energidataKort/viewer.htm?starttema1=vindkraft&amp;STARTLEFT=460951&amp;STARTRIGHT=461751&amp;STARTBOTTOM=6205461&amp;STARTTOP=6206261</t>
  </si>
  <si>
    <t>570715000000041822</t>
  </si>
  <si>
    <t>2q</t>
  </si>
  <si>
    <t>http://193.88.185.146/website/energidataKort/viewer.htm?starttema1=vindkraft&amp;STARTLEFT=461272&amp;STARTRIGHT=462072&amp;STARTBOTTOM=6205717&amp;STARTTOP=6206517</t>
  </si>
  <si>
    <t>570715000000041815</t>
  </si>
  <si>
    <t>Kærgård, Dejbjerg</t>
  </si>
  <si>
    <t>http://193.88.185.146/website/energidataKort/viewer.htm?starttema1=vindkraft&amp;STARTLEFT=461759&amp;STARTRIGHT=462559&amp;STARTBOTTOM=6206372&amp;STARTTOP=6207172</t>
  </si>
  <si>
    <t>570715000000041808</t>
  </si>
  <si>
    <t>Dejbjerglund Hgd, Dejbjerg</t>
  </si>
  <si>
    <t>http://193.88.185.146/website/energidataKort/viewer.htm?starttema1=vindkraft&amp;STARTLEFT=461916&amp;STARTRIGHT=462716&amp;STARTBOTTOM=6206231&amp;STARTTOP=6207031</t>
  </si>
  <si>
    <t>570715000000041792</t>
  </si>
  <si>
    <t>http://193.88.185.146/website/energidataKort/viewer.htm?starttema1=vindkraft&amp;STARTLEFT=460958&amp;STARTRIGHT=461758&amp;STARTBOTTOM=6205999&amp;STARTTOP=6206799</t>
  </si>
  <si>
    <t>570715000000041785</t>
  </si>
  <si>
    <t>http://193.88.185.146/website/energidataKort/viewer.htm?starttema1=vindkraft&amp;STARTLEFT=460962&amp;STARTRIGHT=461762&amp;STARTBOTTOM=6206268&amp;STARTTOP=6207068</t>
  </si>
  <si>
    <t>570715000000041778</t>
  </si>
  <si>
    <t>http://193.88.185.146/website/energidataKort/viewer.htm?starttema1=vindkraft&amp;STARTLEFT=460801&amp;STARTRIGHT=461601&amp;STARTBOTTOM=6206139&amp;STARTTOP=6206939</t>
  </si>
  <si>
    <t>570715000000041761</t>
  </si>
  <si>
    <t>http://193.88.185.146/website/energidataKort/viewer.htm?starttema1=vindkraft&amp;STARTLEFT=461111&amp;STARTRIGHT=461911&amp;STARTBOTTOM=6205589&amp;STARTTOP=6206389</t>
  </si>
  <si>
    <t>570715000000041754</t>
  </si>
  <si>
    <t>2l</t>
  </si>
  <si>
    <t>http://193.88.185.146/website/energidataKort/viewer.htm?starttema1=vindkraft&amp;STARTLEFT=461120&amp;STARTRIGHT=461920&amp;STARTBOTTOM=6206128&amp;STARTTOP=6206928</t>
  </si>
  <si>
    <t>570715000000041747</t>
  </si>
  <si>
    <t>http://193.88.185.146/website/energidataKort/viewer.htm?starttema1=vindkraft&amp;STARTLEFT=460644&amp;STARTRIGHT=461444&amp;STARTBOTTOM=6206280&amp;STARTTOP=6207080</t>
  </si>
  <si>
    <t>570715000000041730</t>
  </si>
  <si>
    <t>http://193.88.185.146/website/energidataKort/viewer.htm?starttema1=vindkraft&amp;STARTLEFT=461116&amp;STARTRIGHT=461916&amp;STARTBOTTOM=6205858&amp;STARTTOP=6206658</t>
  </si>
  <si>
    <t>570715000000041723</t>
  </si>
  <si>
    <t>http://193.88.185.146/website/energidataKort/viewer.htm?starttema1=vindkraft&amp;STARTLEFT=461123&amp;STARTRIGHT=461923&amp;STARTBOTTOM=6206396&amp;STARTTOP=6207196</t>
  </si>
  <si>
    <t>570715000000041716</t>
  </si>
  <si>
    <t>36f</t>
  </si>
  <si>
    <t>http://193.88.185.146/website/energidataKort/viewer.htm?starttema1=vindkraft&amp;STARTLEFT=461756&amp;STARTRIGHT=462556&amp;STARTBOTTOM=6206103&amp;STARTTOP=6206903</t>
  </si>
  <si>
    <t>570715000000041709</t>
  </si>
  <si>
    <t>23c</t>
  </si>
  <si>
    <t>http://193.88.185.146/website/energidataKort/viewer.htm?starttema1=vindkraft&amp;STARTLEFT=461445&amp;STARTRIGHT=462245&amp;STARTBOTTOM=6206653&amp;STARTTOP=6207453</t>
  </si>
  <si>
    <t>570715000000041693</t>
  </si>
  <si>
    <t>28c</t>
  </si>
  <si>
    <t>http://193.88.185.146/website/energidataKort/viewer.htm?starttema1=vindkraft&amp;STARTLEFT=461284&amp;STARTRIGHT=462084&amp;STARTBOTTOM=6206525&amp;STARTTOP=6207325</t>
  </si>
  <si>
    <t>570715000000041686</t>
  </si>
  <si>
    <t>http://193.88.185.146/website/energidataKort/viewer.htm?starttema1=vindkraft&amp;STARTLEFT=460647&amp;STARTRIGHT=461447&amp;STARTBOTTOM=6206549&amp;STARTTOP=6207349</t>
  </si>
  <si>
    <t>570715000000041679</t>
  </si>
  <si>
    <t>http://193.88.185.146/website/energidataKort/viewer.htm?starttema1=vindkraft&amp;STARTLEFT=460955&amp;STARTRIGHT=461755&amp;STARTBOTTOM=6205730&amp;STARTTOP=6206530</t>
  </si>
  <si>
    <t>570715000000041662</t>
  </si>
  <si>
    <t>23e</t>
  </si>
  <si>
    <t>http://193.88.185.146/website/energidataKort/viewer.htm?starttema1=vindkraft&amp;STARTLEFT=461438&amp;STARTRIGHT=462238&amp;STARTBOTTOM=6206115&amp;STARTTOP=6206915</t>
  </si>
  <si>
    <t>570715000000041655</t>
  </si>
  <si>
    <t>http://193.88.185.146/website/energidataKort/viewer.htm?starttema1=vindkraft&amp;STARTLEFT=461281&amp;STARTRIGHT=462081&amp;STARTBOTTOM=6206256&amp;STARTTOP=6207056</t>
  </si>
  <si>
    <t>570715000000041648</t>
  </si>
  <si>
    <t>http://193.88.185.146/website/energidataKort/viewer.htm?starttema1=vindkraft&amp;STARTLEFT=460805&amp;STARTRIGHT=461605&amp;STARTBOTTOM=6206409&amp;STARTTOP=6207209</t>
  </si>
  <si>
    <t>570715000000041631</t>
  </si>
  <si>
    <t>http://193.88.185.146/website/energidataKort/viewer.htm?starttema1=vindkraft&amp;STARTLEFT=461602&amp;STARTRIGHT=462402&amp;STARTBOTTOM=6206513&amp;STARTTOP=6207313</t>
  </si>
  <si>
    <t>570715000000041624</t>
  </si>
  <si>
    <t>31b</t>
  </si>
  <si>
    <t>http://193.88.185.146/website/energidataKort/viewer.htm?starttema1=vindkraft&amp;STARTLEFT=461130&amp;STARTRIGHT=461930&amp;STARTBOTTOM=6206935&amp;STARTTOP=6207735</t>
  </si>
  <si>
    <t>570715000000041617</t>
  </si>
  <si>
    <t>http://193.88.185.146/website/energidataKort/viewer.htm?starttema1=vindkraft&amp;STARTLEFT=461441&amp;STARTRIGHT=462241&amp;STARTBOTTOM=6206385&amp;STARTTOP=6207185</t>
  </si>
  <si>
    <t>570715000000041600</t>
  </si>
  <si>
    <t>http://193.88.185.146/website/energidataKort/viewer.htm?starttema1=vindkraft&amp;STARTLEFT=460969&amp;STARTRIGHT=461769&amp;STARTBOTTOM=6206807&amp;STARTTOP=6207607</t>
  </si>
  <si>
    <t>570715000000041594</t>
  </si>
  <si>
    <t>28b</t>
  </si>
  <si>
    <t>http://193.88.185.146/website/energidataKort/viewer.htm?starttema1=vindkraft&amp;STARTLEFT=461288&amp;STARTRIGHT=462088&amp;STARTBOTTOM=6206794&amp;STARTTOP=6207594</t>
  </si>
  <si>
    <t>570715000000041587</t>
  </si>
  <si>
    <t>30c</t>
  </si>
  <si>
    <t>http://193.88.185.146/website/energidataKort/viewer.htm?starttema1=vindkraft&amp;STARTLEFT=461127&amp;STARTRIGHT=461927&amp;STARTBOTTOM=6206665&amp;STARTTOP=6207465</t>
  </si>
  <si>
    <t>570715000000041570</t>
  </si>
  <si>
    <t>http://193.88.185.146/website/energidataKort/viewer.htm?starttema1=vindkraft&amp;STARTLEFT=460486&amp;STARTRIGHT=461286&amp;STARTBOTTOM=6206421&amp;STARTTOP=6207221</t>
  </si>
  <si>
    <t>570715000000041563</t>
  </si>
  <si>
    <t>31f</t>
  </si>
  <si>
    <t>http://193.88.185.146/website/energidataKort/viewer.htm?starttema1=vindkraft&amp;STARTLEFT=460809&amp;STARTRIGHT=461609&amp;STARTBOTTOM=6206678&amp;STARTTOP=6207478</t>
  </si>
  <si>
    <t>570715000000041556</t>
  </si>
  <si>
    <t>http://193.88.185.146/website/energidataKort/viewer.htm?starttema1=vindkraft&amp;STARTLEFT=461277&amp;STARTRIGHT=462077&amp;STARTBOTTOM=6205987&amp;STARTTOP=6206787</t>
  </si>
  <si>
    <t>570715000000041549</t>
  </si>
  <si>
    <t>http://193.88.185.146/website/energidataKort/viewer.htm?starttema1=vindkraft&amp;STARTLEFT=460966&amp;STARTRIGHT=461766&amp;STARTBOTTOM=6206537&amp;STARTTOP=6207337</t>
  </si>
  <si>
    <t>570715000000041532</t>
  </si>
  <si>
    <t>8505291</t>
  </si>
  <si>
    <t>Halby by, Stavning</t>
  </si>
  <si>
    <t>http://193.88.185.146/website/energidataKort/viewer.htm?starttema1=vindkraft&amp;STARTLEFT=459685&amp;STARTRIGHT=460485&amp;STARTBOTTOM=6206047&amp;STARTTOP=6206847</t>
  </si>
  <si>
    <t>570715000000041518</t>
  </si>
  <si>
    <t>http://193.88.185.146/website/energidataKort/viewer.htm?starttema1=vindkraft&amp;STARTLEFT=459528&amp;STARTRIGHT=460328&amp;STARTBOTTOM=6206188&amp;STARTTOP=6206988</t>
  </si>
  <si>
    <t>570715000000041501</t>
  </si>
  <si>
    <t>8505112</t>
  </si>
  <si>
    <t>Sandager by, Dejbjerg</t>
  </si>
  <si>
    <t>http://193.88.185.146/website/energidataKort/viewer.htm?starttema1=vindkraft&amp;STARTLEFT=460973&amp;STARTRIGHT=461773&amp;STARTBOTTOM=6207075&amp;STARTTOP=6207875</t>
  </si>
  <si>
    <t>570715000000041488</t>
  </si>
  <si>
    <t>Alkjærsig, Dejbjerg</t>
  </si>
  <si>
    <t>http://193.88.185.146/website/energidataKort/viewer.htm?starttema1=vindkraft&amp;STARTLEFT=460812&amp;STARTRIGHT=461612&amp;STARTBOTTOM=6206947&amp;STARTTOP=6207747</t>
  </si>
  <si>
    <t>570715000000041471</t>
  </si>
  <si>
    <t>33</t>
  </si>
  <si>
    <t>http://193.88.185.146/website/energidataKort/viewer.htm?starttema1=vindkraft&amp;STARTLEFT=460651&amp;STARTRIGHT=461451&amp;STARTBOTTOM=6206818&amp;STARTTOP=6207618</t>
  </si>
  <si>
    <t>570715000000041464</t>
  </si>
  <si>
    <t>http://193.88.185.146/website/energidataKort/viewer.htm?starttema1=vindkraft&amp;STARTLEFT=460490&amp;STARTRIGHT=461290&amp;STARTBOTTOM=6206690&amp;STARTTOP=6207490</t>
  </si>
  <si>
    <t>570715000000041457</t>
  </si>
  <si>
    <t>http://193.88.185.146/website/energidataKort/viewer.htm?starttema1=vindkraft&amp;STARTLEFT=460329&amp;STARTRIGHT=461129&amp;STARTBOTTOM=6206561&amp;STARTTOP=6207361</t>
  </si>
  <si>
    <t>570715000000041440</t>
  </si>
  <si>
    <t>http://193.88.185.146/website/energidataKort/viewer.htm?starttema1=vindkraft&amp;STARTLEFT=460169&amp;STARTRIGHT=460969&amp;STARTBOTTOM=6206433&amp;STARTTOP=6207233</t>
  </si>
  <si>
    <t>570715000000041433</t>
  </si>
  <si>
    <t>5g</t>
  </si>
  <si>
    <t>http://193.88.185.146/website/energidataKort/viewer.htm?starttema1=vindkraft&amp;STARTLEFT=460008&amp;STARTRIGHT=460808&amp;STARTBOTTOM=6206304&amp;STARTTOP=6207104</t>
  </si>
  <si>
    <t>570715000000041426</t>
  </si>
  <si>
    <t>42k</t>
  </si>
  <si>
    <t>http://193.88.185.146/website/energidataKort/viewer.htm?starttema1=vindkraft&amp;STARTLEFT=459900&amp;STARTRIGHT=460700&amp;STARTBOTTOM=6203478&amp;STARTTOP=6204278</t>
  </si>
  <si>
    <t>570715000000041419</t>
  </si>
  <si>
    <t>Nørre Vognbjerg gårde</t>
  </si>
  <si>
    <t>http://193.88.185.146/website/energidataKort/viewer.htm?starttema1=vindkraft&amp;STARTLEFT=460815&amp;STARTRIGHT=461615&amp;STARTBOTTOM=6207216&amp;STARTTOP=6208016</t>
  </si>
  <si>
    <t>570715000000041402</t>
  </si>
  <si>
    <t>http://193.88.185.146/website/energidataKort/viewer.htm?starttema1=vindkraft&amp;STARTLEFT=460655&amp;STARTRIGHT=461455&amp;STARTBOTTOM=6207087&amp;STARTTOP=6207887</t>
  </si>
  <si>
    <t>570715000000041396</t>
  </si>
  <si>
    <t>Øster Lem by,Sdr Lem</t>
  </si>
  <si>
    <t>http://193.88.185.146/website/energidataKort/viewer.htm?starttema1=vindkraft&amp;STARTLEFT=460495&amp;STARTRIGHT=461295&amp;STARTBOTTOM=6206959&amp;STARTTOP=6207759</t>
  </si>
  <si>
    <t>570715000000041389</t>
  </si>
  <si>
    <t>10dk</t>
  </si>
  <si>
    <t>Vester Birk, Skjern Jorder</t>
  </si>
  <si>
    <t>http://193.88.185.146/website/energidataKort/viewer.htm?starttema1=vindkraft&amp;STARTLEFT=460173&amp;STARTRIGHT=460973&amp;STARTBOTTOM=6206701&amp;STARTTOP=6207501</t>
  </si>
  <si>
    <t>570715000000041372</t>
  </si>
  <si>
    <t>http://193.88.185.146/website/energidataKort/viewer.htm?starttema1=vindkraft&amp;STARTLEFT=460011&amp;STARTRIGHT=460811&amp;STARTBOTTOM=6206573&amp;STARTTOP=6207373</t>
  </si>
  <si>
    <t>570715000000041365</t>
  </si>
  <si>
    <t>9bæ</t>
  </si>
  <si>
    <t>Hedeby, Skjern jorder</t>
  </si>
  <si>
    <t>http://193.88.185.146/website/energidataKort/viewer.htm?starttema1=vindkraft&amp;STARTLEFT=459850&amp;STARTRIGHT=460650&amp;STARTBOTTOM=6206445&amp;STARTTOP=6207245</t>
  </si>
  <si>
    <t>570715000000041358</t>
  </si>
  <si>
    <t>Halby By, Stauning</t>
  </si>
  <si>
    <t>http://193.88.185.146/website/energidataKort/viewer.htm?starttema1=vindkraft&amp;STARTLEFT=459689&amp;STARTRIGHT=460489&amp;STARTBOTTOM=6206316&amp;STARTTOP=6207116</t>
  </si>
  <si>
    <t>V16-75kW</t>
  </si>
  <si>
    <t>Nerdex</t>
  </si>
  <si>
    <t>570715000000041341</t>
  </si>
  <si>
    <t>8504791</t>
  </si>
  <si>
    <t>http://193.88.185.146/website/energidataKort/viewer.htm?starttema1=vindkraft&amp;STARTLEFT=476034&amp;STARTRIGHT=476834&amp;STARTBOTTOM=6206321&amp;STARTTOP=6207121</t>
  </si>
  <si>
    <t>570715000000041297</t>
  </si>
  <si>
    <t>8504501</t>
  </si>
  <si>
    <t>309a</t>
  </si>
  <si>
    <t>Søgård Hgd. Ny sogn</t>
  </si>
  <si>
    <t>http://193.88.185.146/website/energidataKort/viewer.htm?starttema1=vindkraft&amp;STARTLEFT=451801&amp;STARTRIGHT=452601&amp;STARTBOTTOM=6219481&amp;STARTTOP=6220281</t>
  </si>
  <si>
    <t>570715000000041228</t>
  </si>
  <si>
    <t>35q</t>
  </si>
  <si>
    <t>http://193.88.185.146/website/energidataKort/viewer.htm?starttema1=vindkraft&amp;STARTLEFT=451832&amp;STARTRIGHT=452632&amp;STARTBOTTOM=6219616&amp;STARTTOP=6220416</t>
  </si>
  <si>
    <t>570715000000041211</t>
  </si>
  <si>
    <t>http://193.88.185.146/website/energidataKort/viewer.htm?starttema1=vindkraft&amp;STARTLEFT=451861&amp;STARTRIGHT=452661&amp;STARTBOTTOM=6219744&amp;STARTTOP=6220544</t>
  </si>
  <si>
    <t>570715000000041204</t>
  </si>
  <si>
    <t>93e</t>
  </si>
  <si>
    <t>http://193.88.185.146/website/energidataKort/viewer.htm?starttema1=vindkraft&amp;STARTLEFT=451892&amp;STARTRIGHT=452692&amp;STARTBOTTOM=6219879&amp;STARTTOP=6220679</t>
  </si>
  <si>
    <t>570715000000041198</t>
  </si>
  <si>
    <t>94ab</t>
  </si>
  <si>
    <t>http://193.88.185.146/website/energidataKort/viewer.htm?starttema1=vindkraft&amp;STARTLEFT=451928&amp;STARTRIGHT=452728&amp;STARTBOTTOM=6220037&amp;STARTTOP=6220837</t>
  </si>
  <si>
    <t>570715000000041181</t>
  </si>
  <si>
    <t>98h</t>
  </si>
  <si>
    <t>http://193.88.185.146/website/energidataKort/viewer.htm?starttema1=vindkraft&amp;STARTLEFT=451952&amp;STARTRIGHT=452752&amp;STARTBOTTOM=6220143&amp;STARTTOP=6220943</t>
  </si>
  <si>
    <t>570715000000041174</t>
  </si>
  <si>
    <t>http://193.88.185.146/website/energidataKort/viewer.htm?starttema1=vindkraft&amp;STARTLEFT=451972&amp;STARTRIGHT=452772&amp;STARTBOTTOM=6220232&amp;STARTTOP=6221032</t>
  </si>
  <si>
    <t>570715000000041167</t>
  </si>
  <si>
    <t>http://193.88.185.146/website/energidataKort/viewer.htm?starttema1=vindkraft&amp;STARTLEFT=451784&amp;STARTRIGHT=452584&amp;STARTBOTTOM=6220156&amp;STARTTOP=6220956</t>
  </si>
  <si>
    <t>570715000000041150</t>
  </si>
  <si>
    <t>http://193.88.185.146/website/energidataKort/viewer.htm?starttema1=vindkraft&amp;STARTLEFT=451764&amp;STARTRIGHT=452564&amp;STARTBOTTOM=6220029&amp;STARTTOP=6220829</t>
  </si>
  <si>
    <t>570715000000041143</t>
  </si>
  <si>
    <t>http://193.88.185.146/website/energidataKort/viewer.htm?starttema1=vindkraft&amp;STARTLEFT=451743&amp;STARTRIGHT=452543&amp;STARTBOTTOM=6219902&amp;STARTTOP=6220702</t>
  </si>
  <si>
    <t>570715000000041136</t>
  </si>
  <si>
    <t>http://193.88.185.146/website/energidataKort/viewer.htm?starttema1=vindkraft&amp;STARTLEFT=451721&amp;STARTRIGHT=452521&amp;STARTBOTTOM=6219770&amp;STARTTOP=6220570</t>
  </si>
  <si>
    <t>570715000000041129</t>
  </si>
  <si>
    <t>http://193.88.185.146/website/energidataKort/viewer.htm?starttema1=vindkraft&amp;STARTLEFT=451700&amp;STARTRIGHT=452500&amp;STARTBOTTOM=6219641&amp;STARTTOP=6220441</t>
  </si>
  <si>
    <t>570715000000041112</t>
  </si>
  <si>
    <t>313a</t>
  </si>
  <si>
    <t>http://193.88.185.146/website/energidataKort/viewer.htm?starttema1=vindkraft&amp;STARTLEFT=451681&amp;STARTRIGHT=452481&amp;STARTBOTTOM=6219522&amp;STARTTOP=6220322</t>
  </si>
  <si>
    <t>M570</t>
  </si>
  <si>
    <t>570715000000041105</t>
  </si>
  <si>
    <t>8504201</t>
  </si>
  <si>
    <t>http://193.88.185.146/website/energidataKort/viewer.htm?starttema1=vindkraft&amp;STARTLEFT=463606&amp;STARTRIGHT=464406&amp;STARTBOTTOM=6216141&amp;STARTTOP=6216941</t>
  </si>
  <si>
    <t>570715000000041037</t>
  </si>
  <si>
    <t>http://193.88.185.146/website/energidataKort/viewer.htm?starttema1=vindkraft&amp;STARTLEFT=463645&amp;STARTRIGHT=464445&amp;STARTBOTTOM=6215986&amp;STARTTOP=6216786</t>
  </si>
  <si>
    <t>570715000000041020</t>
  </si>
  <si>
    <t>http://193.88.185.146/website/energidataKort/viewer.htm?starttema1=vindkraft&amp;STARTLEFT=463683&amp;STARTRIGHT=464483&amp;STARTBOTTOM=6215831&amp;STARTTOP=6216631</t>
  </si>
  <si>
    <t>570715000000041013</t>
  </si>
  <si>
    <t>8504101</t>
  </si>
  <si>
    <t>85c</t>
  </si>
  <si>
    <t>Hovedejerlavet stadil</t>
  </si>
  <si>
    <t>http://193.88.185.146/website/energidataKort/viewer.htm?starttema1=vindkraft&amp;STARTLEFT=450437&amp;STARTRIGHT=451237&amp;STARTBOTTOM=6229082&amp;STARTTOP=6229882</t>
  </si>
  <si>
    <t>NKT 150 XLR</t>
  </si>
  <si>
    <t>570715000000040993</t>
  </si>
  <si>
    <t>8504001</t>
  </si>
  <si>
    <t>Bølling by, Bølling</t>
  </si>
  <si>
    <t>http://193.88.185.146/website/energidataKort/viewer.htm?starttema1=vindkraft&amp;STARTLEFT=471780&amp;STARTRIGHT=472580&amp;STARTBOTTOM=6204928&amp;STARTTOP=6205728</t>
  </si>
  <si>
    <t>V20-100kW</t>
  </si>
  <si>
    <t>570715000000040986</t>
  </si>
  <si>
    <t>8503901</t>
  </si>
  <si>
    <t>158a</t>
  </si>
  <si>
    <t>http://193.88.185.146/website/energidataKort/viewer.htm?starttema1=vindkraft&amp;STARTLEFT=448505&amp;STARTRIGHT=449305&amp;STARTBOTTOM=6191451&amp;STARTTOP=6192251</t>
  </si>
  <si>
    <t>570715000000040979</t>
  </si>
  <si>
    <t>8503801</t>
  </si>
  <si>
    <t>http://193.88.185.146/website/energidataKort/viewer.htm?starttema1=vindkraft&amp;STARTLEFT=471331&amp;STARTRIGHT=472131&amp;STARTBOTTOM=6210236&amp;STARTTOP=6211036</t>
  </si>
  <si>
    <t>570715000000040962</t>
  </si>
  <si>
    <t>http://193.88.185.146/website/energidataKort/viewer.htm?starttema1=vindkraft&amp;STARTLEFT=471258&amp;STARTRIGHT=472058&amp;STARTBOTTOM=6210380&amp;STARTTOP=6211180</t>
  </si>
  <si>
    <t>V15-30kW</t>
  </si>
  <si>
    <t>570715000000040955</t>
  </si>
  <si>
    <t>8503401</t>
  </si>
  <si>
    <t>http://193.88.185.146/website/energidataKort/viewer.htm?starttema1=vindkraft&amp;STARTLEFT=462134&amp;STARTRIGHT=462934&amp;STARTBOTTOM=6204594&amp;STARTTOP=6205394</t>
  </si>
  <si>
    <t>570715000000040870</t>
  </si>
  <si>
    <t>85081</t>
  </si>
  <si>
    <t>Hovedejerlavet, Nr.Omme</t>
  </si>
  <si>
    <t>http://193.88.185.146/website/energidataKort/viewer.htm?starttema1=vindkraft&amp;STARTLEFT=473410&amp;STARTRIGHT=474210&amp;STARTBOTTOM=6222731&amp;STARTTOP=6223531</t>
  </si>
  <si>
    <t>570715000000040863</t>
  </si>
  <si>
    <t>8503301</t>
  </si>
  <si>
    <t>12s</t>
  </si>
  <si>
    <t>http://193.88.185.146/website/energidataKort/viewer.htm?starttema1=vindkraft&amp;STARTLEFT=473746&amp;STARTRIGHT=474546&amp;STARTBOTTOM=6222560&amp;STARTTOP=6223360</t>
  </si>
  <si>
    <t>570715000000040856</t>
  </si>
  <si>
    <t>12v</t>
  </si>
  <si>
    <t>http://193.88.185.146/website/energidataKort/viewer.htm?starttema1=vindkraft&amp;STARTLEFT=473912&amp;STARTRIGHT=474712&amp;STARTBOTTOM=6222477&amp;STARTTOP=6223277</t>
  </si>
  <si>
    <t>570715000000040832</t>
  </si>
  <si>
    <t>8503201</t>
  </si>
  <si>
    <t>http://193.88.185.146/website/energidataKort/viewer.htm?starttema1=vindkraft&amp;STARTLEFT=464606&amp;STARTRIGHT=465406&amp;STARTBOTTOM=6218925&amp;STARTTOP=6219725</t>
  </si>
  <si>
    <t>570715000000040801</t>
  </si>
  <si>
    <t>http://193.88.185.146/website/energidataKort/viewer.htm?starttema1=vindkraft&amp;STARTLEFT=464702&amp;STARTRIGHT=465502&amp;STARTBOTTOM=6218890&amp;STARTTOP=6219690</t>
  </si>
  <si>
    <t>16-55kW</t>
  </si>
  <si>
    <t>570715000000040795</t>
  </si>
  <si>
    <t>8503001</t>
  </si>
  <si>
    <t>http://193.88.185.146/website/energidataKort/viewer.htm?starttema1=vindkraft&amp;STARTLEFT=462186&amp;STARTRIGHT=462986&amp;STARTBOTTOM=6204510&amp;STARTTOP=6205310</t>
  </si>
  <si>
    <t>V25-200kW</t>
  </si>
  <si>
    <t>570715000000040771</t>
  </si>
  <si>
    <t>8502701</t>
  </si>
  <si>
    <t>Strandgårde Gl.Sogn</t>
  </si>
  <si>
    <t>http://193.88.185.146/website/energidataKort/viewer.htm?starttema1=vindkraft&amp;STARTLEFT=451893&amp;STARTRIGHT=452693&amp;STARTBOTTOM=6218515&amp;STARTTOP=6219315</t>
  </si>
  <si>
    <t>570715000000040764</t>
  </si>
  <si>
    <t>8502601</t>
  </si>
  <si>
    <t>http://193.88.185.146/website/energidataKort/viewer.htm?starttema1=vindkraft&amp;STARTLEFT=451782&amp;STARTRIGHT=452582&amp;STARTBOTTOM=6218546&amp;STARTTOP=6219346</t>
  </si>
  <si>
    <t>570715000000040757</t>
  </si>
  <si>
    <t>8502401</t>
  </si>
  <si>
    <t>Randbækby, Brejning</t>
  </si>
  <si>
    <t>http://193.88.185.146/website/energidataKort/viewer.htm?starttema1=vindkraft&amp;STARTLEFT=472557&amp;STARTRIGHT=473357&amp;STARTBOTTOM=6220576&amp;STARTTOP=6221376</t>
  </si>
  <si>
    <t>v17/75kW</t>
  </si>
  <si>
    <t>570715000000040733</t>
  </si>
  <si>
    <t>8501801</t>
  </si>
  <si>
    <t>1o</t>
  </si>
  <si>
    <t>Hestkjær Hanning Sogn</t>
  </si>
  <si>
    <t>http://193.88.185.146/website/energidataKort/viewer.htm?starttema1=vindkraft&amp;STARTLEFT=469246&amp;STARTRIGHT=470046&amp;STARTBOTTOM=6214593&amp;STARTTOP=6215393</t>
  </si>
  <si>
    <t>570715000000040610</t>
  </si>
  <si>
    <t>8501601</t>
  </si>
  <si>
    <t>http://193.88.185.146/website/energidataKort/viewer.htm?starttema1=vindkraft&amp;STARTLEFT=451542&amp;STARTRIGHT=452342&amp;STARTBOTTOM=6218880&amp;STARTTOP=6219680</t>
  </si>
  <si>
    <t>V17-75kW</t>
  </si>
  <si>
    <t>570715000000040566</t>
  </si>
  <si>
    <t>8500501</t>
  </si>
  <si>
    <t>118</t>
  </si>
  <si>
    <t>http://193.88.185.146/website/energidataKort/viewer.htm?starttema1=vindkraft&amp;STARTLEFT=457616&amp;STARTRIGHT=458416&amp;STARTBOTTOM=6207735&amp;STARTTOP=6208535</t>
  </si>
  <si>
    <t>V17-75KW</t>
  </si>
  <si>
    <t>570715000000040306</t>
  </si>
  <si>
    <t>http://193.88.185.146/website/energidataKort/viewer.htm?starttema1=vindkraft&amp;STARTLEFT=457461&amp;STARTRIGHT=458261&amp;STARTBOTTOM=6207756&amp;STARTTOP=6208556</t>
  </si>
  <si>
    <t>570715000000040290</t>
  </si>
  <si>
    <t>126</t>
  </si>
  <si>
    <t>http://193.88.185.146/website/energidataKort/viewer.htm?starttema1=vindkraft&amp;STARTLEFT=457444&amp;STARTRIGHT=458244&amp;STARTBOTTOM=6207854&amp;STARTTOP=6208654</t>
  </si>
  <si>
    <t>570715000000040283</t>
  </si>
  <si>
    <t>127</t>
  </si>
  <si>
    <t>http://193.88.185.146/website/energidataKort/viewer.htm?starttema1=vindkraft&amp;STARTLEFT=457426&amp;STARTRIGHT=458226&amp;STARTBOTTOM=6207953&amp;STARTTOP=6208753</t>
  </si>
  <si>
    <t>570715000000040276</t>
  </si>
  <si>
    <t>http://193.88.185.146/website/energidataKort/viewer.htm?starttema1=vindkraft&amp;STARTLEFT=457309&amp;STARTRIGHT=458109&amp;STARTBOTTOM=6207777&amp;STARTTOP=6208577</t>
  </si>
  <si>
    <t>V20-100KW</t>
  </si>
  <si>
    <t>570715000000040269</t>
  </si>
  <si>
    <t>8500101</t>
  </si>
  <si>
    <t>1in</t>
  </si>
  <si>
    <t>Brejning Hovedgaard</t>
  </si>
  <si>
    <t>http://193.88.185.146/website/energidataKort/viewer.htm?starttema1=vindkraft&amp;STARTLEFT=470414&amp;STARTRIGHT=471214&amp;STARTBOTTOM=6219342&amp;STARTTOP=6220142</t>
  </si>
  <si>
    <t>570715000000040184</t>
  </si>
  <si>
    <t>http://193.88.185.146/website/energidataKort/viewer.htm?starttema1=vindkraft&amp;STARTLEFT=470278&amp;STARTRIGHT=471078&amp;STARTBOTTOM=6219452&amp;STARTTOP=6220252</t>
  </si>
  <si>
    <t>570715000000040177</t>
  </si>
  <si>
    <t>http://193.88.185.146/website/energidataKort/viewer.htm?starttema1=vindkraft&amp;STARTLEFT=470387&amp;STARTRIGHT=471187&amp;STARTBOTTOM=6219490&amp;STARTTOP=6220290</t>
  </si>
  <si>
    <t>Gaia Wind 11KW</t>
  </si>
  <si>
    <t>570715000000040160</t>
  </si>
  <si>
    <t>8003831</t>
  </si>
  <si>
    <t>http://193.88.185.146/website/energidataKort/viewer.htm?starttema1=vindkraft&amp;STARTLEFT=457459&amp;STARTRIGHT=458259&amp;STARTBOTTOM=6228117&amp;STARTTOP=6228917</t>
  </si>
  <si>
    <t>KE15K</t>
  </si>
  <si>
    <t>Koriant</t>
  </si>
  <si>
    <t>570715000000040122</t>
  </si>
  <si>
    <t>8003671</t>
  </si>
  <si>
    <t>Herborg by,Herborg</t>
  </si>
  <si>
    <t>http://193.88.185.146/website/energidataKort/viewer.htm?starttema1=vindkraft&amp;STARTLEFT=476088&amp;STARTRIGHT=476888&amp;STARTBOTTOM=6214139&amp;STARTTOP=6214939</t>
  </si>
  <si>
    <t>570715000000040108</t>
  </si>
  <si>
    <t>8003591</t>
  </si>
  <si>
    <t>Herborg By, Herborg</t>
  </si>
  <si>
    <t>http://193.88.185.146/website/energidataKort/viewer.htm?starttema1=vindkraft&amp;STARTLEFT=475464&amp;STARTRIGHT=476264&amp;STARTBOTTOM=6212543&amp;STARTTOP=6213343</t>
  </si>
  <si>
    <t>KE 15/4</t>
  </si>
  <si>
    <t>570715000000040092</t>
  </si>
  <si>
    <t>767805610</t>
  </si>
  <si>
    <t>Herborg by, Herborg</t>
  </si>
  <si>
    <t>http://193.88.185.146/website/energidataKort/viewer.htm?starttema1=vindkraft&amp;STARTLEFT=448702&amp;STARTRIGHT=449502&amp;STARTBOTTOM=6219744&amp;STARTTOP=6220544</t>
  </si>
  <si>
    <t>V29-225KW</t>
  </si>
  <si>
    <t>570715000000040085</t>
  </si>
  <si>
    <t>8003001</t>
  </si>
  <si>
    <t>33e</t>
  </si>
  <si>
    <t>Nordlige Del Velling</t>
  </si>
  <si>
    <t>http://193.88.185.146/website/energidataKort/viewer.htm?starttema1=vindkraft&amp;STARTLEFT=456837&amp;STARTRIGHT=457637&amp;STARTBOTTOM=6213372&amp;STARTTOP=6214172</t>
  </si>
  <si>
    <t>T 202</t>
  </si>
  <si>
    <t>Swinger</t>
  </si>
  <si>
    <t>570715000000040047</t>
  </si>
  <si>
    <t>8002921</t>
  </si>
  <si>
    <t>http://193.88.185.146/website/energidataKort/viewer.htm?starttema1=vindkraft&amp;STARTLEFT=455299&amp;STARTRIGHT=456099&amp;STARTBOTTOM=6214325&amp;STARTTOP=6215125</t>
  </si>
  <si>
    <t>570715000000040030</t>
  </si>
  <si>
    <t>8002201</t>
  </si>
  <si>
    <t>9b</t>
  </si>
  <si>
    <t>Den mellemste del, Hee sogn</t>
  </si>
  <si>
    <t>http://193.88.185.146/website/energidataKort/viewer.htm?starttema1=vindkraft&amp;STARTLEFT=453842&amp;STARTRIGHT=454642&amp;STARTBOTTOM=6222024&amp;STARTTOP=6222824</t>
  </si>
  <si>
    <t>WM 17 S</t>
  </si>
  <si>
    <t>Wind Matic</t>
  </si>
  <si>
    <t>570715000000039997</t>
  </si>
  <si>
    <t>8002001</t>
  </si>
  <si>
    <t>Nørby, Ringkøbing Jorder</t>
  </si>
  <si>
    <t>http://193.88.185.146/website/energidataKort/viewer.htm?starttema1=vindkraft&amp;STARTLEFT=453286&amp;STARTRIGHT=454086&amp;STARTBOTTOM=6218436&amp;STARTTOP=6219236</t>
  </si>
  <si>
    <t>v20</t>
  </si>
  <si>
    <t>570715000000039973</t>
  </si>
  <si>
    <t>8001801</t>
  </si>
  <si>
    <t>188b</t>
  </si>
  <si>
    <t>Søgård Hovedgård</t>
  </si>
  <si>
    <t>http://193.88.185.146/website/energidataKort/viewer.htm?starttema1=vindkraft&amp;STARTLEFT=445011&amp;STARTRIGHT=445811&amp;STARTBOTTOM=6210590&amp;STARTTOP=6211390</t>
  </si>
  <si>
    <t>V20-100kW-400V-50Hz</t>
  </si>
  <si>
    <t>570715000000039966</t>
  </si>
  <si>
    <t>8001601</t>
  </si>
  <si>
    <t>135</t>
  </si>
  <si>
    <t>Ø.Lem by, Sdr. Lem</t>
  </si>
  <si>
    <t>http://193.88.185.146/website/energidataKort/viewer.htm?starttema1=vindkraft&amp;STARTLEFT=461361&amp;STARTRIGHT=462161&amp;STARTBOTTOM=6208481&amp;STARTTOP=6209281</t>
  </si>
  <si>
    <t>V29-225kW-400V-50Hz</t>
  </si>
  <si>
    <t>570715000000039942</t>
  </si>
  <si>
    <t>8001501</t>
  </si>
  <si>
    <t>124b</t>
  </si>
  <si>
    <t>http://193.88.185.146/website/energidataKort/viewer.htm?starttema1=vindkraft&amp;STARTLEFT=460638&amp;STARTRIGHT=461438&amp;STARTBOTTOM=6208279&amp;STARTTOP=6209079</t>
  </si>
  <si>
    <t>V15-55kW</t>
  </si>
  <si>
    <t>570715000000039935</t>
  </si>
  <si>
    <t>8000401</t>
  </si>
  <si>
    <t>Astrup by, Faster</t>
  </si>
  <si>
    <t>http://193.88.185.146/website/energidataKort/viewer.htm?starttema1=vindkraft&amp;STARTLEFT=474940&amp;STARTRIGHT=475740&amp;STARTBOTTOM=6207363&amp;STARTTOP=6208163</t>
  </si>
  <si>
    <t>W12</t>
  </si>
  <si>
    <t>570715000000039881</t>
  </si>
  <si>
    <t>8000301</t>
  </si>
  <si>
    <t>http://193.88.185.146/website/energidataKort/viewer.htm?starttema1=vindkraft&amp;STARTLEFT=476034&amp;STARTRIGHT=476834&amp;STARTBOTTOM=6206323&amp;STARTTOP=6207123</t>
  </si>
  <si>
    <t>570715000000039874</t>
  </si>
  <si>
    <t>10003</t>
  </si>
  <si>
    <t>133</t>
  </si>
  <si>
    <t>http://193.88.185.146/website/energidataKort/viewer.htm?starttema1=vindkraft&amp;STARTLEFT=457764&amp;STARTRIGHT=458564&amp;STARTBOTTOM=6207760&amp;STARTTOP=6208560</t>
  </si>
  <si>
    <t>570715000000039836</t>
  </si>
  <si>
    <t>http://193.88.185.146/website/energidataKort/viewer.htm?starttema1=vindkraft&amp;STARTLEFT=457730&amp;STARTRIGHT=458530&amp;STARTBOTTOM=6207958&amp;STARTTOP=6208758</t>
  </si>
  <si>
    <t>570715000000039829</t>
  </si>
  <si>
    <t>121</t>
  </si>
  <si>
    <t>http://193.88.185.146/website/energidataKort/viewer.htm?starttema1=vindkraft&amp;STARTLEFT=457713&amp;STARTRIGHT=458513&amp;STARTBOTTOM=6208058&amp;STARTTOP=6208858</t>
  </si>
  <si>
    <t>570715000000039812</t>
  </si>
  <si>
    <t>http://193.88.185.146/website/energidataKort/viewer.htm?starttema1=vindkraft&amp;STARTLEFT=457695&amp;STARTRIGHT=458495&amp;STARTBOTTOM=6208167&amp;STARTTOP=6208967</t>
  </si>
  <si>
    <t>570715000000039805</t>
  </si>
  <si>
    <t>http://193.88.185.146/website/energidataKort/viewer.htm?starttema1=vindkraft&amp;STARTLEFT=457666&amp;STARTRIGHT=458466&amp;STARTBOTTOM=6208328&amp;STARTTOP=6209128</t>
  </si>
  <si>
    <t>570715000000039799</t>
  </si>
  <si>
    <t>http://193.88.185.146/website/energidataKort/viewer.htm?starttema1=vindkraft&amp;STARTLEFT=457638&amp;STARTRIGHT=458438&amp;STARTBOTTOM=6208502&amp;STARTTOP=6209302</t>
  </si>
  <si>
    <t>570715000000039782</t>
  </si>
  <si>
    <t>http://193.88.185.146/website/energidataKort/viewer.htm?starttema1=vindkraft&amp;STARTLEFT=457599&amp;STARTRIGHT=458399&amp;STARTBOTTOM=6207834&amp;STARTTOP=6208634</t>
  </si>
  <si>
    <t>570715000000039775</t>
  </si>
  <si>
    <t>http://193.88.185.146/website/energidataKort/viewer.htm?starttema1=vindkraft&amp;STARTLEFT=457582&amp;STARTRIGHT=458382&amp;STARTBOTTOM=6207932&amp;STARTTOP=6208732</t>
  </si>
  <si>
    <t>570715000000039768</t>
  </si>
  <si>
    <t>http://193.88.185.146/website/energidataKort/viewer.htm?starttema1=vindkraft&amp;STARTLEFT=457565&amp;STARTRIGHT=458365&amp;STARTBOTTOM=6208031&amp;STARTTOP=6208831</t>
  </si>
  <si>
    <t>570715000000039751</t>
  </si>
  <si>
    <t>http://193.88.185.146/website/energidataKort/viewer.htm?starttema1=vindkraft&amp;STARTLEFT=457548&amp;STARTRIGHT=458348&amp;STARTBOTTOM=6208129&amp;STARTTOP=6208929</t>
  </si>
  <si>
    <t>570715000000039744</t>
  </si>
  <si>
    <t>http://193.88.185.146/website/energidataKort/viewer.htm?starttema1=vindkraft&amp;STARTLEFT=457532&amp;STARTRIGHT=458332&amp;STARTBOTTOM=6208227&amp;STARTTOP=6209027</t>
  </si>
  <si>
    <t>570715000000039737</t>
  </si>
  <si>
    <t>http://193.88.185.146/website/energidataKort/viewer.htm?starttema1=vindkraft&amp;STARTLEFT=457515&amp;STARTRIGHT=458315&amp;STARTBOTTOM=6208325&amp;STARTTOP=6209125</t>
  </si>
  <si>
    <t>570715000000039720</t>
  </si>
  <si>
    <t>http://193.88.185.146/website/energidataKort/viewer.htm?starttema1=vindkraft&amp;STARTLEFT=457498&amp;STARTRIGHT=458298&amp;STARTBOTTOM=6208424&amp;STARTTOP=6209224</t>
  </si>
  <si>
    <t>570715000000039713</t>
  </si>
  <si>
    <t>http://193.88.185.146/website/energidataKort/viewer.htm?starttema1=vindkraft&amp;STARTLEFT=457483&amp;STARTRIGHT=458283&amp;STARTBOTTOM=6208516&amp;STARTTOP=6209316</t>
  </si>
  <si>
    <t>570715000000039706</t>
  </si>
  <si>
    <t>http://193.88.185.146/website/energidataKort/viewer.htm?starttema1=vindkraft&amp;STARTLEFT=457377&amp;STARTRIGHT=458177&amp;STARTBOTTOM=6208246&amp;STARTTOP=6209046</t>
  </si>
  <si>
    <t>570715000000039690</t>
  </si>
  <si>
    <t>http://193.88.185.146/website/energidataKort/viewer.htm?starttema1=vindkraft&amp;STARTLEFT=457360&amp;STARTRIGHT=458160&amp;STARTBOTTOM=6208347&amp;STARTTOP=6209147</t>
  </si>
  <si>
    <t>570715000000039683</t>
  </si>
  <si>
    <t>73a</t>
  </si>
  <si>
    <t>http://193.88.185.146/website/energidataKort/viewer.htm?starttema1=vindkraft&amp;STARTLEFT=457342&amp;STARTRIGHT=458142&amp;STARTBOTTOM=6208449&amp;STARTTOP=6209249</t>
  </si>
  <si>
    <t>570715000000039676</t>
  </si>
  <si>
    <t>51</t>
  </si>
  <si>
    <t>http://193.88.185.146/website/energidataKort/viewer.htm?starttema1=vindkraft&amp;STARTLEFT=457326&amp;STARTRIGHT=458126&amp;STARTBOTTOM=6208544&amp;STARTTOP=6209344</t>
  </si>
  <si>
    <t>570715000000039669</t>
  </si>
  <si>
    <t>50</t>
  </si>
  <si>
    <t>http://193.88.185.146/website/energidataKort/viewer.htm?starttema1=vindkraft&amp;STARTLEFT=457311&amp;STARTRIGHT=458111&amp;STARTBOTTOM=6208633&amp;STARTTOP=6209433</t>
  </si>
  <si>
    <t>570715000000039652</t>
  </si>
  <si>
    <t>129</t>
  </si>
  <si>
    <t>http://193.88.185.146/website/energidataKort/viewer.htm?starttema1=vindkraft&amp;STARTLEFT=457275&amp;STARTRIGHT=458075&amp;STARTBOTTOM=6207974&amp;STARTTOP=6208774</t>
  </si>
  <si>
    <t>570715000000039645</t>
  </si>
  <si>
    <t>http://193.88.185.146/website/energidataKort/viewer.htm?starttema1=vindkraft&amp;STARTLEFT=457258&amp;STARTRIGHT=458058&amp;STARTBOTTOM=6208072&amp;STARTTOP=6208872</t>
  </si>
  <si>
    <t>570715000000039638</t>
  </si>
  <si>
    <t>http://193.88.185.146/website/energidataKort/viewer.htm?starttema1=vindkraft&amp;STARTLEFT=457242&amp;STARTRIGHT=458042&amp;STARTBOTTOM=6208164&amp;STARTTOP=6208964</t>
  </si>
  <si>
    <t>570715000000039621</t>
  </si>
  <si>
    <t>http://193.88.185.146/website/energidataKort/viewer.htm?starttema1=vindkraft&amp;STARTLEFT=457207&amp;STARTRIGHT=458007&amp;STARTBOTTOM=6208367&amp;STARTTOP=6209167</t>
  </si>
  <si>
    <t>570715000000039607</t>
  </si>
  <si>
    <t>http://193.88.185.146/website/energidataKort/viewer.htm?starttema1=vindkraft&amp;STARTLEFT=457191&amp;STARTRIGHT=457991&amp;STARTBOTTOM=6208466&amp;STARTTOP=6209266</t>
  </si>
  <si>
    <t>570715000000039591</t>
  </si>
  <si>
    <t>56a</t>
  </si>
  <si>
    <t>http://193.88.185.146/website/energidataKort/viewer.htm?starttema1=vindkraft&amp;STARTLEFT=457085&amp;STARTRIGHT=457885&amp;STARTBOTTOM=6208192&amp;STARTTOP=6208992</t>
  </si>
  <si>
    <t>570715000000039584</t>
  </si>
  <si>
    <t>66a</t>
  </si>
  <si>
    <t>http://193.88.185.146/website/energidataKort/viewer.htm?starttema1=vindkraft&amp;STARTLEFT=457102&amp;STARTRIGHT=457902&amp;STARTBOTTOM=6208094&amp;STARTTOP=6208894</t>
  </si>
  <si>
    <t>570715000000039577</t>
  </si>
  <si>
    <t>http://193.88.185.146/website/energidataKort/viewer.htm?starttema1=vindkraft&amp;STARTLEFT=457119&amp;STARTRIGHT=457919&amp;STARTBOTTOM=6207995&amp;STARTTOP=6208795</t>
  </si>
  <si>
    <t>570715000000039560</t>
  </si>
  <si>
    <t>64</t>
  </si>
  <si>
    <t>http://193.88.185.146/website/energidataKort/viewer.htm?starttema1=vindkraft&amp;STARTLEFT=457137&amp;STARTRIGHT=457937&amp;STARTBOTTOM=6207896&amp;STARTTOP=6208696</t>
  </si>
  <si>
    <t>570715000000039553</t>
  </si>
  <si>
    <t>http://193.88.185.146/website/energidataKort/viewer.htm?starttema1=vindkraft&amp;STARTLEFT=457154&amp;STARTRIGHT=457954&amp;STARTBOTTOM=6207798&amp;STARTTOP=6208598</t>
  </si>
  <si>
    <t>570715000000039546</t>
  </si>
  <si>
    <t>61954</t>
  </si>
  <si>
    <t>Bork by</t>
  </si>
  <si>
    <t>http://193.88.185.146/website/energidataKort/viewer.htm?starttema1=vindkraft&amp;STARTLEFT=454360&amp;STARTRIGHT=455160&amp;STARTBOTTOM=6183893&amp;STARTTOP=6184693</t>
  </si>
  <si>
    <t>570715000000035517</t>
  </si>
  <si>
    <t>http://193.88.185.146/website/energidataKort/viewer.htm?starttema1=vindkraft&amp;STARTLEFT=454287&amp;STARTRIGHT=455087&amp;STARTBOTTOM=6184225&amp;STARTTOP=6185025</t>
  </si>
  <si>
    <t>570715000000035500</t>
  </si>
  <si>
    <t>61534</t>
  </si>
  <si>
    <t>Gråhede by</t>
  </si>
  <si>
    <t>http://193.88.185.146/website/energidataKort/viewer.htm?starttema1=vindkraft&amp;STARTLEFT=472581&amp;STARTRIGHT=473381&amp;STARTBOTTOM=6191124&amp;STARTTOP=6191924</t>
  </si>
  <si>
    <t>570715000000034770</t>
  </si>
  <si>
    <t>http://193.88.185.146/website/energidataKort/viewer.htm?starttema1=vindkraft&amp;STARTLEFT=472727&amp;STARTRIGHT=473527&amp;STARTBOTTOM=6191251&amp;STARTTOP=6192051</t>
  </si>
  <si>
    <t>570715000000034763</t>
  </si>
  <si>
    <t>61533</t>
  </si>
  <si>
    <t>http://193.88.185.146/website/energidataKort/viewer.htm?starttema1=vindkraft&amp;STARTLEFT=472873&amp;STARTRIGHT=473673&amp;STARTBOTTOM=6191377&amp;STARTTOP=6192177</t>
  </si>
  <si>
    <t>570715000000034749</t>
  </si>
  <si>
    <t>61362</t>
  </si>
  <si>
    <t>Sdr. Bork</t>
  </si>
  <si>
    <t>http://193.88.185.146/website/energidataKort/viewer.htm?starttema1=vindkraft&amp;STARTLEFT=454180&amp;STARTRIGHT=454980&amp;STARTBOTTOM=6184015&amp;STARTTOP=6184815</t>
  </si>
  <si>
    <t>570715000000034671</t>
  </si>
  <si>
    <t>61361</t>
  </si>
  <si>
    <t>http://193.88.185.146/website/energidataKort/viewer.htm?starttema1=vindkraft&amp;STARTLEFT=454396&amp;STARTRIGHT=455196&amp;STARTBOTTOM=6184434&amp;STARTTOP=6185234</t>
  </si>
  <si>
    <t>V47-600</t>
  </si>
  <si>
    <t>570715000000034664</t>
  </si>
  <si>
    <t>61309</t>
  </si>
  <si>
    <t>Østergård Hgd</t>
  </si>
  <si>
    <t>http://193.88.185.146/website/energidataKort/viewer.htm?starttema1=vindkraft&amp;STARTLEFT=470255&amp;STARTRIGHT=471055&amp;STARTBOTTOM=6186530&amp;STARTTOP=6187330</t>
  </si>
  <si>
    <t>570715000000034640</t>
  </si>
  <si>
    <t>61308</t>
  </si>
  <si>
    <t>http://193.88.185.146/website/energidataKort/viewer.htm?starttema1=vindkraft&amp;STARTLEFT=469978&amp;STARTRIGHT=470778&amp;STARTBOTTOM=6186485&amp;STARTTOP=6187285</t>
  </si>
  <si>
    <t>570715000000034633</t>
  </si>
  <si>
    <t>61307</t>
  </si>
  <si>
    <t>http://193.88.185.146/website/energidataKort/viewer.htm?starttema1=vindkraft&amp;STARTLEFT=470079&amp;STARTRIGHT=470879&amp;STARTBOTTOM=6186746&amp;STARTTOP=6187546</t>
  </si>
  <si>
    <t>570715000000034626</t>
  </si>
  <si>
    <t>60984</t>
  </si>
  <si>
    <t>http://193.88.185.146/website/energidataKort/viewer.htm?starttema1=vindkraft&amp;STARTLEFT=454577&amp;STARTRIGHT=455377&amp;STARTBOTTOM=6184312&amp;STARTTOP=6185112</t>
  </si>
  <si>
    <t>570715000000034534</t>
  </si>
  <si>
    <t>60746</t>
  </si>
  <si>
    <t>http://193.88.185.146/website/energidataKort/viewer.htm?starttema1=vindkraft&amp;STARTLEFT=454000&amp;STARTRIGHT=454800&amp;STARTBOTTOM=6184137&amp;STARTTOP=6184937</t>
  </si>
  <si>
    <t>570715000000034497</t>
  </si>
  <si>
    <t>60745</t>
  </si>
  <si>
    <t>http://193.88.185.146/website/energidataKort/viewer.htm?starttema1=vindkraft&amp;STARTLEFT=454107&amp;STARTRIGHT=454907&amp;STARTBOTTOM=6184347&amp;STARTTOP=6185147</t>
  </si>
  <si>
    <t>570715000000034480</t>
  </si>
  <si>
    <t>60744</t>
  </si>
  <si>
    <t>43l</t>
  </si>
  <si>
    <t>http://193.88.185.146/website/energidataKort/viewer.htm?starttema1=vindkraft&amp;STARTLEFT=454216&amp;STARTRIGHT=455016&amp;STARTBOTTOM=6184556&amp;STARTTOP=6185356</t>
  </si>
  <si>
    <t>570715000000034473</t>
  </si>
  <si>
    <t>60743</t>
  </si>
  <si>
    <t>1v</t>
  </si>
  <si>
    <t>http://193.88.185.146/website/energidataKort/viewer.htm?starttema1=vindkraft&amp;STARTLEFT=453819&amp;STARTRIGHT=454619&amp;STARTBOTTOM=6184260&amp;STARTTOP=6185060</t>
  </si>
  <si>
    <t>570715000000034466</t>
  </si>
  <si>
    <t>60742</t>
  </si>
  <si>
    <t>http://193.88.185.146/website/energidataKort/viewer.htm?starttema1=vindkraft&amp;STARTLEFT=453926&amp;STARTRIGHT=454726&amp;STARTBOTTOM=6184469&amp;STARTTOP=6185269</t>
  </si>
  <si>
    <t>570715000000034459</t>
  </si>
  <si>
    <t>60741</t>
  </si>
  <si>
    <t>http://193.88.185.146/website/energidataKort/viewer.htm?starttema1=vindkraft&amp;STARTLEFT=454034&amp;STARTRIGHT=454834&amp;STARTBOTTOM=6184678&amp;STARTTOP=6185478</t>
  </si>
  <si>
    <t>570715000000034442</t>
  </si>
  <si>
    <t>60740</t>
  </si>
  <si>
    <t>193c</t>
  </si>
  <si>
    <t>http://193.88.185.146/website/energidataKort/viewer.htm?starttema1=vindkraft&amp;STARTLEFT=453637&amp;STARTRIGHT=454437&amp;STARTBOTTOM=6184382&amp;STARTTOP=6185182</t>
  </si>
  <si>
    <t>570715000000034435</t>
  </si>
  <si>
    <t>60739</t>
  </si>
  <si>
    <t>http://193.88.185.146/website/energidataKort/viewer.htm?starttema1=vindkraft&amp;STARTLEFT=453746&amp;STARTRIGHT=454546&amp;STARTBOTTOM=6184591&amp;STARTTOP=6185391</t>
  </si>
  <si>
    <t>570715000000034428</t>
  </si>
  <si>
    <t>60738</t>
  </si>
  <si>
    <t>199a</t>
  </si>
  <si>
    <t>http://193.88.185.146/website/energidataKort/viewer.htm?starttema1=vindkraft&amp;STARTLEFT=453853&amp;STARTRIGHT=454653&amp;STARTBOTTOM=6184800&amp;STARTTOP=6185600</t>
  </si>
  <si>
    <t>570715000000034411</t>
  </si>
  <si>
    <t>60737</t>
  </si>
  <si>
    <t>193b</t>
  </si>
  <si>
    <t>http://193.88.185.146/website/energidataKort/viewer.htm?starttema1=vindkraft&amp;STARTLEFT=453457&amp;STARTRIGHT=454257&amp;STARTBOTTOM=6184504&amp;STARTTOP=6185304</t>
  </si>
  <si>
    <t>570715000000034404</t>
  </si>
  <si>
    <t>60736</t>
  </si>
  <si>
    <t>http://193.88.185.146/website/energidataKort/viewer.htm?starttema1=vindkraft&amp;STARTLEFT=453564&amp;STARTRIGHT=454364&amp;STARTBOTTOM=6184714&amp;STARTTOP=6185514</t>
  </si>
  <si>
    <t>570715000000034398</t>
  </si>
  <si>
    <t>60735</t>
  </si>
  <si>
    <t>http://193.88.185.146/website/energidataKort/viewer.htm?starttema1=vindkraft&amp;STARTLEFT=453673&amp;STARTRIGHT=454473&amp;STARTBOTTOM=6184923&amp;STARTTOP=6185723</t>
  </si>
  <si>
    <t>570715000000034381</t>
  </si>
  <si>
    <t>60734</t>
  </si>
  <si>
    <t>189</t>
  </si>
  <si>
    <t>http://193.88.185.146/website/energidataKort/viewer.htm?starttema1=vindkraft&amp;STARTLEFT=453276&amp;STARTRIGHT=454076&amp;STARTBOTTOM=6184626&amp;STARTTOP=6185426</t>
  </si>
  <si>
    <t>570715000000034374</t>
  </si>
  <si>
    <t>60733</t>
  </si>
  <si>
    <t>http://193.88.185.146/website/energidataKort/viewer.htm?starttema1=vindkraft&amp;STARTLEFT=453384&amp;STARTRIGHT=454184&amp;STARTBOTTOM=6184836&amp;STARTTOP=6185636</t>
  </si>
  <si>
    <t>T202</t>
  </si>
  <si>
    <t>570715000000034367</t>
  </si>
  <si>
    <t>60392</t>
  </si>
  <si>
    <t>Viumgård</t>
  </si>
  <si>
    <t>http://193.88.185.146/website/energidataKort/viewer.htm?starttema1=vindkraft&amp;STARTLEFT=461714&amp;STARTRIGHT=462514&amp;STARTBOTTOM=6185462&amp;STARTTOP=6186262</t>
  </si>
  <si>
    <t>570715000000034350</t>
  </si>
  <si>
    <t>59771</t>
  </si>
  <si>
    <t>Skuldbøl Hemmet</t>
  </si>
  <si>
    <t>http://193.88.185.146/website/energidataKort/viewer.htm?starttema1=vindkraft&amp;STARTLEFT=460210&amp;STARTRIGHT=461010&amp;STARTBOTTOM=6191391&amp;STARTTOP=6192191</t>
  </si>
  <si>
    <t>570715000000034008</t>
  </si>
  <si>
    <t>59770</t>
  </si>
  <si>
    <t>http://193.88.185.146/website/energidataKort/viewer.htm?starttema1=vindkraft&amp;STARTLEFT=460167&amp;STARTRIGHT=460967&amp;STARTBOTTOM=6191526&amp;STARTTOP=6192326</t>
  </si>
  <si>
    <t>570715000000033995</t>
  </si>
  <si>
    <t>59769</t>
  </si>
  <si>
    <t>http://193.88.185.146/website/energidataKort/viewer.htm?starttema1=vindkraft&amp;STARTLEFT=460072&amp;STARTRIGHT=460872&amp;STARTBOTTOM=6191418&amp;STARTTOP=6192218</t>
  </si>
  <si>
    <t>570715000000033988</t>
  </si>
  <si>
    <t>59768</t>
  </si>
  <si>
    <t>http://193.88.185.146/website/energidataKort/viewer.htm?starttema1=vindkraft&amp;STARTLEFT=459977&amp;STARTRIGHT=460777&amp;STARTBOTTOM=6191312&amp;STARTTOP=6192112</t>
  </si>
  <si>
    <t>570715000000033971</t>
  </si>
  <si>
    <t>59536</t>
  </si>
  <si>
    <t>http://193.88.185.146/website/energidataKort/viewer.htm?starttema1=vindkraft&amp;STARTLEFT=460118&amp;STARTRIGHT=460918&amp;STARTBOTTOM=6191281&amp;STARTTOP=6192081</t>
  </si>
  <si>
    <t>570715000000033933</t>
  </si>
  <si>
    <t>56138</t>
  </si>
  <si>
    <t>http://193.88.185.146/website/energidataKort/viewer.htm?starttema1=vindkraft&amp;STARTLEFT=458861&amp;STARTRIGHT=459661&amp;STARTBOTTOM=6191622&amp;STARTTOP=6192422</t>
  </si>
  <si>
    <t>570715000000033483</t>
  </si>
  <si>
    <t>http://193.88.185.146/website/energidataKort/viewer.htm?starttema1=vindkraft&amp;STARTLEFT=458906&amp;STARTRIGHT=459706&amp;STARTBOTTOM=6191699&amp;STARTTOP=6192499</t>
  </si>
  <si>
    <t>570715000000033476</t>
  </si>
  <si>
    <t>55732</t>
  </si>
  <si>
    <t>Nørhede by</t>
  </si>
  <si>
    <t>http://193.88.185.146/website/energidataKort/viewer.htm?starttema1=vindkraft&amp;STARTLEFT=466628&amp;STARTRIGHT=467428&amp;STARTBOTTOM=6183623&amp;STARTTOP=6184423</t>
  </si>
  <si>
    <t>570715000000033223</t>
  </si>
  <si>
    <t>http://193.88.185.146/website/energidataKort/viewer.htm?starttema1=vindkraft&amp;STARTLEFT=466609&amp;STARTRIGHT=467409&amp;STARTBOTTOM=6183746&amp;STARTTOP=6184546</t>
  </si>
  <si>
    <t>570715000000033216</t>
  </si>
  <si>
    <t>55624</t>
  </si>
  <si>
    <t>Lønborggård Hgd</t>
  </si>
  <si>
    <t>http://193.88.185.146/website/energidataKort/viewer.htm?starttema1=vindkraft&amp;STARTLEFT=465304&amp;STARTRIGHT=466104&amp;STARTBOTTOM=6194418&amp;STARTTOP=6195218</t>
  </si>
  <si>
    <t>570715000000033193</t>
  </si>
  <si>
    <t>http://193.88.185.146/website/energidataKort/viewer.htm?starttema1=vindkraft&amp;STARTLEFT=465247&amp;STARTRIGHT=466047&amp;STARTBOTTOM=6194498&amp;STARTTOP=6195298</t>
  </si>
  <si>
    <t>570715000000033186</t>
  </si>
  <si>
    <t>29266</t>
  </si>
  <si>
    <t>34c</t>
  </si>
  <si>
    <t>http://193.88.185.146/website/energidataKort/viewer.htm?starttema1=vindkraft&amp;STARTLEFT=463132&amp;STARTRIGHT=463932&amp;STARTBOTTOM=6193902&amp;STARTTOP=6194702</t>
  </si>
  <si>
    <t>570715000000032684</t>
  </si>
  <si>
    <t>141372</t>
  </si>
  <si>
    <t>Sønderdiger by</t>
  </si>
  <si>
    <t>http://193.88.185.146/website/energidataKort/viewer.htm?starttema1=vindkraft&amp;STARTLEFT=464513&amp;STARTRIGHT=465313&amp;STARTBOTTOM=6184316&amp;STARTTOP=6185116</t>
  </si>
  <si>
    <t>570715000000032486</t>
  </si>
  <si>
    <t>141371</t>
  </si>
  <si>
    <t>Viumgård hgd</t>
  </si>
  <si>
    <t>http://193.88.185.146/website/energidataKort/viewer.htm?starttema1=vindkraft&amp;STARTLEFT=463851&amp;STARTRIGHT=464651&amp;STARTBOTTOM=6184762&amp;STARTTOP=6185562</t>
  </si>
  <si>
    <t>570715000000032479</t>
  </si>
  <si>
    <t>141370</t>
  </si>
  <si>
    <t>3g</t>
  </si>
  <si>
    <t>http://193.88.185.146/website/energidataKort/viewer.htm?starttema1=vindkraft&amp;STARTLEFT=464398&amp;STARTRIGHT=465198&amp;STARTBOTTOM=6184791&amp;STARTTOP=6185591</t>
  </si>
  <si>
    <t>570715000000032462</t>
  </si>
  <si>
    <t>141066</t>
  </si>
  <si>
    <t>http://193.88.185.146/website/energidataKort/viewer.htm?starttema1=vindkraft&amp;STARTLEFT=464265&amp;STARTRIGHT=465065&amp;STARTBOTTOM=6184484&amp;STARTTOP=6185284</t>
  </si>
  <si>
    <t>570715000000032431</t>
  </si>
  <si>
    <t>141065</t>
  </si>
  <si>
    <t>http://193.88.185.146/website/energidataKort/viewer.htm?starttema1=vindkraft&amp;STARTLEFT=464058&amp;STARTRIGHT=464858&amp;STARTBOTTOM=6184623&amp;STARTTOP=6185423</t>
  </si>
  <si>
    <t>570715000000032424</t>
  </si>
  <si>
    <t>141064</t>
  </si>
  <si>
    <t>http://193.88.185.146/website/energidataKort/viewer.htm?starttema1=vindkraft&amp;STARTLEFT=463643&amp;STARTRIGHT=464443&amp;STARTBOTTOM=6184903&amp;STARTTOP=6185703</t>
  </si>
  <si>
    <t>570715000000032417</t>
  </si>
  <si>
    <t>141063</t>
  </si>
  <si>
    <t>http://193.88.185.146/website/energidataKort/viewer.htm?starttema1=vindkraft&amp;STARTLEFT=464648&amp;STARTRIGHT=465448&amp;STARTBOTTOM=6184623&amp;STARTTOP=6185423</t>
  </si>
  <si>
    <t>570715000000032400</t>
  </si>
  <si>
    <t>141062</t>
  </si>
  <si>
    <t>66b</t>
  </si>
  <si>
    <t>http://193.88.185.146/website/energidataKort/viewer.htm?starttema1=vindkraft&amp;STARTLEFT=464190&amp;STARTRIGHT=464990&amp;STARTBOTTOM=6184932&amp;STARTTOP=6185732</t>
  </si>
  <si>
    <t>NM 900/52 - LM</t>
  </si>
  <si>
    <t>570715000000032394</t>
  </si>
  <si>
    <t>344141061</t>
  </si>
  <si>
    <t>26br</t>
  </si>
  <si>
    <t>Viumgård Hvdg. Sdr. Vium</t>
  </si>
  <si>
    <t>http://193.88.185.146/website/energidataKort/viewer.htm?starttema1=vindkraft&amp;STARTLEFT=463982&amp;STARTRIGHT=464782&amp;STARTBOTTOM=6185071&amp;STARTTOP=6185871</t>
  </si>
  <si>
    <t>570715000000032387</t>
  </si>
  <si>
    <t>141060</t>
  </si>
  <si>
    <t>29k</t>
  </si>
  <si>
    <t>http://193.88.185.146/website/energidataKort/viewer.htm?starttema1=vindkraft&amp;STARTLEFT=463775&amp;STARTRIGHT=464575&amp;STARTBOTTOM=6185211&amp;STARTTOP=6186011</t>
  </si>
  <si>
    <t>BONUS Energy A/S</t>
  </si>
  <si>
    <t>570715000000032370</t>
  </si>
  <si>
    <t>16103</t>
  </si>
  <si>
    <t>Borup by, Brande</t>
  </si>
  <si>
    <t>http://193.88.185.146/website/energidataKort/viewer.htm?starttema1=vindkraft&amp;STARTLEFT=507511&amp;STARTRIGHT=508311&amp;STARTBOTTOM=6201034&amp;STARTTOP=6201834</t>
  </si>
  <si>
    <t>Ikast-Brande</t>
  </si>
  <si>
    <t>Bonus 2 MW</t>
  </si>
  <si>
    <t>570715000000058776</t>
  </si>
  <si>
    <t>16101</t>
  </si>
  <si>
    <t>Brejl By, Ejstrup</t>
  </si>
  <si>
    <t>http://193.88.185.146/website/energidataKort/viewer.htm?starttema1=vindkraft&amp;STARTLEFT=517379&amp;STARTRIGHT=518179&amp;STARTBOTTOM=6207108&amp;STARTTOP=6207908</t>
  </si>
  <si>
    <t>V52_850</t>
  </si>
  <si>
    <t>570715000000058752</t>
  </si>
  <si>
    <t>3055487</t>
  </si>
  <si>
    <t>Neder Julianehede, Engesvang</t>
  </si>
  <si>
    <t>http://193.88.185.146/website/energidataKort/viewer.htm?starttema1=vindkraft&amp;STARTLEFT=516697&amp;STARTRIGHT=517497&amp;STARTBOTTOM=6225460&amp;STARTTOP=6226260</t>
  </si>
  <si>
    <t>570715000000057731</t>
  </si>
  <si>
    <t>3055486</t>
  </si>
  <si>
    <t>http://193.88.185.146/website/energidataKort/viewer.htm?starttema1=vindkraft&amp;STARTLEFT=516888&amp;STARTRIGHT=517688&amp;STARTBOTTOM=6225442&amp;STARTTOP=6226242</t>
  </si>
  <si>
    <t>VMP-330kW-690V-50Hz</t>
  </si>
  <si>
    <t>570715000000057724</t>
  </si>
  <si>
    <t>3050359</t>
  </si>
  <si>
    <t>Hampen By</t>
  </si>
  <si>
    <t>http://193.88.185.146/website/energidataKort/viewer.htm?starttema1=vindkraft&amp;STARTLEFT=520457&amp;STARTRIGHT=521257&amp;STARTBOTTOM=6207586&amp;STARTTOP=6208386</t>
  </si>
  <si>
    <t>570715000000057687</t>
  </si>
  <si>
    <t>144424</t>
  </si>
  <si>
    <t>Ilskov</t>
  </si>
  <si>
    <t>http://193.88.185.146/website/energidataKort/viewer.htm?starttema1=vindkraft&amp;STARTLEFT=510571&amp;STARTRIGHT=511371&amp;STARTBOTTOM=6233851&amp;STARTTOP=6234651</t>
  </si>
  <si>
    <t>570715000000056673</t>
  </si>
  <si>
    <t>http://193.88.185.146/website/energidataKort/viewer.htm?starttema1=vindkraft&amp;STARTLEFT=510310&amp;STARTRIGHT=511110&amp;STARTBOTTOM=6233924&amp;STARTTOP=6234724</t>
  </si>
  <si>
    <t>570715000000056666</t>
  </si>
  <si>
    <t>http://193.88.185.146/website/energidataKort/viewer.htm?starttema1=vindkraft&amp;STARTLEFT=510051&amp;STARTRIGHT=510851&amp;STARTBOTTOM=6234000&amp;STARTTOP=6234800</t>
  </si>
  <si>
    <t>NM 900/52 - A</t>
  </si>
  <si>
    <t>570715000000056659</t>
  </si>
  <si>
    <t>868300756</t>
  </si>
  <si>
    <t>6ao</t>
  </si>
  <si>
    <t>Ll. Nørlund</t>
  </si>
  <si>
    <t>http://193.88.185.146/website/energidataKort/viewer.htm?starttema1=vindkraft&amp;STARTLEFT=511594&amp;STARTRIGHT=512394&amp;STARTBOTTOM=6215394&amp;STARTTOP=6216194</t>
  </si>
  <si>
    <t>NM 900/52-A</t>
  </si>
  <si>
    <t>570715000000056284</t>
  </si>
  <si>
    <t>868300755</t>
  </si>
  <si>
    <t>http://193.88.185.146/website/energidataKort/viewer.htm?starttema1=vindkraft&amp;STARTLEFT=511625&amp;STARTRIGHT=512425&amp;STARTBOTTOM=6215592&amp;STARTTOP=6216392</t>
  </si>
  <si>
    <t>570715000000056123</t>
  </si>
  <si>
    <t>39</t>
  </si>
  <si>
    <t>10v</t>
  </si>
  <si>
    <t>Tulstrup By, Ikast</t>
  </si>
  <si>
    <t>http://193.88.185.146/website/energidataKort/viewer.htm?starttema1=vindkraft&amp;STARTLEFT=507191&amp;STARTRIGHT=507991&amp;STARTBOTTOM=6225572&amp;STARTTOP=6226372</t>
  </si>
  <si>
    <t>570715000000044205</t>
  </si>
  <si>
    <t>http://193.88.185.146/website/energidataKort/viewer.htm?starttema1=vindkraft&amp;STARTLEFT=507126&amp;STARTRIGHT=507926&amp;STARTBOTTOM=6225454&amp;STARTTOP=6226254</t>
  </si>
  <si>
    <t>570715000000044199</t>
  </si>
  <si>
    <t>http://193.88.185.146/website/energidataKort/viewer.htm?starttema1=vindkraft&amp;STARTLEFT=507062&amp;STARTRIGHT=507862&amp;STARTBOTTOM=6225336&amp;STARTTOP=6226136</t>
  </si>
  <si>
    <t>570715000000044182</t>
  </si>
  <si>
    <t>http://193.88.185.146/website/energidataKort/viewer.htm?starttema1=vindkraft&amp;STARTLEFT=506998&amp;STARTRIGHT=507798&amp;STARTBOTTOM=6225218&amp;STARTTOP=6226018</t>
  </si>
  <si>
    <t>570715000000044175</t>
  </si>
  <si>
    <t>http://193.88.185.146/website/energidataKort/viewer.htm?starttema1=vindkraft&amp;STARTLEFT=506933&amp;STARTRIGHT=507733&amp;STARTBOTTOM=6225099&amp;STARTTOP=6225899</t>
  </si>
  <si>
    <t>570715000000044168</t>
  </si>
  <si>
    <t>868300754</t>
  </si>
  <si>
    <t>6fe</t>
  </si>
  <si>
    <t>http://193.88.185.146/website/energidataKort/viewer.htm?starttema1=vindkraft&amp;STARTLEFT=511472&amp;STARTRIGHT=512272&amp;STARTBOTTOM=6214604&amp;STARTTOP=6215404</t>
  </si>
  <si>
    <t>570715000000029042</t>
  </si>
  <si>
    <t>868300753</t>
  </si>
  <si>
    <t>http://193.88.185.146/website/energidataKort/viewer.htm?starttema1=vindkraft&amp;STARTLEFT=511503&amp;STARTRIGHT=512303&amp;STARTBOTTOM=6214801&amp;STARTTOP=6215601</t>
  </si>
  <si>
    <t>570715000000029035</t>
  </si>
  <si>
    <t>868300752</t>
  </si>
  <si>
    <t>6bs</t>
  </si>
  <si>
    <t>http://193.88.185.146/website/energidataKort/viewer.htm?starttema1=vindkraft&amp;STARTLEFT=511535&amp;STARTRIGHT=512335&amp;STARTBOTTOM=6214999&amp;STARTTOP=6215799</t>
  </si>
  <si>
    <t>570715000000029028</t>
  </si>
  <si>
    <t>868300751</t>
  </si>
  <si>
    <t>http://193.88.185.146/website/energidataKort/viewer.htm?starttema1=vindkraft&amp;STARTLEFT=511564&amp;STARTRIGHT=512364&amp;STARTBOTTOM=6215197&amp;STARTTOP=6215997</t>
  </si>
  <si>
    <t>2800/150 kW</t>
  </si>
  <si>
    <t>570715000000029011</t>
  </si>
  <si>
    <t>Over Isen By</t>
  </si>
  <si>
    <t>http://193.88.185.146/website/energidataKort/viewer.htm?starttema1=vindkraft&amp;STARTLEFT=515256&amp;STARTRIGHT=516056&amp;STARTBOTTOM=6215897&amp;STARTTOP=6216697</t>
  </si>
  <si>
    <t>570715000000029004</t>
  </si>
  <si>
    <t>http://193.88.185.146/website/energidataKort/viewer.htm?starttema1=vindkraft&amp;STARTLEFT=515113&amp;STARTRIGHT=515913&amp;STARTBOTTOM=6215943&amp;STARTTOP=6216743</t>
  </si>
  <si>
    <t>570715000000028991</t>
  </si>
  <si>
    <t>http://193.88.185.146/website/energidataKort/viewer.htm?starttema1=vindkraft&amp;STARTLEFT=514971&amp;STARTRIGHT=515771&amp;STARTBOTTOM=6215989&amp;STARTTOP=6216789</t>
  </si>
  <si>
    <t>570715000000028984</t>
  </si>
  <si>
    <t>Toftlund By</t>
  </si>
  <si>
    <t>http://193.88.185.146/website/energidataKort/viewer.htm?starttema1=vindkraft&amp;STARTLEFT=511247&amp;STARTRIGHT=512047&amp;STARTBOTTOM=6218419&amp;STARTTOP=6219219</t>
  </si>
  <si>
    <t>570715000000028960</t>
  </si>
  <si>
    <t>http://193.88.185.146/website/energidataKort/viewer.htm?starttema1=vindkraft&amp;STARTLEFT=511353&amp;STARTRIGHT=512153&amp;STARTBOTTOM=6218329&amp;STARTTOP=6219129</t>
  </si>
  <si>
    <t>W 2500/150 kW</t>
  </si>
  <si>
    <t>570715000000028953</t>
  </si>
  <si>
    <t>http://193.88.185.146/website/energidataKort/viewer.htm?starttema1=vindkraft&amp;STARTLEFT=514049&amp;STARTRIGHT=514849&amp;STARTBOTTOM=6216333&amp;STARTTOP=6217133</t>
  </si>
  <si>
    <t>570715000000028939</t>
  </si>
  <si>
    <t>http://193.88.185.146/website/energidataKort/viewer.htm?starttema1=vindkraft&amp;STARTLEFT=514180&amp;STARTRIGHT=514980&amp;STARTBOTTOM=6216222&amp;STARTTOP=6217022</t>
  </si>
  <si>
    <t>570715000000028922</t>
  </si>
  <si>
    <t>Uhre By</t>
  </si>
  <si>
    <t>http://193.88.185.146/website/energidataKort/viewer.htm?starttema1=vindkraft&amp;STARTLEFT=507783&amp;STARTRIGHT=508583&amp;STARTBOTTOM=6218718&amp;STARTTOP=6219518</t>
  </si>
  <si>
    <t>570715000000028915</t>
  </si>
  <si>
    <t>1030053</t>
  </si>
  <si>
    <t>Nortvig By Nørre Snede</t>
  </si>
  <si>
    <t>http://193.88.185.146/website/energidataKort/viewer.htm?starttema1=vindkraft&amp;STARTLEFT=527341&amp;STARTRIGHT=528141&amp;STARTBOTTOM=6197514&amp;STARTTOP=6198314</t>
  </si>
  <si>
    <t>1,3 MW</t>
  </si>
  <si>
    <t>570715000000026423</t>
  </si>
  <si>
    <t>16085</t>
  </si>
  <si>
    <t>Uhre by</t>
  </si>
  <si>
    <t>http://193.88.185.146/website/energidataKort/viewer.htm?starttema1=vindkraft&amp;STARTLEFT=503683&amp;STARTRIGHT=504483&amp;STARTBOTTOM=6197264&amp;STARTTOP=6198064</t>
  </si>
  <si>
    <t>570715000000025945</t>
  </si>
  <si>
    <t>16084</t>
  </si>
  <si>
    <t>http://193.88.185.146/website/energidataKort/viewer.htm?starttema1=vindkraft&amp;STARTLEFT=503775&amp;STARTRIGHT=504575&amp;STARTBOTTOM=6197634&amp;STARTTOP=6198434</t>
  </si>
  <si>
    <t>570715000000025938</t>
  </si>
  <si>
    <t>http://193.88.185.146/website/energidataKort/viewer.htm?starttema1=vindkraft&amp;STARTLEFT=503729&amp;STARTRIGHT=504529&amp;STARTBOTTOM=6197449&amp;STARTTOP=6198249</t>
  </si>
  <si>
    <t>2 MW (Prototype)</t>
  </si>
  <si>
    <t>570715000000025921</t>
  </si>
  <si>
    <t>16083</t>
  </si>
  <si>
    <t>Omvrå by</t>
  </si>
  <si>
    <t>http://193.88.185.146/website/energidataKort/viewer.htm?starttema1=vindkraft&amp;STARTLEFT=500079&amp;STARTRIGHT=500879&amp;STARTBOTTOM=6191602&amp;STARTTOP=6192402</t>
  </si>
  <si>
    <t>Swinger T 202</t>
  </si>
  <si>
    <t>570715000000025907</t>
  </si>
  <si>
    <t>16067</t>
  </si>
  <si>
    <t>St.Thorlund by</t>
  </si>
  <si>
    <t>http://193.88.185.146/website/energidataKort/viewer.htm?starttema1=vindkraft&amp;STARTLEFT=520433&amp;STARTRIGHT=521233&amp;STARTBOTTOM=6203393&amp;STARTTOP=6204193</t>
  </si>
  <si>
    <t>Nordex 150</t>
  </si>
  <si>
    <t>570715000000025730</t>
  </si>
  <si>
    <t>16057</t>
  </si>
  <si>
    <t>http://193.88.185.146/website/energidataKort/viewer.htm?starttema1=vindkraft&amp;STARTLEFT=500263&amp;STARTRIGHT=501063&amp;STARTBOTTOM=6200931&amp;STARTTOP=6201731</t>
  </si>
  <si>
    <t>Prototype</t>
  </si>
  <si>
    <t>570715000000025686</t>
  </si>
  <si>
    <t>16037</t>
  </si>
  <si>
    <t>Skærlund by, Brande</t>
  </si>
  <si>
    <t>http://193.88.185.146/website/energidataKort/viewer.htm?starttema1=vindkraft&amp;STARTLEFT=506015&amp;STARTRIGHT=506815&amp;STARTBOTTOM=6195898&amp;STARTTOP=6196698</t>
  </si>
  <si>
    <t>Kombi 31 - 300</t>
  </si>
  <si>
    <t>570715000000025563</t>
  </si>
  <si>
    <t>16036</t>
  </si>
  <si>
    <t>Langkær by</t>
  </si>
  <si>
    <t>http://193.88.185.146/website/energidataKort/viewer.htm?starttema1=vindkraft&amp;STARTLEFT=508434&amp;STARTRIGHT=509234&amp;STARTBOTTOM=6196490&amp;STARTTOP=6197290</t>
  </si>
  <si>
    <t>570715000000025556</t>
  </si>
  <si>
    <t>16015</t>
  </si>
  <si>
    <t>Bjørnskov by, Nr. Snede</t>
  </si>
  <si>
    <t>http://193.88.185.146/website/energidataKort/viewer.htm?starttema1=vindkraft&amp;STARTLEFT=521661&amp;STARTRIGHT=522461&amp;STARTBOTTOM=6203645&amp;STARTTOP=6204445</t>
  </si>
  <si>
    <t>570715000000025426</t>
  </si>
  <si>
    <t>3055326</t>
  </si>
  <si>
    <t>Rønkildegård</t>
  </si>
  <si>
    <t>http://193.88.185.146/website/energidataKort/viewer.htm?starttema1=vindkraft&amp;STARTLEFT=519172&amp;STARTRIGHT=519972&amp;STARTBOTTOM=6220176&amp;STARTTOP=6220976</t>
  </si>
  <si>
    <t>570715000000014734</t>
  </si>
  <si>
    <t>3055325</t>
  </si>
  <si>
    <t>1bø</t>
  </si>
  <si>
    <t>Guldforhoved</t>
  </si>
  <si>
    <t>http://193.88.185.146/website/energidataKort/viewer.htm?starttema1=vindkraft&amp;STARTLEFT=518677&amp;STARTRIGHT=519477&amp;STARTBOTTOM=6220214&amp;STARTTOP=6221014</t>
  </si>
  <si>
    <t>570715000000014727</t>
  </si>
  <si>
    <t>3055324</t>
  </si>
  <si>
    <t>Rønkilde Gde, Bording</t>
  </si>
  <si>
    <t>http://193.88.185.146/website/energidataKort/viewer.htm?starttema1=vindkraft&amp;STARTLEFT=518484&amp;STARTRIGHT=519284&amp;STARTBOTTOM=6220480&amp;STARTTOP=6221280</t>
  </si>
  <si>
    <t>Windworld</t>
  </si>
  <si>
    <t>570715000000014710</t>
  </si>
  <si>
    <t>3055179</t>
  </si>
  <si>
    <t>Ravnholt by</t>
  </si>
  <si>
    <t>http://193.88.185.146/website/energidataKort/viewer.htm?starttema1=vindkraft&amp;STARTLEFT=514955&amp;STARTRIGHT=515755&amp;STARTBOTTOM=6221458&amp;STARTTOP=6222258</t>
  </si>
  <si>
    <t>570715000000014697</t>
  </si>
  <si>
    <t>http://193.88.185.146/website/energidataKort/viewer.htm?starttema1=vindkraft&amp;STARTLEFT=515062&amp;STARTRIGHT=515862&amp;STARTBOTTOM=6221354&amp;STARTTOP=6222154</t>
  </si>
  <si>
    <t>570715000000014680</t>
  </si>
  <si>
    <t>http://193.88.185.146/website/energidataKort/viewer.htm?starttema1=vindkraft&amp;STARTLEFT=514848&amp;STARTRIGHT=515648&amp;STARTBOTTOM=6221563&amp;STARTTOP=6222363</t>
  </si>
  <si>
    <t>D150</t>
  </si>
  <si>
    <t>570715000000014673</t>
  </si>
  <si>
    <t>3052753</t>
  </si>
  <si>
    <t>http://193.88.185.146/website/energidataKort/viewer.htm?starttema1=vindkraft&amp;STARTLEFT=515416&amp;STARTRIGHT=516216&amp;STARTBOTTOM=6221128&amp;STARTTOP=6221928</t>
  </si>
  <si>
    <t>570715000000014642</t>
  </si>
  <si>
    <t>http://193.88.185.146/website/energidataKort/viewer.htm?starttema1=vindkraft&amp;STARTLEFT=515203&amp;STARTRIGHT=516003&amp;STARTBOTTOM=6221289&amp;STARTTOP=6222089</t>
  </si>
  <si>
    <t>570715000000014635</t>
  </si>
  <si>
    <t>3050390</t>
  </si>
  <si>
    <t>Nørhoved, Nr.Snede</t>
  </si>
  <si>
    <t>http://193.88.185.146/website/energidataKort/viewer.htm?starttema1=vindkraft&amp;STARTLEFT=522928&amp;STARTRIGHT=523728&amp;STARTBOTTOM=6204258&amp;STARTTOP=6205058</t>
  </si>
  <si>
    <t>11kW</t>
  </si>
  <si>
    <t>Gaia Vind</t>
  </si>
  <si>
    <t>570715000000014611</t>
  </si>
  <si>
    <t>200210</t>
  </si>
  <si>
    <t>Brandstrup by, Hjortshøj</t>
  </si>
  <si>
    <t>http://193.88.185.146/website/energidataKort/viewer.htm?starttema1=vindkraft&amp;STARTLEFT=578741&amp;STARTRIGHT=579541&amp;STARTBOTTOM=6237635&amp;STARTTOP=6238435</t>
  </si>
  <si>
    <t>570715000000058059</t>
  </si>
  <si>
    <t>200244</t>
  </si>
  <si>
    <t>Bendstrup by Todbjerg</t>
  </si>
  <si>
    <t>http://193.88.185.146/website/energidataKort/viewer.htm?starttema1=vindkraft&amp;STARTLEFT=577320&amp;STARTRIGHT=578120&amp;STARTBOTTOM=6236931&amp;STARTTOP=6237731</t>
  </si>
  <si>
    <t>570715000000055997</t>
  </si>
  <si>
    <t>200243</t>
  </si>
  <si>
    <t>http://193.88.185.146/website/energidataKort/viewer.htm?starttema1=vindkraft&amp;STARTLEFT=577501&amp;STARTRIGHT=578301&amp;STARTBOTTOM=6236867&amp;STARTTOP=6237667</t>
  </si>
  <si>
    <t>NTK22/30</t>
  </si>
  <si>
    <t>Nordtank af 1987</t>
  </si>
  <si>
    <t>570715000000055980</t>
  </si>
  <si>
    <t>90059</t>
  </si>
  <si>
    <t>Synnedrup</t>
  </si>
  <si>
    <t>http://193.88.185.146/website/energidataKort/viewer.htm?starttema1=vindkraft&amp;STARTLEFT=575516&amp;STARTRIGHT=576316&amp;STARTBOTTOM=6208552&amp;STARTTOP=6209352</t>
  </si>
  <si>
    <t>570715000000023781</t>
  </si>
  <si>
    <t>90023</t>
  </si>
  <si>
    <t>Hvilsted by</t>
  </si>
  <si>
    <t>http://193.88.185.146/website/energidataKort/viewer.htm?starttema1=vindkraft&amp;STARTLEFT=565215&amp;STARTRIGHT=566015&amp;STARTBOTTOM=6207987&amp;STARTTOP=6208787</t>
  </si>
  <si>
    <t>570715000000023552</t>
  </si>
  <si>
    <t>200213</t>
  </si>
  <si>
    <t>Bendstrup by, Todbjerg</t>
  </si>
  <si>
    <t>http://193.88.185.146/website/energidataKort/viewer.htm?starttema1=vindkraft&amp;STARTLEFT=576957&amp;STARTRIGHT=577757&amp;STARTBOTTOM=6237061&amp;STARTTOP=6237861</t>
  </si>
  <si>
    <t>570715000000023071</t>
  </si>
  <si>
    <t>http://193.88.185.146/website/energidataKort/viewer.htm?starttema1=vindkraft&amp;STARTLEFT=577140&amp;STARTRIGHT=577940&amp;STARTBOTTOM=6236995&amp;STARTTOP=6237795</t>
  </si>
  <si>
    <t>570715000000023064</t>
  </si>
  <si>
    <t>Hesselballe by, Hjortshøj</t>
  </si>
  <si>
    <t>http://193.88.185.146/website/energidataKort/viewer.htm?starttema1=vindkraft&amp;STARTLEFT=577682&amp;STARTRIGHT=578482&amp;STARTBOTTOM=6236803&amp;STARTTOP=6237603</t>
  </si>
  <si>
    <t>GAIA 11kW</t>
  </si>
  <si>
    <t>570715000000023057</t>
  </si>
  <si>
    <t>200204</t>
  </si>
  <si>
    <t>4am</t>
  </si>
  <si>
    <t>Grøttrup by, Todbjerg</t>
  </si>
  <si>
    <t>http://193.88.185.146/website/energidataKort/viewer.htm?starttema1=vindkraft&amp;STARTLEFT=577354&amp;STARTRIGHT=578154&amp;STARTBOTTOM=6236504&amp;STARTTOP=6237304</t>
  </si>
  <si>
    <t>570715000000022869</t>
  </si>
  <si>
    <t>V196</t>
  </si>
  <si>
    <t>Hårup by, Todbjerg</t>
  </si>
  <si>
    <t>http://193.88.185.146/website/energidataKort/viewer.htm?starttema1=vindkraft&amp;STARTLEFT=573115&amp;STARTRIGHT=573915&amp;STARTBOTTOM=6238221&amp;STARTTOP=6239021</t>
  </si>
  <si>
    <t>570715000000022760</t>
  </si>
  <si>
    <t>http://193.88.185.146/website/energidataKort/viewer.htm?starttema1=vindkraft&amp;STARTLEFT=572919&amp;STARTRIGHT=573719&amp;STARTBOTTOM=6238257&amp;STARTTOP=6239057</t>
  </si>
  <si>
    <t>570715000000022753</t>
  </si>
  <si>
    <t>Spørring by, Spørring</t>
  </si>
  <si>
    <t>http://193.88.185.146/website/energidataKort/viewer.htm?starttema1=vindkraft&amp;STARTLEFT=572721&amp;STARTRIGHT=573521&amp;STARTBOTTOM=6238292&amp;STARTTOP=6239092</t>
  </si>
  <si>
    <t>150mkIII</t>
  </si>
  <si>
    <t>570715000000022746</t>
  </si>
  <si>
    <t>200156</t>
  </si>
  <si>
    <t>Mejlby by, Mejlby</t>
  </si>
  <si>
    <t>http://193.88.185.146/website/energidataKort/viewer.htm?starttema1=vindkraft&amp;STARTLEFT=573888&amp;STARTRIGHT=574688&amp;STARTBOTTOM=6240783&amp;STARTTOP=6241583</t>
  </si>
  <si>
    <t>570715000000022579</t>
  </si>
  <si>
    <t>200155</t>
  </si>
  <si>
    <t>http://193.88.185.146/website/energidataKort/viewer.htm?starttema1=vindkraft&amp;STARTLEFT=573836&amp;STARTRIGHT=574636&amp;STARTBOTTOM=6240686&amp;STARTTOP=6241486</t>
  </si>
  <si>
    <t>570715000000022562</t>
  </si>
  <si>
    <t>200154</t>
  </si>
  <si>
    <t>http://193.88.185.146/website/energidataKort/viewer.htm?starttema1=vindkraft&amp;STARTLEFT=573785&amp;STARTRIGHT=574585&amp;STARTBOTTOM=6240588&amp;STARTTOP=6241388</t>
  </si>
  <si>
    <t>570715000000022555</t>
  </si>
  <si>
    <t>200217</t>
  </si>
  <si>
    <t>http://193.88.185.146/website/energidataKort/viewer.htm?starttema1=vindkraft&amp;STARTLEFT=575565&amp;STARTRIGHT=576365&amp;STARTBOTTOM=6239704&amp;STARTTOP=6240504</t>
  </si>
  <si>
    <t>570715000000021862</t>
  </si>
  <si>
    <t>http://193.88.185.146/website/energidataKort/viewer.htm?starttema1=vindkraft&amp;STARTLEFT=575626&amp;STARTRIGHT=576426&amp;STARTBOTTOM=6239524&amp;STARTTOP=6240324</t>
  </si>
  <si>
    <t>570715000000021855</t>
  </si>
  <si>
    <t>http://193.88.185.146/website/energidataKort/viewer.htm?starttema1=vindkraft&amp;STARTLEFT=575688&amp;STARTRIGHT=576488&amp;STARTBOTTOM=6239344&amp;STARTTOP=6240144</t>
  </si>
  <si>
    <t>570715000000021848</t>
  </si>
  <si>
    <t>http://193.88.185.146/website/energidataKort/viewer.htm?starttema1=vindkraft&amp;STARTLEFT=575749&amp;STARTRIGHT=576549&amp;STARTBOTTOM=6239164&amp;STARTTOP=6239964</t>
  </si>
  <si>
    <t>570715000000021831</t>
  </si>
  <si>
    <t>http://193.88.185.146/website/energidataKort/viewer.htm?starttema1=vindkraft&amp;STARTLEFT=575809&amp;STARTRIGHT=576609&amp;STARTBOTTOM=6238986&amp;STARTTOP=6239786</t>
  </si>
  <si>
    <t>V44/600kW</t>
  </si>
  <si>
    <t>570715000000021824</t>
  </si>
  <si>
    <t>200185</t>
  </si>
  <si>
    <t>Vorre by, Skødstrup</t>
  </si>
  <si>
    <t>http://193.88.185.146/website/energidataKort/viewer.htm?starttema1=vindkraft&amp;STARTLEFT=579980&amp;STARTRIGHT=580780&amp;STARTBOTTOM=6238444&amp;STARTTOP=6239244</t>
  </si>
  <si>
    <t>570715000000021596</t>
  </si>
  <si>
    <t>200184</t>
  </si>
  <si>
    <t>http://193.88.185.146/website/energidataKort/viewer.htm?starttema1=vindkraft&amp;STARTLEFT=580050&amp;STARTRIGHT=580850&amp;STARTBOTTOM=6238680&amp;STARTTOP=6239480</t>
  </si>
  <si>
    <t>570715000000021589</t>
  </si>
  <si>
    <t>200183</t>
  </si>
  <si>
    <t>http://193.88.185.146/website/energidataKort/viewer.htm?starttema1=vindkraft&amp;STARTLEFT=579913&amp;STARTRIGHT=580713&amp;STARTBOTTOM=6238201&amp;STARTTOP=6239001</t>
  </si>
  <si>
    <t>570715000000021572</t>
  </si>
  <si>
    <t>90049</t>
  </si>
  <si>
    <t>10i</t>
  </si>
  <si>
    <t>Mesing by,Mesing</t>
  </si>
  <si>
    <t>http://193.88.185.146/website/energidataKort/viewer.htm?starttema1=vindkraft&amp;STARTLEFT=557349&amp;STARTRIGHT=558149&amp;STARTBOTTOM=6215893&amp;STARTTOP=6216693</t>
  </si>
  <si>
    <t>Skanderborg</t>
  </si>
  <si>
    <t>570715000000023705</t>
  </si>
  <si>
    <t>90029</t>
  </si>
  <si>
    <t>Skanderborg Jorder</t>
  </si>
  <si>
    <t>http://193.88.185.146/website/energidataKort/viewer.htm?starttema1=vindkraft&amp;STARTLEFT=554534&amp;STARTRIGHT=555334&amp;STARTBOTTOM=6214568&amp;STARTTOP=6215368</t>
  </si>
  <si>
    <t>570715000000023699</t>
  </si>
  <si>
    <t>Forlev</t>
  </si>
  <si>
    <t>http://193.88.185.146/website/energidataKort/viewer.htm?starttema1=vindkraft&amp;STARTLEFT=554584&amp;STARTRIGHT=555384&amp;STARTBOTTOM=6214337&amp;STARTTOP=6215137</t>
  </si>
  <si>
    <t>570715000000023682</t>
  </si>
  <si>
    <t>Skanderborg Jorder,Foerlev</t>
  </si>
  <si>
    <t>http://193.88.185.146/website/energidataKort/viewer.htm?starttema1=vindkraft&amp;STARTLEFT=554633&amp;STARTRIGHT=555433&amp;STARTBOTTOM=6214107&amp;STARTTOP=6214907</t>
  </si>
  <si>
    <t>570715000000023675</t>
  </si>
  <si>
    <t>90028</t>
  </si>
  <si>
    <t>http://193.88.185.146/website/energidataKort/viewer.htm?starttema1=vindkraft&amp;STARTLEFT=557490&amp;STARTRIGHT=558290&amp;STARTBOTTOM=6215729&amp;STARTTOP=6216529</t>
  </si>
  <si>
    <t>570715000000023651</t>
  </si>
  <si>
    <t>http://193.88.185.146/website/energidataKort/viewer.htm?starttema1=vindkraft&amp;STARTLEFT=557629&amp;STARTRIGHT=558429&amp;STARTBOTTOM=6215568&amp;STARTTOP=6216368</t>
  </si>
  <si>
    <t>NM750</t>
  </si>
  <si>
    <t>570715000000023644</t>
  </si>
  <si>
    <t>90027</t>
  </si>
  <si>
    <t>Blegind by,Blegind</t>
  </si>
  <si>
    <t>http://193.88.185.146/website/energidataKort/viewer.htm?starttema1=vindkraft&amp;STARTLEFT=566916&amp;STARTRIGHT=567716&amp;STARTBOTTOM=6214332&amp;STARTTOP=6215132</t>
  </si>
  <si>
    <t>570715000000023620</t>
  </si>
  <si>
    <t>http://193.88.185.146/website/energidataKort/viewer.htm?starttema1=vindkraft&amp;STARTLEFT=567005&amp;STARTRIGHT=567805&amp;STARTBOTTOM=6214210&amp;STARTTOP=6215010</t>
  </si>
  <si>
    <t>570715000000023613</t>
  </si>
  <si>
    <t>18ø</t>
  </si>
  <si>
    <t>http://193.88.185.146/website/energidataKort/viewer.htm?starttema1=vindkraft&amp;STARTLEFT=567093&amp;STARTRIGHT=567893&amp;STARTBOTTOM=6214089&amp;STARTTOP=6214889</t>
  </si>
  <si>
    <t>570715000000023606</t>
  </si>
  <si>
    <t>72224</t>
  </si>
  <si>
    <t>Tulstrup</t>
  </si>
  <si>
    <t>http://193.88.185.146/website/energidataKort/viewer.htm?starttema1=vindkraft&amp;STARTLEFT=548467&amp;STARTRIGHT=549267&amp;STARTBOTTOM=6220823&amp;STARTTOP=6221623</t>
  </si>
  <si>
    <t>570715000000014864</t>
  </si>
  <si>
    <t>72223</t>
  </si>
  <si>
    <t>http://193.88.185.146/website/energidataKort/viewer.htm?starttema1=vindkraft&amp;STARTLEFT=548318&amp;STARTRIGHT=549118&amp;STARTBOTTOM=6220957&amp;STARTTOP=6221757</t>
  </si>
  <si>
    <t>570715000000014857</t>
  </si>
  <si>
    <t>72222</t>
  </si>
  <si>
    <t>Låsby</t>
  </si>
  <si>
    <t>http://193.88.185.146/website/energidataKort/viewer.htm?starttema1=vindkraft&amp;STARTLEFT=548171&amp;STARTRIGHT=548971&amp;STARTBOTTOM=6221091&amp;STARTTOP=6221891</t>
  </si>
  <si>
    <t>570715000000014840</t>
  </si>
  <si>
    <t>72221</t>
  </si>
  <si>
    <t>Flensted By</t>
  </si>
  <si>
    <t>http://193.88.185.146/website/energidataKort/viewer.htm?starttema1=vindkraft&amp;STARTLEFT=548022&amp;STARTRIGHT=548822&amp;STARTBOTTOM=6221225&amp;STARTTOP=6222025</t>
  </si>
  <si>
    <t>570715000000014833</t>
  </si>
  <si>
    <t>3072198</t>
  </si>
  <si>
    <t>Kalbygård</t>
  </si>
  <si>
    <t>http://193.88.185.146/website/energidataKort/viewer.htm?starttema1=vindkraft&amp;STARTLEFT=546525&amp;STARTRIGHT=547325&amp;STARTBOTTOM=6222262&amp;STARTTOP=6223062</t>
  </si>
  <si>
    <t>570715000000014826</t>
  </si>
  <si>
    <t>3072197</t>
  </si>
  <si>
    <t>2æ</t>
  </si>
  <si>
    <t>http://193.88.185.146/website/energidataKort/viewer.htm?starttema1=vindkraft&amp;STARTLEFT=546377&amp;STARTRIGHT=547177&amp;STARTBOTTOM=6222396&amp;STARTTOP=6223196</t>
  </si>
  <si>
    <t>570715000000014819</t>
  </si>
  <si>
    <t>3072196</t>
  </si>
  <si>
    <t>2ø</t>
  </si>
  <si>
    <t>http://193.88.185.146/website/energidataKort/viewer.htm?starttema1=vindkraft&amp;STARTLEFT=546230&amp;STARTRIGHT=547030&amp;STARTBOTTOM=6222531&amp;STARTTOP=6223331</t>
  </si>
  <si>
    <t>570715000000014802</t>
  </si>
  <si>
    <t>3072149</t>
  </si>
  <si>
    <t>Tørring by</t>
  </si>
  <si>
    <t>http://193.88.185.146/website/energidataKort/viewer.htm?starttema1=vindkraft&amp;STARTLEFT=546354&amp;STARTRIGHT=547154&amp;STARTBOTTOM=6219700&amp;STARTTOP=6220500</t>
  </si>
  <si>
    <t>Kongsted</t>
  </si>
  <si>
    <t>570715000000014796</t>
  </si>
  <si>
    <t>200266</t>
  </si>
  <si>
    <t>10q</t>
  </si>
  <si>
    <t>hårmark by, Koldby</t>
  </si>
  <si>
    <t>http://193.88.185.146/website/energidataKort/viewer.htm?starttema1=vindkraft&amp;STARTLEFT=597652&amp;STARTRIGHT=598452&amp;STARTBOTTOM=6184963&amp;STARTTOP=6185763</t>
  </si>
  <si>
    <t>Samsø</t>
  </si>
  <si>
    <t>Kongsted 22</t>
  </si>
  <si>
    <t>570715000000083662</t>
  </si>
  <si>
    <t>200259</t>
  </si>
  <si>
    <t>Langmark by - Besser</t>
  </si>
  <si>
    <t>http://193.88.185.146/website/energidataKort/viewer.htm?starttema1=vindkraft&amp;STARTLEFT=601836&amp;STARTRIGHT=602636&amp;STARTBOTTOM=6188811&amp;STARTTOP=6189611</t>
  </si>
  <si>
    <t>22/7,5 kW</t>
  </si>
  <si>
    <t>570715000000079979</t>
  </si>
  <si>
    <t>200254</t>
  </si>
  <si>
    <t>Permelille by,tranebjerg</t>
  </si>
  <si>
    <t>http://193.88.185.146/website/energidataKort/viewer.htm?starttema1=vindkraft&amp;STARTLEFT=598980&amp;STARTRIGHT=599780&amp;STARTBOTTOM=6186885&amp;STARTTOP=6187685</t>
  </si>
  <si>
    <t>Kuriatn</t>
  </si>
  <si>
    <t>570715000000063107</t>
  </si>
  <si>
    <t>200250</t>
  </si>
  <si>
    <t>Ørby By, Tranebjerg</t>
  </si>
  <si>
    <t>http://193.88.185.146/website/energidataKort/viewer.htm?starttema1=vindkraft&amp;STARTLEFT=601914&amp;STARTRIGHT=602714&amp;STARTBOTTOM=6184046&amp;STARTTOP=6184846</t>
  </si>
  <si>
    <t>Bonus 2,3 MW</t>
  </si>
  <si>
    <t>570715000000063077</t>
  </si>
  <si>
    <t>200242</t>
  </si>
  <si>
    <t>Hav</t>
  </si>
  <si>
    <t>http://193.88.185.146/website/energidataKort/viewer.htm?starttema1=vindkraft&amp;STARTLEFT=599249&amp;STARTRIGHT=600049&amp;STARTBOTTOM=6174863&amp;STARTTOP=6175663</t>
  </si>
  <si>
    <t>570715000000063015</t>
  </si>
  <si>
    <t>200241</t>
  </si>
  <si>
    <t>http://193.88.185.146/website/energidataKort/viewer.htm?starttema1=vindkraft&amp;STARTLEFT=599242&amp;STARTRIGHT=600042&amp;STARTBOTTOM=6175164&amp;STARTTOP=6175964</t>
  </si>
  <si>
    <t>570715000000063008</t>
  </si>
  <si>
    <t>200240</t>
  </si>
  <si>
    <t>http://193.88.185.146/website/energidataKort/viewer.htm?starttema1=vindkraft&amp;STARTLEFT=599235&amp;STARTRIGHT=600035&amp;STARTBOTTOM=6175464&amp;STARTTOP=6176264</t>
  </si>
  <si>
    <t>570715000000062995</t>
  </si>
  <si>
    <t>200239</t>
  </si>
  <si>
    <t>http://193.88.185.146/website/energidataKort/viewer.htm?starttema1=vindkraft&amp;STARTLEFT=599228&amp;STARTRIGHT=600028&amp;STARTBOTTOM=6175765&amp;STARTTOP=6176565</t>
  </si>
  <si>
    <t>570715000000062988</t>
  </si>
  <si>
    <t>200238</t>
  </si>
  <si>
    <t>http://193.88.185.146/website/energidataKort/viewer.htm?starttema1=vindkraft&amp;STARTLEFT=599221&amp;STARTRIGHT=600021&amp;STARTBOTTOM=6176065&amp;STARTTOP=6176865</t>
  </si>
  <si>
    <t>570715000000062971</t>
  </si>
  <si>
    <t>200237</t>
  </si>
  <si>
    <t>http://193.88.185.146/website/energidataKort/viewer.htm?starttema1=vindkraft&amp;STARTLEFT=599214&amp;STARTRIGHT=600014&amp;STARTBOTTOM=6176365&amp;STARTTOP=6177165</t>
  </si>
  <si>
    <t>570715000000062964</t>
  </si>
  <si>
    <t>200236</t>
  </si>
  <si>
    <t>http://193.88.185.146/website/energidataKort/viewer.htm?starttema1=vindkraft&amp;STARTLEFT=599208&amp;STARTRIGHT=600008&amp;STARTBOTTOM=6176666&amp;STARTTOP=6177466</t>
  </si>
  <si>
    <t>570715000000062957</t>
  </si>
  <si>
    <t>200235</t>
  </si>
  <si>
    <t>http://193.88.185.146/website/energidataKort/viewer.htm?starttema1=vindkraft&amp;STARTLEFT=599201&amp;STARTRIGHT=600001&amp;STARTBOTTOM=6176966&amp;STARTTOP=6177766</t>
  </si>
  <si>
    <t>570715000000062940</t>
  </si>
  <si>
    <t>200234</t>
  </si>
  <si>
    <t>http://193.88.185.146/website/energidataKort/viewer.htm?starttema1=vindkraft&amp;STARTLEFT=599194&amp;STARTRIGHT=599994&amp;STARTBOTTOM=6177267&amp;STARTTOP=6178067</t>
  </si>
  <si>
    <t>570715000000062933</t>
  </si>
  <si>
    <t>200233</t>
  </si>
  <si>
    <t>http://193.88.185.146/website/energidataKort/viewer.htm?starttema1=vindkraft&amp;STARTLEFT=599187&amp;STARTRIGHT=599987&amp;STARTBOTTOM=6177567&amp;STARTTOP=6178367</t>
  </si>
  <si>
    <t>1000kW</t>
  </si>
  <si>
    <t>570715000000062926</t>
  </si>
  <si>
    <t>200211</t>
  </si>
  <si>
    <t>Tannerup by, Onsbjerg</t>
  </si>
  <si>
    <t>http://193.88.185.146/website/energidataKort/viewer.htm?starttema1=vindkraft&amp;STARTLEFT=595891&amp;STARTRIGHT=596691&amp;STARTBOTTOM=6189265&amp;STARTTOP=6190065</t>
  </si>
  <si>
    <t>570715000000023026</t>
  </si>
  <si>
    <t>http://193.88.185.146/website/energidataKort/viewer.htm?starttema1=vindkraft&amp;STARTLEFT=595952&amp;STARTRIGHT=596752&amp;STARTBOTTOM=6189516&amp;STARTTOP=6190316</t>
  </si>
  <si>
    <t>570715000000023019</t>
  </si>
  <si>
    <t>http://193.88.185.146/website/energidataKort/viewer.htm?starttema1=vindkraft&amp;STARTLEFT=596010&amp;STARTRIGHT=596810&amp;STARTBOTTOM=6189758&amp;STARTTOP=6190558</t>
  </si>
  <si>
    <t>570715000000023002</t>
  </si>
  <si>
    <t>200207</t>
  </si>
  <si>
    <t>http://193.88.185.146/website/energidataKort/viewer.htm?starttema1=vindkraft&amp;STARTLEFT=599612&amp;STARTRIGHT=600412&amp;STARTBOTTOM=6189391&amp;STARTTOP=6190191</t>
  </si>
  <si>
    <t>570715000000022890</t>
  </si>
  <si>
    <t>200146</t>
  </si>
  <si>
    <t>Nordby by, Nordby</t>
  </si>
  <si>
    <t>http://193.88.185.146/website/energidataKort/viewer.htm?starttema1=vindkraft&amp;STARTLEFT=597356&amp;STARTRIGHT=598156&amp;STARTBOTTOM=6202956&amp;STARTTOP=6203756</t>
  </si>
  <si>
    <t>T.202</t>
  </si>
  <si>
    <t>570715000000022500</t>
  </si>
  <si>
    <t>92231</t>
  </si>
  <si>
    <t>21d</t>
  </si>
  <si>
    <t>Onsbjerg by, Onsbjerg</t>
  </si>
  <si>
    <t>http://193.88.185.146/website/energidataKort/viewer.htm?starttema1=vindkraft&amp;STARTLEFT=597455&amp;STARTRIGHT=598255&amp;STARTBOTTOM=6203648&amp;STARTTOP=6204448</t>
  </si>
  <si>
    <t>HVK15</t>
  </si>
  <si>
    <t>570715000000022036</t>
  </si>
  <si>
    <t>91991</t>
  </si>
  <si>
    <t>http://193.88.185.146/website/energidataKort/viewer.htm?starttema1=vindkraft&amp;STARTLEFT=596735&amp;STARTRIGHT=597535&amp;STARTBOTTOM=6201872&amp;STARTTOP=6202672</t>
  </si>
  <si>
    <t>Husstandsmølle</t>
  </si>
  <si>
    <t>Seinger T202</t>
  </si>
  <si>
    <t>570715000000022029</t>
  </si>
  <si>
    <t>91555</t>
  </si>
  <si>
    <t>Onsbjerg By, Onsbjerg</t>
  </si>
  <si>
    <t>http://193.88.185.146/website/energidataKort/viewer.htm?starttema1=vindkraft&amp;STARTLEFT=597341&amp;STARTRIGHT=598141&amp;STARTBOTTOM=6190095&amp;STARTTOP=6190895</t>
  </si>
  <si>
    <t>30kW</t>
  </si>
  <si>
    <t>Sonebjerg Master</t>
  </si>
  <si>
    <t>570715000000022012</t>
  </si>
  <si>
    <t>90275</t>
  </si>
  <si>
    <t>Brundby by, Tranebjerg</t>
  </si>
  <si>
    <t>http://193.88.185.146/website/energidataKort/viewer.htm?starttema1=vindkraft&amp;STARTLEFT=599936&amp;STARTRIGHT=600736&amp;STARTBOTTOM=6185276&amp;STARTTOP=6186076</t>
  </si>
  <si>
    <t>570715000000022005</t>
  </si>
  <si>
    <t>200215</t>
  </si>
  <si>
    <t>Ørby by,Tranebjerg</t>
  </si>
  <si>
    <t>http://193.88.185.146/website/energidataKort/viewer.htm?starttema1=vindkraft&amp;STARTLEFT=601109&amp;STARTRIGHT=601909&amp;STARTBOTTOM=6184342&amp;STARTTOP=6185142</t>
  </si>
  <si>
    <t>570715000000021794</t>
  </si>
  <si>
    <t>http://193.88.185.146/website/energidataKort/viewer.htm?starttema1=vindkraft&amp;STARTLEFT=601045&amp;STARTRIGHT=601845&amp;STARTBOTTOM=6184648&amp;STARTTOP=6185448</t>
  </si>
  <si>
    <t>570715000000021787</t>
  </si>
  <si>
    <t>25h</t>
  </si>
  <si>
    <t>http://193.88.185.146/website/energidataKort/viewer.htm?starttema1=vindkraft&amp;STARTLEFT=600977&amp;STARTRIGHT=601777&amp;STARTBOTTOM=6184976&amp;STARTTOP=6185776</t>
  </si>
  <si>
    <t>1000Kw</t>
  </si>
  <si>
    <t>570715000000021770</t>
  </si>
  <si>
    <t>7ag</t>
  </si>
  <si>
    <t>http://193.88.185.146/website/energidataKort/viewer.htm?starttema1=vindkraft&amp;STARTLEFT=600913&amp;STARTRIGHT=601713&amp;STARTBOTTOM=6185282&amp;STARTTOP=6186082</t>
  </si>
  <si>
    <t>570715000000021763</t>
  </si>
  <si>
    <t>http://193.88.185.146/website/energidataKort/viewer.htm?starttema1=vindkraft&amp;STARTLEFT=600848&amp;STARTRIGHT=601648&amp;STARTBOTTOM=6185595&amp;STARTTOP=6186395</t>
  </si>
  <si>
    <t>570715000000021756</t>
  </si>
  <si>
    <t>200214</t>
  </si>
  <si>
    <t>Krogsgårde, Kolby</t>
  </si>
  <si>
    <t>http://193.88.185.146/website/energidataKort/viewer.htm?starttema1=vindkraft&amp;STARTLEFT=598646&amp;STARTRIGHT=599446&amp;STARTBOTTOM=6184293&amp;STARTTOP=6185093</t>
  </si>
  <si>
    <t>570715000000021732</t>
  </si>
  <si>
    <t>Permelille by,Kolby</t>
  </si>
  <si>
    <t>http://193.88.185.146/website/energidataKort/viewer.htm?starttema1=vindkraft&amp;STARTLEFT=598667&amp;STARTRIGHT=599467&amp;STARTBOTTOM=6184517&amp;STARTTOP=6185317</t>
  </si>
  <si>
    <t>570715000000021725</t>
  </si>
  <si>
    <t>http://193.88.185.146/website/energidataKort/viewer.htm?starttema1=vindkraft&amp;STARTLEFT=598689&amp;STARTRIGHT=599489&amp;STARTBOTTOM=6184740&amp;STARTTOP=6185540</t>
  </si>
  <si>
    <t>Gaia 11 kW</t>
  </si>
  <si>
    <t>570715000000021718</t>
  </si>
  <si>
    <t>3034645</t>
  </si>
  <si>
    <t>Resdal By, Serup</t>
  </si>
  <si>
    <t>http://193.88.185.146/website/energidataKort/viewer.htm?starttema1=vindkraft&amp;STARTLEFT=530214&amp;STARTRIGHT=531014&amp;STARTBOTTOM=6230572&amp;STARTTOP=6231372</t>
  </si>
  <si>
    <t>570715000000064630</t>
  </si>
  <si>
    <t>1030090</t>
  </si>
  <si>
    <t>Vinding</t>
  </si>
  <si>
    <t>http://193.88.185.146/website/energidataKort/viewer.htm?starttema1=vindkraft&amp;STARTLEFT=536842&amp;STARTRIGHT=537642&amp;STARTBOTTOM=6208015&amp;STARTTOP=6208815</t>
  </si>
  <si>
    <t>570715000000063824</t>
  </si>
  <si>
    <t>1030089</t>
  </si>
  <si>
    <t>http://193.88.185.146/website/energidataKort/viewer.htm?starttema1=vindkraft&amp;STARTLEFT=536543&amp;STARTRIGHT=537343&amp;STARTBOTTOM=6207851&amp;STARTTOP=6208651</t>
  </si>
  <si>
    <t>N27 150</t>
  </si>
  <si>
    <t>570715000000063817</t>
  </si>
  <si>
    <t>1030014</t>
  </si>
  <si>
    <t>Velling by Bryrup</t>
  </si>
  <si>
    <t>http://193.88.185.146/website/energidataKort/viewer.htm?starttema1=vindkraft&amp;STARTLEFT=533234&amp;STARTRIGHT=534034&amp;STARTBOTTOM=6209154&amp;STARTTOP=6209954</t>
  </si>
  <si>
    <t>570715000000026416</t>
  </si>
  <si>
    <t>3100044</t>
  </si>
  <si>
    <t>Sorring By, Dallerup</t>
  </si>
  <si>
    <t>http://193.88.185.146/website/energidataKort/viewer.htm?starttema1=vindkraft&amp;STARTLEFT=547150&amp;STARTRIGHT=547950&amp;STARTBOTTOM=6225368&amp;STARTTOP=6226168</t>
  </si>
  <si>
    <t>570715000000015496</t>
  </si>
  <si>
    <t>3080297</t>
  </si>
  <si>
    <t>Gjern by</t>
  </si>
  <si>
    <t>http://193.88.185.146/website/energidataKort/viewer.htm?starttema1=vindkraft&amp;STARTLEFT=538864&amp;STARTRIGHT=539664&amp;STARTBOTTOM=6232528&amp;STARTTOP=6233328</t>
  </si>
  <si>
    <t>570715000000015083</t>
  </si>
  <si>
    <t>3080296</t>
  </si>
  <si>
    <t>http://193.88.185.146/website/energidataKort/viewer.htm?starttema1=vindkraft&amp;STARTLEFT=538909&amp;STARTRIGHT=539709&amp;STARTBOTTOM=6232302&amp;STARTTOP=6233102</t>
  </si>
  <si>
    <t>570715000000015076</t>
  </si>
  <si>
    <t>3080295</t>
  </si>
  <si>
    <t>http://193.88.185.146/website/energidataKort/viewer.htm?starttema1=vindkraft&amp;STARTLEFT=538954&amp;STARTRIGHT=539754&amp;STARTBOTTOM=6232077&amp;STARTTOP=6232877</t>
  </si>
  <si>
    <t>570715000000015069</t>
  </si>
  <si>
    <t>3080269</t>
  </si>
  <si>
    <t>Tvilum</t>
  </si>
  <si>
    <t>http://193.88.185.146/website/energidataKort/viewer.htm?starttema1=vindkraft&amp;STARTLEFT=543018&amp;STARTRIGHT=543818&amp;STARTBOTTOM=6234685&amp;STARTTOP=6235485</t>
  </si>
  <si>
    <t>570715000000015052</t>
  </si>
  <si>
    <t>3080268</t>
  </si>
  <si>
    <t>http://193.88.185.146/website/energidataKort/viewer.htm?starttema1=vindkraft&amp;STARTLEFT=542750&amp;STARTRIGHT=543550&amp;STARTBOTTOM=6234747&amp;STARTTOP=6235547</t>
  </si>
  <si>
    <t>570715000000015045</t>
  </si>
  <si>
    <t>3080267</t>
  </si>
  <si>
    <t>http://193.88.185.146/website/energidataKort/viewer.htm?starttema1=vindkraft&amp;STARTLEFT=542482&amp;STARTRIGHT=543282&amp;STARTBOTTOM=6234809&amp;STARTTOP=6235609</t>
  </si>
  <si>
    <t>570715000000015038</t>
  </si>
  <si>
    <t>3080266</t>
  </si>
  <si>
    <t>http://193.88.185.146/website/energidataKort/viewer.htm?starttema1=vindkraft&amp;STARTLEFT=542805&amp;STARTRIGHT=543605&amp;STARTBOTTOM=6234376&amp;STARTTOP=6235176</t>
  </si>
  <si>
    <t>570715000000015021</t>
  </si>
  <si>
    <t>3080265</t>
  </si>
  <si>
    <t>http://193.88.185.146/website/energidataKort/viewer.htm?starttema1=vindkraft&amp;STARTLEFT=542537&amp;STARTRIGHT=543337&amp;STARTBOTTOM=6234439&amp;STARTTOP=6235239</t>
  </si>
  <si>
    <t>570715000000015014</t>
  </si>
  <si>
    <t>3080264</t>
  </si>
  <si>
    <t>http://193.88.185.146/website/energidataKort/viewer.htm?starttema1=vindkraft&amp;STARTLEFT=542270&amp;STARTRIGHT=543070&amp;STARTBOTTOM=6234501&amp;STARTTOP=6235301</t>
  </si>
  <si>
    <t>V-44-600 kW</t>
  </si>
  <si>
    <t>570715000000015007</t>
  </si>
  <si>
    <t>3080236</t>
  </si>
  <si>
    <t>8p</t>
  </si>
  <si>
    <t>http://193.88.185.146/website/energidataKort/viewer.htm?starttema1=vindkraft&amp;STARTLEFT=545838&amp;STARTRIGHT=546638&amp;STARTBOTTOM=6234774&amp;STARTTOP=6235574</t>
  </si>
  <si>
    <t>570715000000014994</t>
  </si>
  <si>
    <t>3080196</t>
  </si>
  <si>
    <t>Gjern By</t>
  </si>
  <si>
    <t>http://193.88.185.146/website/energidataKort/viewer.htm?starttema1=vindkraft&amp;STARTLEFT=545766&amp;STARTRIGHT=546566&amp;STARTBOTTOM=6234590&amp;STARTTOP=6235390</t>
  </si>
  <si>
    <t>570715000000014987</t>
  </si>
  <si>
    <t>3080195</t>
  </si>
  <si>
    <t>http://193.88.185.146/website/energidataKort/viewer.htm?starttema1=vindkraft&amp;STARTLEFT=545690&amp;STARTRIGHT=546490&amp;STARTBOTTOM=6234404&amp;STARTTOP=6235204</t>
  </si>
  <si>
    <t>570715000000014970</t>
  </si>
  <si>
    <t>3080192</t>
  </si>
  <si>
    <t>http://193.88.185.146/website/energidataKort/viewer.htm?starttema1=vindkraft&amp;STARTLEFT=547201&amp;STARTRIGHT=548001&amp;STARTBOTTOM=6237382&amp;STARTTOP=6238182</t>
  </si>
  <si>
    <t>570715000000014963</t>
  </si>
  <si>
    <t>3080191</t>
  </si>
  <si>
    <t>http://193.88.185.146/website/energidataKort/viewer.htm?starttema1=vindkraft&amp;STARTLEFT=547316&amp;STARTRIGHT=548116&amp;STARTBOTTOM=6237096&amp;STARTTOP=6237896</t>
  </si>
  <si>
    <t>570715000000014956</t>
  </si>
  <si>
    <t>3080185</t>
  </si>
  <si>
    <t>Grølsted by</t>
  </si>
  <si>
    <t>http://193.88.185.146/website/energidataKort/viewer.htm?starttema1=vindkraft&amp;STARTLEFT=547430&amp;STARTRIGHT=548230&amp;STARTBOTTOM=6236818&amp;STARTTOP=6237618</t>
  </si>
  <si>
    <t>M-1800-600</t>
  </si>
  <si>
    <t>570715000000014949</t>
  </si>
  <si>
    <t>3080184</t>
  </si>
  <si>
    <t>http://193.88.185.146/website/energidataKort/viewer.htm?starttema1=vindkraft&amp;STARTLEFT=547546&amp;STARTRIGHT=548346&amp;STARTBOTTOM=6236525&amp;STARTTOP=6237325</t>
  </si>
  <si>
    <t>570715000000014932</t>
  </si>
  <si>
    <t>3080183</t>
  </si>
  <si>
    <t>http://193.88.185.146/website/energidataKort/viewer.htm?starttema1=vindkraft&amp;STARTLEFT=547430&amp;STARTRIGHT=548230&amp;STARTBOTTOM=6236811&amp;STARTTOP=6237611</t>
  </si>
  <si>
    <t>570715000000014925</t>
  </si>
  <si>
    <t>3080080</t>
  </si>
  <si>
    <t>Hornby, Tvilum</t>
  </si>
  <si>
    <t>http://193.88.185.146/website/energidataKort/viewer.htm?starttema1=vindkraft&amp;STARTLEFT=543515&amp;STARTRIGHT=544315&amp;STARTBOTTOM=6233821&amp;STARTTOP=6234621</t>
  </si>
  <si>
    <t>570715000000014918</t>
  </si>
  <si>
    <t>3064468</t>
  </si>
  <si>
    <t>Godrum</t>
  </si>
  <si>
    <t>http://193.88.185.146/website/energidataKort/viewer.htm?starttema1=vindkraft&amp;STARTLEFT=523016&amp;STARTRIGHT=523816&amp;STARTBOTTOM=6211377&amp;STARTTOP=6212177</t>
  </si>
  <si>
    <t>150 kWMKIII</t>
  </si>
  <si>
    <t>570715000000014765</t>
  </si>
  <si>
    <t>3030110</t>
  </si>
  <si>
    <t>22p</t>
  </si>
  <si>
    <t>http://193.88.185.146/website/energidataKort/viewer.htm?starttema1=vindkraft&amp;STARTLEFT=536107&amp;STARTRIGHT=536907&amp;STARTBOTTOM=6233245&amp;STARTTOP=6234045</t>
  </si>
  <si>
    <t>570715000000014598</t>
  </si>
  <si>
    <t>3108126</t>
  </si>
  <si>
    <t>Levring By</t>
  </si>
  <si>
    <t>http://193.88.185.146/website/energidataKort/viewer.htm?starttema1=vindkraft&amp;STARTLEFT=528092&amp;STARTRIGHT=528892&amp;STARTBOTTOM=6240764&amp;STARTTOP=6241564</t>
  </si>
  <si>
    <t>570715000000013836</t>
  </si>
  <si>
    <t>3108125</t>
  </si>
  <si>
    <t>http://193.88.185.146/website/energidataKort/viewer.htm?starttema1=vindkraft&amp;STARTLEFT=528266&amp;STARTRIGHT=529066&amp;STARTBOTTOM=6240898&amp;STARTTOP=6241698</t>
  </si>
  <si>
    <t>570715000000013829</t>
  </si>
  <si>
    <t>3108124</t>
  </si>
  <si>
    <t>http://193.88.185.146/website/energidataKort/viewer.htm?starttema1=vindkraft&amp;STARTLEFT=528282&amp;STARTRIGHT=529082&amp;STARTBOTTOM=6240700&amp;STARTTOP=6241500</t>
  </si>
  <si>
    <t>570715000000013812</t>
  </si>
  <si>
    <t>3107401</t>
  </si>
  <si>
    <t>http://193.88.185.146/website/energidataKort/viewer.htm?starttema1=vindkraft&amp;STARTLEFT=528111&amp;STARTRIGHT=528911&amp;STARTBOTTOM=6240565&amp;STARTTOP=6241365</t>
  </si>
  <si>
    <t>Simens</t>
  </si>
  <si>
    <t>570715000000013720</t>
  </si>
  <si>
    <t>95222</t>
  </si>
  <si>
    <t>Bjerre By, Udbyneder</t>
  </si>
  <si>
    <t>http://193.88.185.146/website/energidataKort/viewer.htm?starttema1=vindkraft&amp;STARTLEFT=581629&amp;STARTRIGHT=582429&amp;STARTBOTTOM=6280189&amp;STARTTOP=6280989</t>
  </si>
  <si>
    <t>570715000000084416</t>
  </si>
  <si>
    <t>95221</t>
  </si>
  <si>
    <t>http://193.88.185.146/website/energidataKort/viewer.htm?starttema1=vindkraft&amp;STARTLEFT=581156&amp;STARTRIGHT=581956&amp;STARTBOTTOM=6280143&amp;STARTTOP=6280943</t>
  </si>
  <si>
    <t>570715000000084409</t>
  </si>
  <si>
    <t>95220</t>
  </si>
  <si>
    <t>Bjerre By, Udbynder</t>
  </si>
  <si>
    <t>http://193.88.185.146/website/energidataKort/viewer.htm?starttema1=vindkraft&amp;STARTLEFT=580634&amp;STARTRIGHT=581434&amp;STARTBOTTOM=6280073&amp;STARTTOP=6280873</t>
  </si>
  <si>
    <t>570715000000084393</t>
  </si>
  <si>
    <t>95219</t>
  </si>
  <si>
    <t>http://193.88.185.146/website/energidataKort/viewer.htm?starttema1=vindkraft&amp;STARTLEFT=580112&amp;STARTRIGHT=580912&amp;STARTBOTTOM=6280043&amp;STARTTOP=6280843</t>
  </si>
  <si>
    <t>570715000000084386</t>
  </si>
  <si>
    <t>95218</t>
  </si>
  <si>
    <t>http://193.88.185.146/website/energidataKort/viewer.htm?starttema1=vindkraft&amp;STARTLEFT=579589&amp;STARTRIGHT=580389&amp;STARTBOTTOM=6279992&amp;STARTTOP=6280792</t>
  </si>
  <si>
    <t>570715000000084362</t>
  </si>
  <si>
    <t>95217</t>
  </si>
  <si>
    <t>Sødring By, Sødring</t>
  </si>
  <si>
    <t>http://193.88.185.146/website/energidataKort/viewer.htm?starttema1=vindkraft&amp;STARTLEFT=581865&amp;STARTRIGHT=582665&amp;STARTBOTTOM=6279724&amp;STARTTOP=6280524</t>
  </si>
  <si>
    <t>570715000000084355</t>
  </si>
  <si>
    <t>95216</t>
  </si>
  <si>
    <t>http://193.88.185.146/website/energidataKort/viewer.htm?starttema1=vindkraft&amp;STARTLEFT=581402&amp;STARTRIGHT=582202&amp;STARTBOTTOM=6279680&amp;STARTTOP=6280480</t>
  </si>
  <si>
    <t>570715000000084348</t>
  </si>
  <si>
    <t>95215</t>
  </si>
  <si>
    <t>6f</t>
  </si>
  <si>
    <t>http://193.88.185.146/website/energidataKort/viewer.htm?starttema1=vindkraft&amp;STARTLEFT=580880&amp;STARTRIGHT=581680&amp;STARTBOTTOM=6279629&amp;STARTTOP=6280429</t>
  </si>
  <si>
    <t>570715000000084331</t>
  </si>
  <si>
    <t>95214</t>
  </si>
  <si>
    <t>http://193.88.185.146/website/energidataKort/viewer.htm?starttema1=vindkraft&amp;STARTLEFT=580358&amp;STARTRIGHT=581158&amp;STARTBOTTOM=6279579&amp;STARTTOP=6280379</t>
  </si>
  <si>
    <t>570715000000084324</t>
  </si>
  <si>
    <t>95213</t>
  </si>
  <si>
    <t>17n</t>
  </si>
  <si>
    <t>http://193.88.185.146/website/energidataKort/viewer.htm?starttema1=vindkraft&amp;STARTLEFT=579835&amp;STARTRIGHT=580635&amp;STARTBOTTOM=6279528&amp;STARTTOP=6280328</t>
  </si>
  <si>
    <t>NM72/2000</t>
  </si>
  <si>
    <t>570715000000084317</t>
  </si>
  <si>
    <t>95207</t>
  </si>
  <si>
    <t>8f</t>
  </si>
  <si>
    <t>Udbyneder by, Udbyneder</t>
  </si>
  <si>
    <t>http://193.88.185.146/website/energidataKort/viewer.htm?starttema1=vindkraft&amp;STARTLEFT=579372&amp;STARTRIGHT=580172&amp;STARTBOTTOM=6281431&amp;STARTTOP=6282231</t>
  </si>
  <si>
    <t>570715000000078576</t>
  </si>
  <si>
    <t>95206</t>
  </si>
  <si>
    <t>http://193.88.185.146/website/energidataKort/viewer.htm?starttema1=vindkraft&amp;STARTLEFT=578850&amp;STARTRIGHT=579650&amp;STARTBOTTOM=6281381&amp;STARTTOP=6282181</t>
  </si>
  <si>
    <t>Kolibri 5,5 kW</t>
  </si>
  <si>
    <t>DK-Miljø APS</t>
  </si>
  <si>
    <t>570715000000064524</t>
  </si>
  <si>
    <t>95205</t>
  </si>
  <si>
    <t>Skalmstrup by</t>
  </si>
  <si>
    <t>http://193.88.185.146/website/energidataKort/viewer.htm?starttema1=vindkraft&amp;STARTLEFT=573826&amp;STARTRIGHT=574626&amp;STARTBOTTOM=6266792&amp;STARTTOP=6267592</t>
  </si>
  <si>
    <t>NM 72/2000</t>
  </si>
  <si>
    <t>570715000000064517</t>
  </si>
  <si>
    <t>95201</t>
  </si>
  <si>
    <t>Overgård Hgd, Udbyneder</t>
  </si>
  <si>
    <t>http://193.88.185.146/website/energidataKort/viewer.htm?starttema1=vindkraft&amp;STARTLEFT=580418&amp;STARTRIGHT=581218&amp;STARTBOTTOM=6281534&amp;STARTTOP=6282334</t>
  </si>
  <si>
    <t>570715000000064388</t>
  </si>
  <si>
    <t>95200</t>
  </si>
  <si>
    <t>http://193.88.185.146/website/energidataKort/viewer.htm?starttema1=vindkraft&amp;STARTLEFT=579896&amp;STARTRIGHT=580696&amp;STARTBOTTOM=6281483&amp;STARTTOP=6282283</t>
  </si>
  <si>
    <t>570715000000064371</t>
  </si>
  <si>
    <t>95199</t>
  </si>
  <si>
    <t>http://193.88.185.146/website/energidataKort/viewer.htm?starttema1=vindkraft&amp;STARTLEFT=580171&amp;STARTRIGHT=580971&amp;STARTBOTTOM=6281998&amp;STARTTOP=6282798</t>
  </si>
  <si>
    <t>570715000000064364</t>
  </si>
  <si>
    <t>95198</t>
  </si>
  <si>
    <t>http://193.88.185.146/website/energidataKort/viewer.htm?starttema1=vindkraft&amp;STARTLEFT=579649&amp;STARTRIGHT=580449&amp;STARTBOTTOM=6281946&amp;STARTTOP=6282746</t>
  </si>
  <si>
    <t>570715000000064357</t>
  </si>
  <si>
    <t>95197</t>
  </si>
  <si>
    <t>http://193.88.185.146/website/energidataKort/viewer.htm?starttema1=vindkraft&amp;STARTLEFT=580447&amp;STARTRIGHT=581247&amp;STARTBOTTOM=6282511&amp;STARTTOP=6283311</t>
  </si>
  <si>
    <t>570715000000064340</t>
  </si>
  <si>
    <t>95196</t>
  </si>
  <si>
    <t>http://193.88.185.146/website/energidataKort/viewer.htm?starttema1=vindkraft&amp;STARTLEFT=579925&amp;STARTRIGHT=580725&amp;STARTBOTTOM=6282461&amp;STARTTOP=6283261</t>
  </si>
  <si>
    <t>570715000000064333</t>
  </si>
  <si>
    <t>95195</t>
  </si>
  <si>
    <t>http://193.88.185.146/website/energidataKort/viewer.htm?starttema1=vindkraft&amp;STARTLEFT=579403&amp;STARTRIGHT=580203&amp;STARTBOTTOM=6282410&amp;STARTTOP=6283210</t>
  </si>
  <si>
    <t>570715000000058042</t>
  </si>
  <si>
    <t>95194</t>
  </si>
  <si>
    <t>http://193.88.185.146/website/energidataKort/viewer.htm?starttema1=vindkraft&amp;STARTLEFT=578880&amp;STARTRIGHT=579680&amp;STARTBOTTOM=6282360&amp;STARTTOP=6283160</t>
  </si>
  <si>
    <t>NM 20000/72</t>
  </si>
  <si>
    <t>570715000000058035</t>
  </si>
  <si>
    <t>95189</t>
  </si>
  <si>
    <t>Udbyneder,Udbyneder</t>
  </si>
  <si>
    <t>http://193.88.185.146/website/energidataKort/viewer.htm?starttema1=vindkraft&amp;STARTLEFT=579126&amp;STARTRIGHT=579926&amp;STARTBOTTOM=6281896&amp;STARTTOP=6282696</t>
  </si>
  <si>
    <t>NM 2000/72</t>
  </si>
  <si>
    <t>NEG Mcon A/S</t>
  </si>
  <si>
    <t>570715000000057984</t>
  </si>
  <si>
    <t>95188</t>
  </si>
  <si>
    <t>http://193.88.185.146/website/energidataKort/viewer.htm?starttema1=vindkraft&amp;STARTLEFT=578601&amp;STARTRIGHT=579401&amp;STARTBOTTOM=6281849&amp;STARTTOP=6282649</t>
  </si>
  <si>
    <t>570715000000057977</t>
  </si>
  <si>
    <t>95187</t>
  </si>
  <si>
    <t>14h,67d</t>
  </si>
  <si>
    <t>Bjerre, Udbyneder</t>
  </si>
  <si>
    <t>http://193.88.185.146/website/energidataKort/viewer.htm?starttema1=vindkraft&amp;STARTLEFT=580910&amp;STARTRIGHT=581710&amp;STARTBOTTOM=6280608&amp;STARTTOP=6281408</t>
  </si>
  <si>
    <t>570715000000057960</t>
  </si>
  <si>
    <t>95186</t>
  </si>
  <si>
    <t>10h</t>
  </si>
  <si>
    <t>http://193.88.185.146/website/energidataKort/viewer.htm?starttema1=vindkraft&amp;STARTLEFT=580142&amp;STARTRIGHT=580942&amp;STARTBOTTOM=6281019&amp;STARTTOP=6281819</t>
  </si>
  <si>
    <t>570715000000057953</t>
  </si>
  <si>
    <t>95185</t>
  </si>
  <si>
    <t>http://193.88.185.146/website/energidataKort/viewer.htm?starttema1=vindkraft&amp;STARTLEFT=580389&amp;STARTRIGHT=581189&amp;STARTBOTTOM=6280557&amp;STARTTOP=6281357</t>
  </si>
  <si>
    <t>570715000000056802</t>
  </si>
  <si>
    <t>95184</t>
  </si>
  <si>
    <t>14y</t>
  </si>
  <si>
    <t>http://193.88.185.146/website/energidataKort/viewer.htm?starttema1=vindkraft&amp;STARTLEFT=579865&amp;STARTRIGHT=580665&amp;STARTBOTTOM=6280506&amp;STARTTOP=6281306</t>
  </si>
  <si>
    <t>570715000000056796</t>
  </si>
  <si>
    <t>95181</t>
  </si>
  <si>
    <t>Klattrup, Udbyneder</t>
  </si>
  <si>
    <t>http://193.88.185.146/website/energidataKort/viewer.htm?starttema1=vindkraft&amp;STARTLEFT=579619&amp;STARTRIGHT=580419&amp;STARTBOTTOM=6280969&amp;STARTTOP=6281769</t>
  </si>
  <si>
    <t>570715000000056789</t>
  </si>
  <si>
    <t>95180</t>
  </si>
  <si>
    <t>http://193.88.185.146/website/energidataKort/viewer.htm?starttema1=vindkraft&amp;STARTLEFT=579097&amp;STARTRIGHT=579897&amp;STARTBOTTOM=6280919&amp;STARTTOP=6281719</t>
  </si>
  <si>
    <t>570715000000056765</t>
  </si>
  <si>
    <t>95183</t>
  </si>
  <si>
    <t>26f</t>
  </si>
  <si>
    <t>http://193.88.185.146/website/energidataKort/viewer.htm?starttema1=vindkraft&amp;STARTLEFT=579342&amp;STARTRIGHT=580142&amp;STARTBOTTOM=6280455&amp;STARTTOP=6281255</t>
  </si>
  <si>
    <t>570715000000056697</t>
  </si>
  <si>
    <t>95182</t>
  </si>
  <si>
    <t>http://193.88.185.146/website/energidataKort/viewer.htm?starttema1=vindkraft&amp;STARTLEFT=580665&amp;STARTRIGHT=581465&amp;STARTBOTTOM=6281071&amp;STARTTOP=6281871</t>
  </si>
  <si>
    <t>570715000000056680</t>
  </si>
  <si>
    <t>03</t>
  </si>
  <si>
    <t>8nb</t>
  </si>
  <si>
    <t>Alsvej Vindmøllelaug</t>
  </si>
  <si>
    <t>http://193.88.185.146/website/energidataKort/viewer.htm?starttema1=vindkraft&amp;STARTLEFT=564014&amp;STARTRIGHT=564814&amp;STARTBOTTOM=6253968&amp;STARTTOP=6254768</t>
  </si>
  <si>
    <t>NM 900/52 (44)</t>
  </si>
  <si>
    <t>570715000000023101</t>
  </si>
  <si>
    <t>95170</t>
  </si>
  <si>
    <t>Assentoft by, Essenbæk sogn</t>
  </si>
  <si>
    <t>http://193.88.185.146/website/energidataKort/viewer.htm?starttema1=vindkraft&amp;STARTLEFT=570648&amp;STARTRIGHT=571448&amp;STARTBOTTOM=6254035&amp;STARTTOP=6254835</t>
  </si>
  <si>
    <t>570715000000020889</t>
  </si>
  <si>
    <t>95169</t>
  </si>
  <si>
    <t>4id</t>
  </si>
  <si>
    <t>http://193.88.185.146/website/energidataKort/viewer.htm?starttema1=vindkraft&amp;STARTLEFT=570502&amp;STARTRIGHT=571302&amp;STARTBOTTOM=6254133&amp;STARTTOP=6254933</t>
  </si>
  <si>
    <t>570715000000020872</t>
  </si>
  <si>
    <t>95164</t>
  </si>
  <si>
    <t>Grensten, Grensten</t>
  </si>
  <si>
    <t>http://193.88.185.146/website/energidataKort/viewer.htm?starttema1=vindkraft&amp;STARTLEFT=556590&amp;STARTRIGHT=557390&amp;STARTBOTTOM=6253906&amp;STARTTOP=6254706</t>
  </si>
  <si>
    <t>570715000000020827</t>
  </si>
  <si>
    <t>95163</t>
  </si>
  <si>
    <t>http://193.88.185.146/website/energidataKort/viewer.htm?starttema1=vindkraft&amp;STARTLEFT=556536&amp;STARTRIGHT=557336&amp;STARTBOTTOM=6254102&amp;STARTTOP=6254902</t>
  </si>
  <si>
    <t>570715000000020810</t>
  </si>
  <si>
    <t>95162</t>
  </si>
  <si>
    <t>http://193.88.185.146/website/energidataKort/viewer.htm?starttema1=vindkraft&amp;STARTLEFT=556484&amp;STARTRIGHT=557284&amp;STARTBOTTOM=6254293&amp;STARTTOP=6255093</t>
  </si>
  <si>
    <t>Gaia Wind 11 kW</t>
  </si>
  <si>
    <t>570715000000020803</t>
  </si>
  <si>
    <t>95142</t>
  </si>
  <si>
    <t>Kåtrup</t>
  </si>
  <si>
    <t>http://193.88.185.146/website/energidataKort/viewer.htm?starttema1=vindkraft&amp;STARTLEFT=557676&amp;STARTRIGHT=558476&amp;STARTBOTTOM=6270008&amp;STARTTOP=6270808</t>
  </si>
  <si>
    <t>570715000000020612</t>
  </si>
  <si>
    <t>95141</t>
  </si>
  <si>
    <t>25k</t>
  </si>
  <si>
    <t>Værum by, Værum</t>
  </si>
  <si>
    <t>http://193.88.185.146/website/energidataKort/viewer.htm?starttema1=vindkraft&amp;STARTLEFT=561560&amp;STARTRIGHT=562360&amp;STARTBOTTOM=6250641&amp;STARTTOP=6251441</t>
  </si>
  <si>
    <t>570715000000020605</t>
  </si>
  <si>
    <t>95140</t>
  </si>
  <si>
    <t>Vestrup by, Albæk</t>
  </si>
  <si>
    <t>http://193.88.185.146/website/energidataKort/viewer.htm?starttema1=vindkraft&amp;STARTLEFT=569075&amp;STARTRIGHT=569875&amp;STARTBOTTOM=6260321&amp;STARTTOP=6261121</t>
  </si>
  <si>
    <t>570715000000020599</t>
  </si>
  <si>
    <t>95139</t>
  </si>
  <si>
    <t>Virring by, Virring</t>
  </si>
  <si>
    <t>http://193.88.185.146/website/energidataKort/viewer.htm?starttema1=vindkraft&amp;STARTLEFT=576803&amp;STARTRIGHT=577603&amp;STARTBOTTOM=6255867&amp;STARTTOP=6256667</t>
  </si>
  <si>
    <t>570715000000020582</t>
  </si>
  <si>
    <t>http://193.88.185.146/website/energidataKort/viewer.htm?starttema1=vindkraft&amp;STARTLEFT=576831&amp;STARTRIGHT=577631&amp;STARTBOTTOM=6255667&amp;STARTTOP=6256467</t>
  </si>
  <si>
    <t>570715000000020575</t>
  </si>
  <si>
    <t>http://193.88.185.146/website/energidataKort/viewer.htm?starttema1=vindkraft&amp;STARTLEFT=576858&amp;STARTRIGHT=577658&amp;STARTBOTTOM=6255470&amp;STARTTOP=6256270</t>
  </si>
  <si>
    <t>570715000000020568</t>
  </si>
  <si>
    <t>95138</t>
  </si>
  <si>
    <t>3p</t>
  </si>
  <si>
    <t>Råsted by, Råsted</t>
  </si>
  <si>
    <t>http://193.88.185.146/website/energidataKort/viewer.htm?starttema1=vindkraft&amp;STARTLEFT=557655&amp;STARTRIGHT=558455&amp;STARTBOTTOM=6262116&amp;STARTTOP=6262916</t>
  </si>
  <si>
    <t>NM 750-200/20</t>
  </si>
  <si>
    <t>570715000000020544</t>
  </si>
  <si>
    <t>Råsted By, Råsted</t>
  </si>
  <si>
    <t>http://193.88.185.146/website/energidataKort/viewer.htm?starttema1=vindkraft&amp;STARTLEFT=557656&amp;STARTRIGHT=558456&amp;STARTBOTTOM=6262317&amp;STARTTOP=6263117</t>
  </si>
  <si>
    <t>M1800-750</t>
  </si>
  <si>
    <t>570715000000020537</t>
  </si>
  <si>
    <t>4u</t>
  </si>
  <si>
    <t>Råsted</t>
  </si>
  <si>
    <t>http://193.88.185.146/website/energidataKort/viewer.htm?starttema1=vindkraft&amp;STARTLEFT=557410&amp;STARTRIGHT=558210&amp;STARTBOTTOM=6262190&amp;STARTTOP=6262990</t>
  </si>
  <si>
    <t>570715000000020520</t>
  </si>
  <si>
    <t>4s</t>
  </si>
  <si>
    <t>http://193.88.185.146/website/energidataKort/viewer.htm?starttema1=vindkraft&amp;STARTLEFT=557422&amp;STARTRIGHT=558222&amp;STARTBOTTOM=6262413&amp;STARTTOP=6263213</t>
  </si>
  <si>
    <t>750 KW</t>
  </si>
  <si>
    <t>570715000000020513</t>
  </si>
  <si>
    <t>95137</t>
  </si>
  <si>
    <t>http://193.88.185.146/website/energidataKort/viewer.htm?starttema1=vindkraft&amp;STARTLEFT=561680&amp;STARTRIGHT=562480&amp;STARTBOTTOM=6250741&amp;STARTTOP=6251541</t>
  </si>
  <si>
    <t>750-200/48 IEC 2 lm 23,5</t>
  </si>
  <si>
    <t>570715000000020490</t>
  </si>
  <si>
    <t>95136</t>
  </si>
  <si>
    <t>Dalbyneder</t>
  </si>
  <si>
    <t>http://193.88.185.146/website/energidataKort/viewer.htm?starttema1=vindkraft&amp;STARTLEFT=574750&amp;STARTRIGHT=575550&amp;STARTBOTTOM=6275596&amp;STARTTOP=6276396</t>
  </si>
  <si>
    <t>570715000000020483</t>
  </si>
  <si>
    <t>Demstrup Hovedgård</t>
  </si>
  <si>
    <t>http://193.88.185.146/website/energidataKort/viewer.htm?starttema1=vindkraft&amp;STARTLEFT=574731&amp;STARTRIGHT=575531&amp;STARTBOTTOM=6275838&amp;STARTTOP=6276638</t>
  </si>
  <si>
    <t>570715000000020476</t>
  </si>
  <si>
    <t>http://193.88.185.146/website/energidataKort/viewer.htm?starttema1=vindkraft&amp;STARTLEFT=574711&amp;STARTRIGHT=575511&amp;STARTBOTTOM=6276080&amp;STARTTOP=6276880</t>
  </si>
  <si>
    <t>570715000000020469</t>
  </si>
  <si>
    <t>http://193.88.185.146/website/energidataKort/viewer.htm?starttema1=vindkraft&amp;STARTLEFT=574692&amp;STARTRIGHT=575492&amp;STARTBOTTOM=6276323&amp;STARTTOP=6277123</t>
  </si>
  <si>
    <t>V47-660kw-VES</t>
  </si>
  <si>
    <t>570715000000020452</t>
  </si>
  <si>
    <t>95131</t>
  </si>
  <si>
    <t>8aa</t>
  </si>
  <si>
    <t>Udbyover by, udbyover</t>
  </si>
  <si>
    <t>http://193.88.185.146/website/energidataKort/viewer.htm?starttema1=vindkraft&amp;STARTLEFT=573543&amp;STARTRIGHT=574343&amp;STARTBOTTOM=6277468&amp;STARTTOP=6278268</t>
  </si>
  <si>
    <t>570715000000020322</t>
  </si>
  <si>
    <t>8ø</t>
  </si>
  <si>
    <t>http://193.88.185.146/website/energidataKort/viewer.htm?starttema1=vindkraft&amp;STARTLEFT=573620&amp;STARTRIGHT=574420&amp;STARTBOTTOM=6277658&amp;STARTTOP=6278458</t>
  </si>
  <si>
    <t>570715000000020315</t>
  </si>
  <si>
    <t>8æ</t>
  </si>
  <si>
    <t>http://193.88.185.146/website/energidataKort/viewer.htm?starttema1=vindkraft&amp;STARTLEFT=573281&amp;STARTRIGHT=574081&amp;STARTBOTTOM=6277294&amp;STARTTOP=6278094</t>
  </si>
  <si>
    <t>570715000000020308</t>
  </si>
  <si>
    <t>http://193.88.185.146/website/energidataKort/viewer.htm?starttema1=vindkraft&amp;STARTLEFT=573355&amp;STARTRIGHT=574155&amp;STARTBOTTOM=6277477&amp;STARTTOP=6278277</t>
  </si>
  <si>
    <t>570715000000020292</t>
  </si>
  <si>
    <t>http://193.88.185.146/website/energidataKort/viewer.htm?starttema1=vindkraft&amp;STARTLEFT=573428&amp;STARTRIGHT=574228&amp;STARTBOTTOM=6277660&amp;STARTTOP=6278460</t>
  </si>
  <si>
    <t>570715000000020285</t>
  </si>
  <si>
    <t>95130</t>
  </si>
  <si>
    <t>Tammestrup By, Essenbæk</t>
  </si>
  <si>
    <t>http://193.88.185.146/website/energidataKort/viewer.htm?starttema1=vindkraft&amp;STARTLEFT=573203&amp;STARTRIGHT=574003&amp;STARTBOTTOM=6256070&amp;STARTTOP=6256870</t>
  </si>
  <si>
    <t>570715000000020261</t>
  </si>
  <si>
    <t>95129</t>
  </si>
  <si>
    <t>Tammestrup by, Essenbæk</t>
  </si>
  <si>
    <t>http://193.88.185.146/website/energidataKort/viewer.htm?starttema1=vindkraft&amp;STARTLEFT=572979&amp;STARTRIGHT=573779&amp;STARTBOTTOM=6256159&amp;STARTTOP=6256959</t>
  </si>
  <si>
    <t>570715000000020254</t>
  </si>
  <si>
    <t>95128</t>
  </si>
  <si>
    <t>Langkastrup Mark</t>
  </si>
  <si>
    <t>http://193.88.185.146/website/energidataKort/viewer.htm?starttema1=vindkraft&amp;STARTLEFT=573443&amp;STARTRIGHT=574243&amp;STARTBOTTOM=6255975&amp;STARTTOP=6256775</t>
  </si>
  <si>
    <t>NM 750/48 50 nav</t>
  </si>
  <si>
    <t>570715000000020247</t>
  </si>
  <si>
    <t>95127</t>
  </si>
  <si>
    <t>Langkastrup</t>
  </si>
  <si>
    <t>http://193.88.185.146/website/energidataKort/viewer.htm?starttema1=vindkraft&amp;STARTLEFT=573681&amp;STARTRIGHT=574481&amp;STARTBOTTOM=6255882&amp;STARTTOP=6256682</t>
  </si>
  <si>
    <t>570715000000020230</t>
  </si>
  <si>
    <t>95123</t>
  </si>
  <si>
    <t>Randrup gde, Gassum.</t>
  </si>
  <si>
    <t>http://193.88.185.146/website/energidataKort/viewer.htm?starttema1=vindkraft&amp;STARTLEFT=559882&amp;STARTRIGHT=560682&amp;STARTBOTTOM=6270690&amp;STARTTOP=6271490</t>
  </si>
  <si>
    <t>570715000000020155</t>
  </si>
  <si>
    <t>http://193.88.185.146/website/energidataKort/viewer.htm?starttema1=vindkraft&amp;STARTLEFT=559621&amp;STARTRIGHT=560421&amp;STARTBOTTOM=6270540&amp;STARTTOP=6271340</t>
  </si>
  <si>
    <t>570715000000020148</t>
  </si>
  <si>
    <t>http://193.88.185.146/website/energidataKort/viewer.htm?starttema1=vindkraft&amp;STARTLEFT=559360&amp;STARTRIGHT=560160&amp;STARTBOTTOM=6270389&amp;STARTTOP=6271189</t>
  </si>
  <si>
    <t>570715000000020131</t>
  </si>
  <si>
    <t>Gassum by, Gassum</t>
  </si>
  <si>
    <t>http://193.88.185.146/website/energidataKort/viewer.htm?starttema1=vindkraft&amp;STARTLEFT=559101&amp;STARTRIGHT=559901&amp;STARTBOTTOM=6270239&amp;STARTTOP=6271039</t>
  </si>
  <si>
    <t>570715000000020124</t>
  </si>
  <si>
    <t>http://193.88.185.146/website/energidataKort/viewer.htm?starttema1=vindkraft&amp;STARTLEFT=558846&amp;STARTRIGHT=559646&amp;STARTBOTTOM=6270087&amp;STARTTOP=6270887</t>
  </si>
  <si>
    <t>570715000000020117</t>
  </si>
  <si>
    <t>95122</t>
  </si>
  <si>
    <t>Jennum by, Spentrup</t>
  </si>
  <si>
    <t>http://193.88.185.146/website/energidataKort/viewer.htm?starttema1=vindkraft&amp;STARTLEFT=566133&amp;STARTRIGHT=566933&amp;STARTBOTTOM=6266678&amp;STARTTOP=6267478</t>
  </si>
  <si>
    <t>570715000000020094</t>
  </si>
  <si>
    <t>19f</t>
  </si>
  <si>
    <t>http://193.88.185.146/website/energidataKort/viewer.htm?starttema1=vindkraft&amp;STARTLEFT=565875&amp;STARTRIGHT=566675&amp;STARTBOTTOM=6266974&amp;STARTTOP=6267774</t>
  </si>
  <si>
    <t>570715000000020087</t>
  </si>
  <si>
    <t>http://193.88.185.146/website/energidataKort/viewer.htm?starttema1=vindkraft&amp;STARTLEFT=565814&amp;STARTRIGHT=566614&amp;STARTBOTTOM=6266612&amp;STARTTOP=6267412</t>
  </si>
  <si>
    <t>570715000000020070</t>
  </si>
  <si>
    <t>http://193.88.185.146/website/energidataKort/viewer.htm?starttema1=vindkraft&amp;STARTLEFT=565558&amp;STARTRIGHT=566358&amp;STARTBOTTOM=6266910&amp;STARTTOP=6267710</t>
  </si>
  <si>
    <t>570715000000020063</t>
  </si>
  <si>
    <t>7p</t>
  </si>
  <si>
    <t>http://193.88.185.146/website/energidataKort/viewer.htm?starttema1=vindkraft&amp;STARTLEFT=565301&amp;STARTRIGHT=566101&amp;STARTBOTTOM=6267206&amp;STARTTOP=6268006</t>
  </si>
  <si>
    <t>570715000000020056</t>
  </si>
  <si>
    <t>95120</t>
  </si>
  <si>
    <t>Stangerum</t>
  </si>
  <si>
    <t>http://193.88.185.146/website/energidataKort/viewer.htm?starttema1=vindkraft&amp;STARTLEFT=571596&amp;STARTRIGHT=572396&amp;STARTBOTTOM=6274875&amp;STARTTOP=6275675</t>
  </si>
  <si>
    <t>570715000000020025</t>
  </si>
  <si>
    <t>http://193.88.185.146/website/energidataKort/viewer.htm?starttema1=vindkraft&amp;STARTLEFT=571419&amp;STARTRIGHT=572219&amp;STARTBOTTOM=6274964&amp;STARTTOP=6275764</t>
  </si>
  <si>
    <t>570715000000020018</t>
  </si>
  <si>
    <t>http://193.88.185.146/website/energidataKort/viewer.htm?starttema1=vindkraft&amp;STARTLEFT=571241&amp;STARTRIGHT=572041&amp;STARTBOTTOM=6275055&amp;STARTTOP=6275855</t>
  </si>
  <si>
    <t>570715000000020001</t>
  </si>
  <si>
    <t>http://193.88.185.146/website/energidataKort/viewer.htm?starttema1=vindkraft&amp;STARTLEFT=571063&amp;STARTRIGHT=571863&amp;STARTBOTTOM=6275146&amp;STARTTOP=6275946</t>
  </si>
  <si>
    <t>570715000000019999</t>
  </si>
  <si>
    <t>http://193.88.185.146/website/energidataKort/viewer.htm?starttema1=vindkraft&amp;STARTLEFT=570884&amp;STARTRIGHT=571684&amp;STARTBOTTOM=6275236&amp;STARTTOP=6276036</t>
  </si>
  <si>
    <t>570715000000019982</t>
  </si>
  <si>
    <t>95119</t>
  </si>
  <si>
    <t>Blenstrup by, Gjerlev</t>
  </si>
  <si>
    <t>http://193.88.185.146/website/energidataKort/viewer.htm?starttema1=vindkraft&amp;STARTLEFT=568296&amp;STARTRIGHT=569096&amp;STARTBOTTOM=6272907&amp;STARTTOP=6273707</t>
  </si>
  <si>
    <t>570715000000019968</t>
  </si>
  <si>
    <t>http://193.88.185.146/website/energidataKort/viewer.htm?starttema1=vindkraft&amp;STARTLEFT=568549&amp;STARTRIGHT=569349&amp;STARTBOTTOM=6273014&amp;STARTTOP=6273814</t>
  </si>
  <si>
    <t>570715000000019951</t>
  </si>
  <si>
    <t>Vindbylund GDE, Gjerlev</t>
  </si>
  <si>
    <t>http://193.88.185.146/website/energidataKort/viewer.htm?starttema1=vindkraft&amp;STARTLEFT=568800&amp;STARTRIGHT=569600&amp;STARTBOTTOM=6273119&amp;STARTTOP=6273919</t>
  </si>
  <si>
    <t>570715000000019944</t>
  </si>
  <si>
    <t>http://193.88.185.146/website/energidataKort/viewer.htm?starttema1=vindkraft&amp;STARTLEFT=569051&amp;STARTRIGHT=569851&amp;STARTBOTTOM=6273226&amp;STARTTOP=6274026</t>
  </si>
  <si>
    <t>GAIA Wind</t>
  </si>
  <si>
    <t>570715000000019937</t>
  </si>
  <si>
    <t>95118</t>
  </si>
  <si>
    <t>Tørring By, Øster Tørslev</t>
  </si>
  <si>
    <t>http://193.88.185.146/website/energidataKort/viewer.htm?starttema1=vindkraft&amp;STARTLEFT=576323&amp;STARTRIGHT=577123&amp;STARTBOTTOM=6272501&amp;STARTTOP=6273301</t>
  </si>
  <si>
    <t>NM600/48</t>
  </si>
  <si>
    <t>570715000000019913</t>
  </si>
  <si>
    <t>95117</t>
  </si>
  <si>
    <t>Tebbestrup By</t>
  </si>
  <si>
    <t>http://193.88.185.146/website/energidataKort/viewer.htm?starttema1=vindkraft&amp;STARTLEFT=562155&amp;STARTRIGHT=562955&amp;STARTBOTTOM=6253684&amp;STARTTOP=6254484</t>
  </si>
  <si>
    <t>NM600/48-45</t>
  </si>
  <si>
    <t>570715000000019906</t>
  </si>
  <si>
    <t>http://193.88.185.146/website/energidataKort/viewer.htm?starttema1=vindkraft&amp;STARTLEFT=562077&amp;STARTRIGHT=562877&amp;STARTBOTTOM=6253846&amp;STARTTOP=6254646</t>
  </si>
  <si>
    <t>570715000000019890</t>
  </si>
  <si>
    <t>http://193.88.185.146/website/energidataKort/viewer.htm?starttema1=vindkraft&amp;STARTLEFT=562000&amp;STARTRIGHT=562800&amp;STARTBOTTOM=6254000&amp;STARTTOP=6254800</t>
  </si>
  <si>
    <t>M1800-750-200/48</t>
  </si>
  <si>
    <t>570715000000019883</t>
  </si>
  <si>
    <t>95115</t>
  </si>
  <si>
    <t>Kondrup By, Borup</t>
  </si>
  <si>
    <t>http://193.88.185.146/website/energidataKort/viewer.htm?starttema1=vindkraft&amp;STARTLEFT=559325&amp;STARTRIGHT=560125&amp;STARTBOTTOM=6264858&amp;STARTTOP=6265658</t>
  </si>
  <si>
    <t>570715000000019821</t>
  </si>
  <si>
    <t>http://193.88.185.146/website/energidataKort/viewer.htm?starttema1=vindkraft&amp;STARTLEFT=559094&amp;STARTRIGHT=559894&amp;STARTBOTTOM=6264792&amp;STARTTOP=6265592</t>
  </si>
  <si>
    <t>570715000000019814</t>
  </si>
  <si>
    <t>http://193.88.185.146/website/energidataKort/viewer.htm?starttema1=vindkraft&amp;STARTLEFT=558863&amp;STARTRIGHT=559663&amp;STARTBOTTOM=6264728&amp;STARTTOP=6265528</t>
  </si>
  <si>
    <t>570715000000019807</t>
  </si>
  <si>
    <t>Kondrup By, Råsted</t>
  </si>
  <si>
    <t>http://193.88.185.146/website/energidataKort/viewer.htm?starttema1=vindkraft&amp;STARTLEFT=558632&amp;STARTRIGHT=559432&amp;STARTBOTTOM=6264663&amp;STARTTOP=6265463</t>
  </si>
  <si>
    <t>M1800-600 KW</t>
  </si>
  <si>
    <t>570715000000019791</t>
  </si>
  <si>
    <t>95110</t>
  </si>
  <si>
    <t>Lindbjerg By, Harridslev</t>
  </si>
  <si>
    <t>http://193.88.185.146/website/energidataKort/viewer.htm?starttema1=vindkraft&amp;STARTLEFT=569619&amp;STARTRIGHT=570419&amp;STARTBOTTOM=6264198&amp;STARTTOP=6264998</t>
  </si>
  <si>
    <t>570715000000019630</t>
  </si>
  <si>
    <t>http://193.88.185.146/website/energidataKort/viewer.htm?starttema1=vindkraft&amp;STARTLEFT=569544&amp;STARTRIGHT=570344&amp;STARTBOTTOM=6264068&amp;STARTTOP=6264868</t>
  </si>
  <si>
    <t>M1800-600/150 KW</t>
  </si>
  <si>
    <t>570715000000019623</t>
  </si>
  <si>
    <t>http://193.88.185.146/website/energidataKort/viewer.htm?starttema1=vindkraft&amp;STARTLEFT=569469&amp;STARTRIGHT=570269&amp;STARTBOTTOM=6263939&amp;STARTTOP=6264739</t>
  </si>
  <si>
    <t>NM 600/150</t>
  </si>
  <si>
    <t>570715000000019616</t>
  </si>
  <si>
    <t>9o</t>
  </si>
  <si>
    <t>http://193.88.185.146/website/energidataKort/viewer.htm?starttema1=vindkraft&amp;STARTLEFT=569394&amp;STARTRIGHT=570194&amp;STARTBOTTOM=6263808&amp;STARTTOP=6264608</t>
  </si>
  <si>
    <t>M1800 600/150 KW</t>
  </si>
  <si>
    <t>570715000000019609</t>
  </si>
  <si>
    <t>5ø</t>
  </si>
  <si>
    <t>http://193.88.185.146/website/energidataKort/viewer.htm?starttema1=vindkraft&amp;STARTLEFT=569318&amp;STARTRIGHT=570118&amp;STARTBOTTOM=6263679&amp;STARTTOP=6264479</t>
  </si>
  <si>
    <t>M1800 - 600</t>
  </si>
  <si>
    <t>570715000000019593</t>
  </si>
  <si>
    <t>95109</t>
  </si>
  <si>
    <t>Vestrup By, Albæk</t>
  </si>
  <si>
    <t>http://193.88.185.146/website/energidataKort/viewer.htm?starttema1=vindkraft&amp;STARTLEFT=568894&amp;STARTRIGHT=569694&amp;STARTBOTTOM=6260512&amp;STARTTOP=6261312</t>
  </si>
  <si>
    <t>570715000000019579</t>
  </si>
  <si>
    <t>http://193.88.185.146/website/energidataKort/viewer.htm?starttema1=vindkraft&amp;STARTLEFT=568985&amp;STARTRIGHT=569785&amp;STARTBOTTOM=6260417&amp;STARTTOP=6261217</t>
  </si>
  <si>
    <t>570715000000019562</t>
  </si>
  <si>
    <t>http://193.88.185.146/website/energidataKort/viewer.htm?starttema1=vindkraft&amp;STARTLEFT=569165&amp;STARTRIGHT=569965&amp;STARTBOTTOM=6260226&amp;STARTTOP=6261026</t>
  </si>
  <si>
    <t>570715000000019555</t>
  </si>
  <si>
    <t>3k</t>
  </si>
  <si>
    <t>http://193.88.185.146/website/energidataKort/viewer.htm?starttema1=vindkraft&amp;STARTLEFT=569257&amp;STARTRIGHT=570057&amp;STARTBOTTOM=6260131&amp;STARTTOP=6260931</t>
  </si>
  <si>
    <t>M1500 600/150</t>
  </si>
  <si>
    <t>570715000000019548</t>
  </si>
  <si>
    <t>95108</t>
  </si>
  <si>
    <t>12ø</t>
  </si>
  <si>
    <t>Albæk By, Albæk</t>
  </si>
  <si>
    <t>http://193.88.185.146/website/energidataKort/viewer.htm?starttema1=vindkraft&amp;STARTLEFT=570684&amp;STARTRIGHT=571484&amp;STARTBOTTOM=6261369&amp;STARTTOP=6262169</t>
  </si>
  <si>
    <t>570715000000019524</t>
  </si>
  <si>
    <t>12æ</t>
  </si>
  <si>
    <t>http://193.88.185.146/website/energidataKort/viewer.htm?starttema1=vindkraft&amp;STARTLEFT=570676&amp;STARTRIGHT=571476&amp;STARTBOTTOM=6261223&amp;STARTTOP=6262023</t>
  </si>
  <si>
    <t>570715000000019517</t>
  </si>
  <si>
    <t>12z</t>
  </si>
  <si>
    <t>http://193.88.185.146/website/energidataKort/viewer.htm?starttema1=vindkraft&amp;STARTLEFT=570668&amp;STARTRIGHT=571468&amp;STARTBOTTOM=6261077&amp;STARTTOP=6261877</t>
  </si>
  <si>
    <t>570715000000019500</t>
  </si>
  <si>
    <t>12y</t>
  </si>
  <si>
    <t>http://193.88.185.146/website/energidataKort/viewer.htm?starttema1=vindkraft&amp;STARTLEFT=570661&amp;STARTRIGHT=571461&amp;STARTBOTTOM=6260934&amp;STARTTOP=6261734</t>
  </si>
  <si>
    <t>570715000000019494</t>
  </si>
  <si>
    <t>12x</t>
  </si>
  <si>
    <t>http://193.88.185.146/website/energidataKort/viewer.htm?starttema1=vindkraft&amp;STARTLEFT=570654&amp;STARTRIGHT=571454&amp;STARTBOTTOM=6260789&amp;STARTTOP=6261589</t>
  </si>
  <si>
    <t>NM 900/52-44</t>
  </si>
  <si>
    <t>570715000000019487</t>
  </si>
  <si>
    <t>95107</t>
  </si>
  <si>
    <t>Askildrup By</t>
  </si>
  <si>
    <t>http://193.88.185.146/website/energidataKort/viewer.htm?starttema1=vindkraft&amp;STARTLEFT=564394&amp;STARTRIGHT=565194&amp;STARTBOTTOM=6250092&amp;STARTTOP=6250892</t>
  </si>
  <si>
    <t>570715000000019463</t>
  </si>
  <si>
    <t>95106</t>
  </si>
  <si>
    <t>4q</t>
  </si>
  <si>
    <t>http://193.88.185.146/website/energidataKort/viewer.htm?starttema1=vindkraft&amp;STARTLEFT=564664&amp;STARTRIGHT=565464&amp;STARTBOTTOM=6250229&amp;STARTTOP=6251029</t>
  </si>
  <si>
    <t>570715000000019456</t>
  </si>
  <si>
    <t>95105</t>
  </si>
  <si>
    <t>3o</t>
  </si>
  <si>
    <t>http://193.88.185.146/website/energidataKort/viewer.htm?starttema1=vindkraft&amp;STARTLEFT=564564&amp;STARTRIGHT=565364&amp;STARTBOTTOM=6249783&amp;STARTTOP=6250583</t>
  </si>
  <si>
    <t>D22/12,8</t>
  </si>
  <si>
    <t>Dansk Vindkraft Service</t>
  </si>
  <si>
    <t>570715000000019449</t>
  </si>
  <si>
    <t>95103</t>
  </si>
  <si>
    <t>Kousted By, Kousted</t>
  </si>
  <si>
    <t>http://193.88.185.146/website/energidataKort/viewer.htm?starttema1=vindkraft&amp;STARTLEFT=556147&amp;STARTRIGHT=556947&amp;STARTBOTTOM=6263842&amp;STARTTOP=6264642</t>
  </si>
  <si>
    <t>W200-26</t>
  </si>
  <si>
    <t>570715000000019432</t>
  </si>
  <si>
    <t>95074</t>
  </si>
  <si>
    <t>Ø.Velling By,  Ø.Velling</t>
  </si>
  <si>
    <t>http://193.88.185.146/website/energidataKort/viewer.htm?starttema1=vindkraft&amp;STARTLEFT=551864&amp;STARTRIGHT=552664&amp;STARTBOTTOM=6252721&amp;STARTTOP=6253521</t>
  </si>
  <si>
    <t>570715000000019364</t>
  </si>
  <si>
    <t>95073</t>
  </si>
  <si>
    <t>http://193.88.185.146/website/energidataKort/viewer.htm?starttema1=vindkraft&amp;STARTLEFT=551802&amp;STARTRIGHT=552602&amp;STARTBOTTOM=6252652&amp;STARTTOP=6253452</t>
  </si>
  <si>
    <t>M570 200</t>
  </si>
  <si>
    <t>570715000000019357</t>
  </si>
  <si>
    <t>95063</t>
  </si>
  <si>
    <t>21u</t>
  </si>
  <si>
    <t>http://193.88.185.146/website/energidataKort/viewer.htm?starttema1=vindkraft&amp;STARTLEFT=561796&amp;STARTRIGHT=562596&amp;STARTBOTTOM=6250843&amp;STARTTOP=6251643</t>
  </si>
  <si>
    <t>WM 20 S</t>
  </si>
  <si>
    <t>570715000000019265</t>
  </si>
  <si>
    <t>95051</t>
  </si>
  <si>
    <t>Mejlby, Harridslev Sogn</t>
  </si>
  <si>
    <t>http://193.88.185.146/website/energidataKort/viewer.htm?starttema1=vindkraft&amp;STARTLEFT=566221&amp;STARTRIGHT=567021&amp;STARTBOTTOM=6263537&amp;STARTTOP=6264337</t>
  </si>
  <si>
    <t>NM900/52-44</t>
  </si>
  <si>
    <t>570715000000019142</t>
  </si>
  <si>
    <t>90069</t>
  </si>
  <si>
    <t>Torrild</t>
  </si>
  <si>
    <t>http://193.88.185.146/website/energidataKort/viewer.htm?starttema1=vindkraft&amp;STARTLEFT=564276&amp;STARTRIGHT=565076&amp;STARTBOTTOM=6204353&amp;STARTTOP=6205153</t>
  </si>
  <si>
    <t>Odder</t>
  </si>
  <si>
    <t>570715000000058479</t>
  </si>
  <si>
    <t>90068</t>
  </si>
  <si>
    <t>http://193.88.185.146/website/energidataKort/viewer.htm?starttema1=vindkraft&amp;STARTLEFT=564280&amp;STARTRIGHT=565080&amp;STARTBOTTOM=6204103&amp;STARTTOP=6204903</t>
  </si>
  <si>
    <t>570715000000058462</t>
  </si>
  <si>
    <t>90067</t>
  </si>
  <si>
    <t>http://193.88.185.146/website/energidataKort/viewer.htm?starttema1=vindkraft&amp;STARTLEFT=564283&amp;STARTRIGHT=565083&amp;STARTBOTTOM=6203853&amp;STARTTOP=6204653</t>
  </si>
  <si>
    <t>570715000000058455</t>
  </si>
  <si>
    <t>1030039</t>
  </si>
  <si>
    <t>Hadrup by, Hundslund</t>
  </si>
  <si>
    <t>http://193.88.185.146/website/energidataKort/viewer.htm?starttema1=vindkraft&amp;STARTLEFT=564583&amp;STARTRIGHT=565383&amp;STARTBOTTOM=6198732&amp;STARTTOP=6199532</t>
  </si>
  <si>
    <t>570715000000026959</t>
  </si>
  <si>
    <t>1030038</t>
  </si>
  <si>
    <t>http://193.88.185.146/website/energidataKort/viewer.htm?starttema1=vindkraft&amp;STARTLEFT=564407&amp;STARTRIGHT=565207&amp;STARTBOTTOM=6198910&amp;STARTTOP=6199710</t>
  </si>
  <si>
    <t>570715000000026942</t>
  </si>
  <si>
    <t>1030073</t>
  </si>
  <si>
    <t>http://193.88.185.146/website/energidataKort/viewer.htm?starttema1=vindkraft&amp;STARTLEFT=564023&amp;STARTRIGHT=564823&amp;STARTBOTTOM=6199296&amp;STARTTOP=6200096</t>
  </si>
  <si>
    <t>V39</t>
  </si>
  <si>
    <t>570715000000026669</t>
  </si>
  <si>
    <t>WTU</t>
  </si>
  <si>
    <t>http://193.88.185.146/website/energidataKort/viewer.htm?starttema1=vindkraft&amp;STARTLEFT=584469&amp;STARTRIGHT=585269&amp;STARTBOTTOM=6203617&amp;STARTTOP=6204417</t>
  </si>
  <si>
    <t>570715000000024061</t>
  </si>
  <si>
    <t>http://193.88.185.146/website/energidataKort/viewer.htm?starttema1=vindkraft&amp;STARTLEFT=584471&amp;STARTRIGHT=585271&amp;STARTBOTTOM=6203417&amp;STARTTOP=6204217</t>
  </si>
  <si>
    <t>570715000000024054</t>
  </si>
  <si>
    <t>http://193.88.185.146/website/energidataKort/viewer.htm?starttema1=vindkraft&amp;STARTLEFT=584472&amp;STARTRIGHT=585272&amp;STARTBOTTOM=6203218&amp;STARTTOP=6204018</t>
  </si>
  <si>
    <t>570715000000024047</t>
  </si>
  <si>
    <t>http://193.88.185.146/website/energidataKort/viewer.htm?starttema1=vindkraft&amp;STARTLEFT=584473&amp;STARTRIGHT=585273&amp;STARTBOTTOM=6203018&amp;STARTTOP=6203818</t>
  </si>
  <si>
    <t>570715000000024030</t>
  </si>
  <si>
    <t>http://193.88.185.146/website/energidataKort/viewer.htm?starttema1=vindkraft&amp;STARTLEFT=584475&amp;STARTRIGHT=585275&amp;STARTBOTTOM=6202818&amp;STARTTOP=6203618</t>
  </si>
  <si>
    <t>570715000000024023</t>
  </si>
  <si>
    <t>http://193.88.185.146/website/energidataKort/viewer.htm?starttema1=vindkraft&amp;STARTLEFT=584068&amp;STARTRIGHT=584868&amp;STARTBOTTOM=6203685&amp;STARTTOP=6204485</t>
  </si>
  <si>
    <t>570715000000024016</t>
  </si>
  <si>
    <t>http://193.88.185.146/website/energidataKort/viewer.htm?starttema1=vindkraft&amp;STARTLEFT=584069&amp;STARTRIGHT=584869&amp;STARTBOTTOM=6203484&amp;STARTTOP=6204284</t>
  </si>
  <si>
    <t>570715000000024009</t>
  </si>
  <si>
    <t>http://193.88.185.146/website/energidataKort/viewer.htm?starttema1=vindkraft&amp;STARTLEFT=584071&amp;STARTRIGHT=584871&amp;STARTBOTTOM=6203284&amp;STARTTOP=6204084</t>
  </si>
  <si>
    <t>570715000000023996</t>
  </si>
  <si>
    <t>http://193.88.185.146/website/energidataKort/viewer.htm?starttema1=vindkraft&amp;STARTLEFT=584072&amp;STARTRIGHT=584872&amp;STARTBOTTOM=6203084&amp;STARTTOP=6203884</t>
  </si>
  <si>
    <t>570715000000023989</t>
  </si>
  <si>
    <t>http://193.88.185.146/website/energidataKort/viewer.htm?starttema1=vindkraft&amp;STARTLEFT=584074&amp;STARTRIGHT=584874&amp;STARTBOTTOM=6202885&amp;STARTTOP=6203685</t>
  </si>
  <si>
    <t>WM15s</t>
  </si>
  <si>
    <t>570715000000023972</t>
  </si>
  <si>
    <t>90047</t>
  </si>
  <si>
    <t>Gyllin by,Gylling</t>
  </si>
  <si>
    <t>http://193.88.185.146/website/energidataKort/viewer.htm?starttema1=vindkraft&amp;STARTLEFT=573517&amp;STARTRIGHT=574317&amp;STARTBOTTOM=6190585&amp;STARTTOP=6191385</t>
  </si>
  <si>
    <t>570715000000023309</t>
  </si>
  <si>
    <t>90030</t>
  </si>
  <si>
    <t>Gersdorffslund Hgd.</t>
  </si>
  <si>
    <t>http://193.88.185.146/website/energidataKort/viewer.htm?starttema1=vindkraft&amp;STARTLEFT=576577&amp;STARTRIGHT=577377&amp;STARTBOTTOM=6196977&amp;STARTTOP=6197777</t>
  </si>
  <si>
    <t>NM-900/52</t>
  </si>
  <si>
    <t>570715000000023279</t>
  </si>
  <si>
    <t>200247</t>
  </si>
  <si>
    <t>Grundfør by, Grundfør</t>
  </si>
  <si>
    <t>http://193.88.185.146/website/energidataKort/viewer.htm?starttema1=vindkraft&amp;STARTLEFT=568476&amp;STARTRIGHT=569276&amp;STARTBOTTOM=6235250&amp;STARTTOP=6236050</t>
  </si>
  <si>
    <t>Favrskov</t>
  </si>
  <si>
    <t>570715000000063060</t>
  </si>
  <si>
    <t>200246</t>
  </si>
  <si>
    <t>http://193.88.185.146/website/energidataKort/viewer.htm?starttema1=vindkraft&amp;STARTLEFT=568382&amp;STARTRIGHT=569182&amp;STARTBOTTOM=6235396&amp;STARTTOP=6236196</t>
  </si>
  <si>
    <t>570715000000063053</t>
  </si>
  <si>
    <t>200245</t>
  </si>
  <si>
    <t>http://193.88.185.146/website/energidataKort/viewer.htm?starttema1=vindkraft&amp;STARTLEFT=568286&amp;STARTRIGHT=569086&amp;STARTBOTTOM=6235545&amp;STARTTOP=6236345</t>
  </si>
  <si>
    <t>570715000000063046</t>
  </si>
  <si>
    <t>137308</t>
  </si>
  <si>
    <t>Futting by, Thorsø</t>
  </si>
  <si>
    <t>http://193.88.185.146/website/energidataKort/viewer.htm?starttema1=vindkraft&amp;STARTLEFT=548753&amp;STARTRIGHT=549553&amp;STARTBOTTOM=6236867&amp;STARTTOP=6237667</t>
  </si>
  <si>
    <t>570715000000056253</t>
  </si>
  <si>
    <t>3100065</t>
  </si>
  <si>
    <t>Farre by, Sporup</t>
  </si>
  <si>
    <t>http://193.88.185.146/website/energidataKort/viewer.htm?starttema1=vindkraft&amp;STARTLEFT=551925&amp;STARTRIGHT=552725&amp;STARTBOTTOM=6229439&amp;STARTTOP=6230239</t>
  </si>
  <si>
    <t>570715000000055706</t>
  </si>
  <si>
    <t>V195</t>
  </si>
  <si>
    <t>20m</t>
  </si>
  <si>
    <t>Røved by, Ødum</t>
  </si>
  <si>
    <t>http://193.88.185.146/website/energidataKort/viewer.htm?starttema1=vindkraft&amp;STARTLEFT=571637&amp;STARTRIGHT=572437&amp;STARTBOTTOM=6240611&amp;STARTTOP=6241411</t>
  </si>
  <si>
    <t>570715000000022722</t>
  </si>
  <si>
    <t>20l</t>
  </si>
  <si>
    <t>http://193.88.185.146/website/energidataKort/viewer.htm?starttema1=vindkraft&amp;STARTLEFT=571676&amp;STARTRIGHT=572476&amp;STARTBOTTOM=6240792&amp;STARTTOP=6241592</t>
  </si>
  <si>
    <t>570715000000022715</t>
  </si>
  <si>
    <t>http://193.88.185.146/website/energidataKort/viewer.htm?starttema1=vindkraft&amp;STARTLEFT=571716&amp;STARTRIGHT=572516&amp;STARTBOTTOM=6240974&amp;STARTTOP=6241774</t>
  </si>
  <si>
    <t>570715000000022708</t>
  </si>
  <si>
    <t>200193</t>
  </si>
  <si>
    <t>Søften by, Søften</t>
  </si>
  <si>
    <t>http://193.88.185.146/website/energidataKort/viewer.htm?starttema1=vindkraft&amp;STARTLEFT=567098&amp;STARTRIGHT=567898&amp;STARTBOTTOM=6234584&amp;STARTTOP=6235384</t>
  </si>
  <si>
    <t>570715000000022623</t>
  </si>
  <si>
    <t>95161</t>
  </si>
  <si>
    <t>Hallendrup by, Rud</t>
  </si>
  <si>
    <t>http://193.88.185.146/website/energidataKort/viewer.htm?starttema1=vindkraft&amp;STARTLEFT=567533&amp;STARTRIGHT=568333&amp;STARTBOTTOM=6246907&amp;STARTTOP=6247707</t>
  </si>
  <si>
    <t>570715000000020797</t>
  </si>
  <si>
    <t>95160</t>
  </si>
  <si>
    <t>http://193.88.185.146/website/energidataKort/viewer.htm?starttema1=vindkraft&amp;STARTLEFT=567482&amp;STARTRIGHT=568282&amp;STARTBOTTOM=6247126&amp;STARTTOP=6247926</t>
  </si>
  <si>
    <t>NM 900/52-49</t>
  </si>
  <si>
    <t>570715000000020780</t>
  </si>
  <si>
    <t>95159</t>
  </si>
  <si>
    <t>http://193.88.185.146/website/energidataKort/viewer.htm?starttema1=vindkraft&amp;STARTLEFT=567584&amp;STARTRIGHT=568384&amp;STARTBOTTOM=6246687&amp;STARTTOP=6247487</t>
  </si>
  <si>
    <t>570715000000020773</t>
  </si>
  <si>
    <t>95158</t>
  </si>
  <si>
    <t>http://193.88.185.146/website/energidataKort/viewer.htm?starttema1=vindkraft&amp;STARTLEFT=567633&amp;STARTRIGHT=568433&amp;STARTBOTTOM=6246468&amp;STARTTOP=6247268</t>
  </si>
  <si>
    <t>NM 750/48-45</t>
  </si>
  <si>
    <t>570715000000020766</t>
  </si>
  <si>
    <t>95157</t>
  </si>
  <si>
    <t>Essendrupby, laurbjerg</t>
  </si>
  <si>
    <t>http://193.88.185.146/website/energidataKort/viewer.htm?starttema1=vindkraft&amp;STARTLEFT=557982&amp;STARTRIGHT=558782&amp;STARTBOTTOM=6247024&amp;STARTTOP=6247824</t>
  </si>
  <si>
    <t>570715000000020759</t>
  </si>
  <si>
    <t>95156</t>
  </si>
  <si>
    <t>Laurbjerg by</t>
  </si>
  <si>
    <t>http://193.88.185.146/website/energidataKort/viewer.htm?starttema1=vindkraft&amp;STARTLEFT=557979&amp;STARTRIGHT=558779&amp;STARTBOTTOM=6246824&amp;STARTTOP=6247624</t>
  </si>
  <si>
    <t>570715000000020742</t>
  </si>
  <si>
    <t>95155</t>
  </si>
  <si>
    <t>Laurbjerg by, alaurbjerg</t>
  </si>
  <si>
    <t>http://193.88.185.146/website/energidataKort/viewer.htm?starttema1=vindkraft&amp;STARTLEFT=557976&amp;STARTRIGHT=558776&amp;STARTBOTTOM=6246623&amp;STARTTOP=6247423</t>
  </si>
  <si>
    <t>NM 750-200/48 IEC2 AL23A3</t>
  </si>
  <si>
    <t>570715000000020735</t>
  </si>
  <si>
    <t>95154</t>
  </si>
  <si>
    <t>http://193.88.185.146/website/energidataKort/viewer.htm?starttema1=vindkraft&amp;STARTLEFT=557972&amp;STARTRIGHT=558772&amp;STARTBOTTOM=6246424&amp;STARTTOP=6247224</t>
  </si>
  <si>
    <t>570715000000020728</t>
  </si>
  <si>
    <t>95153</t>
  </si>
  <si>
    <t>http://193.88.185.146/website/energidataKort/viewer.htm?starttema1=vindkraft&amp;STARTLEFT=557968&amp;STARTRIGHT=558768&amp;STARTBOTTOM=6246224&amp;STARTTOP=6247024</t>
  </si>
  <si>
    <t>570715000000020711</t>
  </si>
  <si>
    <t>95135</t>
  </si>
  <si>
    <t>Sandby by, Haldum</t>
  </si>
  <si>
    <t>http://193.88.185.146/website/energidataKort/viewer.htm?starttema1=vindkraft&amp;STARTLEFT=564571&amp;STARTRIGHT=565371&amp;STARTBOTTOM=6238969&amp;STARTTOP=6239769</t>
  </si>
  <si>
    <t>570715000000020438</t>
  </si>
  <si>
    <t>95134</t>
  </si>
  <si>
    <t>13e</t>
  </si>
  <si>
    <t>Haldum by</t>
  </si>
  <si>
    <t>http://193.88.185.146/website/energidataKort/viewer.htm?starttema1=vindkraft&amp;STARTLEFT=564345&amp;STARTRIGHT=565145&amp;STARTBOTTOM=6239050&amp;STARTTOP=6239850</t>
  </si>
  <si>
    <t>Micon M1800-600/150 KW</t>
  </si>
  <si>
    <t>570715000000020421</t>
  </si>
  <si>
    <t>95116</t>
  </si>
  <si>
    <t>Ødum By, Ødum</t>
  </si>
  <si>
    <t>http://193.88.185.146/website/energidataKort/viewer.htm?starttema1=vindkraft&amp;STARTLEFT=570772&amp;STARTRIGHT=571572&amp;STARTBOTTOM=6241716&amp;STARTTOP=6242516</t>
  </si>
  <si>
    <t>570715000000019869</t>
  </si>
  <si>
    <t>Astrup By, Ødum</t>
  </si>
  <si>
    <t>http://193.88.185.146/website/energidataKort/viewer.htm?starttema1=vindkraft&amp;STARTLEFT=570816&amp;STARTRIGHT=571616&amp;STARTBOTTOM=6241911&amp;STARTTOP=6242711</t>
  </si>
  <si>
    <t>570715000000019852</t>
  </si>
  <si>
    <t>Røved By, Ødum</t>
  </si>
  <si>
    <t>http://193.88.185.146/website/energidataKort/viewer.htm?starttema1=vindkraft&amp;STARTLEFT=570861&amp;STARTRIGHT=571661&amp;STARTBOTTOM=6242106&amp;STARTTOP=6242906</t>
  </si>
  <si>
    <t>B-118-1</t>
  </si>
  <si>
    <t>570715000000019845</t>
  </si>
  <si>
    <t>95096</t>
  </si>
  <si>
    <t>Sandby By, Haldum Sogn</t>
  </si>
  <si>
    <t>http://193.88.185.146/website/energidataKort/viewer.htm?starttema1=vindkraft&amp;STARTLEFT=564798&amp;STARTRIGHT=565598&amp;STARTBOTTOM=6238889&amp;STARTTOP=6239689</t>
  </si>
  <si>
    <t>570715000000019418</t>
  </si>
  <si>
    <t>95086</t>
  </si>
  <si>
    <t>http://193.88.185.146/website/energidataKort/viewer.htm?starttema1=vindkraft&amp;STARTLEFT=565025&amp;STARTRIGHT=565825&amp;STARTBOTTOM=6238810&amp;STARTTOP=6239610</t>
  </si>
  <si>
    <t>570715000000019371</t>
  </si>
  <si>
    <t>95070</t>
  </si>
  <si>
    <t>Nørre Galten Møllelav</t>
  </si>
  <si>
    <t>http://193.88.185.146/website/energidataKort/viewer.htm?starttema1=vindkraft&amp;STARTLEFT=564222&amp;STARTRIGHT=565022&amp;STARTBOTTOM=6247167&amp;STARTTOP=6247967</t>
  </si>
  <si>
    <t>570715000000019326</t>
  </si>
  <si>
    <t>95069</t>
  </si>
  <si>
    <t>ug</t>
  </si>
  <si>
    <t>http://193.88.185.146/website/energidataKort/viewer.htm?starttema1=vindkraft&amp;STARTLEFT=564253&amp;STARTRIGHT=565053&amp;STARTBOTTOM=6247022&amp;STARTTOP=6247822</t>
  </si>
  <si>
    <t>Kariant</t>
  </si>
  <si>
    <t>570715000000019319</t>
  </si>
  <si>
    <t>95007</t>
  </si>
  <si>
    <t>Hadbjerg</t>
  </si>
  <si>
    <t>http://193.88.185.146/website/energidataKort/viewer.htm?starttema1=vindkraft&amp;STARTLEFT=567876&amp;STARTRIGHT=568676&amp;STARTBOTTOM=6245167&amp;STARTTOP=6245967</t>
  </si>
  <si>
    <t>570715000000018725</t>
  </si>
  <si>
    <t>3100064</t>
  </si>
  <si>
    <t>http://193.88.185.146/website/energidataKort/viewer.htm?starttema1=vindkraft&amp;STARTLEFT=551931&amp;STARTRIGHT=552731&amp;STARTBOTTOM=6229236&amp;STARTTOP=6230036</t>
  </si>
  <si>
    <t>570715000000015700</t>
  </si>
  <si>
    <t>http://193.88.185.146/website/energidataKort/viewer.htm?starttema1=vindkraft&amp;STARTLEFT=551937&amp;STARTRIGHT=552737&amp;STARTBOTTOM=6229034&amp;STARTTOP=6229834</t>
  </si>
  <si>
    <t>V47-660-200kW</t>
  </si>
  <si>
    <t>570715000000015694</t>
  </si>
  <si>
    <t>3115735</t>
  </si>
  <si>
    <t>11al</t>
  </si>
  <si>
    <t>http://193.88.185.146/website/energidataKort/viewer.htm?starttema1=vindkraft&amp;STARTLEFT=551943&amp;STARTRIGHT=552743&amp;STARTBOTTOM=6228831&amp;STARTTOP=6229631</t>
  </si>
  <si>
    <t>NM750/48-750KVA</t>
  </si>
  <si>
    <t>570715000000015687</t>
  </si>
  <si>
    <t>3100058</t>
  </si>
  <si>
    <t>Foldby By</t>
  </si>
  <si>
    <t>http://193.88.185.146/website/energidataKort/viewer.htm?starttema1=vindkraft&amp;STARTLEFT=560614&amp;STARTRIGHT=561414&amp;STARTBOTTOM=6234544&amp;STARTTOP=6235344</t>
  </si>
  <si>
    <t>570715000000015663</t>
  </si>
  <si>
    <t>3100059</t>
  </si>
  <si>
    <t>http://193.88.185.146/website/energidataKort/viewer.htm?starttema1=vindkraft&amp;STARTLEFT=560520&amp;STARTRIGHT=561320&amp;STARTBOTTOM=6234726&amp;STARTTOP=6235526</t>
  </si>
  <si>
    <t>570715000000015656</t>
  </si>
  <si>
    <t>3100060</t>
  </si>
  <si>
    <t>http://193.88.185.146/website/energidataKort/viewer.htm?starttema1=vindkraft&amp;STARTLEFT=560427&amp;STARTRIGHT=561227&amp;STARTBOTTOM=6234908&amp;STARTTOP=6235708</t>
  </si>
  <si>
    <t>570715000000015649</t>
  </si>
  <si>
    <t>3100061</t>
  </si>
  <si>
    <t>http://193.88.185.146/website/energidataKort/viewer.htm?starttema1=vindkraft&amp;STARTLEFT=560333&amp;STARTRIGHT=561133&amp;STARTBOTTOM=6235090&amp;STARTTOP=6235890</t>
  </si>
  <si>
    <t>570715000000015632</t>
  </si>
  <si>
    <t>3100062</t>
  </si>
  <si>
    <t>http://193.88.185.146/website/energidataKort/viewer.htm?starttema1=vindkraft&amp;STARTLEFT=560238&amp;STARTRIGHT=561038&amp;STARTBOTTOM=6235274&amp;STARTTOP=6236074</t>
  </si>
  <si>
    <t>570715000000015625</t>
  </si>
  <si>
    <t>3100057</t>
  </si>
  <si>
    <t>Lyngballegård Hgd., Lading</t>
  </si>
  <si>
    <t>http://193.88.185.146/website/energidataKort/viewer.htm?starttema1=vindkraft&amp;STARTLEFT=557187&amp;STARTRIGHT=557987&amp;STARTBOTTOM=6230090&amp;STARTTOP=6230890</t>
  </si>
  <si>
    <t>570715000000015601</t>
  </si>
  <si>
    <t>3100056</t>
  </si>
  <si>
    <t>http://193.88.185.146/website/energidataKort/viewer.htm?starttema1=vindkraft&amp;STARTLEFT=557032&amp;STARTRIGHT=557832&amp;STARTBOTTOM=6230124&amp;STARTTOP=6230924</t>
  </si>
  <si>
    <t>570715000000015595</t>
  </si>
  <si>
    <t>3100055</t>
  </si>
  <si>
    <t>http://193.88.185.146/website/energidataKort/viewer.htm?starttema1=vindkraft&amp;STARTLEFT=556878&amp;STARTRIGHT=557678&amp;STARTBOTTOM=6230158&amp;STARTTOP=6230958</t>
  </si>
  <si>
    <t>570715000000015588</t>
  </si>
  <si>
    <t>3100054</t>
  </si>
  <si>
    <t>http://193.88.185.146/website/energidataKort/viewer.htm?starttema1=vindkraft&amp;STARTLEFT=556723&amp;STARTRIGHT=557523&amp;STARTBOTTOM=6230193&amp;STARTTOP=6230993</t>
  </si>
  <si>
    <t>570715000000015571</t>
  </si>
  <si>
    <t>3100053</t>
  </si>
  <si>
    <t>Voldby by, Voldby</t>
  </si>
  <si>
    <t>http://193.88.185.146/website/energidataKort/viewer.htm?starttema1=vindkraft&amp;STARTLEFT=555993&amp;STARTRIGHT=556793&amp;STARTBOTTOM=6231001&amp;STARTTOP=6231801</t>
  </si>
  <si>
    <t>570715000000015557</t>
  </si>
  <si>
    <t>3100052</t>
  </si>
  <si>
    <t>http://193.88.185.146/website/energidataKort/viewer.htm?starttema1=vindkraft&amp;STARTLEFT=555963&amp;STARTRIGHT=556763&amp;STARTBOTTOM=6231199&amp;STARTTOP=6231999</t>
  </si>
  <si>
    <t>570715000000015540</t>
  </si>
  <si>
    <t>http://193.88.185.146/website/energidataKort/viewer.htm?starttema1=vindkraft&amp;STARTLEFT=555934&amp;STARTRIGHT=556734&amp;STARTBOTTOM=6231396&amp;STARTTOP=6232196</t>
  </si>
  <si>
    <t>570715000000015533</t>
  </si>
  <si>
    <t>3086995</t>
  </si>
  <si>
    <t>Sall By</t>
  </si>
  <si>
    <t>http://193.88.185.146/website/energidataKort/viewer.htm?starttema1=vindkraft&amp;STARTLEFT=550649&amp;STARTRIGHT=551449&amp;STARTBOTTOM=6236626&amp;STARTTOP=6237426</t>
  </si>
  <si>
    <t>570715000000015137</t>
  </si>
  <si>
    <t>3086994</t>
  </si>
  <si>
    <t>Sallby, Sall, Hammel</t>
  </si>
  <si>
    <t>http://193.88.185.146/website/energidataKort/viewer.htm?starttema1=vindkraft&amp;STARTLEFT=550630&amp;STARTRIGHT=551430&amp;STARTBOTTOM=6236455&amp;STARTTOP=6237255</t>
  </si>
  <si>
    <t>570715000000015120</t>
  </si>
  <si>
    <t>3086993</t>
  </si>
  <si>
    <t>Sallby, Sall Hammel Kommune</t>
  </si>
  <si>
    <t>http://193.88.185.146/website/energidataKort/viewer.htm?starttema1=vindkraft&amp;STARTLEFT=550607&amp;STARTRIGHT=551407&amp;STARTBOTTOM=6236286&amp;STARTTOP=6237086</t>
  </si>
  <si>
    <t>11 KW</t>
  </si>
  <si>
    <t>GAIA</t>
  </si>
  <si>
    <t>570715000000015113</t>
  </si>
  <si>
    <t>3086989</t>
  </si>
  <si>
    <t>Møgelby</t>
  </si>
  <si>
    <t>http://193.88.185.146/website/energidataKort/viewer.htm?starttema1=vindkraft&amp;STARTLEFT=549255&amp;STARTRIGHT=550055&amp;STARTBOTTOM=6233240&amp;STARTTOP=6234040</t>
  </si>
  <si>
    <t>950/48-45</t>
  </si>
  <si>
    <t>570715000000015106</t>
  </si>
  <si>
    <t>144581</t>
  </si>
  <si>
    <t>Bøstrup by</t>
  </si>
  <si>
    <t>http://193.88.185.146/website/energidataKort/viewer.htm?starttema1=vindkraft&amp;STARTLEFT=553216&amp;STARTRIGHT=554016&amp;STARTBOTTOM=6242929&amp;STARTTOP=6243729</t>
  </si>
  <si>
    <t>570715000000014123</t>
  </si>
  <si>
    <t>http://193.88.185.146/website/energidataKort/viewer.htm?starttema1=vindkraft&amp;STARTLEFT=553057&amp;STARTRIGHT=553857&amp;STARTBOTTOM=6243052&amp;STARTTOP=6243852</t>
  </si>
  <si>
    <t>570715000000014116</t>
  </si>
  <si>
    <t>http://193.88.185.146/website/energidataKort/viewer.htm?starttema1=vindkraft&amp;STARTLEFT=552902&amp;STARTRIGHT=553702&amp;STARTBOTTOM=6243170&amp;STARTTOP=6243970</t>
  </si>
  <si>
    <t>570715000000014109</t>
  </si>
  <si>
    <t>3137272</t>
  </si>
  <si>
    <t>Futting</t>
  </si>
  <si>
    <t>http://193.88.185.146/website/energidataKort/viewer.htm?starttema1=vindkraft&amp;STARTLEFT=548811&amp;STARTRIGHT=549611&amp;STARTBOTTOM=6237323&amp;STARTTOP=6238123</t>
  </si>
  <si>
    <t>570715000000014086</t>
  </si>
  <si>
    <t>3137269</t>
  </si>
  <si>
    <t>http://193.88.185.146/website/energidataKort/viewer.htm?starttema1=vindkraft&amp;STARTLEFT=548782&amp;STARTRIGHT=549582&amp;STARTBOTTOM=6237096&amp;STARTTOP=6237896</t>
  </si>
  <si>
    <t>W99xT</t>
  </si>
  <si>
    <t>570715000000014079</t>
  </si>
  <si>
    <t>3137111</t>
  </si>
  <si>
    <t>Vejerslev By, Vejerslev</t>
  </si>
  <si>
    <t>http://193.88.185.146/website/energidataKort/viewer.htm?starttema1=vindkraft&amp;STARTLEFT=545546&amp;STARTRIGHT=546346&amp;STARTBOTTOM=6239822&amp;STARTTOP=6240622</t>
  </si>
  <si>
    <t>570715000000014062</t>
  </si>
  <si>
    <t>3137084</t>
  </si>
  <si>
    <t>4n</t>
  </si>
  <si>
    <t>Aunstrup</t>
  </si>
  <si>
    <t>http://193.88.185.146/website/energidataKort/viewer.htm?starttema1=vindkraft&amp;STARTLEFT=548172&amp;STARTRIGHT=548972&amp;STARTBOTTOM=6246073&amp;STARTTOP=6246873</t>
  </si>
  <si>
    <t>NM64c/1500</t>
  </si>
  <si>
    <t>570715000000014055</t>
  </si>
  <si>
    <t>95193</t>
  </si>
  <si>
    <t>Hollandsbjerg by, Ørsted</t>
  </si>
  <si>
    <t>http://193.88.185.146/website/energidataKort/viewer.htm?starttema1=vindkraft&amp;STARTLEFT=576467&amp;STARTRIGHT=577267&amp;STARTBOTTOM=6261882&amp;STARTTOP=6262682</t>
  </si>
  <si>
    <t>Norddjurs</t>
  </si>
  <si>
    <t>570715000000064456</t>
  </si>
  <si>
    <t>13o</t>
  </si>
  <si>
    <t>http://193.88.185.146/website/energidataKort/viewer.htm?starttema1=vindkraft&amp;STARTLEFT=576374&amp;STARTRIGHT=577174&amp;STARTBOTTOM=6261615&amp;STARTTOP=6262415</t>
  </si>
  <si>
    <t>570715000000064449</t>
  </si>
  <si>
    <t>95192</t>
  </si>
  <si>
    <t>http://193.88.185.146/website/energidataKort/viewer.htm?starttema1=vindkraft&amp;STARTLEFT=576343&amp;STARTRIGHT=577143&amp;STARTBOTTOM=6261325&amp;STARTTOP=6262125</t>
  </si>
  <si>
    <t>570715000000064432</t>
  </si>
  <si>
    <t>http://193.88.185.146/website/energidataKort/viewer.htm?starttema1=vindkraft&amp;STARTLEFT=576368&amp;STARTRIGHT=577168&amp;STARTBOTTOM=6261043&amp;STARTTOP=6261843</t>
  </si>
  <si>
    <t>570715000000064425</t>
  </si>
  <si>
    <t>http://193.88.185.146/website/energidataKort/viewer.htm?starttema1=vindkraft&amp;STARTLEFT=576456&amp;STARTRIGHT=577256&amp;STARTBOTTOM=6260766&amp;STARTTOP=6261566</t>
  </si>
  <si>
    <t>570715000000064418</t>
  </si>
  <si>
    <t>95191</t>
  </si>
  <si>
    <t>9k</t>
  </si>
  <si>
    <t>http://193.88.185.146/website/energidataKort/viewer.htm?starttema1=vindkraft&amp;STARTLEFT=576596&amp;STARTRIGHT=577396&amp;STARTBOTTOM=6260516&amp;STARTTOP=6261316</t>
  </si>
  <si>
    <t>570715000000064401</t>
  </si>
  <si>
    <t>3s</t>
  </si>
  <si>
    <t>http://193.88.185.146/website/energidataKort/viewer.htm?starttema1=vindkraft&amp;STARTLEFT=577023&amp;STARTRIGHT=577823&amp;STARTBOTTOM=6260140&amp;STARTTOP=6260940</t>
  </si>
  <si>
    <t>570715000000064395</t>
  </si>
  <si>
    <t>17b</t>
  </si>
  <si>
    <t>http://193.88.185.146/website/energidataKort/viewer.htm?starttema1=vindkraft&amp;STARTLEFT=576792&amp;STARTRIGHT=577592&amp;STARTBOTTOM=6260308&amp;STARTTOP=6261108</t>
  </si>
  <si>
    <t>570715000000058028</t>
  </si>
  <si>
    <t>95190</t>
  </si>
  <si>
    <t>http://193.88.185.146/website/energidataKort/viewer.htm?starttema1=vindkraft&amp;STARTLEFT=577286&amp;STARTRIGHT=578086&amp;STARTBOTTOM=6260025&amp;STARTTOP=6260825</t>
  </si>
  <si>
    <t>570715000000058011</t>
  </si>
  <si>
    <t>http://193.88.185.146/website/energidataKort/viewer.htm?starttema1=vindkraft&amp;STARTLEFT=577566&amp;STARTRIGHT=578366&amp;STARTBOTTOM=6259971&amp;STARTTOP=6260771</t>
  </si>
  <si>
    <t>570715000000058004</t>
  </si>
  <si>
    <t>15i</t>
  </si>
  <si>
    <t>http://193.88.185.146/website/energidataKort/viewer.htm?starttema1=vindkraft&amp;STARTLEFT=577854&amp;STARTRIGHT=578654&amp;STARTBOTTOM=6259978&amp;STARTTOP=6260778</t>
  </si>
  <si>
    <t>WW750/52</t>
  </si>
  <si>
    <t>570715000000057991</t>
  </si>
  <si>
    <t>200209</t>
  </si>
  <si>
    <t>Saldrup by, Lyngby</t>
  </si>
  <si>
    <t>http://193.88.185.146/website/energidataKort/viewer.htm?starttema1=vindkraft&amp;STARTLEFT=605790&amp;STARTRIGHT=606590&amp;STARTBOTTOM=6248809&amp;STARTTOP=6249609</t>
  </si>
  <si>
    <t>570715000000056345</t>
  </si>
  <si>
    <t>2000209</t>
  </si>
  <si>
    <t>http://193.88.185.146/website/energidataKort/viewer.htm?starttema1=vindkraft&amp;STARTLEFT=605729&amp;STARTRIGHT=606529&amp;STARTBOTTOM=6249000&amp;STARTTOP=6249800</t>
  </si>
  <si>
    <t>570715000000022982</t>
  </si>
  <si>
    <t>http://193.88.185.146/website/energidataKort/viewer.htm?starttema1=vindkraft&amp;STARTLEFT=605670&amp;STARTRIGHT=606470&amp;STARTBOTTOM=6249191&amp;STARTTOP=6249991</t>
  </si>
  <si>
    <t>570715000000022975</t>
  </si>
  <si>
    <t>http://193.88.185.146/website/energidataKort/viewer.htm?starttema1=vindkraft&amp;STARTLEFT=605612&amp;STARTRIGHT=606412&amp;STARTBOTTOM=6249380&amp;STARTTOP=6250180</t>
  </si>
  <si>
    <t>570715000000022968</t>
  </si>
  <si>
    <t>http://193.88.185.146/website/energidataKort/viewer.htm?starttema1=vindkraft&amp;STARTLEFT=605551&amp;STARTRIGHT=606351&amp;STARTBOTTOM=6249572&amp;STARTTOP=6250372</t>
  </si>
  <si>
    <t>570715000000022951</t>
  </si>
  <si>
    <t>V208</t>
  </si>
  <si>
    <t>Søby by, Albøge</t>
  </si>
  <si>
    <t>http://193.88.185.146/website/energidataKort/viewer.htm?starttema1=vindkraft&amp;STARTLEFT=603901&amp;STARTRIGHT=604701&amp;STARTBOTTOM=6248635&amp;STARTTOP=6249435</t>
  </si>
  <si>
    <t>570715000000022937</t>
  </si>
  <si>
    <t>17m</t>
  </si>
  <si>
    <t>Søby by, Kolindsund</t>
  </si>
  <si>
    <t>http://193.88.185.146/website/energidataKort/viewer.htm?starttema1=vindkraft&amp;STARTLEFT=603744&amp;STARTRIGHT=604544&amp;STARTBOTTOM=6248454&amp;STARTTOP=6249254</t>
  </si>
  <si>
    <t>570715000000022920</t>
  </si>
  <si>
    <t>http://193.88.185.146/website/energidataKort/viewer.htm?starttema1=vindkraft&amp;STARTLEFT=603579&amp;STARTRIGHT=604379&amp;STARTBOTTOM=6248263&amp;STARTTOP=6249063</t>
  </si>
  <si>
    <t>570715000000022913</t>
  </si>
  <si>
    <t>V200</t>
  </si>
  <si>
    <t>Veggerslev by, Veggerslev</t>
  </si>
  <si>
    <t>http://193.88.185.146/website/energidataKort/viewer.htm?starttema1=vindkraft&amp;STARTLEFT=613116&amp;STARTRIGHT=613916&amp;STARTBOTTOM=6259103&amp;STARTTOP=6259903</t>
  </si>
  <si>
    <t>570715000000022845</t>
  </si>
  <si>
    <t>http://193.88.185.146/website/energidataKort/viewer.htm?starttema1=vindkraft&amp;STARTLEFT=613023&amp;STARTRIGHT=613823&amp;STARTBOTTOM=6259387&amp;STARTTOP=6260187</t>
  </si>
  <si>
    <t>570715000000022838</t>
  </si>
  <si>
    <t>http://193.88.185.146/website/energidataKort/viewer.htm?starttema1=vindkraft&amp;STARTLEFT=612928&amp;STARTRIGHT=613728&amp;STARTBOTTOM=6259673&amp;STARTTOP=6260473</t>
  </si>
  <si>
    <t>570715000000022821</t>
  </si>
  <si>
    <t>V198</t>
  </si>
  <si>
    <t>Kastbjerg by, Kastbjerg</t>
  </si>
  <si>
    <t>http://193.88.185.146/website/energidataKort/viewer.htm?starttema1=vindkraft&amp;STARTLEFT=609403&amp;STARTRIGHT=610203&amp;STARTBOTTOM=6258751&amp;STARTTOP=6259551</t>
  </si>
  <si>
    <t>570715000000022807</t>
  </si>
  <si>
    <t>Skindbjerg by, Kastbjerg</t>
  </si>
  <si>
    <t>http://193.88.185.146/website/energidataKort/viewer.htm?starttema1=vindkraft&amp;STARTLEFT=609516&amp;STARTRIGHT=610316&amp;STARTBOTTOM=6258528&amp;STARTTOP=6259328</t>
  </si>
  <si>
    <t>570715000000022791</t>
  </si>
  <si>
    <t>http://193.88.185.146/website/energidataKort/viewer.htm?starttema1=vindkraft&amp;STARTLEFT=609266&amp;STARTRIGHT=610066&amp;STARTBOTTOM=6258542&amp;STARTTOP=6259342</t>
  </si>
  <si>
    <t>570715000000022784</t>
  </si>
  <si>
    <t>V194</t>
  </si>
  <si>
    <t>Obdrup by, Lyngby</t>
  </si>
  <si>
    <t>http://193.88.185.146/website/energidataKort/viewer.htm?starttema1=vindkraft&amp;STARTLEFT=607058&amp;STARTRIGHT=607858&amp;STARTBOTTOM=6245966&amp;STARTTOP=6246766</t>
  </si>
  <si>
    <t>570715000000022685</t>
  </si>
  <si>
    <t>http://193.88.185.146/website/energidataKort/viewer.htm?starttema1=vindkraft&amp;STARTLEFT=606845&amp;STARTRIGHT=607645&amp;STARTBOTTOM=6245946&amp;STARTTOP=6246746</t>
  </si>
  <si>
    <t>570715000000022678</t>
  </si>
  <si>
    <t>http://193.88.185.146/website/energidataKort/viewer.htm?starttema1=vindkraft&amp;STARTLEFT=606631&amp;STARTRIGHT=607431&amp;STARTBOTTOM=6245925&amp;STARTTOP=6246725</t>
  </si>
  <si>
    <t>570715000000022661</t>
  </si>
  <si>
    <t>http://193.88.185.146/website/energidataKort/viewer.htm?starttema1=vindkraft&amp;STARTLEFT=606416&amp;STARTRIGHT=607216&amp;STARTBOTTOM=6245905&amp;STARTTOP=6246705</t>
  </si>
  <si>
    <t>570715000000022654</t>
  </si>
  <si>
    <t>http://193.88.185.146/website/energidataKort/viewer.htm?starttema1=vindkraft&amp;STARTLEFT=606202&amp;STARTRIGHT=607002&amp;STARTBOTTOM=6245885&amp;STARTTOP=6246685</t>
  </si>
  <si>
    <t>55kW</t>
  </si>
  <si>
    <t>570715000000022647</t>
  </si>
  <si>
    <t>200160</t>
  </si>
  <si>
    <t>Knebel by, Knebel</t>
  </si>
  <si>
    <t>http://193.88.185.146/website/energidataKort/viewer.htm?starttema1=vindkraft&amp;STARTLEFT=615802&amp;STARTRIGHT=616602&amp;STARTBOTTOM=6260352&amp;STARTTOP=6261152</t>
  </si>
  <si>
    <t>150XRG</t>
  </si>
  <si>
    <t>570715000000022616</t>
  </si>
  <si>
    <t>200159</t>
  </si>
  <si>
    <t>Albøge by, Albøge</t>
  </si>
  <si>
    <t>http://193.88.185.146/website/energidataKort/viewer.htm?starttema1=vindkraft&amp;STARTLEFT=605534&amp;STARTRIGHT=606334&amp;STARTBOTTOM=6248060&amp;STARTTOP=6248860</t>
  </si>
  <si>
    <t>570715000000022609</t>
  </si>
  <si>
    <t>200158</t>
  </si>
  <si>
    <t>http://193.88.185.146/website/energidataKort/viewer.htm?starttema1=vindkraft&amp;STARTLEFT=605705&amp;STARTRIGHT=606505&amp;STARTBOTTOM=6247970&amp;STARTTOP=6248770</t>
  </si>
  <si>
    <t>570715000000022593</t>
  </si>
  <si>
    <t>200150</t>
  </si>
  <si>
    <t>22b</t>
  </si>
  <si>
    <t>Hammelev by, Grenå Jorder</t>
  </si>
  <si>
    <t>http://193.88.185.146/website/energidataKort/viewer.htm?starttema1=vindkraft&amp;STARTLEFT=616663&amp;STARTRIGHT=617463&amp;STARTBOTTOM=6255693&amp;STARTTOP=6256493</t>
  </si>
  <si>
    <t>570715000000022531</t>
  </si>
  <si>
    <t>200220</t>
  </si>
  <si>
    <t>Bønnerup Havnemole</t>
  </si>
  <si>
    <t>http://193.88.185.146/website/energidataKort/viewer.htm?starttema1=vindkraft&amp;STARTLEFT=605127&amp;STARTRIGHT=605927&amp;STARTBOTTOM=6266725&amp;STARTTOP=6267525</t>
  </si>
  <si>
    <t>570715000000021954</t>
  </si>
  <si>
    <t>http://193.88.185.146/website/energidataKort/viewer.htm?starttema1=vindkraft&amp;STARTLEFT=605116&amp;STARTRIGHT=605916&amp;STARTBOTTOM=6266812&amp;STARTTOP=6267612</t>
  </si>
  <si>
    <t>570715000000021947</t>
  </si>
  <si>
    <t>http://193.88.185.146/website/energidataKort/viewer.htm?starttema1=vindkraft&amp;STARTLEFT=605107&amp;STARTRIGHT=605907&amp;STARTBOTTOM=6266901&amp;STARTTOP=6267701</t>
  </si>
  <si>
    <t>570715000000021930</t>
  </si>
  <si>
    <t>http://193.88.185.146/website/energidataKort/viewer.htm?starttema1=vindkraft&amp;STARTLEFT=605097&amp;STARTRIGHT=605897&amp;STARTBOTTOM=6266990&amp;STARTTOP=6267790</t>
  </si>
  <si>
    <t>570715000000021923</t>
  </si>
  <si>
    <t>http://193.88.185.146/website/energidataKort/viewer.htm?starttema1=vindkraft&amp;STARTLEFT=604989&amp;STARTRIGHT=605789&amp;STARTBOTTOM=6266992&amp;STARTTOP=6267792</t>
  </si>
  <si>
    <t>570715000000021916</t>
  </si>
  <si>
    <t>http://193.88.185.146/website/energidataKort/viewer.htm?starttema1=vindkraft&amp;STARTLEFT=604964&amp;STARTRIGHT=605764&amp;STARTBOTTOM=6266906&amp;STARTTOP=6267706</t>
  </si>
  <si>
    <t>570715000000021909</t>
  </si>
  <si>
    <t>http://193.88.185.146/website/energidataKort/viewer.htm?starttema1=vindkraft&amp;STARTLEFT=604938&amp;STARTRIGHT=605738&amp;STARTBOTTOM=6266821&amp;STARTTOP=6267621</t>
  </si>
  <si>
    <t>M1500 750/175</t>
  </si>
  <si>
    <t>570715000000021893</t>
  </si>
  <si>
    <t>200190</t>
  </si>
  <si>
    <t>Homå by, Homå</t>
  </si>
  <si>
    <t>http://193.88.185.146/website/energidataKort/viewer.htm?starttema1=vindkraft&amp;STARTLEFT=612287&amp;STARTRIGHT=613087&amp;STARTBOTTOM=6245874&amp;STARTTOP=6246674</t>
  </si>
  <si>
    <t>570715000000021657</t>
  </si>
  <si>
    <t>200189</t>
  </si>
  <si>
    <t>20c</t>
  </si>
  <si>
    <t>http://193.88.185.146/website/energidataKort/viewer.htm?starttema1=vindkraft&amp;STARTLEFT=612332&amp;STARTRIGHT=613132&amp;STARTBOTTOM=6245679&amp;STARTTOP=6246479</t>
  </si>
  <si>
    <t>570715000000021640</t>
  </si>
  <si>
    <t>200188</t>
  </si>
  <si>
    <t>http://193.88.185.146/website/energidataKort/viewer.htm?starttema1=vindkraft&amp;STARTLEFT=612155&amp;STARTRIGHT=612955&amp;STARTBOTTOM=6246459&amp;STARTTOP=6247259</t>
  </si>
  <si>
    <t>570715000000021633</t>
  </si>
  <si>
    <t>200187</t>
  </si>
  <si>
    <t>http://193.88.185.146/website/energidataKort/viewer.htm?starttema1=vindkraft&amp;STARTLEFT=612199&amp;STARTRIGHT=612999&amp;STARTBOTTOM=6246264&amp;STARTTOP=6247064</t>
  </si>
  <si>
    <t>570715000000021619</t>
  </si>
  <si>
    <t>200186</t>
  </si>
  <si>
    <t>20e</t>
  </si>
  <si>
    <t>http://193.88.185.146/website/energidataKort/viewer.htm?starttema1=vindkraft&amp;STARTLEFT=612244&amp;STARTRIGHT=613044&amp;STARTBOTTOM=6246069&amp;STARTTOP=6246869</t>
  </si>
  <si>
    <t>570715000000021602</t>
  </si>
  <si>
    <t>200175</t>
  </si>
  <si>
    <t>5e</t>
  </si>
  <si>
    <t>Allerlev by, Lyngby</t>
  </si>
  <si>
    <t>http://193.88.185.146/website/energidataKort/viewer.htm?starttema1=vindkraft&amp;STARTLEFT=607388&amp;STARTRIGHT=608188&amp;STARTBOTTOM=6250122&amp;STARTTOP=6250922</t>
  </si>
  <si>
    <t>750/48</t>
  </si>
  <si>
    <t>570715000000021534</t>
  </si>
  <si>
    <t>200174</t>
  </si>
  <si>
    <t>Søby by, Søby</t>
  </si>
  <si>
    <t>http://193.88.185.146/website/energidataKort/viewer.htm?starttema1=vindkraft&amp;STARTLEFT=607342&amp;STARTRIGHT=608142&amp;STARTBOTTOM=6250268&amp;STARTTOP=6251068</t>
  </si>
  <si>
    <t>NTK600-180/43</t>
  </si>
  <si>
    <t>570715000000021527</t>
  </si>
  <si>
    <t>200173</t>
  </si>
  <si>
    <t>Fævejle Hgd. Lyngby</t>
  </si>
  <si>
    <t>http://193.88.185.146/website/energidataKort/viewer.htm?starttema1=vindkraft&amp;STARTLEFT=607297&amp;STARTRIGHT=608097&amp;STARTBOTTOM=6250419&amp;STARTTOP=6251219</t>
  </si>
  <si>
    <t>GV-20-1</t>
  </si>
  <si>
    <t>570715000000021510</t>
  </si>
  <si>
    <t>16305</t>
  </si>
  <si>
    <t>Stensmark by, Grenå Jorder</t>
  </si>
  <si>
    <t>http://193.88.185.146/website/energidataKort/viewer.htm?starttema1=vindkraft&amp;STARTLEFT=618568&amp;STARTRIGHT=619368&amp;STARTBOTTOM=6255742&amp;STARTTOP=6256542</t>
  </si>
  <si>
    <t>570715000000021435</t>
  </si>
  <si>
    <t>95173</t>
  </si>
  <si>
    <t>http://193.88.185.146/website/energidataKort/viewer.htm?starttema1=vindkraft&amp;STARTLEFT=590188&amp;STARTRIGHT=590988&amp;STARTBOTTOM=6261365&amp;STARTTOP=6262165</t>
  </si>
  <si>
    <t>570715000000020360</t>
  </si>
  <si>
    <t>95172</t>
  </si>
  <si>
    <t>Lystrup</t>
  </si>
  <si>
    <t>http://193.88.185.146/website/energidataKort/viewer.htm?starttema1=vindkraft&amp;STARTLEFT=590169&amp;STARTRIGHT=590969&amp;STARTBOTTOM=6261621&amp;STARTTOP=6262421</t>
  </si>
  <si>
    <t>570715000000020353</t>
  </si>
  <si>
    <t>95171</t>
  </si>
  <si>
    <t>http://193.88.185.146/website/energidataKort/viewer.htm?starttema1=vindkraft&amp;STARTLEFT=590151&amp;STARTRIGHT=590951&amp;STARTBOTTOM=6261873&amp;STARTTOP=6262673</t>
  </si>
  <si>
    <t>570715000000020346</t>
  </si>
  <si>
    <t>95126</t>
  </si>
  <si>
    <t>7u</t>
  </si>
  <si>
    <t>Ørsted by, Ørsted</t>
  </si>
  <si>
    <t>http://193.88.185.146/website/energidataKort/viewer.htm?starttema1=vindkraft&amp;STARTLEFT=583039&amp;STARTRIGHT=583839&amp;STARTBOTTOM=6260469&amp;STARTTOP=6261269</t>
  </si>
  <si>
    <t>570715000000020223</t>
  </si>
  <si>
    <t>http://193.88.185.146/website/energidataKort/viewer.htm?starttema1=vindkraft&amp;STARTLEFT=583032&amp;STARTRIGHT=583832&amp;STARTBOTTOM=6260715&amp;STARTTOP=6261515</t>
  </si>
  <si>
    <t>570715000000020216</t>
  </si>
  <si>
    <t>95125</t>
  </si>
  <si>
    <t>Ørsted by</t>
  </si>
  <si>
    <t>http://193.88.185.146/website/energidataKort/viewer.htm?starttema1=vindkraft&amp;STARTLEFT=582804&amp;STARTRIGHT=583604&amp;STARTBOTTOM=6260592&amp;STARTTOP=6261392</t>
  </si>
  <si>
    <t>570715000000020193</t>
  </si>
  <si>
    <t>http://193.88.185.146/website/energidataKort/viewer.htm?starttema1=vindkraft&amp;STARTLEFT=582804&amp;STARTRIGHT=583604&amp;STARTBOTTOM=6260839&amp;STARTTOP=6261639</t>
  </si>
  <si>
    <t>570715000000020186</t>
  </si>
  <si>
    <t>http://193.88.185.146/website/energidataKort/viewer.htm?starttema1=vindkraft&amp;STARTLEFT=582804&amp;STARTRIGHT=583604&amp;STARTBOTTOM=6261085&amp;STARTTOP=6261885</t>
  </si>
  <si>
    <t>NM-750-200/48</t>
  </si>
  <si>
    <t>570715000000020179</t>
  </si>
  <si>
    <t>95114</t>
  </si>
  <si>
    <t>Tørslev By. Estruplund</t>
  </si>
  <si>
    <t>http://193.88.185.146/website/energidataKort/viewer.htm?starttema1=vindkraft&amp;STARTLEFT=581404&amp;STARTRIGHT=582204&amp;STARTBOTTOM=6266612&amp;STARTTOP=6267412</t>
  </si>
  <si>
    <t>M1800-750/200 KW</t>
  </si>
  <si>
    <t>570715000000019777</t>
  </si>
  <si>
    <t>http://193.88.185.146/website/energidataKort/viewer.htm?starttema1=vindkraft&amp;STARTLEFT=581628&amp;STARTRIGHT=582428&amp;STARTBOTTOM=6266560&amp;STARTTOP=6267360</t>
  </si>
  <si>
    <t>570715000000019760</t>
  </si>
  <si>
    <t>http://193.88.185.146/website/energidataKort/viewer.htm?starttema1=vindkraft&amp;STARTLEFT=581609&amp;STARTRIGHT=582409&amp;STARTBOTTOM=6266328&amp;STARTTOP=6267128</t>
  </si>
  <si>
    <t>570715000000019753</t>
  </si>
  <si>
    <t>http://193.88.185.146/website/energidataKort/viewer.htm?starttema1=vindkraft&amp;STARTLEFT=581832&amp;STARTRIGHT=582632&amp;STARTBOTTOM=6266274&amp;STARTTOP=6267074</t>
  </si>
  <si>
    <t>570715000000019746</t>
  </si>
  <si>
    <t>http://193.88.185.146/website/energidataKort/viewer.htm?starttema1=vindkraft&amp;STARTLEFT=581814&amp;STARTRIGHT=582614&amp;STARTBOTTOM=6266045&amp;STARTTOP=6266845</t>
  </si>
  <si>
    <t>NM-750/48</t>
  </si>
  <si>
    <t>570715000000019739</t>
  </si>
  <si>
    <t>95113</t>
  </si>
  <si>
    <t>11m</t>
  </si>
  <si>
    <t>Hevring By, Ørsted</t>
  </si>
  <si>
    <t>http://193.88.185.146/website/energidataKort/viewer.htm?starttema1=vindkraft&amp;STARTLEFT=583526&amp;STARTRIGHT=584326&amp;STARTBOTTOM=6263598&amp;STARTTOP=6264398</t>
  </si>
  <si>
    <t>M1800-750/175/48 KW</t>
  </si>
  <si>
    <t>570715000000019715</t>
  </si>
  <si>
    <t>http://193.88.185.146/website/energidataKort/viewer.htm?starttema1=vindkraft&amp;STARTLEFT=583373&amp;STARTRIGHT=584173&amp;STARTBOTTOM=6263744&amp;STARTTOP=6264544</t>
  </si>
  <si>
    <t>570715000000019708</t>
  </si>
  <si>
    <t>http://193.88.185.146/website/energidataKort/viewer.htm?starttema1=vindkraft&amp;STARTLEFT=583218&amp;STARTRIGHT=584018&amp;STARTBOTTOM=6263890&amp;STARTTOP=6264690</t>
  </si>
  <si>
    <t>570715000000019692</t>
  </si>
  <si>
    <t>http://193.88.185.146/website/energidataKort/viewer.htm?starttema1=vindkraft&amp;STARTLEFT=583865&amp;STARTRIGHT=584665&amp;STARTBOTTOM=6263643&amp;STARTTOP=6264443</t>
  </si>
  <si>
    <t>M1800-750/175 KW</t>
  </si>
  <si>
    <t>570715000000019685</t>
  </si>
  <si>
    <t>http://193.88.185.146/website/energidataKort/viewer.htm?starttema1=vindkraft&amp;STARTLEFT=583707&amp;STARTRIGHT=584507&amp;STARTBOTTOM=6263794&amp;STARTTOP=6264594</t>
  </si>
  <si>
    <t>NM-750-200-48</t>
  </si>
  <si>
    <t>570715000000019678</t>
  </si>
  <si>
    <t>http://193.88.185.146/website/energidataKort/viewer.htm?starttema1=vindkraft&amp;STARTLEFT=583550&amp;STARTRIGHT=584350&amp;STARTBOTTOM=6263944&amp;STARTTOP=6264744</t>
  </si>
  <si>
    <t>570715000000019661</t>
  </si>
  <si>
    <t>http://193.88.185.146/website/energidataKort/viewer.htm?starttema1=vindkraft&amp;STARTLEFT=583392&amp;STARTRIGHT=584192&amp;STARTBOTTOM=6264094&amp;STARTTOP=6264894</t>
  </si>
  <si>
    <t>570715000000019654</t>
  </si>
  <si>
    <t>95044</t>
  </si>
  <si>
    <t>http://193.88.185.146/website/energidataKort/viewer.htm?starttema1=vindkraft&amp;STARTLEFT=589906&amp;STARTRIGHT=590706&amp;STARTBOTTOM=6263116&amp;STARTTOP=6263916</t>
  </si>
  <si>
    <t>570715000000019074</t>
  </si>
  <si>
    <t>200268</t>
  </si>
  <si>
    <t>Virinners By, Rolsø</t>
  </si>
  <si>
    <t>http://193.88.185.146/website/energidataKort/viewer.htm?starttema1=vindkraft&amp;STARTLEFT=592407&amp;STARTRIGHT=593207&amp;STARTBOTTOM=6232944&amp;STARTTOP=6233744</t>
  </si>
  <si>
    <t>Syddjurs</t>
  </si>
  <si>
    <t>570715000000084294</t>
  </si>
  <si>
    <t>200252</t>
  </si>
  <si>
    <t>Ryomgård Hgd, Marie Magdalene</t>
  </si>
  <si>
    <t>http://193.88.185.146/website/energidataKort/viewer.htm?starttema1=vindkraft&amp;STARTLEFT=593609&amp;STARTRIGHT=594409&amp;STARTBOTTOM=6250329&amp;STARTTOP=6251129</t>
  </si>
  <si>
    <t>N60, 1,3 MW</t>
  </si>
  <si>
    <t>Nordex Energy GmbH</t>
  </si>
  <si>
    <t>570715000000063084</t>
  </si>
  <si>
    <t>200232</t>
  </si>
  <si>
    <t>2az</t>
  </si>
  <si>
    <t>Skovgårde, Ebeltoft jorder</t>
  </si>
  <si>
    <t>http://193.88.185.146/website/energidataKort/viewer.htm?starttema1=vindkraft&amp;STARTLEFT=602741&amp;STARTRIGHT=603541&amp;STARTBOTTOM=6224543&amp;STARTTOP=6225343</t>
  </si>
  <si>
    <t>570715000000062919</t>
  </si>
  <si>
    <t>200231</t>
  </si>
  <si>
    <t>2ax</t>
  </si>
  <si>
    <t>http://193.88.185.146/website/energidataKort/viewer.htm?starttema1=vindkraft&amp;STARTLEFT=602712&amp;STARTRIGHT=603512&amp;STARTBOTTOM=6224709&amp;STARTTOP=6225509</t>
  </si>
  <si>
    <t>570715000000058141</t>
  </si>
  <si>
    <t>200230</t>
  </si>
  <si>
    <t>http://193.88.185.146/website/energidataKort/viewer.htm?starttema1=vindkraft&amp;STARTLEFT=602680&amp;STARTRIGHT=603480&amp;STARTBOTTOM=6224875&amp;STARTTOP=6225675</t>
  </si>
  <si>
    <t>570715000000058134</t>
  </si>
  <si>
    <t>200229</t>
  </si>
  <si>
    <t>http://193.88.185.146/website/energidataKort/viewer.htm?starttema1=vindkraft&amp;STARTLEFT=602771&amp;STARTRIGHT=603571&amp;STARTBOTTOM=6224377&amp;STARTTOP=6225177</t>
  </si>
  <si>
    <t>570715000000058127</t>
  </si>
  <si>
    <t>200228</t>
  </si>
  <si>
    <t>Balle by, Rosmus</t>
  </si>
  <si>
    <t>http://193.88.185.146/website/energidataKort/viewer.htm?starttema1=vindkraft&amp;STARTLEFT=610829&amp;STARTRIGHT=611629&amp;STARTBOTTOM=6240935&amp;STARTTOP=6241735</t>
  </si>
  <si>
    <t>570715000000058110</t>
  </si>
  <si>
    <t>200227</t>
  </si>
  <si>
    <t>http://193.88.185.146/website/energidataKort/viewer.htm?starttema1=vindkraft&amp;STARTLEFT=610761&amp;STARTRIGHT=611561&amp;STARTBOTTOM=6241114&amp;STARTTOP=6241914</t>
  </si>
  <si>
    <t>570715000000058103</t>
  </si>
  <si>
    <t>200226</t>
  </si>
  <si>
    <t>http://193.88.185.146/website/energidataKort/viewer.htm?starttema1=vindkraft&amp;STARTLEFT=610695&amp;STARTRIGHT=611495&amp;STARTBOTTOM=6241291&amp;STARTTOP=6242091</t>
  </si>
  <si>
    <t>570715000000058097</t>
  </si>
  <si>
    <t>200225</t>
  </si>
  <si>
    <t>8n</t>
  </si>
  <si>
    <t>http://193.88.185.146/website/energidataKort/viewer.htm?starttema1=vindkraft&amp;STARTLEFT=610628&amp;STARTRIGHT=611428&amp;STARTBOTTOM=6241469&amp;STARTTOP=6242269</t>
  </si>
  <si>
    <t>570715000000058080</t>
  </si>
  <si>
    <t>200224</t>
  </si>
  <si>
    <t>Bale by, Mørke</t>
  </si>
  <si>
    <t>http://193.88.185.146/website/energidataKort/viewer.htm?starttema1=vindkraft&amp;STARTLEFT=585670&amp;STARTRIGHT=586470&amp;STARTBOTTOM=6241873&amp;STARTTOP=6242673</t>
  </si>
  <si>
    <t>570715000000058073</t>
  </si>
  <si>
    <t>200223</t>
  </si>
  <si>
    <t>Ommestrup By, Mørke</t>
  </si>
  <si>
    <t>http://193.88.185.146/website/energidataKort/viewer.htm?starttema1=vindkraft&amp;STARTLEFT=585854&amp;STARTRIGHT=586654&amp;STARTBOTTOM=6241902&amp;STARTTOP=6242702</t>
  </si>
  <si>
    <t>600kW MK IV</t>
  </si>
  <si>
    <t>570715000000058066</t>
  </si>
  <si>
    <t>200212</t>
  </si>
  <si>
    <t>13k</t>
  </si>
  <si>
    <t>Boeslum by, Dråby</t>
  </si>
  <si>
    <t>http://193.88.185.146/website/energidataKort/viewer.htm?starttema1=vindkraft&amp;STARTLEFT=607147&amp;STARTRIGHT=607947&amp;STARTBOTTOM=6228325&amp;STARTTOP=6229125</t>
  </si>
  <si>
    <t>HB-101</t>
  </si>
  <si>
    <t>570715000000023033</t>
  </si>
  <si>
    <t>200205</t>
  </si>
  <si>
    <t>http://193.88.185.146/website/energidataKort/viewer.htm?starttema1=vindkraft&amp;STARTLEFT=607248&amp;STARTRIGHT=608048&amp;STARTBOTTOM=6227198&amp;STARTTOP=6227998</t>
  </si>
  <si>
    <t>Kolibri 11kW</t>
  </si>
  <si>
    <t>570715000000022876</t>
  </si>
  <si>
    <t>200201</t>
  </si>
  <si>
    <t>Følle by,Bregnet</t>
  </si>
  <si>
    <t>http://193.88.185.146/website/energidataKort/viewer.htm?starttema1=vindkraft&amp;STARTLEFT=588766&amp;STARTRIGHT=589566&amp;STARTBOTTOM=6239858&amp;STARTTOP=6240658</t>
  </si>
  <si>
    <t>570715000000022852</t>
  </si>
  <si>
    <t>200157</t>
  </si>
  <si>
    <t>http://193.88.185.146/website/energidataKort/viewer.htm?starttema1=vindkraft&amp;STARTLEFT=606194&amp;STARTRIGHT=606994&amp;STARTBOTTOM=6229068&amp;STARTTOP=6229868</t>
  </si>
  <si>
    <t>570715000000022586</t>
  </si>
  <si>
    <t>200152</t>
  </si>
  <si>
    <t>17c</t>
  </si>
  <si>
    <t>http://193.88.185.146/website/energidataKort/viewer.htm?starttema1=vindkraft&amp;STARTLEFT=591558&amp;STARTRIGHT=592358&amp;STARTBOTTOM=6231325&amp;STARTTOP=6232125</t>
  </si>
  <si>
    <t>22kW</t>
  </si>
  <si>
    <t>GU20-2</t>
  </si>
  <si>
    <t>570715000000022548</t>
  </si>
  <si>
    <t>24279</t>
  </si>
  <si>
    <t>Thorsager by, Thorsager</t>
  </si>
  <si>
    <t>http://193.88.185.146/website/energidataKort/viewer.htm?starttema1=vindkraft&amp;STARTLEFT=589852&amp;STARTRIGHT=590652&amp;STARTBOTTOM=6244261&amp;STARTTOP=6245061</t>
  </si>
  <si>
    <t>M500</t>
  </si>
  <si>
    <t>570715000000021985</t>
  </si>
  <si>
    <t>200203</t>
  </si>
  <si>
    <t>Vrinners by, Rolsø</t>
  </si>
  <si>
    <t>http://193.88.185.146/website/energidataKort/viewer.htm?starttema1=vindkraft&amp;STARTLEFT=591809&amp;STARTRIGHT=592609&amp;STARTBOTTOM=6235614&amp;STARTTOP=6236414</t>
  </si>
  <si>
    <t>5,5kW</t>
  </si>
  <si>
    <t>570715000000021695</t>
  </si>
  <si>
    <t>20197</t>
  </si>
  <si>
    <t>Skrejrup by,Thorsager</t>
  </si>
  <si>
    <t>http://193.88.185.146/website/energidataKort/viewer.htm?starttema1=vindkraft&amp;STARTLEFT=590052&amp;STARTRIGHT=590852&amp;STARTBOTTOM=6241948&amp;STARTTOP=6242748</t>
  </si>
  <si>
    <t>Swinger T202</t>
  </si>
  <si>
    <t>570715000000021688</t>
  </si>
  <si>
    <t>18732</t>
  </si>
  <si>
    <t>Øerne, Ebeltoft Jorder</t>
  </si>
  <si>
    <t>http://193.88.185.146/website/energidataKort/viewer.htm?starttema1=vindkraft&amp;STARTLEFT=605861&amp;STARTRIGHT=606661&amp;STARTBOTTOM=6224396&amp;STARTTOP=6225196</t>
  </si>
  <si>
    <t>570715000000021626</t>
  </si>
  <si>
    <t>200172</t>
  </si>
  <si>
    <t>Halling by, Halling</t>
  </si>
  <si>
    <t>http://193.88.185.146/website/energidataKort/viewer.htm?starttema1=vindkraft&amp;STARTLEFT=572015&amp;STARTRIGHT=572815&amp;STARTBOTTOM=6244927&amp;STARTTOP=6245727</t>
  </si>
  <si>
    <t>570715000000021503</t>
  </si>
  <si>
    <t>200171</t>
  </si>
  <si>
    <t>http://193.88.185.146/website/energidataKort/viewer.htm?starttema1=vindkraft&amp;STARTLEFT=572106&amp;STARTRIGHT=572906&amp;STARTBOTTOM=6244759&amp;STARTTOP=6245559</t>
  </si>
  <si>
    <t>570715000000021497</t>
  </si>
  <si>
    <t>200170</t>
  </si>
  <si>
    <t>http://193.88.185.146/website/energidataKort/viewer.htm?starttema1=vindkraft&amp;STARTLEFT=572197&amp;STARTRIGHT=572997&amp;STARTBOTTOM=6244593&amp;STARTTOP=6245393</t>
  </si>
  <si>
    <t>570715000000021480</t>
  </si>
  <si>
    <t>200169</t>
  </si>
  <si>
    <t>http://193.88.185.146/website/energidataKort/viewer.htm?starttema1=vindkraft&amp;STARTLEFT=572288&amp;STARTRIGHT=573088&amp;STARTBOTTOM=6244426&amp;STARTTOP=6245226</t>
  </si>
  <si>
    <t>570715000000021473</t>
  </si>
  <si>
    <t>200168</t>
  </si>
  <si>
    <t>5p</t>
  </si>
  <si>
    <t>http://193.88.185.146/website/energidataKort/viewer.htm?starttema1=vindkraft&amp;STARTLEFT=572378&amp;STARTRIGHT=573178&amp;STARTBOTTOM=6244256&amp;STARTTOP=6245056</t>
  </si>
  <si>
    <t>500kW</t>
  </si>
  <si>
    <t>570715000000021466</t>
  </si>
  <si>
    <t>200161</t>
  </si>
  <si>
    <t>20ba</t>
  </si>
  <si>
    <t>http://193.88.185.146/website/energidataKort/viewer.htm?starttema1=vindkraft&amp;STARTLEFT=607157&amp;STARTRIGHT=607957&amp;STARTBOTTOM=6228166&amp;STARTTOP=6228966</t>
  </si>
  <si>
    <t>18SP</t>
  </si>
  <si>
    <t>570715000000021428</t>
  </si>
  <si>
    <t>12690</t>
  </si>
  <si>
    <t>http://193.88.185.146/website/energidataKort/viewer.htm?starttema1=vindkraft&amp;STARTLEFT=588340&amp;STARTRIGHT=589140&amp;STARTBOTTOM=6244928&amp;STARTTOP=6245728</t>
  </si>
  <si>
    <t>570715000000021411</t>
  </si>
  <si>
    <t>95177</t>
  </si>
  <si>
    <t>Estrup Gde, Søby</t>
  </si>
  <si>
    <t>http://193.88.185.146/website/energidataKort/viewer.htm?starttema1=vindkraft&amp;STARTLEFT=577588&amp;STARTRIGHT=578388&amp;STARTBOTTOM=6241847&amp;STARTTOP=6242647</t>
  </si>
  <si>
    <t>570715000000020414</t>
  </si>
  <si>
    <t>95176</t>
  </si>
  <si>
    <t>Estrup gde, Søby</t>
  </si>
  <si>
    <t>http://193.88.185.146/website/energidataKort/viewer.htm?starttema1=vindkraft&amp;STARTLEFT=577411&amp;STARTRIGHT=578211&amp;STARTBOTTOM=6241979&amp;STARTTOP=6242779</t>
  </si>
  <si>
    <t>570715000000020407</t>
  </si>
  <si>
    <t>95175</t>
  </si>
  <si>
    <t>Estru gde, Søby</t>
  </si>
  <si>
    <t>http://193.88.185.146/website/energidataKort/viewer.htm?starttema1=vindkraft&amp;STARTLEFT=577235&amp;STARTRIGHT=578035&amp;STARTBOTTOM=6242111&amp;STARTTOP=6242911</t>
  </si>
  <si>
    <t>570715000000020391</t>
  </si>
  <si>
    <t>95174</t>
  </si>
  <si>
    <t>http://193.88.185.146/website/energidataKort/viewer.htm?starttema1=vindkraft&amp;STARTLEFT=577060&amp;STARTRIGHT=577860&amp;STARTBOTTOM=6242244&amp;STARTTOP=6243044</t>
  </si>
  <si>
    <t>5,5 KW</t>
  </si>
  <si>
    <t>570715000000020384</t>
  </si>
  <si>
    <t>125344</t>
  </si>
  <si>
    <t>Jegindø</t>
  </si>
  <si>
    <t>http://193.88.185.146/website/energidataKort/viewer.htm?starttema1=vindkraft&amp;STARTLEFT=475981&amp;STARTRIGHT=476781&amp;STARTBOTTOM=6278090&amp;STARTTOP=6278890</t>
  </si>
  <si>
    <t>Struer</t>
  </si>
  <si>
    <t>570715000000059254</t>
  </si>
  <si>
    <t>40165328</t>
  </si>
  <si>
    <t>Østerby, Asp</t>
  </si>
  <si>
    <t>http://193.88.185.146/website/energidataKort/viewer.htm?starttema1=vindkraft&amp;STARTLEFT=469456&amp;STARTRIGHT=470256&amp;STARTBOTTOM=6253282&amp;STARTTOP=6254082</t>
  </si>
  <si>
    <t>570715000000039386</t>
  </si>
  <si>
    <t>40164327</t>
  </si>
  <si>
    <t>http://193.88.185.146/website/energidataKort/viewer.htm?starttema1=vindkraft&amp;STARTLEFT=469623&amp;STARTRIGHT=470423&amp;STARTBOTTOM=6253095&amp;STARTTOP=6253895</t>
  </si>
  <si>
    <t>570715000000039379</t>
  </si>
  <si>
    <t>40163326</t>
  </si>
  <si>
    <t>http://193.88.185.146/website/energidataKort/viewer.htm?starttema1=vindkraft&amp;STARTLEFT=469787&amp;STARTRIGHT=470587&amp;STARTBOTTOM=6252908&amp;STARTTOP=6253708</t>
  </si>
  <si>
    <t>570715000000039362</t>
  </si>
  <si>
    <t>40157310</t>
  </si>
  <si>
    <t>Fousing By, Fousing</t>
  </si>
  <si>
    <t>http://193.88.185.146/website/energidataKort/viewer.htm?starttema1=vindkraft&amp;STARTLEFT=468207&amp;STARTRIGHT=469007&amp;STARTBOTTOM=6255983&amp;STARTTOP=6256783</t>
  </si>
  <si>
    <t>570715000000039300</t>
  </si>
  <si>
    <t>16e</t>
  </si>
  <si>
    <t>http://193.88.185.146/website/energidataKort/viewer.htm?starttema1=vindkraft&amp;STARTLEFT=467782&amp;STARTRIGHT=468582&amp;STARTBOTTOM=6255715&amp;STARTTOP=6256515</t>
  </si>
  <si>
    <t>570715000000039294</t>
  </si>
  <si>
    <t>http://193.88.185.146/website/energidataKort/viewer.htm?starttema1=vindkraft&amp;STARTLEFT=468052&amp;STARTRIGHT=468852&amp;STARTBOTTOM=6255663&amp;STARTTOP=6256463</t>
  </si>
  <si>
    <t>570715000000039287</t>
  </si>
  <si>
    <t>http://193.88.185.146/website/energidataKort/viewer.htm?starttema1=vindkraft&amp;STARTLEFT=468322&amp;STARTRIGHT=469122&amp;STARTBOTTOM=6255611&amp;STARTTOP=6256411</t>
  </si>
  <si>
    <t>570715000000039270</t>
  </si>
  <si>
    <t>7t</t>
  </si>
  <si>
    <t>http://193.88.185.146/website/energidataKort/viewer.htm?starttema1=vindkraft&amp;STARTLEFT=467512&amp;STARTRIGHT=468312&amp;STARTBOTTOM=6255767&amp;STARTTOP=6256567</t>
  </si>
  <si>
    <t>570715000000039263</t>
  </si>
  <si>
    <t>http://193.88.185.146/website/energidataKort/viewer.htm?starttema1=vindkraft&amp;STARTLEFT=467705&amp;STARTRIGHT=468505&amp;STARTBOTTOM=6255962&amp;STARTTOP=6256762</t>
  </si>
  <si>
    <t>570715000000039256</t>
  </si>
  <si>
    <t>16h</t>
  </si>
  <si>
    <t>http://193.88.185.146/website/energidataKort/viewer.htm?starttema1=vindkraft&amp;STARTLEFT=467899&amp;STARTRIGHT=468699&amp;STARTBOTTOM=6256159&amp;STARTTOP=6256959</t>
  </si>
  <si>
    <t>570715000000039249</t>
  </si>
  <si>
    <t>http://193.88.185.146/website/energidataKort/viewer.htm?starttema1=vindkraft&amp;STARTLEFT=468092&amp;STARTRIGHT=468892&amp;STARTBOTTOM=6256355&amp;STARTTOP=6257155</t>
  </si>
  <si>
    <t>570715000000039232</t>
  </si>
  <si>
    <t>40155318</t>
  </si>
  <si>
    <t>Perregårde, Borbjerg - 30 b, Den nordlige Del, Hjerm</t>
  </si>
  <si>
    <t>http://193.88.185.146/website/energidataKort/viewer.htm?starttema1=vindkraft&amp;STARTLEFT=480817&amp;STARTRIGHT=481617&amp;STARTBOTTOM=6253999&amp;STARTTOP=6254799</t>
  </si>
  <si>
    <t>570715000000039201</t>
  </si>
  <si>
    <t>Den nordlige Del, Hjerm</t>
  </si>
  <si>
    <t>http://193.88.185.146/website/energidataKort/viewer.htm?starttema1=vindkraft&amp;STARTLEFT=480784&amp;STARTRIGHT=481584&amp;STARTBOTTOM=6253843&amp;STARTTOP=6254643</t>
  </si>
  <si>
    <t>570715000000039195</t>
  </si>
  <si>
    <t>http://193.88.185.146/website/energidataKort/viewer.htm?starttema1=vindkraft&amp;STARTLEFT=480751&amp;STARTRIGHT=481551&amp;STARTBOTTOM=6253689&amp;STARTTOP=6254489</t>
  </si>
  <si>
    <t>570715000000039188</t>
  </si>
  <si>
    <t>40146294</t>
  </si>
  <si>
    <t>Birkild By, Asp</t>
  </si>
  <si>
    <t>http://193.88.185.146/website/energidataKort/viewer.htm?starttema1=vindkraft&amp;STARTLEFT=466627&amp;STARTRIGHT=467427&amp;STARTBOTTOM=6253602&amp;STARTTOP=6254402</t>
  </si>
  <si>
    <t>570715000000039027</t>
  </si>
  <si>
    <t>http://193.88.185.146/website/energidataKort/viewer.htm?starttema1=vindkraft&amp;STARTLEFT=466482&amp;STARTRIGHT=467282&amp;STARTBOTTOM=6253300&amp;STARTTOP=6254100</t>
  </si>
  <si>
    <t>570715000000039010</t>
  </si>
  <si>
    <t>Linde By, Asp</t>
  </si>
  <si>
    <t>http://193.88.185.146/website/energidataKort/viewer.htm?starttema1=vindkraft&amp;STARTLEFT=466337&amp;STARTRIGHT=467137&amp;STARTBOTTOM=6252998&amp;STARTTOP=6253798</t>
  </si>
  <si>
    <t>Gaia Wind Energy A/S</t>
  </si>
  <si>
    <t>570715000000039003</t>
  </si>
  <si>
    <t>40138255</t>
  </si>
  <si>
    <t>Den nordlige Del, Vejrum</t>
  </si>
  <si>
    <t>http://193.88.185.146/website/energidataKort/viewer.htm?starttema1=vindkraft&amp;STARTLEFT=473821&amp;STARTRIGHT=474621&amp;STARTBOTTOM=6257319&amp;STARTTOP=6258119</t>
  </si>
  <si>
    <t>570715000000038860</t>
  </si>
  <si>
    <t>40137254</t>
  </si>
  <si>
    <t>Den vestlige Del, Gimsing</t>
  </si>
  <si>
    <t>http://193.88.185.146/website/energidataKort/viewer.htm?starttema1=vindkraft&amp;STARTLEFT=473648&amp;STARTRIGHT=474448&amp;STARTBOTTOM=6258172&amp;STARTTOP=6258972</t>
  </si>
  <si>
    <t>570715000000038853</t>
  </si>
  <si>
    <t>40132247</t>
  </si>
  <si>
    <t>http://193.88.185.146/website/energidataKort/viewer.htm?starttema1=vindkraft&amp;STARTLEFT=474911&amp;STARTRIGHT=475711&amp;STARTBOTTOM=6255837&amp;STARTTOP=6256637</t>
  </si>
  <si>
    <t>570715000000038778</t>
  </si>
  <si>
    <t>40131246</t>
  </si>
  <si>
    <t>15c</t>
  </si>
  <si>
    <t>http://193.88.185.146/website/energidataKort/viewer.htm?starttema1=vindkraft&amp;STARTLEFT=475598&amp;STARTRIGHT=476398&amp;STARTBOTTOM=6254595&amp;STARTTOP=6255395</t>
  </si>
  <si>
    <t>M1500-600/150</t>
  </si>
  <si>
    <t>570715000000038761</t>
  </si>
  <si>
    <t>40114177</t>
  </si>
  <si>
    <t>Den mellemste Del, Vejrum</t>
  </si>
  <si>
    <t>http://193.88.185.146/website/energidataKort/viewer.htm?starttema1=vindkraft&amp;STARTLEFT=472615&amp;STARTRIGHT=473415&amp;STARTBOTTOM=6253863&amp;STARTTOP=6254663</t>
  </si>
  <si>
    <t>570715000000038082</t>
  </si>
  <si>
    <t>http://193.88.185.146/website/energidataKort/viewer.htm?starttema1=vindkraft&amp;STARTLEFT=472867&amp;STARTRIGHT=473667&amp;STARTBOTTOM=6254085&amp;STARTTOP=6254885</t>
  </si>
  <si>
    <t>570715000000038075</t>
  </si>
  <si>
    <t>http://193.88.185.146/website/energidataKort/viewer.htm?starttema1=vindkraft&amp;STARTLEFT=472916&amp;STARTRIGHT=473716&amp;STARTBOTTOM=6253813&amp;STARTTOP=6254613</t>
  </si>
  <si>
    <t>570715000000038068</t>
  </si>
  <si>
    <t>http://193.88.185.146/website/energidataKort/viewer.htm?starttema1=vindkraft&amp;STARTLEFT=472952&amp;STARTRIGHT=473752&amp;STARTBOTTOM=6253538&amp;STARTTOP=6254338</t>
  </si>
  <si>
    <t>570715000000038051</t>
  </si>
  <si>
    <t>http://193.88.185.146/website/energidataKort/viewer.htm?starttema1=vindkraft&amp;STARTLEFT=472638&amp;STARTRIGHT=473438&amp;STARTBOTTOM=6253607&amp;STARTTOP=6254407</t>
  </si>
  <si>
    <t>570715000000038044</t>
  </si>
  <si>
    <t>http://193.88.185.146/website/energidataKort/viewer.htm?starttema1=vindkraft&amp;STARTLEFT=472324&amp;STARTRIGHT=473124&amp;STARTBOTTOM=6253673&amp;STARTTOP=6254473</t>
  </si>
  <si>
    <t>570715000000038037</t>
  </si>
  <si>
    <t>http://193.88.185.146/website/energidataKort/viewer.htm?starttema1=vindkraft&amp;STARTLEFT=472316&amp;STARTRIGHT=473116&amp;STARTBOTTOM=6253913&amp;STARTTOP=6254713</t>
  </si>
  <si>
    <t>570715000000038020</t>
  </si>
  <si>
    <t>http://193.88.185.146/website/energidataKort/viewer.htm?starttema1=vindkraft&amp;STARTLEFT=472309&amp;STARTRIGHT=473109&amp;STARTBOTTOM=6254153&amp;STARTTOP=6254953</t>
  </si>
  <si>
    <t>570715000000038013</t>
  </si>
  <si>
    <t>40103074</t>
  </si>
  <si>
    <t>4he</t>
  </si>
  <si>
    <t>http://193.88.185.146/website/energidataKort/viewer.htm?starttema1=vindkraft&amp;STARTLEFT=473350&amp;STARTRIGHT=474150&amp;STARTBOTTOM=6257461&amp;STARTTOP=6258261</t>
  </si>
  <si>
    <t>570715000000037580</t>
  </si>
  <si>
    <t>40087122</t>
  </si>
  <si>
    <t>Makholm Gårde, Resen</t>
  </si>
  <si>
    <t>http://193.88.185.146/website/energidataKort/viewer.htm?starttema1=vindkraft&amp;STARTLEFT=471218&amp;STARTRIGHT=472018&amp;STARTBOTTOM=6264738&amp;STARTTOP=6265538</t>
  </si>
  <si>
    <t>570715000000037405</t>
  </si>
  <si>
    <t>40014079</t>
  </si>
  <si>
    <t>Brejnholt, Humlum</t>
  </si>
  <si>
    <t>http://193.88.185.146/website/energidataKort/viewer.htm?starttema1=vindkraft&amp;STARTLEFT=473841&amp;STARTRIGHT=474641&amp;STARTBOTTOM=6264517&amp;STARTTOP=6265317</t>
  </si>
  <si>
    <t>KE 18/4-EH</t>
  </si>
  <si>
    <t>570715000000036125</t>
  </si>
  <si>
    <t>40007069</t>
  </si>
  <si>
    <t>http://193.88.185.146/website/energidataKort/viewer.htm?starttema1=vindkraft&amp;STARTLEFT=469539&amp;STARTRIGHT=470339&amp;STARTBOTTOM=6257509&amp;STARTTOP=6258309</t>
  </si>
  <si>
    <t>95 kW</t>
  </si>
  <si>
    <t>570715000000036064</t>
  </si>
  <si>
    <t>40139262</t>
  </si>
  <si>
    <t>Vejbjerggård Hdg., Humlum</t>
  </si>
  <si>
    <t>http://193.88.185.146/website/energidataKort/viewer.htm?starttema1=vindkraft&amp;STARTLEFT=472782&amp;STARTRIGHT=473582&amp;STARTBOTTOM=6269010&amp;STARTTOP=6269810</t>
  </si>
  <si>
    <t>570715000000035869</t>
  </si>
  <si>
    <t>http://193.88.185.146/website/energidataKort/viewer.htm?starttema1=vindkraft&amp;STARTLEFT=472805&amp;STARTRIGHT=473605&amp;STARTBOTTOM=6269094&amp;STARTTOP=6269894</t>
  </si>
  <si>
    <t>570715000000035852</t>
  </si>
  <si>
    <t>http://193.88.185.146/website/energidataKort/viewer.htm?starttema1=vindkraft&amp;STARTLEFT=472620&amp;STARTRIGHT=473420&amp;STARTBOTTOM=6268784&amp;STARTTOP=6269584</t>
  </si>
  <si>
    <t>570715000000035838</t>
  </si>
  <si>
    <t>http://193.88.185.146/website/energidataKort/viewer.htm?starttema1=vindkraft&amp;STARTLEFT=472643&amp;STARTRIGHT=473443&amp;STARTBOTTOM=6268869&amp;STARTTOP=6269669</t>
  </si>
  <si>
    <t>570715000000035821</t>
  </si>
  <si>
    <t>http://193.88.185.146/website/energidataKort/viewer.htm?starttema1=vindkraft&amp;STARTLEFT=472667&amp;STARTRIGHT=473467&amp;STARTBOTTOM=6268952&amp;STARTTOP=6269752</t>
  </si>
  <si>
    <t>570715000000035814</t>
  </si>
  <si>
    <t>http://193.88.185.146/website/energidataKort/viewer.htm?starttema1=vindkraft&amp;STARTLEFT=472691&amp;STARTRIGHT=473491&amp;STARTBOTTOM=6269036&amp;STARTTOP=6269836</t>
  </si>
  <si>
    <t>570715000000035807</t>
  </si>
  <si>
    <t>http://193.88.185.146/website/energidataKort/viewer.htm?starttema1=vindkraft&amp;STARTLEFT=472713&amp;STARTRIGHT=473513&amp;STARTBOTTOM=6269120&amp;STARTTOP=6269920</t>
  </si>
  <si>
    <t>570715000000035791</t>
  </si>
  <si>
    <t>http://193.88.185.146/website/energidataKort/viewer.htm?starttema1=vindkraft&amp;STARTLEFT=472736&amp;STARTRIGHT=473536&amp;STARTBOTTOM=6269204&amp;STARTTOP=6270004</t>
  </si>
  <si>
    <t>570715000000035784</t>
  </si>
  <si>
    <t>http://193.88.185.146/website/energidataKort/viewer.htm?starttema1=vindkraft&amp;STARTLEFT=472759&amp;STARTRIGHT=473559&amp;STARTBOTTOM=6269288&amp;STARTTOP=6270088</t>
  </si>
  <si>
    <t>300 kW MK II</t>
  </si>
  <si>
    <t>570715000000035777</t>
  </si>
  <si>
    <t>160326</t>
  </si>
  <si>
    <t>Barslev by</t>
  </si>
  <si>
    <t>http://193.88.185.146/website/energidataKort/viewer.htm?starttema1=vindkraft&amp;STARTLEFT=469497&amp;STARTRIGHT=470297&amp;STARTBOTTOM=6277788&amp;STARTTOP=6278588</t>
  </si>
  <si>
    <t>570715000000031779</t>
  </si>
  <si>
    <t>160320</t>
  </si>
  <si>
    <t>Styvel by</t>
  </si>
  <si>
    <t>http://193.88.185.146/website/energidataKort/viewer.htm?starttema1=vindkraft&amp;STARTLEFT=472775&amp;STARTRIGHT=473575&amp;STARTBOTTOM=6280941&amp;STARTTOP=6281741</t>
  </si>
  <si>
    <t>570715000000031762</t>
  </si>
  <si>
    <t>160318</t>
  </si>
  <si>
    <t>Semb by</t>
  </si>
  <si>
    <t>http://193.88.185.146/website/energidataKort/viewer.htm?starttema1=vindkraft&amp;STARTLEFT=472576&amp;STARTRIGHT=473376&amp;STARTBOTTOM=6280961&amp;STARTTOP=6281761</t>
  </si>
  <si>
    <t>570715000000031755</t>
  </si>
  <si>
    <t>160316</t>
  </si>
  <si>
    <t>Hvidbjerg by</t>
  </si>
  <si>
    <t>http://193.88.185.146/website/energidataKort/viewer.htm?starttema1=vindkraft&amp;STARTLEFT=472377&amp;STARTRIGHT=473177&amp;STARTBOTTOM=6280981&amp;STARTTOP=6281781</t>
  </si>
  <si>
    <t>570715000000031748</t>
  </si>
  <si>
    <t>160314</t>
  </si>
  <si>
    <t>14b</t>
  </si>
  <si>
    <t>Lyngs by</t>
  </si>
  <si>
    <t>http://193.88.185.146/website/energidataKort/viewer.htm?starttema1=vindkraft&amp;STARTLEFT=466906&amp;STARTRIGHT=467706&amp;STARTBOTTOM=6280989&amp;STARTTOP=6281789</t>
  </si>
  <si>
    <t>570715000000031731</t>
  </si>
  <si>
    <t>160312</t>
  </si>
  <si>
    <t>http://193.88.185.146/website/energidataKort/viewer.htm?starttema1=vindkraft&amp;STARTLEFT=467090&amp;STARTRIGHT=467890&amp;STARTBOTTOM=6280752&amp;STARTTOP=6281552</t>
  </si>
  <si>
    <t>570715000000031724</t>
  </si>
  <si>
    <t>160310</t>
  </si>
  <si>
    <t>http://193.88.185.146/website/energidataKort/viewer.htm?starttema1=vindkraft&amp;STARTLEFT=467276&amp;STARTRIGHT=468076&amp;STARTBOTTOM=6280517&amp;STARTTOP=6281317</t>
  </si>
  <si>
    <t>570715000000031717</t>
  </si>
  <si>
    <t>160306</t>
  </si>
  <si>
    <t>http://193.88.185.146/website/energidataKort/viewer.htm?starttema1=vindkraft&amp;STARTLEFT=469478&amp;STARTRIGHT=470278&amp;STARTBOTTOM=6277941&amp;STARTTOP=6278741</t>
  </si>
  <si>
    <t>570715000000031694</t>
  </si>
  <si>
    <t>160304</t>
  </si>
  <si>
    <t>http://193.88.185.146/website/energidataKort/viewer.htm?starttema1=vindkraft&amp;STARTLEFT=469544&amp;STARTRIGHT=470344&amp;STARTBOTTOM=6278048&amp;STARTTOP=6278848</t>
  </si>
  <si>
    <t>570715000000031687</t>
  </si>
  <si>
    <t>160302</t>
  </si>
  <si>
    <t>http://193.88.185.146/website/energidataKort/viewer.htm?starttema1=vindkraft&amp;STARTLEFT=469564&amp;STARTRIGHT=470364&amp;STARTBOTTOM=6277896&amp;STARTTOP=6278696</t>
  </si>
  <si>
    <t>570715000000031670</t>
  </si>
  <si>
    <t>160164</t>
  </si>
  <si>
    <t>Helligkilde by</t>
  </si>
  <si>
    <t>http://193.88.185.146/website/energidataKort/viewer.htm?starttema1=vindkraft&amp;STARTLEFT=472021&amp;STARTRIGHT=472821&amp;STARTBOTTOM=6276376&amp;STARTTOP=6277176</t>
  </si>
  <si>
    <t>570715000000031007</t>
  </si>
  <si>
    <t>160150</t>
  </si>
  <si>
    <t>Helligkildegård</t>
  </si>
  <si>
    <t>http://193.88.185.146/website/energidataKort/viewer.htm?starttema1=vindkraft&amp;STARTLEFT=470884&amp;STARTRIGHT=471684&amp;STARTBOTTOM=6277182&amp;STARTTOP=6277982</t>
  </si>
  <si>
    <t>150 kW MK III</t>
  </si>
  <si>
    <t>570715000000030949</t>
  </si>
  <si>
    <t>160134</t>
  </si>
  <si>
    <t>http://193.88.185.146/website/energidataKort/viewer.htm?starttema1=vindkraft&amp;STARTLEFT=472911&amp;STARTRIGHT=473711&amp;STARTBOTTOM=6277709&amp;STARTTOP=6278509</t>
  </si>
  <si>
    <t>570715000000030871</t>
  </si>
  <si>
    <t>160132</t>
  </si>
  <si>
    <t>http://193.88.185.146/website/energidataKort/viewer.htm?starttema1=vindkraft&amp;STARTLEFT=472889&amp;STARTRIGHT=473689&amp;STARTBOTTOM=6277628&amp;STARTTOP=6278428</t>
  </si>
  <si>
    <t>150 kW MK II</t>
  </si>
  <si>
    <t>570715000000030864</t>
  </si>
  <si>
    <t>160130</t>
  </si>
  <si>
    <t>Egebjerg by</t>
  </si>
  <si>
    <t>http://193.88.185.146/website/energidataKort/viewer.htm?starttema1=vindkraft&amp;STARTLEFT=472850&amp;STARTRIGHT=473650&amp;STARTBOTTOM=6276861&amp;STARTTOP=6277661</t>
  </si>
  <si>
    <t>570715000000030857</t>
  </si>
  <si>
    <t>160124</t>
  </si>
  <si>
    <t>http://193.88.185.146/website/energidataKort/viewer.htm?starttema1=vindkraft&amp;STARTLEFT=473051&amp;STARTRIGHT=473851&amp;STARTBOTTOM=6278208&amp;STARTTOP=6279008</t>
  </si>
  <si>
    <t>570715000000030826</t>
  </si>
  <si>
    <t>160122</t>
  </si>
  <si>
    <t>http://193.88.185.146/website/energidataKort/viewer.htm?starttema1=vindkraft&amp;STARTLEFT=473024&amp;STARTRIGHT=473824&amp;STARTBOTTOM=6278111&amp;STARTTOP=6278911</t>
  </si>
  <si>
    <t>570715000000030819</t>
  </si>
  <si>
    <t>160114</t>
  </si>
  <si>
    <t>Hellerød by</t>
  </si>
  <si>
    <t>http://193.88.185.146/website/energidataKort/viewer.htm?starttema1=vindkraft&amp;STARTLEFT=473544&amp;STARTRIGHT=474344&amp;STARTBOTTOM=6276142&amp;STARTTOP=6276942</t>
  </si>
  <si>
    <t>570715000000030772</t>
  </si>
  <si>
    <t>160100</t>
  </si>
  <si>
    <t>Smerup by</t>
  </si>
  <si>
    <t>http://193.88.185.146/website/energidataKort/viewer.htm?starttema1=vindkraft&amp;STARTLEFT=468789&amp;STARTRIGHT=469589&amp;STARTBOTTOM=6279481&amp;STARTTOP=6280281</t>
  </si>
  <si>
    <t>570715000000030703</t>
  </si>
  <si>
    <t>160098</t>
  </si>
  <si>
    <t>http://193.88.185.146/website/energidataKort/viewer.htm?starttema1=vindkraft&amp;STARTLEFT=470314&amp;STARTRIGHT=471114&amp;STARTBOTTOM=6279123&amp;STARTTOP=6279923</t>
  </si>
  <si>
    <t>250 kW Combi</t>
  </si>
  <si>
    <t>570715000000030697</t>
  </si>
  <si>
    <t>160094</t>
  </si>
  <si>
    <t>Søndbjerg by</t>
  </si>
  <si>
    <t>http://193.88.185.146/website/energidataKort/viewer.htm?starttema1=vindkraft&amp;STARTLEFT=471760&amp;STARTRIGHT=472560&amp;STARTBOTTOM=6275657&amp;STARTTOP=6276457</t>
  </si>
  <si>
    <t>570715000000030673</t>
  </si>
  <si>
    <t>160086</t>
  </si>
  <si>
    <t>http://193.88.185.146/website/energidataKort/viewer.htm?starttema1=vindkraft&amp;STARTLEFT=470314&amp;STARTRIGHT=471114&amp;STARTBOTTOM=6280128&amp;STARTTOP=6280928</t>
  </si>
  <si>
    <t>300 kW MK II/III</t>
  </si>
  <si>
    <t>570715000000030635</t>
  </si>
  <si>
    <t>160072</t>
  </si>
  <si>
    <t>http://193.88.185.146/website/energidataKort/viewer.htm?starttema1=vindkraft&amp;STARTLEFT=469587&amp;STARTRIGHT=470387&amp;STARTBOTTOM=6277714&amp;STARTTOP=6278514</t>
  </si>
  <si>
    <t>570715000000030581</t>
  </si>
  <si>
    <t>160064</t>
  </si>
  <si>
    <t>http://193.88.185.146/website/energidataKort/viewer.htm?starttema1=vindkraft&amp;STARTLEFT=469517&amp;STARTRIGHT=470317&amp;STARTBOTTOM=6277635&amp;STARTTOP=6278435</t>
  </si>
  <si>
    <t>570715000000030550</t>
  </si>
  <si>
    <t>160060</t>
  </si>
  <si>
    <t>Floulev by</t>
  </si>
  <si>
    <t>http://193.88.185.146/website/energidataKort/viewer.htm?starttema1=vindkraft&amp;STARTLEFT=469945&amp;STARTRIGHT=470745&amp;STARTBOTTOM=6275878&amp;STARTTOP=6276678</t>
  </si>
  <si>
    <t>570715000000030536</t>
  </si>
  <si>
    <t>160058</t>
  </si>
  <si>
    <t>http://193.88.185.146/website/energidataKort/viewer.htm?starttema1=vindkraft&amp;STARTLEFT=469432&amp;STARTRIGHT=470232&amp;STARTBOTTOM=6279348&amp;STARTTOP=6280148</t>
  </si>
  <si>
    <t>570715000000030529</t>
  </si>
  <si>
    <t>160046</t>
  </si>
  <si>
    <t>Hindsels Hgd</t>
  </si>
  <si>
    <t>http://193.88.185.146/website/energidataKort/viewer.htm?starttema1=vindkraft&amp;STARTLEFT=473617&amp;STARTRIGHT=474417&amp;STARTBOTTOM=6281226&amp;STARTTOP=6282026</t>
  </si>
  <si>
    <t>570715000000030482</t>
  </si>
  <si>
    <t>160040</t>
  </si>
  <si>
    <t>12h</t>
  </si>
  <si>
    <t>Jestrup by</t>
  </si>
  <si>
    <t>http://193.88.185.146/website/energidataKort/viewer.htm?starttema1=vindkraft&amp;STARTLEFT=466246&amp;STARTRIGHT=467046&amp;STARTBOTTOM=6279096&amp;STARTTOP=6279896</t>
  </si>
  <si>
    <t>570715000000030451</t>
  </si>
  <si>
    <t>160009</t>
  </si>
  <si>
    <t>http://193.88.185.146/website/energidataKort/viewer.htm?starttema1=vindkraft&amp;STARTLEFT=470506&amp;STARTRIGHT=471306&amp;STARTBOTTOM=6279076&amp;STARTTOP=6279876</t>
  </si>
  <si>
    <t>570715000000030321</t>
  </si>
  <si>
    <t>123162</t>
  </si>
  <si>
    <t>http://193.88.185.146/website/energidataKort/viewer.htm?starttema1=vindkraft&amp;STARTLEFT=468632&amp;STARTRIGHT=469432&amp;STARTBOTTOM=6279529&amp;STARTTOP=6280329</t>
  </si>
  <si>
    <t>30 kW</t>
  </si>
  <si>
    <t>Danregn Vindkraft A/S</t>
  </si>
  <si>
    <t>570715000000029561</t>
  </si>
  <si>
    <t>123145</t>
  </si>
  <si>
    <t>http://193.88.185.146/website/energidataKort/viewer.htm?starttema1=vindkraft&amp;STARTLEFT=473041&amp;STARTRIGHT=473841&amp;STARTBOTTOM=6277309&amp;STARTTOP=6278109</t>
  </si>
  <si>
    <t>Vestas/HVK 15</t>
  </si>
  <si>
    <t>570715000000029547</t>
  </si>
  <si>
    <t>123143</t>
  </si>
  <si>
    <t>http://193.88.185.146/website/energidataKort/viewer.htm?starttema1=vindkraft&amp;STARTLEFT=473252&amp;STARTRIGHT=474052&amp;STARTBOTTOM=6274963&amp;STARTTOP=6275763</t>
  </si>
  <si>
    <t>V90-2MW</t>
  </si>
  <si>
    <t>570715000000029530</t>
  </si>
  <si>
    <t>40200378</t>
  </si>
  <si>
    <t>Rysensten Hovedgård, Bøvling</t>
  </si>
  <si>
    <t>http://193.88.185.146/website/energidataKort/viewer.htm?starttema1=vindkraft&amp;STARTLEFT=447391&amp;STARTRIGHT=448191&amp;STARTBOTTOM=6256352&amp;STARTTOP=6257152</t>
  </si>
  <si>
    <t>Lemvig</t>
  </si>
  <si>
    <t>V90</t>
  </si>
  <si>
    <t>570715000000084645</t>
  </si>
  <si>
    <t>40199377</t>
  </si>
  <si>
    <t>http://193.88.185.146/website/energidataKort/viewer.htm?starttema1=vindkraft&amp;STARTLEFT=447488&amp;STARTRIGHT=448288&amp;STARTBOTTOM=6256863&amp;STARTTOP=6257663</t>
  </si>
  <si>
    <t>Bonus 2,3MW VS</t>
  </si>
  <si>
    <t>570715000000083679</t>
  </si>
  <si>
    <t>40195375</t>
  </si>
  <si>
    <t>Rysensten Hgd., Bøvlingbjerg</t>
  </si>
  <si>
    <t>http://193.88.185.146/website/energidataKort/viewer.htm?starttema1=vindkraft&amp;STARTLEFT=447339&amp;STARTRIGHT=448139&amp;STARTBOTTOM=6255442&amp;STARTTOP=6256242</t>
  </si>
  <si>
    <t>Bonus 3,6 MW</t>
  </si>
  <si>
    <t>570715000000071102</t>
  </si>
  <si>
    <t>40193373</t>
  </si>
  <si>
    <t>Rysensten Hovedgård</t>
  </si>
  <si>
    <t>http://193.88.185.146/website/energidataKort/viewer.htm?starttema1=vindkraft&amp;STARTLEFT=447374&amp;STARTRIGHT=448174&amp;STARTBOTTOM=6256072&amp;STARTTOP=6256872</t>
  </si>
  <si>
    <t>570715000000071089</t>
  </si>
  <si>
    <t>40191371</t>
  </si>
  <si>
    <t>17d</t>
  </si>
  <si>
    <t>Ramme Hgd., Ramme</t>
  </si>
  <si>
    <t>http://193.88.185.146/website/energidataKort/viewer.htm?starttema1=vindkraft&amp;STARTLEFT=450001&amp;STARTRIGHT=450801&amp;STARTBOTTOM=6262481&amp;STARTTOP=6263281</t>
  </si>
  <si>
    <t>570715000000071034</t>
  </si>
  <si>
    <t>40190370</t>
  </si>
  <si>
    <t>http://193.88.185.146/website/energidataKort/viewer.htm?starttema1=vindkraft&amp;STARTLEFT=450182&amp;STARTRIGHT=450982&amp;STARTBOTTOM=6262283&amp;STARTTOP=6263083</t>
  </si>
  <si>
    <t>570715000000062803</t>
  </si>
  <si>
    <t>40189369</t>
  </si>
  <si>
    <t>http://193.88.185.146/website/energidataKort/viewer.htm?starttema1=vindkraft&amp;STARTLEFT=450363&amp;STARTRIGHT=451163&amp;STARTBOTTOM=6262086&amp;STARTTOP=6262886</t>
  </si>
  <si>
    <t>570715000000062797</t>
  </si>
  <si>
    <t>40188368</t>
  </si>
  <si>
    <t>http://193.88.185.146/website/energidataKort/viewer.htm?starttema1=vindkraft&amp;STARTLEFT=450544&amp;STARTRIGHT=451344&amp;STARTBOTTOM=6261888&amp;STARTTOP=6262688</t>
  </si>
  <si>
    <t>570715000000062780</t>
  </si>
  <si>
    <t>40187367</t>
  </si>
  <si>
    <t>http://193.88.185.146/website/energidataKort/viewer.htm?starttema1=vindkraft&amp;STARTLEFT=450715&amp;STARTRIGHT=451515&amp;STARTBOTTOM=6261700&amp;STARTTOP=6262500</t>
  </si>
  <si>
    <t>N90 R80 NR45</t>
  </si>
  <si>
    <t>Nordes Energy GmbH</t>
  </si>
  <si>
    <t>570715000000062773</t>
  </si>
  <si>
    <t>40182359</t>
  </si>
  <si>
    <t>http://193.88.185.146/website/energidataKort/viewer.htm?starttema1=vindkraft&amp;STARTLEFT=447356&amp;STARTRIGHT=448156&amp;STARTBOTTOM=6255745&amp;STARTTOP=6256545</t>
  </si>
  <si>
    <t>570715000000062674</t>
  </si>
  <si>
    <t>40178</t>
  </si>
  <si>
    <t>hav</t>
  </si>
  <si>
    <t>http://193.88.185.146/website/energidataKort/viewer.htm?starttema1=vindkraft&amp;STARTLEFT=452191&amp;STARTRIGHT=452991&amp;STARTBOTTOM=6278854&amp;STARTTOP=6279654</t>
  </si>
  <si>
    <t>570715000000062629</t>
  </si>
  <si>
    <t>http://193.88.185.146/website/energidataKort/viewer.htm?starttema1=vindkraft&amp;STARTLEFT=452113&amp;STARTRIGHT=452913&amp;STARTBOTTOM=6279129&amp;STARTTOP=6279929</t>
  </si>
  <si>
    <t>570715000000062612</t>
  </si>
  <si>
    <t>http://193.88.185.146/website/energidataKort/viewer.htm?starttema1=vindkraft&amp;STARTLEFT=452035&amp;STARTRIGHT=452835&amp;STARTBOTTOM=6279402&amp;STARTTOP=6280202</t>
  </si>
  <si>
    <t>570715000000062605</t>
  </si>
  <si>
    <t>http://193.88.185.146/website/energidataKort/viewer.htm?starttema1=vindkraft&amp;STARTLEFT=451957&amp;STARTRIGHT=452757&amp;STARTBOTTOM=6279678&amp;STARTTOP=6280478</t>
  </si>
  <si>
    <t>570715000000062599</t>
  </si>
  <si>
    <t>40177</t>
  </si>
  <si>
    <t>http://193.88.185.146/website/energidataKort/viewer.htm?starttema1=vindkraft&amp;STARTLEFT=451879&amp;STARTRIGHT=452679&amp;STARTBOTTOM=6279954&amp;STARTTOP=6280754</t>
  </si>
  <si>
    <t>570715000000062575</t>
  </si>
  <si>
    <t>http://193.88.185.146/website/energidataKort/viewer.htm?starttema1=vindkraft&amp;STARTLEFT=451800&amp;STARTRIGHT=452600&amp;STARTBOTTOM=6280228&amp;STARTTOP=6281028</t>
  </si>
  <si>
    <t>570715000000062568</t>
  </si>
  <si>
    <t>http://193.88.185.146/website/energidataKort/viewer.htm?starttema1=vindkraft&amp;STARTLEFT=451723&amp;STARTRIGHT=452523&amp;STARTBOTTOM=6280503&amp;STARTTOP=6281303</t>
  </si>
  <si>
    <t>570715000000059544</t>
  </si>
  <si>
    <t>http://193.88.185.146/website/energidataKort/viewer.htm?starttema1=vindkraft&amp;STARTLEFT=451645&amp;STARTRIGHT=452445&amp;STARTBOTTOM=6280777&amp;STARTTOP=6281577</t>
  </si>
  <si>
    <t>570715000000059537</t>
  </si>
  <si>
    <t>40175346</t>
  </si>
  <si>
    <t>33bh</t>
  </si>
  <si>
    <t>Enlige Gårde, Lomborg</t>
  </si>
  <si>
    <t>http://193.88.185.146/website/energidataKort/viewer.htm?starttema1=vindkraft&amp;STARTLEFT=453243&amp;STARTRIGHT=454043&amp;STARTBOTTOM=6263458&amp;STARTTOP=6264258</t>
  </si>
  <si>
    <t>570715000000059483</t>
  </si>
  <si>
    <t>40175345</t>
  </si>
  <si>
    <t>33bf</t>
  </si>
  <si>
    <t>http://193.88.185.146/website/energidataKort/viewer.htm?starttema1=vindkraft&amp;STARTLEFT=453266&amp;STARTRIGHT=454066&amp;STARTBOTTOM=6263619&amp;STARTTOP=6264419</t>
  </si>
  <si>
    <t>570715000000059476</t>
  </si>
  <si>
    <t>40175344</t>
  </si>
  <si>
    <t>30z</t>
  </si>
  <si>
    <t>http://193.88.185.146/website/energidataKort/viewer.htm?starttema1=vindkraft&amp;STARTLEFT=453291&amp;STARTRIGHT=454091&amp;STARTBOTTOM=6263780&amp;STARTTOP=6264580</t>
  </si>
  <si>
    <t>570715000000059469</t>
  </si>
  <si>
    <t>40175343</t>
  </si>
  <si>
    <t>http://193.88.185.146/website/energidataKort/viewer.htm?starttema1=vindkraft&amp;STARTLEFT=453316&amp;STARTRIGHT=454116&amp;STARTBOTTOM=6263941&amp;STARTTOP=6264741</t>
  </si>
  <si>
    <t>Kombi 300kW</t>
  </si>
  <si>
    <t>570715000000059452</t>
  </si>
  <si>
    <t>40135252</t>
  </si>
  <si>
    <t>Dal Anneksgård, Fabjerg</t>
  </si>
  <si>
    <t>http://193.88.185.146/website/energidataKort/viewer.htm?starttema1=vindkraft&amp;STARTLEFT=459740&amp;STARTRIGHT=460540&amp;STARTBOTTOM=6265857&amp;STARTTOP=6266657</t>
  </si>
  <si>
    <t>570715000000038839</t>
  </si>
  <si>
    <t>40128238</t>
  </si>
  <si>
    <t>Bækmark Hovedgård, Flynder</t>
  </si>
  <si>
    <t>http://193.88.185.146/website/energidataKort/viewer.htm?starttema1=vindkraft&amp;STARTLEFT=458928&amp;STARTRIGHT=459728&amp;STARTBOTTOM=6254497&amp;STARTTOP=6255297</t>
  </si>
  <si>
    <t>570715000000038730</t>
  </si>
  <si>
    <t>http://193.88.185.146/website/energidataKort/viewer.htm?starttema1=vindkraft&amp;STARTLEFT=458785&amp;STARTRIGHT=459585&amp;STARTBOTTOM=6254599&amp;STARTTOP=6255399</t>
  </si>
  <si>
    <t>570715000000038723</t>
  </si>
  <si>
    <t>http://193.88.185.146/website/energidataKort/viewer.htm?starttema1=vindkraft&amp;STARTLEFT=458641&amp;STARTRIGHT=459441&amp;STARTBOTTOM=6254700&amp;STARTTOP=6255500</t>
  </si>
  <si>
    <t>570715000000038716</t>
  </si>
  <si>
    <t>40127234</t>
  </si>
  <si>
    <t>Hvidstendal, Gudum</t>
  </si>
  <si>
    <t>http://193.88.185.146/website/energidataKort/viewer.htm?starttema1=vindkraft&amp;STARTLEFT=467747&amp;STARTRIGHT=468547&amp;STARTBOTTOM=6262428&amp;STARTTOP=6263228</t>
  </si>
  <si>
    <t>570715000000038693</t>
  </si>
  <si>
    <t>Den sydlige Del, Gudum</t>
  </si>
  <si>
    <t>http://193.88.185.146/website/energidataKort/viewer.htm?starttema1=vindkraft&amp;STARTLEFT=467780&amp;STARTRIGHT=468580&amp;STARTBOTTOM=6262191&amp;STARTTOP=6262991</t>
  </si>
  <si>
    <t>570715000000038686</t>
  </si>
  <si>
    <t>http://193.88.185.146/website/energidataKort/viewer.htm?starttema1=vindkraft&amp;STARTLEFT=467815&amp;STARTRIGHT=468615&amp;STARTBOTTOM=6261952&amp;STARTTOP=6262752</t>
  </si>
  <si>
    <t>570715000000038679</t>
  </si>
  <si>
    <t>Klosterheden, Gudum</t>
  </si>
  <si>
    <t>http://193.88.185.146/website/energidataKort/viewer.htm?starttema1=vindkraft&amp;STARTLEFT=467849&amp;STARTRIGHT=468649&amp;STARTBOTTOM=6261715&amp;STARTTOP=6262515</t>
  </si>
  <si>
    <t>570715000000038662</t>
  </si>
  <si>
    <t>40124225</t>
  </si>
  <si>
    <t>Møborg Ejerlav, Møborg</t>
  </si>
  <si>
    <t>http://193.88.185.146/website/energidataKort/viewer.htm?starttema1=vindkraft&amp;STARTLEFT=457929&amp;STARTRIGHT=458729&amp;STARTBOTTOM=6247172&amp;STARTTOP=6247972</t>
  </si>
  <si>
    <t>570715000000038594</t>
  </si>
  <si>
    <t>http://193.88.185.146/website/energidataKort/viewer.htm?starttema1=vindkraft&amp;STARTLEFT=458056&amp;STARTRIGHT=458856&amp;STARTBOTTOM=6247350&amp;STARTTOP=6248150</t>
  </si>
  <si>
    <t>570715000000038587</t>
  </si>
  <si>
    <t>http://193.88.185.146/website/energidataKort/viewer.htm?starttema1=vindkraft&amp;STARTLEFT=457967&amp;STARTRIGHT=458767&amp;STARTBOTTOM=6247550&amp;STARTTOP=6248350</t>
  </si>
  <si>
    <t>570715000000038570</t>
  </si>
  <si>
    <t>http://193.88.185.146/website/energidataKort/viewer.htm?starttema1=vindkraft&amp;STARTLEFT=457838&amp;STARTRIGHT=458638&amp;STARTBOTTOM=6247372&amp;STARTTOP=6248172</t>
  </si>
  <si>
    <t>570715000000038563</t>
  </si>
  <si>
    <t>11ae</t>
  </si>
  <si>
    <t>http://193.88.185.146/website/energidataKort/viewer.htm?starttema1=vindkraft&amp;STARTLEFT=457711&amp;STARTRIGHT=458511&amp;STARTBOTTOM=6247193&amp;STARTTOP=6247993</t>
  </si>
  <si>
    <t>570715000000038556</t>
  </si>
  <si>
    <t>40123224</t>
  </si>
  <si>
    <t>14t</t>
  </si>
  <si>
    <t>http://193.88.185.146/website/energidataKort/viewer.htm?starttema1=vindkraft&amp;STARTLEFT=455907&amp;STARTRIGHT=456707&amp;STARTBOTTOM=6249429&amp;STARTTOP=6250229</t>
  </si>
  <si>
    <t>570715000000038532</t>
  </si>
  <si>
    <t>http://193.88.185.146/website/energidataKort/viewer.htm?starttema1=vindkraft&amp;STARTLEFT=456063&amp;STARTRIGHT=456863&amp;STARTBOTTOM=6249514&amp;STARTTOP=6250314</t>
  </si>
  <si>
    <t>570715000000038525</t>
  </si>
  <si>
    <t>http://193.88.185.146/website/energidataKort/viewer.htm?starttema1=vindkraft&amp;STARTLEFT=456220&amp;STARTRIGHT=457020&amp;STARTBOTTOM=6249601&amp;STARTTOP=6250401</t>
  </si>
  <si>
    <t>570715000000038518</t>
  </si>
  <si>
    <t>http://193.88.185.146/website/energidataKort/viewer.htm?starttema1=vindkraft&amp;STARTLEFT=456375&amp;STARTRIGHT=457175&amp;STARTBOTTOM=6249688&amp;STARTTOP=6250488</t>
  </si>
  <si>
    <t>570715000000038501</t>
  </si>
  <si>
    <t>http://193.88.185.146/website/energidataKort/viewer.htm?starttema1=vindkraft&amp;STARTLEFT=456533&amp;STARTRIGHT=457333&amp;STARTBOTTOM=6249776&amp;STARTTOP=6250576</t>
  </si>
  <si>
    <t>570715000000038495</t>
  </si>
  <si>
    <t>40122215</t>
  </si>
  <si>
    <t>7al</t>
  </si>
  <si>
    <t>Skalstrup By, Nees</t>
  </si>
  <si>
    <t>http://193.88.185.146/website/energidataKort/viewer.htm?starttema1=vindkraft&amp;STARTLEFT=455595&amp;STARTRIGHT=456395&amp;STARTBOTTOM=6246228&amp;STARTTOP=6247028</t>
  </si>
  <si>
    <t>570715000000038471</t>
  </si>
  <si>
    <t>http://193.88.185.146/website/energidataKort/viewer.htm?starttema1=vindkraft&amp;STARTLEFT=455749&amp;STARTRIGHT=456549&amp;STARTBOTTOM=6246542&amp;STARTTOP=6247342</t>
  </si>
  <si>
    <t>570715000000038464</t>
  </si>
  <si>
    <t>http://193.88.185.146/website/energidataKort/viewer.htm?starttema1=vindkraft&amp;STARTLEFT=455903&amp;STARTRIGHT=456703&amp;STARTBOTTOM=6246855&amp;STARTTOP=6247655</t>
  </si>
  <si>
    <t>570715000000038457</t>
  </si>
  <si>
    <t>http://193.88.185.146/website/energidataKort/viewer.htm?starttema1=vindkraft&amp;STARTLEFT=455400&amp;STARTRIGHT=456200&amp;STARTBOTTOM=6246518&amp;STARTTOP=6247318</t>
  </si>
  <si>
    <t>570715000000038440</t>
  </si>
  <si>
    <t>7ai</t>
  </si>
  <si>
    <t>http://193.88.185.146/website/energidataKort/viewer.htm?starttema1=vindkraft&amp;STARTLEFT=455554&amp;STARTRIGHT=456354&amp;STARTBOTTOM=6246832&amp;STARTTOP=6247632</t>
  </si>
  <si>
    <t>570715000000038433</t>
  </si>
  <si>
    <t>40120195</t>
  </si>
  <si>
    <t>Hovedejerlavet, Fjaltring</t>
  </si>
  <si>
    <t>http://193.88.185.146/website/energidataKort/viewer.htm?starttema1=vindkraft&amp;STARTLEFT=446951&amp;STARTRIGHT=447751&amp;STARTBOTTOM=6257886&amp;STARTTOP=6258686</t>
  </si>
  <si>
    <t>570715000000038259</t>
  </si>
  <si>
    <t>http://193.88.185.146/website/energidataKort/viewer.htm?starttema1=vindkraft&amp;STARTLEFT=447081&amp;STARTRIGHT=447881&amp;STARTBOTTOM=6258065&amp;STARTTOP=6258865</t>
  </si>
  <si>
    <t>570715000000038242</t>
  </si>
  <si>
    <t>http://193.88.185.146/website/energidataKort/viewer.htm?starttema1=vindkraft&amp;STARTLEFT=446865&amp;STARTRIGHT=447665&amp;STARTBOTTOM=6258093&amp;STARTTOP=6258893</t>
  </si>
  <si>
    <t>570715000000038235</t>
  </si>
  <si>
    <t>26k</t>
  </si>
  <si>
    <t>http://193.88.185.146/website/energidataKort/viewer.htm?starttema1=vindkraft&amp;STARTLEFT=446996&amp;STARTRIGHT=447796&amp;STARTBOTTOM=6258266&amp;STARTTOP=6259066</t>
  </si>
  <si>
    <t>570715000000038228</t>
  </si>
  <si>
    <t>http://193.88.185.146/website/energidataKort/viewer.htm?starttema1=vindkraft&amp;STARTLEFT=446778&amp;STARTRIGHT=447578&amp;STARTBOTTOM=6258298&amp;STARTTOP=6259098</t>
  </si>
  <si>
    <t>GV-20-2</t>
  </si>
  <si>
    <t>570715000000038211</t>
  </si>
  <si>
    <t>40119194</t>
  </si>
  <si>
    <t>48a</t>
  </si>
  <si>
    <t>Den sydlige Del, Harboøre</t>
  </si>
  <si>
    <t>http://193.88.185.146/website/energidataKort/viewer.htm?starttema1=vindkraft&amp;STARTLEFT=448104&amp;STARTRIGHT=448904&amp;STARTBOTTOM=6273603&amp;STARTTOP=6274403</t>
  </si>
  <si>
    <t>570715000000038198</t>
  </si>
  <si>
    <t>40113174</t>
  </si>
  <si>
    <t>42p</t>
  </si>
  <si>
    <t>http://193.88.185.146/website/energidataKort/viewer.htm?starttema1=vindkraft&amp;STARTLEFT=454862&amp;STARTRIGHT=455662&amp;STARTBOTTOM=6255831&amp;STARTTOP=6256631</t>
  </si>
  <si>
    <t>570715000000037993</t>
  </si>
  <si>
    <t>http://193.88.185.146/website/energidataKort/viewer.htm?starttema1=vindkraft&amp;STARTLEFT=454950&amp;STARTRIGHT=455750&amp;STARTBOTTOM=6255710&amp;STARTTOP=6256510</t>
  </si>
  <si>
    <t>570715000000037986</t>
  </si>
  <si>
    <t>42r</t>
  </si>
  <si>
    <t>http://193.88.185.146/website/energidataKort/viewer.htm?starttema1=vindkraft&amp;STARTLEFT=455040&amp;STARTRIGHT=455840&amp;STARTBOTTOM=6255590&amp;STARTTOP=6256390</t>
  </si>
  <si>
    <t>570715000000037979</t>
  </si>
  <si>
    <t>40112172</t>
  </si>
  <si>
    <t>Brørup By, Bøvling</t>
  </si>
  <si>
    <t>http://193.88.185.146/website/energidataKort/viewer.htm?starttema1=vindkraft&amp;STARTLEFT=449861&amp;STARTRIGHT=450661&amp;STARTBOTTOM=6253711&amp;STARTTOP=6254511</t>
  </si>
  <si>
    <t>570715000000037955</t>
  </si>
  <si>
    <t>http://193.88.185.146/website/energidataKort/viewer.htm?starttema1=vindkraft&amp;STARTLEFT=449775&amp;STARTRIGHT=450575&amp;STARTBOTTOM=6253809&amp;STARTTOP=6254609</t>
  </si>
  <si>
    <t>570715000000037948</t>
  </si>
  <si>
    <t>40111164</t>
  </si>
  <si>
    <t>Nees By, Nees</t>
  </si>
  <si>
    <t>http://193.88.185.146/website/energidataKort/viewer.htm?starttema1=vindkraft&amp;STARTLEFT=451056&amp;STARTRIGHT=451856&amp;STARTBOTTOM=6248523&amp;STARTTOP=6249323</t>
  </si>
  <si>
    <t>570715000000037924</t>
  </si>
  <si>
    <t>42q</t>
  </si>
  <si>
    <t>http://193.88.185.146/website/energidataKort/viewer.htm?starttema1=vindkraft&amp;STARTLEFT=451145&amp;STARTRIGHT=451945&amp;STARTBOTTOM=6248701&amp;STARTTOP=6249501</t>
  </si>
  <si>
    <t>570715000000037917</t>
  </si>
  <si>
    <t>http://193.88.185.146/website/energidataKort/viewer.htm?starttema1=vindkraft&amp;STARTLEFT=451234&amp;STARTRIGHT=452034&amp;STARTBOTTOM=6248880&amp;STARTTOP=6249680</t>
  </si>
  <si>
    <t>570715000000037900</t>
  </si>
  <si>
    <t>http://193.88.185.146/website/energidataKort/viewer.htm?starttema1=vindkraft&amp;STARTLEFT=451323&amp;STARTRIGHT=452123&amp;STARTBOTTOM=6249060&amp;STARTTOP=6249860</t>
  </si>
  <si>
    <t>570715000000037894</t>
  </si>
  <si>
    <t>http://193.88.185.146/website/energidataKort/viewer.htm?starttema1=vindkraft&amp;STARTLEFT=451412&amp;STARTRIGHT=452212&amp;STARTBOTTOM=6249239&amp;STARTTOP=6250039</t>
  </si>
  <si>
    <t>570715000000037887</t>
  </si>
  <si>
    <t>16r</t>
  </si>
  <si>
    <t>http://193.88.185.146/website/energidataKort/viewer.htm?starttema1=vindkraft&amp;STARTLEFT=449460&amp;STARTRIGHT=450260&amp;STARTBOTTOM=6250871&amp;STARTTOP=6251671</t>
  </si>
  <si>
    <t>570715000000037870</t>
  </si>
  <si>
    <t>16s</t>
  </si>
  <si>
    <t>http://193.88.185.146/website/energidataKort/viewer.htm?starttema1=vindkraft&amp;STARTLEFT=449357&amp;STARTRIGHT=450157&amp;STARTBOTTOM=6250700&amp;STARTTOP=6251500</t>
  </si>
  <si>
    <t>570715000000037863</t>
  </si>
  <si>
    <t>http://193.88.185.146/website/energidataKort/viewer.htm?starttema1=vindkraft&amp;STARTLEFT=449253&amp;STARTRIGHT=450053&amp;STARTBOTTOM=6250530&amp;STARTTOP=6251330</t>
  </si>
  <si>
    <t>570715000000037856</t>
  </si>
  <si>
    <t>40110161</t>
  </si>
  <si>
    <t>49a</t>
  </si>
  <si>
    <t>http://193.88.185.146/website/energidataKort/viewer.htm?starttema1=vindkraft&amp;STARTLEFT=454071&amp;STARTRIGHT=454871&amp;STARTBOTTOM=6252482&amp;STARTTOP=6253282</t>
  </si>
  <si>
    <t>570715000000037832</t>
  </si>
  <si>
    <t>49y</t>
  </si>
  <si>
    <t>http://193.88.185.146/website/energidataKort/viewer.htm?starttema1=vindkraft&amp;STARTLEFT=453871&amp;STARTRIGHT=454671&amp;STARTBOTTOM=6252397&amp;STARTTOP=6253197</t>
  </si>
  <si>
    <t>570715000000037825</t>
  </si>
  <si>
    <t>49x</t>
  </si>
  <si>
    <t>http://193.88.185.146/website/energidataKort/viewer.htm?starttema1=vindkraft&amp;STARTLEFT=454045&amp;STARTRIGHT=454845&amp;STARTBOTTOM=6252266&amp;STARTTOP=6253066</t>
  </si>
  <si>
    <t>300 kW MKII</t>
  </si>
  <si>
    <t>570715000000037818</t>
  </si>
  <si>
    <t>40109158</t>
  </si>
  <si>
    <t>11k</t>
  </si>
  <si>
    <t>http://193.88.185.146/website/energidataKort/viewer.htm?starttema1=vindkraft&amp;STARTLEFT=451987&amp;STARTRIGHT=452787&amp;STARTBOTTOM=6259983&amp;STARTTOP=6260783</t>
  </si>
  <si>
    <t>570715000000037795</t>
  </si>
  <si>
    <t>http://193.88.185.146/website/energidataKort/viewer.htm?starttema1=vindkraft&amp;STARTLEFT=452019&amp;STARTRIGHT=452819&amp;STARTBOTTOM=6260180&amp;STARTTOP=6260980</t>
  </si>
  <si>
    <t>570715000000037788</t>
  </si>
  <si>
    <t>http://193.88.185.146/website/energidataKort/viewer.htm?starttema1=vindkraft&amp;STARTLEFT=452050&amp;STARTRIGHT=452850&amp;STARTBOTTOM=6260377&amp;STARTTOP=6261177</t>
  </si>
  <si>
    <t>570715000000037771</t>
  </si>
  <si>
    <t>40108157</t>
  </si>
  <si>
    <t>http://193.88.185.146/website/energidataKort/viewer.htm?starttema1=vindkraft&amp;STARTLEFT=451932&amp;STARTRIGHT=452732&amp;STARTBOTTOM=6260295&amp;STARTTOP=6261095</t>
  </si>
  <si>
    <t>570715000000037757</t>
  </si>
  <si>
    <t>40107145</t>
  </si>
  <si>
    <t>21e</t>
  </si>
  <si>
    <t>Den nordlige Del, Bøvling</t>
  </si>
  <si>
    <t>http://193.88.185.146/website/energidataKort/viewer.htm?starttema1=vindkraft&amp;STARTLEFT=451339&amp;STARTRIGHT=452139&amp;STARTBOTTOM=6257527&amp;STARTTOP=6258327</t>
  </si>
  <si>
    <t>570715000000037740</t>
  </si>
  <si>
    <t>http://193.88.185.146/website/energidataKort/viewer.htm?starttema1=vindkraft&amp;STARTLEFT=450993&amp;STARTRIGHT=451793&amp;STARTBOTTOM=6257339&amp;STARTTOP=6258139</t>
  </si>
  <si>
    <t>570715000000037733</t>
  </si>
  <si>
    <t>Ramme Hovedgård, Ramme</t>
  </si>
  <si>
    <t>http://193.88.185.146/website/energidataKort/viewer.htm?starttema1=vindkraft&amp;STARTLEFT=450648&amp;STARTRIGHT=451448&amp;STARTBOTTOM=6257152&amp;STARTTOP=6257952</t>
  </si>
  <si>
    <t>570715000000037726</t>
  </si>
  <si>
    <t>7g</t>
  </si>
  <si>
    <t>http://193.88.185.146/website/energidataKort/viewer.htm?starttema1=vindkraft&amp;STARTLEFT=450302&amp;STARTRIGHT=451102&amp;STARTBOTTOM=6256964&amp;STARTTOP=6257764</t>
  </si>
  <si>
    <t>570715000000037719</t>
  </si>
  <si>
    <t>http://193.88.185.146/website/energidataKort/viewer.htm?starttema1=vindkraft&amp;STARTLEFT=451133&amp;STARTRIGHT=451933&amp;STARTBOTTOM=6257584&amp;STARTTOP=6258384</t>
  </si>
  <si>
    <t>570715000000037702</t>
  </si>
  <si>
    <t>http://193.88.185.146/website/energidataKort/viewer.htm?starttema1=vindkraft&amp;STARTLEFT=450787&amp;STARTRIGHT=451587&amp;STARTBOTTOM=6257397&amp;STARTTOP=6258197</t>
  </si>
  <si>
    <t>570715000000037696</t>
  </si>
  <si>
    <t>7af</t>
  </si>
  <si>
    <t>http://193.88.185.146/website/energidataKort/viewer.htm?starttema1=vindkraft&amp;STARTLEFT=450441&amp;STARTRIGHT=451241&amp;STARTBOTTOM=6257209&amp;STARTTOP=6258009</t>
  </si>
  <si>
    <t>570715000000037689</t>
  </si>
  <si>
    <t>7aq</t>
  </si>
  <si>
    <t>http://193.88.185.146/website/energidataKort/viewer.htm?starttema1=vindkraft&amp;STARTLEFT=450096&amp;STARTRIGHT=450896&amp;STARTBOTTOM=6257021&amp;STARTTOP=6257821</t>
  </si>
  <si>
    <t>570715000000037672</t>
  </si>
  <si>
    <t>http://193.88.185.146/website/energidataKort/viewer.htm?starttema1=vindkraft&amp;STARTLEFT=450930&amp;STARTRIGHT=451730&amp;STARTBOTTOM=6257642&amp;STARTTOP=6258442</t>
  </si>
  <si>
    <t>570715000000037665</t>
  </si>
  <si>
    <t>http://193.88.185.146/website/energidataKort/viewer.htm?starttema1=vindkraft&amp;STARTLEFT=450581&amp;STARTRIGHT=451381&amp;STARTBOTTOM=6257454&amp;STARTTOP=6258254</t>
  </si>
  <si>
    <t>570715000000037658</t>
  </si>
  <si>
    <t>http://193.88.185.146/website/energidataKort/viewer.htm?starttema1=vindkraft&amp;STARTLEFT=450235&amp;STARTRIGHT=451035&amp;STARTBOTTOM=6257266&amp;STARTTOP=6258066</t>
  </si>
  <si>
    <t>570715000000037641</t>
  </si>
  <si>
    <t>7ap</t>
  </si>
  <si>
    <t>http://193.88.185.146/website/energidataKort/viewer.htm?starttema1=vindkraft&amp;STARTLEFT=449889&amp;STARTRIGHT=450689&amp;STARTBOTTOM=6257078&amp;STARTTOP=6257878</t>
  </si>
  <si>
    <t>N43</t>
  </si>
  <si>
    <t>570715000000037634</t>
  </si>
  <si>
    <t>40105143</t>
  </si>
  <si>
    <t>Rom By, Rom</t>
  </si>
  <si>
    <t>http://193.88.185.146/website/energidataKort/viewer.htm?starttema1=vindkraft&amp;STARTLEFT=455808&amp;STARTRIGHT=456608&amp;STARTBOTTOM=6264336&amp;STARTTOP=6265136</t>
  </si>
  <si>
    <t>570715000000037603</t>
  </si>
  <si>
    <t>40104142</t>
  </si>
  <si>
    <t>http://193.88.185.146/website/energidataKort/viewer.htm?starttema1=vindkraft&amp;STARTLEFT=455744&amp;STARTRIGHT=456544&amp;STARTBOTTOM=6264152&amp;STARTTOP=6264952</t>
  </si>
  <si>
    <t>NM 750/44 (M1500-750kW)</t>
  </si>
  <si>
    <t>570715000000037597</t>
  </si>
  <si>
    <t>40102141</t>
  </si>
  <si>
    <t>http://193.88.185.146/website/energidataKort/viewer.htm?starttema1=vindkraft&amp;STARTLEFT=455873&amp;STARTRIGHT=456673&amp;STARTBOTTOM=6264526&amp;STARTTOP=6265326</t>
  </si>
  <si>
    <t>570715000000037573</t>
  </si>
  <si>
    <t>40101140</t>
  </si>
  <si>
    <t>20v</t>
  </si>
  <si>
    <t>http://193.88.185.146/website/energidataKort/viewer.htm?starttema1=vindkraft&amp;STARTLEFT=461985&amp;STARTRIGHT=462785&amp;STARTBOTTOM=6265750&amp;STARTTOP=6266550</t>
  </si>
  <si>
    <t>570715000000037566</t>
  </si>
  <si>
    <t>40100138</t>
  </si>
  <si>
    <t>http://193.88.185.146/website/energidataKort/viewer.htm?starttema1=vindkraft&amp;STARTLEFT=455642&amp;STARTRIGHT=456442&amp;STARTBOTTOM=6263762&amp;STARTTOP=6264562</t>
  </si>
  <si>
    <t>570715000000037559</t>
  </si>
  <si>
    <t>40099091</t>
  </si>
  <si>
    <t>Storgård,, Tørring</t>
  </si>
  <si>
    <t>http://193.88.185.146/website/energidataKort/viewer.htm?starttema1=vindkraft&amp;STARTLEFT=452628&amp;STARTRIGHT=453428&amp;STARTBOTTOM=6266131&amp;STARTTOP=6266931</t>
  </si>
  <si>
    <t>Kombi 31-300</t>
  </si>
  <si>
    <t>570715000000037542</t>
  </si>
  <si>
    <t>40098139</t>
  </si>
  <si>
    <t>http://193.88.185.146/website/energidataKort/viewer.htm?starttema1=vindkraft&amp;STARTLEFT=459648&amp;STARTRIGHT=460448&amp;STARTBOTTOM=6265787&amp;STARTTOP=6266587</t>
  </si>
  <si>
    <t>570715000000037535</t>
  </si>
  <si>
    <t>40097137</t>
  </si>
  <si>
    <t>http://193.88.185.146/website/energidataKort/viewer.htm?starttema1=vindkraft&amp;STARTLEFT=451900&amp;STARTRIGHT=452700&amp;STARTBOTTOM=6260098&amp;STARTTOP=6260898</t>
  </si>
  <si>
    <t>570715000000037528</t>
  </si>
  <si>
    <t>40096135</t>
  </si>
  <si>
    <t>31c</t>
  </si>
  <si>
    <t>http://193.88.185.146/website/energidataKort/viewer.htm?starttema1=vindkraft&amp;STARTLEFT=453530&amp;STARTRIGHT=454330&amp;STARTBOTTOM=6254468&amp;STARTTOP=6255268</t>
  </si>
  <si>
    <t>570715000000037511</t>
  </si>
  <si>
    <t>40095136</t>
  </si>
  <si>
    <t>http://193.88.185.146/website/energidataKort/viewer.htm?starttema1=vindkraft&amp;STARTLEFT=453417&amp;STARTRIGHT=454217&amp;STARTBOTTOM=6254592&amp;STARTTOP=6255392</t>
  </si>
  <si>
    <t>570715000000037504</t>
  </si>
  <si>
    <t>40094134</t>
  </si>
  <si>
    <t>Den østlige Del, Dybe</t>
  </si>
  <si>
    <t>http://193.88.185.146/website/energidataKort/viewer.htm?starttema1=vindkraft&amp;STARTLEFT=449933&amp;STARTRIGHT=450733&amp;STARTBOTTOM=6264992&amp;STARTTOP=6265792</t>
  </si>
  <si>
    <t>570715000000037498</t>
  </si>
  <si>
    <t>40093133</t>
  </si>
  <si>
    <t>http://193.88.185.146/website/energidataKort/viewer.htm?starttema1=vindkraft&amp;STARTLEFT=453372&amp;STARTRIGHT=454172&amp;STARTBOTTOM=6254433&amp;STARTTOP=6255233</t>
  </si>
  <si>
    <t>570715000000037481</t>
  </si>
  <si>
    <t>40092131</t>
  </si>
  <si>
    <t>40g</t>
  </si>
  <si>
    <t>http://193.88.185.146/website/energidataKort/viewer.htm?starttema1=vindkraft&amp;STARTLEFT=452401&amp;STARTRIGHT=453201&amp;STARTBOTTOM=6256676&amp;STARTTOP=6257476</t>
  </si>
  <si>
    <t>570715000000037474</t>
  </si>
  <si>
    <t>http://193.88.185.146/website/energidataKort/viewer.htm?starttema1=vindkraft&amp;STARTLEFT=452412&amp;STARTRIGHT=453212&amp;STARTBOTTOM=6256544&amp;STARTTOP=6257344</t>
  </si>
  <si>
    <t>570715000000037467</t>
  </si>
  <si>
    <t>40091130</t>
  </si>
  <si>
    <t>Ramme Hovedgård</t>
  </si>
  <si>
    <t>http://193.88.185.146/website/energidataKort/viewer.htm?starttema1=vindkraft&amp;STARTLEFT=450310&amp;STARTRIGHT=451110&amp;STARTBOTTOM=6258527&amp;STARTTOP=6259327</t>
  </si>
  <si>
    <t>570715000000037443</t>
  </si>
  <si>
    <t>40090125</t>
  </si>
  <si>
    <t>http://193.88.185.146/website/energidataKort/viewer.htm?starttema1=vindkraft&amp;STARTLEFT=460582&amp;STARTRIGHT=461382&amp;STARTBOTTOM=6264827&amp;STARTTOP=6265627</t>
  </si>
  <si>
    <t>570715000000037436</t>
  </si>
  <si>
    <t>40089124</t>
  </si>
  <si>
    <t>61a</t>
  </si>
  <si>
    <t>http://193.88.185.146/website/energidataKort/viewer.htm?starttema1=vindkraft&amp;STARTLEFT=461010&amp;STARTRIGHT=461810&amp;STARTBOTTOM=6265851&amp;STARTTOP=6266651</t>
  </si>
  <si>
    <t>570715000000037429</t>
  </si>
  <si>
    <t>40088123</t>
  </si>
  <si>
    <t>http://193.88.185.146/website/energidataKort/viewer.htm?starttema1=vindkraft&amp;STARTLEFT=462468&amp;STARTRIGHT=463268&amp;STARTBOTTOM=6265879&amp;STARTTOP=6266679</t>
  </si>
  <si>
    <t>570715000000037412</t>
  </si>
  <si>
    <t>40086121</t>
  </si>
  <si>
    <t>44am</t>
  </si>
  <si>
    <t>Præstegården, Hove</t>
  </si>
  <si>
    <t>http://193.88.185.146/website/energidataKort/viewer.htm?starttema1=vindkraft&amp;STARTLEFT=451474&amp;STARTRIGHT=452274&amp;STARTBOTTOM=6268803&amp;STARTTOP=6269603</t>
  </si>
  <si>
    <t>570715000000037399</t>
  </si>
  <si>
    <t>40085120</t>
  </si>
  <si>
    <t>http://193.88.185.146/website/energidataKort/viewer.htm?starttema1=vindkraft&amp;STARTLEFT=451474&amp;STARTRIGHT=452274&amp;STARTBOTTOM=6268891&amp;STARTTOP=6269691</t>
  </si>
  <si>
    <t>570715000000037382</t>
  </si>
  <si>
    <t>40083119</t>
  </si>
  <si>
    <t>http://193.88.185.146/website/energidataKort/viewer.htm?starttema1=vindkraft&amp;STARTLEFT=455678&amp;STARTRIGHT=456478&amp;STARTBOTTOM=6263958&amp;STARTTOP=6264758</t>
  </si>
  <si>
    <t>570715000000037368</t>
  </si>
  <si>
    <t>40082114</t>
  </si>
  <si>
    <t>http://193.88.185.146/website/energidataKort/viewer.htm?starttema1=vindkraft&amp;STARTLEFT=452496&amp;STARTRIGHT=453296&amp;STARTBOTTOM=6265180&amp;STARTTOP=6265980</t>
  </si>
  <si>
    <t>570715000000037313</t>
  </si>
  <si>
    <t>http://193.88.185.146/website/energidataKort/viewer.htm?starttema1=vindkraft&amp;STARTLEFT=452483&amp;STARTRIGHT=453283&amp;STARTBOTTOM=6265266&amp;STARTTOP=6266066</t>
  </si>
  <si>
    <t>570715000000037306</t>
  </si>
  <si>
    <t>http://193.88.185.146/website/energidataKort/viewer.htm?starttema1=vindkraft&amp;STARTLEFT=452469&amp;STARTRIGHT=453269&amp;STARTBOTTOM=6265348&amp;STARTTOP=6266148</t>
  </si>
  <si>
    <t>570715000000037290</t>
  </si>
  <si>
    <t>40078108</t>
  </si>
  <si>
    <t>http://193.88.185.146/website/energidataKort/viewer.htm?starttema1=vindkraft&amp;STARTLEFT=452692&amp;STARTRIGHT=453492&amp;STARTBOTTOM=6270474&amp;STARTTOP=6271274</t>
  </si>
  <si>
    <t>570715000000037245</t>
  </si>
  <si>
    <t>http://193.88.185.146/website/energidataKort/viewer.htm?starttema1=vindkraft&amp;STARTLEFT=452735&amp;STARTRIGHT=453535&amp;STARTBOTTOM=6270418&amp;STARTTOP=6271218</t>
  </si>
  <si>
    <t>570715000000037238</t>
  </si>
  <si>
    <t>http://193.88.185.146/website/energidataKort/viewer.htm?starttema1=vindkraft&amp;STARTLEFT=452779&amp;STARTRIGHT=453579&amp;STARTBOTTOM=6270361&amp;STARTTOP=6271161</t>
  </si>
  <si>
    <t>570715000000037221</t>
  </si>
  <si>
    <t>http://193.88.185.146/website/energidataKort/viewer.htm?starttema1=vindkraft&amp;STARTLEFT=452822&amp;STARTRIGHT=453622&amp;STARTBOTTOM=6270305&amp;STARTTOP=6271105</t>
  </si>
  <si>
    <t>570715000000037214</t>
  </si>
  <si>
    <t>40077107</t>
  </si>
  <si>
    <t>http://193.88.185.146/website/energidataKort/viewer.htm?starttema1=vindkraft&amp;STARTLEFT=452964&amp;STARTRIGHT=453764&amp;STARTBOTTOM=6266215&amp;STARTTOP=6267015</t>
  </si>
  <si>
    <t>600kW Mk IV</t>
  </si>
  <si>
    <t>570715000000037191</t>
  </si>
  <si>
    <t>40073097</t>
  </si>
  <si>
    <t>155</t>
  </si>
  <si>
    <t>http://193.88.185.146/website/energidataKort/viewer.htm?starttema1=vindkraft&amp;STARTLEFT=448563&amp;STARTRIGHT=449363&amp;STARTBOTTOM=6275132&amp;STARTTOP=6275932</t>
  </si>
  <si>
    <t>570715000000037108</t>
  </si>
  <si>
    <t>40072099</t>
  </si>
  <si>
    <t>Del af Præstegården m.m., Vandborg</t>
  </si>
  <si>
    <t>http://193.88.185.146/website/energidataKort/viewer.htm?starttema1=vindkraft&amp;STARTLEFT=447721&amp;STARTRIGHT=448521&amp;STARTBOTTOM=6266770&amp;STARTTOP=6267570</t>
  </si>
  <si>
    <t>570715000000037092</t>
  </si>
  <si>
    <t>40071098</t>
  </si>
  <si>
    <t>39f</t>
  </si>
  <si>
    <t>http://193.88.185.146/website/energidataKort/viewer.htm?starttema1=vindkraft&amp;STARTLEFT=447687&amp;STARTRIGHT=448487&amp;STARTBOTTOM=6266632&amp;STARTTOP=6267432</t>
  </si>
  <si>
    <t>150/30 MK II</t>
  </si>
  <si>
    <t>570715000000037085</t>
  </si>
  <si>
    <t>40070095</t>
  </si>
  <si>
    <t>http://193.88.185.146/website/energidataKort/viewer.htm?starttema1=vindkraft&amp;STARTLEFT=453256&amp;STARTRIGHT=454056&amp;STARTBOTTOM=6245606&amp;STARTTOP=6246406</t>
  </si>
  <si>
    <t>570715000000037078</t>
  </si>
  <si>
    <t>http://193.88.185.146/website/energidataKort/viewer.htm?starttema1=vindkraft&amp;STARTLEFT=453221&amp;STARTRIGHT=454021&amp;STARTBOTTOM=6245491&amp;STARTTOP=6246291</t>
  </si>
  <si>
    <t>570715000000037061</t>
  </si>
  <si>
    <t>40066001</t>
  </si>
  <si>
    <t>http://193.88.185.146/website/energidataKort/viewer.htm?starttema1=vindkraft&amp;STARTLEFT=448870&amp;STARTRIGHT=449670&amp;STARTBOTTOM=6276318&amp;STARTTOP=6277118</t>
  </si>
  <si>
    <t>570715000000037016</t>
  </si>
  <si>
    <t>http://193.88.185.146/website/energidataKort/viewer.htm?starttema1=vindkraft&amp;STARTLEFT=448990&amp;STARTRIGHT=449790&amp;STARTBOTTOM=6276218&amp;STARTTOP=6277018</t>
  </si>
  <si>
    <t>570715000000037009</t>
  </si>
  <si>
    <t>http://193.88.185.146/website/energidataKort/viewer.htm?starttema1=vindkraft&amp;STARTLEFT=449107&amp;STARTRIGHT=449907&amp;STARTBOTTOM=6276118&amp;STARTTOP=6276918</t>
  </si>
  <si>
    <t>570715000000036996</t>
  </si>
  <si>
    <t>40058065</t>
  </si>
  <si>
    <t>53b</t>
  </si>
  <si>
    <t>Vadskjærgård Hdg., Tørring</t>
  </si>
  <si>
    <t>http://193.88.185.146/website/energidataKort/viewer.htm?starttema1=vindkraft&amp;STARTLEFT=454110&amp;STARTRIGHT=454910&amp;STARTBOTTOM=6266582&amp;STARTTOP=6267382</t>
  </si>
  <si>
    <t>570715000000036910</t>
  </si>
  <si>
    <t>40050051</t>
  </si>
  <si>
    <t>47d</t>
  </si>
  <si>
    <t>Den sydlige Del, Harboør</t>
  </si>
  <si>
    <t>http://193.88.185.146/website/energidataKort/viewer.htm?starttema1=vindkraft&amp;STARTLEFT=448852&amp;STARTRIGHT=449652&amp;STARTBOTTOM=6273690&amp;STARTTOP=6274490</t>
  </si>
  <si>
    <t>570715000000036750</t>
  </si>
  <si>
    <t>40046008</t>
  </si>
  <si>
    <t>http://193.88.185.146/website/energidataKort/viewer.htm?starttema1=vindkraft&amp;STARTLEFT=460150&amp;STARTRIGHT=460950&amp;STARTBOTTOM=6263919&amp;STARTTOP=6264719</t>
  </si>
  <si>
    <t>570715000000036651</t>
  </si>
  <si>
    <t>40044019</t>
  </si>
  <si>
    <t>Den østlige Del, Nr. Nissum</t>
  </si>
  <si>
    <t>http://193.88.185.146/website/energidataKort/viewer.htm?starttema1=vindkraft&amp;STARTLEFT=464968&amp;STARTRIGHT=465768&amp;STARTBOTTOM=6267184&amp;STARTTOP=6267984</t>
  </si>
  <si>
    <t>570715000000036613</t>
  </si>
  <si>
    <t>40011076</t>
  </si>
  <si>
    <t>Kongensgård Hdg., Nr. Nissum</t>
  </si>
  <si>
    <t>http://193.88.185.146/website/energidataKort/viewer.htm?starttema1=vindkraft&amp;STARTLEFT=463476&amp;STARTRIGHT=464276&amp;STARTBOTTOM=6268548&amp;STARTTOP=6269348</t>
  </si>
  <si>
    <t>570715000000036101</t>
  </si>
  <si>
    <t>80042</t>
  </si>
  <si>
    <t>42c</t>
  </si>
  <si>
    <t>Den største del, Staby</t>
  </si>
  <si>
    <t>http://193.88.185.146/website/energidataKort/viewer.htm?starttema1=vindkraft&amp;STARTLEFT=453764&amp;STARTRIGHT=454564&amp;STARTBOTTOM=6236276&amp;STARTTOP=6237076</t>
  </si>
  <si>
    <t>Holstebro</t>
  </si>
  <si>
    <t>570715000000084584</t>
  </si>
  <si>
    <t>40198</t>
  </si>
  <si>
    <t>Kærgårdene, Navr</t>
  </si>
  <si>
    <t>http://193.88.185.146/website/energidataKort/viewer.htm?starttema1=vindkraft&amp;STARTLEFT=470113&amp;STARTRIGHT=470913&amp;STARTBOTTOM=6252215&amp;STARTTOP=6253015</t>
  </si>
  <si>
    <t>570715000000080821</t>
  </si>
  <si>
    <t>40192372</t>
  </si>
  <si>
    <t>5m</t>
  </si>
  <si>
    <t>Den østlige Del, Borbjerg</t>
  </si>
  <si>
    <t>http://193.88.185.146/website/energidataKort/viewer.htm?starttema1=vindkraft&amp;STARTLEFT=488797&amp;STARTRIGHT=489597&amp;STARTBOTTOM=6250515&amp;STARTTOP=6251315</t>
  </si>
  <si>
    <t>570715000000071041</t>
  </si>
  <si>
    <t>40185360/6</t>
  </si>
  <si>
    <t>Falsig By, Navr</t>
  </si>
  <si>
    <t>http://193.88.185.146/website/energidataKort/viewer.htm?starttema1=vindkraft&amp;STARTLEFT=467576&amp;STARTRIGHT=468376&amp;STARTBOTTOM=6248843&amp;STARTTOP=6249643</t>
  </si>
  <si>
    <t>570715000000062742</t>
  </si>
  <si>
    <t>40185360/5</t>
  </si>
  <si>
    <t>http://193.88.185.146/website/energidataKort/viewer.htm?starttema1=vindkraft&amp;STARTLEFT=467541&amp;STARTRIGHT=468341&amp;STARTBOTTOM=6248712&amp;STARTTOP=6249512</t>
  </si>
  <si>
    <t>570715000000062735</t>
  </si>
  <si>
    <t>40185360/4</t>
  </si>
  <si>
    <t>http://193.88.185.146/website/energidataKort/viewer.htm?starttema1=vindkraft&amp;STARTLEFT=467505&amp;STARTRIGHT=468305&amp;STARTBOTTOM=6248582&amp;STARTTOP=6249382</t>
  </si>
  <si>
    <t>570715000000062728</t>
  </si>
  <si>
    <t>40185360/3</t>
  </si>
  <si>
    <t>http://193.88.185.146/website/energidataKort/viewer.htm?starttema1=vindkraft&amp;STARTLEFT=467470&amp;STARTRIGHT=468270&amp;STARTBOTTOM=6248451&amp;STARTTOP=6249251</t>
  </si>
  <si>
    <t>570715000000062711</t>
  </si>
  <si>
    <t>40185360/2</t>
  </si>
  <si>
    <t>http://193.88.185.146/website/energidataKort/viewer.htm?starttema1=vindkraft&amp;STARTLEFT=467434&amp;STARTRIGHT=468234&amp;STARTBOTTOM=6248321&amp;STARTTOP=6249121</t>
  </si>
  <si>
    <t>570715000000062704</t>
  </si>
  <si>
    <t>40185360/1</t>
  </si>
  <si>
    <t>http://193.88.185.146/website/energidataKort/viewer.htm?starttema1=vindkraft&amp;STARTLEFT=467398&amp;STARTRIGHT=468198&amp;STARTBOTTOM=6248192&amp;STARTTOP=6248992</t>
  </si>
  <si>
    <t>NM52/900-IEC II</t>
  </si>
  <si>
    <t>570715000000062698</t>
  </si>
  <si>
    <t>1272</t>
  </si>
  <si>
    <t>Sevel By, Sevel</t>
  </si>
  <si>
    <t>http://193.88.185.146/website/energidataKort/viewer.htm?starttema1=vindkraft&amp;STARTLEFT=489463&amp;STARTRIGHT=490263&amp;STARTBOTTOM=6257160&amp;STARTTOP=6257960</t>
  </si>
  <si>
    <t>N.M.750/48</t>
  </si>
  <si>
    <t>570715000000056048</t>
  </si>
  <si>
    <t>1262</t>
  </si>
  <si>
    <t>Svenstrup By, Sahl</t>
  </si>
  <si>
    <t>http://193.88.185.146/website/energidataKort/viewer.htm?starttema1=vindkraft&amp;STARTLEFT=489378&amp;STARTRIGHT=490178&amp;STARTBOTTOM=6257300&amp;STARTTOP=6258100</t>
  </si>
  <si>
    <t>570715000000043659</t>
  </si>
  <si>
    <t>1261</t>
  </si>
  <si>
    <t>http://193.88.185.146/website/energidataKort/viewer.htm?starttema1=vindkraft&amp;STARTLEFT=489292&amp;STARTRIGHT=490092&amp;STARTBOTTOM=6257442&amp;STARTTOP=6258242</t>
  </si>
  <si>
    <t>570715000000043642</t>
  </si>
  <si>
    <t>1260</t>
  </si>
  <si>
    <t>http://193.88.185.146/website/energidataKort/viewer.htm?starttema1=vindkraft&amp;STARTLEFT=489206&amp;STARTRIGHT=490006&amp;STARTBOTTOM=6257582&amp;STARTTOP=6258382</t>
  </si>
  <si>
    <t>570715000000043635</t>
  </si>
  <si>
    <t>1254</t>
  </si>
  <si>
    <t>Rydhave Hgd., Ryde</t>
  </si>
  <si>
    <t>http://193.88.185.146/website/energidataKort/viewer.htm?starttema1=vindkraft&amp;STARTLEFT=486058&amp;STARTRIGHT=486858&amp;STARTBOTTOM=6256533&amp;STARTTOP=6257333</t>
  </si>
  <si>
    <t>570715000000043628</t>
  </si>
  <si>
    <t>http://193.88.185.146/website/energidataKort/viewer.htm?starttema1=vindkraft&amp;STARTLEFT=485843&amp;STARTRIGHT=486643&amp;STARTBOTTOM=6256472&amp;STARTTOP=6257272</t>
  </si>
  <si>
    <t>570715000000043611</t>
  </si>
  <si>
    <t>http://193.88.185.146/website/energidataKort/viewer.htm?starttema1=vindkraft&amp;STARTLEFT=485894&amp;STARTRIGHT=486694&amp;STARTBOTTOM=6256691&amp;STARTTOP=6257491</t>
  </si>
  <si>
    <t>Gaia Møllen 11 kW</t>
  </si>
  <si>
    <t>570715000000043604</t>
  </si>
  <si>
    <t>1268</t>
  </si>
  <si>
    <t>Ål By, Sahl</t>
  </si>
  <si>
    <t>http://193.88.185.146/website/energidataKort/viewer.htm?starttema1=vindkraft&amp;STARTLEFT=488392&amp;STARTRIGHT=489192&amp;STARTBOTTOM=6261901&amp;STARTTOP=6262701</t>
  </si>
  <si>
    <t>17 S</t>
  </si>
  <si>
    <t>570715000000043581</t>
  </si>
  <si>
    <t>1256</t>
  </si>
  <si>
    <t>Bjert By, Sahl</t>
  </si>
  <si>
    <t>http://193.88.185.146/website/energidataKort/viewer.htm?starttema1=vindkraft&amp;STARTLEFT=485645&amp;STARTRIGHT=486445&amp;STARTBOTTOM=6257468&amp;STARTTOP=6258268</t>
  </si>
  <si>
    <t>570715000000043567</t>
  </si>
  <si>
    <t>1255</t>
  </si>
  <si>
    <t>http://193.88.185.146/website/energidataKort/viewer.htm?starttema1=vindkraft&amp;STARTLEFT=485523&amp;STARTRIGHT=486323&amp;STARTBOTTOM=6257353&amp;STARTTOP=6258153</t>
  </si>
  <si>
    <t>570715000000043550</t>
  </si>
  <si>
    <t>1257</t>
  </si>
  <si>
    <t>1akk</t>
  </si>
  <si>
    <t>Vinderupgård, Sahl</t>
  </si>
  <si>
    <t>http://193.88.185.146/website/energidataKort/viewer.htm?starttema1=vindkraft&amp;STARTLEFT=486630&amp;STARTRIGHT=487430&amp;STARTBOTTOM=6259165&amp;STARTTOP=6259965</t>
  </si>
  <si>
    <t>570715000000043536</t>
  </si>
  <si>
    <t>1258</t>
  </si>
  <si>
    <t>Landting Hgd., Ejsing</t>
  </si>
  <si>
    <t>http://193.88.185.146/website/energidataKort/viewer.htm?starttema1=vindkraft&amp;STARTLEFT=484349&amp;STARTRIGHT=485149&amp;STARTBOTTOM=6261852&amp;STARTTOP=6262652</t>
  </si>
  <si>
    <t>570715000000043529</t>
  </si>
  <si>
    <t>http://193.88.185.146/website/energidataKort/viewer.htm?starttema1=vindkraft&amp;STARTLEFT=484340&amp;STARTRIGHT=485140&amp;STARTBOTTOM=6261756&amp;STARTTOP=6262556</t>
  </si>
  <si>
    <t>570715000000043512</t>
  </si>
  <si>
    <t>http://193.88.185.146/website/energidataKort/viewer.htm?starttema1=vindkraft&amp;STARTLEFT=484329&amp;STARTRIGHT=485129&amp;STARTBOTTOM=6261661&amp;STARTTOP=6262461</t>
  </si>
  <si>
    <t>570715000000043505</t>
  </si>
  <si>
    <t>http://193.88.185.146/website/energidataKort/viewer.htm?starttema1=vindkraft&amp;STARTLEFT=484231&amp;STARTRIGHT=485031&amp;STARTBOTTOM=6261923&amp;STARTTOP=6262723</t>
  </si>
  <si>
    <t>570715000000043499</t>
  </si>
  <si>
    <t>http://193.88.185.146/website/energidataKort/viewer.htm?starttema1=vindkraft&amp;STARTLEFT=484222&amp;STARTRIGHT=485022&amp;STARTBOTTOM=6261829&amp;STARTTOP=6262629</t>
  </si>
  <si>
    <t>570715000000043482</t>
  </si>
  <si>
    <t>http://193.88.185.146/website/energidataKort/viewer.htm?starttema1=vindkraft&amp;STARTLEFT=484211&amp;STARTRIGHT=485011&amp;STARTBOTTOM=6261733&amp;STARTTOP=6262533</t>
  </si>
  <si>
    <t>570715000000043475</t>
  </si>
  <si>
    <t>http://193.88.185.146/website/energidataKort/viewer.htm?starttema1=vindkraft&amp;STARTLEFT=484201&amp;STARTRIGHT=485001&amp;STARTBOTTOM=6261638&amp;STARTTOP=6262438</t>
  </si>
  <si>
    <t>570715000000043468</t>
  </si>
  <si>
    <t>http://193.88.185.146/website/energidataKort/viewer.htm?starttema1=vindkraft&amp;STARTLEFT=484104&amp;STARTRIGHT=484904&amp;STARTBOTTOM=6261901&amp;STARTTOP=6262701</t>
  </si>
  <si>
    <t>570715000000043451</t>
  </si>
  <si>
    <t>http://193.88.185.146/website/energidataKort/viewer.htm?starttema1=vindkraft&amp;STARTLEFT=484094&amp;STARTRIGHT=484894&amp;STARTBOTTOM=6261805&amp;STARTTOP=6262605</t>
  </si>
  <si>
    <t>570715000000043444</t>
  </si>
  <si>
    <t>http://193.88.185.146/website/energidataKort/viewer.htm?starttema1=vindkraft&amp;STARTLEFT=484083&amp;STARTRIGHT=484883&amp;STARTBOTTOM=6261710&amp;STARTTOP=6262510</t>
  </si>
  <si>
    <t>570715000000043437</t>
  </si>
  <si>
    <t>http://193.88.185.146/website/energidataKort/viewer.htm?starttema1=vindkraft&amp;STARTLEFT=484073&amp;STARTRIGHT=484873&amp;STARTBOTTOM=6261615&amp;STARTTOP=6262415</t>
  </si>
  <si>
    <t>570715000000043420</t>
  </si>
  <si>
    <t>http://193.88.185.146/website/energidataKort/viewer.htm?starttema1=vindkraft&amp;STARTLEFT=484063&amp;STARTRIGHT=484863&amp;STARTBOTTOM=6261519&amp;STARTTOP=6262319</t>
  </si>
  <si>
    <t>570715000000043413</t>
  </si>
  <si>
    <t>http://193.88.185.146/website/energidataKort/viewer.htm?starttema1=vindkraft&amp;STARTLEFT=484053&amp;STARTRIGHT=484853&amp;STARTBOTTOM=6261424&amp;STARTTOP=6262224</t>
  </si>
  <si>
    <t>Tvind</t>
  </si>
  <si>
    <t>570715000000043406</t>
  </si>
  <si>
    <t>8505031</t>
  </si>
  <si>
    <t>Madum by, Madum</t>
  </si>
  <si>
    <t>http://193.88.185.146/website/energidataKort/viewer.htm?starttema1=vindkraft&amp;STARTLEFT=455073&amp;STARTRIGHT=455873&amp;STARTBOTTOM=6234607&amp;STARTTOP=6235407</t>
  </si>
  <si>
    <t>V39-500KW-690V-50Hz</t>
  </si>
  <si>
    <t>570715000000041327</t>
  </si>
  <si>
    <t>8504951</t>
  </si>
  <si>
    <t>Den nordlige del Ulfborg</t>
  </si>
  <si>
    <t>http://193.88.185.146/website/energidataKort/viewer.htm?starttema1=vindkraft&amp;STARTLEFT=456487&amp;STARTRIGHT=457287&amp;STARTBOTTOM=6240915&amp;STARTTOP=6241715</t>
  </si>
  <si>
    <t>570715000000041310</t>
  </si>
  <si>
    <t>8504871</t>
  </si>
  <si>
    <t>Den største Del Staby</t>
  </si>
  <si>
    <t>http://193.88.185.146/website/energidataKort/viewer.htm?starttema1=vindkraft&amp;STARTLEFT=455916&amp;STARTRIGHT=456716&amp;STARTBOTTOM=6237725&amp;STARTTOP=6238525</t>
  </si>
  <si>
    <t>570715000000041303</t>
  </si>
  <si>
    <t>8504611</t>
  </si>
  <si>
    <t>http://193.88.185.146/website/energidataKort/viewer.htm?starttema1=vindkraft&amp;STARTLEFT=457276&amp;STARTRIGHT=458076&amp;STARTBOTTOM=6238790&amp;STARTTOP=6239590</t>
  </si>
  <si>
    <t>570715000000041280</t>
  </si>
  <si>
    <t>http://193.88.185.146/website/energidataKort/viewer.htm?starttema1=vindkraft&amp;STARTLEFT=457257&amp;STARTRIGHT=458057&amp;STARTBOTTOM=6238688&amp;STARTTOP=6239488</t>
  </si>
  <si>
    <t>570715000000041273</t>
  </si>
  <si>
    <t>http://193.88.185.146/website/energidataKort/viewer.htm?starttema1=vindkraft&amp;STARTLEFT=457237&amp;STARTRIGHT=458037&amp;STARTBOTTOM=6238587&amp;STARTTOP=6239387</t>
  </si>
  <si>
    <t>570715000000041266</t>
  </si>
  <si>
    <t>41i</t>
  </si>
  <si>
    <t>http://193.88.185.146/website/energidataKort/viewer.htm?starttema1=vindkraft&amp;STARTLEFT=457217&amp;STARTRIGHT=458017&amp;STARTBOTTOM=6238485&amp;STARTTOP=6239285</t>
  </si>
  <si>
    <t>570715000000041259</t>
  </si>
  <si>
    <t>http://193.88.185.146/website/energidataKort/viewer.htm?starttema1=vindkraft&amp;STARTLEFT=457198&amp;STARTRIGHT=457998&amp;STARTBOTTOM=6238384&amp;STARTTOP=6239184</t>
  </si>
  <si>
    <t>2800/150kW</t>
  </si>
  <si>
    <t>570715000000041242</t>
  </si>
  <si>
    <t>8504401</t>
  </si>
  <si>
    <t>http://193.88.185.146/website/energidataKort/viewer.htm?starttema1=vindkraft&amp;STARTLEFT=455863&amp;STARTRIGHT=456663&amp;STARTBOTTOM=6237833&amp;STARTTOP=6238633</t>
  </si>
  <si>
    <t>570715000000041082</t>
  </si>
  <si>
    <t>http://193.88.185.146/website/energidataKort/viewer.htm?starttema1=vindkraft&amp;STARTLEFT=455706&amp;STARTRIGHT=456506&amp;STARTBOTTOM=6237764&amp;STARTTOP=6238564</t>
  </si>
  <si>
    <t>570715000000041075</t>
  </si>
  <si>
    <t>http://193.88.185.146/website/energidataKort/viewer.htm?starttema1=vindkraft&amp;STARTLEFT=455812&amp;STARTRIGHT=456612&amp;STARTBOTTOM=6237939&amp;STARTTOP=6238739</t>
  </si>
  <si>
    <t>V 27-225KW</t>
  </si>
  <si>
    <t>570715000000041068</t>
  </si>
  <si>
    <t>8504301</t>
  </si>
  <si>
    <t>http://193.88.185.146/website/energidataKort/viewer.htm?starttema1=vindkraft&amp;STARTLEFT=455758&amp;STARTRIGHT=456558&amp;STARTBOTTOM=6237655&amp;STARTTOP=6238455</t>
  </si>
  <si>
    <t>570715000000041044</t>
  </si>
  <si>
    <t>8502101</t>
  </si>
  <si>
    <t>33d</t>
  </si>
  <si>
    <t>Klitengene Sdr. Nissum</t>
  </si>
  <si>
    <t>http://193.88.185.146/website/energidataKort/viewer.htm?starttema1=vindkraft&amp;STARTLEFT=445864&amp;STARTRIGHT=446664&amp;STARTBOTTOM=6247450&amp;STARTTOP=6248250</t>
  </si>
  <si>
    <t>570715000000040641</t>
  </si>
  <si>
    <t>8502001</t>
  </si>
  <si>
    <t>15l</t>
  </si>
  <si>
    <t>Den Nordlige Del Ulfborg</t>
  </si>
  <si>
    <t>http://193.88.185.146/website/energidataKort/viewer.htm?starttema1=vindkraft&amp;STARTLEFT=456400&amp;STARTRIGHT=457200&amp;STARTBOTTOM=6240756&amp;STARTTOP=6241556</t>
  </si>
  <si>
    <t>570715000000040634</t>
  </si>
  <si>
    <t>8003911</t>
  </si>
  <si>
    <t>Sdr Vosborg Hovedgård</t>
  </si>
  <si>
    <t>http://193.88.185.146/website/energidataKort/viewer.htm?starttema1=vindkraft&amp;STARTLEFT=458170&amp;STARTRIGHT=458970&amp;STARTBOTTOM=6241805&amp;STARTTOP=6242605</t>
  </si>
  <si>
    <t>Kolibri 11KW</t>
  </si>
  <si>
    <t>570715000000040139</t>
  </si>
  <si>
    <t>8003751</t>
  </si>
  <si>
    <t>9,53c</t>
  </si>
  <si>
    <t>Sdr.Vosborg og Den nordligedel Ulfborg</t>
  </si>
  <si>
    <t>http://193.88.185.146/website/energidataKort/viewer.htm?starttema1=vindkraft&amp;STARTLEFT=459646&amp;STARTRIGHT=460446&amp;STARTBOTTOM=6240337&amp;STARTTOP=6241137</t>
  </si>
  <si>
    <t>570715000000040115</t>
  </si>
  <si>
    <t>8002101</t>
  </si>
  <si>
    <t>Nr. Wosborg Hgd., Ulfborg</t>
  </si>
  <si>
    <t>http://193.88.185.146/website/energidataKort/viewer.htm?starttema1=vindkraft&amp;STARTLEFT=458117&amp;STARTRIGHT=458917&amp;STARTBOTTOM=6242149&amp;STARTTOP=6242949</t>
  </si>
  <si>
    <t>V66-1650 kW</t>
  </si>
  <si>
    <t>570715000000039980</t>
  </si>
  <si>
    <t>40173340</t>
  </si>
  <si>
    <t>Østergård, Sir</t>
  </si>
  <si>
    <t>http://193.88.185.146/website/energidataKort/viewer.htm?starttema1=vindkraft&amp;STARTLEFT=476156&amp;STARTRIGHT=476956&amp;STARTBOTTOM=6251903&amp;STARTTOP=6252703</t>
  </si>
  <si>
    <t>570715000000039515</t>
  </si>
  <si>
    <t>40172339</t>
  </si>
  <si>
    <t>http://193.88.185.146/website/energidataKort/viewer.htm?starttema1=vindkraft&amp;STARTLEFT=476128&amp;STARTRIGHT=476928&amp;STARTBOTTOM=6251594&amp;STARTTOP=6252394</t>
  </si>
  <si>
    <t>570715000000039508</t>
  </si>
  <si>
    <t>40171338</t>
  </si>
  <si>
    <t>Den mellemste Del, Sir</t>
  </si>
  <si>
    <t>http://193.88.185.146/website/energidataKort/viewer.htm?starttema1=vindkraft&amp;STARTLEFT=476099&amp;STARTRIGHT=476899&amp;STARTBOTTOM=6251285&amp;STARTTOP=6252085</t>
  </si>
  <si>
    <t>570715000000039492</t>
  </si>
  <si>
    <t>40170337</t>
  </si>
  <si>
    <t>http://193.88.185.146/website/energidataKort/viewer.htm?starttema1=vindkraft&amp;STARTLEFT=476071&amp;STARTRIGHT=476871&amp;STARTBOTTOM=6250976&amp;STARTTOP=6251776</t>
  </si>
  <si>
    <t>570715000000039485</t>
  </si>
  <si>
    <t>40169336</t>
  </si>
  <si>
    <t>Den Sydvestlige Del, Mejrup</t>
  </si>
  <si>
    <t>http://193.88.185.146/website/energidataKort/viewer.htm?starttema1=vindkraft&amp;STARTLEFT=478704&amp;STARTRIGHT=479504&amp;STARTBOTTOM=6247250&amp;STARTTOP=6248050</t>
  </si>
  <si>
    <t>570715000000039478</t>
  </si>
  <si>
    <t>40168335</t>
  </si>
  <si>
    <t>http://193.88.185.146/website/energidataKort/viewer.htm?starttema1=vindkraft&amp;STARTLEFT=467422&amp;STARTRIGHT=468222&amp;STARTBOTTOM=6249698&amp;STARTTOP=6250498</t>
  </si>
  <si>
    <t>570715000000039461</t>
  </si>
  <si>
    <t>40167330</t>
  </si>
  <si>
    <t>Den østlige Del, Idom</t>
  </si>
  <si>
    <t>http://193.88.185.146/website/energidataKort/viewer.htm?starttema1=vindkraft&amp;STARTLEFT=471836&amp;STARTRIGHT=472636&amp;STARTBOTTOM=6245051&amp;STARTTOP=6245851</t>
  </si>
  <si>
    <t>570715000000039454</t>
  </si>
  <si>
    <t>http://193.88.185.146/website/energidataKort/viewer.htm?starttema1=vindkraft&amp;STARTLEFT=471766&amp;STARTRIGHT=472566&amp;STARTBOTTOM=6244831&amp;STARTTOP=6245631</t>
  </si>
  <si>
    <t>570715000000039447</t>
  </si>
  <si>
    <t>http://193.88.185.146/website/energidataKort/viewer.htm?starttema1=vindkraft&amp;STARTLEFT=471696&amp;STARTRIGHT=472496&amp;STARTBOTTOM=6244611&amp;STARTTOP=6245411</t>
  </si>
  <si>
    <t>570715000000039430</t>
  </si>
  <si>
    <t>http://193.88.185.146/website/energidataKort/viewer.htm?starttema1=vindkraft&amp;STARTLEFT=471609&amp;STARTRIGHT=472409&amp;STARTBOTTOM=6245001&amp;STARTTOP=6245801</t>
  </si>
  <si>
    <t>570715000000039423</t>
  </si>
  <si>
    <t>http://193.88.185.146/website/energidataKort/viewer.htm?starttema1=vindkraft&amp;STARTLEFT=471540&amp;STARTRIGHT=472340&amp;STARTBOTTOM=6244782&amp;STARTTOP=6245582</t>
  </si>
  <si>
    <t>570715000000039416</t>
  </si>
  <si>
    <t>40162325</t>
  </si>
  <si>
    <t>http://193.88.185.146/website/energidataKort/viewer.htm?starttema1=vindkraft&amp;STARTLEFT=469950&amp;STARTRIGHT=470750&amp;STARTBOTTOM=6252722&amp;STARTTOP=6253522</t>
  </si>
  <si>
    <t>570715000000039355</t>
  </si>
  <si>
    <t>40161324</t>
  </si>
  <si>
    <t>15p</t>
  </si>
  <si>
    <t>Den mellemste Del, Idom</t>
  </si>
  <si>
    <t>http://193.88.185.146/website/energidataKort/viewer.htm?starttema1=vindkraft&amp;STARTLEFT=469315&amp;STARTRIGHT=470115&amp;STARTBOTTOM=6242960&amp;STARTTOP=6243760</t>
  </si>
  <si>
    <t>570715000000039348</t>
  </si>
  <si>
    <t>40160323</t>
  </si>
  <si>
    <t>http://193.88.185.146/website/energidataKort/viewer.htm?starttema1=vindkraft&amp;STARTLEFT=469473&amp;STARTRIGHT=470273&amp;STARTBOTTOM=6242835&amp;STARTTOP=6243635</t>
  </si>
  <si>
    <t>570715000000039331</t>
  </si>
  <si>
    <t>40197288</t>
  </si>
  <si>
    <t>Den mellemste Del, Borbjerg</t>
  </si>
  <si>
    <t>http://193.88.185.146/website/energidataKort/viewer.htm?starttema1=vindkraft&amp;STARTLEFT=485255&amp;STARTRIGHT=486055&amp;STARTBOTTOM=6248687&amp;STARTTOP=6249487</t>
  </si>
  <si>
    <t>570715000000039164</t>
  </si>
  <si>
    <t>40196288</t>
  </si>
  <si>
    <t>http://193.88.185.146/website/energidataKort/viewer.htm?starttema1=vindkraft&amp;STARTLEFT=485075&amp;STARTRIGHT=485875&amp;STARTBOTTOM=6248839&amp;STARTTOP=6249639</t>
  </si>
  <si>
    <t>570715000000039157</t>
  </si>
  <si>
    <t>40152302</t>
  </si>
  <si>
    <t>Den nordvestlige Del, Mejrup</t>
  </si>
  <si>
    <t>http://193.88.185.146/website/energidataKort/viewer.htm?starttema1=vindkraft&amp;STARTLEFT=478752&amp;STARTRIGHT=479552&amp;STARTBOTTOM=6248279&amp;STARTTOP=6249079</t>
  </si>
  <si>
    <t>570715000000039089</t>
  </si>
  <si>
    <t>40151301</t>
  </si>
  <si>
    <t>http://193.88.185.146/website/energidataKort/viewer.htm?starttema1=vindkraft&amp;STARTLEFT=478476&amp;STARTRIGHT=479276&amp;STARTBOTTOM=6248398&amp;STARTTOP=6249198</t>
  </si>
  <si>
    <t>570715000000039072</t>
  </si>
  <si>
    <t>40150300</t>
  </si>
  <si>
    <t>Sønderlund, Holstebro jorder</t>
  </si>
  <si>
    <t>http://193.88.185.146/website/energidataKort/viewer.htm?starttema1=vindkraft&amp;STARTLEFT=478201&amp;STARTRIGHT=479001&amp;STARTBOTTOM=6248516&amp;STARTTOP=6249316</t>
  </si>
  <si>
    <t>570715000000039065</t>
  </si>
  <si>
    <t>40149299</t>
  </si>
  <si>
    <t>http://193.88.185.146/website/energidataKort/viewer.htm?starttema1=vindkraft&amp;STARTLEFT=478688&amp;STARTRIGHT=479488&amp;STARTBOTTOM=6248610&amp;STARTTOP=6249410</t>
  </si>
  <si>
    <t>570715000000039058</t>
  </si>
  <si>
    <t>40148298</t>
  </si>
  <si>
    <t>http://193.88.185.146/website/energidataKort/viewer.htm?starttema1=vindkraft&amp;STARTLEFT=478413&amp;STARTRIGHT=479213&amp;STARTBOTTOM=6248728&amp;STARTTOP=6249528</t>
  </si>
  <si>
    <t>570715000000039041</t>
  </si>
  <si>
    <t>40147297</t>
  </si>
  <si>
    <t>http://193.88.185.146/website/energidataKort/viewer.htm?starttema1=vindkraft&amp;STARTLEFT=478625&amp;STARTRIGHT=479425&amp;STARTBOTTOM=6248939&amp;STARTTOP=6249739</t>
  </si>
  <si>
    <t>570715000000039034</t>
  </si>
  <si>
    <t>40145293</t>
  </si>
  <si>
    <t>http://193.88.185.146/website/energidataKort/viewer.htm?starttema1=vindkraft&amp;STARTLEFT=484812&amp;STARTRIGHT=485612&amp;STARTBOTTOM=6248528&amp;STARTTOP=6249328</t>
  </si>
  <si>
    <t>570715000000038983</t>
  </si>
  <si>
    <t>40144292</t>
  </si>
  <si>
    <t>http://193.88.185.146/website/energidataKort/viewer.htm?starttema1=vindkraft&amp;STARTLEFT=485033&amp;STARTRIGHT=485833&amp;STARTBOTTOM=6248607&amp;STARTTOP=6249407</t>
  </si>
  <si>
    <t>570715000000038976</t>
  </si>
  <si>
    <t>40143290</t>
  </si>
  <si>
    <t>29l</t>
  </si>
  <si>
    <t>http://193.88.185.146/website/energidataKort/viewer.htm?starttema1=vindkraft&amp;STARTLEFT=484633&amp;STARTRIGHT=485433&amp;STARTBOTTOM=6248679&amp;STARTTOP=6249479</t>
  </si>
  <si>
    <t>570715000000038969</t>
  </si>
  <si>
    <t>40142289</t>
  </si>
  <si>
    <t>31n</t>
  </si>
  <si>
    <t>http://193.88.185.146/website/energidataKort/viewer.htm?starttema1=vindkraft&amp;STARTLEFT=484854&amp;STARTRIGHT=485654&amp;STARTBOTTOM=6248759&amp;STARTTOP=6249559</t>
  </si>
  <si>
    <t>570715000000038952</t>
  </si>
  <si>
    <t>40141256</t>
  </si>
  <si>
    <t>Hvam, Borbjerg</t>
  </si>
  <si>
    <t>http://193.88.185.146/website/energidataKort/viewer.htm?starttema1=vindkraft&amp;STARTLEFT=481457&amp;STARTRIGHT=482257&amp;STARTBOTTOM=6250797&amp;STARTTOP=6251597</t>
  </si>
  <si>
    <t>570715000000038945</t>
  </si>
  <si>
    <t>http://193.88.185.146/website/energidataKort/viewer.htm?starttema1=vindkraft&amp;STARTLEFT=481351&amp;STARTRIGHT=482151&amp;STARTBOTTOM=6250627&amp;STARTTOP=6251427</t>
  </si>
  <si>
    <t>570715000000038938</t>
  </si>
  <si>
    <t>Barslund Gårde, Mejrup</t>
  </si>
  <si>
    <t>http://193.88.185.146/website/energidataKort/viewer.htm?starttema1=vindkraft&amp;STARTLEFT=481247&amp;STARTRIGHT=482047&amp;STARTBOTTOM=6250457&amp;STARTTOP=6251257</t>
  </si>
  <si>
    <t>570715000000038921</t>
  </si>
  <si>
    <t>Hindkær Gårde, Mejrup</t>
  </si>
  <si>
    <t>http://193.88.185.146/website/energidataKort/viewer.htm?starttema1=vindkraft&amp;STARTLEFT=481257&amp;STARTRIGHT=482057&amp;STARTBOTTOM=6250803&amp;STARTTOP=6251603</t>
  </si>
  <si>
    <t>570715000000038914</t>
  </si>
  <si>
    <t>14d</t>
  </si>
  <si>
    <t>http://193.88.185.146/website/energidataKort/viewer.htm?starttema1=vindkraft&amp;STARTLEFT=481152&amp;STARTRIGHT=481952&amp;STARTBOTTOM=6250634&amp;STARTTOP=6251434</t>
  </si>
  <si>
    <t>570715000000038907</t>
  </si>
  <si>
    <t>http://193.88.185.146/website/energidataKort/viewer.htm?starttema1=vindkraft&amp;STARTLEFT=481057&amp;STARTRIGHT=481857&amp;STARTBOTTOM=6250810&amp;STARTTOP=6251610</t>
  </si>
  <si>
    <t>570715000000038891</t>
  </si>
  <si>
    <t>40140287</t>
  </si>
  <si>
    <t>Handbjerg Hovgård, Handbjerg</t>
  </si>
  <si>
    <t>http://193.88.185.146/website/energidataKort/viewer.htm?starttema1=vindkraft&amp;STARTLEFT=483104&amp;STARTRIGHT=483904&amp;STARTBOTTOM=6256232&amp;STARTTOP=6257032</t>
  </si>
  <si>
    <t>570715000000038877</t>
  </si>
  <si>
    <t>40136253</t>
  </si>
  <si>
    <t>Navr By, Navr</t>
  </si>
  <si>
    <t>http://193.88.185.146/website/energidataKort/viewer.htm?starttema1=vindkraft&amp;STARTLEFT=471168&amp;STARTRIGHT=471968&amp;STARTBOTTOM=6248899&amp;STARTTOP=6249699</t>
  </si>
  <si>
    <t>570715000000038846</t>
  </si>
  <si>
    <t>40133248</t>
  </si>
  <si>
    <t>http://193.88.185.146/website/energidataKort/viewer.htm?starttema1=vindkraft&amp;STARTLEFT=471655&amp;STARTRIGHT=472455&amp;STARTBOTTOM=6241861&amp;STARTTOP=6242661</t>
  </si>
  <si>
    <t>570715000000038785</t>
  </si>
  <si>
    <t>40130242</t>
  </si>
  <si>
    <t>Kærgårdene, Naur</t>
  </si>
  <si>
    <t>http://193.88.185.146/website/energidataKort/viewer.htm?starttema1=vindkraft&amp;STARTLEFT=470589&amp;STARTRIGHT=471389&amp;STARTBOTTOM=6252044&amp;STARTTOP=6252844</t>
  </si>
  <si>
    <t>570715000000038754</t>
  </si>
  <si>
    <t>40126233</t>
  </si>
  <si>
    <t>http://193.88.185.146/website/energidataKort/viewer.htm?starttema1=vindkraft&amp;STARTLEFT=481817&amp;STARTRIGHT=482617&amp;STARTBOTTOM=6251430&amp;STARTTOP=6252230</t>
  </si>
  <si>
    <t>570715000000038648</t>
  </si>
  <si>
    <t>40125230</t>
  </si>
  <si>
    <t>25i</t>
  </si>
  <si>
    <t>Mellemby, Gørding</t>
  </si>
  <si>
    <t>http://193.88.185.146/website/energidataKort/viewer.htm?starttema1=vindkraft&amp;STARTLEFT=454562&amp;STARTRIGHT=455362&amp;STARTBOTTOM=6244845&amp;STARTTOP=6245645</t>
  </si>
  <si>
    <t>570715000000038631</t>
  </si>
  <si>
    <t>http://193.88.185.146/website/energidataKort/viewer.htm?starttema1=vindkraft&amp;STARTLEFT=454754&amp;STARTRIGHT=455554&amp;STARTBOTTOM=6244693&amp;STARTTOP=6245493</t>
  </si>
  <si>
    <t>570715000000038624</t>
  </si>
  <si>
    <t>http://193.88.185.146/website/energidataKort/viewer.htm?starttema1=vindkraft&amp;STARTLEFT=454804&amp;STARTRIGHT=455604&amp;STARTBOTTOM=6244938&amp;STARTTOP=6245738</t>
  </si>
  <si>
    <t>570715000000038617</t>
  </si>
  <si>
    <t>40121200</t>
  </si>
  <si>
    <t>Bur By, Bur</t>
  </si>
  <si>
    <t>http://193.88.185.146/website/energidataKort/viewer.htm?starttema1=vindkraft&amp;STARTLEFT=463240&amp;STARTRIGHT=464040&amp;STARTBOTTOM=6249057&amp;STARTTOP=6249857</t>
  </si>
  <si>
    <t>570715000000038419</t>
  </si>
  <si>
    <t>17i</t>
  </si>
  <si>
    <t>http://193.88.185.146/website/energidataKort/viewer.htm?starttema1=vindkraft&amp;STARTLEFT=463302&amp;STARTRIGHT=464102&amp;STARTBOTTOM=6248774&amp;STARTTOP=6249574</t>
  </si>
  <si>
    <t>570715000000038402</t>
  </si>
  <si>
    <t>17p</t>
  </si>
  <si>
    <t>http://193.88.185.146/website/energidataKort/viewer.htm?starttema1=vindkraft&amp;STARTLEFT=463366&amp;STARTRIGHT=464166&amp;STARTBOTTOM=6248492&amp;STARTTOP=6249292</t>
  </si>
  <si>
    <t>570715000000038396</t>
  </si>
  <si>
    <t>17g</t>
  </si>
  <si>
    <t>http://193.88.185.146/website/energidataKort/viewer.htm?starttema1=vindkraft&amp;STARTLEFT=463429&amp;STARTRIGHT=464229&amp;STARTBOTTOM=6248210&amp;STARTTOP=6249010</t>
  </si>
  <si>
    <t>570715000000038389</t>
  </si>
  <si>
    <t>http://193.88.185.146/website/energidataKort/viewer.htm?starttema1=vindkraft&amp;STARTLEFT=462865&amp;STARTRIGHT=463665&amp;STARTBOTTOM=6249153&amp;STARTTOP=6249953</t>
  </si>
  <si>
    <t>570715000000038372</t>
  </si>
  <si>
    <t>http://193.88.185.146/website/energidataKort/viewer.htm?starttema1=vindkraft&amp;STARTLEFT=462928&amp;STARTRIGHT=463728&amp;STARTBOTTOM=6248871&amp;STARTTOP=6249671</t>
  </si>
  <si>
    <t>570715000000038365</t>
  </si>
  <si>
    <t>8t</t>
  </si>
  <si>
    <t>http://193.88.185.146/website/energidataKort/viewer.htm?starttema1=vindkraft&amp;STARTLEFT=462990&amp;STARTRIGHT=463790&amp;STARTBOTTOM=6248590&amp;STARTTOP=6249390</t>
  </si>
  <si>
    <t>570715000000038358</t>
  </si>
  <si>
    <t>http://193.88.185.146/website/energidataKort/viewer.htm?starttema1=vindkraft&amp;STARTLEFT=463052&amp;STARTRIGHT=463852&amp;STARTBOTTOM=6248307&amp;STARTTOP=6249107</t>
  </si>
  <si>
    <t>570715000000038341</t>
  </si>
  <si>
    <t>9q</t>
  </si>
  <si>
    <t>http://193.88.185.146/website/energidataKort/viewer.htm?starttema1=vindkraft&amp;STARTLEFT=462487&amp;STARTRIGHT=463287&amp;STARTBOTTOM=6249251&amp;STARTTOP=6250051</t>
  </si>
  <si>
    <t>570715000000038334</t>
  </si>
  <si>
    <t>9p</t>
  </si>
  <si>
    <t>http://193.88.185.146/website/energidataKort/viewer.htm?starttema1=vindkraft&amp;STARTLEFT=462548&amp;STARTRIGHT=463348&amp;STARTBOTTOM=6248969&amp;STARTTOP=6249769</t>
  </si>
  <si>
    <t>570715000000038327</t>
  </si>
  <si>
    <t>http://193.88.185.146/website/energidataKort/viewer.htm?starttema1=vindkraft&amp;STARTLEFT=462608&amp;STARTRIGHT=463408&amp;STARTBOTTOM=6248687&amp;STARTTOP=6249487</t>
  </si>
  <si>
    <t>570715000000038310</t>
  </si>
  <si>
    <t>http://193.88.185.146/website/energidataKort/viewer.htm?starttema1=vindkraft&amp;STARTLEFT=462669&amp;STARTRIGHT=463469&amp;STARTBOTTOM=6248406&amp;STARTTOP=6249206</t>
  </si>
  <si>
    <t>570715000000038303</t>
  </si>
  <si>
    <t>http://193.88.185.146/website/energidataKort/viewer.htm?starttema1=vindkraft&amp;STARTLEFT=462261&amp;STARTRIGHT=463061&amp;STARTBOTTOM=6249044&amp;STARTTOP=6249844</t>
  </si>
  <si>
    <t>570715000000038297</t>
  </si>
  <si>
    <t>http://193.88.185.146/website/energidataKort/viewer.htm?starttema1=vindkraft&amp;STARTLEFT=462321&amp;STARTRIGHT=463121&amp;STARTBOTTOM=6248762&amp;STARTTOP=6249562</t>
  </si>
  <si>
    <t>570715000000038280</t>
  </si>
  <si>
    <t>http://193.88.185.146/website/energidataKort/viewer.htm?starttema1=vindkraft&amp;STARTLEFT=462383&amp;STARTRIGHT=463183&amp;STARTBOTTOM=6248481&amp;STARTTOP=6249281</t>
  </si>
  <si>
    <t>570715000000038273</t>
  </si>
  <si>
    <t>40117192</t>
  </si>
  <si>
    <t>Den sydøstlige Del, Mejrup</t>
  </si>
  <si>
    <t>http://193.88.185.146/website/energidataKort/viewer.htm?starttema1=vindkraft&amp;STARTLEFT=483472&amp;STARTRIGHT=484272&amp;STARTBOTTOM=6247804&amp;STARTTOP=6248604</t>
  </si>
  <si>
    <t>570715000000038174</t>
  </si>
  <si>
    <t>40115185</t>
  </si>
  <si>
    <t>http://193.88.185.146/website/energidataKort/viewer.htm?starttema1=vindkraft&amp;STARTLEFT=467252&amp;STARTRIGHT=468052&amp;STARTBOTTOM=6248928&amp;STARTTOP=6249728</t>
  </si>
  <si>
    <t>570715000000038150</t>
  </si>
  <si>
    <t>http://193.88.185.146/website/energidataKort/viewer.htm?starttema1=vindkraft&amp;STARTLEFT=467217&amp;STARTRIGHT=468017&amp;STARTBOTTOM=6248799&amp;STARTTOP=6249599</t>
  </si>
  <si>
    <t>570715000000038143</t>
  </si>
  <si>
    <t>http://193.88.185.146/website/energidataKort/viewer.htm?starttema1=vindkraft&amp;STARTLEFT=467181&amp;STARTRIGHT=467981&amp;STARTBOTTOM=6248668&amp;STARTTOP=6249468</t>
  </si>
  <si>
    <t>570715000000038136</t>
  </si>
  <si>
    <t>http://193.88.185.146/website/energidataKort/viewer.htm?starttema1=vindkraft&amp;STARTLEFT=467145&amp;STARTRIGHT=467945&amp;STARTBOTTOM=6248538&amp;STARTTOP=6249338</t>
  </si>
  <si>
    <t>570715000000038129</t>
  </si>
  <si>
    <t>http://193.88.185.146/website/energidataKort/viewer.htm?starttema1=vindkraft&amp;STARTLEFT=467111&amp;STARTRIGHT=467911&amp;STARTBOTTOM=6248408&amp;STARTTOP=6249208</t>
  </si>
  <si>
    <t>570715000000038112</t>
  </si>
  <si>
    <t>http://193.88.185.146/website/energidataKort/viewer.htm?starttema1=vindkraft&amp;STARTLEFT=467075&amp;STARTRIGHT=467875&amp;STARTBOTTOM=6248279&amp;STARTTOP=6249079</t>
  </si>
  <si>
    <t>570715000000038105</t>
  </si>
  <si>
    <t>40020017</t>
  </si>
  <si>
    <t>Handbjerg Hovedgård, Handbjerg</t>
  </si>
  <si>
    <t>http://193.88.185.146/website/energidataKort/viewer.htm?starttema1=vindkraft&amp;STARTLEFT=482365&amp;STARTRIGHT=483165&amp;STARTBOTTOM=6256744&amp;STARTTOP=6257544</t>
  </si>
  <si>
    <t>Smedemester</t>
  </si>
  <si>
    <t>570715000000036194</t>
  </si>
  <si>
    <t>40003077</t>
  </si>
  <si>
    <t>18b</t>
  </si>
  <si>
    <t>http://193.88.185.146/website/energidataKort/viewer.htm?starttema1=vindkraft&amp;STARTLEFT=483002&amp;STARTRIGHT=483802&amp;STARTBOTTOM=6249473&amp;STARTTOP=6250273</t>
  </si>
  <si>
    <t>570715000000036026</t>
  </si>
  <si>
    <t>40001081</t>
  </si>
  <si>
    <t>http://193.88.185.146/website/energidataKort/viewer.htm?starttema1=vindkraft&amp;STARTLEFT=482569&amp;STARTRIGHT=483369&amp;STARTBOTTOM=6256041&amp;STARTTOP=6256841</t>
  </si>
  <si>
    <t>1000/60</t>
  </si>
  <si>
    <t>570715000000036002</t>
  </si>
  <si>
    <t>2050326</t>
  </si>
  <si>
    <t>Sønderhede, Sevel</t>
  </si>
  <si>
    <t>http://193.88.185.146/website/energidataKort/viewer.htm?starttema1=vindkraft&amp;STARTLEFT=491191&amp;STARTRIGHT=491991&amp;STARTBOTTOM=6253228&amp;STARTTOP=6254028</t>
  </si>
  <si>
    <t>570715000000018565</t>
  </si>
  <si>
    <t>2050325</t>
  </si>
  <si>
    <t>67g</t>
  </si>
  <si>
    <t>http://193.88.185.146/website/energidataKort/viewer.htm?starttema1=vindkraft&amp;STARTLEFT=491356&amp;STARTRIGHT=492156&amp;STARTBOTTOM=6253066&amp;STARTTOP=6253866</t>
  </si>
  <si>
    <t>570715000000018558</t>
  </si>
  <si>
    <t>2050324</t>
  </si>
  <si>
    <t>55h</t>
  </si>
  <si>
    <t>http://193.88.185.146/website/energidataKort/viewer.htm?starttema1=vindkraft&amp;STARTLEFT=491527&amp;STARTRIGHT=492327&amp;STARTBOTTOM=6252907&amp;STARTTOP=6253707</t>
  </si>
  <si>
    <t>570715000000018541</t>
  </si>
  <si>
    <t>2050323</t>
  </si>
  <si>
    <t>http://193.88.185.146/website/energidataKort/viewer.htm?starttema1=vindkraft&amp;STARTLEFT=491693&amp;STARTRIGHT=492493&amp;STARTBOTTOM=6252746&amp;STARTTOP=6253546</t>
  </si>
  <si>
    <t>570715000000018534</t>
  </si>
  <si>
    <t>2050305</t>
  </si>
  <si>
    <t>Egebjerg By, Ejsing</t>
  </si>
  <si>
    <t>http://193.88.185.146/website/energidataKort/viewer.htm?starttema1=vindkraft&amp;STARTLEFT=488916&amp;STARTRIGHT=489716&amp;STARTBOTTOM=6266173&amp;STARTTOP=6266973</t>
  </si>
  <si>
    <t>N27-225 kW</t>
  </si>
  <si>
    <t>570715000000018381</t>
  </si>
  <si>
    <t>2050119</t>
  </si>
  <si>
    <t>Råst By, Råst</t>
  </si>
  <si>
    <t>http://193.88.185.146/website/energidataKort/viewer.htm?starttema1=vindkraft&amp;STARTLEFT=484012&amp;STARTRIGHT=484812&amp;STARTBOTTOM=6262916&amp;STARTTOP=6263716</t>
  </si>
  <si>
    <t>S/30g 99 kW</t>
  </si>
  <si>
    <t>VindMatic</t>
  </si>
  <si>
    <t>570715000000016721</t>
  </si>
  <si>
    <t>2050107</t>
  </si>
  <si>
    <t>1ma</t>
  </si>
  <si>
    <t>Nygård Hgd, Ejsing</t>
  </si>
  <si>
    <t>http://193.88.185.146/website/energidataKort/viewer.htm?starttema1=vindkraft&amp;STARTLEFT=484671&amp;STARTRIGHT=485471&amp;STARTBOTTOM=6264705&amp;STARTTOP=6265505</t>
  </si>
  <si>
    <t>570715000000016615</t>
  </si>
  <si>
    <t>2050097</t>
  </si>
  <si>
    <t>http://193.88.185.146/website/energidataKort/viewer.htm?starttema1=vindkraft&amp;STARTLEFT=484542&amp;STARTRIGHT=485342&amp;STARTBOTTOM=6264753&amp;STARTTOP=6265553</t>
  </si>
  <si>
    <t>KE 15-4 15 kW</t>
  </si>
  <si>
    <t>570715000000016516</t>
  </si>
  <si>
    <t>2050020</t>
  </si>
  <si>
    <t>9m</t>
  </si>
  <si>
    <t>http://193.88.185.146/website/energidataKort/viewer.htm?starttema1=vindkraft&amp;STARTLEFT=488032&amp;STARTRIGHT=488832&amp;STARTBOTTOM=6265889&amp;STARTTOP=6266689</t>
  </si>
  <si>
    <t>Vestas V 15</t>
  </si>
  <si>
    <t>KVA Diesel</t>
  </si>
  <si>
    <t>570715000000015779</t>
  </si>
  <si>
    <t>16106</t>
  </si>
  <si>
    <t>Sdr. Karstoft</t>
  </si>
  <si>
    <t>http://193.88.185.146/website/energidataKort/viewer.htm?starttema1=vindkraft&amp;STARTLEFT=498815&amp;STARTRIGHT=499615&amp;STARTBOTTOM=6195271&amp;STARTTOP=6196071</t>
  </si>
  <si>
    <t>Herning</t>
  </si>
  <si>
    <t>V-52-850</t>
  </si>
  <si>
    <t>570715000000081866</t>
  </si>
  <si>
    <t>144565</t>
  </si>
  <si>
    <t>Lergrav Hovedgaard</t>
  </si>
  <si>
    <t>http://193.88.185.146/website/energidataKort/viewer.htm?starttema1=vindkraft&amp;STARTLEFT=484533&amp;STARTRIGHT=485333&amp;STARTBOTTOM=6238080&amp;STARTTOP=6238880</t>
  </si>
  <si>
    <t>570715000000059797</t>
  </si>
  <si>
    <t>144563</t>
  </si>
  <si>
    <t>http://193.88.185.146/website/energidataKort/viewer.htm?starttema1=vindkraft&amp;STARTLEFT=484520&amp;STARTRIGHT=485320&amp;STARTBOTTOM=6237894&amp;STARTTOP=6238694</t>
  </si>
  <si>
    <t>570715000000059780</t>
  </si>
  <si>
    <t>144465</t>
  </si>
  <si>
    <t>Lergrav Hovedgaard, Aulum</t>
  </si>
  <si>
    <t>http://193.88.185.146/website/energidataKort/viewer.htm?starttema1=vindkraft&amp;STARTLEFT=484685&amp;STARTRIGHT=485485&amp;STARTBOTTOM=6237975&amp;STARTTOP=6238775</t>
  </si>
  <si>
    <t>V52-850KW</t>
  </si>
  <si>
    <t>570715000000059759</t>
  </si>
  <si>
    <t>40176</t>
  </si>
  <si>
    <t>Sdr- Lund, Vinding</t>
  </si>
  <si>
    <t>http://193.88.185.146/website/energidataKort/viewer.htm?starttema1=vindkraft&amp;STARTLEFT=476077&amp;STARTRIGHT=476877&amp;STARTBOTTOM=6235423&amp;STARTTOP=6236223</t>
  </si>
  <si>
    <t>570715000000059513</t>
  </si>
  <si>
    <t>http://193.88.185.146/website/energidataKort/viewer.htm?starttema1=vindkraft&amp;STARTLEFT=475577&amp;STARTRIGHT=476377&amp;STARTBOTTOM=6235421&amp;STARTTOP=6236221</t>
  </si>
  <si>
    <t>570715000000059506</t>
  </si>
  <si>
    <t>144346</t>
  </si>
  <si>
    <t>Timring</t>
  </si>
  <si>
    <t>http://193.88.185.146/website/energidataKort/viewer.htm?starttema1=vindkraft&amp;STARTLEFT=482662&amp;STARTRIGHT=483462&amp;STARTBOTTOM=6224060&amp;STARTTOP=6224860</t>
  </si>
  <si>
    <t>570715000000056611</t>
  </si>
  <si>
    <t>http://193.88.185.146/website/energidataKort/viewer.htm?starttema1=vindkraft&amp;STARTLEFT=482669&amp;STARTRIGHT=483469&amp;STARTBOTTOM=6223812&amp;STARTTOP=6224612</t>
  </si>
  <si>
    <t>570715000000056604</t>
  </si>
  <si>
    <t>http://193.88.185.146/website/energidataKort/viewer.htm?starttema1=vindkraft&amp;STARTLEFT=482678&amp;STARTRIGHT=483478&amp;STARTBOTTOM=6223561&amp;STARTTOP=6224361</t>
  </si>
  <si>
    <t>570715000000056598</t>
  </si>
  <si>
    <t>http://193.88.185.146/website/energidataKort/viewer.htm?starttema1=vindkraft&amp;STARTLEFT=482683&amp;STARTRIGHT=483483&amp;STARTBOTTOM=6223311&amp;STARTTOP=6224111</t>
  </si>
  <si>
    <t>570715000000056581</t>
  </si>
  <si>
    <t>144002/5</t>
  </si>
  <si>
    <t>42e</t>
  </si>
  <si>
    <t>Sønderlandet</t>
  </si>
  <si>
    <t>http://193.88.185.146/website/energidataKort/viewer.htm?starttema1=vindkraft&amp;STARTLEFT=492194&amp;STARTRIGHT=492994&amp;STARTBOTTOM=6194030&amp;STARTTOP=6194830</t>
  </si>
  <si>
    <t>570715000000056437</t>
  </si>
  <si>
    <t>144002/4</t>
  </si>
  <si>
    <t>http://193.88.185.146/website/energidataKort/viewer.htm?starttema1=vindkraft&amp;STARTLEFT=492150&amp;STARTRIGHT=492950&amp;STARTBOTTOM=6194332&amp;STARTTOP=6195132</t>
  </si>
  <si>
    <t>570715000000056420</t>
  </si>
  <si>
    <t>144002/3</t>
  </si>
  <si>
    <t>http://193.88.185.146/website/energidataKort/viewer.htm?starttema1=vindkraft&amp;STARTLEFT=492236&amp;STARTRIGHT=493036&amp;STARTBOTTOM=6194189&amp;STARTTOP=6194989</t>
  </si>
  <si>
    <t>570715000000056413</t>
  </si>
  <si>
    <t>144002/2</t>
  </si>
  <si>
    <t>http://193.88.185.146/website/energidataKort/viewer.htm?starttema1=vindkraft&amp;STARTLEFT=492250&amp;STARTRIGHT=493050&amp;STARTBOTTOM=6194517&amp;STARTTOP=6195317</t>
  </si>
  <si>
    <t>570715000000056406</t>
  </si>
  <si>
    <t>144002/1</t>
  </si>
  <si>
    <t>http://193.88.185.146/website/energidataKort/viewer.htm?starttema1=vindkraft&amp;STARTLEFT=492050&amp;STARTRIGHT=492850&amp;STARTBOTTOM=6194146&amp;STARTTOP=6194946</t>
  </si>
  <si>
    <t>570715000000056390</t>
  </si>
  <si>
    <t>142263</t>
  </si>
  <si>
    <t>Heden, Timring</t>
  </si>
  <si>
    <t>http://193.88.185.146/website/energidataKort/viewer.htm?starttema1=vindkraft&amp;STARTLEFT=480631&amp;STARTRIGHT=481431&amp;STARTBOTTOM=6224940&amp;STARTTOP=6225740</t>
  </si>
  <si>
    <t>V47-660-200</t>
  </si>
  <si>
    <t>570715000000044892</t>
  </si>
  <si>
    <t>98</t>
  </si>
  <si>
    <t>Strade, Vinding</t>
  </si>
  <si>
    <t>http://193.88.185.146/website/energidataKort/viewer.htm?starttema1=vindkraft&amp;STARTLEFT=480577&amp;STARTRIGHT=481377&amp;STARTBOTTOM=6233399&amp;STARTTOP=6234199</t>
  </si>
  <si>
    <t>750 - 200</t>
  </si>
  <si>
    <t>570715000000044885</t>
  </si>
  <si>
    <t>97</t>
  </si>
  <si>
    <t>Amtrup By, Snejbjerg</t>
  </si>
  <si>
    <t>http://193.88.185.146/website/energidataKort/viewer.htm?starttema1=vindkraft&amp;STARTLEFT=492714&amp;STARTRIGHT=493514&amp;STARTBOTTOM=6217783&amp;STARTTOP=6218583</t>
  </si>
  <si>
    <t>570715000000044878</t>
  </si>
  <si>
    <t>http://193.88.185.146/website/energidataKort/viewer.htm?starttema1=vindkraft&amp;STARTLEFT=492720&amp;STARTRIGHT=493520&amp;STARTBOTTOM=6217981&amp;STARTTOP=6218781</t>
  </si>
  <si>
    <t>570715000000044861</t>
  </si>
  <si>
    <t>Tovstrup By, Snejbjerg</t>
  </si>
  <si>
    <t>http://193.88.185.146/website/energidataKort/viewer.htm?starttema1=vindkraft&amp;STARTLEFT=492730&amp;STARTRIGHT=493530&amp;STARTBOTTOM=6218182&amp;STARTTOP=6218982</t>
  </si>
  <si>
    <t>570715000000044854</t>
  </si>
  <si>
    <t>http://193.88.185.146/website/energidataKort/viewer.htm?starttema1=vindkraft&amp;STARTLEFT=492738&amp;STARTRIGHT=493538&amp;STARTBOTTOM=6218381&amp;STARTTOP=6219181</t>
  </si>
  <si>
    <t>570715000000044847</t>
  </si>
  <si>
    <t>http://193.88.185.146/website/energidataKort/viewer.htm?starttema1=vindkraft&amp;STARTLEFT=492743&amp;STARTRIGHT=493543&amp;STARTBOTTOM=6218581&amp;STARTTOP=6219381</t>
  </si>
  <si>
    <t>570715000000044830</t>
  </si>
  <si>
    <t>Trælund, Herning Jorder</t>
  </si>
  <si>
    <t>http://193.88.185.146/website/energidataKort/viewer.htm?starttema1=vindkraft&amp;STARTLEFT=495821&amp;STARTRIGHT=496621&amp;STARTBOTTOM=6229047&amp;STARTTOP=6229847</t>
  </si>
  <si>
    <t>V47-660 KW</t>
  </si>
  <si>
    <t>570715000000044823</t>
  </si>
  <si>
    <t>141862</t>
  </si>
  <si>
    <t>Strade, Vinding Sogn</t>
  </si>
  <si>
    <t>http://193.88.185.146/website/energidataKort/viewer.htm?starttema1=vindkraft&amp;STARTLEFT=480623&amp;STARTRIGHT=481423&amp;STARTBOTTOM=6233629&amp;STARTTOP=6234429</t>
  </si>
  <si>
    <t>570715000000044816</t>
  </si>
  <si>
    <t>141857</t>
  </si>
  <si>
    <t>http://193.88.185.146/website/energidataKort/viewer.htm?starttema1=vindkraft&amp;STARTLEFT=480530&amp;STARTRIGHT=481330&amp;STARTBOTTOM=6233169&amp;STARTTOP=6233969</t>
  </si>
  <si>
    <t>570715000000044809</t>
  </si>
  <si>
    <t>89</t>
  </si>
  <si>
    <t>http://193.88.185.146/website/energidataKort/viewer.htm?starttema1=vindkraft&amp;STARTLEFT=495905&amp;STARTRIGHT=496705&amp;STARTBOTTOM=6228793&amp;STARTTOP=6229593</t>
  </si>
  <si>
    <t>570715000000044786</t>
  </si>
  <si>
    <t>Bording Gårde, Sunds</t>
  </si>
  <si>
    <t>http://193.88.185.146/website/energidataKort/viewer.htm?starttema1=vindkraft&amp;STARTLEFT=495745&amp;STARTRIGHT=496545&amp;STARTBOTTOM=6229278&amp;STARTTOP=6230078</t>
  </si>
  <si>
    <t>NM750/200/48</t>
  </si>
  <si>
    <t>570715000000044779</t>
  </si>
  <si>
    <t>141694</t>
  </si>
  <si>
    <t>Remme, Sinding</t>
  </si>
  <si>
    <t>http://193.88.185.146/website/energidataKort/viewer.htm?starttema1=vindkraft&amp;STARTLEFT=495135&amp;STARTRIGHT=495935&amp;STARTBOTTOM=6228892&amp;STARTTOP=6229692</t>
  </si>
  <si>
    <t>NM 750/200/48</t>
  </si>
  <si>
    <t>570715000000044762</t>
  </si>
  <si>
    <t>141693</t>
  </si>
  <si>
    <t>http://193.88.185.146/website/energidataKort/viewer.htm?starttema1=vindkraft&amp;STARTLEFT=495228&amp;STARTRIGHT=496028&amp;STARTBOTTOM=6228621&amp;STARTTOP=6229421</t>
  </si>
  <si>
    <t>750/200/48</t>
  </si>
  <si>
    <t>570715000000044755</t>
  </si>
  <si>
    <t>141692</t>
  </si>
  <si>
    <t>http://193.88.185.146/website/energidataKort/viewer.htm?starttema1=vindkraft&amp;STARTLEFT=495317&amp;STARTRIGHT=496117&amp;STARTBOTTOM=6228363&amp;STARTTOP=6229163</t>
  </si>
  <si>
    <t>570715000000044748</t>
  </si>
  <si>
    <t>Rødding By, Vildbjerg</t>
  </si>
  <si>
    <t>http://193.88.185.146/website/energidataKort/viewer.htm?starttema1=vindkraft&amp;STARTLEFT=482543&amp;STARTRIGHT=483343&amp;STARTBOTTOM=6228174&amp;STARTTOP=6228974</t>
  </si>
  <si>
    <t>570715000000044731</t>
  </si>
  <si>
    <t>http://193.88.185.146/website/energidataKort/viewer.htm?starttema1=vindkraft&amp;STARTLEFT=482527&amp;STARTRIGHT=483327&amp;STARTBOTTOM=6227923&amp;STARTTOP=6228723</t>
  </si>
  <si>
    <t>1 MGW</t>
  </si>
  <si>
    <t>570715000000044724</t>
  </si>
  <si>
    <t>http://193.88.185.146/website/energidataKort/viewer.htm?starttema1=vindkraft&amp;STARTLEFT=482512&amp;STARTRIGHT=483312&amp;STARTBOTTOM=6227674&amp;STARTTOP=6228474</t>
  </si>
  <si>
    <t>570715000000044717</t>
  </si>
  <si>
    <t>Skjerk By, Aulum</t>
  </si>
  <si>
    <t>http://193.88.185.146/website/energidataKort/viewer.htm?starttema1=vindkraft&amp;STARTLEFT=490634&amp;STARTRIGHT=491434&amp;STARTBOTTOM=6235634&amp;STARTTOP=6236434</t>
  </si>
  <si>
    <t>570715000000044700</t>
  </si>
  <si>
    <t>http://193.88.185.146/website/energidataKort/viewer.htm?starttema1=vindkraft&amp;STARTLEFT=490568&amp;STARTRIGHT=491368&amp;STARTBOTTOM=6235878&amp;STARTTOP=6236678</t>
  </si>
  <si>
    <t>570715000000044694</t>
  </si>
  <si>
    <t>http://193.88.185.146/website/energidataKort/viewer.htm?starttema1=vindkraft&amp;STARTLEFT=490502&amp;STARTRIGHT=491302&amp;STARTBOTTOM=6236120&amp;STARTTOP=6236920</t>
  </si>
  <si>
    <t>570715000000044687</t>
  </si>
  <si>
    <t>Kibæk By, Assing</t>
  </si>
  <si>
    <t>http://193.88.185.146/website/energidataKort/viewer.htm?starttema1=vindkraft&amp;STARTLEFT=486390&amp;STARTRIGHT=487190&amp;STARTBOTTOM=6206502&amp;STARTTOP=6207302</t>
  </si>
  <si>
    <t>570715000000044670</t>
  </si>
  <si>
    <t>10al</t>
  </si>
  <si>
    <t>http://193.88.185.146/website/energidataKort/viewer.htm?starttema1=vindkraft&amp;STARTLEFT=486507&amp;STARTRIGHT=487307&amp;STARTBOTTOM=6206378&amp;STARTTOP=6207178</t>
  </si>
  <si>
    <t>750/175/44 kW</t>
  </si>
  <si>
    <t>570715000000044663</t>
  </si>
  <si>
    <t>141401</t>
  </si>
  <si>
    <t>25ag</t>
  </si>
  <si>
    <t>http://193.88.185.146/website/energidataKort/viewer.htm?starttema1=vindkraft&amp;STARTLEFT=489561&amp;STARTRIGHT=490361&amp;STARTBOTTOM=6206134&amp;STARTTOP=6206934</t>
  </si>
  <si>
    <t>570715000000044656</t>
  </si>
  <si>
    <t>http://193.88.185.146/website/energidataKort/viewer.htm?starttema1=vindkraft&amp;STARTLEFT=489486&amp;STARTRIGHT=490286&amp;STARTBOTTOM=6205982&amp;STARTTOP=6206782</t>
  </si>
  <si>
    <t>570715000000044649</t>
  </si>
  <si>
    <t>http://193.88.185.146/website/energidataKort/viewer.htm?starttema1=vindkraft&amp;STARTLEFT=489411&amp;STARTRIGHT=490211&amp;STARTBOTTOM=6205829&amp;STARTTOP=6206629</t>
  </si>
  <si>
    <t>570715000000044632</t>
  </si>
  <si>
    <t>141357</t>
  </si>
  <si>
    <t>Stoubæk</t>
  </si>
  <si>
    <t>http://193.88.185.146/website/energidataKort/viewer.htm?starttema1=vindkraft&amp;STARTLEFT=490284&amp;STARTRIGHT=491084&amp;STARTBOTTOM=6238696&amp;STARTTOP=6239496</t>
  </si>
  <si>
    <t>570715000000044625</t>
  </si>
  <si>
    <t>141235</t>
  </si>
  <si>
    <t>Blindkilde, Vinding</t>
  </si>
  <si>
    <t>http://193.88.185.146/website/energidataKort/viewer.htm?starttema1=vindkraft&amp;STARTLEFT=481287&amp;STARTRIGHT=482087&amp;STARTBOTTOM=6236889&amp;STARTTOP=6237689</t>
  </si>
  <si>
    <t>570715000000044618</t>
  </si>
  <si>
    <t>http://193.88.185.146/website/energidataKort/viewer.htm?starttema1=vindkraft&amp;STARTLEFT=481243&amp;STARTRIGHT=482043&amp;STARTBOTTOM=6237128&amp;STARTTOP=6237928</t>
  </si>
  <si>
    <t>570715000000044601</t>
  </si>
  <si>
    <t>70</t>
  </si>
  <si>
    <t>http://193.88.185.146/website/energidataKort/viewer.htm?starttema1=vindkraft&amp;STARTLEFT=481200&amp;STARTRIGHT=482000&amp;STARTBOTTOM=6237368&amp;STARTTOP=6238168</t>
  </si>
  <si>
    <t>V44-600/690/50</t>
  </si>
  <si>
    <t>570715000000044595</t>
  </si>
  <si>
    <t>http://193.88.185.146/website/energidataKort/viewer.htm?starttema1=vindkraft&amp;STARTLEFT=481157&amp;STARTRIGHT=481957&amp;STARTBOTTOM=6237607&amp;STARTTOP=6238407</t>
  </si>
  <si>
    <t>570715000000044571</t>
  </si>
  <si>
    <t>Asbjerg By, Sinding</t>
  </si>
  <si>
    <t>http://193.88.185.146/website/energidataKort/viewer.htm?starttema1=vindkraft&amp;STARTLEFT=490966&amp;STARTRIGHT=491766&amp;STARTBOTTOM=6226981&amp;STARTTOP=6227781</t>
  </si>
  <si>
    <t>M1500 600/150 kW</t>
  </si>
  <si>
    <t>570715000000044564</t>
  </si>
  <si>
    <t>141230</t>
  </si>
  <si>
    <t>Trøstrupgaard</t>
  </si>
  <si>
    <t>http://193.88.185.146/website/energidataKort/viewer.htm?starttema1=vindkraft&amp;STARTLEFT=487419&amp;STARTRIGHT=488219&amp;STARTBOTTOM=6221237&amp;STARTTOP=6222037</t>
  </si>
  <si>
    <t>570715000000044540</t>
  </si>
  <si>
    <t>141229</t>
  </si>
  <si>
    <t>Stovbæk Aulum</t>
  </si>
  <si>
    <t>http://193.88.185.146/website/energidataKort/viewer.htm?starttema1=vindkraft&amp;STARTLEFT=490276&amp;STARTRIGHT=491076&amp;STARTBOTTOM=6238942&amp;STARTTOP=6239742</t>
  </si>
  <si>
    <t>Tellus 1780</t>
  </si>
  <si>
    <t>Tellus</t>
  </si>
  <si>
    <t>570715000000044533</t>
  </si>
  <si>
    <t>62</t>
  </si>
  <si>
    <t>Fjederholt, Rind</t>
  </si>
  <si>
    <t>http://193.88.185.146/website/energidataKort/viewer.htm?starttema1=vindkraft&amp;STARTLEFT=508147&amp;STARTRIGHT=508947&amp;STARTBOTTOM=6212506&amp;STARTTOP=6213306</t>
  </si>
  <si>
    <t>500 kW</t>
  </si>
  <si>
    <t>570715000000044526</t>
  </si>
  <si>
    <t>61</t>
  </si>
  <si>
    <t>2s</t>
  </si>
  <si>
    <t>Sønderlandet, Skarrild</t>
  </si>
  <si>
    <t>http://193.88.185.146/website/energidataKort/viewer.htm?starttema1=vindkraft&amp;STARTLEFT=493062&amp;STARTRIGHT=493862&amp;STARTBOTTOM=6202226&amp;STARTTOP=6203026</t>
  </si>
  <si>
    <t>Bonus 300 kW</t>
  </si>
  <si>
    <t>570715000000044519</t>
  </si>
  <si>
    <t>141224</t>
  </si>
  <si>
    <t>Hedegaard, Vinding</t>
  </si>
  <si>
    <t>http://193.88.185.146/website/energidataKort/viewer.htm?starttema1=vindkraft&amp;STARTLEFT=482837&amp;STARTRIGHT=483637&amp;STARTBOTTOM=6231791&amp;STARTTOP=6232591</t>
  </si>
  <si>
    <t>Bonus 150 kW II</t>
  </si>
  <si>
    <t>570715000000044472</t>
  </si>
  <si>
    <t>49</t>
  </si>
  <si>
    <t>Møltrup Hovedgaard, Timring</t>
  </si>
  <si>
    <t>http://193.88.185.146/website/energidataKort/viewer.htm?starttema1=vindkraft&amp;STARTLEFT=485687&amp;STARTRIGHT=486487&amp;STARTBOTTOM=6225947&amp;STARTTOP=6226747</t>
  </si>
  <si>
    <t>W-2800/150 KW</t>
  </si>
  <si>
    <t>570715000000044427</t>
  </si>
  <si>
    <t>141219</t>
  </si>
  <si>
    <t>Frølund, Busk By, Gjellerup</t>
  </si>
  <si>
    <t>http://193.88.185.146/website/energidataKort/viewer.htm?starttema1=vindkraft&amp;STARTLEFT=505446&amp;STARTRIGHT=506246&amp;STARTBOTTOM=6222373&amp;STARTTOP=6223173</t>
  </si>
  <si>
    <t>570715000000044380</t>
  </si>
  <si>
    <t>http://193.88.185.146/website/energidataKort/viewer.htm?starttema1=vindkraft&amp;STARTLEFT=505409&amp;STARTRIGHT=506209&amp;STARTBOTTOM=6222508&amp;STARTTOP=6223308</t>
  </si>
  <si>
    <t>W2700/150 kWh</t>
  </si>
  <si>
    <t>570715000000044373</t>
  </si>
  <si>
    <t>Snejbjerg By, Haunstrup</t>
  </si>
  <si>
    <t>http://193.88.185.146/website/energidataKort/viewer.htm?starttema1=vindkraft&amp;STARTLEFT=488198&amp;STARTRIGHT=488998&amp;STARTBOTTOM=6221791&amp;STARTTOP=6222591</t>
  </si>
  <si>
    <t>570715000000044359</t>
  </si>
  <si>
    <t>http://193.88.185.146/website/energidataKort/viewer.htm?starttema1=vindkraft&amp;STARTLEFT=488090&amp;STARTRIGHT=488890&amp;STARTBOTTOM=6221694&amp;STARTTOP=6222494</t>
  </si>
  <si>
    <t>570715000000044342</t>
  </si>
  <si>
    <t>http://193.88.185.146/website/energidataKort/viewer.htm?starttema1=vindkraft&amp;STARTLEFT=487983&amp;STARTRIGHT=488783&amp;STARTBOTTOM=6221596&amp;STARTTOP=6222396</t>
  </si>
  <si>
    <t>250/300Kombi</t>
  </si>
  <si>
    <t>DWP/1992 Bonus</t>
  </si>
  <si>
    <t>570715000000044335</t>
  </si>
  <si>
    <t>Ejsingkær By, Vildbjerg</t>
  </si>
  <si>
    <t>http://193.88.185.146/website/energidataKort/viewer.htm?starttema1=vindkraft&amp;STARTLEFT=484206&amp;STARTRIGHT=485006&amp;STARTBOTTOM=6229104&amp;STARTTOP=6229904</t>
  </si>
  <si>
    <t>Wincon W200/26</t>
  </si>
  <si>
    <t>570715000000044304</t>
  </si>
  <si>
    <t>38</t>
  </si>
  <si>
    <t>34b</t>
  </si>
  <si>
    <t>Nørrelandet, Sdr. Felding</t>
  </si>
  <si>
    <t>http://193.88.185.146/website/energidataKort/viewer.htm?starttema1=vindkraft&amp;STARTLEFT=488353&amp;STARTRIGHT=489153&amp;STARTBOTTOM=6202314&amp;STARTTOP=6203114</t>
  </si>
  <si>
    <t>570715000000044144</t>
  </si>
  <si>
    <t>http://193.88.185.146/website/energidataKort/viewer.htm?starttema1=vindkraft&amp;STARTLEFT=488338&amp;STARTRIGHT=489138&amp;STARTBOTTOM=6202483&amp;STARTTOP=6203283</t>
  </si>
  <si>
    <t>V-27/30</t>
  </si>
  <si>
    <t>570715000000044137</t>
  </si>
  <si>
    <t>141210</t>
  </si>
  <si>
    <t>Romviggårde, Ørre Sogn</t>
  </si>
  <si>
    <t>http://193.88.185.146/website/energidataKort/viewer.htm?starttema1=vindkraft&amp;STARTLEFT=487690&amp;STARTRIGHT=488490&amp;STARTBOTTOM=6229836&amp;STARTTOP=6230636</t>
  </si>
  <si>
    <t>570715000000044113</t>
  </si>
  <si>
    <t>http://193.88.185.146/website/energidataKort/viewer.htm?starttema1=vindkraft&amp;STARTLEFT=487755&amp;STARTRIGHT=488555&amp;STARTBOTTOM=6229749&amp;STARTTOP=6230549</t>
  </si>
  <si>
    <t>570715000000044106</t>
  </si>
  <si>
    <t>141209</t>
  </si>
  <si>
    <t>Amtrup By</t>
  </si>
  <si>
    <t>http://193.88.185.146/website/energidataKort/viewer.htm?starttema1=vindkraft&amp;STARTLEFT=493225&amp;STARTRIGHT=494025&amp;STARTBOTTOM=6218446&amp;STARTTOP=6219246</t>
  </si>
  <si>
    <t>570715000000044083</t>
  </si>
  <si>
    <t>http://193.88.185.146/website/energidataKort/viewer.htm?starttema1=vindkraft&amp;STARTLEFT=493217&amp;STARTRIGHT=494017&amp;STARTBOTTOM=6218302&amp;STARTTOP=6219102</t>
  </si>
  <si>
    <t>570715000000044076</t>
  </si>
  <si>
    <t>http://193.88.185.146/website/energidataKort/viewer.htm?starttema1=vindkraft&amp;STARTLEFT=493209&amp;STARTRIGHT=494009&amp;STARTBOTTOM=6218147&amp;STARTTOP=6218947</t>
  </si>
  <si>
    <t>570715000000044069</t>
  </si>
  <si>
    <t>144855</t>
  </si>
  <si>
    <t>Bredvig Gde, Ørre</t>
  </si>
  <si>
    <t>http://193.88.185.146/website/energidataKort/viewer.htm?starttema1=vindkraft&amp;STARTLEFT=492132&amp;STARTRIGHT=492932&amp;STARTBOTTOM=6237219&amp;STARTTOP=6238019</t>
  </si>
  <si>
    <t>570715000000044045</t>
  </si>
  <si>
    <t>144853</t>
  </si>
  <si>
    <t>http://193.88.185.146/website/energidataKort/viewer.htm?starttema1=vindkraft&amp;STARTLEFT=492090&amp;STARTRIGHT=492890&amp;STARTBOTTOM=6237104&amp;STARTTOP=6237904</t>
  </si>
  <si>
    <t>24/200kW</t>
  </si>
  <si>
    <t>570715000000044038</t>
  </si>
  <si>
    <t>Nr. Fastrup By, Gjellerup</t>
  </si>
  <si>
    <t>http://193.88.185.146/website/energidataKort/viewer.htm?starttema1=vindkraft&amp;STARTLEFT=502963&amp;STARTRIGHT=503763&amp;STARTBOTTOM=6217876&amp;STARTTOP=6218676</t>
  </si>
  <si>
    <t>570715000000044014</t>
  </si>
  <si>
    <t>141205</t>
  </si>
  <si>
    <t>Den nordvestlige del, Nøvling Sogn</t>
  </si>
  <si>
    <t>http://193.88.185.146/website/energidataKort/viewer.htm?starttema1=vindkraft&amp;STARTLEFT=490348&amp;STARTRIGHT=491148&amp;STARTBOTTOM=6225446&amp;STARTTOP=6226246</t>
  </si>
  <si>
    <t>24/200</t>
  </si>
  <si>
    <t>570715000000044007</t>
  </si>
  <si>
    <t>30</t>
  </si>
  <si>
    <t>http://193.88.185.146/website/energidataKort/viewer.htm?starttema1=vindkraft&amp;STARTLEFT=503145&amp;STARTRIGHT=503945&amp;STARTBOTTOM=6218256&amp;STARTTOP=6219056</t>
  </si>
  <si>
    <t>200-24</t>
  </si>
  <si>
    <t>570715000000043994</t>
  </si>
  <si>
    <t>5l</t>
  </si>
  <si>
    <t>Ringstrup By, Gjellerup</t>
  </si>
  <si>
    <t>http://193.88.185.146/website/energidataKort/viewer.htm?starttema1=vindkraft&amp;STARTLEFT=506404&amp;STARTRIGHT=507204&amp;STARTBOTTOM=6223068&amp;STARTTOP=6223868</t>
  </si>
  <si>
    <t>570715000000043932</t>
  </si>
  <si>
    <t>29c</t>
  </si>
  <si>
    <t>http://193.88.185.146/website/energidataKort/viewer.htm?starttema1=vindkraft&amp;STARTLEFT=486711&amp;STARTRIGHT=487511&amp;STARTBOTTOM=6202597&amp;STARTTOP=6203397</t>
  </si>
  <si>
    <t>NM750/175/44</t>
  </si>
  <si>
    <t>570715000000043796</t>
  </si>
  <si>
    <t>142988</t>
  </si>
  <si>
    <t>http://193.88.185.146/website/energidataKort/viewer.htm?starttema1=vindkraft&amp;STARTLEFT=486730&amp;STARTRIGHT=487530&amp;STARTBOTTOM=6202397&amp;STARTTOP=6203197</t>
  </si>
  <si>
    <t>750/175/44</t>
  </si>
  <si>
    <t>570715000000043789</t>
  </si>
  <si>
    <t>142986</t>
  </si>
  <si>
    <t>http://193.88.185.146/website/energidataKort/viewer.htm?starttema1=vindkraft&amp;STARTLEFT=486749&amp;STARTRIGHT=487549&amp;STARTBOTTOM=6202198&amp;STARTTOP=6202998</t>
  </si>
  <si>
    <t>570715000000043772</t>
  </si>
  <si>
    <t>115</t>
  </si>
  <si>
    <t>Jersild By, Aulum</t>
  </si>
  <si>
    <t>http://193.88.185.146/website/energidataKort/viewer.htm?starttema1=vindkraft&amp;STARTLEFT=484126&amp;STARTRIGHT=484926&amp;STARTBOTTOM=6235317&amp;STARTTOP=6236117</t>
  </si>
  <si>
    <t>570715000000043765</t>
  </si>
  <si>
    <t>http://193.88.185.146/website/energidataKort/viewer.htm?starttema1=vindkraft&amp;STARTLEFT=484135&amp;STARTRIGHT=484935&amp;STARTBOTTOM=6235067&amp;STARTTOP=6235867</t>
  </si>
  <si>
    <t>750 kW</t>
  </si>
  <si>
    <t>570715000000043758</t>
  </si>
  <si>
    <t>113</t>
  </si>
  <si>
    <t>Amstrup By, Snejbjerg</t>
  </si>
  <si>
    <t>http://193.88.185.146/website/energidataKort/viewer.htm?starttema1=vindkraft&amp;STARTLEFT=492699&amp;STARTRIGHT=493499&amp;STARTBOTTOM=6217383&amp;STARTTOP=6218183</t>
  </si>
  <si>
    <t>570715000000043741</t>
  </si>
  <si>
    <t>112</t>
  </si>
  <si>
    <t>Varhede By, Aulum</t>
  </si>
  <si>
    <t>http://193.88.185.146/website/energidataKort/viewer.htm?starttema1=vindkraft&amp;STARTLEFT=488056&amp;STARTRIGHT=488856&amp;STARTBOTTOM=6239189&amp;STARTTOP=6239989</t>
  </si>
  <si>
    <t>570715000000043734</t>
  </si>
  <si>
    <t>111</t>
  </si>
  <si>
    <t>http://193.88.185.146/website/energidataKort/viewer.htm?starttema1=vindkraft&amp;STARTLEFT=487989&amp;STARTRIGHT=488789&amp;STARTBOTTOM=6238900&amp;STARTTOP=6239700</t>
  </si>
  <si>
    <t>570715000000043727</t>
  </si>
  <si>
    <t>110</t>
  </si>
  <si>
    <t>http://193.88.185.146/website/energidataKort/viewer.htm?starttema1=vindkraft&amp;STARTLEFT=487922&amp;STARTRIGHT=488722&amp;STARTBOTTOM=6238609&amp;STARTTOP=6239409</t>
  </si>
  <si>
    <t>570715000000043710</t>
  </si>
  <si>
    <t>109</t>
  </si>
  <si>
    <t>Amtrup, Snejbjerg</t>
  </si>
  <si>
    <t>http://193.88.185.146/website/energidataKort/viewer.htm?starttema1=vindkraft&amp;STARTLEFT=492707&amp;STARTRIGHT=493507&amp;STARTBOTTOM=6217583&amp;STARTTOP=6218383</t>
  </si>
  <si>
    <t>1000/200 kW/690V</t>
  </si>
  <si>
    <t>570715000000043703</t>
  </si>
  <si>
    <t>142269</t>
  </si>
  <si>
    <t>4al</t>
  </si>
  <si>
    <t>Heden Timring</t>
  </si>
  <si>
    <t>http://193.88.185.146/website/energidataKort/viewer.htm?starttema1=vindkraft&amp;STARTLEFT=480971&amp;STARTRIGHT=481771&amp;STARTBOTTOM=6224504&amp;STARTTOP=6225304</t>
  </si>
  <si>
    <t>570715000000043680</t>
  </si>
  <si>
    <t>142267</t>
  </si>
  <si>
    <t>1cv</t>
  </si>
  <si>
    <t>http://193.88.185.146/website/energidataKort/viewer.htm?starttema1=vindkraft&amp;STARTLEFT=480857&amp;STARTRIGHT=481657&amp;STARTBOTTOM=6224647&amp;STARTTOP=6225447</t>
  </si>
  <si>
    <t>570715000000043673</t>
  </si>
  <si>
    <t>142265</t>
  </si>
  <si>
    <t>4an</t>
  </si>
  <si>
    <t>http://193.88.185.146/website/energidataKort/viewer.htm?starttema1=vindkraft&amp;STARTLEFT=480744&amp;STARTRIGHT=481544&amp;STARTBOTTOM=6224794&amp;STARTTOP=6225594</t>
  </si>
  <si>
    <t>570715000000043666</t>
  </si>
  <si>
    <t>http://193.88.185.146/website/energidataKort/viewer.htm?starttema1=vindkraft&amp;STARTLEFT=473577&amp;STARTRIGHT=474377&amp;STARTBOTTOM=6222646&amp;STARTTOP=6223446</t>
  </si>
  <si>
    <t>1MW-690V</t>
  </si>
  <si>
    <t>570715000000042379</t>
  </si>
  <si>
    <t>8506851</t>
  </si>
  <si>
    <t>http://193.88.185.146/website/energidataKort/viewer.htm?starttema1=vindkraft&amp;STARTLEFT=479234&amp;STARTRIGHT=480034&amp;STARTBOTTOM=6222787&amp;STARTTOP=6223587</t>
  </si>
  <si>
    <t>570715000000042270</t>
  </si>
  <si>
    <t>http://193.88.185.146/website/energidataKort/viewer.htm?starttema1=vindkraft&amp;STARTLEFT=479484&amp;STARTRIGHT=480284&amp;STARTBOTTOM=6222804&amp;STARTTOP=6223604</t>
  </si>
  <si>
    <t>570715000000042263</t>
  </si>
  <si>
    <t>13y</t>
  </si>
  <si>
    <t>http://193.88.185.146/website/energidataKort/viewer.htm?starttema1=vindkraft&amp;STARTLEFT=478984&amp;STARTRIGHT=479784&amp;STARTBOTTOM=6222770&amp;STARTTOP=6223570</t>
  </si>
  <si>
    <t>570715000000042256</t>
  </si>
  <si>
    <t>http://193.88.185.146/website/energidataKort/viewer.htm?starttema1=vindkraft&amp;STARTLEFT=473800&amp;STARTRIGHT=474600&amp;STARTBOTTOM=6223183&amp;STARTTOP=6223983</t>
  </si>
  <si>
    <t>570715000000040849</t>
  </si>
  <si>
    <t>12u</t>
  </si>
  <si>
    <t>http://193.88.185.146/website/energidataKort/viewer.htm?starttema1=vindkraft&amp;STARTLEFT=473968&amp;STARTRIGHT=474768&amp;STARTBOTTOM=6223099&amp;STARTTOP=6223899</t>
  </si>
  <si>
    <t>570715000000040825</t>
  </si>
  <si>
    <t>40166329</t>
  </si>
  <si>
    <t>Svenstrup Gde., Vinding</t>
  </si>
  <si>
    <t>http://193.88.185.146/website/energidataKort/viewer.htm?starttema1=vindkraft&amp;STARTLEFT=475935&amp;STARTRIGHT=476735&amp;STARTBOTTOM=6237531&amp;STARTTOP=6238331</t>
  </si>
  <si>
    <t>570715000000039393</t>
  </si>
  <si>
    <t>40159307</t>
  </si>
  <si>
    <t>Sdr. Lund, Vinding</t>
  </si>
  <si>
    <t>http://193.88.185.146/website/energidataKort/viewer.htm?starttema1=vindkraft&amp;STARTLEFT=475827&amp;STARTRIGHT=476627&amp;STARTBOTTOM=6235421&amp;STARTTOP=6236221</t>
  </si>
  <si>
    <t>570715000000039324</t>
  </si>
  <si>
    <t>40153303</t>
  </si>
  <si>
    <t>Klejnstrup, Vinding</t>
  </si>
  <si>
    <t>http://193.88.185.146/website/energidataKort/viewer.htm?starttema1=vindkraft&amp;STARTLEFT=476638&amp;STARTRIGHT=477438&amp;STARTBOTTOM=6232779&amp;STARTTOP=6233579</t>
  </si>
  <si>
    <t>570715000000039133</t>
  </si>
  <si>
    <t>Vognstrup By, Vinding</t>
  </si>
  <si>
    <t>http://193.88.185.146/website/energidataKort/viewer.htm?starttema1=vindkraft&amp;STARTLEFT=476735&amp;STARTRIGHT=477535&amp;STARTBOTTOM=6232545&amp;STARTTOP=6233345</t>
  </si>
  <si>
    <t>570715000000039126</t>
  </si>
  <si>
    <t>http://193.88.185.146/website/energidataKort/viewer.htm?starttema1=vindkraft&amp;STARTLEFT=476833&amp;STARTRIGHT=477633&amp;STARTBOTTOM=6232312&amp;STARTTOP=6233112</t>
  </si>
  <si>
    <t>570715000000039119</t>
  </si>
  <si>
    <t>http://193.88.185.146/website/energidataKort/viewer.htm?starttema1=vindkraft&amp;STARTLEFT=476931&amp;STARTRIGHT=477731&amp;STARTBOTTOM=6232078&amp;STARTTOP=6232878</t>
  </si>
  <si>
    <t>570715000000039102</t>
  </si>
  <si>
    <t>40134249</t>
  </si>
  <si>
    <t>Yllebjerg Gårde, Hodsager</t>
  </si>
  <si>
    <t>http://193.88.185.146/website/energidataKort/viewer.htm?starttema1=vindkraft&amp;STARTLEFT=487592&amp;STARTRIGHT=488392&amp;STARTBOTTOM=6244382&amp;STARTTOP=6245182</t>
  </si>
  <si>
    <t>570715000000038822</t>
  </si>
  <si>
    <t>http://193.88.185.146/website/energidataKort/viewer.htm?starttema1=vindkraft&amp;STARTLEFT=487715&amp;STARTRIGHT=488515&amp;STARTBOTTOM=6244167&amp;STARTTOP=6244967</t>
  </si>
  <si>
    <t>570715000000038815</t>
  </si>
  <si>
    <t>http://193.88.185.146/website/energidataKort/viewer.htm?starttema1=vindkraft&amp;STARTLEFT=487841&amp;STARTRIGHT=488641&amp;STARTBOTTOM=6243952&amp;STARTTOP=6244752</t>
  </si>
  <si>
    <t>1.3 MW</t>
  </si>
  <si>
    <t>570715000000038808</t>
  </si>
  <si>
    <t>2050333</t>
  </si>
  <si>
    <t>Haderis</t>
  </si>
  <si>
    <t>http://193.88.185.146/website/energidataKort/viewer.htm?starttema1=vindkraft&amp;STARTLEFT=500148&amp;STARTRIGHT=500948&amp;STARTBOTTOM=6247275&amp;STARTTOP=6248075</t>
  </si>
  <si>
    <t>570715000000018633</t>
  </si>
  <si>
    <t>2050332</t>
  </si>
  <si>
    <t>http://193.88.185.146/website/energidataKort/viewer.htm?starttema1=vindkraft&amp;STARTLEFT=500380&amp;STARTRIGHT=501180&amp;STARTBOTTOM=6247125&amp;STARTTOP=6247925</t>
  </si>
  <si>
    <t>570715000000018626</t>
  </si>
  <si>
    <t>2050331</t>
  </si>
  <si>
    <t>Høstrup</t>
  </si>
  <si>
    <t>http://193.88.185.146/website/energidataKort/viewer.htm?starttema1=vindkraft&amp;STARTLEFT=500612&amp;STARTRIGHT=501412&amp;STARTBOTTOM=6246976&amp;STARTTOP=6247776</t>
  </si>
  <si>
    <t>570715000000018619</t>
  </si>
  <si>
    <t>2050330</t>
  </si>
  <si>
    <t>http://193.88.185.146/website/energidataKort/viewer.htm?starttema1=vindkraft&amp;STARTLEFT=500846&amp;STARTRIGHT=501646&amp;STARTBOTTOM=6246826&amp;STARTTOP=6247626</t>
  </si>
  <si>
    <t>570715000000018602</t>
  </si>
  <si>
    <t>2050329</t>
  </si>
  <si>
    <t>http://193.88.185.146/website/energidataKort/viewer.htm?starttema1=vindkraft&amp;STARTLEFT=501077&amp;STARTRIGHT=501877&amp;STARTBOTTOM=6246677&amp;STARTTOP=6247477</t>
  </si>
  <si>
    <t>570715000000018596</t>
  </si>
  <si>
    <t>2050328</t>
  </si>
  <si>
    <t>http://193.88.185.146/website/energidataKort/viewer.htm?starttema1=vindkraft&amp;STARTLEFT=501309&amp;STARTRIGHT=502109&amp;STARTBOTTOM=6246528&amp;STARTTOP=6247328</t>
  </si>
  <si>
    <t>570715000000018589</t>
  </si>
  <si>
    <t>2050327</t>
  </si>
  <si>
    <t>http://193.88.185.146/website/energidataKort/viewer.htm?starttema1=vindkraft&amp;STARTLEFT=501542&amp;STARTRIGHT=502342&amp;STARTBOTTOM=6246379&amp;STARTTOP=6247179</t>
  </si>
  <si>
    <t>WM125</t>
  </si>
  <si>
    <t>570715000000018572</t>
  </si>
  <si>
    <t>16102</t>
  </si>
  <si>
    <t>20b</t>
  </si>
  <si>
    <t>Vonge</t>
  </si>
  <si>
    <t>http://193.88.185.146/website/energidataKort/viewer.htm?starttema1=vindkraft&amp;STARTLEFT=524987&amp;STARTRIGHT=525787&amp;STARTBOTTOM=6189018&amp;STARTTOP=6189818</t>
  </si>
  <si>
    <t>Vejle</t>
  </si>
  <si>
    <t>N50/800</t>
  </si>
  <si>
    <t>570715000000058769</t>
  </si>
  <si>
    <t>248-60-194</t>
  </si>
  <si>
    <t>Ravning by, Bredsten Sogn, Vejle</t>
  </si>
  <si>
    <t>http://193.88.185.146/website/energidataKort/viewer.htm?starttema1=vindkraft&amp;STARTLEFT=521780&amp;STARTRIGHT=522580&amp;STARTBOTTOM=6172476&amp;STARTTOP=6173276</t>
  </si>
  <si>
    <t>570715000000055874</t>
  </si>
  <si>
    <t>248-60-193</t>
  </si>
  <si>
    <t>http://193.88.185.146/website/energidataKort/viewer.htm?starttema1=vindkraft&amp;STARTLEFT=521773&amp;STARTRIGHT=522573&amp;STARTBOTTOM=6172276&amp;STARTTOP=6173076</t>
  </si>
  <si>
    <t>N-43 Mk3</t>
  </si>
  <si>
    <t>570715000000055867</t>
  </si>
  <si>
    <t>60-195</t>
  </si>
  <si>
    <t>Tofthøj Gadbjerg</t>
  </si>
  <si>
    <t>http://193.88.185.146/website/energidataKort/viewer.htm?starttema1=vindkraft&amp;STARTLEFT=521950&amp;STARTRIGHT=522750&amp;STARTBOTTOM=6180614&amp;STARTTOP=6181414</t>
  </si>
  <si>
    <t>Henning Friis Jensen</t>
  </si>
  <si>
    <t>570715000000055799</t>
  </si>
  <si>
    <t>104.302</t>
  </si>
  <si>
    <t>24c</t>
  </si>
  <si>
    <t>Nebbegård Hgd. Gårslev</t>
  </si>
  <si>
    <t>http://193.88.185.146/website/energidataKort/viewer.htm?starttema1=vindkraft&amp;STARTLEFT=544590&amp;STARTRIGHT=545390&amp;STARTBOTTOM=6164866&amp;STARTTOP=6165666</t>
  </si>
  <si>
    <t>Kombi 300 kW</t>
  </si>
  <si>
    <t>570715000000027406</t>
  </si>
  <si>
    <t>135.201</t>
  </si>
  <si>
    <t>Gårsvev by, Gårslev</t>
  </si>
  <si>
    <t>http://193.88.185.146/website/energidataKort/viewer.htm?starttema1=vindkraft&amp;STARTLEFT=544209&amp;STARTRIGHT=545009&amp;STARTBOTTOM=6167049&amp;STARTTOP=6167849</t>
  </si>
  <si>
    <t>570715000000027352</t>
  </si>
  <si>
    <t>60-192</t>
  </si>
  <si>
    <t>2c m.fl</t>
  </si>
  <si>
    <t>Ravning by Bredsten</t>
  </si>
  <si>
    <t>http://193.88.185.146/website/energidataKort/viewer.htm?starttema1=vindkraft&amp;STARTLEFT=521761&amp;STARTRIGHT=522561&amp;STARTBOTTOM=6172604&amp;STARTTOP=6173404</t>
  </si>
  <si>
    <t>570715000000027208</t>
  </si>
  <si>
    <t>60-191</t>
  </si>
  <si>
    <t>22</t>
  </si>
  <si>
    <t>Balle by Bredsten</t>
  </si>
  <si>
    <t>http://193.88.185.146/website/energidataKort/viewer.htm?starttema1=vindkraft&amp;STARTLEFT=521642&amp;STARTRIGHT=522442&amp;STARTBOTTOM=6174280&amp;STARTTOP=6175080</t>
  </si>
  <si>
    <t>570715000000027192</t>
  </si>
  <si>
    <t>60-190</t>
  </si>
  <si>
    <t>12f m.fl.</t>
  </si>
  <si>
    <t>http://193.88.185.146/website/energidataKort/viewer.htm?starttema1=vindkraft&amp;STARTLEFT=521739&amp;STARTRIGHT=522539&amp;STARTBOTTOM=6174059&amp;STARTTOP=6174859</t>
  </si>
  <si>
    <t>570715000000027185</t>
  </si>
  <si>
    <t>60-189</t>
  </si>
  <si>
    <t>http://193.88.185.146/website/energidataKort/viewer.htm?starttema1=vindkraft&amp;STARTLEFT=521836&amp;STARTRIGHT=522636&amp;STARTBOTTOM=6173837&amp;STARTTOP=6174637</t>
  </si>
  <si>
    <t>570715000000027178</t>
  </si>
  <si>
    <t>60-188</t>
  </si>
  <si>
    <t>Fårupgård</t>
  </si>
  <si>
    <t>http://193.88.185.146/website/energidataKort/viewer.htm?starttema1=vindkraft&amp;STARTLEFT=523099&amp;STARTRIGHT=523899&amp;STARTBOTTOM=6176955&amp;STARTTOP=6177755</t>
  </si>
  <si>
    <t>570715000000027161</t>
  </si>
  <si>
    <t>60-187</t>
  </si>
  <si>
    <t>Kiddegård</t>
  </si>
  <si>
    <t>http://193.88.185.146/website/energidataKort/viewer.htm?starttema1=vindkraft&amp;STARTLEFT=522089&amp;STARTRIGHT=522889&amp;STARTBOTTOM=6178811&amp;STARTTOP=6179611</t>
  </si>
  <si>
    <t>570715000000027154</t>
  </si>
  <si>
    <t>http://193.88.185.146/website/energidataKort/viewer.htm?starttema1=vindkraft&amp;STARTLEFT=522106&amp;STARTRIGHT=522906&amp;STARTBOTTOM=6178977&amp;STARTTOP=6179777</t>
  </si>
  <si>
    <t>570715000000027147</t>
  </si>
  <si>
    <t>http://193.88.185.146/website/energidataKort/viewer.htm?starttema1=vindkraft&amp;STARTLEFT=522123&amp;STARTRIGHT=522923&amp;STARTBOTTOM=6179141&amp;STARTTOP=6179941</t>
  </si>
  <si>
    <t>570715000000027130</t>
  </si>
  <si>
    <t>60-186</t>
  </si>
  <si>
    <t>http://193.88.185.146/website/energidataKort/viewer.htm?starttema1=vindkraft&amp;STARTLEFT=521842&amp;STARTRIGHT=522642&amp;STARTBOTTOM=6178823&amp;STARTTOP=6179623</t>
  </si>
  <si>
    <t>570715000000027116</t>
  </si>
  <si>
    <t>http://193.88.185.146/website/energidataKort/viewer.htm?starttema1=vindkraft&amp;STARTLEFT=521822&amp;STARTRIGHT=522622&amp;STARTBOTTOM=6179016&amp;STARTTOP=6179816</t>
  </si>
  <si>
    <t>570715000000027109</t>
  </si>
  <si>
    <t>http://193.88.185.146/website/energidataKort/viewer.htm?starttema1=vindkraft&amp;STARTLEFT=521858&amp;STARTRIGHT=522658&amp;STARTBOTTOM=6178987&amp;STARTTOP=6179787</t>
  </si>
  <si>
    <t>N 27/150</t>
  </si>
  <si>
    <t>570715000000027093</t>
  </si>
  <si>
    <t>60-185</t>
  </si>
  <si>
    <t>9a m.fl.</t>
  </si>
  <si>
    <t>Sødover</t>
  </si>
  <si>
    <t>http://193.88.185.146/website/energidataKort/viewer.htm?starttema1=vindkraft&amp;STARTLEFT=519814&amp;STARTRIGHT=520614&amp;STARTBOTTOM=6177588&amp;STARTTOP=6178388</t>
  </si>
  <si>
    <t>Eget fabrikat</t>
  </si>
  <si>
    <t>570715000000027079</t>
  </si>
  <si>
    <t>60-184</t>
  </si>
  <si>
    <t>Tofthøj by</t>
  </si>
  <si>
    <t>http://193.88.185.146/website/energidataKort/viewer.htm?starttema1=vindkraft&amp;STARTLEFT=521485&amp;STARTRIGHT=522285&amp;STARTBOTTOM=6182230&amp;STARTTOP=6183030</t>
  </si>
  <si>
    <t>570715000000027062</t>
  </si>
  <si>
    <t>60-182</t>
  </si>
  <si>
    <t>9bz</t>
  </si>
  <si>
    <t>Hover by</t>
  </si>
  <si>
    <t>http://193.88.185.146/website/energidataKort/viewer.htm?starttema1=vindkraft&amp;STARTLEFT=531287&amp;STARTRIGHT=532087&amp;STARTBOTTOM=6175935&amp;STARTTOP=6176735</t>
  </si>
  <si>
    <t>570715000000027048</t>
  </si>
  <si>
    <t>http://193.88.185.146/website/energidataKort/viewer.htm?starttema1=vindkraft&amp;STARTLEFT=531139&amp;STARTRIGHT=531939&amp;STARTBOTTOM=6175997&amp;STARTTOP=6176797</t>
  </si>
  <si>
    <t>570715000000027031</t>
  </si>
  <si>
    <t>1030028</t>
  </si>
  <si>
    <t>Skovbølling By, Jelling Sogn</t>
  </si>
  <si>
    <t>http://193.88.185.146/website/energidataKort/viewer.htm?starttema1=vindkraft&amp;STARTLEFT=525175&amp;STARTRIGHT=525975&amp;STARTBOTTOM=6182112&amp;STARTTOP=6182912</t>
  </si>
  <si>
    <t>KM Møller</t>
  </si>
  <si>
    <t>570715000000026829</t>
  </si>
  <si>
    <t>1030025</t>
  </si>
  <si>
    <t>Jelling by / Jelling sogn</t>
  </si>
  <si>
    <t>http://193.88.185.146/website/energidataKort/viewer.htm?starttema1=vindkraft&amp;STARTLEFT=521680&amp;STARTRIGHT=522480&amp;STARTBOTTOM=6179806&amp;STARTTOP=6180606</t>
  </si>
  <si>
    <t>WM 17S</t>
  </si>
  <si>
    <t>570715000000026812</t>
  </si>
  <si>
    <t>1030019</t>
  </si>
  <si>
    <t>8m</t>
  </si>
  <si>
    <t>http://193.88.185.146/website/energidataKort/viewer.htm?starttema1=vindkraft&amp;STARTLEFT=524314&amp;STARTRIGHT=525114&amp;STARTBOTTOM=6180628&amp;STARTTOP=6181428</t>
  </si>
  <si>
    <t>V47/660 KW</t>
  </si>
  <si>
    <t>570715000000026782</t>
  </si>
  <si>
    <t>1030081</t>
  </si>
  <si>
    <t>Bjerlev By, Hvejsel</t>
  </si>
  <si>
    <t>http://193.88.185.146/website/energidataKort/viewer.htm?starttema1=vindkraft&amp;STARTLEFT=527617&amp;STARTRIGHT=528417&amp;STARTBOTTOM=6185573&amp;STARTTOP=6186373</t>
  </si>
  <si>
    <t>570715000000026720</t>
  </si>
  <si>
    <t>1030078</t>
  </si>
  <si>
    <t>http://193.88.185.146/website/energidataKort/viewer.htm?starttema1=vindkraft&amp;STARTLEFT=527832&amp;STARTRIGHT=528632&amp;STARTBOTTOM=6185525&amp;STARTTOP=6186325</t>
  </si>
  <si>
    <t>N50/800 KW</t>
  </si>
  <si>
    <t>570715000000026713</t>
  </si>
  <si>
    <t>1030070</t>
  </si>
  <si>
    <t>Ildved by, Hvejsel</t>
  </si>
  <si>
    <t>http://193.88.185.146/website/energidataKort/viewer.htm?starttema1=vindkraft&amp;STARTLEFT=529912&amp;STARTRIGHT=530712&amp;STARTBOTTOM=6185960&amp;STARTTOP=6186760</t>
  </si>
  <si>
    <t>570715000000026638</t>
  </si>
  <si>
    <t>1030069</t>
  </si>
  <si>
    <t>http://193.88.185.146/website/energidataKort/viewer.htm?starttema1=vindkraft&amp;STARTLEFT=529539&amp;STARTRIGHT=530339&amp;STARTBOTTOM=6185688&amp;STARTTOP=6186488</t>
  </si>
  <si>
    <t>N50/46</t>
  </si>
  <si>
    <t>570715000000026621</t>
  </si>
  <si>
    <t>1030068</t>
  </si>
  <si>
    <t>Vindelev by, Vindelev</t>
  </si>
  <si>
    <t>http://193.88.185.146/website/energidataKort/viewer.htm?starttema1=vindkraft&amp;STARTLEFT=529822&amp;STARTRIGHT=530622&amp;STARTBOTTOM=6183920&amp;STARTTOP=6184720</t>
  </si>
  <si>
    <t>570715000000026614</t>
  </si>
  <si>
    <t>1030067</t>
  </si>
  <si>
    <t>http://193.88.185.146/website/energidataKort/viewer.htm?starttema1=vindkraft&amp;STARTLEFT=530202&amp;STARTRIGHT=531002&amp;STARTBOTTOM=6186026&amp;STARTTOP=6186826</t>
  </si>
  <si>
    <t>570715000000026607</t>
  </si>
  <si>
    <t>1030066</t>
  </si>
  <si>
    <t>18</t>
  </si>
  <si>
    <t>Hejsel, Ildved Sogn</t>
  </si>
  <si>
    <t>http://193.88.185.146/website/energidataKort/viewer.htm?starttema1=vindkraft&amp;STARTLEFT=530495&amp;STARTRIGHT=531295&amp;STARTBOTTOM=6186093&amp;STARTTOP=6186893</t>
  </si>
  <si>
    <t>570715000000026591</t>
  </si>
  <si>
    <t>1030065</t>
  </si>
  <si>
    <t>http://193.88.185.146/website/energidataKort/viewer.htm?starttema1=vindkraft&amp;STARTLEFT=529825&amp;STARTRIGHT=530625&amp;STARTBOTTOM=6183680&amp;STARTTOP=6184480</t>
  </si>
  <si>
    <t>570715000000026584</t>
  </si>
  <si>
    <t>1030064</t>
  </si>
  <si>
    <t>http://193.88.185.146/website/energidataKort/viewer.htm?starttema1=vindkraft&amp;STARTLEFT=529830&amp;STARTRIGHT=530630&amp;STARTBOTTOM=6183441&amp;STARTTOP=6184241</t>
  </si>
  <si>
    <t>V 47</t>
  </si>
  <si>
    <t>570715000000026577</t>
  </si>
  <si>
    <t>1030062</t>
  </si>
  <si>
    <t>http://193.88.185.146/website/energidataKort/viewer.htm?starttema1=vindkraft&amp;STARTLEFT=527405&amp;STARTRIGHT=528205&amp;STARTBOTTOM=6185619&amp;STARTTOP=6186419</t>
  </si>
  <si>
    <t>V44 / 600</t>
  </si>
  <si>
    <t>570715000000026553</t>
  </si>
  <si>
    <t>16100</t>
  </si>
  <si>
    <t>Oksenbjerge by</t>
  </si>
  <si>
    <t>http://193.88.185.146/website/energidataKort/viewer.htm?starttema1=vindkraft&amp;STARTLEFT=517774&amp;STARTRIGHT=518574&amp;STARTBOTTOM=6191357&amp;STARTTOP=6192157</t>
  </si>
  <si>
    <t>570715000000026157</t>
  </si>
  <si>
    <t>16092</t>
  </si>
  <si>
    <t>Gammelby, Ringive</t>
  </si>
  <si>
    <t>http://193.88.185.146/website/energidataKort/viewer.htm?starttema1=vindkraft&amp;STARTLEFT=504831&amp;STARTRIGHT=505631&amp;STARTBOTTOM=6187345&amp;STARTTOP=6188145</t>
  </si>
  <si>
    <t>570715000000026072</t>
  </si>
  <si>
    <t>http://193.88.185.146/website/energidataKort/viewer.htm?starttema1=vindkraft&amp;STARTLEFT=504866&amp;STARTRIGHT=505666&amp;STARTBOTTOM=6187081&amp;STARTTOP=6187881</t>
  </si>
  <si>
    <t>570715000000026065</t>
  </si>
  <si>
    <t>http://193.88.185.146/website/energidataKort/viewer.htm?starttema1=vindkraft&amp;STARTLEFT=504901&amp;STARTRIGHT=505701&amp;STARTBOTTOM=6186818&amp;STARTTOP=6187618</t>
  </si>
  <si>
    <t>N43 / 600</t>
  </si>
  <si>
    <t>570715000000026058</t>
  </si>
  <si>
    <t>16091</t>
  </si>
  <si>
    <t>Østerhoved, Givskud</t>
  </si>
  <si>
    <t>http://193.88.185.146/website/energidataKort/viewer.htm?starttema1=vindkraft&amp;STARTLEFT=517527&amp;STARTRIGHT=518327&amp;STARTBOTTOM=6187257&amp;STARTTOP=6188057</t>
  </si>
  <si>
    <t>N50 / 800 kW</t>
  </si>
  <si>
    <t>570715000000026034</t>
  </si>
  <si>
    <t>16086</t>
  </si>
  <si>
    <t>Sejrup by, Thyregod</t>
  </si>
  <si>
    <t>http://193.88.185.146/website/energidataKort/viewer.htm?starttema1=vindkraft&amp;STARTLEFT=517589&amp;STARTRIGHT=518389&amp;STARTBOTTOM=6193062&amp;STARTTOP=6193862</t>
  </si>
  <si>
    <t>570715000000025983</t>
  </si>
  <si>
    <t>Enkelundgårde</t>
  </si>
  <si>
    <t>http://193.88.185.146/website/energidataKort/viewer.htm?starttema1=vindkraft&amp;STARTLEFT=517711&amp;STARTRIGHT=518511&amp;STARTBOTTOM=6193294&amp;STARTTOP=6194094</t>
  </si>
  <si>
    <t>570715000000025976</t>
  </si>
  <si>
    <t>http://193.88.185.146/website/energidataKort/viewer.htm?starttema1=vindkraft&amp;STARTLEFT=517801&amp;STARTRIGHT=518601&amp;STARTBOTTOM=6193522&amp;STARTTOP=6194322</t>
  </si>
  <si>
    <t>570715000000025969</t>
  </si>
  <si>
    <t>16080</t>
  </si>
  <si>
    <t>Lønå by</t>
  </si>
  <si>
    <t>http://193.88.185.146/website/energidataKort/viewer.htm?starttema1=vindkraft&amp;STARTLEFT=514399&amp;STARTRIGHT=515199&amp;STARTBOTTOM=6193472&amp;STARTTOP=6194272</t>
  </si>
  <si>
    <t>570715000000025891</t>
  </si>
  <si>
    <t>16079</t>
  </si>
  <si>
    <t>Give by, Give</t>
  </si>
  <si>
    <t>http://193.88.185.146/website/energidataKort/viewer.htm?starttema1=vindkraft&amp;STARTLEFT=514653&amp;STARTRIGHT=515453&amp;STARTBOTTOM=6186699&amp;STARTTOP=6187499</t>
  </si>
  <si>
    <t>570715000000025884</t>
  </si>
  <si>
    <t>16078</t>
  </si>
  <si>
    <t>http://193.88.185.146/website/energidataKort/viewer.htm?starttema1=vindkraft&amp;STARTLEFT=518697&amp;STARTRIGHT=519497&amp;STARTBOTTOM=6191064&amp;STARTTOP=6191864</t>
  </si>
  <si>
    <t>N60 / 1300</t>
  </si>
  <si>
    <t>570715000000025877</t>
  </si>
  <si>
    <t>16077</t>
  </si>
  <si>
    <t>Kokborg by, Thyregod</t>
  </si>
  <si>
    <t>http://193.88.185.146/website/energidataKort/viewer.htm?starttema1=vindkraft&amp;STARTLEFT=512957&amp;STARTRIGHT=513757&amp;STARTBOTTOM=6196150&amp;STARTTOP=6196950</t>
  </si>
  <si>
    <t>570715000000025860</t>
  </si>
  <si>
    <t>Hindskov by, Thyregod</t>
  </si>
  <si>
    <t>http://193.88.185.146/website/energidataKort/viewer.htm?starttema1=vindkraft&amp;STARTLEFT=512783&amp;STARTRIGHT=513583&amp;STARTBOTTOM=6195927&amp;STARTTOP=6196727</t>
  </si>
  <si>
    <t>570715000000025853</t>
  </si>
  <si>
    <t>Hesselbjerge, Thyregod by</t>
  </si>
  <si>
    <t>http://193.88.185.146/website/energidataKort/viewer.htm?starttema1=vindkraft&amp;STARTLEFT=512600&amp;STARTRIGHT=513400&amp;STARTBOTTOM=6195740&amp;STARTTOP=6196540</t>
  </si>
  <si>
    <t>570715000000025846</t>
  </si>
  <si>
    <t>16076</t>
  </si>
  <si>
    <t>Farre by</t>
  </si>
  <si>
    <t>http://193.88.185.146/website/energidataKort/viewer.htm?starttema1=vindkraft&amp;STARTLEFT=516984&amp;STARTRIGHT=517784&amp;STARTBOTTOM=6183203&amp;STARTTOP=6184003</t>
  </si>
  <si>
    <t>570715000000025822</t>
  </si>
  <si>
    <t>16074</t>
  </si>
  <si>
    <t>2b m.fl</t>
  </si>
  <si>
    <t>Sillesthoved</t>
  </si>
  <si>
    <t>http://193.88.185.146/website/energidataKort/viewer.htm?starttema1=vindkraft&amp;STARTLEFT=513753&amp;STARTRIGHT=514553&amp;STARTBOTTOM=6186564&amp;STARTTOP=6187364</t>
  </si>
  <si>
    <t>570715000000025785</t>
  </si>
  <si>
    <t>16073</t>
  </si>
  <si>
    <t>http://193.88.185.146/website/energidataKort/viewer.htm?starttema1=vindkraft&amp;STARTLEFT=514577&amp;STARTRIGHT=515377&amp;STARTBOTTOM=6184314&amp;STARTTOP=6185114</t>
  </si>
  <si>
    <t>570715000000025778</t>
  </si>
  <si>
    <t>16072</t>
  </si>
  <si>
    <t>Ringive</t>
  </si>
  <si>
    <t>http://193.88.185.146/website/energidataKort/viewer.htm?starttema1=vindkraft&amp;STARTLEFT=512168&amp;STARTRIGHT=512968&amp;STARTBOTTOM=6182534&amp;STARTTOP=6183334</t>
  </si>
  <si>
    <t>570715000000025761</t>
  </si>
  <si>
    <t>16070</t>
  </si>
  <si>
    <t>Ulkind by, Ringive</t>
  </si>
  <si>
    <t>http://193.88.185.146/website/energidataKort/viewer.htm?starttema1=vindkraft&amp;STARTLEFT=506917&amp;STARTRIGHT=507717&amp;STARTBOTTOM=6187451&amp;STARTTOP=6188251</t>
  </si>
  <si>
    <t>570715000000025754</t>
  </si>
  <si>
    <t>16069</t>
  </si>
  <si>
    <t>Donneruplund, Give</t>
  </si>
  <si>
    <t>http://193.88.185.146/website/energidataKort/viewer.htm?starttema1=vindkraft&amp;STARTLEFT=517083&amp;STARTRIGHT=517883&amp;STARTBOTTOM=6190050&amp;STARTTOP=6190850</t>
  </si>
  <si>
    <t>570715000000025747</t>
  </si>
  <si>
    <t>16066</t>
  </si>
  <si>
    <t>Dørken by</t>
  </si>
  <si>
    <t>http://193.88.185.146/website/energidataKort/viewer.htm?starttema1=vindkraft&amp;STARTLEFT=515360&amp;STARTRIGHT=516160&amp;STARTBOTTOM=6193534&amp;STARTTOP=6194334</t>
  </si>
  <si>
    <t>N27-150</t>
  </si>
  <si>
    <t>570715000000025723</t>
  </si>
  <si>
    <t>16065</t>
  </si>
  <si>
    <t>Thyregod by</t>
  </si>
  <si>
    <t>http://193.88.185.146/website/energidataKort/viewer.htm?starttema1=vindkraft&amp;STARTLEFT=515765&amp;STARTRIGHT=516565&amp;STARTBOTTOM=6194005&amp;STARTTOP=6194805</t>
  </si>
  <si>
    <t>Nordex   (Prototype 600 kW)</t>
  </si>
  <si>
    <t>570715000000025716</t>
  </si>
  <si>
    <t>16062</t>
  </si>
  <si>
    <t>http://193.88.185.146/website/energidataKort/viewer.htm?starttema1=vindkraft&amp;STARTLEFT=512216&amp;STARTRIGHT=513016&amp;STARTBOTTOM=6195382&amp;STARTTOP=6196182</t>
  </si>
  <si>
    <t>570715000000025693</t>
  </si>
  <si>
    <t>16049</t>
  </si>
  <si>
    <t>Sdr. Langelund</t>
  </si>
  <si>
    <t>http://193.88.185.146/website/energidataKort/viewer.htm?starttema1=vindkraft&amp;STARTLEFT=504097&amp;STARTRIGHT=504897&amp;STARTBOTTOM=6180975&amp;STARTTOP=6181775</t>
  </si>
  <si>
    <t>570715000000025624</t>
  </si>
  <si>
    <t>16048</t>
  </si>
  <si>
    <t>http://193.88.185.146/website/energidataKort/viewer.htm?starttema1=vindkraft&amp;STARTLEFT=503945&amp;STARTRIGHT=504745&amp;STARTBOTTOM=6181044&amp;STARTTOP=6181844</t>
  </si>
  <si>
    <t>570715000000025617</t>
  </si>
  <si>
    <t>16047</t>
  </si>
  <si>
    <t>http://193.88.185.146/website/energidataKort/viewer.htm?starttema1=vindkraft&amp;STARTLEFT=503805&amp;STARTRIGHT=504605&amp;STARTBOTTOM=6181109&amp;STARTTOP=6181909</t>
  </si>
  <si>
    <t>Bonus 150</t>
  </si>
  <si>
    <t>570715000000025600</t>
  </si>
  <si>
    <t>16042</t>
  </si>
  <si>
    <t>Alsted Hgd.</t>
  </si>
  <si>
    <t>http://193.88.185.146/website/energidataKort/viewer.htm?starttema1=vindkraft&amp;STARTLEFT=525354&amp;STARTRIGHT=526154&amp;STARTBOTTOM=6188771&amp;STARTTOP=6189571</t>
  </si>
  <si>
    <t>MK 2</t>
  </si>
  <si>
    <t>570715000000025570</t>
  </si>
  <si>
    <t>16023</t>
  </si>
  <si>
    <t>Smidstrup by</t>
  </si>
  <si>
    <t>http://193.88.185.146/website/energidataKort/viewer.htm?starttema1=vindkraft&amp;STARTLEFT=515786&amp;STARTRIGHT=516586&amp;STARTBOTTOM=6181574&amp;STARTTOP=6182374</t>
  </si>
  <si>
    <t>570715000000025471</t>
  </si>
  <si>
    <t>16022</t>
  </si>
  <si>
    <t>http://193.88.185.146/website/energidataKort/viewer.htm?starttema1=vindkraft&amp;STARTLEFT=516177&amp;STARTRIGHT=516977&amp;STARTBOTTOM=6181374&amp;STARTTOP=6182174</t>
  </si>
  <si>
    <t>570715000000025464</t>
  </si>
  <si>
    <t>16016</t>
  </si>
  <si>
    <t>Rørbæk Hgd.</t>
  </si>
  <si>
    <t>http://193.88.185.146/website/energidataKort/viewer.htm?starttema1=vindkraft&amp;STARTLEFT=521310&amp;STARTRIGHT=522110&amp;STARTBOTTOM=6196621&amp;STARTTOP=6197421</t>
  </si>
  <si>
    <t>V25</t>
  </si>
  <si>
    <t>570715000000025433</t>
  </si>
  <si>
    <t>16009</t>
  </si>
  <si>
    <t>http://193.88.185.146/website/energidataKort/viewer.htm?starttema1=vindkraft&amp;STARTLEFT=514138&amp;STARTRIGHT=514938&amp;STARTBOTTOM=6193705&amp;STARTTOP=6194505</t>
  </si>
  <si>
    <t>N27/250 kW</t>
  </si>
  <si>
    <t>570715000000025372</t>
  </si>
  <si>
    <t>16008</t>
  </si>
  <si>
    <t>4i m.fl</t>
  </si>
  <si>
    <t>Svindbæk by, Thyregod</t>
  </si>
  <si>
    <t>http://193.88.185.146/website/energidataKort/viewer.htm?starttema1=vindkraft&amp;STARTLEFT=512032&amp;STARTRIGHT=512832&amp;STARTBOTTOM=6195226&amp;STARTTOP=6196026</t>
  </si>
  <si>
    <t>Nordex 200</t>
  </si>
  <si>
    <t>570715000000025365</t>
  </si>
  <si>
    <t>16007</t>
  </si>
  <si>
    <t>Knude Huse</t>
  </si>
  <si>
    <t>http://193.88.185.146/website/energidataKort/viewer.htm?starttema1=vindkraft&amp;STARTLEFT=524458&amp;STARTRIGHT=525258&amp;STARTBOTTOM=6188826&amp;STARTTOP=6189626</t>
  </si>
  <si>
    <t>KE15</t>
  </si>
  <si>
    <t>570715000000025358</t>
  </si>
  <si>
    <t>39810</t>
  </si>
  <si>
    <t>Stubberup</t>
  </si>
  <si>
    <t>http://193.88.185.146/website/energidataKort/viewer.htm?starttema1=vindkraft&amp;STARTLEFT=530039&amp;STARTRIGHT=530839&amp;STARTBOTTOM=6166820&amp;STARTTOP=6167620</t>
  </si>
  <si>
    <t>570715000000024948</t>
  </si>
  <si>
    <t>38352</t>
  </si>
  <si>
    <t>Vork-Egtved</t>
  </si>
  <si>
    <t>http://193.88.185.146/website/energidataKort/viewer.htm?starttema1=vindkraft&amp;STARTLEFT=523095&amp;STARTRIGHT=523895&amp;STARTBOTTOM=6167081&amp;STARTTOP=6167881</t>
  </si>
  <si>
    <t>570715000000024788</t>
  </si>
  <si>
    <t>http://193.88.185.146/website/energidataKort/viewer.htm?starttema1=vindkraft&amp;STARTLEFT=523103&amp;STARTRIGHT=523903&amp;STARTBOTTOM=6166954&amp;STARTTOP=6167754</t>
  </si>
  <si>
    <t>NM48/750</t>
  </si>
  <si>
    <t>570715000000024771</t>
  </si>
  <si>
    <t>203529</t>
  </si>
  <si>
    <t>Rugsted by</t>
  </si>
  <si>
    <t>http://193.88.185.146/website/energidataKort/viewer.htm?starttema1=vindkraft&amp;STARTLEFT=524091&amp;STARTRIGHT=524891&amp;STARTBOTTOM=6165188&amp;STARTTOP=6165988</t>
  </si>
  <si>
    <t>570715000000024436</t>
  </si>
  <si>
    <t>http://193.88.185.146/website/energidataKort/viewer.htm?starttema1=vindkraft&amp;STARTLEFT=523899&amp;STARTRIGHT=524699&amp;STARTBOTTOM=6165353&amp;STARTTOP=6166153</t>
  </si>
  <si>
    <t>570715000000024429</t>
  </si>
  <si>
    <t>2203529</t>
  </si>
  <si>
    <t>http://193.88.185.146/website/energidataKort/viewer.htm?starttema1=vindkraft&amp;STARTLEFT=523708&amp;STARTRIGHT=524508&amp;STARTBOTTOM=6165514&amp;STARTTOP=6166314</t>
  </si>
  <si>
    <t>570715000000024412</t>
  </si>
  <si>
    <t>http://193.88.185.146/website/energidataKort/viewer.htm?starttema1=vindkraft&amp;STARTLEFT=523492&amp;STARTRIGHT=524292&amp;STARTBOTTOM=6165639&amp;STARTTOP=6166439</t>
  </si>
  <si>
    <t>570715000000024405</t>
  </si>
  <si>
    <t>http://193.88.185.146/website/energidataKort/viewer.htm?starttema1=vindkraft&amp;STARTLEFT=523274&amp;STARTRIGHT=524074&amp;STARTBOTTOM=6165759&amp;STARTTOP=6166559</t>
  </si>
  <si>
    <t>NM 900/52 - 44</t>
  </si>
  <si>
    <t>570715000000024399</t>
  </si>
  <si>
    <t>Frørup</t>
  </si>
  <si>
    <t>http://193.88.185.146/website/energidataKort/viewer.htm?starttema1=vindkraft&amp;STARTLEFT=526736&amp;STARTRIGHT=527536&amp;STARTBOTTOM=6134517&amp;STARTTOP=6135317</t>
  </si>
  <si>
    <t>Kolding</t>
  </si>
  <si>
    <t>N60/1300</t>
  </si>
  <si>
    <t>570715000000060267</t>
  </si>
  <si>
    <t>200136</t>
  </si>
  <si>
    <t>Frørup Ejerlaug</t>
  </si>
  <si>
    <t>http://193.88.185.146/website/energidataKort/viewer.htm?starttema1=vindkraft&amp;STARTLEFT=526140&amp;STARTRIGHT=526940&amp;STARTBOTTOM=6134595&amp;STARTTOP=6135395</t>
  </si>
  <si>
    <t>570715000000056338</t>
  </si>
  <si>
    <t>200307</t>
  </si>
  <si>
    <t>Højrup, Stepping</t>
  </si>
  <si>
    <t>http://193.88.185.146/website/energidataKort/viewer.htm?starttema1=vindkraft&amp;STARTLEFT=520677&amp;STARTRIGHT=521477&amp;STARTBOTTOM=6136002&amp;STARTTOP=6136802</t>
  </si>
  <si>
    <t>570715000000051135</t>
  </si>
  <si>
    <t>200303</t>
  </si>
  <si>
    <t>Seggelund</t>
  </si>
  <si>
    <t>http://193.88.185.146/website/energidataKort/viewer.htm?starttema1=vindkraft&amp;STARTLEFT=531100&amp;STARTRIGHT=531900&amp;STARTBOTTOM=6131883&amp;STARTTOP=6132683</t>
  </si>
  <si>
    <t>570715000000051128</t>
  </si>
  <si>
    <t>200298</t>
  </si>
  <si>
    <t>Hørup</t>
  </si>
  <si>
    <t>http://193.88.185.146/website/energidataKort/viewer.htm?starttema1=vindkraft&amp;STARTLEFT=521827&amp;STARTRIGHT=522627&amp;STARTBOTTOM=6136003&amp;STARTTOP=6136803</t>
  </si>
  <si>
    <t>570715000000051074</t>
  </si>
  <si>
    <t>200277</t>
  </si>
  <si>
    <t>7</t>
  </si>
  <si>
    <t>Anderup Stepping</t>
  </si>
  <si>
    <t>http://193.88.185.146/website/energidataKort/viewer.htm?starttema1=vindkraft&amp;STARTLEFT=524193&amp;STARTRIGHT=524993&amp;STARTBOTTOM=6133433&amp;STARTTOP=6134233</t>
  </si>
  <si>
    <t>570715000000050923</t>
  </si>
  <si>
    <t>200274</t>
  </si>
  <si>
    <t>http://193.88.185.146/website/energidataKort/viewer.htm?starttema1=vindkraft&amp;STARTLEFT=526525&amp;STARTRIGHT=527325&amp;STARTBOTTOM=6136987&amp;STARTTOP=6137787</t>
  </si>
  <si>
    <t>M 1800</t>
  </si>
  <si>
    <t>570715000000050909</t>
  </si>
  <si>
    <t>Vedsted</t>
  </si>
  <si>
    <t>http://193.88.185.146/website/energidataKort/viewer.htm?starttema1=vindkraft&amp;STARTLEFT=531331&amp;STARTRIGHT=532131&amp;STARTBOTTOM=6131001&amp;STARTTOP=6131801</t>
  </si>
  <si>
    <t>M-1800</t>
  </si>
  <si>
    <t>570715000000050695</t>
  </si>
  <si>
    <t>200253</t>
  </si>
  <si>
    <t>67</t>
  </si>
  <si>
    <t>Seggelund, Christiansfeld</t>
  </si>
  <si>
    <t>http://193.88.185.146/website/energidataKort/viewer.htm?starttema1=vindkraft&amp;STARTLEFT=530801&amp;STARTRIGHT=531601&amp;STARTBOTTOM=6130605&amp;STARTTOP=6131405</t>
  </si>
  <si>
    <t>V 67/660 - 45</t>
  </si>
  <si>
    <t>570715000000050688</t>
  </si>
  <si>
    <t>200140</t>
  </si>
  <si>
    <t>http://193.88.185.146/website/energidataKort/viewer.htm?starttema1=vindkraft&amp;STARTLEFT=525361&amp;STARTRIGHT=526161&amp;STARTBOTTOM=6133403&amp;STARTTOP=6134203</t>
  </si>
  <si>
    <t>N60-1300</t>
  </si>
  <si>
    <t>570715000000049828</t>
  </si>
  <si>
    <t>200133</t>
  </si>
  <si>
    <t>291</t>
  </si>
  <si>
    <t>Frørup Ejerlav</t>
  </si>
  <si>
    <t>http://193.88.185.146/website/energidataKort/viewer.htm?starttema1=vindkraft&amp;STARTLEFT=525386&amp;STARTRIGHT=526186&amp;STARTBOTTOM=6137468&amp;STARTTOP=6138268</t>
  </si>
  <si>
    <t>570715000000049767</t>
  </si>
  <si>
    <t>200132</t>
  </si>
  <si>
    <t>http://193.88.185.146/website/energidataKort/viewer.htm?starttema1=vindkraft&amp;STARTLEFT=526989&amp;STARTRIGHT=527789&amp;STARTBOTTOM=6137367&amp;STARTTOP=6138167</t>
  </si>
  <si>
    <t>900/250-52-44</t>
  </si>
  <si>
    <t>570715000000049750</t>
  </si>
  <si>
    <t>200131</t>
  </si>
  <si>
    <t>Højrup-Steppe</t>
  </si>
  <si>
    <t>http://193.88.185.146/website/energidataKort/viewer.htm?starttema1=vindkraft&amp;STARTLEFT=518839&amp;STARTRIGHT=519639&amp;STARTBOTTOM=6136817&amp;STARTTOP=6137617</t>
  </si>
  <si>
    <t>N50-800</t>
  </si>
  <si>
    <t>570715000000049743</t>
  </si>
  <si>
    <t>200129</t>
  </si>
  <si>
    <t>208</t>
  </si>
  <si>
    <t>Bjerndrup</t>
  </si>
  <si>
    <t>http://193.88.185.146/website/energidataKort/viewer.htm?starttema1=vindkraft&amp;STARTLEFT=522848&amp;STARTRIGHT=523648&amp;STARTBOTTOM=6130719&amp;STARTTOP=6131519</t>
  </si>
  <si>
    <t>570715000000049729</t>
  </si>
  <si>
    <t>200118</t>
  </si>
  <si>
    <t>Hvinderup</t>
  </si>
  <si>
    <t>http://193.88.185.146/website/energidataKort/viewer.htm?starttema1=vindkraft&amp;STARTLEFT=532085&amp;STARTRIGHT=532885&amp;STARTBOTTOM=6133017&amp;STARTTOP=6133817</t>
  </si>
  <si>
    <t>570715000000049613</t>
  </si>
  <si>
    <t>200112</t>
  </si>
  <si>
    <t>http://193.88.185.146/website/energidataKort/viewer.htm?starttema1=vindkraft&amp;STARTLEFT=522434&amp;STARTRIGHT=523234&amp;STARTBOTTOM=6129852&amp;STARTTOP=6130652</t>
  </si>
  <si>
    <t>570715000000049552</t>
  </si>
  <si>
    <t>200110</t>
  </si>
  <si>
    <t>Stubbom</t>
  </si>
  <si>
    <t>http://193.88.185.146/website/energidataKort/viewer.htm?starttema1=vindkraft&amp;STARTLEFT=534338&amp;STARTRIGHT=535138&amp;STARTBOTTOM=6132671&amp;STARTTOP=6133471</t>
  </si>
  <si>
    <t>150kW MK III</t>
  </si>
  <si>
    <t>570715000000049538</t>
  </si>
  <si>
    <t>39056</t>
  </si>
  <si>
    <t>32d</t>
  </si>
  <si>
    <t>Alminde</t>
  </si>
  <si>
    <t>http://193.88.185.146/website/energidataKort/viewer.htm?starttema1=vindkraft&amp;STARTLEFT=529428&amp;STARTRIGHT=530228&amp;STARTBOTTOM=6156101&amp;STARTTOP=6156901</t>
  </si>
  <si>
    <t>150kW Mk.III</t>
  </si>
  <si>
    <t>570715000000024917</t>
  </si>
  <si>
    <t>39054</t>
  </si>
  <si>
    <t>Ejstrup Harte by</t>
  </si>
  <si>
    <t>http://193.88.185.146/website/energidataKort/viewer.htm?starttema1=vindkraft&amp;STARTLEFT=524222&amp;STARTRIGHT=525022&amp;STARTBOTTOM=6150978&amp;STARTTOP=6151778</t>
  </si>
  <si>
    <t>570715000000024900</t>
  </si>
  <si>
    <t>http://193.88.185.146/website/energidataKort/viewer.htm?starttema1=vindkraft&amp;STARTLEFT=524227&amp;STARTRIGHT=525027&amp;STARTBOTTOM=6151085&amp;STARTTOP=6151885</t>
  </si>
  <si>
    <t>570715000000024894</t>
  </si>
  <si>
    <t>38672</t>
  </si>
  <si>
    <t>Skartved by</t>
  </si>
  <si>
    <t>http://193.88.185.146/website/energidataKort/viewer.htm?starttema1=vindkraft&amp;STARTLEFT=533100&amp;STARTRIGHT=533900&amp;STARTBOTTOM=6144871&amp;STARTTOP=6145671</t>
  </si>
  <si>
    <t>570715000000024870</t>
  </si>
  <si>
    <t>http://193.88.185.146/website/energidataKort/viewer.htm?starttema1=vindkraft&amp;STARTLEFT=533093&amp;STARTRIGHT=533893&amp;STARTBOTTOM=6144995&amp;STARTTOP=6145795</t>
  </si>
  <si>
    <t>570715000000024863</t>
  </si>
  <si>
    <t>http://193.88.185.146/website/energidataKort/viewer.htm?starttema1=vindkraft&amp;STARTLEFT=533110&amp;STARTRIGHT=533910&amp;STARTBOTTOM=6145119&amp;STARTTOP=6145919</t>
  </si>
  <si>
    <t>150kW mkIII</t>
  </si>
  <si>
    <t>570715000000024856</t>
  </si>
  <si>
    <t>38592</t>
  </si>
  <si>
    <t>Hejls by</t>
  </si>
  <si>
    <t>http://193.88.185.146/website/energidataKort/viewer.htm?starttema1=vindkraft&amp;STARTLEFT=537914&amp;STARTRIGHT=538714&amp;STARTBOTTOM=6137188&amp;STARTTOP=6137988</t>
  </si>
  <si>
    <t>570715000000024801</t>
  </si>
  <si>
    <t>238454</t>
  </si>
  <si>
    <t>Ure by</t>
  </si>
  <si>
    <t>http://193.88.185.146/website/energidataKort/viewer.htm?starttema1=vindkraft&amp;STARTLEFT=520035&amp;STARTRIGHT=520835&amp;STARTBOTTOM=6154965&amp;STARTTOP=6155765</t>
  </si>
  <si>
    <t>N27/150</t>
  </si>
  <si>
    <t>570715000000024795</t>
  </si>
  <si>
    <t>238222</t>
  </si>
  <si>
    <t>Vrå by, Lejrskov</t>
  </si>
  <si>
    <t>http://193.88.185.146/website/energidataKort/viewer.htm?starttema1=vindkraft&amp;STARTLEFT=522409&amp;STARTRIGHT=523209&amp;STARTBOTTOM=6153604&amp;STARTTOP=6154404</t>
  </si>
  <si>
    <t>570715000000024757</t>
  </si>
  <si>
    <t>37666</t>
  </si>
  <si>
    <t>Vrå by</t>
  </si>
  <si>
    <t>http://193.88.185.146/website/energidataKort/viewer.htm?starttema1=vindkraft&amp;STARTLEFT=522347&amp;STARTRIGHT=523147&amp;STARTBOTTOM=6153659&amp;STARTTOP=6154459</t>
  </si>
  <si>
    <t>150kW</t>
  </si>
  <si>
    <t>570715000000024719</t>
  </si>
  <si>
    <t>237439</t>
  </si>
  <si>
    <t>7m</t>
  </si>
  <si>
    <t>Ferup</t>
  </si>
  <si>
    <t>http://193.88.185.146/website/energidataKort/viewer.htm?starttema1=vindkraft&amp;STARTLEFT=524215&amp;STARTRIGHT=525015&amp;STARTBOTTOM=6155985&amp;STARTTOP=6156785</t>
  </si>
  <si>
    <t>V66-1.65 MW</t>
  </si>
  <si>
    <t>570715000000024702</t>
  </si>
  <si>
    <t>204120</t>
  </si>
  <si>
    <t>Knudsbøl by</t>
  </si>
  <si>
    <t>http://193.88.185.146/website/energidataKort/viewer.htm?starttema1=vindkraft&amp;STARTLEFT=519090&amp;STARTRIGHT=519890&amp;STARTBOTTOM=6158513&amp;STARTTOP=6159313</t>
  </si>
  <si>
    <t>570715000000024580</t>
  </si>
  <si>
    <t>2204119</t>
  </si>
  <si>
    <t>http://193.88.185.146/website/energidataKort/viewer.htm?starttema1=vindkraft&amp;STARTLEFT=519305&amp;STARTRIGHT=520105&amp;STARTBOTTOM=6158347&amp;STARTTOP=6159147</t>
  </si>
  <si>
    <t>570715000000024573</t>
  </si>
  <si>
    <t>204118</t>
  </si>
  <si>
    <t>4a m.fl</t>
  </si>
  <si>
    <t>http://193.88.185.146/website/energidataKort/viewer.htm?starttema1=vindkraft&amp;STARTLEFT=519523&amp;STARTRIGHT=520323&amp;STARTBOTTOM=6158182&amp;STARTTOP=6158982</t>
  </si>
  <si>
    <t>570715000000024566</t>
  </si>
  <si>
    <t>203874</t>
  </si>
  <si>
    <t>Sjølund by</t>
  </si>
  <si>
    <t>http://193.88.185.146/website/energidataKort/viewer.htm?starttema1=vindkraft&amp;STARTLEFT=532043&amp;STARTRIGHT=532843&amp;STARTBOTTOM=6140514&amp;STARTTOP=6141314</t>
  </si>
  <si>
    <t>570715000000024559</t>
  </si>
  <si>
    <t>203872</t>
  </si>
  <si>
    <t>Vonsild by</t>
  </si>
  <si>
    <t>http://193.88.185.146/website/energidataKort/viewer.htm?starttema1=vindkraft&amp;STARTLEFT=531455&amp;STARTRIGHT=532255&amp;STARTBOTTOM=6142375&amp;STARTTOP=6143175</t>
  </si>
  <si>
    <t>570715000000024535</t>
  </si>
  <si>
    <t>203871</t>
  </si>
  <si>
    <t>http://193.88.185.146/website/energidataKort/viewer.htm?starttema1=vindkraft&amp;STARTLEFT=531682&amp;STARTRIGHT=532482&amp;STARTBOTTOM=6142077&amp;STARTTOP=6142877</t>
  </si>
  <si>
    <t>570715000000024528</t>
  </si>
  <si>
    <t>203870</t>
  </si>
  <si>
    <t>http://193.88.185.146/website/energidataKort/viewer.htm?starttema1=vindkraft&amp;STARTLEFT=531227&amp;STARTRIGHT=532027&amp;STARTBOTTOM=6142673&amp;STARTTOP=6143473</t>
  </si>
  <si>
    <t>850 kW V52</t>
  </si>
  <si>
    <t>570715000000024511</t>
  </si>
  <si>
    <t>203868</t>
  </si>
  <si>
    <t>Nagbøl</t>
  </si>
  <si>
    <t>http://193.88.185.146/website/energidataKort/viewer.htm?starttema1=vindkraft&amp;STARTLEFT=517043&amp;STARTRIGHT=517843&amp;STARTBOTTOM=6146422&amp;STARTTOP=6147222</t>
  </si>
  <si>
    <t>570715000000024498</t>
  </si>
  <si>
    <t>203867</t>
  </si>
  <si>
    <t>http://193.88.185.146/website/energidataKort/viewer.htm?starttema1=vindkraft&amp;STARTLEFT=517388&amp;STARTRIGHT=518188&amp;STARTBOTTOM=6146434&amp;STARTTOP=6147234</t>
  </si>
  <si>
    <t>570715000000024481</t>
  </si>
  <si>
    <t>203866</t>
  </si>
  <si>
    <t>8a m.fl</t>
  </si>
  <si>
    <t>Sjølund</t>
  </si>
  <si>
    <t>http://193.88.185.146/website/energidataKort/viewer.htm?starttema1=vindkraft&amp;STARTLEFT=532619&amp;STARTRIGHT=533419&amp;STARTBOTTOM=6142127&amp;STARTTOP=6142927</t>
  </si>
  <si>
    <t>570715000000024474</t>
  </si>
  <si>
    <t>2203865</t>
  </si>
  <si>
    <t>http://193.88.185.146/website/energidataKort/viewer.htm?starttema1=vindkraft&amp;STARTLEFT=531687&amp;STARTRIGHT=532487&amp;STARTBOTTOM=6141234&amp;STARTTOP=6142034</t>
  </si>
  <si>
    <t>570715000000024467</t>
  </si>
  <si>
    <t>203425</t>
  </si>
  <si>
    <t>Hejls</t>
  </si>
  <si>
    <t>http://193.88.185.146/website/energidataKort/viewer.htm?starttema1=vindkraft&amp;STARTLEFT=535627&amp;STARTRIGHT=536427&amp;STARTBOTTOM=6139011&amp;STARTTOP=6139811</t>
  </si>
  <si>
    <t>N60/1,3MW</t>
  </si>
  <si>
    <t>570715000000024368</t>
  </si>
  <si>
    <t>203009</t>
  </si>
  <si>
    <t>http://193.88.185.146/website/energidataKort/viewer.htm?starttema1=vindkraft&amp;STARTLEFT=536075&amp;STARTRIGHT=536875&amp;STARTBOTTOM=6138558&amp;STARTTOP=6139358</t>
  </si>
  <si>
    <t>570715000000024306</t>
  </si>
  <si>
    <t>2203009</t>
  </si>
  <si>
    <t>http://193.88.185.146/website/energidataKort/viewer.htm?starttema1=vindkraft&amp;STARTLEFT=535253&amp;STARTRIGHT=536053&amp;STARTBOTTOM=6138360&amp;STARTTOP=6139160</t>
  </si>
  <si>
    <t>570715000000024290</t>
  </si>
  <si>
    <t>231106</t>
  </si>
  <si>
    <t>Almind B</t>
  </si>
  <si>
    <t>http://193.88.185.146/website/energidataKort/viewer.htm?starttema1=vindkraft&amp;STARTLEFT=529448&amp;STARTRIGHT=530248&amp;STARTBOTTOM=6155787&amp;STARTTOP=6156587</t>
  </si>
  <si>
    <t>WMR 12/5-22</t>
  </si>
  <si>
    <t>570715000000024092</t>
  </si>
  <si>
    <t>1030020</t>
  </si>
  <si>
    <t>Træden By og Sogn</t>
  </si>
  <si>
    <t>http://193.88.185.146/website/energidataKort/viewer.htm?starttema1=vindkraft&amp;STARTLEFT=540642&amp;STARTRIGHT=541442&amp;STARTBOTTOM=6201306&amp;STARTTOP=6202106</t>
  </si>
  <si>
    <t>570715000000026799</t>
  </si>
  <si>
    <t>1030018</t>
  </si>
  <si>
    <t>Vestbirk By, Vestbirk</t>
  </si>
  <si>
    <t>http://193.88.185.146/website/energidataKort/viewer.htm?starttema1=vindkraft&amp;STARTLEFT=544742&amp;STARTRIGHT=545542&amp;STARTBOTTOM=6202400&amp;STARTTOP=6203200</t>
  </si>
  <si>
    <t>V 15 15/55</t>
  </si>
  <si>
    <t>570715000000026775</t>
  </si>
  <si>
    <t>1030015</t>
  </si>
  <si>
    <t>Underup by / Underup sogn</t>
  </si>
  <si>
    <t>http://193.88.185.146/website/energidataKort/viewer.htm?starttema1=vindkraft&amp;STARTLEFT=542508&amp;STARTRIGHT=543308&amp;STARTBOTTOM=6199719&amp;STARTTOP=6200519</t>
  </si>
  <si>
    <t>570715000000026751</t>
  </si>
  <si>
    <t>1030083</t>
  </si>
  <si>
    <t>Nim By, Nim</t>
  </si>
  <si>
    <t>http://193.88.185.146/website/energidataKort/viewer.htm?starttema1=vindkraft&amp;STARTLEFT=541847&amp;STARTRIGHT=542647&amp;STARTBOTTOM=6196375&amp;STARTTOP=6197175</t>
  </si>
  <si>
    <t>570715000000026744</t>
  </si>
  <si>
    <t>1030082</t>
  </si>
  <si>
    <t>http://193.88.185.146/website/energidataKort/viewer.htm?starttema1=vindkraft&amp;STARTLEFT=541947&amp;STARTRIGHT=542747&amp;STARTBOTTOM=6196382&amp;STARTTOP=6197182</t>
  </si>
  <si>
    <t>N 50/800 KW</t>
  </si>
  <si>
    <t>570715000000026737</t>
  </si>
  <si>
    <t>1030076</t>
  </si>
  <si>
    <t>Tønning</t>
  </si>
  <si>
    <t>http://193.88.185.146/website/energidataKort/viewer.htm?starttema1=vindkraft&amp;STARTLEFT=541595&amp;STARTRIGHT=542395&amp;STARTBOTTOM=6205329&amp;STARTTOP=6206129</t>
  </si>
  <si>
    <t>570715000000026690</t>
  </si>
  <si>
    <t>1030012</t>
  </si>
  <si>
    <t>Tyrsting By og Sogn</t>
  </si>
  <si>
    <t>http://193.88.185.146/website/energidataKort/viewer.htm?starttema1=vindkraft&amp;STARTLEFT=533827&amp;STARTRIGHT=534627&amp;STARTBOTTOM=6199605&amp;STARTTOP=6200405</t>
  </si>
  <si>
    <t>570715000000026348</t>
  </si>
  <si>
    <t>1030009</t>
  </si>
  <si>
    <t>ENNER BY, TAMDRUP</t>
  </si>
  <si>
    <t>http://193.88.185.146/website/energidataKort/viewer.htm?starttema1=vindkraft&amp;STARTLEFT=543645&amp;STARTRIGHT=544445&amp;STARTBOTTOM=6196635&amp;STARTTOP=6197435</t>
  </si>
  <si>
    <t>0,6 MW/690 V</t>
  </si>
  <si>
    <t>570715000000026300</t>
  </si>
  <si>
    <t>30020</t>
  </si>
  <si>
    <t>Hatting By, Hatting</t>
  </si>
  <si>
    <t>http://193.88.185.146/website/energidataKort/viewer.htm?starttema1=vindkraft&amp;STARTLEFT=547017&amp;STARTRIGHT=547817&amp;STARTBOTTOM=6188514&amp;STARTTOP=6189314</t>
  </si>
  <si>
    <t>570715000000025228</t>
  </si>
  <si>
    <t>30011-3</t>
  </si>
  <si>
    <t>Endelave By ,Endelave</t>
  </si>
  <si>
    <t>http://193.88.185.146/website/energidataKort/viewer.htm?starttema1=vindkraft&amp;STARTLEFT=579783&amp;STARTRIGHT=580583&amp;STARTBOTTOM=6178832&amp;STARTTOP=6179632</t>
  </si>
  <si>
    <t>570715000000024986</t>
  </si>
  <si>
    <t>30011-2</t>
  </si>
  <si>
    <t>http://193.88.185.146/website/energidataKort/viewer.htm?starttema1=vindkraft&amp;STARTLEFT=579699&amp;STARTRIGHT=580499&amp;STARTBOTTOM=6178902&amp;STARTTOP=6179702</t>
  </si>
  <si>
    <t>570715000000024979</t>
  </si>
  <si>
    <t>30011</t>
  </si>
  <si>
    <t>20k</t>
  </si>
  <si>
    <t>Endelave By, Endelave</t>
  </si>
  <si>
    <t>http://193.88.185.146/website/energidataKort/viewer.htm?starttema1=vindkraft&amp;STARTLEFT=579701&amp;STARTRIGHT=580501&amp;STARTBOTTOM=6178753&amp;STARTTOP=6179553</t>
  </si>
  <si>
    <t>K. M. Vindmøller</t>
  </si>
  <si>
    <t>570715000000024962</t>
  </si>
  <si>
    <t>138.579</t>
  </si>
  <si>
    <t>Egeskov, Fredericia</t>
  </si>
  <si>
    <t>http://193.88.185.146/website/energidataKort/viewer.htm?starttema1=vindkraft&amp;STARTLEFT=547638&amp;STARTRIGHT=548438&amp;STARTBOTTOM=6162238&amp;STARTTOP=6163038</t>
  </si>
  <si>
    <t>Fredericia</t>
  </si>
  <si>
    <t>M 1800-600/150 kW</t>
  </si>
  <si>
    <t>570715000000027390</t>
  </si>
  <si>
    <t>136.344</t>
  </si>
  <si>
    <t>Stallerup by, Bredstrup</t>
  </si>
  <si>
    <t>http://193.88.185.146/website/energidataKort/viewer.htm?starttema1=vindkraft&amp;STARTLEFT=543097&amp;STARTRIGHT=543897&amp;STARTBOTTOM=6160094&amp;STARTTOP=6160894</t>
  </si>
  <si>
    <t>570715000000027383</t>
  </si>
  <si>
    <t>http://193.88.185.146/website/energidataKort/viewer.htm?starttema1=vindkraft&amp;STARTLEFT=543389&amp;STARTRIGHT=544189&amp;STARTBOTTOM=6160148&amp;STARTTOP=6160948</t>
  </si>
  <si>
    <t>300 kW kombi</t>
  </si>
  <si>
    <t>570715000000027376</t>
  </si>
  <si>
    <t>134.896</t>
  </si>
  <si>
    <t>Trelde, Fredericia Jorder</t>
  </si>
  <si>
    <t>http://193.88.185.146/website/energidataKort/viewer.htm?starttema1=vindkraft&amp;STARTLEFT=548441&amp;STARTRIGHT=549241&amp;STARTBOTTOM=6162798&amp;STARTTOP=6163598</t>
  </si>
  <si>
    <t>Bonus 300 kW, combi</t>
  </si>
  <si>
    <t>570715000000027345</t>
  </si>
  <si>
    <t>133.856</t>
  </si>
  <si>
    <t>Stoutrup, Fredericia Jorder</t>
  </si>
  <si>
    <t>http://193.88.185.146/website/energidataKort/viewer.htm?starttema1=vindkraft&amp;STARTLEFT=542689&amp;STARTRIGHT=543489&amp;STARTBOTTOM=6158730&amp;STARTTOP=6159530</t>
  </si>
  <si>
    <t>750/200</t>
  </si>
  <si>
    <t>570715000000027338</t>
  </si>
  <si>
    <t>137.561</t>
  </si>
  <si>
    <t>Kongsted by, Bredstrup</t>
  </si>
  <si>
    <t>http://193.88.185.146/website/energidataKort/viewer.htm?starttema1=vindkraft&amp;STARTLEFT=541319&amp;STARTRIGHT=542119&amp;STARTBOTTOM=6158493&amp;STARTTOP=6159293</t>
  </si>
  <si>
    <t>570715000000027239</t>
  </si>
  <si>
    <t>200151</t>
  </si>
  <si>
    <t>Bodum</t>
  </si>
  <si>
    <t>http://193.88.185.146/website/energidataKort/viewer.htm?starttema1=vindkraft&amp;STARTLEFT=526264&amp;STARTRIGHT=527064&amp;STARTBOTTOM=6103057&amp;STARTTOP=6103857</t>
  </si>
  <si>
    <t>570715000000060250</t>
  </si>
  <si>
    <t>315</t>
  </si>
  <si>
    <t>Røllum, Ensted</t>
  </si>
  <si>
    <t>http://193.88.185.146/website/energidataKort/viewer.htm?starttema1=vindkraft&amp;STARTLEFT=522841&amp;STARTRIGHT=523641&amp;STARTBOTTOM=6094013&amp;STARTTOP=6094813</t>
  </si>
  <si>
    <t>570715000000056536</t>
  </si>
  <si>
    <t>100</t>
  </si>
  <si>
    <t>http://193.88.185.146/website/energidataKort/viewer.htm?starttema1=vindkraft&amp;STARTLEFT=523101&amp;STARTRIGHT=523901&amp;STARTBOTTOM=6094142&amp;STARTTOP=6094942</t>
  </si>
  <si>
    <t>570715000000056512</t>
  </si>
  <si>
    <t>http://193.88.185.146/website/energidataKort/viewer.htm?starttema1=vindkraft&amp;STARTLEFT=526268&amp;STARTRIGHT=527068&amp;STARTBOTTOM=6102876&amp;STARTTOP=6103676</t>
  </si>
  <si>
    <t>570715000000056321</t>
  </si>
  <si>
    <t>302</t>
  </si>
  <si>
    <t>Bodum, Løjt</t>
  </si>
  <si>
    <t>http://193.88.185.146/website/energidataKort/viewer.htm?starttema1=vindkraft&amp;STARTLEFT=526256&amp;STARTRIGHT=527056&amp;STARTBOTTOM=6103229&amp;STARTTOP=6104029</t>
  </si>
  <si>
    <t>570715000000056314</t>
  </si>
  <si>
    <t>Hokkerup, Holbøl</t>
  </si>
  <si>
    <t>http://193.88.185.146/website/energidataKort/viewer.htm?starttema1=vindkraft&amp;STARTLEFT=531940&amp;STARTRIGHT=532740&amp;STARTBOTTOM=6082947&amp;STARTTOP=6083747</t>
  </si>
  <si>
    <t>570715000000056116</t>
  </si>
  <si>
    <t>200153</t>
  </si>
  <si>
    <t>250</t>
  </si>
  <si>
    <t>http://193.88.185.146/website/energidataKort/viewer.htm?starttema1=vindkraft&amp;STARTLEFT=532129&amp;STARTRIGHT=532929&amp;STARTBOTTOM=6083014&amp;STARTTOP=6083814</t>
  </si>
  <si>
    <t>570715000000056109</t>
  </si>
  <si>
    <t>200302</t>
  </si>
  <si>
    <t>Svejrup</t>
  </si>
  <si>
    <t>http://193.88.185.146/website/energidataKort/viewer.htm?starttema1=vindkraft&amp;STARTLEFT=535248&amp;STARTRIGHT=536048&amp;STARTBOTTOM=6093114&amp;STARTTOP=6093914</t>
  </si>
  <si>
    <t>570715000000051111</t>
  </si>
  <si>
    <t>200301</t>
  </si>
  <si>
    <t>Kassø</t>
  </si>
  <si>
    <t>http://193.88.185.146/website/energidataKort/viewer.htm?starttema1=vindkraft&amp;STARTLEFT=516047&amp;STARTRIGHT=516847&amp;STARTBOTTOM=6099958&amp;STARTTOP=6100758</t>
  </si>
  <si>
    <t>570715000000051104</t>
  </si>
  <si>
    <t>200299</t>
  </si>
  <si>
    <t>http://193.88.185.146/website/energidataKort/viewer.htm?starttema1=vindkraft&amp;STARTLEFT=513285&amp;STARTRIGHT=514085&amp;STARTBOTTOM=6098455&amp;STARTTOP=6099255</t>
  </si>
  <si>
    <t>570715000000051081</t>
  </si>
  <si>
    <t>200292</t>
  </si>
  <si>
    <t>Tumbøl</t>
  </si>
  <si>
    <t>http://193.88.185.146/website/energidataKort/viewer.htm?starttema1=vindkraft&amp;STARTLEFT=533685&amp;STARTRIGHT=534485&amp;STARTBOTTOM=6093419&amp;STARTTOP=6094219</t>
  </si>
  <si>
    <t>570715000000051029</t>
  </si>
  <si>
    <t>200291</t>
  </si>
  <si>
    <t>Felsted</t>
  </si>
  <si>
    <t>http://193.88.185.146/website/energidataKort/viewer.htm?starttema1=vindkraft&amp;STARTLEFT=533435&amp;STARTRIGHT=534235&amp;STARTBOTTOM=6093349&amp;STARTTOP=6094149</t>
  </si>
  <si>
    <t>570715000000051012</t>
  </si>
  <si>
    <t>200289</t>
  </si>
  <si>
    <t>http://193.88.185.146/website/energidataKort/viewer.htm?starttema1=vindkraft&amp;STARTLEFT=515594&amp;STARTRIGHT=516394&amp;STARTBOTTOM=6097733&amp;STARTTOP=6098533</t>
  </si>
  <si>
    <t>450 kW</t>
  </si>
  <si>
    <t>570715000000051005</t>
  </si>
  <si>
    <t>192</t>
  </si>
  <si>
    <t>Bovrup</t>
  </si>
  <si>
    <t>http://193.88.185.146/website/energidataKort/viewer.htm?starttema1=vindkraft&amp;STARTLEFT=537754&amp;STARTRIGHT=538554&amp;STARTBOTTOM=6092209&amp;STARTTOP=6093009</t>
  </si>
  <si>
    <t>570715000000050503</t>
  </si>
  <si>
    <t>http://193.88.185.146/website/energidataKort/viewer.htm?starttema1=vindkraft&amp;STARTLEFT=537761&amp;STARTRIGHT=538561&amp;STARTBOTTOM=6092108&amp;STARTTOP=6092908</t>
  </si>
  <si>
    <t>W-2320 160kW</t>
  </si>
  <si>
    <t>570715000000050497</t>
  </si>
  <si>
    <t>153</t>
  </si>
  <si>
    <t>Vollerup Bjolderup</t>
  </si>
  <si>
    <t>http://193.88.185.146/website/energidataKort/viewer.htm?starttema1=vindkraft&amp;STARTLEFT=511109&amp;STARTRIGHT=511909&amp;STARTBOTTOM=6093018&amp;STARTTOP=6093818</t>
  </si>
  <si>
    <t>570715000000050473</t>
  </si>
  <si>
    <t>Søst Rise</t>
  </si>
  <si>
    <t>http://193.88.185.146/website/energidataKort/viewer.htm?starttema1=vindkraft&amp;STARTLEFT=520518&amp;STARTRIGHT=521318&amp;STARTBOTTOM=6099648&amp;STARTTOP=6100448</t>
  </si>
  <si>
    <t>570715000000050459</t>
  </si>
  <si>
    <t>http://193.88.185.146/website/energidataKort/viewer.htm?starttema1=vindkraft&amp;STARTLEFT=520641&amp;STARTRIGHT=521441&amp;STARTBOTTOM=6099672&amp;STARTTOP=6100472</t>
  </si>
  <si>
    <t>570715000000050442</t>
  </si>
  <si>
    <t>http://193.88.185.146/website/energidataKort/viewer.htm?starttema1=vindkraft&amp;STARTLEFT=520600&amp;STARTRIGHT=521400&amp;STARTBOTTOM=6099555&amp;STARTTOP=6100355</t>
  </si>
  <si>
    <t>570715000000050435</t>
  </si>
  <si>
    <t>Bovrup Varnæs</t>
  </si>
  <si>
    <t>http://193.88.185.146/website/energidataKort/viewer.htm?starttema1=vindkraft&amp;STARTLEFT=537771&amp;STARTRIGHT=538571&amp;STARTBOTTOM=6091978&amp;STARTTOP=6092778</t>
  </si>
  <si>
    <t>570715000000050411</t>
  </si>
  <si>
    <t>http://193.88.185.146/website/energidataKort/viewer.htm?starttema1=vindkraft&amp;STARTLEFT=537767&amp;STARTRIGHT=538567&amp;STARTBOTTOM=6092027&amp;STARTTOP=6092827</t>
  </si>
  <si>
    <t>570715000000050404</t>
  </si>
  <si>
    <t>Kliplev ejerlav</t>
  </si>
  <si>
    <t>http://193.88.185.146/website/energidataKort/viewer.htm?starttema1=vindkraft&amp;STARTLEFT=525441&amp;STARTRIGHT=526241&amp;STARTBOTTOM=6086912&amp;STARTTOP=6087712</t>
  </si>
  <si>
    <t>570715000000050367</t>
  </si>
  <si>
    <t>http://193.88.185.146/website/energidataKort/viewer.htm?starttema1=vindkraft&amp;STARTLEFT=532419&amp;STARTRIGHT=533219&amp;STARTBOTTOM=6082502&amp;STARTTOP=6083302</t>
  </si>
  <si>
    <t>570715000000050282</t>
  </si>
  <si>
    <t>200222</t>
  </si>
  <si>
    <t>http://193.88.185.146/website/energidataKort/viewer.htm?starttema1=vindkraft&amp;STARTLEFT=515250&amp;STARTRIGHT=516050&amp;STARTBOTTOM=6098216&amp;STARTTOP=6099016</t>
  </si>
  <si>
    <t>570715000000050220</t>
  </si>
  <si>
    <t>200221</t>
  </si>
  <si>
    <t>Felsted ejerlav</t>
  </si>
  <si>
    <t>http://193.88.185.146/website/energidataKort/viewer.htm?starttema1=vindkraft&amp;STARTLEFT=532115&amp;STARTRIGHT=532915&amp;STARTBOTTOM=6093804&amp;STARTTOP=6094604</t>
  </si>
  <si>
    <t>Kombi 300</t>
  </si>
  <si>
    <t>570715000000050213</t>
  </si>
  <si>
    <t>Barsø</t>
  </si>
  <si>
    <t>http://193.88.185.146/website/energidataKort/viewer.htm?starttema1=vindkraft&amp;STARTLEFT=535494&amp;STARTRIGHT=536294&amp;STARTBOTTOM=6107718&amp;STARTTOP=6108518</t>
  </si>
  <si>
    <t>N 27</t>
  </si>
  <si>
    <t>570715000000050206</t>
  </si>
  <si>
    <t>200219</t>
  </si>
  <si>
    <t>Vilsbæk ejerlav</t>
  </si>
  <si>
    <t>http://193.88.185.146/website/energidataKort/viewer.htm?starttema1=vindkraft&amp;STARTLEFT=523767&amp;STARTRIGHT=524567&amp;STARTBOTTOM=6084992&amp;STARTTOP=6085792</t>
  </si>
  <si>
    <t>570715000000050190</t>
  </si>
  <si>
    <t>20</t>
  </si>
  <si>
    <t>Sdr. Ønlev</t>
  </si>
  <si>
    <t>http://193.88.185.146/website/energidataKort/viewer.htm?starttema1=vindkraft&amp;STARTLEFT=518107&amp;STARTRIGHT=518907&amp;STARTBOTTOM=6098248&amp;STARTTOP=6099048</t>
  </si>
  <si>
    <t>NM600-48</t>
  </si>
  <si>
    <t>570715000000050176</t>
  </si>
  <si>
    <t>200216</t>
  </si>
  <si>
    <t>Hokkerup Bov</t>
  </si>
  <si>
    <t>http://193.88.185.146/website/energidataKort/viewer.htm?starttema1=vindkraft&amp;STARTLEFT=533619&amp;STARTRIGHT=534419&amp;STARTBOTTOM=6083252&amp;STARTTOP=6084052</t>
  </si>
  <si>
    <t>570715000000050169</t>
  </si>
  <si>
    <t>Hjolderup</t>
  </si>
  <si>
    <t>http://193.88.185.146/website/energidataKort/viewer.htm?starttema1=vindkraft&amp;STARTLEFT=513633&amp;STARTRIGHT=514433&amp;STARTBOTTOM=6096469&amp;STARTTOP=6097269</t>
  </si>
  <si>
    <t>570715000000050077</t>
  </si>
  <si>
    <t>http://193.88.185.146/website/energidataKort/viewer.htm?starttema1=vindkraft&amp;STARTLEFT=512430&amp;STARTRIGHT=513230&amp;STARTBOTTOM=6093333&amp;STARTTOP=6094133</t>
  </si>
  <si>
    <t>11 kW T202</t>
  </si>
  <si>
    <t>570715000000050060</t>
  </si>
  <si>
    <t>Vejbæk, Bov</t>
  </si>
  <si>
    <t>http://193.88.185.146/website/energidataKort/viewer.htm?starttema1=vindkraft&amp;STARTLEFT=518122&amp;STARTRIGHT=518922&amp;STARTBOTTOM=6081758&amp;STARTTOP=6082558</t>
  </si>
  <si>
    <t>570715000000050053</t>
  </si>
  <si>
    <t>http://193.88.185.146/website/energidataKort/viewer.htm?starttema1=vindkraft&amp;STARTLEFT=513594&amp;STARTRIGHT=514394&amp;STARTBOTTOM=6097149&amp;STARTTOP=6097949</t>
  </si>
  <si>
    <t>570715000000050022</t>
  </si>
  <si>
    <t>200208</t>
  </si>
  <si>
    <t>Søgård ejerlav</t>
  </si>
  <si>
    <t>http://193.88.185.146/website/energidataKort/viewer.htm?starttema1=vindkraft&amp;STARTLEFT=530488&amp;STARTRIGHT=531288&amp;STARTBOTTOM=6089464&amp;STARTTOP=6090264</t>
  </si>
  <si>
    <t>570715000000050015</t>
  </si>
  <si>
    <t>http://193.88.185.146/website/energidataKort/viewer.htm?starttema1=vindkraft&amp;STARTLEFT=532497&amp;STARTRIGHT=533297&amp;STARTBOTTOM=6090925&amp;STARTTOP=6091725</t>
  </si>
  <si>
    <t>570715000000050008</t>
  </si>
  <si>
    <t>Vilsbæk, Holbøl</t>
  </si>
  <si>
    <t>http://193.88.185.146/website/energidataKort/viewer.htm?starttema1=vindkraft&amp;STARTLEFT=525183&amp;STARTRIGHT=525983&amp;STARTBOTTOM=6084519&amp;STARTTOP=6085319</t>
  </si>
  <si>
    <t>570715000000049996</t>
  </si>
  <si>
    <t>http://193.88.185.146/website/energidataKort/viewer.htm?starttema1=vindkraft&amp;STARTLEFT=525293&amp;STARTRIGHT=526093&amp;STARTBOTTOM=6084294&amp;STARTTOP=6085094</t>
  </si>
  <si>
    <t>570715000000049989</t>
  </si>
  <si>
    <t>http://193.88.185.146/website/energidataKort/viewer.htm?starttema1=vindkraft&amp;STARTLEFT=525055&amp;STARTRIGHT=525855&amp;STARTBOTTOM=6084317&amp;STARTTOP=6085117</t>
  </si>
  <si>
    <t>570715000000049972</t>
  </si>
  <si>
    <t>http://193.88.185.146/website/energidataKort/viewer.htm?starttema1=vindkraft&amp;STARTLEFT=514685&amp;STARTRIGHT=515485&amp;STARTBOTTOM=6097686&amp;STARTTOP=6098486</t>
  </si>
  <si>
    <t>570715000000049958</t>
  </si>
  <si>
    <t>Nr-Ønlev</t>
  </si>
  <si>
    <t>http://193.88.185.146/website/energidataKort/viewer.htm?starttema1=vindkraft&amp;STARTLEFT=517310&amp;STARTRIGHT=518110&amp;STARTBOTTOM=6099381&amp;STARTTOP=6100181</t>
  </si>
  <si>
    <t>570715000000049941</t>
  </si>
  <si>
    <t>200202</t>
  </si>
  <si>
    <t>http://193.88.185.146/website/energidataKort/viewer.htm?starttema1=vindkraft&amp;STARTLEFT=517295&amp;STARTRIGHT=518095&amp;STARTBOTTOM=6099590&amp;STARTTOP=6100390</t>
  </si>
  <si>
    <t>570715000000049934</t>
  </si>
  <si>
    <t>Nr-Ønlev Rise</t>
  </si>
  <si>
    <t>http://193.88.185.146/website/energidataKort/viewer.htm?starttema1=vindkraft&amp;STARTLEFT=517280&amp;STARTRIGHT=518080&amp;STARTBOTTOM=6099787&amp;STARTTOP=6100587</t>
  </si>
  <si>
    <t>570715000000049927</t>
  </si>
  <si>
    <t>200147</t>
  </si>
  <si>
    <t>Gejlå ejerlav</t>
  </si>
  <si>
    <t>http://193.88.185.146/website/energidataKort/viewer.htm?starttema1=vindkraft&amp;STARTLEFT=522260&amp;STARTRIGHT=523060&amp;STARTBOTTOM=6084201&amp;STARTTOP=6085001</t>
  </si>
  <si>
    <t>570715000000049880</t>
  </si>
  <si>
    <t>http://193.88.185.146/website/energidataKort/viewer.htm?starttema1=vindkraft&amp;STARTLEFT=522496&amp;STARTRIGHT=523296&amp;STARTBOTTOM=6083985&amp;STARTTOP=6084785</t>
  </si>
  <si>
    <t>570715000000049873</t>
  </si>
  <si>
    <t>200145</t>
  </si>
  <si>
    <t>http://193.88.185.146/website/energidataKort/viewer.htm?starttema1=vindkraft&amp;STARTLEFT=522511&amp;STARTRIGHT=523311&amp;STARTBOTTOM=6084175&amp;STARTTOP=6084975</t>
  </si>
  <si>
    <t>570715000000049866</t>
  </si>
  <si>
    <t>200144</t>
  </si>
  <si>
    <t>http://193.88.185.146/website/energidataKort/viewer.htm?starttema1=vindkraft&amp;STARTLEFT=522528&amp;STARTRIGHT=523328&amp;STARTBOTTOM=6084364&amp;STARTTOP=6085164</t>
  </si>
  <si>
    <t>570715000000049859</t>
  </si>
  <si>
    <t>200142</t>
  </si>
  <si>
    <t>32</t>
  </si>
  <si>
    <t>Sågård Kliplev</t>
  </si>
  <si>
    <t>http://193.88.185.146/website/energidataKort/viewer.htm?starttema1=vindkraft&amp;STARTLEFT=530496&amp;STARTRIGHT=531296&amp;STARTBOTTOM=6089664&amp;STARTTOP=6090464</t>
  </si>
  <si>
    <t>570715000000049842</t>
  </si>
  <si>
    <t>200141</t>
  </si>
  <si>
    <t>Gejlå Holbøl</t>
  </si>
  <si>
    <t>http://193.88.185.146/website/energidataKort/viewer.htm?starttema1=vindkraft&amp;STARTLEFT=522228&amp;STARTRIGHT=523028&amp;STARTBOTTOM=6083822&amp;STARTTOP=6084622</t>
  </si>
  <si>
    <t>570715000000049835</t>
  </si>
  <si>
    <t>200139</t>
  </si>
  <si>
    <t>http://193.88.185.146/website/energidataKort/viewer.htm?starttema1=vindkraft&amp;STARTLEFT=522244&amp;STARTRIGHT=523044&amp;STARTBOTTOM=6084011&amp;STARTTOP=6084811</t>
  </si>
  <si>
    <t>570715000000049811</t>
  </si>
  <si>
    <t>200137</t>
  </si>
  <si>
    <t>Gejlå</t>
  </si>
  <si>
    <t>http://193.88.185.146/website/energidataKort/viewer.htm?starttema1=vindkraft&amp;STARTLEFT=522277&amp;STARTRIGHT=523077&amp;STARTBOTTOM=6084391&amp;STARTTOP=6085191</t>
  </si>
  <si>
    <t>NM750-44-46</t>
  </si>
  <si>
    <t>570715000000049804</t>
  </si>
  <si>
    <t>200135</t>
  </si>
  <si>
    <t>40</t>
  </si>
  <si>
    <t>http://193.88.185.146/website/energidataKort/viewer.htm?starttema1=vindkraft&amp;STARTLEFT=535689&amp;STARTRIGHT=536489&amp;STARTBOTTOM=6094180&amp;STARTTOP=6094980</t>
  </si>
  <si>
    <t>570715000000049781</t>
  </si>
  <si>
    <t>200134</t>
  </si>
  <si>
    <t>http://193.88.185.146/website/energidataKort/viewer.htm?starttema1=vindkraft&amp;STARTLEFT=522479&amp;STARTRIGHT=523279&amp;STARTBOTTOM=6083794&amp;STARTTOP=6084594</t>
  </si>
  <si>
    <t>570715000000049774</t>
  </si>
  <si>
    <t>200130</t>
  </si>
  <si>
    <t>http://193.88.185.146/website/energidataKort/viewer.htm?starttema1=vindkraft&amp;STARTLEFT=516146&amp;STARTRIGHT=516946&amp;STARTBOTTOM=6097979&amp;STARTTOP=6098779</t>
  </si>
  <si>
    <t>NM 900-52-44</t>
  </si>
  <si>
    <t>570715000000049736</t>
  </si>
  <si>
    <t>200128</t>
  </si>
  <si>
    <t>http://193.88.185.146/website/energidataKort/viewer.htm?starttema1=vindkraft&amp;STARTLEFT=521025&amp;STARTRIGHT=521825&amp;STARTBOTTOM=6087989&amp;STARTTOP=6088789</t>
  </si>
  <si>
    <t>570715000000049712</t>
  </si>
  <si>
    <t>200127</t>
  </si>
  <si>
    <t>http://193.88.185.146/website/energidataKort/viewer.htm?starttema1=vindkraft&amp;STARTLEFT=521320&amp;STARTRIGHT=522120&amp;STARTBOTTOM=6088027&amp;STARTTOP=6088827</t>
  </si>
  <si>
    <t>570715000000049705</t>
  </si>
  <si>
    <t>200126</t>
  </si>
  <si>
    <t>http://193.88.185.146/website/energidataKort/viewer.htm?starttema1=vindkraft&amp;STARTLEFT=521137&amp;STARTRIGHT=521937&amp;STARTBOTTOM=6088265&amp;STARTTOP=6089065</t>
  </si>
  <si>
    <t>570715000000049699</t>
  </si>
  <si>
    <t>200123</t>
  </si>
  <si>
    <t>138</t>
  </si>
  <si>
    <t>http://193.88.185.146/website/energidataKort/viewer.htm?starttema1=vindkraft&amp;STARTLEFT=513131&amp;STARTRIGHT=513931&amp;STARTBOTTOM=6097768&amp;STARTTOP=6098568</t>
  </si>
  <si>
    <t>NM 600-48</t>
  </si>
  <si>
    <t>570715000000049668</t>
  </si>
  <si>
    <t>200111</t>
  </si>
  <si>
    <t>Holbøl sogn</t>
  </si>
  <si>
    <t>http://193.88.185.146/website/energidataKort/viewer.htm?starttema1=vindkraft&amp;STARTLEFT=525423&amp;STARTRIGHT=526223&amp;STARTBOTTOM=6084496&amp;STARTTOP=6085296</t>
  </si>
  <si>
    <t>570715000000049545</t>
  </si>
  <si>
    <t>200002</t>
  </si>
  <si>
    <t>http://193.88.185.146/website/energidataKort/viewer.htm?starttema1=vindkraft&amp;STARTLEFT=532322&amp;STARTRIGHT=533122&amp;STARTBOTTOM=6083077&amp;STARTTOP=6083877</t>
  </si>
  <si>
    <t>W-4200/600-150 kW</t>
  </si>
  <si>
    <t>570715000000049491</t>
  </si>
  <si>
    <t>WKA</t>
  </si>
  <si>
    <t>Hellevad</t>
  </si>
  <si>
    <t>http://193.88.185.146/website/energidataKort/viewer.htm?starttema1=vindkraft&amp;STARTLEFT=513134&amp;STARTRIGHT=513934&amp;STARTBOTTOM=6104982&amp;STARTTOP=6105782</t>
  </si>
  <si>
    <t>570715000000048852</t>
  </si>
  <si>
    <t>91518</t>
  </si>
  <si>
    <t>Egvad</t>
  </si>
  <si>
    <t>http://193.88.185.146/website/energidataKort/viewer.htm?starttema1=vindkraft&amp;STARTLEFT=514907&amp;STARTRIGHT=515707&amp;STARTBOTTOM=6107219&amp;STARTTOP=6108019</t>
  </si>
  <si>
    <t>NM 1500 C/64</t>
  </si>
  <si>
    <t>570715000000048487</t>
  </si>
  <si>
    <t>91457</t>
  </si>
  <si>
    <t>187</t>
  </si>
  <si>
    <t>Jyndevad</t>
  </si>
  <si>
    <t>http://193.88.185.146/website/energidataKort/viewer.htm?starttema1=vindkraft&amp;STARTLEFT=511798&amp;STARTRIGHT=512598&amp;STARTBOTTOM=6079603&amp;STARTTOP=6080403</t>
  </si>
  <si>
    <t>570715000000048456</t>
  </si>
  <si>
    <t>91456</t>
  </si>
  <si>
    <t>308</t>
  </si>
  <si>
    <t>http://193.88.185.146/website/energidataKort/viewer.htm?starttema1=vindkraft&amp;STARTLEFT=511518&amp;STARTRIGHT=512318&amp;STARTBOTTOM=6079727&amp;STARTTOP=6080527</t>
  </si>
  <si>
    <t>570715000000048449</t>
  </si>
  <si>
    <t>91455</t>
  </si>
  <si>
    <t>http://193.88.185.146/website/energidataKort/viewer.htm?starttema1=vindkraft&amp;STARTLEFT=511128&amp;STARTRIGHT=511928&amp;STARTBOTTOM=6079651&amp;STARTTOP=6080451</t>
  </si>
  <si>
    <t>570715000000048432</t>
  </si>
  <si>
    <t>91454</t>
  </si>
  <si>
    <t>348</t>
  </si>
  <si>
    <t>http://193.88.185.146/website/energidataKort/viewer.htm?starttema1=vindkraft&amp;STARTLEFT=510894&amp;STARTRIGHT=511694&amp;STARTBOTTOM=6079760&amp;STARTTOP=6080560</t>
  </si>
  <si>
    <t>570715000000048425</t>
  </si>
  <si>
    <t>91453</t>
  </si>
  <si>
    <t>347</t>
  </si>
  <si>
    <t>http://193.88.185.146/website/energidataKort/viewer.htm?starttema1=vindkraft&amp;STARTLEFT=510585&amp;STARTRIGHT=511385&amp;STARTBOTTOM=6079904&amp;STARTTOP=6080704</t>
  </si>
  <si>
    <t>570715000000048418</t>
  </si>
  <si>
    <t>91452</t>
  </si>
  <si>
    <t>http://193.88.185.146/website/energidataKort/viewer.htm?starttema1=vindkraft&amp;STARTLEFT=510398&amp;STARTRIGHT=511198&amp;STARTBOTTOM=6080222&amp;STARTTOP=6081022</t>
  </si>
  <si>
    <t>1500/64</t>
  </si>
  <si>
    <t>570715000000048401</t>
  </si>
  <si>
    <t>91451</t>
  </si>
  <si>
    <t>http://193.88.185.146/website/energidataKort/viewer.htm?starttema1=vindkraft&amp;STARTLEFT=510037&amp;STARTRIGHT=510837&amp;STARTBOTTOM=6080150&amp;STARTTOP=6080950</t>
  </si>
  <si>
    <t>570715000000048395</t>
  </si>
  <si>
    <t>91450</t>
  </si>
  <si>
    <t>http://193.88.185.146/website/energidataKort/viewer.htm?starttema1=vindkraft&amp;STARTLEFT=509767&amp;STARTRIGHT=510567&amp;STARTBOTTOM=6080278&amp;STARTTOP=6081078</t>
  </si>
  <si>
    <t>570715000000048388</t>
  </si>
  <si>
    <t>91328</t>
  </si>
  <si>
    <t>143</t>
  </si>
  <si>
    <t>Horsbyg</t>
  </si>
  <si>
    <t>http://193.88.185.146/website/energidataKort/viewer.htm?starttema1=vindkraft&amp;STARTLEFT=515537&amp;STARTRIGHT=516337&amp;STARTBOTTOM=6108158&amp;STARTTOP=6108958</t>
  </si>
  <si>
    <t>570715000000048302</t>
  </si>
  <si>
    <t>91327</t>
  </si>
  <si>
    <t>http://193.88.185.146/website/energidataKort/viewer.htm?starttema1=vindkraft&amp;STARTLEFT=515791&amp;STARTRIGHT=516591&amp;STARTBOTTOM=6107838&amp;STARTTOP=6108638</t>
  </si>
  <si>
    <t>570715000000048296</t>
  </si>
  <si>
    <t>91326</t>
  </si>
  <si>
    <t>http://193.88.185.146/website/energidataKort/viewer.htm?starttema1=vindkraft&amp;STARTLEFT=515975&amp;STARTRIGHT=516775&amp;STARTBOTTOM=6107538&amp;STARTTOP=6108338</t>
  </si>
  <si>
    <t>570715000000048289</t>
  </si>
  <si>
    <t>91021</t>
  </si>
  <si>
    <t>http://193.88.185.146/website/energidataKort/viewer.htm?starttema1=vindkraft&amp;STARTLEFT=510592&amp;STARTRIGHT=511392&amp;STARTBOTTOM=6099398&amp;STARTTOP=6100198</t>
  </si>
  <si>
    <t>570715000000048159</t>
  </si>
  <si>
    <t>91020</t>
  </si>
  <si>
    <t>256</t>
  </si>
  <si>
    <t>Klovtoft</t>
  </si>
  <si>
    <t>http://193.88.185.146/website/energidataKort/viewer.htm?starttema1=vindkraft&amp;STARTLEFT=510412&amp;STARTRIGHT=511212&amp;STARTBOTTOM=6099664&amp;STARTTOP=6100464</t>
  </si>
  <si>
    <t>570715000000048142</t>
  </si>
  <si>
    <t>91019</t>
  </si>
  <si>
    <t>http://193.88.185.146/website/energidataKort/viewer.htm?starttema1=vindkraft&amp;STARTLEFT=510262&amp;STARTRIGHT=511062&amp;STARTBOTTOM=6099883&amp;STARTTOP=6100683</t>
  </si>
  <si>
    <t>570715000000048135</t>
  </si>
  <si>
    <t>91013</t>
  </si>
  <si>
    <t>379</t>
  </si>
  <si>
    <t>Brystrup</t>
  </si>
  <si>
    <t>http://193.88.185.146/website/energidataKort/viewer.htm?starttema1=vindkraft&amp;STARTLEFT=512026&amp;STARTRIGHT=512826&amp;STARTBOTTOM=6104386&amp;STARTTOP=6105186</t>
  </si>
  <si>
    <t>750</t>
  </si>
  <si>
    <t>570715000000048128</t>
  </si>
  <si>
    <t>90610</t>
  </si>
  <si>
    <t>562</t>
  </si>
  <si>
    <t>http://193.88.185.146/website/energidataKort/viewer.htm?starttema1=vindkraft&amp;STARTLEFT=513517&amp;STARTRIGHT=514317&amp;STARTBOTTOM=6105788&amp;STARTTOP=6106588</t>
  </si>
  <si>
    <t>570715000000047961</t>
  </si>
  <si>
    <t>90609</t>
  </si>
  <si>
    <t>561</t>
  </si>
  <si>
    <t>http://193.88.185.146/website/energidataKort/viewer.htm?starttema1=vindkraft&amp;STARTLEFT=513509&amp;STARTRIGHT=514309&amp;STARTBOTTOM=6105548&amp;STARTTOP=6106348</t>
  </si>
  <si>
    <t>570715000000047954</t>
  </si>
  <si>
    <t>90413</t>
  </si>
  <si>
    <t>Sottrup</t>
  </si>
  <si>
    <t>http://193.88.185.146/website/energidataKort/viewer.htm?starttema1=vindkraft&amp;STARTLEFT=505465&amp;STARTRIGHT=506265&amp;STARTBOTTOM=6091146&amp;STARTTOP=6091946</t>
  </si>
  <si>
    <t>150 XLR</t>
  </si>
  <si>
    <t>570715000000047701</t>
  </si>
  <si>
    <t>30705</t>
  </si>
  <si>
    <t>225</t>
  </si>
  <si>
    <t>Rens</t>
  </si>
  <si>
    <t>http://193.88.185.146/website/energidataKort/viewer.htm?starttema1=vindkraft&amp;STARTLEFT=502809&amp;STARTRIGHT=503609&amp;STARTBOTTOM=6082903&amp;STARTTOP=6083703</t>
  </si>
  <si>
    <t>150 N27</t>
  </si>
  <si>
    <t>570715000000046094</t>
  </si>
  <si>
    <t>30492</t>
  </si>
  <si>
    <t>Burkal</t>
  </si>
  <si>
    <t>http://193.88.185.146/website/energidataKort/viewer.htm?starttema1=vindkraft&amp;STARTLEFT=502445&amp;STARTRIGHT=503245&amp;STARTBOTTOM=6084817&amp;STARTTOP=6085617</t>
  </si>
  <si>
    <t>Mark III MK</t>
  </si>
  <si>
    <t>570715000000046018</t>
  </si>
  <si>
    <t>22806</t>
  </si>
  <si>
    <t>236</t>
  </si>
  <si>
    <t>http://193.88.185.146/website/energidataKort/viewer.htm?starttema1=vindkraft&amp;STARTLEFT=510355&amp;STARTRIGHT=511155&amp;STARTBOTTOM=6100779&amp;STARTTOP=6101579</t>
  </si>
  <si>
    <t>570715000000045431</t>
  </si>
  <si>
    <t>44195765</t>
  </si>
  <si>
    <t>Københoved, Skrave</t>
  </si>
  <si>
    <t>http://193.88.185.146/website/energidataKort/viewer.htm?starttema1=vindkraft&amp;STARTLEFT=507535&amp;STARTRIGHT=508335&amp;STARTBOTTOM=6141759&amp;STARTTOP=6142559</t>
  </si>
  <si>
    <t>Vejen</t>
  </si>
  <si>
    <t>570715000000083815</t>
  </si>
  <si>
    <t>44195764</t>
  </si>
  <si>
    <t>http://193.88.185.146/website/energidataKort/viewer.htm?starttema1=vindkraft&amp;STARTLEFT=507502&amp;STARTRIGHT=508302&amp;STARTBOTTOM=6141609&amp;STARTTOP=6142409</t>
  </si>
  <si>
    <t>570715000000083808</t>
  </si>
  <si>
    <t>44195763</t>
  </si>
  <si>
    <t>Københoved, skrave</t>
  </si>
  <si>
    <t>http://193.88.185.146/website/energidataKort/viewer.htm?starttema1=vindkraft&amp;STARTLEFT=507468&amp;STARTRIGHT=508268&amp;STARTBOTTOM=6141453&amp;STARTTOP=6142253</t>
  </si>
  <si>
    <t>V52 850</t>
  </si>
  <si>
    <t>570715000000083785</t>
  </si>
  <si>
    <t>5022517</t>
  </si>
  <si>
    <t>Gesten By Gesten</t>
  </si>
  <si>
    <t>http://193.88.185.146/website/energidataKort/viewer.htm?starttema1=vindkraft&amp;STARTLEFT=511898&amp;STARTRIGHT=512698&amp;STARTBOTTOM=6151372&amp;STARTTOP=6152172</t>
  </si>
  <si>
    <t>570715000000081194</t>
  </si>
  <si>
    <t>5022518</t>
  </si>
  <si>
    <t>http://193.88.185.146/website/energidataKort/viewer.htm?starttema1=vindkraft&amp;STARTLEFT=511741&amp;STARTRIGHT=512541&amp;STARTBOTTOM=6151772&amp;STARTTOP=6152572</t>
  </si>
  <si>
    <t>V 15</t>
  </si>
  <si>
    <t>570715000000081187</t>
  </si>
  <si>
    <t>220536</t>
  </si>
  <si>
    <t>Nyby, Læborg</t>
  </si>
  <si>
    <t>http://193.88.185.146/website/energidataKort/viewer.htm?starttema1=vindkraft&amp;STARTLEFT=504700&amp;STARTRIGHT=505500&amp;STARTBOTTOM=6155603&amp;STARTTOP=6156403</t>
  </si>
  <si>
    <t>NM900/52kW</t>
  </si>
  <si>
    <t>570715000000081132</t>
  </si>
  <si>
    <t>344227021-4</t>
  </si>
  <si>
    <t>Adserbøl Gde., Lindknud</t>
  </si>
  <si>
    <t>http://193.88.185.146/website/energidataKort/viewer.htm?starttema1=vindkraft&amp;STARTLEFT=498946&amp;STARTRIGHT=499746&amp;STARTBOTTOM=6147850&amp;STARTTOP=6148650</t>
  </si>
  <si>
    <t>570715000000063770</t>
  </si>
  <si>
    <t>344227021-3</t>
  </si>
  <si>
    <t>http://193.88.185.146/website/energidataKort/viewer.htm?starttema1=vindkraft&amp;STARTLEFT=498975&amp;STARTRIGHT=499775&amp;STARTBOTTOM=6157698&amp;STARTTOP=6158498</t>
  </si>
  <si>
    <t>570715000000063763</t>
  </si>
  <si>
    <t>344227021-2</t>
  </si>
  <si>
    <t>http://193.88.185.146/website/energidataKort/viewer.htm?starttema1=vindkraft&amp;STARTLEFT=499004&amp;STARTRIGHT=499804&amp;STARTBOTTOM=6157546&amp;STARTTOP=6158346</t>
  </si>
  <si>
    <t>570715000000063756</t>
  </si>
  <si>
    <t>344227021-1</t>
  </si>
  <si>
    <t>2y</t>
  </si>
  <si>
    <t>http://193.88.185.146/website/energidataKort/viewer.htm?starttema1=vindkraft&amp;STARTLEFT=499034&amp;STARTRIGHT=499834&amp;STARTBOTTOM=6157394&amp;STARTTOP=6158194</t>
  </si>
  <si>
    <t>570715000000063749</t>
  </si>
  <si>
    <t>91465</t>
  </si>
  <si>
    <t>Tornum</t>
  </si>
  <si>
    <t>http://193.88.185.146/website/energidataKort/viewer.htm?starttema1=vindkraft&amp;STARTLEFT=495939&amp;STARTRIGHT=496739&amp;STARTBOTTOM=6138167&amp;STARTTOP=6138967</t>
  </si>
  <si>
    <t>V52 850 kW</t>
  </si>
  <si>
    <t>570715000000048463</t>
  </si>
  <si>
    <t>91353</t>
  </si>
  <si>
    <t>Fæsted</t>
  </si>
  <si>
    <t>http://193.88.185.146/website/energidataKort/viewer.htm?starttema1=vindkraft&amp;STARTLEFT=497265&amp;STARTRIGHT=498065&amp;STARTBOTTOM=6131440&amp;STARTTOP=6132240</t>
  </si>
  <si>
    <t>570715000000048319</t>
  </si>
  <si>
    <t>90948</t>
  </si>
  <si>
    <t>Knorborg</t>
  </si>
  <si>
    <t>http://193.88.185.146/website/energidataKort/viewer.htm?starttema1=vindkraft&amp;STARTLEFT=494407&amp;STARTRIGHT=495207&amp;STARTBOTTOM=6135981&amp;STARTTOP=6136781</t>
  </si>
  <si>
    <t>570715000000048081</t>
  </si>
  <si>
    <t>90906</t>
  </si>
  <si>
    <t>http://193.88.185.146/website/energidataKort/viewer.htm?starttema1=vindkraft&amp;STARTLEFT=493820&amp;STARTRIGHT=494620&amp;STARTBOTTOM=6132138&amp;STARTTOP=6132938</t>
  </si>
  <si>
    <t>570715000000048067</t>
  </si>
  <si>
    <t>90762</t>
  </si>
  <si>
    <t>http://193.88.185.146/website/energidataKort/viewer.htm?starttema1=vindkraft&amp;STARTLEFT=494410&amp;STARTRIGHT=495210&amp;STARTBOTTOM=6132350&amp;STARTTOP=6133150</t>
  </si>
  <si>
    <t>570715000000048050</t>
  </si>
  <si>
    <t>90761</t>
  </si>
  <si>
    <t>http://193.88.185.146/website/energidataKort/viewer.htm?starttema1=vindkraft&amp;STARTLEFT=495270&amp;STARTRIGHT=496070&amp;STARTBOTTOM=6133964&amp;STARTTOP=6134764</t>
  </si>
  <si>
    <t>570715000000048043</t>
  </si>
  <si>
    <t>90627</t>
  </si>
  <si>
    <t>Mejlby</t>
  </si>
  <si>
    <t>http://193.88.185.146/website/energidataKort/viewer.htm?starttema1=vindkraft&amp;STARTLEFT=495363&amp;STARTRIGHT=496163&amp;STARTBOTTOM=6138468&amp;STARTTOP=6139268</t>
  </si>
  <si>
    <t>570715000000048029</t>
  </si>
  <si>
    <t>90575</t>
  </si>
  <si>
    <t>http://193.88.185.146/website/energidataKort/viewer.htm?starttema1=vindkraft&amp;STARTLEFT=497491&amp;STARTRIGHT=498291&amp;STARTBOTTOM=6138649&amp;STARTTOP=6139449</t>
  </si>
  <si>
    <t>570715000000047923</t>
  </si>
  <si>
    <t>90568</t>
  </si>
  <si>
    <t>Brændstrup</t>
  </si>
  <si>
    <t>http://193.88.185.146/website/energidataKort/viewer.htm?starttema1=vindkraft&amp;STARTLEFT=503727&amp;STARTRIGHT=504527&amp;STARTBOTTOM=6132144&amp;STARTTOP=6132944</t>
  </si>
  <si>
    <t>MK IV 600 kW</t>
  </si>
  <si>
    <t>570715000000047916</t>
  </si>
  <si>
    <t>90538</t>
  </si>
  <si>
    <t>http://193.88.185.146/website/energidataKort/viewer.htm?starttema1=vindkraft&amp;STARTLEFT=497426&amp;STARTRIGHT=498226&amp;STARTBOTTOM=6131834&amp;STARTTOP=6132634</t>
  </si>
  <si>
    <t>V47 600 kW</t>
  </si>
  <si>
    <t>570715000000047893</t>
  </si>
  <si>
    <t>90501</t>
  </si>
  <si>
    <t>Skodborg</t>
  </si>
  <si>
    <t>http://193.88.185.146/website/energidataKort/viewer.htm?starttema1=vindkraft&amp;STARTLEFT=508452&amp;STARTRIGHT=509252&amp;STARTBOTTOM=6142244&amp;STARTTOP=6143044</t>
  </si>
  <si>
    <t>570715000000047817</t>
  </si>
  <si>
    <t>90453</t>
  </si>
  <si>
    <t>http://193.88.185.146/website/energidataKort/viewer.htm?starttema1=vindkraft&amp;STARTLEFT=499173&amp;STARTRIGHT=499973&amp;STARTBOTTOM=6138220&amp;STARTTOP=6139020</t>
  </si>
  <si>
    <t>V48/660</t>
  </si>
  <si>
    <t>570715000000047770</t>
  </si>
  <si>
    <t>90426</t>
  </si>
  <si>
    <t>Nymark</t>
  </si>
  <si>
    <t>http://193.88.185.146/website/energidataKort/viewer.htm?starttema1=vindkraft&amp;STARTLEFT=496833&amp;STARTRIGHT=497633&amp;STARTBOTTOM=6135746&amp;STARTTOP=6136546</t>
  </si>
  <si>
    <t>570715000000047725</t>
  </si>
  <si>
    <t>90402</t>
  </si>
  <si>
    <t>Hygum</t>
  </si>
  <si>
    <t>http://193.88.185.146/website/energidataKort/viewer.htm?starttema1=vindkraft&amp;STARTLEFT=500441&amp;STARTRIGHT=501241&amp;STARTBOTTOM=6133976&amp;STARTTOP=6134776</t>
  </si>
  <si>
    <t>V47 G1</t>
  </si>
  <si>
    <t>570715000000047688</t>
  </si>
  <si>
    <t>90389</t>
  </si>
  <si>
    <t>http://193.88.185.146/website/energidataKort/viewer.htm?starttema1=vindkraft&amp;STARTLEFT=495266&amp;STARTRIGHT=496066&amp;STARTBOTTOM=6135811&amp;STARTTOP=6136611</t>
  </si>
  <si>
    <t>570715000000047664</t>
  </si>
  <si>
    <t>32742</t>
  </si>
  <si>
    <t>http://193.88.185.146/website/energidataKort/viewer.htm?starttema1=vindkraft&amp;STARTLEFT=497353&amp;STARTRIGHT=498153&amp;STARTBOTTOM=6138987&amp;STARTTOP=6139787</t>
  </si>
  <si>
    <t>570715000000046896</t>
  </si>
  <si>
    <t>31446</t>
  </si>
  <si>
    <t>http://193.88.185.146/website/energidataKort/viewer.htm?starttema1=vindkraft&amp;STARTLEFT=495340&amp;STARTRIGHT=496140&amp;STARTBOTTOM=6130947&amp;STARTTOP=6131747</t>
  </si>
  <si>
    <t>570715000000046254</t>
  </si>
  <si>
    <t>31059</t>
  </si>
  <si>
    <t>144</t>
  </si>
  <si>
    <t>http://193.88.185.146/website/energidataKort/viewer.htm?starttema1=vindkraft&amp;STARTLEFT=495357&amp;STARTRIGHT=496157&amp;STARTBOTTOM=6131072&amp;STARTTOP=6131872</t>
  </si>
  <si>
    <t>150/30 MKII</t>
  </si>
  <si>
    <t>570715000000046223</t>
  </si>
  <si>
    <t>21759</t>
  </si>
  <si>
    <t>Mojbøl</t>
  </si>
  <si>
    <t>http://193.88.185.146/website/energidataKort/viewer.htm?starttema1=vindkraft&amp;STARTLEFT=509897&amp;STARTRIGHT=510697&amp;STARTBOTTOM=6131921&amp;STARTTOP=6132721</t>
  </si>
  <si>
    <t>225 kW V27</t>
  </si>
  <si>
    <t>570715000000045301</t>
  </si>
  <si>
    <t>20951</t>
  </si>
  <si>
    <t>Maltbæ by</t>
  </si>
  <si>
    <t>http://193.88.185.146/website/energidataKort/viewer.htm?starttema1=vindkraft&amp;STARTLEFT=504045&amp;STARTRIGHT=504845&amp;STARTBOTTOM=6146033&amp;STARTTOP=6146833</t>
  </si>
  <si>
    <t>55 kW</t>
  </si>
  <si>
    <t>570715000000045172</t>
  </si>
  <si>
    <t>20074</t>
  </si>
  <si>
    <t>Skudstrup</t>
  </si>
  <si>
    <t>http://193.88.185.146/website/energidataKort/viewer.htm?starttema1=vindkraft&amp;STARTLEFT=511585&amp;STARTRIGHT=512385&amp;STARTBOTTOM=6143370&amp;STARTTOP=6144170</t>
  </si>
  <si>
    <t>570715000000045158</t>
  </si>
  <si>
    <t>62245</t>
  </si>
  <si>
    <t>Sønderager</t>
  </si>
  <si>
    <t>http://193.88.185.146/website/energidataKort/viewer.htm?starttema1=vindkraft&amp;STARTLEFT=490812&amp;STARTRIGHT=491612&amp;STARTBOTTOM=6143241&amp;STARTTOP=6144041</t>
  </si>
  <si>
    <t>NM1000/54</t>
  </si>
  <si>
    <t>570715000000035647</t>
  </si>
  <si>
    <t>61862</t>
  </si>
  <si>
    <t>Tvile By</t>
  </si>
  <si>
    <t>http://193.88.185.146/website/energidataKort/viewer.htm?starttema1=vindkraft&amp;STARTLEFT=491883&amp;STARTRIGHT=492683&amp;STARTBOTTOM=6154457&amp;STARTTOP=6155257</t>
  </si>
  <si>
    <t>570715000000035074</t>
  </si>
  <si>
    <t>61860</t>
  </si>
  <si>
    <t>Tobøl By</t>
  </si>
  <si>
    <t>http://193.88.185.146/website/energidataKort/viewer.htm?starttema1=vindkraft&amp;STARTLEFT=491384&amp;STARTRIGHT=492184&amp;STARTBOTTOM=6142385&amp;STARTTOP=6143185</t>
  </si>
  <si>
    <t>570715000000035067</t>
  </si>
  <si>
    <t>http://193.88.185.146/website/energidataKort/viewer.htm?starttema1=vindkraft&amp;STARTLEFT=491331&amp;STARTRIGHT=492131&amp;STARTBOTTOM=6142579&amp;STARTTOP=6143379</t>
  </si>
  <si>
    <t>W600/45</t>
  </si>
  <si>
    <t>570715000000035050</t>
  </si>
  <si>
    <t>61811</t>
  </si>
  <si>
    <t>Stenderup by</t>
  </si>
  <si>
    <t>http://193.88.185.146/website/energidataKort/viewer.htm?starttema1=vindkraft&amp;STARTLEFT=490473&amp;STARTRIGHT=491273&amp;STARTBOTTOM=6143480&amp;STARTTOP=6144280</t>
  </si>
  <si>
    <t>GAIA 11</t>
  </si>
  <si>
    <t>570715000000035005</t>
  </si>
  <si>
    <t>61781</t>
  </si>
  <si>
    <t>Skovbølling by</t>
  </si>
  <si>
    <t>http://193.88.185.146/website/energidataKort/viewer.htm?starttema1=vindkraft&amp;STARTLEFT=491281&amp;STARTRIGHT=492081&amp;STARTBOTTOM=6157650&amp;STARTTOP=6158450</t>
  </si>
  <si>
    <t>570715000000034916</t>
  </si>
  <si>
    <t>61775</t>
  </si>
  <si>
    <t>Vittrup by</t>
  </si>
  <si>
    <t>http://193.88.185.146/website/energidataKort/viewer.htm?starttema1=vindkraft&amp;STARTLEFT=503548&amp;STARTRIGHT=504348&amp;STARTBOTTOM=6157097&amp;STARTTOP=6157897</t>
  </si>
  <si>
    <t>570715000000034909</t>
  </si>
  <si>
    <t>61774</t>
  </si>
  <si>
    <t>http://193.88.185.146/website/energidataKort/viewer.htm?starttema1=vindkraft&amp;STARTLEFT=503639&amp;STARTRIGHT=504439&amp;STARTBOTTOM=6156917&amp;STARTTOP=6157717</t>
  </si>
  <si>
    <t>570715000000034893</t>
  </si>
  <si>
    <t>61556</t>
  </si>
  <si>
    <t>Okslund By</t>
  </si>
  <si>
    <t>http://193.88.185.146/website/energidataKort/viewer.htm?starttema1=vindkraft&amp;STARTLEFT=498940&amp;STARTRIGHT=499740&amp;STARTBOTTOM=6159956&amp;STARTTOP=6160756</t>
  </si>
  <si>
    <t>570715000000034855</t>
  </si>
  <si>
    <t>61555</t>
  </si>
  <si>
    <t>http://193.88.185.146/website/energidataKort/viewer.htm?starttema1=vindkraft&amp;STARTLEFT=498932&amp;STARTRIGHT=499732&amp;STARTBOTTOM=6160142&amp;STARTTOP=6160942</t>
  </si>
  <si>
    <t>NTK 600143</t>
  </si>
  <si>
    <t>570715000000034848</t>
  </si>
  <si>
    <t>61313</t>
  </si>
  <si>
    <t>Sekær Gde</t>
  </si>
  <si>
    <t>http://193.88.185.146/website/energidataKort/viewer.htm?starttema1=vindkraft&amp;STARTLEFT=493965&amp;STARTRIGHT=494765&amp;STARTBOTTOM=6155158&amp;STARTTOP=6155958</t>
  </si>
  <si>
    <t>570715000000034657</t>
  </si>
  <si>
    <t>60903</t>
  </si>
  <si>
    <t>http://193.88.185.146/website/energidataKort/viewer.htm?starttema1=vindkraft&amp;STARTLEFT=490640&amp;STARTRIGHT=491440&amp;STARTBOTTOM=6143360&amp;STARTTOP=6144160</t>
  </si>
  <si>
    <t>570715000000034527</t>
  </si>
  <si>
    <t>60902</t>
  </si>
  <si>
    <t>http://193.88.185.146/website/energidataKort/viewer.htm?starttema1=vindkraft&amp;STARTLEFT=493954&amp;STARTRIGHT=494754&amp;STARTBOTTOM=6155372&amp;STARTTOP=6156172</t>
  </si>
  <si>
    <t>Bonus 200</t>
  </si>
  <si>
    <t>570715000000034510</t>
  </si>
  <si>
    <t>60168</t>
  </si>
  <si>
    <t>Føvling By</t>
  </si>
  <si>
    <t>http://193.88.185.146/website/energidataKort/viewer.htm?starttema1=vindkraft&amp;STARTLEFT=496431&amp;STARTRIGHT=497231&amp;STARTBOTTOM=6146281&amp;STARTTOP=6147081</t>
  </si>
  <si>
    <t>570715000000034268</t>
  </si>
  <si>
    <t>59971</t>
  </si>
  <si>
    <t>http://193.88.185.146/website/energidataKort/viewer.htm?starttema1=vindkraft&amp;STARTLEFT=491709&amp;STARTRIGHT=492509&amp;STARTBOTTOM=6154250&amp;STARTTOP=6155050</t>
  </si>
  <si>
    <t>Cockie M/C2</t>
  </si>
  <si>
    <t>570715000000034046</t>
  </si>
  <si>
    <t>59909</t>
  </si>
  <si>
    <t>Tirslund By</t>
  </si>
  <si>
    <t>http://193.88.185.146/website/energidataKort/viewer.htm?starttema1=vindkraft&amp;STARTLEFT=494874&amp;STARTRIGHT=495674&amp;STARTBOTTOM=6147739&amp;STARTTOP=6148539</t>
  </si>
  <si>
    <t>570715000000034039</t>
  </si>
  <si>
    <t>59672</t>
  </si>
  <si>
    <t>Nr Holsted By</t>
  </si>
  <si>
    <t>http://193.88.185.146/website/energidataKort/viewer.htm?starttema1=vindkraft&amp;STARTLEFT=493131&amp;STARTRIGHT=493931&amp;STARTBOTTOM=6153465&amp;STARTTOP=6154265</t>
  </si>
  <si>
    <t>570715000000033940</t>
  </si>
  <si>
    <t>56819</t>
  </si>
  <si>
    <t>Debel By</t>
  </si>
  <si>
    <t>http://193.88.185.146/website/energidataKort/viewer.htm?starttema1=vindkraft&amp;STARTLEFT=499877&amp;STARTRIGHT=500677&amp;STARTBOTTOM=6157102&amp;STARTTOP=6157902</t>
  </si>
  <si>
    <t>570715000000033674</t>
  </si>
  <si>
    <t>56403</t>
  </si>
  <si>
    <t>Terpling By</t>
  </si>
  <si>
    <t>http://193.88.185.146/website/energidataKort/viewer.htm?starttema1=vindkraft&amp;STARTLEFT=488585&amp;STARTRIGHT=489385&amp;STARTBOTTOM=6154436&amp;STARTTOP=6155236</t>
  </si>
  <si>
    <t>570715000000033568</t>
  </si>
  <si>
    <t>55623</t>
  </si>
  <si>
    <t>Stenderup By</t>
  </si>
  <si>
    <t>http://193.88.185.146/website/energidataKort/viewer.htm?starttema1=vindkraft&amp;STARTLEFT=490406&amp;STARTRIGHT=491206&amp;STARTBOTTOM=6145080&amp;STARTTOP=6145880</t>
  </si>
  <si>
    <t>570715000000033162</t>
  </si>
  <si>
    <t>51912-2</t>
  </si>
  <si>
    <t>Tirslund by</t>
  </si>
  <si>
    <t>http://193.88.185.146/website/energidataKort/viewer.htm?starttema1=vindkraft&amp;STARTLEFT=496904&amp;STARTRIGHT=497704&amp;STARTBOTTOM=6148188&amp;STARTTOP=6148988</t>
  </si>
  <si>
    <t>570715000000033155</t>
  </si>
  <si>
    <t>http://193.88.185.146/website/energidataKort/viewer.htm?starttema1=vindkraft&amp;STARTLEFT=496870&amp;STARTRIGHT=497670&amp;STARTBOTTOM=6148271&amp;STARTTOP=6149071</t>
  </si>
  <si>
    <t>570715000000033148</t>
  </si>
  <si>
    <t>141044</t>
  </si>
  <si>
    <t>Åstrup by</t>
  </si>
  <si>
    <t>http://193.88.185.146/website/energidataKort/viewer.htm?starttema1=vindkraft&amp;STARTLEFT=488521&amp;STARTRIGHT=489321&amp;STARTBOTTOM=6159557&amp;STARTTOP=6160357</t>
  </si>
  <si>
    <t>570715000000032301</t>
  </si>
  <si>
    <t>141043</t>
  </si>
  <si>
    <t>http://193.88.185.146/website/energidataKort/viewer.htm?starttema1=vindkraft&amp;STARTLEFT=488521&amp;STARTRIGHT=489321&amp;STARTBOTTOM=6159315&amp;STARTTOP=6160115</t>
  </si>
  <si>
    <t>570715000000032295</t>
  </si>
  <si>
    <t>141042</t>
  </si>
  <si>
    <t>http://193.88.185.146/website/energidataKort/viewer.htm?starttema1=vindkraft&amp;STARTLEFT=488479&amp;STARTRIGHT=489279&amp;STARTBOTTOM=6159955&amp;STARTTOP=6160755</t>
  </si>
  <si>
    <t>570715000000032288</t>
  </si>
  <si>
    <t>141041</t>
  </si>
  <si>
    <t>http://193.88.185.146/website/energidataKort/viewer.htm?starttema1=vindkraft&amp;STARTLEFT=488459&amp;STARTRIGHT=489259&amp;STARTBOTTOM=6160133&amp;STARTTOP=6160933</t>
  </si>
  <si>
    <t>V47/660</t>
  </si>
  <si>
    <t>570715000000032271</t>
  </si>
  <si>
    <t>141039</t>
  </si>
  <si>
    <t>V. Gjerndrup by</t>
  </si>
  <si>
    <t>http://193.88.185.146/website/energidataKort/viewer.htm?starttema1=vindkraft&amp;STARTLEFT=499830&amp;STARTRIGHT=500630&amp;STARTBOTTOM=6151218&amp;STARTTOP=6152018</t>
  </si>
  <si>
    <t>570715000000032264</t>
  </si>
  <si>
    <t>141038</t>
  </si>
  <si>
    <t>http://193.88.185.146/website/energidataKort/viewer.htm?starttema1=vindkraft&amp;STARTLEFT=500026&amp;STARTRIGHT=500826&amp;STARTBOTTOM=6151206&amp;STARTTOP=6152006</t>
  </si>
  <si>
    <t>570715000000032257</t>
  </si>
  <si>
    <t>140561</t>
  </si>
  <si>
    <t>http://193.88.185.146/website/energidataKort/viewer.htm?starttema1=vindkraft&amp;STARTLEFT=499626&amp;STARTRIGHT=500426&amp;STARTBOTTOM=6151230&amp;STARTTOP=6152030</t>
  </si>
  <si>
    <t>Bonus 1,3 MV</t>
  </si>
  <si>
    <t>570715000000032202</t>
  </si>
  <si>
    <t>140529</t>
  </si>
  <si>
    <t>5aa</t>
  </si>
  <si>
    <t>Okslund by</t>
  </si>
  <si>
    <t>http://193.88.185.146/website/energidataKort/viewer.htm?starttema1=vindkraft&amp;STARTLEFT=501749&amp;STARTRIGHT=502549&amp;STARTBOTTOM=6159565&amp;STARTTOP=6160365</t>
  </si>
  <si>
    <t>570715000000032196</t>
  </si>
  <si>
    <t>140527</t>
  </si>
  <si>
    <t>5h</t>
  </si>
  <si>
    <t>http://193.88.185.146/website/energidataKort/viewer.htm?starttema1=vindkraft&amp;STARTLEFT=501861&amp;STARTRIGHT=502661&amp;STARTBOTTOM=6159869&amp;STARTTOP=6160669</t>
  </si>
  <si>
    <t>570715000000032189</t>
  </si>
  <si>
    <t>140526</t>
  </si>
  <si>
    <t>5æ</t>
  </si>
  <si>
    <t>http://193.88.185.146/website/energidataKort/viewer.htm?starttema1=vindkraft&amp;STARTLEFT=501976&amp;STARTRIGHT=502776&amp;STARTBOTTOM=6160182&amp;STARTTOP=6160982</t>
  </si>
  <si>
    <t>570715000000032172</t>
  </si>
  <si>
    <t>140096</t>
  </si>
  <si>
    <t>http://193.88.185.146/website/energidataKort/viewer.htm?starttema1=vindkraft&amp;STARTLEFT=488526&amp;STARTRIGHT=489326&amp;STARTBOTTOM=6159357&amp;STARTTOP=6160157</t>
  </si>
  <si>
    <t>NM1500C/64</t>
  </si>
  <si>
    <t>570715000000032042</t>
  </si>
  <si>
    <t>2203873</t>
  </si>
  <si>
    <t>Kragelund by</t>
  </si>
  <si>
    <t>http://193.88.185.146/website/energidataKort/viewer.htm?starttema1=vindkraft&amp;STARTLEFT=510379&amp;STARTRIGHT=511179&amp;STARTBOTTOM=6159865&amp;STARTTOP=6160665</t>
  </si>
  <si>
    <t>570715000000024542</t>
  </si>
  <si>
    <t>203869</t>
  </si>
  <si>
    <t>St. Andst by</t>
  </si>
  <si>
    <t>http://193.88.185.146/website/energidataKort/viewer.htm?starttema1=vindkraft&amp;STARTLEFT=513661&amp;STARTRIGHT=514461&amp;STARTBOTTOM=6147281&amp;STARTTOP=6148081</t>
  </si>
  <si>
    <t>Gaia Wind 11kW</t>
  </si>
  <si>
    <t>570715000000024504</t>
  </si>
  <si>
    <t>203738</t>
  </si>
  <si>
    <t>Øst Gesten</t>
  </si>
  <si>
    <t>http://193.88.185.146/website/energidataKort/viewer.htm?starttema1=vindkraft&amp;STARTLEFT=514918&amp;STARTRIGHT=515718&amp;STARTBOTTOM=6153840&amp;STARTTOP=6154640</t>
  </si>
  <si>
    <t>570715000000024450</t>
  </si>
  <si>
    <t>203591</t>
  </si>
  <si>
    <t>http://193.88.185.146/website/energidataKort/viewer.htm?starttema1=vindkraft&amp;STARTLEFT=513691&amp;STARTRIGHT=514491&amp;STARTBOTTOM=6147110&amp;STARTTOP=6147910</t>
  </si>
  <si>
    <t>570715000000024443</t>
  </si>
  <si>
    <t>203426</t>
  </si>
  <si>
    <t>http://193.88.185.146/website/energidataKort/viewer.htm?starttema1=vindkraft&amp;STARTLEFT=513720&amp;STARTRIGHT=514520&amp;STARTBOTTOM=6146942&amp;STARTTOP=6147742</t>
  </si>
  <si>
    <t>570715000000024375</t>
  </si>
  <si>
    <t>2203340</t>
  </si>
  <si>
    <t>Veerst</t>
  </si>
  <si>
    <t>http://193.88.185.146/website/energidataKort/viewer.htm?starttema1=vindkraft&amp;STARTLEFT=516059&amp;STARTRIGHT=516859&amp;STARTBOTTOM=6159161&amp;STARTTOP=6159961</t>
  </si>
  <si>
    <t>570715000000024351</t>
  </si>
  <si>
    <t>2203339</t>
  </si>
  <si>
    <t>http://193.88.185.146/website/energidataKort/viewer.htm?starttema1=vindkraft&amp;STARTLEFT=515974&amp;STARTRIGHT=516774&amp;STARTBOTTOM=6158980&amp;STARTTOP=6159780</t>
  </si>
  <si>
    <t>570715000000024344</t>
  </si>
  <si>
    <t>2203338</t>
  </si>
  <si>
    <t>Husted by</t>
  </si>
  <si>
    <t>http://193.88.185.146/website/energidataKort/viewer.htm?starttema1=vindkraft&amp;STARTLEFT=515889&amp;STARTRIGHT=516689&amp;STARTBOTTOM=6158799&amp;STARTTOP=6159599</t>
  </si>
  <si>
    <t>570715000000024337</t>
  </si>
  <si>
    <t>203283</t>
  </si>
  <si>
    <t>Hundsbæk Hovedgård</t>
  </si>
  <si>
    <t>http://193.88.185.146/website/energidataKort/viewer.htm?starttema1=vindkraft&amp;STARTLEFT=503815&amp;STARTRIGHT=504615&amp;STARTBOTTOM=6153181&amp;STARTTOP=6153981</t>
  </si>
  <si>
    <t>570715000000024320</t>
  </si>
  <si>
    <t>203193</t>
  </si>
  <si>
    <t>http://193.88.185.146/website/energidataKort/viewer.htm?starttema1=vindkraft&amp;STARTLEFT=510280&amp;STARTRIGHT=511080&amp;STARTBOTTOM=6160036&amp;STARTTOP=6160836</t>
  </si>
  <si>
    <t>570715000000024313</t>
  </si>
  <si>
    <t>202743</t>
  </si>
  <si>
    <t>http://193.88.185.146/website/energidataKort/viewer.htm?starttema1=vindkraft&amp;STARTLEFT=503836&amp;STARTRIGHT=504636&amp;STARTBOTTOM=6152983&amp;STARTTOP=6153783</t>
  </si>
  <si>
    <t>570715000000024276</t>
  </si>
  <si>
    <t>2202742</t>
  </si>
  <si>
    <t>http://193.88.185.146/website/energidataKort/viewer.htm?starttema1=vindkraft&amp;STARTLEFT=503856&amp;STARTRIGHT=504656&amp;STARTBOTTOM=6152785&amp;STARTTOP=6153585</t>
  </si>
  <si>
    <t>570715000000024269</t>
  </si>
  <si>
    <t>202297</t>
  </si>
  <si>
    <t>Gamst by</t>
  </si>
  <si>
    <t>http://193.88.185.146/website/energidataKort/viewer.htm?starttema1=vindkraft&amp;STARTLEFT=511934&amp;STARTRIGHT=512734&amp;STARTBOTTOM=6148909&amp;STARTTOP=6149709</t>
  </si>
  <si>
    <t>570715000000024252</t>
  </si>
  <si>
    <t>202147</t>
  </si>
  <si>
    <t>Gejsing by</t>
  </si>
  <si>
    <t>http://193.88.185.146/website/energidataKort/viewer.htm?starttema1=vindkraft&amp;STARTLEFT=517336&amp;STARTRIGHT=518136&amp;STARTBOTTOM=6149361&amp;STARTTOP=6150161</t>
  </si>
  <si>
    <t>570715000000024245</t>
  </si>
  <si>
    <t>202146</t>
  </si>
  <si>
    <t>http://193.88.185.146/website/energidataKort/viewer.htm?starttema1=vindkraft&amp;STARTLEFT=517257&amp;STARTRIGHT=518057&amp;STARTBOTTOM=6149544&amp;STARTTOP=6150344</t>
  </si>
  <si>
    <t>570715000000024238</t>
  </si>
  <si>
    <t>2202145</t>
  </si>
  <si>
    <t>Gejsing</t>
  </si>
  <si>
    <t>http://193.88.185.146/website/energidataKort/viewer.htm?starttema1=vindkraft&amp;STARTLEFT=517177&amp;STARTRIGHT=517977&amp;STARTBOTTOM=6149728&amp;STARTTOP=6150528</t>
  </si>
  <si>
    <t>570715000000024221</t>
  </si>
  <si>
    <t>2202144</t>
  </si>
  <si>
    <t>Bække</t>
  </si>
  <si>
    <t>http://193.88.185.146/website/energidataKort/viewer.htm?starttema1=vindkraft&amp;STARTLEFT=511773&amp;STARTRIGHT=512573&amp;STARTBOTTOM=6160906&amp;STARTTOP=6161706</t>
  </si>
  <si>
    <t>570715000000024214</t>
  </si>
  <si>
    <t>2202143</t>
  </si>
  <si>
    <t>Vester Torsted By</t>
  </si>
  <si>
    <t>http://193.88.185.146/website/energidataKort/viewer.htm?starttema1=vindkraft&amp;STARTLEFT=511908&amp;STARTRIGHT=512708&amp;STARTBOTTOM=6160680&amp;STARTTOP=6161480</t>
  </si>
  <si>
    <t>570715000000024207</t>
  </si>
  <si>
    <t>2202090</t>
  </si>
  <si>
    <t>1be</t>
  </si>
  <si>
    <t>Skødegård</t>
  </si>
  <si>
    <t>http://193.88.185.146/website/energidataKort/viewer.htm?starttema1=vindkraft&amp;STARTLEFT=509617&amp;STARTRIGHT=510417&amp;STARTBOTTOM=6161541&amp;STARTTOP=6162341</t>
  </si>
  <si>
    <t>570715000000024191</t>
  </si>
  <si>
    <t>http://193.88.185.146/website/energidataKort/viewer.htm?starttema1=vindkraft&amp;STARTLEFT=509653&amp;STARTRIGHT=510453&amp;STARTBOTTOM=6161838&amp;STARTTOP=6162638</t>
  </si>
  <si>
    <t>M1800-600/150 kW</t>
  </si>
  <si>
    <t>570715000000024184</t>
  </si>
  <si>
    <t>2201532</t>
  </si>
  <si>
    <t>Gesten</t>
  </si>
  <si>
    <t>http://193.88.185.146/website/energidataKort/viewer.htm?starttema1=vindkraft&amp;STARTLEFT=512489&amp;STARTRIGHT=513289&amp;STARTBOTTOM=6152005&amp;STARTTOP=6152805</t>
  </si>
  <si>
    <t>NM600-150/48</t>
  </si>
  <si>
    <t>570715000000024160</t>
  </si>
  <si>
    <t>201531</t>
  </si>
  <si>
    <t>http://193.88.185.146/website/energidataKort/viewer.htm?starttema1=vindkraft&amp;STARTLEFT=511870&amp;STARTRIGHT=512670&amp;STARTBOTTOM=6153853&amp;STARTTOP=6154653</t>
  </si>
  <si>
    <t>570715000000024153</t>
  </si>
  <si>
    <t>201485</t>
  </si>
  <si>
    <t>1aq</t>
  </si>
  <si>
    <t>http://193.88.185.146/website/energidataKort/viewer.htm?starttema1=vindkraft&amp;STARTLEFT=512893&amp;STARTRIGHT=513693&amp;STARTBOTTOM=6148584&amp;STARTTOP=6149384</t>
  </si>
  <si>
    <t>570715000000024146</t>
  </si>
  <si>
    <t>2201104</t>
  </si>
  <si>
    <t>Vester Gesten by</t>
  </si>
  <si>
    <t>http://193.88.185.146/website/energidataKort/viewer.htm?starttema1=vindkraft&amp;STARTLEFT=511739&amp;STARTRIGHT=512539&amp;STARTBOTTOM=6151366&amp;STARTTOP=6152166</t>
  </si>
  <si>
    <t>570715000000024139</t>
  </si>
  <si>
    <t>2200807</t>
  </si>
  <si>
    <t>2adel2</t>
  </si>
  <si>
    <t>http://193.88.185.146/website/energidataKort/viewer.htm?starttema1=vindkraft&amp;STARTLEFT=512575&amp;STARTRIGHT=513375&amp;STARTBOTTOM=6156901&amp;STARTTOP=6157701</t>
  </si>
  <si>
    <t>570715000000024122</t>
  </si>
  <si>
    <t>200806</t>
  </si>
  <si>
    <t>2adel3</t>
  </si>
  <si>
    <t>http://193.88.185.146/website/energidataKort/viewer.htm?starttema1=vindkraft&amp;STARTLEFT=512755&amp;STARTRIGHT=513555&amp;STARTBOTTOM=6156802&amp;STARTTOP=6157602</t>
  </si>
  <si>
    <t>570715000000024115</t>
  </si>
  <si>
    <t>200800</t>
  </si>
  <si>
    <t>http://193.88.185.146/website/energidataKort/viewer.htm?starttema1=vindkraft&amp;STARTLEFT=512937&amp;STARTRIGHT=513737&amp;STARTBOTTOM=6156704&amp;STARTTOP=6157504</t>
  </si>
  <si>
    <t>570715000000024108</t>
  </si>
  <si>
    <t>344233101</t>
  </si>
  <si>
    <t>Tarp by</t>
  </si>
  <si>
    <t>http://193.88.185.146/website/energidataKort/viewer.htm?starttema1=vindkraft&amp;STARTLEFT=461000&amp;STARTRIGHT=461800&amp;STARTBOTTOM=6182147&amp;STARTTOP=6182947</t>
  </si>
  <si>
    <t>Varde</t>
  </si>
  <si>
    <t>570715000000081880</t>
  </si>
  <si>
    <t>344233100</t>
  </si>
  <si>
    <t>http://193.88.185.146/website/energidataKort/viewer.htm?starttema1=vindkraft&amp;STARTLEFT=460782&amp;STARTRIGHT=461582&amp;STARTBOTTOM=6182201&amp;STARTTOP=6183001</t>
  </si>
  <si>
    <t>25/7,5 (55/7,5 Ombygget)</t>
  </si>
  <si>
    <t>570715000000081873</t>
  </si>
  <si>
    <t>344228437</t>
  </si>
  <si>
    <t>Transbøl</t>
  </si>
  <si>
    <t>http://193.88.185.146/website/energidataKort/viewer.htm?starttema1=vindkraft&amp;STARTLEFT=469626&amp;STARTRIGHT=470426&amp;STARTBOTTOM=6175620&amp;STARTTOP=6176420</t>
  </si>
  <si>
    <t>NM 900/52 kW</t>
  </si>
  <si>
    <t>570715000000064227</t>
  </si>
  <si>
    <t>344227011-6</t>
  </si>
  <si>
    <t>Næsbjerg By, Næsbjerg</t>
  </si>
  <si>
    <t>http://193.88.185.146/website/energidataKort/viewer.htm?starttema1=vindkraft&amp;STARTLEFT=477437&amp;STARTRIGHT=478237&amp;STARTBOTTOM=6163152&amp;STARTTOP=6163952</t>
  </si>
  <si>
    <t>570715000000063701</t>
  </si>
  <si>
    <t>344227011-5</t>
  </si>
  <si>
    <t>http://193.88.185.146/website/energidataKort/viewer.htm?starttema1=vindkraft&amp;STARTLEFT=477436&amp;STARTRIGHT=478236&amp;STARTBOTTOM=6162926&amp;STARTTOP=6163726</t>
  </si>
  <si>
    <t>570715000000063695</t>
  </si>
  <si>
    <t>344227011-4</t>
  </si>
  <si>
    <t>http://193.88.185.146/website/energidataKort/viewer.htm?starttema1=vindkraft&amp;STARTLEFT=477435&amp;STARTRIGHT=478235&amp;STARTBOTTOM=6162701&amp;STARTTOP=6163501</t>
  </si>
  <si>
    <t>570715000000063688</t>
  </si>
  <si>
    <t>344227011-3</t>
  </si>
  <si>
    <t>http://193.88.185.146/website/energidataKort/viewer.htm?starttema1=vindkraft&amp;STARTLEFT=477210&amp;STARTRIGHT=478010&amp;STARTBOTTOM=6163150&amp;STARTTOP=6163950</t>
  </si>
  <si>
    <t>570715000000063671</t>
  </si>
  <si>
    <t>344227011-2</t>
  </si>
  <si>
    <t>http://193.88.185.146/website/energidataKort/viewer.htm?starttema1=vindkraft&amp;STARTLEFT=477209&amp;STARTRIGHT=478009&amp;STARTBOTTOM=6162924&amp;STARTTOP=6163724</t>
  </si>
  <si>
    <t>570715000000063664</t>
  </si>
  <si>
    <t>344227011-1</t>
  </si>
  <si>
    <t>http://193.88.185.146/website/energidataKort/viewer.htm?starttema1=vindkraft&amp;STARTLEFT=477208&amp;STARTRIGHT=478008&amp;STARTBOTTOM=6162699&amp;STARTTOP=6163499</t>
  </si>
  <si>
    <t>570715000000063657</t>
  </si>
  <si>
    <t>344227010-3</t>
  </si>
  <si>
    <t>Biltoft By, Næsbjerg</t>
  </si>
  <si>
    <t>http://193.88.185.146/website/energidataKort/viewer.htm?starttema1=vindkraft&amp;STARTLEFT=477651&amp;STARTRIGHT=478451&amp;STARTBOTTOM=6164814&amp;STARTTOP=6165614</t>
  </si>
  <si>
    <t>570715000000063633</t>
  </si>
  <si>
    <t>344227010-2</t>
  </si>
  <si>
    <t>http://193.88.185.146/website/energidataKort/viewer.htm?starttema1=vindkraft&amp;STARTLEFT=477650&amp;STARTRIGHT=478450&amp;STARTBOTTOM=6164578&amp;STARTTOP=6165378</t>
  </si>
  <si>
    <t>570715000000063626</t>
  </si>
  <si>
    <t>344227010-1</t>
  </si>
  <si>
    <t>http://193.88.185.146/website/energidataKort/viewer.htm?starttema1=vindkraft&amp;STARTLEFT=477649&amp;STARTRIGHT=478449&amp;STARTBOTTOM=6164343&amp;STARTTOP=6165143</t>
  </si>
  <si>
    <t>NM72/2000kW</t>
  </si>
  <si>
    <t>570715000000063619</t>
  </si>
  <si>
    <t>344226950</t>
  </si>
  <si>
    <t>Orten, Varde Jorde</t>
  </si>
  <si>
    <t>http://193.88.185.146/website/energidataKort/viewer.htm?starttema1=vindkraft&amp;STARTLEFT=461099&amp;STARTRIGHT=461899&amp;STARTBOTTOM=6170744&amp;STARTTOP=6171544</t>
  </si>
  <si>
    <t>570715000000063596</t>
  </si>
  <si>
    <t>344226948</t>
  </si>
  <si>
    <t>Vittarp By, Ovtrup</t>
  </si>
  <si>
    <t>http://193.88.185.146/website/energidataKort/viewer.htm?starttema1=vindkraft&amp;STARTLEFT=461276&amp;STARTRIGHT=462076&amp;STARTBOTTOM=6170991&amp;STARTTOP=6171791</t>
  </si>
  <si>
    <t>570715000000063589</t>
  </si>
  <si>
    <t>344226947</t>
  </si>
  <si>
    <t>Vittarp By, Outrup</t>
  </si>
  <si>
    <t>http://193.88.185.146/website/energidataKort/viewer.htm?starttema1=vindkraft&amp;STARTLEFT=461580&amp;STARTRIGHT=462380&amp;STARTBOTTOM=6170932&amp;STARTTOP=6171732</t>
  </si>
  <si>
    <t>570715000000059445</t>
  </si>
  <si>
    <t>344226946</t>
  </si>
  <si>
    <t>http://193.88.185.146/website/energidataKort/viewer.htm?starttema1=vindkraft&amp;STARTLEFT=461884&amp;STARTRIGHT=462684&amp;STARTBOTTOM=6170872&amp;STARTTOP=6171672</t>
  </si>
  <si>
    <t>570715000000059438</t>
  </si>
  <si>
    <t>344140095</t>
  </si>
  <si>
    <t>Dejrup By, Outrup</t>
  </si>
  <si>
    <t>http://193.88.185.146/website/energidataKort/viewer.htm?starttema1=vindkraft&amp;STARTLEFT=456769&amp;STARTRIGHT=457569&amp;STARTBOTTOM=6178096&amp;STARTTOP=6178896</t>
  </si>
  <si>
    <t>Vestas V47-660 kW</t>
  </si>
  <si>
    <t>570715000000059421</t>
  </si>
  <si>
    <t>344225043-4</t>
  </si>
  <si>
    <t>Borre By, Al</t>
  </si>
  <si>
    <t>http://193.88.185.146/website/energidataKort/viewer.htm?starttema1=vindkraft&amp;STARTLEFT=457168&amp;STARTRIGHT=457968&amp;STARTBOTTOM=6166468&amp;STARTTOP=6167268</t>
  </si>
  <si>
    <t>570715000000055966</t>
  </si>
  <si>
    <t>344225043-3</t>
  </si>
  <si>
    <t>http://193.88.185.146/website/energidataKort/viewer.htm?starttema1=vindkraft&amp;STARTLEFT=457237&amp;STARTRIGHT=458037&amp;STARTBOTTOM=6166733&amp;STARTTOP=6167533</t>
  </si>
  <si>
    <t>570715000000055959</t>
  </si>
  <si>
    <t>344225043-2</t>
  </si>
  <si>
    <t>http://193.88.185.146/website/energidataKort/viewer.htm?starttema1=vindkraft&amp;STARTLEFT=457005&amp;STARTRIGHT=457805&amp;STARTBOTTOM=6166368&amp;STARTTOP=6167168</t>
  </si>
  <si>
    <t>570715000000055942</t>
  </si>
  <si>
    <t>344225043-1</t>
  </si>
  <si>
    <t>http://193.88.185.146/website/energidataKort/viewer.htm?starttema1=vindkraft&amp;STARTLEFT=457075&amp;STARTRIGHT=457875&amp;STARTBOTTOM=6166634&amp;STARTTOP=6167434</t>
  </si>
  <si>
    <t>570715000000055935</t>
  </si>
  <si>
    <t>62243</t>
  </si>
  <si>
    <t>Borre By</t>
  </si>
  <si>
    <t>http://193.88.185.146/website/energidataKort/viewer.htm?starttema1=vindkraft&amp;STARTLEFT=452020&amp;STARTRIGHT=452820&amp;STARTBOTTOM=6166008&amp;STARTTOP=6166808</t>
  </si>
  <si>
    <t>Gaia 5,5</t>
  </si>
  <si>
    <t>570715000000035630</t>
  </si>
  <si>
    <t>62142</t>
  </si>
  <si>
    <t>Lydum By</t>
  </si>
  <si>
    <t>http://193.88.185.146/website/energidataKort/viewer.htm?starttema1=vindkraft&amp;STARTLEFT=458695&amp;STARTRIGHT=459495&amp;STARTBOTTOM=6184599&amp;STARTTOP=6185399</t>
  </si>
  <si>
    <t>NM750-200148</t>
  </si>
  <si>
    <t>570715000000035609</t>
  </si>
  <si>
    <t>62032</t>
  </si>
  <si>
    <t>Rousthøje by</t>
  </si>
  <si>
    <t>http://193.88.185.146/website/energidataKort/viewer.htm?starttema1=vindkraft&amp;STARTLEFT=475652&amp;STARTRIGHT=476452&amp;STARTBOTTOM=6159227&amp;STARTTOP=6160027</t>
  </si>
  <si>
    <t>570715000000035586</t>
  </si>
  <si>
    <t>62031</t>
  </si>
  <si>
    <t>10o</t>
  </si>
  <si>
    <t>http://193.88.185.146/website/energidataKort/viewer.htm?starttema1=vindkraft&amp;STARTLEFT=475882&amp;STARTRIGHT=476682&amp;STARTBOTTOM=6159127&amp;STARTTOP=6159927</t>
  </si>
  <si>
    <t>570715000000035579</t>
  </si>
  <si>
    <t>62030</t>
  </si>
  <si>
    <t>10s</t>
  </si>
  <si>
    <t>http://193.88.185.146/website/energidataKort/viewer.htm?starttema1=vindkraft&amp;STARTLEFT=475774&amp;STARTRIGHT=476574&amp;STARTBOTTOM=6159435&amp;STARTTOP=6160235</t>
  </si>
  <si>
    <t>GAIA 5,5</t>
  </si>
  <si>
    <t>570715000000035562</t>
  </si>
  <si>
    <t>61985</t>
  </si>
  <si>
    <t>Vognslund by</t>
  </si>
  <si>
    <t>http://193.88.185.146/website/energidataKort/viewer.htm?starttema1=vindkraft&amp;STARTLEFT=479659&amp;STARTRIGHT=480459&amp;STARTBOTTOM=6186896&amp;STARTTOP=6187696</t>
  </si>
  <si>
    <t>570715000000035531</t>
  </si>
  <si>
    <t>61980</t>
  </si>
  <si>
    <t>10f</t>
  </si>
  <si>
    <t>Hennebjerg bg</t>
  </si>
  <si>
    <t>http://193.88.185.146/website/energidataKort/viewer.htm?starttema1=vindkraft&amp;STARTLEFT=456352&amp;STARTRIGHT=457152&amp;STARTBOTTOM=6177782&amp;STARTTOP=6178582</t>
  </si>
  <si>
    <t>570715000000035524</t>
  </si>
  <si>
    <t>61951</t>
  </si>
  <si>
    <t>149b</t>
  </si>
  <si>
    <t>Varde Markjorder</t>
  </si>
  <si>
    <t>http://193.88.185.146/website/energidataKort/viewer.htm?starttema1=vindkraft&amp;STARTLEFT=467936&amp;STARTRIGHT=468736&amp;STARTBOTTOM=6166638&amp;STARTTOP=6167438</t>
  </si>
  <si>
    <t>570715000000035487</t>
  </si>
  <si>
    <t>http://193.88.185.146/website/energidataKort/viewer.htm?starttema1=vindkraft&amp;STARTLEFT=467877&amp;STARTRIGHT=468677&amp;STARTBOTTOM=6166548&amp;STARTTOP=6167348</t>
  </si>
  <si>
    <t>570715000000035470</t>
  </si>
  <si>
    <t>61938</t>
  </si>
  <si>
    <t>http://193.88.185.146/website/energidataKort/viewer.htm?starttema1=vindkraft&amp;STARTLEFT=459869&amp;STARTRIGHT=460669&amp;STARTBOTTOM=6181467&amp;STARTTOP=6182267</t>
  </si>
  <si>
    <t>570715000000035081</t>
  </si>
  <si>
    <t>61858</t>
  </si>
  <si>
    <t>10g</t>
  </si>
  <si>
    <t>http://193.88.185.146/website/energidataKort/viewer.htm?starttema1=vindkraft&amp;STARTLEFT=476002&amp;STARTRIGHT=476802&amp;STARTBOTTOM=6159336&amp;STARTTOP=6160136</t>
  </si>
  <si>
    <t>570715000000035036</t>
  </si>
  <si>
    <t>61857</t>
  </si>
  <si>
    <t>Nørtarp By</t>
  </si>
  <si>
    <t>http://193.88.185.146/website/energidataKort/viewer.htm?starttema1=vindkraft&amp;STARTLEFT=471677&amp;STARTRIGHT=472477&amp;STARTBOTTOM=6185728&amp;STARTTOP=6186528</t>
  </si>
  <si>
    <t>570715000000035029</t>
  </si>
  <si>
    <t>61856</t>
  </si>
  <si>
    <t>http://193.88.185.146/website/energidataKort/viewer.htm?starttema1=vindkraft&amp;STARTLEFT=471566&amp;STARTRIGHT=472366&amp;STARTBOTTOM=6186061&amp;STARTTOP=6186861</t>
  </si>
  <si>
    <t>570715000000035012</t>
  </si>
  <si>
    <t>61801</t>
  </si>
  <si>
    <t>http://193.88.185.146/website/energidataKort/viewer.htm?starttema1=vindkraft&amp;STARTLEFT=471572&amp;STARTRIGHT=472372&amp;STARTBOTTOM=6185230&amp;STARTTOP=6186030</t>
  </si>
  <si>
    <t>570715000000034992</t>
  </si>
  <si>
    <t>61800</t>
  </si>
  <si>
    <t>http://193.88.185.146/website/energidataKort/viewer.htm?starttema1=vindkraft&amp;STARTLEFT=472120&amp;STARTRIGHT=472920&amp;STARTBOTTOM=6185271&amp;STARTTOP=6186071</t>
  </si>
  <si>
    <t>570715000000034985</t>
  </si>
  <si>
    <t>61799</t>
  </si>
  <si>
    <t>http://193.88.185.146/website/energidataKort/viewer.htm?starttema1=vindkraft&amp;STARTLEFT=471783&amp;STARTRIGHT=472583&amp;STARTBOTTOM=6185409&amp;STARTTOP=6186209</t>
  </si>
  <si>
    <t>570715000000034978</t>
  </si>
  <si>
    <t>61798</t>
  </si>
  <si>
    <t>http://193.88.185.146/website/energidataKort/viewer.htm?starttema1=vindkraft&amp;STARTLEFT=471469&amp;STARTRIGHT=472269&amp;STARTBOTTOM=6185538&amp;STARTTOP=6186338</t>
  </si>
  <si>
    <t>570715000000034961</t>
  </si>
  <si>
    <t>61797</t>
  </si>
  <si>
    <t>http://193.88.185.146/website/energidataKort/viewer.htm?starttema1=vindkraft&amp;STARTLEFT=472011&amp;STARTRIGHT=472811&amp;STARTBOTTOM=6185602&amp;STARTTOP=6186402</t>
  </si>
  <si>
    <t>570715000000034954</t>
  </si>
  <si>
    <t>61796</t>
  </si>
  <si>
    <t>http://193.88.185.146/website/energidataKort/viewer.htm?starttema1=vindkraft&amp;STARTLEFT=471367&amp;STARTRIGHT=472167&amp;STARTBOTTOM=6185845&amp;STARTTOP=6186645</t>
  </si>
  <si>
    <t>570715000000034947</t>
  </si>
  <si>
    <t>61795</t>
  </si>
  <si>
    <t>http://193.88.185.146/website/energidataKort/viewer.htm?starttema1=vindkraft&amp;STARTLEFT=471901&amp;STARTRIGHT=472701&amp;STARTBOTTOM=6185935&amp;STARTTOP=6186735</t>
  </si>
  <si>
    <t>570715000000034930</t>
  </si>
  <si>
    <t>61794</t>
  </si>
  <si>
    <t>http://193.88.185.146/website/energidataKort/viewer.htm?starttema1=vindkraft&amp;STARTLEFT=471255&amp;STARTRIGHT=472055&amp;STARTBOTTOM=6186178&amp;STARTTOP=6186978</t>
  </si>
  <si>
    <t>Nordtank Energy Group A/S</t>
  </si>
  <si>
    <t>570715000000034923</t>
  </si>
  <si>
    <t>61721</t>
  </si>
  <si>
    <t>Sdr Starup By</t>
  </si>
  <si>
    <t>http://193.88.185.146/website/energidataKort/viewer.htm?starttema1=vindkraft&amp;STARTLEFT=488608&amp;STARTRIGHT=489408&amp;STARTBOTTOM=6164878&amp;STARTTOP=6165678</t>
  </si>
  <si>
    <t>570715000000034862</t>
  </si>
  <si>
    <t>61540</t>
  </si>
  <si>
    <t>Gunderup by</t>
  </si>
  <si>
    <t>http://193.88.185.146/website/energidataKort/viewer.htm?starttema1=vindkraft&amp;STARTLEFT=477084&amp;STARTRIGHT=477884&amp;STARTBOTTOM=6158602&amp;STARTTOP=6159402</t>
  </si>
  <si>
    <t>570715000000034831</t>
  </si>
  <si>
    <t>61539</t>
  </si>
  <si>
    <t>http://193.88.185.146/website/energidataKort/viewer.htm?starttema1=vindkraft&amp;STARTLEFT=477179&amp;STARTRIGHT=477979&amp;STARTBOTTOM=6158822&amp;STARTTOP=6159622</t>
  </si>
  <si>
    <t>570715000000034824</t>
  </si>
  <si>
    <t>61538</t>
  </si>
  <si>
    <t>http://193.88.185.146/website/energidataKort/viewer.htm?starttema1=vindkraft&amp;STARTLEFT=476828&amp;STARTRIGHT=477628&amp;STARTBOTTOM=6158715&amp;STARTTOP=6159515</t>
  </si>
  <si>
    <t>570715000000034817</t>
  </si>
  <si>
    <t>61537</t>
  </si>
  <si>
    <t>http://193.88.185.146/website/energidataKort/viewer.htm?starttema1=vindkraft&amp;STARTLEFT=476923&amp;STARTRIGHT=477723&amp;STARTBOTTOM=6158934&amp;STARTTOP=6159734</t>
  </si>
  <si>
    <t>570715000000034800</t>
  </si>
  <si>
    <t>61536</t>
  </si>
  <si>
    <t>http://193.88.185.146/website/energidataKort/viewer.htm?starttema1=vindkraft&amp;STARTLEFT=476538&amp;STARTRIGHT=477338&amp;STARTBOTTOM=6158840&amp;STARTTOP=6159640</t>
  </si>
  <si>
    <t>570715000000034794</t>
  </si>
  <si>
    <t>61535</t>
  </si>
  <si>
    <t>http://193.88.185.146/website/energidataKort/viewer.htm?starttema1=vindkraft&amp;STARTLEFT=476634&amp;STARTRIGHT=477434&amp;STARTBOTTOM=6159060&amp;STARTTOP=6159860</t>
  </si>
  <si>
    <t>570715000000034787</t>
  </si>
  <si>
    <t>61532</t>
  </si>
  <si>
    <t>Tarp by, Ende</t>
  </si>
  <si>
    <t>http://193.88.185.146/website/energidataKort/viewer.htm?starttema1=vindkraft&amp;STARTLEFT=461138&amp;STARTRIGHT=461938&amp;STARTBOTTOM=6181886&amp;STARTTOP=6182686</t>
  </si>
  <si>
    <t>570715000000034732</t>
  </si>
  <si>
    <t>61528</t>
  </si>
  <si>
    <t>Sdr Starup Bu</t>
  </si>
  <si>
    <t>http://193.88.185.146/website/energidataKort/viewer.htm?starttema1=vindkraft&amp;STARTLEFT=488532&amp;STARTRIGHT=489332&amp;STARTBOTTOM=6165178&amp;STARTTOP=6165978</t>
  </si>
  <si>
    <t>570715000000034695</t>
  </si>
  <si>
    <t>61265</t>
  </si>
  <si>
    <t>13q</t>
  </si>
  <si>
    <t>http://193.88.185.146/website/energidataKort/viewer.htm?starttema1=vindkraft&amp;STARTLEFT=473572&amp;STARTRIGHT=474372&amp;STARTBOTTOM=6161745&amp;STARTTOP=6162545</t>
  </si>
  <si>
    <t>Kolibri 11</t>
  </si>
  <si>
    <t>570715000000034619</t>
  </si>
  <si>
    <t>61167</t>
  </si>
  <si>
    <t>2bc</t>
  </si>
  <si>
    <t>Fåborg by</t>
  </si>
  <si>
    <t>http://193.88.185.146/website/energidataKort/viewer.htm?starttema1=vindkraft&amp;STARTLEFT=482103&amp;STARTRIGHT=482903&amp;STARTBOTTOM=6161133&amp;STARTTOP=6161933</t>
  </si>
  <si>
    <t>570715000000034572</t>
  </si>
  <si>
    <t>61128</t>
  </si>
  <si>
    <t>Lundager by</t>
  </si>
  <si>
    <t>http://193.88.185.146/website/energidataKort/viewer.htm?starttema1=vindkraft&amp;STARTLEFT=459471&amp;STARTRIGHT=460271&amp;STARTBOTTOM=6177422&amp;STARTTOP=6178222</t>
  </si>
  <si>
    <t>570715000000034565</t>
  </si>
  <si>
    <t>61127</t>
  </si>
  <si>
    <t>http://193.88.185.146/website/energidataKort/viewer.htm?starttema1=vindkraft&amp;STARTLEFT=459233&amp;STARTRIGHT=460033&amp;STARTBOTTOM=6177738&amp;STARTTOP=6178538</t>
  </si>
  <si>
    <t>570715000000034558</t>
  </si>
  <si>
    <t>60145</t>
  </si>
  <si>
    <t>151a</t>
  </si>
  <si>
    <t>Gestengene</t>
  </si>
  <si>
    <t>http://193.88.185.146/website/energidataKort/viewer.htm?starttema1=vindkraft&amp;STARTLEFT=456758&amp;STARTRIGHT=457558&amp;STARTBOTTOM=6183596&amp;STARTTOP=6184396</t>
  </si>
  <si>
    <t>570715000000034237</t>
  </si>
  <si>
    <t>http://193.88.185.146/website/energidataKort/viewer.htm?starttema1=vindkraft&amp;STARTLEFT=456428&amp;STARTRIGHT=457228&amp;STARTBOTTOM=6183478&amp;STARTTOP=6184278</t>
  </si>
  <si>
    <t>570715000000034220</t>
  </si>
  <si>
    <t>60143</t>
  </si>
  <si>
    <t>Kvong By</t>
  </si>
  <si>
    <t>http://193.88.185.146/website/energidataKort/viewer.htm?starttema1=vindkraft&amp;STARTLEFT=465954&amp;STARTRIGHT=466754&amp;STARTBOTTOM=6179352&amp;STARTTOP=6180152</t>
  </si>
  <si>
    <t>570715000000034213</t>
  </si>
  <si>
    <t>60142</t>
  </si>
  <si>
    <t>Hallum By</t>
  </si>
  <si>
    <t>http://193.88.185.146/website/energidataKort/viewer.htm?starttema1=vindkraft&amp;STARTLEFT=466228&amp;STARTRIGHT=467028&amp;STARTBOTTOM=6179105&amp;STARTTOP=6179905</t>
  </si>
  <si>
    <t>570715000000034206</t>
  </si>
  <si>
    <t>60141</t>
  </si>
  <si>
    <t>http://193.88.185.146/website/energidataKort/viewer.htm?starttema1=vindkraft&amp;STARTLEFT=466397&amp;STARTRIGHT=467197&amp;STARTBOTTOM=6179382&amp;STARTTOP=6180182</t>
  </si>
  <si>
    <t>570715000000034190</t>
  </si>
  <si>
    <t>60140</t>
  </si>
  <si>
    <t>http://193.88.185.146/website/energidataKort/viewer.htm?starttema1=vindkraft&amp;STARTLEFT=466614&amp;STARTRIGHT=467414&amp;STARTBOTTOM=6179122&amp;STARTTOP=6179922</t>
  </si>
  <si>
    <t>570715000000034183</t>
  </si>
  <si>
    <t>60139</t>
  </si>
  <si>
    <t>http://193.88.185.146/website/energidataKort/viewer.htm?starttema1=vindkraft&amp;STARTLEFT=466772&amp;STARTRIGHT=467572&amp;STARTBOTTOM=6179406&amp;STARTTOP=6180206</t>
  </si>
  <si>
    <t>570715000000034176</t>
  </si>
  <si>
    <t>60138</t>
  </si>
  <si>
    <t>Dejrup by</t>
  </si>
  <si>
    <t>http://193.88.185.146/website/energidataKort/viewer.htm?starttema1=vindkraft&amp;STARTLEFT=456709&amp;STARTRIGHT=457509&amp;STARTBOTTOM=6177612&amp;STARTTOP=6178412</t>
  </si>
  <si>
    <t>570715000000034169</t>
  </si>
  <si>
    <t>60137</t>
  </si>
  <si>
    <t>Gammelgård</t>
  </si>
  <si>
    <t>http://193.88.185.146/website/energidataKort/viewer.htm?starttema1=vindkraft&amp;STARTLEFT=456986&amp;STARTRIGHT=457786&amp;STARTBOTTOM=6177638&amp;STARTTOP=6178438</t>
  </si>
  <si>
    <t>570715000000034152</t>
  </si>
  <si>
    <t>60136</t>
  </si>
  <si>
    <t>http://193.88.185.146/website/energidataKort/viewer.htm?starttema1=vindkraft&amp;STARTLEFT=456978&amp;STARTRIGHT=457778&amp;STARTBOTTOM=6177916&amp;STARTTOP=6178716</t>
  </si>
  <si>
    <t>M1500</t>
  </si>
  <si>
    <t>570715000000034145</t>
  </si>
  <si>
    <t>60135</t>
  </si>
  <si>
    <t>Bounum by</t>
  </si>
  <si>
    <t>http://193.88.185.146/website/energidataKort/viewer.htm?starttema1=vindkraft&amp;STARTLEFT=471868&amp;STARTRIGHT=472668&amp;STARTBOTTOM=6178578&amp;STARTTOP=6179378</t>
  </si>
  <si>
    <t>570715000000034138</t>
  </si>
  <si>
    <t>60134</t>
  </si>
  <si>
    <t>http://193.88.185.146/website/energidataKort/viewer.htm?starttema1=vindkraft&amp;STARTLEFT=472100&amp;STARTRIGHT=472900&amp;STARTBOTTOM=6178503&amp;STARTTOP=6179303</t>
  </si>
  <si>
    <t>570715000000034121</t>
  </si>
  <si>
    <t>60133</t>
  </si>
  <si>
    <t>http://193.88.185.146/website/energidataKort/viewer.htm?starttema1=vindkraft&amp;STARTLEFT=472333&amp;STARTRIGHT=473133&amp;STARTBOTTOM=6178428&amp;STARTTOP=6179228</t>
  </si>
  <si>
    <t>570715000000034114</t>
  </si>
  <si>
    <t>60132</t>
  </si>
  <si>
    <t>Bjerremose by</t>
  </si>
  <si>
    <t>http://193.88.185.146/website/energidataKort/viewer.htm?starttema1=vindkraft&amp;STARTLEFT=471723&amp;STARTRIGHT=472523&amp;STARTBOTTOM=6176818&amp;STARTTOP=6177618</t>
  </si>
  <si>
    <t>570715000000034107</t>
  </si>
  <si>
    <t>60131</t>
  </si>
  <si>
    <t>http://193.88.185.146/website/energidataKort/viewer.htm?starttema1=vindkraft&amp;STARTLEFT=471421&amp;STARTRIGHT=472221&amp;STARTBOTTOM=6176839&amp;STARTTOP=6177639</t>
  </si>
  <si>
    <t>570715000000034091</t>
  </si>
  <si>
    <t>60100</t>
  </si>
  <si>
    <t>Ansager by</t>
  </si>
  <si>
    <t>http://193.88.185.146/website/energidataKort/viewer.htm?starttema1=vindkraft&amp;STARTLEFT=484537&amp;STARTRIGHT=485337&amp;STARTBOTTOM=6174305&amp;STARTTOP=6175105</t>
  </si>
  <si>
    <t>570715000000034053</t>
  </si>
  <si>
    <t>59801</t>
  </si>
  <si>
    <t>Hyllerslev</t>
  </si>
  <si>
    <t>http://193.88.185.146/website/energidataKort/viewer.htm?starttema1=vindkraft&amp;STARTLEFT=462151&amp;STARTRIGHT=462951&amp;STARTBOTTOM=6164932&amp;STARTTOP=6165732</t>
  </si>
  <si>
    <t>570715000000034022</t>
  </si>
  <si>
    <t>59800</t>
  </si>
  <si>
    <t>http://193.88.185.146/website/energidataKort/viewer.htm?starttema1=vindkraft&amp;STARTLEFT=462205&amp;STARTRIGHT=463005&amp;STARTBOTTOM=6165150&amp;STARTTOP=6165950</t>
  </si>
  <si>
    <t>570715000000034015</t>
  </si>
  <si>
    <t>59731</t>
  </si>
  <si>
    <t>Hessel By</t>
  </si>
  <si>
    <t>http://193.88.185.146/website/energidataKort/viewer.htm?starttema1=vindkraft&amp;STARTLEFT=479746&amp;STARTRIGHT=480546&amp;STARTBOTTOM=6171259&amp;STARTTOP=6172059</t>
  </si>
  <si>
    <t>570715000000033964</t>
  </si>
  <si>
    <t>58730</t>
  </si>
  <si>
    <t>http://193.88.185.146/website/energidataKort/viewer.htm?starttema1=vindkraft&amp;STARTLEFT=456102&amp;STARTRIGHT=456902&amp;STARTBOTTOM=6183363&amp;STARTTOP=6184163</t>
  </si>
  <si>
    <t>200/25,4</t>
  </si>
  <si>
    <t>570715000000033926</t>
  </si>
  <si>
    <t>57277</t>
  </si>
  <si>
    <t>Toftnæs By</t>
  </si>
  <si>
    <t>http://193.88.185.146/website/energidataKort/viewer.htm?starttema1=vindkraft&amp;STARTLEFT=462332&amp;STARTRIGHT=463132&amp;STARTBOTTOM=6162097&amp;STARTTOP=6162897</t>
  </si>
  <si>
    <t>570715000000033919</t>
  </si>
  <si>
    <t>http://193.88.185.146/website/energidataKort/viewer.htm?starttema1=vindkraft&amp;STARTLEFT=462466&amp;STARTRIGHT=463266&amp;STARTBOTTOM=6162058&amp;STARTTOP=6162858</t>
  </si>
  <si>
    <t>150Kw MK3</t>
  </si>
  <si>
    <t>570715000000033902</t>
  </si>
  <si>
    <t>57257</t>
  </si>
  <si>
    <t>103b</t>
  </si>
  <si>
    <t>Varde markjorder</t>
  </si>
  <si>
    <t>http://193.88.185.146/website/energidataKort/viewer.htm?starttema1=vindkraft&amp;STARTLEFT=459725&amp;STARTRIGHT=460525&amp;STARTBOTTOM=6168121&amp;STARTTOP=6168921</t>
  </si>
  <si>
    <t>570715000000033889</t>
  </si>
  <si>
    <t>http://193.88.185.146/website/energidataKort/viewer.htm?starttema1=vindkraft&amp;STARTLEFT=459705&amp;STARTRIGHT=460505&amp;STARTBOTTOM=6167964&amp;STARTTOP=6168764</t>
  </si>
  <si>
    <t>570715000000033872</t>
  </si>
  <si>
    <t>57216</t>
  </si>
  <si>
    <t>Adsbøl By</t>
  </si>
  <si>
    <t>http://193.88.185.146/website/energidataKort/viewer.htm?starttema1=vindkraft&amp;STARTLEFT=472219&amp;STARTRIGHT=473019&amp;STARTBOTTOM=6181243&amp;STARTTOP=6182043</t>
  </si>
  <si>
    <t>570715000000033858</t>
  </si>
  <si>
    <t>57131</t>
  </si>
  <si>
    <t>http://193.88.185.146/website/energidataKort/viewer.htm?starttema1=vindkraft&amp;STARTLEFT=462199&amp;STARTRIGHT=462999&amp;STARTBOTTOM=6162138&amp;STARTTOP=6162938</t>
  </si>
  <si>
    <t>570715000000033841</t>
  </si>
  <si>
    <t>57121</t>
  </si>
  <si>
    <t>Mosbøl By</t>
  </si>
  <si>
    <t>http://193.88.185.146/website/energidataKort/viewer.htm?starttema1=vindkraft&amp;STARTLEFT=470268&amp;STARTRIGHT=471068&amp;STARTBOTTOM=6182619&amp;STARTTOP=6183419</t>
  </si>
  <si>
    <t>570715000000033834</t>
  </si>
  <si>
    <t>http://193.88.185.146/website/energidataKort/viewer.htm?starttema1=vindkraft&amp;STARTLEFT=470227&amp;STARTRIGHT=471027&amp;STARTBOTTOM=6182461&amp;STARTTOP=6183261</t>
  </si>
  <si>
    <t>570715000000033827</t>
  </si>
  <si>
    <t>57071</t>
  </si>
  <si>
    <t>Nr Starup By</t>
  </si>
  <si>
    <t>http://193.88.185.146/website/energidataKort/viewer.htm?starttema1=vindkraft&amp;STARTLEFT=489144&amp;STARTRIGHT=489944&amp;STARTBOTTOM=6168249&amp;STARTTOP=6169049</t>
  </si>
  <si>
    <t>570715000000033803</t>
  </si>
  <si>
    <t>57070</t>
  </si>
  <si>
    <t>Kærup By</t>
  </si>
  <si>
    <t>http://193.88.185.146/website/energidataKort/viewer.htm?starttema1=vindkraft&amp;STARTLEFT=459683&amp;STARTRIGHT=460483&amp;STARTBOTTOM=6167807&amp;STARTTOP=6168607</t>
  </si>
  <si>
    <t>570715000000033797</t>
  </si>
  <si>
    <t>http://193.88.185.146/website/energidataKort/viewer.htm?starttema1=vindkraft&amp;STARTLEFT=459641&amp;STARTRIGHT=460441&amp;STARTBOTTOM=6167494&amp;STARTTOP=6168294</t>
  </si>
  <si>
    <t>570715000000033780</t>
  </si>
  <si>
    <t>http://193.88.185.146/website/energidataKort/viewer.htm?starttema1=vindkraft&amp;STARTLEFT=459662&amp;STARTRIGHT=460462&amp;STARTBOTTOM=6167650&amp;STARTTOP=6168450</t>
  </si>
  <si>
    <t>570715000000033773</t>
  </si>
  <si>
    <t>56940</t>
  </si>
  <si>
    <t>Lindbjerggård Hgd</t>
  </si>
  <si>
    <t>http://193.88.185.146/website/energidataKort/viewer.htm?starttema1=vindkraft&amp;STARTLEFT=478203&amp;STARTRIGHT=479003&amp;STARTBOTTOM=6181247&amp;STARTTOP=6182047</t>
  </si>
  <si>
    <t>570715000000033742</t>
  </si>
  <si>
    <t>56917</t>
  </si>
  <si>
    <t>http://193.88.185.146/website/energidataKort/viewer.htm?starttema1=vindkraft&amp;STARTLEFT=455881&amp;STARTRIGHT=456681&amp;STARTBOTTOM=6183239&amp;STARTTOP=6184039</t>
  </si>
  <si>
    <t>570715000000033735</t>
  </si>
  <si>
    <t>56879</t>
  </si>
  <si>
    <t>Lunderup Hgd</t>
  </si>
  <si>
    <t>http://193.88.185.146/website/energidataKort/viewer.htm?starttema1=vindkraft&amp;STARTLEFT=466736&amp;STARTRIGHT=467536&amp;STARTBOTTOM=6169869&amp;STARTTOP=6170669</t>
  </si>
  <si>
    <t>570715000000033728</t>
  </si>
  <si>
    <t>http://193.88.185.146/website/energidataKort/viewer.htm?starttema1=vindkraft&amp;STARTLEFT=466699&amp;STARTRIGHT=467499&amp;STARTBOTTOM=6170009&amp;STARTTOP=6170809</t>
  </si>
  <si>
    <t>570715000000033711</t>
  </si>
  <si>
    <t>http://193.88.185.146/website/energidataKort/viewer.htm?starttema1=vindkraft&amp;STARTLEFT=466662&amp;STARTRIGHT=467462&amp;STARTBOTTOM=6170149&amp;STARTTOP=6170949</t>
  </si>
  <si>
    <t>W 150/27</t>
  </si>
  <si>
    <t>570715000000033704</t>
  </si>
  <si>
    <t>56708</t>
  </si>
  <si>
    <t>Kjelst By</t>
  </si>
  <si>
    <t>http://193.88.185.146/website/energidataKort/viewer.htm?starttema1=vindkraft&amp;STARTLEFT=454585&amp;STARTRIGHT=455385&amp;STARTBOTTOM=6161874&amp;STARTTOP=6162674</t>
  </si>
  <si>
    <t>570715000000033629</t>
  </si>
  <si>
    <t>56628</t>
  </si>
  <si>
    <t>http://193.88.185.146/website/energidataKort/viewer.htm?starttema1=vindkraft&amp;STARTLEFT=454686&amp;STARTRIGHT=455486&amp;STARTBOTTOM=6161828&amp;STARTTOP=6162628</t>
  </si>
  <si>
    <t>570715000000033582</t>
  </si>
  <si>
    <t>56467</t>
  </si>
  <si>
    <t>Hesselmed Hgd</t>
  </si>
  <si>
    <t>http://193.88.185.146/website/energidataKort/viewer.htm?starttema1=vindkraft&amp;STARTLEFT=453269&amp;STARTRIGHT=454069&amp;STARTBOTTOM=6161854&amp;STARTTOP=6162654</t>
  </si>
  <si>
    <t>570715000000033575</t>
  </si>
  <si>
    <t>56254</t>
  </si>
  <si>
    <t>Lundtang By</t>
  </si>
  <si>
    <t>http://193.88.185.146/website/energidataKort/viewer.htm?starttema1=vindkraft&amp;STARTLEFT=459671&amp;STARTRIGHT=460471&amp;STARTBOTTOM=6177156&amp;STARTTOP=6177956</t>
  </si>
  <si>
    <t>570715000000033490</t>
  </si>
  <si>
    <t>56063</t>
  </si>
  <si>
    <t>Rousthøje By</t>
  </si>
  <si>
    <t>http://193.88.185.146/website/energidataKort/viewer.htm?starttema1=vindkraft&amp;STARTLEFT=473886&amp;STARTRIGHT=474686&amp;STARTBOTTOM=6159786&amp;STARTTOP=6160586</t>
  </si>
  <si>
    <t>570715000000033414</t>
  </si>
  <si>
    <t>19g</t>
  </si>
  <si>
    <t>http://193.88.185.146/website/energidataKort/viewer.htm?starttema1=vindkraft&amp;STARTLEFT=473917&amp;STARTRIGHT=474717&amp;STARTBOTTOM=6159671&amp;STARTTOP=6160471</t>
  </si>
  <si>
    <t>570715000000033407</t>
  </si>
  <si>
    <t>56062</t>
  </si>
  <si>
    <t>http://193.88.185.146/website/energidataKort/viewer.htm?starttema1=vindkraft&amp;STARTLEFT=489614&amp;STARTRIGHT=490414&amp;STARTBOTTOM=6162334&amp;STARTTOP=6163134</t>
  </si>
  <si>
    <t>570715000000033384</t>
  </si>
  <si>
    <t>http://193.88.185.146/website/energidataKort/viewer.htm?starttema1=vindkraft&amp;STARTLEFT=489608&amp;STARTRIGHT=490408&amp;STARTBOTTOM=6162583&amp;STARTTOP=6163383</t>
  </si>
  <si>
    <t>570715000000033377</t>
  </si>
  <si>
    <t>http://193.88.185.146/website/energidataKort/viewer.htm?starttema1=vindkraft&amp;STARTLEFT=489614&amp;STARTRIGHT=490414&amp;STARTBOTTOM=6162718&amp;STARTTOP=6163518</t>
  </si>
  <si>
    <t>570715000000033360</t>
  </si>
  <si>
    <t>55939</t>
  </si>
  <si>
    <t>Mejls</t>
  </si>
  <si>
    <t>http://193.88.185.146/website/energidataKort/viewer.htm?starttema1=vindkraft&amp;STARTLEFT=468264&amp;STARTRIGHT=469064&amp;STARTBOTTOM=6169955&amp;STARTTOP=6170755</t>
  </si>
  <si>
    <t>570715000000033346</t>
  </si>
  <si>
    <t>http://193.88.185.146/website/energidataKort/viewer.htm?starttema1=vindkraft&amp;STARTLEFT=468164&amp;STARTRIGHT=468964&amp;STARTBOTTOM=6170017&amp;STARTTOP=6170817</t>
  </si>
  <si>
    <t>570715000000033339</t>
  </si>
  <si>
    <t>http://193.88.185.146/website/energidataKort/viewer.htm?starttema1=vindkraft&amp;STARTLEFT=468227&amp;STARTRIGHT=469027&amp;STARTBOTTOM=6170125&amp;STARTTOP=6170925</t>
  </si>
  <si>
    <t>570715000000033322</t>
  </si>
  <si>
    <t>55938</t>
  </si>
  <si>
    <t>Janderup By</t>
  </si>
  <si>
    <t>http://193.88.185.146/website/energidataKort/viewer.htm?starttema1=vindkraft&amp;STARTLEFT=458698&amp;STARTRIGHT=459498&amp;STARTBOTTOM=6163970&amp;STARTTOP=6164770</t>
  </si>
  <si>
    <t>V25/200kW</t>
  </si>
  <si>
    <t>570715000000033308</t>
  </si>
  <si>
    <t>55936</t>
  </si>
  <si>
    <t>http://193.88.185.146/website/energidataKort/viewer.htm?starttema1=vindkraft&amp;STARTLEFT=453334&amp;STARTRIGHT=454134&amp;STARTBOTTOM=6161777&amp;STARTTOP=6162577</t>
  </si>
  <si>
    <t>570715000000033285</t>
  </si>
  <si>
    <t>http://193.88.185.146/website/energidataKort/viewer.htm?starttema1=vindkraft&amp;STARTLEFT=453272&amp;STARTRIGHT=454072&amp;STARTBOTTOM=6161954&amp;STARTTOP=6162754</t>
  </si>
  <si>
    <t>570715000000033278</t>
  </si>
  <si>
    <t>55852</t>
  </si>
  <si>
    <t>8k</t>
  </si>
  <si>
    <t>Burgård</t>
  </si>
  <si>
    <t>http://193.88.185.146/website/energidataKort/viewer.htm?starttema1=vindkraft&amp;STARTLEFT=456764&amp;STARTRIGHT=457564&amp;STARTBOTTOM=6161255&amp;STARTTOP=6162055</t>
  </si>
  <si>
    <t>570715000000033254</t>
  </si>
  <si>
    <t>http://193.88.185.146/website/energidataKort/viewer.htm?starttema1=vindkraft&amp;STARTLEFT=456750&amp;STARTRIGHT=457550&amp;STARTBOTTOM=6161393&amp;STARTTOP=6162193</t>
  </si>
  <si>
    <t>570715000000033247</t>
  </si>
  <si>
    <t>32749</t>
  </si>
  <si>
    <t>Ø Vrøgum By</t>
  </si>
  <si>
    <t>http://193.88.185.146/website/energidataKort/viewer.htm?starttema1=vindkraft&amp;STARTLEFT=456115&amp;STARTRIGHT=456915&amp;STARTBOTTOM=6168144&amp;STARTTOP=6168944</t>
  </si>
  <si>
    <t>570715000000032783</t>
  </si>
  <si>
    <t>31108</t>
  </si>
  <si>
    <t>Frøstrup Hgd</t>
  </si>
  <si>
    <t>http://193.88.185.146/website/energidataKort/viewer.htm?starttema1=vindkraft&amp;STARTLEFT=463351&amp;STARTRIGHT=464151&amp;STARTBOTTOM=6176906&amp;STARTTOP=6177706</t>
  </si>
  <si>
    <t>570715000000032776</t>
  </si>
  <si>
    <t>29635</t>
  </si>
  <si>
    <t>Kirkeby By</t>
  </si>
  <si>
    <t>http://193.88.185.146/website/energidataKort/viewer.htm?starttema1=vindkraft&amp;STARTLEFT=452307&amp;STARTRIGHT=453107&amp;STARTBOTTOM=6176742&amp;STARTTOP=6177542</t>
  </si>
  <si>
    <t>570715000000032707</t>
  </si>
  <si>
    <t>29520</t>
  </si>
  <si>
    <t>Dyreby By</t>
  </si>
  <si>
    <t>http://193.88.185.146/website/energidataKort/viewer.htm?starttema1=vindkraft&amp;STARTLEFT=455223&amp;STARTRIGHT=456023&amp;STARTBOTTOM=6173319&amp;STARTTOP=6174119</t>
  </si>
  <si>
    <t>Kuvant</t>
  </si>
  <si>
    <t>570715000000032691</t>
  </si>
  <si>
    <t>21602</t>
  </si>
  <si>
    <t>Roust Mølle</t>
  </si>
  <si>
    <t>http://193.88.185.146/website/energidataKort/viewer.htm?starttema1=vindkraft&amp;STARTLEFT=473718&amp;STARTRIGHT=474518&amp;STARTBOTTOM=6157276&amp;STARTTOP=6158076</t>
  </si>
  <si>
    <t>V66-1,65MW</t>
  </si>
  <si>
    <t>570715000000032561</t>
  </si>
  <si>
    <t>140664</t>
  </si>
  <si>
    <t>3ac</t>
  </si>
  <si>
    <t>Orten,Varde by</t>
  </si>
  <si>
    <t>http://193.88.185.146/website/energidataKort/viewer.htm?starttema1=vindkraft&amp;STARTLEFT=461937&amp;STARTRIGHT=462737&amp;STARTBOTTOM=6170360&amp;STARTTOP=6171160</t>
  </si>
  <si>
    <t>570715000000032240</t>
  </si>
  <si>
    <t>140663</t>
  </si>
  <si>
    <t>3ah</t>
  </si>
  <si>
    <t>http://193.88.185.146/website/energidataKort/viewer.htm?starttema1=vindkraft&amp;STARTLEFT=461632&amp;STARTRIGHT=462432&amp;STARTBOTTOM=6170487&amp;STARTTOP=6171287</t>
  </si>
  <si>
    <t>570715000000032233</t>
  </si>
  <si>
    <t>140662</t>
  </si>
  <si>
    <t>3ø</t>
  </si>
  <si>
    <t>http://193.88.185.146/website/energidataKort/viewer.htm?starttema1=vindkraft&amp;STARTLEFT=461325&amp;STARTRIGHT=462125&amp;STARTBOTTOM=6170480&amp;STARTTOP=6171280</t>
  </si>
  <si>
    <t>570715000000032226</t>
  </si>
  <si>
    <t>344226645-3</t>
  </si>
  <si>
    <t>112d</t>
  </si>
  <si>
    <t>Oddenby, Norby</t>
  </si>
  <si>
    <t>http://193.88.185.146/website/energidataKort/viewer.htm?starttema1=vindkraft&amp;STARTLEFT=461171&amp;STARTRIGHT=461971&amp;STARTBOTTOM=6145981&amp;STARTTOP=6146781</t>
  </si>
  <si>
    <t>Fanø</t>
  </si>
  <si>
    <t>570715000000059384</t>
  </si>
  <si>
    <t>344226645-2</t>
  </si>
  <si>
    <t>483i</t>
  </si>
  <si>
    <t>Oddenby, Nordby</t>
  </si>
  <si>
    <t>http://193.88.185.146/website/energidataKort/viewer.htm?starttema1=vindkraft&amp;STARTLEFT=461220&amp;STARTRIGHT=462020&amp;STARTBOTTOM=6146148&amp;STARTTOP=6146948</t>
  </si>
  <si>
    <t>570715000000059377</t>
  </si>
  <si>
    <t>344226645-1</t>
  </si>
  <si>
    <t>http://193.88.185.146/website/energidataKort/viewer.htm?starttema1=vindkraft&amp;STARTLEFT=461270&amp;STARTRIGHT=462070&amp;STARTBOTTOM=6146315&amp;STARTTOP=6147115</t>
  </si>
  <si>
    <t>V80 -2,00 MW</t>
  </si>
  <si>
    <t>570715000000059360</t>
  </si>
  <si>
    <t>344234357</t>
  </si>
  <si>
    <t>3ab</t>
  </si>
  <si>
    <t>Vattenfall</t>
  </si>
  <si>
    <t>http://193.88.185.146/website/energidataKort/viewer.htm?starttema1=vindkraft&amp;STARTLEFT=473167&amp;STARTRIGHT=473967&amp;STARTBOTTOM=6144866&amp;STARTTOP=6145666</t>
  </si>
  <si>
    <t>Esbjerg</t>
  </si>
  <si>
    <t>NM 64-1,5 MW</t>
  </si>
  <si>
    <t>570715000000083914</t>
  </si>
  <si>
    <t>44194452</t>
  </si>
  <si>
    <t>1297</t>
  </si>
  <si>
    <t>Hviding Ejerlav, Hviding</t>
  </si>
  <si>
    <t>http://193.88.185.146/website/energidataKort/viewer.htm?starttema1=vindkraft&amp;STARTLEFT=485221&amp;STARTRIGHT=486021&amp;STARTBOTTOM=6122117&amp;STARTTOP=6122917</t>
  </si>
  <si>
    <t>570715000000079634</t>
  </si>
  <si>
    <t>44194451</t>
  </si>
  <si>
    <t>http://193.88.185.146/website/energidataKort/viewer.htm?starttema1=vindkraft&amp;STARTLEFT=484832&amp;STARTRIGHT=485632&amp;STARTBOTTOM=6122116&amp;STARTTOP=6122916</t>
  </si>
  <si>
    <t>570715000000079627</t>
  </si>
  <si>
    <t>44194450</t>
  </si>
  <si>
    <t>1061</t>
  </si>
  <si>
    <t>http://193.88.185.146/website/energidataKort/viewer.htm?starttema1=vindkraft&amp;STARTLEFT=484831&amp;STARTRIGHT=485631&amp;STARTBOTTOM=6122124&amp;STARTTOP=6122924</t>
  </si>
  <si>
    <t>NM80/2750kW</t>
  </si>
  <si>
    <t>570715000000079610</t>
  </si>
  <si>
    <t>344227025</t>
  </si>
  <si>
    <t>37f</t>
  </si>
  <si>
    <t>Tjæreborg By, Tjæreborg</t>
  </si>
  <si>
    <t>http://193.88.185.146/website/energidataKort/viewer.htm?starttema1=vindkraft&amp;STARTLEFT=474217&amp;STARTRIGHT=475017&amp;STARTBOTTOM=6144198&amp;STARTTOP=6144998</t>
  </si>
  <si>
    <t>570715000000064166</t>
  </si>
  <si>
    <t>344227024</t>
  </si>
  <si>
    <t>8eæ</t>
  </si>
  <si>
    <t>http://193.88.185.146/website/energidataKort/viewer.htm?starttema1=vindkraft&amp;STARTLEFT=473891&amp;STARTRIGHT=474691&amp;STARTBOTTOM=6144323&amp;STARTTOP=6145123</t>
  </si>
  <si>
    <t>570715000000064159</t>
  </si>
  <si>
    <t>344227023</t>
  </si>
  <si>
    <t>http://193.88.185.146/website/energidataKort/viewer.htm?starttema1=vindkraft&amp;STARTLEFT=473425&amp;STARTRIGHT=474225&amp;STARTBOTTOM=6144501&amp;STARTTOP=6145301</t>
  </si>
  <si>
    <t>570715000000064142</t>
  </si>
  <si>
    <t>344227022</t>
  </si>
  <si>
    <t>http://193.88.185.146/website/energidataKort/viewer.htm?starttema1=vindkraft&amp;STARTLEFT=473078&amp;STARTRIGHT=473878&amp;STARTBOTTOM=6144633&amp;STARTTOP=6145433</t>
  </si>
  <si>
    <t>V-80</t>
  </si>
  <si>
    <t>570715000000064135</t>
  </si>
  <si>
    <t>WH1598</t>
  </si>
  <si>
    <t>Horns Rev</t>
  </si>
  <si>
    <t>http://193.88.185.146/website/energidataKort/viewer.htm?starttema1=vindkraft&amp;STARTLEFT=429172&amp;STARTRIGHT=429972&amp;STARTBOTTOM=6147362&amp;STARTTOP=6148162</t>
  </si>
  <si>
    <t>570715000000062551</t>
  </si>
  <si>
    <t>WH1597</t>
  </si>
  <si>
    <t>http://193.88.185.146/website/energidataKort/viewer.htm?starttema1=vindkraft&amp;STARTLEFT=429104&amp;STARTRIGHT=429904&amp;STARTBOTTOM=6147918&amp;STARTTOP=6148718</t>
  </si>
  <si>
    <t>570715000000062544</t>
  </si>
  <si>
    <t>WH1596</t>
  </si>
  <si>
    <t>http://193.88.185.146/website/energidataKort/viewer.htm?starttema1=vindkraft&amp;STARTLEFT=429035&amp;STARTRIGHT=429835&amp;STARTBOTTOM=6148474&amp;STARTTOP=6149274</t>
  </si>
  <si>
    <t>570715000000062537</t>
  </si>
  <si>
    <t>WH1595</t>
  </si>
  <si>
    <t>http://193.88.185.146/website/energidataKort/viewer.htm?starttema1=vindkraft&amp;STARTLEFT=428967&amp;STARTRIGHT=429767&amp;STARTBOTTOM=6149030&amp;STARTTOP=6149830</t>
  </si>
  <si>
    <t>570715000000062520</t>
  </si>
  <si>
    <t>WH1594</t>
  </si>
  <si>
    <t>http://193.88.185.146/website/energidataKort/viewer.htm?starttema1=vindkraft&amp;STARTLEFT=428899&amp;STARTRIGHT=429699&amp;STARTBOTTOM=6149586&amp;STARTTOP=6150386</t>
  </si>
  <si>
    <t>570715000000062513</t>
  </si>
  <si>
    <t>WH1593</t>
  </si>
  <si>
    <t>http://193.88.185.146/website/energidataKort/viewer.htm?starttema1=vindkraft&amp;STARTLEFT=428831&amp;STARTRIGHT=429631&amp;STARTBOTTOM=6150141&amp;STARTTOP=6150941</t>
  </si>
  <si>
    <t>570715000000062506</t>
  </si>
  <si>
    <t>WH1592</t>
  </si>
  <si>
    <t>http://193.88.185.146/website/energidataKort/viewer.htm?starttema1=vindkraft&amp;STARTLEFT=428762&amp;STARTRIGHT=429562&amp;STARTBOTTOM=6150697&amp;STARTTOP=6151497</t>
  </si>
  <si>
    <t>570715000000062490</t>
  </si>
  <si>
    <t>WH1591</t>
  </si>
  <si>
    <t>http://193.88.185.146/website/energidataKort/viewer.htm?starttema1=vindkraft&amp;STARTLEFT=428694&amp;STARTRIGHT=429494&amp;STARTBOTTOM=6151253&amp;STARTTOP=6152053</t>
  </si>
  <si>
    <t>570715000000062483</t>
  </si>
  <si>
    <t>WH1588</t>
  </si>
  <si>
    <t>http://193.88.185.146/website/energidataKort/viewer.htm?starttema1=vindkraft&amp;STARTLEFT=428612&amp;STARTRIGHT=429412&amp;STARTBOTTOM=6147362&amp;STARTTOP=6148162</t>
  </si>
  <si>
    <t>570715000000062476</t>
  </si>
  <si>
    <t>WH1587</t>
  </si>
  <si>
    <t>http://193.88.185.146/website/energidataKort/viewer.htm?starttema1=vindkraft&amp;STARTLEFT=428544&amp;STARTRIGHT=429344&amp;STARTBOTTOM=6147918&amp;STARTTOP=6148718</t>
  </si>
  <si>
    <t>570715000000062469</t>
  </si>
  <si>
    <t>WH1586</t>
  </si>
  <si>
    <t>http://193.88.185.146/website/energidataKort/viewer.htm?starttema1=vindkraft&amp;STARTLEFT=428475&amp;STARTRIGHT=429275&amp;STARTBOTTOM=6148474&amp;STARTTOP=6149274</t>
  </si>
  <si>
    <t>570715000000062452</t>
  </si>
  <si>
    <t>WH1585</t>
  </si>
  <si>
    <t>http://193.88.185.146/website/energidataKort/viewer.htm?starttema1=vindkraft&amp;STARTLEFT=428407&amp;STARTRIGHT=429207&amp;STARTBOTTOM=6149030&amp;STARTTOP=6149830</t>
  </si>
  <si>
    <t>570715000000062445</t>
  </si>
  <si>
    <t>WH1584</t>
  </si>
  <si>
    <t>http://193.88.185.146/website/energidataKort/viewer.htm?starttema1=vindkraft&amp;STARTLEFT=428339&amp;STARTRIGHT=429139&amp;STARTBOTTOM=6149586&amp;STARTTOP=6150386</t>
  </si>
  <si>
    <t>570715000000062438</t>
  </si>
  <si>
    <t>WH1583</t>
  </si>
  <si>
    <t>http://193.88.185.146/website/energidataKort/viewer.htm?starttema1=vindkraft&amp;STARTLEFT=428271&amp;STARTRIGHT=429071&amp;STARTBOTTOM=6150141&amp;STARTTOP=6150941</t>
  </si>
  <si>
    <t>570715000000062421</t>
  </si>
  <si>
    <t>WH1582</t>
  </si>
  <si>
    <t>http://193.88.185.146/website/energidataKort/viewer.htm?starttema1=vindkraft&amp;STARTLEFT=428202&amp;STARTRIGHT=429002&amp;STARTBOTTOM=6150697&amp;STARTTOP=6151497</t>
  </si>
  <si>
    <t>570715000000062414</t>
  </si>
  <si>
    <t>WH1581</t>
  </si>
  <si>
    <t>http://193.88.185.146/website/energidataKort/viewer.htm?starttema1=vindkraft&amp;STARTLEFT=428134&amp;STARTRIGHT=428934&amp;STARTBOTTOM=6151253&amp;STARTTOP=6152053</t>
  </si>
  <si>
    <t>570715000000062407</t>
  </si>
  <si>
    <t>WH1478</t>
  </si>
  <si>
    <t>http://193.88.185.146/website/energidataKort/viewer.htm?starttema1=vindkraft&amp;STARTLEFT=428052&amp;STARTRIGHT=428852&amp;STARTBOTTOM=6147362&amp;STARTTOP=6148162</t>
  </si>
  <si>
    <t>570715000000062391</t>
  </si>
  <si>
    <t>WH1477</t>
  </si>
  <si>
    <t>http://193.88.185.146/website/energidataKort/viewer.htm?starttema1=vindkraft&amp;STARTLEFT=427984&amp;STARTRIGHT=428784&amp;STARTBOTTOM=6147918&amp;STARTTOP=6148718</t>
  </si>
  <si>
    <t>570715000000062384</t>
  </si>
  <si>
    <t>WH1476</t>
  </si>
  <si>
    <t>http://193.88.185.146/website/energidataKort/viewer.htm?starttema1=vindkraft&amp;STARTLEFT=427915&amp;STARTRIGHT=428715&amp;STARTBOTTOM=6148474&amp;STARTTOP=6149274</t>
  </si>
  <si>
    <t>570715000000062377</t>
  </si>
  <si>
    <t>WH1475</t>
  </si>
  <si>
    <t>http://193.88.185.146/website/energidataKort/viewer.htm?starttema1=vindkraft&amp;STARTLEFT=427847&amp;STARTRIGHT=428647&amp;STARTBOTTOM=6149030&amp;STARTTOP=6149830</t>
  </si>
  <si>
    <t>570715000000062360</t>
  </si>
  <si>
    <t>WH1474</t>
  </si>
  <si>
    <t>http://193.88.185.146/website/energidataKort/viewer.htm?starttema1=vindkraft&amp;STARTLEFT=427779&amp;STARTRIGHT=428579&amp;STARTBOTTOM=6149586&amp;STARTTOP=6150386</t>
  </si>
  <si>
    <t>570715000000062353</t>
  </si>
  <si>
    <t>WH1473</t>
  </si>
  <si>
    <t>http://193.88.185.146/website/energidataKort/viewer.htm?starttema1=vindkraft&amp;STARTLEFT=427711&amp;STARTRIGHT=428511&amp;STARTBOTTOM=6150141&amp;STARTTOP=6150941</t>
  </si>
  <si>
    <t>570715000000062346</t>
  </si>
  <si>
    <t>WH1472</t>
  </si>
  <si>
    <t>http://193.88.185.146/website/energidataKort/viewer.htm?starttema1=vindkraft&amp;STARTLEFT=427642&amp;STARTRIGHT=428442&amp;STARTBOTTOM=6150697&amp;STARTTOP=6151497</t>
  </si>
  <si>
    <t>570715000000062339</t>
  </si>
  <si>
    <t>WH1471</t>
  </si>
  <si>
    <t>http://193.88.185.146/website/energidataKort/viewer.htm?starttema1=vindkraft&amp;STARTLEFT=427574&amp;STARTRIGHT=428374&amp;STARTBOTTOM=6151253&amp;STARTTOP=6152053</t>
  </si>
  <si>
    <t>570715000000062322</t>
  </si>
  <si>
    <t>WH1468</t>
  </si>
  <si>
    <t>http://193.88.185.146/website/energidataKort/viewer.htm?starttema1=vindkraft&amp;STARTLEFT=427492&amp;STARTRIGHT=428292&amp;STARTBOTTOM=6147362&amp;STARTTOP=6148162</t>
  </si>
  <si>
    <t>570715000000062315</t>
  </si>
  <si>
    <t>WH1467</t>
  </si>
  <si>
    <t>http://193.88.185.146/website/energidataKort/viewer.htm?starttema1=vindkraft&amp;STARTLEFT=427424&amp;STARTRIGHT=428224&amp;STARTBOTTOM=6147918&amp;STARTTOP=6148718</t>
  </si>
  <si>
    <t>570715000000062308</t>
  </si>
  <si>
    <t>WH1466</t>
  </si>
  <si>
    <t>http://193.88.185.146/website/energidataKort/viewer.htm?starttema1=vindkraft&amp;STARTLEFT=427355&amp;STARTRIGHT=428155&amp;STARTBOTTOM=6148474&amp;STARTTOP=6149274</t>
  </si>
  <si>
    <t>570715000000062292</t>
  </si>
  <si>
    <t>WH1465</t>
  </si>
  <si>
    <t>http://193.88.185.146/website/energidataKort/viewer.htm?starttema1=vindkraft&amp;STARTLEFT=427287&amp;STARTRIGHT=428087&amp;STARTBOTTOM=6149030&amp;STARTTOP=6149830</t>
  </si>
  <si>
    <t>570715000000062285</t>
  </si>
  <si>
    <t>WH1464</t>
  </si>
  <si>
    <t>http://193.88.185.146/website/energidataKort/viewer.htm?starttema1=vindkraft&amp;STARTLEFT=427219&amp;STARTRIGHT=428019&amp;STARTBOTTOM=6149586&amp;STARTTOP=6150386</t>
  </si>
  <si>
    <t>570715000000062278</t>
  </si>
  <si>
    <t>WH1463</t>
  </si>
  <si>
    <t>http://193.88.185.146/website/energidataKort/viewer.htm?starttema1=vindkraft&amp;STARTLEFT=427151&amp;STARTRIGHT=427951&amp;STARTBOTTOM=6150141&amp;STARTTOP=6150941</t>
  </si>
  <si>
    <t>570715000000062261</t>
  </si>
  <si>
    <t>WH1462</t>
  </si>
  <si>
    <t>http://193.88.185.146/website/energidataKort/viewer.htm?starttema1=vindkraft&amp;STARTLEFT=427082&amp;STARTRIGHT=427882&amp;STARTBOTTOM=6150697&amp;STARTTOP=6151497</t>
  </si>
  <si>
    <t>570715000000062254</t>
  </si>
  <si>
    <t>WH1461</t>
  </si>
  <si>
    <t>http://193.88.185.146/website/energidataKort/viewer.htm?starttema1=vindkraft&amp;STARTLEFT=427014&amp;STARTRIGHT=427814&amp;STARTBOTTOM=6151253&amp;STARTTOP=6152053</t>
  </si>
  <si>
    <t>570715000000062247</t>
  </si>
  <si>
    <t>WH1358</t>
  </si>
  <si>
    <t>http://193.88.185.146/website/energidataKort/viewer.htm?starttema1=vindkraft&amp;STARTLEFT=426932&amp;STARTRIGHT=427732&amp;STARTBOTTOM=6147362&amp;STARTTOP=6148162</t>
  </si>
  <si>
    <t>570715000000062230</t>
  </si>
  <si>
    <t>WH1357</t>
  </si>
  <si>
    <t>http://193.88.185.146/website/energidataKort/viewer.htm?starttema1=vindkraft&amp;STARTLEFT=426864&amp;STARTRIGHT=427664&amp;STARTBOTTOM=6147918&amp;STARTTOP=6148718</t>
  </si>
  <si>
    <t>570715000000062223</t>
  </si>
  <si>
    <t>WH1356</t>
  </si>
  <si>
    <t>http://193.88.185.146/website/energidataKort/viewer.htm?starttema1=vindkraft&amp;STARTLEFT=426795&amp;STARTRIGHT=427595&amp;STARTBOTTOM=6148474&amp;STARTTOP=6149274</t>
  </si>
  <si>
    <t>570715000000062216</t>
  </si>
  <si>
    <t>WH1355</t>
  </si>
  <si>
    <t>http://193.88.185.146/website/energidataKort/viewer.htm?starttema1=vindkraft&amp;STARTLEFT=426727&amp;STARTRIGHT=427527&amp;STARTBOTTOM=6149030&amp;STARTTOP=6149830</t>
  </si>
  <si>
    <t>570715000000062209</t>
  </si>
  <si>
    <t>WH1354</t>
  </si>
  <si>
    <t>http://193.88.185.146/website/energidataKort/viewer.htm?starttema1=vindkraft&amp;STARTLEFT=426659&amp;STARTRIGHT=427459&amp;STARTBOTTOM=6149586&amp;STARTTOP=6150386</t>
  </si>
  <si>
    <t>570715000000062193</t>
  </si>
  <si>
    <t>WH1353</t>
  </si>
  <si>
    <t>http://193.88.185.146/website/energidataKort/viewer.htm?starttema1=vindkraft&amp;STARTLEFT=426591&amp;STARTRIGHT=427391&amp;STARTBOTTOM=6150141&amp;STARTTOP=6150941</t>
  </si>
  <si>
    <t>570715000000062186</t>
  </si>
  <si>
    <t>WH1352</t>
  </si>
  <si>
    <t>http://193.88.185.146/website/energidataKort/viewer.htm?starttema1=vindkraft&amp;STARTLEFT=426522&amp;STARTRIGHT=427322&amp;STARTBOTTOM=6150697&amp;STARTTOP=6151497</t>
  </si>
  <si>
    <t>570715000000062179</t>
  </si>
  <si>
    <t>WH1351</t>
  </si>
  <si>
    <t>http://193.88.185.146/website/energidataKort/viewer.htm?starttema1=vindkraft&amp;STARTLEFT=426454&amp;STARTRIGHT=427254&amp;STARTBOTTOM=6151253&amp;STARTTOP=6152053</t>
  </si>
  <si>
    <t>570715000000062162</t>
  </si>
  <si>
    <t>WH1348</t>
  </si>
  <si>
    <t>http://193.88.185.146/website/energidataKort/viewer.htm?starttema1=vindkraft&amp;STARTLEFT=426372&amp;STARTRIGHT=427172&amp;STARTBOTTOM=6147362&amp;STARTTOP=6148162</t>
  </si>
  <si>
    <t>570715000000062155</t>
  </si>
  <si>
    <t>WH1347</t>
  </si>
  <si>
    <t>http://193.88.185.146/website/energidataKort/viewer.htm?starttema1=vindkraft&amp;STARTLEFT=426304&amp;STARTRIGHT=427104&amp;STARTBOTTOM=6147918&amp;STARTTOP=6148718</t>
  </si>
  <si>
    <t>570715000000062148</t>
  </si>
  <si>
    <t>WH1346</t>
  </si>
  <si>
    <t>http://193.88.185.146/website/energidataKort/viewer.htm?starttema1=vindkraft&amp;STARTLEFT=426235&amp;STARTRIGHT=427035&amp;STARTBOTTOM=6148474&amp;STARTTOP=6149274</t>
  </si>
  <si>
    <t>570715000000062131</t>
  </si>
  <si>
    <t>WH1345</t>
  </si>
  <si>
    <t>http://193.88.185.146/website/energidataKort/viewer.htm?starttema1=vindkraft&amp;STARTLEFT=426167&amp;STARTRIGHT=426967&amp;STARTBOTTOM=6149030&amp;STARTTOP=6149830</t>
  </si>
  <si>
    <t>570715000000062124</t>
  </si>
  <si>
    <t>WH1344</t>
  </si>
  <si>
    <t>http://193.88.185.146/website/energidataKort/viewer.htm?starttema1=vindkraft&amp;STARTLEFT=426099&amp;STARTRIGHT=426899&amp;STARTBOTTOM=6149586&amp;STARTTOP=6150386</t>
  </si>
  <si>
    <t>570715000000062117</t>
  </si>
  <si>
    <t>WH1343</t>
  </si>
  <si>
    <t>http://193.88.185.146/website/energidataKort/viewer.htm?starttema1=vindkraft&amp;STARTLEFT=426031&amp;STARTRIGHT=426831&amp;STARTBOTTOM=6150141&amp;STARTTOP=6150941</t>
  </si>
  <si>
    <t>570715000000062100</t>
  </si>
  <si>
    <t>WH1342</t>
  </si>
  <si>
    <t>http://193.88.185.146/website/energidataKort/viewer.htm?starttema1=vindkraft&amp;STARTLEFT=425962&amp;STARTRIGHT=426762&amp;STARTBOTTOM=6150697&amp;STARTTOP=6151497</t>
  </si>
  <si>
    <t>570715000000062094</t>
  </si>
  <si>
    <t>WH1341</t>
  </si>
  <si>
    <t>http://193.88.185.146/website/energidataKort/viewer.htm?starttema1=vindkraft&amp;STARTLEFT=425894&amp;STARTRIGHT=426694&amp;STARTBOTTOM=6151253&amp;STARTTOP=6152053</t>
  </si>
  <si>
    <t>570715000000062087</t>
  </si>
  <si>
    <t>WH1238</t>
  </si>
  <si>
    <t>http://193.88.185.146/website/energidataKort/viewer.htm?starttema1=vindkraft&amp;STARTLEFT=425812&amp;STARTRIGHT=426612&amp;STARTBOTTOM=6147362&amp;STARTTOP=6148162</t>
  </si>
  <si>
    <t>570715000000062070</t>
  </si>
  <si>
    <t>WH1237</t>
  </si>
  <si>
    <t>http://193.88.185.146/website/energidataKort/viewer.htm?starttema1=vindkraft&amp;STARTLEFT=425744&amp;STARTRIGHT=426544&amp;STARTBOTTOM=6147918&amp;STARTTOP=6148718</t>
  </si>
  <si>
    <t>570715000000062063</t>
  </si>
  <si>
    <t>WH1236</t>
  </si>
  <si>
    <t>http://193.88.185.146/website/energidataKort/viewer.htm?starttema1=vindkraft&amp;STARTLEFT=425675&amp;STARTRIGHT=426475&amp;STARTBOTTOM=6148474&amp;STARTTOP=6149274</t>
  </si>
  <si>
    <t>570715000000062056</t>
  </si>
  <si>
    <t>WH1235</t>
  </si>
  <si>
    <t>http://193.88.185.146/website/energidataKort/viewer.htm?starttema1=vindkraft&amp;STARTLEFT=425607&amp;STARTRIGHT=426407&amp;STARTBOTTOM=6149030&amp;STARTTOP=6149830</t>
  </si>
  <si>
    <t>570715000000062049</t>
  </si>
  <si>
    <t>WH1234</t>
  </si>
  <si>
    <t>http://193.88.185.146/website/energidataKort/viewer.htm?starttema1=vindkraft&amp;STARTLEFT=425539&amp;STARTRIGHT=426339&amp;STARTBOTTOM=6149586&amp;STARTTOP=6150386</t>
  </si>
  <si>
    <t>570715000000062032</t>
  </si>
  <si>
    <t>WH1233</t>
  </si>
  <si>
    <t>http://193.88.185.146/website/energidataKort/viewer.htm?starttema1=vindkraft&amp;STARTLEFT=425471&amp;STARTRIGHT=426271&amp;STARTBOTTOM=6150141&amp;STARTTOP=6150941</t>
  </si>
  <si>
    <t>570715000000062025</t>
  </si>
  <si>
    <t>WH1232</t>
  </si>
  <si>
    <t>http://193.88.185.146/website/energidataKort/viewer.htm?starttema1=vindkraft&amp;STARTLEFT=425402&amp;STARTRIGHT=426202&amp;STARTBOTTOM=6150697&amp;STARTTOP=6151497</t>
  </si>
  <si>
    <t>570715000000062018</t>
  </si>
  <si>
    <t>WH1231</t>
  </si>
  <si>
    <t>http://193.88.185.146/website/energidataKort/viewer.htm?starttema1=vindkraft&amp;STARTLEFT=425334&amp;STARTRIGHT=426134&amp;STARTBOTTOM=6151253&amp;STARTTOP=6152053</t>
  </si>
  <si>
    <t>570715000000062001</t>
  </si>
  <si>
    <t>WH1228</t>
  </si>
  <si>
    <t>http://193.88.185.146/website/energidataKort/viewer.htm?starttema1=vindkraft&amp;STARTLEFT=425252&amp;STARTRIGHT=426052&amp;STARTBOTTOM=6147362&amp;STARTTOP=6148162</t>
  </si>
  <si>
    <t>570715000000061998</t>
  </si>
  <si>
    <t>WH1227</t>
  </si>
  <si>
    <t>http://193.88.185.146/website/energidataKort/viewer.htm?starttema1=vindkraft&amp;STARTLEFT=425184&amp;STARTRIGHT=425984&amp;STARTBOTTOM=6147918&amp;STARTTOP=6148718</t>
  </si>
  <si>
    <t>570715000000061981</t>
  </si>
  <si>
    <t>WH1226</t>
  </si>
  <si>
    <t>http://193.88.185.146/website/energidataKort/viewer.htm?starttema1=vindkraft&amp;STARTLEFT=425115&amp;STARTRIGHT=425915&amp;STARTBOTTOM=6148474&amp;STARTTOP=6149274</t>
  </si>
  <si>
    <t>570715000000061974</t>
  </si>
  <si>
    <t>WH1225</t>
  </si>
  <si>
    <t>http://193.88.185.146/website/energidataKort/viewer.htm?starttema1=vindkraft&amp;STARTLEFT=425047&amp;STARTRIGHT=425847&amp;STARTBOTTOM=6149030&amp;STARTTOP=6149830</t>
  </si>
  <si>
    <t>570715000000061967</t>
  </si>
  <si>
    <t>WH1224</t>
  </si>
  <si>
    <t>http://193.88.185.146/website/energidataKort/viewer.htm?starttema1=vindkraft&amp;STARTLEFT=424979&amp;STARTRIGHT=425779&amp;STARTBOTTOM=6149586&amp;STARTTOP=6150386</t>
  </si>
  <si>
    <t>570715000000061950</t>
  </si>
  <si>
    <t>WH1223</t>
  </si>
  <si>
    <t>http://193.88.185.146/website/energidataKort/viewer.htm?starttema1=vindkraft&amp;STARTLEFT=424911&amp;STARTRIGHT=425711&amp;STARTBOTTOM=6150141&amp;STARTTOP=6150941</t>
  </si>
  <si>
    <t>570715000000061943</t>
  </si>
  <si>
    <t>WH1222</t>
  </si>
  <si>
    <t>http://193.88.185.146/website/energidataKort/viewer.htm?starttema1=vindkraft&amp;STARTLEFT=424842&amp;STARTRIGHT=425642&amp;STARTBOTTOM=6150697&amp;STARTTOP=6151497</t>
  </si>
  <si>
    <t>570715000000061936</t>
  </si>
  <si>
    <t>WH1221</t>
  </si>
  <si>
    <t>http://193.88.185.146/website/energidataKort/viewer.htm?starttema1=vindkraft&amp;STARTLEFT=424774&amp;STARTRIGHT=425574&amp;STARTBOTTOM=6151253&amp;STARTTOP=6152053</t>
  </si>
  <si>
    <t>570715000000061929</t>
  </si>
  <si>
    <t>WH1118</t>
  </si>
  <si>
    <t>http://193.88.185.146/website/energidataKort/viewer.htm?starttema1=vindkraft&amp;STARTLEFT=424692&amp;STARTRIGHT=425492&amp;STARTBOTTOM=6147362&amp;STARTTOP=6148162</t>
  </si>
  <si>
    <t>570715000000061912</t>
  </si>
  <si>
    <t>WH1117</t>
  </si>
  <si>
    <t>http://193.88.185.146/website/energidataKort/viewer.htm?starttema1=vindkraft&amp;STARTLEFT=424624&amp;STARTRIGHT=425424&amp;STARTBOTTOM=6147918&amp;STARTTOP=6148718</t>
  </si>
  <si>
    <t>570715000000061905</t>
  </si>
  <si>
    <t>WH1116</t>
  </si>
  <si>
    <t>http://193.88.185.146/website/energidataKort/viewer.htm?starttema1=vindkraft&amp;STARTLEFT=424555&amp;STARTRIGHT=425355&amp;STARTBOTTOM=6148474&amp;STARTTOP=6149274</t>
  </si>
  <si>
    <t>570715000000061899</t>
  </si>
  <si>
    <t>WH1115</t>
  </si>
  <si>
    <t>http://193.88.185.146/website/energidataKort/viewer.htm?starttema1=vindkraft&amp;STARTLEFT=424487&amp;STARTRIGHT=425287&amp;STARTBOTTOM=6149030&amp;STARTTOP=6149830</t>
  </si>
  <si>
    <t>570715000000061882</t>
  </si>
  <si>
    <t>WH1114</t>
  </si>
  <si>
    <t>http://193.88.185.146/website/energidataKort/viewer.htm?starttema1=vindkraft&amp;STARTLEFT=424419&amp;STARTRIGHT=425219&amp;STARTBOTTOM=6149586&amp;STARTTOP=6150386</t>
  </si>
  <si>
    <t>570715000000061875</t>
  </si>
  <si>
    <t>WH1113</t>
  </si>
  <si>
    <t>http://193.88.185.146/website/energidataKort/viewer.htm?starttema1=vindkraft&amp;STARTLEFT=424351&amp;STARTRIGHT=425151&amp;STARTBOTTOM=6150141&amp;STARTTOP=6150941</t>
  </si>
  <si>
    <t>570715000000061868</t>
  </si>
  <si>
    <t>WH1112</t>
  </si>
  <si>
    <t>http://193.88.185.146/website/energidataKort/viewer.htm?starttema1=vindkraft&amp;STARTLEFT=424282&amp;STARTRIGHT=425082&amp;STARTBOTTOM=6150697&amp;STARTTOP=6151497</t>
  </si>
  <si>
    <t>570715000000061851</t>
  </si>
  <si>
    <t>WH1111</t>
  </si>
  <si>
    <t>http://193.88.185.146/website/energidataKort/viewer.htm?starttema1=vindkraft&amp;STARTLEFT=424214&amp;STARTRIGHT=425014&amp;STARTBOTTOM=6151253&amp;STARTTOP=6152053</t>
  </si>
  <si>
    <t>570715000000061844</t>
  </si>
  <si>
    <t>WH1108</t>
  </si>
  <si>
    <t>http://193.88.185.146/website/energidataKort/viewer.htm?starttema1=vindkraft&amp;STARTLEFT=424132&amp;STARTRIGHT=424932&amp;STARTBOTTOM=6147362&amp;STARTTOP=6148162</t>
  </si>
  <si>
    <t>570715000000061837</t>
  </si>
  <si>
    <t>WH1107</t>
  </si>
  <si>
    <t>http://193.88.185.146/website/energidataKort/viewer.htm?starttema1=vindkraft&amp;STARTLEFT=424064&amp;STARTRIGHT=424864&amp;STARTBOTTOM=6147918&amp;STARTTOP=6148718</t>
  </si>
  <si>
    <t>570715000000061820</t>
  </si>
  <si>
    <t>WH1106</t>
  </si>
  <si>
    <t>http://193.88.185.146/website/energidataKort/viewer.htm?starttema1=vindkraft&amp;STARTLEFT=423995&amp;STARTRIGHT=424795&amp;STARTBOTTOM=6148474&amp;STARTTOP=6149274</t>
  </si>
  <si>
    <t>570715000000061813</t>
  </si>
  <si>
    <t>WH1105</t>
  </si>
  <si>
    <t>http://193.88.185.146/website/energidataKort/viewer.htm?starttema1=vindkraft&amp;STARTLEFT=423927&amp;STARTRIGHT=424727&amp;STARTBOTTOM=6149030&amp;STARTTOP=6149830</t>
  </si>
  <si>
    <t>570715000000061806</t>
  </si>
  <si>
    <t>WH1104</t>
  </si>
  <si>
    <t>http://193.88.185.146/website/energidataKort/viewer.htm?starttema1=vindkraft&amp;STARTLEFT=423859&amp;STARTRIGHT=424659&amp;STARTBOTTOM=6149586&amp;STARTTOP=6150386</t>
  </si>
  <si>
    <t>570715000000061790</t>
  </si>
  <si>
    <t>WH1103</t>
  </si>
  <si>
    <t>http://193.88.185.146/website/energidataKort/viewer.htm?starttema1=vindkraft&amp;STARTLEFT=423791&amp;STARTRIGHT=424591&amp;STARTBOTTOM=6150141&amp;STARTTOP=6150941</t>
  </si>
  <si>
    <t>570715000000061783</t>
  </si>
  <si>
    <t>WH1102</t>
  </si>
  <si>
    <t>http://193.88.185.146/website/energidataKort/viewer.htm?starttema1=vindkraft&amp;STARTLEFT=423722&amp;STARTRIGHT=424522&amp;STARTBOTTOM=6150697&amp;STARTTOP=6151497</t>
  </si>
  <si>
    <t>570715000000061776</t>
  </si>
  <si>
    <t>WH1101</t>
  </si>
  <si>
    <t>http://193.88.185.146/website/energidataKort/viewer.htm?starttema1=vindkraft&amp;STARTLEFT=423654&amp;STARTRIGHT=424454&amp;STARTBOTTOM=6151253&amp;STARTTOP=6152053</t>
  </si>
  <si>
    <t>1300/250</t>
  </si>
  <si>
    <t>570715000000061769</t>
  </si>
  <si>
    <t>44192616</t>
  </si>
  <si>
    <t>17ah</t>
  </si>
  <si>
    <t>Vilslev</t>
  </si>
  <si>
    <t>http://193.88.185.146/website/energidataKort/viewer.htm?starttema1=vindkraft&amp;STARTLEFT=479273&amp;STARTRIGHT=480073&amp;STARTBOTTOM=6139736&amp;STARTTOP=6140536</t>
  </si>
  <si>
    <t>570715000000059414</t>
  </si>
  <si>
    <t>44192615</t>
  </si>
  <si>
    <t>143a</t>
  </si>
  <si>
    <t>http://193.88.185.146/website/energidataKort/viewer.htm?starttema1=vindkraft&amp;STARTLEFT=479746&amp;STARTRIGHT=480546&amp;STARTBOTTOM=6139800&amp;STARTTOP=6140600</t>
  </si>
  <si>
    <t>570715000000059407</t>
  </si>
  <si>
    <t>44192614</t>
  </si>
  <si>
    <t>32n</t>
  </si>
  <si>
    <t>http://193.88.185.146/website/energidataKort/viewer.htm?starttema1=vindkraft&amp;STARTLEFT=480225&amp;STARTRIGHT=481025&amp;STARTBOTTOM=6139853&amp;STARTTOP=6140653</t>
  </si>
  <si>
    <t>NM80</t>
  </si>
  <si>
    <t>570715000000059391</t>
  </si>
  <si>
    <t>344225629</t>
  </si>
  <si>
    <t>Tjæreborg By</t>
  </si>
  <si>
    <t>http://193.88.185.146/website/energidataKort/viewer.htm?starttema1=vindkraft&amp;STARTLEFT=473514&amp;STARTRIGHT=474314&amp;STARTBOTTOM=6144733&amp;STARTTOP=6145533</t>
  </si>
  <si>
    <t>V80 - 2,0 MW-Offshore</t>
  </si>
  <si>
    <t>570715000000056291</t>
  </si>
  <si>
    <t>344225524</t>
  </si>
  <si>
    <t>http://193.88.185.146/website/energidataKort/viewer.htm?starttema1=vindkraft&amp;STARTLEFT=473981&amp;STARTRIGHT=474781&amp;STARTBOTTOM=6144555&amp;STARTTOP=6145355</t>
  </si>
  <si>
    <t>570715000000056178</t>
  </si>
  <si>
    <t>344227063</t>
  </si>
  <si>
    <t>Måde by, Esbjerg Jorde</t>
  </si>
  <si>
    <t>http://193.88.185.146/website/energidataKort/viewer.htm?starttema1=vindkraft&amp;STARTLEFT=468351&amp;STARTRIGHT=469151&amp;STARTBOTTOM=6145638&amp;STARTTOP=6146438</t>
  </si>
  <si>
    <t>570715000000056031</t>
  </si>
  <si>
    <t>344227062</t>
  </si>
  <si>
    <t>http://193.88.185.146/website/energidataKort/viewer.htm?starttema1=vindkraft&amp;STARTLEFT=468271&amp;STARTRIGHT=469071&amp;STARTBOTTOM=6145376&amp;STARTTOP=6146176</t>
  </si>
  <si>
    <t>MW 1,3</t>
  </si>
  <si>
    <t>570715000000056024</t>
  </si>
  <si>
    <t>91162</t>
  </si>
  <si>
    <t>1071</t>
  </si>
  <si>
    <t>Hviding</t>
  </si>
  <si>
    <t>http://193.88.185.146/website/energidataKort/viewer.htm?starttema1=vindkraft&amp;STARTLEFT=483276&amp;STARTRIGHT=484076&amp;STARTBOTTOM=6122113&amp;STARTTOP=6122913</t>
  </si>
  <si>
    <t>570715000000048234</t>
  </si>
  <si>
    <t>91161</t>
  </si>
  <si>
    <t>388</t>
  </si>
  <si>
    <t>http://193.88.185.146/website/energidataKort/viewer.htm?starttema1=vindkraft&amp;STARTLEFT=483665&amp;STARTRIGHT=484465&amp;STARTBOTTOM=6122114&amp;STARTTOP=6122914</t>
  </si>
  <si>
    <t>570715000000048227</t>
  </si>
  <si>
    <t>91160</t>
  </si>
  <si>
    <t>http://193.88.185.146/website/energidataKort/viewer.htm?starttema1=vindkraft&amp;STARTLEFT=484053&amp;STARTRIGHT=484853&amp;STARTBOTTOM=6122115&amp;STARTTOP=6122915</t>
  </si>
  <si>
    <t>W3700</t>
  </si>
  <si>
    <t>570715000000048210</t>
  </si>
  <si>
    <t>32360</t>
  </si>
  <si>
    <t>Hedegård</t>
  </si>
  <si>
    <t>http://193.88.185.146/website/energidataKort/viewer.htm?starttema1=vindkraft&amp;STARTLEFT=486265&amp;STARTRIGHT=487065&amp;STARTBOTTOM=6136104&amp;STARTTOP=6136904</t>
  </si>
  <si>
    <t>570715000000046551</t>
  </si>
  <si>
    <t>32359</t>
  </si>
  <si>
    <t>http://193.88.185.146/website/energidataKort/viewer.htm?starttema1=vindkraft&amp;STARTLEFT=486155&amp;STARTRIGHT=486955&amp;STARTBOTTOM=6136260&amp;STARTTOP=6137060</t>
  </si>
  <si>
    <t>570715000000046544</t>
  </si>
  <si>
    <t>32358</t>
  </si>
  <si>
    <t>http://193.88.185.146/website/energidataKort/viewer.htm?starttema1=vindkraft&amp;STARTLEFT=486046&amp;STARTRIGHT=486846&amp;STARTBOTTOM=6136416&amp;STARTTOP=6137216</t>
  </si>
  <si>
    <t>250/29</t>
  </si>
  <si>
    <t>570715000000046537</t>
  </si>
  <si>
    <t>32084</t>
  </si>
  <si>
    <t>74e</t>
  </si>
  <si>
    <t>V. Vedsted</t>
  </si>
  <si>
    <t>http://193.88.185.146/website/energidataKort/viewer.htm?starttema1=vindkraft&amp;STARTLEFT=479861&amp;STARTRIGHT=480661&amp;STARTBOTTOM=6125960&amp;STARTTOP=6126760</t>
  </si>
  <si>
    <t>MK 3 150 kW</t>
  </si>
  <si>
    <t>570715000000046353</t>
  </si>
  <si>
    <t>31015</t>
  </si>
  <si>
    <t>Villebøl</t>
  </si>
  <si>
    <t>http://193.88.185.146/website/energidataKort/viewer.htm?starttema1=vindkraft&amp;STARTLEFT=492675&amp;STARTRIGHT=493475&amp;STARTBOTTOM=6138995&amp;STARTTOP=6139795</t>
  </si>
  <si>
    <t>570715000000046186</t>
  </si>
  <si>
    <t>30506</t>
  </si>
  <si>
    <t>http://193.88.185.146/website/energidataKort/viewer.htm?starttema1=vindkraft&amp;STARTLEFT=479968&amp;STARTRIGHT=480768&amp;STARTBOTTOM=6125662&amp;STARTTOP=6126462</t>
  </si>
  <si>
    <t>570715000000046049</t>
  </si>
  <si>
    <t>30505</t>
  </si>
  <si>
    <t>http://193.88.185.146/website/energidataKort/viewer.htm?starttema1=vindkraft&amp;STARTLEFT=479821&amp;STARTRIGHT=480621&amp;STARTBOTTOM=6125696&amp;STARTTOP=6126496</t>
  </si>
  <si>
    <t>570715000000046032</t>
  </si>
  <si>
    <t>30504</t>
  </si>
  <si>
    <t>http://193.88.185.146/website/energidataKort/viewer.htm?starttema1=vindkraft&amp;STARTLEFT=479841&amp;STARTRIGHT=480641&amp;STARTBOTTOM=6125838&amp;STARTTOP=6126638</t>
  </si>
  <si>
    <t>570715000000046025</t>
  </si>
  <si>
    <t>WVB</t>
  </si>
  <si>
    <t>Veldbæk</t>
  </si>
  <si>
    <t>http://193.88.185.146/website/energidataKort/viewer.htm?starttema1=vindkraft&amp;STARTLEFT=469692&amp;STARTRIGHT=470492&amp;STARTBOTTOM=6146265&amp;STARTTOP=6147065</t>
  </si>
  <si>
    <t>570715000000035739</t>
  </si>
  <si>
    <t>http://193.88.185.146/website/energidataKort/viewer.htm?starttema1=vindkraft&amp;STARTLEFT=469800&amp;STARTRIGHT=470600&amp;STARTBOTTOM=6146098&amp;STARTTOP=6146898</t>
  </si>
  <si>
    <t>570715000000035722</t>
  </si>
  <si>
    <t>120</t>
  </si>
  <si>
    <t>http://193.88.185.146/website/energidataKort/viewer.htm?starttema1=vindkraft&amp;STARTLEFT=469910&amp;STARTRIGHT=470710&amp;STARTBOTTOM=6145930&amp;STARTTOP=6146730</t>
  </si>
  <si>
    <t>V80-2,0NW VCS</t>
  </si>
  <si>
    <t>570715000000035715</t>
  </si>
  <si>
    <t>WTJ</t>
  </si>
  <si>
    <t>2bn</t>
  </si>
  <si>
    <t>http://193.88.185.146/website/energidataKort/viewer.htm?starttema1=vindkraft&amp;STARTLEFT=474307&amp;STARTRIGHT=475107&amp;STARTBOTTOM=6144431&amp;STARTTOP=6145231</t>
  </si>
  <si>
    <t>NM 750148</t>
  </si>
  <si>
    <t>570715000000035661</t>
  </si>
  <si>
    <t>62144</t>
  </si>
  <si>
    <t>Krogsgård Hgd</t>
  </si>
  <si>
    <t>http://193.88.185.146/website/energidataKort/viewer.htm?starttema1=vindkraft&amp;STARTLEFT=470888&amp;STARTRIGHT=471688&amp;STARTBOTTOM=6147894&amp;STARTTOP=6148694</t>
  </si>
  <si>
    <t>570715000000035616</t>
  </si>
  <si>
    <t>135655</t>
  </si>
  <si>
    <t>http://193.88.185.146/website/energidataKort/viewer.htm?starttema1=vindkraft&amp;STARTLEFT=469394&amp;STARTRIGHT=470194&amp;STARTBOTTOM=6146115&amp;STARTTOP=6146915</t>
  </si>
  <si>
    <t>570715000000035456</t>
  </si>
  <si>
    <t>135656</t>
  </si>
  <si>
    <t>http://193.88.185.146/website/energidataKort/viewer.htm?starttema1=vindkraft&amp;STARTLEFT=469538&amp;STARTRIGHT=470338&amp;STARTBOTTOM=6145872&amp;STARTTOP=6146672</t>
  </si>
  <si>
    <t>600/43-44,5</t>
  </si>
  <si>
    <t>570715000000035449</t>
  </si>
  <si>
    <t>135657</t>
  </si>
  <si>
    <t>http://193.88.185.146/website/energidataKort/viewer.htm?starttema1=vindkraft&amp;STARTLEFT=469543&amp;STARTRIGHT=470343&amp;STARTBOTTOM=6146190&amp;STARTTOP=6146990</t>
  </si>
  <si>
    <t>NKT 600/43-44,5</t>
  </si>
  <si>
    <t>570715000000035432</t>
  </si>
  <si>
    <t>135658</t>
  </si>
  <si>
    <t>http://193.88.185.146/website/energidataKort/viewer.htm?starttema1=vindkraft&amp;STARTLEFT=469661&amp;STARTRIGHT=470461&amp;STARTBOTTOM=6146008&amp;STARTTOP=6146808</t>
  </si>
  <si>
    <t>570715000000035425</t>
  </si>
  <si>
    <t>135659</t>
  </si>
  <si>
    <t>http://193.88.185.146/website/energidataKort/viewer.htm?starttema1=vindkraft&amp;STARTLEFT=469774&amp;STARTRIGHT=470574&amp;STARTBOTTOM=6145835&amp;STARTTOP=6146635</t>
  </si>
  <si>
    <t>Vincon</t>
  </si>
  <si>
    <t>570715000000035418</t>
  </si>
  <si>
    <t>119958</t>
  </si>
  <si>
    <t>Måde</t>
  </si>
  <si>
    <t>http://193.88.185.146/website/energidataKort/viewer.htm?starttema1=vindkraft&amp;STARTLEFT=467917&amp;STARTRIGHT=468717&amp;STARTBOTTOM=6145318&amp;STARTTOP=6146118</t>
  </si>
  <si>
    <t>570715000000035401</t>
  </si>
  <si>
    <t>http://193.88.185.146/website/energidataKort/viewer.htm?starttema1=vindkraft&amp;STARTLEFT=467936&amp;STARTRIGHT=468736&amp;STARTBOTTOM=6145396&amp;STARTTOP=6146196</t>
  </si>
  <si>
    <t>570715000000035395</t>
  </si>
  <si>
    <t>http://193.88.185.146/website/energidataKort/viewer.htm?starttema1=vindkraft&amp;STARTLEFT=468029&amp;STARTRIGHT=468829&amp;STARTBOTTOM=6145274&amp;STARTTOP=6146074</t>
  </si>
  <si>
    <t>570715000000035388</t>
  </si>
  <si>
    <t>119959</t>
  </si>
  <si>
    <t>http://193.88.185.146/website/energidataKort/viewer.htm?starttema1=vindkraft&amp;STARTLEFT=468048&amp;STARTRIGHT=468848&amp;STARTBOTTOM=6145352&amp;STARTTOP=6146152</t>
  </si>
  <si>
    <t>200</t>
  </si>
  <si>
    <t>570715000000035364</t>
  </si>
  <si>
    <t>http://193.88.185.146/website/energidataKort/viewer.htm?starttema1=vindkraft&amp;STARTLEFT=468142&amp;STARTRIGHT=468942&amp;STARTBOTTOM=6145230&amp;STARTTOP=6146030</t>
  </si>
  <si>
    <t>570715000000035357</t>
  </si>
  <si>
    <t>http://193.88.185.146/website/energidataKort/viewer.htm?starttema1=vindkraft&amp;STARTLEFT=468161&amp;STARTRIGHT=468961&amp;STARTBOTTOM=6145308&amp;STARTTOP=6146108</t>
  </si>
  <si>
    <t>570715000000035340</t>
  </si>
  <si>
    <t>http://193.88.185.146/website/energidataKort/viewer.htm?starttema1=vindkraft&amp;STARTLEFT=468254&amp;STARTRIGHT=469054&amp;STARTBOTTOM=6145186&amp;STARTTOP=6145986</t>
  </si>
  <si>
    <t>570715000000035333</t>
  </si>
  <si>
    <t>http://193.88.185.146/website/energidataKort/viewer.htm?starttema1=vindkraft&amp;STARTLEFT=468273&amp;STARTRIGHT=469073&amp;STARTBOTTOM=6145264&amp;STARTTOP=6146064</t>
  </si>
  <si>
    <t>570715000000035326</t>
  </si>
  <si>
    <t>119966</t>
  </si>
  <si>
    <t>http://193.88.185.146/website/energidataKort/viewer.htm?starttema1=vindkraft&amp;STARTLEFT=469211&amp;STARTRIGHT=470011&amp;STARTBOTTOM=6144966&amp;STARTTOP=6145766</t>
  </si>
  <si>
    <t>570715000000035302</t>
  </si>
  <si>
    <t>http://193.88.185.146/website/energidataKort/viewer.htm?starttema1=vindkraft&amp;STARTLEFT=469045&amp;STARTRIGHT=469845&amp;STARTBOTTOM=6144980&amp;STARTTOP=6145780</t>
  </si>
  <si>
    <t>570715000000035296</t>
  </si>
  <si>
    <t>http://193.88.185.146/website/energidataKort/viewer.htm?starttema1=vindkraft&amp;STARTLEFT=468879&amp;STARTRIGHT=469679&amp;STARTBOTTOM=6144986&amp;STARTTOP=6145786</t>
  </si>
  <si>
    <t>570715000000035289</t>
  </si>
  <si>
    <t>http://193.88.185.146/website/energidataKort/viewer.htm?starttema1=vindkraft&amp;STARTLEFT=468723&amp;STARTRIGHT=469523&amp;STARTBOTTOM=6145042&amp;STARTTOP=6145842</t>
  </si>
  <si>
    <t>570715000000035272</t>
  </si>
  <si>
    <t>http://193.88.185.146/website/energidataKort/viewer.htm?starttema1=vindkraft&amp;STARTLEFT=468559&amp;STARTRIGHT=469359&amp;STARTBOTTOM=6145067&amp;STARTTOP=6145867</t>
  </si>
  <si>
    <t>570715000000035265</t>
  </si>
  <si>
    <t>http://193.88.185.146/website/energidataKort/viewer.htm?starttema1=vindkraft&amp;STARTLEFT=468393&amp;STARTRIGHT=469193&amp;STARTBOTTOM=6145081&amp;STARTTOP=6145881</t>
  </si>
  <si>
    <t>570715000000035258</t>
  </si>
  <si>
    <t>61773</t>
  </si>
  <si>
    <t>Guldager</t>
  </si>
  <si>
    <t>http://193.88.185.146/website/energidataKort/viewer.htm?starttema1=vindkraft&amp;STARTLEFT=462063&amp;STARTRIGHT=462863&amp;STARTBOTTOM=6155562&amp;STARTTOP=6156362</t>
  </si>
  <si>
    <t>Wincon W755/48</t>
  </si>
  <si>
    <t>570715000000034886</t>
  </si>
  <si>
    <t>61756</t>
  </si>
  <si>
    <t>Novrup</t>
  </si>
  <si>
    <t>http://193.88.185.146/website/energidataKort/viewer.htm?starttema1=vindkraft&amp;STARTLEFT=470872&amp;STARTRIGHT=471672&amp;STARTBOTTOM=6147619&amp;STARTTOP=6148419</t>
  </si>
  <si>
    <t>570715000000034879</t>
  </si>
  <si>
    <t>61531</t>
  </si>
  <si>
    <t>42b</t>
  </si>
  <si>
    <t>http://193.88.185.146/website/energidataKort/viewer.htm?starttema1=vindkraft&amp;STARTLEFT=461646&amp;STARTRIGHT=462446&amp;STARTBOTTOM=6155352&amp;STARTTOP=6156152</t>
  </si>
  <si>
    <t>570715000000034725</t>
  </si>
  <si>
    <t>61264</t>
  </si>
  <si>
    <t>Terpager by</t>
  </si>
  <si>
    <t>http://193.88.185.146/website/energidataKort/viewer.htm?starttema1=vindkraft&amp;STARTLEFT=479487&amp;STARTRIGHT=480287&amp;STARTBOTTOM=6145226&amp;STARTTOP=6146026</t>
  </si>
  <si>
    <t>570715000000034602</t>
  </si>
  <si>
    <t>61263</t>
  </si>
  <si>
    <t>http://193.88.185.146/website/energidataKort/viewer.htm?starttema1=vindkraft&amp;STARTLEFT=479325&amp;STARTRIGHT=480125&amp;STARTBOTTOM=6145323&amp;STARTTOP=6146123</t>
  </si>
  <si>
    <t>570715000000034596</t>
  </si>
  <si>
    <t>61262</t>
  </si>
  <si>
    <t>http://193.88.185.146/website/energidataKort/viewer.htm?starttema1=vindkraft&amp;STARTLEFT=479161&amp;STARTRIGHT=479961&amp;STARTBOTTOM=6145422&amp;STARTTOP=6146222</t>
  </si>
  <si>
    <t>Wincon W600/45</t>
  </si>
  <si>
    <t>A/S Wincon West Wind</t>
  </si>
  <si>
    <t>570715000000034589</t>
  </si>
  <si>
    <t>60811</t>
  </si>
  <si>
    <t>http://193.88.185.146/website/energidataKort/viewer.htm?starttema1=vindkraft&amp;STARTLEFT=470858&amp;STARTRIGHT=471658&amp;STARTBOTTOM=6147352&amp;STARTTOP=6148152</t>
  </si>
  <si>
    <t>V29-225</t>
  </si>
  <si>
    <t>570715000000034503</t>
  </si>
  <si>
    <t>60304</t>
  </si>
  <si>
    <t>Tjæreborg by</t>
  </si>
  <si>
    <t>http://193.88.185.146/website/energidataKort/viewer.htm?starttema1=vindkraft&amp;STARTLEFT=475024&amp;STARTRIGHT=475824&amp;STARTBOTTOM=6146238&amp;STARTTOP=6147038</t>
  </si>
  <si>
    <t>570715000000034343</t>
  </si>
  <si>
    <t>60303</t>
  </si>
  <si>
    <t>http://193.88.185.146/website/energidataKort/viewer.htm?starttema1=vindkraft&amp;STARTLEFT=474865&amp;STARTRIGHT=475665&amp;STARTBOTTOM=6146185&amp;STARTTOP=6146985</t>
  </si>
  <si>
    <t>570715000000034336</t>
  </si>
  <si>
    <t>60302</t>
  </si>
  <si>
    <t>Allerup by</t>
  </si>
  <si>
    <t>http://193.88.185.146/website/energidataKort/viewer.htm?starttema1=vindkraft&amp;STARTLEFT=475548&amp;STARTRIGHT=476348&amp;STARTBOTTOM=6146441&amp;STARTTOP=6147241</t>
  </si>
  <si>
    <t>570715000000034329</t>
  </si>
  <si>
    <t>60301</t>
  </si>
  <si>
    <t>http://193.88.185.146/website/energidataKort/viewer.htm?starttema1=vindkraft&amp;STARTLEFT=475369&amp;STARTRIGHT=476169&amp;STARTBOTTOM=6146429&amp;STARTTOP=6147229</t>
  </si>
  <si>
    <t>570715000000034312</t>
  </si>
  <si>
    <t>60300</t>
  </si>
  <si>
    <t>36l</t>
  </si>
  <si>
    <t>http://193.88.185.146/website/energidataKort/viewer.htm?starttema1=vindkraft&amp;STARTLEFT=475189&amp;STARTRIGHT=475989&amp;STARTBOTTOM=6146418&amp;STARTTOP=6147218</t>
  </si>
  <si>
    <t>570715000000034305</t>
  </si>
  <si>
    <t>60299</t>
  </si>
  <si>
    <t>http://193.88.185.146/website/energidataKort/viewer.htm?starttema1=vindkraft&amp;STARTLEFT=475009&amp;STARTRIGHT=475809&amp;STARTBOTTOM=6146406&amp;STARTTOP=6147206</t>
  </si>
  <si>
    <t>570715000000034299</t>
  </si>
  <si>
    <t>60276</t>
  </si>
  <si>
    <t>Kokspang by</t>
  </si>
  <si>
    <t>http://193.88.185.146/website/energidataKort/viewer.htm?starttema1=vindkraft&amp;STARTLEFT=459460&amp;STARTRIGHT=460260&amp;STARTBOTTOM=6157009&amp;STARTTOP=6157809</t>
  </si>
  <si>
    <t>570715000000034282</t>
  </si>
  <si>
    <t>60275</t>
  </si>
  <si>
    <t>http://193.88.185.146/website/energidataKort/viewer.htm?starttema1=vindkraft&amp;STARTLEFT=459288&amp;STARTRIGHT=460088&amp;STARTBOTTOM=6157053&amp;STARTTOP=6157853</t>
  </si>
  <si>
    <t>570715000000034275</t>
  </si>
  <si>
    <t>60147</t>
  </si>
  <si>
    <t>http://193.88.185.146/website/energidataKort/viewer.htm?starttema1=vindkraft&amp;STARTLEFT=461851&amp;STARTRIGHT=462651&amp;STARTBOTTOM=6155455&amp;STARTTOP=6156255</t>
  </si>
  <si>
    <t>570715000000034251</t>
  </si>
  <si>
    <t>60146</t>
  </si>
  <si>
    <t>Guldager By</t>
  </si>
  <si>
    <t>http://193.88.185.146/website/energidataKort/viewer.htm?starttema1=vindkraft&amp;STARTLEFT=461674&amp;STARTRIGHT=462474&amp;STARTBOTTOM=6155613&amp;STARTTOP=6156413</t>
  </si>
  <si>
    <t>570715000000034244</t>
  </si>
  <si>
    <t>60111</t>
  </si>
  <si>
    <t>58h</t>
  </si>
  <si>
    <t>St Darum by</t>
  </si>
  <si>
    <t>http://193.88.185.146/website/energidataKort/viewer.htm?starttema1=vindkraft&amp;STARTLEFT=478923&amp;STARTRIGHT=479723&amp;STARTBOTTOM=6143592&amp;STARTTOP=6144392</t>
  </si>
  <si>
    <t>570715000000034084</t>
  </si>
  <si>
    <t>60110</t>
  </si>
  <si>
    <t>http://193.88.185.146/website/energidataKort/viewer.htm?starttema1=vindkraft&amp;STARTLEFT=478956&amp;STARTRIGHT=479756&amp;STARTBOTTOM=6143409&amp;STARTTOP=6144209</t>
  </si>
  <si>
    <t>570715000000034077</t>
  </si>
  <si>
    <t>60109</t>
  </si>
  <si>
    <t>http://193.88.185.146/website/energidataKort/viewer.htm?starttema1=vindkraft&amp;STARTLEFT=478989&amp;STARTRIGHT=479789&amp;STARTBOTTOM=6143226&amp;STARTTOP=6144026</t>
  </si>
  <si>
    <t>570715000000034060</t>
  </si>
  <si>
    <t>59720</t>
  </si>
  <si>
    <t>http://193.88.185.146/website/energidataKort/viewer.htm?starttema1=vindkraft&amp;STARTLEFT=461838&amp;STARTRIGHT=462638&amp;STARTBOTTOM=6155226&amp;STARTTOP=6156026</t>
  </si>
  <si>
    <t>570715000000033957</t>
  </si>
  <si>
    <t>56739</t>
  </si>
  <si>
    <t>Tange By</t>
  </si>
  <si>
    <t>http://193.88.185.146/website/energidataKort/viewer.htm?starttema1=vindkraft&amp;STARTLEFT=488207&amp;STARTRIGHT=489007&amp;STARTBOTTOM=6145338&amp;STARTTOP=6146138</t>
  </si>
  <si>
    <t>570715000000033667</t>
  </si>
  <si>
    <t>http://193.88.185.146/website/energidataKort/viewer.htm?starttema1=vindkraft&amp;STARTLEFT=488200&amp;STARTRIGHT=489000&amp;STARTBOTTOM=6145215&amp;STARTTOP=6146015</t>
  </si>
  <si>
    <t>570715000000033650</t>
  </si>
  <si>
    <t>55937</t>
  </si>
  <si>
    <t>Hostrup By</t>
  </si>
  <si>
    <t>http://193.88.185.146/website/energidataKort/viewer.htm?starttema1=vindkraft&amp;STARTLEFT=459259&amp;STARTRIGHT=460059&amp;STARTBOTTOM=6160134&amp;STARTTOP=6160934</t>
  </si>
  <si>
    <t>570715000000033292</t>
  </si>
  <si>
    <t>47132</t>
  </si>
  <si>
    <t>Terp By</t>
  </si>
  <si>
    <t>http://193.88.185.146/website/energidataKort/viewer.htm?starttema1=vindkraft&amp;STARTLEFT=482025&amp;STARTRIGHT=482825&amp;STARTBOTTOM=6149381&amp;STARTTOP=6150181</t>
  </si>
  <si>
    <t>NM52/900kW</t>
  </si>
  <si>
    <t>570715000000033025</t>
  </si>
  <si>
    <t>44193365</t>
  </si>
  <si>
    <t>132</t>
  </si>
  <si>
    <t>Jejsing, Hostrup</t>
  </si>
  <si>
    <t>http://193.88.185.146/website/energidataKort/viewer.htm?starttema1=vindkraft&amp;STARTLEFT=496211&amp;STARTRIGHT=497011&amp;STARTBOTTOM=6087919&amp;STARTTOP=6088719</t>
  </si>
  <si>
    <t>Tønder</t>
  </si>
  <si>
    <t>570715000000064203</t>
  </si>
  <si>
    <t>44193364</t>
  </si>
  <si>
    <t>http://193.88.185.146/website/energidataKort/viewer.htm?starttema1=vindkraft&amp;STARTLEFT=495895&amp;STARTRIGHT=496695&amp;STARTBOTTOM=6087703&amp;STARTTOP=6088503</t>
  </si>
  <si>
    <t>570715000000064197</t>
  </si>
  <si>
    <t>WRB</t>
  </si>
  <si>
    <t>Hjerpsted</t>
  </si>
  <si>
    <t>http://193.88.185.146/website/energidataKort/viewer.htm?starttema1=vindkraft&amp;STARTLEFT=479025&amp;STARTRIGHT=479825&amp;STARTBOTTOM=6097776&amp;STARTTOP=6098576</t>
  </si>
  <si>
    <t>570715000000049255</t>
  </si>
  <si>
    <t>http://193.88.185.146/website/energidataKort/viewer.htm?starttema1=vindkraft&amp;STARTLEFT=478765&amp;STARTRIGHT=479565&amp;STARTBOTTOM=6097774&amp;STARTTOP=6098574</t>
  </si>
  <si>
    <t>570715000000049248</t>
  </si>
  <si>
    <t>285</t>
  </si>
  <si>
    <t>http://193.88.185.146/website/energidataKort/viewer.htm?starttema1=vindkraft&amp;STARTLEFT=478505&amp;STARTRIGHT=479305&amp;STARTBOTTOM=6097773&amp;STARTTOP=6098573</t>
  </si>
  <si>
    <t>570715000000049231</t>
  </si>
  <si>
    <t>8</t>
  </si>
  <si>
    <t>Koldby</t>
  </si>
  <si>
    <t>http://193.88.185.146/website/energidataKort/viewer.htm?starttema1=vindkraft&amp;STARTLEFT=479254&amp;STARTRIGHT=480054&amp;STARTBOTTOM=6098036&amp;STARTTOP=6098836</t>
  </si>
  <si>
    <t>570715000000049224</t>
  </si>
  <si>
    <t>http://193.88.185.146/website/energidataKort/viewer.htm?starttema1=vindkraft&amp;STARTLEFT=478994&amp;STARTRIGHT=479794&amp;STARTBOTTOM=6098034&amp;STARTTOP=6098834</t>
  </si>
  <si>
    <t>570715000000049217</t>
  </si>
  <si>
    <t>http://193.88.185.146/website/energidataKort/viewer.htm?starttema1=vindkraft&amp;STARTLEFT=478734&amp;STARTRIGHT=479534&amp;STARTBOTTOM=6098032&amp;STARTTOP=6098832</t>
  </si>
  <si>
    <t>570715000000049200</t>
  </si>
  <si>
    <t>http://193.88.185.146/website/energidataKort/viewer.htm?starttema1=vindkraft&amp;STARTLEFT=478474&amp;STARTRIGHT=479274&amp;STARTBOTTOM=6098031&amp;STARTTOP=6098831</t>
  </si>
  <si>
    <t>570715000000049194</t>
  </si>
  <si>
    <t>http://193.88.185.146/website/energidataKort/viewer.htm?starttema1=vindkraft&amp;STARTLEFT=478214&amp;STARTRIGHT=479014&amp;STARTBOTTOM=6098030&amp;STARTTOP=6098830</t>
  </si>
  <si>
    <t>570715000000049187</t>
  </si>
  <si>
    <t>http://193.88.185.146/website/energidataKort/viewer.htm?starttema1=vindkraft&amp;STARTLEFT=478964&amp;STARTRIGHT=479764&amp;STARTBOTTOM=6098293&amp;STARTTOP=6099093</t>
  </si>
  <si>
    <t>570715000000049170</t>
  </si>
  <si>
    <t>http://193.88.185.146/website/energidataKort/viewer.htm?starttema1=vindkraft&amp;STARTLEFT=478704&amp;STARTRIGHT=479504&amp;STARTBOTTOM=6098291&amp;STARTTOP=6099091</t>
  </si>
  <si>
    <t>570715000000049163</t>
  </si>
  <si>
    <t>http://193.88.185.146/website/energidataKort/viewer.htm?starttema1=vindkraft&amp;STARTLEFT=478444&amp;STARTRIGHT=479244&amp;STARTBOTTOM=6098289&amp;STARTTOP=6099089</t>
  </si>
  <si>
    <t>570715000000049156</t>
  </si>
  <si>
    <t>http://193.88.185.146/website/energidataKort/viewer.htm?starttema1=vindkraft&amp;STARTLEFT=478184&amp;STARTRIGHT=478984&amp;STARTBOTTOM=6098288&amp;STARTTOP=6099088</t>
  </si>
  <si>
    <t>570715000000049149</t>
  </si>
  <si>
    <t>http://193.88.185.146/website/energidataKort/viewer.htm?starttema1=vindkraft&amp;STARTLEFT=477924&amp;STARTRIGHT=478724&amp;STARTBOTTOM=6098286&amp;STARTTOP=6099086</t>
  </si>
  <si>
    <t>570715000000049132</t>
  </si>
  <si>
    <t>http://193.88.185.146/website/energidataKort/viewer.htm?starttema1=vindkraft&amp;STARTLEFT=478933&amp;STARTRIGHT=479733&amp;STARTBOTTOM=6098551&amp;STARTTOP=6099351</t>
  </si>
  <si>
    <t>570715000000049125</t>
  </si>
  <si>
    <t>http://193.88.185.146/website/energidataKort/viewer.htm?starttema1=vindkraft&amp;STARTLEFT=478413&amp;STARTRIGHT=479213&amp;STARTBOTTOM=6098547&amp;STARTTOP=6099347</t>
  </si>
  <si>
    <t>570715000000049118</t>
  </si>
  <si>
    <t>http://193.88.185.146/website/energidataKort/viewer.htm?starttema1=vindkraft&amp;STARTLEFT=478153&amp;STARTRIGHT=478953&amp;STARTBOTTOM=6098546&amp;STARTTOP=6099346</t>
  </si>
  <si>
    <t>570715000000049101</t>
  </si>
  <si>
    <t>47</t>
  </si>
  <si>
    <t>http://193.88.185.146/website/energidataKort/viewer.htm?starttema1=vindkraft&amp;STARTLEFT=477894&amp;STARTRIGHT=478694&amp;STARTBOTTOM=6098544&amp;STARTTOP=6099344</t>
  </si>
  <si>
    <t>570715000000049095</t>
  </si>
  <si>
    <t>Rejsby-Ballum</t>
  </si>
  <si>
    <t>http://193.88.185.146/website/energidataKort/viewer.htm?starttema1=vindkraft&amp;STARTLEFT=479162&amp;STARTRIGHT=479962&amp;STARTBOTTOM=6098810&amp;STARTTOP=6099610</t>
  </si>
  <si>
    <t>570715000000049088</t>
  </si>
  <si>
    <t>65</t>
  </si>
  <si>
    <t>http://193.88.185.146/website/energidataKort/viewer.htm?starttema1=vindkraft&amp;STARTLEFT=478902&amp;STARTRIGHT=479702&amp;STARTBOTTOM=6098809&amp;STARTTOP=6099609</t>
  </si>
  <si>
    <t>570715000000049071</t>
  </si>
  <si>
    <t>http://193.88.185.146/website/energidataKort/viewer.htm?starttema1=vindkraft&amp;STARTLEFT=478642&amp;STARTRIGHT=479442&amp;STARTBOTTOM=6098807&amp;STARTTOP=6099607</t>
  </si>
  <si>
    <t>570715000000049064</t>
  </si>
  <si>
    <t>http://193.88.185.146/website/energidataKort/viewer.htm?starttema1=vindkraft&amp;STARTLEFT=478383&amp;STARTRIGHT=479183&amp;STARTBOTTOM=6098806&amp;STARTTOP=6099606</t>
  </si>
  <si>
    <t>570715000000049057</t>
  </si>
  <si>
    <t>http://193.88.185.146/website/energidataKort/viewer.htm?starttema1=vindkraft&amp;STARTLEFT=478122&amp;STARTRIGHT=478922&amp;STARTBOTTOM=6098804&amp;STARTTOP=6099604</t>
  </si>
  <si>
    <t>570715000000049040</t>
  </si>
  <si>
    <t>http://193.88.185.146/website/energidataKort/viewer.htm?starttema1=vindkraft&amp;STARTLEFT=477863&amp;STARTRIGHT=478663&amp;STARTBOTTOM=6098802&amp;STARTTOP=6099602</t>
  </si>
  <si>
    <t>570715000000049033</t>
  </si>
  <si>
    <t>http://193.88.185.146/website/energidataKort/viewer.htm?starttema1=vindkraft&amp;STARTLEFT=478872&amp;STARTRIGHT=479672&amp;STARTBOTTOM=6099067&amp;STARTTOP=6099867</t>
  </si>
  <si>
    <t>570715000000049026</t>
  </si>
  <si>
    <t>http://193.88.185.146/website/energidataKort/viewer.htm?starttema1=vindkraft&amp;STARTLEFT=478612&amp;STARTRIGHT=479412&amp;STARTBOTTOM=6099065&amp;STARTTOP=6099865</t>
  </si>
  <si>
    <t>570715000000049019</t>
  </si>
  <si>
    <t>http://193.88.185.146/website/energidataKort/viewer.htm?starttema1=vindkraft&amp;STARTLEFT=478352&amp;STARTRIGHT=479152&amp;STARTBOTTOM=6099063&amp;STARTTOP=6099863</t>
  </si>
  <si>
    <t>570715000000049002</t>
  </si>
  <si>
    <t>http://193.88.185.146/website/energidataKort/viewer.htm?starttema1=vindkraft&amp;STARTLEFT=478092&amp;STARTRIGHT=478892&amp;STARTBOTTOM=6099062&amp;STARTTOP=6099862</t>
  </si>
  <si>
    <t>570715000000048999</t>
  </si>
  <si>
    <t>http://193.88.185.146/website/energidataKort/viewer.htm?starttema1=vindkraft&amp;STARTLEFT=479101&amp;STARTRIGHT=479901&amp;STARTBOTTOM=6099327&amp;STARTTOP=6100127</t>
  </si>
  <si>
    <t>570715000000048982</t>
  </si>
  <si>
    <t>http://193.88.185.146/website/energidataKort/viewer.htm?starttema1=vindkraft&amp;STARTLEFT=478841&amp;STARTRIGHT=479641&amp;STARTBOTTOM=6099325&amp;STARTTOP=6100125</t>
  </si>
  <si>
    <t>570715000000048975</t>
  </si>
  <si>
    <t>http://193.88.185.146/website/energidataKort/viewer.htm?starttema1=vindkraft&amp;STARTLEFT=478581&amp;STARTRIGHT=479381&amp;STARTBOTTOM=6099323&amp;STARTTOP=6100123</t>
  </si>
  <si>
    <t>570715000000048968</t>
  </si>
  <si>
    <t>http://193.88.185.146/website/energidataKort/viewer.htm?starttema1=vindkraft&amp;STARTLEFT=478321&amp;STARTRIGHT=479121&amp;STARTBOTTOM=6099322&amp;STARTTOP=6100122</t>
  </si>
  <si>
    <t>570715000000048951</t>
  </si>
  <si>
    <t>http://193.88.185.146/website/energidataKort/viewer.htm?starttema1=vindkraft&amp;STARTLEFT=479071&amp;STARTRIGHT=479871&amp;STARTBOTTOM=6099583&amp;STARTTOP=6100383</t>
  </si>
  <si>
    <t>570715000000048944</t>
  </si>
  <si>
    <t>196</t>
  </si>
  <si>
    <t>http://193.88.185.146/website/energidataKort/viewer.htm?starttema1=vindkraft&amp;STARTLEFT=478811&amp;STARTRIGHT=479611&amp;STARTBOTTOM=6099583&amp;STARTTOP=6100383</t>
  </si>
  <si>
    <t>570715000000048937</t>
  </si>
  <si>
    <t>http://193.88.185.146/website/energidataKort/viewer.htm?starttema1=vindkraft&amp;STARTLEFT=478550&amp;STARTRIGHT=479350&amp;STARTBOTTOM=6099581&amp;STARTTOP=6100381</t>
  </si>
  <si>
    <t>570715000000048920</t>
  </si>
  <si>
    <t>http://193.88.185.146/website/energidataKort/viewer.htm?starttema1=vindkraft&amp;STARTLEFT=478290&amp;STARTRIGHT=479090&amp;STARTBOTTOM=6099580&amp;STARTTOP=6100380</t>
  </si>
  <si>
    <t>570715000000048913</t>
  </si>
  <si>
    <t>219</t>
  </si>
  <si>
    <t>http://193.88.185.146/website/energidataKort/viewer.htm?starttema1=vindkraft&amp;STARTLEFT=479044&amp;STARTRIGHT=479844&amp;STARTBOTTOM=6099841&amp;STARTTOP=6100641</t>
  </si>
  <si>
    <t>570715000000048906</t>
  </si>
  <si>
    <t>http://193.88.185.146/website/energidataKort/viewer.htm?starttema1=vindkraft&amp;STARTLEFT=478781&amp;STARTRIGHT=479581&amp;STARTBOTTOM=6099840&amp;STARTTOP=6100640</t>
  </si>
  <si>
    <t>570715000000048890</t>
  </si>
  <si>
    <t>http://193.88.185.146/website/energidataKort/viewer.htm?starttema1=vindkraft&amp;STARTLEFT=478521&amp;STARTRIGHT=479321&amp;STARTBOTTOM=6099840&amp;STARTTOP=6100640</t>
  </si>
  <si>
    <t>570715000000048883</t>
  </si>
  <si>
    <t>http://193.88.185.146/website/energidataKort/viewer.htm?starttema1=vindkraft&amp;STARTLEFT=478260&amp;STARTRIGHT=479060&amp;STARTBOTTOM=6099837&amp;STARTTOP=6100637</t>
  </si>
  <si>
    <t>570715000000048876</t>
  </si>
  <si>
    <t>WHØ</t>
  </si>
  <si>
    <t>559</t>
  </si>
  <si>
    <t>Emmerlev</t>
  </si>
  <si>
    <t>http://193.88.185.146/website/energidataKort/viewer.htm?starttema1=vindkraft&amp;STARTLEFT=479184&amp;STARTRIGHT=479984&amp;STARTBOTTOM=6093403&amp;STARTTOP=6094203</t>
  </si>
  <si>
    <t>570715000000048845</t>
  </si>
  <si>
    <t>http://193.88.185.146/website/energidataKort/viewer.htm?starttema1=vindkraft&amp;STARTLEFT=479183&amp;STARTRIGHT=479983&amp;STARTBOTTOM=6093615&amp;STARTTOP=6094415</t>
  </si>
  <si>
    <t>570715000000048838</t>
  </si>
  <si>
    <t>http://193.88.185.146/website/energidataKort/viewer.htm?starttema1=vindkraft&amp;STARTLEFT=479182&amp;STARTRIGHT=479982&amp;STARTBOTTOM=6093827&amp;STARTTOP=6094627</t>
  </si>
  <si>
    <t>570715000000048821</t>
  </si>
  <si>
    <t>http://193.88.185.146/website/energidataKort/viewer.htm?starttema1=vindkraft&amp;STARTLEFT=479182&amp;STARTRIGHT=479982&amp;STARTBOTTOM=6094039&amp;STARTTOP=6094839</t>
  </si>
  <si>
    <t>570715000000048814</t>
  </si>
  <si>
    <t>WBS</t>
  </si>
  <si>
    <t>Brøns</t>
  </si>
  <si>
    <t>http://193.88.185.146/website/energidataKort/viewer.htm?starttema1=vindkraft&amp;STARTLEFT=482051&amp;STARTRIGHT=482851&amp;STARTBOTTOM=6116971&amp;STARTTOP=6117771</t>
  </si>
  <si>
    <t>570715000000048791</t>
  </si>
  <si>
    <t>666</t>
  </si>
  <si>
    <t>http://193.88.185.146/website/energidataKort/viewer.htm?starttema1=vindkraft&amp;STARTLEFT=482001&amp;STARTRIGHT=482801&amp;STARTBOTTOM=6117195&amp;STARTTOP=6117995</t>
  </si>
  <si>
    <t>570715000000048784</t>
  </si>
  <si>
    <t>http://193.88.185.146/website/energidataKort/viewer.htm?starttema1=vindkraft&amp;STARTLEFT=481954&amp;STARTRIGHT=482754&amp;STARTBOTTOM=6117406&amp;STARTTOP=6118206</t>
  </si>
  <si>
    <t>570715000000048777</t>
  </si>
  <si>
    <t>http://193.88.185.146/website/energidataKort/viewer.htm?starttema1=vindkraft&amp;STARTLEFT=481907&amp;STARTRIGHT=482707&amp;STARTBOTTOM=6117618&amp;STARTTOP=6118418</t>
  </si>
  <si>
    <t>570715000000048760</t>
  </si>
  <si>
    <t>http://193.88.185.146/website/energidataKort/viewer.htm?starttema1=vindkraft&amp;STARTLEFT=481764&amp;STARTRIGHT=482564&amp;STARTBOTTOM=6116975&amp;STARTTOP=6117775</t>
  </si>
  <si>
    <t>570715000000048753</t>
  </si>
  <si>
    <t>709</t>
  </si>
  <si>
    <t>http://193.88.185.146/website/energidataKort/viewer.htm?starttema1=vindkraft&amp;STARTLEFT=481714&amp;STARTRIGHT=482514&amp;STARTBOTTOM=6117200&amp;STARTTOP=6118000</t>
  </si>
  <si>
    <t>570715000000048746</t>
  </si>
  <si>
    <t>670</t>
  </si>
  <si>
    <t>http://193.88.185.146/website/energidataKort/viewer.htm?starttema1=vindkraft&amp;STARTLEFT=481667&amp;STARTRIGHT=482467&amp;STARTBOTTOM=6117410&amp;STARTTOP=6118210</t>
  </si>
  <si>
    <t>570715000000048739</t>
  </si>
  <si>
    <t>http://193.88.185.146/website/energidataKort/viewer.htm?starttema1=vindkraft&amp;STARTLEFT=481620&amp;STARTRIGHT=482420&amp;STARTBOTTOM=6117621&amp;STARTTOP=6118421</t>
  </si>
  <si>
    <t>570715000000048722</t>
  </si>
  <si>
    <t>WBK</t>
  </si>
  <si>
    <t>branderup</t>
  </si>
  <si>
    <t>http://193.88.185.146/website/energidataKort/viewer.htm?starttema1=vindkraft&amp;STARTLEFT=504695&amp;STARTRIGHT=505495&amp;STARTBOTTOM=6110454&amp;STARTTOP=6111254</t>
  </si>
  <si>
    <t>570715000000048708</t>
  </si>
  <si>
    <t>http://193.88.185.146/website/energidataKort/viewer.htm?starttema1=vindkraft&amp;STARTLEFT=504937&amp;STARTRIGHT=505737&amp;STARTBOTTOM=6110361&amp;STARTTOP=6111161</t>
  </si>
  <si>
    <t>570715000000048692</t>
  </si>
  <si>
    <t>WAR</t>
  </si>
  <si>
    <t>938</t>
  </si>
  <si>
    <t>Arrild</t>
  </si>
  <si>
    <t>http://193.88.185.146/website/energidataKort/viewer.htm?starttema1=vindkraft&amp;STARTLEFT=497050&amp;STARTRIGHT=497850&amp;STARTBOTTOM=6109580&amp;STARTTOP=6110380</t>
  </si>
  <si>
    <t>570715000000048678</t>
  </si>
  <si>
    <t>http://193.88.185.146/website/energidataKort/viewer.htm?starttema1=vindkraft&amp;STARTLEFT=496592&amp;STARTRIGHT=497392&amp;STARTBOTTOM=6110379&amp;STARTTOP=6111179</t>
  </si>
  <si>
    <t>570715000000048661</t>
  </si>
  <si>
    <t>http://193.88.185.146/website/energidataKort/viewer.htm?starttema1=vindkraft&amp;STARTLEFT=496631&amp;STARTRIGHT=497431&amp;STARTBOTTOM=6110098&amp;STARTTOP=6110898</t>
  </si>
  <si>
    <t>570715000000048654</t>
  </si>
  <si>
    <t>http://193.88.185.146/website/energidataKort/viewer.htm?starttema1=vindkraft&amp;STARTLEFT=496672&amp;STARTRIGHT=497472&amp;STARTBOTTOM=6109807&amp;STARTTOP=6110607</t>
  </si>
  <si>
    <t>570715000000048647</t>
  </si>
  <si>
    <t>http://193.88.185.146/website/energidataKort/viewer.htm?starttema1=vindkraft&amp;STARTLEFT=496710&amp;STARTRIGHT=497510&amp;STARTBOTTOM=6109527&amp;STARTTOP=6110327</t>
  </si>
  <si>
    <t>570715000000048630</t>
  </si>
  <si>
    <t>916</t>
  </si>
  <si>
    <t>http://193.88.185.146/website/energidataKort/viewer.htm?starttema1=vindkraft&amp;STARTLEFT=496296&amp;STARTRIGHT=497096&amp;STARTBOTTOM=6110044&amp;STARTTOP=6110844</t>
  </si>
  <si>
    <t>570715000000048623</t>
  </si>
  <si>
    <t>http://193.88.185.146/website/energidataKort/viewer.htm?starttema1=vindkraft&amp;STARTLEFT=496337&amp;STARTRIGHT=497137&amp;STARTBOTTOM=6109754&amp;STARTTOP=6110554</t>
  </si>
  <si>
    <t>570715000000048616</t>
  </si>
  <si>
    <t>http://193.88.185.146/website/energidataKort/viewer.htm?starttema1=vindkraft&amp;STARTLEFT=496375&amp;STARTRIGHT=497175&amp;STARTBOTTOM=6109473&amp;STARTTOP=6110273</t>
  </si>
  <si>
    <t>570715000000048609</t>
  </si>
  <si>
    <t>http://193.88.185.146/website/energidataKort/viewer.htm?starttema1=vindkraft&amp;STARTLEFT=495913&amp;STARTRIGHT=496713&amp;STARTBOTTOM=6110271&amp;STARTTOP=6111071</t>
  </si>
  <si>
    <t>570715000000048593</t>
  </si>
  <si>
    <t>917</t>
  </si>
  <si>
    <t>http://193.88.185.146/website/energidataKort/viewer.htm?starttema1=vindkraft&amp;STARTLEFT=495953&amp;STARTRIGHT=496753&amp;STARTBOTTOM=6109988&amp;STARTTOP=6110788</t>
  </si>
  <si>
    <t>570715000000048586</t>
  </si>
  <si>
    <t>http://193.88.185.146/website/energidataKort/viewer.htm?starttema1=vindkraft&amp;STARTLEFT=496031&amp;STARTRIGHT=496831&amp;STARTBOTTOM=6109417&amp;STARTTOP=6110217</t>
  </si>
  <si>
    <t>W-3700/500</t>
  </si>
  <si>
    <t>570715000000048579</t>
  </si>
  <si>
    <t>WAB</t>
  </si>
  <si>
    <t>Tyvse</t>
  </si>
  <si>
    <t>http://193.88.185.146/website/energidataKort/viewer.htm?starttema1=vindkraft&amp;STARTLEFT=492849&amp;STARTRIGHT=493649&amp;STARTBOTTOM=6092932&amp;STARTTOP=6093732</t>
  </si>
  <si>
    <t>570715000000048555</t>
  </si>
  <si>
    <t>http://193.88.185.146/website/energidataKort/viewer.htm?starttema1=vindkraft&amp;STARTLEFT=492811&amp;STARTRIGHT=493611&amp;STARTBOTTOM=6093229&amp;STARTTOP=6094029</t>
  </si>
  <si>
    <t>570715000000048548</t>
  </si>
  <si>
    <t>http://193.88.185.146/website/energidataKort/viewer.htm?starttema1=vindkraft&amp;STARTLEFT=492755&amp;STARTRIGHT=493555&amp;STARTBOTTOM=6092764&amp;STARTTOP=6093564</t>
  </si>
  <si>
    <t>570715000000048531</t>
  </si>
  <si>
    <t>http://193.88.185.146/website/energidataKort/viewer.htm?starttema1=vindkraft&amp;STARTLEFT=492716&amp;STARTRIGHT=493516&amp;STARTBOTTOM=6093062&amp;STARTTOP=6093862</t>
  </si>
  <si>
    <t>570715000000048524</t>
  </si>
  <si>
    <t>http://193.88.185.146/website/energidataKort/viewer.htm?starttema1=vindkraft&amp;STARTLEFT=492678&amp;STARTRIGHT=493478&amp;STARTBOTTOM=6093360&amp;STARTTOP=6094160</t>
  </si>
  <si>
    <t>570715000000048517</t>
  </si>
  <si>
    <t>91513</t>
  </si>
  <si>
    <t>Birkelev, Vodder</t>
  </si>
  <si>
    <t>http://193.88.185.146/website/energidataKort/viewer.htm?starttema1=vindkraft&amp;STARTLEFT=488863&amp;STARTRIGHT=489663&amp;STARTBOTTOM=6117038&amp;STARTTOP=6117838</t>
  </si>
  <si>
    <t>570715000000048470</t>
  </si>
  <si>
    <t>91449</t>
  </si>
  <si>
    <t>Øster Gasse</t>
  </si>
  <si>
    <t>http://193.88.185.146/website/energidataKort/viewer.htm?starttema1=vindkraft&amp;STARTLEFT=490906&amp;STARTRIGHT=491706&amp;STARTBOTTOM=6110476&amp;STARTTOP=6111276</t>
  </si>
  <si>
    <t>570715000000048371</t>
  </si>
  <si>
    <t>91448</t>
  </si>
  <si>
    <t>http://193.88.185.146/website/energidataKort/viewer.htm?starttema1=vindkraft&amp;STARTLEFT=490559&amp;STARTRIGHT=491359&amp;STARTBOTTOM=6110516&amp;STARTTOP=6111316</t>
  </si>
  <si>
    <t>570715000000048364</t>
  </si>
  <si>
    <t>91447</t>
  </si>
  <si>
    <t>http://193.88.185.146/website/energidataKort/viewer.htm?starttema1=vindkraft&amp;STARTLEFT=491281&amp;STARTRIGHT=492081&amp;STARTBOTTOM=6110776&amp;STARTTOP=6111576</t>
  </si>
  <si>
    <t>MK4</t>
  </si>
  <si>
    <t>570715000000048357</t>
  </si>
  <si>
    <t>91444</t>
  </si>
  <si>
    <t>http://193.88.185.146/website/energidataKort/viewer.htm?starttema1=vindkraft&amp;STARTLEFT=491822&amp;STARTRIGHT=492622&amp;STARTBOTTOM=6096267&amp;STARTTOP=6097067</t>
  </si>
  <si>
    <t>600/45</t>
  </si>
  <si>
    <t>570715000000048340</t>
  </si>
  <si>
    <t>91354</t>
  </si>
  <si>
    <t>Bøgvad</t>
  </si>
  <si>
    <t>http://193.88.185.146/website/energidataKort/viewer.htm?starttema1=vindkraft&amp;STARTLEFT=499935&amp;STARTRIGHT=500735&amp;STARTBOTTOM=6091308&amp;STARTTOP=6092108</t>
  </si>
  <si>
    <t>570715000000048326</t>
  </si>
  <si>
    <t>91313</t>
  </si>
  <si>
    <t>Birkelev</t>
  </si>
  <si>
    <t>http://193.88.185.146/website/energidataKort/viewer.htm?starttema1=vindkraft&amp;STARTLEFT=489117&amp;STARTRIGHT=489917&amp;STARTBOTTOM=6117107&amp;STARTTOP=6117907</t>
  </si>
  <si>
    <t>570715000000048272</t>
  </si>
  <si>
    <t>91227</t>
  </si>
  <si>
    <t>Høgslund</t>
  </si>
  <si>
    <t>http://193.88.185.146/website/energidataKort/viewer.htm?starttema1=vindkraft&amp;STARTLEFT=496008&amp;STARTRIGHT=496808&amp;STARTBOTTOM=6092113&amp;STARTTOP=6092913</t>
  </si>
  <si>
    <t>570715000000048265</t>
  </si>
  <si>
    <t>91164</t>
  </si>
  <si>
    <t>Overby</t>
  </si>
  <si>
    <t>http://193.88.185.146/website/energidataKort/viewer.htm?starttema1=vindkraft&amp;STARTLEFT=491248&amp;STARTRIGHT=492048&amp;STARTBOTTOM=6110433&amp;STARTTOP=6111233</t>
  </si>
  <si>
    <t>570715000000048241</t>
  </si>
  <si>
    <t>91122</t>
  </si>
  <si>
    <t>http://193.88.185.146/website/energidataKort/viewer.htm?starttema1=vindkraft&amp;STARTLEFT=488606&amp;STARTRIGHT=489406&amp;STARTBOTTOM=6116970&amp;STARTTOP=6117770</t>
  </si>
  <si>
    <t>570715000000048203</t>
  </si>
  <si>
    <t>91105</t>
  </si>
  <si>
    <t>Drengsted</t>
  </si>
  <si>
    <t>http://193.88.185.146/website/energidataKort/viewer.htm?starttema1=vindkraft&amp;STARTLEFT=490664&amp;STARTRIGHT=491464&amp;STARTBOTTOM=6105324&amp;STARTTOP=6106124</t>
  </si>
  <si>
    <t>570715000000048173</t>
  </si>
  <si>
    <t>91025</t>
  </si>
  <si>
    <t>175</t>
  </si>
  <si>
    <t>Tirslund</t>
  </si>
  <si>
    <t>http://193.88.185.146/website/energidataKort/viewer.htm?starttema1=vindkraft&amp;STARTLEFT=508452&amp;STARTRIGHT=509252&amp;STARTBOTTOM=6116259&amp;STARTTOP=6117059</t>
  </si>
  <si>
    <t>570715000000048166</t>
  </si>
  <si>
    <t>90980</t>
  </si>
  <si>
    <t>http://193.88.185.146/website/energidataKort/viewer.htm?starttema1=vindkraft&amp;STARTLEFT=495992&amp;STARTRIGHT=496792&amp;STARTBOTTOM=6109698&amp;STARTTOP=6110498</t>
  </si>
  <si>
    <t>570715000000048111</t>
  </si>
  <si>
    <t>http://193.88.185.146/website/energidataKort/viewer.htm?starttema1=vindkraft&amp;STARTLEFT=496259&amp;STARTRIGHT=497059&amp;STARTBOTTOM=6110327&amp;STARTTOP=6111127</t>
  </si>
  <si>
    <t>570715000000048104</t>
  </si>
  <si>
    <t>90943</t>
  </si>
  <si>
    <t>Søvang</t>
  </si>
  <si>
    <t>http://193.88.185.146/website/energidataKort/viewer.htm?starttema1=vindkraft&amp;STARTLEFT=502101&amp;STARTRIGHT=502901&amp;STARTBOTTOM=6091227&amp;STARTTOP=6092027</t>
  </si>
  <si>
    <t>570715000000048074</t>
  </si>
  <si>
    <t>90714</t>
  </si>
  <si>
    <t>Brede</t>
  </si>
  <si>
    <t>http://193.88.185.146/website/energidataKort/viewer.htm?starttema1=vindkraft&amp;STARTLEFT=483149&amp;STARTRIGHT=483949&amp;STARTBOTTOM=6101305&amp;STARTTOP=6102105</t>
  </si>
  <si>
    <t>570715000000048036</t>
  </si>
  <si>
    <t>90620</t>
  </si>
  <si>
    <t>Gøtterup</t>
  </si>
  <si>
    <t>http://193.88.185.146/website/energidataKort/viewer.htm?starttema1=vindkraft&amp;STARTLEFT=508083&amp;STARTRIGHT=508883&amp;STARTBOTTOM=6116389&amp;STARTTOP=6117189</t>
  </si>
  <si>
    <t>570715000000048005</t>
  </si>
  <si>
    <t>90619</t>
  </si>
  <si>
    <t>http://193.88.185.146/website/energidataKort/viewer.htm?starttema1=vindkraft&amp;STARTLEFT=507839&amp;STARTRIGHT=508639&amp;STARTBOTTOM=6116210&amp;STARTTOP=6117010</t>
  </si>
  <si>
    <t>570715000000047992</t>
  </si>
  <si>
    <t>90618</t>
  </si>
  <si>
    <t>http://193.88.185.146/website/energidataKort/viewer.htm?starttema1=vindkraft&amp;STARTLEFT=508186&amp;STARTRIGHT=508986&amp;STARTBOTTOM=6116088&amp;STARTTOP=6116888</t>
  </si>
  <si>
    <t>N60</t>
  </si>
  <si>
    <t>570715000000047985</t>
  </si>
  <si>
    <t>90617</t>
  </si>
  <si>
    <t>Hyrup</t>
  </si>
  <si>
    <t>http://193.88.185.146/website/energidataKort/viewer.htm?starttema1=vindkraft&amp;STARTLEFT=508517&amp;STARTRIGHT=509317&amp;STARTBOTTOM=6115970&amp;STARTTOP=6116770</t>
  </si>
  <si>
    <t>570715000000047978</t>
  </si>
  <si>
    <t>90606</t>
  </si>
  <si>
    <t>http://193.88.185.146/website/energidataKort/viewer.htm?starttema1=vindkraft&amp;STARTLEFT=488008&amp;STARTRIGHT=488808&amp;STARTBOTTOM=6110346&amp;STARTTOP=6111146</t>
  </si>
  <si>
    <t>570715000000047947</t>
  </si>
  <si>
    <t>90577</t>
  </si>
  <si>
    <t>223</t>
  </si>
  <si>
    <t>Randerup</t>
  </si>
  <si>
    <t>http://193.88.185.146/website/energidataKort/viewer.htm?starttema1=vindkraft&amp;STARTLEFT=483797&amp;STARTRIGHT=484597&amp;STARTBOTTOM=6102942&amp;STARTTOP=6103742</t>
  </si>
  <si>
    <t>IMW</t>
  </si>
  <si>
    <t>570715000000047930</t>
  </si>
  <si>
    <t>90539</t>
  </si>
  <si>
    <t>Nr. Løgum</t>
  </si>
  <si>
    <t>http://193.88.185.146/website/energidataKort/viewer.htm?starttema1=vindkraft&amp;STARTLEFT=498255&amp;STARTRIGHT=499055&amp;STARTBOTTOM=6106357&amp;STARTTOP=6107157</t>
  </si>
  <si>
    <t>570715000000047909</t>
  </si>
  <si>
    <t>90530</t>
  </si>
  <si>
    <t>213</t>
  </si>
  <si>
    <t>http://193.88.185.146/website/energidataKort/viewer.htm?starttema1=vindkraft&amp;STARTLEFT=499673&amp;STARTRIGHT=500473&amp;STARTBOTTOM=6107331&amp;STARTTOP=6108131</t>
  </si>
  <si>
    <t>570715000000047886</t>
  </si>
  <si>
    <t>90529</t>
  </si>
  <si>
    <t>Gasse</t>
  </si>
  <si>
    <t>http://193.88.185.146/website/energidataKort/viewer.htm?starttema1=vindkraft&amp;STARTLEFT=490211&amp;STARTRIGHT=491011&amp;STARTBOTTOM=6110556&amp;STARTTOP=6111356</t>
  </si>
  <si>
    <t>570715000000047879</t>
  </si>
  <si>
    <t>90506</t>
  </si>
  <si>
    <t>305</t>
  </si>
  <si>
    <t>Løgumgårde</t>
  </si>
  <si>
    <t>http://193.88.185.146/website/energidataKort/viewer.htm?starttema1=vindkraft&amp;STARTLEFT=491962&amp;STARTRIGHT=492762&amp;STARTBOTTOM=6102906&amp;STARTTOP=6103706</t>
  </si>
  <si>
    <t>570715000000047831</t>
  </si>
  <si>
    <t>90505</t>
  </si>
  <si>
    <t>http://193.88.185.146/website/energidataKort/viewer.htm?starttema1=vindkraft&amp;STARTLEFT=490932&amp;STARTRIGHT=491732&amp;STARTBOTTOM=6110816&amp;STARTTOP=6111616</t>
  </si>
  <si>
    <t>570715000000047824</t>
  </si>
  <si>
    <t>90500</t>
  </si>
  <si>
    <t>147</t>
  </si>
  <si>
    <t>http://193.88.185.146/website/energidataKort/viewer.htm?starttema1=vindkraft&amp;STARTLEFT=508823&amp;STARTRIGHT=509623&amp;STARTBOTTOM=6116127&amp;STARTTOP=6116927</t>
  </si>
  <si>
    <t>570715000000047800</t>
  </si>
  <si>
    <t>90467</t>
  </si>
  <si>
    <t>195</t>
  </si>
  <si>
    <t>Vodder</t>
  </si>
  <si>
    <t>http://193.88.185.146/website/energidataKort/viewer.htm?starttema1=vindkraft&amp;STARTLEFT=488352&amp;STARTRIGHT=489152&amp;STARTBOTTOM=6116900&amp;STARTTOP=6117700</t>
  </si>
  <si>
    <t>570715000000047794</t>
  </si>
  <si>
    <t>90459</t>
  </si>
  <si>
    <t>Rejsby</t>
  </si>
  <si>
    <t>http://193.88.185.146/website/energidataKort/viewer.htm?starttema1=vindkraft&amp;STARTLEFT=480432&amp;STARTRIGHT=481232&amp;STARTBOTTOM=6119698&amp;STARTTOP=6120498</t>
  </si>
  <si>
    <t>570715000000047787</t>
  </si>
  <si>
    <t>90436</t>
  </si>
  <si>
    <t>Harres</t>
  </si>
  <si>
    <t>http://193.88.185.146/website/energidataKort/viewer.htm?starttema1=vindkraft&amp;STARTLEFT=482956&amp;STARTRIGHT=483756&amp;STARTBOTTOM=6101094&amp;STARTTOP=6101894</t>
  </si>
  <si>
    <t>570715000000047763</t>
  </si>
  <si>
    <t>90434</t>
  </si>
  <si>
    <t>Ellum</t>
  </si>
  <si>
    <t>http://193.88.185.146/website/energidataKort/viewer.htm?starttema1=vindkraft&amp;STARTLEFT=492301&amp;STARTRIGHT=493101&amp;STARTBOTTOM=6102540&amp;STARTTOP=6103340</t>
  </si>
  <si>
    <t>570715000000047749</t>
  </si>
  <si>
    <t>90433</t>
  </si>
  <si>
    <t>http://193.88.185.146/website/energidataKort/viewer.htm?starttema1=vindkraft&amp;STARTLEFT=492132&amp;STARTRIGHT=492932&amp;STARTBOTTOM=6102723&amp;STARTTOP=6103523</t>
  </si>
  <si>
    <t>570715000000047732</t>
  </si>
  <si>
    <t>90414</t>
  </si>
  <si>
    <t>271</t>
  </si>
  <si>
    <t>http://193.88.185.146/website/energidataKort/viewer.htm?starttema1=vindkraft&amp;STARTLEFT=499941&amp;STARTRIGHT=500741&amp;STARTBOTTOM=6107219&amp;STARTTOP=6108019</t>
  </si>
  <si>
    <t>1300/60</t>
  </si>
  <si>
    <t>570715000000047718</t>
  </si>
  <si>
    <t>90411</t>
  </si>
  <si>
    <t>1288</t>
  </si>
  <si>
    <t>Løgumkloster</t>
  </si>
  <si>
    <t>http://193.88.185.146/website/energidataKort/viewer.htm?starttema1=vindkraft&amp;STARTLEFT=500348&amp;STARTRIGHT=501148&amp;STARTBOTTOM=6102046&amp;STARTTOP=6102846</t>
  </si>
  <si>
    <t>570715000000047695</t>
  </si>
  <si>
    <t>90391</t>
  </si>
  <si>
    <t>http://193.88.185.146/website/energidataKort/viewer.htm?starttema1=vindkraft&amp;STARTLEFT=490557&amp;STARTRIGHT=491357&amp;STARTBOTTOM=6105181&amp;STARTTOP=6105981</t>
  </si>
  <si>
    <t>570715000000047671</t>
  </si>
  <si>
    <t>90385</t>
  </si>
  <si>
    <t>163</t>
  </si>
  <si>
    <t>Vester Terp</t>
  </si>
  <si>
    <t>http://193.88.185.146/website/energidataKort/viewer.htm?starttema1=vindkraft&amp;STARTLEFT=492583&amp;STARTRIGHT=493383&amp;STARTBOTTOM=6105423&amp;STARTTOP=6106223</t>
  </si>
  <si>
    <t>570715000000047657</t>
  </si>
  <si>
    <t>90384</t>
  </si>
  <si>
    <t>162</t>
  </si>
  <si>
    <t>http://193.88.185.146/website/energidataKort/viewer.htm?starttema1=vindkraft&amp;STARTLEFT=492486&amp;STARTRIGHT=493286&amp;STARTBOTTOM=6105481&amp;STARTTOP=6106281</t>
  </si>
  <si>
    <t>570715000000047640</t>
  </si>
  <si>
    <t>90365</t>
  </si>
  <si>
    <t>90</t>
  </si>
  <si>
    <t>Vinum</t>
  </si>
  <si>
    <t>http://193.88.185.146/website/energidataKort/viewer.htm?starttema1=vindkraft&amp;STARTLEFT=487752&amp;STARTRIGHT=488552&amp;STARTBOTTOM=6109996&amp;STARTTOP=6110796</t>
  </si>
  <si>
    <t>570715000000047633</t>
  </si>
  <si>
    <t>90364</t>
  </si>
  <si>
    <t>Vester Gasse</t>
  </si>
  <si>
    <t>http://193.88.185.146/website/energidataKort/viewer.htm?starttema1=vindkraft&amp;STARTLEFT=487576&amp;STARTRIGHT=488376&amp;STARTBOTTOM=6110392&amp;STARTTOP=6111192</t>
  </si>
  <si>
    <t>750-200/48</t>
  </si>
  <si>
    <t>570715000000047626</t>
  </si>
  <si>
    <t>90328</t>
  </si>
  <si>
    <t>Jejsing</t>
  </si>
  <si>
    <t>http://193.88.185.146/website/energidataKort/viewer.htm?starttema1=vindkraft&amp;STARTLEFT=498227&amp;STARTRIGHT=499027&amp;STARTBOTTOM=6086559&amp;STARTTOP=6087359</t>
  </si>
  <si>
    <t>570715000000047619</t>
  </si>
  <si>
    <t>90224</t>
  </si>
  <si>
    <t>328</t>
  </si>
  <si>
    <t>http://193.88.185.146/website/energidataKort/viewer.htm?starttema1=vindkraft&amp;STARTLEFT=489625&amp;STARTRIGHT=490425&amp;STARTBOTTOM=6117246&amp;STARTTOP=6118046</t>
  </si>
  <si>
    <t>570715000000047602</t>
  </si>
  <si>
    <t>90223</t>
  </si>
  <si>
    <t>http://193.88.185.146/website/energidataKort/viewer.htm?starttema1=vindkraft&amp;STARTLEFT=489371&amp;STARTRIGHT=490171&amp;STARTBOTTOM=6117177&amp;STARTTOP=6117977</t>
  </si>
  <si>
    <t>570715000000047596</t>
  </si>
  <si>
    <t>90222</t>
  </si>
  <si>
    <t>301</t>
  </si>
  <si>
    <t>http://193.88.185.146/website/energidataKort/viewer.htm?starttema1=vindkraft&amp;STARTLEFT=489880&amp;STARTRIGHT=490680&amp;STARTBOTTOM=6117316&amp;STARTTOP=6118116</t>
  </si>
  <si>
    <t>570715000000047589</t>
  </si>
  <si>
    <t>90220</t>
  </si>
  <si>
    <t>http://193.88.185.146/website/energidataKort/viewer.htm?starttema1=vindkraft&amp;STARTLEFT=485031&amp;STARTRIGHT=485831&amp;STARTBOTTOM=6119429&amp;STARTTOP=6120229</t>
  </si>
  <si>
    <t>570715000000047565</t>
  </si>
  <si>
    <t>90219</t>
  </si>
  <si>
    <t>http://193.88.185.146/website/energidataKort/viewer.htm?starttema1=vindkraft&amp;STARTLEFT=488383&amp;STARTRIGHT=489183&amp;STARTBOTTOM=6116670&amp;STARTTOP=6117470</t>
  </si>
  <si>
    <t>NM 750-48</t>
  </si>
  <si>
    <t>570715000000047558</t>
  </si>
  <si>
    <t>90218</t>
  </si>
  <si>
    <t>http://193.88.185.146/website/energidataKort/viewer.htm?starttema1=vindkraft&amp;STARTLEFT=489912&amp;STARTRIGHT=490712&amp;STARTBOTTOM=6117086&amp;STARTTOP=6117886</t>
  </si>
  <si>
    <t>570715000000047541</t>
  </si>
  <si>
    <t>90217</t>
  </si>
  <si>
    <t>http://193.88.185.146/website/energidataKort/viewer.htm?starttema1=vindkraft&amp;STARTLEFT=489657&amp;STARTRIGHT=490457&amp;STARTBOTTOM=6117017&amp;STARTTOP=6117817</t>
  </si>
  <si>
    <t>570715000000047534</t>
  </si>
  <si>
    <t>90216</t>
  </si>
  <si>
    <t>312</t>
  </si>
  <si>
    <t>http://193.88.185.146/website/energidataKort/viewer.htm?starttema1=vindkraft&amp;STARTLEFT=489402&amp;STARTRIGHT=490202&amp;STARTBOTTOM=6116947&amp;STARTTOP=6117747</t>
  </si>
  <si>
    <t>570715000000047527</t>
  </si>
  <si>
    <t>90215</t>
  </si>
  <si>
    <t>http://193.88.185.146/website/energidataKort/viewer.htm?starttema1=vindkraft&amp;STARTLEFT=489147&amp;STARTRIGHT=489947&amp;STARTBOTTOM=6116878&amp;STARTTOP=6117678</t>
  </si>
  <si>
    <t>570715000000047510</t>
  </si>
  <si>
    <t>90214</t>
  </si>
  <si>
    <t>355</t>
  </si>
  <si>
    <t>http://193.88.185.146/website/energidataKort/viewer.htm?starttema1=vindkraft&amp;STARTLEFT=488892&amp;STARTRIGHT=489692&amp;STARTBOTTOM=6116809&amp;STARTTOP=6117609</t>
  </si>
  <si>
    <t>570715000000047503</t>
  </si>
  <si>
    <t>90213</t>
  </si>
  <si>
    <t>http://193.88.185.146/website/energidataKort/viewer.htm?starttema1=vindkraft&amp;STARTLEFT=488639&amp;STARTRIGHT=489439&amp;STARTBOTTOM=6116740&amp;STARTTOP=6117540</t>
  </si>
  <si>
    <t>570715000000047497</t>
  </si>
  <si>
    <t>90184</t>
  </si>
  <si>
    <t>http://193.88.185.146/website/energidataKort/viewer.htm?starttema1=vindkraft&amp;STARTLEFT=497432&amp;STARTRIGHT=498232&amp;STARTBOTTOM=6109642&amp;STARTTOP=6110442</t>
  </si>
  <si>
    <t>Beck-Ballum</t>
  </si>
  <si>
    <t>570715000000047480</t>
  </si>
  <si>
    <t>89727</t>
  </si>
  <si>
    <t>521</t>
  </si>
  <si>
    <t>Østerende</t>
  </si>
  <si>
    <t>http://193.88.185.146/website/energidataKort/viewer.htm?starttema1=vindkraft&amp;STARTLEFT=478408&amp;STARTRIGHT=479208&amp;STARTBOTTOM=6105226&amp;STARTTOP=6106026</t>
  </si>
  <si>
    <t>570715000000047350</t>
  </si>
  <si>
    <t>87553</t>
  </si>
  <si>
    <t>Øster Gammelby</t>
  </si>
  <si>
    <t>http://193.88.185.146/website/energidataKort/viewer.htm?starttema1=vindkraft&amp;STARTLEFT=484038&amp;STARTRIGHT=484838&amp;STARTBOTTOM=6094169&amp;STARTTOP=6094969</t>
  </si>
  <si>
    <t>570715000000047282</t>
  </si>
  <si>
    <t>85312</t>
  </si>
  <si>
    <t>117</t>
  </si>
  <si>
    <t>Skast</t>
  </si>
  <si>
    <t>http://193.88.185.146/website/energidataKort/viewer.htm?starttema1=vindkraft&amp;STARTLEFT=480104&amp;STARTRIGHT=480904&amp;STARTBOTTOM=6100798&amp;STARTTOP=6101598</t>
  </si>
  <si>
    <t>24-200 kW</t>
  </si>
  <si>
    <t>570715000000047176</t>
  </si>
  <si>
    <t>81958</t>
  </si>
  <si>
    <t>http://193.88.185.146/website/energidataKort/viewer.htm?starttema1=vindkraft&amp;STARTLEFT=493199&amp;STARTRIGHT=493999&amp;STARTBOTTOM=6105777&amp;STARTTOP=6106577</t>
  </si>
  <si>
    <t>570715000000047138</t>
  </si>
  <si>
    <t>77945</t>
  </si>
  <si>
    <t>Sølsted</t>
  </si>
  <si>
    <t>http://193.88.185.146/website/energidataKort/viewer.htm?starttema1=vindkraft&amp;STARTLEFT=488248&amp;STARTRIGHT=489048&amp;STARTBOTTOM=6098014&amp;STARTTOP=6098814</t>
  </si>
  <si>
    <t>570715000000047121</t>
  </si>
  <si>
    <t>77696</t>
  </si>
  <si>
    <t>741</t>
  </si>
  <si>
    <t>http://193.88.185.146/website/energidataKort/viewer.htm?starttema1=vindkraft&amp;STARTLEFT=480408&amp;STARTRIGHT=481208&amp;STARTBOTTOM=6119922&amp;STARTTOP=6120722</t>
  </si>
  <si>
    <t>570715000000047114</t>
  </si>
  <si>
    <t>77695</t>
  </si>
  <si>
    <t>http://193.88.185.146/website/energidataKort/viewer.htm?starttema1=vindkraft&amp;STARTLEFT=480419&amp;STARTRIGHT=481219&amp;STARTBOTTOM=6119810&amp;STARTTOP=6120610</t>
  </si>
  <si>
    <t>570715000000047107</t>
  </si>
  <si>
    <t>68150</t>
  </si>
  <si>
    <t>Borg</t>
  </si>
  <si>
    <t>http://193.88.185.146/website/energidataKort/viewer.htm?starttema1=vindkraft&amp;STARTLEFT=486199&amp;STARTRIGHT=486999&amp;STARTBOTTOM=6087802&amp;STARTTOP=6088602</t>
  </si>
  <si>
    <t>23-180 kW</t>
  </si>
  <si>
    <t>570715000000047022</t>
  </si>
  <si>
    <t>66928</t>
  </si>
  <si>
    <t>http://193.88.185.146/website/energidataKort/viewer.htm?starttema1=vindkraft&amp;STARTLEFT=483706&amp;STARTRIGHT=484506&amp;STARTBOTTOM=6106014&amp;STARTTOP=6106814</t>
  </si>
  <si>
    <t>V44 600 kW</t>
  </si>
  <si>
    <t>570715000000046971</t>
  </si>
  <si>
    <t>32996</t>
  </si>
  <si>
    <t>http://193.88.185.146/website/energidataKort/viewer.htm?starttema1=vindkraft&amp;STARTLEFT=481264&amp;STARTRIGHT=482064&amp;STARTBOTTOM=6101809&amp;STARTTOP=6102609</t>
  </si>
  <si>
    <t>Gaja</t>
  </si>
  <si>
    <t>570715000000046957</t>
  </si>
  <si>
    <t>32798</t>
  </si>
  <si>
    <t>http://193.88.185.146/website/energidataKort/viewer.htm?starttema1=vindkraft&amp;STARTLEFT=487897&amp;STARTRIGHT=488697&amp;STARTBOTTOM=6099928&amp;STARTTOP=6100728</t>
  </si>
  <si>
    <t>570715000000046940</t>
  </si>
  <si>
    <t>32751</t>
  </si>
  <si>
    <t>Ll. Emmerske</t>
  </si>
  <si>
    <t>http://193.88.185.146/website/energidataKort/viewer.htm?starttema1=vindkraft&amp;STARTLEFT=493101&amp;STARTRIGHT=493901&amp;STARTBOTTOM=6090575&amp;STARTTOP=6091375</t>
  </si>
  <si>
    <t>570715000000046933</t>
  </si>
  <si>
    <t>32745</t>
  </si>
  <si>
    <t>http://193.88.185.146/website/energidataKort/viewer.htm?starttema1=vindkraft&amp;STARTLEFT=502652&amp;STARTRIGHT=503452&amp;STARTBOTTOM=6093023&amp;STARTTOP=6093823</t>
  </si>
  <si>
    <t>570715000000046926</t>
  </si>
  <si>
    <t>32744</t>
  </si>
  <si>
    <t>http://193.88.185.146/website/energidataKort/viewer.htm?starttema1=vindkraft&amp;STARTLEFT=502673&amp;STARTRIGHT=503473&amp;STARTBOTTOM=6092736&amp;STARTTOP=6093536</t>
  </si>
  <si>
    <t>570715000000046919</t>
  </si>
  <si>
    <t>32743</t>
  </si>
  <si>
    <t>http://193.88.185.146/website/energidataKort/viewer.htm?starttema1=vindkraft&amp;STARTLEFT=502631&amp;STARTRIGHT=503431&amp;STARTBOTTOM=6093310&amp;STARTTOP=6094110</t>
  </si>
  <si>
    <t>570715000000046902</t>
  </si>
  <si>
    <t>32741</t>
  </si>
  <si>
    <t>Ø. Gasse, Skærbæk</t>
  </si>
  <si>
    <t>http://193.88.185.146/website/energidataKort/viewer.htm?starttema1=vindkraft&amp;STARTLEFT=490237&amp;STARTRIGHT=491037&amp;STARTBOTTOM=6110897&amp;STARTTOP=6111697</t>
  </si>
  <si>
    <t>V44</t>
  </si>
  <si>
    <t>570715000000046889</t>
  </si>
  <si>
    <t>32696</t>
  </si>
  <si>
    <t>http://193.88.185.146/website/energidataKort/viewer.htm?starttema1=vindkraft&amp;STARTLEFT=481174&amp;STARTRIGHT=481974&amp;STARTBOTTOM=6102210&amp;STARTTOP=6103010</t>
  </si>
  <si>
    <t>570715000000046872</t>
  </si>
  <si>
    <t>32695</t>
  </si>
  <si>
    <t>http://193.88.185.146/website/energidataKort/viewer.htm?starttema1=vindkraft&amp;STARTLEFT=485375&amp;STARTRIGHT=486175&amp;STARTBOTTOM=6098826&amp;STARTTOP=6099626</t>
  </si>
  <si>
    <t>570715000000046865</t>
  </si>
  <si>
    <t>32690</t>
  </si>
  <si>
    <t>http://193.88.185.146/website/energidataKort/viewer.htm?starttema1=vindkraft&amp;STARTLEFT=490585&amp;STARTRIGHT=491385&amp;STARTBOTTOM=6110856&amp;STARTTOP=6111656</t>
  </si>
  <si>
    <t>570715000000046858</t>
  </si>
  <si>
    <t>32689</t>
  </si>
  <si>
    <t>http://193.88.185.146/website/energidataKort/viewer.htm?starttema1=vindkraft&amp;STARTLEFT=485071&amp;STARTRIGHT=485871&amp;STARTBOTTOM=6117887&amp;STARTTOP=6118687</t>
  </si>
  <si>
    <t>570715000000046841</t>
  </si>
  <si>
    <t>32688</t>
  </si>
  <si>
    <t>352</t>
  </si>
  <si>
    <t>http://193.88.185.146/website/energidataKort/viewer.htm?starttema1=vindkraft&amp;STARTLEFT=485381&amp;STARTRIGHT=486181&amp;STARTBOTTOM=6117839&amp;STARTTOP=6118639</t>
  </si>
  <si>
    <t>570715000000046834</t>
  </si>
  <si>
    <t>32687</t>
  </si>
  <si>
    <t>http://193.88.185.146/website/energidataKort/viewer.htm?starttema1=vindkraft&amp;STARTLEFT=485693&amp;STARTRIGHT=486493&amp;STARTBOTTOM=6117793&amp;STARTTOP=6118593</t>
  </si>
  <si>
    <t>570715000000046827</t>
  </si>
  <si>
    <t>32686</t>
  </si>
  <si>
    <t>691</t>
  </si>
  <si>
    <t>http://193.88.185.146/website/energidataKort/viewer.htm?starttema1=vindkraft&amp;STARTLEFT=485994&amp;STARTRIGHT=486794&amp;STARTBOTTOM=6117748&amp;STARTTOP=6118548</t>
  </si>
  <si>
    <t>570715000000046810</t>
  </si>
  <si>
    <t>32685</t>
  </si>
  <si>
    <t>703</t>
  </si>
  <si>
    <t>http://193.88.185.146/website/energidataKort/viewer.htm?starttema1=vindkraft&amp;STARTLEFT=485734&amp;STARTRIGHT=486534&amp;STARTBOTTOM=6117468&amp;STARTTOP=6118268</t>
  </si>
  <si>
    <t>NM 750/44-46</t>
  </si>
  <si>
    <t>570715000000046803</t>
  </si>
  <si>
    <t>32684</t>
  </si>
  <si>
    <t>http://193.88.185.146/website/energidataKort/viewer.htm?starttema1=vindkraft&amp;STARTLEFT=485423&amp;STARTRIGHT=486223&amp;STARTBOTTOM=6117516&amp;STARTTOP=6118316</t>
  </si>
  <si>
    <t>570715000000046797</t>
  </si>
  <si>
    <t>32675</t>
  </si>
  <si>
    <t>http://193.88.185.146/website/energidataKort/viewer.htm?starttema1=vindkraft&amp;STARTLEFT=491541&amp;STARTRIGHT=492341&amp;STARTBOTTOM=6099283&amp;STARTTOP=6100083</t>
  </si>
  <si>
    <t>570715000000046780</t>
  </si>
  <si>
    <t>32674</t>
  </si>
  <si>
    <t>555</t>
  </si>
  <si>
    <t>http://193.88.185.146/website/energidataKort/viewer.htm?starttema1=vindkraft&amp;STARTLEFT=491566&amp;STARTRIGHT=492366&amp;STARTBOTTOM=6099030&amp;STARTTOP=6099830</t>
  </si>
  <si>
    <t>570715000000046773</t>
  </si>
  <si>
    <t>32673</t>
  </si>
  <si>
    <t>357</t>
  </si>
  <si>
    <t>Kumled</t>
  </si>
  <si>
    <t>http://193.88.185.146/website/energidataKort/viewer.htm?starttema1=vindkraft&amp;STARTLEFT=491769&amp;STARTRIGHT=492569&amp;STARTBOTTOM=6099174&amp;STARTTOP=6099974</t>
  </si>
  <si>
    <t>MKIV 600 kW</t>
  </si>
  <si>
    <t>570715000000046766</t>
  </si>
  <si>
    <t>32655</t>
  </si>
  <si>
    <t>http://193.88.185.146/website/energidataKort/viewer.htm?starttema1=vindkraft&amp;STARTLEFT=499862&amp;STARTRIGHT=500662&amp;STARTBOTTOM=6091642&amp;STARTTOP=6092442</t>
  </si>
  <si>
    <t>MK 1V 600 kW</t>
  </si>
  <si>
    <t>570715000000046759</t>
  </si>
  <si>
    <t>32654</t>
  </si>
  <si>
    <t>Rørkær</t>
  </si>
  <si>
    <t>http://193.88.185.146/website/energidataKort/viewer.htm?starttema1=vindkraft&amp;STARTLEFT=495660&amp;STARTRIGHT=496460&amp;STARTBOTTOM=6087698&amp;STARTTOP=6088498</t>
  </si>
  <si>
    <t>V44/600</t>
  </si>
  <si>
    <t>570715000000046742</t>
  </si>
  <si>
    <t>32653</t>
  </si>
  <si>
    <t>http://193.88.185.146/website/energidataKort/viewer.htm?starttema1=vindkraft&amp;STARTLEFT=497493&amp;STARTRIGHT=498293&amp;STARTBOTTOM=6085912&amp;STARTTOP=6086712</t>
  </si>
  <si>
    <t>600/43</t>
  </si>
  <si>
    <t>570715000000046735</t>
  </si>
  <si>
    <t>32651</t>
  </si>
  <si>
    <t>http://193.88.185.146/website/energidataKort/viewer.htm?starttema1=vindkraft&amp;STARTLEFT=499745&amp;STARTRIGHT=500545&amp;STARTBOTTOM=6092213&amp;STARTTOP=6093013</t>
  </si>
  <si>
    <t>NKT 600/43</t>
  </si>
  <si>
    <t>570715000000046728</t>
  </si>
  <si>
    <t>32650</t>
  </si>
  <si>
    <t>http://193.88.185.146/website/energidataKort/viewer.htm?starttema1=vindkraft&amp;STARTLEFT=499803&amp;STARTRIGHT=500603&amp;STARTBOTTOM=6091927&amp;STARTTOP=6092727</t>
  </si>
  <si>
    <t>570715000000046711</t>
  </si>
  <si>
    <t>32582</t>
  </si>
  <si>
    <t>http://193.88.185.146/website/energidataKort/viewer.htm?starttema1=vindkraft&amp;STARTLEFT=497482&amp;STARTRIGHT=498282&amp;STARTBOTTOM=6085897&amp;STARTTOP=6086697</t>
  </si>
  <si>
    <t>M1500-750/175</t>
  </si>
  <si>
    <t>570715000000046704</t>
  </si>
  <si>
    <t>32581</t>
  </si>
  <si>
    <t>http://193.88.185.146/website/energidataKort/viewer.htm?starttema1=vindkraft&amp;STARTLEFT=492370&amp;STARTRIGHT=493170&amp;STARTBOTTOM=6089796&amp;STARTTOP=6090596</t>
  </si>
  <si>
    <t>570715000000046698</t>
  </si>
  <si>
    <t>32568</t>
  </si>
  <si>
    <t>Nr. Vollum</t>
  </si>
  <si>
    <t>http://193.88.185.146/website/energidataKort/viewer.htm?starttema1=vindkraft&amp;STARTLEFT=486968&amp;STARTRIGHT=487768&amp;STARTBOTTOM=6105121&amp;STARTTOP=6105921</t>
  </si>
  <si>
    <t>570715000000046681</t>
  </si>
  <si>
    <t>32523</t>
  </si>
  <si>
    <t>276</t>
  </si>
  <si>
    <t>http://193.88.185.146/website/energidataKort/viewer.htm?starttema1=vindkraft&amp;STARTLEFT=485846&amp;STARTRIGHT=486646&amp;STARTBOTTOM=6098188&amp;STARTTOP=6098988</t>
  </si>
  <si>
    <t>570715000000046674</t>
  </si>
  <si>
    <t>32522</t>
  </si>
  <si>
    <t>349</t>
  </si>
  <si>
    <t>http://193.88.185.146/website/energidataKort/viewer.htm?starttema1=vindkraft&amp;STARTLEFT=490758&amp;STARTRIGHT=491558&amp;STARTBOTTOM=6119315&amp;STARTTOP=6120115</t>
  </si>
  <si>
    <t>570715000000046667</t>
  </si>
  <si>
    <t>32521</t>
  </si>
  <si>
    <t>http://193.88.185.146/website/energidataKort/viewer.htm?starttema1=vindkraft&amp;STARTLEFT=490767&amp;STARTRIGHT=491567&amp;STARTBOTTOM=6119463&amp;STARTTOP=6120263</t>
  </si>
  <si>
    <t>M1500-750 kW</t>
  </si>
  <si>
    <t>570715000000046650</t>
  </si>
  <si>
    <t>32520</t>
  </si>
  <si>
    <t>http://193.88.185.146/website/energidataKort/viewer.htm?starttema1=vindkraft&amp;STARTLEFT=490775&amp;STARTRIGHT=491575&amp;STARTBOTTOM=6119613&amp;STARTTOP=6120413</t>
  </si>
  <si>
    <t>570715000000046643</t>
  </si>
  <si>
    <t>32519</t>
  </si>
  <si>
    <t>231</t>
  </si>
  <si>
    <t>Abild</t>
  </si>
  <si>
    <t>http://193.88.185.146/website/energidataKort/viewer.htm?starttema1=vindkraft&amp;STARTLEFT=489349&amp;STARTRIGHT=490149&amp;STARTBOTTOM=6092652&amp;STARTTOP=6093452</t>
  </si>
  <si>
    <t>570715000000046636</t>
  </si>
  <si>
    <t>32518</t>
  </si>
  <si>
    <t>Vollum</t>
  </si>
  <si>
    <t>http://193.88.185.146/website/energidataKort/viewer.htm?starttema1=vindkraft&amp;STARTLEFT=490251&amp;STARTRIGHT=491051&amp;STARTBOTTOM=6102770&amp;STARTTOP=6103570</t>
  </si>
  <si>
    <t>570715000000046629</t>
  </si>
  <si>
    <t>32517</t>
  </si>
  <si>
    <t>http://193.88.185.146/website/energidataKort/viewer.htm?starttema1=vindkraft&amp;STARTLEFT=490538&amp;STARTRIGHT=491338&amp;STARTBOTTOM=6102861&amp;STARTTOP=6103661</t>
  </si>
  <si>
    <t>570715000000046612</t>
  </si>
  <si>
    <t>32516</t>
  </si>
  <si>
    <t>http://193.88.185.146/website/energidataKort/viewer.htm?starttema1=vindkraft&amp;STARTLEFT=490827&amp;STARTRIGHT=491627&amp;STARTBOTTOM=6102953&amp;STARTTOP=6103753</t>
  </si>
  <si>
    <t>570715000000046605</t>
  </si>
  <si>
    <t>32515</t>
  </si>
  <si>
    <t>Hostrup</t>
  </si>
  <si>
    <t>http://193.88.185.146/website/energidataKort/viewer.htm?starttema1=vindkraft&amp;STARTLEFT=497856&amp;STARTRIGHT=498656&amp;STARTBOTTOM=6089491&amp;STARTTOP=6090291</t>
  </si>
  <si>
    <t>M1500-750/150</t>
  </si>
  <si>
    <t>570715000000046599</t>
  </si>
  <si>
    <t>32514</t>
  </si>
  <si>
    <t>646</t>
  </si>
  <si>
    <t>http://193.88.185.146/website/energidataKort/viewer.htm?starttema1=vindkraft&amp;STARTLEFT=484754&amp;STARTRIGHT=485554&amp;STARTBOTTOM=6119367&amp;STARTTOP=6120167</t>
  </si>
  <si>
    <t>570715000000046582</t>
  </si>
  <si>
    <t>32362</t>
  </si>
  <si>
    <t>53</t>
  </si>
  <si>
    <t>Husum-Ballum</t>
  </si>
  <si>
    <t>http://193.88.185.146/website/energidataKort/viewer.htm?starttema1=vindkraft&amp;STARTLEFT=486151&amp;STARTRIGHT=486951&amp;STARTBOTTOM=6099784&amp;STARTTOP=6100584</t>
  </si>
  <si>
    <t>44-600 kW</t>
  </si>
  <si>
    <t>570715000000046575</t>
  </si>
  <si>
    <t>32361</t>
  </si>
  <si>
    <t>http://193.88.185.146/website/energidataKort/viewer.htm?starttema1=vindkraft&amp;STARTLEFT=483339&amp;STARTRIGHT=484139&amp;STARTBOTTOM=6101513&amp;STARTTOP=6102313</t>
  </si>
  <si>
    <t>570715000000046568</t>
  </si>
  <si>
    <t>32357</t>
  </si>
  <si>
    <t>http://193.88.185.146/website/energidataKort/viewer.htm?starttema1=vindkraft&amp;STARTLEFT=485111&amp;STARTRIGHT=485911&amp;STARTBOTTOM=6117563&amp;STARTTOP=6118363</t>
  </si>
  <si>
    <t>570715000000046520</t>
  </si>
  <si>
    <t>32356</t>
  </si>
  <si>
    <t>693</t>
  </si>
  <si>
    <t>http://193.88.185.146/website/energidataKort/viewer.htm?starttema1=vindkraft&amp;STARTLEFT=484800&amp;STARTRIGHT=485600&amp;STARTBOTTOM=6117610&amp;STARTTOP=6118410</t>
  </si>
  <si>
    <t>570715000000046513</t>
  </si>
  <si>
    <t>32355</t>
  </si>
  <si>
    <t>66</t>
  </si>
  <si>
    <t>http://193.88.185.146/website/energidataKort/viewer.htm?starttema1=vindkraft&amp;STARTLEFT=491054&amp;STARTRIGHT=491854&amp;STARTBOTTOM=6105230&amp;STARTTOP=6106030</t>
  </si>
  <si>
    <t>570715000000046506</t>
  </si>
  <si>
    <t>32354</t>
  </si>
  <si>
    <t>http://193.88.185.146/website/energidataKort/viewer.htm?starttema1=vindkraft&amp;STARTLEFT=490948&amp;STARTRIGHT=491748&amp;STARTBOTTOM=6105087&amp;STARTTOP=6105887</t>
  </si>
  <si>
    <t>570715000000046490</t>
  </si>
  <si>
    <t>32309</t>
  </si>
  <si>
    <t>Skærbæk</t>
  </si>
  <si>
    <t>http://193.88.185.146/website/energidataKort/viewer.htm?starttema1=vindkraft&amp;STARTLEFT=486148&amp;STARTRIGHT=486948&amp;STARTBOTTOM=6111550&amp;STARTTOP=6112350</t>
  </si>
  <si>
    <t>570715000000046483</t>
  </si>
  <si>
    <t>32308</t>
  </si>
  <si>
    <t>Abterp</t>
  </si>
  <si>
    <t>http://193.88.185.146/website/energidataKort/viewer.htm?starttema1=vindkraft&amp;STARTLEFT=484261&amp;STARTRIGHT=485061&amp;STARTBOTTOM=6103139&amp;STARTTOP=6103939</t>
  </si>
  <si>
    <t>570715000000046476</t>
  </si>
  <si>
    <t>32307</t>
  </si>
  <si>
    <t>http://193.88.185.146/website/energidataKort/viewer.htm?starttema1=vindkraft&amp;STARTLEFT=484723&amp;STARTRIGHT=485523&amp;STARTBOTTOM=6103336&amp;STARTTOP=6104136</t>
  </si>
  <si>
    <t>M1500-600</t>
  </si>
  <si>
    <t>570715000000046469</t>
  </si>
  <si>
    <t>32306</t>
  </si>
  <si>
    <t>http://193.88.185.146/website/energidataKort/viewer.htm?starttema1=vindkraft&amp;STARTLEFT=487553&amp;STARTRIGHT=488353&amp;STARTBOTTOM=6118937&amp;STARTTOP=6119737</t>
  </si>
  <si>
    <t>570715000000046452</t>
  </si>
  <si>
    <t>32305</t>
  </si>
  <si>
    <t>Havervad</t>
  </si>
  <si>
    <t>http://193.88.185.146/website/energidataKort/viewer.htm?starttema1=vindkraft&amp;STARTLEFT=481728&amp;STARTRIGHT=482528&amp;STARTBOTTOM=6118544&amp;STARTTOP=6119344</t>
  </si>
  <si>
    <t>570715000000046445</t>
  </si>
  <si>
    <t>32304</t>
  </si>
  <si>
    <t>http://193.88.185.146/website/energidataKort/viewer.htm?starttema1=vindkraft&amp;STARTLEFT=481774&amp;STARTRIGHT=482574&amp;STARTBOTTOM=6118334&amp;STARTTOP=6119134</t>
  </si>
  <si>
    <t>M1500 600</t>
  </si>
  <si>
    <t>570715000000046438</t>
  </si>
  <si>
    <t>32303</t>
  </si>
  <si>
    <t>http://193.88.185.146/website/energidataKort/viewer.htm?starttema1=vindkraft&amp;STARTLEFT=481613&amp;STARTRIGHT=482413&amp;STARTBOTTOM=6118348&amp;STARTTOP=6119148</t>
  </si>
  <si>
    <t>570715000000046421</t>
  </si>
  <si>
    <t>32302</t>
  </si>
  <si>
    <t>http://193.88.185.146/website/energidataKort/viewer.htm?starttema1=vindkraft&amp;STARTLEFT=481564&amp;STARTRIGHT=482364&amp;STARTBOTTOM=6118548&amp;STARTTOP=6119348</t>
  </si>
  <si>
    <t>570715000000046414</t>
  </si>
  <si>
    <t>32301</t>
  </si>
  <si>
    <t>184</t>
  </si>
  <si>
    <t>Mollerup</t>
  </si>
  <si>
    <t>http://193.88.185.146/website/energidataKort/viewer.htm?starttema1=vindkraft&amp;STARTLEFT=486821&amp;STARTRIGHT=487621&amp;STARTBOTTOM=6097520&amp;STARTTOP=6098320</t>
  </si>
  <si>
    <t>570715000000046407</t>
  </si>
  <si>
    <t>32300</t>
  </si>
  <si>
    <t>Grøngård</t>
  </si>
  <si>
    <t>http://193.88.185.146/website/energidataKort/viewer.htm?starttema1=vindkraft&amp;STARTLEFT=500967&amp;STARTRIGHT=501767&amp;STARTBOTTOM=6084626&amp;STARTTOP=6085426</t>
  </si>
  <si>
    <t>570715000000046391</t>
  </si>
  <si>
    <t>32295</t>
  </si>
  <si>
    <t>http://193.88.185.146/website/energidataKort/viewer.htm?starttema1=vindkraft&amp;STARTLEFT=481354&amp;STARTRIGHT=482154&amp;STARTBOTTOM=6101410&amp;STARTTOP=6102210</t>
  </si>
  <si>
    <t>570715000000046384</t>
  </si>
  <si>
    <t>32230</t>
  </si>
  <si>
    <t>http://193.88.185.146/website/energidataKort/viewer.htm?starttema1=vindkraft&amp;STARTLEFT=487013&amp;STARTRIGHT=487813&amp;STARTBOTTOM=6104765&amp;STARTTOP=6105565</t>
  </si>
  <si>
    <t>570715000000046377</t>
  </si>
  <si>
    <t>32229</t>
  </si>
  <si>
    <t>Bredebro</t>
  </si>
  <si>
    <t>http://193.88.185.146/website/energidataKort/viewer.htm?starttema1=vindkraft&amp;STARTLEFT=486710&amp;STARTRIGHT=487510&amp;STARTBOTTOM=6104872&amp;STARTTOP=6105672</t>
  </si>
  <si>
    <t>570715000000046360</t>
  </si>
  <si>
    <t>32004</t>
  </si>
  <si>
    <t>http://193.88.185.146/website/energidataKort/viewer.htm?starttema1=vindkraft&amp;STARTLEFT=486539&amp;STARTRIGHT=487339&amp;STARTBOTTOM=6093895&amp;STARTTOP=6094695</t>
  </si>
  <si>
    <t>570715000000046346</t>
  </si>
  <si>
    <t>32003</t>
  </si>
  <si>
    <t>http://193.88.185.146/website/energidataKort/viewer.htm?starttema1=vindkraft&amp;STARTLEFT=479285&amp;STARTRIGHT=480085&amp;STARTBOTTOM=6097778&amp;STARTTOP=6098578</t>
  </si>
  <si>
    <t>V44 600</t>
  </si>
  <si>
    <t>570715000000046339</t>
  </si>
  <si>
    <t>32002</t>
  </si>
  <si>
    <t>Lille Emmerske</t>
  </si>
  <si>
    <t>http://193.88.185.146/website/energidataKort/viewer.htm?starttema1=vindkraft&amp;STARTLEFT=493977&amp;STARTRIGHT=494777&amp;STARTBOTTOM=6089102&amp;STARTTOP=6089902</t>
  </si>
  <si>
    <t>570715000000046322</t>
  </si>
  <si>
    <t>31967</t>
  </si>
  <si>
    <t>http://193.88.185.146/website/energidataKort/viewer.htm?starttema1=vindkraft&amp;STARTLEFT=487187&amp;STARTRIGHT=487987&amp;STARTBOTTOM=6093977&amp;STARTTOP=6094777</t>
  </si>
  <si>
    <t>570715000000046315</t>
  </si>
  <si>
    <t>31966</t>
  </si>
  <si>
    <t>57</t>
  </si>
  <si>
    <t>http://193.88.185.146/website/energidataKort/viewer.htm?starttema1=vindkraft&amp;STARTLEFT=486698&amp;STARTRIGHT=487498&amp;STARTBOTTOM=6120696&amp;STARTTOP=6121496</t>
  </si>
  <si>
    <t>570715000000046308</t>
  </si>
  <si>
    <t>31965</t>
  </si>
  <si>
    <t>http://193.88.185.146/website/energidataKort/viewer.htm?starttema1=vindkraft&amp;STARTLEFT=486658&amp;STARTRIGHT=487458&amp;STARTBOTTOM=6120408&amp;STARTTOP=6121208</t>
  </si>
  <si>
    <t>570715000000046292</t>
  </si>
  <si>
    <t>31964</t>
  </si>
  <si>
    <t>http://193.88.185.146/website/energidataKort/viewer.htm?starttema1=vindkraft&amp;STARTLEFT=485306&amp;STARTRIGHT=486106&amp;STARTBOTTOM=6119490&amp;STARTTOP=6120290</t>
  </si>
  <si>
    <t>570715000000046285</t>
  </si>
  <si>
    <t>31954</t>
  </si>
  <si>
    <t>http://193.88.185.146/website/energidataKort/viewer.htm?starttema1=vindkraft&amp;STARTLEFT=492907&amp;STARTRIGHT=493707&amp;STARTBOTTOM=6098546&amp;STARTTOP=6099346</t>
  </si>
  <si>
    <t>570715000000046278</t>
  </si>
  <si>
    <t>31780</t>
  </si>
  <si>
    <t>http://193.88.185.146/website/energidataKort/viewer.htm?starttema1=vindkraft&amp;STARTLEFT=484254&amp;STARTRIGHT=485054&amp;STARTBOTTOM=6094014&amp;STARTTOP=6094814</t>
  </si>
  <si>
    <t>570715000000046261</t>
  </si>
  <si>
    <t>31076</t>
  </si>
  <si>
    <t>http://193.88.185.146/website/energidataKort/viewer.htm?starttema1=vindkraft&amp;STARTLEFT=483558&amp;STARTRIGHT=484358&amp;STARTBOTTOM=6106024&amp;STARTTOP=6106824</t>
  </si>
  <si>
    <t>570715000000046247</t>
  </si>
  <si>
    <t>31068</t>
  </si>
  <si>
    <t>http://193.88.185.146/website/energidataKort/viewer.htm?starttema1=vindkraft&amp;STARTLEFT=489713&amp;STARTRIGHT=490513&amp;STARTBOTTOM=6097328&amp;STARTTOP=6098128</t>
  </si>
  <si>
    <t>570715000000046230</t>
  </si>
  <si>
    <t>30962</t>
  </si>
  <si>
    <t>http://193.88.185.146/website/energidataKort/viewer.htm?starttema1=vindkraft&amp;STARTLEFT=486191&amp;STARTRIGHT=486991&amp;STARTBOTTOM=6111239&amp;STARTTOP=6112039</t>
  </si>
  <si>
    <t>2700-150</t>
  </si>
  <si>
    <t>570715000000046148</t>
  </si>
  <si>
    <t>30791</t>
  </si>
  <si>
    <t>Daler</t>
  </si>
  <si>
    <t>http://193.88.185.146/website/energidataKort/viewer.htm?starttema1=vindkraft&amp;STARTLEFT=483925&amp;STARTRIGHT=484725&amp;STARTBOTTOM=6091932&amp;STARTTOP=6092732</t>
  </si>
  <si>
    <t>570715000000046131</t>
  </si>
  <si>
    <t>30737</t>
  </si>
  <si>
    <t>http://193.88.185.146/website/energidataKort/viewer.htm?starttema1=vindkraft&amp;STARTLEFT=479872&amp;STARTRIGHT=480672&amp;STARTBOTTOM=6117413&amp;STARTTOP=6118213</t>
  </si>
  <si>
    <t>570715000000046124</t>
  </si>
  <si>
    <t>30736</t>
  </si>
  <si>
    <t>http://193.88.185.146/website/energidataKort/viewer.htm?starttema1=vindkraft&amp;STARTLEFT=479961&amp;STARTRIGHT=480761&amp;STARTBOTTOM=6117325&amp;STARTTOP=6118125</t>
  </si>
  <si>
    <t>W2800-150</t>
  </si>
  <si>
    <t>570715000000046117</t>
  </si>
  <si>
    <t>30719</t>
  </si>
  <si>
    <t>Gærup</t>
  </si>
  <si>
    <t>http://193.88.185.146/website/energidataKort/viewer.htm?starttema1=vindkraft&amp;STARTLEFT=484844&amp;STARTRIGHT=485644&amp;STARTBOTTOM=6093587&amp;STARTTOP=6094387</t>
  </si>
  <si>
    <t>570715000000046100</t>
  </si>
  <si>
    <t>30690</t>
  </si>
  <si>
    <t>Bønderby</t>
  </si>
  <si>
    <t>http://193.88.185.146/website/energidataKort/viewer.htm?starttema1=vindkraft&amp;STARTLEFT=486089&amp;STARTRIGHT=486889&amp;STARTBOTTOM=6088169&amp;STARTTOP=6088969</t>
  </si>
  <si>
    <t>570715000000046087</t>
  </si>
  <si>
    <t>30689</t>
  </si>
  <si>
    <t>http://193.88.185.146/website/energidataKort/viewer.htm?starttema1=vindkraft&amp;STARTLEFT=485994&amp;STARTRIGHT=486794&amp;STARTBOTTOM=6088290&amp;STARTTOP=6089090</t>
  </si>
  <si>
    <t>175 KW</t>
  </si>
  <si>
    <t>570715000000046070</t>
  </si>
  <si>
    <t>30535</t>
  </si>
  <si>
    <t>http://193.88.185.146/website/energidataKort/viewer.htm?starttema1=vindkraft&amp;STARTLEFT=483789&amp;STARTRIGHT=484589&amp;STARTBOTTOM=6105943&amp;STARTTOP=6106743</t>
  </si>
  <si>
    <t>Danwin 24</t>
  </si>
  <si>
    <t>570715000000046056</t>
  </si>
  <si>
    <t>30459</t>
  </si>
  <si>
    <t>Øster Højst</t>
  </si>
  <si>
    <t>http://193.88.185.146/website/energidataKort/viewer.htm?starttema1=vindkraft&amp;STARTLEFT=502787&amp;STARTRIGHT=503587&amp;STARTBOTTOM=6094023&amp;STARTTOP=6094823</t>
  </si>
  <si>
    <t>600-180/43</t>
  </si>
  <si>
    <t>570715000000046001</t>
  </si>
  <si>
    <t>23144</t>
  </si>
  <si>
    <t>http://193.88.185.146/website/energidataKort/viewer.htm?starttema1=vindkraft&amp;STARTLEFT=496234&amp;STARTRIGHT=497034&amp;STARTBOTTOM=6109071&amp;STARTTOP=6109871</t>
  </si>
  <si>
    <t>N60 1300 kW</t>
  </si>
  <si>
    <t>570715000000045936</t>
  </si>
  <si>
    <t>44196569</t>
  </si>
  <si>
    <t>Branderup</t>
  </si>
  <si>
    <t>http://193.88.185.146/website/energidataKort/viewer.htm?starttema1=vindkraft&amp;STARTLEFT=501319&amp;STARTRIGHT=502119&amp;STARTBOTTOM=6107774&amp;STARTTOP=6108574</t>
  </si>
  <si>
    <t>570715000000045882</t>
  </si>
  <si>
    <t>44196568</t>
  </si>
  <si>
    <t>http://193.88.185.146/website/energidataKort/viewer.htm?starttema1=vindkraft&amp;STARTLEFT=501110&amp;STARTRIGHT=501910&amp;STARTBOTTOM=6107671&amp;STARTTOP=6108471</t>
  </si>
  <si>
    <t>570715000000045875</t>
  </si>
  <si>
    <t>44196567</t>
  </si>
  <si>
    <t>Roost</t>
  </si>
  <si>
    <t>http://193.88.185.146/website/energidataKort/viewer.htm?starttema1=vindkraft&amp;STARTLEFT=501129&amp;STARTRIGHT=501929&amp;STARTBOTTOM=6107957&amp;STARTTOP=6108757</t>
  </si>
  <si>
    <t>570715000000045868</t>
  </si>
  <si>
    <t>44196566</t>
  </si>
  <si>
    <t>http://193.88.185.146/website/energidataKort/viewer.htm?starttema1=vindkraft&amp;STARTLEFT=500919&amp;STARTRIGHT=501719&amp;STARTBOTTOM=6107843&amp;STARTTOP=6108643</t>
  </si>
  <si>
    <t>570715000000045851</t>
  </si>
  <si>
    <t>44196565</t>
  </si>
  <si>
    <t>http://193.88.185.146/website/energidataKort/viewer.htm?starttema1=vindkraft&amp;STARTLEFT=500901&amp;STARTRIGHT=501701&amp;STARTBOTTOM=6107570&amp;STARTTOP=6108370</t>
  </si>
  <si>
    <t>V47 -2/690V/50</t>
  </si>
  <si>
    <t>570715000000045844</t>
  </si>
  <si>
    <t>44196564</t>
  </si>
  <si>
    <t>http://193.88.185.146/website/energidataKort/viewer.htm?starttema1=vindkraft&amp;STARTLEFT=500693&amp;STARTRIGHT=501493&amp;STARTBOTTOM=6107467&amp;STARTTOP=6108267</t>
  </si>
  <si>
    <t>570715000000045820</t>
  </si>
  <si>
    <t>44196563</t>
  </si>
  <si>
    <t>http://193.88.185.146/website/energidataKort/viewer.htm?starttema1=vindkraft&amp;STARTLEFT=500711&amp;STARTRIGHT=501511&amp;STARTBOTTOM=6107725&amp;STARTTOP=6108525</t>
  </si>
  <si>
    <t>570715000000045813</t>
  </si>
  <si>
    <t>23138</t>
  </si>
  <si>
    <t>http://193.88.185.146/website/energidataKort/viewer.htm?starttema1=vindkraft&amp;STARTLEFT=497470&amp;STARTRIGHT=498270&amp;STARTBOTTOM=6109362&amp;STARTTOP=6110162</t>
  </si>
  <si>
    <t>NTK 600/180/43</t>
  </si>
  <si>
    <t>570715000000045790</t>
  </si>
  <si>
    <t>23090</t>
  </si>
  <si>
    <t>http://193.88.185.146/website/energidataKort/viewer.htm?starttema1=vindkraft&amp;STARTLEFT=496542&amp;STARTRIGHT=497342&amp;STARTBOTTOM=6109120&amp;STARTTOP=6109920</t>
  </si>
  <si>
    <t>570715000000045783</t>
  </si>
  <si>
    <t>23043</t>
  </si>
  <si>
    <t>Kløjing</t>
  </si>
  <si>
    <t>http://193.88.185.146/website/energidataKort/viewer.htm?starttema1=vindkraft&amp;STARTLEFT=495597&amp;STARTRIGHT=496397&amp;STARTBOTTOM=6107839&amp;STARTTOP=6108639</t>
  </si>
  <si>
    <t>570715000000045752</t>
  </si>
  <si>
    <t>http://193.88.185.146/website/energidataKort/viewer.htm?starttema1=vindkraft&amp;STARTLEFT=495569&amp;STARTRIGHT=496369&amp;STARTBOTTOM=6107656&amp;STARTTOP=6108456</t>
  </si>
  <si>
    <t>570715000000045745</t>
  </si>
  <si>
    <t>43</t>
  </si>
  <si>
    <t>http://193.88.185.146/website/energidataKort/viewer.htm?starttema1=vindkraft&amp;STARTLEFT=496211&amp;STARTRIGHT=497011&amp;STARTBOTTOM=6108591&amp;STARTTOP=6109391</t>
  </si>
  <si>
    <t>570715000000045738</t>
  </si>
  <si>
    <t>44195778</t>
  </si>
  <si>
    <t>309</t>
  </si>
  <si>
    <t>Bovlund</t>
  </si>
  <si>
    <t>http://193.88.185.146/website/energidataKort/viewer.htm?starttema1=vindkraft&amp;STARTLEFT=502743&amp;STARTRIGHT=503543&amp;STARTBOTTOM=6105055&amp;STARTTOP=6105855</t>
  </si>
  <si>
    <t>570715000000045714</t>
  </si>
  <si>
    <t>44195777</t>
  </si>
  <si>
    <t>Landeby</t>
  </si>
  <si>
    <t>http://193.88.185.146/website/energidataKort/viewer.htm?starttema1=vindkraft&amp;STARTLEFT=502773&amp;STARTRIGHT=503573&amp;STARTBOTTOM=6104748&amp;STARTTOP=6105548</t>
  </si>
  <si>
    <t>570715000000045707</t>
  </si>
  <si>
    <t>44195776</t>
  </si>
  <si>
    <t>Øster Terp</t>
  </si>
  <si>
    <t>http://193.88.185.146/website/energidataKort/viewer.htm?starttema1=vindkraft&amp;STARTLEFT=502803&amp;STARTRIGHT=503603&amp;STARTBOTTOM=6104442&amp;STARTTOP=6105242</t>
  </si>
  <si>
    <t>570715000000045691</t>
  </si>
  <si>
    <t>44195774</t>
  </si>
  <si>
    <t>http://193.88.185.146/website/energidataKort/viewer.htm?starttema1=vindkraft&amp;STARTLEFT=502410&amp;STARTRIGHT=503210&amp;STARTBOTTOM=6104264&amp;STARTTOP=6105064</t>
  </si>
  <si>
    <t>570715000000045684</t>
  </si>
  <si>
    <t>358</t>
  </si>
  <si>
    <t>http://193.88.185.146/website/energidataKort/viewer.htm?starttema1=vindkraft&amp;STARTLEFT=502350&amp;STARTRIGHT=503150&amp;STARTBOTTOM=6104878&amp;STARTTOP=6105678</t>
  </si>
  <si>
    <t>570715000000045677</t>
  </si>
  <si>
    <t>44195773</t>
  </si>
  <si>
    <t>359</t>
  </si>
  <si>
    <t>http://193.88.185.146/website/energidataKort/viewer.htm?starttema1=vindkraft&amp;STARTLEFT=502318&amp;STARTRIGHT=503118&amp;STARTBOTTOM=6105183&amp;STARTTOP=6105983</t>
  </si>
  <si>
    <t>570715000000045660</t>
  </si>
  <si>
    <t>44195772</t>
  </si>
  <si>
    <t>http://193.88.185.146/website/energidataKort/viewer.htm?starttema1=vindkraft&amp;STARTLEFT=502380&amp;STARTRIGHT=503180&amp;STARTBOTTOM=6104571&amp;STARTTOP=6105371</t>
  </si>
  <si>
    <t>570715000000045653</t>
  </si>
  <si>
    <t>23028</t>
  </si>
  <si>
    <t>316</t>
  </si>
  <si>
    <t>http://193.88.185.146/website/energidataKort/viewer.htm?starttema1=vindkraft&amp;STARTLEFT=497011&amp;STARTRIGHT=497811&amp;STARTBOTTOM=6109861&amp;STARTTOP=6110661</t>
  </si>
  <si>
    <t>M1500/600/150 kW</t>
  </si>
  <si>
    <t>570715000000045622</t>
  </si>
  <si>
    <t>22923</t>
  </si>
  <si>
    <t>617</t>
  </si>
  <si>
    <t>http://193.88.185.146/website/energidataKort/viewer.htm?starttema1=vindkraft&amp;STARTLEFT=510954&amp;STARTRIGHT=511754&amp;STARTBOTTOM=6106729&amp;STARTTOP=6107529</t>
  </si>
  <si>
    <t>570715000000045578</t>
  </si>
  <si>
    <t>22902</t>
  </si>
  <si>
    <t>136</t>
  </si>
  <si>
    <t>Åbøl</t>
  </si>
  <si>
    <t>http://193.88.185.146/website/energidataKort/viewer.htm?starttema1=vindkraft&amp;STARTLEFT=504518&amp;STARTRIGHT=505318&amp;STARTBOTTOM=6121295&amp;STARTTOP=6122095</t>
  </si>
  <si>
    <t>570715000000045561</t>
  </si>
  <si>
    <t>22868</t>
  </si>
  <si>
    <t>Mellerup</t>
  </si>
  <si>
    <t>http://193.88.185.146/website/energidataKort/viewer.htm?starttema1=vindkraft&amp;STARTLEFT=512671&amp;STARTRIGHT=513471&amp;STARTBOTTOM=6106419&amp;STARTTOP=6107219</t>
  </si>
  <si>
    <t>570715000000045554</t>
  </si>
  <si>
    <t>22867</t>
  </si>
  <si>
    <t>http://193.88.185.146/website/energidataKort/viewer.htm?starttema1=vindkraft&amp;STARTLEFT=512705&amp;STARTRIGHT=513505&amp;STARTBOTTOM=6106188&amp;STARTTOP=6106988</t>
  </si>
  <si>
    <t>570715000000045547</t>
  </si>
  <si>
    <t>22866</t>
  </si>
  <si>
    <t>156</t>
  </si>
  <si>
    <t>http://193.88.185.146/website/energidataKort/viewer.htm?starttema1=vindkraft&amp;STARTLEFT=512740&amp;STARTRIGHT=513540&amp;STARTBOTTOM=6105959&amp;STARTTOP=6106759</t>
  </si>
  <si>
    <t>570715000000045530</t>
  </si>
  <si>
    <t>22865</t>
  </si>
  <si>
    <t>http://193.88.185.146/website/energidataKort/viewer.htm?starttema1=vindkraft&amp;STARTLEFT=512366&amp;STARTRIGHT=513166&amp;STARTBOTTOM=6106434&amp;STARTTOP=6107234</t>
  </si>
  <si>
    <t>570715000000045523</t>
  </si>
  <si>
    <t>22864</t>
  </si>
  <si>
    <t>346</t>
  </si>
  <si>
    <t>Agerskov</t>
  </si>
  <si>
    <t>http://193.88.185.146/website/energidataKort/viewer.htm?starttema1=vindkraft&amp;STARTLEFT=512399&amp;STARTRIGHT=513199&amp;STARTBOTTOM=6106203&amp;STARTTOP=6107003</t>
  </si>
  <si>
    <t>570715000000045516</t>
  </si>
  <si>
    <t>22863</t>
  </si>
  <si>
    <t>http://193.88.185.146/website/energidataKort/viewer.htm?starttema1=vindkraft&amp;STARTLEFT=512434&amp;STARTRIGHT=513234&amp;STARTBOTTOM=6105974&amp;STARTTOP=6106774</t>
  </si>
  <si>
    <t>N 43/600 kW</t>
  </si>
  <si>
    <t>570715000000045509</t>
  </si>
  <si>
    <t>22862</t>
  </si>
  <si>
    <t>http://193.88.185.146/website/energidataKort/viewer.htm?starttema1=vindkraft&amp;STARTLEFT=512468&amp;STARTRIGHT=513268&amp;STARTBOTTOM=6105744&amp;STARTTOP=6106544</t>
  </si>
  <si>
    <t>570715000000045493</t>
  </si>
  <si>
    <t>22861</t>
  </si>
  <si>
    <t>151</t>
  </si>
  <si>
    <t>http://193.88.185.146/website/energidataKort/viewer.htm?starttema1=vindkraft&amp;STARTLEFT=512502&amp;STARTRIGHT=513302&amp;STARTBOTTOM=6105514&amp;STARTTOP=6106314</t>
  </si>
  <si>
    <t>570715000000045486</t>
  </si>
  <si>
    <t>22860</t>
  </si>
  <si>
    <t>http://193.88.185.146/website/energidataKort/viewer.htm?starttema1=vindkraft&amp;STARTLEFT=500303&amp;STARTRIGHT=501103&amp;STARTBOTTOM=6107699&amp;STARTTOP=6108499</t>
  </si>
  <si>
    <t>570715000000045479</t>
  </si>
  <si>
    <t>http://193.88.185.146/website/energidataKort/viewer.htm?starttema1=vindkraft&amp;STARTLEFT=500130&amp;STARTRIGHT=500930&amp;STARTBOTTOM=6107802&amp;STARTTOP=6108602</t>
  </si>
  <si>
    <t>570715000000045462</t>
  </si>
  <si>
    <t>http://193.88.185.146/website/energidataKort/viewer.htm?starttema1=vindkraft&amp;STARTLEFT=500478&amp;STARTRIGHT=501278&amp;STARTBOTTOM=6107596&amp;STARTTOP=6108396</t>
  </si>
  <si>
    <t>570715000000045455</t>
  </si>
  <si>
    <t>22723</t>
  </si>
  <si>
    <t>947</t>
  </si>
  <si>
    <t>http://193.88.185.146/website/energidataKort/viewer.htm?starttema1=vindkraft&amp;STARTLEFT=496970&amp;STARTRIGHT=497770&amp;STARTBOTTOM=6110153&amp;STARTTOP=6110953</t>
  </si>
  <si>
    <t>570715000000045424</t>
  </si>
  <si>
    <t>946</t>
  </si>
  <si>
    <t>http://193.88.185.146/website/energidataKort/viewer.htm?starttema1=vindkraft&amp;STARTLEFT=496952&amp;STARTRIGHT=497752&amp;STARTBOTTOM=6110293&amp;STARTTOP=6111093</t>
  </si>
  <si>
    <t>570715000000045417</t>
  </si>
  <si>
    <t>943</t>
  </si>
  <si>
    <t>http://193.88.185.146/website/energidataKort/viewer.htm?starttema1=vindkraft&amp;STARTLEFT=496931&amp;STARTRIGHT=497731&amp;STARTBOTTOM=6110435&amp;STARTTOP=6111235</t>
  </si>
  <si>
    <t>570715000000045400</t>
  </si>
  <si>
    <t>22149</t>
  </si>
  <si>
    <t>http://193.88.185.146/website/energidataKort/viewer.htm?starttema1=vindkraft&amp;STARTLEFT=505781&amp;STARTRIGHT=506581&amp;STARTBOTTOM=6106277&amp;STARTTOP=6107077</t>
  </si>
  <si>
    <t>570715000000045387</t>
  </si>
  <si>
    <t>22140</t>
  </si>
  <si>
    <t>http://193.88.185.146/website/energidataKort/viewer.htm?starttema1=vindkraft&amp;STARTLEFT=505839&amp;STARTRIGHT=506639&amp;STARTBOTTOM=6106826&amp;STARTTOP=6107626</t>
  </si>
  <si>
    <t>570715000000045370</t>
  </si>
  <si>
    <t>21860</t>
  </si>
  <si>
    <t>http://193.88.185.146/website/energidataKort/viewer.htm?starttema1=vindkraft&amp;STARTLEFT=505800&amp;STARTRIGHT=506600&amp;STARTBOTTOM=6106459&amp;STARTTOP=6107259</t>
  </si>
  <si>
    <t>570715000000045332</t>
  </si>
  <si>
    <t>21859</t>
  </si>
  <si>
    <t>http://193.88.185.146/website/energidataKort/viewer.htm?starttema1=vindkraft&amp;STARTLEFT=505820&amp;STARTRIGHT=506620&amp;STARTBOTTOM=6106642&amp;STARTTOP=6107442</t>
  </si>
  <si>
    <t>N27</t>
  </si>
  <si>
    <t>570715000000045325</t>
  </si>
  <si>
    <t>21457</t>
  </si>
  <si>
    <t>216</t>
  </si>
  <si>
    <t>http://193.88.185.146/website/energidataKort/viewer.htm?starttema1=vindkraft&amp;STARTLEFT=502600&amp;STARTRIGHT=503400&amp;STARTBOTTOM=6106426&amp;STARTTOP=6107226</t>
  </si>
  <si>
    <t>2320/180 kW</t>
  </si>
  <si>
    <t>570715000000045271</t>
  </si>
  <si>
    <t>21455</t>
  </si>
  <si>
    <t>http://193.88.185.146/website/energidataKort/viewer.htm?starttema1=vindkraft&amp;STARTLEFT=504411&amp;STARTRIGHT=505211&amp;STARTBOTTOM=6121135&amp;STARTTOP=6121935</t>
  </si>
  <si>
    <t>570715000000045264</t>
  </si>
  <si>
    <t>21449</t>
  </si>
  <si>
    <t>http://193.88.185.146/website/energidataKort/viewer.htm?starttema1=vindkraft&amp;STARTLEFT=499103&amp;STARTRIGHT=499903&amp;STARTBOTTOM=6103911&amp;STARTTOP=6104711</t>
  </si>
  <si>
    <t>M450-250</t>
  </si>
  <si>
    <t>570715000000045240</t>
  </si>
  <si>
    <t>21375</t>
  </si>
  <si>
    <t>http://193.88.185.146/website/energidataKort/viewer.htm?starttema1=vindkraft&amp;STARTLEFT=497110&amp;STARTRIGHT=497910&amp;STARTBOTTOM=6110611&amp;STARTTOP=6111411</t>
  </si>
  <si>
    <t>570715000000045233</t>
  </si>
  <si>
    <t>21369</t>
  </si>
  <si>
    <t>http://193.88.185.146/website/energidataKort/viewer.htm?starttema1=vindkraft&amp;STARTLEFT=499096&amp;STARTRIGHT=499896&amp;STARTBOTTOM=6103759&amp;STARTTOP=6104559</t>
  </si>
  <si>
    <t>570715000000045226</t>
  </si>
  <si>
    <t>21345</t>
  </si>
  <si>
    <t>http://193.88.185.146/website/energidataKort/viewer.htm?starttema1=vindkraft&amp;STARTLEFT=504368&amp;STARTRIGHT=505168&amp;STARTBOTTOM=6121223&amp;STARTTOP=6122023</t>
  </si>
  <si>
    <t>570715000000045202</t>
  </si>
  <si>
    <t>134</t>
  </si>
  <si>
    <t>Holm</t>
  </si>
  <si>
    <t>http://193.88.185.146/website/energidataKort/viewer.htm?starttema1=vindkraft&amp;STARTLEFT=541757&amp;STARTRIGHT=542557&amp;STARTBOTTOM=6100786&amp;STARTTOP=6101586</t>
  </si>
  <si>
    <t>570715000000050534</t>
  </si>
  <si>
    <t>Sønderby</t>
  </si>
  <si>
    <t>http://193.88.185.146/website/energidataKort/viewer.htm?starttema1=vindkraft&amp;STARTLEFT=556388&amp;STARTRIGHT=557188&amp;STARTBOTTOM=6081076&amp;STARTTOP=6081876</t>
  </si>
  <si>
    <t>570715000000050374</t>
  </si>
  <si>
    <t>169</t>
  </si>
  <si>
    <t>Mjels</t>
  </si>
  <si>
    <t>http://193.88.185.146/website/energidataKort/viewer.htm?starttema1=vindkraft&amp;STARTLEFT=544914&amp;STARTRIGHT=545714&amp;STARTBOTTOM=6097713&amp;STARTTOP=6098513</t>
  </si>
  <si>
    <t>570715000000050350</t>
  </si>
  <si>
    <t>Stevning</t>
  </si>
  <si>
    <t>http://193.88.185.146/website/energidataKort/viewer.htm?starttema1=vindkraft&amp;STARTLEFT=552151&amp;STARTRIGHT=552951&amp;STARTBOTTOM=6095980&amp;STARTTOP=6096780</t>
  </si>
  <si>
    <t>570715000000050343</t>
  </si>
  <si>
    <t>http://193.88.185.146/website/energidataKort/viewer.htm?starttema1=vindkraft&amp;STARTLEFT=552154&amp;STARTRIGHT=552954&amp;STARTBOTTOM=6096175&amp;STARTTOP=6096975</t>
  </si>
  <si>
    <t>570715000000050336</t>
  </si>
  <si>
    <t>http://193.88.185.146/website/energidataKort/viewer.htm?starttema1=vindkraft&amp;STARTLEFT=555541&amp;STARTRIGHT=556341&amp;STARTBOTTOM=6081425&amp;STARTTOP=6082225</t>
  </si>
  <si>
    <t>570715000000050312</t>
  </si>
  <si>
    <t>http://193.88.185.146/website/energidataKort/viewer.htm?starttema1=vindkraft&amp;STARTLEFT=555492&amp;STARTRIGHT=556292&amp;STARTBOTTOM=6081520&amp;STARTTOP=6082320</t>
  </si>
  <si>
    <t>570715000000050305</t>
  </si>
  <si>
    <t>Stolbroløkke</t>
  </si>
  <si>
    <t>http://193.88.185.146/website/energidataKort/viewer.htm?starttema1=vindkraft&amp;STARTLEFT=551286&amp;STARTRIGHT=552086&amp;STARTBOTTOM=6093039&amp;STARTTOP=6093839</t>
  </si>
  <si>
    <t>570715000000050275</t>
  </si>
  <si>
    <t>http://193.88.185.146/website/energidataKort/viewer.htm?starttema1=vindkraft&amp;STARTLEFT=551016&amp;STARTRIGHT=551816&amp;STARTBOTTOM=6093043&amp;STARTTOP=6093843</t>
  </si>
  <si>
    <t>570715000000050268</t>
  </si>
  <si>
    <t>200218</t>
  </si>
  <si>
    <t>Nygård Kegnæs</t>
  </si>
  <si>
    <t>http://193.88.185.146/website/energidataKort/viewer.htm?starttema1=vindkraft&amp;STARTLEFT=562381&amp;STARTRIGHT=563181&amp;STARTBOTTOM=6078892&amp;STARTTOP=6079692</t>
  </si>
  <si>
    <t>570715000000050183</t>
  </si>
  <si>
    <t>Skovby</t>
  </si>
  <si>
    <t>http://193.88.185.146/website/energidataKort/viewer.htm?starttema1=vindkraft&amp;STARTLEFT=567408&amp;STARTRIGHT=568208&amp;STARTBOTTOM=6081470&amp;STARTTOP=6082270</t>
  </si>
  <si>
    <t>570715000000050152</t>
  </si>
  <si>
    <t>http://193.88.185.146/website/energidataKort/viewer.htm?starttema1=vindkraft&amp;STARTLEFT=567237&amp;STARTRIGHT=568037&amp;STARTBOTTOM=6081282&amp;STARTTOP=6082082</t>
  </si>
  <si>
    <t>570715000000050145</t>
  </si>
  <si>
    <t>http://193.88.185.146/website/energidataKort/viewer.htm?starttema1=vindkraft&amp;STARTLEFT=567173&amp;STARTRIGHT=567973&amp;STARTBOTTOM=6081484&amp;STARTTOP=6082284</t>
  </si>
  <si>
    <t>570715000000050138</t>
  </si>
  <si>
    <t>http://193.88.185.146/website/energidataKort/viewer.htm?starttema1=vindkraft&amp;STARTLEFT=567001&amp;STARTRIGHT=567801&amp;STARTBOTTOM=6081297&amp;STARTTOP=6082097</t>
  </si>
  <si>
    <t>570715000000050121</t>
  </si>
  <si>
    <t>http://193.88.185.146/website/energidataKort/viewer.htm?starttema1=vindkraft&amp;STARTLEFT=566939&amp;STARTRIGHT=567739&amp;STARTBOTTOM=6081500&amp;STARTTOP=6082300</t>
  </si>
  <si>
    <t>570715000000050114</t>
  </si>
  <si>
    <t>http://193.88.185.146/website/energidataKort/viewer.htm?starttema1=vindkraft&amp;STARTLEFT=566766&amp;STARTRIGHT=567566&amp;STARTBOTTOM=6081313&amp;STARTTOP=6082113</t>
  </si>
  <si>
    <t>570715000000050107</t>
  </si>
  <si>
    <t>http://193.88.185.146/website/energidataKort/viewer.htm?starttema1=vindkraft&amp;STARTLEFT=566703&amp;STARTRIGHT=567503&amp;STARTBOTTOM=6081514&amp;STARTTOP=6082314</t>
  </si>
  <si>
    <t>570715000000050091</t>
  </si>
  <si>
    <t>Stenderup/Nybøl</t>
  </si>
  <si>
    <t>http://193.88.185.146/website/energidataKort/viewer.htm?starttema1=vindkraft&amp;STARTLEFT=543514&amp;STARTRIGHT=544314&amp;STARTBOTTOM=6087835&amp;STARTTOP=6088635</t>
  </si>
  <si>
    <t>570715000000050046</t>
  </si>
  <si>
    <t>http://193.88.185.146/website/energidataKort/viewer.htm?starttema1=vindkraft&amp;STARTLEFT=543477&amp;STARTRIGHT=544277&amp;STARTBOTTOM=6088006&amp;STARTTOP=6088806</t>
  </si>
  <si>
    <t>570715000000050039</t>
  </si>
  <si>
    <t>200125</t>
  </si>
  <si>
    <t>Skelde Ejerlav</t>
  </si>
  <si>
    <t>http://193.88.185.146/website/energidataKort/viewer.htm?starttema1=vindkraft&amp;STARTLEFT=547242&amp;STARTRIGHT=548042&amp;STARTBOTTOM=6076909&amp;STARTTOP=6077709</t>
  </si>
  <si>
    <t>570715000000049682</t>
  </si>
  <si>
    <t>200124</t>
  </si>
  <si>
    <t>http://193.88.185.146/website/energidataKort/viewer.htm?starttema1=vindkraft&amp;STARTLEFT=547087&amp;STARTRIGHT=547887&amp;STARTBOTTOM=6076780&amp;STARTTOP=6077580</t>
  </si>
  <si>
    <t>95/20</t>
  </si>
  <si>
    <t>570715000000049675</t>
  </si>
  <si>
    <t>344227758</t>
  </si>
  <si>
    <t>Vorbasse by, Vorbasse</t>
  </si>
  <si>
    <t>http://193.88.185.146/website/energidataKort/viewer.htm?starttema1=vindkraft&amp;STARTLEFT=506173&amp;STARTRIGHT=506973&amp;STARTBOTTOM=6164480&amp;STARTTOP=6165280</t>
  </si>
  <si>
    <t>Billund</t>
  </si>
  <si>
    <t>1300kW</t>
  </si>
  <si>
    <t>570715000000064210</t>
  </si>
  <si>
    <t>344227019</t>
  </si>
  <si>
    <t>12ar</t>
  </si>
  <si>
    <t>Stenderup By, Ansager</t>
  </si>
  <si>
    <t>http://193.88.185.146/website/energidataKort/viewer.htm?starttema1=vindkraft&amp;STARTLEFT=489460&amp;STARTRIGHT=490260&amp;STARTBOTTOM=6170211&amp;STARTTOP=6171011</t>
  </si>
  <si>
    <t>570715000000063725</t>
  </si>
  <si>
    <t>344227018</t>
  </si>
  <si>
    <t>12as</t>
  </si>
  <si>
    <t>http://193.88.185.146/website/energidataKort/viewer.htm?starttema1=vindkraft&amp;STARTLEFT=489513&amp;STARTRIGHT=490313&amp;STARTBOTTOM=6170386&amp;STARTTOP=6171186</t>
  </si>
  <si>
    <t>Wincon West Wind</t>
  </si>
  <si>
    <t>570715000000063718</t>
  </si>
  <si>
    <t>141214</t>
  </si>
  <si>
    <t>Juellingsholm Hovedgård, Sdr. Omme</t>
  </si>
  <si>
    <t>http://193.88.185.146/website/energidataKort/viewer.htm?starttema1=vindkraft&amp;STARTLEFT=491972&amp;STARTRIGHT=492772&amp;STARTBOTTOM=6192756&amp;STARTTOP=6193556</t>
  </si>
  <si>
    <t>570715000000044243</t>
  </si>
  <si>
    <t>http://193.88.185.146/website/energidataKort/viewer.htm?starttema1=vindkraft&amp;STARTLEFT=492174&amp;STARTRIGHT=492974&amp;STARTBOTTOM=6192709&amp;STARTTOP=6193509</t>
  </si>
  <si>
    <t>NM 750144</t>
  </si>
  <si>
    <t>570715000000044236</t>
  </si>
  <si>
    <t>62162</t>
  </si>
  <si>
    <t>Eg by</t>
  </si>
  <si>
    <t>http://193.88.185.146/website/energidataKort/viewer.htm?starttema1=vindkraft&amp;STARTLEFT=487823&amp;STARTRIGHT=488623&amp;STARTBOTTOM=6180443&amp;STARTTOP=6181243</t>
  </si>
  <si>
    <t>1,3 mw</t>
  </si>
  <si>
    <t>570715000000035623</t>
  </si>
  <si>
    <t>62023</t>
  </si>
  <si>
    <t>Hinnum by</t>
  </si>
  <si>
    <t>http://193.88.185.146/website/energidataKort/viewer.htm?starttema1=vindkraft&amp;STARTLEFT=499582&amp;STARTRIGHT=500382&amp;STARTBOTTOM=6178841&amp;STARTTOP=6179641</t>
  </si>
  <si>
    <t>570715000000035555</t>
  </si>
  <si>
    <t>62021</t>
  </si>
  <si>
    <t>http://193.88.185.146/website/energidataKort/viewer.htm?starttema1=vindkraft&amp;STARTLEFT=499629&amp;STARTRIGHT=500429&amp;STARTBOTTOM=6178514&amp;STARTTOP=6179314</t>
  </si>
  <si>
    <t>570715000000035548</t>
  </si>
  <si>
    <t>61530</t>
  </si>
  <si>
    <t>Morsbøl</t>
  </si>
  <si>
    <t>http://193.88.185.146/website/energidataKort/viewer.htm?starttema1=vindkraft&amp;STARTLEFT=491668&amp;STARTRIGHT=492468&amp;STARTBOTTOM=6175528&amp;STARTTOP=6176328</t>
  </si>
  <si>
    <t>570715000000034718</t>
  </si>
  <si>
    <t>61529</t>
  </si>
  <si>
    <t>http://193.88.185.146/website/energidataKort/viewer.htm?starttema1=vindkraft&amp;STARTLEFT=491669&amp;STARTRIGHT=492469&amp;STARTBOTTOM=6175696&amp;STARTTOP=6176496</t>
  </si>
  <si>
    <t>570715000000034701</t>
  </si>
  <si>
    <t>14989</t>
  </si>
  <si>
    <t>Hejnsvig By</t>
  </si>
  <si>
    <t>http://193.88.185.146/website/energidataKort/viewer.htm?starttema1=vindkraft&amp;STARTLEFT=500018&amp;STARTRIGHT=500818&amp;STARTBOTTOM=6172885&amp;STARTTOP=6173685</t>
  </si>
  <si>
    <t>570715000000032509</t>
  </si>
  <si>
    <t>141090</t>
  </si>
  <si>
    <t>Urup by</t>
  </si>
  <si>
    <t>http://193.88.185.146/website/energidataKort/viewer.htm?starttema1=vindkraft&amp;STARTLEFT=487215&amp;STARTRIGHT=488015&amp;STARTBOTTOM=6184849&amp;STARTTOP=6185649</t>
  </si>
  <si>
    <t>570715000000032455</t>
  </si>
  <si>
    <t>141089</t>
  </si>
  <si>
    <t>http://193.88.185.146/website/energidataKort/viewer.htm?starttema1=vindkraft&amp;STARTLEFT=487231&amp;STARTRIGHT=488031&amp;STARTBOTTOM=6184649&amp;STARTTOP=6185449</t>
  </si>
  <si>
    <t>570715000000032448</t>
  </si>
  <si>
    <t>141059</t>
  </si>
  <si>
    <t>http://193.88.185.146/website/energidataKort/viewer.htm?starttema1=vindkraft&amp;STARTLEFT=487552&amp;STARTRIGHT=488352&amp;STARTBOTTOM=6184957&amp;STARTTOP=6185757</t>
  </si>
  <si>
    <t>570715000000032363</t>
  </si>
  <si>
    <t>141058</t>
  </si>
  <si>
    <t>http://193.88.185.146/website/energidataKort/viewer.htm?starttema1=vindkraft&amp;STARTLEFT=487882&amp;STARTRIGHT=488682&amp;STARTBOTTOM=6185065&amp;STARTTOP=6185865</t>
  </si>
  <si>
    <t>570715000000032356</t>
  </si>
  <si>
    <t>141057</t>
  </si>
  <si>
    <t>http://193.88.185.146/website/energidataKort/viewer.htm?starttema1=vindkraft&amp;STARTLEFT=487564&amp;STARTRIGHT=488364&amp;STARTBOTTOM=6184756&amp;STARTTOP=6185556</t>
  </si>
  <si>
    <t>570715000000032349</t>
  </si>
  <si>
    <t>141056</t>
  </si>
  <si>
    <t>http://193.88.185.146/website/energidataKort/viewer.htm?starttema1=vindkraft&amp;STARTLEFT=487895&amp;STARTRIGHT=488695&amp;STARTBOTTOM=6184866&amp;STARTTOP=6185666</t>
  </si>
  <si>
    <t>570715000000032332</t>
  </si>
  <si>
    <t>141055</t>
  </si>
  <si>
    <t>http://193.88.185.146/website/energidataKort/viewer.htm?starttema1=vindkraft&amp;STARTLEFT=487577&amp;STARTRIGHT=488377&amp;STARTBOTTOM=6184558&amp;STARTTOP=6185358</t>
  </si>
  <si>
    <t>570715000000032325</t>
  </si>
  <si>
    <t>141054</t>
  </si>
  <si>
    <t>http://193.88.185.146/website/energidataKort/viewer.htm?starttema1=vindkraft&amp;STARTLEFT=487908&amp;STARTRIGHT=488708&amp;STARTBOTTOM=6184666&amp;STARTTOP=6185466</t>
  </si>
  <si>
    <t>N60/300</t>
  </si>
  <si>
    <t>570715000000032318</t>
  </si>
  <si>
    <t>140567</t>
  </si>
  <si>
    <t>http://193.88.185.146/website/energidataKort/viewer.htm?starttema1=vindkraft&amp;STARTLEFT=487243&amp;STARTRIGHT=488043&amp;STARTBOTTOM=6184449&amp;STARTTOP=6185249</t>
  </si>
  <si>
    <t>NM 1000/60</t>
  </si>
  <si>
    <t>570715000000032219</t>
  </si>
  <si>
    <t>140105</t>
  </si>
  <si>
    <t>Trøllund by</t>
  </si>
  <si>
    <t>http://193.88.185.146/website/energidataKort/viewer.htm?starttema1=vindkraft&amp;STARTLEFT=501542&amp;STARTRIGHT=502342&amp;STARTBOTTOM=6171428&amp;STARTTOP=6172228</t>
  </si>
  <si>
    <t>570715000000032127</t>
  </si>
  <si>
    <t>140104</t>
  </si>
  <si>
    <t>http://193.88.185.146/website/energidataKort/viewer.htm?starttema1=vindkraft&amp;STARTLEFT=501354&amp;STARTRIGHT=502154&amp;STARTBOTTOM=6171478&amp;STARTTOP=6172278</t>
  </si>
  <si>
    <t>570715000000032110</t>
  </si>
  <si>
    <t>140103</t>
  </si>
  <si>
    <t>http://193.88.185.146/website/energidataKort/viewer.htm?starttema1=vindkraft&amp;STARTLEFT=501166&amp;STARTRIGHT=501966&amp;STARTBOTTOM=6171530&amp;STARTTOP=6172330</t>
  </si>
  <si>
    <t>570715000000032103</t>
  </si>
  <si>
    <t>140102</t>
  </si>
  <si>
    <t>http://193.88.185.146/website/energidataKort/viewer.htm?starttema1=vindkraft&amp;STARTLEFT=500978&amp;STARTRIGHT=501778&amp;STARTBOTTOM=6171579&amp;STARTTOP=6172379</t>
  </si>
  <si>
    <t>570715000000032097</t>
  </si>
  <si>
    <t>140100</t>
  </si>
  <si>
    <t>Nollund by</t>
  </si>
  <si>
    <t>http://193.88.185.146/website/energidataKort/viewer.htm?starttema1=vindkraft&amp;STARTLEFT=491561&amp;STARTRIGHT=492361&amp;STARTBOTTOM=6181900&amp;STARTTOP=6182700</t>
  </si>
  <si>
    <t>570715000000032080</t>
  </si>
  <si>
    <t>140099</t>
  </si>
  <si>
    <t>http://193.88.185.146/website/energidataKort/viewer.htm?starttema1=vindkraft&amp;STARTLEFT=491751&amp;STARTRIGHT=492551&amp;STARTBOTTOM=6181792&amp;STARTTOP=6182592</t>
  </si>
  <si>
    <t>570715000000032073</t>
  </si>
  <si>
    <t>140098</t>
  </si>
  <si>
    <t>http://193.88.185.146/website/energidataKort/viewer.htm?starttema1=vindkraft&amp;STARTLEFT=491941&amp;STARTRIGHT=492741&amp;STARTBOTTOM=6181685&amp;STARTTOP=6182485</t>
  </si>
  <si>
    <t>570715000000032066</t>
  </si>
  <si>
    <t>140097</t>
  </si>
  <si>
    <t>http://193.88.185.146/website/energidataKort/viewer.htm?starttema1=vindkraft&amp;STARTLEFT=492130&amp;STARTRIGHT=492930&amp;STARTBOTTOM=6181577&amp;STARTTOP=6182377</t>
  </si>
  <si>
    <t>570715000000032059</t>
  </si>
  <si>
    <t>16099</t>
  </si>
  <si>
    <t>2p m.fl</t>
  </si>
  <si>
    <t>Filskov by</t>
  </si>
  <si>
    <t>http://193.88.185.146/website/energidataKort/viewer.htm?starttema1=vindkraft&amp;STARTLEFT=499254&amp;STARTRIGHT=500054&amp;STARTBOTTOM=6185171&amp;STARTTOP=6185971</t>
  </si>
  <si>
    <t>570715000000026140</t>
  </si>
  <si>
    <t>16098</t>
  </si>
  <si>
    <t>http://193.88.185.146/website/energidataKort/viewer.htm?starttema1=vindkraft&amp;STARTLEFT=499235&amp;STARTRIGHT=500035&amp;STARTBOTTOM=6185617&amp;STARTTOP=6186417</t>
  </si>
  <si>
    <t>570715000000026133</t>
  </si>
  <si>
    <t>16097</t>
  </si>
  <si>
    <t>Filskov by, Filskov</t>
  </si>
  <si>
    <t>http://193.88.185.146/website/energidataKort/viewer.htm?starttema1=vindkraft&amp;STARTLEFT=499417&amp;STARTRIGHT=500217&amp;STARTBOTTOM=6185536&amp;STARTTOP=6186336</t>
  </si>
  <si>
    <t>570715000000026126</t>
  </si>
  <si>
    <t>16096</t>
  </si>
  <si>
    <t>http://193.88.185.146/website/energidataKort/viewer.htm?starttema1=vindkraft&amp;STARTLEFT=499335&amp;STARTRIGHT=500135&amp;STARTBOTTOM=6185353&amp;STARTTOP=6186153</t>
  </si>
  <si>
    <t>570715000000026119</t>
  </si>
  <si>
    <t>16095</t>
  </si>
  <si>
    <t>http://193.88.185.146/website/energidataKort/viewer.htm?starttema1=vindkraft&amp;STARTLEFT=499153&amp;STARTRIGHT=499953&amp;STARTBOTTOM=6185435&amp;STARTTOP=6186235</t>
  </si>
  <si>
    <t>570715000000026102</t>
  </si>
  <si>
    <t>16094</t>
  </si>
  <si>
    <t>http://193.88.185.146/website/energidataKort/viewer.htm?starttema1=vindkraft&amp;STARTLEFT=499071&amp;STARTRIGHT=499871&amp;STARTBOTTOM=6185252&amp;STARTTOP=6186052</t>
  </si>
  <si>
    <t>570715000000026096</t>
  </si>
  <si>
    <t>16093</t>
  </si>
  <si>
    <t>Juellingsholm Hgd</t>
  </si>
  <si>
    <t>http://193.88.185.146/website/energidataKort/viewer.htm?starttema1=vindkraft&amp;STARTLEFT=491533&amp;STARTRIGHT=492333&amp;STARTBOTTOM=6188666&amp;STARTTOP=6189466</t>
  </si>
  <si>
    <t>570715000000026089</t>
  </si>
  <si>
    <t>16090</t>
  </si>
  <si>
    <t>Krog by</t>
  </si>
  <si>
    <t>http://193.88.185.146/website/energidataKort/viewer.htm?starttema1=vindkraft&amp;STARTLEFT=504264&amp;STARTRIGHT=505064&amp;STARTBOTTOM=6178129&amp;STARTTOP=6178929</t>
  </si>
  <si>
    <t>570715000000026027</t>
  </si>
  <si>
    <t>16089</t>
  </si>
  <si>
    <t>http://193.88.185.146/website/energidataKort/viewer.htm?starttema1=vindkraft&amp;STARTLEFT=491586&amp;STARTRIGHT=492386&amp;STARTBOTTOM=6188871&amp;STARTTOP=6189671</t>
  </si>
  <si>
    <t>570715000000026010</t>
  </si>
  <si>
    <t>16088</t>
  </si>
  <si>
    <t>http://193.88.185.146/website/energidataKort/viewer.htm?starttema1=vindkraft&amp;STARTLEFT=491414&amp;STARTRIGHT=492214&amp;STARTBOTTOM=6188953&amp;STARTTOP=6189753</t>
  </si>
  <si>
    <t>570715000000026003</t>
  </si>
  <si>
    <t>16087</t>
  </si>
  <si>
    <t>http://193.88.185.146/website/energidataKort/viewer.htm?starttema1=vindkraft&amp;STARTLEFT=491338&amp;STARTRIGHT=492138&amp;STARTBOTTOM=6188768&amp;STARTTOP=6189568</t>
  </si>
  <si>
    <t>NM 750 / 48</t>
  </si>
  <si>
    <t>570715000000025990</t>
  </si>
  <si>
    <t>16075</t>
  </si>
  <si>
    <t>Bøvl by</t>
  </si>
  <si>
    <t>http://193.88.185.146/website/energidataKort/viewer.htm?starttema1=vindkraft&amp;STARTLEFT=494636&amp;STARTRIGHT=495436&amp;STARTBOTTOM=6192925&amp;STARTTOP=6193725</t>
  </si>
  <si>
    <t>570715000000025815</t>
  </si>
  <si>
    <t>http://193.88.185.146/website/energidataKort/viewer.htm?starttema1=vindkraft&amp;STARTLEFT=494683&amp;STARTRIGHT=495483&amp;STARTBOTTOM=6192783&amp;STARTTOP=6193583</t>
  </si>
  <si>
    <t>570715000000025808</t>
  </si>
  <si>
    <t>16056</t>
  </si>
  <si>
    <t>http://193.88.185.146/website/energidataKort/viewer.htm?starttema1=vindkraft&amp;STARTLEFT=504265&amp;STARTRIGHT=505065&amp;STARTBOTTOM=6177919&amp;STARTTOP=6178719</t>
  </si>
  <si>
    <t>570715000000025679</t>
  </si>
  <si>
    <t>http://193.88.185.146/website/energidataKort/viewer.htm?starttema1=vindkraft&amp;STARTLEFT=504262&amp;STARTRIGHT=505062&amp;STARTBOTTOM=6178024&amp;STARTTOP=6178824</t>
  </si>
  <si>
    <t>570715000000025662</t>
  </si>
  <si>
    <t>Øsby</t>
  </si>
  <si>
    <t>http://193.88.185.146/website/energidataKort/viewer.htm?starttema1=vindkraft&amp;STARTLEFT=539251&amp;STARTRIGHT=540051&amp;STARTBOTTOM=6120315&amp;STARTTOP=6121115</t>
  </si>
  <si>
    <t>570715000000060298</t>
  </si>
  <si>
    <t>http://193.88.185.146/website/energidataKort/viewer.htm?starttema1=vindkraft&amp;STARTLEFT=539532&amp;STARTRIGHT=540332&amp;STARTBOTTOM=6120597&amp;STARTTOP=6121397</t>
  </si>
  <si>
    <t>570715000000060281</t>
  </si>
  <si>
    <t>http://193.88.185.146/website/energidataKort/viewer.htm?starttema1=vindkraft&amp;STARTLEFT=539814&amp;STARTRIGHT=540614&amp;STARTBOTTOM=6120880&amp;STARTTOP=6121680</t>
  </si>
  <si>
    <t>W 600/45</t>
  </si>
  <si>
    <t>570715000000060274</t>
  </si>
  <si>
    <t>200300</t>
  </si>
  <si>
    <t>Maugstrup</t>
  </si>
  <si>
    <t>http://193.88.185.146/website/energidataKort/viewer.htm?starttema1=vindkraft&amp;STARTLEFT=522140&amp;STARTRIGHT=522940&amp;STARTBOTTOM=6124542&amp;STARTTOP=6125342</t>
  </si>
  <si>
    <t>570715000000051098</t>
  </si>
  <si>
    <t>200297</t>
  </si>
  <si>
    <t>238</t>
  </si>
  <si>
    <t>Simmersted</t>
  </si>
  <si>
    <t>http://193.88.185.146/website/energidataKort/viewer.htm?starttema1=vindkraft&amp;STARTLEFT=523583&amp;STARTRIGHT=524383&amp;STARTBOTTOM=6129021&amp;STARTTOP=6129821</t>
  </si>
  <si>
    <t>570715000000051067</t>
  </si>
  <si>
    <t>200294</t>
  </si>
  <si>
    <t>Revsø</t>
  </si>
  <si>
    <t>http://193.88.185.146/website/energidataKort/viewer.htm?starttema1=vindkraft&amp;STARTLEFT=517546&amp;STARTRIGHT=518346&amp;STARTBOTTOM=6132304&amp;STARTTOP=6133104</t>
  </si>
  <si>
    <t>570715000000051043</t>
  </si>
  <si>
    <t>200293</t>
  </si>
  <si>
    <t>Sommersted, Maugstrup</t>
  </si>
  <si>
    <t>http://193.88.185.146/website/energidataKort/viewer.htm?starttema1=vindkraft&amp;STARTLEFT=524543&amp;STARTRIGHT=525343&amp;STARTBOTTOM=6129546&amp;STARTTOP=6130346</t>
  </si>
  <si>
    <t>570715000000051036</t>
  </si>
  <si>
    <t>200288</t>
  </si>
  <si>
    <t>Kastvrå</t>
  </si>
  <si>
    <t>http://193.88.185.146/website/energidataKort/viewer.htm?starttema1=vindkraft&amp;STARTLEFT=521150&amp;STARTRIGHT=521950&amp;STARTBOTTOM=6128126&amp;STARTTOP=6128926</t>
  </si>
  <si>
    <t>570715000000050992</t>
  </si>
  <si>
    <t>200287</t>
  </si>
  <si>
    <t>http://193.88.185.146/website/energidataKort/viewer.htm?starttema1=vindkraft&amp;STARTLEFT=519744&amp;STARTRIGHT=520544&amp;STARTBOTTOM=6127920&amp;STARTTOP=6128720</t>
  </si>
  <si>
    <t>570715000000050985</t>
  </si>
  <si>
    <t>200286</t>
  </si>
  <si>
    <t>http://193.88.185.146/website/energidataKort/viewer.htm?starttema1=vindkraft&amp;STARTLEFT=520553&amp;STARTRIGHT=521353&amp;STARTBOTTOM=6128166&amp;STARTTOP=6128966</t>
  </si>
  <si>
    <t>570715000000050978</t>
  </si>
  <si>
    <t>200284</t>
  </si>
  <si>
    <t>http://193.88.185.146/website/energidataKort/viewer.htm?starttema1=vindkraft&amp;STARTLEFT=521619&amp;STARTRIGHT=522419&amp;STARTBOTTOM=6129488&amp;STARTTOP=6130288</t>
  </si>
  <si>
    <t>570715000000050961</t>
  </si>
  <si>
    <t>200283</t>
  </si>
  <si>
    <t>http://193.88.185.146/website/energidataKort/viewer.htm?starttema1=vindkraft&amp;STARTLEFT=522266&amp;STARTRIGHT=523066&amp;STARTBOTTOM=6129239&amp;STARTTOP=6130039</t>
  </si>
  <si>
    <t>570715000000050954</t>
  </si>
  <si>
    <t>200282</t>
  </si>
  <si>
    <t>http://193.88.185.146/website/energidataKort/viewer.htm?starttema1=vindkraft&amp;STARTLEFT=522071&amp;STARTRIGHT=522871&amp;STARTBOTTOM=6125033&amp;STARTTOP=6125833</t>
  </si>
  <si>
    <t>570715000000050947</t>
  </si>
  <si>
    <t>200276</t>
  </si>
  <si>
    <t>Styding</t>
  </si>
  <si>
    <t>http://193.88.185.146/website/energidataKort/viewer.htm?starttema1=vindkraft&amp;STARTLEFT=523314&amp;STARTRIGHT=524114&amp;STARTBOTTOM=6124498&amp;STARTTOP=6125298</t>
  </si>
  <si>
    <t>T202 Swinger</t>
  </si>
  <si>
    <t>KM Vindmøller</t>
  </si>
  <si>
    <t>570715000000050916</t>
  </si>
  <si>
    <t>200272</t>
  </si>
  <si>
    <t>Vandling, Starup</t>
  </si>
  <si>
    <t>http://193.88.185.146/website/energidataKort/viewer.htm?starttema1=vindkraft&amp;STARTLEFT=534549&amp;STARTRIGHT=535349&amp;STARTBOTTOM=6118748&amp;STARTTOP=6119548</t>
  </si>
  <si>
    <t>570715000000050893</t>
  </si>
  <si>
    <t>200269</t>
  </si>
  <si>
    <t>Hoptrup</t>
  </si>
  <si>
    <t>http://193.88.185.146/website/energidataKort/viewer.htm?starttema1=vindkraft&amp;STARTLEFT=529069&amp;STARTRIGHT=529869&amp;STARTBOTTOM=6112826&amp;STARTTOP=6113626</t>
  </si>
  <si>
    <t>Vi 210</t>
  </si>
  <si>
    <t>570715000000050886</t>
  </si>
  <si>
    <t>Hejsager Halk</t>
  </si>
  <si>
    <t>http://193.88.185.146/website/energidataKort/viewer.htm?starttema1=vindkraft&amp;STARTLEFT=538211&amp;STARTRIGHT=539011&amp;STARTBOTTOM=6117675&amp;STARTTOP=6118475</t>
  </si>
  <si>
    <t>150 kW MK 3</t>
  </si>
  <si>
    <t>570715000000050831</t>
  </si>
  <si>
    <t>200264</t>
  </si>
  <si>
    <t>http://193.88.185.146/website/energidataKort/viewer.htm?starttema1=vindkraft&amp;STARTLEFT=522885&amp;STARTRIGHT=523685&amp;STARTBOTTOM=6127889&amp;STARTTOP=6128689</t>
  </si>
  <si>
    <t>570715000000050824</t>
  </si>
  <si>
    <t>http://193.88.185.146/website/energidataKort/viewer.htm?starttema1=vindkraft&amp;STARTLEFT=522942&amp;STARTRIGHT=523742&amp;STARTBOTTOM=6127603&amp;STARTTOP=6128403</t>
  </si>
  <si>
    <t>570715000000050817</t>
  </si>
  <si>
    <t>200263</t>
  </si>
  <si>
    <t>Hajstrup</t>
  </si>
  <si>
    <t>http://193.88.185.146/website/energidataKort/viewer.htm?starttema1=vindkraft&amp;STARTLEFT=543939&amp;STARTRIGHT=544739&amp;STARTBOTTOM=6122195&amp;STARTTOP=6122995</t>
  </si>
  <si>
    <t>570715000000050794</t>
  </si>
  <si>
    <t>200262</t>
  </si>
  <si>
    <t>Sommersted</t>
  </si>
  <si>
    <t>http://193.88.185.146/website/energidataKort/viewer.htm?starttema1=vindkraft&amp;STARTLEFT=520166&amp;STARTRIGHT=520966&amp;STARTBOTTOM=6129950&amp;STARTTOP=6130750</t>
  </si>
  <si>
    <t>570715000000050787</t>
  </si>
  <si>
    <t>200261</t>
  </si>
  <si>
    <t>Halk</t>
  </si>
  <si>
    <t>http://193.88.185.146/website/energidataKort/viewer.htm?starttema1=vindkraft&amp;STARTLEFT=540156&amp;STARTRIGHT=540956&amp;STARTBOTTOM=6115285&amp;STARTTOP=6116085</t>
  </si>
  <si>
    <t>570715000000050770</t>
  </si>
  <si>
    <t>200258</t>
  </si>
  <si>
    <t>http://193.88.185.146/website/energidataKort/viewer.htm?starttema1=vindkraft&amp;STARTLEFT=543826&amp;STARTRIGHT=544626&amp;STARTBOTTOM=6122135&amp;STARTTOP=6122935</t>
  </si>
  <si>
    <t>570715000000050756</t>
  </si>
  <si>
    <t>200256</t>
  </si>
  <si>
    <t>http://193.88.185.146/website/energidataKort/viewer.htm?starttema1=vindkraft&amp;STARTLEFT=519113&amp;STARTRIGHT=519913&amp;STARTBOTTOM=6128949&amp;STARTTOP=6129749</t>
  </si>
  <si>
    <t>570715000000050718</t>
  </si>
  <si>
    <t>http://193.88.185.146/website/energidataKort/viewer.htm?starttema1=vindkraft&amp;STARTLEFT=522106&amp;STARTRIGHT=522906&amp;STARTBOTTOM=6124788&amp;STARTTOP=6125588</t>
  </si>
  <si>
    <t>570715000000050671</t>
  </si>
  <si>
    <t>Hjerndrup, Hjerndrup</t>
  </si>
  <si>
    <t>http://193.88.185.146/website/energidataKort/viewer.htm?starttema1=vindkraft&amp;STARTLEFT=524316&amp;STARTRIGHT=525116&amp;STARTBOTTOM=6130101&amp;STARTTOP=6130901</t>
  </si>
  <si>
    <t>570715000000050657</t>
  </si>
  <si>
    <t>Lunding</t>
  </si>
  <si>
    <t>http://193.88.185.146/website/energidataKort/viewer.htm?starttema1=vindkraft&amp;STARTLEFT=535416&amp;STARTRIGHT=536216&amp;STARTBOTTOM=6118168&amp;STARTTOP=6118968</t>
  </si>
  <si>
    <t>570715000000049910</t>
  </si>
  <si>
    <t>200149</t>
  </si>
  <si>
    <t>Vilstrup</t>
  </si>
  <si>
    <t>http://193.88.185.146/website/energidataKort/viewer.htm?starttema1=vindkraft&amp;STARTLEFT=535198&amp;STARTRIGHT=535998&amp;STARTBOTTOM=6118155&amp;STARTTOP=6118955</t>
  </si>
  <si>
    <t>570715000000049903</t>
  </si>
  <si>
    <t>200148</t>
  </si>
  <si>
    <t>http://193.88.185.146/website/energidataKort/viewer.htm?starttema1=vindkraft&amp;STARTLEFT=534978&amp;STARTRIGHT=535778&amp;STARTBOTTOM=6118143&amp;STARTTOP=6118943</t>
  </si>
  <si>
    <t>570715000000049897</t>
  </si>
  <si>
    <t>200122</t>
  </si>
  <si>
    <t>Fjelstrup</t>
  </si>
  <si>
    <t>http://193.88.185.146/website/energidataKort/viewer.htm?starttema1=vindkraft&amp;STARTLEFT=537846&amp;STARTRIGHT=538646&amp;STARTBOTTOM=6132177&amp;STARTTOP=6132977</t>
  </si>
  <si>
    <t>570715000000049651</t>
  </si>
  <si>
    <t>200121</t>
  </si>
  <si>
    <t>Anslet Fjelstrup</t>
  </si>
  <si>
    <t>http://193.88.185.146/website/energidataKort/viewer.htm?starttema1=vindkraft&amp;STARTLEFT=538373&amp;STARTRIGHT=539173&amp;STARTBOTTOM=6132465&amp;STARTTOP=6133265</t>
  </si>
  <si>
    <t>570715000000049644</t>
  </si>
  <si>
    <t>200120</t>
  </si>
  <si>
    <t>Magstrup</t>
  </si>
  <si>
    <t>http://193.88.185.146/website/energidataKort/viewer.htm?starttema1=vindkraft&amp;STARTLEFT=524545&amp;STARTRIGHT=525345&amp;STARTBOTTOM=6127590&amp;STARTTOP=6128390</t>
  </si>
  <si>
    <t>570715000000049637</t>
  </si>
  <si>
    <t>200119</t>
  </si>
  <si>
    <t>Ørsted</t>
  </si>
  <si>
    <t>http://193.88.185.146/website/energidataKort/viewer.htm?starttema1=vindkraft&amp;STARTLEFT=515346&amp;STARTRIGHT=516146&amp;STARTBOTTOM=6132014&amp;STARTTOP=6132814</t>
  </si>
  <si>
    <t>570715000000049620</t>
  </si>
  <si>
    <t>200117</t>
  </si>
  <si>
    <t>http://193.88.185.146/website/energidataKort/viewer.htm?starttema1=vindkraft&amp;STARTLEFT=522889&amp;STARTRIGHT=523689&amp;STARTBOTTOM=6125288&amp;STARTTOP=6126088</t>
  </si>
  <si>
    <t>570715000000049606</t>
  </si>
  <si>
    <t>200116</t>
  </si>
  <si>
    <t>Jegerup</t>
  </si>
  <si>
    <t>http://193.88.185.146/website/energidataKort/viewer.htm?starttema1=vindkraft&amp;STARTLEFT=517659&amp;STARTRIGHT=518459&amp;STARTBOTTOM=6127041&amp;STARTTOP=6127841</t>
  </si>
  <si>
    <t>570715000000049590</t>
  </si>
  <si>
    <t>200115</t>
  </si>
  <si>
    <t>http://193.88.185.146/website/energidataKort/viewer.htm?starttema1=vindkraft&amp;STARTLEFT=517645&amp;STARTRIGHT=518445&amp;STARTBOTTOM=6127445&amp;STARTTOP=6128245</t>
  </si>
  <si>
    <t>570715000000049583</t>
  </si>
  <si>
    <t>200114</t>
  </si>
  <si>
    <t>http://193.88.185.146/website/energidataKort/viewer.htm?starttema1=vindkraft&amp;STARTLEFT=517632&amp;STARTRIGHT=518432&amp;STARTBOTTOM=6127847&amp;STARTTOP=6128647</t>
  </si>
  <si>
    <t>570715000000049576</t>
  </si>
  <si>
    <t>200113</t>
  </si>
  <si>
    <t>199</t>
  </si>
  <si>
    <t>http://193.88.185.146/website/energidataKort/viewer.htm?starttema1=vindkraft&amp;STARTLEFT=517619&amp;STARTRIGHT=518419&amp;STARTBOTTOM=6128251&amp;STARTTOP=6129051</t>
  </si>
  <si>
    <t>570715000000049569</t>
  </si>
  <si>
    <t>200105</t>
  </si>
  <si>
    <t>Marstrup Hoptrup</t>
  </si>
  <si>
    <t>http://193.88.185.146/website/energidataKort/viewer.htm?starttema1=vindkraft&amp;STARTLEFT=529189&amp;STARTRIGHT=529989&amp;STARTBOTTOM=6117110&amp;STARTTOP=6117910</t>
  </si>
  <si>
    <t>570715000000049521</t>
  </si>
  <si>
    <t>200104</t>
  </si>
  <si>
    <t>http://193.88.185.146/website/energidataKort/viewer.htm?starttema1=vindkraft&amp;STARTLEFT=528971&amp;STARTRIGHT=529771&amp;STARTBOTTOM=6116847&amp;STARTTOP=6117647</t>
  </si>
  <si>
    <t>570715000000049514</t>
  </si>
  <si>
    <t>200003</t>
  </si>
  <si>
    <t>63</t>
  </si>
  <si>
    <t>Lerte</t>
  </si>
  <si>
    <t>http://193.88.185.146/website/energidataKort/viewer.htm?starttema1=vindkraft&amp;STARTLEFT=516944&amp;STARTRIGHT=517744&amp;STARTBOTTOM=6133232&amp;STARTTOP=6134032</t>
  </si>
  <si>
    <t>570715000000049507</t>
  </si>
  <si>
    <t>91361</t>
  </si>
  <si>
    <t>Vojens</t>
  </si>
  <si>
    <t>http://193.88.185.146/website/energidataKort/viewer.htm?starttema1=vindkraft&amp;STARTLEFT=520252&amp;STARTRIGHT=521052&amp;STARTBOTTOM=6124799&amp;STARTTOP=6125599</t>
  </si>
  <si>
    <t>NM 600/43</t>
  </si>
  <si>
    <t>570715000000048333</t>
  </si>
  <si>
    <t>91170</t>
  </si>
  <si>
    <t>523</t>
  </si>
  <si>
    <t>Kastrup</t>
  </si>
  <si>
    <t>http://193.88.185.146/website/energidataKort/viewer.htm?starttema1=vindkraft&amp;STARTLEFT=505465&amp;STARTRIGHT=506265&amp;STARTBOTTOM=6124056&amp;STARTTOP=6124856</t>
  </si>
  <si>
    <t>570715000000048258</t>
  </si>
  <si>
    <t>91121</t>
  </si>
  <si>
    <t>Højrup</t>
  </si>
  <si>
    <t>http://193.88.185.146/website/energidataKort/viewer.htm?starttema1=vindkraft&amp;STARTLEFT=497948&amp;STARTRIGHT=498748&amp;STARTBOTTOM=6120538&amp;STARTTOP=6121338</t>
  </si>
  <si>
    <t>570715000000048197</t>
  </si>
  <si>
    <t>91120</t>
  </si>
  <si>
    <t>http://193.88.185.146/website/energidataKort/viewer.htm?starttema1=vindkraft&amp;STARTLEFT=497843&amp;STARTRIGHT=498643&amp;STARTBOTTOM=6120661&amp;STARTTOP=6121461</t>
  </si>
  <si>
    <t>570715000000048180</t>
  </si>
  <si>
    <t>90621</t>
  </si>
  <si>
    <t>180</t>
  </si>
  <si>
    <t>http://193.88.185.146/website/energidataKort/viewer.htm?starttema1=vindkraft&amp;STARTLEFT=497768&amp;STARTRIGHT=498568&amp;STARTBOTTOM=6120477&amp;STARTTOP=6121277</t>
  </si>
  <si>
    <t>V47-1</t>
  </si>
  <si>
    <t>570715000000048012</t>
  </si>
  <si>
    <t>90527</t>
  </si>
  <si>
    <t>heden</t>
  </si>
  <si>
    <t>http://193.88.185.146/website/energidataKort/viewer.htm?starttema1=vindkraft&amp;STARTLEFT=506524&amp;STARTRIGHT=507324&amp;STARTBOTTOM=6131478&amp;STARTTOP=6132278</t>
  </si>
  <si>
    <t>570715000000047862</t>
  </si>
  <si>
    <t>90526</t>
  </si>
  <si>
    <t>V. Lindet</t>
  </si>
  <si>
    <t>http://193.88.185.146/website/energidataKort/viewer.htm?starttema1=vindkraft&amp;STARTLEFT=506718&amp;STARTRIGHT=507518&amp;STARTBOTTOM=6131465&amp;STARTTOP=6132265</t>
  </si>
  <si>
    <t>570715000000047855</t>
  </si>
  <si>
    <t>90525</t>
  </si>
  <si>
    <t>Vester Lindet</t>
  </si>
  <si>
    <t>http://193.88.185.146/website/energidataKort/viewer.htm?starttema1=vindkraft&amp;STARTLEFT=506609&amp;STARTRIGHT=507409&amp;STARTBOTTOM=6131645&amp;STARTTOP=6132445</t>
  </si>
  <si>
    <t>N 50/800</t>
  </si>
  <si>
    <t>570715000000047848</t>
  </si>
  <si>
    <t>90435</t>
  </si>
  <si>
    <t>http://193.88.185.146/website/energidataKort/viewer.htm?starttema1=vindkraft&amp;STARTLEFT=519966&amp;STARTRIGHT=520766&amp;STARTBOTTOM=6124372&amp;STARTTOP=6125172</t>
  </si>
  <si>
    <t>570715000000047756</t>
  </si>
  <si>
    <t>90221</t>
  </si>
  <si>
    <t>http://193.88.185.146/website/energidataKort/viewer.htm?starttema1=vindkraft&amp;STARTLEFT=503867&amp;STARTRIGHT=504667&amp;STARTBOTTOM=6122430&amp;STARTTOP=6123230</t>
  </si>
  <si>
    <t>570715000000047572</t>
  </si>
  <si>
    <t>23143</t>
  </si>
  <si>
    <t>Gram</t>
  </si>
  <si>
    <t>http://193.88.185.146/website/energidataKort/viewer.htm?starttema1=vindkraft&amp;STARTLEFT=505596&amp;STARTRIGHT=506396&amp;STARTBOTTOM=6124180&amp;STARTTOP=6124980</t>
  </si>
  <si>
    <t>570715000000045929</t>
  </si>
  <si>
    <t>http://193.88.185.146/website/energidataKort/viewer.htm?starttema1=vindkraft&amp;STARTLEFT=505618&amp;STARTRIGHT=506418&amp;STARTBOTTOM=6123996&amp;STARTTOP=6124796</t>
  </si>
  <si>
    <t>M1800 600/150 kW</t>
  </si>
  <si>
    <t>570715000000045912</t>
  </si>
  <si>
    <t>23068</t>
  </si>
  <si>
    <t>http://193.88.185.146/website/energidataKort/viewer.htm?starttema1=vindkraft&amp;STARTLEFT=504138&amp;STARTRIGHT=504938&amp;STARTBOTTOM=6122546&amp;STARTTOP=6123346</t>
  </si>
  <si>
    <t>570715000000045776</t>
  </si>
  <si>
    <t>23067</t>
  </si>
  <si>
    <t>http://193.88.185.146/website/energidataKort/viewer.htm?starttema1=vindkraft&amp;STARTLEFT=504060&amp;STARTRIGHT=504860&amp;STARTBOTTOM=6122353&amp;STARTTOP=6123153</t>
  </si>
  <si>
    <t>570715000000045769</t>
  </si>
  <si>
    <t>23038</t>
  </si>
  <si>
    <t>http://193.88.185.146/website/energidataKort/viewer.htm?starttema1=vindkraft&amp;STARTLEFT=503982&amp;STARTRIGHT=504782&amp;STARTBOTTOM=6122161&amp;STARTTOP=6122961</t>
  </si>
  <si>
    <t>570715000000045639</t>
  </si>
  <si>
    <t>22999</t>
  </si>
  <si>
    <t>http://193.88.185.146/website/energidataKort/viewer.htm?starttema1=vindkraft&amp;STARTLEFT=503902&amp;STARTRIGHT=504702&amp;STARTBOTTOM=6121964&amp;STARTTOP=6122764</t>
  </si>
  <si>
    <t>570715000000045615</t>
  </si>
  <si>
    <t>22998</t>
  </si>
  <si>
    <t>http://193.88.185.146/website/energidataKort/viewer.htm?starttema1=vindkraft&amp;STARTLEFT=503711&amp;STARTRIGHT=504511&amp;STARTBOTTOM=6122047&amp;STARTTOP=6122847</t>
  </si>
  <si>
    <t>570715000000045608</t>
  </si>
  <si>
    <t>22997</t>
  </si>
  <si>
    <t>372</t>
  </si>
  <si>
    <t>http://193.88.185.146/website/energidataKort/viewer.htm?starttema1=vindkraft&amp;STARTLEFT=503789&amp;STARTRIGHT=504589&amp;STARTBOTTOM=6122239&amp;STARTTOP=6123039</t>
  </si>
  <si>
    <t>570715000000045592</t>
  </si>
  <si>
    <t>22996</t>
  </si>
  <si>
    <t>http://193.88.185.146/website/energidataKort/viewer.htm?starttema1=vindkraft&amp;STARTLEFT=503944&amp;STARTRIGHT=504744&amp;STARTBOTTOM=6122624&amp;STARTTOP=6123424</t>
  </si>
  <si>
    <t>2700/150 kW</t>
  </si>
  <si>
    <t>570715000000045585</t>
  </si>
  <si>
    <t>21986</t>
  </si>
  <si>
    <t>Gabøl</t>
  </si>
  <si>
    <t>http://193.88.185.146/website/energidataKort/viewer.htm?starttema1=vindkraft&amp;STARTLEFT=510067&amp;STARTRIGHT=510867&amp;STARTBOTTOM=6122375&amp;STARTTOP=6123175</t>
  </si>
  <si>
    <t>570715000000045363</t>
  </si>
  <si>
    <t>21760</t>
  </si>
  <si>
    <t>http://193.88.185.146/website/energidataKort/viewer.htm?starttema1=vindkraft&amp;STARTLEFT=510081&amp;STARTRIGHT=510881&amp;STARTBOTTOM=6122472&amp;STARTTOP=6123272</t>
  </si>
  <si>
    <t>570715000000045318</t>
  </si>
  <si>
    <t>21453</t>
  </si>
  <si>
    <t>Melkær</t>
  </si>
  <si>
    <t>http://193.88.185.146/website/energidataKort/viewer.htm?starttema1=vindkraft&amp;STARTLEFT=503331&amp;STARTRIGHT=504131&amp;STARTBOTTOM=6121411&amp;STARTTOP=6122211</t>
  </si>
  <si>
    <t>570715000000045257</t>
  </si>
  <si>
    <t>21347</t>
  </si>
  <si>
    <t>http://193.88.185.146/website/energidataKort/viewer.htm?starttema1=vindkraft&amp;STARTLEFT=503346&amp;STARTRIGHT=504146&amp;STARTBOTTOM=6121296&amp;STARTTOP=6122096</t>
  </si>
  <si>
    <t>2320/160 kW</t>
  </si>
  <si>
    <t>570715000000045219</t>
  </si>
  <si>
    <t>21074</t>
  </si>
  <si>
    <t>Skibelund</t>
  </si>
  <si>
    <t>http://193.88.185.146/website/energidataKort/viewer.htm?starttema1=vindkraft&amp;STARTLEFT=504527&amp;STARTRIGHT=505327&amp;STARTBOTTOM=6121659&amp;STARTTOP=6122459</t>
  </si>
  <si>
    <t>V 80-2,0MV</t>
  </si>
  <si>
    <t>Vesta Wind System A/S</t>
  </si>
  <si>
    <t>570715000000045196</t>
  </si>
  <si>
    <t>5333/3</t>
  </si>
  <si>
    <t>Risemark</t>
  </si>
  <si>
    <t>http://193.88.185.146/website/energidataKort/viewer.htm?starttema1=vindkraft&amp;STARTLEFT=589879&amp;STARTRIGHT=590679&amp;STARTBOTTOM=6076585&amp;STARTTOP=6077385</t>
  </si>
  <si>
    <t>Ærø</t>
  </si>
  <si>
    <t>570715000000060182</t>
  </si>
  <si>
    <t>5333/2</t>
  </si>
  <si>
    <t>http://193.88.185.146/website/energidataKort/viewer.htm?starttema1=vindkraft&amp;STARTLEFT=589533&amp;STARTRIGHT=590333&amp;STARTBOTTOM=6076774&amp;STARTTOP=6077574</t>
  </si>
  <si>
    <t>570715000000060175</t>
  </si>
  <si>
    <t>5333/1</t>
  </si>
  <si>
    <t>http://193.88.185.146/website/energidataKort/viewer.htm?starttema1=vindkraft&amp;STARTLEFT=589188&amp;STARTRIGHT=589988&amp;STARTBOTTOM=6076963&amp;STARTTOP=6077763</t>
  </si>
  <si>
    <t>NTK 400/35S</t>
  </si>
  <si>
    <t>570715000000060168</t>
  </si>
  <si>
    <t>Bregninge</t>
  </si>
  <si>
    <t>http://193.88.185.146/website/energidataKort/viewer.htm?starttema1=vindkraft&amp;STARTLEFT=583376&amp;STARTRIGHT=584176&amp;STARTBOTTOM=6082561&amp;STARTTOP=6083361</t>
  </si>
  <si>
    <t>Dencon 200/50</t>
  </si>
  <si>
    <t>570715000000049484</t>
  </si>
  <si>
    <t>14c</t>
  </si>
  <si>
    <t>http://193.88.185.146/website/energidataKort/viewer.htm?starttema1=vindkraft&amp;STARTLEFT=583716&amp;STARTRIGHT=584516&amp;STARTBOTTOM=6082517&amp;STARTTOP=6083317</t>
  </si>
  <si>
    <t>570715000000049408</t>
  </si>
  <si>
    <t>http://193.88.185.146/website/energidataKort/viewer.htm?starttema1=vindkraft&amp;STARTLEFT=583783&amp;STARTRIGHT=584583&amp;STARTBOTTOM=6082438&amp;STARTTOP=6083238</t>
  </si>
  <si>
    <t>NTK 99/130</t>
  </si>
  <si>
    <t>570715000000049392</t>
  </si>
  <si>
    <t>4879</t>
  </si>
  <si>
    <t>Haven</t>
  </si>
  <si>
    <t>http://193.88.185.146/website/energidataKort/viewer.htm?starttema1=vindkraft&amp;STARTLEFT=578174&amp;STARTRIGHT=578974&amp;STARTBOTTOM=6090023&amp;STARTTOP=6090823</t>
  </si>
  <si>
    <t>NM487750</t>
  </si>
  <si>
    <t>570715000000049347</t>
  </si>
  <si>
    <t>37436110</t>
  </si>
  <si>
    <t>Skattebølle by, Stoense</t>
  </si>
  <si>
    <t>http://193.88.185.146/website/energidataKort/viewer.htm?starttema1=vindkraft&amp;STARTLEFT=620048&amp;STARTRIGHT=620848&amp;STARTBOTTOM=6106703&amp;STARTTOP=6107503</t>
  </si>
  <si>
    <t>Langeland</t>
  </si>
  <si>
    <t>N50s R46/50 LM 23.3 DK-A</t>
  </si>
  <si>
    <t>570715000000064845</t>
  </si>
  <si>
    <t>25540103</t>
  </si>
  <si>
    <t>Rifbjerg by, Simmerbølle</t>
  </si>
  <si>
    <t>http://193.88.185.146/website/energidataKort/viewer.htm?starttema1=vindkraft&amp;STARTLEFT=611627&amp;STARTRIGHT=612427&amp;STARTBOTTOM=6090648&amp;STARTTOP=6091448</t>
  </si>
  <si>
    <t>570715000000064838</t>
  </si>
  <si>
    <t>21972108</t>
  </si>
  <si>
    <t>Broløkke hgd. Magleby</t>
  </si>
  <si>
    <t>http://193.88.185.146/website/energidataKort/viewer.htm?starttema1=vindkraft&amp;STARTLEFT=610737&amp;STARTRIGHT=611537&amp;STARTBOTTOM=6069737&amp;STARTTOP=6070537</t>
  </si>
  <si>
    <t>570715000000060540</t>
  </si>
  <si>
    <t>23820322</t>
  </si>
  <si>
    <t>Sønderbro By, Magleby</t>
  </si>
  <si>
    <t>http://193.88.185.146/website/energidataKort/viewer.htm?starttema1=vindkraft&amp;STARTLEFT=609086&amp;STARTRIGHT=609886&amp;STARTBOTTOM=6068794&amp;STARTTOP=6069594</t>
  </si>
  <si>
    <t>NM 64c/1500</t>
  </si>
  <si>
    <t>570715000000060533</t>
  </si>
  <si>
    <t>19076204</t>
  </si>
  <si>
    <t>Tryggelevgård, Tryggelev</t>
  </si>
  <si>
    <t>http://193.88.185.146/website/energidataKort/viewer.htm?starttema1=vindkraft&amp;STARTLEFT=608930&amp;STARTRIGHT=609730&amp;STARTBOTTOM=6072691&amp;STARTTOP=6073491</t>
  </si>
  <si>
    <t>570715000000060526</t>
  </si>
  <si>
    <t>19456104</t>
  </si>
  <si>
    <t>Nordenbro By, Magleby</t>
  </si>
  <si>
    <t>http://193.88.185.146/website/energidataKort/viewer.htm?starttema1=vindkraft&amp;STARTLEFT=609418&amp;STARTRIGHT=610218&amp;STARTBOTTOM=6072633&amp;STARTTOP=6073433</t>
  </si>
  <si>
    <t>NM52</t>
  </si>
  <si>
    <t>570715000000060519</t>
  </si>
  <si>
    <t>35348008</t>
  </si>
  <si>
    <t>Svalebølle By Bøstrup</t>
  </si>
  <si>
    <t>http://193.88.185.146/website/energidataKort/viewer.htm?starttema1=vindkraft&amp;STARTLEFT=621954&amp;STARTRIGHT=622754&amp;STARTBOTTOM=6101616&amp;STARTTOP=6102416</t>
  </si>
  <si>
    <t>570715000000060502</t>
  </si>
  <si>
    <t>35348006</t>
  </si>
  <si>
    <t>Nedergård hgd.Bøstrup</t>
  </si>
  <si>
    <t>http://193.88.185.146/website/energidataKort/viewer.htm?starttema1=vindkraft&amp;STARTLEFT=621929&amp;STARTRIGHT=622729&amp;STARTBOTTOM=6101643&amp;STARTTOP=6102443</t>
  </si>
  <si>
    <t>570715000000060496</t>
  </si>
  <si>
    <t>35348 010</t>
  </si>
  <si>
    <t>http://193.88.185.146/website/energidataKort/viewer.htm?starttema1=vindkraft&amp;STARTLEFT=621803&amp;STARTRIGHT=622603&amp;STARTBOTTOM=6101177&amp;STARTTOP=6101977</t>
  </si>
  <si>
    <t>NM 900</t>
  </si>
  <si>
    <t>570715000000060489</t>
  </si>
  <si>
    <t>14 864 307</t>
  </si>
  <si>
    <t>Tryggelev By</t>
  </si>
  <si>
    <t>http://193.88.185.146/website/energidataKort/viewer.htm?starttema1=vindkraft&amp;STARTLEFT=609299&amp;STARTRIGHT=610099&amp;STARTBOTTOM=6075338&amp;STARTTOP=6076138</t>
  </si>
  <si>
    <t>570715000000060472</t>
  </si>
  <si>
    <t>11464204</t>
  </si>
  <si>
    <t>Kædeby By, Humble</t>
  </si>
  <si>
    <t>http://193.88.185.146/website/energidataKort/viewer.htm?starttema1=vindkraft&amp;STARTLEFT=607602&amp;STARTRIGHT=608402&amp;STARTBOTTOM=6079867&amp;STARTTOP=6080667</t>
  </si>
  <si>
    <t>570715000000060465</t>
  </si>
  <si>
    <t>05 852 512</t>
  </si>
  <si>
    <t>Torpe By, Skrøbelev</t>
  </si>
  <si>
    <t>http://193.88.185.146/website/energidataKort/viewer.htm?starttema1=vindkraft&amp;STARTLEFT=610652&amp;STARTRIGHT=611452&amp;STARTBOTTOM=6086095&amp;STARTTOP=6086895</t>
  </si>
  <si>
    <t>Neg-Micon</t>
  </si>
  <si>
    <t>570715000000060458</t>
  </si>
  <si>
    <t>23456119</t>
  </si>
  <si>
    <t>Sønderbr Br. Magleby</t>
  </si>
  <si>
    <t>http://193.88.185.146/website/energidataKort/viewer.htm?starttema1=vindkraft&amp;STARTLEFT=610426&amp;STARTRIGHT=611226&amp;STARTBOTTOM=6069061&amp;STARTTOP=6069861</t>
  </si>
  <si>
    <t>M 1500/600/150 kW</t>
  </si>
  <si>
    <t>570715000000056000</t>
  </si>
  <si>
    <t>87186044</t>
  </si>
  <si>
    <t>2xb</t>
  </si>
  <si>
    <t>Rudkøbing markjorder</t>
  </si>
  <si>
    <t>http://193.88.185.146/website/energidataKort/viewer.htm?starttema1=vindkraft&amp;STARTLEFT=610911&amp;STARTRIGHT=611711&amp;STARTBOTTOM=6088955&amp;STARTTOP=6089755</t>
  </si>
  <si>
    <t>NKT 130 F</t>
  </si>
  <si>
    <t>570715000000052446</t>
  </si>
  <si>
    <t>42049004</t>
  </si>
  <si>
    <t>45f</t>
  </si>
  <si>
    <t>Strynø</t>
  </si>
  <si>
    <t>http://193.88.185.146/website/energidataKort/viewer.htm?starttema1=vindkraft&amp;STARTLEFT=603193&amp;STARTRIGHT=603993&amp;STARTBOTTOM=6083957&amp;STARTTOP=6084757</t>
  </si>
  <si>
    <t>570715000000052439</t>
  </si>
  <si>
    <t>37528107</t>
  </si>
  <si>
    <t>22c</t>
  </si>
  <si>
    <t>Stoense By, Stoense</t>
  </si>
  <si>
    <t>http://193.88.185.146/website/energidataKort/viewer.htm?starttema1=vindkraft&amp;STARTLEFT=620281&amp;STARTRIGHT=621081&amp;STARTBOTTOM=6107063&amp;STARTTOP=6107863</t>
  </si>
  <si>
    <t>MK1</t>
  </si>
  <si>
    <t>570715000000052408</t>
  </si>
  <si>
    <t>37436214</t>
  </si>
  <si>
    <t>http://193.88.185.146/website/energidataKort/viewer.htm?starttema1=vindkraft&amp;STARTLEFT=619700&amp;STARTRIGHT=620500&amp;STARTBOTTOM=6106992&amp;STARTTOP=6107792</t>
  </si>
  <si>
    <t>570715000000052378</t>
  </si>
  <si>
    <t>36252101</t>
  </si>
  <si>
    <t>Ennebølle By, Snøde</t>
  </si>
  <si>
    <t>http://193.88.185.146/website/energidataKort/viewer.htm?starttema1=vindkraft&amp;STARTLEFT=619255&amp;STARTRIGHT=620055&amp;STARTBOTTOM=6104723&amp;STARTTOP=6105523</t>
  </si>
  <si>
    <t>NTK 400 XLR</t>
  </si>
  <si>
    <t>570715000000052361</t>
  </si>
  <si>
    <t>36140131</t>
  </si>
  <si>
    <t>Fæbæk By, Bøstrup</t>
  </si>
  <si>
    <t>http://193.88.185.146/website/energidataKort/viewer.htm?starttema1=vindkraft&amp;STARTLEFT=619790&amp;STARTRIGHT=620590&amp;STARTBOTTOM=6103966&amp;STARTTOP=6104766</t>
  </si>
  <si>
    <t>570715000000052354</t>
  </si>
  <si>
    <t>35584211</t>
  </si>
  <si>
    <t>Tressebølle By, Snøde</t>
  </si>
  <si>
    <t>http://193.88.185.146/website/energidataKort/viewer.htm?starttema1=vindkraft&amp;STARTLEFT=621496&amp;STARTRIGHT=622296&amp;STARTBOTTOM=6104263&amp;STARTTOP=6105063</t>
  </si>
  <si>
    <t>570715000000052347</t>
  </si>
  <si>
    <t>http://193.88.185.146/website/energidataKort/viewer.htm?starttema1=vindkraft&amp;STARTLEFT=621499&amp;STARTRIGHT=622299&amp;STARTBOTTOM=6104122&amp;STARTTOP=6104922</t>
  </si>
  <si>
    <t>570715000000052330</t>
  </si>
  <si>
    <t>35484133</t>
  </si>
  <si>
    <t>http://193.88.185.146/website/energidataKort/viewer.htm?starttema1=vindkraft&amp;STARTLEFT=620362&amp;STARTRIGHT=621162&amp;STARTBOTTOM=6103864&amp;STARTTOP=6104664</t>
  </si>
  <si>
    <t>570715000000052316</t>
  </si>
  <si>
    <t>http://193.88.185.146/website/energidataKort/viewer.htm?starttema1=vindkraft&amp;STARTLEFT=620367&amp;STARTRIGHT=621167&amp;STARTBOTTOM=6103958&amp;STARTTOP=6104758</t>
  </si>
  <si>
    <t>570715000000052309</t>
  </si>
  <si>
    <t>34140229</t>
  </si>
  <si>
    <t>http://193.88.185.146/website/energidataKort/viewer.htm?starttema1=vindkraft&amp;STARTLEFT=619240&amp;STARTRIGHT=620040&amp;STARTBOTTOM=6103652&amp;STARTTOP=6104452</t>
  </si>
  <si>
    <t>NTK 150XLR</t>
  </si>
  <si>
    <t>570715000000052279</t>
  </si>
  <si>
    <t>34140129</t>
  </si>
  <si>
    <t>http://193.88.185.146/website/energidataKort/viewer.htm?starttema1=vindkraft&amp;STARTLEFT=619252&amp;STARTRIGHT=620052&amp;STARTBOTTOM=6103745&amp;STARTTOP=6104545</t>
  </si>
  <si>
    <t>570715000000052262</t>
  </si>
  <si>
    <t>34140029</t>
  </si>
  <si>
    <t>Fæbæk By, BøstrupBøstrup</t>
  </si>
  <si>
    <t>http://193.88.185.146/website/energidataKort/viewer.htm?starttema1=vindkraft&amp;STARTLEFT=619806&amp;STARTRIGHT=620606&amp;STARTBOTTOM=6103738&amp;STARTTOP=6104538</t>
  </si>
  <si>
    <t>570715000000052255</t>
  </si>
  <si>
    <t>http://193.88.185.146/website/energidataKort/viewer.htm?starttema1=vindkraft&amp;STARTLEFT=619816&amp;STARTRIGHT=620616&amp;STARTBOTTOM=6103658&amp;STARTTOP=6104458</t>
  </si>
  <si>
    <t>300 kW combi</t>
  </si>
  <si>
    <t>570715000000052248</t>
  </si>
  <si>
    <t>34080127</t>
  </si>
  <si>
    <t>http://193.88.185.146/website/energidataKort/viewer.htm?starttema1=vindkraft&amp;STARTLEFT=618808&amp;STARTRIGHT=619608&amp;STARTBOTTOM=6103615&amp;STARTTOP=6104415</t>
  </si>
  <si>
    <t>570715000000052224</t>
  </si>
  <si>
    <t>32464101</t>
  </si>
  <si>
    <t>Lejbølle By, Bøstrup</t>
  </si>
  <si>
    <t>http://193.88.185.146/website/energidataKort/viewer.htm?starttema1=vindkraft&amp;STARTLEFT=619890&amp;STARTRIGHT=620690&amp;STARTBOTTOM=6098658&amp;STARTTOP=6099458</t>
  </si>
  <si>
    <t>570715000000052200</t>
  </si>
  <si>
    <t>32104009</t>
  </si>
  <si>
    <t>Helletofte By, Bøstrup</t>
  </si>
  <si>
    <t>http://193.88.185.146/website/energidataKort/viewer.htm?starttema1=vindkraft&amp;STARTLEFT=617730&amp;STARTRIGHT=618530&amp;STARTBOTTOM=6098910&amp;STARTTOP=6099710</t>
  </si>
  <si>
    <t>570715000000052170</t>
  </si>
  <si>
    <t>25432001</t>
  </si>
  <si>
    <t>Nedergård ejerlaug, Bøstrup</t>
  </si>
  <si>
    <t>http://193.88.185.146/website/energidataKort/viewer.htm?starttema1=vindkraft&amp;STARTLEFT=608121&amp;STARTRIGHT=608921&amp;STARTBOTTOM=6090429&amp;STARTTOP=6091229</t>
  </si>
  <si>
    <t>570715000000052095</t>
  </si>
  <si>
    <t>24284102</t>
  </si>
  <si>
    <t>Simmerbølle By, Simmerbølle</t>
  </si>
  <si>
    <t>http://193.88.185.146/website/energidataKort/viewer.htm?starttema1=vindkraft&amp;STARTLEFT=612490&amp;STARTRIGHT=613290&amp;STARTBOTTOM=6089180&amp;STARTTOP=6089980</t>
  </si>
  <si>
    <t>V42-600</t>
  </si>
  <si>
    <t>570715000000052088</t>
  </si>
  <si>
    <t>23372101</t>
  </si>
  <si>
    <t>Søndenbro By, Magleby</t>
  </si>
  <si>
    <t>http://193.88.185.146/website/energidataKort/viewer.htm?starttema1=vindkraft&amp;STARTLEFT=609636&amp;STARTRIGHT=610436&amp;STARTBOTTOM=6066762&amp;STARTTOP=6067562</t>
  </si>
  <si>
    <t>570715000000052057</t>
  </si>
  <si>
    <t>22288103</t>
  </si>
  <si>
    <t>Bagenkop By, Magleby</t>
  </si>
  <si>
    <t>http://193.88.185.146/website/energidataKort/viewer.htm?starttema1=vindkraft&amp;STARTLEFT=607605&amp;STARTRIGHT=608405&amp;STARTBOTTOM=6067002&amp;STARTTOP=6067802</t>
  </si>
  <si>
    <t>NTK 130F</t>
  </si>
  <si>
    <t>570715000000052019</t>
  </si>
  <si>
    <t>22288101</t>
  </si>
  <si>
    <t>Søgård Hgd., Magleby</t>
  </si>
  <si>
    <t>http://193.88.185.146/website/energidataKort/viewer.htm?starttema1=vindkraft&amp;STARTLEFT=607388&amp;STARTRIGHT=608188&amp;STARTBOTTOM=6067354&amp;STARTTOP=6068154</t>
  </si>
  <si>
    <t>570715000000052002</t>
  </si>
  <si>
    <t>22136103</t>
  </si>
  <si>
    <t>http://193.88.185.146/website/energidataKort/viewer.htm?starttema1=vindkraft&amp;STARTLEFT=609019&amp;STARTRIGHT=609819&amp;STARTBOTTOM=6068377&amp;STARTTOP=6069177</t>
  </si>
  <si>
    <t>570715000000051999</t>
  </si>
  <si>
    <t>21972106</t>
  </si>
  <si>
    <t>http://193.88.185.146/website/energidataKort/viewer.htm?starttema1=vindkraft&amp;STARTLEFT=610907&amp;STARTRIGHT=611707&amp;STARTBOTTOM=6069192&amp;STARTTOP=6069992</t>
  </si>
  <si>
    <t>570715000000051982</t>
  </si>
  <si>
    <t>21516109</t>
  </si>
  <si>
    <t>http://193.88.185.146/website/energidataKort/viewer.htm?starttema1=vindkraft&amp;STARTLEFT=608978&amp;STARTRIGHT=609778&amp;STARTBOTTOM=6069917&amp;STARTTOP=6070717</t>
  </si>
  <si>
    <t>570715000000051975</t>
  </si>
  <si>
    <t>21516105</t>
  </si>
  <si>
    <t>http://193.88.185.146/website/energidataKort/viewer.htm?starttema1=vindkraft&amp;STARTLEFT=609033&amp;STARTRIGHT=609833&amp;STARTBOTTOM=6069355&amp;STARTTOP=6070155</t>
  </si>
  <si>
    <t>570715000000051968</t>
  </si>
  <si>
    <t>20904212</t>
  </si>
  <si>
    <t>23a</t>
  </si>
  <si>
    <t>http://193.88.185.146/website/energidataKort/viewer.htm?starttema1=vindkraft&amp;STARTLEFT=607124&amp;STARTRIGHT=607924&amp;STARTBOTTOM=6070271&amp;STARTTOP=6071071</t>
  </si>
  <si>
    <t>570715000000051944</t>
  </si>
  <si>
    <t>20904112</t>
  </si>
  <si>
    <t>http://193.88.185.146/website/energidataKort/viewer.htm?starttema1=vindkraft&amp;STARTLEFT=607114&amp;STARTRIGHT=607914&amp;STARTBOTTOM=6070369&amp;STARTTOP=6071169</t>
  </si>
  <si>
    <t>570715000000051937</t>
  </si>
  <si>
    <t>18564411</t>
  </si>
  <si>
    <t>Tryggelev By, Tryggelev</t>
  </si>
  <si>
    <t>http://193.88.185.146/website/energidataKort/viewer.htm?starttema1=vindkraft&amp;STARTLEFT=608576&amp;STARTRIGHT=609376&amp;STARTBOTTOM=6075292&amp;STARTTOP=6076092</t>
  </si>
  <si>
    <t>N50/800kW</t>
  </si>
  <si>
    <t>570715000000051852</t>
  </si>
  <si>
    <t>18564211</t>
  </si>
  <si>
    <t>http://193.88.185.146/website/energidataKort/viewer.htm?starttema1=vindkraft&amp;STARTLEFT=608333&amp;STARTRIGHT=609133&amp;STARTBOTTOM=6075191&amp;STARTTOP=6075991</t>
  </si>
  <si>
    <t>570715000000051845</t>
  </si>
  <si>
    <t>16536106</t>
  </si>
  <si>
    <t>Helsned By</t>
  </si>
  <si>
    <t>http://193.88.185.146/website/energidataKort/viewer.htm?starttema1=vindkraft&amp;STARTLEFT=607267&amp;STARTRIGHT=608067&amp;STARTBOTTOM=6077924&amp;STARTTOP=6078724</t>
  </si>
  <si>
    <t>570715000000051821</t>
  </si>
  <si>
    <t>12292214</t>
  </si>
  <si>
    <t>Haugbølle By, Humble</t>
  </si>
  <si>
    <t>http://193.88.185.146/website/energidataKort/viewer.htm?starttema1=vindkraft&amp;STARTLEFT=609041&amp;STARTRIGHT=609841&amp;STARTBOTTOM=6080618&amp;STARTTOP=6081418</t>
  </si>
  <si>
    <t>570715000000051791</t>
  </si>
  <si>
    <t>10056221</t>
  </si>
  <si>
    <t>Lindelse By, Lindelse</t>
  </si>
  <si>
    <t>http://193.88.185.146/website/energidataKort/viewer.htm?starttema1=vindkraft&amp;STARTLEFT=609920&amp;STARTRIGHT=610720&amp;STARTBOTTOM=6081350&amp;STARTTOP=6082150</t>
  </si>
  <si>
    <t>HVK 55 kW</t>
  </si>
  <si>
    <t>570715000000051760</t>
  </si>
  <si>
    <t>08416109</t>
  </si>
  <si>
    <t>Herslev By, Lindelse</t>
  </si>
  <si>
    <t>http://193.88.185.146/website/energidataKort/viewer.htm?starttema1=vindkraft&amp;STARTLEFT=610170&amp;STARTRIGHT=610970&amp;STARTBOTTOM=6083650&amp;STARTTOP=6084450</t>
  </si>
  <si>
    <t>570715000000051753</t>
  </si>
  <si>
    <t>07208000</t>
  </si>
  <si>
    <t>Sdr.Longelse By, Longelse</t>
  </si>
  <si>
    <t>http://193.88.185.146/website/energidataKort/viewer.htm?starttema1=vindkraft&amp;STARTLEFT=614870&amp;STARTRIGHT=615670&amp;STARTBOTTOM=6082998&amp;STARTTOP=6083798</t>
  </si>
  <si>
    <t>570715000000051715</t>
  </si>
  <si>
    <t>05852303</t>
  </si>
  <si>
    <t>http://193.88.185.146/website/energidataKort/viewer.htm?starttema1=vindkraft&amp;STARTLEFT=611659&amp;STARTRIGHT=612459&amp;STARTBOTTOM=6086733&amp;STARTTOP=6087533</t>
  </si>
  <si>
    <t>570715000000051692</t>
  </si>
  <si>
    <t>05852212</t>
  </si>
  <si>
    <t>Torpe By, Torpe</t>
  </si>
  <si>
    <t>http://193.88.185.146/website/energidataKort/viewer.htm?starttema1=vindkraft&amp;STARTLEFT=611797&amp;STARTRIGHT=612597&amp;STARTBOTTOM=6085937&amp;STARTTOP=6086737</t>
  </si>
  <si>
    <t>570715000000051685</t>
  </si>
  <si>
    <t>05852210</t>
  </si>
  <si>
    <t>http://193.88.185.146/website/energidataKort/viewer.htm?starttema1=vindkraft&amp;STARTLEFT=611632&amp;STARTRIGHT=612432&amp;STARTBOTTOM=6085984&amp;STARTTOP=6086784</t>
  </si>
  <si>
    <t>570715000000051678</t>
  </si>
  <si>
    <t>05844301</t>
  </si>
  <si>
    <t>http://193.88.185.146/website/energidataKort/viewer.htm?starttema1=vindkraft&amp;STARTLEFT=612644&amp;STARTRIGHT=613444&amp;STARTBOTTOM=6087204&amp;STARTTOP=6088004</t>
  </si>
  <si>
    <t>570715000000051661</t>
  </si>
  <si>
    <t>05844101</t>
  </si>
  <si>
    <t>http://193.88.185.146/website/energidataKort/viewer.htm?starttema1=vindkraft&amp;STARTLEFT=612614&amp;STARTRIGHT=613414&amp;STARTBOTTOM=6087339&amp;STARTTOP=6088139</t>
  </si>
  <si>
    <t>570715000000051654</t>
  </si>
  <si>
    <t>01756931</t>
  </si>
  <si>
    <t>Skrøbelev By, Skrøbelev</t>
  </si>
  <si>
    <t>http://193.88.185.146/website/energidataKort/viewer.htm?starttema1=vindkraft&amp;STARTLEFT=613652&amp;STARTRIGHT=614452&amp;STARTBOTTOM=6088654&amp;STARTTOP=6089454</t>
  </si>
  <si>
    <t>570715000000051623</t>
  </si>
  <si>
    <t>01756731</t>
  </si>
  <si>
    <t>13n</t>
  </si>
  <si>
    <t>http://193.88.185.146/website/energidataKort/viewer.htm?starttema1=vindkraft&amp;STARTLEFT=613692&amp;STARTRIGHT=614492&amp;STARTBOTTOM=6088499&amp;STARTTOP=6089299</t>
  </si>
  <si>
    <t>570715000000051616</t>
  </si>
  <si>
    <t>01756531</t>
  </si>
  <si>
    <t>13p</t>
  </si>
  <si>
    <t>http://193.88.185.146/website/energidataKort/viewer.htm?starttema1=vindkraft&amp;STARTLEFT=613734&amp;STARTRIGHT=614534&amp;STARTBOTTOM=6088345&amp;STARTTOP=6089145</t>
  </si>
  <si>
    <t>570715000000051609</t>
  </si>
  <si>
    <t>01756489</t>
  </si>
  <si>
    <t>http://193.88.185.146/website/energidataKort/viewer.htm?starttema1=vindkraft&amp;STARTLEFT=612575&amp;STARTRIGHT=613375&amp;STARTBOTTOM=6088979&amp;STARTTOP=6089779</t>
  </si>
  <si>
    <t>570715000000051593</t>
  </si>
  <si>
    <t>01756331</t>
  </si>
  <si>
    <t>http://193.88.185.146/website/energidataKort/viewer.htm?starttema1=vindkraft&amp;STARTLEFT=613612&amp;STARTRIGHT=614412&amp;STARTBOTTOM=6088809&amp;STARTTOP=6089609</t>
  </si>
  <si>
    <t>570715000000051586</t>
  </si>
  <si>
    <t>01756289</t>
  </si>
  <si>
    <t>http://193.88.185.146/website/energidataKort/viewer.htm?starttema1=vindkraft&amp;STARTLEFT=612659&amp;STARTRIGHT=613459&amp;STARTBOTTOM=6088775&amp;STARTTOP=6089575</t>
  </si>
  <si>
    <t>570715000000051579</t>
  </si>
  <si>
    <t>01756222</t>
  </si>
  <si>
    <t>http://193.88.185.146/website/energidataKort/viewer.htm?starttema1=vindkraft&amp;STARTLEFT=611597&amp;STARTRIGHT=612397&amp;STARTBOTTOM=6088107&amp;STARTTOP=6088907</t>
  </si>
  <si>
    <t>570715000000051562</t>
  </si>
  <si>
    <t>01756151</t>
  </si>
  <si>
    <t>http://193.88.185.146/website/energidataKort/viewer.htm?starttema1=vindkraft&amp;STARTLEFT=611499&amp;STARTRIGHT=612299&amp;STARTBOTTOM=6089289&amp;STARTTOP=6090089</t>
  </si>
  <si>
    <t>570715000000051555</t>
  </si>
  <si>
    <t>01716207</t>
  </si>
  <si>
    <t>http://193.88.185.146/website/energidataKort/viewer.htm?starttema1=vindkraft&amp;STARTLEFT=612581&amp;STARTRIGHT=613381&amp;STARTBOTTOM=6087480&amp;STARTTOP=6088280</t>
  </si>
  <si>
    <t>570715000000051548</t>
  </si>
  <si>
    <t>01716101</t>
  </si>
  <si>
    <t>http://193.88.185.146/website/energidataKort/viewer.htm?starttema1=vindkraft&amp;STARTLEFT=612550&amp;STARTRIGHT=613350&amp;STARTBOTTOM=6087616&amp;STARTTOP=6088416</t>
  </si>
  <si>
    <t>570715000000051531</t>
  </si>
  <si>
    <t>99208</t>
  </si>
  <si>
    <t>Gyrup By</t>
  </si>
  <si>
    <t>http://193.88.185.146/website/energidataKort/viewer.htm?starttema1=vindkraft&amp;STARTLEFT=583655&amp;STARTRIGHT=584455&amp;STARTBOTTOM=6154990&amp;STARTTOP=6155790</t>
  </si>
  <si>
    <t>Nordfyns</t>
  </si>
  <si>
    <t>570715000000060731</t>
  </si>
  <si>
    <t>99217</t>
  </si>
  <si>
    <t>Moderup By, Særslev</t>
  </si>
  <si>
    <t>http://193.88.185.146/website/energidataKort/viewer.htm?starttema1=vindkraft&amp;STARTLEFT=571672&amp;STARTRIGHT=572472&amp;STARTBOTTOM=6151965&amp;STARTTOP=6152765</t>
  </si>
  <si>
    <t>570715000000054747</t>
  </si>
  <si>
    <t>http://193.88.185.146/website/energidataKort/viewer.htm?starttema1=vindkraft&amp;STARTLEFT=571908&amp;STARTRIGHT=572708&amp;STARTBOTTOM=6151771&amp;STARTTOP=6152571</t>
  </si>
  <si>
    <t>570715000000054730</t>
  </si>
  <si>
    <t>99211</t>
  </si>
  <si>
    <t>Toderup By, Særslev</t>
  </si>
  <si>
    <t>http://193.88.185.146/website/energidataKort/viewer.htm?starttema1=vindkraft&amp;STARTLEFT=572692&amp;STARTRIGHT=573492&amp;STARTBOTTOM=6153530&amp;STARTTOP=6154330</t>
  </si>
  <si>
    <t>570715000000054617</t>
  </si>
  <si>
    <t>http://193.88.185.146/website/energidataKort/viewer.htm?starttema1=vindkraft&amp;STARTLEFT=572608&amp;STARTRIGHT=573408&amp;STARTBOTTOM=6153754&amp;STARTTOP=6154554</t>
  </si>
  <si>
    <t>NEG MICON</t>
  </si>
  <si>
    <t>570715000000054600</t>
  </si>
  <si>
    <t>101194</t>
  </si>
  <si>
    <t>Roerslev By. Nr. Nærå</t>
  </si>
  <si>
    <t>http://193.88.185.146/website/energidataKort/viewer.htm?starttema1=vindkraft&amp;STARTLEFT=583876&amp;STARTRIGHT=584676&amp;STARTBOTTOM=6158055&amp;STARTTOP=6158855</t>
  </si>
  <si>
    <t>570715000000054587</t>
  </si>
  <si>
    <t>101193</t>
  </si>
  <si>
    <t>http://193.88.185.146/website/energidataKort/viewer.htm?starttema1=vindkraft&amp;STARTLEFT=584070&amp;STARTRIGHT=584870&amp;STARTBOTTOM=6158069&amp;STARTTOP=6158869</t>
  </si>
  <si>
    <t>570715000000054570</t>
  </si>
  <si>
    <t>101192</t>
  </si>
  <si>
    <t>http://193.88.185.146/website/energidataKort/viewer.htm?starttema1=vindkraft&amp;STARTLEFT=584264&amp;STARTRIGHT=585064&amp;STARTBOTTOM=6158083&amp;STARTTOP=6158883</t>
  </si>
  <si>
    <t>570715000000054563</t>
  </si>
  <si>
    <t>Gyrup By, Hjadstrup</t>
  </si>
  <si>
    <t>http://193.88.185.146/website/energidataKort/viewer.htm?starttema1=vindkraft&amp;STARTLEFT=583618&amp;STARTRIGHT=584418&amp;STARTBOTTOM=6154640&amp;STARTTOP=6155440</t>
  </si>
  <si>
    <t>570715000000054525</t>
  </si>
  <si>
    <t>http://193.88.185.146/website/energidataKort/viewer.htm?starttema1=vindkraft&amp;STARTLEFT=583663&amp;STARTRIGHT=584463&amp;STARTBOTTOM=6154497&amp;STARTTOP=6155297</t>
  </si>
  <si>
    <t>570715000000054518</t>
  </si>
  <si>
    <t>99203</t>
  </si>
  <si>
    <t>2eo</t>
  </si>
  <si>
    <t>Norup Strand, Norup</t>
  </si>
  <si>
    <t>http://193.88.185.146/website/energidataKort/viewer.htm?starttema1=vindkraft&amp;STARTLEFT=589045&amp;STARTRIGHT=589845&amp;STARTBOTTOM=6156788&amp;STARTTOP=6157588</t>
  </si>
  <si>
    <t>570715000000054457</t>
  </si>
  <si>
    <t>Egense By, Norup</t>
  </si>
  <si>
    <t>http://193.88.185.146/website/energidataKort/viewer.htm?starttema1=vindkraft&amp;STARTLEFT=589115&amp;STARTRIGHT=589915&amp;STARTBOTTOM=6156528&amp;STARTTOP=6157328</t>
  </si>
  <si>
    <t>570715000000054440</t>
  </si>
  <si>
    <t>http://193.88.185.146/website/energidataKort/viewer.htm?starttema1=vindkraft&amp;STARTLEFT=589380&amp;STARTRIGHT=590180&amp;STARTBOTTOM=6156567&amp;STARTTOP=6157367</t>
  </si>
  <si>
    <t>570715000000054433</t>
  </si>
  <si>
    <t>99148</t>
  </si>
  <si>
    <t>Emmelev By, Hjadstrup</t>
  </si>
  <si>
    <t>http://193.88.185.146/website/energidataKort/viewer.htm?starttema1=vindkraft&amp;STARTLEFT=586105&amp;STARTRIGHT=586905&amp;STARTBOTTOM=6155572&amp;STARTTOP=6156372</t>
  </si>
  <si>
    <t>570715000000053993</t>
  </si>
  <si>
    <t>http://193.88.185.146/website/energidataKort/viewer.htm?starttema1=vindkraft&amp;STARTLEFT=585856&amp;STARTRIGHT=586656&amp;STARTBOTTOM=6155698&amp;STARTTOP=6156498</t>
  </si>
  <si>
    <t>570715000000053986</t>
  </si>
  <si>
    <t>http://193.88.185.146/website/energidataKort/viewer.htm?starttema1=vindkraft&amp;STARTLEFT=585604&amp;STARTRIGHT=586404&amp;STARTBOTTOM=6155823&amp;STARTTOP=6156623</t>
  </si>
  <si>
    <t>570715000000053979</t>
  </si>
  <si>
    <t>99145</t>
  </si>
  <si>
    <t>Uggerslev By, Uggerslev</t>
  </si>
  <si>
    <t>http://193.88.185.146/website/energidataKort/viewer.htm?starttema1=vindkraft&amp;STARTLEFT=581462&amp;STARTRIGHT=582262&amp;STARTBOTTOM=6156047&amp;STARTTOP=6156847</t>
  </si>
  <si>
    <t>570715000000053917</t>
  </si>
  <si>
    <t>12n</t>
  </si>
  <si>
    <t>http://193.88.185.146/website/energidataKort/viewer.htm?starttema1=vindkraft&amp;STARTLEFT=581481&amp;STARTRIGHT=582281&amp;STARTBOTTOM=6156213&amp;STARTTOP=6157013</t>
  </si>
  <si>
    <t>570715000000053900</t>
  </si>
  <si>
    <t>http://193.88.185.146/website/energidataKort/viewer.htm?starttema1=vindkraft&amp;STARTLEFT=581499&amp;STARTRIGHT=582299&amp;STARTBOTTOM=6156380&amp;STARTTOP=6157180</t>
  </si>
  <si>
    <t>570715000000053894</t>
  </si>
  <si>
    <t>99125</t>
  </si>
  <si>
    <t>Nr. Højrup By, Nr. Højrup</t>
  </si>
  <si>
    <t>http://193.88.185.146/website/energidataKort/viewer.htm?starttema1=vindkraft&amp;STARTLEFT=578923&amp;STARTRIGHT=579723&amp;STARTBOTTOM=6155871&amp;STARTTOP=6156671</t>
  </si>
  <si>
    <t>570715000000053702</t>
  </si>
  <si>
    <t>http://193.88.185.146/website/energidataKort/viewer.htm?starttema1=vindkraft&amp;STARTLEFT=578950&amp;STARTRIGHT=579750&amp;STARTBOTTOM=6156065&amp;STARTTOP=6156865</t>
  </si>
  <si>
    <t>570715000000053696</t>
  </si>
  <si>
    <t>http://193.88.185.146/website/energidataKort/viewer.htm?starttema1=vindkraft&amp;STARTLEFT=578977&amp;STARTRIGHT=579777&amp;STARTBOTTOM=6156259&amp;STARTTOP=6157059</t>
  </si>
  <si>
    <t>570715000000053689</t>
  </si>
  <si>
    <t>99124</t>
  </si>
  <si>
    <t>1bz</t>
  </si>
  <si>
    <t>Den indæmmede Strand, Krogsbølle</t>
  </si>
  <si>
    <t>http://193.88.185.146/website/energidataKort/viewer.htm?starttema1=vindkraft&amp;STARTLEFT=584820&amp;STARTRIGHT=585620&amp;STARTBOTTOM=6160289&amp;STARTTOP=6161089</t>
  </si>
  <si>
    <t>Bonus 600 MK IV</t>
  </si>
  <si>
    <t>570715000000053665</t>
  </si>
  <si>
    <t>99121</t>
  </si>
  <si>
    <t>Hemmerslev By, Særslev</t>
  </si>
  <si>
    <t>http://193.88.185.146/website/energidataKort/viewer.htm?starttema1=vindkraft&amp;STARTLEFT=573501&amp;STARTRIGHT=574301&amp;STARTBOTTOM=6150791&amp;STARTTOP=6151591</t>
  </si>
  <si>
    <t>570715000000053641</t>
  </si>
  <si>
    <t>99120</t>
  </si>
  <si>
    <t>Hemmeslev By, Særslev</t>
  </si>
  <si>
    <t>http://193.88.185.146/website/energidataKort/viewer.htm?starttema1=vindkraft&amp;STARTLEFT=573514&amp;STARTRIGHT=574314&amp;STARTBOTTOM=6150491&amp;STARTTOP=6151291</t>
  </si>
  <si>
    <t>570715000000053634</t>
  </si>
  <si>
    <t>99115</t>
  </si>
  <si>
    <t>Ørritslevgård, Otterup</t>
  </si>
  <si>
    <t>http://193.88.185.146/website/energidataKort/viewer.htm?starttema1=vindkraft&amp;STARTLEFT=589057&amp;STARTRIGHT=589857&amp;STARTBOTTOM=6154990&amp;STARTTOP=6155790</t>
  </si>
  <si>
    <t>570715000000053573</t>
  </si>
  <si>
    <t>http://193.88.185.146/website/energidataKort/viewer.htm?starttema1=vindkraft&amp;STARTLEFT=588102&amp;STARTRIGHT=588902&amp;STARTBOTTOM=6155197&amp;STARTTOP=6155997</t>
  </si>
  <si>
    <t>570715000000053566</t>
  </si>
  <si>
    <t>99109</t>
  </si>
  <si>
    <t>Ullerup By, Skamby</t>
  </si>
  <si>
    <t>http://193.88.185.146/website/energidataKort/viewer.htm?starttema1=vindkraft&amp;STARTLEFT=577633&amp;STARTRIGHT=578433&amp;STARTBOTTOM=6151696&amp;STARTTOP=6152496</t>
  </si>
  <si>
    <t>570715000000053504</t>
  </si>
  <si>
    <t>http://193.88.185.146/website/energidataKort/viewer.htm?starttema1=vindkraft&amp;STARTLEFT=577841&amp;STARTRIGHT=578641&amp;STARTBOTTOM=6151739&amp;STARTTOP=6152539</t>
  </si>
  <si>
    <t>570715000000053498</t>
  </si>
  <si>
    <t>99108</t>
  </si>
  <si>
    <t>http://193.88.185.146/website/energidataKort/viewer.htm?starttema1=vindkraft&amp;STARTLEFT=577832&amp;STARTRIGHT=578632&amp;STARTBOTTOM=6151950&amp;STARTTOP=6152750</t>
  </si>
  <si>
    <t>570715000000053474</t>
  </si>
  <si>
    <t>http://193.88.185.146/website/energidataKort/viewer.htm?starttema1=vindkraft&amp;STARTLEFT=577643&amp;STARTRIGHT=578443&amp;STARTBOTTOM=6151484&amp;STARTTOP=6152284</t>
  </si>
  <si>
    <t>570715000000053467</t>
  </si>
  <si>
    <t>http://193.88.185.146/website/energidataKort/viewer.htm?starttema1=vindkraft&amp;STARTLEFT=577624&amp;STARTRIGHT=578424&amp;STARTBOTTOM=6151908&amp;STARTTOP=6152708</t>
  </si>
  <si>
    <t>Bonus 600 kW MKII/MKIII</t>
  </si>
  <si>
    <t>570715000000053450</t>
  </si>
  <si>
    <t>99105</t>
  </si>
  <si>
    <t>Sdr. Esterbølle By, Særslev</t>
  </si>
  <si>
    <t>http://193.88.185.146/website/energidataKort/viewer.htm?starttema1=vindkraft&amp;STARTLEFT=573366&amp;STARTRIGHT=574166&amp;STARTBOTTOM=6150679&amp;STARTTOP=6151479</t>
  </si>
  <si>
    <t>570715000000053429</t>
  </si>
  <si>
    <t>99104</t>
  </si>
  <si>
    <t>Agernæs By, Kogsbølle</t>
  </si>
  <si>
    <t>http://193.88.185.146/website/energidataKort/viewer.htm?starttema1=vindkraft&amp;STARTLEFT=584858&amp;STARTRIGHT=585658&amp;STARTBOTTOM=6160484&amp;STARTTOP=6161284</t>
  </si>
  <si>
    <t>570715000000053412</t>
  </si>
  <si>
    <t>99069</t>
  </si>
  <si>
    <t>http://193.88.185.146/website/energidataKort/viewer.htm?starttema1=vindkraft&amp;STARTLEFT=578389&amp;STARTRIGHT=579189&amp;STARTBOTTOM=6151635&amp;STARTTOP=6152435</t>
  </si>
  <si>
    <t>570715000000053351</t>
  </si>
  <si>
    <t>http://193.88.185.146/website/energidataKort/viewer.htm?starttema1=vindkraft&amp;STARTLEFT=578379&amp;STARTRIGHT=579179&amp;STARTBOTTOM=6151753&amp;STARTTOP=6152553</t>
  </si>
  <si>
    <t>570715000000053344</t>
  </si>
  <si>
    <t>99057</t>
  </si>
  <si>
    <t>Fremmelev By, Lunde</t>
  </si>
  <si>
    <t>http://193.88.185.146/website/energidataKort/viewer.htm?starttema1=vindkraft&amp;STARTLEFT=585216&amp;STARTRIGHT=586016&amp;STARTBOTTOM=6151692&amp;STARTTOP=6152492</t>
  </si>
  <si>
    <t>570715000000053290</t>
  </si>
  <si>
    <t>http://193.88.185.146/website/energidataKort/viewer.htm?starttema1=vindkraft&amp;STARTLEFT=585356&amp;STARTRIGHT=586156&amp;STARTBOTTOM=6151578&amp;STARTTOP=6152378</t>
  </si>
  <si>
    <t>570715000000053283</t>
  </si>
  <si>
    <t>99055</t>
  </si>
  <si>
    <t>Grindløse By, Grindløse</t>
  </si>
  <si>
    <t>http://193.88.185.146/website/energidataKort/viewer.htm?starttema1=vindkraft&amp;STARTLEFT=576759&amp;STARTRIGHT=577559&amp;STARTBOTTOM=6156552&amp;STARTTOP=6157352</t>
  </si>
  <si>
    <t>570715000000053269</t>
  </si>
  <si>
    <t>http://193.88.185.146/website/energidataKort/viewer.htm?starttema1=vindkraft&amp;STARTLEFT=576882&amp;STARTRIGHT=577682&amp;STARTBOTTOM=6156537&amp;STARTTOP=6157337</t>
  </si>
  <si>
    <t>XLR</t>
  </si>
  <si>
    <t>570715000000053252</t>
  </si>
  <si>
    <t>99039</t>
  </si>
  <si>
    <t>Bladstrup By, Hjadstrup</t>
  </si>
  <si>
    <t>http://193.88.185.146/website/energidataKort/viewer.htm?starttema1=vindkraft&amp;STARTLEFT=584616&amp;STARTRIGHT=585416&amp;STARTBOTTOM=6152178&amp;STARTTOP=6152978</t>
  </si>
  <si>
    <t>570715000000053160</t>
  </si>
  <si>
    <t>99012</t>
  </si>
  <si>
    <t>Smidstrup By, Galdbjerg</t>
  </si>
  <si>
    <t>http://193.88.185.146/website/energidataKort/viewer.htm?starttema1=vindkraft&amp;STARTLEFT=572332&amp;STARTRIGHT=573132&amp;STARTBOTTOM=6154964&amp;STARTTOP=6155764</t>
  </si>
  <si>
    <t>570715000000052941</t>
  </si>
  <si>
    <t>98909</t>
  </si>
  <si>
    <t>Hjorslev By, Otterup</t>
  </si>
  <si>
    <t>http://193.88.185.146/website/energidataKort/viewer.htm?starttema1=vindkraft&amp;STARTLEFT=586772&amp;STARTRIGHT=587572&amp;STARTBOTTOM=6150924&amp;STARTTOP=6151724</t>
  </si>
  <si>
    <t>570715000000052859</t>
  </si>
  <si>
    <t>50751</t>
  </si>
  <si>
    <t>Lundby By, Landet</t>
  </si>
  <si>
    <t>http://193.88.185.146/website/energidataKort/viewer.htm?starttema1=vindkraft&amp;STARTLEFT=603025&amp;STARTRIGHT=603825&amp;STARTBOTTOM=6094394&amp;STARTTOP=6095194</t>
  </si>
  <si>
    <t>570715000000064531</t>
  </si>
  <si>
    <t>50750</t>
  </si>
  <si>
    <t>Løjtved Hovedgd. Stenstrup</t>
  </si>
  <si>
    <t>http://193.88.185.146/website/energidataKort/viewer.htm?starttema1=vindkraft&amp;STARTLEFT=594055&amp;STARTRIGHT=594855&amp;STARTBOTTOM=6110727&amp;STARTTOP=6111527</t>
  </si>
  <si>
    <t>570715000000060649</t>
  </si>
  <si>
    <t>50749</t>
  </si>
  <si>
    <t>http://193.88.185.146/website/energidataKort/viewer.htm?starttema1=vindkraft&amp;STARTLEFT=594310&amp;STARTRIGHT=595110&amp;STARTBOTTOM=6110725&amp;STARTTOP=6111525</t>
  </si>
  <si>
    <t>570715000000060632</t>
  </si>
  <si>
    <t>50748</t>
  </si>
  <si>
    <t>http://193.88.185.146/website/energidataKort/viewer.htm?starttema1=vindkraft&amp;STARTLEFT=594184&amp;STARTRIGHT=594984&amp;STARTBOTTOM=6110947&amp;STARTTOP=6111747</t>
  </si>
  <si>
    <t>V52/850</t>
  </si>
  <si>
    <t>570715000000060625</t>
  </si>
  <si>
    <t>50747</t>
  </si>
  <si>
    <t>Holmdrup by, Skårup</t>
  </si>
  <si>
    <t>http://193.88.185.146/website/energidataKort/viewer.htm?starttema1=vindkraft&amp;STARTLEFT=604604&amp;STARTRIGHT=605404&amp;STARTBOTTOM=6107337&amp;STARTTOP=6108137</t>
  </si>
  <si>
    <t>570715000000060618</t>
  </si>
  <si>
    <t>50746</t>
  </si>
  <si>
    <t>http://193.88.185.146/website/energidataKort/viewer.htm?starttema1=vindkraft&amp;STARTLEFT=604672&amp;STARTRIGHT=605472&amp;STARTBOTTOM=6107148&amp;STARTTOP=6107948</t>
  </si>
  <si>
    <t>570715000000060601</t>
  </si>
  <si>
    <t>50745</t>
  </si>
  <si>
    <t>http://193.88.185.146/website/energidataKort/viewer.htm?starttema1=vindkraft&amp;STARTLEFT=604740&amp;STARTRIGHT=605540&amp;STARTBOTTOM=6106960&amp;STARTTOP=6107760</t>
  </si>
  <si>
    <t>570715000000060595</t>
  </si>
  <si>
    <t>50744</t>
  </si>
  <si>
    <t>Klingstrup Hdg. Skårup</t>
  </si>
  <si>
    <t>http://193.88.185.146/website/energidataKort/viewer.htm?starttema1=vindkraft&amp;STARTLEFT=607602&amp;STARTRIGHT=608402&amp;STARTBOTTOM=6107821&amp;STARTTOP=6108621</t>
  </si>
  <si>
    <t>570715000000060588</t>
  </si>
  <si>
    <t>50743</t>
  </si>
  <si>
    <t>http://193.88.185.146/website/energidataKort/viewer.htm?starttema1=vindkraft&amp;STARTLEFT=607334&amp;STARTRIGHT=608134&amp;STARTBOTTOM=6107739&amp;STARTTOP=6108539</t>
  </si>
  <si>
    <t>570715000000060571</t>
  </si>
  <si>
    <t>50742</t>
  </si>
  <si>
    <t>http://193.88.185.146/website/energidataKort/viewer.htm?starttema1=vindkraft&amp;STARTLEFT=607067&amp;STARTRIGHT=607867&amp;STARTBOTTOM=6107656&amp;STARTTOP=6108456</t>
  </si>
  <si>
    <t>N-43 Mk2/Mk3 - 600 kW</t>
  </si>
  <si>
    <t>NORDEX</t>
  </si>
  <si>
    <t>570715000000060564</t>
  </si>
  <si>
    <t>50741</t>
  </si>
  <si>
    <t>Tved By</t>
  </si>
  <si>
    <t>http://193.88.185.146/website/energidataKort/viewer.htm?starttema1=vindkraft&amp;STARTLEFT=603360&amp;STARTRIGHT=604160&amp;STARTBOTTOM=6107375&amp;STARTTOP=6108175</t>
  </si>
  <si>
    <t>570715000000060557</t>
  </si>
  <si>
    <t>http://193.88.185.146/website/energidataKort/viewer.htm?starttema1=vindkraft&amp;STARTLEFT=603390&amp;STARTRIGHT=604190&amp;STARTBOTTOM=6107200&amp;STARTTOP=6108000</t>
  </si>
  <si>
    <t>570715000000056376</t>
  </si>
  <si>
    <t>http://193.88.185.146/website/energidataKort/viewer.htm?starttema1=vindkraft&amp;STARTLEFT=603440&amp;STARTRIGHT=604240&amp;STARTBOTTOM=6107025&amp;STARTTOP=6107825</t>
  </si>
  <si>
    <t>600KW MKIII</t>
  </si>
  <si>
    <t>570715000000056369</t>
  </si>
  <si>
    <t>13205</t>
  </si>
  <si>
    <t>Gundestrup by</t>
  </si>
  <si>
    <t>http://193.88.185.146/website/energidataKort/viewer.htm?starttema1=vindkraft&amp;STARTLEFT=589261&amp;STARTRIGHT=590061&amp;STARTBOTTOM=6106175&amp;STARTTOP=6106975</t>
  </si>
  <si>
    <t>570715000000055522</t>
  </si>
  <si>
    <t>1945</t>
  </si>
  <si>
    <t>http://193.88.185.146/website/energidataKort/viewer.htm?starttema1=vindkraft&amp;STARTLEFT=590215&amp;STARTRIGHT=591015&amp;STARTBOTTOM=6106059&amp;STARTTOP=6106859</t>
  </si>
  <si>
    <t>570715000000055508</t>
  </si>
  <si>
    <t>13088</t>
  </si>
  <si>
    <t>http://193.88.185.146/website/energidataKort/viewer.htm?starttema1=vindkraft&amp;STARTLEFT=590215&amp;STARTRIGHT=591015&amp;STARTBOTTOM=6105872&amp;STARTTOP=6106672</t>
  </si>
  <si>
    <t>570715000000055492</t>
  </si>
  <si>
    <t>13086</t>
  </si>
  <si>
    <t>http://193.88.185.146/website/energidataKort/viewer.htm?starttema1=vindkraft&amp;STARTLEFT=589160&amp;STARTRIGHT=589960&amp;STARTBOTTOM=6106437&amp;STARTTOP=6107237</t>
  </si>
  <si>
    <t>570715000000055485</t>
  </si>
  <si>
    <t>13087</t>
  </si>
  <si>
    <t>http://193.88.185.146/website/energidataKort/viewer.htm?starttema1=vindkraft&amp;STARTLEFT=589437&amp;STARTRIGHT=590237&amp;STARTBOTTOM=6106394&amp;STARTTOP=6107194</t>
  </si>
  <si>
    <t>NM 900-200/52</t>
  </si>
  <si>
    <t>570715000000055478</t>
  </si>
  <si>
    <t>99256</t>
  </si>
  <si>
    <t>Galdbjerg By, Galdbjerg</t>
  </si>
  <si>
    <t>http://193.88.185.146/website/energidataKort/viewer.htm?starttema1=vindkraft&amp;STARTLEFT=607147&amp;STARTRIGHT=607947&amp;STARTBOTTOM=6114051&amp;STARTTOP=6114851</t>
  </si>
  <si>
    <t>570715000000055188</t>
  </si>
  <si>
    <t>99255</t>
  </si>
  <si>
    <t>Ellerup By, gudbjerg</t>
  </si>
  <si>
    <t>http://193.88.185.146/website/energidataKort/viewer.htm?starttema1=vindkraft&amp;STARTLEFT=607132&amp;STARTRIGHT=607932&amp;STARTBOTTOM=6114231&amp;STARTTOP=6115031</t>
  </si>
  <si>
    <t>570715000000055171</t>
  </si>
  <si>
    <t>99254</t>
  </si>
  <si>
    <t>Mullerup Hgd., Gudbjerg</t>
  </si>
  <si>
    <t>http://193.88.185.146/website/energidataKort/viewer.htm?starttema1=vindkraft&amp;STARTLEFT=601321&amp;STARTRIGHT=602121&amp;STARTBOTTOM=6112838&amp;STARTTOP=6113638</t>
  </si>
  <si>
    <t>570715000000055164</t>
  </si>
  <si>
    <t>99253</t>
  </si>
  <si>
    <t>http://193.88.185.146/website/energidataKort/viewer.htm?starttema1=vindkraft&amp;STARTLEFT=601499&amp;STARTRIGHT=602299&amp;STARTBOTTOM=6112713&amp;STARTTOP=6113513</t>
  </si>
  <si>
    <t>570715000000055157</t>
  </si>
  <si>
    <t>99246</t>
  </si>
  <si>
    <t>Mullerup hgd., Gudbjerg</t>
  </si>
  <si>
    <t>http://193.88.185.146/website/energidataKort/viewer.htm?starttema1=vindkraft&amp;STARTLEFT=601680&amp;STARTRIGHT=602480&amp;STARTBOTTOM=6112591&amp;STARTTOP=6113391</t>
  </si>
  <si>
    <t>570715000000055089</t>
  </si>
  <si>
    <t>99245</t>
  </si>
  <si>
    <t>Gudbjerg By, Gudbjerg</t>
  </si>
  <si>
    <t>http://193.88.185.146/website/energidataKort/viewer.htm?starttema1=vindkraft&amp;STARTLEFT=605831&amp;STARTRIGHT=606631&amp;STARTBOTTOM=6111943&amp;STARTTOP=6112743</t>
  </si>
  <si>
    <t>570715000000055072</t>
  </si>
  <si>
    <t>http://193.88.185.146/website/energidataKort/viewer.htm?starttema1=vindkraft&amp;STARTLEFT=605665&amp;STARTRIGHT=606465&amp;STARTBOTTOM=6111849&amp;STARTTOP=6112649</t>
  </si>
  <si>
    <t>VM900-200/52LM</t>
  </si>
  <si>
    <t>570715000000055065</t>
  </si>
  <si>
    <t>99244</t>
  </si>
  <si>
    <t>Ellerup By, Gudbjerg</t>
  </si>
  <si>
    <t>http://193.88.185.146/website/energidataKort/viewer.htm?starttema1=vindkraft&amp;STARTLEFT=607116&amp;STARTRIGHT=607916&amp;STARTBOTTOM=6114410&amp;STARTTOP=6115210</t>
  </si>
  <si>
    <t>570715000000055041</t>
  </si>
  <si>
    <t>99212</t>
  </si>
  <si>
    <t>http://193.88.185.146/website/energidataKort/viewer.htm?starttema1=vindkraft&amp;STARTLEFT=602171&amp;STARTRIGHT=602971&amp;STARTBOTTOM=6115736&amp;STARTTOP=6116536</t>
  </si>
  <si>
    <t>570715000000054648</t>
  </si>
  <si>
    <t>50740</t>
  </si>
  <si>
    <t>Egense By, Egense</t>
  </si>
  <si>
    <t>http://193.88.185.146/website/energidataKort/viewer.htm?starttema1=vindkraft&amp;STARTLEFT=596455&amp;STARTRIGHT=597255&amp;STARTBOTTOM=6101925&amp;STARTTOP=6102725</t>
  </si>
  <si>
    <t>570715000000052811</t>
  </si>
  <si>
    <t>http://193.88.185.146/website/energidataKort/viewer.htm?starttema1=vindkraft&amp;STARTLEFT=596554&amp;STARTRIGHT=597354&amp;STARTBOTTOM=6101595&amp;STARTTOP=6102395</t>
  </si>
  <si>
    <t>570715000000052804</t>
  </si>
  <si>
    <t>50739</t>
  </si>
  <si>
    <t>Brudager By, Brudager</t>
  </si>
  <si>
    <t>http://193.88.185.146/website/energidataKort/viewer.htm?starttema1=vindkraft&amp;STARTLEFT=607820&amp;STARTRIGHT=608620&amp;STARTBOTTOM=6108892&amp;STARTTOP=6109692</t>
  </si>
  <si>
    <t>570715000000052781</t>
  </si>
  <si>
    <t>50738</t>
  </si>
  <si>
    <t>http://193.88.185.146/website/energidataKort/viewer.htm?starttema1=vindkraft&amp;STARTLEFT=607967&amp;STARTRIGHT=608767&amp;STARTBOTTOM=6108678&amp;STARTTOP=6109478</t>
  </si>
  <si>
    <t>570715000000052774</t>
  </si>
  <si>
    <t>50737</t>
  </si>
  <si>
    <t>http://193.88.185.146/website/energidataKort/viewer.htm?starttema1=vindkraft&amp;STARTLEFT=596504&amp;STARTRIGHT=597304&amp;STARTBOTTOM=6101762&amp;STARTTOP=6102562</t>
  </si>
  <si>
    <t>570715000000052767</t>
  </si>
  <si>
    <t>50736</t>
  </si>
  <si>
    <t>http://193.88.185.146/website/energidataKort/viewer.htm?starttema1=vindkraft&amp;STARTLEFT=595671&amp;STARTRIGHT=596471&amp;STARTBOTTOM=6100369&amp;STARTTOP=6101169</t>
  </si>
  <si>
    <t>570715000000052750</t>
  </si>
  <si>
    <t>50735</t>
  </si>
  <si>
    <t>http://193.88.185.146/website/energidataKort/viewer.htm?starttema1=vindkraft&amp;STARTLEFT=595681&amp;STARTRIGHT=596481&amp;STARTBOTTOM=6100474&amp;STARTTOP=6101274</t>
  </si>
  <si>
    <t>570715000000052743</t>
  </si>
  <si>
    <t>50734</t>
  </si>
  <si>
    <t>http://193.88.185.146/website/energidataKort/viewer.htm?starttema1=vindkraft&amp;STARTLEFT=595689&amp;STARTRIGHT=596489&amp;STARTBOTTOM=6100581&amp;STARTTOP=6101381</t>
  </si>
  <si>
    <t>570715000000052736</t>
  </si>
  <si>
    <t>50733</t>
  </si>
  <si>
    <t>Gesinge By, Bjerreby</t>
  </si>
  <si>
    <t>http://193.88.185.146/website/energidataKort/viewer.htm?starttema1=vindkraft&amp;STARTLEFT=597518&amp;STARTRIGHT=598318&amp;STARTBOTTOM=6093235&amp;STARTTOP=6094035</t>
  </si>
  <si>
    <t>570715000000052729</t>
  </si>
  <si>
    <t>50732</t>
  </si>
  <si>
    <t>http://193.88.185.146/website/energidataKort/viewer.htm?starttema1=vindkraft&amp;STARTLEFT=600033&amp;STARTRIGHT=600833&amp;STARTBOTTOM=6094509&amp;STARTTOP=6095309</t>
  </si>
  <si>
    <t>570715000000052712</t>
  </si>
  <si>
    <t>50731</t>
  </si>
  <si>
    <t>http://193.88.185.146/website/energidataKort/viewer.htm?starttema1=vindkraft&amp;STARTLEFT=600037&amp;STARTRIGHT=600837&amp;STARTBOTTOM=6094645&amp;STARTTOP=6095445</t>
  </si>
  <si>
    <t>570715000000052705</t>
  </si>
  <si>
    <t>50730</t>
  </si>
  <si>
    <t>http://193.88.185.146/website/energidataKort/viewer.htm?starttema1=vindkraft&amp;STARTLEFT=600041&amp;STARTRIGHT=600841&amp;STARTBOTTOM=6094779&amp;STARTTOP=6095579</t>
  </si>
  <si>
    <t>Nordtank af 1987 A/S</t>
  </si>
  <si>
    <t>570715000000052699</t>
  </si>
  <si>
    <t>50728</t>
  </si>
  <si>
    <t>Søby By, Bjerreby</t>
  </si>
  <si>
    <t>http://193.88.185.146/website/energidataKort/viewer.htm?starttema1=vindkraft&amp;STARTLEFT=598547&amp;STARTRIGHT=599347&amp;STARTBOTTOM=6093688&amp;STARTTOP=6094488</t>
  </si>
  <si>
    <t>570715000000052682</t>
  </si>
  <si>
    <t>50726</t>
  </si>
  <si>
    <t>Vemmenæs By, Bjerreby</t>
  </si>
  <si>
    <t>http://193.88.185.146/website/energidataKort/viewer.htm?starttema1=vindkraft&amp;STARTLEFT=606466&amp;STARTRIGHT=607266&amp;STARTBOTTOM=6094161&amp;STARTTOP=6094961</t>
  </si>
  <si>
    <t>570715000000052668</t>
  </si>
  <si>
    <t>50725</t>
  </si>
  <si>
    <t>http://193.88.185.146/website/energidataKort/viewer.htm?starttema1=vindkraft&amp;STARTLEFT=599587&amp;STARTRIGHT=600387&amp;STARTBOTTOM=6092707&amp;STARTTOP=6093507</t>
  </si>
  <si>
    <t>570715000000052651</t>
  </si>
  <si>
    <t>50724</t>
  </si>
  <si>
    <t>http://193.88.185.146/website/energidataKort/viewer.htm?starttema1=vindkraft&amp;STARTLEFT=599563&amp;STARTRIGHT=600363&amp;STARTBOTTOM=6092804&amp;STARTTOP=6093604</t>
  </si>
  <si>
    <t>570715000000052644</t>
  </si>
  <si>
    <t>50723</t>
  </si>
  <si>
    <t>http://193.88.185.146/website/energidataKort/viewer.htm?starttema1=vindkraft&amp;STARTLEFT=599613&amp;STARTRIGHT=600413&amp;STARTBOTTOM=6092610&amp;STARTTOP=6093410</t>
  </si>
  <si>
    <t>570715000000052637</t>
  </si>
  <si>
    <t>50722</t>
  </si>
  <si>
    <t>http://193.88.185.146/website/energidataKort/viewer.htm?starttema1=vindkraft&amp;STARTLEFT=602856&amp;STARTRIGHT=603656&amp;STARTBOTTOM=6094315&amp;STARTTOP=6095115</t>
  </si>
  <si>
    <t>570715000000052620</t>
  </si>
  <si>
    <t>50721</t>
  </si>
  <si>
    <t>http://193.88.185.146/website/energidataKort/viewer.htm?starttema1=vindkraft&amp;STARTLEFT=602832&amp;STARTRIGHT=603632&amp;STARTBOTTOM=6094451&amp;STARTTOP=6095251</t>
  </si>
  <si>
    <t>570715000000052613</t>
  </si>
  <si>
    <t>50719</t>
  </si>
  <si>
    <t>Stjoul By, Bjerreby</t>
  </si>
  <si>
    <t>http://193.88.185.146/website/energidataKort/viewer.htm?starttema1=vindkraft&amp;STARTLEFT=603044&amp;STARTRIGHT=603844&amp;STARTBOTTOM=6090355&amp;STARTTOP=6091155</t>
  </si>
  <si>
    <t>570715000000052590</t>
  </si>
  <si>
    <t>50718</t>
  </si>
  <si>
    <t>http://193.88.185.146/website/energidataKort/viewer.htm?starttema1=vindkraft&amp;STARTLEFT=603093&amp;STARTRIGHT=603893&amp;STARTBOTTOM=6090245&amp;STARTTOP=6091045</t>
  </si>
  <si>
    <t>570715000000052583</t>
  </si>
  <si>
    <t>50717</t>
  </si>
  <si>
    <t>20bs</t>
  </si>
  <si>
    <t>Oure By, Oure</t>
  </si>
  <si>
    <t>http://193.88.185.146/website/energidataKort/viewer.htm?starttema1=vindkraft&amp;STARTLEFT=609822&amp;STARTRIGHT=610622&amp;STARTBOTTOM=6108697&amp;STARTTOP=6109497</t>
  </si>
  <si>
    <t>NTK 130 F</t>
  </si>
  <si>
    <t>570715000000052576</t>
  </si>
  <si>
    <t>50716</t>
  </si>
  <si>
    <t>Bjerreby By, Bjerreby</t>
  </si>
  <si>
    <t>http://193.88.185.146/website/energidataKort/viewer.htm?starttema1=vindkraft&amp;STARTLEFT=604681&amp;STARTRIGHT=605481&amp;STARTBOTTOM=6092642&amp;STARTTOP=6093442</t>
  </si>
  <si>
    <t>23 S 180/36</t>
  </si>
  <si>
    <t>570715000000052569</t>
  </si>
  <si>
    <t>50714</t>
  </si>
  <si>
    <t>http://193.88.185.146/website/energidataKort/viewer.htm?starttema1=vindkraft&amp;STARTLEFT=597511&amp;STARTRIGHT=598311&amp;STARTBOTTOM=6093385&amp;STARTTOP=6094185</t>
  </si>
  <si>
    <t>570715000000052545</t>
  </si>
  <si>
    <t>50713</t>
  </si>
  <si>
    <t>Vandmose Huse, Lunde</t>
  </si>
  <si>
    <t>http://193.88.185.146/website/energidataKort/viewer.htm?starttema1=vindkraft&amp;STARTLEFT=598732&amp;STARTRIGHT=599532&amp;STARTBOTTOM=6110814&amp;STARTTOP=6111614</t>
  </si>
  <si>
    <t>570715000000052538</t>
  </si>
  <si>
    <t>112284</t>
  </si>
  <si>
    <t>Volderslev Stenløse</t>
  </si>
  <si>
    <t>http://193.88.185.146/website/energidataKort/viewer.htm?starttema1=vindkraft&amp;STARTLEFT=587445&amp;STARTRIGHT=588245&amp;STARTBOTTOM=6132790&amp;STARTTOP=6133590</t>
  </si>
  <si>
    <t>Odense</t>
  </si>
  <si>
    <t>570715000000056758</t>
  </si>
  <si>
    <t>112283</t>
  </si>
  <si>
    <t>http://193.88.185.146/website/energidataKort/viewer.htm?starttema1=vindkraft&amp;STARTLEFT=587474&amp;STARTRIGHT=588274&amp;STARTBOTTOM=6132632&amp;STARTTOP=6133432</t>
  </si>
  <si>
    <t>570715000000056741</t>
  </si>
  <si>
    <t>99651</t>
  </si>
  <si>
    <t>Brændekilde By, Brændekilde</t>
  </si>
  <si>
    <t>http://193.88.185.146/website/energidataKort/viewer.htm?starttema1=vindkraft&amp;STARTLEFT=579672&amp;STARTRIGHT=580472&amp;STARTBOTTOM=6135502&amp;STARTTOP=6136302</t>
  </si>
  <si>
    <t>570715000000055324</t>
  </si>
  <si>
    <t>99650</t>
  </si>
  <si>
    <t>http://193.88.185.146/website/energidataKort/viewer.htm?starttema1=vindkraft&amp;STARTLEFT=579745&amp;STARTRIGHT=580545&amp;STARTBOTTOM=6135366&amp;STARTTOP=6136166</t>
  </si>
  <si>
    <t>570715000000055317</t>
  </si>
  <si>
    <t>99251</t>
  </si>
  <si>
    <t>Brændekilde By</t>
  </si>
  <si>
    <t>http://193.88.185.146/website/energidataKort/viewer.htm?starttema1=vindkraft&amp;STARTLEFT=579579&amp;STARTRIGHT=580379&amp;STARTBOTTOM=6135304&amp;STARTTOP=6136104</t>
  </si>
  <si>
    <t>570715000000055133</t>
  </si>
  <si>
    <t>99243</t>
  </si>
  <si>
    <t>Fraugdegård Hgd., Fraugde</t>
  </si>
  <si>
    <t>http://193.88.185.146/website/energidataKort/viewer.htm?starttema1=vindkraft&amp;STARTLEFT=595266&amp;STARTRIGHT=596066&amp;STARTBOTTOM=6134080&amp;STARTTOP=6134880</t>
  </si>
  <si>
    <t>570715000000055034</t>
  </si>
  <si>
    <t>99242</t>
  </si>
  <si>
    <t>http://193.88.185.146/website/energidataKort/viewer.htm?starttema1=vindkraft&amp;STARTLEFT=595079&amp;STARTRIGHT=595879&amp;STARTBOTTOM=6134116&amp;STARTTOP=6134916</t>
  </si>
  <si>
    <t>570715000000055027</t>
  </si>
  <si>
    <t>101196</t>
  </si>
  <si>
    <t>Højby By</t>
  </si>
  <si>
    <t>http://193.88.185.146/website/energidataKort/viewer.htm?starttema1=vindkraft&amp;STARTLEFT=592119&amp;STARTRIGHT=592919&amp;STARTBOTTOM=6130447&amp;STARTTOP=6131247</t>
  </si>
  <si>
    <t>570715000000054891</t>
  </si>
  <si>
    <t>101195</t>
  </si>
  <si>
    <t>http://193.88.185.146/website/energidataKort/viewer.htm?starttema1=vindkraft&amp;STARTLEFT=592023&amp;STARTRIGHT=592823&amp;STARTBOTTOM=6130599&amp;STARTTOP=6131399</t>
  </si>
  <si>
    <t>570715000000054884</t>
  </si>
  <si>
    <t>99218</t>
  </si>
  <si>
    <t>http://193.88.185.146/website/energidataKort/viewer.htm?starttema1=vindkraft&amp;STARTLEFT=594892&amp;STARTRIGHT=595692&amp;STARTBOTTOM=6134152&amp;STARTTOP=6134952</t>
  </si>
  <si>
    <t>Bonus 600 MK III</t>
  </si>
  <si>
    <t>570715000000054754</t>
  </si>
  <si>
    <t>99142</t>
  </si>
  <si>
    <t>Allerup By, Allerup</t>
  </si>
  <si>
    <t>http://193.88.185.146/website/energidataKort/viewer.htm?starttema1=vindkraft&amp;STARTLEFT=593350&amp;STARTRIGHT=594150&amp;STARTBOTTOM=6132796&amp;STARTTOP=6133596</t>
  </si>
  <si>
    <t>570715000000053863</t>
  </si>
  <si>
    <t>99133</t>
  </si>
  <si>
    <t>Stenløse By, Stenløse</t>
  </si>
  <si>
    <t>http://193.88.185.146/website/energidataKort/viewer.htm?starttema1=vindkraft&amp;STARTLEFT=585836&amp;STARTRIGHT=586636&amp;STARTBOTTOM=6131841&amp;STARTTOP=6132641</t>
  </si>
  <si>
    <t>M1800-600/150kW</t>
  </si>
  <si>
    <t>570715000000053788</t>
  </si>
  <si>
    <t>99112</t>
  </si>
  <si>
    <t>Volderslev By, Stenløse</t>
  </si>
  <si>
    <t>http://193.88.185.146/website/energidataKort/viewer.htm?starttema1=vindkraft&amp;STARTLEFT=587281&amp;STARTRIGHT=588081&amp;STARTBOTTOM=6131831&amp;STARTTOP=6132631</t>
  </si>
  <si>
    <t>570715000000053528</t>
  </si>
  <si>
    <t>99111</t>
  </si>
  <si>
    <t>http://193.88.185.146/website/energidataKort/viewer.htm?starttema1=vindkraft&amp;STARTLEFT=587220&amp;STARTRIGHT=588020&amp;STARTBOTTOM=6131965&amp;STARTTOP=6132765</t>
  </si>
  <si>
    <t>570715000000053511</t>
  </si>
  <si>
    <t>99106</t>
  </si>
  <si>
    <t>http://193.88.185.146/website/energidataKort/viewer.htm?starttema1=vindkraft&amp;STARTLEFT=593213&amp;STARTRIGHT=594013&amp;STARTBOTTOM=6132642&amp;STARTTOP=6133442</t>
  </si>
  <si>
    <t>22kW 10/12</t>
  </si>
  <si>
    <t>Smedemester Møllen</t>
  </si>
  <si>
    <t>570715000000053436</t>
  </si>
  <si>
    <t>99047</t>
  </si>
  <si>
    <t>Birkum By, Fraugde</t>
  </si>
  <si>
    <t>http://193.88.185.146/website/energidataKort/viewer.htm?starttema1=vindkraft&amp;STARTLEFT=596153&amp;STARTRIGHT=596953&amp;STARTBOTTOM=6134184&amp;STARTTOP=6134984</t>
  </si>
  <si>
    <t>570715000000053177</t>
  </si>
  <si>
    <t>101197</t>
  </si>
  <si>
    <t>Ullerslev by</t>
  </si>
  <si>
    <t>http://193.88.185.146/website/energidataKort/viewer.htm?starttema1=vindkraft&amp;STARTLEFT=602924&amp;STARTRIGHT=603724&amp;STARTBOTTOM=6136739&amp;STARTTOP=6137539</t>
  </si>
  <si>
    <t>570715000000056222</t>
  </si>
  <si>
    <t>99232</t>
  </si>
  <si>
    <t>http://193.88.185.146/website/energidataKort/viewer.htm?starttema1=vindkraft&amp;STARTLEFT=602958&amp;STARTRIGHT=603758&amp;STARTBOTTOM=6136986&amp;STARTTOP=6137786</t>
  </si>
  <si>
    <t>570715000000056192</t>
  </si>
  <si>
    <t>http://193.88.185.146/website/energidataKort/viewer.htm?starttema1=vindkraft&amp;STARTLEFT=603122&amp;STARTRIGHT=603922&amp;STARTBOTTOM=6136842&amp;STARTTOP=6137642</t>
  </si>
  <si>
    <t>570715000000056185</t>
  </si>
  <si>
    <t>99216</t>
  </si>
  <si>
    <t>Biskopstorp By, Skellerup</t>
  </si>
  <si>
    <t>http://193.88.185.146/website/energidataKort/viewer.htm?starttema1=vindkraft&amp;STARTLEFT=606211&amp;STARTRIGHT=607011&amp;STARTBOTTOM=6132905&amp;STARTTOP=6133705</t>
  </si>
  <si>
    <t>570715000000055713</t>
  </si>
  <si>
    <t>99252</t>
  </si>
  <si>
    <t>Øksendrup By, Øksendrup</t>
  </si>
  <si>
    <t>http://193.88.185.146/website/energidataKort/viewer.htm?starttema1=vindkraft&amp;STARTLEFT=611237&amp;STARTRIGHT=612037&amp;STARTBOTTOM=6119415&amp;STARTTOP=6120215</t>
  </si>
  <si>
    <t>570715000000055140</t>
  </si>
  <si>
    <t>99224</t>
  </si>
  <si>
    <t>Biskopstop By, Skellerup</t>
  </si>
  <si>
    <t>http://193.88.185.146/website/energidataKort/viewer.htm?starttema1=vindkraft&amp;STARTLEFT=606320&amp;STARTRIGHT=607120&amp;STARTBOTTOM=6132680&amp;STARTTOP=6133480</t>
  </si>
  <si>
    <t>570715000000054853</t>
  </si>
  <si>
    <t>99222</t>
  </si>
  <si>
    <t>Frørup By, Frørup</t>
  </si>
  <si>
    <t>http://193.88.185.146/website/energidataKort/viewer.htm?starttema1=vindkraft&amp;STARTLEFT=610073&amp;STARTRIGHT=610873&amp;STARTBOTTOM=6123946&amp;STARTTOP=6124746</t>
  </si>
  <si>
    <t>570715000000054839</t>
  </si>
  <si>
    <t>26d</t>
  </si>
  <si>
    <t>http://193.88.185.146/website/energidataKort/viewer.htm?starttema1=vindkraft&amp;STARTLEFT=610031&amp;STARTRIGHT=610831&amp;STARTBOTTOM=6124142&amp;STARTTOP=6124942</t>
  </si>
  <si>
    <t>570715000000054822</t>
  </si>
  <si>
    <t>Slude By, Frørup</t>
  </si>
  <si>
    <t>http://193.88.185.146/website/energidataKort/viewer.htm?starttema1=vindkraft&amp;STARTLEFT=609991&amp;STARTRIGHT=610791&amp;STARTBOTTOM=6124337&amp;STARTTOP=6125137</t>
  </si>
  <si>
    <t>570715000000054815</t>
  </si>
  <si>
    <t>99219</t>
  </si>
  <si>
    <t>Sentved By, Ørbæk</t>
  </si>
  <si>
    <t>http://193.88.185.146/website/energidataKort/viewer.htm?starttema1=vindkraft&amp;STARTLEFT=608461&amp;STARTRIGHT=609261&amp;STARTBOTTOM=6125441&amp;STARTTOP=6126241</t>
  </si>
  <si>
    <t>570715000000054792</t>
  </si>
  <si>
    <t>http://193.88.185.146/website/energidataKort/viewer.htm?starttema1=vindkraft&amp;STARTLEFT=608311&amp;STARTRIGHT=609111&amp;STARTBOTTOM=6125651&amp;STARTTOP=6126451</t>
  </si>
  <si>
    <t>570715000000054785</t>
  </si>
  <si>
    <t>Æble By, Ørbæk</t>
  </si>
  <si>
    <t>http://193.88.185.146/website/energidataKort/viewer.htm?starttema1=vindkraft&amp;STARTLEFT=608161&amp;STARTRIGHT=608961&amp;STARTBOTTOM=6125863&amp;STARTTOP=6126663</t>
  </si>
  <si>
    <t>570715000000054778</t>
  </si>
  <si>
    <t>99213</t>
  </si>
  <si>
    <t>Refsvindige By, Refsvindige</t>
  </si>
  <si>
    <t>http://193.88.185.146/website/energidataKort/viewer.htm?starttema1=vindkraft&amp;STARTLEFT=605852&amp;STARTRIGHT=606652&amp;STARTBOTTOM=6126688&amp;STARTTOP=6127488</t>
  </si>
  <si>
    <t>570715000000054679</t>
  </si>
  <si>
    <t>http://193.88.185.146/website/energidataKort/viewer.htm?starttema1=vindkraft&amp;STARTLEFT=606056&amp;STARTRIGHT=606856&amp;STARTBOTTOM=6126802&amp;STARTTOP=6127602</t>
  </si>
  <si>
    <t>570715000000054662</t>
  </si>
  <si>
    <t>99149</t>
  </si>
  <si>
    <t>http://193.88.185.146/website/energidataKort/viewer.htm?starttema1=vindkraft&amp;STARTLEFT=611174&amp;STARTRIGHT=611974&amp;STARTBOTTOM=6122689&amp;STARTTOP=6123489</t>
  </si>
  <si>
    <t>570715000000054037</t>
  </si>
  <si>
    <t>42d</t>
  </si>
  <si>
    <t>http://193.88.185.146/website/energidataKort/viewer.htm?starttema1=vindkraft&amp;STARTLEFT=611189&amp;STARTRIGHT=611989&amp;STARTBOTTOM=6122843&amp;STARTTOP=6123643</t>
  </si>
  <si>
    <t>570715000000054020</t>
  </si>
  <si>
    <t>http://193.88.185.146/website/energidataKort/viewer.htm?starttema1=vindkraft&amp;STARTLEFT=611205&amp;STARTRIGHT=612005&amp;STARTBOTTOM=6122998&amp;STARTTOP=6123798</t>
  </si>
  <si>
    <t>570715000000054013</t>
  </si>
  <si>
    <t>99146</t>
  </si>
  <si>
    <t>Lamdrup By, Svindinge</t>
  </si>
  <si>
    <t>http://193.88.185.146/website/energidataKort/viewer.htm?starttema1=vindkraft&amp;STARTLEFT=605763&amp;STARTRIGHT=606563&amp;STARTBOTTOM=6120752&amp;STARTTOP=6121552</t>
  </si>
  <si>
    <t>570715000000053955</t>
  </si>
  <si>
    <t>http://193.88.185.146/website/energidataKort/viewer.htm?starttema1=vindkraft&amp;STARTLEFT=605739&amp;STARTRIGHT=606539&amp;STARTBOTTOM=6120570&amp;STARTTOP=6121370</t>
  </si>
  <si>
    <t>570715000000053948</t>
  </si>
  <si>
    <t>http://193.88.185.146/website/energidataKort/viewer.htm?starttema1=vindkraft&amp;STARTLEFT=605714&amp;STARTRIGHT=606514&amp;STARTBOTTOM=6120389&amp;STARTTOP=6121189</t>
  </si>
  <si>
    <t>570715000000053931</t>
  </si>
  <si>
    <t>99131</t>
  </si>
  <si>
    <t>Langå By, Langå</t>
  </si>
  <si>
    <t>http://193.88.185.146/website/energidataKort/viewer.htm?starttema1=vindkraft&amp;STARTLEFT=609941&amp;STARTRIGHT=610741&amp;STARTBOTTOM=6118420&amp;STARTTOP=6119220</t>
  </si>
  <si>
    <t>570715000000053764</t>
  </si>
  <si>
    <t>99130</t>
  </si>
  <si>
    <t>http://193.88.185.146/website/energidataKort/viewer.htm?starttema1=vindkraft&amp;STARTLEFT=610050&amp;STARTRIGHT=610850&amp;STARTBOTTOM=6118119&amp;STARTTOP=6118919</t>
  </si>
  <si>
    <t>570715000000053757</t>
  </si>
  <si>
    <t>99129</t>
  </si>
  <si>
    <t>http://193.88.185.146/website/energidataKort/viewer.htm?starttema1=vindkraft&amp;STARTLEFT=610424&amp;STARTRIGHT=611224&amp;STARTBOTTOM=6117657&amp;STARTTOP=6118457</t>
  </si>
  <si>
    <t>570715000000053740</t>
  </si>
  <si>
    <t>99126</t>
  </si>
  <si>
    <t>Svindinge By, Svindinge</t>
  </si>
  <si>
    <t>http://193.88.185.146/website/energidataKort/viewer.htm?starttema1=vindkraft&amp;STARTLEFT=607280&amp;STARTRIGHT=608080&amp;STARTBOTTOM=6121252&amp;STARTTOP=6122052</t>
  </si>
  <si>
    <t>NTK XLR</t>
  </si>
  <si>
    <t>570715000000053719</t>
  </si>
  <si>
    <t>99116</t>
  </si>
  <si>
    <t>http://193.88.185.146/website/energidataKort/viewer.htm?starttema1=vindkraft&amp;STARTLEFT=610208&amp;STARTRIGHT=611008&amp;STARTBOTTOM=6119273&amp;STARTTOP=6120073</t>
  </si>
  <si>
    <t>570715000000053610</t>
  </si>
  <si>
    <t>http://193.88.185.146/website/energidataKort/viewer.htm?starttema1=vindkraft&amp;STARTLEFT=610158&amp;STARTRIGHT=610958&amp;STARTBOTTOM=6118908&amp;STARTTOP=6119708</t>
  </si>
  <si>
    <t>570715000000053603</t>
  </si>
  <si>
    <t>http://193.88.185.146/website/energidataKort/viewer.htm?starttema1=vindkraft&amp;STARTLEFT=610181&amp;STARTRIGHT=610981&amp;STARTBOTTOM=6119090&amp;STARTTOP=6119890</t>
  </si>
  <si>
    <t>NTK 600-180</t>
  </si>
  <si>
    <t>570715000000053597</t>
  </si>
  <si>
    <t>99113</t>
  </si>
  <si>
    <t>Ørbæk By, Ørbæk</t>
  </si>
  <si>
    <t>http://193.88.185.146/website/energidataKort/viewer.htm?starttema1=vindkraft&amp;STARTLEFT=606575&amp;STARTRIGHT=607375&amp;STARTBOTTOM=6123770&amp;STARTTOP=6124570</t>
  </si>
  <si>
    <t>570715000000053535</t>
  </si>
  <si>
    <t>99092</t>
  </si>
  <si>
    <t>22o</t>
  </si>
  <si>
    <t>Ellinge By, Ellinge</t>
  </si>
  <si>
    <t>http://193.88.185.146/website/energidataKort/viewer.htm?starttema1=vindkraft&amp;STARTLEFT=601754&amp;STARTRIGHT=602554&amp;STARTBOTTOM=6130769&amp;STARTTOP=6131569</t>
  </si>
  <si>
    <t>570715000000053399</t>
  </si>
  <si>
    <t>99058</t>
  </si>
  <si>
    <t>http://193.88.185.146/website/energidataKort/viewer.htm?starttema1=vindkraft&amp;STARTLEFT=609460&amp;STARTRIGHT=610260&amp;STARTBOTTOM=6122772&amp;STARTTOP=6123572</t>
  </si>
  <si>
    <t>570715000000053320</t>
  </si>
  <si>
    <t>http://193.88.185.146/website/energidataKort/viewer.htm?starttema1=vindkraft&amp;STARTLEFT=609482&amp;STARTRIGHT=610282&amp;STARTBOTTOM=6122678&amp;STARTTOP=6123478</t>
  </si>
  <si>
    <t>VS 150/30</t>
  </si>
  <si>
    <t>570715000000053313</t>
  </si>
  <si>
    <t>99036</t>
  </si>
  <si>
    <t>12r</t>
  </si>
  <si>
    <t>Tårup By, Frørup</t>
  </si>
  <si>
    <t>http://193.88.185.146/website/energidataKort/viewer.htm?starttema1=vindkraft&amp;STARTLEFT=611647&amp;STARTRIGHT=612447&amp;STARTBOTTOM=6122574&amp;STARTTOP=6123374</t>
  </si>
  <si>
    <t>570715000000053146</t>
  </si>
  <si>
    <t>99030</t>
  </si>
  <si>
    <t>Hjulby By, Nyborg</t>
  </si>
  <si>
    <t>http://193.88.185.146/website/energidataKort/viewer.htm?starttema1=vindkraft&amp;STARTLEFT=610742&amp;STARTRIGHT=611542&amp;STARTBOTTOM=6134603&amp;STARTTOP=6135403</t>
  </si>
  <si>
    <t>Nordex Gmbh</t>
  </si>
  <si>
    <t>570715000000053085</t>
  </si>
  <si>
    <t>Mullerup by,Flød.</t>
  </si>
  <si>
    <t>http://193.88.185.146/website/energidataKort/viewer.htm?starttema1=vindkraft&amp;STARTLEFT=604448&amp;STARTRIGHT=605248&amp;STARTBOTTOM=6140229&amp;STARTTOP=6141029</t>
  </si>
  <si>
    <t>570715000000051388</t>
  </si>
  <si>
    <t>6l</t>
  </si>
  <si>
    <t>Mullerup by, Flød</t>
  </si>
  <si>
    <t>http://193.88.185.146/website/energidataKort/viewer.htm?starttema1=vindkraft&amp;STARTLEFT=604481&amp;STARTRIGHT=605281&amp;STARTBOTTOM=6140056&amp;STARTTOP=6140856</t>
  </si>
  <si>
    <t>570715000000051371</t>
  </si>
  <si>
    <t>http://193.88.185.146/website/energidataKort/viewer.htm?starttema1=vindkraft&amp;STARTLEFT=604513&amp;STARTRIGHT=605313&amp;STARTBOTTOM=6139885&amp;STARTTOP=6140685</t>
  </si>
  <si>
    <t>V47-600 kW</t>
  </si>
  <si>
    <t>570715000000051364</t>
  </si>
  <si>
    <t>16035</t>
  </si>
  <si>
    <t>Kissendrup by</t>
  </si>
  <si>
    <t>http://193.88.185.146/website/energidataKort/viewer.htm?starttema1=vindkraft&amp;STARTLEFT=606967&amp;STARTRIGHT=607767&amp;STARTBOTTOM=6138385&amp;STARTTOP=6139185</t>
  </si>
  <si>
    <t>570715000000051357</t>
  </si>
  <si>
    <t>16034</t>
  </si>
  <si>
    <t>http://193.88.185.146/website/energidataKort/viewer.htm?starttema1=vindkraft&amp;STARTLEFT=606921&amp;STARTRIGHT=607721&amp;STARTBOTTOM=6138105&amp;STARTTOP=6138905</t>
  </si>
  <si>
    <t>570715000000051340</t>
  </si>
  <si>
    <t>16033</t>
  </si>
  <si>
    <t>http://193.88.185.146/website/energidataKort/viewer.htm?starttema1=vindkraft&amp;STARTLEFT=606869&amp;STARTRIGHT=607669&amp;STARTBOTTOM=6137826&amp;STARTTOP=6138626</t>
  </si>
  <si>
    <t>W-2500/220</t>
  </si>
  <si>
    <t>570715000000051333</t>
  </si>
  <si>
    <t>WDR</t>
  </si>
  <si>
    <t>Vigerø-Lindø Ind</t>
  </si>
  <si>
    <t>http://193.88.185.146/website/energidataKort/viewer.htm?starttema1=vindkraft&amp;STARTLEFT=594608&amp;STARTRIGHT=595408&amp;STARTBOTTOM=6147631&amp;STARTTOP=6148431</t>
  </si>
  <si>
    <t>Kerteminde</t>
  </si>
  <si>
    <t>570715000000051524</t>
  </si>
  <si>
    <t>http://193.88.185.146/website/energidataKort/viewer.htm?starttema1=vindkraft&amp;STARTLEFT=594712&amp;STARTRIGHT=595512&amp;STARTBOTTOM=6147576&amp;STARTTOP=6148376</t>
  </si>
  <si>
    <t>570715000000051517</t>
  </si>
  <si>
    <t>http://193.88.185.146/website/energidataKort/viewer.htm?starttema1=vindkraft&amp;STARTLEFT=594816&amp;STARTRIGHT=595616&amp;STARTBOTTOM=6147520&amp;STARTTOP=6148320</t>
  </si>
  <si>
    <t>570715000000051500</t>
  </si>
  <si>
    <t>http://193.88.185.146/website/energidataKort/viewer.htm?starttema1=vindkraft&amp;STARTLEFT=594910&amp;STARTRIGHT=595710&amp;STARTBOTTOM=6147450&amp;STARTTOP=6148250</t>
  </si>
  <si>
    <t>570715000000051494</t>
  </si>
  <si>
    <t>http://193.88.185.146/website/energidataKort/viewer.htm?starttema1=vindkraft&amp;STARTLEFT=595193&amp;STARTRIGHT=595993&amp;STARTBOTTOM=6147237&amp;STARTTOP=6148037</t>
  </si>
  <si>
    <t>570715000000051487</t>
  </si>
  <si>
    <t>http://193.88.185.146/website/energidataKort/viewer.htm?starttema1=vindkraft&amp;STARTLEFT=595287&amp;STARTRIGHT=596087&amp;STARTBOTTOM=6147166&amp;STARTTOP=6147966</t>
  </si>
  <si>
    <t>570715000000051470</t>
  </si>
  <si>
    <t>http://193.88.185.146/website/energidataKort/viewer.htm?starttema1=vindkraft&amp;STARTLEFT=595382&amp;STARTRIGHT=596182&amp;STARTBOTTOM=6147095&amp;STARTTOP=6147895</t>
  </si>
  <si>
    <t>570715000000051463</t>
  </si>
  <si>
    <t>http://193.88.185.146/website/energidataKort/viewer.htm?starttema1=vindkraft&amp;STARTLEFT=595463&amp;STARTRIGHT=596263&amp;STARTBOTTOM=6147008&amp;STARTTOP=6147808</t>
  </si>
  <si>
    <t>570715000000051456</t>
  </si>
  <si>
    <t>http://193.88.185.146/website/energidataKort/viewer.htm?starttema1=vindkraft&amp;STARTLEFT=595082&amp;STARTRIGHT=595882&amp;STARTBOTTOM=6147001&amp;STARTTOP=6147801</t>
  </si>
  <si>
    <t>570715000000051449</t>
  </si>
  <si>
    <t>http://193.88.185.146/website/energidataKort/viewer.htm?starttema1=vindkraft&amp;STARTLEFT=595163&amp;STARTRIGHT=595963&amp;STARTBOTTOM=6146915&amp;STARTTOP=6147715</t>
  </si>
  <si>
    <t>570715000000051432</t>
  </si>
  <si>
    <t>http://193.88.185.146/website/energidataKort/viewer.htm?starttema1=vindkraft&amp;STARTLEFT=595244&amp;STARTRIGHT=596044&amp;STARTBOTTOM=6146829&amp;STARTTOP=6147629</t>
  </si>
  <si>
    <t>570715000000051425</t>
  </si>
  <si>
    <t>http://193.88.185.146/website/energidataKort/viewer.htm?starttema1=vindkraft&amp;STARTLEFT=595325&amp;STARTRIGHT=596125&amp;STARTBOTTOM=6146743&amp;STARTTOP=6147543</t>
  </si>
  <si>
    <t>Bon 600/MKIII</t>
  </si>
  <si>
    <t>570715000000051418</t>
  </si>
  <si>
    <t>15725</t>
  </si>
  <si>
    <t>Marslev by,Mars</t>
  </si>
  <si>
    <t>http://193.88.185.146/website/energidataKort/viewer.htm?starttema1=vindkraft&amp;STARTLEFT=596957&amp;STARTRIGHT=597757&amp;STARTBOTTOM=6140214&amp;STARTTOP=6141014</t>
  </si>
  <si>
    <t>570715000000051302</t>
  </si>
  <si>
    <t>15724</t>
  </si>
  <si>
    <t>http://193.88.185.146/website/energidataKort/viewer.htm?starttema1=vindkraft&amp;STARTLEFT=596707&amp;STARTRIGHT=597507&amp;STARTBOTTOM=6139687&amp;STARTTOP=6140487</t>
  </si>
  <si>
    <t>570715000000051289</t>
  </si>
  <si>
    <t>15723</t>
  </si>
  <si>
    <t>36g</t>
  </si>
  <si>
    <t>http://193.88.185.146/website/energidataKort/viewer.htm?starttema1=vindkraft&amp;STARTLEFT=596873&amp;STARTRIGHT=597673&amp;STARTBOTTOM=6140038&amp;STARTTOP=6140838</t>
  </si>
  <si>
    <t>570715000000051272</t>
  </si>
  <si>
    <t>15722</t>
  </si>
  <si>
    <t>36q</t>
  </si>
  <si>
    <t>http://193.88.185.146/website/energidataKort/viewer.htm?starttema1=vindkraft&amp;STARTLEFT=596790&amp;STARTRIGHT=597590&amp;STARTBOTTOM=6139862&amp;STARTTOP=6140662</t>
  </si>
  <si>
    <t>V44-60</t>
  </si>
  <si>
    <t>570715000000051265</t>
  </si>
  <si>
    <t>15720</t>
  </si>
  <si>
    <t>Salby by,Mesing</t>
  </si>
  <si>
    <t>http://193.88.185.146/website/energidataKort/viewer.htm?starttema1=vindkraft&amp;STARTLEFT=603839&amp;STARTRIGHT=604639&amp;STARTBOTTOM=6149840&amp;STARTTOP=6150640</t>
  </si>
  <si>
    <t>570715000000051258</t>
  </si>
  <si>
    <t>15719</t>
  </si>
  <si>
    <t>Salby by,Mesinge</t>
  </si>
  <si>
    <t>http://193.88.185.146/website/energidataKort/viewer.htm?starttema1=vindkraft&amp;STARTLEFT=603867&amp;STARTRIGHT=604667&amp;STARTBOTTOM=6150052&amp;STARTTOP=6150852</t>
  </si>
  <si>
    <t>570715000000051241</t>
  </si>
  <si>
    <t>15718</t>
  </si>
  <si>
    <t>http://193.88.185.146/website/energidataKort/viewer.htm?starttema1=vindkraft&amp;STARTLEFT=603895&amp;STARTRIGHT=604695&amp;STARTBOTTOM=6150263&amp;STARTTOP=6151063</t>
  </si>
  <si>
    <t>M 1500-600/150 kW</t>
  </si>
  <si>
    <t>570715000000051234</t>
  </si>
  <si>
    <t>15600</t>
  </si>
  <si>
    <t>Tårup by, Mes.</t>
  </si>
  <si>
    <t>http://193.88.185.146/website/energidataKort/viewer.htm?starttema1=vindkraft&amp;STARTLEFT=602479&amp;STARTRIGHT=603279&amp;STARTBOTTOM=6149635&amp;STARTTOP=6150435</t>
  </si>
  <si>
    <t>570715000000051227</t>
  </si>
  <si>
    <t>http://193.88.185.146/website/energidataKort/viewer.htm?starttema1=vindkraft&amp;STARTLEFT=602517&amp;STARTRIGHT=603317&amp;STARTBOTTOM=6149770&amp;STARTTOP=6150570</t>
  </si>
  <si>
    <t>570715000000051210</t>
  </si>
  <si>
    <t>14975</t>
  </si>
  <si>
    <t>Kertinge by,Køls</t>
  </si>
  <si>
    <t>http://193.88.185.146/website/energidataKort/viewer.htm?starttema1=vindkraft&amp;STARTLEFT=600521&amp;STARTRIGHT=601321&amp;STARTBOTTOM=6145119&amp;STARTTOP=6145919</t>
  </si>
  <si>
    <t>Gaia-Møllen 11 kW</t>
  </si>
  <si>
    <t>Gaia Vind Energi A/S</t>
  </si>
  <si>
    <t>570715000000051197</t>
  </si>
  <si>
    <t>661356</t>
  </si>
  <si>
    <t>1al</t>
  </si>
  <si>
    <t>042</t>
  </si>
  <si>
    <t>http://193.88.185.146/website/energidataKort/viewer.htm?starttema1=vindkraft&amp;STARTLEFT=587385&amp;STARTRIGHT=588185&amp;STARTBOTTOM=6128229&amp;STARTTOP=6129029</t>
  </si>
  <si>
    <t>Faaborg-Midtfyn</t>
  </si>
  <si>
    <t>570715000000064937</t>
  </si>
  <si>
    <t>127497</t>
  </si>
  <si>
    <t>Nr. Søby</t>
  </si>
  <si>
    <t>http://193.88.185.146/website/energidataKort/viewer.htm?starttema1=vindkraft&amp;STARTLEFT=588087&amp;STARTRIGHT=588887&amp;STARTBOTTOM=6125101&amp;STARTTOP=6125901</t>
  </si>
  <si>
    <t>Nordex N-50</t>
  </si>
  <si>
    <t>570715000000060724</t>
  </si>
  <si>
    <t>99264</t>
  </si>
  <si>
    <t>Søllinge By</t>
  </si>
  <si>
    <t>http://193.88.185.146/website/energidataKort/viewer.htm?starttema1=vindkraft&amp;STARTLEFT=597895&amp;STARTRIGHT=598695&amp;STARTBOTTOM=6128358&amp;STARTTOP=6129158</t>
  </si>
  <si>
    <t>570715000000060717</t>
  </si>
  <si>
    <t>99263</t>
  </si>
  <si>
    <t>http://193.88.185.146/website/energidataKort/viewer.htm?starttema1=vindkraft&amp;STARTLEFT=597992&amp;STARTRIGHT=598792&amp;STARTBOTTOM=6128177&amp;STARTTOP=6128977</t>
  </si>
  <si>
    <t>570715000000060700</t>
  </si>
  <si>
    <t>13403</t>
  </si>
  <si>
    <t>Sh.Lyndelse by</t>
  </si>
  <si>
    <t>http://193.88.185.146/website/energidataKort/viewer.htm?starttema1=vindkraft&amp;STARTLEFT=580670&amp;STARTRIGHT=581470&amp;STARTBOTTOM=6118322&amp;STARTTOP=6119122</t>
  </si>
  <si>
    <t>570715000000055577</t>
  </si>
  <si>
    <t>13224</t>
  </si>
  <si>
    <t>6u</t>
  </si>
  <si>
    <t>Sallinge by</t>
  </si>
  <si>
    <t>http://193.88.185.146/website/energidataKort/viewer.htm?starttema1=vindkraft&amp;STARTLEFT=585687&amp;STARTRIGHT=586487&amp;STARTBOTTOM=6119778&amp;STARTTOP=6120578</t>
  </si>
  <si>
    <t>NM 750</t>
  </si>
  <si>
    <t>570715000000055553</t>
  </si>
  <si>
    <t>13223</t>
  </si>
  <si>
    <t>http://193.88.185.146/website/energidataKort/viewer.htm?starttema1=vindkraft&amp;STARTLEFT=585694&amp;STARTRIGHT=586494&amp;STARTBOTTOM=6119538&amp;STARTTOP=6120338</t>
  </si>
  <si>
    <t>V29</t>
  </si>
  <si>
    <t>570715000000055546</t>
  </si>
  <si>
    <t>12675</t>
  </si>
  <si>
    <t>Avernakø</t>
  </si>
  <si>
    <t>http://193.88.185.146/website/energidataKort/viewer.htm?starttema1=vindkraft&amp;STARTLEFT=579743&amp;STARTRIGHT=580543&amp;STARTBOTTOM=6098090&amp;STARTTOP=6098890</t>
  </si>
  <si>
    <t>570715000000055539</t>
  </si>
  <si>
    <t>7380</t>
  </si>
  <si>
    <t>http://193.88.185.146/website/energidataKort/viewer.htm?starttema1=vindkraft&amp;STARTLEFT=585480&amp;STARTRIGHT=586280&amp;STARTBOTTOM=6119649&amp;STARTTOP=6120449</t>
  </si>
  <si>
    <t>NTK300</t>
  </si>
  <si>
    <t>570715000000055515</t>
  </si>
  <si>
    <t>1125</t>
  </si>
  <si>
    <t>Horne by</t>
  </si>
  <si>
    <t>http://193.88.185.146/website/energidataKort/viewer.htm?starttema1=vindkraft&amp;STARTLEFT=571366&amp;STARTRIGHT=572166&amp;STARTBOTTOM=6106316&amp;STARTTOP=6107116</t>
  </si>
  <si>
    <t>570715000000055461</t>
  </si>
  <si>
    <t>9710</t>
  </si>
  <si>
    <t>http://193.88.185.146/website/energidataKort/viewer.htm?starttema1=vindkraft&amp;STARTLEFT=571362&amp;STARTRIGHT=572162&amp;STARTBOTTOM=6106536&amp;STARTTOP=6107336</t>
  </si>
  <si>
    <t>570715000000055454</t>
  </si>
  <si>
    <t>4649</t>
  </si>
  <si>
    <t>http://193.88.185.146/website/energidataKort/viewer.htm?starttema1=vindkraft&amp;STARTLEFT=571363&amp;STARTRIGHT=572163&amp;STARTBOTTOM=6106426&amp;STARTTOP=6107226</t>
  </si>
  <si>
    <t>570715000000055447</t>
  </si>
  <si>
    <t>6075</t>
  </si>
  <si>
    <t>http://193.88.185.146/website/energidataKort/viewer.htm?starttema1=vindkraft&amp;STARTLEFT=572126&amp;STARTRIGHT=572926&amp;STARTBOTTOM=6106683&amp;STARTTOP=6107483</t>
  </si>
  <si>
    <t>570715000000055430</t>
  </si>
  <si>
    <t>1083</t>
  </si>
  <si>
    <t>http://193.88.185.146/website/energidataKort/viewer.htm?starttema1=vindkraft&amp;STARTLEFT=570344&amp;STARTRIGHT=571144&amp;STARTBOTTOM=6106267&amp;STARTTOP=6107067</t>
  </si>
  <si>
    <t>570715000000055423</t>
  </si>
  <si>
    <t>4693</t>
  </si>
  <si>
    <t>http://193.88.185.146/website/energidataKort/viewer.htm?starttema1=vindkraft&amp;STARTLEFT=572127&amp;STARTRIGHT=572927&amp;STARTBOTTOM=6106783&amp;STARTTOP=6107583</t>
  </si>
  <si>
    <t>570715000000055416</t>
  </si>
  <si>
    <t>2082</t>
  </si>
  <si>
    <t>http://193.88.185.146/website/energidataKort/viewer.htm?starttema1=vindkraft&amp;STARTLEFT=572371&amp;STARTRIGHT=573171&amp;STARTBOTTOM=6106721&amp;STARTTOP=6107521</t>
  </si>
  <si>
    <t>150XLR</t>
  </si>
  <si>
    <t>570715000000055409</t>
  </si>
  <si>
    <t>3926</t>
  </si>
  <si>
    <t>44b</t>
  </si>
  <si>
    <t>http://193.88.185.146/website/energidataKort/viewer.htm?starttema1=vindkraft&amp;STARTLEFT=571997&amp;STARTRIGHT=572797&amp;STARTBOTTOM=6105815&amp;STARTTOP=6106615</t>
  </si>
  <si>
    <t>570715000000055393</t>
  </si>
  <si>
    <t>12969</t>
  </si>
  <si>
    <t>Katterød by</t>
  </si>
  <si>
    <t>http://193.88.185.146/website/energidataKort/viewer.htm?starttema1=vindkraft&amp;STARTLEFT=582694&amp;STARTRIGHT=583494&amp;STARTBOTTOM=6102835&amp;STARTTOP=6103635</t>
  </si>
  <si>
    <t>570715000000055386</t>
  </si>
  <si>
    <t>12970</t>
  </si>
  <si>
    <t>http://193.88.185.146/website/energidataKort/viewer.htm?starttema1=vindkraft&amp;STARTLEFT=582674&amp;STARTRIGHT=583474&amp;STARTBOTTOM=6102916&amp;STARTTOP=6103716</t>
  </si>
  <si>
    <t>570715000000055379</t>
  </si>
  <si>
    <t>3971</t>
  </si>
  <si>
    <t>Bøjden by</t>
  </si>
  <si>
    <t>http://193.88.185.146/website/energidataKort/viewer.htm?starttema1=vindkraft&amp;STARTLEFT=569120&amp;STARTRIGHT=569920&amp;STARTBOTTOM=6105089&amp;STARTTOP=6105889</t>
  </si>
  <si>
    <t>570715000000055362</t>
  </si>
  <si>
    <t>12930</t>
  </si>
  <si>
    <t>http://193.88.185.146/website/energidataKort/viewer.htm?starttema1=vindkraft&amp;STARTLEFT=568799&amp;STARTRIGHT=569599&amp;STARTBOTTOM=6104188&amp;STARTTOP=6104988</t>
  </si>
  <si>
    <t>570715000000055348</t>
  </si>
  <si>
    <t>101191</t>
  </si>
  <si>
    <t>1ay</t>
  </si>
  <si>
    <t>Søby Søgård Nr. Søby</t>
  </si>
  <si>
    <t>http://193.88.185.146/website/energidataKort/viewer.htm?starttema1=vindkraft&amp;STARTLEFT=585590&amp;STARTRIGHT=586390&amp;STARTBOTTOM=6126602&amp;STARTTOP=6127402</t>
  </si>
  <si>
    <t>570715000000055126</t>
  </si>
  <si>
    <t>101190</t>
  </si>
  <si>
    <t>1ax</t>
  </si>
  <si>
    <t>http://193.88.185.146/website/energidataKort/viewer.htm?starttema1=vindkraft&amp;STARTLEFT=585808&amp;STARTRIGHT=586608&amp;STARTBOTTOM=6126632&amp;STARTTOP=6127432</t>
  </si>
  <si>
    <t>570715000000055119</t>
  </si>
  <si>
    <t>99241</t>
  </si>
  <si>
    <t>69b</t>
  </si>
  <si>
    <t>Rolfsted By, Rolfsted</t>
  </si>
  <si>
    <t>http://193.88.185.146/website/energidataKort/viewer.htm?starttema1=vindkraft&amp;STARTLEFT=598041&amp;STARTRIGHT=598841&amp;STARTBOTTOM=6130288&amp;STARTTOP=6131088</t>
  </si>
  <si>
    <t>570715000000055010</t>
  </si>
  <si>
    <t>99228</t>
  </si>
  <si>
    <t>Heden By, Heden</t>
  </si>
  <si>
    <t>http://193.88.185.146/website/energidataKort/viewer.htm?starttema1=vindkraft&amp;STARTLEFT=586700&amp;STARTRIGHT=587500&amp;STARTBOTTOM=6124417&amp;STARTTOP=6125217</t>
  </si>
  <si>
    <t>570715000000054860</t>
  </si>
  <si>
    <t>99215</t>
  </si>
  <si>
    <t>Nr. Søby By, Nr. Søby</t>
  </si>
  <si>
    <t>http://193.88.185.146/website/energidataKort/viewer.htm?starttema1=vindkraft&amp;STARTLEFT=587879&amp;STARTRIGHT=588679&amp;STARTBOTTOM=6124899&amp;STARTTOP=6125699</t>
  </si>
  <si>
    <t>570715000000054716</t>
  </si>
  <si>
    <t>149</t>
  </si>
  <si>
    <t>Gislev By, Gislev</t>
  </si>
  <si>
    <t>http://193.88.185.146/website/energidataKort/viewer.htm?starttema1=vindkraft&amp;STARTLEFT=602106&amp;STARTRIGHT=602906&amp;STARTBOTTOM=6115900&amp;STARTTOP=6116700</t>
  </si>
  <si>
    <t>570715000000054631</t>
  </si>
  <si>
    <t>99201</t>
  </si>
  <si>
    <t>Rynkebygård, Ringe</t>
  </si>
  <si>
    <t>http://193.88.185.146/website/energidataKort/viewer.htm?starttema1=vindkraft&amp;STARTLEFT=591984&amp;STARTRIGHT=592784&amp;STARTBOTTOM=6124467&amp;STARTTOP=6125267</t>
  </si>
  <si>
    <t>570715000000054419</t>
  </si>
  <si>
    <t>http://193.88.185.146/website/energidataKort/viewer.htm?starttema1=vindkraft&amp;STARTLEFT=591936&amp;STARTRIGHT=592736&amp;STARTBOTTOM=6124661&amp;STARTTOP=6125461</t>
  </si>
  <si>
    <t>570715000000054402</t>
  </si>
  <si>
    <t>http://193.88.185.146/website/energidataKort/viewer.htm?starttema1=vindkraft&amp;STARTLEFT=591749&amp;STARTRIGHT=592549&amp;STARTBOTTOM=6124734&amp;STARTTOP=6125534</t>
  </si>
  <si>
    <t>570715000000054396</t>
  </si>
  <si>
    <t>99198</t>
  </si>
  <si>
    <t>Ølsted By, Sdr. Broby</t>
  </si>
  <si>
    <t>http://193.88.185.146/website/energidataKort/viewer.htm?starttema1=vindkraft&amp;STARTLEFT=582323&amp;STARTRIGHT=583123&amp;STARTBOTTOM=6124305&amp;STARTTOP=6125105</t>
  </si>
  <si>
    <t>570715000000054372</t>
  </si>
  <si>
    <t>99132</t>
  </si>
  <si>
    <t>Nr. Lyndelse By, Nr. Lyndelse</t>
  </si>
  <si>
    <t>http://193.88.185.146/website/energidataKort/viewer.htm?starttema1=vindkraft&amp;STARTLEFT=589795&amp;STARTRIGHT=590595&amp;STARTBOTTOM=6129679&amp;STARTTOP=6130479</t>
  </si>
  <si>
    <t>V42/V44-600kW</t>
  </si>
  <si>
    <t>570715000000053771</t>
  </si>
  <si>
    <t>99118</t>
  </si>
  <si>
    <t>Vejle By, Vejle</t>
  </si>
  <si>
    <t>http://193.88.185.146/website/energidataKort/viewer.htm?starttema1=vindkraft&amp;STARTLEFT=582273&amp;STARTRIGHT=583073&amp;STARTBOTTOM=6124522&amp;STARTTOP=6125322</t>
  </si>
  <si>
    <t>570715000000053627</t>
  </si>
  <si>
    <t>99114</t>
  </si>
  <si>
    <t>Lumby by, Nr. Lyndelse</t>
  </si>
  <si>
    <t>http://193.88.185.146/website/energidataKort/viewer.htm?starttema1=vindkraft&amp;STARTLEFT=589188&amp;STARTRIGHT=589988&amp;STARTBOTTOM=6127214&amp;STARTTOP=6128014</t>
  </si>
  <si>
    <t>570715000000053542</t>
  </si>
  <si>
    <t>99091</t>
  </si>
  <si>
    <t>http://193.88.185.146/website/energidataKort/viewer.htm?starttema1=vindkraft&amp;STARTLEFT=582283&amp;STARTRIGHT=583083&amp;STARTBOTTOM=6124004&amp;STARTTOP=6124804</t>
  </si>
  <si>
    <t>570715000000053382</t>
  </si>
  <si>
    <t>99053</t>
  </si>
  <si>
    <t>http://193.88.185.146/website/energidataKort/viewer.htm?starttema1=vindkraft&amp;STARTLEFT=582238&amp;STARTRIGHT=583038&amp;STARTBOTTOM=6124125&amp;STARTTOP=6124925</t>
  </si>
  <si>
    <t>150 Mark 1</t>
  </si>
  <si>
    <t>570715000000053221</t>
  </si>
  <si>
    <t>99051</t>
  </si>
  <si>
    <t>Pederstrup By, Sdr. Højrup</t>
  </si>
  <si>
    <t>http://193.88.185.146/website/energidataKort/viewer.htm?starttema1=vindkraft&amp;STARTLEFT=594572&amp;STARTRIGHT=595372&amp;STARTBOTTOM=6126686&amp;STARTTOP=6127486</t>
  </si>
  <si>
    <t>NTK -150-XLR</t>
  </si>
  <si>
    <t>570715000000053207</t>
  </si>
  <si>
    <t>99050</t>
  </si>
  <si>
    <t>23h</t>
  </si>
  <si>
    <t>Kvændrup By, Kværndrup</t>
  </si>
  <si>
    <t>http://193.88.185.146/website/energidataKort/viewer.htm?starttema1=vindkraft&amp;STARTLEFT=600478&amp;STARTRIGHT=601278&amp;STARTBOTTOM=6113504&amp;STARTTOP=6114304</t>
  </si>
  <si>
    <t>570715000000053191</t>
  </si>
  <si>
    <t>99049</t>
  </si>
  <si>
    <t>Nybølle By, Hillerslev</t>
  </si>
  <si>
    <t>http://193.88.185.146/website/energidataKort/viewer.htm?starttema1=vindkraft&amp;STARTLEFT=587843&amp;STARTRIGHT=588643&amp;STARTBOTTOM=6119005&amp;STARTTOP=6119805</t>
  </si>
  <si>
    <t>570715000000053184</t>
  </si>
  <si>
    <t>99037</t>
  </si>
  <si>
    <t>http://193.88.185.146/website/energidataKort/viewer.htm?starttema1=vindkraft&amp;STARTLEFT=600507&amp;STARTRIGHT=601307&amp;STARTBOTTOM=6113623&amp;STARTTOP=6114423</t>
  </si>
  <si>
    <t>Bonus 1,3 MW</t>
  </si>
  <si>
    <t>570715000000053153</t>
  </si>
  <si>
    <t>127470</t>
  </si>
  <si>
    <t>162ac</t>
  </si>
  <si>
    <t>Assens Markjord</t>
  </si>
  <si>
    <t>http://193.88.185.146/website/energidataKort/viewer.htm?starttema1=vindkraft&amp;STARTLEFT=557395&amp;STARTRIGHT=558195&amp;STARTBOTTOM=6123350&amp;STARTTOP=6124150</t>
  </si>
  <si>
    <t>Assens</t>
  </si>
  <si>
    <t>570715000000060694</t>
  </si>
  <si>
    <t>101297</t>
  </si>
  <si>
    <t>Flemløse By</t>
  </si>
  <si>
    <t>http://193.88.185.146/website/energidataKort/viewer.htm?starttema1=vindkraft&amp;STARTLEFT=568601&amp;STARTRIGHT=569401&amp;STARTBOTTOM=6123476&amp;STARTTOP=6124276</t>
  </si>
  <si>
    <t>570715000000056246</t>
  </si>
  <si>
    <t>99259</t>
  </si>
  <si>
    <t>Brylle By, Brylle</t>
  </si>
  <si>
    <t>http://193.88.185.146/website/energidataKort/viewer.htm?starttema1=vindkraft&amp;STARTLEFT=579174&amp;STARTRIGHT=579974&amp;STARTBOTTOM=6132413&amp;STARTTOP=6133213</t>
  </si>
  <si>
    <t>570715000000055812</t>
  </si>
  <si>
    <t>http://193.88.185.146/website/energidataKort/viewer.htm?starttema1=vindkraft&amp;STARTLEFT=579275&amp;STARTRIGHT=580075&amp;STARTBOTTOM=6132585&amp;STARTTOP=6133385</t>
  </si>
  <si>
    <t>570715000000055805</t>
  </si>
  <si>
    <t>12440</t>
  </si>
  <si>
    <t>6s</t>
  </si>
  <si>
    <t>Jordløse by</t>
  </si>
  <si>
    <t>http://193.88.185.146/website/energidataKort/viewer.htm?starttema1=vindkraft&amp;STARTLEFT=573499&amp;STARTRIGHT=574299&amp;STARTBOTTOM=6116257&amp;STARTTOP=6117057</t>
  </si>
  <si>
    <t>570715000000055560</t>
  </si>
  <si>
    <t>127636</t>
  </si>
  <si>
    <t>Ålsbo By, Rørup</t>
  </si>
  <si>
    <t>http://193.88.185.146/website/energidataKort/viewer.htm?starttema1=vindkraft&amp;STARTLEFT=562940&amp;STARTRIGHT=563740&amp;STARTBOTTOM=6140857&amp;STARTTOP=6141657</t>
  </si>
  <si>
    <t>570715000000055300</t>
  </si>
  <si>
    <t>99261</t>
  </si>
  <si>
    <t>http://193.88.185.146/website/energidataKort/viewer.htm?starttema1=vindkraft&amp;STARTLEFT=562960&amp;STARTRIGHT=563760&amp;STARTBOTTOM=6141214&amp;STARTTOP=6142014</t>
  </si>
  <si>
    <t>570715000000055294</t>
  </si>
  <si>
    <t>http://193.88.185.146/website/energidataKort/viewer.htm?starttema1=vindkraft&amp;STARTLEFT=562899&amp;STARTRIGHT=563699&amp;STARTBOTTOM=6141364&amp;STARTTOP=6142164</t>
  </si>
  <si>
    <t>570715000000055287</t>
  </si>
  <si>
    <t>Render By, Brylle</t>
  </si>
  <si>
    <t>http://193.88.185.146/website/energidataKort/viewer.htm?starttema1=vindkraft&amp;STARTLEFT=579362&amp;STARTRIGHT=580162&amp;STARTBOTTOM=6133106&amp;STARTTOP=6133906</t>
  </si>
  <si>
    <t>570715000000055232</t>
  </si>
  <si>
    <t>http://193.88.185.146/website/energidataKort/viewer.htm?starttema1=vindkraft&amp;STARTLEFT=579161&amp;STARTRIGHT=579961&amp;STARTBOTTOM=6133314&amp;STARTTOP=6134114</t>
  </si>
  <si>
    <t>570715000000055225</t>
  </si>
  <si>
    <t>99258</t>
  </si>
  <si>
    <t>Dærup By, Flemløse</t>
  </si>
  <si>
    <t>http://193.88.185.146/website/energidataKort/viewer.htm?starttema1=vindkraft&amp;STARTLEFT=567178&amp;STARTRIGHT=567978&amp;STARTBOTTOM=6124945&amp;STARTTOP=6125745</t>
  </si>
  <si>
    <t>Vestas Wind System</t>
  </si>
  <si>
    <t>570715000000055201</t>
  </si>
  <si>
    <t>99257</t>
  </si>
  <si>
    <t>8ag</t>
  </si>
  <si>
    <t>Flemløse</t>
  </si>
  <si>
    <t>http://193.88.185.146/website/energidataKort/viewer.htm?starttema1=vindkraft&amp;STARTLEFT=566952&amp;STARTRIGHT=567752&amp;STARTBOTTOM=6125082&amp;STARTTOP=6125882</t>
  </si>
  <si>
    <t>570715000000055195</t>
  </si>
  <si>
    <t>99247</t>
  </si>
  <si>
    <t>Vedtofte By, Vedtofte</t>
  </si>
  <si>
    <t>http://193.88.185.146/website/energidataKort/viewer.htm?starttema1=vindkraft&amp;STARTLEFT=564732&amp;STARTRIGHT=565532&amp;STARTBOTTOM=6128218&amp;STARTTOP=6129018</t>
  </si>
  <si>
    <t>570715000000055096</t>
  </si>
  <si>
    <t>99240</t>
  </si>
  <si>
    <t>Hårby</t>
  </si>
  <si>
    <t>http://193.88.185.146/website/energidataKort/viewer.htm?starttema1=vindkraft&amp;STARTLEFT=569080&amp;STARTRIGHT=569880&amp;STARTBOTTOM=6119404&amp;STARTTOP=6120204</t>
  </si>
  <si>
    <t>570715000000055003</t>
  </si>
  <si>
    <t>Haarby By, Haarby</t>
  </si>
  <si>
    <t>http://193.88.185.146/website/energidataKort/viewer.htm?starttema1=vindkraft&amp;STARTLEFT=569226&amp;STARTRIGHT=570026&amp;STARTBOTTOM=6119596&amp;STARTTOP=6120396</t>
  </si>
  <si>
    <t>570715000000054990</t>
  </si>
  <si>
    <t>http://193.88.185.146/website/energidataKort/viewer.htm?starttema1=vindkraft&amp;STARTLEFT=568988&amp;STARTRIGHT=569788&amp;STARTBOTTOM=6119627&amp;STARTTOP=6120427</t>
  </si>
  <si>
    <t>570715000000054983</t>
  </si>
  <si>
    <t>99239</t>
  </si>
  <si>
    <t>Langsted By, Verninge</t>
  </si>
  <si>
    <t>http://193.88.185.146/website/energidataKort/viewer.htm?starttema1=vindkraft&amp;STARTLEFT=574685&amp;STARTRIGHT=575485&amp;STARTBOTTOM=6127483&amp;STARTTOP=6128283</t>
  </si>
  <si>
    <t>570715000000054969</t>
  </si>
  <si>
    <t>99236</t>
  </si>
  <si>
    <t>Ørsbjerb By, Kerte</t>
  </si>
  <si>
    <t>http://193.88.185.146/website/energidataKort/viewer.htm?starttema1=vindkraft&amp;STARTLEFT=564020&amp;STARTRIGHT=564820&amp;STARTBOTTOM=6133953&amp;STARTTOP=6134753</t>
  </si>
  <si>
    <t>570715000000054952</t>
  </si>
  <si>
    <t>99235</t>
  </si>
  <si>
    <t>http://193.88.185.146/website/energidataKort/viewer.htm?starttema1=vindkraft&amp;STARTLEFT=564042&amp;STARTRIGHT=564842&amp;STARTBOTTOM=6133779&amp;STARTTOP=6134579</t>
  </si>
  <si>
    <t>570715000000054945</t>
  </si>
  <si>
    <t>99234</t>
  </si>
  <si>
    <t>http://193.88.185.146/website/energidataKort/viewer.htm?starttema1=vindkraft&amp;STARTLEFT=564062&amp;STARTRIGHT=564862&amp;STARTBOTTOM=6133607&amp;STARTTOP=6134407</t>
  </si>
  <si>
    <t>570715000000054938</t>
  </si>
  <si>
    <t>99233</t>
  </si>
  <si>
    <t>http://193.88.185.146/website/energidataKort/viewer.htm?starttema1=vindkraft&amp;STARTLEFT=574541&amp;STARTRIGHT=575341&amp;STARTBOTTOM=6127502&amp;STARTTOP=6128302</t>
  </si>
  <si>
    <t>570715000000054921</t>
  </si>
  <si>
    <t>99230</t>
  </si>
  <si>
    <t>http://193.88.185.146/website/energidataKort/viewer.htm?starttema1=vindkraft&amp;STARTLEFT=566951&amp;STARTRIGHT=567751&amp;STARTBOTTOM=6125061&amp;STARTTOP=6125861</t>
  </si>
  <si>
    <t>570715000000054907</t>
  </si>
  <si>
    <t>101296</t>
  </si>
  <si>
    <t>http://193.88.185.146/website/energidataKort/viewer.htm?starttema1=vindkraft&amp;STARTLEFT=568417&amp;STARTRIGHT=569217&amp;STARTBOTTOM=6123410&amp;STARTTOP=6124210</t>
  </si>
  <si>
    <t>570715000000054709</t>
  </si>
  <si>
    <t>101295</t>
  </si>
  <si>
    <t>http://193.88.185.146/website/energidataKort/viewer.htm?starttema1=vindkraft&amp;STARTLEFT=568785&amp;STARTRIGHT=569585&amp;STARTBOTTOM=6123544&amp;STARTTOP=6124344</t>
  </si>
  <si>
    <t>570715000000054693</t>
  </si>
  <si>
    <t>99207</t>
  </si>
  <si>
    <t>Barløse By, Barløse</t>
  </si>
  <si>
    <t>http://193.88.185.146/website/energidataKort/viewer.htm?starttema1=vindkraft&amp;STARTLEFT=561858&amp;STARTRIGHT=562658&amp;STARTBOTTOM=6131267&amp;STARTTOP=6132067</t>
  </si>
  <si>
    <t>570715000000054495</t>
  </si>
  <si>
    <t>99206</t>
  </si>
  <si>
    <t>Voldtofte By, Flemløse</t>
  </si>
  <si>
    <t>http://193.88.185.146/website/energidataKort/viewer.htm?starttema1=vindkraft&amp;STARTLEFT=566712&amp;STARTRIGHT=567512&amp;STARTBOTTOM=6120368&amp;STARTTOP=6121168</t>
  </si>
  <si>
    <t>570715000000054488</t>
  </si>
  <si>
    <t>99205</t>
  </si>
  <si>
    <t>http://193.88.185.146/website/energidataKort/viewer.htm?starttema1=vindkraft&amp;STARTLEFT=566604&amp;STARTRIGHT=567404&amp;STARTBOTTOM=6120476&amp;STARTTOP=6121276</t>
  </si>
  <si>
    <t>570715000000054471</t>
  </si>
  <si>
    <t>99204</t>
  </si>
  <si>
    <t>http://193.88.185.146/website/energidataKort/viewer.htm?starttema1=vindkraft&amp;STARTLEFT=566496&amp;STARTRIGHT=567296&amp;STARTBOTTOM=6120584&amp;STARTTOP=6121384</t>
  </si>
  <si>
    <t>570715000000054464</t>
  </si>
  <si>
    <t>99197</t>
  </si>
  <si>
    <t>12p</t>
  </si>
  <si>
    <t>http://193.88.185.146/website/energidataKort/viewer.htm?starttema1=vindkraft&amp;STARTLEFT=568816&amp;STARTRIGHT=569616&amp;STARTBOTTOM=6122533&amp;STARTTOP=6123333</t>
  </si>
  <si>
    <t>570715000000054365</t>
  </si>
  <si>
    <t>99196</t>
  </si>
  <si>
    <t>http://193.88.185.146/website/energidataKort/viewer.htm?starttema1=vindkraft&amp;STARTLEFT=561841&amp;STARTRIGHT=562641&amp;STARTBOTTOM=6131125&amp;STARTTOP=6131925</t>
  </si>
  <si>
    <t>570715000000054358</t>
  </si>
  <si>
    <t>99186</t>
  </si>
  <si>
    <t>Aborg By, Gamtofte</t>
  </si>
  <si>
    <t>http://193.88.185.146/website/energidataKort/viewer.htm?starttema1=vindkraft&amp;STARTLEFT=556644&amp;STARTRIGHT=557444&amp;STARTBOTTOM=6128520&amp;STARTTOP=6129320</t>
  </si>
  <si>
    <t>570715000000054273</t>
  </si>
  <si>
    <t>99185</t>
  </si>
  <si>
    <t>http://193.88.185.146/website/energidataKort/viewer.htm?starttema1=vindkraft&amp;STARTLEFT=569062&amp;STARTRIGHT=569862&amp;STARTBOTTOM=6125144&amp;STARTTOP=6125944</t>
  </si>
  <si>
    <t>570715000000054266</t>
  </si>
  <si>
    <t>99180</t>
  </si>
  <si>
    <t>http://193.88.185.146/website/energidataKort/viewer.htm?starttema1=vindkraft&amp;STARTLEFT=565240&amp;STARTRIGHT=566040&amp;STARTBOTTOM=6128292&amp;STARTTOP=6129092</t>
  </si>
  <si>
    <t>570715000000054259</t>
  </si>
  <si>
    <t>99179</t>
  </si>
  <si>
    <t>http://193.88.185.146/website/energidataKort/viewer.htm?starttema1=vindkraft&amp;STARTLEFT=564986&amp;STARTRIGHT=565786&amp;STARTBOTTOM=6128256&amp;STARTTOP=6129056</t>
  </si>
  <si>
    <t>570715000000054242</t>
  </si>
  <si>
    <t>99178</t>
  </si>
  <si>
    <t>Nårup By, Verninge</t>
  </si>
  <si>
    <t>http://193.88.185.146/website/energidataKort/viewer.htm?starttema1=vindkraft&amp;STARTLEFT=573462&amp;STARTRIGHT=574262&amp;STARTBOTTOM=6128703&amp;STARTTOP=6129503</t>
  </si>
  <si>
    <t>570715000000054235</t>
  </si>
  <si>
    <t>99177</t>
  </si>
  <si>
    <t>6q</t>
  </si>
  <si>
    <t>http://193.88.185.146/website/energidataKort/viewer.htm?starttema1=vindkraft&amp;STARTLEFT=570393&amp;STARTRIGHT=571193&amp;STARTBOTTOM=6121161&amp;STARTTOP=6121961</t>
  </si>
  <si>
    <t>570715000000054228</t>
  </si>
  <si>
    <t>99176</t>
  </si>
  <si>
    <t>Flemløse By, Flemløse</t>
  </si>
  <si>
    <t>http://193.88.185.146/website/energidataKort/viewer.htm?starttema1=vindkraft&amp;STARTLEFT=566598&amp;STARTRIGHT=567398&amp;STARTBOTTOM=6123302&amp;STARTTOP=6124102</t>
  </si>
  <si>
    <t>570715000000054211</t>
  </si>
  <si>
    <t>99175</t>
  </si>
  <si>
    <t>http://193.88.185.146/website/energidataKort/viewer.htm?starttema1=vindkraft&amp;STARTLEFT=566754&amp;STARTRIGHT=567554&amp;STARTBOTTOM=6123228&amp;STARTTOP=6124028</t>
  </si>
  <si>
    <t>570715000000054204</t>
  </si>
  <si>
    <t>99174</t>
  </si>
  <si>
    <t>http://193.88.185.146/website/energidataKort/viewer.htm?starttema1=vindkraft&amp;STARTLEFT=566909&amp;STARTRIGHT=567709&amp;STARTBOTTOM=6123155&amp;STARTTOP=6123955</t>
  </si>
  <si>
    <t>570715000000054198</t>
  </si>
  <si>
    <t>99172</t>
  </si>
  <si>
    <t>http://193.88.185.146/website/energidataKort/viewer.htm?starttema1=vindkraft&amp;STARTLEFT=570707&amp;STARTRIGHT=571507&amp;STARTBOTTOM=6121288&amp;STARTTOP=6122088</t>
  </si>
  <si>
    <t>570715000000054174</t>
  </si>
  <si>
    <t>99170</t>
  </si>
  <si>
    <t>46a</t>
  </si>
  <si>
    <t>Køng By, Køng</t>
  </si>
  <si>
    <t>http://193.88.185.146/website/energidataKort/viewer.htm?starttema1=vindkraft&amp;STARTLEFT=572708&amp;STARTRIGHT=573508&amp;STARTBOTTOM=6125567&amp;STARTTOP=6126367</t>
  </si>
  <si>
    <t>570715000000054150</t>
  </si>
  <si>
    <t>99169</t>
  </si>
  <si>
    <t>http://193.88.185.146/website/energidataKort/viewer.htm?starttema1=vindkraft&amp;STARTLEFT=572536&amp;STARTRIGHT=573336&amp;STARTBOTTOM=6125597&amp;STARTTOP=6126397</t>
  </si>
  <si>
    <t>570715000000054143</t>
  </si>
  <si>
    <t>99168</t>
  </si>
  <si>
    <t>Haarby By, Haaeby</t>
  </si>
  <si>
    <t>http://193.88.185.146/website/energidataKort/viewer.htm?starttema1=vindkraft&amp;STARTLEFT=570817&amp;STARTRIGHT=571617&amp;STARTBOTTOM=6121121&amp;STARTTOP=6121921</t>
  </si>
  <si>
    <t>M530-250/50kW</t>
  </si>
  <si>
    <t>570715000000054136</t>
  </si>
  <si>
    <t>99167</t>
  </si>
  <si>
    <t>Øsbjerg By, Kerte</t>
  </si>
  <si>
    <t>http://193.88.185.146/website/energidataKort/viewer.htm?starttema1=vindkraft&amp;STARTLEFT=562221&amp;STARTRIGHT=563021&amp;STARTBOTTOM=6133318&amp;STARTTOP=6134118</t>
  </si>
  <si>
    <t>D-150/175</t>
  </si>
  <si>
    <t>Danish Windpower Production AS</t>
  </si>
  <si>
    <t>570715000000054129</t>
  </si>
  <si>
    <t>99166</t>
  </si>
  <si>
    <t>Kaslunde By, Barløse</t>
  </si>
  <si>
    <t>http://193.88.185.146/website/energidataKort/viewer.htm?starttema1=vindkraft&amp;STARTLEFT=562874&amp;STARTRIGHT=563674&amp;STARTBOTTOM=6133293&amp;STARTTOP=6134093</t>
  </si>
  <si>
    <t>570715000000054112</t>
  </si>
  <si>
    <t>99165</t>
  </si>
  <si>
    <t>http://193.88.185.146/website/energidataKort/viewer.htm?starttema1=vindkraft&amp;STARTLEFT=562803&amp;STARTRIGHT=563603&amp;STARTBOTTOM=6133361&amp;STARTTOP=6134161</t>
  </si>
  <si>
    <t>570715000000054105</t>
  </si>
  <si>
    <t>99136</t>
  </si>
  <si>
    <t>Hjelmerup By, Verninge</t>
  </si>
  <si>
    <t>http://193.88.185.146/website/energidataKort/viewer.htm?starttema1=vindkraft&amp;STARTLEFT=577977&amp;STARTRIGHT=578777&amp;STARTBOTTOM=6127596&amp;STARTTOP=6128396</t>
  </si>
  <si>
    <t>570715000000053818</t>
  </si>
  <si>
    <t>99135</t>
  </si>
  <si>
    <t>http://193.88.185.146/website/energidataKort/viewer.htm?starttema1=vindkraft&amp;STARTLEFT=577767&amp;STARTRIGHT=578567&amp;STARTBOTTOM=6127538&amp;STARTTOP=6128338</t>
  </si>
  <si>
    <t>570715000000053801</t>
  </si>
  <si>
    <t>99134</t>
  </si>
  <si>
    <t>21as</t>
  </si>
  <si>
    <t>Verninge By, Verninge</t>
  </si>
  <si>
    <t>http://193.88.185.146/website/energidataKort/viewer.htm?starttema1=vindkraft&amp;STARTLEFT=577557&amp;STARTRIGHT=578357&amp;STARTBOTTOM=6127482&amp;STARTTOP=6128282</t>
  </si>
  <si>
    <t>M1500/600/150kW</t>
  </si>
  <si>
    <t>570715000000053795</t>
  </si>
  <si>
    <t>99101</t>
  </si>
  <si>
    <t>http://193.88.185.146/website/energidataKort/viewer.htm?starttema1=vindkraft&amp;STARTLEFT=578300&amp;STARTRIGHT=579100&amp;STARTBOTTOM=6130367&amp;STARTTOP=6131167</t>
  </si>
  <si>
    <t>kke oplyst</t>
  </si>
  <si>
    <t>570715000000053405</t>
  </si>
  <si>
    <t>99011</t>
  </si>
  <si>
    <t>http://193.88.185.146/website/energidataKort/viewer.htm?starttema1=vindkraft&amp;STARTLEFT=576902&amp;STARTRIGHT=577702&amp;STARTBOTTOM=6126615&amp;STARTTOP=6127415</t>
  </si>
  <si>
    <t>570715000000052934</t>
  </si>
  <si>
    <t>99223</t>
  </si>
  <si>
    <t>Viby By, Udby</t>
  </si>
  <si>
    <t>http://193.88.185.146/website/energidataKort/viewer.htm?starttema1=vindkraft&amp;STARTLEFT=554159&amp;STARTRIGHT=554959&amp;STARTBOTTOM=6147350&amp;STARTTOP=6148150</t>
  </si>
  <si>
    <t>Middelfart</t>
  </si>
  <si>
    <t>570715000000054846</t>
  </si>
  <si>
    <t>99209</t>
  </si>
  <si>
    <t>Roerslev By, Roerslev</t>
  </si>
  <si>
    <t>http://193.88.185.146/website/energidataKort/viewer.htm?starttema1=vindkraft&amp;STARTLEFT=554241&amp;STARTRIGHT=555041&amp;STARTBOTTOM=6147541&amp;STARTTOP=6148341</t>
  </si>
  <si>
    <t>V16-55kW</t>
  </si>
  <si>
    <t>570715000000054549</t>
  </si>
  <si>
    <t>99191</t>
  </si>
  <si>
    <t>13m</t>
  </si>
  <si>
    <t>Føns By, Føns</t>
  </si>
  <si>
    <t>http://193.88.185.146/website/energidataKort/viewer.htm?starttema1=vindkraft&amp;STARTLEFT=551726&amp;STARTRIGHT=552526&amp;STARTBOTTOM=6140509&amp;STARTTOP=6141309</t>
  </si>
  <si>
    <t>570715000000054327</t>
  </si>
  <si>
    <t>99173</t>
  </si>
  <si>
    <t>16p</t>
  </si>
  <si>
    <t>Balslev By, Balslev</t>
  </si>
  <si>
    <t>http://193.88.185.146/website/energidataKort/viewer.htm?starttema1=vindkraft&amp;STARTLEFT=556869&amp;STARTRIGHT=557669&amp;STARTBOTTOM=6141623&amp;STARTTOP=6142423</t>
  </si>
  <si>
    <t>570715000000054181</t>
  </si>
  <si>
    <t>99171</t>
  </si>
  <si>
    <t>Husby By, Husby</t>
  </si>
  <si>
    <t>http://193.88.185.146/website/energidataKort/viewer.htm?starttema1=vindkraft&amp;STARTLEFT=555041&amp;STARTRIGHT=555841&amp;STARTBOTTOM=6136691&amp;STARTTOP=6137491</t>
  </si>
  <si>
    <t>570715000000054167</t>
  </si>
  <si>
    <t>99144</t>
  </si>
  <si>
    <t>Kærbyholm By, Indslev</t>
  </si>
  <si>
    <t>http://193.88.185.146/website/energidataKort/viewer.htm?starttema1=vindkraft&amp;STARTLEFT=558029&amp;STARTRIGHT=558829&amp;STARTBOTTOM=6147345&amp;STARTTOP=6148145</t>
  </si>
  <si>
    <t>570715000000053870</t>
  </si>
  <si>
    <t>99140</t>
  </si>
  <si>
    <t>http://193.88.185.146/website/energidataKort/viewer.htm?starttema1=vindkraft&amp;STARTLEFT=554077&amp;STARTRIGHT=554877&amp;STARTBOTTOM=6147159&amp;STARTTOP=6147959</t>
  </si>
  <si>
    <t>570715000000053856</t>
  </si>
  <si>
    <t>99139</t>
  </si>
  <si>
    <t>Voldby By, Kavslunde</t>
  </si>
  <si>
    <t>http://193.88.185.146/website/energidataKort/viewer.htm?starttema1=vindkraft&amp;STARTLEFT=552152&amp;STARTRIGHT=552952&amp;STARTBOTTOM=6149124&amp;STARTTOP=6149924</t>
  </si>
  <si>
    <t>570715000000053849</t>
  </si>
  <si>
    <t>99138</t>
  </si>
  <si>
    <t>http://193.88.185.146/website/energidataKort/viewer.htm?starttema1=vindkraft&amp;STARTLEFT=552085&amp;STARTRIGHT=552885&amp;STARTBOTTOM=6149273&amp;STARTTOP=6150073</t>
  </si>
  <si>
    <t>570715000000053832</t>
  </si>
  <si>
    <t>99137</t>
  </si>
  <si>
    <t>http://193.88.185.146/website/energidataKort/viewer.htm?starttema1=vindkraft&amp;STARTLEFT=552018&amp;STARTRIGHT=552818&amp;STARTBOTTOM=6149420&amp;STARTTOP=6150220</t>
  </si>
  <si>
    <t>570715000000053825</t>
  </si>
  <si>
    <t>99128</t>
  </si>
  <si>
    <t>Bubbel By, Indslev</t>
  </si>
  <si>
    <t>http://193.88.185.146/website/energidataKort/viewer.htm?starttema1=vindkraft&amp;STARTLEFT=559948&amp;STARTRIGHT=560748&amp;STARTBOTTOM=6145855&amp;STARTTOP=6146655</t>
  </si>
  <si>
    <t>570715000000053733</t>
  </si>
  <si>
    <t>99127</t>
  </si>
  <si>
    <t>http://193.88.185.146/website/energidataKort/viewer.htm?starttema1=vindkraft&amp;STARTLEFT=560501&amp;STARTRIGHT=561301&amp;STARTBOTTOM=6145609&amp;STARTTOP=6146409</t>
  </si>
  <si>
    <t>570715000000053726</t>
  </si>
  <si>
    <t>99122</t>
  </si>
  <si>
    <t>Bubel By, Indslev</t>
  </si>
  <si>
    <t>http://193.88.185.146/website/energidataKort/viewer.htm?starttema1=vindkraft&amp;STARTLEFT=560361&amp;STARTRIGHT=561161&amp;STARTBOTTOM=6145951&amp;STARTTOP=6146751</t>
  </si>
  <si>
    <t>570715000000053658</t>
  </si>
  <si>
    <t>99090</t>
  </si>
  <si>
    <t>Indslev By, Indslev</t>
  </si>
  <si>
    <t>http://193.88.185.146/website/energidataKort/viewer.htm?starttema1=vindkraft&amp;STARTLEFT=557145&amp;STARTRIGHT=557945&amp;STARTBOTTOM=6146122&amp;STARTTOP=6146922</t>
  </si>
  <si>
    <t>570715000000053375</t>
  </si>
  <si>
    <t>99087</t>
  </si>
  <si>
    <t>Indslev Tårup, Indslev</t>
  </si>
  <si>
    <t>http://193.88.185.146/website/energidataKort/viewer.htm?starttema1=vindkraft&amp;STARTLEFT=558819&amp;STARTRIGHT=559619&amp;STARTBOTTOM=6146572&amp;STARTTOP=6147372</t>
  </si>
  <si>
    <t>Bonus Kombi 300 kW</t>
  </si>
  <si>
    <t>570715000000053368</t>
  </si>
  <si>
    <t>99054</t>
  </si>
  <si>
    <t>Båring By, Asperup</t>
  </si>
  <si>
    <t>http://193.88.185.146/website/energidataKort/viewer.htm?starttema1=vindkraft&amp;STARTLEFT=556092&amp;STARTRIGHT=556892&amp;STARTBOTTOM=6149380&amp;STARTTOP=6150180</t>
  </si>
  <si>
    <t>570715000000053238</t>
  </si>
  <si>
    <t>99052</t>
  </si>
  <si>
    <t>Billesbølle Hdg, Fjelsted</t>
  </si>
  <si>
    <t>http://193.88.185.146/website/energidataKort/viewer.htm?starttema1=vindkraft&amp;STARTLEFT=566200&amp;STARTRIGHT=567000&amp;STARTBOTTOM=6143152&amp;STARTTOP=6143952</t>
  </si>
  <si>
    <t>V 47-660-200 kW</t>
  </si>
  <si>
    <t>570715000000053214</t>
  </si>
  <si>
    <t>210.357</t>
  </si>
  <si>
    <t>Aulby by, Vejlvj</t>
  </si>
  <si>
    <t>http://193.88.185.146/website/energidataKort/viewer.htm?starttema1=vindkraft&amp;STARTLEFT=551206&amp;STARTRIGHT=552006&amp;STARTBOTTOM=6150307&amp;STARTTOP=6151107</t>
  </si>
  <si>
    <t>570715000000027505</t>
  </si>
  <si>
    <t>210.181</t>
  </si>
  <si>
    <t>Staverby by, Vejlby</t>
  </si>
  <si>
    <t>http://193.88.185.146/website/energidataKort/viewer.htm?starttema1=vindkraft&amp;STARTLEFT=550477&amp;STARTRIGHT=551277&amp;STARTBOTTOM=6151255&amp;STARTTOP=6152055</t>
  </si>
  <si>
    <t>570715000000027499</t>
  </si>
  <si>
    <t>210.182</t>
  </si>
  <si>
    <t>Staverby by, Vejlvj</t>
  </si>
  <si>
    <t>http://193.88.185.146/website/energidataKort/viewer.htm?starttema1=vindkraft&amp;STARTLEFT=550519&amp;STARTRIGHT=551319&amp;STARTBOTTOM=6151008&amp;STARTTOP=6151808</t>
  </si>
  <si>
    <t>570715000000027482</t>
  </si>
  <si>
    <t>210.183</t>
  </si>
  <si>
    <t>http://193.88.185.146/website/energidataKort/viewer.htm?starttema1=vindkraft&amp;STARTLEFT=550778&amp;STARTRIGHT=551578&amp;STARTBOTTOM=6150985&amp;STARTTOP=6151785</t>
  </si>
  <si>
    <t>KE 15-4</t>
  </si>
  <si>
    <t>Korint Maskinfabrik v/ Alfred Christensen</t>
  </si>
  <si>
    <t>570715000000027475</t>
  </si>
  <si>
    <t>207.654</t>
  </si>
  <si>
    <t>Røjle by, Vejlby</t>
  </si>
  <si>
    <t>http://193.88.185.146/website/energidataKort/viewer.htm?starttema1=vindkraft&amp;STARTLEFT=551179&amp;STARTRIGHT=551979&amp;STARTBOTTOM=6153942&amp;STARTTOP=6154742</t>
  </si>
  <si>
    <t>570715000000027468</t>
  </si>
  <si>
    <t>1209.400</t>
  </si>
  <si>
    <t>Kavslunde by Kavslunde</t>
  </si>
  <si>
    <t>http://193.88.185.146/website/energidataKort/viewer.htm?starttema1=vindkraft&amp;STARTLEFT=549834&amp;STARTRIGHT=550634&amp;STARTBOTTOM=6149319&amp;STARTTOP=6150119</t>
  </si>
  <si>
    <t>570715000000027451</t>
  </si>
  <si>
    <t>209.391</t>
  </si>
  <si>
    <t>Gamborg by,  Gamborg</t>
  </si>
  <si>
    <t>http://193.88.185.146/website/energidataKort/viewer.htm?starttema1=vindkraft&amp;STARTLEFT=550014&amp;STARTRIGHT=550814&amp;STARTBOTTOM=6146692&amp;STARTTOP=6147492</t>
  </si>
  <si>
    <t>570715000000027444</t>
  </si>
  <si>
    <t>210.471</t>
  </si>
  <si>
    <t>http://193.88.185.146/website/energidataKort/viewer.htm?starttema1=vindkraft&amp;STARTLEFT=551073&amp;STARTRIGHT=551873&amp;STARTBOTTOM=6150382&amp;STARTTOP=6151182</t>
  </si>
  <si>
    <t>570715000000027437</t>
  </si>
  <si>
    <t>209.119</t>
  </si>
  <si>
    <t>Kavslunde by, Kavslunde</t>
  </si>
  <si>
    <t>http://193.88.185.146/website/energidataKort/viewer.htm?starttema1=vindkraft&amp;STARTLEFT=551086&amp;STARTRIGHT=551886&amp;STARTBOTTOM=6149755&amp;STARTTOP=6150555</t>
  </si>
  <si>
    <t>Vestas V80-2.0 MW</t>
  </si>
  <si>
    <t>570715000000027420</t>
  </si>
  <si>
    <t>60007-3</t>
  </si>
  <si>
    <t>64a</t>
  </si>
  <si>
    <t>Åker</t>
  </si>
  <si>
    <t>http://193.88.185.146/website/energidataKort/viewer.htm?starttema1=vindkraft&amp;STARTLEFT=875618&amp;STARTRIGHT=876418&amp;STARTBOTTOM=6118241&amp;STARTTOP=6119041</t>
  </si>
  <si>
    <t>Bornholm</t>
  </si>
  <si>
    <t>570714700000107030</t>
  </si>
  <si>
    <t>60007-2</t>
  </si>
  <si>
    <t>62a</t>
  </si>
  <si>
    <t>http://193.88.185.146/website/energidataKort/viewer.htm?starttema1=vindkraft&amp;STARTLEFT=875539&amp;STARTRIGHT=876339&amp;STARTBOTTOM=6118003&amp;STARTTOP=6118803</t>
  </si>
  <si>
    <t>570714700000107023</t>
  </si>
  <si>
    <t>60007-1</t>
  </si>
  <si>
    <t>http://193.88.185.146/website/energidataKort/viewer.htm?starttema1=vindkraft&amp;STARTLEFT=875461&amp;STARTRIGHT=876261&amp;STARTBOTTOM=6117765&amp;STARTTOP=6118565</t>
  </si>
  <si>
    <t>Vestas V66-1,75 MW</t>
  </si>
  <si>
    <t>570714700000107016</t>
  </si>
  <si>
    <t>60008-3</t>
  </si>
  <si>
    <t>Rutsker</t>
  </si>
  <si>
    <t>http://193.88.185.146/website/energidataKort/viewer.htm?starttema1=vindkraft&amp;STARTLEFT=864153&amp;STARTRIGHT=864953&amp;STARTBOTTOM=6132998&amp;STARTTOP=6133798</t>
  </si>
  <si>
    <t>570714700000107009</t>
  </si>
  <si>
    <t>60008-2</t>
  </si>
  <si>
    <t>http://193.88.185.146/website/energidataKort/viewer.htm?starttema1=vindkraft&amp;STARTLEFT=864093&amp;STARTRIGHT=864893&amp;STARTBOTTOM=6132807&amp;STARTTOP=6133607</t>
  </si>
  <si>
    <t>570714700000106996</t>
  </si>
  <si>
    <t>60008-1</t>
  </si>
  <si>
    <t>http://193.88.185.146/website/energidataKort/viewer.htm?starttema1=vindkraft&amp;STARTLEFT=864034&amp;STARTRIGHT=864834&amp;STARTBOTTOM=6132615&amp;STARTTOP=6133415</t>
  </si>
  <si>
    <t>Nordex N60/1300</t>
  </si>
  <si>
    <t>570714700000106989</t>
  </si>
  <si>
    <t>60125-5</t>
  </si>
  <si>
    <t>91a</t>
  </si>
  <si>
    <t>http://193.88.185.146/website/energidataKort/viewer.htm?starttema1=vindkraft&amp;STARTLEFT=874063&amp;STARTRIGHT=874863&amp;STARTBOTTOM=6116906&amp;STARTTOP=6117706</t>
  </si>
  <si>
    <t>570714700000105807</t>
  </si>
  <si>
    <t>60125-4</t>
  </si>
  <si>
    <t>http://193.88.185.146/website/energidataKort/viewer.htm?starttema1=vindkraft&amp;STARTLEFT=874149&amp;STARTRIGHT=874949&amp;STARTBOTTOM=6116616&amp;STARTTOP=6117416</t>
  </si>
  <si>
    <t>570714700000105791</t>
  </si>
  <si>
    <t>60125-3</t>
  </si>
  <si>
    <t>http://193.88.185.146/website/energidataKort/viewer.htm?starttema1=vindkraft&amp;STARTLEFT=874235&amp;STARTRIGHT=875035&amp;STARTBOTTOM=6116326&amp;STARTTOP=6117126</t>
  </si>
  <si>
    <t>570714700000105784</t>
  </si>
  <si>
    <t>60125-2</t>
  </si>
  <si>
    <t>http://193.88.185.146/website/energidataKort/viewer.htm?starttema1=vindkraft&amp;STARTLEFT=874320&amp;STARTRIGHT=875120&amp;STARTBOTTOM=6116036&amp;STARTTOP=6116836</t>
  </si>
  <si>
    <t>570714700000105777</t>
  </si>
  <si>
    <t>60125-1</t>
  </si>
  <si>
    <t>http://193.88.185.146/website/energidataKort/viewer.htm?starttema1=vindkraft&amp;STARTLEFT=874406&amp;STARTRIGHT=875206&amp;STARTBOTTOM=6115747&amp;STARTTOP=6116547</t>
  </si>
  <si>
    <t>570714700000105760</t>
  </si>
  <si>
    <t>60123-3</t>
  </si>
  <si>
    <t>http://193.88.185.146/website/energidataKort/viewer.htm?starttema1=vindkraft&amp;STARTLEFT=863815&amp;STARTRIGHT=864615&amp;STARTBOTTOM=6131934&amp;STARTTOP=6132734</t>
  </si>
  <si>
    <t>570714700000105692</t>
  </si>
  <si>
    <t>60123-2</t>
  </si>
  <si>
    <t>http://193.88.185.146/website/energidataKort/viewer.htm?starttema1=vindkraft&amp;STARTLEFT=863511&amp;STARTRIGHT=864311&amp;STARTBOTTOM=6131660&amp;STARTTOP=6132460</t>
  </si>
  <si>
    <t>570714700000105685</t>
  </si>
  <si>
    <t>60123-1</t>
  </si>
  <si>
    <t>http://193.88.185.146/website/energidataKort/viewer.htm?starttema1=vindkraft&amp;STARTLEFT=863387&amp;STARTRIGHT=864187&amp;STARTBOTTOM=6131381&amp;STARTTOP=6132181</t>
  </si>
  <si>
    <t>Nordex N50/800</t>
  </si>
  <si>
    <t>570714700000105678</t>
  </si>
  <si>
    <t>60124-3</t>
  </si>
  <si>
    <t>27u</t>
  </si>
  <si>
    <t>Knudsker</t>
  </si>
  <si>
    <t>http://193.88.185.146/website/energidataKort/viewer.htm?starttema1=vindkraft&amp;STARTLEFT=865539&amp;STARTRIGHT=866339&amp;STARTBOTTOM=6122672&amp;STARTTOP=6123472</t>
  </si>
  <si>
    <t>570714700000105500</t>
  </si>
  <si>
    <t>60124-2</t>
  </si>
  <si>
    <t>http://193.88.185.146/website/energidataKort/viewer.htm?starttema1=vindkraft&amp;STARTLEFT=865651&amp;STARTRIGHT=866451&amp;STARTBOTTOM=6122571&amp;STARTTOP=6123371</t>
  </si>
  <si>
    <t>570714700000105494</t>
  </si>
  <si>
    <t>60124-1</t>
  </si>
  <si>
    <t>http://193.88.185.146/website/energidataKort/viewer.htm?starttema1=vindkraft&amp;STARTLEFT=865762&amp;STARTRIGHT=866562&amp;STARTBOTTOM=6122470&amp;STARTTOP=6123270</t>
  </si>
  <si>
    <t>NegMicon</t>
  </si>
  <si>
    <t>570714700000105487</t>
  </si>
  <si>
    <t>60126-3</t>
  </si>
  <si>
    <t>Bodilsker</t>
  </si>
  <si>
    <t>http://193.88.185.146/website/energidataKort/viewer.htm?starttema1=vindkraft&amp;STARTLEFT=885720&amp;STARTRIGHT=886520&amp;STARTBOTTOM=6117426&amp;STARTTOP=6118226</t>
  </si>
  <si>
    <t>570714700000105470</t>
  </si>
  <si>
    <t>60126-2</t>
  </si>
  <si>
    <t>http://193.88.185.146/website/energidataKort/viewer.htm?starttema1=vindkraft&amp;STARTLEFT=885923&amp;STARTRIGHT=886723&amp;STARTBOTTOM=6117470&amp;STARTTOP=6118270</t>
  </si>
  <si>
    <t>570714700000105463</t>
  </si>
  <si>
    <t>60126-1</t>
  </si>
  <si>
    <t>http://193.88.185.146/website/energidataKort/viewer.htm?starttema1=vindkraft&amp;STARTLEFT=886127&amp;STARTRIGHT=886927&amp;STARTBOTTOM=6117514&amp;STARTTOP=6118314</t>
  </si>
  <si>
    <t>V47-660-2G</t>
  </si>
  <si>
    <t>570714700000105456</t>
  </si>
  <si>
    <t>60122-1</t>
  </si>
  <si>
    <t>Olsker</t>
  </si>
  <si>
    <t>http://193.88.185.146/website/energidataKort/viewer.htm?starttema1=vindkraft&amp;STARTLEFT=866834&amp;STARTRIGHT=867634&amp;STARTBOTTOM=6134462&amp;STARTTOP=6135262</t>
  </si>
  <si>
    <t>Vestas HVK 10</t>
  </si>
  <si>
    <t>570714700000105425</t>
  </si>
  <si>
    <t>60121-1</t>
  </si>
  <si>
    <t>27d</t>
  </si>
  <si>
    <t>http://193.88.185.146/website/energidataKort/viewer.htm?starttema1=vindkraft&amp;STARTLEFT=864452&amp;STARTRIGHT=865252&amp;STARTBOTTOM=6133458&amp;STARTTOP=6134258</t>
  </si>
  <si>
    <t>Gaia-møllen</t>
  </si>
  <si>
    <t>570714700000103605</t>
  </si>
  <si>
    <t>60111-1</t>
  </si>
  <si>
    <t>93a</t>
  </si>
  <si>
    <t>Østermarie</t>
  </si>
  <si>
    <t>http://193.88.185.146/website/energidataKort/viewer.htm?starttema1=vindkraft&amp;STARTLEFT=887029&amp;STARTRIGHT=887829&amp;STARTBOTTOM=6128073&amp;STARTTOP=6128873</t>
  </si>
  <si>
    <t>570714700000013027</t>
  </si>
  <si>
    <t>60110-1</t>
  </si>
  <si>
    <t>http://193.88.185.146/website/energidataKort/viewer.htm?starttema1=vindkraft&amp;STARTLEFT=866558&amp;STARTRIGHT=867358&amp;STARTBOTTOM=6134205&amp;STARTTOP=6135005</t>
  </si>
  <si>
    <t>Reymo 18,5</t>
  </si>
  <si>
    <t>Reymo DK</t>
  </si>
  <si>
    <t>570714700000013010</t>
  </si>
  <si>
    <t>60109-1</t>
  </si>
  <si>
    <t>18x</t>
  </si>
  <si>
    <t>Vestermarie</t>
  </si>
  <si>
    <t>http://193.88.185.146/website/energidataKort/viewer.htm?starttema1=vindkraft&amp;STARTLEFT=873530&amp;STARTRIGHT=874330&amp;STARTBOTTOM=6120402&amp;STARTTOP=6121202</t>
  </si>
  <si>
    <t>WM 20S</t>
  </si>
  <si>
    <t>570714700000011658</t>
  </si>
  <si>
    <t>60120-2</t>
  </si>
  <si>
    <t>Nyker</t>
  </si>
  <si>
    <t>http://193.88.185.146/website/energidataKort/viewer.htm?starttema1=vindkraft&amp;STARTLEFT=868998&amp;STARTRIGHT=869798&amp;STARTBOTTOM=6126087&amp;STARTTOP=6126887</t>
  </si>
  <si>
    <t>570714700000011641</t>
  </si>
  <si>
    <t>60120-1</t>
  </si>
  <si>
    <t>http://193.88.185.146/website/energidataKort/viewer.htm?starttema1=vindkraft&amp;STARTLEFT=868885&amp;STARTRIGHT=869685&amp;STARTBOTTOM=6126316&amp;STARTTOP=6127116</t>
  </si>
  <si>
    <t>NT 22/7,5 22kW</t>
  </si>
  <si>
    <t>570714700000011634</t>
  </si>
  <si>
    <t>60106-1</t>
  </si>
  <si>
    <t>http://193.88.185.146/website/energidataKort/viewer.htm?starttema1=vindkraft&amp;STARTLEFT=886906&amp;STARTRIGHT=887706&amp;STARTBOTTOM=6118293&amp;STARTTOP=6119093</t>
  </si>
  <si>
    <t>Vestas Windmatic 15S</t>
  </si>
  <si>
    <t>570714700000011351</t>
  </si>
  <si>
    <t>60103-1</t>
  </si>
  <si>
    <t>Klemensker</t>
  </si>
  <si>
    <t>http://193.88.185.146/website/energidataKort/viewer.htm?starttema1=vindkraft&amp;STARTLEFT=868173&amp;STARTRIGHT=868973&amp;STARTBOTTOM=6133853&amp;STARTTOP=6134653</t>
  </si>
  <si>
    <t>V29/225/690/50/-/F/ R 9010</t>
  </si>
  <si>
    <t>Vestas V29</t>
  </si>
  <si>
    <t>570714700000011313</t>
  </si>
  <si>
    <t>60006-3</t>
  </si>
  <si>
    <t>38d</t>
  </si>
  <si>
    <t>http://193.88.185.146/website/energidataKort/viewer.htm?starttema1=vindkraft&amp;STARTLEFT=885893&amp;STARTRIGHT=886693&amp;STARTBOTTOM=6115880&amp;STARTTOP=6116680</t>
  </si>
  <si>
    <t>570714700000002755</t>
  </si>
  <si>
    <t>60006-2</t>
  </si>
  <si>
    <t>http://193.88.185.146/website/energidataKort/viewer.htm?starttema1=vindkraft&amp;STARTLEFT=885745&amp;STARTRIGHT=886545&amp;STARTBOTTOM=6115796&amp;STARTTOP=6116596</t>
  </si>
  <si>
    <t>570714700000002748</t>
  </si>
  <si>
    <t>60006-1</t>
  </si>
  <si>
    <t>http://193.88.185.146/website/energidataKort/viewer.htm?starttema1=vindkraft&amp;STARTLEFT=885598&amp;STARTRIGHT=886398&amp;STARTBOTTOM=6115710&amp;STARTTOP=6116510</t>
  </si>
  <si>
    <t>Vestas V27</t>
  </si>
  <si>
    <t>570714700000002731</t>
  </si>
  <si>
    <t>60003-3</t>
  </si>
  <si>
    <t>http://193.88.185.146/website/energidataKort/viewer.htm?starttema1=vindkraft&amp;STARTLEFT=866875&amp;STARTRIGHT=867675&amp;STARTBOTTOM=6133002&amp;STARTTOP=6133802</t>
  </si>
  <si>
    <t>570714700000002625</t>
  </si>
  <si>
    <t>60003-2</t>
  </si>
  <si>
    <t>http://193.88.185.146/website/energidataKort/viewer.htm?starttema1=vindkraft&amp;STARTLEFT=866683&amp;STARTRIGHT=867483&amp;STARTBOTTOM=6132944&amp;STARTTOP=6133744</t>
  </si>
  <si>
    <t>570714700000002618</t>
  </si>
  <si>
    <t>60003-1</t>
  </si>
  <si>
    <t>http://193.88.185.146/website/energidataKort/viewer.htm?starttema1=vindkraft&amp;STARTLEFT=866491&amp;STARTRIGHT=867291&amp;STARTBOTTOM=6132887&amp;STARTTOP=6133687</t>
  </si>
  <si>
    <t>570714700000002601</t>
  </si>
  <si>
    <t>191740</t>
  </si>
  <si>
    <t>Viemose, Kalvehave Østre</t>
  </si>
  <si>
    <t>http://193.88.185.146/website/energidataKort/viewer.htm?starttema1=vindkraft&amp;STARTLEFT=700429&amp;STARTRIGHT=701229&amp;STARTBOTTOM=6100521&amp;STARTTOP=6101321</t>
  </si>
  <si>
    <t>Vordingborg</t>
  </si>
  <si>
    <t>VESTAS</t>
  </si>
  <si>
    <t>570714700000014055</t>
  </si>
  <si>
    <t>195375</t>
  </si>
  <si>
    <t>Lekkende Hvg, Ø.Egesborg</t>
  </si>
  <si>
    <t>http://193.88.185.146/website/energidataKort/viewer.htm?starttema1=vindkraft&amp;STARTLEFT=692987&amp;STARTRIGHT=693787&amp;STARTBOTTOM=6104591&amp;STARTTOP=6105391</t>
  </si>
  <si>
    <t>570714700000013676</t>
  </si>
  <si>
    <t>195376</t>
  </si>
  <si>
    <t>Lilliendal, Øster Egesborg</t>
  </si>
  <si>
    <t>http://193.88.185.146/website/energidataKort/viewer.htm?starttema1=vindkraft&amp;STARTLEFT=694310&amp;STARTRIGHT=695110&amp;STARTBOTTOM=6102471&amp;STARTTOP=6103271</t>
  </si>
  <si>
    <t>570714700000013669</t>
  </si>
  <si>
    <t>194310</t>
  </si>
  <si>
    <t>http://193.88.185.146/website/energidataKort/viewer.htm?starttema1=vindkraft&amp;STARTLEFT=694123&amp;STARTRIGHT=694923&amp;STARTBOTTOM=6102732&amp;STARTTOP=6103532</t>
  </si>
  <si>
    <t>570714700000012884</t>
  </si>
  <si>
    <t>194309</t>
  </si>
  <si>
    <t>http://193.88.185.146/website/energidataKort/viewer.htm?starttema1=vindkraft&amp;STARTLEFT=694217&amp;STARTRIGHT=695017&amp;STARTBOTTOM=6102601&amp;STARTTOP=6103401</t>
  </si>
  <si>
    <t>570714700000012877</t>
  </si>
  <si>
    <t>194307</t>
  </si>
  <si>
    <t>Lekkende Hgd, Øster Egesborg</t>
  </si>
  <si>
    <t>http://193.88.185.146/website/energidataKort/viewer.htm?starttema1=vindkraft&amp;STARTLEFT=692894&amp;STARTRIGHT=693694&amp;STARTBOTTOM=6104720&amp;STARTTOP=6105520</t>
  </si>
  <si>
    <t>570714700000012860</t>
  </si>
  <si>
    <t>194308</t>
  </si>
  <si>
    <t>http://193.88.185.146/website/energidataKort/viewer.htm?starttema1=vindkraft&amp;STARTLEFT=692802&amp;STARTRIGHT=693602&amp;STARTBOTTOM=6104851&amp;STARTTOP=6105651</t>
  </si>
  <si>
    <t>NM 750/200 KW</t>
  </si>
  <si>
    <t>NEGMICON</t>
  </si>
  <si>
    <t>570714700000012853</t>
  </si>
  <si>
    <t>194039</t>
  </si>
  <si>
    <t>Keldby By, Keldby</t>
  </si>
  <si>
    <t>http://193.88.185.146/website/energidataKort/viewer.htm?starttema1=vindkraft&amp;STARTLEFT=713613&amp;STARTRIGHT=714413&amp;STARTBOTTOM=6099514&amp;STARTTOP=6100314</t>
  </si>
  <si>
    <t>NM 750/48 KW</t>
  </si>
  <si>
    <t>570714700000012785</t>
  </si>
  <si>
    <t>194038</t>
  </si>
  <si>
    <t>http://193.88.185.146/website/energidataKort/viewer.htm?starttema1=vindkraft&amp;STARTLEFT=713573&amp;STARTRIGHT=714373&amp;STARTBOTTOM=6099348&amp;STARTTOP=6100148</t>
  </si>
  <si>
    <t>W 4200 600 KW</t>
  </si>
  <si>
    <t>WIND WORLD</t>
  </si>
  <si>
    <t>570714700000012778</t>
  </si>
  <si>
    <t>191621</t>
  </si>
  <si>
    <t>Tøvelte, Stege</t>
  </si>
  <si>
    <t>http://193.88.185.146/website/energidataKort/viewer.htm?starttema1=vindkraft&amp;STARTLEFT=710697&amp;STARTRIGHT=711497&amp;STARTBOTTOM=6094859&amp;STARTTOP=6095659</t>
  </si>
  <si>
    <t>V 42</t>
  </si>
  <si>
    <t>570714700000011214</t>
  </si>
  <si>
    <t>191620</t>
  </si>
  <si>
    <t>Bissinge, Stege Lds.</t>
  </si>
  <si>
    <t>http://193.88.185.146/website/energidataKort/viewer.htm?starttema1=vindkraft&amp;STARTLEFT=710367&amp;STARTRIGHT=711167&amp;STARTBOTTOM=6094888&amp;STARTTOP=6095688</t>
  </si>
  <si>
    <t>NTK 550/41</t>
  </si>
  <si>
    <t>NORDTANK</t>
  </si>
  <si>
    <t>570714700000011207</t>
  </si>
  <si>
    <t>190425</t>
  </si>
  <si>
    <t>Enegårde By, Skibinge</t>
  </si>
  <si>
    <t>http://193.88.185.146/website/energidataKort/viewer.htm?starttema1=vindkraft&amp;STARTLEFT=694697&amp;STARTRIGHT=695497&amp;STARTBOTTOM=6110677&amp;STARTTOP=6111477</t>
  </si>
  <si>
    <t>NTK 550</t>
  </si>
  <si>
    <t>570714700000010972</t>
  </si>
  <si>
    <t>190424</t>
  </si>
  <si>
    <t>http://193.88.185.146/website/energidataKort/viewer.htm?starttema1=vindkraft&amp;STARTLEFT=694657&amp;STARTRIGHT=695457&amp;STARTBOTTOM=6110791&amp;STARTTOP=6111591</t>
  </si>
  <si>
    <t>550/41</t>
  </si>
  <si>
    <t>570714700000010965</t>
  </si>
  <si>
    <t>190423</t>
  </si>
  <si>
    <t>del 2af</t>
  </si>
  <si>
    <t>Skibinge By Og Sogn</t>
  </si>
  <si>
    <t>http://193.88.185.146/website/energidataKort/viewer.htm?starttema1=vindkraft&amp;STARTLEFT=694617&amp;STARTRIGHT=695417&amp;STARTBOTTOM=6110905&amp;STARTTOP=6111705</t>
  </si>
  <si>
    <t>570714700000010958</t>
  </si>
  <si>
    <t>190145</t>
  </si>
  <si>
    <t>Udby, Stege Markjorder</t>
  </si>
  <si>
    <t>http://193.88.185.146/website/energidataKort/viewer.htm?starttema1=vindkraft&amp;STARTLEFT=710960&amp;STARTRIGHT=711760&amp;STARTBOTTOM=6101432&amp;STARTTOP=6102232</t>
  </si>
  <si>
    <t>570714700000010811</t>
  </si>
  <si>
    <t>190144</t>
  </si>
  <si>
    <t>Hove Skov, Stege Jorder</t>
  </si>
  <si>
    <t>http://193.88.185.146/website/energidataKort/viewer.htm?starttema1=vindkraft&amp;STARTLEFT=711149&amp;STARTRIGHT=711949&amp;STARTBOTTOM=6101433&amp;STARTTOP=6102233</t>
  </si>
  <si>
    <t>570714700000010804</t>
  </si>
  <si>
    <t>190143</t>
  </si>
  <si>
    <t>Stege Markjorder</t>
  </si>
  <si>
    <t>http://193.88.185.146/website/energidataKort/viewer.htm?starttema1=vindkraft&amp;STARTLEFT=711340&amp;STARTRIGHT=712140&amp;STARTBOTTOM=6101433&amp;STARTTOP=6102233</t>
  </si>
  <si>
    <t>570714700000010774</t>
  </si>
  <si>
    <t>182430</t>
  </si>
  <si>
    <t>Neble, Stege Lds</t>
  </si>
  <si>
    <t>http://193.88.185.146/website/energidataKort/viewer.htm?starttema1=vindkraft&amp;STARTLEFT=707135&amp;STARTRIGHT=707935&amp;STARTBOTTOM=6095664&amp;STARTTOP=6096464</t>
  </si>
  <si>
    <t>W 2800/150</t>
  </si>
  <si>
    <t>570714700000009808</t>
  </si>
  <si>
    <t>182078</t>
  </si>
  <si>
    <t>Lundby Torp By, Lundby</t>
  </si>
  <si>
    <t>http://193.88.185.146/website/energidataKort/viewer.htm?starttema1=vindkraft&amp;STARTLEFT=682648&amp;STARTRIGHT=683448&amp;STARTBOTTOM=6112065&amp;STARTTOP=6112865</t>
  </si>
  <si>
    <t>570714700000009686</t>
  </si>
  <si>
    <t>181154</t>
  </si>
  <si>
    <t>http://193.88.185.146/website/energidataKort/viewer.htm?starttema1=vindkraft&amp;STARTLEFT=682663&amp;STARTRIGHT=683463&amp;STARTBOTTOM=6112260&amp;STARTTOP=6113060</t>
  </si>
  <si>
    <t>NTK 150</t>
  </si>
  <si>
    <t>570714700000009594</t>
  </si>
  <si>
    <t>179333</t>
  </si>
  <si>
    <t>Sprove</t>
  </si>
  <si>
    <t>http://193.88.185.146/website/energidataKort/viewer.htm?starttema1=vindkraft&amp;STARTLEFT=701063&amp;STARTRIGHT=701863&amp;STARTBOTTOM=6094961&amp;STARTTOP=6095761</t>
  </si>
  <si>
    <t>KOMBI 300 KW</t>
  </si>
  <si>
    <t>BONUS</t>
  </si>
  <si>
    <t>570714700000009426</t>
  </si>
  <si>
    <t>179254</t>
  </si>
  <si>
    <t>Udby, Stege Jorder, Møn</t>
  </si>
  <si>
    <t>http://193.88.185.146/website/energidataKort/viewer.htm?starttema1=vindkraft&amp;STARTLEFT=710575&amp;STARTRIGHT=711375&amp;STARTBOTTOM=6101937&amp;STARTTOP=6102737</t>
  </si>
  <si>
    <t>W 2700 T/150</t>
  </si>
  <si>
    <t>570714700000009419</t>
  </si>
  <si>
    <t>179246</t>
  </si>
  <si>
    <t>Ørslev</t>
  </si>
  <si>
    <t>http://193.88.185.146/website/energidataKort/viewer.htm?starttema1=vindkraft&amp;STARTLEFT=689727&amp;STARTRIGHT=690527&amp;STARTBOTTOM=6102431&amp;STARTTOP=6103231</t>
  </si>
  <si>
    <t>V 27</t>
  </si>
  <si>
    <t>570714700000009402</t>
  </si>
  <si>
    <t>175870</t>
  </si>
  <si>
    <t>Ø. Egesborg, Mern</t>
  </si>
  <si>
    <t>http://193.88.185.146/website/energidataKort/viewer.htm?starttema1=vindkraft&amp;STARTLEFT=694046&amp;STARTRIGHT=694846&amp;STARTBOTTOM=6104624&amp;STARTTOP=6105424</t>
  </si>
  <si>
    <t>B5-IP 55</t>
  </si>
  <si>
    <t>570714700000009044</t>
  </si>
  <si>
    <t>175568</t>
  </si>
  <si>
    <t>41e</t>
  </si>
  <si>
    <t>Svinø</t>
  </si>
  <si>
    <t>http://193.88.185.146/website/energidataKort/viewer.htm?starttema1=vindkraft&amp;STARTLEFT=676959&amp;STARTRIGHT=677759&amp;STARTBOTTOM=6109034&amp;STARTTOP=6109834</t>
  </si>
  <si>
    <t>250 KW</t>
  </si>
  <si>
    <t>VINDSYSSEL/CODAN</t>
  </si>
  <si>
    <t>570714700000008979</t>
  </si>
  <si>
    <t>175077</t>
  </si>
  <si>
    <t>Lundby By, Lundby</t>
  </si>
  <si>
    <t>http://193.88.185.146/website/energidataKort/viewer.htm?starttema1=vindkraft&amp;STARTLEFT=683019&amp;STARTRIGHT=683819&amp;STARTBOTTOM=6111378&amp;STARTTOP=6112178</t>
  </si>
  <si>
    <t>W2700/150</t>
  </si>
  <si>
    <t>570714700000008900</t>
  </si>
  <si>
    <t>174411</t>
  </si>
  <si>
    <t>Lundbytorp, Lundby</t>
  </si>
  <si>
    <t>http://193.88.185.146/website/energidataKort/viewer.htm?starttema1=vindkraft&amp;STARTLEFT=682659&amp;STARTRIGHT=683459&amp;STARTBOTTOM=6112166&amp;STARTTOP=6112966</t>
  </si>
  <si>
    <t>570714700000008832</t>
  </si>
  <si>
    <t>173896</t>
  </si>
  <si>
    <t>21d m.f</t>
  </si>
  <si>
    <t>Bogø</t>
  </si>
  <si>
    <t>http://193.88.185.146/website/energidataKort/viewer.htm?starttema1=vindkraft&amp;STARTLEFT=691683&amp;STARTRIGHT=692483&amp;STARTBOTTOM=6091181&amp;STARTTOP=6091981</t>
  </si>
  <si>
    <t>V 27 - 225 KW</t>
  </si>
  <si>
    <t>570714700000008733</t>
  </si>
  <si>
    <t>173851</t>
  </si>
  <si>
    <t>Farø Ø, Bogø</t>
  </si>
  <si>
    <t>http://193.88.185.146/website/energidataKort/viewer.htm?starttema1=vindkraft&amp;STARTLEFT=691276&amp;STARTRIGHT=692076&amp;STARTBOTTOM=6093319&amp;STARTTOP=6094119</t>
  </si>
  <si>
    <t>V 27 - 225/50 KW</t>
  </si>
  <si>
    <t>570714700000008702</t>
  </si>
  <si>
    <t>173848</t>
  </si>
  <si>
    <t>106m</t>
  </si>
  <si>
    <t>http://193.88.185.146/website/energidataKort/viewer.htm?starttema1=vindkraft&amp;STARTLEFT=691837&amp;STARTRIGHT=692637&amp;STARTBOTTOM=6091139&amp;STARTTOP=6091939</t>
  </si>
  <si>
    <t>24-200 KW</t>
  </si>
  <si>
    <t>570714700000008696</t>
  </si>
  <si>
    <t>171675</t>
  </si>
  <si>
    <t>Svinø By, Svinø</t>
  </si>
  <si>
    <t>http://193.88.185.146/website/energidataKort/viewer.htm?starttema1=vindkraft&amp;STARTLEFT=674969&amp;STARTRIGHT=675769&amp;STARTBOTTOM=6110394&amp;STARTTOP=6111194</t>
  </si>
  <si>
    <t>W 2320/150</t>
  </si>
  <si>
    <t>570714700000008610</t>
  </si>
  <si>
    <t>166846</t>
  </si>
  <si>
    <t>Ornebjerg By, Kastrup</t>
  </si>
  <si>
    <t>http://193.88.185.146/website/energidataKort/viewer.htm?starttema1=vindkraft&amp;STARTLEFT=686224&amp;STARTRIGHT=687024&amp;STARTBOTTOM=6103680&amp;STARTTOP=6104480</t>
  </si>
  <si>
    <t>23 F</t>
  </si>
  <si>
    <t>DANWIND</t>
  </si>
  <si>
    <t>570714700000008511</t>
  </si>
  <si>
    <t>165124</t>
  </si>
  <si>
    <t>Stavreby By, Jungshoved</t>
  </si>
  <si>
    <t>http://193.88.185.146/website/energidataKort/viewer.htm?starttema1=vindkraft&amp;STARTLEFT=700870&amp;STARTRIGHT=701670&amp;STARTBOTTOM=6108041&amp;STARTTOP=6108841</t>
  </si>
  <si>
    <t>570714700000008221</t>
  </si>
  <si>
    <t>http://193.88.185.146/website/energidataKort/viewer.htm?starttema1=vindkraft&amp;STARTLEFT=700947&amp;STARTRIGHT=701747&amp;STARTBOTTOM=6107971&amp;STARTTOP=6108771</t>
  </si>
  <si>
    <t>V 25 - 200 KW</t>
  </si>
  <si>
    <t>VETAS</t>
  </si>
  <si>
    <t>570714700000008214</t>
  </si>
  <si>
    <t>164530</t>
  </si>
  <si>
    <t>Bårse</t>
  </si>
  <si>
    <t>http://193.88.185.146/website/energidataKort/viewer.htm?starttema1=vindkraft&amp;STARTLEFT=688952&amp;STARTRIGHT=689752&amp;STARTBOTTOM=6112694&amp;STARTTOP=6113494</t>
  </si>
  <si>
    <t>570714700000008122</t>
  </si>
  <si>
    <t>164164</t>
  </si>
  <si>
    <t>Bønsvig By, Jungshoved</t>
  </si>
  <si>
    <t>http://193.88.185.146/website/energidataKort/viewer.htm?starttema1=vindkraft&amp;STARTLEFT=701831&amp;STARTRIGHT=702631&amp;STARTBOTTOM=6111112&amp;STARTTOP=6111912</t>
  </si>
  <si>
    <t>570714700000008023</t>
  </si>
  <si>
    <t>164163</t>
  </si>
  <si>
    <t>Allerslev</t>
  </si>
  <si>
    <t>http://193.88.185.146/website/energidataKort/viewer.htm?starttema1=vindkraft&amp;STARTLEFT=695413&amp;STARTRIGHT=696213&amp;STARTBOTTOM=6108260&amp;STARTTOP=6109060</t>
  </si>
  <si>
    <t>DANMARK 22</t>
  </si>
  <si>
    <t>SMEDEM.</t>
  </si>
  <si>
    <t>570714700000008016</t>
  </si>
  <si>
    <t>163159</t>
  </si>
  <si>
    <t>Fanefjord</t>
  </si>
  <si>
    <t>http://193.88.185.146/website/energidataKort/viewer.htm?starttema1=vindkraft&amp;STARTLEFT=703141&amp;STARTRIGHT=703941&amp;STARTBOTTOM=6086319&amp;STARTTOP=6087119</t>
  </si>
  <si>
    <t>DANWIN 23</t>
  </si>
  <si>
    <t>570714700000007859</t>
  </si>
  <si>
    <t>163018</t>
  </si>
  <si>
    <t>http://193.88.185.146/website/energidataKort/viewer.htm?starttema1=vindkraft&amp;STARTLEFT=700215&amp;STARTRIGHT=701015&amp;STARTBOTTOM=6091820&amp;STARTTOP=6092620</t>
  </si>
  <si>
    <t>WIND MATIC 19 S</t>
  </si>
  <si>
    <t>WINDMATIC</t>
  </si>
  <si>
    <t>570714700000007835</t>
  </si>
  <si>
    <t>162813</t>
  </si>
  <si>
    <t>Tostenæs, Møn</t>
  </si>
  <si>
    <t>http://193.88.185.146/website/energidataKort/viewer.htm?starttema1=vindkraft&amp;STARTLEFT=701004&amp;STARTRIGHT=701804&amp;STARTBOTTOM=6091360&amp;STARTTOP=6092160</t>
  </si>
  <si>
    <t>WINCON</t>
  </si>
  <si>
    <t>570714700000007781</t>
  </si>
  <si>
    <t>162797</t>
  </si>
  <si>
    <t>Damsholte</t>
  </si>
  <si>
    <t>http://193.88.185.146/website/energidataKort/viewer.htm?starttema1=vindkraft&amp;STARTLEFT=702186&amp;STARTRIGHT=702986&amp;STARTBOTTOM=6093929&amp;STARTTOP=6094729</t>
  </si>
  <si>
    <t>570714700000007767</t>
  </si>
  <si>
    <t>162663</t>
  </si>
  <si>
    <t>22f</t>
  </si>
  <si>
    <t>Bogø By, Bogø</t>
  </si>
  <si>
    <t>http://193.88.185.146/website/energidataKort/viewer.htm?starttema1=vindkraft&amp;STARTLEFT=693762&amp;STARTRIGHT=694562&amp;STARTBOTTOM=6091629&amp;STARTTOP=6092429</t>
  </si>
  <si>
    <t>570714700000007750</t>
  </si>
  <si>
    <t>160435</t>
  </si>
  <si>
    <t>Endegårde, Skibinge</t>
  </si>
  <si>
    <t>http://193.88.185.146/website/energidataKort/viewer.htm?starttema1=vindkraft&amp;STARTLEFT=695478&amp;STARTRIGHT=696278&amp;STARTBOTTOM=6110767&amp;STARTTOP=6111567</t>
  </si>
  <si>
    <t>18,5 KW</t>
  </si>
  <si>
    <t>ODDER</t>
  </si>
  <si>
    <t>570714700000007651</t>
  </si>
  <si>
    <t>153783</t>
  </si>
  <si>
    <t>6n</t>
  </si>
  <si>
    <t>Hjertebjerg, Møn</t>
  </si>
  <si>
    <t>http://193.88.185.146/website/energidataKort/viewer.htm?starttema1=vindkraft&amp;STARTLEFT=716671&amp;STARTRIGHT=717471&amp;STARTBOTTOM=6099297&amp;STARTTOP=6100097</t>
  </si>
  <si>
    <t>W17-75</t>
  </si>
  <si>
    <t>75 KW MØLLE</t>
  </si>
  <si>
    <t>570714700000007095</t>
  </si>
  <si>
    <t>150709</t>
  </si>
  <si>
    <t>113e</t>
  </si>
  <si>
    <t>http://193.88.185.146/website/energidataKort/viewer.htm?starttema1=vindkraft&amp;STARTLEFT=709344&amp;STARTRIGHT=710144&amp;STARTBOTTOM=6099769&amp;STARTTOP=6100569</t>
  </si>
  <si>
    <t>570714700000006890</t>
  </si>
  <si>
    <t>150383</t>
  </si>
  <si>
    <t>Hårbølle, Askeby</t>
  </si>
  <si>
    <t>http://193.88.185.146/website/energidataKort/viewer.htm?starttema1=vindkraft&amp;STARTLEFT=702388&amp;STARTRIGHT=703188&amp;STARTBOTTOM=6087616&amp;STARTTOP=6088416</t>
  </si>
  <si>
    <t>EMR 7,5 - 2</t>
  </si>
  <si>
    <t>SELVBYG</t>
  </si>
  <si>
    <t>570714700000006876</t>
  </si>
  <si>
    <t>145952</t>
  </si>
  <si>
    <t>47c</t>
  </si>
  <si>
    <t>Råbylille By, Møn</t>
  </si>
  <si>
    <t>http://193.88.185.146/website/energidataKort/viewer.htm?starttema1=vindkraft&amp;STARTLEFT=717497&amp;STARTRIGHT=718297&amp;STARTBOTTOM=6096710&amp;STARTTOP=6097510</t>
  </si>
  <si>
    <t>570714700000006746</t>
  </si>
  <si>
    <t>SVV045</t>
  </si>
  <si>
    <t>http://193.88.185.146/website/energidataKort/viewer.htm?starttema1=vindkraft&amp;STARTLEFT=713653&amp;STARTRIGHT=714453&amp;STARTBOTTOM=6099679&amp;STARTTOP=6100479</t>
  </si>
  <si>
    <t>WW4200</t>
  </si>
  <si>
    <t>570714700000003424</t>
  </si>
  <si>
    <t>SVV041</t>
  </si>
  <si>
    <t>http://193.88.185.146/website/energidataKort/viewer.htm?starttema1=vindkraft&amp;STARTLEFT=710532&amp;STARTRIGHT=711332&amp;STARTBOTTOM=6094872&amp;STARTTOP=6095672</t>
  </si>
  <si>
    <t>M750</t>
  </si>
  <si>
    <t>570714700000002854</t>
  </si>
  <si>
    <t>SVV034</t>
  </si>
  <si>
    <t>http://193.88.185.146/website/energidataKort/viewer.htm?starttema1=vindkraft&amp;STARTLEFT=681425&amp;STARTRIGHT=682225&amp;STARTBOTTOM=6108113&amp;STARTTOP=6108913</t>
  </si>
  <si>
    <t>570714700000002472</t>
  </si>
  <si>
    <t>22e</t>
  </si>
  <si>
    <t>http://193.88.185.146/website/energidataKort/viewer.htm?starttema1=vindkraft&amp;STARTLEFT=681206&amp;STARTRIGHT=682006&amp;STARTBOTTOM=6108198&amp;STARTTOP=6108998</t>
  </si>
  <si>
    <t>570714700000002465</t>
  </si>
  <si>
    <t>http://193.88.185.146/website/energidataKort/viewer.htm?starttema1=vindkraft&amp;STARTLEFT=680987&amp;STARTRIGHT=681787&amp;STARTBOTTOM=6108284&amp;STARTTOP=6109084</t>
  </si>
  <si>
    <t>570714700000002458</t>
  </si>
  <si>
    <t>7bb</t>
  </si>
  <si>
    <t>http://193.88.185.146/website/energidataKort/viewer.htm?starttema1=vindkraft&amp;STARTLEFT=680768&amp;STARTRIGHT=681568&amp;STARTBOTTOM=6108370&amp;STARTTOP=6109170</t>
  </si>
  <si>
    <t>570714700000002441</t>
  </si>
  <si>
    <t>http://193.88.185.146/website/energidataKort/viewer.htm?starttema1=vindkraft&amp;STARTLEFT=680549&amp;STARTRIGHT=681349&amp;STARTBOTTOM=6108456&amp;STARTTOP=6109256</t>
  </si>
  <si>
    <t>570714700000002434</t>
  </si>
  <si>
    <t>http://193.88.185.146/website/energidataKort/viewer.htm?starttema1=vindkraft&amp;STARTLEFT=681307&amp;STARTRIGHT=682107&amp;STARTBOTTOM=6109254&amp;STARTTOP=6110054</t>
  </si>
  <si>
    <t>570714700000002427</t>
  </si>
  <si>
    <t>http://193.88.185.146/website/energidataKort/viewer.htm?starttema1=vindkraft&amp;STARTLEFT=681172&amp;STARTRIGHT=681972&amp;STARTBOTTOM=6109260&amp;STARTTOP=6110060</t>
  </si>
  <si>
    <t>570714700000002410</t>
  </si>
  <si>
    <t>http://193.88.185.146/website/energidataKort/viewer.htm?starttema1=vindkraft&amp;STARTLEFT=681094&amp;STARTRIGHT=681894&amp;STARTBOTTOM=6109369&amp;STARTTOP=6110169</t>
  </si>
  <si>
    <t>570714700000002403</t>
  </si>
  <si>
    <t>http://193.88.185.146/website/energidataKort/viewer.htm?starttema1=vindkraft&amp;STARTLEFT=681228&amp;STARTRIGHT=682028&amp;STARTBOTTOM=6109372&amp;STARTTOP=6110172</t>
  </si>
  <si>
    <t>570714700000002397</t>
  </si>
  <si>
    <t>http://193.88.185.146/website/energidataKort/viewer.htm?starttema1=vindkraft&amp;STARTLEFT=681320&amp;STARTRIGHT=682120&amp;STARTBOTTOM=6109559&amp;STARTTOP=6110359</t>
  </si>
  <si>
    <t>NTK150</t>
  </si>
  <si>
    <t>570714700000002380</t>
  </si>
  <si>
    <t>SVV007</t>
  </si>
  <si>
    <t>http://193.88.185.146/website/energidataKort/viewer.htm?starttema1=vindkraft&amp;STARTLEFT=701077&amp;STARTRIGHT=701877&amp;STARTBOTTOM=6095030&amp;STARTTOP=6095830</t>
  </si>
  <si>
    <t>570714700000002038</t>
  </si>
  <si>
    <t>http://193.88.185.146/website/energidataKort/viewer.htm?starttema1=vindkraft&amp;STARTLEFT=701090&amp;STARTRIGHT=701890&amp;STARTBOTTOM=6095099&amp;STARTTOP=6095899</t>
  </si>
  <si>
    <t>Windane40</t>
  </si>
  <si>
    <t>570714700000002021</t>
  </si>
  <si>
    <t>EVV001</t>
  </si>
  <si>
    <t>http://193.88.185.146/website/energidataKort/viewer.htm?starttema1=vindkraft&amp;STARTLEFT=683794&amp;STARTRIGHT=684594&amp;STARTBOTTOM=6097407&amp;STARTTOP=6098207</t>
  </si>
  <si>
    <t>570714700000001147</t>
  </si>
  <si>
    <t>http://193.88.185.146/website/energidataKort/viewer.htm?starttema1=vindkraft&amp;STARTLEFT=683727&amp;STARTRIGHT=684527&amp;STARTBOTTOM=6097544&amp;STARTTOP=6098344</t>
  </si>
  <si>
    <t>570714700000001130</t>
  </si>
  <si>
    <t>http://193.88.185.146/website/energidataKort/viewer.htm?starttema1=vindkraft&amp;STARTLEFT=683740&amp;STARTRIGHT=684540&amp;STARTBOTTOM=6097751&amp;STARTTOP=6098551</t>
  </si>
  <si>
    <t>570714700000001123</t>
  </si>
  <si>
    <t>http://193.88.185.146/website/energidataKort/viewer.htm?starttema1=vindkraft&amp;STARTLEFT=683778&amp;STARTRIGHT=684578&amp;STARTBOTTOM=6097960&amp;STARTTOP=6098760</t>
  </si>
  <si>
    <t>570714700000001116</t>
  </si>
  <si>
    <t>1bæ</t>
  </si>
  <si>
    <t>http://193.88.185.146/website/energidataKort/viewer.htm?starttema1=vindkraft&amp;STARTLEFT=683866&amp;STARTRIGHT=684666&amp;STARTBOTTOM=6098103&amp;STARTTOP=6098903</t>
  </si>
  <si>
    <t>570714700000001109</t>
  </si>
  <si>
    <t>2123019</t>
  </si>
  <si>
    <t>7l</t>
  </si>
  <si>
    <t>Bruserup By, Væggerløse</t>
  </si>
  <si>
    <t>http://193.88.185.146/website/energidataKort/viewer.htm?starttema1=vindkraft&amp;STARTLEFT=687023&amp;STARTRIGHT=687823&amp;STARTBOTTOM=6060591&amp;STARTTOP=6061391</t>
  </si>
  <si>
    <t>Guldborgsund</t>
  </si>
  <si>
    <t>570714700000106675</t>
  </si>
  <si>
    <t>2123017</t>
  </si>
  <si>
    <t>Stavreby By, Skelby</t>
  </si>
  <si>
    <t>http://193.88.185.146/website/energidataKort/viewer.htm?starttema1=vindkraft&amp;STARTLEFT=686961&amp;STARTRIGHT=687761&amp;STARTBOTTOM=6060834&amp;STARTTOP=6061634</t>
  </si>
  <si>
    <t>570714700000106668</t>
  </si>
  <si>
    <t>2123015</t>
  </si>
  <si>
    <t>http://193.88.185.146/website/energidataKort/viewer.htm?starttema1=vindkraft&amp;STARTLEFT=686899&amp;STARTRIGHT=687699&amp;STARTBOTTOM=6061076&amp;STARTTOP=6061876</t>
  </si>
  <si>
    <t>V42-600 KW</t>
  </si>
  <si>
    <t>570714700000106651</t>
  </si>
  <si>
    <t>2120913</t>
  </si>
  <si>
    <t>Stødstrup By, Eskilstrup</t>
  </si>
  <si>
    <t>http://193.88.185.146/website/energidataKort/viewer.htm?starttema1=vindkraft&amp;STARTLEFT=682557&amp;STARTRIGHT=683357&amp;STARTBOTTOM=6083436&amp;STARTTOP=6084236</t>
  </si>
  <si>
    <t>BONUS 2,3</t>
  </si>
  <si>
    <t>570714700000106644</t>
  </si>
  <si>
    <t>0</t>
  </si>
  <si>
    <t>http://193.88.185.146/website/energidataKort/viewer.htm?starttema1=vindkraft&amp;STARTLEFT=678349&amp;STARTRIGHT=679149&amp;STARTBOTTOM=6045500&amp;STARTTOP=6046300</t>
  </si>
  <si>
    <t>570714700000106637</t>
  </si>
  <si>
    <t>http://193.88.185.146/website/energidataKort/viewer.htm?starttema1=vindkraft&amp;STARTLEFT=678330&amp;STARTRIGHT=679130&amp;STARTBOTTOM=6045982&amp;STARTTOP=6046782</t>
  </si>
  <si>
    <t>570714700000106620</t>
  </si>
  <si>
    <t>http://193.88.185.146/website/energidataKort/viewer.htm?starttema1=vindkraft&amp;STARTLEFT=678311&amp;STARTRIGHT=679111&amp;STARTBOTTOM=6046463&amp;STARTTOP=6047263</t>
  </si>
  <si>
    <t>570714700000106613</t>
  </si>
  <si>
    <t>http://193.88.185.146/website/energidataKort/viewer.htm?starttema1=vindkraft&amp;STARTLEFT=678292&amp;STARTRIGHT=679092&amp;STARTBOTTOM=6046944&amp;STARTTOP=6047744</t>
  </si>
  <si>
    <t>570714700000106606</t>
  </si>
  <si>
    <t>http://193.88.185.146/website/energidataKort/viewer.htm?starttema1=vindkraft&amp;STARTLEFT=678273&amp;STARTRIGHT=679073&amp;STARTBOTTOM=6047426&amp;STARTTOP=6048226</t>
  </si>
  <si>
    <t>570714700000106590</t>
  </si>
  <si>
    <t>http://193.88.185.146/website/energidataKort/viewer.htm?starttema1=vindkraft&amp;STARTLEFT=678255&amp;STARTRIGHT=679055&amp;STARTBOTTOM=6047907&amp;STARTTOP=6048707</t>
  </si>
  <si>
    <t>570714700000106583</t>
  </si>
  <si>
    <t>http://193.88.185.146/website/energidataKort/viewer.htm?starttema1=vindkraft&amp;STARTLEFT=678236&amp;STARTRIGHT=679036&amp;STARTBOTTOM=6048389&amp;STARTTOP=6049189</t>
  </si>
  <si>
    <t>570714700000106576</t>
  </si>
  <si>
    <t>http://193.88.185.146/website/energidataKort/viewer.htm?starttema1=vindkraft&amp;STARTLEFT=678217&amp;STARTRIGHT=679017&amp;STARTBOTTOM=6048870&amp;STARTTOP=6049670</t>
  </si>
  <si>
    <t>570714700000106569</t>
  </si>
  <si>
    <t>http://193.88.185.146/website/energidataKort/viewer.htm?starttema1=vindkraft&amp;STARTLEFT=678198&amp;STARTRIGHT=678998&amp;STARTBOTTOM=6049351&amp;STARTTOP=6050151</t>
  </si>
  <si>
    <t>570714700000106552</t>
  </si>
  <si>
    <t>http://193.88.185.146/website/energidataKort/viewer.htm?starttema1=vindkraft&amp;STARTLEFT=677489&amp;STARTRIGHT=678289&amp;STARTBOTTOM=6045617&amp;STARTTOP=6046417</t>
  </si>
  <si>
    <t>570714700000106545</t>
  </si>
  <si>
    <t>http://193.88.185.146/website/energidataKort/viewer.htm?starttema1=vindkraft&amp;STARTLEFT=677470&amp;STARTRIGHT=678270&amp;STARTBOTTOM=6046099&amp;STARTTOP=6046899</t>
  </si>
  <si>
    <t>570714700000106538</t>
  </si>
  <si>
    <t>http://193.88.185.146/website/energidataKort/viewer.htm?starttema1=vindkraft&amp;STARTLEFT=677452&amp;STARTRIGHT=678252&amp;STARTBOTTOM=6046580&amp;STARTTOP=6047380</t>
  </si>
  <si>
    <t>570714700000106521</t>
  </si>
  <si>
    <t>http://193.88.185.146/website/energidataKort/viewer.htm?starttema1=vindkraft&amp;STARTLEFT=677433&amp;STARTRIGHT=678233&amp;STARTBOTTOM=6047061&amp;STARTTOP=6047861</t>
  </si>
  <si>
    <t>570714700000106514</t>
  </si>
  <si>
    <t>http://193.88.185.146/website/energidataKort/viewer.htm?starttema1=vindkraft&amp;STARTLEFT=677414&amp;STARTRIGHT=678214&amp;STARTBOTTOM=6047543&amp;STARTTOP=6048343</t>
  </si>
  <si>
    <t>570714700000106507</t>
  </si>
  <si>
    <t>http://193.88.185.146/website/energidataKort/viewer.htm?starttema1=vindkraft&amp;STARTLEFT=677395&amp;STARTRIGHT=678195&amp;STARTBOTTOM=6048024&amp;STARTTOP=6048824</t>
  </si>
  <si>
    <t>570714700000106491</t>
  </si>
  <si>
    <t>http://193.88.185.146/website/energidataKort/viewer.htm?starttema1=vindkraft&amp;STARTLEFT=677376&amp;STARTRIGHT=678176&amp;STARTBOTTOM=6048506&amp;STARTTOP=6049306</t>
  </si>
  <si>
    <t>570714700000106484</t>
  </si>
  <si>
    <t>http://193.88.185.146/website/energidataKort/viewer.htm?starttema1=vindkraft&amp;STARTLEFT=677358&amp;STARTRIGHT=678158&amp;STARTBOTTOM=6048987&amp;STARTTOP=6049787</t>
  </si>
  <si>
    <t>570714700000106477</t>
  </si>
  <si>
    <t>http://193.88.185.146/website/energidataKort/viewer.htm?starttema1=vindkraft&amp;STARTLEFT=677339&amp;STARTRIGHT=678139&amp;STARTBOTTOM=6049468&amp;STARTTOP=6050268</t>
  </si>
  <si>
    <t>570714700000106460</t>
  </si>
  <si>
    <t>http://193.88.185.146/website/energidataKort/viewer.htm?starttema1=vindkraft&amp;STARTLEFT=676629&amp;STARTRIGHT=677429&amp;STARTBOTTOM=6045734&amp;STARTTOP=6046534</t>
  </si>
  <si>
    <t>570714700000106453</t>
  </si>
  <si>
    <t>http://193.88.185.146/website/energidataKort/viewer.htm?starttema1=vindkraft&amp;STARTLEFT=676611&amp;STARTRIGHT=677411&amp;STARTBOTTOM=6046216&amp;STARTTOP=6047016</t>
  </si>
  <si>
    <t>570714700000106446</t>
  </si>
  <si>
    <t>http://193.88.185.146/website/energidataKort/viewer.htm?starttema1=vindkraft&amp;STARTLEFT=676592&amp;STARTRIGHT=677392&amp;STARTBOTTOM=6046697&amp;STARTTOP=6047497</t>
  </si>
  <si>
    <t>570714700000106439</t>
  </si>
  <si>
    <t>http://193.88.185.146/website/energidataKort/viewer.htm?starttema1=vindkraft&amp;STARTLEFT=676573&amp;STARTRIGHT=677373&amp;STARTBOTTOM=6047178&amp;STARTTOP=6047978</t>
  </si>
  <si>
    <t>570714700000106422</t>
  </si>
  <si>
    <t>http://193.88.185.146/website/energidataKort/viewer.htm?starttema1=vindkraft&amp;STARTLEFT=676555&amp;STARTRIGHT=677355&amp;STARTBOTTOM=6047660&amp;STARTTOP=6048460</t>
  </si>
  <si>
    <t>570714700000106415</t>
  </si>
  <si>
    <t>http://193.88.185.146/website/energidataKort/viewer.htm?starttema1=vindkraft&amp;STARTLEFT=676536&amp;STARTRIGHT=677336&amp;STARTBOTTOM=6048141&amp;STARTTOP=6048941</t>
  </si>
  <si>
    <t>570714700000106408</t>
  </si>
  <si>
    <t>http://193.88.185.146/website/energidataKort/viewer.htm?starttema1=vindkraft&amp;STARTLEFT=676517&amp;STARTRIGHT=677317&amp;STARTBOTTOM=6048622&amp;STARTTOP=6049422</t>
  </si>
  <si>
    <t>570714700000106392</t>
  </si>
  <si>
    <t>http://193.88.185.146/website/energidataKort/viewer.htm?starttema1=vindkraft&amp;STARTLEFT=676498&amp;STARTRIGHT=677298&amp;STARTBOTTOM=6049104&amp;STARTTOP=6049904</t>
  </si>
  <si>
    <t>570714700000106385</t>
  </si>
  <si>
    <t>http://193.88.185.146/website/energidataKort/viewer.htm?starttema1=vindkraft&amp;STARTLEFT=676480&amp;STARTRIGHT=677280&amp;STARTBOTTOM=6049585&amp;STARTTOP=6050385</t>
  </si>
  <si>
    <t>570714700000106378</t>
  </si>
  <si>
    <t>http://193.88.185.146/website/energidataKort/viewer.htm?starttema1=vindkraft&amp;STARTLEFT=675770&amp;STARTRIGHT=676570&amp;STARTBOTTOM=6045851&amp;STARTTOP=6046651</t>
  </si>
  <si>
    <t>570714700000106361</t>
  </si>
  <si>
    <t>http://193.88.185.146/website/energidataKort/viewer.htm?starttema1=vindkraft&amp;STARTLEFT=675751&amp;STARTRIGHT=676551&amp;STARTBOTTOM=6046333&amp;STARTTOP=6047133</t>
  </si>
  <si>
    <t>570714700000106354</t>
  </si>
  <si>
    <t>http://193.88.185.146/website/energidataKort/viewer.htm?starttema1=vindkraft&amp;STARTLEFT=675732&amp;STARTRIGHT=676532&amp;STARTBOTTOM=6046814&amp;STARTTOP=6047614</t>
  </si>
  <si>
    <t>570714700000106347</t>
  </si>
  <si>
    <t>http://193.88.185.146/website/energidataKort/viewer.htm?starttema1=vindkraft&amp;STARTLEFT=675714&amp;STARTRIGHT=676514&amp;STARTBOTTOM=6047295&amp;STARTTOP=6048095</t>
  </si>
  <si>
    <t>570714700000106330</t>
  </si>
  <si>
    <t>http://193.88.185.146/website/energidataKort/viewer.htm?starttema1=vindkraft&amp;STARTLEFT=675695&amp;STARTRIGHT=676495&amp;STARTBOTTOM=6047777&amp;STARTTOP=6048577</t>
  </si>
  <si>
    <t>570714700000106323</t>
  </si>
  <si>
    <t>http://193.88.185.146/website/energidataKort/viewer.htm?starttema1=vindkraft&amp;STARTLEFT=675676&amp;STARTRIGHT=676476&amp;STARTBOTTOM=6048258&amp;STARTTOP=6049058</t>
  </si>
  <si>
    <t>570714700000106316</t>
  </si>
  <si>
    <t>http://193.88.185.146/website/energidataKort/viewer.htm?starttema1=vindkraft&amp;STARTLEFT=675658&amp;STARTRIGHT=676458&amp;STARTBOTTOM=6048740&amp;STARTTOP=6049540</t>
  </si>
  <si>
    <t>570714700000106309</t>
  </si>
  <si>
    <t>http://193.88.185.146/website/energidataKort/viewer.htm?starttema1=vindkraft&amp;STARTLEFT=675640&amp;STARTRIGHT=676440&amp;STARTBOTTOM=6049221&amp;STARTTOP=6050021</t>
  </si>
  <si>
    <t>570714700000106293</t>
  </si>
  <si>
    <t>http://193.88.185.146/website/energidataKort/viewer.htm?starttema1=vindkraft&amp;STARTLEFT=675621&amp;STARTRIGHT=676421&amp;STARTBOTTOM=6049702&amp;STARTTOP=6050502</t>
  </si>
  <si>
    <t>570714700000106286</t>
  </si>
  <si>
    <t>http://193.88.185.146/website/energidataKort/viewer.htm?starttema1=vindkraft&amp;STARTLEFT=674910&amp;STARTRIGHT=675710&amp;STARTBOTTOM=6045968&amp;STARTTOP=6046768</t>
  </si>
  <si>
    <t>570714700000106279</t>
  </si>
  <si>
    <t>http://193.88.185.146/website/energidataKort/viewer.htm?starttema1=vindkraft&amp;STARTLEFT=674891&amp;STARTRIGHT=675691&amp;STARTBOTTOM=6046449&amp;STARTTOP=6047249</t>
  </si>
  <si>
    <t>570714700000106262</t>
  </si>
  <si>
    <t>http://193.88.185.146/website/energidataKort/viewer.htm?starttema1=vindkraft&amp;STARTLEFT=674873&amp;STARTRIGHT=675673&amp;STARTBOTTOM=6046931&amp;STARTTOP=6047731</t>
  </si>
  <si>
    <t>570714700000106255</t>
  </si>
  <si>
    <t>http://193.88.185.146/website/energidataKort/viewer.htm?starttema1=vindkraft&amp;STARTLEFT=674854&amp;STARTRIGHT=675654&amp;STARTBOTTOM=6047412&amp;STARTTOP=6048212</t>
  </si>
  <si>
    <t>570714700000106248</t>
  </si>
  <si>
    <t>http://193.88.185.146/website/energidataKort/viewer.htm?starttema1=vindkraft&amp;STARTLEFT=674836&amp;STARTRIGHT=675636&amp;STARTBOTTOM=6047894&amp;STARTTOP=6048694</t>
  </si>
  <si>
    <t>570714700000106231</t>
  </si>
  <si>
    <t>http://193.88.185.146/website/energidataKort/viewer.htm?starttema1=vindkraft&amp;STARTLEFT=674817&amp;STARTRIGHT=675617&amp;STARTBOTTOM=6048375&amp;STARTTOP=6049175</t>
  </si>
  <si>
    <t>570714700000106224</t>
  </si>
  <si>
    <t>http://193.88.185.146/website/energidataKort/viewer.htm?starttema1=vindkraft&amp;STARTLEFT=674799&amp;STARTRIGHT=675599&amp;STARTBOTTOM=6048857&amp;STARTTOP=6049657</t>
  </si>
  <si>
    <t>570714700000106217</t>
  </si>
  <si>
    <t>http://193.88.185.146/website/energidataKort/viewer.htm?starttema1=vindkraft&amp;STARTLEFT=674780&amp;STARTRIGHT=675580&amp;STARTBOTTOM=6049338&amp;STARTTOP=6050138</t>
  </si>
  <si>
    <t>570714700000106200</t>
  </si>
  <si>
    <t>http://193.88.185.146/website/energidataKort/viewer.htm?starttema1=vindkraft&amp;STARTLEFT=674762&amp;STARTRIGHT=675562&amp;STARTBOTTOM=6049819&amp;STARTTOP=6050619</t>
  </si>
  <si>
    <t>570714700000106194</t>
  </si>
  <si>
    <t>http://193.88.185.146/website/energidataKort/viewer.htm?starttema1=vindkraft&amp;STARTLEFT=674051&amp;STARTRIGHT=674851&amp;STARTBOTTOM=6046085&amp;STARTTOP=6046885</t>
  </si>
  <si>
    <t>570714700000106187</t>
  </si>
  <si>
    <t>http://193.88.185.146/website/energidataKort/viewer.htm?starttema1=vindkraft&amp;STARTLEFT=674032&amp;STARTRIGHT=674832&amp;STARTBOTTOM=6046566&amp;STARTTOP=6047366</t>
  </si>
  <si>
    <t>570714700000106170</t>
  </si>
  <si>
    <t>http://193.88.185.146/website/energidataKort/viewer.htm?starttema1=vindkraft&amp;STARTLEFT=674013&amp;STARTRIGHT=674813&amp;STARTBOTTOM=6047048&amp;STARTTOP=6047848</t>
  </si>
  <si>
    <t>570714700000106163</t>
  </si>
  <si>
    <t>http://193.88.185.146/website/energidataKort/viewer.htm?starttema1=vindkraft&amp;STARTLEFT=673995&amp;STARTRIGHT=674795&amp;STARTBOTTOM=6047529&amp;STARTTOP=6048329</t>
  </si>
  <si>
    <t>570714700000106156</t>
  </si>
  <si>
    <t>http://193.88.185.146/website/energidataKort/viewer.htm?starttema1=vindkraft&amp;STARTLEFT=673976&amp;STARTRIGHT=674776&amp;STARTBOTTOM=6048011&amp;STARTTOP=6048811</t>
  </si>
  <si>
    <t>570714700000106149</t>
  </si>
  <si>
    <t>http://193.88.185.146/website/energidataKort/viewer.htm?starttema1=vindkraft&amp;STARTLEFT=673958&amp;STARTRIGHT=674758&amp;STARTBOTTOM=6048492&amp;STARTTOP=6049292</t>
  </si>
  <si>
    <t>570714700000106132</t>
  </si>
  <si>
    <t>http://193.88.185.146/website/energidataKort/viewer.htm?starttema1=vindkraft&amp;STARTLEFT=673940&amp;STARTRIGHT=674740&amp;STARTBOTTOM=6048973&amp;STARTTOP=6049773</t>
  </si>
  <si>
    <t>570714700000106125</t>
  </si>
  <si>
    <t>http://193.88.185.146/website/energidataKort/viewer.htm?starttema1=vindkraft&amp;STARTLEFT=673921&amp;STARTRIGHT=674721&amp;STARTBOTTOM=6049455&amp;STARTTOP=6050255</t>
  </si>
  <si>
    <t>570714700000106118</t>
  </si>
  <si>
    <t>http://193.88.185.146/website/energidataKort/viewer.htm?starttema1=vindkraft&amp;STARTLEFT=673903&amp;STARTRIGHT=674703&amp;STARTBOTTOM=6049936&amp;STARTTOP=6050736</t>
  </si>
  <si>
    <t>570714700000106101</t>
  </si>
  <si>
    <t>http://193.88.185.146/website/energidataKort/viewer.htm?starttema1=vindkraft&amp;STARTLEFT=673191&amp;STARTRIGHT=673991&amp;STARTBOTTOM=6046202&amp;STARTTOP=6047002</t>
  </si>
  <si>
    <t>570714700000106095</t>
  </si>
  <si>
    <t>http://193.88.185.146/website/energidataKort/viewer.htm?starttema1=vindkraft&amp;STARTLEFT=673172&amp;STARTRIGHT=673972&amp;STARTBOTTOM=6046684&amp;STARTTOP=6047484</t>
  </si>
  <si>
    <t>570714700000106088</t>
  </si>
  <si>
    <t>http://193.88.185.146/website/energidataKort/viewer.htm?starttema1=vindkraft&amp;STARTLEFT=673154&amp;STARTRIGHT=673954&amp;STARTBOTTOM=6047165&amp;STARTTOP=6047965</t>
  </si>
  <si>
    <t>570714700000106071</t>
  </si>
  <si>
    <t>http://193.88.185.146/website/energidataKort/viewer.htm?starttema1=vindkraft&amp;STARTLEFT=673135&amp;STARTRIGHT=673935&amp;STARTBOTTOM=6047646&amp;STARTTOP=6048446</t>
  </si>
  <si>
    <t>570714700000106064</t>
  </si>
  <si>
    <t>http://193.88.185.146/website/energidataKort/viewer.htm?starttema1=vindkraft&amp;STARTLEFT=673117&amp;STARTRIGHT=673917&amp;STARTBOTTOM=6048128&amp;STARTTOP=6048928</t>
  </si>
  <si>
    <t>570714700000106057</t>
  </si>
  <si>
    <t>http://193.88.185.146/website/energidataKort/viewer.htm?starttema1=vindkraft&amp;STARTLEFT=673099&amp;STARTRIGHT=673899&amp;STARTBOTTOM=6048609&amp;STARTTOP=6049409</t>
  </si>
  <si>
    <t>570714700000106040</t>
  </si>
  <si>
    <t>http://193.88.185.146/website/energidataKort/viewer.htm?starttema1=vindkraft&amp;STARTLEFT=673081&amp;STARTRIGHT=673881&amp;STARTBOTTOM=6049091&amp;STARTTOP=6049891</t>
  </si>
  <si>
    <t>570714700000106033</t>
  </si>
  <si>
    <t>http://193.88.185.146/website/energidataKort/viewer.htm?starttema1=vindkraft&amp;STARTLEFT=673062&amp;STARTRIGHT=673862&amp;STARTBOTTOM=6049572&amp;STARTTOP=6050372</t>
  </si>
  <si>
    <t>570714700000106026</t>
  </si>
  <si>
    <t>http://193.88.185.146/website/energidataKort/viewer.htm?starttema1=vindkraft&amp;STARTLEFT=673044&amp;STARTRIGHT=673844&amp;STARTBOTTOM=6050053&amp;STARTTOP=6050853</t>
  </si>
  <si>
    <t>570714700000106019</t>
  </si>
  <si>
    <t>http://193.88.185.146/website/energidataKort/viewer.htm?starttema1=vindkraft&amp;STARTLEFT=672331&amp;STARTRIGHT=673131&amp;STARTBOTTOM=6046319&amp;STARTTOP=6047119</t>
  </si>
  <si>
    <t>570714700000106002</t>
  </si>
  <si>
    <t>http://193.88.185.146/website/energidataKort/viewer.htm?starttema1=vindkraft&amp;STARTLEFT=672313&amp;STARTRIGHT=673113&amp;STARTBOTTOM=6046801&amp;STARTTOP=6047601</t>
  </si>
  <si>
    <t>570714700000105999</t>
  </si>
  <si>
    <t>http://193.88.185.146/website/energidataKort/viewer.htm?starttema1=vindkraft&amp;STARTLEFT=672294&amp;STARTRIGHT=673094&amp;STARTBOTTOM=6047282&amp;STARTTOP=6048082</t>
  </si>
  <si>
    <t>570714700000105982</t>
  </si>
  <si>
    <t>http://193.88.185.146/website/energidataKort/viewer.htm?starttema1=vindkraft&amp;STARTLEFT=672276&amp;STARTRIGHT=673076&amp;STARTBOTTOM=6047764&amp;STARTTOP=6048564</t>
  </si>
  <si>
    <t>570714700000105975</t>
  </si>
  <si>
    <t>http://193.88.185.146/website/energidataKort/viewer.htm?starttema1=vindkraft&amp;STARTLEFT=672258&amp;STARTRIGHT=673058&amp;STARTBOTTOM=6048245&amp;STARTTOP=6049045</t>
  </si>
  <si>
    <t>570714700000105968</t>
  </si>
  <si>
    <t>http://193.88.185.146/website/energidataKort/viewer.htm?starttema1=vindkraft&amp;STARTLEFT=672240&amp;STARTRIGHT=673040&amp;STARTBOTTOM=6048726&amp;STARTTOP=6049526</t>
  </si>
  <si>
    <t>570714700000105951</t>
  </si>
  <si>
    <t>http://193.88.185.146/website/energidataKort/viewer.htm?starttema1=vindkraft&amp;STARTLEFT=672221&amp;STARTRIGHT=673021&amp;STARTBOTTOM=6049208&amp;STARTTOP=6050008</t>
  </si>
  <si>
    <t>570714700000105944</t>
  </si>
  <si>
    <t>http://193.88.185.146/website/energidataKort/viewer.htm?starttema1=vindkraft&amp;STARTLEFT=672203&amp;STARTRIGHT=673003&amp;STARTBOTTOM=6049689&amp;STARTTOP=6050489</t>
  </si>
  <si>
    <t>570714700000105937</t>
  </si>
  <si>
    <t>http://193.88.185.146/website/energidataKort/viewer.htm?starttema1=vindkraft&amp;STARTLEFT=672185&amp;STARTRIGHT=672985&amp;STARTBOTTOM=6050170&amp;STARTTOP=6050970</t>
  </si>
  <si>
    <t>570714700000105920</t>
  </si>
  <si>
    <t>195508</t>
  </si>
  <si>
    <t>http://193.88.185.146/website/energidataKort/viewer.htm?starttema1=vindkraft&amp;STARTLEFT=685361&amp;STARTRIGHT=686161&amp;STARTBOTTOM=6061952&amp;STARTTOP=6062752</t>
  </si>
  <si>
    <t>660 KW  MK IV</t>
  </si>
  <si>
    <t>570714700000013874</t>
  </si>
  <si>
    <t>195510</t>
  </si>
  <si>
    <t>Marrebæk By, Væggerløse</t>
  </si>
  <si>
    <t>http://193.88.185.146/website/energidataKort/viewer.htm?starttema1=vindkraft&amp;STARTLEFT=685464&amp;STARTRIGHT=686264&amp;STARTBOTTOM=6062597&amp;STARTTOP=6063397</t>
  </si>
  <si>
    <t>570714700000013867</t>
  </si>
  <si>
    <t>195509</t>
  </si>
  <si>
    <t>Væggerløse</t>
  </si>
  <si>
    <t>http://193.88.185.146/website/energidataKort/viewer.htm?starttema1=vindkraft&amp;STARTLEFT=685428&amp;STARTRIGHT=686228&amp;STARTBOTTOM=6062370&amp;STARTTOP=6063170</t>
  </si>
  <si>
    <t>B-100-1 REV.4</t>
  </si>
  <si>
    <t>DANREGN VINDKRAFT A/A</t>
  </si>
  <si>
    <t>570714700000013850</t>
  </si>
  <si>
    <t>2000645</t>
  </si>
  <si>
    <t>00225a</t>
  </si>
  <si>
    <t>Sakskøbing Markjorde</t>
  </si>
  <si>
    <t>http://193.88.185.146/website/energidataKort/viewer.htm?starttema1=vindkraft&amp;STARTLEFT=668012&amp;STARTRIGHT=668812&amp;STARTBOTTOM=6075799&amp;STARTTOP=6076599</t>
  </si>
  <si>
    <t>570714700000013706</t>
  </si>
  <si>
    <t>194971</t>
  </si>
  <si>
    <t>Nysted Købst.</t>
  </si>
  <si>
    <t>http://193.88.185.146/website/energidataKort/viewer.htm?starttema1=vindkraft&amp;STARTLEFT=677608&amp;STARTRIGHT=678408&amp;STARTBOTTOM=6061200&amp;STARTTOP=6062000</t>
  </si>
  <si>
    <t>570714700000013607</t>
  </si>
  <si>
    <t>194970</t>
  </si>
  <si>
    <t>http://193.88.185.146/website/energidataKort/viewer.htm?starttema1=vindkraft&amp;STARTLEFT=677603&amp;STARTRIGHT=678403&amp;STARTBOTTOM=6061012&amp;STARTTOP=6061812</t>
  </si>
  <si>
    <t>570714700000013591</t>
  </si>
  <si>
    <t>194967</t>
  </si>
  <si>
    <t>Kettinge By, Nysted Købst.</t>
  </si>
  <si>
    <t>http://193.88.185.146/website/energidataKort/viewer.htm?starttema1=vindkraft&amp;STARTLEFT=676980&amp;STARTRIGHT=677780&amp;STARTBOTTOM=6063074&amp;STARTTOP=6063874</t>
  </si>
  <si>
    <t>570714700000013584</t>
  </si>
  <si>
    <t>194968</t>
  </si>
  <si>
    <t>Kettinge By, Nysted Købst</t>
  </si>
  <si>
    <t>http://193.88.185.146/website/energidataKort/viewer.htm?starttema1=vindkraft&amp;STARTLEFT=676781&amp;STARTRIGHT=677581&amp;STARTBOTTOM=6063080&amp;STARTTOP=6063880</t>
  </si>
  <si>
    <t>570714700000013577</t>
  </si>
  <si>
    <t>194969</t>
  </si>
  <si>
    <t>59r</t>
  </si>
  <si>
    <t>http://193.88.185.146/website/energidataKort/viewer.htm?starttema1=vindkraft&amp;STARTLEFT=676581&amp;STARTRIGHT=677381&amp;STARTBOTTOM=6063087&amp;STARTTOP=6063887</t>
  </si>
  <si>
    <t>570714700000013560</t>
  </si>
  <si>
    <t>194966</t>
  </si>
  <si>
    <t>http://193.88.185.146/website/energidataKort/viewer.htm?starttema1=vindkraft&amp;STARTLEFT=678533&amp;STARTRIGHT=679333&amp;STARTBOTTOM=6062680&amp;STARTTOP=6063480</t>
  </si>
  <si>
    <t>570714700000013553</t>
  </si>
  <si>
    <t>194957</t>
  </si>
  <si>
    <t>http://193.88.185.146/website/energidataKort/viewer.htm?starttema1=vindkraft&amp;STARTLEFT=678730&amp;STARTRIGHT=679530&amp;STARTBOTTOM=6062675&amp;STARTTOP=6063475</t>
  </si>
  <si>
    <t>570714700000013546</t>
  </si>
  <si>
    <t>194965</t>
  </si>
  <si>
    <t>1e,26</t>
  </si>
  <si>
    <t>Vantore By, Nysted Købst.</t>
  </si>
  <si>
    <t>http://193.88.185.146/website/energidataKort/viewer.htm?starttema1=vindkraft&amp;STARTLEFT=678927&amp;STARTRIGHT=679727&amp;STARTBOTTOM=6062669&amp;STARTTOP=6063469</t>
  </si>
  <si>
    <t>570714700000013539</t>
  </si>
  <si>
    <t>194962</t>
  </si>
  <si>
    <t>http://193.88.185.146/website/energidataKort/viewer.htm?starttema1=vindkraft&amp;STARTLEFT=679520&amp;STARTRIGHT=680320&amp;STARTBOTTOM=6062652&amp;STARTTOP=6063452</t>
  </si>
  <si>
    <t>570714700000013522</t>
  </si>
  <si>
    <t>194963</t>
  </si>
  <si>
    <t>Kettinge By, Kettinge.</t>
  </si>
  <si>
    <t>http://193.88.185.146/website/energidataKort/viewer.htm?starttema1=vindkraft&amp;STARTLEFT=679322&amp;STARTRIGHT=680122&amp;STARTBOTTOM=6062658&amp;STARTTOP=6063458</t>
  </si>
  <si>
    <t>570714700000013508</t>
  </si>
  <si>
    <t>194938</t>
  </si>
  <si>
    <t>Tårs By Og Sogn</t>
  </si>
  <si>
    <t>http://193.88.185.146/website/energidataKort/viewer.htm?starttema1=vindkraft&amp;STARTLEFT=669412&amp;STARTRIGHT=670212&amp;STARTBOTTOM=6080354&amp;STARTTOP=6081154</t>
  </si>
  <si>
    <t>570714700000013492</t>
  </si>
  <si>
    <t>194939</t>
  </si>
  <si>
    <t>del 2af22a</t>
  </si>
  <si>
    <t>http://193.88.185.146/website/energidataKort/viewer.htm?starttema1=vindkraft&amp;STARTLEFT=669396&amp;STARTRIGHT=670196&amp;STARTBOTTOM=6080166&amp;STARTTOP=6080966</t>
  </si>
  <si>
    <t>570714700000013478</t>
  </si>
  <si>
    <t>194964</t>
  </si>
  <si>
    <t>http://193.88.185.146/website/energidataKort/viewer.htm?starttema1=vindkraft&amp;STARTLEFT=679124&amp;STARTRIGHT=679924&amp;STARTBOTTOM=6062664&amp;STARTTOP=6063464</t>
  </si>
  <si>
    <t>570714700000013461</t>
  </si>
  <si>
    <t>194252</t>
  </si>
  <si>
    <t>Orupgaard Hvg, Sønder-Kirkeby</t>
  </si>
  <si>
    <t>http://193.88.185.146/website/energidataKort/viewer.htm?starttema1=vindkraft&amp;STARTLEFT=689171&amp;STARTRIGHT=689971&amp;STARTBOTTOM=6073874&amp;STARTTOP=6074674</t>
  </si>
  <si>
    <t>570714700000013454</t>
  </si>
  <si>
    <t>194937</t>
  </si>
  <si>
    <t>Tårs</t>
  </si>
  <si>
    <t>http://193.88.185.146/website/energidataKort/viewer.htm?starttema1=vindkraft&amp;STARTLEFT=669430&amp;STARTRIGHT=670230&amp;STARTBOTTOM=6080544&amp;STARTTOP=6081344</t>
  </si>
  <si>
    <t>570714700000013447</t>
  </si>
  <si>
    <t>194251</t>
  </si>
  <si>
    <t>http://193.88.185.146/website/energidataKort/viewer.htm?starttema1=vindkraft&amp;STARTLEFT=689208&amp;STARTRIGHT=690008&amp;STARTBOTTOM=6073676&amp;STARTTOP=6074476</t>
  </si>
  <si>
    <t>570714700000013423</t>
  </si>
  <si>
    <t>194253</t>
  </si>
  <si>
    <t>http://193.88.185.146/website/energidataKort/viewer.htm?starttema1=vindkraft&amp;STARTLEFT=689245&amp;STARTRIGHT=690045&amp;STARTBOTTOM=6073479&amp;STARTTOP=6074279</t>
  </si>
  <si>
    <t>570714700000013416</t>
  </si>
  <si>
    <t>194940</t>
  </si>
  <si>
    <t>http://193.88.185.146/website/energidataKort/viewer.htm?starttema1=vindkraft&amp;STARTLEFT=669379&amp;STARTRIGHT=670179&amp;STARTBOTTOM=6079976&amp;STARTTOP=6080776</t>
  </si>
  <si>
    <t>600 KW MK III</t>
  </si>
  <si>
    <t>570714700000013195</t>
  </si>
  <si>
    <t>193853</t>
  </si>
  <si>
    <t>Bruserup, Væggerløse</t>
  </si>
  <si>
    <t>http://193.88.185.146/website/energidataKort/viewer.htm?starttema1=vindkraft&amp;STARTLEFT=686221&amp;STARTRIGHT=687021&amp;STARTBOTTOM=6061815&amp;STARTTOP=6062615</t>
  </si>
  <si>
    <t>600 KW</t>
  </si>
  <si>
    <t>570714700000013157</t>
  </si>
  <si>
    <t>192932</t>
  </si>
  <si>
    <t>http://193.88.185.146/website/energidataKort/viewer.htm?starttema1=vindkraft&amp;STARTLEFT=684911&amp;STARTRIGHT=685711&amp;STARTBOTTOM=6061217&amp;STARTTOP=6062017</t>
  </si>
  <si>
    <t>570714700000012358</t>
  </si>
  <si>
    <t>192931</t>
  </si>
  <si>
    <t>Staureby, Skelby</t>
  </si>
  <si>
    <t>http://193.88.185.146/website/energidataKort/viewer.htm?starttema1=vindkraft&amp;STARTLEFT=685845&amp;STARTRIGHT=686645&amp;STARTBOTTOM=6060818&amp;STARTTOP=6061618</t>
  </si>
  <si>
    <t>570714700000012341</t>
  </si>
  <si>
    <t>192929</t>
  </si>
  <si>
    <t>http://193.88.185.146/website/energidataKort/viewer.htm?starttema1=vindkraft&amp;STARTLEFT=685395&amp;STARTRIGHT=686195&amp;STARTBOTTOM=6062160&amp;STARTTOP=6062960</t>
  </si>
  <si>
    <t>570714700000012334</t>
  </si>
  <si>
    <t>192198</t>
  </si>
  <si>
    <t>Hullebæk By, Systofte</t>
  </si>
  <si>
    <t>http://193.88.185.146/website/energidataKort/viewer.htm?starttema1=vindkraft&amp;STARTLEFT=688301&amp;STARTRIGHT=689101&amp;STARTBOTTOM=6077048&amp;STARTTOP=6077848</t>
  </si>
  <si>
    <t>570714700000012198</t>
  </si>
  <si>
    <t>192228</t>
  </si>
  <si>
    <t>Toreby</t>
  </si>
  <si>
    <t>http://193.88.185.146/website/energidataKort/viewer.htm?starttema1=vindkraft&amp;STARTLEFT=680468&amp;STARTRIGHT=681268&amp;STARTBOTTOM=6071459&amp;STARTTOP=6072259</t>
  </si>
  <si>
    <t>570714700000012082</t>
  </si>
  <si>
    <t>192227</t>
  </si>
  <si>
    <t>http://193.88.185.146/website/energidataKort/viewer.htm?starttema1=vindkraft&amp;STARTLEFT=680471&amp;STARTRIGHT=681271&amp;STARTBOTTOM=6071644&amp;STARTTOP=6072444</t>
  </si>
  <si>
    <t>570714700000012075</t>
  </si>
  <si>
    <t>192208</t>
  </si>
  <si>
    <t>Engestofte</t>
  </si>
  <si>
    <t>http://193.88.185.146/website/energidataKort/viewer.htm?starttema1=vindkraft&amp;STARTLEFT=664311&amp;STARTRIGHT=665111&amp;STARTBOTTOM=6072646&amp;STARTTOP=6073446</t>
  </si>
  <si>
    <t>570714700000012051</t>
  </si>
  <si>
    <t>192207</t>
  </si>
  <si>
    <t>Forneby By, Engestofte</t>
  </si>
  <si>
    <t>http://193.88.185.146/website/energidataKort/viewer.htm?starttema1=vindkraft&amp;STARTLEFT=664105&amp;STARTRIGHT=664905&amp;STARTBOTTOM=6072673&amp;STARTTOP=6073473</t>
  </si>
  <si>
    <t>NM 750/200</t>
  </si>
  <si>
    <t>570714700000012037</t>
  </si>
  <si>
    <t>192206</t>
  </si>
  <si>
    <t>Engestofte By Og Sogn</t>
  </si>
  <si>
    <t>http://193.88.185.146/website/energidataKort/viewer.htm?starttema1=vindkraft&amp;STARTLEFT=663899&amp;STARTRIGHT=664699&amp;STARTBOTTOM=6072701&amp;STARTTOP=6073501</t>
  </si>
  <si>
    <t>570714700000012020</t>
  </si>
  <si>
    <t>192205</t>
  </si>
  <si>
    <t>http://193.88.185.146/website/energidataKort/viewer.htm?starttema1=vindkraft&amp;STARTLEFT=663693&amp;STARTRIGHT=664493&amp;STARTBOTTOM=6072728&amp;STARTTOP=6073528</t>
  </si>
  <si>
    <t>570714700000012013</t>
  </si>
  <si>
    <t>192202</t>
  </si>
  <si>
    <t>http://193.88.185.146/website/energidataKort/viewer.htm?starttema1=vindkraft&amp;STARTLEFT=688150&amp;STARTRIGHT=688950&amp;STARTBOTTOM=6077194&amp;STARTTOP=6077994</t>
  </si>
  <si>
    <t>570714700000012006</t>
  </si>
  <si>
    <t>192201</t>
  </si>
  <si>
    <t>http://193.88.185.146/website/energidataKort/viewer.htm?starttema1=vindkraft&amp;STARTLEFT=687998&amp;STARTRIGHT=688798&amp;STARTBOTTOM=6077339&amp;STARTTOP=6078139</t>
  </si>
  <si>
    <t>570714700000011993</t>
  </si>
  <si>
    <t>192200</t>
  </si>
  <si>
    <t>Tåderup, Tingsted</t>
  </si>
  <si>
    <t>http://193.88.185.146/website/energidataKort/viewer.htm?starttema1=vindkraft&amp;STARTLEFT=687847&amp;STARTRIGHT=688647&amp;STARTBOTTOM=6077484&amp;STARTTOP=6078284</t>
  </si>
  <si>
    <t>570714700000011986</t>
  </si>
  <si>
    <t>192199</t>
  </si>
  <si>
    <t>Nørre-Ørslev</t>
  </si>
  <si>
    <t>http://193.88.185.146/website/energidataKort/viewer.htm?starttema1=vindkraft&amp;STARTLEFT=688453&amp;STARTRIGHT=689253&amp;STARTBOTTOM=6076902&amp;STARTTOP=6077702</t>
  </si>
  <si>
    <t>V 44-600 KW</t>
  </si>
  <si>
    <t>570714700000011979</t>
  </si>
  <si>
    <t>192094</t>
  </si>
  <si>
    <t>Horbelev</t>
  </si>
  <si>
    <t>http://193.88.185.146/website/energidataKort/viewer.htm?starttema1=vindkraft&amp;STARTLEFT=697458&amp;STARTRIGHT=698258&amp;STARTBOTTOM=6079062&amp;STARTTOP=6079862</t>
  </si>
  <si>
    <t>570714700000011962</t>
  </si>
  <si>
    <t>190689</t>
  </si>
  <si>
    <t>http://193.88.185.146/website/energidataKort/viewer.htm?starttema1=vindkraft&amp;STARTLEFT=686803&amp;STARTRIGHT=687603&amp;STARTBOTTOM=6065967&amp;STARTTOP=6066767</t>
  </si>
  <si>
    <t>V 44</t>
  </si>
  <si>
    <t>570714700000011108</t>
  </si>
  <si>
    <t>190340</t>
  </si>
  <si>
    <t>Ønslev</t>
  </si>
  <si>
    <t>http://193.88.185.146/website/energidataKort/viewer.htm?starttema1=vindkraft&amp;STARTLEFT=684059&amp;STARTRIGHT=684859&amp;STARTBOTTOM=6081598&amp;STARTTOP=6082398</t>
  </si>
  <si>
    <t>MRK III</t>
  </si>
  <si>
    <t>570714700000010927</t>
  </si>
  <si>
    <t>190321</t>
  </si>
  <si>
    <t>http://193.88.185.146/website/energidataKort/viewer.htm?starttema1=vindkraft&amp;STARTLEFT=686329&amp;STARTRIGHT=687129&amp;STARTBOTTOM=6062821&amp;STARTTOP=6063621</t>
  </si>
  <si>
    <t>600 KW MK 3</t>
  </si>
  <si>
    <t>570714700000010910</t>
  </si>
  <si>
    <t>190232</t>
  </si>
  <si>
    <t>15a2</t>
  </si>
  <si>
    <t>Idestrup By, Idestrup</t>
  </si>
  <si>
    <t>http://193.88.185.146/website/energidataKort/viewer.htm?starttema1=vindkraft&amp;STARTLEFT=693461&amp;STARTRIGHT=694261&amp;STARTBOTTOM=6068566&amp;STARTTOP=6069366</t>
  </si>
  <si>
    <t>570714700000010880</t>
  </si>
  <si>
    <t>190231</t>
  </si>
  <si>
    <t>http://193.88.185.146/website/energidataKort/viewer.htm?starttema1=vindkraft&amp;STARTLEFT=693198&amp;STARTRIGHT=693998&amp;STARTBOTTOM=6068505&amp;STARTTOP=6069305</t>
  </si>
  <si>
    <t>600/125KW MK 3</t>
  </si>
  <si>
    <t>570714700000010873</t>
  </si>
  <si>
    <t>190230</t>
  </si>
  <si>
    <t>Elkenøre, Idestrup</t>
  </si>
  <si>
    <t>http://193.88.185.146/website/energidataKort/viewer.htm?starttema1=vindkraft&amp;STARTLEFT=692934&amp;STARTRIGHT=693734&amp;STARTBOTTOM=6068442&amp;STARTTOP=6069242</t>
  </si>
  <si>
    <t>M 1800-600/150 KW</t>
  </si>
  <si>
    <t>NEG MICON A/S</t>
  </si>
  <si>
    <t>570714700000010866</t>
  </si>
  <si>
    <t>184908</t>
  </si>
  <si>
    <t>5a m.fl</t>
  </si>
  <si>
    <t>Våbensted</t>
  </si>
  <si>
    <t>http://193.88.185.146/website/energidataKort/viewer.htm?starttema1=vindkraft&amp;STARTLEFT=665870&amp;STARTRIGHT=666670&amp;STARTBOTTOM=6073587&amp;STARTTOP=6074387</t>
  </si>
  <si>
    <t>570714700000010699</t>
  </si>
  <si>
    <t>184907</t>
  </si>
  <si>
    <t>Agerup, Våbensted</t>
  </si>
  <si>
    <t>http://193.88.185.146/website/energidataKort/viewer.htm?starttema1=vindkraft&amp;STARTLEFT=665898&amp;STARTRIGHT=666698&amp;STARTBOTTOM=6073399&amp;STARTTOP=6074199</t>
  </si>
  <si>
    <t>570714700000010682</t>
  </si>
  <si>
    <t>184906</t>
  </si>
  <si>
    <t>1bx</t>
  </si>
  <si>
    <t>Berritsgård Hgd, Våbensted</t>
  </si>
  <si>
    <t>http://193.88.185.146/website/energidataKort/viewer.htm?starttema1=vindkraft&amp;STARTLEFT=665927&amp;STARTRIGHT=666727&amp;STARTBOTTOM=6073212&amp;STARTTOP=6074012</t>
  </si>
  <si>
    <t>570714700000010675</t>
  </si>
  <si>
    <t>184905</t>
  </si>
  <si>
    <t>http://193.88.185.146/website/energidataKort/viewer.htm?starttema1=vindkraft&amp;STARTLEFT=665956&amp;STARTRIGHT=666756&amp;STARTBOTTOM=6073023&amp;STARTTOP=6073823</t>
  </si>
  <si>
    <t>600/150 KW</t>
  </si>
  <si>
    <t>570714700000010668</t>
  </si>
  <si>
    <t>184735</t>
  </si>
  <si>
    <t>Nr Tåstrup, Horbelev</t>
  </si>
  <si>
    <t>http://193.88.185.146/website/energidataKort/viewer.htm?starttema1=vindkraft&amp;STARTLEFT=695665&amp;STARTRIGHT=696465&amp;STARTBOTTOM=6082002&amp;STARTTOP=6082802</t>
  </si>
  <si>
    <t>570714700000010651</t>
  </si>
  <si>
    <t>184636</t>
  </si>
  <si>
    <t>Alstrup By, Brarup</t>
  </si>
  <si>
    <t>http://193.88.185.146/website/energidataKort/viewer.htm?starttema1=vindkraft&amp;STARTLEFT=679246&amp;STARTRIGHT=680046&amp;STARTBOTTOM=6084291&amp;STARTTOP=6085091</t>
  </si>
  <si>
    <t>570714700000010460</t>
  </si>
  <si>
    <t>184635</t>
  </si>
  <si>
    <t>Nørre Alslev By, Stadager</t>
  </si>
  <si>
    <t>http://193.88.185.146/website/energidataKort/viewer.htm?starttema1=vindkraft&amp;STARTLEFT=678759&amp;STARTRIGHT=679559&amp;STARTBOTTOM=6084347&amp;STARTTOP=6085147</t>
  </si>
  <si>
    <t>570714700000010453</t>
  </si>
  <si>
    <t>184634</t>
  </si>
  <si>
    <t>46ae</t>
  </si>
  <si>
    <t>http://193.88.185.146/website/energidataKort/viewer.htm?starttema1=vindkraft&amp;STARTLEFT=678271&amp;STARTRIGHT=679071&amp;STARTBOTTOM=6084402&amp;STARTTOP=6085202</t>
  </si>
  <si>
    <t>600 KW MKIII</t>
  </si>
  <si>
    <t>570714700000010446</t>
  </si>
  <si>
    <t>184633</t>
  </si>
  <si>
    <t>sundby4</t>
  </si>
  <si>
    <t>Stadager</t>
  </si>
  <si>
    <t>http://193.88.185.146/website/energidataKort/viewer.htm?starttema1=vindkraft&amp;STARTLEFT=677785&amp;STARTRIGHT=678585&amp;STARTBOTTOM=6084458&amp;STARTTOP=6085258</t>
  </si>
  <si>
    <t>V 44/600 KW</t>
  </si>
  <si>
    <t>570714700000010439</t>
  </si>
  <si>
    <t>184404</t>
  </si>
  <si>
    <t>Meelse By, Horbelev</t>
  </si>
  <si>
    <t>http://193.88.185.146/website/energidataKort/viewer.htm?starttema1=vindkraft&amp;STARTLEFT=696494&amp;STARTRIGHT=697294&amp;STARTBOTTOM=6076923&amp;STARTTOP=6077723</t>
  </si>
  <si>
    <t>570714700000010378</t>
  </si>
  <si>
    <t>184403</t>
  </si>
  <si>
    <t>http://193.88.185.146/website/energidataKort/viewer.htm?starttema1=vindkraft&amp;STARTLEFT=696489&amp;STARTRIGHT=697289&amp;STARTBOTTOM=6077122&amp;STARTTOP=6077922</t>
  </si>
  <si>
    <t>570714700000010361</t>
  </si>
  <si>
    <t>184256</t>
  </si>
  <si>
    <t>14k</t>
  </si>
  <si>
    <t>http://193.88.185.146/website/energidataKort/viewer.htm?starttema1=vindkraft&amp;STARTLEFT=677524&amp;STARTRIGHT=678324&amp;STARTBOTTOM=6086508&amp;STARTTOP=6087308</t>
  </si>
  <si>
    <t>570714700000010286</t>
  </si>
  <si>
    <t>184250</t>
  </si>
  <si>
    <t>Brarup</t>
  </si>
  <si>
    <t>http://193.88.185.146/website/energidataKort/viewer.htm?starttema1=vindkraft&amp;STARTLEFT=677521&amp;STARTRIGHT=678321&amp;STARTBOTTOM=6086661&amp;STARTTOP=6087461</t>
  </si>
  <si>
    <t>570714700000010279</t>
  </si>
  <si>
    <t>184079</t>
  </si>
  <si>
    <t>Vester Kippinge By, Kippinge</t>
  </si>
  <si>
    <t>http://193.88.185.146/website/energidataKort/viewer.htm?starttema1=vindkraft&amp;STARTLEFT=677511&amp;STARTRIGHT=678311&amp;STARTBOTTOM=6086963&amp;STARTTOP=6087763</t>
  </si>
  <si>
    <t>570714700000010170</t>
  </si>
  <si>
    <t>184078</t>
  </si>
  <si>
    <t>http://193.88.185.146/website/energidataKort/viewer.htm?starttema1=vindkraft&amp;STARTLEFT=677505&amp;STARTRIGHT=678305&amp;STARTBOTTOM=6087117&amp;STARTTOP=6087917</t>
  </si>
  <si>
    <t>MARK III</t>
  </si>
  <si>
    <t>570714700000010163</t>
  </si>
  <si>
    <t>183916</t>
  </si>
  <si>
    <t>Lundby By, Brarup</t>
  </si>
  <si>
    <t>http://193.88.185.146/website/energidataKort/viewer.htm?starttema1=vindkraft&amp;STARTLEFT=681908&amp;STARTRIGHT=682708&amp;STARTBOTTOM=6083694&amp;STARTTOP=6084494</t>
  </si>
  <si>
    <t>570714700000010156</t>
  </si>
  <si>
    <t>183915</t>
  </si>
  <si>
    <t>4a2</t>
  </si>
  <si>
    <t>Eskilstrup</t>
  </si>
  <si>
    <t>http://193.88.185.146/website/energidataKort/viewer.htm?starttema1=vindkraft&amp;STARTLEFT=682187&amp;STARTRIGHT=682987&amp;STARTBOTTOM=6083584&amp;STARTTOP=6084384</t>
  </si>
  <si>
    <t>570714700000010149</t>
  </si>
  <si>
    <t>183913</t>
  </si>
  <si>
    <t>http://193.88.185.146/website/energidataKort/viewer.htm?starttema1=vindkraft&amp;STARTLEFT=682135&amp;STARTRIGHT=682935&amp;STARTBOTTOM=6083368&amp;STARTTOP=6084168</t>
  </si>
  <si>
    <t>570714700000010132</t>
  </si>
  <si>
    <t>183912</t>
  </si>
  <si>
    <t>6a m.fl</t>
  </si>
  <si>
    <t>http://193.88.185.146/website/energidataKort/viewer.htm?starttema1=vindkraft&amp;STARTLEFT=681856&amp;STARTRIGHT=682656&amp;STARTBOTTOM=6083478&amp;STARTTOP=6084278</t>
  </si>
  <si>
    <t>570714700000010125</t>
  </si>
  <si>
    <t>183911</t>
  </si>
  <si>
    <t>http://193.88.185.146/website/energidataKort/viewer.htm?starttema1=vindkraft&amp;STARTLEFT=681578&amp;STARTRIGHT=682378&amp;STARTBOTTOM=6083590&amp;STARTTOP=6084390</t>
  </si>
  <si>
    <t>V 39 500 KW</t>
  </si>
  <si>
    <t>570714700000010118</t>
  </si>
  <si>
    <t>183284</t>
  </si>
  <si>
    <t>Skovbyvej, Tårs</t>
  </si>
  <si>
    <t>http://193.88.185.146/website/energidataKort/viewer.htm?starttema1=vindkraft&amp;STARTLEFT=669497&amp;STARTRIGHT=670297&amp;STARTBOTTOM=6081301&amp;STARTTOP=6082101</t>
  </si>
  <si>
    <t>150 KW - MK III</t>
  </si>
  <si>
    <t>570714700000009921</t>
  </si>
  <si>
    <t>182894</t>
  </si>
  <si>
    <t>Idestrup</t>
  </si>
  <si>
    <t>http://193.88.185.146/website/energidataKort/viewer.htm?starttema1=vindkraft&amp;STARTLEFT=692182&amp;STARTRIGHT=692982&amp;STARTBOTTOM=6068275&amp;STARTTOP=6069075</t>
  </si>
  <si>
    <t>V 39-500 KW</t>
  </si>
  <si>
    <t>570714700000009877</t>
  </si>
  <si>
    <t>182726</t>
  </si>
  <si>
    <t>Skelby By, Skelby</t>
  </si>
  <si>
    <t>http://193.88.185.146/website/energidataKort/viewer.htm?starttema1=vindkraft&amp;STARTLEFT=687333&amp;STARTRIGHT=688133&amp;STARTBOTTOM=6055585&amp;STARTTOP=6056385</t>
  </si>
  <si>
    <t>570714700000009839</t>
  </si>
  <si>
    <t>182387</t>
  </si>
  <si>
    <t>9 m.fl</t>
  </si>
  <si>
    <t>http://193.88.185.146/website/energidataKort/viewer.htm?starttema1=vindkraft&amp;STARTLEFT=669481&amp;STARTRIGHT=670281&amp;STARTBOTTOM=6081112&amp;STARTTOP=6081912</t>
  </si>
  <si>
    <t>450 KW MK III</t>
  </si>
  <si>
    <t>570714700000009778</t>
  </si>
  <si>
    <t>182190</t>
  </si>
  <si>
    <t>Nørre-Kirkeby</t>
  </si>
  <si>
    <t>http://193.88.185.146/website/energidataKort/viewer.htm?starttema1=vindkraft&amp;STARTLEFT=682052&amp;STARTRIGHT=682852&amp;STARTBOTTOM=6085861&amp;STARTTOP=6086661</t>
  </si>
  <si>
    <t>570714700000009709</t>
  </si>
  <si>
    <t>182086</t>
  </si>
  <si>
    <t>Skelby F</t>
  </si>
  <si>
    <t>http://193.88.185.146/website/energidataKort/viewer.htm?starttema1=vindkraft&amp;STARTLEFT=685265&amp;STARTRIGHT=686065&amp;STARTBOTTOM=6060994&amp;STARTTOP=6061794</t>
  </si>
  <si>
    <t>WVM200</t>
  </si>
  <si>
    <t>570714700000009693</t>
  </si>
  <si>
    <t>181179</t>
  </si>
  <si>
    <t>Gedesby</t>
  </si>
  <si>
    <t>http://193.88.185.146/website/energidataKort/viewer.htm?starttema1=vindkraft&amp;STARTLEFT=688491&amp;STARTRIGHT=689291&amp;STARTBOTTOM=6053745&amp;STARTTOP=6054545</t>
  </si>
  <si>
    <t>570714700000009631</t>
  </si>
  <si>
    <t>181140</t>
  </si>
  <si>
    <t>http://193.88.185.146/website/energidataKort/viewer.htm?starttema1=vindkraft&amp;STARTLEFT=687519&amp;STARTRIGHT=688319&amp;STARTBOTTOM=6055847&amp;STARTTOP=6056647</t>
  </si>
  <si>
    <t>300 KW KOMBI</t>
  </si>
  <si>
    <t>570714700000009570</t>
  </si>
  <si>
    <t>180658</t>
  </si>
  <si>
    <t>Gedesby By, Gedesby</t>
  </si>
  <si>
    <t>http://193.88.185.146/website/energidataKort/viewer.htm?starttema1=vindkraft&amp;STARTLEFT=688182&amp;STARTRIGHT=688982&amp;STARTBOTTOM=6054976&amp;STARTTOP=6055776</t>
  </si>
  <si>
    <t>BONUS 300</t>
  </si>
  <si>
    <t>570714700000009532</t>
  </si>
  <si>
    <t>179444</t>
  </si>
  <si>
    <t>http://193.88.185.146/website/energidataKort/viewer.htm?starttema1=vindkraft&amp;STARTLEFT=695355&amp;STARTRIGHT=696155&amp;STARTBOTTOM=6082092&amp;STARTTOP=6082892</t>
  </si>
  <si>
    <t>570714700000009433</t>
  </si>
  <si>
    <t>178677</t>
  </si>
  <si>
    <t>Lågerup/Bregninge</t>
  </si>
  <si>
    <t>http://193.88.185.146/website/energidataKort/viewer.htm?starttema1=vindkraft&amp;STARTLEFT=673777&amp;STARTRIGHT=674577&amp;STARTBOTTOM=6064430&amp;STARTTOP=6065230</t>
  </si>
  <si>
    <t>150 KW MK III</t>
  </si>
  <si>
    <t>570714700000009396</t>
  </si>
  <si>
    <t>178538</t>
  </si>
  <si>
    <t>http://193.88.185.146/website/energidataKort/viewer.htm?starttema1=vindkraft&amp;STARTLEFT=693726&amp;STARTRIGHT=694526&amp;STARTBOTTOM=6068428&amp;STARTTOP=6069228</t>
  </si>
  <si>
    <t>71-250 KW - COMBI</t>
  </si>
  <si>
    <t>570714700000009389</t>
  </si>
  <si>
    <t>178302</t>
  </si>
  <si>
    <t>Egelev By, Nørre Vedby</t>
  </si>
  <si>
    <t>http://193.88.185.146/website/energidataKort/viewer.htm?starttema1=vindkraft&amp;STARTLEFT=683292&amp;STARTRIGHT=684092&amp;STARTBOTTOM=6090691&amp;STARTTOP=6091491</t>
  </si>
  <si>
    <t>570714700000009365</t>
  </si>
  <si>
    <t>178225</t>
  </si>
  <si>
    <t>Virket, Falkerslev</t>
  </si>
  <si>
    <t>http://193.88.185.146/website/energidataKort/viewer.htm?starttema1=vindkraft&amp;STARTLEFT=691437&amp;STARTRIGHT=692237&amp;STARTBOTTOM=6080119&amp;STARTTOP=6080919</t>
  </si>
  <si>
    <t>570714700000009341</t>
  </si>
  <si>
    <t>177786</t>
  </si>
  <si>
    <t>Skerne By, Gundslev</t>
  </si>
  <si>
    <t>http://193.88.185.146/website/energidataKort/viewer.htm?starttema1=vindkraft&amp;STARTLEFT=687129&amp;STARTRIGHT=687929&amp;STARTBOTTOM=6086753&amp;STARTTOP=6087553</t>
  </si>
  <si>
    <t>W 2800/150 KW</t>
  </si>
  <si>
    <t>570714700000009327</t>
  </si>
  <si>
    <t>177272</t>
  </si>
  <si>
    <t>Musse</t>
  </si>
  <si>
    <t>http://193.88.185.146/website/energidataKort/viewer.htm?starttema1=vindkraft&amp;STARTLEFT=671735&amp;STARTRIGHT=672535&amp;STARTBOTTOM=6065888&amp;STARTTOP=6066688</t>
  </si>
  <si>
    <t>570714700000009211</t>
  </si>
  <si>
    <t>176386</t>
  </si>
  <si>
    <t>18l</t>
  </si>
  <si>
    <t>Gundslevmagle By, Torkilstrup</t>
  </si>
  <si>
    <t>http://193.88.185.146/website/energidataKort/viewer.htm?starttema1=vindkraft&amp;STARTLEFT=686756&amp;STARTRIGHT=687556&amp;STARTBOTTOM=6084444&amp;STARTTOP=6085244</t>
  </si>
  <si>
    <t>570714700000009174</t>
  </si>
  <si>
    <t>18tl</t>
  </si>
  <si>
    <t>http://193.88.185.146/website/energidataKort/viewer.htm?starttema1=vindkraft&amp;STARTLEFT=686782&amp;STARTRIGHT=687582&amp;STARTBOTTOM=6084564&amp;STARTTOP=6085364</t>
  </si>
  <si>
    <t>570714700000009167</t>
  </si>
  <si>
    <t>176367</t>
  </si>
  <si>
    <t>http://193.88.185.146/website/energidataKort/viewer.htm?starttema1=vindkraft&amp;STARTLEFT=686173&amp;STARTRIGHT=686973&amp;STARTBOTTOM=6058005&amp;STARTTOP=6058805</t>
  </si>
  <si>
    <t>150 MARK 3</t>
  </si>
  <si>
    <t>570714700000009150</t>
  </si>
  <si>
    <t>176217</t>
  </si>
  <si>
    <t>Torkilstrup</t>
  </si>
  <si>
    <t>http://193.88.185.146/website/energidataKort/viewer.htm?starttema1=vindkraft&amp;STARTLEFT=688295&amp;STARTRIGHT=689095&amp;STARTBOTTOM=6083817&amp;STARTTOP=6084617</t>
  </si>
  <si>
    <t>570714700000009136</t>
  </si>
  <si>
    <t>176086</t>
  </si>
  <si>
    <t>http://193.88.185.146/website/energidataKort/viewer.htm?starttema1=vindkraft&amp;STARTLEFT=695422&amp;STARTRIGHT=696222&amp;STARTBOTTOM=6082018&amp;STARTTOP=6082818</t>
  </si>
  <si>
    <t>225/W27</t>
  </si>
  <si>
    <t>570714700000009099</t>
  </si>
  <si>
    <t>175809</t>
  </si>
  <si>
    <t>10b m.fl</t>
  </si>
  <si>
    <t>V. Kippinge</t>
  </si>
  <si>
    <t>http://193.88.185.146/website/energidataKort/viewer.htm?starttema1=vindkraft&amp;STARTLEFT=677149&amp;STARTRIGHT=677949&amp;STARTBOTTOM=6088156&amp;STARTTOP=6088956</t>
  </si>
  <si>
    <t>W2800/150</t>
  </si>
  <si>
    <t>570714700000009037</t>
  </si>
  <si>
    <t>175665</t>
  </si>
  <si>
    <t>Vester-Ulslev</t>
  </si>
  <si>
    <t>http://193.88.185.146/website/energidataKort/viewer.htm?starttema1=vindkraft&amp;STARTLEFT=666265&amp;STARTRIGHT=667065&amp;STARTBOTTOM=6062518&amp;STARTTOP=6063318</t>
  </si>
  <si>
    <t>570714700000009020</t>
  </si>
  <si>
    <t>175364</t>
  </si>
  <si>
    <t>Nørre Alslev</t>
  </si>
  <si>
    <t>http://193.88.185.146/website/energidataKort/viewer.htm?starttema1=vindkraft&amp;STARTLEFT=683438&amp;STARTRIGHT=684238&amp;STARTBOTTOM=6090382&amp;STARTTOP=6091182</t>
  </si>
  <si>
    <t>570714700000008955</t>
  </si>
  <si>
    <t>175363</t>
  </si>
  <si>
    <t>http://193.88.185.146/website/energidataKort/viewer.htm?starttema1=vindkraft&amp;STARTLEFT=674800&amp;STARTRIGHT=675600&amp;STARTBOTTOM=6066431&amp;STARTTOP=6067231</t>
  </si>
  <si>
    <t>WIND WORLD/MICON</t>
  </si>
  <si>
    <t>570714700000008948</t>
  </si>
  <si>
    <t>175125</t>
  </si>
  <si>
    <t>a</t>
  </si>
  <si>
    <t>Grønnegade By, Bregninge</t>
  </si>
  <si>
    <t>http://193.88.185.146/website/energidataKort/viewer.htm?starttema1=vindkraft&amp;STARTLEFT=672272&amp;STARTRIGHT=673072&amp;STARTBOTTOM=6065992&amp;STARTTOP=6066792</t>
  </si>
  <si>
    <t>570714700000008924</t>
  </si>
  <si>
    <t>175121</t>
  </si>
  <si>
    <t>Øster Ulslev By, Ø.Ulslev</t>
  </si>
  <si>
    <t>http://193.88.185.146/website/energidataKort/viewer.htm?starttema1=vindkraft&amp;STARTLEFT=668438&amp;STARTRIGHT=669238&amp;STARTBOTTOM=6063687&amp;STARTTOP=6064487</t>
  </si>
  <si>
    <t>150/30 KW MARK 2</t>
  </si>
  <si>
    <t>570714700000008917</t>
  </si>
  <si>
    <t>174777</t>
  </si>
  <si>
    <t>http://193.88.185.146/website/energidataKort/viewer.htm?starttema1=vindkraft&amp;STARTLEFT=681631&amp;STARTRIGHT=682431&amp;STARTBOTTOM=6083806&amp;STARTTOP=6084606</t>
  </si>
  <si>
    <t>V27-225/50 KW</t>
  </si>
  <si>
    <t>570714700000008863</t>
  </si>
  <si>
    <t>174441</t>
  </si>
  <si>
    <t>37a</t>
  </si>
  <si>
    <t>Kippinge</t>
  </si>
  <si>
    <t>http://193.88.185.146/website/energidataKort/viewer.htm?starttema1=vindkraft&amp;STARTLEFT=677515&amp;STARTRIGHT=678315&amp;STARTBOTTOM=6086812&amp;STARTTOP=6087612</t>
  </si>
  <si>
    <t>570714700000008849</t>
  </si>
  <si>
    <t>174142</t>
  </si>
  <si>
    <t>http://193.88.185.146/website/energidataKort/viewer.htm?starttema1=vindkraft&amp;STARTLEFT=686866&amp;STARTRIGHT=687666&amp;STARTBOTTOM=6086839&amp;STARTTOP=6087639</t>
  </si>
  <si>
    <t>150 KW MK.1</t>
  </si>
  <si>
    <t>570714700000008801</t>
  </si>
  <si>
    <t>162495</t>
  </si>
  <si>
    <t>Gedesby By Og Sogn</t>
  </si>
  <si>
    <t>http://193.88.185.146/website/energidataKort/viewer.htm?starttema1=vindkraft&amp;STARTLEFT=687732&amp;STARTRIGHT=688532&amp;STARTBOTTOM=6055159&amp;STARTTOP=6055959</t>
  </si>
  <si>
    <t>570714700000008689</t>
  </si>
  <si>
    <t>173404</t>
  </si>
  <si>
    <t>Stodstrup By, Eskilstrup</t>
  </si>
  <si>
    <t>http://193.88.185.146/website/energidataKort/viewer.htm?starttema1=vindkraft&amp;STARTLEFT=682414&amp;STARTRIGHT=683214&amp;STARTBOTTOM=6083257&amp;STARTTOP=6084057</t>
  </si>
  <si>
    <t>VW 150/2320</t>
  </si>
  <si>
    <t>570714700000008672</t>
  </si>
  <si>
    <t>173324</t>
  </si>
  <si>
    <t>http://193.88.185.146/website/energidataKort/viewer.htm?starttema1=vindkraft&amp;STARTLEFT=679890&amp;STARTRIGHT=680690&amp;STARTBOTTOM=6069883&amp;STARTTOP=6070683</t>
  </si>
  <si>
    <t>W 2500/150</t>
  </si>
  <si>
    <t>570714700000008665</t>
  </si>
  <si>
    <t>170885</t>
  </si>
  <si>
    <t>Frejlev By, Kettinge</t>
  </si>
  <si>
    <t>http://193.88.185.146/website/energidataKort/viewer.htm?starttema1=vindkraft&amp;STARTLEFT=676816&amp;STARTRIGHT=677616&amp;STARTBOTTOM=6066077&amp;STARTTOP=6066877</t>
  </si>
  <si>
    <t>W 2700/150</t>
  </si>
  <si>
    <t>570714700000008603</t>
  </si>
  <si>
    <t>169661</t>
  </si>
  <si>
    <t>http://193.88.185.146/website/energidataKort/viewer.htm?starttema1=vindkraft&amp;STARTLEFT=669161&amp;STARTRIGHT=669961&amp;STARTBOTTOM=6081177&amp;STARTTOP=6081977</t>
  </si>
  <si>
    <t>570714700000008597</t>
  </si>
  <si>
    <t>167112</t>
  </si>
  <si>
    <t>Sdr Alslev By, Sdr. Kirkeby</t>
  </si>
  <si>
    <t>http://193.88.185.146/website/energidataKort/viewer.htm?starttema1=vindkraft&amp;STARTLEFT=692257&amp;STARTRIGHT=693057&amp;STARTBOTTOM=6072051&amp;STARTTOP=6072851</t>
  </si>
  <si>
    <t>570714700000008566</t>
  </si>
  <si>
    <t>166947</t>
  </si>
  <si>
    <t>Vigsnæs By, Vigsnæs</t>
  </si>
  <si>
    <t>http://193.88.185.146/website/energidataKort/viewer.htm?starttema1=vindkraft&amp;STARTLEFT=670133&amp;STARTRIGHT=670933&amp;STARTBOTTOM=6085827&amp;STARTTOP=6086627</t>
  </si>
  <si>
    <t>W 2320/150 KW</t>
  </si>
  <si>
    <t>570714700000008528</t>
  </si>
  <si>
    <t>166138</t>
  </si>
  <si>
    <t>Nagelsti, Nyk.F</t>
  </si>
  <si>
    <t>http://193.88.185.146/website/energidataKort/viewer.htm?starttema1=vindkraft&amp;STARTLEFT=681718&amp;STARTRIGHT=682518&amp;STARTBOTTOM=6068938&amp;STARTTOP=6069738</t>
  </si>
  <si>
    <t>150 KW MK 1</t>
  </si>
  <si>
    <t>570714700000008412</t>
  </si>
  <si>
    <t>165311</t>
  </si>
  <si>
    <t>http://193.88.185.146/website/energidataKort/viewer.htm?starttema1=vindkraft&amp;STARTLEFT=690931&amp;STARTRIGHT=691731&amp;STARTBOTTOM=6070987&amp;STARTTOP=6071787</t>
  </si>
  <si>
    <t>24 C</t>
  </si>
  <si>
    <t>570714700000008313</t>
  </si>
  <si>
    <t>165255</t>
  </si>
  <si>
    <t>3a,4a</t>
  </si>
  <si>
    <t>Hasselø By, Væggerløse</t>
  </si>
  <si>
    <t>http://193.88.185.146/website/energidataKort/viewer.htm?starttema1=vindkraft&amp;STARTLEFT=686138&amp;STARTRIGHT=686938&amp;STARTBOTTOM=6067807&amp;STARTTOP=6068607</t>
  </si>
  <si>
    <t>570714700000008290</t>
  </si>
  <si>
    <t>2130225</t>
  </si>
  <si>
    <t>http://193.88.185.146/website/energidataKort/viewer.htm?starttema1=vindkraft&amp;STARTLEFT=686252&amp;STARTRIGHT=687052&amp;STARTBOTTOM=6067936&amp;STARTTOP=6068736</t>
  </si>
  <si>
    <t>DW 52-521-10</t>
  </si>
  <si>
    <t>570714700000008283</t>
  </si>
  <si>
    <t>165254</t>
  </si>
  <si>
    <t>http://193.88.185.146/website/energidataKort/viewer.htm?starttema1=vindkraft&amp;STARTLEFT=686331&amp;STARTRIGHT=687131&amp;STARTBOTTOM=6068027&amp;STARTTOP=6068827</t>
  </si>
  <si>
    <t>150 KW MARK 1</t>
  </si>
  <si>
    <t>570714700000008276</t>
  </si>
  <si>
    <t>165185</t>
  </si>
  <si>
    <t>http://193.88.185.146/website/energidataKort/viewer.htm?starttema1=vindkraft&amp;STARTLEFT=687913&amp;STARTRIGHT=688713&amp;STARTBOTTOM=6054868&amp;STARTTOP=6055668</t>
  </si>
  <si>
    <t>570714700000008245</t>
  </si>
  <si>
    <t>163482</t>
  </si>
  <si>
    <t>5a,1a</t>
  </si>
  <si>
    <t>Riserup, Nørre Vedby</t>
  </si>
  <si>
    <t>http://193.88.185.146/website/energidataKort/viewer.htm?starttema1=vindkraft&amp;STARTLEFT=681435&amp;STARTRIGHT=682235&amp;STARTBOTTOM=6087306&amp;STARTTOP=6088106</t>
  </si>
  <si>
    <t>570714700000007934</t>
  </si>
  <si>
    <t>163441</t>
  </si>
  <si>
    <t>Hjelm By, Majbølle</t>
  </si>
  <si>
    <t>http://193.88.185.146/website/energidataKort/viewer.htm?starttema1=vindkraft&amp;STARTLEFT=677329&amp;STARTRIGHT=678129&amp;STARTBOTTOM=6078119&amp;STARTTOP=6078919</t>
  </si>
  <si>
    <t>570714700000007897</t>
  </si>
  <si>
    <t>163251</t>
  </si>
  <si>
    <t>36b</t>
  </si>
  <si>
    <t>http://193.88.185.146/website/energidataKort/viewer.htm?starttema1=vindkraft&amp;STARTLEFT=687573&amp;STARTRIGHT=688373&amp;STARTBOTTOM=6055385&amp;STARTTOP=6056185</t>
  </si>
  <si>
    <t>150KW - 239</t>
  </si>
  <si>
    <t>570714700000007873</t>
  </si>
  <si>
    <t>163063</t>
  </si>
  <si>
    <t>Maglebrænde</t>
  </si>
  <si>
    <t>http://193.88.185.146/website/energidataKort/viewer.htm?starttema1=vindkraft&amp;STARTLEFT=694509&amp;STARTRIGHT=695309&amp;STARTBOTTOM=6083541&amp;STARTTOP=6084341</t>
  </si>
  <si>
    <t>570714700000007842</t>
  </si>
  <si>
    <t>162845</t>
  </si>
  <si>
    <t>108</t>
  </si>
  <si>
    <t>Flintinge, Toreby</t>
  </si>
  <si>
    <t>http://193.88.185.146/website/energidataKort/viewer.htm?starttema1=vindkraft&amp;STARTLEFT=678646&amp;STARTRIGHT=679446&amp;STARTBOTTOM=6069457&amp;STARTTOP=6070257</t>
  </si>
  <si>
    <t>WINDWORLD</t>
  </si>
  <si>
    <t>570714700000007798</t>
  </si>
  <si>
    <t>162798</t>
  </si>
  <si>
    <t>http://193.88.185.146/website/energidataKort/viewer.htm?starttema1=vindkraft&amp;STARTLEFT=683926&amp;STARTRIGHT=684726&amp;STARTBOTTOM=6090949&amp;STARTTOP=6091749</t>
  </si>
  <si>
    <t>570714700000007774</t>
  </si>
  <si>
    <t>173833</t>
  </si>
  <si>
    <t>http://193.88.185.146/website/energidataKort/viewer.htm?starttema1=vindkraft&amp;STARTLEFT=687818&amp;STARTRIGHT=688618&amp;STARTBOTTOM=6055026&amp;STARTTOP=6055826</t>
  </si>
  <si>
    <t>570714700000007736</t>
  </si>
  <si>
    <t>158717</t>
  </si>
  <si>
    <t>http://193.88.185.146/website/energidataKort/viewer.htm?starttema1=vindkraft&amp;STARTLEFT=686352&amp;STARTRIGHT=687152&amp;STARTBOTTOM=6062257&amp;STARTTOP=6063057</t>
  </si>
  <si>
    <t>GV 20</t>
  </si>
  <si>
    <t>GENVIND</t>
  </si>
  <si>
    <t>570714700000007552</t>
  </si>
  <si>
    <t>142403</t>
  </si>
  <si>
    <t>Klodskov By, Ønslev</t>
  </si>
  <si>
    <t>http://193.88.185.146/website/energidataKort/viewer.htm?starttema1=vindkraft&amp;STARTLEFT=681555&amp;STARTRIGHT=682355&amp;STARTBOTTOM=6079552&amp;STARTTOP=6080352</t>
  </si>
  <si>
    <t>570714700000006555</t>
  </si>
  <si>
    <t>141960</t>
  </si>
  <si>
    <t>http://193.88.185.146/website/energidataKort/viewer.htm?starttema1=vindkraft&amp;STARTLEFT=690883&amp;STARTRIGHT=691683&amp;STARTBOTTOM=6070988&amp;STARTTOP=6071788</t>
  </si>
  <si>
    <t>570714700000006548</t>
  </si>
  <si>
    <t>MA13201</t>
  </si>
  <si>
    <t>Krårup By Våbensted</t>
  </si>
  <si>
    <t>http://193.88.185.146/website/energidataKort/viewer.htm?starttema1=vindkraft&amp;STARTLEFT=663303&amp;STARTRIGHT=664103&amp;STARTBOTTOM=6076360&amp;STARTTOP=6077160</t>
  </si>
  <si>
    <t>570714700000006470</t>
  </si>
  <si>
    <t>MA13200</t>
  </si>
  <si>
    <t>http://193.88.185.146/website/energidataKort/viewer.htm?starttema1=vindkraft&amp;STARTLEFT=663118&amp;STARTRIGHT=663918&amp;STARTBOTTOM=6076379&amp;STARTTOP=6077179</t>
  </si>
  <si>
    <t>570714700000006463</t>
  </si>
  <si>
    <t>MA12994</t>
  </si>
  <si>
    <t>http://193.88.185.146/website/energidataKort/viewer.htm?starttema1=vindkraft&amp;STARTLEFT=663250&amp;STARTRIGHT=664050&amp;STARTBOTTOM=6076178&amp;STARTTOP=6076978</t>
  </si>
  <si>
    <t>Danwin 24 C</t>
  </si>
  <si>
    <t>570714700000006456</t>
  </si>
  <si>
    <t>MA13206</t>
  </si>
  <si>
    <t>http://193.88.185.146/website/energidataKort/viewer.htm?starttema1=vindkraft&amp;STARTLEFT=663248&amp;STARTRIGHT=664048&amp;STARTBOTTOM=6075471&amp;STARTTOP=6076271</t>
  </si>
  <si>
    <t>570714700000006449</t>
  </si>
  <si>
    <t>MA13202</t>
  </si>
  <si>
    <t>http://193.88.185.146/website/energidataKort/viewer.htm?starttema1=vindkraft&amp;STARTLEFT=663061&amp;STARTRIGHT=663861&amp;STARTBOTTOM=6076197&amp;STARTTOP=6076997</t>
  </si>
  <si>
    <t>570714700000006432</t>
  </si>
  <si>
    <t>MA12993</t>
  </si>
  <si>
    <t>http://193.88.185.146/website/energidataKort/viewer.htm?starttema1=vindkraft&amp;STARTLEFT=663005&amp;STARTRIGHT=663805&amp;STARTBOTTOM=6076016&amp;STARTTOP=6076816</t>
  </si>
  <si>
    <t>570714700000006425</t>
  </si>
  <si>
    <t>http://193.88.185.146/website/energidataKort/viewer.htm?starttema1=vindkraft&amp;STARTLEFT=663199&amp;STARTRIGHT=663999&amp;STARTBOTTOM=6075997&amp;STARTTOP=6076797</t>
  </si>
  <si>
    <t>570714700000006418</t>
  </si>
  <si>
    <t>2000647</t>
  </si>
  <si>
    <t>http://193.88.185.146/website/energidataKort/viewer.htm?starttema1=vindkraft&amp;STARTLEFT=667336&amp;STARTRIGHT=668136&amp;STARTBOTTOM=6075782&amp;STARTTOP=6076582</t>
  </si>
  <si>
    <t>570714700000004315</t>
  </si>
  <si>
    <t>SVV048</t>
  </si>
  <si>
    <t>http://193.88.185.146/website/energidataKort/viewer.htm?starttema1=vindkraft&amp;STARTLEFT=677612&amp;STARTRIGHT=678412&amp;STARTBOTTOM=6061389&amp;STARTTOP=6062189</t>
  </si>
  <si>
    <t>570714700000003547</t>
  </si>
  <si>
    <t>SVV027</t>
  </si>
  <si>
    <t>http://193.88.185.146/website/energidataKort/viewer.htm?starttema1=vindkraft&amp;STARTLEFT=669447&amp;STARTRIGHT=670247&amp;STARTBOTTOM=6080733&amp;STARTTOP=6081533</t>
  </si>
  <si>
    <t>570714700000002373</t>
  </si>
  <si>
    <t>http://193.88.185.146/website/energidataKort/viewer.htm?starttema1=vindkraft&amp;STARTLEFT=669463&amp;STARTRIGHT=670263&amp;STARTBOTTOM=6080922&amp;STARTTOP=6081722</t>
  </si>
  <si>
    <t>WW-3700/500</t>
  </si>
  <si>
    <t>570714700000002366</t>
  </si>
  <si>
    <t>181450</t>
  </si>
  <si>
    <t>http://193.88.185.146/website/energidataKort/viewer.htm?starttema1=vindkraft&amp;STARTLEFT=689563&amp;STARTRIGHT=690363&amp;STARTBOTTOM=6067521&amp;STARTTOP=6068321</t>
  </si>
  <si>
    <t>MKkIII</t>
  </si>
  <si>
    <t>570714700000002120</t>
  </si>
  <si>
    <t>182424</t>
  </si>
  <si>
    <t>http://193.88.185.146/website/energidataKort/viewer.htm?starttema1=vindkraft&amp;STARTLEFT=681931&amp;STARTRIGHT=682731&amp;STARTBOTTOM=6086008&amp;STARTTOP=6086808</t>
  </si>
  <si>
    <t>570714700000002113</t>
  </si>
  <si>
    <t>182425</t>
  </si>
  <si>
    <t>http://193.88.185.146/website/energidataKort/viewer.htm?starttema1=vindkraft&amp;STARTLEFT=681999&amp;STARTRIGHT=682799&amp;STARTBOTTOM=6086153&amp;STARTTOP=6086953</t>
  </si>
  <si>
    <t>570714700000002106</t>
  </si>
  <si>
    <t>182426</t>
  </si>
  <si>
    <t>http://193.88.185.146/website/energidataKort/viewer.htm?starttema1=vindkraft&amp;STARTLEFT=681854&amp;STARTRIGHT=682654&amp;STARTBOTTOM=6086241&amp;STARTTOP=6087041</t>
  </si>
  <si>
    <t>570714700000002090</t>
  </si>
  <si>
    <t>SVV007 /182768</t>
  </si>
  <si>
    <t>http://193.88.185.146/website/energidataKort/viewer.htm?starttema1=vindkraft&amp;STARTLEFT=689658&amp;STARTRIGHT=690458&amp;STARTBOTTOM=6067876&amp;STARTTOP=6068676</t>
  </si>
  <si>
    <t>570714700000001994</t>
  </si>
  <si>
    <t>197576</t>
  </si>
  <si>
    <t>Krummerup</t>
  </si>
  <si>
    <t>http://193.88.185.146/website/energidataKort/viewer.htm?starttema1=vindkraft&amp;STARTLEFT=660345&amp;STARTRIGHT=661145&amp;STARTBOTTOM=6133572&amp;STARTTOP=6134372</t>
  </si>
  <si>
    <t>570714700000103414</t>
  </si>
  <si>
    <t>70987</t>
  </si>
  <si>
    <t>Tyvelse By Og Sogn</t>
  </si>
  <si>
    <t>http://193.88.185.146/website/energidataKort/viewer.htm?starttema1=vindkraft&amp;STARTLEFT=671775&amp;STARTRIGHT=672575&amp;STARTBOTTOM=6139640&amp;STARTTOP=6140440</t>
  </si>
  <si>
    <t>570714700000014185</t>
  </si>
  <si>
    <t>195345</t>
  </si>
  <si>
    <t>Toksværd By Og Sogn</t>
  </si>
  <si>
    <t>http://193.88.185.146/website/energidataKort/viewer.htm?starttema1=vindkraft&amp;STARTLEFT=684007&amp;STARTRIGHT=684807&amp;STARTBOTTOM=6126257&amp;STARTTOP=6127057</t>
  </si>
  <si>
    <t>570714700000014154</t>
  </si>
  <si>
    <t>193882</t>
  </si>
  <si>
    <t>Toksværd</t>
  </si>
  <si>
    <t>http://193.88.185.146/website/energidataKort/viewer.htm?starttema1=vindkraft&amp;STARTLEFT=681749&amp;STARTRIGHT=682549&amp;STARTBOTTOM=6126608&amp;STARTTOP=6127408</t>
  </si>
  <si>
    <t>MICON</t>
  </si>
  <si>
    <t>570714700000014116</t>
  </si>
  <si>
    <t>195741</t>
  </si>
  <si>
    <t>Klinteby By, Karrebæk</t>
  </si>
  <si>
    <t>http://193.88.185.146/website/energidataKort/viewer.htm?starttema1=vindkraft&amp;STARTLEFT=662693&amp;STARTRIGHT=663493&amp;STARTBOTTOM=6119486&amp;STARTTOP=6120286</t>
  </si>
  <si>
    <t>570714700000013973</t>
  </si>
  <si>
    <t>195742</t>
  </si>
  <si>
    <t>http://193.88.185.146/website/energidataKort/viewer.htm?starttema1=vindkraft&amp;STARTLEFT=662875&amp;STARTRIGHT=663675&amp;STARTBOTTOM=6119434&amp;STARTTOP=6120234</t>
  </si>
  <si>
    <t>570714700000013966</t>
  </si>
  <si>
    <t>195743</t>
  </si>
  <si>
    <t>http://193.88.185.146/website/energidataKort/viewer.htm?starttema1=vindkraft&amp;STARTLEFT=663058&amp;STARTRIGHT=663858&amp;STARTBOTTOM=6119382&amp;STARTTOP=6120182</t>
  </si>
  <si>
    <t>570714700000013959</t>
  </si>
  <si>
    <t>195529</t>
  </si>
  <si>
    <t>Fodby By Og Sogn</t>
  </si>
  <si>
    <t>http://193.88.185.146/website/energidataKort/viewer.htm?starttema1=vindkraft&amp;STARTLEFT=671060&amp;STARTRIGHT=671860&amp;STARTBOTTOM=6123589&amp;STARTTOP=6124389</t>
  </si>
  <si>
    <t>570714700000013942</t>
  </si>
  <si>
    <t>195528</t>
  </si>
  <si>
    <t>http://193.88.185.146/website/energidataKort/viewer.htm?starttema1=vindkraft&amp;STARTLEFT=671055&amp;STARTRIGHT=671855&amp;STARTBOTTOM=6123409&amp;STARTTOP=6124209</t>
  </si>
  <si>
    <t>570714700000013935</t>
  </si>
  <si>
    <t>195342</t>
  </si>
  <si>
    <t>Sandby Hvg Og Sogn</t>
  </si>
  <si>
    <t>http://193.88.185.146/website/energidataKort/viewer.htm?starttema1=vindkraft&amp;STARTLEFT=673188&amp;STARTRIGHT=673988&amp;STARTBOTTOM=6139417&amp;STARTTOP=6140217</t>
  </si>
  <si>
    <t>570714700000013843</t>
  </si>
  <si>
    <t>195341</t>
  </si>
  <si>
    <t>Sandby  By Og Sogn</t>
  </si>
  <si>
    <t>http://193.88.185.146/website/energidataKort/viewer.htm?starttema1=vindkraft&amp;STARTLEFT=673062&amp;STARTRIGHT=673862&amp;STARTBOTTOM=6139545&amp;STARTTOP=6140345</t>
  </si>
  <si>
    <t>570714700000013836</t>
  </si>
  <si>
    <t>194292</t>
  </si>
  <si>
    <t>Herlufmagle</t>
  </si>
  <si>
    <t>http://193.88.185.146/website/energidataKort/viewer.htm?starttema1=vindkraft&amp;STARTLEFT=675677&amp;STARTRIGHT=676477&amp;STARTBOTTOM=6132123&amp;STARTTOP=6132923</t>
  </si>
  <si>
    <t>570714700000012846</t>
  </si>
  <si>
    <t>194291</t>
  </si>
  <si>
    <t>http://193.88.185.146/website/energidataKort/viewer.htm?starttema1=vindkraft&amp;STARTLEFT=675444&amp;STARTRIGHT=676244&amp;STARTBOTTOM=6132061&amp;STARTTOP=6132861</t>
  </si>
  <si>
    <t>570714700000012839</t>
  </si>
  <si>
    <t>194179</t>
  </si>
  <si>
    <t>Førslev Hvg, Førslev</t>
  </si>
  <si>
    <t>http://193.88.185.146/website/energidataKort/viewer.htm?starttema1=vindkraft&amp;STARTLEFT=662809&amp;STARTRIGHT=663609&amp;STARTBOTTOM=6127728&amp;STARTTOP=6128528</t>
  </si>
  <si>
    <t>570714700000012716</t>
  </si>
  <si>
    <t>194181</t>
  </si>
  <si>
    <t>Førslev</t>
  </si>
  <si>
    <t>http://193.88.185.146/website/energidataKort/viewer.htm?starttema1=vindkraft&amp;STARTLEFT=662789&amp;STARTRIGHT=663589&amp;STARTBOTTOM=6128109&amp;STARTTOP=6128909</t>
  </si>
  <si>
    <t>570714700000012709</t>
  </si>
  <si>
    <t>194180</t>
  </si>
  <si>
    <t>http://193.88.185.146/website/energidataKort/viewer.htm?starttema1=vindkraft&amp;STARTLEFT=662800&amp;STARTRIGHT=663600&amp;STARTBOTTOM=6127919&amp;STARTTOP=6128719</t>
  </si>
  <si>
    <t>570714700000012693</t>
  </si>
  <si>
    <t>193850</t>
  </si>
  <si>
    <t>Ravnsbjerg By, Toksværd</t>
  </si>
  <si>
    <t>http://193.88.185.146/website/energidataKort/viewer.htm?starttema1=vindkraft&amp;STARTLEFT=684644&amp;STARTRIGHT=685444&amp;STARTBOTTOM=6125360&amp;STARTTOP=6126160</t>
  </si>
  <si>
    <t>570714700000012457</t>
  </si>
  <si>
    <t>193849</t>
  </si>
  <si>
    <t>http://193.88.185.146/website/energidataKort/viewer.htm?starttema1=vindkraft&amp;STARTLEFT=684656&amp;STARTRIGHT=685456&amp;STARTBOTTOM=6125515&amp;STARTTOP=6126315</t>
  </si>
  <si>
    <t>570714700000012440</t>
  </si>
  <si>
    <t>193848</t>
  </si>
  <si>
    <t>http://193.88.185.146/website/energidataKort/viewer.htm?starttema1=vindkraft&amp;STARTLEFT=684668&amp;STARTRIGHT=685468&amp;STARTBOTTOM=6125671&amp;STARTTOP=6126471</t>
  </si>
  <si>
    <t>NTK 600/180</t>
  </si>
  <si>
    <t>570714700000012433</t>
  </si>
  <si>
    <t>190902</t>
  </si>
  <si>
    <t>Saltø By, Vallensved</t>
  </si>
  <si>
    <t>http://193.88.185.146/website/energidataKort/viewer.htm?starttema1=vindkraft&amp;STARTLEFT=667815&amp;STARTRIGHT=668615&amp;STARTBOTTOM=6123944&amp;STARTTOP=6124744</t>
  </si>
  <si>
    <t>570714700000012426</t>
  </si>
  <si>
    <t>192675</t>
  </si>
  <si>
    <t>http://193.88.185.146/website/energidataKort/viewer.htm?starttema1=vindkraft&amp;STARTLEFT=660304&amp;STARTRIGHT=661104&amp;STARTBOTTOM=6128271&amp;STARTTOP=6129071</t>
  </si>
  <si>
    <t>570714700000012273</t>
  </si>
  <si>
    <t>192599</t>
  </si>
  <si>
    <t>Menstrup</t>
  </si>
  <si>
    <t>http://193.88.185.146/website/energidataKort/viewer.htm?starttema1=vindkraft&amp;STARTLEFT=663459&amp;STARTRIGHT=664259&amp;STARTBOTTOM=6122552&amp;STARTTOP=6123352</t>
  </si>
  <si>
    <t>570714700000012266</t>
  </si>
  <si>
    <t>192598</t>
  </si>
  <si>
    <t>http://193.88.185.146/website/energidataKort/viewer.htm?starttema1=vindkraft&amp;STARTLEFT=663532&amp;STARTRIGHT=664332&amp;STARTBOTTOM=6122723&amp;STARTTOP=6123523</t>
  </si>
  <si>
    <t>570714700000012259</t>
  </si>
  <si>
    <t>192595</t>
  </si>
  <si>
    <t>Fodby, Fuglebjerg</t>
  </si>
  <si>
    <t>http://193.88.185.146/website/energidataKort/viewer.htm?starttema1=vindkraft&amp;STARTLEFT=671077&amp;STARTRIGHT=671877&amp;STARTBOTTOM=6124131&amp;STARTTOP=6124931</t>
  </si>
  <si>
    <t>570714700000012235</t>
  </si>
  <si>
    <t>192593</t>
  </si>
  <si>
    <t>http://193.88.185.146/website/energidataKort/viewer.htm?starttema1=vindkraft&amp;STARTLEFT=671071&amp;STARTRIGHT=671871&amp;STARTBOTTOM=6123949&amp;STARTTOP=6124749</t>
  </si>
  <si>
    <t>570714700000012228</t>
  </si>
  <si>
    <t>192592</t>
  </si>
  <si>
    <t>Fodby By, Næstved</t>
  </si>
  <si>
    <t>http://193.88.185.146/website/energidataKort/viewer.htm?starttema1=vindkraft&amp;STARTLEFT=671066&amp;STARTRIGHT=671866&amp;STARTBOTTOM=6123768&amp;STARTTOP=6124568</t>
  </si>
  <si>
    <t>MARK IV</t>
  </si>
  <si>
    <t>570714700000012211</t>
  </si>
  <si>
    <t>192591</t>
  </si>
  <si>
    <t>Kvislemark, Fyrendal</t>
  </si>
  <si>
    <t>http://193.88.185.146/website/energidataKort/viewer.htm?starttema1=vindkraft&amp;STARTLEFT=660406&amp;STARTRIGHT=661206&amp;STARTBOTTOM=6122617&amp;STARTTOP=6123417</t>
  </si>
  <si>
    <t>570714700000012204</t>
  </si>
  <si>
    <t>192464</t>
  </si>
  <si>
    <t>Holmegaard Hvgd., Holme-Olstrup</t>
  </si>
  <si>
    <t>http://193.88.185.146/website/energidataKort/viewer.htm?starttema1=vindkraft&amp;STARTLEFT=678927&amp;STARTRIGHT=679727&amp;STARTBOTTOM=6127406&amp;STARTTOP=6128206</t>
  </si>
  <si>
    <t>NM 750 KW</t>
  </si>
  <si>
    <t>570714700000011894</t>
  </si>
  <si>
    <t>192441</t>
  </si>
  <si>
    <t>Holmegaard, Holme-Olstrup</t>
  </si>
  <si>
    <t>http://193.88.185.146/website/energidataKort/viewer.htm?starttema1=vindkraft&amp;STARTLEFT=678886&amp;STARTRIGHT=679686&amp;STARTBOTTOM=6127210&amp;STARTTOP=6128010</t>
  </si>
  <si>
    <t>V 47-660 KW</t>
  </si>
  <si>
    <t>570714700000011887</t>
  </si>
  <si>
    <t>192415</t>
  </si>
  <si>
    <t>Fuglebjerg</t>
  </si>
  <si>
    <t>http://193.88.185.146/website/energidataKort/viewer.htm?starttema1=vindkraft&amp;STARTLEFT=660488&amp;STARTRIGHT=661288&amp;STARTBOTTOM=6130111&amp;STARTTOP=6130911</t>
  </si>
  <si>
    <t>600/120 KW MK III C</t>
  </si>
  <si>
    <t>570714700000011870</t>
  </si>
  <si>
    <t>191118</t>
  </si>
  <si>
    <t>Jenstrup By, Vallensved</t>
  </si>
  <si>
    <t>http://193.88.185.146/website/energidataKort/viewer.htm?starttema1=vindkraft&amp;STARTLEFT=667344&amp;STARTRIGHT=668144&amp;STARTBOTTOM=6125411&amp;STARTTOP=6126211</t>
  </si>
  <si>
    <t>600/120 KW MK III</t>
  </si>
  <si>
    <t>570714700000011733</t>
  </si>
  <si>
    <t>191114</t>
  </si>
  <si>
    <t>http://193.88.185.146/website/energidataKort/viewer.htm?starttema1=vindkraft&amp;STARTLEFT=667736&amp;STARTRIGHT=668536&amp;STARTBOTTOM=6125322&amp;STARTTOP=6126122</t>
  </si>
  <si>
    <t>570714700000011726</t>
  </si>
  <si>
    <t>182397</t>
  </si>
  <si>
    <t>Gavnø Hvdg, Vejlø</t>
  </si>
  <si>
    <t>http://193.88.185.146/website/energidataKort/viewer.htm?starttema1=vindkraft&amp;STARTLEFT=674117&amp;STARTRIGHT=674917&amp;STARTBOTTOM=6115577&amp;STARTTOP=6116377</t>
  </si>
  <si>
    <t>570714700000011696</t>
  </si>
  <si>
    <t>182396</t>
  </si>
  <si>
    <t>http://193.88.185.146/website/energidataKort/viewer.htm?starttema1=vindkraft&amp;STARTLEFT=673968&amp;STARTRIGHT=674768&amp;STARTBOTTOM=6115582&amp;STARTTOP=6116382</t>
  </si>
  <si>
    <t>570714700000011689</t>
  </si>
  <si>
    <t>191326</t>
  </si>
  <si>
    <t>Arløse Torp, Førslev</t>
  </si>
  <si>
    <t>http://193.88.185.146/website/energidataKort/viewer.htm?starttema1=vindkraft&amp;STARTLEFT=660219&amp;STARTRIGHT=661019&amp;STARTBOTTOM=6127825&amp;STARTTOP=6128625</t>
  </si>
  <si>
    <t>570714700000011276</t>
  </si>
  <si>
    <t>191117</t>
  </si>
  <si>
    <t>http://193.88.185.146/website/energidataKort/viewer.htm?starttema1=vindkraft&amp;STARTLEFT=667539&amp;STARTRIGHT=668339&amp;STARTBOTTOM=6125367&amp;STARTTOP=6126167</t>
  </si>
  <si>
    <t>M 1500-750/200 KW</t>
  </si>
  <si>
    <t>570714700000011221</t>
  </si>
  <si>
    <t>190898</t>
  </si>
  <si>
    <t>Spjellerup, Marvede</t>
  </si>
  <si>
    <t>http://193.88.185.146/website/energidataKort/viewer.htm?starttema1=vindkraft&amp;STARTLEFT=661747&amp;STARTRIGHT=662547&amp;STARTBOTTOM=6120454&amp;STARTTOP=6121254</t>
  </si>
  <si>
    <t>M 1500-750/175KW</t>
  </si>
  <si>
    <t>570714700000011160</t>
  </si>
  <si>
    <t>190897</t>
  </si>
  <si>
    <t>http://193.88.185.146/website/energidataKort/viewer.htm?starttema1=vindkraft&amp;STARTLEFT=661781&amp;STARTRIGHT=662581&amp;STARTBOTTOM=6120309&amp;STARTTOP=6121109</t>
  </si>
  <si>
    <t>570714700000011153</t>
  </si>
  <si>
    <t>190839</t>
  </si>
  <si>
    <t>http://193.88.185.146/website/energidataKort/viewer.htm?starttema1=vindkraft&amp;STARTLEFT=667625&amp;STARTRIGHT=668425&amp;STARTBOTTOM=6124004&amp;STARTTOP=6124804</t>
  </si>
  <si>
    <t>570714700000011139</t>
  </si>
  <si>
    <t>190343</t>
  </si>
  <si>
    <t>Skafterup, Fyrendal</t>
  </si>
  <si>
    <t>http://193.88.185.146/website/energidataKort/viewer.htm?starttema1=vindkraft&amp;STARTLEFT=660540&amp;STARTRIGHT=661340&amp;STARTBOTTOM=6121872&amp;STARTTOP=6122672</t>
  </si>
  <si>
    <t>570714700000010934</t>
  </si>
  <si>
    <t>184711</t>
  </si>
  <si>
    <t>Fyrendal</t>
  </si>
  <si>
    <t>http://193.88.185.146/website/energidataKort/viewer.htm?starttema1=vindkraft&amp;STARTLEFT=661346&amp;STARTRIGHT=662146&amp;STARTBOTTOM=6123835&amp;STARTTOP=6124635</t>
  </si>
  <si>
    <t>570714700000010644</t>
  </si>
  <si>
    <t>184710</t>
  </si>
  <si>
    <t>Tornemark By, Fyrendal</t>
  </si>
  <si>
    <t>http://193.88.185.146/website/energidataKort/viewer.htm?starttema1=vindkraft&amp;STARTLEFT=661217&amp;STARTRIGHT=662017&amp;STARTBOTTOM=6123989&amp;STARTTOP=6124789</t>
  </si>
  <si>
    <t>M 1500-600/150 KW</t>
  </si>
  <si>
    <t>570714700000010637</t>
  </si>
  <si>
    <t>184709</t>
  </si>
  <si>
    <t>http://193.88.185.146/website/energidataKort/viewer.htm?starttema1=vindkraft&amp;STARTLEFT=661042&amp;STARTRIGHT=661842&amp;STARTBOTTOM=6123718&amp;STARTTOP=6124518</t>
  </si>
  <si>
    <t>570714700000010620</t>
  </si>
  <si>
    <t>184708</t>
  </si>
  <si>
    <t>11l</t>
  </si>
  <si>
    <t>http://193.88.185.146/website/energidataKort/viewer.htm?starttema1=vindkraft&amp;STARTLEFT=660942&amp;STARTRIGHT=661742&amp;STARTBOTTOM=6123838&amp;STARTTOP=6124638</t>
  </si>
  <si>
    <t>M 1500-600</t>
  </si>
  <si>
    <t>570714700000010613</t>
  </si>
  <si>
    <t>184707</t>
  </si>
  <si>
    <t>http://193.88.185.146/website/energidataKort/viewer.htm?starttema1=vindkraft&amp;STARTLEFT=660842&amp;STARTRIGHT=661642&amp;STARTBOTTOM=6123958&amp;STARTTOP=6124758</t>
  </si>
  <si>
    <t>570714700000010606</t>
  </si>
  <si>
    <t>184487</t>
  </si>
  <si>
    <t>2af1a</t>
  </si>
  <si>
    <t>Katrineholm Hgd, Krummerup</t>
  </si>
  <si>
    <t>http://193.88.185.146/website/energidataKort/viewer.htm?starttema1=vindkraft&amp;STARTLEFT=656578&amp;STARTRIGHT=657378&amp;STARTBOTTOM=6132793&amp;STARTTOP=6133593</t>
  </si>
  <si>
    <t>570714700000010408</t>
  </si>
  <si>
    <t>184486</t>
  </si>
  <si>
    <t>3af19</t>
  </si>
  <si>
    <t>http://193.88.185.146/website/energidataKort/viewer.htm?starttema1=vindkraft&amp;STARTLEFT=656633&amp;STARTRIGHT=657433&amp;STARTBOTTOM=6132387&amp;STARTTOP=6133187</t>
  </si>
  <si>
    <t>570714700000010392</t>
  </si>
  <si>
    <t>184485</t>
  </si>
  <si>
    <t>http://193.88.185.146/website/energidataKort/viewer.htm?starttema1=vindkraft&amp;STARTLEFT=656689&amp;STARTRIGHT=657489&amp;STARTBOTTOM=6131981&amp;STARTTOP=6132781</t>
  </si>
  <si>
    <t>570714700000010385</t>
  </si>
  <si>
    <t>184147</t>
  </si>
  <si>
    <t>del 3af</t>
  </si>
  <si>
    <t>Arløse By, Førslev</t>
  </si>
  <si>
    <t>http://193.88.185.146/website/energidataKort/viewer.htm?starttema1=vindkraft&amp;STARTLEFT=661155&amp;STARTRIGHT=661955&amp;STARTBOTTOM=6127407&amp;STARTTOP=6128207</t>
  </si>
  <si>
    <t>570714700000010217</t>
  </si>
  <si>
    <t>184146</t>
  </si>
  <si>
    <t>del 4af</t>
  </si>
  <si>
    <t>http://193.88.185.146/website/energidataKort/viewer.htm?starttema1=vindkraft&amp;STARTLEFT=661161&amp;STARTRIGHT=661961&amp;STARTBOTTOM=6127283&amp;STARTTOP=6128083</t>
  </si>
  <si>
    <t>570714700000010200</t>
  </si>
  <si>
    <t>184144</t>
  </si>
  <si>
    <t>http://193.88.185.146/website/energidataKort/viewer.htm?starttema1=vindkraft&amp;STARTLEFT=661150&amp;STARTRIGHT=661950&amp;STARTBOTTOM=6127529&amp;STARTTOP=6128329</t>
  </si>
  <si>
    <t>570714700000010194</t>
  </si>
  <si>
    <t>183341</t>
  </si>
  <si>
    <t>7bg</t>
  </si>
  <si>
    <t>Hyllinge By Og Sogn</t>
  </si>
  <si>
    <t>http://193.88.185.146/website/energidataKort/viewer.htm?starttema1=vindkraft&amp;STARTLEFT=665375&amp;STARTRIGHT=666175&amp;STARTBOTTOM=6125426&amp;STARTTOP=6126226</t>
  </si>
  <si>
    <t>570714700000009952</t>
  </si>
  <si>
    <t>182834</t>
  </si>
  <si>
    <t>2c,9a</t>
  </si>
  <si>
    <t>Haldagerlille By Og Sogn</t>
  </si>
  <si>
    <t>http://193.88.185.146/website/energidataKort/viewer.htm?starttema1=vindkraft&amp;STARTLEFT=659814&amp;STARTRIGHT=660614&amp;STARTBOTTOM=6134032&amp;STARTTOP=6134832</t>
  </si>
  <si>
    <t>570714700000009860</t>
  </si>
  <si>
    <t>182395</t>
  </si>
  <si>
    <t>http://193.88.185.146/website/energidataKort/viewer.htm?starttema1=vindkraft&amp;STARTLEFT=673818&amp;STARTRIGHT=674618&amp;STARTBOTTOM=6115586&amp;STARTTOP=6116386</t>
  </si>
  <si>
    <t>NTK 150 KW</t>
  </si>
  <si>
    <t>570714700000009785</t>
  </si>
  <si>
    <t>181155</t>
  </si>
  <si>
    <t>http://193.88.185.146/website/energidataKort/viewer.htm?starttema1=vindkraft&amp;STARTLEFT=659767&amp;STARTRIGHT=660567&amp;STARTBOTTOM=6134310&amp;STARTTOP=6135110</t>
  </si>
  <si>
    <t>570714700000009624</t>
  </si>
  <si>
    <t>http://193.88.185.146/website/energidataKort/viewer.htm?starttema1=vindkraft&amp;STARTLEFT=659782&amp;STARTRIGHT=660582&amp;STARTBOTTOM=6134219&amp;STARTTOP=6135019</t>
  </si>
  <si>
    <t>570714700000009617</t>
  </si>
  <si>
    <t>http://193.88.185.146/website/energidataKort/viewer.htm?starttema1=vindkraft&amp;STARTLEFT=659799&amp;STARTRIGHT=660599&amp;STARTBOTTOM=6134126&amp;STARTTOP=6134926</t>
  </si>
  <si>
    <t>500/37</t>
  </si>
  <si>
    <t>570714700000009600</t>
  </si>
  <si>
    <t>181151</t>
  </si>
  <si>
    <t>Hårslev By Og Sogn</t>
  </si>
  <si>
    <t>http://193.88.185.146/website/energidataKort/viewer.htm?starttema1=vindkraft&amp;STARTLEFT=658368&amp;STARTRIGHT=659168&amp;STARTBOTTOM=6127944&amp;STARTTOP=6128744</t>
  </si>
  <si>
    <t>570714700000009587</t>
  </si>
  <si>
    <t>180827</t>
  </si>
  <si>
    <t>Flemstofte By,  Krummerup</t>
  </si>
  <si>
    <t>http://193.88.185.146/website/energidataKort/viewer.htm?starttema1=vindkraft&amp;STARTLEFT=660055&amp;STARTRIGHT=660855&amp;STARTBOTTOM=6130166&amp;STARTTOP=6130966</t>
  </si>
  <si>
    <t>BONUS (2 SYD)</t>
  </si>
  <si>
    <t>570714700000009556</t>
  </si>
  <si>
    <t>177689</t>
  </si>
  <si>
    <t>Kalkerup By, Fensmark</t>
  </si>
  <si>
    <t>http://193.88.185.146/website/energidataKort/viewer.htm?starttema1=vindkraft&amp;STARTLEFT=678564&amp;STARTRIGHT=679364&amp;STARTBOTTOM=6127881&amp;STARTTOP=6128681</t>
  </si>
  <si>
    <t>570714700000009280</t>
  </si>
  <si>
    <t>177688</t>
  </si>
  <si>
    <t>http://193.88.185.146/website/energidataKort/viewer.htm?starttema1=vindkraft&amp;STARTLEFT=678586&amp;STARTRIGHT=679386&amp;STARTBOTTOM=6127992&amp;STARTTOP=6128792</t>
  </si>
  <si>
    <t>180/40 KW</t>
  </si>
  <si>
    <t>570714700000009273</t>
  </si>
  <si>
    <t>175066</t>
  </si>
  <si>
    <t>Gelsted, Herlufmagle</t>
  </si>
  <si>
    <t>http://193.88.185.146/website/energidataKort/viewer.htm?starttema1=vindkraft&amp;STARTLEFT=675129&amp;STARTRIGHT=675929&amp;STARTBOTTOM=6130926&amp;STARTTOP=6131726</t>
  </si>
  <si>
    <t>150/30  KW</t>
  </si>
  <si>
    <t>570714700000008894</t>
  </si>
  <si>
    <t>173966</t>
  </si>
  <si>
    <t>Vallensved</t>
  </si>
  <si>
    <t>http://193.88.185.146/website/energidataKort/viewer.htm?starttema1=vindkraft&amp;STARTLEFT=669636&amp;STARTRIGHT=670436&amp;STARTBOTTOM=6128223&amp;STARTTOP=6129023</t>
  </si>
  <si>
    <t>DW/52-521-10</t>
  </si>
  <si>
    <t>570714700000008740</t>
  </si>
  <si>
    <t>173858</t>
  </si>
  <si>
    <t>http://193.88.185.146/website/energidataKort/viewer.htm?starttema1=vindkraft&amp;STARTLEFT=661312&amp;STARTRIGHT=662112&amp;STARTBOTTOM=6128373&amp;STARTTOP=6129173</t>
  </si>
  <si>
    <t>TORNADO 250 26/31,5</t>
  </si>
  <si>
    <t>DENCON</t>
  </si>
  <si>
    <t>570714700000008726</t>
  </si>
  <si>
    <t>172587</t>
  </si>
  <si>
    <t>Menstrup By, Marvede</t>
  </si>
  <si>
    <t>http://193.88.185.146/website/energidataKort/viewer.htm?starttema1=vindkraft&amp;STARTLEFT=664916&amp;STARTRIGHT=665716&amp;STARTBOTTOM=6121395&amp;STARTTOP=6122195</t>
  </si>
  <si>
    <t>570714700000008658</t>
  </si>
  <si>
    <t>http://193.88.185.146/website/energidataKort/viewer.htm?starttema1=vindkraft&amp;STARTLEFT=664706&amp;STARTRIGHT=665506&amp;STARTBOTTOM=6121539&amp;STARTTOP=6122339</t>
  </si>
  <si>
    <t>570714700000008641</t>
  </si>
  <si>
    <t>http://193.88.185.146/website/energidataKort/viewer.htm?starttema1=vindkraft&amp;STARTLEFT=664811&amp;STARTRIGHT=665611&amp;STARTBOTTOM=6121467&amp;STARTTOP=6122267</t>
  </si>
  <si>
    <t>W 2320/160 KW</t>
  </si>
  <si>
    <t>570714700000008634</t>
  </si>
  <si>
    <t>166274</t>
  </si>
  <si>
    <t>http://193.88.185.146/website/energidataKort/viewer.htm?starttema1=vindkraft&amp;STARTLEFT=683803&amp;STARTRIGHT=684603&amp;STARTBOTTOM=6123280&amp;STARTTOP=6124080</t>
  </si>
  <si>
    <t>570714700000008436</t>
  </si>
  <si>
    <t>166009</t>
  </si>
  <si>
    <t>Næstelsø By, Næstelsø</t>
  </si>
  <si>
    <t>http://193.88.185.146/website/energidataKort/viewer.htm?starttema1=vindkraft&amp;STARTLEFT=681089&amp;STARTRIGHT=681889&amp;STARTBOTTOM=6122535&amp;STARTTOP=6123335</t>
  </si>
  <si>
    <t>M 250</t>
  </si>
  <si>
    <t>570714700000008382</t>
  </si>
  <si>
    <t>165310</t>
  </si>
  <si>
    <t>Karrebækstorp, Karrebæk</t>
  </si>
  <si>
    <t>http://193.88.185.146/website/energidataKort/viewer.htm?starttema1=vindkraft&amp;STARTLEFT=665772&amp;STARTRIGHT=666572&amp;STARTBOTTOM=6120150&amp;STARTTOP=6120950</t>
  </si>
  <si>
    <t>W 2320 SERIENR.400+25</t>
  </si>
  <si>
    <t>570714700000008306</t>
  </si>
  <si>
    <t>164622</t>
  </si>
  <si>
    <t>Aversi</t>
  </si>
  <si>
    <t>http://193.88.185.146/website/energidataKort/viewer.htm?starttema1=vindkraft&amp;STARTLEFT=680115&amp;STARTRIGHT=680915&amp;STARTBOTTOM=6137109&amp;STARTTOP=6137909</t>
  </si>
  <si>
    <t>W 2320 SERIENR.400+27</t>
  </si>
  <si>
    <t>570714700000008160</t>
  </si>
  <si>
    <t>http://193.88.185.146/website/energidataKort/viewer.htm?starttema1=vindkraft&amp;STARTLEFT=679949&amp;STARTRIGHT=680749&amp;STARTBOTTOM=6137196&amp;STARTTOP=6137996</t>
  </si>
  <si>
    <t>570714700000008153</t>
  </si>
  <si>
    <t>164610</t>
  </si>
  <si>
    <t>Snesere</t>
  </si>
  <si>
    <t>http://193.88.185.146/website/energidataKort/viewer.htm?starttema1=vindkraft&amp;STARTLEFT=686838&amp;STARTRIGHT=687638&amp;STARTBOTTOM=6115962&amp;STARTTOP=6116762</t>
  </si>
  <si>
    <t>TORNADO 250 KW</t>
  </si>
  <si>
    <t>570714700000008146</t>
  </si>
  <si>
    <t>164193</t>
  </si>
  <si>
    <t>http://193.88.185.146/website/energidataKort/viewer.htm?starttema1=vindkraft&amp;STARTLEFT=664426&amp;STARTRIGHT=665226&amp;STARTBOTTOM=6118859&amp;STARTTOP=6119659</t>
  </si>
  <si>
    <t>570714700000008085</t>
  </si>
  <si>
    <t>http://193.88.185.146/website/energidataKort/viewer.htm?starttema1=vindkraft&amp;STARTLEFT=664305&amp;STARTRIGHT=665105&amp;STARTBOTTOM=6118893&amp;STARTTOP=6119693</t>
  </si>
  <si>
    <t>570714700000008078</t>
  </si>
  <si>
    <t>164192</t>
  </si>
  <si>
    <t>http://193.88.185.146/website/energidataKort/viewer.htm?starttema1=vindkraft&amp;STARTLEFT=664184&amp;STARTRIGHT=664984&amp;STARTBOTTOM=6118926&amp;STARTTOP=6119726</t>
  </si>
  <si>
    <t>570714700000008061</t>
  </si>
  <si>
    <t>http://193.88.185.146/website/energidataKort/viewer.htm?starttema1=vindkraft&amp;STARTLEFT=664065&amp;STARTRIGHT=664865&amp;STARTBOTTOM=6118960&amp;STARTTOP=6119760</t>
  </si>
  <si>
    <t>150 KW DANMARK 22</t>
  </si>
  <si>
    <t>VINDSYSSEL</t>
  </si>
  <si>
    <t>570714700000008054</t>
  </si>
  <si>
    <t>163470</t>
  </si>
  <si>
    <t>Glumsø</t>
  </si>
  <si>
    <t>http://193.88.185.146/website/energidataKort/viewer.htm?starttema1=vindkraft&amp;STARTLEFT=670653&amp;STARTRIGHT=671453&amp;STARTBOTTOM=6139210&amp;STARTTOP=6140010</t>
  </si>
  <si>
    <t>WM 19 S 99/25 KW</t>
  </si>
  <si>
    <t>570714700000007927</t>
  </si>
  <si>
    <t>162300</t>
  </si>
  <si>
    <t>1b,12a</t>
  </si>
  <si>
    <t>Karrebækstorp By, Karrebæk</t>
  </si>
  <si>
    <t>http://193.88.185.146/website/energidataKort/viewer.htm?starttema1=vindkraft&amp;STARTLEFT=665364&amp;STARTRIGHT=666164&amp;STARTBOTTOM=6119496&amp;STARTTOP=6120296</t>
  </si>
  <si>
    <t>570714700000007682</t>
  </si>
  <si>
    <t>Klinteby, Karrebæksminde</t>
  </si>
  <si>
    <t>http://193.88.185.146/website/energidataKort/viewer.htm?starttema1=vindkraft&amp;STARTLEFT=664347&amp;STARTRIGHT=665147&amp;STARTBOTTOM=6119782&amp;STARTTOP=6120582</t>
  </si>
  <si>
    <t>570714700000007644</t>
  </si>
  <si>
    <t>154851</t>
  </si>
  <si>
    <t>Rislev</t>
  </si>
  <si>
    <t>http://193.88.185.146/website/energidataKort/viewer.htm?starttema1=vindkraft&amp;STARTLEFT=673455&amp;STARTRIGHT=674255&amp;STARTBOTTOM=6127777&amp;STARTTOP=6128577</t>
  </si>
  <si>
    <t>75/18</t>
  </si>
  <si>
    <t>570714700000007194</t>
  </si>
  <si>
    <t>152769</t>
  </si>
  <si>
    <t>16 m.fl</t>
  </si>
  <si>
    <t>Fodby,Næstved</t>
  </si>
  <si>
    <t>http://193.88.185.146/website/energidataKort/viewer.htm?starttema1=vindkraft&amp;STARTLEFT=671363&amp;STARTRIGHT=672163&amp;STARTBOTTOM=6124388&amp;STARTTOP=6125188</t>
  </si>
  <si>
    <t>NTV 22/7,5 KW</t>
  </si>
  <si>
    <t>570714700000006982</t>
  </si>
  <si>
    <t>145350</t>
  </si>
  <si>
    <t>Haldagerlille By, Haldagerlille</t>
  </si>
  <si>
    <t>http://193.88.185.146/website/energidataKort/viewer.htm?starttema1=vindkraft&amp;STARTLEFT=659568&amp;STARTRIGHT=660368&amp;STARTBOTTOM=6134845&amp;STARTTOP=6135645</t>
  </si>
  <si>
    <t>570714700000006722</t>
  </si>
  <si>
    <t>SVV042</t>
  </si>
  <si>
    <t>http://193.88.185.146/website/energidataKort/viewer.htm?starttema1=vindkraft&amp;STARTLEFT=671780&amp;STARTRIGHT=672580&amp;STARTBOTTOM=6132488&amp;STARTTOP=6133288</t>
  </si>
  <si>
    <t>570714700000003202</t>
  </si>
  <si>
    <t>http://193.88.185.146/website/energidataKort/viewer.htm?starttema1=vindkraft&amp;STARTLEFT=671768&amp;STARTRIGHT=672568&amp;STARTBOTTOM=6132708&amp;STARTTOP=6133508</t>
  </si>
  <si>
    <t>570714700000003196</t>
  </si>
  <si>
    <t>183806</t>
  </si>
  <si>
    <t>http://193.88.185.146/website/energidataKort/viewer.htm?starttema1=vindkraft&amp;STARTLEFT=656737&amp;STARTRIGHT=657537&amp;STARTBOTTOM=6129972&amp;STARTTOP=6130772</t>
  </si>
  <si>
    <t>570714700000002359</t>
  </si>
  <si>
    <t>183807</t>
  </si>
  <si>
    <t>http://193.88.185.146/website/energidataKort/viewer.htm?starttema1=vindkraft&amp;STARTLEFT=656725&amp;STARTRIGHT=657525&amp;STARTBOTTOM=6130115&amp;STARTTOP=6130915</t>
  </si>
  <si>
    <t>570714700000002342</t>
  </si>
  <si>
    <t>183808</t>
  </si>
  <si>
    <t>http://193.88.185.146/website/energidataKort/viewer.htm?starttema1=vindkraft&amp;STARTLEFT=656714&amp;STARTRIGHT=657514&amp;STARTBOTTOM=6130257&amp;STARTTOP=6131057</t>
  </si>
  <si>
    <t>570714700000002335</t>
  </si>
  <si>
    <t>183809</t>
  </si>
  <si>
    <t>http://193.88.185.146/website/energidataKort/viewer.htm?starttema1=vindkraft&amp;STARTLEFT=656704&amp;STARTRIGHT=657504&amp;STARTBOTTOM=6130399&amp;STARTTOP=6131199</t>
  </si>
  <si>
    <t>570714700000002328</t>
  </si>
  <si>
    <t>SVV020</t>
  </si>
  <si>
    <t>56</t>
  </si>
  <si>
    <t>http://193.88.185.146/website/energidataKort/viewer.htm?starttema1=vindkraft&amp;STARTLEFT=687871&amp;STARTRIGHT=688671&amp;STARTBOTTOM=6115953&amp;STARTTOP=6116753</t>
  </si>
  <si>
    <t>570714700000002267</t>
  </si>
  <si>
    <t>http://193.88.185.146/website/energidataKort/viewer.htm?starttema1=vindkraft&amp;STARTLEFT=687970&amp;STARTRIGHT=688770&amp;STARTBOTTOM=6116093&amp;STARTTOP=6116893</t>
  </si>
  <si>
    <t>570714700000002250</t>
  </si>
  <si>
    <t>http://193.88.185.146/website/energidataKort/viewer.htm?starttema1=vindkraft&amp;STARTLEFT=688032&amp;STARTRIGHT=688832&amp;STARTBOTTOM=6116253&amp;STARTTOP=6117053</t>
  </si>
  <si>
    <t>NTK500/37</t>
  </si>
  <si>
    <t>570714700000002243</t>
  </si>
  <si>
    <t>181662</t>
  </si>
  <si>
    <t>http://193.88.185.146/website/energidataKort/viewer.htm?starttema1=vindkraft&amp;STARTLEFT=658434&amp;STARTRIGHT=659234&amp;STARTBOTTOM=6127602&amp;STARTTOP=6128402</t>
  </si>
  <si>
    <t>570714700000002144</t>
  </si>
  <si>
    <t>181663</t>
  </si>
  <si>
    <t>http://193.88.185.146/website/energidataKort/viewer.htm?starttema1=vindkraft&amp;STARTLEFT=658400&amp;STARTRIGHT=659200&amp;STARTBOTTOM=6127773&amp;STARTTOP=6128573</t>
  </si>
  <si>
    <t>570714700000002137</t>
  </si>
  <si>
    <t>2127335</t>
  </si>
  <si>
    <t>244b</t>
  </si>
  <si>
    <t>Rødby Markjorder</t>
  </si>
  <si>
    <t>http://193.88.185.146/website/energidataKort/viewer.htm?starttema1=vindkraft&amp;STARTLEFT=653444&amp;STARTRIGHT=654244&amp;STARTBOTTOM=6057966&amp;STARTTOP=6058766</t>
  </si>
  <si>
    <t>Lolland</t>
  </si>
  <si>
    <t>570714700000106729</t>
  </si>
  <si>
    <t>2127329</t>
  </si>
  <si>
    <t>http://193.88.185.146/website/energidataKort/viewer.htm?starttema1=vindkraft&amp;STARTLEFT=653448&amp;STARTRIGHT=654248&amp;STARTBOTTOM=6058159&amp;STARTTOP=6058959</t>
  </si>
  <si>
    <t>570714700000106712</t>
  </si>
  <si>
    <t>2127331</t>
  </si>
  <si>
    <t>http://193.88.185.146/website/energidataKort/viewer.htm?starttema1=vindkraft&amp;STARTLEFT=653611&amp;STARTRIGHT=654411&amp;STARTBOTTOM=6055651&amp;STARTTOP=6056451</t>
  </si>
  <si>
    <t>V 90 3 MW</t>
  </si>
  <si>
    <t>570714700000106705</t>
  </si>
  <si>
    <t>2001371</t>
  </si>
  <si>
    <t>Savnsø Vig, Vestenskov</t>
  </si>
  <si>
    <t>http://193.88.185.146/website/energidataKort/viewer.htm?starttema1=vindkraft&amp;STARTLEFT=634970&amp;STARTRIGHT=635770&amp;STARTBOTTOM=6076536&amp;STARTTOP=6077336</t>
  </si>
  <si>
    <t>570714700000105869</t>
  </si>
  <si>
    <t>2001372</t>
  </si>
  <si>
    <t>http://193.88.185.146/website/energidataKort/viewer.htm?starttema1=vindkraft&amp;STARTLEFT=635121&amp;STARTRIGHT=635921&amp;STARTBOTTOM=6076291&amp;STARTTOP=6077091</t>
  </si>
  <si>
    <t>V 90  3 MW</t>
  </si>
  <si>
    <t>570714700000105852</t>
  </si>
  <si>
    <t>2001376</t>
  </si>
  <si>
    <t>http://193.88.185.146/website/energidataKort/viewer.htm?starttema1=vindkraft&amp;STARTLEFT=635273&amp;STARTRIGHT=636073&amp;STARTBOTTOM=6076046&amp;STARTTOP=6076846</t>
  </si>
  <si>
    <t>570714700000105845</t>
  </si>
  <si>
    <t>2000829</t>
  </si>
  <si>
    <t>Ø. Tirsted By, Tirsted</t>
  </si>
  <si>
    <t>http://193.88.185.146/website/energidataKort/viewer.htm?starttema1=vindkraft&amp;STARTLEFT=653062&amp;STARTRIGHT=653862&amp;STARTBOTTOM=6067502&amp;STARTTOP=6068302</t>
  </si>
  <si>
    <t>V 66</t>
  </si>
  <si>
    <t>570714700000102745</t>
  </si>
  <si>
    <t>197057</t>
  </si>
  <si>
    <t>Sandby L.</t>
  </si>
  <si>
    <t>http://193.88.185.146/website/energidataKort/viewer.htm?starttema1=vindkraft&amp;STARTLEFT=632412&amp;STARTRIGHT=633212&amp;STARTBOTTOM=6081573&amp;STARTTOP=6082373</t>
  </si>
  <si>
    <t>570714700000014277</t>
  </si>
  <si>
    <t>197056</t>
  </si>
  <si>
    <t>http://193.88.185.146/website/energidataKort/viewer.htm?starttema1=vindkraft&amp;STARTLEFT=632330&amp;STARTRIGHT=633130&amp;STARTBOTTOM=6081232&amp;STARTTOP=6082032</t>
  </si>
  <si>
    <t>570714700000014260</t>
  </si>
  <si>
    <t>197055</t>
  </si>
  <si>
    <t>http://193.88.185.146/website/energidataKort/viewer.htm?starttema1=vindkraft&amp;STARTLEFT=632105&amp;STARTRIGHT=632905&amp;STARTBOTTOM=6081559&amp;STARTTOP=6082359</t>
  </si>
  <si>
    <t>570714700000014253</t>
  </si>
  <si>
    <t>197053</t>
  </si>
  <si>
    <t>http://193.88.185.146/website/energidataKort/viewer.htm?starttema1=vindkraft&amp;STARTLEFT=632046&amp;STARTRIGHT=632846&amp;STARTBOTTOM=6081211&amp;STARTTOP=6082011</t>
  </si>
  <si>
    <t>570714700000014246</t>
  </si>
  <si>
    <t>196123</t>
  </si>
  <si>
    <t>22 m.fl</t>
  </si>
  <si>
    <t>Højmark By, Sandby</t>
  </si>
  <si>
    <t>http://193.88.185.146/website/energidataKort/viewer.htm?starttema1=vindkraft&amp;STARTLEFT=631962&amp;STARTRIGHT=632762&amp;STARTBOTTOM=6084171&amp;STARTTOP=6084971</t>
  </si>
  <si>
    <t>570714700000014192</t>
  </si>
  <si>
    <t>194802</t>
  </si>
  <si>
    <t>18d</t>
  </si>
  <si>
    <t>Sandby L</t>
  </si>
  <si>
    <t>http://193.88.185.146/website/energidataKort/viewer.htm?starttema1=vindkraft&amp;STARTLEFT=631421&amp;STARTRIGHT=632221&amp;STARTBOTTOM=6083385&amp;STARTTOP=6084185</t>
  </si>
  <si>
    <t>570714700000013690</t>
  </si>
  <si>
    <t>http://193.88.185.146/website/energidataKort/viewer.htm?starttema1=vindkraft&amp;STARTLEFT=631585&amp;STARTRIGHT=632385&amp;STARTBOTTOM=6083339&amp;STARTTOP=6084139</t>
  </si>
  <si>
    <t>V 44/600</t>
  </si>
  <si>
    <t>570714700000013683</t>
  </si>
  <si>
    <t>195305</t>
  </si>
  <si>
    <t>Kastager By, Utterslev</t>
  </si>
  <si>
    <t>http://193.88.185.146/website/energidataKort/viewer.htm?starttema1=vindkraft&amp;STARTLEFT=642163&amp;STARTRIGHT=642963&amp;STARTBOTTOM=6091865&amp;STARTTOP=6092665</t>
  </si>
  <si>
    <t>570714700000013652</t>
  </si>
  <si>
    <t>195306</t>
  </si>
  <si>
    <t>Nybølle By, Horslunde</t>
  </si>
  <si>
    <t>http://193.88.185.146/website/energidataKort/viewer.htm?starttema1=vindkraft&amp;STARTLEFT=642558&amp;STARTRIGHT=643358&amp;STARTBOTTOM=6091870&amp;STARTTOP=6092670</t>
  </si>
  <si>
    <t>570714700000013645</t>
  </si>
  <si>
    <t>194933</t>
  </si>
  <si>
    <t>Stokkemarke</t>
  </si>
  <si>
    <t>http://193.88.185.146/website/energidataKort/viewer.htm?starttema1=vindkraft&amp;STARTLEFT=651212&amp;STARTRIGHT=652012&amp;STARTBOTTOM=6080107&amp;STARTTOP=6080907</t>
  </si>
  <si>
    <t>570714700000013614</t>
  </si>
  <si>
    <t>194162</t>
  </si>
  <si>
    <t>Svingbjerg By, Horslunde</t>
  </si>
  <si>
    <t>http://193.88.185.146/website/energidataKort/viewer.htm?starttema1=vindkraft&amp;STARTLEFT=643621&amp;STARTRIGHT=644421&amp;STARTBOTTOM=6086789&amp;STARTTOP=6087589</t>
  </si>
  <si>
    <t>570714700000013225</t>
  </si>
  <si>
    <t>194424</t>
  </si>
  <si>
    <t>Skodsebølle By, Landet</t>
  </si>
  <si>
    <t>http://193.88.185.146/website/energidataKort/viewer.htm?starttema1=vindkraft&amp;STARTLEFT=644803&amp;STARTRIGHT=645603&amp;STARTBOTTOM=6072695&amp;STARTTOP=6073495</t>
  </si>
  <si>
    <t>570714700000013171</t>
  </si>
  <si>
    <t>194832</t>
  </si>
  <si>
    <t>Købelev</t>
  </si>
  <si>
    <t>http://193.88.185.146/website/energidataKort/viewer.htm?starttema1=vindkraft&amp;STARTLEFT=633452&amp;STARTRIGHT=634252&amp;STARTBOTTOM=6089787&amp;STARTTOP=6090587</t>
  </si>
  <si>
    <t>900kW</t>
  </si>
  <si>
    <t>570714700000013164</t>
  </si>
  <si>
    <t>2059945</t>
  </si>
  <si>
    <t>60 m.fl</t>
  </si>
  <si>
    <t>Rødby Fjord, Tirsted</t>
  </si>
  <si>
    <t>http://193.88.185.146/website/energidataKort/viewer.htm?starttema1=vindkraft&amp;STARTLEFT=648244&amp;STARTRIGHT=649044&amp;STARTBOTTOM=6065642&amp;STARTTOP=6066442</t>
  </si>
  <si>
    <t>570714700000013003</t>
  </si>
  <si>
    <t>2059926</t>
  </si>
  <si>
    <t>http://193.88.185.146/website/energidataKort/viewer.htm?starttema1=vindkraft&amp;STARTLEFT=648422&amp;STARTRIGHT=649222&amp;STARTBOTTOM=6065604&amp;STARTTOP=6066404</t>
  </si>
  <si>
    <t>570714700000012990</t>
  </si>
  <si>
    <t>2059925</t>
  </si>
  <si>
    <t>http://193.88.185.146/website/energidataKort/viewer.htm?starttema1=vindkraft&amp;STARTLEFT=648600&amp;STARTRIGHT=649400&amp;STARTBOTTOM=6065566&amp;STARTTOP=6066366</t>
  </si>
  <si>
    <t>570714700000012983</t>
  </si>
  <si>
    <t>2059924</t>
  </si>
  <si>
    <t>http://193.88.185.146/website/energidataKort/viewer.htm?starttema1=vindkraft&amp;STARTLEFT=648778&amp;STARTRIGHT=649578&amp;STARTBOTTOM=6065528&amp;STARTTOP=6066328</t>
  </si>
  <si>
    <t>570714700000012976</t>
  </si>
  <si>
    <t>2059923</t>
  </si>
  <si>
    <t>http://193.88.185.146/website/energidataKort/viewer.htm?starttema1=vindkraft&amp;STARTLEFT=648958&amp;STARTRIGHT=649758&amp;STARTBOTTOM=6065490&amp;STARTTOP=6066290</t>
  </si>
  <si>
    <t>570714700000012969</t>
  </si>
  <si>
    <t>2059922</t>
  </si>
  <si>
    <t>http://193.88.185.146/website/energidataKort/viewer.htm?starttema1=vindkraft&amp;STARTLEFT=649134&amp;STARTRIGHT=649934&amp;STARTBOTTOM=6065451&amp;STARTTOP=6066251</t>
  </si>
  <si>
    <t>570714700000012952</t>
  </si>
  <si>
    <t>2061623</t>
  </si>
  <si>
    <t>http://193.88.185.146/website/energidataKort/viewer.htm?starttema1=vindkraft&amp;STARTLEFT=649313&amp;STARTRIGHT=650113&amp;STARTBOTTOM=6065414&amp;STARTTOP=6066214</t>
  </si>
  <si>
    <t>570714700000012945</t>
  </si>
  <si>
    <t>2059921</t>
  </si>
  <si>
    <t>http://193.88.185.146/website/energidataKort/viewer.htm?starttema1=vindkraft&amp;STARTLEFT=649490&amp;STARTRIGHT=650290&amp;STARTBOTTOM=6065375&amp;STARTTOP=6066175</t>
  </si>
  <si>
    <t>570714700000012938</t>
  </si>
  <si>
    <t>191394</t>
  </si>
  <si>
    <t>http://193.88.185.146/website/energidataKort/viewer.htm?starttema1=vindkraft&amp;STARTLEFT=644461&amp;STARTRIGHT=645261&amp;STARTBOTTOM=6072736&amp;STARTTOP=6073536</t>
  </si>
  <si>
    <t>570714700000012822</t>
  </si>
  <si>
    <t>194399</t>
  </si>
  <si>
    <t>Dannemare</t>
  </si>
  <si>
    <t>http://193.88.185.146/website/energidataKort/viewer.htm?starttema1=vindkraft&amp;STARTLEFT=641443&amp;STARTRIGHT=642243&amp;STARTBOTTOM=6066501&amp;STARTTOP=6067301</t>
  </si>
  <si>
    <t>570714700000012761</t>
  </si>
  <si>
    <t>194122</t>
  </si>
  <si>
    <t>2af6c</t>
  </si>
  <si>
    <t>Torpe By, Avnede</t>
  </si>
  <si>
    <t>http://193.88.185.146/website/energidataKort/viewer.htm?starttema1=vindkraft&amp;STARTLEFT=638941&amp;STARTRIGHT=639741&amp;STARTBOTTOM=6075288&amp;STARTTOP=6076088</t>
  </si>
  <si>
    <t>570714700000012754</t>
  </si>
  <si>
    <t>194121</t>
  </si>
  <si>
    <t>2afl5a</t>
  </si>
  <si>
    <t>Lammehave Strand, Avnede</t>
  </si>
  <si>
    <t>http://193.88.185.146/website/energidataKort/viewer.htm?starttema1=vindkraft&amp;STARTLEFT=638840&amp;STARTRIGHT=639640&amp;STARTBOTTOM=6075147&amp;STARTTOP=6075947</t>
  </si>
  <si>
    <t>570714700000012747</t>
  </si>
  <si>
    <t>194120</t>
  </si>
  <si>
    <t>5af3l</t>
  </si>
  <si>
    <t>http://193.88.185.146/website/energidataKort/viewer.htm?starttema1=vindkraft&amp;STARTLEFT=638884&amp;STARTRIGHT=639684&amp;STARTBOTTOM=6074977&amp;STARTTOP=6075777</t>
  </si>
  <si>
    <t>570714700000012730</t>
  </si>
  <si>
    <t>194119</t>
  </si>
  <si>
    <t>http://193.88.185.146/website/energidataKort/viewer.htm?starttema1=vindkraft&amp;STARTLEFT=638987&amp;STARTRIGHT=639787&amp;STARTBOTTOM=6075119&amp;STARTTOP=6075919</t>
  </si>
  <si>
    <t>570714700000012723</t>
  </si>
  <si>
    <t>194285</t>
  </si>
  <si>
    <t>Anderstrup By, Engestofte</t>
  </si>
  <si>
    <t>http://193.88.185.146/website/energidataKort/viewer.htm?starttema1=vindkraft&amp;STARTLEFT=663486&amp;STARTRIGHT=664286&amp;STARTBOTTOM=6072755&amp;STARTTOP=6073555</t>
  </si>
  <si>
    <t>570714700000012686</t>
  </si>
  <si>
    <t>194364</t>
  </si>
  <si>
    <t>Tryghus, Arninge</t>
  </si>
  <si>
    <t>http://193.88.185.146/website/energidataKort/viewer.htm?starttema1=vindkraft&amp;STARTLEFT=636760&amp;STARTRIGHT=637560&amp;STARTBOTTOM=6073515&amp;STARTTOP=6074315</t>
  </si>
  <si>
    <t>570714700000012679</t>
  </si>
  <si>
    <t>192775</t>
  </si>
  <si>
    <t>Stokkemarke By Og Sogn</t>
  </si>
  <si>
    <t>http://193.88.185.146/website/energidataKort/viewer.htm?starttema1=vindkraft&amp;STARTLEFT=651025&amp;STARTRIGHT=651825&amp;STARTBOTTOM=6078314&amp;STARTTOP=6079114</t>
  </si>
  <si>
    <t>570714700000012310</t>
  </si>
  <si>
    <t>192554</t>
  </si>
  <si>
    <t>Nøjsomhed, Købelev</t>
  </si>
  <si>
    <t>http://193.88.185.146/website/energidataKort/viewer.htm?starttema1=vindkraft&amp;STARTLEFT=632353&amp;STARTRIGHT=633153&amp;STARTBOTTOM=6089105&amp;STARTTOP=6089905</t>
  </si>
  <si>
    <t>570714700000012181</t>
  </si>
  <si>
    <t>191987</t>
  </si>
  <si>
    <t>Tjørneby By, Utterslev</t>
  </si>
  <si>
    <t>http://193.88.185.146/website/energidataKort/viewer.htm?starttema1=vindkraft&amp;STARTLEFT=638096&amp;STARTRIGHT=638896&amp;STARTBOTTOM=6089958&amp;STARTTOP=6090758</t>
  </si>
  <si>
    <t>570714700000011955</t>
  </si>
  <si>
    <t>191396</t>
  </si>
  <si>
    <t>http://193.88.185.146/website/energidataKort/viewer.htm?starttema1=vindkraft&amp;STARTLEFT=644740&amp;STARTRIGHT=645540&amp;STARTBOTTOM=6072526&amp;STARTTOP=6073326</t>
  </si>
  <si>
    <t>570714700000011948</t>
  </si>
  <si>
    <t>191395</t>
  </si>
  <si>
    <t>http://193.88.185.146/website/energidataKort/viewer.htm?starttema1=vindkraft&amp;STARTLEFT=644119&amp;STARTRIGHT=644919&amp;STARTBOTTOM=6072776&amp;STARTTOP=6073576</t>
  </si>
  <si>
    <t>570714700000011931</t>
  </si>
  <si>
    <t>191393</t>
  </si>
  <si>
    <t>http://193.88.185.146/website/energidataKort/viewer.htm?starttema1=vindkraft&amp;STARTLEFT=644059&amp;STARTRIGHT=644859&amp;STARTBOTTOM=6072602&amp;STARTTOP=6073402</t>
  </si>
  <si>
    <t>570714700000011924</t>
  </si>
  <si>
    <t>191392</t>
  </si>
  <si>
    <t>http://193.88.185.146/website/energidataKort/viewer.htm?starttema1=vindkraft&amp;STARTLEFT=644400&amp;STARTRIGHT=645200&amp;STARTBOTTOM=6072562&amp;STARTTOP=6073362</t>
  </si>
  <si>
    <t>570714700000011917</t>
  </si>
  <si>
    <t>182319</t>
  </si>
  <si>
    <t>Utterslev</t>
  </si>
  <si>
    <t>http://193.88.185.146/website/energidataKort/viewer.htm?starttema1=vindkraft&amp;STARTLEFT=637681&amp;STARTRIGHT=638481&amp;STARTBOTTOM=6091395&amp;STARTTOP=6092195</t>
  </si>
  <si>
    <t>570714700000011702</t>
  </si>
  <si>
    <t>178245</t>
  </si>
  <si>
    <t>Vesternæs, Kappel</t>
  </si>
  <si>
    <t>http://193.88.185.146/website/energidataKort/viewer.htm?starttema1=vindkraft&amp;STARTLEFT=628813&amp;STARTRIGHT=629613&amp;STARTBOTTOM=6070422&amp;STARTTOP=6071222</t>
  </si>
  <si>
    <t>570714700000011672</t>
  </si>
  <si>
    <t>190886</t>
  </si>
  <si>
    <t>Horslunde</t>
  </si>
  <si>
    <t>http://193.88.185.146/website/energidataKort/viewer.htm?starttema1=vindkraft&amp;STARTLEFT=645307&amp;STARTRIGHT=646107&amp;STARTBOTTOM=6087527&amp;STARTTOP=6088327</t>
  </si>
  <si>
    <t>570714700000011146</t>
  </si>
  <si>
    <t>190710</t>
  </si>
  <si>
    <t>http://193.88.185.146/website/energidataKort/viewer.htm?starttema1=vindkraft&amp;STARTLEFT=634106&amp;STARTRIGHT=634906&amp;STARTBOTTOM=6084893&amp;STARTTOP=6085693</t>
  </si>
  <si>
    <t>570714700000011122</t>
  </si>
  <si>
    <t>190690</t>
  </si>
  <si>
    <t>http://193.88.185.146/website/energidataKort/viewer.htm?starttema1=vindkraft&amp;STARTLEFT=633174&amp;STARTRIGHT=633974&amp;STARTBOTTOM=6085231&amp;STARTTOP=6086031</t>
  </si>
  <si>
    <t>570714700000011115</t>
  </si>
  <si>
    <t>190673</t>
  </si>
  <si>
    <t>Højsmarke By, Købelev</t>
  </si>
  <si>
    <t>http://193.88.185.146/website/energidataKort/viewer.htm?starttema1=vindkraft&amp;STARTLEFT=632018&amp;STARTRIGHT=632818&amp;STARTBOTTOM=6086842&amp;STARTTOP=6087642</t>
  </si>
  <si>
    <t>570714700000011092</t>
  </si>
  <si>
    <t>190672</t>
  </si>
  <si>
    <t>Skovbølle By, Købelev</t>
  </si>
  <si>
    <t>http://193.88.185.146/website/energidataKort/viewer.htm?starttema1=vindkraft&amp;STARTLEFT=631945&amp;STARTRIGHT=632745&amp;STARTBOTTOM=6086679&amp;STARTTOP=6087479</t>
  </si>
  <si>
    <t>570714700000011085</t>
  </si>
  <si>
    <t>190671</t>
  </si>
  <si>
    <t>http://193.88.185.146/website/energidataKort/viewer.htm?starttema1=vindkraft&amp;STARTLEFT=632191&amp;STARTRIGHT=632991&amp;STARTBOTTOM=6086662&amp;STARTTOP=6087462</t>
  </si>
  <si>
    <t>570714700000011078</t>
  </si>
  <si>
    <t>190670</t>
  </si>
  <si>
    <t>16c m.f</t>
  </si>
  <si>
    <t>http://193.88.185.146/website/energidataKort/viewer.htm?starttema1=vindkraft&amp;STARTLEFT=632115&amp;STARTRIGHT=632915&amp;STARTBOTTOM=6086499&amp;STARTTOP=6087299</t>
  </si>
  <si>
    <t>V44-600 KW</t>
  </si>
  <si>
    <t>570714700000011061</t>
  </si>
  <si>
    <t>190669</t>
  </si>
  <si>
    <t>http://193.88.185.146/website/energidataKort/viewer.htm?starttema1=vindkraft&amp;STARTLEFT=632364&amp;STARTRIGHT=633164&amp;STARTBOTTOM=6086481&amp;STARTTOP=6087281</t>
  </si>
  <si>
    <t>570714700000011054</t>
  </si>
  <si>
    <t>190668</t>
  </si>
  <si>
    <t>http://193.88.185.146/website/energidataKort/viewer.htm?starttema1=vindkraft&amp;STARTLEFT=632288&amp;STARTRIGHT=633088&amp;STARTBOTTOM=6086318&amp;STARTTOP=6087118</t>
  </si>
  <si>
    <t>570714700000011047</t>
  </si>
  <si>
    <t>190667</t>
  </si>
  <si>
    <t>Landet</t>
  </si>
  <si>
    <t>http://193.88.185.146/website/energidataKort/viewer.htm?starttema1=vindkraft&amp;STARTLEFT=646534&amp;STARTRIGHT=647334&amp;STARTBOTTOM=6067957&amp;STARTTOP=6068757</t>
  </si>
  <si>
    <t>570714700000011030</t>
  </si>
  <si>
    <t>190590</t>
  </si>
  <si>
    <t>Askø, Landet</t>
  </si>
  <si>
    <t>http://193.88.185.146/website/energidataKort/viewer.htm?starttema1=vindkraft&amp;STARTLEFT=646417&amp;STARTRIGHT=647217&amp;STARTBOTTOM=6068176&amp;STARTTOP=6068976</t>
  </si>
  <si>
    <t>570714700000011023</t>
  </si>
  <si>
    <t>190589</t>
  </si>
  <si>
    <t>http://193.88.185.146/website/energidataKort/viewer.htm?starttema1=vindkraft&amp;STARTLEFT=646548&amp;STARTRIGHT=647348&amp;STARTBOTTOM=6068638&amp;STARTTOP=6069438</t>
  </si>
  <si>
    <t>570714700000011016</t>
  </si>
  <si>
    <t>190588</t>
  </si>
  <si>
    <t>http://193.88.185.146/website/energidataKort/viewer.htm?starttema1=vindkraft&amp;STARTLEFT=646578&amp;STARTRIGHT=647378&amp;STARTBOTTOM=6068111&amp;STARTTOP=6068911</t>
  </si>
  <si>
    <t>570714700000011009</t>
  </si>
  <si>
    <t>190453</t>
  </si>
  <si>
    <t>15a m.f</t>
  </si>
  <si>
    <t>http://193.88.185.146/website/energidataKort/viewer.htm?starttema1=vindkraft&amp;STARTLEFT=633360&amp;STARTRIGHT=634160&amp;STARTBOTTOM=6086878&amp;STARTTOP=6087678</t>
  </si>
  <si>
    <t>570714700000010996</t>
  </si>
  <si>
    <t>184226</t>
  </si>
  <si>
    <t>Vindeby By Og Sogn</t>
  </si>
  <si>
    <t>http://193.88.185.146/website/energidataKort/viewer.htm?starttema1=vindkraft&amp;STARTLEFT=637218&amp;STARTRIGHT=638018&amp;STARTBOTTOM=6090158&amp;STARTTOP=6090958</t>
  </si>
  <si>
    <t>570714700000010941</t>
  </si>
  <si>
    <t>190195</t>
  </si>
  <si>
    <t>Bjergby By, Herredskirke</t>
  </si>
  <si>
    <t>http://193.88.185.146/website/energidataKort/viewer.htm?starttema1=vindkraft&amp;STARTLEFT=637093&amp;STARTRIGHT=637893&amp;STARTBOTTOM=6083723&amp;STARTTOP=6084523</t>
  </si>
  <si>
    <t>570714700000010828</t>
  </si>
  <si>
    <t>184949</t>
  </si>
  <si>
    <t>Vindeby</t>
  </si>
  <si>
    <t>http://193.88.185.146/website/energidataKort/viewer.htm?starttema1=vindkraft&amp;STARTLEFT=636410&amp;STARTRIGHT=637210&amp;STARTBOTTOM=6088890&amp;STARTTOP=6089690</t>
  </si>
  <si>
    <t>570714700000010743</t>
  </si>
  <si>
    <t>184948</t>
  </si>
  <si>
    <t>http://193.88.185.146/website/energidataKort/viewer.htm?starttema1=vindkraft&amp;STARTLEFT=636504&amp;STARTRIGHT=637304&amp;STARTBOTTOM=6088710&amp;STARTTOP=6089510</t>
  </si>
  <si>
    <t>570714700000010736</t>
  </si>
  <si>
    <t>184947</t>
  </si>
  <si>
    <t>Ll Købelevgaard,Købelev</t>
  </si>
  <si>
    <t>http://193.88.185.146/website/energidataKort/viewer.htm?starttema1=vindkraft&amp;STARTLEFT=637174&amp;STARTRIGHT=637974&amp;STARTBOTTOM=6086326&amp;STARTTOP=6087126</t>
  </si>
  <si>
    <t>570714700000010729</t>
  </si>
  <si>
    <t>184946</t>
  </si>
  <si>
    <t>Løjtofte By, Herredskirke</t>
  </si>
  <si>
    <t>http://193.88.185.146/website/energidataKort/viewer.htm?starttema1=vindkraft&amp;STARTLEFT=637431&amp;STARTRIGHT=638231&amp;STARTBOTTOM=6083953&amp;STARTTOP=6084753</t>
  </si>
  <si>
    <t>570714700000010712</t>
  </si>
  <si>
    <t>184945</t>
  </si>
  <si>
    <t>Roløkke By, Købelev</t>
  </si>
  <si>
    <t>http://193.88.185.146/website/energidataKort/viewer.htm?starttema1=vindkraft&amp;STARTLEFT=636869&amp;STARTRIGHT=637669&amp;STARTBOTTOM=6086055&amp;STARTTOP=6086855</t>
  </si>
  <si>
    <t>570714700000010705</t>
  </si>
  <si>
    <t>184687</t>
  </si>
  <si>
    <t>5ah</t>
  </si>
  <si>
    <t>Pårup By, Østofte</t>
  </si>
  <si>
    <t>http://193.88.185.146/website/energidataKort/viewer.htm?starttema1=vindkraft&amp;STARTLEFT=657116&amp;STARTRIGHT=657916&amp;STARTBOTTOM=6076850&amp;STARTTOP=6077650</t>
  </si>
  <si>
    <t>570714700000010583</t>
  </si>
  <si>
    <t>184686</t>
  </si>
  <si>
    <t>Østofte</t>
  </si>
  <si>
    <t>http://193.88.185.146/website/energidataKort/viewer.htm?starttema1=vindkraft&amp;STARTLEFT=656975&amp;STARTRIGHT=657775&amp;STARTBOTTOM=6076710&amp;STARTTOP=6077510</t>
  </si>
  <si>
    <t>570714700000010576</t>
  </si>
  <si>
    <t>184685</t>
  </si>
  <si>
    <t>http://193.88.185.146/website/energidataKort/viewer.htm?starttema1=vindkraft&amp;STARTLEFT=656833&amp;STARTRIGHT=657633&amp;STARTBOTTOM=6076572&amp;STARTTOP=6077372</t>
  </si>
  <si>
    <t>570714700000010569</t>
  </si>
  <si>
    <t>184684</t>
  </si>
  <si>
    <t>5ag</t>
  </si>
  <si>
    <t>http://193.88.185.146/website/energidataKort/viewer.htm?starttema1=vindkraft&amp;STARTLEFT=657063&amp;STARTRIGHT=657863&amp;STARTBOTTOM=6077034&amp;STARTTOP=6077834</t>
  </si>
  <si>
    <t>570714700000010552</t>
  </si>
  <si>
    <t>184683</t>
  </si>
  <si>
    <t>2af</t>
  </si>
  <si>
    <t>http://193.88.185.146/website/energidataKort/viewer.htm?starttema1=vindkraft&amp;STARTLEFT=656923&amp;STARTRIGHT=657723&amp;STARTBOTTOM=6076895&amp;STARTTOP=6077695</t>
  </si>
  <si>
    <t>570714700000010545</t>
  </si>
  <si>
    <t>184682</t>
  </si>
  <si>
    <t>Havløkke By, Østofte</t>
  </si>
  <si>
    <t>http://193.88.185.146/website/energidataKort/viewer.htm?starttema1=vindkraft&amp;STARTLEFT=656784&amp;STARTRIGHT=657584&amp;STARTBOTTOM=6076758&amp;STARTTOP=6077558</t>
  </si>
  <si>
    <t>570714700000010538</t>
  </si>
  <si>
    <t>184681</t>
  </si>
  <si>
    <t>Pårup, Østofte</t>
  </si>
  <si>
    <t>http://193.88.185.146/website/energidataKort/viewer.htm?starttema1=vindkraft&amp;STARTLEFT=656641&amp;STARTRIGHT=657441&amp;STARTBOTTOM=6076619&amp;STARTTOP=6077419</t>
  </si>
  <si>
    <t>570714700000010521</t>
  </si>
  <si>
    <t>184680</t>
  </si>
  <si>
    <t>http://193.88.185.146/website/energidataKort/viewer.htm?starttema1=vindkraft&amp;STARTLEFT=651664&amp;STARTRIGHT=652464&amp;STARTBOTTOM=6077443&amp;STARTTOP=6078243</t>
  </si>
  <si>
    <t>570714700000010514</t>
  </si>
  <si>
    <t>184679</t>
  </si>
  <si>
    <t>http://193.88.185.146/website/energidataKort/viewer.htm?starttema1=vindkraft&amp;STARTLEFT=651511&amp;STARTRIGHT=652311&amp;STARTBOTTOM=6077940&amp;STARTTOP=6078740</t>
  </si>
  <si>
    <t>570714700000010507</t>
  </si>
  <si>
    <t>184678</t>
  </si>
  <si>
    <t>2af28a</t>
  </si>
  <si>
    <t>http://193.88.185.146/website/energidataKort/viewer.htm?starttema1=vindkraft&amp;STARTLEFT=651588&amp;STARTRIGHT=652388&amp;STARTBOTTOM=6077692&amp;STARTTOP=6078492</t>
  </si>
  <si>
    <t>570714700000010491</t>
  </si>
  <si>
    <t>184677</t>
  </si>
  <si>
    <t>Hillested</t>
  </si>
  <si>
    <t>http://193.88.185.146/website/energidataKort/viewer.htm?starttema1=vindkraft&amp;STARTLEFT=656949&amp;STARTRIGHT=657749&amp;STARTBOTTOM=6068394&amp;STARTTOP=6069194</t>
  </si>
  <si>
    <t>570714700000010484</t>
  </si>
  <si>
    <t>184676</t>
  </si>
  <si>
    <t>14a m.f</t>
  </si>
  <si>
    <t>http://193.88.185.146/website/energidataKort/viewer.htm?starttema1=vindkraft&amp;STARTLEFT=657049&amp;STARTRIGHT=657849&amp;STARTBOTTOM=6068601&amp;STARTTOP=6069401</t>
  </si>
  <si>
    <t>570714700000010477</t>
  </si>
  <si>
    <t>184558</t>
  </si>
  <si>
    <t>http://193.88.185.146/website/energidataKort/viewer.htm?starttema1=vindkraft&amp;STARTLEFT=642357&amp;STARTRIGHT=643157&amp;STARTBOTTOM=6091867&amp;STARTTOP=6092667</t>
  </si>
  <si>
    <t>W-3700/550 KW</t>
  </si>
  <si>
    <t>WIND-WORLD</t>
  </si>
  <si>
    <t>570714700000010422</t>
  </si>
  <si>
    <t>184544</t>
  </si>
  <si>
    <t>Bogø Indd.,Kappel</t>
  </si>
  <si>
    <t>http://193.88.185.146/website/energidataKort/viewer.htm?starttema1=vindkraft&amp;STARTLEFT=632218&amp;STARTRIGHT=633018&amp;STARTBOTTOM=6073067&amp;STARTTOP=6073867</t>
  </si>
  <si>
    <t>570714700000010415</t>
  </si>
  <si>
    <t>184326</t>
  </si>
  <si>
    <t>11af126</t>
  </si>
  <si>
    <t>Hillested By Og Sogn</t>
  </si>
  <si>
    <t>http://193.88.185.146/website/energidataKort/viewer.htm?starttema1=vindkraft&amp;STARTLEFT=657280&amp;STARTRIGHT=658080&amp;STARTBOTTOM=6067909&amp;STARTTOP=6068709</t>
  </si>
  <si>
    <t>570714700000010354</t>
  </si>
  <si>
    <t>184325</t>
  </si>
  <si>
    <t>del 7af</t>
  </si>
  <si>
    <t>Binnitse, Hillested</t>
  </si>
  <si>
    <t>http://193.88.185.146/website/energidataKort/viewer.htm?starttema1=vindkraft&amp;STARTLEFT=657168&amp;STARTRIGHT=657968&amp;STARTBOTTOM=6068076&amp;STARTTOP=6068876</t>
  </si>
  <si>
    <t>570714700000010347</t>
  </si>
  <si>
    <t>184324</t>
  </si>
  <si>
    <t>19t</t>
  </si>
  <si>
    <t>Maribo Markjorder, Hillested</t>
  </si>
  <si>
    <t>http://193.88.185.146/website/energidataKort/viewer.htm?starttema1=vindkraft&amp;STARTLEFT=657054&amp;STARTRIGHT=657854&amp;STARTBOTTOM=6068241&amp;STARTTOP=6069041</t>
  </si>
  <si>
    <t>570714700000010330</t>
  </si>
  <si>
    <t>184323</t>
  </si>
  <si>
    <t>126g</t>
  </si>
  <si>
    <t>http://193.88.185.146/website/energidataKort/viewer.htm?starttema1=vindkraft&amp;STARTLEFT=657387&amp;STARTRIGHT=658187&amp;STARTBOTTOM=6068107&amp;STARTTOP=6068907</t>
  </si>
  <si>
    <t>570714700000010323</t>
  </si>
  <si>
    <t>184322</t>
  </si>
  <si>
    <t>126f</t>
  </si>
  <si>
    <t>http://193.88.185.146/website/energidataKort/viewer.htm?starttema1=vindkraft&amp;STARTLEFT=657275&amp;STARTRIGHT=658075&amp;STARTBOTTOM=6068271&amp;STARTTOP=6069071</t>
  </si>
  <si>
    <t>570714700000010316</t>
  </si>
  <si>
    <t>184321</t>
  </si>
  <si>
    <t>http://193.88.185.146/website/energidataKort/viewer.htm?starttema1=vindkraft&amp;STARTLEFT=657162&amp;STARTRIGHT=657962&amp;STARTBOTTOM=6068435&amp;STARTTOP=6069235</t>
  </si>
  <si>
    <t>600 KW MK 3 C</t>
  </si>
  <si>
    <t>570714700000010309</t>
  </si>
  <si>
    <t>184307</t>
  </si>
  <si>
    <t>http://193.88.185.146/website/energidataKort/viewer.htm?starttema1=vindkraft&amp;STARTLEFT=643001&amp;STARTRIGHT=643801&amp;STARTBOTTOM=6086676&amp;STARTTOP=6087476</t>
  </si>
  <si>
    <t>570714700000010293</t>
  </si>
  <si>
    <t>184229</t>
  </si>
  <si>
    <t>Ll.Kastager, Horslunde</t>
  </si>
  <si>
    <t>http://193.88.185.146/website/energidataKort/viewer.htm?starttema1=vindkraft&amp;STARTLEFT=641991&amp;STARTRIGHT=642791&amp;STARTBOTTOM=6090216&amp;STARTTOP=6091016</t>
  </si>
  <si>
    <t>V 29</t>
  </si>
  <si>
    <t>570714700000010262</t>
  </si>
  <si>
    <t>184202</t>
  </si>
  <si>
    <t>http://193.88.185.146/website/energidataKort/viewer.htm?starttema1=vindkraft&amp;STARTLEFT=634106&amp;STARTRIGHT=634906&amp;STARTBOTTOM=6088087&amp;STARTTOP=6088887</t>
  </si>
  <si>
    <t>570714700000010248</t>
  </si>
  <si>
    <t>184199</t>
  </si>
  <si>
    <t>Vesterbo, Købelev</t>
  </si>
  <si>
    <t>http://193.88.185.146/website/energidataKort/viewer.htm?starttema1=vindkraft&amp;STARTLEFT=634139&amp;STARTRIGHT=634939&amp;STARTBOTTOM=6087456&amp;STARTTOP=6088256</t>
  </si>
  <si>
    <t>570714700000010231</t>
  </si>
  <si>
    <t>184149</t>
  </si>
  <si>
    <t>Gloslunde, Hestehave</t>
  </si>
  <si>
    <t>http://193.88.185.146/website/energidataKort/viewer.htm?starttema1=vindkraft&amp;STARTLEFT=642250&amp;STARTRIGHT=643050&amp;STARTBOTTOM=6066849&amp;STARTTOP=6067649</t>
  </si>
  <si>
    <t>V 42 600 KW</t>
  </si>
  <si>
    <t>570714700000010224</t>
  </si>
  <si>
    <t>183899</t>
  </si>
  <si>
    <t>http://193.88.185.146/website/energidataKort/viewer.htm?starttema1=vindkraft&amp;STARTLEFT=631795&amp;STARTRIGHT=632595&amp;STARTBOTTOM=6087667&amp;STARTTOP=6088467</t>
  </si>
  <si>
    <t>570714700000010101</t>
  </si>
  <si>
    <t>183849</t>
  </si>
  <si>
    <t>5h m.fl</t>
  </si>
  <si>
    <t>Hoby By, Gloslunde</t>
  </si>
  <si>
    <t>http://193.88.185.146/website/energidataKort/viewer.htm?starttema1=vindkraft&amp;STARTLEFT=644890&amp;STARTRIGHT=645690&amp;STARTBOTTOM=6068652&amp;STARTTOP=6069452</t>
  </si>
  <si>
    <t>570714700000010095</t>
  </si>
  <si>
    <t>183848</t>
  </si>
  <si>
    <t>http://193.88.185.146/website/energidataKort/viewer.htm?starttema1=vindkraft&amp;STARTLEFT=645208&amp;STARTRIGHT=646008&amp;STARTBOTTOM=6068292&amp;STARTTOP=6069092</t>
  </si>
  <si>
    <t>600 KW MK III C</t>
  </si>
  <si>
    <t>570714700000010088</t>
  </si>
  <si>
    <t>183753</t>
  </si>
  <si>
    <t>Bådesgård Hvgd, Græshave</t>
  </si>
  <si>
    <t>http://193.88.185.146/website/energidataKort/viewer.htm?starttema1=vindkraft&amp;STARTLEFT=644245&amp;STARTRIGHT=645045&amp;STARTBOTTOM=6070438&amp;STARTTOP=6071238</t>
  </si>
  <si>
    <t>570714700000010071</t>
  </si>
  <si>
    <t>183672</t>
  </si>
  <si>
    <t>Vejleby</t>
  </si>
  <si>
    <t>http://193.88.185.146/website/energidataKort/viewer.htm?starttema1=vindkraft&amp;STARTLEFT=647365&amp;STARTRIGHT=648165&amp;STARTBOTTOM=6067404&amp;STARTTOP=6068204</t>
  </si>
  <si>
    <t>570714700000010064</t>
  </si>
  <si>
    <t>183671</t>
  </si>
  <si>
    <t>del 2,m</t>
  </si>
  <si>
    <t>Rødbyfjord, Vejleby</t>
  </si>
  <si>
    <t>http://193.88.185.146/website/energidataKort/viewer.htm?starttema1=vindkraft&amp;STARTLEFT=647369&amp;STARTRIGHT=648169&amp;STARTBOTTOM=6067575&amp;STARTTOP=6068375</t>
  </si>
  <si>
    <t>300 KW MK II</t>
  </si>
  <si>
    <t>570714700000010057</t>
  </si>
  <si>
    <t>183668</t>
  </si>
  <si>
    <t>http://193.88.185.146/website/energidataKort/viewer.htm?starttema1=vindkraft&amp;STARTLEFT=640206&amp;STARTRIGHT=641006&amp;STARTBOTTOM=6066834&amp;STARTTOP=6067634</t>
  </si>
  <si>
    <t>W 3700/500 KW</t>
  </si>
  <si>
    <t>570714700000010040</t>
  </si>
  <si>
    <t>183667</t>
  </si>
  <si>
    <t>Ø.Amalieager, Dannemare</t>
  </si>
  <si>
    <t>http://193.88.185.146/website/energidataKort/viewer.htm?starttema1=vindkraft&amp;STARTLEFT=640956&amp;STARTRIGHT=641756&amp;STARTBOTTOM=6066617&amp;STARTTOP=6067417</t>
  </si>
  <si>
    <t>570714700000010033</t>
  </si>
  <si>
    <t>183666</t>
  </si>
  <si>
    <t>http://193.88.185.146/website/energidataKort/viewer.htm?starttema1=vindkraft&amp;STARTLEFT=641519&amp;STARTRIGHT=642319&amp;STARTBOTTOM=6066138&amp;STARTTOP=6066938</t>
  </si>
  <si>
    <t>570714700000010002</t>
  </si>
  <si>
    <t>183624</t>
  </si>
  <si>
    <t>Dannemare By, Dannemare</t>
  </si>
  <si>
    <t>http://193.88.185.146/website/energidataKort/viewer.htm?starttema1=vindkraft&amp;STARTLEFT=641329&amp;STARTRIGHT=642129&amp;STARTBOTTOM=6071003&amp;STARTTOP=6071803</t>
  </si>
  <si>
    <t>600 KW MK 2</t>
  </si>
  <si>
    <t>570714700000009990</t>
  </si>
  <si>
    <t>183369</t>
  </si>
  <si>
    <t>Øster Skovby, Græshave</t>
  </si>
  <si>
    <t>http://193.88.185.146/website/energidataKort/viewer.htm?starttema1=vindkraft&amp;STARTLEFT=642020&amp;STARTRIGHT=642820&amp;STARTBOTTOM=6073235&amp;STARTTOP=6074035</t>
  </si>
  <si>
    <t>600 KW MK</t>
  </si>
  <si>
    <t>570714700000009983</t>
  </si>
  <si>
    <t>183368</t>
  </si>
  <si>
    <t>http://193.88.185.146/website/energidataKort/viewer.htm?starttema1=vindkraft&amp;STARTLEFT=641765&amp;STARTRIGHT=642565&amp;STARTBOTTOM=6072939&amp;STARTTOP=6073739</t>
  </si>
  <si>
    <t>600 KW MK 4</t>
  </si>
  <si>
    <t>570714700000009976</t>
  </si>
  <si>
    <t>183367</t>
  </si>
  <si>
    <t>http://193.88.185.146/website/energidataKort/viewer.htm?starttema1=vindkraft&amp;STARTLEFT=641821&amp;STARTRIGHT=642621&amp;STARTBOTTOM=6072543&amp;STARTTOP=6073343</t>
  </si>
  <si>
    <t>300 KW</t>
  </si>
  <si>
    <t>570714700000009969</t>
  </si>
  <si>
    <t>183135</t>
  </si>
  <si>
    <t>Kappel</t>
  </si>
  <si>
    <t>http://193.88.185.146/website/energidataKort/viewer.htm?starttema1=vindkraft&amp;STARTLEFT=628355&amp;STARTRIGHT=629155&amp;STARTBOTTOM=6073321&amp;STARTTOP=6074121</t>
  </si>
  <si>
    <t>600 KW MK II</t>
  </si>
  <si>
    <t>570714700000009907</t>
  </si>
  <si>
    <t>183056</t>
  </si>
  <si>
    <t>34d</t>
  </si>
  <si>
    <t>http://193.88.185.146/website/energidataKort/viewer.htm?starttema1=vindkraft&amp;STARTLEFT=647528&amp;STARTRIGHT=648328&amp;STARTBOTTOM=6067510&amp;STARTTOP=6068310</t>
  </si>
  <si>
    <t>570714700000009891</t>
  </si>
  <si>
    <t>183035</t>
  </si>
  <si>
    <t>http://193.88.185.146/website/energidataKort/viewer.htm?starttema1=vindkraft&amp;STARTLEFT=647700&amp;STARTRIGHT=648500&amp;STARTBOTTOM=6070259&amp;STARTTOP=6071059</t>
  </si>
  <si>
    <t>570714700000009884</t>
  </si>
  <si>
    <t>182769</t>
  </si>
  <si>
    <t>27a m.f</t>
  </si>
  <si>
    <t>Sandby By, Sandby</t>
  </si>
  <si>
    <t>http://193.88.185.146/website/energidataKort/viewer.htm?starttema1=vindkraft&amp;STARTLEFT=633140&amp;STARTRIGHT=633940&amp;STARTBOTTOM=6080932&amp;STARTTOP=6081732</t>
  </si>
  <si>
    <t>V 29 225 KW</t>
  </si>
  <si>
    <t>570714700000009846</t>
  </si>
  <si>
    <t>182578</t>
  </si>
  <si>
    <t>7a m.fl</t>
  </si>
  <si>
    <t>http://193.88.185.146/website/energidataKort/viewer.htm?starttema1=vindkraft&amp;STARTLEFT=640540&amp;STARTRIGHT=641340&amp;STARTBOTTOM=6090969&amp;STARTTOP=6091769</t>
  </si>
  <si>
    <t>570714700000009822</t>
  </si>
  <si>
    <t>182546</t>
  </si>
  <si>
    <t>http://193.88.185.146/website/energidataKort/viewer.htm?starttema1=vindkraft&amp;STARTLEFT=644843&amp;STARTRIGHT=645643&amp;STARTBOTTOM=6067231&amp;STARTTOP=6068031</t>
  </si>
  <si>
    <t>KOMBI 300</t>
  </si>
  <si>
    <t>570714700000009815</t>
  </si>
  <si>
    <t>182399</t>
  </si>
  <si>
    <t>Gammelby By, Tillitse</t>
  </si>
  <si>
    <t>http://193.88.185.146/website/energidataKort/viewer.htm?starttema1=vindkraft&amp;STARTLEFT=635277&amp;STARTRIGHT=636077&amp;STARTBOTTOM=6071045&amp;STARTTOP=6071845</t>
  </si>
  <si>
    <t>570714700000009792</t>
  </si>
  <si>
    <t>182363</t>
  </si>
  <si>
    <t>Græshave</t>
  </si>
  <si>
    <t>http://193.88.185.146/website/energidataKort/viewer.htm?starttema1=vindkraft&amp;STARTLEFT=644506&amp;STARTRIGHT=645306&amp;STARTBOTTOM=6071233&amp;STARTTOP=6072033</t>
  </si>
  <si>
    <t>570714700000009761</t>
  </si>
  <si>
    <t>182213</t>
  </si>
  <si>
    <t>http://193.88.185.146/website/energidataKort/viewer.htm?starttema1=vindkraft&amp;STARTLEFT=638459&amp;STARTRIGHT=639259&amp;STARTBOTTOM=6066852&amp;STARTTOP=6067652</t>
  </si>
  <si>
    <t>300 KW COMBI</t>
  </si>
  <si>
    <t>570714700000009747</t>
  </si>
  <si>
    <t>182212</t>
  </si>
  <si>
    <t>http://193.88.185.146/website/energidataKort/viewer.htm?starttema1=vindkraft&amp;STARTLEFT=638617&amp;STARTRIGHT=639417&amp;STARTBOTTOM=6066841&amp;STARTTOP=6067641</t>
  </si>
  <si>
    <t>570714700000009730</t>
  </si>
  <si>
    <t>182210</t>
  </si>
  <si>
    <t>http://193.88.185.146/website/energidataKort/viewer.htm?starttema1=vindkraft&amp;STARTLEFT=640152&amp;STARTRIGHT=640952&amp;STARTBOTTOM=6071205&amp;STARTTOP=6072005</t>
  </si>
  <si>
    <t>570714700000009723</t>
  </si>
  <si>
    <t>182209</t>
  </si>
  <si>
    <t>V.Skovby By, Vestenskov</t>
  </si>
  <si>
    <t>http://193.88.185.146/website/energidataKort/viewer.htm?starttema1=vindkraft&amp;STARTLEFT=635278&amp;STARTRIGHT=636078&amp;STARTBOTTOM=6072988&amp;STARTTOP=6073788</t>
  </si>
  <si>
    <t>570714700000009716</t>
  </si>
  <si>
    <t>181797</t>
  </si>
  <si>
    <t>Stødby By, Tillitse</t>
  </si>
  <si>
    <t>http://193.88.185.146/website/energidataKort/viewer.htm?starttema1=vindkraft&amp;STARTLEFT=639130&amp;STARTRIGHT=639930&amp;STARTBOTTOM=6070409&amp;STARTTOP=6071209</t>
  </si>
  <si>
    <t>570714700000009679</t>
  </si>
  <si>
    <t>167075</t>
  </si>
  <si>
    <t>http://193.88.185.146/website/energidataKort/viewer.htm?starttema1=vindkraft&amp;STARTLEFT=642811&amp;STARTRIGHT=643611&amp;STARTBOTTOM=6091619&amp;STARTTOP=6092419</t>
  </si>
  <si>
    <t>570714700000009563</t>
  </si>
  <si>
    <t>180719</t>
  </si>
  <si>
    <t>Arninge</t>
  </si>
  <si>
    <t>http://193.88.185.146/website/energidataKort/viewer.htm?starttema1=vindkraft&amp;STARTLEFT=636572&amp;STARTRIGHT=637372&amp;STARTBOTTOM=6074442&amp;STARTTOP=6075242</t>
  </si>
  <si>
    <t>570714700000009549</t>
  </si>
  <si>
    <t>180632</t>
  </si>
  <si>
    <t>2b1</t>
  </si>
  <si>
    <t>http://193.88.185.146/website/energidataKort/viewer.htm?starttema1=vindkraft&amp;STARTLEFT=629923&amp;STARTRIGHT=630723&amp;STARTBOTTOM=6072864&amp;STARTTOP=6073664</t>
  </si>
  <si>
    <t>570714700000009525</t>
  </si>
  <si>
    <t>180299</t>
  </si>
  <si>
    <t>Fuglse</t>
  </si>
  <si>
    <t>http://193.88.185.146/website/energidataKort/viewer.htm?starttema1=vindkraft&amp;STARTLEFT=661370&amp;STARTRIGHT=662170&amp;STARTBOTTOM=6064402&amp;STARTTOP=6065202</t>
  </si>
  <si>
    <t>570714700000009518</t>
  </si>
  <si>
    <t>180252</t>
  </si>
  <si>
    <t>Knubbelykke By, Kappel</t>
  </si>
  <si>
    <t>http://193.88.185.146/website/energidataKort/viewer.htm?starttema1=vindkraft&amp;STARTLEFT=631869&amp;STARTRIGHT=632669&amp;STARTBOTTOM=6070049&amp;STARTTOP=6070849</t>
  </si>
  <si>
    <t>570714700000009501</t>
  </si>
  <si>
    <t>180191</t>
  </si>
  <si>
    <t>5a2</t>
  </si>
  <si>
    <t>Vestenskov</t>
  </si>
  <si>
    <t>http://193.88.185.146/website/energidataKort/viewer.htm?starttema1=vindkraft&amp;STARTLEFT=635360&amp;STARTRIGHT=636160&amp;STARTBOTTOM=6072435&amp;STARTTOP=6073235</t>
  </si>
  <si>
    <t>570714700000009488</t>
  </si>
  <si>
    <t>180190</t>
  </si>
  <si>
    <t>Majbølle By, Tillitse</t>
  </si>
  <si>
    <t>http://193.88.185.146/website/energidataKort/viewer.htm?starttema1=vindkraft&amp;STARTLEFT=637586&amp;STARTRIGHT=638386&amp;STARTBOTTOM=6071949&amp;STARTTOP=6072749</t>
  </si>
  <si>
    <t>570714700000009471</t>
  </si>
  <si>
    <t>180081</t>
  </si>
  <si>
    <t>Brydebølle By, Vestenskov</t>
  </si>
  <si>
    <t>http://193.88.185.146/website/energidataKort/viewer.htm?starttema1=vindkraft&amp;STARTLEFT=636202&amp;STARTRIGHT=637002&amp;STARTBOTTOM=6072691&amp;STARTTOP=6073491</t>
  </si>
  <si>
    <t>570714700000009464</t>
  </si>
  <si>
    <t>179796</t>
  </si>
  <si>
    <t>http://193.88.185.146/website/energidataKort/viewer.htm?starttema1=vindkraft&amp;STARTLEFT=655039&amp;STARTRIGHT=655839&amp;STARTBOTTOM=6070142&amp;STARTTOP=6070942</t>
  </si>
  <si>
    <t>570714700000009440</t>
  </si>
  <si>
    <t>177898</t>
  </si>
  <si>
    <t>http://193.88.185.146/website/energidataKort/viewer.htm?starttema1=vindkraft&amp;STARTLEFT=639879&amp;STARTRIGHT=640679&amp;STARTBOTTOM=6067072&amp;STARTTOP=6067872</t>
  </si>
  <si>
    <t>570714700000009334</t>
  </si>
  <si>
    <t>177785</t>
  </si>
  <si>
    <t>Landet, Ryde, Højreby</t>
  </si>
  <si>
    <t>http://193.88.185.146/website/energidataKort/viewer.htm?starttema1=vindkraft&amp;STARTLEFT=644915&amp;STARTRIGHT=645715&amp;STARTBOTTOM=6071629&amp;STARTTOP=6072429</t>
  </si>
  <si>
    <t>570714700000009310</t>
  </si>
  <si>
    <t>177692</t>
  </si>
  <si>
    <t>http://193.88.185.146/website/energidataKort/viewer.htm?starttema1=vindkraft&amp;STARTLEFT=637506&amp;STARTRIGHT=638306&amp;STARTBOTTOM=6090566&amp;STARTTOP=6091366</t>
  </si>
  <si>
    <t>ID 178 - W 2800</t>
  </si>
  <si>
    <t>570714700000009297</t>
  </si>
  <si>
    <t>177273</t>
  </si>
  <si>
    <t>Haveløkke By, Østofte</t>
  </si>
  <si>
    <t>http://193.88.185.146/website/energidataKort/viewer.htm?starttema1=vindkraft&amp;STARTLEFT=655858&amp;STARTRIGHT=656658&amp;STARTBOTTOM=6077426&amp;STARTTOP=6078226</t>
  </si>
  <si>
    <t>570714700000009228</t>
  </si>
  <si>
    <t>176717</t>
  </si>
  <si>
    <t>28q</t>
  </si>
  <si>
    <t>http://193.88.185.146/website/energidataKort/viewer.htm?starttema1=vindkraft&amp;STARTLEFT=651307&amp;STARTRIGHT=652107&amp;STARTBOTTOM=6078239&amp;STARTTOP=6079039</t>
  </si>
  <si>
    <t>150/30 MARK II</t>
  </si>
  <si>
    <t>570714700000009204</t>
  </si>
  <si>
    <t>175981</t>
  </si>
  <si>
    <t>http://193.88.185.146/website/energidataKort/viewer.htm?starttema1=vindkraft&amp;STARTLEFT=640667&amp;STARTRIGHT=641467&amp;STARTBOTTOM=6072971&amp;STARTTOP=6073771</t>
  </si>
  <si>
    <t>570714700000009068</t>
  </si>
  <si>
    <t>175017</t>
  </si>
  <si>
    <t>http://193.88.185.146/website/energidataKort/viewer.htm?starttema1=vindkraft&amp;STARTLEFT=633360&amp;STARTRIGHT=634160&amp;STARTBOTTOM=6088719&amp;STARTTOP=6089519</t>
  </si>
  <si>
    <t>450 KW MK I</t>
  </si>
  <si>
    <t>570714700000008870</t>
  </si>
  <si>
    <t>174735</t>
  </si>
  <si>
    <t>Knubbeløkke By, Kappel</t>
  </si>
  <si>
    <t>http://193.88.185.146/website/energidataKort/viewer.htm?starttema1=vindkraft&amp;STARTLEFT=631065&amp;STARTRIGHT=631865&amp;STARTBOTTOM=6069903&amp;STARTTOP=6070703</t>
  </si>
  <si>
    <t>N 27 150/30</t>
  </si>
  <si>
    <t>570714700000008856</t>
  </si>
  <si>
    <t>173853</t>
  </si>
  <si>
    <t>http://193.88.185.146/website/energidataKort/viewer.htm?starttema1=vindkraft&amp;STARTLEFT=649350&amp;STARTRIGHT=650150&amp;STARTBOTTOM=6070241&amp;STARTTOP=6071041</t>
  </si>
  <si>
    <t>N27 150/30</t>
  </si>
  <si>
    <t>570714700000008719</t>
  </si>
  <si>
    <t>167226</t>
  </si>
  <si>
    <t>http://193.88.185.146/website/energidataKort/viewer.htm?starttema1=vindkraft&amp;STARTLEFT=649398&amp;STARTRIGHT=650198&amp;STARTBOTTOM=6068704&amp;STARTTOP=6069504</t>
  </si>
  <si>
    <t>570714700000008573</t>
  </si>
  <si>
    <t>180875</t>
  </si>
  <si>
    <t>http://193.88.185.146/website/energidataKort/viewer.htm?starttema1=vindkraft&amp;STARTLEFT=642273&amp;STARTRIGHT=643073&amp;STARTBOTTOM=6092133&amp;STARTTOP=6092933</t>
  </si>
  <si>
    <t>570714700000008559</t>
  </si>
  <si>
    <t>166319</t>
  </si>
  <si>
    <t>http://193.88.185.146/website/energidataKort/viewer.htm?starttema1=vindkraft&amp;STARTLEFT=638091&amp;STARTRIGHT=638891&amp;STARTBOTTOM=6091730&amp;STARTTOP=6092530</t>
  </si>
  <si>
    <t>570714700000008443</t>
  </si>
  <si>
    <t>166219</t>
  </si>
  <si>
    <t>27b</t>
  </si>
  <si>
    <t>Østerby, Fejø</t>
  </si>
  <si>
    <t>http://193.88.185.146/website/energidataKort/viewer.htm?starttema1=vindkraft&amp;STARTLEFT=656145&amp;STARTRIGHT=656945&amp;STARTBOTTOM=6093358&amp;STARTTOP=6094158</t>
  </si>
  <si>
    <t>570714700000008429</t>
  </si>
  <si>
    <t>166001</t>
  </si>
  <si>
    <t>http://193.88.185.146/website/energidataKort/viewer.htm?starttema1=vindkraft&amp;STARTLEFT=653404&amp;STARTRIGHT=654204&amp;STARTBOTTOM=6083093&amp;STARTTOP=6083893</t>
  </si>
  <si>
    <t>V 17</t>
  </si>
  <si>
    <t>570714700000008344</t>
  </si>
  <si>
    <t>153030</t>
  </si>
  <si>
    <t>Kallehavegård/Kappel</t>
  </si>
  <si>
    <t>http://193.88.185.146/website/energidataKort/viewer.htm?starttema1=vindkraft&amp;STARTLEFT=629863&amp;STARTRIGHT=630663&amp;STARTBOTTOM=6072330&amp;STARTTOP=6073130</t>
  </si>
  <si>
    <t>55/11</t>
  </si>
  <si>
    <t>570714700000007019</t>
  </si>
  <si>
    <t>151934</t>
  </si>
  <si>
    <t>46c</t>
  </si>
  <si>
    <t>Fejø</t>
  </si>
  <si>
    <t>http://193.88.185.146/website/energidataKort/viewer.htm?starttema1=vindkraft&amp;STARTLEFT=650887&amp;STARTRIGHT=651687&amp;STARTBOTTOM=6092681&amp;STARTTOP=6093481</t>
  </si>
  <si>
    <t>570714700000006920</t>
  </si>
  <si>
    <t>147606</t>
  </si>
  <si>
    <t>http://193.88.185.146/website/energidataKort/viewer.htm?starttema1=vindkraft&amp;STARTLEFT=634093&amp;STARTRIGHT=634893&amp;STARTBOTTOM=6085173&amp;STARTTOP=6085973</t>
  </si>
  <si>
    <t>V17/75</t>
  </si>
  <si>
    <t>570714700000006777</t>
  </si>
  <si>
    <t>147590</t>
  </si>
  <si>
    <t>http://193.88.185.146/website/energidataKort/viewer.htm?starttema1=vindkraft&amp;STARTLEFT=662186&amp;STARTRIGHT=662986&amp;STARTBOTTOM=6063264&amp;STARTTOP=6064064</t>
  </si>
  <si>
    <t>HVK 10</t>
  </si>
  <si>
    <t>VESTAS 30/5,5 KW</t>
  </si>
  <si>
    <t>570714700000006760</t>
  </si>
  <si>
    <t>144377</t>
  </si>
  <si>
    <t>Lille Avnede</t>
  </si>
  <si>
    <t>http://193.88.185.146/website/energidataKort/viewer.htm?starttema1=vindkraft&amp;STARTLEFT=644636&amp;STARTRIGHT=645436&amp;STARTBOTTOM=6077593&amp;STARTTOP=6078393</t>
  </si>
  <si>
    <t>BODSTED</t>
  </si>
  <si>
    <t>570714700000006647</t>
  </si>
  <si>
    <t>142669</t>
  </si>
  <si>
    <t>Sønderby Femø</t>
  </si>
  <si>
    <t>http://193.88.185.146/website/energidataKort/viewer.htm?starttema1=vindkraft&amp;STARTLEFT=661238&amp;STARTRIGHT=662038&amp;STARTBOTTOM=6094356&amp;STARTTOP=6095156</t>
  </si>
  <si>
    <t>750kW</t>
  </si>
  <si>
    <t>570714700000006562</t>
  </si>
  <si>
    <t>2061086</t>
  </si>
  <si>
    <t>Pilet By, Olstrup M. Fl.</t>
  </si>
  <si>
    <t>http://193.88.185.146/website/energidataKort/viewer.htm?starttema1=vindkraft&amp;STARTLEFT=657668&amp;STARTRIGHT=658468&amp;STARTBOTTOM=6057907&amp;STARTTOP=6058707</t>
  </si>
  <si>
    <t>570714700000006500</t>
  </si>
  <si>
    <t>2061087</t>
  </si>
  <si>
    <t>http://193.88.185.146/website/energidataKort/viewer.htm?starttema1=vindkraft&amp;STARTLEFT=657443&amp;STARTRIGHT=658243&amp;STARTBOTTOM=6057668&amp;STARTTOP=6058468</t>
  </si>
  <si>
    <t>570714700000006494</t>
  </si>
  <si>
    <t>http://193.88.185.146/website/energidataKort/viewer.htm?starttema1=vindkraft&amp;STARTLEFT=657364&amp;STARTRIGHT=658164&amp;STARTBOTTOM=6057890&amp;STARTTOP=6058690</t>
  </si>
  <si>
    <t>570714700000006487</t>
  </si>
  <si>
    <t>2061089</t>
  </si>
  <si>
    <t>http://193.88.185.146/website/energidataKort/viewer.htm?starttema1=vindkraft&amp;STARTLEFT=657593&amp;STARTRIGHT=658393&amp;STARTBOTTOM=6058127&amp;STARTTOP=6058927</t>
  </si>
  <si>
    <t>570714700000004308</t>
  </si>
  <si>
    <t>http://193.88.185.146/website/energidataKort/viewer.htm?starttema1=vindkraft&amp;STARTLEFT=657517&amp;STARTRIGHT=658317&amp;STARTBOTTOM=6058349&amp;STARTTOP=6059149</t>
  </si>
  <si>
    <t>570714700000004292</t>
  </si>
  <si>
    <t>http://193.88.185.146/website/energidataKort/viewer.htm?starttema1=vindkraft&amp;STARTLEFT=657207&amp;STARTRIGHT=658007&amp;STARTBOTTOM=6058335&amp;STARTTOP=6059135</t>
  </si>
  <si>
    <t>570714700000004285</t>
  </si>
  <si>
    <t>2059219</t>
  </si>
  <si>
    <t>244av</t>
  </si>
  <si>
    <t>http://193.88.185.146/website/energidataKort/viewer.htm?starttema1=vindkraft&amp;STARTLEFT=654093&amp;STARTRIGHT=654893&amp;STARTBOTTOM=6058185&amp;STARTTOP=6058985</t>
  </si>
  <si>
    <t>570714700000004278</t>
  </si>
  <si>
    <t>244au</t>
  </si>
  <si>
    <t>http://193.88.185.146/website/energidataKort/viewer.htm?starttema1=vindkraft&amp;STARTLEFT=653933&amp;STARTRIGHT=654733&amp;STARTBOTTOM=6058274&amp;STARTTOP=6059074</t>
  </si>
  <si>
    <t>570714700000004261</t>
  </si>
  <si>
    <t>2059234</t>
  </si>
  <si>
    <t>http://193.88.185.146/website/energidataKort/viewer.htm?starttema1=vindkraft&amp;STARTLEFT=654086&amp;STARTRIGHT=654886&amp;STARTBOTTOM=6057799&amp;STARTTOP=6058599</t>
  </si>
  <si>
    <t>570714700000004254</t>
  </si>
  <si>
    <t>http://193.88.185.146/website/energidataKort/viewer.htm?starttema1=vindkraft&amp;STARTLEFT=653926&amp;STARTRIGHT=654726&amp;STARTBOTTOM=6057889&amp;STARTTOP=6058689</t>
  </si>
  <si>
    <t>570714700000004247</t>
  </si>
  <si>
    <t>http://193.88.185.146/website/energidataKort/viewer.htm?starttema1=vindkraft&amp;STARTLEFT=653766&amp;STARTRIGHT=654566&amp;STARTBOTTOM=6057979&amp;STARTTOP=6058779</t>
  </si>
  <si>
    <t>570714700000004230</t>
  </si>
  <si>
    <t>http://193.88.185.146/website/energidataKort/viewer.htm?starttema1=vindkraft&amp;STARTLEFT=653607&amp;STARTRIGHT=654407&amp;STARTBOTTOM=6058068&amp;STARTTOP=6058868</t>
  </si>
  <si>
    <t>570714700000004223</t>
  </si>
  <si>
    <t>http://193.88.185.146/website/energidataKort/viewer.htm?starttema1=vindkraft&amp;STARTLEFT=654089&amp;STARTRIGHT=654889&amp;STARTBOTTOM=6057992&amp;STARTTOP=6058792</t>
  </si>
  <si>
    <t>570714700000004216</t>
  </si>
  <si>
    <t>http://193.88.185.146/website/energidataKort/viewer.htm?starttema1=vindkraft&amp;STARTLEFT=653929&amp;STARTRIGHT=654729&amp;STARTBOTTOM=6058082&amp;STARTTOP=6058882</t>
  </si>
  <si>
    <t>570714700000004209</t>
  </si>
  <si>
    <t>http://193.88.185.146/website/energidataKort/viewer.htm?starttema1=vindkraft&amp;STARTLEFT=653769&amp;STARTRIGHT=654569&amp;STARTBOTTOM=6058171&amp;STARTTOP=6058971</t>
  </si>
  <si>
    <t>570714700000004193</t>
  </si>
  <si>
    <t>244ap</t>
  </si>
  <si>
    <t>http://193.88.185.146/website/energidataKort/viewer.htm?starttema1=vindkraft&amp;STARTLEFT=653774&amp;STARTRIGHT=654574&amp;STARTBOTTOM=6058364&amp;STARTTOP=6059164</t>
  </si>
  <si>
    <t>NTK550/41</t>
  </si>
  <si>
    <t>570714700000004186</t>
  </si>
  <si>
    <t>2059233</t>
  </si>
  <si>
    <t>Nebbelunde By, Nebbelunde</t>
  </si>
  <si>
    <t>http://193.88.185.146/website/energidataKort/viewer.htm?starttema1=vindkraft&amp;STARTLEFT=651529&amp;STARTRIGHT=652329&amp;STARTBOTTOM=6063404&amp;STARTTOP=6064204</t>
  </si>
  <si>
    <t>570714700000004179</t>
  </si>
  <si>
    <t>2059231</t>
  </si>
  <si>
    <t>11 m.fl</t>
  </si>
  <si>
    <t>http://193.88.185.146/website/energidataKort/viewer.htm?starttema1=vindkraft&amp;STARTLEFT=651356&amp;STARTRIGHT=652156&amp;STARTBOTTOM=6063473&amp;STARTTOP=6064273</t>
  </si>
  <si>
    <t>570714700000004162</t>
  </si>
  <si>
    <t>2059232</t>
  </si>
  <si>
    <t>http://193.88.185.146/website/energidataKort/viewer.htm?starttema1=vindkraft&amp;STARTLEFT=651183&amp;STARTRIGHT=651983&amp;STARTBOTTOM=6063542&amp;STARTTOP=6064342</t>
  </si>
  <si>
    <t>570714700000004155</t>
  </si>
  <si>
    <t>2059218</t>
  </si>
  <si>
    <t>http://193.88.185.146/website/energidataKort/viewer.htm?starttema1=vindkraft&amp;STARTLEFT=651010&amp;STARTRIGHT=651810&amp;STARTBOTTOM=6063612&amp;STARTTOP=6064412</t>
  </si>
  <si>
    <t>570714700000004148</t>
  </si>
  <si>
    <t>2059235</t>
  </si>
  <si>
    <t>http://193.88.185.146/website/energidataKort/viewer.htm?starttema1=vindkraft&amp;STARTLEFT=650836&amp;STARTRIGHT=651636&amp;STARTBOTTOM=6063680&amp;STARTTOP=6064480</t>
  </si>
  <si>
    <t>570714700000004131</t>
  </si>
  <si>
    <t>2059228</t>
  </si>
  <si>
    <t>http://193.88.185.146/website/energidataKort/viewer.htm?starttema1=vindkraft&amp;STARTLEFT=650663&amp;STARTRIGHT=651463&amp;STARTBOTTOM=6063749&amp;STARTTOP=6064549</t>
  </si>
  <si>
    <t>570714700000004124</t>
  </si>
  <si>
    <t>2059229</t>
  </si>
  <si>
    <t>http://193.88.185.146/website/energidataKort/viewer.htm?starttema1=vindkraft&amp;STARTLEFT=650489&amp;STARTRIGHT=651289&amp;STARTBOTTOM=6063818&amp;STARTTOP=6064618</t>
  </si>
  <si>
    <t>570714700000004117</t>
  </si>
  <si>
    <t>2059230</t>
  </si>
  <si>
    <t>http://193.88.185.146/website/energidataKort/viewer.htm?starttema1=vindkraft&amp;STARTLEFT=650316&amp;STARTRIGHT=651116&amp;STARTBOTTOM=6063887&amp;STARTTOP=6064687</t>
  </si>
  <si>
    <t>570714700000004100</t>
  </si>
  <si>
    <t>2059227</t>
  </si>
  <si>
    <t>Rødby Fjord, Rødby Jorder</t>
  </si>
  <si>
    <t>http://193.88.185.146/website/energidataKort/viewer.htm?starttema1=vindkraft&amp;STARTLEFT=647795&amp;STARTRIGHT=648595&amp;STARTBOTTOM=6063273&amp;STARTTOP=6064073</t>
  </si>
  <si>
    <t>660kW</t>
  </si>
  <si>
    <t>570714700000004094</t>
  </si>
  <si>
    <t>2060120</t>
  </si>
  <si>
    <t>V. Tirsted By, Tirsted</t>
  </si>
  <si>
    <t>http://193.88.185.146/website/energidataKort/viewer.htm?starttema1=vindkraft&amp;STARTLEFT=649623&amp;STARTRIGHT=650423&amp;STARTBOTTOM=6066934&amp;STARTTOP=6067734</t>
  </si>
  <si>
    <t>570714700000004070</t>
  </si>
  <si>
    <t>2061085</t>
  </si>
  <si>
    <t>Sjælstofte By, Errindlev</t>
  </si>
  <si>
    <t>http://193.88.185.146/website/energidataKort/viewer.htm?starttema1=vindkraft&amp;STARTLEFT=660818&amp;STARTRIGHT=661618&amp;STARTBOTTOM=6057753&amp;STARTTOP=6058553</t>
  </si>
  <si>
    <t>570714700000004056</t>
  </si>
  <si>
    <t>2059226</t>
  </si>
  <si>
    <t>http://193.88.185.146/website/energidataKort/viewer.htm?starttema1=vindkraft&amp;STARTLEFT=652219&amp;STARTRIGHT=653019&amp;STARTBOTTOM=6064505&amp;STARTTOP=6065305</t>
  </si>
  <si>
    <t>570714700000004049</t>
  </si>
  <si>
    <t>2061088</t>
  </si>
  <si>
    <t>Pilet By, Olstrup</t>
  </si>
  <si>
    <t>http://193.88.185.146/website/energidataKort/viewer.htm?starttema1=vindkraft&amp;STARTLEFT=657286&amp;STARTRIGHT=658086&amp;STARTBOTTOM=6058112&amp;STARTTOP=6058912</t>
  </si>
  <si>
    <t>V39-500kW</t>
  </si>
  <si>
    <t>570714700000004032</t>
  </si>
  <si>
    <t>2061084</t>
  </si>
  <si>
    <t>Errindlev By, Errindlev</t>
  </si>
  <si>
    <t>http://193.88.185.146/website/energidataKort/viewer.htm?starttema1=vindkraft&amp;STARTLEFT=660667&amp;STARTRIGHT=661467&amp;STARTBOTTOM=6059905&amp;STARTTOP=6060705</t>
  </si>
  <si>
    <t>570714700000004025</t>
  </si>
  <si>
    <t>2061093</t>
  </si>
  <si>
    <t>http://193.88.185.146/website/energidataKort/viewer.htm?starttema1=vindkraft&amp;STARTLEFT=659486&amp;STARTRIGHT=660286&amp;STARTBOTTOM=6057904&amp;STARTTOP=6058704</t>
  </si>
  <si>
    <t>570714700000004018</t>
  </si>
  <si>
    <t>2061091</t>
  </si>
  <si>
    <t>Bjernæs By, Olstrup</t>
  </si>
  <si>
    <t>http://193.88.185.146/website/energidataKort/viewer.htm?starttema1=vindkraft&amp;STARTLEFT=658968&amp;STARTRIGHT=659768&amp;STARTBOTTOM=6058284&amp;STARTTOP=6059084</t>
  </si>
  <si>
    <t>600kW Mk IIC</t>
  </si>
  <si>
    <t>570714700000004001</t>
  </si>
  <si>
    <t>2061090</t>
  </si>
  <si>
    <t>http://193.88.185.146/website/energidataKort/viewer.htm?starttema1=vindkraft&amp;STARTLEFT=658986&amp;STARTRIGHT=659786&amp;STARTBOTTOM=6058499&amp;STARTTOP=6059299</t>
  </si>
  <si>
    <t>1000</t>
  </si>
  <si>
    <t>570714700000003998</t>
  </si>
  <si>
    <t>http://193.88.185.146/website/energidataKort/viewer.htm?starttema1=vindkraft&amp;STARTLEFT=633482&amp;STARTRIGHT=634282&amp;STARTBOTTOM=6089493&amp;STARTTOP=6090293</t>
  </si>
  <si>
    <t>570714700000003929</t>
  </si>
  <si>
    <t>http://193.88.185.146/website/energidataKort/viewer.htm?starttema1=vindkraft&amp;STARTLEFT=633467&amp;STARTRIGHT=634267&amp;STARTBOTTOM=6089639&amp;STARTTOP=6090439</t>
  </si>
  <si>
    <t>570714700000003912</t>
  </si>
  <si>
    <t>http://193.88.185.146/website/energidataKort/viewer.htm?starttema1=vindkraft&amp;STARTLEFT=632552&amp;STARTRIGHT=633352&amp;STARTBOTTOM=6089131&amp;STARTTOP=6089931</t>
  </si>
  <si>
    <t>570714700000003905</t>
  </si>
  <si>
    <t>http://193.88.185.146/website/energidataKort/viewer.htm?starttema1=vindkraft&amp;STARTLEFT=632667&amp;STARTRIGHT=633467&amp;STARTBOTTOM=6089635&amp;STARTTOP=6090435</t>
  </si>
  <si>
    <t>570714700000003899</t>
  </si>
  <si>
    <t>http://193.88.185.146/website/energidataKort/viewer.htm?starttema1=vindkraft&amp;STARTLEFT=632696&amp;STARTRIGHT=633496&amp;STARTBOTTOM=6089477&amp;STARTTOP=6090277</t>
  </si>
  <si>
    <t>570714700000003882</t>
  </si>
  <si>
    <t>http://193.88.185.146/website/energidataKort/viewer.htm?starttema1=vindkraft&amp;STARTLEFT=632722&amp;STARTRIGHT=633522&amp;STARTBOTTOM=6089317&amp;STARTTOP=6090117</t>
  </si>
  <si>
    <t>570714700000003875</t>
  </si>
  <si>
    <t>http://193.88.185.146/website/energidataKort/viewer.htm?starttema1=vindkraft&amp;STARTLEFT=632747&amp;STARTRIGHT=633547&amp;STARTBOTTOM=6089158&amp;STARTTOP=6089958</t>
  </si>
  <si>
    <t>570714700000003868</t>
  </si>
  <si>
    <t>http://193.88.185.146/website/energidataKort/viewer.htm?starttema1=vindkraft&amp;STARTLEFT=632948&amp;STARTRIGHT=633748&amp;STARTBOTTOM=6089185&amp;STARTTOP=6089985</t>
  </si>
  <si>
    <t>570714700000003851</t>
  </si>
  <si>
    <t>http://193.88.185.146/website/energidataKort/viewer.htm?starttema1=vindkraft&amp;STARTLEFT=633141&amp;STARTRIGHT=633941&amp;STARTBOTTOM=6089211&amp;STARTTOP=6090011</t>
  </si>
  <si>
    <t>570714700000003844</t>
  </si>
  <si>
    <t>http://193.88.185.146/website/energidataKort/viewer.htm?starttema1=vindkraft&amp;STARTLEFT=633116&amp;STARTRIGHT=633916&amp;STARTBOTTOM=6089370&amp;STARTTOP=6090170</t>
  </si>
  <si>
    <t>570714700000003837</t>
  </si>
  <si>
    <t>http://193.88.185.146/website/energidataKort/viewer.htm?starttema1=vindkraft&amp;STARTLEFT=633087&amp;STARTRIGHT=633887&amp;STARTBOTTOM=6089529&amp;STARTTOP=6090329</t>
  </si>
  <si>
    <t>570714700000003820</t>
  </si>
  <si>
    <t>http://193.88.185.146/website/energidataKort/viewer.htm?starttema1=vindkraft&amp;STARTLEFT=633059&amp;STARTRIGHT=633859&amp;STARTBOTTOM=6089688&amp;STARTTOP=6090488</t>
  </si>
  <si>
    <t>570714700000003813</t>
  </si>
  <si>
    <t>http://193.88.185.146/website/energidataKort/viewer.htm?starttema1=vindkraft&amp;STARTLEFT=633033&amp;STARTRIGHT=633833&amp;STARTBOTTOM=6089847&amp;STARTTOP=6090647</t>
  </si>
  <si>
    <t>570714700000003806</t>
  </si>
  <si>
    <t>http://193.88.185.146/website/energidataKort/viewer.htm?starttema1=vindkraft&amp;STARTLEFT=633196&amp;STARTRIGHT=633996&amp;STARTBOTTOM=6090069&amp;STARTTOP=6090869</t>
  </si>
  <si>
    <t>570714700000003790</t>
  </si>
  <si>
    <t>http://193.88.185.146/website/energidataKort/viewer.htm?starttema1=vindkraft&amp;STARTLEFT=633008&amp;STARTRIGHT=633808&amp;STARTBOTTOM=6089990&amp;STARTTOP=6090790</t>
  </si>
  <si>
    <t>570714700000003783</t>
  </si>
  <si>
    <t>http://193.88.185.146/website/energidataKort/viewer.htm?starttema1=vindkraft&amp;STARTLEFT=632822&amp;STARTRIGHT=633622&amp;STARTBOTTOM=6089897&amp;STARTTOP=6090697</t>
  </si>
  <si>
    <t>570714700000003776</t>
  </si>
  <si>
    <t>http://193.88.185.146/website/energidataKort/viewer.htm?starttema1=vindkraft&amp;STARTLEFT=632635&amp;STARTRIGHT=633435&amp;STARTBOTTOM=6089803&amp;STARTTOP=6090603</t>
  </si>
  <si>
    <t>570714700000003769</t>
  </si>
  <si>
    <t>http://193.88.185.146/website/energidataKort/viewer.htm?starttema1=vindkraft&amp;STARTLEFT=632471&amp;STARTRIGHT=633271&amp;STARTBOTTOM=6089685&amp;STARTTOP=6090485</t>
  </si>
  <si>
    <t>570714700000003752</t>
  </si>
  <si>
    <t>http://193.88.185.146/website/energidataKort/viewer.htm?starttema1=vindkraft&amp;STARTLEFT=632383&amp;STARTRIGHT=633183&amp;STARTBOTTOM=6089554&amp;STARTTOP=6090354</t>
  </si>
  <si>
    <t>570714700000003745</t>
  </si>
  <si>
    <t>SVV004</t>
  </si>
  <si>
    <t>http://193.88.185.146/website/energidataKort/viewer.htm?starttema1=vindkraft&amp;STARTLEFT=632299&amp;STARTRIGHT=633099&amp;STARTBOTTOM=6089423&amp;STARTTOP=6090223</t>
  </si>
  <si>
    <t>570714700000003738</t>
  </si>
  <si>
    <t>http://193.88.185.146/website/energidataKort/viewer.htm?starttema1=vindkraft&amp;STARTLEFT=632328&amp;STARTRIGHT=633128&amp;STARTBOTTOM=6089264&amp;STARTTOP=6090064</t>
  </si>
  <si>
    <t>570714700000003721</t>
  </si>
  <si>
    <t>SVV049</t>
  </si>
  <si>
    <t>http://193.88.185.146/website/energidataKort/viewer.htm?starttema1=vindkraft&amp;STARTLEFT=651436&amp;STARTRIGHT=652236&amp;STARTBOTTOM=6080080&amp;STARTTOP=6080880</t>
  </si>
  <si>
    <t>570714700000003578</t>
  </si>
  <si>
    <t>http://193.88.185.146/website/energidataKort/viewer.htm?starttema1=vindkraft&amp;STARTLEFT=651302&amp;STARTRIGHT=652102&amp;STARTBOTTOM=6079900&amp;STARTTOP=6080700</t>
  </si>
  <si>
    <t>570714700000003561</t>
  </si>
  <si>
    <t>http://193.88.185.146/website/energidataKort/viewer.htm?starttema1=vindkraft&amp;STARTLEFT=651526&amp;STARTRIGHT=652326&amp;STARTBOTTOM=6079875&amp;STARTTOP=6080675</t>
  </si>
  <si>
    <t>570714700000003554</t>
  </si>
  <si>
    <t>SVv043</t>
  </si>
  <si>
    <t>244dy</t>
  </si>
  <si>
    <t>http://193.88.185.146/website/energidataKort/viewer.htm?starttema1=vindkraft&amp;STARTLEFT=654723&amp;STARTRIGHT=655523&amp;STARTBOTTOM=6057440&amp;STARTTOP=6058240</t>
  </si>
  <si>
    <t>570714700000003127</t>
  </si>
  <si>
    <t>SVV043</t>
  </si>
  <si>
    <t>http://193.88.185.146/website/energidataKort/viewer.htm?starttema1=vindkraft&amp;STARTLEFT=654557&amp;STARTRIGHT=655357&amp;STARTBOTTOM=6057143&amp;STARTTOP=6057943</t>
  </si>
  <si>
    <t>570714700000003110</t>
  </si>
  <si>
    <t>http://193.88.185.146/website/energidataKort/viewer.htm?starttema1=vindkraft&amp;STARTLEFT=654564&amp;STARTRIGHT=655364&amp;STARTBOTTOM=6057530&amp;STARTTOP=6058330</t>
  </si>
  <si>
    <t>570714700000003103</t>
  </si>
  <si>
    <t>http://193.88.185.146/website/energidataKort/viewer.htm?starttema1=vindkraft&amp;STARTLEFT=654405&amp;STARTRIGHT=655205&amp;STARTBOTTOM=6057620&amp;STARTTOP=6058420</t>
  </si>
  <si>
    <t>570714700000003097</t>
  </si>
  <si>
    <t>http://193.88.185.146/website/energidataKort/viewer.htm?starttema1=vindkraft&amp;STARTLEFT=654225&amp;STARTRIGHT=655025&amp;STARTBOTTOM=6057673&amp;STARTTOP=6058473</t>
  </si>
  <si>
    <t>570714700000003080</t>
  </si>
  <si>
    <t>http://193.88.185.146/website/energidataKort/viewer.htm?starttema1=vindkraft&amp;STARTLEFT=654560&amp;STARTRIGHT=655360&amp;STARTBOTTOM=6057336&amp;STARTTOP=6058136</t>
  </si>
  <si>
    <t>570714700000003073</t>
  </si>
  <si>
    <t>http://193.88.185.146/website/energidataKort/viewer.htm?starttema1=vindkraft&amp;STARTLEFT=654401&amp;STARTRIGHT=655201&amp;STARTBOTTOM=6057426&amp;STARTTOP=6058226</t>
  </si>
  <si>
    <t>570714700000003066</t>
  </si>
  <si>
    <t>http://193.88.185.146/website/energidataKort/viewer.htm?starttema1=vindkraft&amp;STARTLEFT=654241&amp;STARTRIGHT=655041&amp;STARTBOTTOM=6057516&amp;STARTTOP=6058316</t>
  </si>
  <si>
    <t>570714700000003059</t>
  </si>
  <si>
    <t>http://193.88.185.146/website/energidataKort/viewer.htm?starttema1=vindkraft&amp;STARTLEFT=654082&amp;STARTRIGHT=654882&amp;STARTBOTTOM=6057605&amp;STARTTOP=6058405</t>
  </si>
  <si>
    <t>570714700000003042</t>
  </si>
  <si>
    <t>http://193.88.185.146/website/energidataKort/viewer.htm?starttema1=vindkraft&amp;STARTLEFT=653922&amp;STARTRIGHT=654722&amp;STARTBOTTOM=6057695&amp;STARTTOP=6058495</t>
  </si>
  <si>
    <t>570714700000003035</t>
  </si>
  <si>
    <t>http://193.88.185.146/website/energidataKort/viewer.htm?starttema1=vindkraft&amp;STARTLEFT=653752&amp;STARTRIGHT=654552&amp;STARTBOTTOM=6057766&amp;STARTTOP=6058566</t>
  </si>
  <si>
    <t>570714700000003028</t>
  </si>
  <si>
    <t>http://193.88.185.146/website/energidataKort/viewer.htm?starttema1=vindkraft&amp;STARTLEFT=654398&amp;STARTRIGHT=655198&amp;STARTBOTTOM=6057233&amp;STARTTOP=6058033</t>
  </si>
  <si>
    <t>570714700000003011</t>
  </si>
  <si>
    <t>http://193.88.185.146/website/energidataKort/viewer.htm?starttema1=vindkraft&amp;STARTLEFT=654238&amp;STARTRIGHT=655038&amp;STARTBOTTOM=6057324&amp;STARTTOP=6058124</t>
  </si>
  <si>
    <t>570714700000003004</t>
  </si>
  <si>
    <t>http://193.88.185.146/website/energidataKort/viewer.htm?starttema1=vindkraft&amp;STARTLEFT=654079&amp;STARTRIGHT=654879&amp;STARTBOTTOM=6057413&amp;STARTTOP=6058213</t>
  </si>
  <si>
    <t>570714700000002991</t>
  </si>
  <si>
    <t>http://193.88.185.146/website/energidataKort/viewer.htm?starttema1=vindkraft&amp;STARTLEFT=653919&amp;STARTRIGHT=654719&amp;STARTBOTTOM=6057503&amp;STARTTOP=6058303</t>
  </si>
  <si>
    <t>570714700000002984</t>
  </si>
  <si>
    <t>http://193.88.185.146/website/energidataKort/viewer.htm?starttema1=vindkraft&amp;STARTLEFT=653760&amp;STARTRIGHT=654560&amp;STARTBOTTOM=6057593&amp;STARTTOP=6058393</t>
  </si>
  <si>
    <t>570714700000002977</t>
  </si>
  <si>
    <t>http://193.88.185.146/website/energidataKort/viewer.htm?starttema1=vindkraft&amp;STARTLEFT=653600&amp;STARTRIGHT=654400&amp;STARTBOTTOM=6057682&amp;STARTTOP=6058482</t>
  </si>
  <si>
    <t>570714700000002960</t>
  </si>
  <si>
    <t>http://193.88.185.146/website/energidataKort/viewer.htm?starttema1=vindkraft&amp;STARTLEFT=654394&amp;STARTRIGHT=655194&amp;STARTBOTTOM=6057039&amp;STARTTOP=6057839</t>
  </si>
  <si>
    <t>570714700000002953</t>
  </si>
  <si>
    <t>http://193.88.185.146/website/energidataKort/viewer.htm?starttema1=vindkraft&amp;STARTLEFT=654234&amp;STARTRIGHT=655034&amp;STARTBOTTOM=6057130&amp;STARTTOP=6057930</t>
  </si>
  <si>
    <t>570714700000002946</t>
  </si>
  <si>
    <t>http://193.88.185.146/website/energidataKort/viewer.htm?starttema1=vindkraft&amp;STARTLEFT=654075&amp;STARTRIGHT=654875&amp;STARTBOTTOM=6057220&amp;STARTTOP=6058020</t>
  </si>
  <si>
    <t>570714700000002939</t>
  </si>
  <si>
    <t>http://193.88.185.146/website/energidataKort/viewer.htm?starttema1=vindkraft&amp;STARTLEFT=653915&amp;STARTRIGHT=654715&amp;STARTBOTTOM=6057309&amp;STARTTOP=6058109</t>
  </si>
  <si>
    <t>570714700000002922</t>
  </si>
  <si>
    <t>http://193.88.185.146/website/energidataKort/viewer.htm?starttema1=vindkraft&amp;STARTLEFT=653756&amp;STARTRIGHT=654556&amp;STARTBOTTOM=6057399&amp;STARTTOP=6058199</t>
  </si>
  <si>
    <t>570714700000002915</t>
  </si>
  <si>
    <t>http://193.88.185.146/website/energidataKort/viewer.htm?starttema1=vindkraft&amp;STARTLEFT=653596&amp;STARTRIGHT=654396&amp;STARTBOTTOM=6057489&amp;STARTTOP=6058289</t>
  </si>
  <si>
    <t>570714700000002908</t>
  </si>
  <si>
    <t>http://193.88.185.146/website/energidataKort/viewer.htm?starttema1=vindkraft&amp;STARTLEFT=653437&amp;STARTRIGHT=654237&amp;STARTBOTTOM=6057579&amp;STARTTOP=6058379</t>
  </si>
  <si>
    <t>570714700000002892</t>
  </si>
  <si>
    <t>http://193.88.185.146/website/energidataKort/viewer.htm?starttema1=vindkraft&amp;STARTLEFT=653601&amp;STARTRIGHT=654401&amp;STARTBOTTOM=6057877&amp;STARTTOP=6058677</t>
  </si>
  <si>
    <t>MkIII</t>
  </si>
  <si>
    <t>570714700000002885</t>
  </si>
  <si>
    <t>SVV037</t>
  </si>
  <si>
    <t>http://193.88.185.146/website/energidataKort/viewer.htm?starttema1=vindkraft&amp;STARTLEFT=646621&amp;STARTRIGHT=647421&amp;STARTBOTTOM=6068265&amp;STARTTOP=6069065</t>
  </si>
  <si>
    <t>570714700000002823</t>
  </si>
  <si>
    <t>http://193.88.185.146/website/energidataKort/viewer.htm?starttema1=vindkraft&amp;STARTLEFT=646460&amp;STARTRIGHT=647260&amp;STARTBOTTOM=6068330&amp;STARTTOP=6069130</t>
  </si>
  <si>
    <t>570714700000002816</t>
  </si>
  <si>
    <t>http://193.88.185.146/website/energidataKort/viewer.htm?starttema1=vindkraft&amp;STARTLEFT=646664&amp;STARTRIGHT=647464&amp;STARTBOTTOM=6068419&amp;STARTTOP=6069219</t>
  </si>
  <si>
    <t>570714700000002809</t>
  </si>
  <si>
    <t>5q</t>
  </si>
  <si>
    <t>http://193.88.185.146/website/energidataKort/viewer.htm?starttema1=vindkraft&amp;STARTLEFT=646505&amp;STARTRIGHT=647305&amp;STARTBOTTOM=6068484&amp;STARTTOP=6069284</t>
  </si>
  <si>
    <t>570714700000002793</t>
  </si>
  <si>
    <t>184557</t>
  </si>
  <si>
    <t>http://193.88.185.146/website/energidataKort/viewer.htm?starttema1=vindkraft&amp;STARTLEFT=632427&amp;STARTRIGHT=633227&amp;STARTBOTTOM=6073079&amp;STARTTOP=6073879</t>
  </si>
  <si>
    <t>570714700000002298</t>
  </si>
  <si>
    <t>184554</t>
  </si>
  <si>
    <t>http://193.88.185.146/website/energidataKort/viewer.htm?starttema1=vindkraft&amp;STARTLEFT=632410&amp;STARTRIGHT=633210&amp;STARTBOTTOM=6073224&amp;STARTTOP=6074024</t>
  </si>
  <si>
    <t>570714700000002281</t>
  </si>
  <si>
    <t>184551</t>
  </si>
  <si>
    <t>http://193.88.185.146/website/energidataKort/viewer.htm?starttema1=vindkraft&amp;STARTLEFT=632199&amp;STARTRIGHT=632999&amp;STARTBOTTOM=6073211&amp;STARTTOP=6074011</t>
  </si>
  <si>
    <t>570714700000002274</t>
  </si>
  <si>
    <t>182905</t>
  </si>
  <si>
    <t>http://193.88.185.146/website/energidataKort/viewer.htm?starttema1=vindkraft&amp;STARTLEFT=634004&amp;STARTRIGHT=634804&amp;STARTBOTTOM=6073660&amp;STARTTOP=6074460</t>
  </si>
  <si>
    <t>570714700000002236</t>
  </si>
  <si>
    <t>182904</t>
  </si>
  <si>
    <t>http://193.88.185.146/website/energidataKort/viewer.htm?starttema1=vindkraft&amp;STARTLEFT=634017&amp;STARTRIGHT=634817&amp;STARTBOTTOM=6073800&amp;STARTTOP=6074600</t>
  </si>
  <si>
    <t>570714700000002229</t>
  </si>
  <si>
    <t>182903</t>
  </si>
  <si>
    <t>http://193.88.185.146/website/energidataKort/viewer.htm?starttema1=vindkraft&amp;STARTLEFT=634029&amp;STARTRIGHT=634829&amp;STARTBOTTOM=6073939&amp;STARTTOP=6074739</t>
  </si>
  <si>
    <t>570714700000002212</t>
  </si>
  <si>
    <t>SVV015</t>
  </si>
  <si>
    <t>http://193.88.185.146/website/energidataKort/viewer.htm?starttema1=vindkraft&amp;STARTLEFT=642673&amp;STARTRIGHT=643473&amp;STARTBOTTOM=6092138&amp;STARTTOP=6092938</t>
  </si>
  <si>
    <t>570714700000002083</t>
  </si>
  <si>
    <t>http://193.88.185.146/website/energidataKort/viewer.htm?starttema1=vindkraft&amp;STARTLEFT=642473&amp;STARTRIGHT=643273&amp;STARTBOTTOM=6092136&amp;STARTTOP=6092936</t>
  </si>
  <si>
    <t>450 offshore</t>
  </si>
  <si>
    <t>570714700000002076</t>
  </si>
  <si>
    <t>EVV005</t>
  </si>
  <si>
    <t>http://193.88.185.146/website/energidataKort/viewer.htm?starttema1=vindkraft&amp;STARTLEFT=636628&amp;STARTRIGHT=637428&amp;STARTBOTTOM=6092864&amp;STARTTOP=6093664</t>
  </si>
  <si>
    <t>570714700000001758</t>
  </si>
  <si>
    <t>http://193.88.185.146/website/energidataKort/viewer.htm?starttema1=vindkraft&amp;STARTLEFT=636431&amp;STARTRIGHT=637231&amp;STARTBOTTOM=6093089&amp;STARTTOP=6093889</t>
  </si>
  <si>
    <t>570714700000001741</t>
  </si>
  <si>
    <t>EVv005</t>
  </si>
  <si>
    <t>http://193.88.185.146/website/energidataKort/viewer.htm?starttema1=vindkraft&amp;STARTLEFT=636232&amp;STARTRIGHT=637032&amp;STARTBOTTOM=6093316&amp;STARTTOP=6094116</t>
  </si>
  <si>
    <t>570714700000001734</t>
  </si>
  <si>
    <t>http://193.88.185.146/website/energidataKort/viewer.htm?starttema1=vindkraft&amp;STARTLEFT=636034&amp;STARTRIGHT=636834&amp;STARTBOTTOM=6093542&amp;STARTTOP=6094342</t>
  </si>
  <si>
    <t>570714700000001727</t>
  </si>
  <si>
    <t>http://193.88.185.146/website/energidataKort/viewer.htm?starttema1=vindkraft&amp;STARTLEFT=635837&amp;STARTRIGHT=636637&amp;STARTBOTTOM=6093767&amp;STARTTOP=6094567</t>
  </si>
  <si>
    <t>570714700000001710</t>
  </si>
  <si>
    <t>http://193.88.185.146/website/energidataKort/viewer.htm?starttema1=vindkraft&amp;STARTLEFT=635640&amp;STARTRIGHT=636440&amp;STARTBOTTOM=6093994&amp;STARTTOP=6094794</t>
  </si>
  <si>
    <t>570714700000001703</t>
  </si>
  <si>
    <t>http://193.88.185.146/website/energidataKort/viewer.htm?starttema1=vindkraft&amp;STARTLEFT=636301&amp;STARTRIGHT=637101&amp;STARTBOTTOM=6092779&amp;STARTTOP=6093579</t>
  </si>
  <si>
    <t>570714700000001697</t>
  </si>
  <si>
    <t>http://193.88.185.146/website/energidataKort/viewer.htm?starttema1=vindkraft&amp;STARTLEFT=636104&amp;STARTRIGHT=636904&amp;STARTBOTTOM=6093006&amp;STARTTOP=6093806</t>
  </si>
  <si>
    <t>570714700000001680</t>
  </si>
  <si>
    <t>http://193.88.185.146/website/energidataKort/viewer.htm?starttema1=vindkraft&amp;STARTLEFT=635907&amp;STARTRIGHT=636707&amp;STARTBOTTOM=6093232&amp;STARTTOP=6094032</t>
  </si>
  <si>
    <t>570714700000001673</t>
  </si>
  <si>
    <t>http://193.88.185.146/website/energidataKort/viewer.htm?starttema1=vindkraft&amp;STARTLEFT=635709&amp;STARTRIGHT=636509&amp;STARTBOTTOM=6093456&amp;STARTTOP=6094256</t>
  </si>
  <si>
    <t>570714700000001666</t>
  </si>
  <si>
    <t>http://193.88.185.146/website/energidataKort/viewer.htm?starttema1=vindkraft&amp;STARTLEFT=635512&amp;STARTRIGHT=636312&amp;STARTBOTTOM=6093683&amp;STARTTOP=6094483</t>
  </si>
  <si>
    <t>DVT400</t>
  </si>
  <si>
    <t>DVT</t>
  </si>
  <si>
    <t>570714700000001659</t>
  </si>
  <si>
    <t>SVV003</t>
  </si>
  <si>
    <t>http://193.88.185.146/website/energidataKort/viewer.htm?starttema1=vindkraft&amp;STARTLEFT=629811&amp;STARTRIGHT=630611&amp;STARTBOTTOM=6069575&amp;STARTTOP=6070375</t>
  </si>
  <si>
    <t>570714700000001604</t>
  </si>
  <si>
    <t>http://193.88.185.146/website/energidataKort/viewer.htm?starttema1=vindkraft&amp;STARTLEFT=629682&amp;STARTRIGHT=630482&amp;STARTBOTTOM=6069630&amp;STARTTOP=6070430</t>
  </si>
  <si>
    <t>570714700000001598</t>
  </si>
  <si>
    <t>http://193.88.185.146/website/energidataKort/viewer.htm?starttema1=vindkraft&amp;STARTLEFT=629553&amp;STARTRIGHT=630353&amp;STARTBOTTOM=6069683&amp;STARTTOP=6070483</t>
  </si>
  <si>
    <t>570714700000001581</t>
  </si>
  <si>
    <t>http://193.88.185.146/website/energidataKort/viewer.htm?starttema1=vindkraft&amp;STARTLEFT=629422&amp;STARTRIGHT=630222&amp;STARTBOTTOM=6069735&amp;STARTTOP=6070535</t>
  </si>
  <si>
    <t>570714700000001574</t>
  </si>
  <si>
    <t>http://193.88.185.146/website/energidataKort/viewer.htm?starttema1=vindkraft&amp;STARTLEFT=629292&amp;STARTRIGHT=630092&amp;STARTBOTTOM=6069788&amp;STARTTOP=6070588</t>
  </si>
  <si>
    <t>570714700000001567</t>
  </si>
  <si>
    <t>http://193.88.185.146/website/energidataKort/viewer.htm?starttema1=vindkraft&amp;STARTLEFT=629162&amp;STARTRIGHT=629962&amp;STARTBOTTOM=6069838&amp;STARTTOP=6070638</t>
  </si>
  <si>
    <t>570714700000001550</t>
  </si>
  <si>
    <t>http://193.88.185.146/website/energidataKort/viewer.htm?starttema1=vindkraft&amp;STARTLEFT=629043&amp;STARTRIGHT=629843&amp;STARTBOTTOM=6069889&amp;STARTTOP=6070689</t>
  </si>
  <si>
    <t>570714700000001543</t>
  </si>
  <si>
    <t>http://193.88.185.146/website/energidataKort/viewer.htm?starttema1=vindkraft&amp;STARTLEFT=628942&amp;STARTRIGHT=629742&amp;STARTBOTTOM=6069938&amp;STARTTOP=6070738</t>
  </si>
  <si>
    <t>570714700000001536</t>
  </si>
  <si>
    <t>http://193.88.185.146/website/energidataKort/viewer.htm?starttema1=vindkraft&amp;STARTLEFT=628845&amp;STARTRIGHT=629645&amp;STARTBOTTOM=6069995&amp;STARTTOP=6070795</t>
  </si>
  <si>
    <t>570714700000001529</t>
  </si>
  <si>
    <t>http://193.88.185.146/website/energidataKort/viewer.htm?starttema1=vindkraft&amp;STARTLEFT=628755&amp;STARTRIGHT=629555&amp;STARTBOTTOM=6070062&amp;STARTTOP=6070862</t>
  </si>
  <si>
    <t>570714700000001512</t>
  </si>
  <si>
    <t>http://193.88.185.146/website/energidataKort/viewer.htm?starttema1=vindkraft&amp;STARTLEFT=628671&amp;STARTRIGHT=629471&amp;STARTBOTTOM=6070135&amp;STARTTOP=6070935</t>
  </si>
  <si>
    <t>570714700000001505</t>
  </si>
  <si>
    <t>http://193.88.185.146/website/energidataKort/viewer.htm?starttema1=vindkraft&amp;STARTLEFT=628591&amp;STARTRIGHT=629391&amp;STARTBOTTOM=6070213&amp;STARTTOP=6071013</t>
  </si>
  <si>
    <t>570714700000001499</t>
  </si>
  <si>
    <t>http://193.88.185.146/website/energidataKort/viewer.htm?starttema1=vindkraft&amp;STARTLEFT=628517&amp;STARTRIGHT=629317&amp;STARTBOTTOM=6070297&amp;STARTTOP=6071097</t>
  </si>
  <si>
    <t>570714700000001482</t>
  </si>
  <si>
    <t>http://193.88.185.146/website/energidataKort/viewer.htm?starttema1=vindkraft&amp;STARTLEFT=628451&amp;STARTRIGHT=629251&amp;STARTBOTTOM=6070388&amp;STARTTOP=6071188</t>
  </si>
  <si>
    <t>570714700000001475</t>
  </si>
  <si>
    <t>http://193.88.185.146/website/energidataKort/viewer.htm?starttema1=vindkraft&amp;STARTLEFT=628386&amp;STARTRIGHT=629186&amp;STARTBOTTOM=6070479&amp;STARTTOP=6071279</t>
  </si>
  <si>
    <t>570714700000001468</t>
  </si>
  <si>
    <t>http://193.88.185.146/website/energidataKort/viewer.htm?starttema1=vindkraft&amp;STARTLEFT=628323&amp;STARTRIGHT=629123&amp;STARTBOTTOM=6070572&amp;STARTTOP=6071372</t>
  </si>
  <si>
    <t>570714700000001451</t>
  </si>
  <si>
    <t>http://193.88.185.146/website/energidataKort/viewer.htm?starttema1=vindkraft&amp;STARTLEFT=628263&amp;STARTRIGHT=629063&amp;STARTBOTTOM=6070666&amp;STARTTOP=6071466</t>
  </si>
  <si>
    <t>570714700000001444</t>
  </si>
  <si>
    <t>http://193.88.185.146/website/energidataKort/viewer.htm?starttema1=vindkraft&amp;STARTLEFT=628208&amp;STARTRIGHT=629008&amp;STARTBOTTOM=6070764&amp;STARTTOP=6071564</t>
  </si>
  <si>
    <t>570714700000001437</t>
  </si>
  <si>
    <t>http://193.88.185.146/website/energidataKort/viewer.htm?starttema1=vindkraft&amp;STARTLEFT=628155&amp;STARTRIGHT=628955&amp;STARTBOTTOM=6070862&amp;STARTTOP=6071662</t>
  </si>
  <si>
    <t>570714700000001420</t>
  </si>
  <si>
    <t>http://193.88.185.146/website/energidataKort/viewer.htm?starttema1=vindkraft&amp;STARTLEFT=628100&amp;STARTRIGHT=628900&amp;STARTBOTTOM=6070960&amp;STARTTOP=6071760</t>
  </si>
  <si>
    <t>570714700000001413</t>
  </si>
  <si>
    <t>http://193.88.185.146/website/energidataKort/viewer.htm?starttema1=vindkraft&amp;STARTLEFT=628048&amp;STARTRIGHT=628848&amp;STARTBOTTOM=6071059&amp;STARTTOP=6071859</t>
  </si>
  <si>
    <t>570714700000001406</t>
  </si>
  <si>
    <t>http://193.88.185.146/website/energidataKort/viewer.htm?starttema1=vindkraft&amp;STARTLEFT=628001&amp;STARTRIGHT=628801&amp;STARTBOTTOM=6071161&amp;STARTTOP=6071961</t>
  </si>
  <si>
    <t>570714700000001390</t>
  </si>
  <si>
    <t>http://193.88.185.146/website/energidataKort/viewer.htm?starttema1=vindkraft&amp;STARTLEFT=627956&amp;STARTRIGHT=628756&amp;STARTBOTTOM=6071263&amp;STARTTOP=6072063</t>
  </si>
  <si>
    <t>570714700000001383</t>
  </si>
  <si>
    <t>http://193.88.185.146/website/energidataKort/viewer.htm?starttema1=vindkraft&amp;STARTLEFT=627913&amp;STARTRIGHT=628713&amp;STARTBOTTOM=6071366&amp;STARTTOP=6072166</t>
  </si>
  <si>
    <t>570714700000001376</t>
  </si>
  <si>
    <t>15319855</t>
  </si>
  <si>
    <t>Kirke Hyllinge</t>
  </si>
  <si>
    <t>http://193.88.185.146/website/energidataKort/viewer.htm?starttema1=vindkraft&amp;STARTLEFT=682564&amp;STARTRIGHT=683364&amp;STARTBOTTOM=6178321&amp;STARTTOP=6179121</t>
  </si>
  <si>
    <t>Lejre</t>
  </si>
  <si>
    <t>570714700000106699</t>
  </si>
  <si>
    <t>15319923</t>
  </si>
  <si>
    <t>http://193.88.185.146/website/energidataKort/viewer.htm?starttema1=vindkraft&amp;STARTLEFT=682367&amp;STARTRIGHT=683167&amp;STARTBOTTOM=6178316&amp;STARTTOP=6179116</t>
  </si>
  <si>
    <t>NKT 150</t>
  </si>
  <si>
    <t>570714700000106682</t>
  </si>
  <si>
    <t>45-7244</t>
  </si>
  <si>
    <t>Trællerup</t>
  </si>
  <si>
    <t>http://193.88.185.146/website/energidataKort/viewer.htm?starttema1=vindkraft&amp;STARTLEFT=686078&amp;STARTRIGHT=686878&amp;STARTBOTTOM=6171820&amp;STARTTOP=6172620</t>
  </si>
  <si>
    <t>570714700000004810</t>
  </si>
  <si>
    <t>44-8035</t>
  </si>
  <si>
    <t>http://193.88.185.146/website/energidataKort/viewer.htm?starttema1=vindkraft&amp;STARTLEFT=682162&amp;STARTRIGHT=682962&amp;STARTBOTTOM=6170355&amp;STARTTOP=6171155</t>
  </si>
  <si>
    <t>NM 600/150/48</t>
  </si>
  <si>
    <t>570714700000004766</t>
  </si>
  <si>
    <t>44-8018</t>
  </si>
  <si>
    <t>http://193.88.185.146/website/energidataKort/viewer.htm?starttema1=vindkraft&amp;STARTLEFT=681838&amp;STARTRIGHT=682638&amp;STARTBOTTOM=6169386&amp;STARTTOP=6170186</t>
  </si>
  <si>
    <t>570714700000004759</t>
  </si>
  <si>
    <t>44-8016</t>
  </si>
  <si>
    <t>http://193.88.185.146/website/energidataKort/viewer.htm?starttema1=vindkraft&amp;STARTLEFT=681869&amp;STARTRIGHT=682669&amp;STARTBOTTOM=6169585&amp;STARTTOP=6170385</t>
  </si>
  <si>
    <t>570714700000004742</t>
  </si>
  <si>
    <t>44-8014</t>
  </si>
  <si>
    <t>http://193.88.185.146/website/energidataKort/viewer.htm?starttema1=vindkraft&amp;STARTLEFT=681900&amp;STARTRIGHT=682700&amp;STARTBOTTOM=6169781&amp;STARTTOP=6170581</t>
  </si>
  <si>
    <t>570714700000004735</t>
  </si>
  <si>
    <t>44-7555</t>
  </si>
  <si>
    <t>Vester Såby</t>
  </si>
  <si>
    <t>http://193.88.185.146/website/energidataKort/viewer.htm?starttema1=vindkraft&amp;STARTLEFT=678832&amp;STARTRIGHT=679632&amp;STARTBOTTOM=6169407&amp;STARTTOP=6170207</t>
  </si>
  <si>
    <t>NKT 55/11</t>
  </si>
  <si>
    <t>570714700000004728</t>
  </si>
  <si>
    <t>44-7012</t>
  </si>
  <si>
    <t>Nr. Hvalsø</t>
  </si>
  <si>
    <t>http://193.88.185.146/website/energidataKort/viewer.htm?starttema1=vindkraft&amp;STARTLEFT=680078&amp;STARTRIGHT=680878&amp;STARTBOTTOM=6165249&amp;STARTTOP=6166049</t>
  </si>
  <si>
    <t>570714700000004704</t>
  </si>
  <si>
    <t>50-9103</t>
  </si>
  <si>
    <t>Jenslev By, Rye Sogn</t>
  </si>
  <si>
    <t>http://193.88.185.146/website/energidataKort/viewer.htm?starttema1=vindkraft&amp;STARTLEFT=682060&amp;STARTRIGHT=682860&amp;STARTBOTTOM=6173733&amp;STARTTOP=6174533</t>
  </si>
  <si>
    <t>570714700000000300</t>
  </si>
  <si>
    <t>http://193.88.185.146/website/energidataKort/viewer.htm?starttema1=vindkraft&amp;STARTLEFT=682039&amp;STARTRIGHT=682839&amp;STARTBOTTOM=6173631&amp;STARTTOP=6174431</t>
  </si>
  <si>
    <t>570714700000000294</t>
  </si>
  <si>
    <t>50-9101</t>
  </si>
  <si>
    <t>http://193.88.185.146/website/energidataKort/viewer.htm?starttema1=vindkraft&amp;STARTLEFT=682017&amp;STARTRIGHT=682817&amp;STARTBOTTOM=6173528&amp;STARTTOP=6174328</t>
  </si>
  <si>
    <t>570714700000000287</t>
  </si>
  <si>
    <t>http://193.88.185.146/website/energidataKort/viewer.htm?starttema1=vindkraft&amp;STARTLEFT=681995&amp;STARTRIGHT=682795&amp;STARTBOTTOM=6173425&amp;STARTTOP=6174225</t>
  </si>
  <si>
    <t>570714700000000270</t>
  </si>
  <si>
    <t>http://193.88.185.146/website/energidataKort/viewer.htm?starttema1=vindkraft&amp;STARTLEFT=681974&amp;STARTRIGHT=682774&amp;STARTBOTTOM=6173322&amp;STARTTOP=6174122</t>
  </si>
  <si>
    <t>570714700000000263</t>
  </si>
  <si>
    <t>45-7372</t>
  </si>
  <si>
    <t>Gøderup</t>
  </si>
  <si>
    <t>http://193.88.185.146/website/energidataKort/viewer.htm?starttema1=vindkraft&amp;STARTLEFT=691769&amp;STARTRIGHT=692569&amp;STARTBOTTOM=6165381&amp;STARTTOP=6166181</t>
  </si>
  <si>
    <t>570714700000000256</t>
  </si>
  <si>
    <t>http://193.88.185.146/website/energidataKort/viewer.htm?starttema1=vindkraft&amp;STARTLEFT=691644&amp;STARTRIGHT=692444&amp;STARTBOTTOM=6165480&amp;STARTTOP=6166280</t>
  </si>
  <si>
    <t>570714700000000249</t>
  </si>
  <si>
    <t>http://193.88.185.146/website/energidataKort/viewer.htm?starttema1=vindkraft&amp;STARTLEFT=691518&amp;STARTRIGHT=692318&amp;STARTBOTTOM=6165580&amp;STARTTOP=6166380</t>
  </si>
  <si>
    <t>570714700000000232</t>
  </si>
  <si>
    <t>053-01087</t>
  </si>
  <si>
    <t>Ruds Vedby By, Ruds Vedby</t>
  </si>
  <si>
    <t>http://193.88.185.146/website/energidataKort/viewer.htm?starttema1=vindkraft&amp;STARTLEFT=648283&amp;STARTRIGHT=649083&amp;STARTBOTTOM=6157442&amp;STARTTOP=6158242</t>
  </si>
  <si>
    <t>Sorø</t>
  </si>
  <si>
    <t>570714700000012563</t>
  </si>
  <si>
    <t>159315</t>
  </si>
  <si>
    <t>Fjenneslev</t>
  </si>
  <si>
    <t>http://193.88.185.146/website/energidataKort/viewer.htm?starttema1=vindkraft&amp;STARTLEFT=668462&amp;STARTRIGHT=669262&amp;STARTBOTTOM=6145675&amp;STARTTOP=6146475</t>
  </si>
  <si>
    <t>570714700000007590</t>
  </si>
  <si>
    <t>http://193.88.185.146/website/energidataKort/viewer.htm?starttema1=vindkraft&amp;STARTLEFT=668558&amp;STARTRIGHT=669358&amp;STARTBOTTOM=6145654&amp;STARTTOP=6146454</t>
  </si>
  <si>
    <t>570714700000007583</t>
  </si>
  <si>
    <t>http://193.88.185.146/website/energidataKort/viewer.htm?starttema1=vindkraft&amp;STARTLEFT=668657&amp;STARTRIGHT=669457&amp;STARTBOTTOM=6145634&amp;STARTTOP=6146434</t>
  </si>
  <si>
    <t>570714700000007576</t>
  </si>
  <si>
    <t>007-00296</t>
  </si>
  <si>
    <t>Fulby By, Bjernede</t>
  </si>
  <si>
    <t>http://193.88.185.146/website/energidataKort/viewer.htm?starttema1=vindkraft&amp;STARTLEFT=664292&amp;STARTRIGHT=665092&amp;STARTBOTTOM=6150730&amp;STARTTOP=6151530</t>
  </si>
  <si>
    <t>570714700000005534</t>
  </si>
  <si>
    <t>http://193.88.185.146/website/energidataKort/viewer.htm?starttema1=vindkraft&amp;STARTLEFT=664176&amp;STARTRIGHT=664976&amp;STARTBOTTOM=6150814&amp;STARTTOP=6151614</t>
  </si>
  <si>
    <t>NTK500/35</t>
  </si>
  <si>
    <t>570714700000005527</t>
  </si>
  <si>
    <t>053-01078</t>
  </si>
  <si>
    <t>http://193.88.185.146/website/energidataKort/viewer.htm?starttema1=vindkraft&amp;STARTLEFT=648272&amp;STARTRIGHT=649072&amp;STARTBOTTOM=6157320&amp;STARTTOP=6158120</t>
  </si>
  <si>
    <t>570714700000005381</t>
  </si>
  <si>
    <t>053-01077</t>
  </si>
  <si>
    <t>http://193.88.185.146/website/energidataKort/viewer.htm?starttema1=vindkraft&amp;STARTLEFT=648263&amp;STARTRIGHT=649063&amp;STARTBOTTOM=6157210&amp;STARTTOP=6158010</t>
  </si>
  <si>
    <t>570714700000005350</t>
  </si>
  <si>
    <t>053-01076</t>
  </si>
  <si>
    <t>http://193.88.185.146/website/energidataKort/viewer.htm?starttema1=vindkraft&amp;STARTLEFT=648254&amp;STARTRIGHT=649054&amp;STARTBOTTOM=6157100&amp;STARTTOP=6157900</t>
  </si>
  <si>
    <t>570714700000005336</t>
  </si>
  <si>
    <t>195213</t>
  </si>
  <si>
    <t>Magleby Stevns</t>
  </si>
  <si>
    <t>http://193.88.185.146/website/energidataKort/viewer.htm?starttema1=vindkraft&amp;STARTLEFT=710571&amp;STARTRIGHT=711371&amp;STARTBOTTOM=6139726&amp;STARTTOP=6140526</t>
  </si>
  <si>
    <t>Stevns</t>
  </si>
  <si>
    <t>570714700000014147</t>
  </si>
  <si>
    <t>193984</t>
  </si>
  <si>
    <t>Ll Heddinge By Og  Sogn</t>
  </si>
  <si>
    <t>http://193.88.185.146/website/energidataKort/viewer.htm?starttema1=vindkraft&amp;STARTLEFT=713413&amp;STARTRIGHT=714213&amp;STARTBOTTOM=6131074&amp;STARTTOP=6131874</t>
  </si>
  <si>
    <t>18/4 KW</t>
  </si>
  <si>
    <t>KURIANT</t>
  </si>
  <si>
    <t>570714700000014123</t>
  </si>
  <si>
    <t>193792</t>
  </si>
  <si>
    <t>68a</t>
  </si>
  <si>
    <t>Store-Heddinge Markjorder</t>
  </si>
  <si>
    <t>http://193.88.185.146/website/energidataKort/viewer.htm?starttema1=vindkraft&amp;STARTLEFT=713750&amp;STARTRIGHT=714550&amp;STARTBOTTOM=6132539&amp;STARTTOP=6133339</t>
  </si>
  <si>
    <t>TC 850810-1</t>
  </si>
  <si>
    <t>570714700000014109</t>
  </si>
  <si>
    <t>193786</t>
  </si>
  <si>
    <t>http://193.88.185.146/website/energidataKort/viewer.htm?starttema1=vindkraft&amp;STARTLEFT=713352&amp;STARTRIGHT=714152&amp;STARTBOTTOM=6132800&amp;STARTTOP=6133600</t>
  </si>
  <si>
    <t>570714700000014093</t>
  </si>
  <si>
    <t>193735</t>
  </si>
  <si>
    <t>Klippinge By, Magleby</t>
  </si>
  <si>
    <t>http://193.88.185.146/website/energidataKort/viewer.htm?starttema1=vindkraft&amp;STARTLEFT=709458&amp;STARTRIGHT=710258&amp;STARTBOTTOM=6138012&amp;STARTTOP=6138812</t>
  </si>
  <si>
    <t>570714700000014079</t>
  </si>
  <si>
    <t>192673</t>
  </si>
  <si>
    <t>St. Heddinge Markjorder</t>
  </si>
  <si>
    <t>http://193.88.185.146/website/energidataKort/viewer.htm?starttema1=vindkraft&amp;STARTLEFT=713206&amp;STARTRIGHT=714006&amp;STARTBOTTOM=6132934&amp;STARTTOP=6133734</t>
  </si>
  <si>
    <t>601 KW MK III C</t>
  </si>
  <si>
    <t>570714700000014062</t>
  </si>
  <si>
    <t>194535</t>
  </si>
  <si>
    <t>Højerup</t>
  </si>
  <si>
    <t>http://193.88.185.146/website/energidataKort/viewer.htm?starttema1=vindkraft&amp;STARTLEFT=716739&amp;STARTRIGHT=717539&amp;STARTBOTTOM=6131073&amp;STARTTOP=6131873</t>
  </si>
  <si>
    <t>570714700000013249</t>
  </si>
  <si>
    <t>194534</t>
  </si>
  <si>
    <t>http://193.88.185.146/website/energidataKort/viewer.htm?starttema1=vindkraft&amp;STARTLEFT=716704&amp;STARTRIGHT=717504&amp;STARTBOTTOM=6130874&amp;STARTTOP=6131674</t>
  </si>
  <si>
    <t>570714700000013232</t>
  </si>
  <si>
    <t>193278</t>
  </si>
  <si>
    <t>Ammerup, Haarlev</t>
  </si>
  <si>
    <t>http://193.88.185.146/website/energidataKort/viewer.htm?starttema1=vindkraft&amp;STARTLEFT=705894&amp;STARTRIGHT=706694&amp;STARTBOTTOM=6139175&amp;STARTTOP=6139975</t>
  </si>
  <si>
    <t>570714700000012389</t>
  </si>
  <si>
    <t>193277</t>
  </si>
  <si>
    <t>http://193.88.185.146/website/energidataKort/viewer.htm?starttema1=vindkraft&amp;STARTLEFT=705906&amp;STARTRIGHT=706706&amp;STARTBOTTOM=6139355&amp;STARTTOP=6140155</t>
  </si>
  <si>
    <t>570714700000012372</t>
  </si>
  <si>
    <t>191575</t>
  </si>
  <si>
    <t>5af21</t>
  </si>
  <si>
    <t>http://193.88.185.146/website/energidataKort/viewer.htm?starttema1=vindkraft&amp;STARTLEFT=711706&amp;STARTRIGHT=712506&amp;STARTBOTTOM=6131352&amp;STARTTOP=6132152</t>
  </si>
  <si>
    <t>570714700000011818</t>
  </si>
  <si>
    <t>191574</t>
  </si>
  <si>
    <t>http://193.88.185.146/website/energidataKort/viewer.htm?starttema1=vindkraft&amp;STARTLEFT=711697&amp;STARTRIGHT=712497&amp;STARTBOTTOM=6131177&amp;STARTTOP=6131977</t>
  </si>
  <si>
    <t>570714700000011801</t>
  </si>
  <si>
    <t>191573</t>
  </si>
  <si>
    <t>http://193.88.185.146/website/energidataKort/viewer.htm?starttema1=vindkraft&amp;STARTLEFT=711685&amp;STARTRIGHT=712485&amp;STARTBOTTOM=6131003&amp;STARTTOP=6131803</t>
  </si>
  <si>
    <t>570714700000011795</t>
  </si>
  <si>
    <t>191572</t>
  </si>
  <si>
    <t>2af24c</t>
  </si>
  <si>
    <t>http://193.88.185.146/website/energidataKort/viewer.htm?starttema1=vindkraft&amp;STARTLEFT=711674&amp;STARTRIGHT=712474&amp;STARTBOTTOM=6130829&amp;STARTTOP=6131629</t>
  </si>
  <si>
    <t>570714700000011788</t>
  </si>
  <si>
    <t>191571</t>
  </si>
  <si>
    <t>http://193.88.185.146/website/energidataKort/viewer.htm?starttema1=vindkraft&amp;STARTLEFT=711664&amp;STARTRIGHT=712464&amp;STARTBOTTOM=6130654&amp;STARTTOP=6131454</t>
  </si>
  <si>
    <t>570714700000011771</t>
  </si>
  <si>
    <t>190786</t>
  </si>
  <si>
    <t>Lille Linde, Hårlev</t>
  </si>
  <si>
    <t>http://193.88.185.146/website/energidataKort/viewer.htm?starttema1=vindkraft&amp;STARTLEFT=702369&amp;STARTRIGHT=703169&amp;STARTBOTTOM=6137046&amp;STARTTOP=6137846</t>
  </si>
  <si>
    <t>570714700000010989</t>
  </si>
  <si>
    <t>184699</t>
  </si>
  <si>
    <t>Strøby By Og Sogn</t>
  </si>
  <si>
    <t>http://193.88.185.146/website/energidataKort/viewer.htm?starttema1=vindkraft&amp;STARTLEFT=708378&amp;STARTRIGHT=709178&amp;STARTBOTTOM=6143144&amp;STARTTOP=6143944</t>
  </si>
  <si>
    <t>V 29/225 KW</t>
  </si>
  <si>
    <t>570714700000010590</t>
  </si>
  <si>
    <t>184104</t>
  </si>
  <si>
    <t>Strøby</t>
  </si>
  <si>
    <t>http://193.88.185.146/website/energidataKort/viewer.htm?starttema1=vindkraft&amp;STARTLEFT=707714&amp;STARTRIGHT=708514&amp;STARTBOTTOM=6143113&amp;STARTTOP=6143913</t>
  </si>
  <si>
    <t>570714700000010187</t>
  </si>
  <si>
    <t>183274</t>
  </si>
  <si>
    <t>Holtug</t>
  </si>
  <si>
    <t>http://193.88.185.146/website/energidataKort/viewer.htm?starttema1=vindkraft&amp;STARTLEFT=717143&amp;STARTRIGHT=717943&amp;STARTBOTTOM=6137416&amp;STARTTOP=6138216</t>
  </si>
  <si>
    <t>450 MARK 1</t>
  </si>
  <si>
    <t>570714700000009914</t>
  </si>
  <si>
    <t>175055</t>
  </si>
  <si>
    <t>http://193.88.185.146/website/energidataKort/viewer.htm?starttema1=vindkraft&amp;STARTLEFT=716668&amp;STARTRIGHT=717468&amp;STARTBOTTOM=6130677&amp;STARTTOP=6131477</t>
  </si>
  <si>
    <t>570714700000008887</t>
  </si>
  <si>
    <t>174410</t>
  </si>
  <si>
    <t>Varpelev</t>
  </si>
  <si>
    <t>http://193.88.185.146/website/energidataKort/viewer.htm?starttema1=vindkraft&amp;STARTLEFT=706577&amp;STARTRIGHT=707377&amp;STARTBOTTOM=6137819&amp;STARTTOP=6138619</t>
  </si>
  <si>
    <t>570714700000008825</t>
  </si>
  <si>
    <t>174068</t>
  </si>
  <si>
    <t>Store Heddinge</t>
  </si>
  <si>
    <t>http://193.88.185.146/website/energidataKort/viewer.htm?starttema1=vindkraft&amp;STARTLEFT=717300&amp;STARTRIGHT=718100&amp;STARTBOTTOM=6134168&amp;STARTTOP=6134968</t>
  </si>
  <si>
    <t>570714700000008764</t>
  </si>
  <si>
    <t>162963</t>
  </si>
  <si>
    <t>Havnelev</t>
  </si>
  <si>
    <t>http://193.88.185.146/website/energidataKort/viewer.htm?starttema1=vindkraft&amp;STARTLEFT=712179&amp;STARTRIGHT=712979&amp;STARTBOTTOM=6130724&amp;STARTTOP=6131524</t>
  </si>
  <si>
    <t>NKT 130F</t>
  </si>
  <si>
    <t>570714700000007828</t>
  </si>
  <si>
    <t>159008</t>
  </si>
  <si>
    <t>Tårnby</t>
  </si>
  <si>
    <t>http://193.88.185.146/website/energidataKort/viewer.htm?starttema1=vindkraft&amp;STARTLEFT=705321&amp;STARTRIGHT=706121&amp;STARTBOTTOM=6141314&amp;STARTTOP=6142114</t>
  </si>
  <si>
    <t>570714700000007569</t>
  </si>
  <si>
    <t>SVV044</t>
  </si>
  <si>
    <t>http://193.88.185.146/website/energidataKort/viewer.htm?starttema1=vindkraft&amp;STARTLEFT=705919&amp;STARTRIGHT=706719&amp;STARTBOTTOM=6139534&amp;STARTTOP=6140334</t>
  </si>
  <si>
    <t>570714700000003219</t>
  </si>
  <si>
    <t>SVV036</t>
  </si>
  <si>
    <t>http://193.88.185.146/website/energidataKort/viewer.htm?starttema1=vindkraft&amp;STARTLEFT=702357&amp;STARTRIGHT=703157&amp;STARTBOTTOM=6137196&amp;STARTTOP=6137996</t>
  </si>
  <si>
    <t>570714700000002779</t>
  </si>
  <si>
    <t>http://193.88.185.146/website/energidataKort/viewer.htm?starttema1=vindkraft&amp;STARTLEFT=702345&amp;STARTRIGHT=703145&amp;STARTBOTTOM=6137346&amp;STARTTOP=6138146</t>
  </si>
  <si>
    <t>570714700000002762</t>
  </si>
  <si>
    <t>SVV024</t>
  </si>
  <si>
    <t>http://193.88.185.146/website/energidataKort/viewer.htm?starttema1=vindkraft&amp;STARTLEFT=717122&amp;STARTRIGHT=717922&amp;STARTBOTTOM=6137217&amp;STARTTOP=6138017</t>
  </si>
  <si>
    <t>570714700000002311</t>
  </si>
  <si>
    <t>http://193.88.185.146/website/energidataKort/viewer.htm?starttema1=vindkraft&amp;STARTLEFT=717102&amp;STARTRIGHT=717902&amp;STARTBOTTOM=6137018&amp;STARTTOP=6137818</t>
  </si>
  <si>
    <t>570714700000002304</t>
  </si>
  <si>
    <t>097-00179</t>
  </si>
  <si>
    <t>Sørbylille By, Sludstrup</t>
  </si>
  <si>
    <t>http://193.88.185.146/website/energidataKort/viewer.htm?starttema1=vindkraft&amp;STARTLEFT=652983&amp;STARTRIGHT=653783&amp;STARTBOTTOM=6137242&amp;STARTTOP=6138042</t>
  </si>
  <si>
    <t>570714700000105883</t>
  </si>
  <si>
    <t>196493</t>
  </si>
  <si>
    <t>27,28</t>
  </si>
  <si>
    <t>Hulby By, Tårnborg</t>
  </si>
  <si>
    <t>http://193.88.185.146/website/energidataKort/viewer.htm?starttema1=vindkraft&amp;STARTLEFT=640253&amp;STARTRIGHT=641053&amp;STARTBOTTOM=6132440&amp;STARTTOP=6133240</t>
  </si>
  <si>
    <t>570714700000014208</t>
  </si>
  <si>
    <t>193771</t>
  </si>
  <si>
    <t>Tårnborg</t>
  </si>
  <si>
    <t>http://193.88.185.146/website/energidataKort/viewer.htm?starttema1=vindkraft&amp;STARTLEFT=639526&amp;STARTRIGHT=640326&amp;STARTBOTTOM=6132830&amp;STARTTOP=6133630</t>
  </si>
  <si>
    <t>570714700000014086</t>
  </si>
  <si>
    <t>194301</t>
  </si>
  <si>
    <t>Eggeslevlille By, Eggeslevmagle</t>
  </si>
  <si>
    <t>http://193.88.185.146/website/energidataKort/viewer.htm?starttema1=vindkraft&amp;STARTLEFT=649891&amp;STARTRIGHT=650691&amp;STARTBOTTOM=6127003&amp;STARTTOP=6127803</t>
  </si>
  <si>
    <t>570714700000013485</t>
  </si>
  <si>
    <t>018-01530</t>
  </si>
  <si>
    <t>Ormeslev By, Vemmelev</t>
  </si>
  <si>
    <t>http://193.88.185.146/website/energidataKort/viewer.htm?starttema1=vindkraft&amp;STARTLEFT=640707&amp;STARTRIGHT=641507&amp;STARTBOTTOM=6135974&amp;STARTTOP=6136774</t>
  </si>
  <si>
    <t>570714700000013287</t>
  </si>
  <si>
    <t>018-01529</t>
  </si>
  <si>
    <t>Tårnholm Hgd, Vemmelev</t>
  </si>
  <si>
    <t>http://193.88.185.146/website/energidataKort/viewer.htm?starttema1=vindkraft&amp;STARTLEFT=640475&amp;STARTRIGHT=641275&amp;STARTBOTTOM=6135931&amp;STARTTOP=6136731</t>
  </si>
  <si>
    <t>M 1500-750</t>
  </si>
  <si>
    <t>570714700000013270</t>
  </si>
  <si>
    <t>194303</t>
  </si>
  <si>
    <t>Eggeslevmagle</t>
  </si>
  <si>
    <t>http://193.88.185.146/website/energidataKort/viewer.htm?starttema1=vindkraft&amp;STARTLEFT=649627&amp;STARTRIGHT=650427&amp;STARTBOTTOM=6126846&amp;STARTTOP=6127646</t>
  </si>
  <si>
    <t>570714700000013218</t>
  </si>
  <si>
    <t>194302</t>
  </si>
  <si>
    <t>http://193.88.185.146/website/energidataKort/viewer.htm?starttema1=vindkraft&amp;STARTLEFT=649759&amp;STARTRIGHT=650559&amp;STARTBOTTOM=6126924&amp;STARTTOP=6127724</t>
  </si>
  <si>
    <t>570714700000013201</t>
  </si>
  <si>
    <t>003-00213</t>
  </si>
  <si>
    <t>Hemmeshøj By, Hemmeshøj</t>
  </si>
  <si>
    <t>http://193.88.185.146/website/energidataKort/viewer.htm?starttema1=vindkraft&amp;STARTLEFT=644101&amp;STARTRIGHT=644901&amp;STARTBOTTOM=6134964&amp;STARTTOP=6135764</t>
  </si>
  <si>
    <t>570714700000013089</t>
  </si>
  <si>
    <t>http://193.88.185.146/website/energidataKort/viewer.htm?starttema1=vindkraft&amp;STARTLEFT=644240&amp;STARTRIGHT=645040&amp;STARTBOTTOM=6134893&amp;STARTTOP=6135693</t>
  </si>
  <si>
    <t>570714700000013072</t>
  </si>
  <si>
    <t>http://193.88.185.146/website/energidataKort/viewer.htm?starttema1=vindkraft&amp;STARTLEFT=644378&amp;STARTRIGHT=645178&amp;STARTBOTTOM=6134823&amp;STARTTOP=6135623</t>
  </si>
  <si>
    <t>570714700000013065</t>
  </si>
  <si>
    <t>003-00212</t>
  </si>
  <si>
    <t>Stude By, Hemmeshøj</t>
  </si>
  <si>
    <t>http://193.88.185.146/website/energidataKort/viewer.htm?starttema1=vindkraft&amp;STARTLEFT=644128&amp;STARTRIGHT=644928&amp;STARTBOTTOM=6133249&amp;STARTTOP=6134049</t>
  </si>
  <si>
    <t>570714700000012921</t>
  </si>
  <si>
    <t>003-00211</t>
  </si>
  <si>
    <t>http://193.88.185.146/website/energidataKort/viewer.htm?starttema1=vindkraft&amp;STARTLEFT=644013&amp;STARTRIGHT=644813&amp;STARTBOTTOM=6133312&amp;STARTTOP=6134112</t>
  </si>
  <si>
    <t>570714700000012914</t>
  </si>
  <si>
    <t>003-00210</t>
  </si>
  <si>
    <t>http://193.88.185.146/website/energidataKort/viewer.htm?starttema1=vindkraft&amp;STARTLEFT=643899&amp;STARTRIGHT=644699&amp;STARTBOTTOM=6133376&amp;STARTTOP=6134176</t>
  </si>
  <si>
    <t>570714700000012907</t>
  </si>
  <si>
    <t>062-00225</t>
  </si>
  <si>
    <t>Tyvelse By, Sorterup</t>
  </si>
  <si>
    <t>http://193.88.185.146/website/energidataKort/viewer.htm?starttema1=vindkraft&amp;STARTLEFT=652922&amp;STARTRIGHT=653722&amp;STARTBOTTOM=6147470&amp;STARTTOP=6148270</t>
  </si>
  <si>
    <t>570714700000012891</t>
  </si>
  <si>
    <t>093-00225</t>
  </si>
  <si>
    <t>Vedbynørre By, Ottestrup</t>
  </si>
  <si>
    <t>http://193.88.185.146/website/energidataKort/viewer.htm?starttema1=vindkraft&amp;STARTLEFT=652852&amp;STARTRIGHT=653652&amp;STARTBOTTOM=6145332&amp;STARTTOP=6146132</t>
  </si>
  <si>
    <t>570714700000012662</t>
  </si>
  <si>
    <t>018-01519</t>
  </si>
  <si>
    <t>Vemmelev By, Vemmelev</t>
  </si>
  <si>
    <t>http://193.88.185.146/website/energidataKort/viewer.htm?starttema1=vindkraft&amp;STARTLEFT=642663&amp;STARTRIGHT=643463&amp;STARTBOTTOM=6136370&amp;STARTTOP=6137170</t>
  </si>
  <si>
    <t>Gaia 5,5 kW</t>
  </si>
  <si>
    <t>570714700000012624</t>
  </si>
  <si>
    <t>018-01523</t>
  </si>
  <si>
    <t>http://193.88.185.146/website/energidataKort/viewer.htm?starttema1=vindkraft&amp;STARTLEFT=642767&amp;STARTRIGHT=643567&amp;STARTBOTTOM=6137642&amp;STARTTOP=6138442</t>
  </si>
  <si>
    <t>570714700000012617</t>
  </si>
  <si>
    <t>018-01518</t>
  </si>
  <si>
    <t>16i</t>
  </si>
  <si>
    <t>http://193.88.185.146/website/energidataKort/viewer.htm?starttema1=vindkraft&amp;STARTLEFT=641600&amp;STARTRIGHT=642400&amp;STARTBOTTOM=6134059&amp;STARTTOP=6134859</t>
  </si>
  <si>
    <t>570714700000012594</t>
  </si>
  <si>
    <t>062-00224</t>
  </si>
  <si>
    <t>Næsbyskov, Sorterup</t>
  </si>
  <si>
    <t>http://193.88.185.146/website/energidataKort/viewer.htm?starttema1=vindkraft&amp;STARTLEFT=653887&amp;STARTRIGHT=654687&amp;STARTBOTTOM=6149229&amp;STARTTOP=6150029</t>
  </si>
  <si>
    <t>570714700000012518</t>
  </si>
  <si>
    <t>190912</t>
  </si>
  <si>
    <t>Fårdrup By Og Sogn</t>
  </si>
  <si>
    <t>http://193.88.185.146/website/energidataKort/viewer.htm?starttema1=vindkraft&amp;STARTLEFT=648618&amp;STARTRIGHT=649418&amp;STARTBOTTOM=6132239&amp;STARTTOP=6133039</t>
  </si>
  <si>
    <t>M 1500-750/175 KW</t>
  </si>
  <si>
    <t>570714700000011719</t>
  </si>
  <si>
    <t>191354</t>
  </si>
  <si>
    <t>Frankerup By, Eggeslevmagle</t>
  </si>
  <si>
    <t>http://193.88.185.146/website/energidataKort/viewer.htm?starttema1=vindkraft&amp;STARTLEFT=650269&amp;STARTRIGHT=651069&amp;STARTBOTTOM=6130926&amp;STARTTOP=6131726</t>
  </si>
  <si>
    <t>570714700000011245</t>
  </si>
  <si>
    <t>191301</t>
  </si>
  <si>
    <t>http://193.88.185.146/website/energidataKort/viewer.htm?starttema1=vindkraft&amp;STARTLEFT=649466&amp;STARTRIGHT=650266&amp;STARTBOTTOM=6130622&amp;STARTTOP=6131422</t>
  </si>
  <si>
    <t>570714700000011238</t>
  </si>
  <si>
    <t>190988</t>
  </si>
  <si>
    <t>http://193.88.185.146/website/energidataKort/viewer.htm?starttema1=vindkraft&amp;STARTLEFT=648576&amp;STARTRIGHT=649376&amp;STARTBOTTOM=6132384&amp;STARTTOP=6133184</t>
  </si>
  <si>
    <t>570714700000011184</t>
  </si>
  <si>
    <t>190911</t>
  </si>
  <si>
    <t>http://193.88.185.146/website/energidataKort/viewer.htm?starttema1=vindkraft&amp;STARTLEFT=648660&amp;STARTRIGHT=649460&amp;STARTBOTTOM=6132095&amp;STARTTOP=6132895</t>
  </si>
  <si>
    <t>570714700000011177</t>
  </si>
  <si>
    <t>190201</t>
  </si>
  <si>
    <t>Vemmeløse, Gimlinge</t>
  </si>
  <si>
    <t>http://193.88.185.146/website/energidataKort/viewer.htm?starttema1=vindkraft&amp;STARTLEFT=654056&amp;STARTRIGHT=654856&amp;STARTBOTTOM=6131457&amp;STARTTOP=6132257</t>
  </si>
  <si>
    <t>570714700000010859</t>
  </si>
  <si>
    <t>190200</t>
  </si>
  <si>
    <t>Vemmeløse by, Vemmeløse</t>
  </si>
  <si>
    <t>http://193.88.185.146/website/energidataKort/viewer.htm?starttema1=vindkraft&amp;STARTLEFT=654257&amp;STARTRIGHT=655057&amp;STARTBOTTOM=6131454&amp;STARTTOP=6132254</t>
  </si>
  <si>
    <t>570714700000010842</t>
  </si>
  <si>
    <t>190199</t>
  </si>
  <si>
    <t>http://193.88.185.146/website/energidataKort/viewer.htm?starttema1=vindkraft&amp;STARTLEFT=654456&amp;STARTRIGHT=655256&amp;STARTBOTTOM=6131451&amp;STARTTOP=6132251</t>
  </si>
  <si>
    <t>M 700-225/40 KW</t>
  </si>
  <si>
    <t>570714700000010835</t>
  </si>
  <si>
    <t>182807</t>
  </si>
  <si>
    <t>Lyngbygård Hvdg, Eggeslevmagle</t>
  </si>
  <si>
    <t>http://193.88.185.146/website/energidataKort/viewer.htm?starttema1=vindkraft&amp;STARTLEFT=645723&amp;STARTRIGHT=646523&amp;STARTBOTTOM=6129846&amp;STARTTOP=6130646</t>
  </si>
  <si>
    <t>DW-27</t>
  </si>
  <si>
    <t>570714700000009853</t>
  </si>
  <si>
    <t>175898</t>
  </si>
  <si>
    <t>Flakkebjerg</t>
  </si>
  <si>
    <t>http://193.88.185.146/website/energidataKort/viewer.htm?starttema1=vindkraft&amp;STARTLEFT=651146&amp;STARTRIGHT=651946&amp;STARTBOTTOM=6132333&amp;STARTTOP=6133133</t>
  </si>
  <si>
    <t>570714700000009051</t>
  </si>
  <si>
    <t>175365</t>
  </si>
  <si>
    <t>Vollerup By, Gimlinge</t>
  </si>
  <si>
    <t>http://193.88.185.146/website/energidataKort/viewer.htm?starttema1=vindkraft&amp;STARTLEFT=654320&amp;STARTRIGHT=655120&amp;STARTBOTTOM=6135371&amp;STARTTOP=6136171</t>
  </si>
  <si>
    <t>M 450 -0250 KW</t>
  </si>
  <si>
    <t>570714700000008962</t>
  </si>
  <si>
    <t>174056</t>
  </si>
  <si>
    <t>Lundby By, Tjæreby</t>
  </si>
  <si>
    <t>http://193.88.185.146/website/energidataKort/viewer.htm?starttema1=vindkraft&amp;STARTLEFT=650173&amp;STARTRIGHT=650973&amp;STARTBOTTOM=6123284&amp;STARTTOP=6124084</t>
  </si>
  <si>
    <t>M 450 - 250 KW</t>
  </si>
  <si>
    <t>570714700000008757</t>
  </si>
  <si>
    <t>166519</t>
  </si>
  <si>
    <t>Tjæreby By, Tjæreby</t>
  </si>
  <si>
    <t>http://193.88.185.146/website/energidataKort/viewer.htm?starttema1=vindkraft&amp;STARTLEFT=650110&amp;STARTRIGHT=650910&amp;STARTBOTTOM=6123444&amp;STARTTOP=6124244</t>
  </si>
  <si>
    <t>570714700000008498</t>
  </si>
  <si>
    <t>166421</t>
  </si>
  <si>
    <t>Hyllested</t>
  </si>
  <si>
    <t>http://193.88.185.146/website/energidataKort/viewer.htm?starttema1=vindkraft&amp;STARTLEFT=656233&amp;STARTRIGHT=657033&amp;STARTBOTTOM=6126655&amp;STARTTOP=6127455</t>
  </si>
  <si>
    <t>DW 24-200 KW</t>
  </si>
  <si>
    <t>570714700000008481</t>
  </si>
  <si>
    <t>165732</t>
  </si>
  <si>
    <t>Høve</t>
  </si>
  <si>
    <t>http://193.88.185.146/website/energidataKort/viewer.htm?starttema1=vindkraft&amp;STARTLEFT=651589&amp;STARTRIGHT=652389&amp;STARTBOTTOM=6125528&amp;STARTTOP=6126328</t>
  </si>
  <si>
    <t>DANWIN 24</t>
  </si>
  <si>
    <t>570714700000008474</t>
  </si>
  <si>
    <t>166419</t>
  </si>
  <si>
    <t>http://193.88.185.146/website/energidataKort/viewer.htm?starttema1=vindkraft&amp;STARTLEFT=651538&amp;STARTRIGHT=652338&amp;STARTBOTTOM=6125474&amp;STARTTOP=6126274</t>
  </si>
  <si>
    <t>LOLLAND 200/40 KW</t>
  </si>
  <si>
    <t>SMEDEMØLLE</t>
  </si>
  <si>
    <t>570714700000008337</t>
  </si>
  <si>
    <t>165117</t>
  </si>
  <si>
    <t>Halseby By,Tårnborg</t>
  </si>
  <si>
    <t>http://193.88.185.146/website/energidataKort/viewer.htm?starttema1=vindkraft&amp;STARTLEFT=639208&amp;STARTRIGHT=640008&amp;STARTBOTTOM=6137043&amp;STARTTOP=6137843</t>
  </si>
  <si>
    <t>DAN-WIND</t>
  </si>
  <si>
    <t>570714700000008207</t>
  </si>
  <si>
    <t>165081</t>
  </si>
  <si>
    <t>19a m.fl</t>
  </si>
  <si>
    <t>Skørpinge</t>
  </si>
  <si>
    <t>http://193.88.185.146/website/energidataKort/viewer.htm?starttema1=vindkraft&amp;STARTLEFT=649233&amp;STARTRIGHT=650033&amp;STARTBOTTOM=6134706&amp;STARTTOP=6135506</t>
  </si>
  <si>
    <t>570714700000008191</t>
  </si>
  <si>
    <t>164810</t>
  </si>
  <si>
    <t>Lundforlund</t>
  </si>
  <si>
    <t>http://193.88.185.146/website/energidataKort/viewer.htm?starttema1=vindkraft&amp;STARTLEFT=646474&amp;STARTRIGHT=647274&amp;STARTBOTTOM=6134419&amp;STARTTOP=6135219</t>
  </si>
  <si>
    <t>180/40 KW-23 C</t>
  </si>
  <si>
    <t>570714700000008177</t>
  </si>
  <si>
    <t>164235</t>
  </si>
  <si>
    <t>Kirkerup</t>
  </si>
  <si>
    <t>http://193.88.185.146/website/energidataKort/viewer.htm?starttema1=vindkraft&amp;STARTLEFT=657115&amp;STARTRIGHT=657915&amp;STARTBOTTOM=6137014&amp;STARTTOP=6137814</t>
  </si>
  <si>
    <t>570714700000008092</t>
  </si>
  <si>
    <t>163623</t>
  </si>
  <si>
    <t>http://193.88.185.146/website/energidataKort/viewer.htm?starttema1=vindkraft&amp;STARTLEFT=648437&amp;STARTRIGHT=649237&amp;STARTBOTTOM=6126332&amp;STARTTOP=6127132</t>
  </si>
  <si>
    <t>20-150/30KW</t>
  </si>
  <si>
    <t>570714700000007958</t>
  </si>
  <si>
    <t>163469</t>
  </si>
  <si>
    <t>Gryderup By, Boeslunde</t>
  </si>
  <si>
    <t>http://193.88.185.146/website/energidataKort/viewer.htm?starttema1=vindkraft&amp;STARTLEFT=641957&amp;STARTRIGHT=642757&amp;STARTBOTTOM=6131830&amp;STARTTOP=6132630</t>
  </si>
  <si>
    <t>570714700000007910</t>
  </si>
  <si>
    <t>162449</t>
  </si>
  <si>
    <t>124a</t>
  </si>
  <si>
    <t>http://193.88.185.146/website/energidataKort/viewer.htm?starttema1=vindkraft&amp;STARTLEFT=649960&amp;STARTRIGHT=650760&amp;STARTBOTTOM=6134799&amp;STARTTOP=6135599</t>
  </si>
  <si>
    <t>DW 95</t>
  </si>
  <si>
    <t>TELLUS</t>
  </si>
  <si>
    <t>570714700000007729</t>
  </si>
  <si>
    <t>159478</t>
  </si>
  <si>
    <t>19e</t>
  </si>
  <si>
    <t>Omø By Og Sogn</t>
  </si>
  <si>
    <t>http://193.88.185.146/website/energidataKort/viewer.htm?starttema1=vindkraft&amp;STARTLEFT=636862&amp;STARTRIGHT=637662&amp;STARTBOTTOM=6113991&amp;STARTTOP=6114791</t>
  </si>
  <si>
    <t>570714700000007637</t>
  </si>
  <si>
    <t>156412</t>
  </si>
  <si>
    <t>Magleby Vest</t>
  </si>
  <si>
    <t>http://193.88.185.146/website/energidataKort/viewer.htm?starttema1=vindkraft&amp;STARTLEFT=642171&amp;STARTRIGHT=642971&amp;STARTBOTTOM=6123734&amp;STARTTOP=6124534</t>
  </si>
  <si>
    <t>22 KW</t>
  </si>
  <si>
    <t>SONEBJERG</t>
  </si>
  <si>
    <t>570714700000007323</t>
  </si>
  <si>
    <t>148408</t>
  </si>
  <si>
    <t>Lundby By, Skælskør</t>
  </si>
  <si>
    <t>http://193.88.185.146/website/energidataKort/viewer.htm?starttema1=vindkraft&amp;STARTLEFT=651469&amp;STARTRIGHT=652269&amp;STARTBOTTOM=6122876&amp;STARTTOP=6123676</t>
  </si>
  <si>
    <t>NTK 99 F</t>
  </si>
  <si>
    <t>570714700000006838</t>
  </si>
  <si>
    <t>143677</t>
  </si>
  <si>
    <t>http://193.88.185.146/website/energidataKort/viewer.htm?starttema1=vindkraft&amp;STARTLEFT=656514&amp;STARTRIGHT=657314&amp;STARTBOTTOM=6127795&amp;STARTTOP=6128595</t>
  </si>
  <si>
    <t>TYPE II</t>
  </si>
  <si>
    <t>POULSEN</t>
  </si>
  <si>
    <t>570714700000006609</t>
  </si>
  <si>
    <t>142951</t>
  </si>
  <si>
    <t>Magleby Ravnemark</t>
  </si>
  <si>
    <t>http://193.88.185.146/website/energidataKort/viewer.htm?starttema1=vindkraft&amp;STARTLEFT=646880&amp;STARTRIGHT=647680&amp;STARTBOTTOM=6123552&amp;STARTTOP=6124352</t>
  </si>
  <si>
    <t>570714700000006579</t>
  </si>
  <si>
    <t>099-00944</t>
  </si>
  <si>
    <t>Frølunde By, Tårnborg</t>
  </si>
  <si>
    <t>http://193.88.185.146/website/energidataKort/viewer.htm?starttema1=vindkraft&amp;STARTLEFT=639149&amp;STARTRIGHT=639949&amp;STARTBOTTOM=6138077&amp;STARTTOP=6138877</t>
  </si>
  <si>
    <t>Reymo</t>
  </si>
  <si>
    <t>570714700000006364</t>
  </si>
  <si>
    <t>097-00174</t>
  </si>
  <si>
    <t>Falkensten Hgd., Gerlev</t>
  </si>
  <si>
    <t>http://193.88.185.146/website/energidataKort/viewer.htm?starttema1=vindkraft&amp;STARTLEFT=649496&amp;STARTRIGHT=650296&amp;STARTBOTTOM=6137193&amp;STARTTOP=6137993</t>
  </si>
  <si>
    <t>d3</t>
  </si>
  <si>
    <t>570714700000006340</t>
  </si>
  <si>
    <t>095-03366</t>
  </si>
  <si>
    <t>Hyllerup, Slagelse J.</t>
  </si>
  <si>
    <t>http://193.88.185.146/website/energidataKort/viewer.htm?starttema1=vindkraft&amp;STARTLEFT=645710&amp;STARTRIGHT=646510&amp;STARTBOTTOM=6141918&amp;STARTTOP=6142718</t>
  </si>
  <si>
    <t>570714700000006333</t>
  </si>
  <si>
    <t>401-71276</t>
  </si>
  <si>
    <t>Forlev By, Vemmelev</t>
  </si>
  <si>
    <t>http://193.88.185.146/website/energidataKort/viewer.htm?starttema1=vindkraft&amp;STARTLEFT=642045&amp;STARTRIGHT=642845&amp;STARTBOTTOM=6139660&amp;STARTTOP=6140460</t>
  </si>
  <si>
    <t>570714700000005657</t>
  </si>
  <si>
    <t>http://193.88.185.146/website/energidataKort/viewer.htm?starttema1=vindkraft&amp;STARTLEFT=642054&amp;STARTRIGHT=642854&amp;STARTBOTTOM=6139777&amp;STARTTOP=6140577</t>
  </si>
  <si>
    <t>570714700000005640</t>
  </si>
  <si>
    <t>401-71271</t>
  </si>
  <si>
    <t>http://193.88.185.146/website/energidataKort/viewer.htm?starttema1=vindkraft&amp;STARTLEFT=642063&amp;STARTRIGHT=642863&amp;STARTBOTTOM=6139894&amp;STARTTOP=6140694</t>
  </si>
  <si>
    <t>570714700000005633</t>
  </si>
  <si>
    <t>018-01343</t>
  </si>
  <si>
    <t>http://193.88.185.146/website/energidataKort/viewer.htm?starttema1=vindkraft&amp;STARTLEFT=642687&amp;STARTRIGHT=643487&amp;STARTBOTTOM=6140509&amp;STARTTOP=6141309</t>
  </si>
  <si>
    <t>NT55/11KW</t>
  </si>
  <si>
    <t>570714700000005626</t>
  </si>
  <si>
    <t>018-01312</t>
  </si>
  <si>
    <t>16m</t>
  </si>
  <si>
    <t>http://193.88.185.146/website/energidataKort/viewer.htm?starttema1=vindkraft&amp;STARTLEFT=641959&amp;STARTRIGHT=642759&amp;STARTBOTTOM=6134213&amp;STARTTOP=6135013</t>
  </si>
  <si>
    <t>M1500/750</t>
  </si>
  <si>
    <t>570714700000005619</t>
  </si>
  <si>
    <t>046-00197</t>
  </si>
  <si>
    <t>Nordrup By, Nordrupvester</t>
  </si>
  <si>
    <t>http://193.88.185.146/website/energidataKort/viewer.htm?starttema1=vindkraft&amp;STARTLEFT=652357&amp;STARTRIGHT=653157&amp;STARTBOTTOM=6151390&amp;STARTTOP=6152190</t>
  </si>
  <si>
    <t>570714700000005466</t>
  </si>
  <si>
    <t>046-00196</t>
  </si>
  <si>
    <t>http://193.88.185.146/website/energidataKort/viewer.htm?starttema1=vindkraft&amp;STARTLEFT=652183&amp;STARTRIGHT=652983&amp;STARTBOTTOM=6151362&amp;STARTTOP=6152162</t>
  </si>
  <si>
    <t>MN1800-750</t>
  </si>
  <si>
    <t>570714700000005459</t>
  </si>
  <si>
    <t>062-00222</t>
  </si>
  <si>
    <t>http://193.88.185.146/website/energidataKort/viewer.htm?starttema1=vindkraft&amp;STARTLEFT=653121&amp;STARTRIGHT=653921&amp;STARTBOTTOM=6148597&amp;STARTTOP=6149397</t>
  </si>
  <si>
    <t>570714700000005428</t>
  </si>
  <si>
    <t>062-00221</t>
  </si>
  <si>
    <t>http://193.88.185.146/website/energidataKort/viewer.htm?starttema1=vindkraft&amp;STARTLEFT=653044&amp;STARTRIGHT=653844&amp;STARTBOTTOM=6148721&amp;STARTTOP=6149521</t>
  </si>
  <si>
    <t>570714700000005411</t>
  </si>
  <si>
    <t>062-00220</t>
  </si>
  <si>
    <t>http://193.88.185.146/website/energidataKort/viewer.htm?starttema1=vindkraft&amp;STARTLEFT=652967&amp;STARTRIGHT=653767&amp;STARTBOTTOM=6148844&amp;STARTTOP=6149644</t>
  </si>
  <si>
    <t>570714700000005404</t>
  </si>
  <si>
    <t>024-00073</t>
  </si>
  <si>
    <t>Gudum By, Gudum</t>
  </si>
  <si>
    <t>http://193.88.185.146/website/energidataKort/viewer.htm?starttema1=vindkraft&amp;STARTLEFT=649433&amp;STARTRIGHT=650233&amp;STARTBOTTOM=6146492&amp;STARTTOP=6147292</t>
  </si>
  <si>
    <t>570714700000005329</t>
  </si>
  <si>
    <t>024-00074</t>
  </si>
  <si>
    <t>http://193.88.185.146/website/energidataKort/viewer.htm?starttema1=vindkraft&amp;STARTLEFT=649298&amp;STARTRIGHT=650098&amp;STARTBOTTOM=6146422&amp;STARTTOP=6147222</t>
  </si>
  <si>
    <t>NM1500-600</t>
  </si>
  <si>
    <t>570714700000005312</t>
  </si>
  <si>
    <t>065-03612</t>
  </si>
  <si>
    <t>Øster Stillinge By, Kr. Stillinge</t>
  </si>
  <si>
    <t>http://193.88.185.146/website/energidataKort/viewer.htm?starttema1=vindkraft&amp;STARTLEFT=641760&amp;STARTRIGHT=642560&amp;STARTBOTTOM=6144016&amp;STARTTOP=6144816</t>
  </si>
  <si>
    <t>570714700000005275</t>
  </si>
  <si>
    <t>065-03611</t>
  </si>
  <si>
    <t>Kelstrup By, Kr. Stillinge</t>
  </si>
  <si>
    <t>http://193.88.185.146/website/energidataKort/viewer.htm?starttema1=vindkraft&amp;STARTLEFT=641631&amp;STARTRIGHT=642431&amp;STARTBOTTOM=6144057&amp;STARTTOP=6144857</t>
  </si>
  <si>
    <t>570714700000005268</t>
  </si>
  <si>
    <t>065-03610</t>
  </si>
  <si>
    <t>http://193.88.185.146/website/energidataKort/viewer.htm?starttema1=vindkraft&amp;STARTLEFT=641502&amp;STARTRIGHT=642302&amp;STARTBOTTOM=6144098&amp;STARTTOP=6144898</t>
  </si>
  <si>
    <t>M1500 750/175 kW</t>
  </si>
  <si>
    <t>570714700000005251</t>
  </si>
  <si>
    <t>003-00209</t>
  </si>
  <si>
    <t>http://193.88.185.146/website/energidataKort/viewer.htm?starttema1=vindkraft&amp;STARTLEFT=643188&amp;STARTRIGHT=643988&amp;STARTBOTTOM=6134046&amp;STARTTOP=6134846</t>
  </si>
  <si>
    <t>570714700000003363</t>
  </si>
  <si>
    <t>003-00208</t>
  </si>
  <si>
    <t>http://193.88.185.146/website/energidataKort/viewer.htm?starttema1=vindkraft&amp;STARTLEFT=643055&amp;STARTRIGHT=643855&amp;STARTBOTTOM=6134114&amp;STARTTOP=6134914</t>
  </si>
  <si>
    <t>570714700000003356</t>
  </si>
  <si>
    <t>003-00207</t>
  </si>
  <si>
    <t>http://193.88.185.146/website/energidataKort/viewer.htm?starttema1=vindkraft&amp;STARTLEFT=642920&amp;STARTRIGHT=643720&amp;STARTBOTTOM=6134180&amp;STARTTOP=6134980</t>
  </si>
  <si>
    <t>W600</t>
  </si>
  <si>
    <t>570714700000003349</t>
  </si>
  <si>
    <t>SVV038</t>
  </si>
  <si>
    <t>http://193.88.185.146/website/energidataKort/viewer.htm?starttema1=vindkraft&amp;STARTLEFT=648702&amp;STARTRIGHT=649502&amp;STARTBOTTOM=6131951&amp;STARTTOP=6132751</t>
  </si>
  <si>
    <t>w600</t>
  </si>
  <si>
    <t>570714700000002878</t>
  </si>
  <si>
    <t>http://193.88.185.146/website/energidataKort/viewer.htm?starttema1=vindkraft&amp;STARTLEFT=648743&amp;STARTRIGHT=649543&amp;STARTBOTTOM=6131807&amp;STARTTOP=6132607</t>
  </si>
  <si>
    <t>570714700000002861</t>
  </si>
  <si>
    <t>SVV039</t>
  </si>
  <si>
    <t>http://193.88.185.146/website/energidataKort/viewer.htm?starttema1=vindkraft&amp;STARTLEFT=650344&amp;STARTRIGHT=651144&amp;STARTBOTTOM=6131043&amp;STARTTOP=6131843</t>
  </si>
  <si>
    <t>570714700000002847</t>
  </si>
  <si>
    <t>http://193.88.185.146/website/energidataKort/viewer.htm?starttema1=vindkraft&amp;STARTLEFT=649542&amp;STARTRIGHT=650342&amp;STARTBOTTOM=6130739&amp;STARTTOP=6131539</t>
  </si>
  <si>
    <t>570714700000002830</t>
  </si>
  <si>
    <t>190257</t>
  </si>
  <si>
    <t>http://193.88.185.146/website/energidataKort/viewer.htm?starttema1=vindkraft&amp;STARTLEFT=655056&amp;STARTRIGHT=655856&amp;STARTBOTTOM=6131443&amp;STARTTOP=6132243</t>
  </si>
  <si>
    <t>570714700000002502</t>
  </si>
  <si>
    <t>190256</t>
  </si>
  <si>
    <t>http://193.88.185.146/website/energidataKort/viewer.htm?starttema1=vindkraft&amp;STARTLEFT=654657&amp;STARTRIGHT=655457&amp;STARTBOTTOM=6131448&amp;STARTTOP=6132248</t>
  </si>
  <si>
    <t>570714700000002496</t>
  </si>
  <si>
    <t>190258</t>
  </si>
  <si>
    <t>http://193.88.185.146/website/energidataKort/viewer.htm?starttema1=vindkraft&amp;STARTLEFT=654857&amp;STARTRIGHT=655657&amp;STARTBOTTOM=6131446&amp;STARTTOP=6132246</t>
  </si>
  <si>
    <t>570714700000002489</t>
  </si>
  <si>
    <t>SVV023</t>
  </si>
  <si>
    <t>http://193.88.185.146/website/energidataKort/viewer.htm?starttema1=vindkraft&amp;STARTLEFT=640695&amp;STARTRIGHT=641495&amp;STARTBOTTOM=6132748&amp;STARTTOP=6133548</t>
  </si>
  <si>
    <t>570714700000002205</t>
  </si>
  <si>
    <t>http://193.88.185.146/website/energidataKort/viewer.htm?starttema1=vindkraft&amp;STARTLEFT=640554&amp;STARTRIGHT=641354&amp;STARTBOTTOM=6132888&amp;STARTTOP=6133688</t>
  </si>
  <si>
    <t>570714700000002199</t>
  </si>
  <si>
    <t>http://193.88.185.146/website/energidataKort/viewer.htm?starttema1=vindkraft&amp;STARTLEFT=640413&amp;STARTRIGHT=641213&amp;STARTBOTTOM=6133030&amp;STARTTOP=6133830</t>
  </si>
  <si>
    <t>570714700000002182</t>
  </si>
  <si>
    <t>SVV016</t>
  </si>
  <si>
    <t>http://193.88.185.146/website/energidataKort/viewer.htm?starttema1=vindkraft&amp;STARTLEFT=650729&amp;STARTRIGHT=651529&amp;STARTBOTTOM=6122892&amp;STARTTOP=6123692</t>
  </si>
  <si>
    <t>570714700000002175</t>
  </si>
  <si>
    <t>http://193.88.185.146/website/energidataKort/viewer.htm?starttema1=vindkraft&amp;STARTLEFT=650801&amp;STARTRIGHT=651601&amp;STARTBOTTOM=6123147&amp;STARTTOP=6123947</t>
  </si>
  <si>
    <t>570714700000002168</t>
  </si>
  <si>
    <t>181664</t>
  </si>
  <si>
    <t>http://193.88.185.146/website/energidataKort/viewer.htm?starttema1=vindkraft&amp;STARTLEFT=649896&amp;STARTRIGHT=650696&amp;STARTBOTTOM=6123315&amp;STARTTOP=6124115</t>
  </si>
  <si>
    <t>MkII</t>
  </si>
  <si>
    <t>570714700000002151</t>
  </si>
  <si>
    <t>http://193.88.185.146/website/energidataKort/viewer.htm?starttema1=vindkraft&amp;STARTLEFT=648731&amp;STARTRIGHT=649531&amp;STARTBOTTOM=6124562&amp;STARTTOP=6125362</t>
  </si>
  <si>
    <t>570714700000002069</t>
  </si>
  <si>
    <t>http://193.88.185.146/website/energidataKort/viewer.htm?starttema1=vindkraft&amp;STARTLEFT=648597&amp;STARTRIGHT=649397&amp;STARTBOTTOM=6124674&amp;STARTTOP=6125474</t>
  </si>
  <si>
    <t>570714700000002052</t>
  </si>
  <si>
    <t>http://193.88.185.146/website/energidataKort/viewer.htm?starttema1=vindkraft&amp;STARTLEFT=648463&amp;STARTRIGHT=649263&amp;STARTBOTTOM=6124787&amp;STARTTOP=6125587</t>
  </si>
  <si>
    <t>600kW- Mk IIIC</t>
  </si>
  <si>
    <t>570714700000002045</t>
  </si>
  <si>
    <t>062-00219</t>
  </si>
  <si>
    <t>Næsby Ved Skoven, Sorterup</t>
  </si>
  <si>
    <t>http://193.88.185.146/website/energidataKort/viewer.htm?starttema1=vindkraft&amp;STARTLEFT=653823&amp;STARTRIGHT=654623&amp;STARTBOTTOM=6149334&amp;STARTTOP=6150134</t>
  </si>
  <si>
    <t>570714700000001062</t>
  </si>
  <si>
    <t>http://193.88.185.146/website/energidataKort/viewer.htm?starttema1=vindkraft&amp;STARTLEFT=653759&amp;STARTRIGHT=654559&amp;STARTBOTTOM=6149441&amp;STARTTOP=6150241</t>
  </si>
  <si>
    <t>600kW</t>
  </si>
  <si>
    <t>570714700000001055</t>
  </si>
  <si>
    <t>024-00071</t>
  </si>
  <si>
    <t>http://193.88.185.146/website/energidataKort/viewer.htm?starttema1=vindkraft&amp;STARTLEFT=651439&amp;STARTRIGHT=652239&amp;STARTBOTTOM=6146065&amp;STARTTOP=6146865</t>
  </si>
  <si>
    <t>570714700000001048</t>
  </si>
  <si>
    <t>http://193.88.185.146/website/energidataKort/viewer.htm?starttema1=vindkraft&amp;STARTLEFT=651427&amp;STARTRIGHT=652227&amp;STARTBOTTOM=6146190&amp;STARTTOP=6146990</t>
  </si>
  <si>
    <t>570714700000001031</t>
  </si>
  <si>
    <t>http://193.88.185.146/website/energidataKort/viewer.htm?starttema1=vindkraft&amp;STARTLEFT=651416&amp;STARTRIGHT=652216&amp;STARTBOTTOM=6146314&amp;STARTTOP=6147114</t>
  </si>
  <si>
    <t>450kW- Mk III</t>
  </si>
  <si>
    <t>570714700000001024</t>
  </si>
  <si>
    <t>065-03587</t>
  </si>
  <si>
    <t>Bildsø By, Kirke-Stillinge</t>
  </si>
  <si>
    <t>http://193.88.185.146/website/energidataKort/viewer.htm?starttema1=vindkraft&amp;STARTLEFT=642803&amp;STARTRIGHT=643603&amp;STARTBOTTOM=6147897&amp;STARTTOP=6148697</t>
  </si>
  <si>
    <t>570714700000001017</t>
  </si>
  <si>
    <t>http://193.88.185.146/website/energidataKort/viewer.htm?starttema1=vindkraft&amp;STARTLEFT=642766&amp;STARTRIGHT=643566&amp;STARTBOTTOM=6147792&amp;STARTTOP=6148592</t>
  </si>
  <si>
    <t>570714700000001000</t>
  </si>
  <si>
    <t>065-03586</t>
  </si>
  <si>
    <t>http://193.88.185.146/website/energidataKort/viewer.htm?starttema1=vindkraft&amp;STARTLEFT=642731&amp;STARTRIGHT=643531&amp;STARTBOTTOM=6147689&amp;STARTTOP=6148489</t>
  </si>
  <si>
    <t>570714700000000997</t>
  </si>
  <si>
    <t>099-00935</t>
  </si>
  <si>
    <t>Tjæreby By, Tårnborg</t>
  </si>
  <si>
    <t>http://193.88.185.146/website/energidataKort/viewer.htm?starttema1=vindkraft&amp;STARTLEFT=640705&amp;STARTRIGHT=641505&amp;STARTBOTTOM=6136430&amp;STARTTOP=6137230</t>
  </si>
  <si>
    <t>570714700000000980</t>
  </si>
  <si>
    <t>http://193.88.185.146/website/energidataKort/viewer.htm?starttema1=vindkraft&amp;STARTLEFT=640484&amp;STARTRIGHT=641284&amp;STARTBOTTOM=6136413&amp;STARTTOP=6137213</t>
  </si>
  <si>
    <t>570714700000000973</t>
  </si>
  <si>
    <t>003-00206</t>
  </si>
  <si>
    <t>http://193.88.185.146/website/energidataKort/viewer.htm?starttema1=vindkraft&amp;STARTLEFT=644284&amp;STARTRIGHT=645084&amp;STARTBOTTOM=6135588&amp;STARTTOP=6136388</t>
  </si>
  <si>
    <t>570714700000000904</t>
  </si>
  <si>
    <t>http://193.88.185.146/website/energidataKort/viewer.htm?starttema1=vindkraft&amp;STARTLEFT=644150&amp;STARTRIGHT=644950&amp;STARTBOTTOM=6135656&amp;STARTTOP=6136456</t>
  </si>
  <si>
    <t>570714700000000898</t>
  </si>
  <si>
    <t>003-00205</t>
  </si>
  <si>
    <t>http://193.88.185.146/website/energidataKort/viewer.htm?starttema1=vindkraft&amp;STARTLEFT=644015&amp;STARTRIGHT=644815&amp;STARTBOTTOM=6135723&amp;STARTTOP=6136523</t>
  </si>
  <si>
    <t>570714700000000881</t>
  </si>
  <si>
    <t>096-00358</t>
  </si>
  <si>
    <t>Falkensteen Hgd., Slots Bjergby</t>
  </si>
  <si>
    <t>http://193.88.185.146/website/energidataKort/viewer.htm?starttema1=vindkraft&amp;STARTLEFT=648728&amp;STARTRIGHT=649528&amp;STARTBOTTOM=6137909&amp;STARTTOP=6138709</t>
  </si>
  <si>
    <t>570714700000000874</t>
  </si>
  <si>
    <t>http://193.88.185.146/website/energidataKort/viewer.htm?starttema1=vindkraft&amp;STARTLEFT=648578&amp;STARTRIGHT=649378&amp;STARTBOTTOM=6137904&amp;STARTTOP=6138704</t>
  </si>
  <si>
    <t>570714700000000867</t>
  </si>
  <si>
    <t>096-00357</t>
  </si>
  <si>
    <t>http://193.88.185.146/website/energidataKort/viewer.htm?starttema1=vindkraft&amp;STARTLEFT=648428&amp;STARTRIGHT=649228&amp;STARTBOTTOM=6137899&amp;STARTTOP=6138699</t>
  </si>
  <si>
    <t>M570-200kW</t>
  </si>
  <si>
    <t>570714700000000850</t>
  </si>
  <si>
    <t>091-00117</t>
  </si>
  <si>
    <t>Hejninge By, Hejninge</t>
  </si>
  <si>
    <t>http://193.88.185.146/website/energidataKort/viewer.htm?starttema1=vindkraft&amp;STARTLEFT=643537&amp;STARTRIGHT=644337&amp;STARTBOTTOM=6142562&amp;STARTTOP=6143362</t>
  </si>
  <si>
    <t>570714700000000843</t>
  </si>
  <si>
    <t>http://193.88.185.146/website/energidataKort/viewer.htm?starttema1=vindkraft&amp;STARTLEFT=643542&amp;STARTRIGHT=644342&amp;STARTBOTTOM=6142452&amp;STARTTOP=6143252</t>
  </si>
  <si>
    <t>570714700000000836</t>
  </si>
  <si>
    <t>http://193.88.185.146/website/energidataKort/viewer.htm?starttema1=vindkraft&amp;STARTLEFT=643546&amp;STARTRIGHT=644346&amp;STARTBOTTOM=6142342&amp;STARTTOP=6143142</t>
  </si>
  <si>
    <t>570714700000000829</t>
  </si>
  <si>
    <t>074-00237</t>
  </si>
  <si>
    <t>Årslev By, Sønderup</t>
  </si>
  <si>
    <t>http://193.88.185.146/website/energidataKort/viewer.htm?starttema1=vindkraft&amp;STARTLEFT=648280&amp;STARTRIGHT=649080&amp;STARTBOTTOM=6147330&amp;STARTTOP=6148130</t>
  </si>
  <si>
    <t>570714700000000812</t>
  </si>
  <si>
    <t>http://193.88.185.146/website/energidataKort/viewer.htm?starttema1=vindkraft&amp;STARTLEFT=648249&amp;STARTRIGHT=649049&amp;STARTBOTTOM=6147454&amp;STARTTOP=6148254</t>
  </si>
  <si>
    <t>570714700000000805</t>
  </si>
  <si>
    <t>http://193.88.185.146/website/energidataKort/viewer.htm?starttema1=vindkraft&amp;STARTLEFT=648217&amp;STARTRIGHT=649017&amp;STARTBOTTOM=6147578&amp;STARTTOP=6148378</t>
  </si>
  <si>
    <t>570714700000000799</t>
  </si>
  <si>
    <t>097-00180</t>
  </si>
  <si>
    <t>Sludstrup By, Sludstrup</t>
  </si>
  <si>
    <t>http://193.88.185.146/website/energidataKort/viewer.htm?starttema1=vindkraft&amp;STARTLEFT=650280&amp;STARTRIGHT=651080&amp;STARTBOTTOM=6136007&amp;STARTTOP=6136807</t>
  </si>
  <si>
    <t>570714700000000751</t>
  </si>
  <si>
    <t>http://193.88.185.146/website/energidataKort/viewer.htm?starttema1=vindkraft&amp;STARTLEFT=650360&amp;STARTRIGHT=651160&amp;STARTBOTTOM=6136144&amp;STARTTOP=6136944</t>
  </si>
  <si>
    <t>570714700000000744</t>
  </si>
  <si>
    <t>029-00358</t>
  </si>
  <si>
    <t>Havrebjerg By, Havrebjerg</t>
  </si>
  <si>
    <t>http://193.88.185.146/website/energidataKort/viewer.htm?starttema1=vindkraft&amp;STARTLEFT=644839&amp;STARTRIGHT=645639&amp;STARTBOTTOM=6146438&amp;STARTTOP=6147238</t>
  </si>
  <si>
    <t>570714700000000737</t>
  </si>
  <si>
    <t>http://193.88.185.146/website/energidataKort/viewer.htm?starttema1=vindkraft&amp;STARTLEFT=644727&amp;STARTRIGHT=645527&amp;STARTBOTTOM=6146384&amp;STARTTOP=6147184</t>
  </si>
  <si>
    <t>570714700000000720</t>
  </si>
  <si>
    <t>http://193.88.185.146/website/energidataKort/viewer.htm?starttema1=vindkraft&amp;STARTLEFT=644615&amp;STARTRIGHT=645415&amp;STARTBOTTOM=6146330&amp;STARTTOP=6147130</t>
  </si>
  <si>
    <t>225/40</t>
  </si>
  <si>
    <t>570714700000000713</t>
  </si>
  <si>
    <t>195721</t>
  </si>
  <si>
    <t>Ørslev Under Skoven, Gyrstinge</t>
  </si>
  <si>
    <t>http://193.88.185.146/website/energidataKort/viewer.htm?starttema1=vindkraft&amp;STARTLEFT=669446&amp;STARTRIGHT=670246&amp;STARTBOTTOM=6150686&amp;STARTTOP=6151486</t>
  </si>
  <si>
    <t>570714700000014161</t>
  </si>
  <si>
    <t>195722</t>
  </si>
  <si>
    <t>http://193.88.185.146/website/energidataKort/viewer.htm?starttema1=vindkraft&amp;STARTLEFT=672376&amp;STARTRIGHT=673176&amp;STARTBOTTOM=6149973&amp;STARTTOP=6150773</t>
  </si>
  <si>
    <t>570714700000013898</t>
  </si>
  <si>
    <t>195723</t>
  </si>
  <si>
    <t>http://193.88.185.146/website/energidataKort/viewer.htm?starttema1=vindkraft&amp;STARTLEFT=672485&amp;STARTRIGHT=673285&amp;STARTBOTTOM=6149806&amp;STARTTOP=6150606</t>
  </si>
  <si>
    <t>570714700000013881</t>
  </si>
  <si>
    <t>195414</t>
  </si>
  <si>
    <t>Eskildstrup Hvg, Sneslev</t>
  </si>
  <si>
    <t>http://193.88.185.146/website/energidataKort/viewer.htm?starttema1=vindkraft&amp;STARTLEFT=681600&amp;STARTRIGHT=682400&amp;STARTBOTTOM=6139773&amp;STARTTOP=6140573</t>
  </si>
  <si>
    <t>1 MV</t>
  </si>
  <si>
    <t>570714700000013638</t>
  </si>
  <si>
    <t>195069</t>
  </si>
  <si>
    <t>Sneslev</t>
  </si>
  <si>
    <t>http://193.88.185.146/website/energidataKort/viewer.htm?starttema1=vindkraft&amp;STARTLEFT=679167&amp;STARTRIGHT=679967&amp;STARTBOTTOM=6141381&amp;STARTTOP=6142181</t>
  </si>
  <si>
    <t>570714700000013515</t>
  </si>
  <si>
    <t>194573</t>
  </si>
  <si>
    <t>1 m.fl</t>
  </si>
  <si>
    <t>Gilsager, Ringsted Jorder</t>
  </si>
  <si>
    <t>http://193.88.185.146/website/energidataKort/viewer.htm?starttema1=vindkraft&amp;STARTLEFT=679735&amp;STARTRIGHT=680535&amp;STARTBOTTOM=6145159&amp;STARTTOP=6145959</t>
  </si>
  <si>
    <t>570714700000013188</t>
  </si>
  <si>
    <t>191652</t>
  </si>
  <si>
    <t>Vigersted</t>
  </si>
  <si>
    <t>http://193.88.185.146/website/energidataKort/viewer.htm?starttema1=vindkraft&amp;STARTLEFT=681728&amp;STARTRIGHT=682528&amp;STARTBOTTOM=6150988&amp;STARTTOP=6151788</t>
  </si>
  <si>
    <t>600/120 KW MK 3</t>
  </si>
  <si>
    <t>570714700000012464</t>
  </si>
  <si>
    <t>193713</t>
  </si>
  <si>
    <t>17a18c</t>
  </si>
  <si>
    <t>Sigersted By Og Sogn</t>
  </si>
  <si>
    <t>http://193.88.185.146/website/energidataKort/viewer.htm?starttema1=vindkraft&amp;STARTLEFT=670878&amp;STARTRIGHT=671678&amp;STARTBOTTOM=6145628&amp;STARTTOP=6146428</t>
  </si>
  <si>
    <t>570714700000012419</t>
  </si>
  <si>
    <t>193714</t>
  </si>
  <si>
    <t>Sigersted</t>
  </si>
  <si>
    <t>http://193.88.185.146/website/energidataKort/viewer.htm?starttema1=vindkraft&amp;STARTLEFT=670661&amp;STARTRIGHT=671461&amp;STARTBOTTOM=6145342&amp;STARTTOP=6146142</t>
  </si>
  <si>
    <t>570714700000012402</t>
  </si>
  <si>
    <t>193715</t>
  </si>
  <si>
    <t>17a,18c</t>
  </si>
  <si>
    <t>http://193.88.185.146/website/energidataKort/viewer.htm?starttema1=vindkraft&amp;STARTLEFT=670770&amp;STARTRIGHT=671570&amp;STARTBOTTOM=6145487&amp;STARTTOP=6146287</t>
  </si>
  <si>
    <t>570714700000012396</t>
  </si>
  <si>
    <t>192793</t>
  </si>
  <si>
    <t>2ba</t>
  </si>
  <si>
    <t>Bedsted Overdrev, Kværkeby</t>
  </si>
  <si>
    <t>http://193.88.185.146/website/energidataKort/viewer.htm?starttema1=vindkraft&amp;STARTLEFT=681795&amp;STARTRIGHT=682595&amp;STARTBOTTOM=6145629&amp;STARTTOP=6146429</t>
  </si>
  <si>
    <t>570714700000012327</t>
  </si>
  <si>
    <t>192597</t>
  </si>
  <si>
    <t>Mulstrup By, Nordrupøster</t>
  </si>
  <si>
    <t>http://193.88.185.146/website/energidataKort/viewer.htm?starttema1=vindkraft&amp;STARTLEFT=679805&amp;STARTRIGHT=680605&amp;STARTBOTTOM=6144221&amp;STARTTOP=6145021</t>
  </si>
  <si>
    <t>570714700000012242</t>
  </si>
  <si>
    <t>192488</t>
  </si>
  <si>
    <t>Ørslev Undersk, Bringstrup</t>
  </si>
  <si>
    <t>http://193.88.185.146/website/energidataKort/viewer.htm?starttema1=vindkraft&amp;STARTLEFT=671710&amp;STARTRIGHT=672510&amp;STARTBOTTOM=6150944&amp;STARTTOP=6151744</t>
  </si>
  <si>
    <t>VM 20-S</t>
  </si>
  <si>
    <t>VESTAS/WINDMATIC</t>
  </si>
  <si>
    <t>570714700000011900</t>
  </si>
  <si>
    <t>174141</t>
  </si>
  <si>
    <t>http://193.88.185.146/website/energidataKort/viewer.htm?starttema1=vindkraft&amp;STARTLEFT=683086&amp;STARTRIGHT=683886&amp;STARTBOTTOM=6139626&amp;STARTTOP=6140426</t>
  </si>
  <si>
    <t>570714700000008795</t>
  </si>
  <si>
    <t>http://193.88.185.146/website/energidataKort/viewer.htm?starttema1=vindkraft&amp;STARTLEFT=682899&amp;STARTRIGHT=683699&amp;STARTBOTTOM=6139684&amp;STARTTOP=6140484</t>
  </si>
  <si>
    <t>vm 20-5</t>
  </si>
  <si>
    <t>570714700000008788</t>
  </si>
  <si>
    <t>2100223</t>
  </si>
  <si>
    <t>http://193.88.185.146/website/energidataKort/viewer.htm?starttema1=vindkraft&amp;STARTLEFT=682929&amp;STARTRIGHT=683729&amp;STARTBOTTOM=6139781&amp;STARTTOP=6140581</t>
  </si>
  <si>
    <t>570714700000008771</t>
  </si>
  <si>
    <t>167071</t>
  </si>
  <si>
    <t>12b m.f</t>
  </si>
  <si>
    <t>Vetterslev</t>
  </si>
  <si>
    <t>http://193.88.185.146/website/energidataKort/viewer.htm?starttema1=vindkraft&amp;STARTLEFT=675433&amp;STARTRIGHT=676233&amp;STARTBOTTOM=6140652&amp;STARTTOP=6141452</t>
  </si>
  <si>
    <t>570714700000008542</t>
  </si>
  <si>
    <t>166386</t>
  </si>
  <si>
    <t>Bøstofte, Kværkeby</t>
  </si>
  <si>
    <t>http://193.88.185.146/website/energidataKort/viewer.htm?starttema1=vindkraft&amp;STARTLEFT=680094&amp;STARTRIGHT=680894&amp;STARTBOTTOM=6150655&amp;STARTTOP=6151455</t>
  </si>
  <si>
    <t>V 25</t>
  </si>
  <si>
    <t>570714700000008450</t>
  </si>
  <si>
    <t>165250</t>
  </si>
  <si>
    <t>Ørslev Under Skoven, Bringstrup</t>
  </si>
  <si>
    <t>http://193.88.185.146/website/energidataKort/viewer.htm?starttema1=vindkraft&amp;STARTLEFT=671564&amp;STARTRIGHT=672364&amp;STARTBOTTOM=6151231&amp;STARTTOP=6152031</t>
  </si>
  <si>
    <t>40/180</t>
  </si>
  <si>
    <t>570714700000008252</t>
  </si>
  <si>
    <t>162352</t>
  </si>
  <si>
    <t>Snekkerup By, Vigersted</t>
  </si>
  <si>
    <t>http://193.88.185.146/website/energidataKort/viewer.htm?starttema1=vindkraft&amp;STARTLEFT=682293&amp;STARTRIGHT=683093&amp;STARTBOTTOM=6154508&amp;STARTTOP=6155308</t>
  </si>
  <si>
    <t>Vestas Optispeed</t>
  </si>
  <si>
    <t>570714700000007699</t>
  </si>
  <si>
    <t>401-70599</t>
  </si>
  <si>
    <t>Løve By, Gierslev</t>
  </si>
  <si>
    <t>http://193.88.185.146/website/energidataKort/viewer.htm?starttema1=vindkraft&amp;STARTLEFT=643707&amp;STARTRIGHT=644507&amp;STARTBOTTOM=6149697&amp;STARTTOP=6150497</t>
  </si>
  <si>
    <t>570714700000105838</t>
  </si>
  <si>
    <t>401-70595</t>
  </si>
  <si>
    <t>http://193.88.185.146/website/energidataKort/viewer.htm?starttema1=vindkraft&amp;STARTLEFT=643774&amp;STARTRIGHT=644574&amp;STARTBOTTOM=6149513&amp;STARTTOP=6150313</t>
  </si>
  <si>
    <t>570714700000105821</t>
  </si>
  <si>
    <t>401-70589</t>
  </si>
  <si>
    <t>http://193.88.185.146/website/energidataKort/viewer.htm?starttema1=vindkraft&amp;STARTLEFT=643846&amp;STARTRIGHT=644646&amp;STARTBOTTOM=6149327&amp;STARTTOP=6150127</t>
  </si>
  <si>
    <t>570714700000105814</t>
  </si>
  <si>
    <t>017-02844</t>
  </si>
  <si>
    <t>Kulby By, Finderup</t>
  </si>
  <si>
    <t>http://193.88.185.146/website/energidataKort/viewer.htm?starttema1=vindkraft&amp;STARTLEFT=647481&amp;STARTRIGHT=648281&amp;STARTBOTTOM=6156289&amp;STARTTOP=6157089</t>
  </si>
  <si>
    <t>570714700000014239</t>
  </si>
  <si>
    <t>017-02843</t>
  </si>
  <si>
    <t>http://193.88.185.146/website/energidataKort/viewer.htm?starttema1=vindkraft&amp;STARTLEFT=647375&amp;STARTRIGHT=648175&amp;STARTBOTTOM=6156394&amp;STARTTOP=6157194</t>
  </si>
  <si>
    <t>570714700000014222</t>
  </si>
  <si>
    <t>017-02842</t>
  </si>
  <si>
    <t>Herslev By, Finderup</t>
  </si>
  <si>
    <t>http://193.88.185.146/website/energidataKort/viewer.htm?starttema1=vindkraft&amp;STARTLEFT=647269&amp;STARTRIGHT=648069&amp;STARTBOTTOM=6156500&amp;STARTTOP=6157300</t>
  </si>
  <si>
    <t>570714700000014215</t>
  </si>
  <si>
    <t>088-00320</t>
  </si>
  <si>
    <t>1bh</t>
  </si>
  <si>
    <t>Birkendegaard Hgd., Værslev</t>
  </si>
  <si>
    <t>http://193.88.185.146/website/energidataKort/viewer.htm?starttema1=vindkraft&amp;STARTLEFT=637654&amp;STARTRIGHT=638454&amp;STARTBOTTOM=6170847&amp;STARTTOP=6171647</t>
  </si>
  <si>
    <t>570714700000012655</t>
  </si>
  <si>
    <t>081-01166</t>
  </si>
  <si>
    <t>Klovby By, Ubby</t>
  </si>
  <si>
    <t>http://193.88.185.146/website/energidataKort/viewer.htm?starttema1=vindkraft&amp;STARTLEFT=639290&amp;STARTRIGHT=640090&amp;STARTBOTTOM=6168422&amp;STARTTOP=6169222</t>
  </si>
  <si>
    <t>570714700000012556</t>
  </si>
  <si>
    <t>081-01167</t>
  </si>
  <si>
    <t>http://193.88.185.146/website/energidataKort/viewer.htm?starttema1=vindkraft&amp;STARTLEFT=639314&amp;STARTRIGHT=640114&amp;STARTBOTTOM=6168223&amp;STARTTOP=6169023</t>
  </si>
  <si>
    <t>570714700000012549</t>
  </si>
  <si>
    <t>081-01168</t>
  </si>
  <si>
    <t>http://193.88.185.146/website/energidataKort/viewer.htm?starttema1=vindkraft&amp;STARTLEFT=639337&amp;STARTRIGHT=640137&amp;STARTBOTTOM=6168023&amp;STARTTOP=6168823</t>
  </si>
  <si>
    <t>570714700000012532</t>
  </si>
  <si>
    <t>60465939</t>
  </si>
  <si>
    <t>Gerlev By Og Sogn</t>
  </si>
  <si>
    <t>http://193.88.185.146/website/energidataKort/viewer.htm?starttema1=vindkraft&amp;STARTLEFT=648098&amp;STARTRIGHT=648898&amp;STARTBOTTOM=6136571&amp;STARTTOP=6137371</t>
  </si>
  <si>
    <t>Reymo 18,5 kW</t>
  </si>
  <si>
    <t>570714700000011191</t>
  </si>
  <si>
    <t>307-00588</t>
  </si>
  <si>
    <t>Sejerø By, Sejerø</t>
  </si>
  <si>
    <t>http://193.88.185.146/website/energidataKort/viewer.htm?starttema1=vindkraft&amp;STARTLEFT=629812&amp;STARTRIGHT=630612&amp;STARTBOTTOM=6198616&amp;STARTTOP=6199416</t>
  </si>
  <si>
    <t>570714700000006401</t>
  </si>
  <si>
    <t>067-02402</t>
  </si>
  <si>
    <t>Bjerge By, Svallerup</t>
  </si>
  <si>
    <t>http://193.88.185.146/website/energidataKort/viewer.htm?starttema1=vindkraft&amp;STARTLEFT=637925&amp;STARTRIGHT=638725&amp;STARTBOTTOM=6160262&amp;STARTTOP=6161062</t>
  </si>
  <si>
    <t>DK22</t>
  </si>
  <si>
    <t>Norvin</t>
  </si>
  <si>
    <t>570714700000006081</t>
  </si>
  <si>
    <t>067-02306</t>
  </si>
  <si>
    <t>Svallerup By, Svallerup</t>
  </si>
  <si>
    <t>http://193.88.185.146/website/energidataKort/viewer.htm?starttema1=vindkraft&amp;STARTLEFT=634672&amp;STARTRIGHT=635472&amp;STARTBOTTOM=6164377&amp;STARTTOP=6165177</t>
  </si>
  <si>
    <t>3 bladet stallreguleret</t>
  </si>
  <si>
    <t>570714700000006074</t>
  </si>
  <si>
    <t>http://193.88.185.146/website/energidataKort/viewer.htm?starttema1=vindkraft&amp;STARTLEFT=634536&amp;STARTRIGHT=635336&amp;STARTBOTTOM=6164326&amp;STARTTOP=6165126</t>
  </si>
  <si>
    <t>NV29</t>
  </si>
  <si>
    <t>Norwin</t>
  </si>
  <si>
    <t>570714700000006067</t>
  </si>
  <si>
    <t>051-03217</t>
  </si>
  <si>
    <t>Gåsetofte By, Raklev</t>
  </si>
  <si>
    <t>http://193.88.185.146/website/energidataKort/viewer.htm?starttema1=vindkraft&amp;STARTLEFT=632475&amp;STARTRIGHT=633275&amp;STARTBOTTOM=6174025&amp;STARTTOP=6174825</t>
  </si>
  <si>
    <t>V16-55KW</t>
  </si>
  <si>
    <t>570714700000005985</t>
  </si>
  <si>
    <t>051-02999</t>
  </si>
  <si>
    <t>Nyrup By, Raklev</t>
  </si>
  <si>
    <t>http://193.88.185.146/website/energidataKort/viewer.htm?starttema1=vindkraft&amp;STARTLEFT=627481&amp;STARTRIGHT=628281&amp;STARTBOTTOM=6175449&amp;STARTTOP=6176249</t>
  </si>
  <si>
    <t>570714700000005978</t>
  </si>
  <si>
    <t>401-72814</t>
  </si>
  <si>
    <t>http://193.88.185.146/website/energidataKort/viewer.htm?starttema1=vindkraft&amp;STARTLEFT=627375&amp;STARTRIGHT=628175&amp;STARTBOTTOM=6175792&amp;STARTTOP=6176592</t>
  </si>
  <si>
    <t>570714700000005961</t>
  </si>
  <si>
    <t>051-02997</t>
  </si>
  <si>
    <t>http://193.88.185.146/website/energidataKort/viewer.htm?starttema1=vindkraft&amp;STARTLEFT=627317&amp;STARTRIGHT=628117&amp;STARTBOTTOM=6175663&amp;STARTTOP=6176463</t>
  </si>
  <si>
    <t>570714700000005954</t>
  </si>
  <si>
    <t>051-02939</t>
  </si>
  <si>
    <t>http://193.88.185.146/website/energidataKort/viewer.htm?starttema1=vindkraft&amp;STARTLEFT=627199&amp;STARTRIGHT=627999&amp;STARTBOTTOM=6175728&amp;STARTTOP=6176528</t>
  </si>
  <si>
    <t>570714700000005947</t>
  </si>
  <si>
    <t>051-02877</t>
  </si>
  <si>
    <t>3al</t>
  </si>
  <si>
    <t>Svenstrup By, Raklev</t>
  </si>
  <si>
    <t>http://193.88.185.146/website/energidataKort/viewer.htm?starttema1=vindkraft&amp;STARTLEFT=631209&amp;STARTRIGHT=632009&amp;STARTBOTTOM=6176878&amp;STARTTOP=6177678</t>
  </si>
  <si>
    <t>570714700000005930</t>
  </si>
  <si>
    <t>039-02056</t>
  </si>
  <si>
    <t>Vinde Helsinge By, Kirke Helsinge</t>
  </si>
  <si>
    <t>http://193.88.185.146/website/energidataKort/viewer.htm?starttema1=vindkraft&amp;STARTLEFT=636478&amp;STARTRIGHT=637278&amp;STARTBOTTOM=6154655&amp;STARTTOP=6155455</t>
  </si>
  <si>
    <t>570714700000005824</t>
  </si>
  <si>
    <t>039-02051</t>
  </si>
  <si>
    <t>Dalby By, Kirke Helsinge</t>
  </si>
  <si>
    <t>http://193.88.185.146/website/energidataKort/viewer.htm?starttema1=vindkraft&amp;STARTLEFT=635873&amp;STARTRIGHT=636673&amp;STARTBOTTOM=6153619&amp;STARTTOP=6154419</t>
  </si>
  <si>
    <t>Ombygget</t>
  </si>
  <si>
    <t>570714700000005817</t>
  </si>
  <si>
    <t>039-02050</t>
  </si>
  <si>
    <t>http://193.88.185.146/website/energidataKort/viewer.htm?starttema1=vindkraft&amp;STARTLEFT=635870&amp;STARTRIGHT=636670&amp;STARTBOTTOM=6153732&amp;STARTTOP=6154532</t>
  </si>
  <si>
    <t>570714700000005800</t>
  </si>
  <si>
    <t>039-02015</t>
  </si>
  <si>
    <t>Kirke Helsinge By, Kirke Helsinge</t>
  </si>
  <si>
    <t>http://193.88.185.146/website/energidataKort/viewer.htm?starttema1=vindkraft&amp;STARTLEFT=638573&amp;STARTRIGHT=639373&amp;STARTBOTTOM=6152969&amp;STARTTOP=6153769</t>
  </si>
  <si>
    <t>570714700000005794</t>
  </si>
  <si>
    <t>http://193.88.185.146/website/energidataKort/viewer.htm?starttema1=vindkraft&amp;STARTLEFT=638548&amp;STARTRIGHT=639348&amp;STARTBOTTOM=6152786&amp;STARTTOP=6153586</t>
  </si>
  <si>
    <t>570714700000005787</t>
  </si>
  <si>
    <t>039-01853</t>
  </si>
  <si>
    <t>http://193.88.185.146/website/energidataKort/viewer.htm?starttema1=vindkraft&amp;STARTLEFT=636682&amp;STARTRIGHT=637482&amp;STARTBOTTOM=6155101&amp;STARTTOP=6155901</t>
  </si>
  <si>
    <t>A1500/750</t>
  </si>
  <si>
    <t>570714700000005763</t>
  </si>
  <si>
    <t>025-01993</t>
  </si>
  <si>
    <t>Rye By, Gørlev</t>
  </si>
  <si>
    <t>http://193.88.185.146/website/energidataKort/viewer.htm?starttema1=vindkraft&amp;STARTLEFT=640417&amp;STARTRIGHT=641217&amp;STARTBOTTOM=6155067&amp;STARTTOP=6155867</t>
  </si>
  <si>
    <t>570714700000005497</t>
  </si>
  <si>
    <t>025-01992</t>
  </si>
  <si>
    <t>http://193.88.185.146/website/energidataKort/viewer.htm?starttema1=vindkraft&amp;STARTLEFT=640213&amp;STARTRIGHT=641013&amp;STARTBOTTOM=6155117&amp;STARTTOP=6155917</t>
  </si>
  <si>
    <t>570714700000005480</t>
  </si>
  <si>
    <t>039-02147</t>
  </si>
  <si>
    <t>http://193.88.185.146/website/energidataKort/viewer.htm?starttema1=vindkraft&amp;STARTLEFT=640009&amp;STARTRIGHT=640809&amp;STARTBOTTOM=6155167&amp;STARTTOP=6155967</t>
  </si>
  <si>
    <t>600/180kW</t>
  </si>
  <si>
    <t>570714700000005473</t>
  </si>
  <si>
    <t>070-00748</t>
  </si>
  <si>
    <t>Særslev By, Særslev</t>
  </si>
  <si>
    <t>http://193.88.185.146/website/energidataKort/viewer.htm?starttema1=vindkraft&amp;STARTLEFT=649266&amp;STARTRIGHT=650066&amp;STARTBOTTOM=6177963&amp;STARTTOP=6178763</t>
  </si>
  <si>
    <t>570714700000005442</t>
  </si>
  <si>
    <t>070-00747</t>
  </si>
  <si>
    <t>http://193.88.185.146/website/energidataKort/viewer.htm?starttema1=vindkraft&amp;STARTLEFT=649219&amp;STARTRIGHT=650019&amp;STARTBOTTOM=6178497&amp;STARTTOP=6179297</t>
  </si>
  <si>
    <t>AWP</t>
  </si>
  <si>
    <t>570714700000005435</t>
  </si>
  <si>
    <t>027-00170</t>
  </si>
  <si>
    <t>Hallenslev By, Hallenslev</t>
  </si>
  <si>
    <t>http://193.88.185.146/website/energidataKort/viewer.htm?starttema1=vindkraft&amp;STARTLEFT=643669&amp;STARTRIGHT=644469&amp;STARTBOTTOM=6157248&amp;STARTTOP=6158048</t>
  </si>
  <si>
    <t>M1500/600</t>
  </si>
  <si>
    <t>570714700000005398</t>
  </si>
  <si>
    <t>017-02763</t>
  </si>
  <si>
    <t>http://193.88.185.146/website/energidataKort/viewer.htm?starttema1=vindkraft&amp;STARTLEFT=647681&amp;STARTRIGHT=648481&amp;STARTBOTTOM=6154977&amp;STARTTOP=6155777</t>
  </si>
  <si>
    <t>570714700000005374</t>
  </si>
  <si>
    <t>017-02764</t>
  </si>
  <si>
    <t>http://193.88.185.146/website/energidataKort/viewer.htm?starttema1=vindkraft&amp;STARTLEFT=647753&amp;STARTRIGHT=648553&amp;STARTBOTTOM=6154839&amp;STARTTOP=6155639</t>
  </si>
  <si>
    <t>570714700000005367</t>
  </si>
  <si>
    <t>017-02762</t>
  </si>
  <si>
    <t>http://193.88.185.146/website/energidataKort/viewer.htm?starttema1=vindkraft&amp;STARTLEFT=647608&amp;STARTRIGHT=648408&amp;STARTBOTTOM=6155117&amp;STARTTOP=6155917</t>
  </si>
  <si>
    <t>570714700000005343</t>
  </si>
  <si>
    <t>019-01372</t>
  </si>
  <si>
    <t>3qv</t>
  </si>
  <si>
    <t>Egemarke Hgd., Føllenslev</t>
  </si>
  <si>
    <t>http://193.88.185.146/website/energidataKort/viewer.htm?starttema1=vindkraft&amp;STARTLEFT=647474&amp;STARTRIGHT=648274&amp;STARTBOTTOM=6180181&amp;STARTTOP=6180981</t>
  </si>
  <si>
    <t>570714700000005305</t>
  </si>
  <si>
    <t>019-01374</t>
  </si>
  <si>
    <t>http://193.88.185.146/website/energidataKort/viewer.htm?starttema1=vindkraft&amp;STARTLEFT=647610&amp;STARTRIGHT=648410&amp;STARTBOTTOM=6180028&amp;STARTTOP=6180828</t>
  </si>
  <si>
    <t>570714700000005299</t>
  </si>
  <si>
    <t>019-01373</t>
  </si>
  <si>
    <t>3qx</t>
  </si>
  <si>
    <t>http://193.88.185.146/website/energidataKort/viewer.htm?starttema1=vindkraft&amp;STARTLEFT=647750&amp;STARTRIGHT=648550&amp;STARTBOTTOM=6179881&amp;STARTTOP=6180681</t>
  </si>
  <si>
    <t>570714700000005282</t>
  </si>
  <si>
    <t>067-02466</t>
  </si>
  <si>
    <t>21b</t>
  </si>
  <si>
    <t>Ubby By, Ubby</t>
  </si>
  <si>
    <t>http://193.88.185.146/website/energidataKort/viewer.htm?starttema1=vindkraft&amp;STARTLEFT=638651&amp;STARTRIGHT=639451&amp;STARTBOTTOM=6163864&amp;STARTTOP=6164664</t>
  </si>
  <si>
    <t>570714700000003493</t>
  </si>
  <si>
    <t>067-02465</t>
  </si>
  <si>
    <t>http://193.88.185.146/website/energidataKort/viewer.htm?starttema1=vindkraft&amp;STARTLEFT=638483&amp;STARTRIGHT=639283&amp;STARTBOTTOM=6163876&amp;STARTTOP=6164676</t>
  </si>
  <si>
    <t>570714700000003486</t>
  </si>
  <si>
    <t>067-02464</t>
  </si>
  <si>
    <t>http://193.88.185.146/website/energidataKort/viewer.htm?starttema1=vindkraft&amp;STARTLEFT=638314&amp;STARTRIGHT=639114&amp;STARTBOTTOM=6163889&amp;STARTTOP=6164689</t>
  </si>
  <si>
    <t>570714700000003479</t>
  </si>
  <si>
    <t>088-00319</t>
  </si>
  <si>
    <t>Birkendegård Hgd., Værslev</t>
  </si>
  <si>
    <t>http://193.88.185.146/website/energidataKort/viewer.htm?starttema1=vindkraft&amp;STARTLEFT=637709&amp;STARTRIGHT=638509&amp;STARTBOTTOM=6171004&amp;STARTTOP=6171804</t>
  </si>
  <si>
    <t>570714700000003417</t>
  </si>
  <si>
    <t>1bf</t>
  </si>
  <si>
    <t>http://193.88.185.146/website/energidataKort/viewer.htm?starttema1=vindkraft&amp;STARTLEFT=637764&amp;STARTRIGHT=638564&amp;STARTBOTTOM=6171159&amp;STARTTOP=6171959</t>
  </si>
  <si>
    <t>570714700000003400</t>
  </si>
  <si>
    <t>088-00317</t>
  </si>
  <si>
    <t>http://193.88.185.146/website/energidataKort/viewer.htm?starttema1=vindkraft&amp;STARTLEFT=638899&amp;STARTRIGHT=639699&amp;STARTBOTTOM=6170928&amp;STARTTOP=6171728</t>
  </si>
  <si>
    <t>570714700000003394</t>
  </si>
  <si>
    <t>088-00316</t>
  </si>
  <si>
    <t>1bl</t>
  </si>
  <si>
    <t>http://193.88.185.146/website/energidataKort/viewer.htm?starttema1=vindkraft&amp;STARTLEFT=638978&amp;STARTRIGHT=639778&amp;STARTBOTTOM=6171034&amp;STARTTOP=6171834</t>
  </si>
  <si>
    <t>570714700000003387</t>
  </si>
  <si>
    <t>088-00315</t>
  </si>
  <si>
    <t>http://193.88.185.146/website/energidataKort/viewer.htm?starttema1=vindkraft&amp;STARTLEFT=639057&amp;STARTRIGHT=639857&amp;STARTBOTTOM=6171140&amp;STARTTOP=6171940</t>
  </si>
  <si>
    <t>570714700000003370</t>
  </si>
  <si>
    <t>012-00425</t>
  </si>
  <si>
    <t>Uglerup By, Buerup</t>
  </si>
  <si>
    <t>http://193.88.185.146/website/energidataKort/viewer.htm?starttema1=vindkraft&amp;STARTLEFT=649421&amp;STARTRIGHT=650221&amp;STARTBOTTOM=6162706&amp;STARTTOP=6163506</t>
  </si>
  <si>
    <t>570714700000003318</t>
  </si>
  <si>
    <t>012-00424</t>
  </si>
  <si>
    <t>http://193.88.185.146/website/energidataKort/viewer.htm?starttema1=vindkraft&amp;STARTLEFT=649517&amp;STARTRIGHT=650317&amp;STARTBOTTOM=6162806&amp;STARTTOP=6163606</t>
  </si>
  <si>
    <t>570714700000003301</t>
  </si>
  <si>
    <t>006-00152</t>
  </si>
  <si>
    <t>Ulstrup By, Bakkendrup</t>
  </si>
  <si>
    <t>http://193.88.185.146/website/energidataKort/viewer.htm?starttema1=vindkraft&amp;STARTLEFT=641828&amp;STARTRIGHT=642628&amp;STARTBOTTOM=6157717&amp;STARTTOP=6158517</t>
  </si>
  <si>
    <t>570714700000003295</t>
  </si>
  <si>
    <t>006-00151</t>
  </si>
  <si>
    <t>http://193.88.185.146/website/energidataKort/viewer.htm?starttema1=vindkraft&amp;STARTLEFT=641678&amp;STARTRIGHT=642478&amp;STARTBOTTOM=6157714&amp;STARTTOP=6158514</t>
  </si>
  <si>
    <t>570714700000003288</t>
  </si>
  <si>
    <t>039-02157</t>
  </si>
  <si>
    <t>25ay</t>
  </si>
  <si>
    <t>Kirke-Helsinge By, Kirke Helsinge</t>
  </si>
  <si>
    <t>http://193.88.185.146/website/energidataKort/viewer.htm?starttema1=vindkraft&amp;STARTLEFT=639683&amp;STARTRIGHT=640483&amp;STARTBOTTOM=6153700&amp;STARTTOP=6154500</t>
  </si>
  <si>
    <t>570714700000003271</t>
  </si>
  <si>
    <t>039-02156</t>
  </si>
  <si>
    <t>25az</t>
  </si>
  <si>
    <t>http://193.88.185.146/website/energidataKort/viewer.htm?starttema1=vindkraft&amp;STARTLEFT=639831&amp;STARTRIGHT=640631&amp;STARTBOTTOM=6153711&amp;STARTTOP=6154511</t>
  </si>
  <si>
    <t>570714700000003264</t>
  </si>
  <si>
    <t>061-00157</t>
  </si>
  <si>
    <t>Solbjerg By, Solbjerg</t>
  </si>
  <si>
    <t>http://193.88.185.146/website/energidataKort/viewer.htm?starttema1=vindkraft&amp;STARTLEFT=648182&amp;STARTRIGHT=648982&amp;STARTBOTTOM=6148670&amp;STARTTOP=6149470</t>
  </si>
  <si>
    <t>570714700000003257</t>
  </si>
  <si>
    <t>061-00156</t>
  </si>
  <si>
    <t>http://193.88.185.146/website/energidataKort/viewer.htm?starttema1=vindkraft&amp;STARTLEFT=648039&amp;STARTRIGHT=648839&amp;STARTBOTTOM=6148622&amp;STARTTOP=6149422</t>
  </si>
  <si>
    <t>570714700000003240</t>
  </si>
  <si>
    <t>061-00155</t>
  </si>
  <si>
    <t>http://193.88.185.146/website/energidataKort/viewer.htm?starttema1=vindkraft&amp;STARTLEFT=647898&amp;STARTRIGHT=648698&amp;STARTBOTTOM=6148575&amp;STARTTOP=6149375</t>
  </si>
  <si>
    <t>570714700000003233</t>
  </si>
  <si>
    <t>070-00758</t>
  </si>
  <si>
    <t>http://193.88.185.146/website/energidataKort/viewer.htm?starttema1=vindkraft&amp;STARTLEFT=649255&amp;STARTRIGHT=650055&amp;STARTBOTTOM=6178094&amp;STARTTOP=6178894</t>
  </si>
  <si>
    <t>570714700000003158</t>
  </si>
  <si>
    <t>http://193.88.185.146/website/energidataKort/viewer.htm?starttema1=vindkraft&amp;STARTLEFT=649242&amp;STARTRIGHT=650042&amp;STARTBOTTOM=6178229&amp;STARTTOP=6179029</t>
  </si>
  <si>
    <t>570714700000003141</t>
  </si>
  <si>
    <t>070-00757</t>
  </si>
  <si>
    <t>http://193.88.185.146/website/energidataKort/viewer.htm?starttema1=vindkraft&amp;STARTLEFT=649230&amp;STARTRIGHT=650030&amp;STARTBOTTOM=6178363&amp;STARTTOP=6179163</t>
  </si>
  <si>
    <t>600kW- Mk I</t>
  </si>
  <si>
    <t>570714700000003134</t>
  </si>
  <si>
    <t>017-02741</t>
  </si>
  <si>
    <t>Tjørnelunde By, Finderup</t>
  </si>
  <si>
    <t>http://193.88.185.146/website/energidataKort/viewer.htm?starttema1=vindkraft&amp;STARTLEFT=647234&amp;STARTRIGHT=648034&amp;STARTBOTTOM=6153219&amp;STARTTOP=6154019</t>
  </si>
  <si>
    <t>570714700000001093</t>
  </si>
  <si>
    <t>http://193.88.185.146/website/energidataKort/viewer.htm?starttema1=vindkraft&amp;STARTLEFT=647229&amp;STARTRIGHT=648029&amp;STARTBOTTOM=6153329&amp;STARTTOP=6154129</t>
  </si>
  <si>
    <t>570714700000001086</t>
  </si>
  <si>
    <t>017-02740</t>
  </si>
  <si>
    <t>http://193.88.185.146/website/energidataKort/viewer.htm?starttema1=vindkraft&amp;STARTLEFT=647225&amp;STARTRIGHT=648025&amp;STARTBOTTOM=6153439&amp;STARTTOP=6154239</t>
  </si>
  <si>
    <t>570714700000001079</t>
  </si>
  <si>
    <t>019-01317</t>
  </si>
  <si>
    <t>Algestrup Hgd., Føllenslev</t>
  </si>
  <si>
    <t>http://193.88.185.146/website/energidataKort/viewer.htm?starttema1=vindkraft&amp;STARTLEFT=644952&amp;STARTRIGHT=645752&amp;STARTBOTTOM=6178208&amp;STARTTOP=6179008</t>
  </si>
  <si>
    <t>570714700000000706</t>
  </si>
  <si>
    <t>http://193.88.185.146/website/energidataKort/viewer.htm?starttema1=vindkraft&amp;STARTLEFT=644689&amp;STARTRIGHT=645489&amp;STARTBOTTOM=6178062&amp;STARTTOP=6178862</t>
  </si>
  <si>
    <t>570714700000000690</t>
  </si>
  <si>
    <t>http://193.88.185.146/website/energidataKort/viewer.htm?starttema1=vindkraft&amp;STARTLEFT=644820&amp;STARTRIGHT=645620&amp;STARTBOTTOM=6178135&amp;STARTTOP=6178935</t>
  </si>
  <si>
    <t>(M578)</t>
  </si>
  <si>
    <t>570714700000000683</t>
  </si>
  <si>
    <t>020-00505</t>
  </si>
  <si>
    <t>Gierslev By, Gierslev</t>
  </si>
  <si>
    <t>http://193.88.185.146/website/energidataKort/viewer.htm?starttema1=vindkraft&amp;STARTLEFT=646358&amp;STARTRIGHT=647158&amp;STARTBOTTOM=6150910&amp;STARTTOP=6151710</t>
  </si>
  <si>
    <t>570714700000000676</t>
  </si>
  <si>
    <t>http://193.88.185.146/website/energidataKort/viewer.htm?starttema1=vindkraft&amp;STARTLEFT=646344&amp;STARTRIGHT=647144&amp;STARTBOTTOM=6151068&amp;STARTTOP=6151868</t>
  </si>
  <si>
    <t>570714700000000669</t>
  </si>
  <si>
    <t>195750</t>
  </si>
  <si>
    <t>Tryggevælde Hvg. Hårlev</t>
  </si>
  <si>
    <t>http://193.88.185.146/website/energidataKort/viewer.htm?starttema1=vindkraft&amp;STARTLEFT=703595&amp;STARTRIGHT=704395&amp;STARTBOTTOM=6135396&amp;STARTTOP=6136196</t>
  </si>
  <si>
    <t>Faxe</t>
  </si>
  <si>
    <t>570714700000014178</t>
  </si>
  <si>
    <t>194859</t>
  </si>
  <si>
    <t>Pebringe By, Karise</t>
  </si>
  <si>
    <t>http://193.88.185.146/website/energidataKort/viewer.htm?starttema1=vindkraft&amp;STARTLEFT=698502&amp;STARTRIGHT=699302&amp;STARTBOTTOM=6134396&amp;STARTTOP=6135196</t>
  </si>
  <si>
    <t>570714700000014130</t>
  </si>
  <si>
    <t>195748</t>
  </si>
  <si>
    <t>http://193.88.185.146/website/energidataKort/viewer.htm?starttema1=vindkraft&amp;STARTLEFT=703538&amp;STARTRIGHT=704338&amp;STARTBOTTOM=6135197&amp;STARTTOP=6135997</t>
  </si>
  <si>
    <t>570714700000013928</t>
  </si>
  <si>
    <t>195746</t>
  </si>
  <si>
    <t>St. Linde By, Karise</t>
  </si>
  <si>
    <t>http://193.88.185.146/website/energidataKort/viewer.htm?starttema1=vindkraft&amp;STARTLEFT=703339&amp;STARTRIGHT=704139&amp;STARTBOTTOM=6135254&amp;STARTTOP=6136054</t>
  </si>
  <si>
    <t>570714700000013911</t>
  </si>
  <si>
    <t>195745</t>
  </si>
  <si>
    <t>St. Linde By, Hårlev</t>
  </si>
  <si>
    <t>http://193.88.185.146/website/energidataKort/viewer.htm?starttema1=vindkraft&amp;STARTLEFT=703397&amp;STARTRIGHT=704197&amp;STARTBOTTOM=6135453&amp;STARTTOP=6136253</t>
  </si>
  <si>
    <t>570714700000013904</t>
  </si>
  <si>
    <t>195455</t>
  </si>
  <si>
    <t>Olstrup By, Ulse</t>
  </si>
  <si>
    <t>http://193.88.185.146/website/energidataKort/viewer.htm?starttema1=vindkraft&amp;STARTLEFT=691853&amp;STARTRIGHT=692653&amp;STARTBOTTOM=6130543&amp;STARTTOP=6131343</t>
  </si>
  <si>
    <t>570714700000013829</t>
  </si>
  <si>
    <t>195456</t>
  </si>
  <si>
    <t>http://193.88.185.146/website/energidataKort/viewer.htm?starttema1=vindkraft&amp;STARTLEFT=692018&amp;STARTRIGHT=692818&amp;STARTBOTTOM=6130452&amp;STARTTOP=6131252</t>
  </si>
  <si>
    <t>N 46 - NH 35</t>
  </si>
  <si>
    <t>NORDWIN</t>
  </si>
  <si>
    <t>570714700000013812</t>
  </si>
  <si>
    <t>194362</t>
  </si>
  <si>
    <t>Værløse, Fakse</t>
  </si>
  <si>
    <t>http://193.88.185.146/website/energidataKort/viewer.htm?starttema1=vindkraft&amp;STARTLEFT=699932&amp;STARTRIGHT=700732&amp;STARTBOTTOM=6129250&amp;STARTTOP=6130050</t>
  </si>
  <si>
    <t>570714700000013430</t>
  </si>
  <si>
    <t>194322</t>
  </si>
  <si>
    <t>St. Torøje, Smerup</t>
  </si>
  <si>
    <t>http://193.88.185.146/website/energidataKort/viewer.htm?starttema1=vindkraft&amp;STARTLEFT=708245&amp;STARTRIGHT=709045&amp;STARTBOTTOM=6128950&amp;STARTTOP=6129750</t>
  </si>
  <si>
    <t>570714700000012815</t>
  </si>
  <si>
    <t>194323</t>
  </si>
  <si>
    <t>http://193.88.185.146/website/energidataKort/viewer.htm?starttema1=vindkraft&amp;STARTLEFT=708146&amp;STARTRIGHT=708946&amp;STARTBOTTOM=6129113&amp;STARTTOP=6129913</t>
  </si>
  <si>
    <t>570714700000012808</t>
  </si>
  <si>
    <t>194324</t>
  </si>
  <si>
    <t>http://193.88.185.146/website/energidataKort/viewer.htm?starttema1=vindkraft&amp;STARTLEFT=708047&amp;STARTRIGHT=708847&amp;STARTBOTTOM=6129273&amp;STARTTOP=6130073</t>
  </si>
  <si>
    <t>5,5</t>
  </si>
  <si>
    <t>570714700000012792</t>
  </si>
  <si>
    <t>193224</t>
  </si>
  <si>
    <t>Atterup, Øster-Egede</t>
  </si>
  <si>
    <t>http://193.88.185.146/website/energidataKort/viewer.htm?starttema1=vindkraft&amp;STARTLEFT=697377&amp;STARTRIGHT=698177&amp;STARTBOTTOM=6130863&amp;STARTTOP=6131663</t>
  </si>
  <si>
    <t>570714700000012488</t>
  </si>
  <si>
    <t>192742</t>
  </si>
  <si>
    <t>Skuderløse By, Teestrup</t>
  </si>
  <si>
    <t>http://193.88.185.146/website/energidataKort/viewer.htm?starttema1=vindkraft&amp;STARTLEFT=683730&amp;STARTRIGHT=684530&amp;STARTBOTTOM=6132888&amp;STARTTOP=6133688</t>
  </si>
  <si>
    <t>570714700000012303</t>
  </si>
  <si>
    <t>192736</t>
  </si>
  <si>
    <t>http://193.88.185.146/website/energidataKort/viewer.htm?starttema1=vindkraft&amp;STARTLEFT=683470&amp;STARTRIGHT=684270&amp;STARTBOTTOM=6132935&amp;STARTTOP=6133735</t>
  </si>
  <si>
    <t>570714700000012297</t>
  </si>
  <si>
    <t>192735</t>
  </si>
  <si>
    <t>http://193.88.185.146/website/energidataKort/viewer.htm?starttema1=vindkraft&amp;STARTLEFT=683210&amp;STARTRIGHT=684010&amp;STARTBOTTOM=6132982&amp;STARTTOP=6133782</t>
  </si>
  <si>
    <t>NKT 600/180</t>
  </si>
  <si>
    <t>570714700000012280</t>
  </si>
  <si>
    <t>192154</t>
  </si>
  <si>
    <t>Teestrup By, Teestrup</t>
  </si>
  <si>
    <t>http://193.88.185.146/website/energidataKort/viewer.htm?starttema1=vindkraft&amp;STARTLEFT=683402&amp;STARTRIGHT=684202&amp;STARTBOTTOM=6135871&amp;STARTTOP=6136671</t>
  </si>
  <si>
    <t>570714700000011863</t>
  </si>
  <si>
    <t>192153</t>
  </si>
  <si>
    <t>http://193.88.185.146/website/energidataKort/viewer.htm?starttema1=vindkraft&amp;STARTLEFT=683308&amp;STARTRIGHT=684108&amp;STARTBOTTOM=6136035&amp;STARTTOP=6136835</t>
  </si>
  <si>
    <t>570714700000011856</t>
  </si>
  <si>
    <t>192152</t>
  </si>
  <si>
    <t>http://193.88.185.146/website/energidataKort/viewer.htm?starttema1=vindkraft&amp;STARTLEFT=683213&amp;STARTRIGHT=684013&amp;STARTBOTTOM=6136202&amp;STARTTOP=6137002</t>
  </si>
  <si>
    <t>570714700000011849</t>
  </si>
  <si>
    <t>191069</t>
  </si>
  <si>
    <t>22b1</t>
  </si>
  <si>
    <t>Øde Førslev</t>
  </si>
  <si>
    <t>http://193.88.185.146/website/energidataKort/viewer.htm?starttema1=vindkraft&amp;STARTLEFT=682929&amp;STARTRIGHT=683729&amp;STARTBOTTOM=6136696&amp;STARTTOP=6137496</t>
  </si>
  <si>
    <t>570714700000011269</t>
  </si>
  <si>
    <t>191070</t>
  </si>
  <si>
    <t>22d,11b</t>
  </si>
  <si>
    <t>Øde Førslev, Haslev By</t>
  </si>
  <si>
    <t>http://193.88.185.146/website/energidataKort/viewer.htm?starttema1=vindkraft&amp;STARTLEFT=683118&amp;STARTRIGHT=683918&amp;STARTBOTTOM=6136366&amp;STARTTOP=6137166</t>
  </si>
  <si>
    <t>570714700000011252</t>
  </si>
  <si>
    <t>190259</t>
  </si>
  <si>
    <t>Jyderup By, Fakse</t>
  </si>
  <si>
    <t>http://193.88.185.146/website/energidataKort/viewer.htm?starttema1=vindkraft&amp;STARTLEFT=695108&amp;STARTRIGHT=695908&amp;STARTBOTTOM=6125192&amp;STARTTOP=6125992</t>
  </si>
  <si>
    <t>570714700000010903</t>
  </si>
  <si>
    <t>177403</t>
  </si>
  <si>
    <t>Ulse</t>
  </si>
  <si>
    <t>http://193.88.185.146/website/energidataKort/viewer.htm?starttema1=vindkraft&amp;STARTLEFT=692184&amp;STARTRIGHT=692984&amp;STARTBOTTOM=6130362&amp;STARTTOP=6131162</t>
  </si>
  <si>
    <t>570714700000009235</t>
  </si>
  <si>
    <t>171909</t>
  </si>
  <si>
    <t>Roholte</t>
  </si>
  <si>
    <t>http://193.88.185.146/website/energidataKort/viewer.htm?starttema1=vindkraft&amp;STARTLEFT=698030&amp;STARTRIGHT=698830&amp;STARTBOTTOM=6120173&amp;STARTTOP=6120973</t>
  </si>
  <si>
    <t>570714700000008627</t>
  </si>
  <si>
    <t>166116</t>
  </si>
  <si>
    <t>Ll. Torøjeby, Smerup</t>
  </si>
  <si>
    <t>http://193.88.185.146/website/energidataKort/viewer.htm?starttema1=vindkraft&amp;STARTLEFT=707448&amp;STARTRIGHT=708248&amp;STARTBOTTOM=6126812&amp;STARTTOP=6127612</t>
  </si>
  <si>
    <t>570714700000008405</t>
  </si>
  <si>
    <t>164412</t>
  </si>
  <si>
    <t>Hyllede By, Kongsted</t>
  </si>
  <si>
    <t>http://193.88.185.146/website/energidataKort/viewer.htm?starttema1=vindkraft&amp;STARTLEFT=694072&amp;STARTRIGHT=694872&amp;STARTBOTTOM=6122281&amp;STARTTOP=6123081</t>
  </si>
  <si>
    <t>SØGRENS MASKINFABRIK</t>
  </si>
  <si>
    <t>570714700000008115</t>
  </si>
  <si>
    <t>144112</t>
  </si>
  <si>
    <t>Tågerup By/Alslev</t>
  </si>
  <si>
    <t>http://193.88.185.146/website/energidataKort/viewer.htm?starttema1=vindkraft&amp;STARTLEFT=703048&amp;STARTRIGHT=703848&amp;STARTBOTTOM=6129048&amp;STARTTOP=6129848</t>
  </si>
  <si>
    <t>570714700000006623</t>
  </si>
  <si>
    <t>SVV047</t>
  </si>
  <si>
    <t>http://193.88.185.146/website/energidataKort/viewer.htm?starttema1=vindkraft&amp;STARTLEFT=685811&amp;STARTRIGHT=686611&amp;STARTBOTTOM=6138355&amp;STARTTOP=6139155</t>
  </si>
  <si>
    <t>570714700000003462</t>
  </si>
  <si>
    <t>http://193.88.185.146/website/energidataKort/viewer.htm?starttema1=vindkraft&amp;STARTLEFT=685611&amp;STARTRIGHT=686411&amp;STARTBOTTOM=6138344&amp;STARTTOP=6139144</t>
  </si>
  <si>
    <t>570714700000003455</t>
  </si>
  <si>
    <t>http://193.88.185.146/website/energidataKort/viewer.htm?starttema1=vindkraft&amp;STARTLEFT=685412&amp;STARTRIGHT=686212&amp;STARTBOTTOM=6138333&amp;STARTTOP=6139133</t>
  </si>
  <si>
    <t>570714700000003448</t>
  </si>
  <si>
    <t>SVV046</t>
  </si>
  <si>
    <t>http://193.88.185.146/website/energidataKort/viewer.htm?starttema1=vindkraft&amp;STARTLEFT=707947&amp;STARTRIGHT=708747&amp;STARTBOTTOM=6129435&amp;STARTTOP=6130235</t>
  </si>
  <si>
    <t>570714700000003431</t>
  </si>
  <si>
    <t>SVV040</t>
  </si>
  <si>
    <t>http://193.88.185.146/website/energidataKort/viewer.htm?starttema1=vindkraft&amp;STARTLEFT=683026&amp;STARTRIGHT=683826&amp;STARTBOTTOM=6136530&amp;STARTTOP=6137330</t>
  </si>
  <si>
    <t>570714700000002786</t>
  </si>
  <si>
    <t>60461264</t>
  </si>
  <si>
    <t>Stigs Bjergby, Stigs Bjergby</t>
  </si>
  <si>
    <t>http://193.88.185.146/website/energidataKort/viewer.htm?starttema1=vindkraft&amp;STARTLEFT=656947&amp;STARTRIGHT=657747&amp;STARTBOTTOM=6174653&amp;STARTTOP=6175453</t>
  </si>
  <si>
    <t>Holbæk</t>
  </si>
  <si>
    <t>570715000000084652</t>
  </si>
  <si>
    <t>60461267</t>
  </si>
  <si>
    <t>http://193.88.185.146/website/energidataKort/viewer.htm?starttema1=vindkraft&amp;STARTLEFT=656640&amp;STARTRIGHT=657440&amp;STARTBOTTOM=6174748&amp;STARTTOP=6175548</t>
  </si>
  <si>
    <t>570715000000084607</t>
  </si>
  <si>
    <t>060-00769</t>
  </si>
  <si>
    <t>Bukkerup By</t>
  </si>
  <si>
    <t>http://193.88.185.146/website/energidataKort/viewer.htm?starttema1=vindkraft&amp;STARTLEFT=674599&amp;STARTRIGHT=675399&amp;STARTBOTTOM=6164107&amp;STARTTOP=6164907</t>
  </si>
  <si>
    <t>570714700000014338</t>
  </si>
  <si>
    <t>060-00768</t>
  </si>
  <si>
    <t>http://193.88.185.146/website/energidataKort/viewer.htm?starttema1=vindkraft&amp;STARTLEFT=674689&amp;STARTRIGHT=675489&amp;STARTBOTTOM=6164306&amp;STARTTOP=6165106</t>
  </si>
  <si>
    <t>570714700000014321</t>
  </si>
  <si>
    <t>060-00767</t>
  </si>
  <si>
    <t>http://193.88.185.146/website/energidataKort/viewer.htm?starttema1=vindkraft&amp;STARTLEFT=674776&amp;STARTRIGHT=675576&amp;STARTBOTTOM=6164511&amp;STARTTOP=6165311</t>
  </si>
  <si>
    <t>570714700000014314</t>
  </si>
  <si>
    <t>060-00766</t>
  </si>
  <si>
    <t>http://193.88.185.146/website/energidataKort/viewer.htm?starttema1=vindkraft&amp;STARTLEFT=676078&amp;STARTRIGHT=676878&amp;STARTBOTTOM=6163565&amp;STARTTOP=6164365</t>
  </si>
  <si>
    <t>570714700000014307</t>
  </si>
  <si>
    <t>060-00765</t>
  </si>
  <si>
    <t>http://193.88.185.146/website/energidataKort/viewer.htm?starttema1=vindkraft&amp;STARTLEFT=676170&amp;STARTRIGHT=676970&amp;STARTBOTTOM=6163765&amp;STARTTOP=6164565</t>
  </si>
  <si>
    <t>570714700000014291</t>
  </si>
  <si>
    <t>060-00764</t>
  </si>
  <si>
    <t>http://193.88.185.146/website/energidataKort/viewer.htm?starttema1=vindkraft&amp;STARTLEFT=676264&amp;STARTRIGHT=677064&amp;STARTBOTTOM=6163965&amp;STARTTOP=6164765</t>
  </si>
  <si>
    <t>570714700000014284</t>
  </si>
  <si>
    <t>048-01105</t>
  </si>
  <si>
    <t>Nr. Jernløse By, Nr. Jernløse</t>
  </si>
  <si>
    <t>http://193.88.185.146/website/energidataKort/viewer.htm?starttema1=vindkraft&amp;STARTLEFT=664851&amp;STARTRIGHT=665651&amp;STARTBOTTOM=6170809&amp;STARTTOP=6171609</t>
  </si>
  <si>
    <t>570714700000013409</t>
  </si>
  <si>
    <t>048-01104</t>
  </si>
  <si>
    <t>http://193.88.185.146/website/energidataKort/viewer.htm?starttema1=vindkraft&amp;STARTLEFT=664873&amp;STARTRIGHT=665673&amp;STARTBOTTOM=6170954&amp;STARTTOP=6171754</t>
  </si>
  <si>
    <t>570714700000013393</t>
  </si>
  <si>
    <t>048-01103</t>
  </si>
  <si>
    <t>http://193.88.185.146/website/energidataKort/viewer.htm?starttema1=vindkraft&amp;STARTLEFT=664897&amp;STARTRIGHT=665697&amp;STARTBOTTOM=6171099&amp;STARTTOP=6171899</t>
  </si>
  <si>
    <t>MN900/52</t>
  </si>
  <si>
    <t>570714700000013386</t>
  </si>
  <si>
    <t>057-01156</t>
  </si>
  <si>
    <t>Torbenfeldt Hgd., Frydendal</t>
  </si>
  <si>
    <t>http://193.88.185.146/website/energidataKort/viewer.htm?starttema1=vindkraft&amp;STARTLEFT=658469&amp;STARTRIGHT=659269&amp;STARTBOTTOM=6169688&amp;STARTTOP=6170488</t>
  </si>
  <si>
    <t>570714700000013379</t>
  </si>
  <si>
    <t>057-01155</t>
  </si>
  <si>
    <t>http://193.88.185.146/website/energidataKort/viewer.htm?starttema1=vindkraft&amp;STARTLEFT=658273&amp;STARTRIGHT=659073&amp;STARTBOTTOM=6169550&amp;STARTTOP=6170350</t>
  </si>
  <si>
    <t>570714700000013362</t>
  </si>
  <si>
    <t>057-01154</t>
  </si>
  <si>
    <t>http://193.88.185.146/website/energidataKort/viewer.htm?starttema1=vindkraft&amp;STARTLEFT=658077&amp;STARTRIGHT=658877&amp;STARTBOTTOM=6169410&amp;STARTTOP=6170210</t>
  </si>
  <si>
    <t>570714700000013355</t>
  </si>
  <si>
    <t>008-00366</t>
  </si>
  <si>
    <t>16k</t>
  </si>
  <si>
    <t>Stigs Bjergby By, Stigs Bjergby</t>
  </si>
  <si>
    <t>http://193.88.185.146/website/energidataKort/viewer.htm?starttema1=vindkraft&amp;STARTLEFT=654477&amp;STARTRIGHT=655277&amp;STARTBOTTOM=6170008&amp;STARTTOP=6170808</t>
  </si>
  <si>
    <t>570714700000013317</t>
  </si>
  <si>
    <t>008-00365</t>
  </si>
  <si>
    <t>http://193.88.185.146/website/energidataKort/viewer.htm?starttema1=vindkraft&amp;STARTLEFT=654320&amp;STARTRIGHT=655120&amp;STARTBOTTOM=6170111&amp;STARTTOP=6170911</t>
  </si>
  <si>
    <t>570714700000013300</t>
  </si>
  <si>
    <t>008-00364</t>
  </si>
  <si>
    <t>http://193.88.185.146/website/energidataKort/viewer.htm?starttema1=vindkraft&amp;STARTLEFT=654161&amp;STARTRIGHT=654961&amp;STARTBOTTOM=6170216&amp;STARTTOP=6171016</t>
  </si>
  <si>
    <t>2000kW</t>
  </si>
  <si>
    <t>570714700000013294</t>
  </si>
  <si>
    <t>026-00692</t>
  </si>
  <si>
    <t>Lammefjorden, Hagested</t>
  </si>
  <si>
    <t>http://193.88.185.146/website/energidataKort/viewer.htm?starttema1=vindkraft&amp;STARTLEFT=661278&amp;STARTRIGHT=662078&amp;STARTBOTTOM=6182648&amp;STARTTOP=6183448</t>
  </si>
  <si>
    <t>570714700000013058</t>
  </si>
  <si>
    <t>026-00691</t>
  </si>
  <si>
    <t>1bt</t>
  </si>
  <si>
    <t>http://193.88.185.146/website/energidataKort/viewer.htm?starttema1=vindkraft&amp;STARTLEFT=661286&amp;STARTRIGHT=662086&amp;STARTBOTTOM=6182847&amp;STARTTOP=6183647</t>
  </si>
  <si>
    <t>570714700000013041</t>
  </si>
  <si>
    <t>026-00690</t>
  </si>
  <si>
    <t>http://193.88.185.146/website/energidataKort/viewer.htm?starttema1=vindkraft&amp;STARTLEFT=660775&amp;STARTRIGHT=661575&amp;STARTBOTTOM=6182464&amp;STARTTOP=6183264</t>
  </si>
  <si>
    <t>V47-600kW</t>
  </si>
  <si>
    <t>570714700000013034</t>
  </si>
  <si>
    <t>072-00375</t>
  </si>
  <si>
    <t>Sdr. Jernløse By, Sdr. Jernløse</t>
  </si>
  <si>
    <t>http://193.88.185.146/website/energidataKort/viewer.htm?starttema1=vindkraft&amp;STARTLEFT=665605&amp;STARTRIGHT=666405&amp;STARTBOTTOM=6169466&amp;STARTTOP=6170266</t>
  </si>
  <si>
    <t>570714700000012648</t>
  </si>
  <si>
    <t>072-00373</t>
  </si>
  <si>
    <t>http://193.88.185.146/website/energidataKort/viewer.htm?starttema1=vindkraft&amp;STARTLEFT=665601&amp;STARTRIGHT=666401&amp;STARTBOTTOM=6169732&amp;STARTTOP=6170532</t>
  </si>
  <si>
    <t>570714700000012631</t>
  </si>
  <si>
    <t>072-00374</t>
  </si>
  <si>
    <t>http://193.88.185.146/website/energidataKort/viewer.htm?starttema1=vindkraft&amp;STARTLEFT=665603&amp;STARTRIGHT=666403&amp;STARTBOTTOM=6169599&amp;STARTTOP=6170399</t>
  </si>
  <si>
    <t>600/120kW - Mk IIIC</t>
  </si>
  <si>
    <t>570714700000012570</t>
  </si>
  <si>
    <t>040-00922</t>
  </si>
  <si>
    <t>Sandby By, Kundby</t>
  </si>
  <si>
    <t>http://193.88.185.146/website/energidataKort/viewer.htm?starttema1=vindkraft&amp;STARTLEFT=657649&amp;STARTRIGHT=658449&amp;STARTBOTTOM=6178926&amp;STARTTOP=6179726</t>
  </si>
  <si>
    <t>NTK</t>
  </si>
  <si>
    <t>570714700000012525</t>
  </si>
  <si>
    <t>083-00785</t>
  </si>
  <si>
    <t>Ugerløse By, Ugerløse</t>
  </si>
  <si>
    <t>http://193.88.185.146/website/energidataKort/viewer.htm?starttema1=vindkraft&amp;STARTLEFT=668015&amp;STARTRIGHT=668815&amp;STARTBOTTOM=6162982&amp;STARTTOP=6163782</t>
  </si>
  <si>
    <t>570714700000006258</t>
  </si>
  <si>
    <t>082-01441</t>
  </si>
  <si>
    <t>Løserup By, Ubby</t>
  </si>
  <si>
    <t>http://193.88.185.146/website/energidataKort/viewer.htm?starttema1=vindkraft&amp;STARTLEFT=670927&amp;STARTRIGHT=671727&amp;STARTBOTTOM=6183755&amp;STARTTOP=6184555</t>
  </si>
  <si>
    <t>570714700000006234</t>
  </si>
  <si>
    <t>071-00488</t>
  </si>
  <si>
    <t>Hellestrup By, Sdr. Asmindrup</t>
  </si>
  <si>
    <t>http://193.88.185.146/website/energidataKort/viewer.htm?starttema1=vindkraft&amp;STARTLEFT=668464&amp;STARTRIGHT=669264&amp;STARTBOTTOM=6172735&amp;STARTTOP=6173535</t>
  </si>
  <si>
    <t>570714700000006111</t>
  </si>
  <si>
    <t>http://193.88.185.146/website/energidataKort/viewer.htm?starttema1=vindkraft&amp;STARTLEFT=668433&amp;STARTRIGHT=669233&amp;STARTBOTTOM=6172636&amp;STARTTOP=6173436</t>
  </si>
  <si>
    <t>Dan-Force Windenergy A/S</t>
  </si>
  <si>
    <t>570714700000006104</t>
  </si>
  <si>
    <t>033-00924</t>
  </si>
  <si>
    <t>Hørby By, Hørby</t>
  </si>
  <si>
    <t>http://193.88.185.146/website/energidataKort/viewer.htm?starttema1=vindkraft&amp;STARTLEFT=669081&amp;STARTRIGHT=669881&amp;STARTBOTTOM=6180778&amp;STARTTOP=6181578</t>
  </si>
  <si>
    <t>Dan Force</t>
  </si>
  <si>
    <t>570714700000005756</t>
  </si>
  <si>
    <t>033-00905</t>
  </si>
  <si>
    <t>Kastrup By, Hørby</t>
  </si>
  <si>
    <t>http://193.88.185.146/website/energidataKort/viewer.htm?starttema1=vindkraft&amp;STARTLEFT=667039&amp;STARTRIGHT=667839&amp;STARTBOTTOM=6183997&amp;STARTTOP=6184797</t>
  </si>
  <si>
    <t>570714700000005749</t>
  </si>
  <si>
    <t>033-00889</t>
  </si>
  <si>
    <t>http://193.88.185.146/website/energidataKort/viewer.htm?starttema1=vindkraft&amp;STARTLEFT=669240&amp;STARTRIGHT=670040&amp;STARTBOTTOM=6180824&amp;STARTTOP=6181624</t>
  </si>
  <si>
    <t>570714700000005732</t>
  </si>
  <si>
    <t>030-00441</t>
  </si>
  <si>
    <t>Hjembæk By, Hjembæk</t>
  </si>
  <si>
    <t>http://193.88.185.146/website/energidataKort/viewer.htm?starttema1=vindkraft&amp;STARTLEFT=650607&amp;STARTRIGHT=651407&amp;STARTBOTTOM=6175714&amp;STARTTOP=6176514</t>
  </si>
  <si>
    <t>570714700000005701</t>
  </si>
  <si>
    <t>http://193.88.185.146/website/energidataKort/viewer.htm?starttema1=vindkraft&amp;STARTLEFT=650479&amp;STARTRIGHT=651279&amp;STARTBOTTOM=6175770&amp;STARTTOP=6176570</t>
  </si>
  <si>
    <t>570714700000005695</t>
  </si>
  <si>
    <t>40175876</t>
  </si>
  <si>
    <t>Kongstrup By, Ågerup</t>
  </si>
  <si>
    <t>http://193.88.185.146/website/energidataKort/viewer.htm?starttema1=vindkraft&amp;STARTLEFT=671846&amp;STARTRIGHT=672646&amp;STARTBOTTOM=6173160&amp;STARTTOP=6173960</t>
  </si>
  <si>
    <t>570714700000005503</t>
  </si>
  <si>
    <t>060-00709</t>
  </si>
  <si>
    <t>Tingerup By, Soderup</t>
  </si>
  <si>
    <t>http://193.88.185.146/website/energidataKort/viewer.htm?starttema1=vindkraft&amp;STARTLEFT=677135&amp;STARTRIGHT=677935&amp;STARTBOTTOM=6163348&amp;STARTTOP=6164148</t>
  </si>
  <si>
    <t>570714700000005237</t>
  </si>
  <si>
    <t>http://193.88.185.146/website/energidataKort/viewer.htm?starttema1=vindkraft&amp;STARTLEFT=677174&amp;STARTRIGHT=677974&amp;STARTBOTTOM=6163223&amp;STARTTOP=6164023</t>
  </si>
  <si>
    <t>570714700000005220</t>
  </si>
  <si>
    <t>86-6710</t>
  </si>
  <si>
    <t>Bybjerg</t>
  </si>
  <si>
    <t>http://193.88.185.146/website/energidataKort/viewer.htm?starttema1=vindkraft&amp;STARTLEFT=673907&amp;STARTRIGHT=674707&amp;STARTBOTTOM=6184893&amp;STARTTOP=6185693</t>
  </si>
  <si>
    <t>570714700000005091</t>
  </si>
  <si>
    <t>86-6714</t>
  </si>
  <si>
    <t>http://193.88.185.146/website/energidataKort/viewer.htm?starttema1=vindkraft&amp;STARTLEFT=674119&amp;STARTRIGHT=674919&amp;STARTBOTTOM=6184495&amp;STARTTOP=6185295</t>
  </si>
  <si>
    <t>570714700000003974</t>
  </si>
  <si>
    <t>http://193.88.185.146/website/energidataKort/viewer.htm?starttema1=vindkraft&amp;STARTLEFT=674077&amp;STARTRIGHT=674877&amp;STARTBOTTOM=6184575&amp;STARTTOP=6185375</t>
  </si>
  <si>
    <t>570714700000003967</t>
  </si>
  <si>
    <t>http://193.88.185.146/website/energidataKort/viewer.htm?starttema1=vindkraft&amp;STARTLEFT=674034&amp;STARTRIGHT=674834&amp;STARTBOTTOM=6184654&amp;STARTTOP=6185454</t>
  </si>
  <si>
    <t>570714700000003950</t>
  </si>
  <si>
    <t>86-6712</t>
  </si>
  <si>
    <t>http://193.88.185.146/website/energidataKort/viewer.htm?starttema1=vindkraft&amp;STARTLEFT=673992&amp;STARTRIGHT=674792&amp;STARTBOTTOM=6184734&amp;STARTTOP=6185534</t>
  </si>
  <si>
    <t>570714700000003714</t>
  </si>
  <si>
    <t>http://193.88.185.146/website/energidataKort/viewer.htm?starttema1=vindkraft&amp;STARTLEFT=673950&amp;STARTRIGHT=674750&amp;STARTBOTTOM=6184814&amp;STARTTOP=6185614</t>
  </si>
  <si>
    <t>570714700000003707</t>
  </si>
  <si>
    <t>026-00693</t>
  </si>
  <si>
    <t>http://193.88.185.146/website/energidataKort/viewer.htm?starttema1=vindkraft&amp;STARTLEFT=661277&amp;STARTRIGHT=662077&amp;STARTBOTTOM=6182447&amp;STARTTOP=6183247</t>
  </si>
  <si>
    <t>570714700000003530</t>
  </si>
  <si>
    <t>026-00689</t>
  </si>
  <si>
    <t>1bv</t>
  </si>
  <si>
    <t>http://193.88.185.146/website/energidataKort/viewer.htm?starttema1=vindkraft&amp;STARTLEFT=660781&amp;STARTRIGHT=661581&amp;STARTBOTTOM=6182662&amp;STARTTOP=6183462</t>
  </si>
  <si>
    <t>570714700000003523</t>
  </si>
  <si>
    <t>040-00921</t>
  </si>
  <si>
    <t>http://193.88.185.146/website/energidataKort/viewer.htm?starttema1=vindkraft&amp;STARTLEFT=657945&amp;STARTRIGHT=658745&amp;STARTBOTTOM=6178687&amp;STARTTOP=6179487</t>
  </si>
  <si>
    <t>570714700000003332</t>
  </si>
  <si>
    <t>http://193.88.185.146/website/energidataKort/viewer.htm?starttema1=vindkraft&amp;STARTLEFT=657797&amp;STARTRIGHT=658597&amp;STARTBOTTOM=6178806&amp;STARTTOP=6179606</t>
  </si>
  <si>
    <t>570714700000003325</t>
  </si>
  <si>
    <t>026-00688</t>
  </si>
  <si>
    <t>http://193.88.185.146/website/energidataKort/viewer.htm?starttema1=vindkraft&amp;STARTLEFT=660789&amp;STARTRIGHT=661589&amp;STARTBOTTOM=6182862&amp;STARTTOP=6183662</t>
  </si>
  <si>
    <t>550kW</t>
  </si>
  <si>
    <t>570714700000003226</t>
  </si>
  <si>
    <t>030-00447</t>
  </si>
  <si>
    <t>Gudmandstrup By, Svinninge</t>
  </si>
  <si>
    <t>http://193.88.185.146/website/energidataKort/viewer.htm?starttema1=vindkraft&amp;STARTLEFT=653209&amp;STARTRIGHT=654009&amp;STARTBOTTOM=6175583&amp;STARTTOP=6176383</t>
  </si>
  <si>
    <t>570714700000003189</t>
  </si>
  <si>
    <t>http://193.88.185.146/website/energidataKort/viewer.htm?starttema1=vindkraft&amp;STARTLEFT=653208&amp;STARTRIGHT=654008&amp;STARTBOTTOM=6175693&amp;STARTTOP=6176493</t>
  </si>
  <si>
    <t>570714700000003172</t>
  </si>
  <si>
    <t>030-00446</t>
  </si>
  <si>
    <t>http://193.88.185.146/website/energidataKort/viewer.htm?starttema1=vindkraft&amp;STARTLEFT=653206&amp;STARTRIGHT=654006&amp;STARTBOTTOM=6175804&amp;STARTTOP=6176604</t>
  </si>
  <si>
    <t>570714700000003165</t>
  </si>
  <si>
    <t>068-01737</t>
  </si>
  <si>
    <t>Svinninge By, Svinninge</t>
  </si>
  <si>
    <t>http://193.88.185.146/website/energidataKort/viewer.htm?starttema1=vindkraft&amp;STARTLEFT=653034&amp;STARTRIGHT=653834&amp;STARTBOTTOM=6178704&amp;STARTTOP=6179504</t>
  </si>
  <si>
    <t>570714700000000966</t>
  </si>
  <si>
    <t>068-01736</t>
  </si>
  <si>
    <t>http://193.88.185.146/website/energidataKort/viewer.htm?starttema1=vindkraft&amp;STARTLEFT=653051&amp;STARTRIGHT=653851&amp;STARTBOTTOM=6178828&amp;STARTTOP=6179628</t>
  </si>
  <si>
    <t>570714700000000959</t>
  </si>
  <si>
    <t>http://193.88.185.146/website/energidataKort/viewer.htm?starttema1=vindkraft&amp;STARTLEFT=653069&amp;STARTRIGHT=653869&amp;STARTBOTTOM=6178951&amp;STARTTOP=6179751</t>
  </si>
  <si>
    <t>570714700000000942</t>
  </si>
  <si>
    <t>071-00492</t>
  </si>
  <si>
    <t>Vinstrup By, Sdr. Asmindrup</t>
  </si>
  <si>
    <t>http://193.88.185.146/website/energidataKort/viewer.htm?starttema1=vindkraft&amp;STARTLEFT=668808&amp;STARTRIGHT=669608&amp;STARTBOTTOM=6170152&amp;STARTTOP=6170952</t>
  </si>
  <si>
    <t>570714700000000782</t>
  </si>
  <si>
    <t>http://193.88.185.146/website/energidataKort/viewer.htm?starttema1=vindkraft&amp;STARTLEFT=668734&amp;STARTRIGHT=669534&amp;STARTBOTTOM=6170148&amp;STARTTOP=6170948</t>
  </si>
  <si>
    <t>570714700000000775</t>
  </si>
  <si>
    <t>http://193.88.185.146/website/energidataKort/viewer.htm?starttema1=vindkraft&amp;STARTLEFT=668659&amp;STARTRIGHT=669459&amp;STARTBOTTOM=6170145&amp;STARTTOP=6170945</t>
  </si>
  <si>
    <t>15 S</t>
  </si>
  <si>
    <t>570714700000000768</t>
  </si>
  <si>
    <t>400073</t>
  </si>
  <si>
    <t>Asnæs By</t>
  </si>
  <si>
    <t>http://193.88.185.146/website/energidataKort/viewer.htm?starttema1=vindkraft&amp;STARTLEFT=656417&amp;STARTRIGHT=657217&amp;STARTBOTTOM=6189278&amp;STARTTOP=6190078</t>
  </si>
  <si>
    <t>Odsherred</t>
  </si>
  <si>
    <t>570715000000083464</t>
  </si>
  <si>
    <t>034-01408</t>
  </si>
  <si>
    <t>Lammefjorden, Hørve</t>
  </si>
  <si>
    <t>http://193.88.185.146/website/energidataKort/viewer.htm?starttema1=vindkraft&amp;STARTLEFT=655620&amp;STARTRIGHT=656420&amp;STARTBOTTOM=6182934&amp;STARTTOP=6183734</t>
  </si>
  <si>
    <t>570714700000013348</t>
  </si>
  <si>
    <t>034-01407</t>
  </si>
  <si>
    <t>http://193.88.185.146/website/energidataKort/viewer.htm?starttema1=vindkraft&amp;STARTLEFT=655515&amp;STARTRIGHT=656315&amp;STARTBOTTOM=6182832&amp;STARTTOP=6183632</t>
  </si>
  <si>
    <t>570714700000013331</t>
  </si>
  <si>
    <t>034-01406</t>
  </si>
  <si>
    <t>http://193.88.185.146/website/energidataKort/viewer.htm?starttema1=vindkraft&amp;STARTLEFT=655410&amp;STARTRIGHT=656210&amp;STARTBOTTOM=6182731&amp;STARTTOP=6183531</t>
  </si>
  <si>
    <t>570714700000013324</t>
  </si>
  <si>
    <t>086-03282</t>
  </si>
  <si>
    <t>Hønsinge By, Vig</t>
  </si>
  <si>
    <t>http://193.88.185.146/website/energidataKort/viewer.htm?starttema1=vindkraft&amp;STARTLEFT=660369&amp;STARTRIGHT=661169&amp;STARTBOTTOM=6195063&amp;STARTTOP=6195863</t>
  </si>
  <si>
    <t>570714700000013263</t>
  </si>
  <si>
    <t>086-03280</t>
  </si>
  <si>
    <t>Vig By, Vig</t>
  </si>
  <si>
    <t>http://193.88.185.146/website/energidataKort/viewer.htm?starttema1=vindkraft&amp;STARTLEFT=659896&amp;STARTRIGHT=660696&amp;STARTBOTTOM=6192449&amp;STARTTOP=6193249</t>
  </si>
  <si>
    <t>570714700000013256</t>
  </si>
  <si>
    <t>086-03268</t>
  </si>
  <si>
    <t>Sejstrup By, Vig</t>
  </si>
  <si>
    <t>http://193.88.185.146/website/energidataKort/viewer.htm?starttema1=vindkraft&amp;STARTLEFT=665290&amp;STARTRIGHT=666090&amp;STARTBOTTOM=6191622&amp;STARTTOP=6192422</t>
  </si>
  <si>
    <t>570714700000013119</t>
  </si>
  <si>
    <t>086-03267</t>
  </si>
  <si>
    <t>Sidinge By, Vig</t>
  </si>
  <si>
    <t>http://193.88.185.146/website/energidataKort/viewer.htm?starttema1=vindkraft&amp;STARTLEFT=665114&amp;STARTRIGHT=665914&amp;STARTBOTTOM=6191570&amp;STARTTOP=6192370</t>
  </si>
  <si>
    <t>570714700000013102</t>
  </si>
  <si>
    <t>086-03266</t>
  </si>
  <si>
    <t>http://193.88.185.146/website/energidataKort/viewer.htm?starttema1=vindkraft&amp;STARTLEFT=664943&amp;STARTRIGHT=665743&amp;STARTBOTTOM=6191519&amp;STARTTOP=6192319</t>
  </si>
  <si>
    <t>570714700000013096</t>
  </si>
  <si>
    <t>032-10610</t>
  </si>
  <si>
    <t>Holmstrup By, Højby</t>
  </si>
  <si>
    <t>http://193.88.185.146/website/energidataKort/viewer.htm?starttema1=vindkraft&amp;STARTLEFT=658010&amp;STARTRIGHT=658810&amp;STARTBOTTOM=6201962&amp;STARTTOP=6202762</t>
  </si>
  <si>
    <t>570714700000012600</t>
  </si>
  <si>
    <t>086-03264</t>
  </si>
  <si>
    <t>http://193.88.185.146/website/energidataKort/viewer.htm?starttema1=vindkraft&amp;STARTLEFT=664444&amp;STARTRIGHT=665244&amp;STARTBOTTOM=6190870&amp;STARTTOP=6191670</t>
  </si>
  <si>
    <t>570714700000012587</t>
  </si>
  <si>
    <t>032-10547</t>
  </si>
  <si>
    <t>Ellinge Hgd., Højby</t>
  </si>
  <si>
    <t>http://193.88.185.146/website/energidataKort/viewer.htm?starttema1=vindkraft&amp;STARTLEFT=660594&amp;STARTRIGHT=661394&amp;STARTBOTTOM=6197256&amp;STARTTOP=6198056</t>
  </si>
  <si>
    <t>570714700000011757</t>
  </si>
  <si>
    <t>015-01390</t>
  </si>
  <si>
    <t>Hølkerup By, Egebjerg</t>
  </si>
  <si>
    <t>http://193.88.185.146/website/energidataKort/viewer.htm?starttema1=vindkraft&amp;STARTLEFT=670524&amp;STARTRIGHT=671324&amp;STARTBOTTOM=6190628&amp;STARTTOP=6191428</t>
  </si>
  <si>
    <t>570714700000011665</t>
  </si>
  <si>
    <t>086-03225</t>
  </si>
  <si>
    <t>http://193.88.185.146/website/energidataKort/viewer.htm?starttema1=vindkraft&amp;STARTLEFT=659537&amp;STARTRIGHT=660337&amp;STARTBOTTOM=6193370&amp;STARTTOP=6194170</t>
  </si>
  <si>
    <t>570714700000006302</t>
  </si>
  <si>
    <t>086-03007</t>
  </si>
  <si>
    <t>http://193.88.185.146/website/energidataKort/viewer.htm?starttema1=vindkraft&amp;STARTLEFT=665807&amp;STARTRIGHT=666607&amp;STARTBOTTOM=6190518&amp;STARTTOP=6191318</t>
  </si>
  <si>
    <t>V17-55KW</t>
  </si>
  <si>
    <t>Vestas 75 kW</t>
  </si>
  <si>
    <t>570714700000006296</t>
  </si>
  <si>
    <t>086-02916</t>
  </si>
  <si>
    <t>Eskildstrup By, Vig</t>
  </si>
  <si>
    <t>http://193.88.185.146/website/energidataKort/viewer.htm?starttema1=vindkraft&amp;STARTLEFT=665314&amp;STARTRIGHT=666114&amp;STARTBOTTOM=6192787&amp;STARTTOP=6193587</t>
  </si>
  <si>
    <t>570714700000006289</t>
  </si>
  <si>
    <t>085-00555</t>
  </si>
  <si>
    <t>Starreklinte By, Vallekilde</t>
  </si>
  <si>
    <t>http://193.88.185.146/website/energidataKort/viewer.htm?starttema1=vindkraft&amp;STARTLEFT=649107&amp;STARTRIGHT=649907&amp;STARTBOTTOM=6181154&amp;STARTTOP=6181954</t>
  </si>
  <si>
    <t>570714700000006265</t>
  </si>
  <si>
    <t>055-03895</t>
  </si>
  <si>
    <t>Nakke By, Rørvig</t>
  </si>
  <si>
    <t>http://193.88.185.146/website/energidataKort/viewer.htm?starttema1=vindkraft&amp;STARTLEFT=670768&amp;STARTRIGHT=671568&amp;STARTBOTTOM=6199156&amp;STARTTOP=6199956</t>
  </si>
  <si>
    <t>570714700000006029</t>
  </si>
  <si>
    <t>049-02819</t>
  </si>
  <si>
    <t>Overby By, Odden</t>
  </si>
  <si>
    <t>http://193.88.185.146/website/energidataKort/viewer.htm?starttema1=vindkraft&amp;STARTLEFT=648676&amp;STARTRIGHT=649476&amp;STARTBOTTOM=6204022&amp;STARTTOP=6204822</t>
  </si>
  <si>
    <t>570714700000005923</t>
  </si>
  <si>
    <t>049-02818</t>
  </si>
  <si>
    <t>6al</t>
  </si>
  <si>
    <t>http://193.88.185.146/website/energidataKort/viewer.htm?starttema1=vindkraft&amp;STARTLEFT=650441&amp;STARTRIGHT=651241&amp;STARTBOTTOM=6203835&amp;STARTTOP=6204635</t>
  </si>
  <si>
    <t>570714700000005916</t>
  </si>
  <si>
    <t>049-02780</t>
  </si>
  <si>
    <t>Yderby By, Odden</t>
  </si>
  <si>
    <t>http://193.88.185.146/website/energidataKort/viewer.htm?starttema1=vindkraft&amp;STARTLEFT=647214&amp;STARTRIGHT=648014&amp;STARTBOTTOM=6204565&amp;STARTTOP=6205365</t>
  </si>
  <si>
    <t>570714700000005909</t>
  </si>
  <si>
    <t>049-02775</t>
  </si>
  <si>
    <t>http://193.88.185.146/website/energidataKort/viewer.htm?starttema1=vindkraft&amp;STARTLEFT=650373&amp;STARTRIGHT=651173&amp;STARTBOTTOM=6203274&amp;STARTTOP=6204074</t>
  </si>
  <si>
    <t>570714700000005893</t>
  </si>
  <si>
    <t>047-00604</t>
  </si>
  <si>
    <t>Nr. Asmindrup By, Nr. Asmindrup</t>
  </si>
  <si>
    <t>http://193.88.185.146/website/energidataKort/viewer.htm?starttema1=vindkraft&amp;STARTLEFT=664288&amp;STARTRIGHT=665088&amp;STARTBOTTOM=6196432&amp;STARTTOP=6197232</t>
  </si>
  <si>
    <t>570714700000005886</t>
  </si>
  <si>
    <t>015-01243</t>
  </si>
  <si>
    <t>Glostrup By, Egebjerg</t>
  </si>
  <si>
    <t>http://193.88.185.146/website/energidataKort/viewer.htm?starttema1=vindkraft&amp;STARTLEFT=667076&amp;STARTRIGHT=667876&amp;STARTBOTTOM=6190641&amp;STARTTOP=6191441</t>
  </si>
  <si>
    <t>570714700000005589</t>
  </si>
  <si>
    <t>047-00675</t>
  </si>
  <si>
    <t>http://193.88.185.146/website/energidataKort/viewer.htm?starttema1=vindkraft&amp;STARTLEFT=663977&amp;STARTRIGHT=664777&amp;STARTBOTTOM=6196833&amp;STARTTOP=6197633</t>
  </si>
  <si>
    <t>570714700000000652</t>
  </si>
  <si>
    <t>http://193.88.185.146/website/energidataKort/viewer.htm?starttema1=vindkraft&amp;STARTLEFT=664092&amp;STARTRIGHT=664892&amp;STARTBOTTOM=6196996&amp;STARTTOP=6197796</t>
  </si>
  <si>
    <t>570714700000000645</t>
  </si>
  <si>
    <t>http://193.88.185.146/website/energidataKort/viewer.htm?starttema1=vindkraft&amp;STARTLEFT=664021&amp;STARTRIGHT=664821&amp;STARTBOTTOM=6197184&amp;STARTTOP=6197984</t>
  </si>
  <si>
    <t>570714700000000638</t>
  </si>
  <si>
    <t>95-14792</t>
  </si>
  <si>
    <t>Mønge By, Vejby</t>
  </si>
  <si>
    <t>http://193.88.185.146/website/energidataKort/viewer.htm?starttema1=vindkraft&amp;STARTLEFT=698038&amp;STARTRIGHT=698838&amp;STARTBOTTOM=6218017&amp;STARTTOP=6218817</t>
  </si>
  <si>
    <t>Gribskov</t>
  </si>
  <si>
    <t>Risager</t>
  </si>
  <si>
    <t>570714700000012495</t>
  </si>
  <si>
    <t>59-19343</t>
  </si>
  <si>
    <t>Blistrup</t>
  </si>
  <si>
    <t>http://193.88.185.146/website/energidataKort/viewer.htm?starttema1=vindkraft&amp;STARTLEFT=698753&amp;STARTRIGHT=699553&amp;STARTBOTTOM=6220540&amp;STARTTOP=6221340</t>
  </si>
  <si>
    <t>570714700000004872</t>
  </si>
  <si>
    <t>190403</t>
  </si>
  <si>
    <t>10e m.f</t>
  </si>
  <si>
    <t>Kirke Skensved By, Skensved</t>
  </si>
  <si>
    <t>http://193.88.185.146/website/energidataKort/viewer.htm?starttema1=vindkraft&amp;STARTLEFT=697115&amp;STARTRIGHT=697915&amp;STARTBOTTOM=6158695&amp;STARTTOP=6159495</t>
  </si>
  <si>
    <t>Solrød</t>
  </si>
  <si>
    <t>570714700000014048</t>
  </si>
  <si>
    <t>184998</t>
  </si>
  <si>
    <t>http://193.88.185.146/website/energidataKort/viewer.htm?starttema1=vindkraft&amp;STARTLEFT=700163&amp;STARTRIGHT=700963&amp;STARTBOTTOM=6159921&amp;STARTTOP=6160721</t>
  </si>
  <si>
    <t>570714700000010767</t>
  </si>
  <si>
    <t>184997</t>
  </si>
  <si>
    <t>http://193.88.185.146/website/energidataKort/viewer.htm?starttema1=vindkraft&amp;STARTLEFT=699973&amp;STARTRIGHT=700773&amp;STARTBOTTOM=6159892&amp;STARTTOP=6160692</t>
  </si>
  <si>
    <t>570714700000010750</t>
  </si>
  <si>
    <t>15431960</t>
  </si>
  <si>
    <t>Veddelev</t>
  </si>
  <si>
    <t>http://193.88.185.146/website/energidataKort/viewer.htm?starttema1=vindkraft&amp;STARTLEFT=694350&amp;STARTRIGHT=695150&amp;STARTBOTTOM=6175112&amp;STARTTOP=6175912</t>
  </si>
  <si>
    <t>Roskilde</t>
  </si>
  <si>
    <t>N 46</t>
  </si>
  <si>
    <t>NORWIN</t>
  </si>
  <si>
    <t>570714700000106958</t>
  </si>
  <si>
    <t>191858</t>
  </si>
  <si>
    <t>8 m.fl</t>
  </si>
  <si>
    <t>http://193.88.185.146/website/energidataKort/viewer.htm?starttema1=vindkraft&amp;STARTLEFT=693174&amp;STARTRIGHT=693974&amp;STARTBOTTOM=6159713&amp;STARTTOP=6160513</t>
  </si>
  <si>
    <t>46-ASR-599 kW</t>
  </si>
  <si>
    <t>570714700000011832</t>
  </si>
  <si>
    <t>191859</t>
  </si>
  <si>
    <t>http://193.88.185.146/website/energidataKort/viewer.htm?starttema1=vindkraft&amp;STARTLEFT=693006&amp;STARTRIGHT=693806&amp;STARTBOTTOM=6159819&amp;STARTTOP=6160619</t>
  </si>
  <si>
    <t>570714700000011825</t>
  </si>
  <si>
    <t>RE.26723</t>
  </si>
  <si>
    <t>Darup</t>
  </si>
  <si>
    <t>http://193.88.185.146/website/energidataKort/viewer.htm?starttema1=vindkraft&amp;STARTLEFT=692922&amp;STARTRIGHT=693722&amp;STARTBOTTOM=6167674&amp;STARTTOP=6168474</t>
  </si>
  <si>
    <t>Vestas 16/55 kW</t>
  </si>
  <si>
    <t>570714700000005213</t>
  </si>
  <si>
    <t>40-9732</t>
  </si>
  <si>
    <t>Tågerup</t>
  </si>
  <si>
    <t>http://193.88.185.146/website/energidataKort/viewer.htm?starttema1=vindkraft&amp;STARTLEFT=696302&amp;STARTRIGHT=697102&amp;STARTBOTTOM=6179362&amp;STARTTOP=6180162</t>
  </si>
  <si>
    <t>570714700000004612</t>
  </si>
  <si>
    <t>37-11490</t>
  </si>
  <si>
    <t>http://193.88.185.146/website/energidataKort/viewer.htm?starttema1=vindkraft&amp;STARTLEFT=697019&amp;STARTRIGHT=697819&amp;STARTBOTTOM=6174158&amp;STARTTOP=6174958</t>
  </si>
  <si>
    <t>Tellus 95</t>
  </si>
  <si>
    <t>570714700000004605</t>
  </si>
  <si>
    <t>15449941</t>
  </si>
  <si>
    <t>http://193.88.185.146/website/energidataKort/viewer.htm?starttema1=vindkraft&amp;STARTLEFT=694333&amp;STARTRIGHT=695133&amp;STARTBOTTOM=6175041&amp;STARTTOP=6175841</t>
  </si>
  <si>
    <t>NKT 500</t>
  </si>
  <si>
    <t>570714700000004582</t>
  </si>
  <si>
    <t>15449927</t>
  </si>
  <si>
    <t>http://193.88.185.146/website/energidataKort/viewer.htm?starttema1=vindkraft&amp;STARTLEFT=694440&amp;STARTRIGHT=695240&amp;STARTBOTTOM=6175605&amp;STARTTOP=6176405</t>
  </si>
  <si>
    <t>Danwin 23</t>
  </si>
  <si>
    <t>570714700000004575</t>
  </si>
  <si>
    <t>37-9796</t>
  </si>
  <si>
    <t>Kongemarken</t>
  </si>
  <si>
    <t>http://193.88.185.146/website/energidataKort/viewer.htm?starttema1=vindkraft&amp;STARTLEFT=689644&amp;STARTRIGHT=690444&amp;STARTBOTTOM=6171000&amp;STARTTOP=6171800</t>
  </si>
  <si>
    <t>WW-4800/750kW OSC</t>
  </si>
  <si>
    <t>570714700000004568</t>
  </si>
  <si>
    <t>33-8297</t>
  </si>
  <si>
    <t>Assendløse</t>
  </si>
  <si>
    <t>http://193.88.185.146/website/energidataKort/viewer.htm?starttema1=vindkraft&amp;STARTLEFT=688369&amp;STARTRIGHT=689169&amp;STARTBOTTOM=6160326&amp;STARTTOP=6161126</t>
  </si>
  <si>
    <t>NKT 500/37</t>
  </si>
  <si>
    <t>570714700000004520</t>
  </si>
  <si>
    <t>33-8118</t>
  </si>
  <si>
    <t>Brordrup</t>
  </si>
  <si>
    <t>http://193.88.185.146/website/energidataKort/viewer.htm?starttema1=vindkraft&amp;STARTLEFT=694627&amp;STARTRIGHT=695427&amp;STARTBOTTOM=6163723&amp;STARTTOP=6164523</t>
  </si>
  <si>
    <t>Bonus Combi</t>
  </si>
  <si>
    <t>570714700000004513</t>
  </si>
  <si>
    <t>37-10866</t>
  </si>
  <si>
    <t>Svogerslev</t>
  </si>
  <si>
    <t>http://193.88.185.146/website/energidataKort/viewer.htm?starttema1=vindkraft&amp;STARTLEFT=688926&amp;STARTRIGHT=689726&amp;STARTBOTTOM=6168535&amp;STARTTOP=6169335</t>
  </si>
  <si>
    <t>570714700000000225</t>
  </si>
  <si>
    <t>http://193.88.185.146/website/energidataKort/viewer.htm?starttema1=vindkraft&amp;STARTLEFT=688953&amp;STARTRIGHT=689753&amp;STARTBOTTOM=6168631&amp;STARTTOP=6169431</t>
  </si>
  <si>
    <t>570714700000000218</t>
  </si>
  <si>
    <t>http://193.88.185.146/website/energidataKort/viewer.htm?starttema1=vindkraft&amp;STARTLEFT=688979&amp;STARTRIGHT=689779&amp;STARTBOTTOM=6168727&amp;STARTTOP=6169527</t>
  </si>
  <si>
    <t>570714700000000201</t>
  </si>
  <si>
    <t>97-11321</t>
  </si>
  <si>
    <t>Hald</t>
  </si>
  <si>
    <t>http://193.88.185.146/website/energidataKort/viewer.htm?starttema1=vindkraft&amp;STARTLEFT=682510&amp;STARTRIGHT=683310&amp;STARTBOTTOM=6208279&amp;STARTTOP=6209079</t>
  </si>
  <si>
    <t>Frederiksværk-Hundested</t>
  </si>
  <si>
    <t>570714700000013133</t>
  </si>
  <si>
    <t>97-11319</t>
  </si>
  <si>
    <t>http://193.88.185.146/website/energidataKort/viewer.htm?starttema1=vindkraft&amp;STARTLEFT=682701&amp;STARTRIGHT=683501&amp;STARTBOTTOM=6208345&amp;STARTTOP=6209145</t>
  </si>
  <si>
    <t>450 kW Mk III</t>
  </si>
  <si>
    <t>570714700000013126</t>
  </si>
  <si>
    <t>97-5020</t>
  </si>
  <si>
    <t>Torup</t>
  </si>
  <si>
    <t>http://193.88.185.146/website/energidataKort/viewer.htm?starttema1=vindkraft&amp;STARTLEFT=683796&amp;STARTRIGHT=684596&amp;STARTBOTTOM=6208336&amp;STARTTOP=6209136</t>
  </si>
  <si>
    <t>NKT 550/41</t>
  </si>
  <si>
    <t>570714700000012501</t>
  </si>
  <si>
    <t>87-7441</t>
  </si>
  <si>
    <t>Hågendrup</t>
  </si>
  <si>
    <t>http://193.88.185.146/website/energidataKort/viewer.htm?starttema1=vindkraft&amp;STARTLEFT=684572&amp;STARTRIGHT=685372&amp;STARTBOTTOM=6206455&amp;STARTTOP=6207255</t>
  </si>
  <si>
    <t>570714700000005138</t>
  </si>
  <si>
    <t>87-7439</t>
  </si>
  <si>
    <t>http://193.88.185.146/website/energidataKort/viewer.htm?starttema1=vindkraft&amp;STARTLEFT=684478&amp;STARTRIGHT=685278&amp;STARTBOTTOM=6206559&amp;STARTTOP=6207359</t>
  </si>
  <si>
    <t>570714700000005121</t>
  </si>
  <si>
    <t>87-7437</t>
  </si>
  <si>
    <t>http://193.88.185.146/website/energidataKort/viewer.htm?starttema1=vindkraft&amp;STARTLEFT=684385&amp;STARTRIGHT=685185&amp;STARTBOTTOM=6206663&amp;STARTTOP=6207463</t>
  </si>
  <si>
    <t>570714700000005114</t>
  </si>
  <si>
    <t>87-7435</t>
  </si>
  <si>
    <t>http://193.88.185.146/website/energidataKort/viewer.htm?starttema1=vindkraft&amp;STARTLEFT=684291&amp;STARTRIGHT=685091&amp;STARTBOTTOM=6206767&amp;STARTTOP=6207567</t>
  </si>
  <si>
    <t>570714700000005107</t>
  </si>
  <si>
    <t>195389</t>
  </si>
  <si>
    <t>Gummersmarke By, Bjæverskov</t>
  </si>
  <si>
    <t>http://193.88.185.146/website/energidataKort/viewer.htm?starttema1=vindkraft&amp;STARTLEFT=689402&amp;STARTRIGHT=690202&amp;STARTBOTTOM=6147470&amp;STARTTOP=6148270</t>
  </si>
  <si>
    <t>Køge</t>
  </si>
  <si>
    <t>NORWIND</t>
  </si>
  <si>
    <t>570714700000013621</t>
  </si>
  <si>
    <t>193237</t>
  </si>
  <si>
    <t>Bjæverskov</t>
  </si>
  <si>
    <t>http://193.88.185.146/website/energidataKort/viewer.htm?starttema1=vindkraft&amp;STARTLEFT=688258&amp;STARTRIGHT=689058&amp;STARTBOTTOM=6149061&amp;STARTTOP=6149861</t>
  </si>
  <si>
    <t>NTK 600/180/43 KW</t>
  </si>
  <si>
    <t>570714700000012365</t>
  </si>
  <si>
    <t>190253</t>
  </si>
  <si>
    <t>Stenkelstrup, Ejby</t>
  </si>
  <si>
    <t>http://193.88.185.146/website/energidataKort/viewer.htm?starttema1=vindkraft&amp;STARTLEFT=691782&amp;STARTRIGHT=692582&amp;STARTBOTTOM=6153176&amp;STARTTOP=6153976</t>
  </si>
  <si>
    <t>570714700000010897</t>
  </si>
  <si>
    <t>183332</t>
  </si>
  <si>
    <t>Højelse</t>
  </si>
  <si>
    <t>http://193.88.185.146/website/energidataKort/viewer.htm?starttema1=vindkraft&amp;STARTLEFT=695389&amp;STARTRIGHT=696189&amp;STARTBOTTOM=6156576&amp;STARTTOP=6157376</t>
  </si>
  <si>
    <t>570714700000009945</t>
  </si>
  <si>
    <t>183331</t>
  </si>
  <si>
    <t>http://193.88.185.146/website/energidataKort/viewer.htm?starttema1=vindkraft&amp;STARTLEFT=695519&amp;STARTRIGHT=696319&amp;STARTBOTTOM=6156539&amp;STARTTOP=6157339</t>
  </si>
  <si>
    <t>570714700000009938</t>
  </si>
  <si>
    <t>181302</t>
  </si>
  <si>
    <t>http://193.88.185.146/website/energidataKort/viewer.htm?starttema1=vindkraft&amp;STARTLEFT=695648&amp;STARTRIGHT=696448&amp;STARTBOTTOM=6156503&amp;STARTTOP=6157303</t>
  </si>
  <si>
    <t>570714700000009662</t>
  </si>
  <si>
    <t>181301</t>
  </si>
  <si>
    <t>http://193.88.185.146/website/energidataKort/viewer.htm?starttema1=vindkraft&amp;STARTLEFT=695672&amp;STARTRIGHT=696472&amp;STARTBOTTOM=6156638&amp;STARTTOP=6157438</t>
  </si>
  <si>
    <t>570714700000009655</t>
  </si>
  <si>
    <t>181300</t>
  </si>
  <si>
    <t>http://193.88.185.146/website/energidataKort/viewer.htm?starttema1=vindkraft&amp;STARTLEFT=695695&amp;STARTRIGHT=696495&amp;STARTBOTTOM=6156769&amp;STARTTOP=6157569</t>
  </si>
  <si>
    <t>570714700000009648</t>
  </si>
  <si>
    <t>28-35034</t>
  </si>
  <si>
    <t>Tune</t>
  </si>
  <si>
    <t>http://193.88.185.146/website/energidataKort/viewer.htm?starttema1=vindkraft&amp;STARTLEFT=701967&amp;STARTRIGHT=702767&amp;STARTBOTTOM=6165578&amp;STARTTOP=6166378</t>
  </si>
  <si>
    <t>Greve</t>
  </si>
  <si>
    <t>570714700000014352</t>
  </si>
  <si>
    <t>28-20823</t>
  </si>
  <si>
    <t>Karlslunde</t>
  </si>
  <si>
    <t>http://193.88.185.146/website/energidataKort/viewer.htm?starttema1=vindkraft&amp;STARTLEFT=701152&amp;STARTRIGHT=701952&amp;STARTBOTTOM=6163360&amp;STARTTOP=6164160</t>
  </si>
  <si>
    <t>570714700000004476</t>
  </si>
  <si>
    <t>28-20822</t>
  </si>
  <si>
    <t>http://193.88.185.146/website/energidataKort/viewer.htm?starttema1=vindkraft&amp;STARTLEFT=701122&amp;STARTRIGHT=701922&amp;STARTBOTTOM=6163213&amp;STARTTOP=6164013</t>
  </si>
  <si>
    <t>570714700000004469</t>
  </si>
  <si>
    <t>28-23347</t>
  </si>
  <si>
    <t>http://193.88.185.146/website/energidataKort/viewer.htm?starttema1=vindkraft&amp;STARTLEFT=702152&amp;STARTRIGHT=702952&amp;STARTBOTTOM=6163691&amp;STARTTOP=6164491</t>
  </si>
  <si>
    <t>570714700000000195</t>
  </si>
  <si>
    <t>http://193.88.185.146/website/energidataKort/viewer.htm?starttema1=vindkraft&amp;STARTLEFT=702073&amp;STARTRIGHT=702873&amp;STARTBOTTOM=6163772&amp;STARTTOP=6164572</t>
  </si>
  <si>
    <t>570714700000000188</t>
  </si>
  <si>
    <t>http://193.88.185.146/website/energidataKort/viewer.htm?starttema1=vindkraft&amp;STARTLEFT=701996&amp;STARTRIGHT=702796&amp;STARTBOTTOM=6163854&amp;STARTTOP=6164654</t>
  </si>
  <si>
    <t>MkVI</t>
  </si>
  <si>
    <t>570714700000000171</t>
  </si>
  <si>
    <t>84-8617</t>
  </si>
  <si>
    <t>Onsved By, Skuldelev Sogn</t>
  </si>
  <si>
    <t>http://193.88.185.146/website/energidataKort/viewer.htm?starttema1=vindkraft&amp;STARTLEFT=686948&amp;STARTRIGHT=687748&amp;STARTBOTTOM=6187558&amp;STARTTOP=6188358</t>
  </si>
  <si>
    <t>Frederikssund</t>
  </si>
  <si>
    <t>570714700000014345</t>
  </si>
  <si>
    <t>84-8339</t>
  </si>
  <si>
    <t>http://193.88.185.146/website/energidataKort/viewer.htm?starttema1=vindkraft&amp;STARTLEFT=690698&amp;STARTRIGHT=691498&amp;STARTBOTTOM=6180898&amp;STARTTOP=6181698</t>
  </si>
  <si>
    <t>570714700000013140</t>
  </si>
  <si>
    <t>http://193.88.185.146/website/energidataKort/viewer.htm?starttema1=vindkraft&amp;STARTLEFT=690829&amp;STARTRIGHT=691629&amp;STARTBOTTOM=6180826&amp;STARTTOP=6181626</t>
  </si>
  <si>
    <t>Vestas V17 75KW</t>
  </si>
  <si>
    <t>570714700000005084</t>
  </si>
  <si>
    <t>84-7551</t>
  </si>
  <si>
    <t>Røgerup</t>
  </si>
  <si>
    <t>http://193.88.185.146/website/energidataKort/viewer.htm?starttema1=vindkraft&amp;STARTLEFT=683853&amp;STARTRIGHT=684653&amp;STARTBOTTOM=6182835&amp;STARTTOP=6183635</t>
  </si>
  <si>
    <t>570714700000005060</t>
  </si>
  <si>
    <t>81-12261</t>
  </si>
  <si>
    <t>Svanholm Hovedgård</t>
  </si>
  <si>
    <t>http://193.88.185.146/website/energidataKort/viewer.htm?starttema1=vindkraft&amp;STARTLEFT=683134&amp;STARTRIGHT=683934&amp;STARTBOTTOM=6186110&amp;STARTTOP=6186910</t>
  </si>
  <si>
    <t>570714700000005053</t>
  </si>
  <si>
    <t>81-12247</t>
  </si>
  <si>
    <t>Lyngerup</t>
  </si>
  <si>
    <t>http://193.88.185.146/website/energidataKort/viewer.htm?starttema1=vindkraft&amp;STARTLEFT=686956&amp;STARTRIGHT=687756&amp;STARTBOTTOM=6189026&amp;STARTTOP=6189826</t>
  </si>
  <si>
    <t>Vestas 11/55 kW</t>
  </si>
  <si>
    <t>570714700000005046</t>
  </si>
  <si>
    <t>81-11859</t>
  </si>
  <si>
    <t>Over Dråby</t>
  </si>
  <si>
    <t>http://193.88.185.146/website/energidataKort/viewer.htm?starttema1=vindkraft&amp;STARTLEFT=686445&amp;STARTRIGHT=687245&amp;STARTBOTTOM=6191294&amp;STARTTOP=6192094</t>
  </si>
  <si>
    <t>570714700000005039</t>
  </si>
  <si>
    <t>http://193.88.185.146/website/energidataKort/viewer.htm?starttema1=vindkraft&amp;STARTLEFT=686828&amp;STARTRIGHT=687628&amp;STARTBOTTOM=6187571&amp;STARTTOP=6188371</t>
  </si>
  <si>
    <t>570714700000003691</t>
  </si>
  <si>
    <t>81-12485</t>
  </si>
  <si>
    <t>Svanholm Hovedgård, Krogstrup Sogn</t>
  </si>
  <si>
    <t>http://193.88.185.146/website/energidataKort/viewer.htm?starttema1=vindkraft&amp;STARTLEFT=683146&amp;STARTRIGHT=683946&amp;STARTBOTTOM=6185850&amp;STARTTOP=6186650</t>
  </si>
  <si>
    <t>570714700000003585</t>
  </si>
  <si>
    <t>81-12196</t>
  </si>
  <si>
    <t>Kyndby</t>
  </si>
  <si>
    <t>http://193.88.185.146/website/energidataKort/viewer.htm?starttema1=vindkraft&amp;STARTLEFT=680655&amp;STARTRIGHT=681455&amp;STARTBOTTOM=6189182&amp;STARTTOP=6189982</t>
  </si>
  <si>
    <t>570714700000003516</t>
  </si>
  <si>
    <t>http://193.88.185.146/website/energidataKort/viewer.htm?starttema1=vindkraft&amp;STARTLEFT=680786&amp;STARTRIGHT=681586&amp;STARTBOTTOM=6189233&amp;STARTTOP=6190033</t>
  </si>
  <si>
    <t>570714700000003509</t>
  </si>
  <si>
    <t>http://193.88.185.146/website/energidataKort/viewer.htm?starttema1=vindkraft&amp;STARTLEFT=680927&amp;STARTRIGHT=681727&amp;STARTBOTTOM=6189162&amp;STARTTOP=6189962</t>
  </si>
  <si>
    <t>570714700000000591</t>
  </si>
  <si>
    <t>81-12191</t>
  </si>
  <si>
    <t>http://193.88.185.146/website/energidataKort/viewer.htm?starttema1=vindkraft&amp;STARTLEFT=681294&amp;STARTRIGHT=682094&amp;STARTBOTTOM=6189077&amp;STARTTOP=6189877</t>
  </si>
  <si>
    <t>570714700000000584</t>
  </si>
  <si>
    <t>http://193.88.185.146/website/energidataKort/viewer.htm?starttema1=vindkraft&amp;STARTLEFT=681329&amp;STARTRIGHT=682129&amp;STARTBOTTOM=6188992&amp;STARTTOP=6189792</t>
  </si>
  <si>
    <t>570714700000000577</t>
  </si>
  <si>
    <t>http://193.88.185.146/website/energidataKort/viewer.htm?starttema1=vindkraft&amp;STARTLEFT=681364&amp;STARTRIGHT=682164&amp;STARTBOTTOM=6188907&amp;STARTTOP=6189707</t>
  </si>
  <si>
    <t>570714700000000560</t>
  </si>
  <si>
    <t>http://193.88.185.146/website/energidataKort/viewer.htm?starttema1=vindkraft&amp;STARTLEFT=681399&amp;STARTRIGHT=682199&amp;STARTBOTTOM=6188822&amp;STARTTOP=6189622</t>
  </si>
  <si>
    <t>570714700000000553</t>
  </si>
  <si>
    <t>http://193.88.185.146/website/energidataKort/viewer.htm?starttema1=vindkraft&amp;STARTLEFT=681434&amp;STARTRIGHT=682234&amp;STARTBOTTOM=6188737&amp;STARTTOP=6189537</t>
  </si>
  <si>
    <t>570714700000000546</t>
  </si>
  <si>
    <t>http://193.88.185.146/website/energidataKort/viewer.htm?starttema1=vindkraft&amp;STARTLEFT=681469&amp;STARTRIGHT=682269&amp;STARTBOTTOM=6188653&amp;STARTTOP=6189453</t>
  </si>
  <si>
    <t>570714700000000539</t>
  </si>
  <si>
    <t>http://193.88.185.146/website/energidataKort/viewer.htm?starttema1=vindkraft&amp;STARTLEFT=681513&amp;STARTRIGHT=682313&amp;STARTBOTTOM=6188547&amp;STARTTOP=6189347</t>
  </si>
  <si>
    <t>570714700000000522</t>
  </si>
  <si>
    <t>http://193.88.185.146/website/energidataKort/viewer.htm?starttema1=vindkraft&amp;STARTLEFT=681557&amp;STARTRIGHT=682357&amp;STARTBOTTOM=6188442&amp;STARTTOP=6189242</t>
  </si>
  <si>
    <t>570714700000000515</t>
  </si>
  <si>
    <t>http://193.88.185.146/website/energidataKort/viewer.htm?starttema1=vindkraft&amp;STARTLEFT=681600&amp;STARTRIGHT=682400&amp;STARTBOTTOM=6188336&amp;STARTTOP=6189136</t>
  </si>
  <si>
    <t>570714700000000508</t>
  </si>
  <si>
    <t>http://193.88.185.146/website/energidataKort/viewer.htm?starttema1=vindkraft&amp;STARTLEFT=681643&amp;STARTRIGHT=682443&amp;STARTBOTTOM=6188231&amp;STARTTOP=6189031</t>
  </si>
  <si>
    <t>570714700000000492</t>
  </si>
  <si>
    <t>http://193.88.185.146/website/energidataKort/viewer.htm?starttema1=vindkraft&amp;STARTLEFT=681678&amp;STARTRIGHT=682478&amp;STARTBOTTOM=6188148&amp;STARTTOP=6188948</t>
  </si>
  <si>
    <t>570714700000000485</t>
  </si>
  <si>
    <t>http://193.88.185.146/website/energidataKort/viewer.htm?starttema1=vindkraft&amp;STARTLEFT=681730&amp;STARTRIGHT=682530&amp;STARTBOTTOM=6188074&amp;STARTTOP=6188874</t>
  </si>
  <si>
    <t>570714700000000478</t>
  </si>
  <si>
    <t>http://193.88.185.146/website/energidataKort/viewer.htm?starttema1=vindkraft&amp;STARTLEFT=681781&amp;STARTRIGHT=682581&amp;STARTBOTTOM=6188002&amp;STARTTOP=6188802</t>
  </si>
  <si>
    <t>570714700000000461</t>
  </si>
  <si>
    <t>http://193.88.185.146/website/energidataKort/viewer.htm?starttema1=vindkraft&amp;STARTLEFT=681834&amp;STARTRIGHT=682634&amp;STARTBOTTOM=6187926&amp;STARTTOP=6188726</t>
  </si>
  <si>
    <t>570714700000000454</t>
  </si>
  <si>
    <t>http://193.88.185.146/website/energidataKort/viewer.htm?starttema1=vindkraft&amp;STARTLEFT=681886&amp;STARTRIGHT=682686&amp;STARTBOTTOM=6187853&amp;STARTTOP=6188653</t>
  </si>
  <si>
    <t>570714700000000447</t>
  </si>
  <si>
    <t>http://193.88.185.146/website/energidataKort/viewer.htm?starttema1=vindkraft&amp;STARTLEFT=681934&amp;STARTRIGHT=682734&amp;STARTBOTTOM=6187778&amp;STARTTOP=6188578</t>
  </si>
  <si>
    <t>570714700000000430</t>
  </si>
  <si>
    <t>http://193.88.185.146/website/energidataKort/viewer.htm?starttema1=vindkraft&amp;STARTLEFT=681984&amp;STARTRIGHT=682784&amp;STARTBOTTOM=6187703&amp;STARTTOP=6188503</t>
  </si>
  <si>
    <t>570714700000000423</t>
  </si>
  <si>
    <t>http://193.88.185.146/website/energidataKort/viewer.htm?starttema1=vindkraft&amp;STARTLEFT=682033&amp;STARTRIGHT=682833&amp;STARTBOTTOM=6187626&amp;STARTTOP=6188426</t>
  </si>
  <si>
    <t>570714700000000416</t>
  </si>
  <si>
    <t>http://193.88.185.146/website/energidataKort/viewer.htm?starttema1=vindkraft&amp;STARTLEFT=682082&amp;STARTRIGHT=682882&amp;STARTBOTTOM=6187552&amp;STARTTOP=6188352</t>
  </si>
  <si>
    <t>570714700000000409</t>
  </si>
  <si>
    <t>http://193.88.185.146/website/energidataKort/viewer.htm?starttema1=vindkraft&amp;STARTLEFT=682131&amp;STARTRIGHT=682931&amp;STARTBOTTOM=6187476&amp;STARTTOP=6188276</t>
  </si>
  <si>
    <t>570714700000000393</t>
  </si>
  <si>
    <t>http://193.88.185.146/website/energidataKort/viewer.htm?starttema1=vindkraft&amp;STARTLEFT=682181&amp;STARTRIGHT=682981&amp;STARTBOTTOM=6187401&amp;STARTTOP=6188201</t>
  </si>
  <si>
    <t>570714700000000386</t>
  </si>
  <si>
    <t>72-10028</t>
  </si>
  <si>
    <t>24f</t>
  </si>
  <si>
    <t>Søsum</t>
  </si>
  <si>
    <t>http://193.88.185.146/website/energidataKort/viewer.htm?starttema1=vindkraft&amp;STARTLEFT=701754&amp;STARTRIGHT=702554&amp;STARTBOTTOM=6187099&amp;STARTTOP=6187899</t>
  </si>
  <si>
    <t>Egedal</t>
  </si>
  <si>
    <t>570714700000004971</t>
  </si>
  <si>
    <t>72-8854</t>
  </si>
  <si>
    <t>Veksø</t>
  </si>
  <si>
    <t>http://193.88.185.146/website/energidataKort/viewer.htm?starttema1=vindkraft&amp;STARTLEFT=702636&amp;STARTRIGHT=703436&amp;STARTBOTTOM=6182180&amp;STARTTOP=6182980</t>
  </si>
  <si>
    <t>Vestas 17/75 kW</t>
  </si>
  <si>
    <t>570714700000004964</t>
  </si>
  <si>
    <t>24-8594</t>
  </si>
  <si>
    <t>Edelgave Hovedgård</t>
  </si>
  <si>
    <t>http://193.88.185.146/website/energidataKort/viewer.htm?starttema1=vindkraft&amp;STARTLEFT=704212&amp;STARTRIGHT=705012&amp;STARTBOTTOM=6179992&amp;STARTTOP=6180792</t>
  </si>
  <si>
    <t>Gaia Wind 5,5 kW</t>
  </si>
  <si>
    <t>570714700000004407</t>
  </si>
  <si>
    <t>65-8405</t>
  </si>
  <si>
    <t>http://193.88.185.146/website/energidataKort/viewer.htm?starttema1=vindkraft&amp;STARTLEFT=700075&amp;STARTRIGHT=700875&amp;STARTBOTTOM=6197398&amp;STARTTOP=6198198</t>
  </si>
  <si>
    <t>Hillerød</t>
  </si>
  <si>
    <t>V15/55</t>
  </si>
  <si>
    <t>570714700000104619</t>
  </si>
  <si>
    <t>77-7420</t>
  </si>
  <si>
    <t>Uvelse</t>
  </si>
  <si>
    <t>http://193.88.185.146/website/energidataKort/viewer.htm?starttema1=vindkraft&amp;STARTLEFT=704208&amp;STARTRIGHT=705008&amp;STARTBOTTOM=6196103&amp;STARTTOP=6196903</t>
  </si>
  <si>
    <t>570714700000004995</t>
  </si>
  <si>
    <t>65-8452</t>
  </si>
  <si>
    <t>Borup By, Gørløse Sogn</t>
  </si>
  <si>
    <t>http://193.88.185.146/website/energidataKort/viewer.htm?starttema1=vindkraft&amp;STARTLEFT=699319&amp;STARTRIGHT=700119&amp;STARTBOTTOM=6198978&amp;STARTTOP=6199778</t>
  </si>
  <si>
    <t>570714700000000362</t>
  </si>
  <si>
    <t>65-8450</t>
  </si>
  <si>
    <t>http://193.88.185.146/website/energidataKort/viewer.htm?starttema1=vindkraft&amp;STARTLEFT=699294&amp;STARTRIGHT=700094&amp;STARTBOTTOM=6199137&amp;STARTTOP=6199937</t>
  </si>
  <si>
    <t>570714700000000355</t>
  </si>
  <si>
    <t>65-8448</t>
  </si>
  <si>
    <t>http://193.88.185.146/website/energidataKort/viewer.htm?starttema1=vindkraft&amp;STARTLEFT=699268&amp;STARTRIGHT=700068&amp;STARTBOTTOM=6199294&amp;STARTTOP=6200094</t>
  </si>
  <si>
    <t>570714700000000348</t>
  </si>
  <si>
    <t>62-8402</t>
  </si>
  <si>
    <t>Nr. Herlev</t>
  </si>
  <si>
    <t>http://193.88.185.146/website/energidataKort/viewer.htm?starttema1=vindkraft&amp;STARTLEFT=703949&amp;STARTRIGHT=704749&amp;STARTBOTTOM=6199912&amp;STARTTOP=6200712</t>
  </si>
  <si>
    <t>570714700000000331</t>
  </si>
  <si>
    <t>62-8400</t>
  </si>
  <si>
    <t>http://193.88.185.146/website/energidataKort/viewer.htm?starttema1=vindkraft&amp;STARTLEFT=703901&amp;STARTRIGHT=704701&amp;STARTBOTTOM=6199770&amp;STARTTOP=6200570</t>
  </si>
  <si>
    <t>570714700000000324</t>
  </si>
  <si>
    <t>62-8398</t>
  </si>
  <si>
    <t>http://193.88.185.146/website/energidataKort/viewer.htm?starttema1=vindkraft&amp;STARTLEFT=703851&amp;STARTRIGHT=704651&amp;STARTBOTTOM=6199627&amp;STARTTOP=6200427</t>
  </si>
  <si>
    <t>570714700000000317</t>
  </si>
  <si>
    <t>69-35685</t>
  </si>
  <si>
    <t>Lynge By, Lynge</t>
  </si>
  <si>
    <t>http://193.88.185.146/website/energidataKort/viewer.htm?starttema1=vindkraft&amp;STARTLEFT=704179&amp;STARTRIGHT=704979&amp;STARTBOTTOM=6194406&amp;STARTTOP=6195206</t>
  </si>
  <si>
    <t>Allerød</t>
  </si>
  <si>
    <t>570715000000083419</t>
  </si>
  <si>
    <t>69-35283</t>
  </si>
  <si>
    <t>Lynge By Og Sogn</t>
  </si>
  <si>
    <t>http://193.88.185.146/website/energidataKort/viewer.htm?starttema1=vindkraft&amp;STARTLEFT=706239&amp;STARTRIGHT=707039&amp;STARTBOTTOM=6193449&amp;STARTTOP=6194249</t>
  </si>
  <si>
    <t>570714700000104626</t>
  </si>
  <si>
    <t>69-12091</t>
  </si>
  <si>
    <t>Kollerød</t>
  </si>
  <si>
    <t>http://193.88.185.146/website/energidataKort/viewer.htm?starttema1=vindkraft&amp;STARTLEFT=705306&amp;STARTRIGHT=706106&amp;STARTBOTTOM=6196176&amp;STARTTOP=6196976</t>
  </si>
  <si>
    <t>Risø</t>
  </si>
  <si>
    <t>570714700000004940</t>
  </si>
  <si>
    <t>69-10483</t>
  </si>
  <si>
    <t>Høveltsvang</t>
  </si>
  <si>
    <t>http://193.88.185.146/website/energidataKort/viewer.htm?starttema1=vindkraft&amp;STARTLEFT=708941&amp;STARTRIGHT=709741&amp;STARTBOTTOM=6193764&amp;STARTTOP=6194564</t>
  </si>
  <si>
    <t>570714700000004926</t>
  </si>
  <si>
    <t>69-12330</t>
  </si>
  <si>
    <t>Kollerød By, Lynge Sogn</t>
  </si>
  <si>
    <t>http://193.88.185.146/website/energidataKort/viewer.htm?starttema1=vindkraft&amp;STARTLEFT=705355&amp;STARTRIGHT=706155&amp;STARTBOTTOM=6196048&amp;STARTTOP=6196848</t>
  </si>
  <si>
    <t>GAIA 11 kW</t>
  </si>
  <si>
    <t>570714700000000379</t>
  </si>
  <si>
    <t>27-5211</t>
  </si>
  <si>
    <t>Thorslundemagle By</t>
  </si>
  <si>
    <t>http://193.88.185.146/website/energidataKort/viewer.htm?starttema1=vindkraft&amp;STARTLEFT=705301&amp;STARTRIGHT=706101&amp;STARTBOTTOM=6169403&amp;STARTTOP=6170203</t>
  </si>
  <si>
    <t>Ishøj</t>
  </si>
  <si>
    <t>570714700000105890</t>
  </si>
  <si>
    <t>26-55393</t>
  </si>
  <si>
    <t>Vadsby by, Sengeløse</t>
  </si>
  <si>
    <t>http://193.88.185.146/website/energidataKort/viewer.htm?starttema1=vindkraft&amp;STARTLEFT=702578&amp;STARTRIGHT=703378&amp;STARTBOTTOM=6175338&amp;STARTTOP=6176138</t>
  </si>
  <si>
    <t>Høje-Taastrup</t>
  </si>
  <si>
    <t>570715000000081897</t>
  </si>
  <si>
    <t>19-29777</t>
  </si>
  <si>
    <t>Avedøre</t>
  </si>
  <si>
    <t>http://193.88.185.146/website/energidataKort/viewer.htm?starttema1=vindkraft&amp;STARTLEFT=719773&amp;STARTRIGHT=720573&amp;STARTBOTTOM=6167437&amp;STARTTOP=6168237</t>
  </si>
  <si>
    <t>Hvidovre</t>
  </si>
  <si>
    <t>570714700000004384</t>
  </si>
  <si>
    <t>19-28083</t>
  </si>
  <si>
    <t>http://193.88.185.146/website/energidataKort/viewer.htm?starttema1=vindkraft&amp;STARTLEFT=718150&amp;STARTRIGHT=718950&amp;STARTBOTTOM=6167058&amp;STARTTOP=6167858</t>
  </si>
  <si>
    <t>570714700000004377</t>
  </si>
  <si>
    <t>19-28080</t>
  </si>
  <si>
    <t>http://193.88.185.146/website/energidataKort/viewer.htm?starttema1=vindkraft&amp;STARTLEFT=718017&amp;STARTRIGHT=718817&amp;STARTBOTTOM=6167067&amp;STARTTOP=6167867</t>
  </si>
  <si>
    <t>570714700000004360</t>
  </si>
  <si>
    <t>http://193.88.185.146/website/energidataKort/viewer.htm?starttema1=vindkraft&amp;STARTLEFT=717882&amp;STARTRIGHT=718682&amp;STARTBOTTOM=6167077&amp;STARTTOP=6167877</t>
  </si>
  <si>
    <t>570714700000004353</t>
  </si>
  <si>
    <t>http://193.88.185.146/website/energidataKort/viewer.htm?starttema1=vindkraft&amp;STARTLEFT=717749&amp;STARTRIGHT=718549&amp;STARTBOTTOM=6167087&amp;STARTTOP=6167887</t>
  </si>
  <si>
    <t>570714700000004346</t>
  </si>
  <si>
    <t>19-28079</t>
  </si>
  <si>
    <t>http://193.88.185.146/website/energidataKort/viewer.htm?starttema1=vindkraft&amp;STARTLEFT=717617&amp;STARTRIGHT=718417&amp;STARTBOTTOM=6167113&amp;STARTTOP=6167913</t>
  </si>
  <si>
    <t>570714700000004339</t>
  </si>
  <si>
    <t>http://193.88.185.146/website/energidataKort/viewer.htm?starttema1=vindkraft&amp;STARTLEFT=717500&amp;STARTRIGHT=718300&amp;STARTBOTTOM=6167178&amp;STARTTOP=6167978</t>
  </si>
  <si>
    <t>570714700000004322</t>
  </si>
  <si>
    <t>19-29775</t>
  </si>
  <si>
    <t>http://193.88.185.146/website/energidataKort/viewer.htm?starttema1=vindkraft&amp;STARTLEFT=719712&amp;STARTRIGHT=720512&amp;STARTBOTTOM=6167290&amp;STARTTOP=6168090</t>
  </si>
  <si>
    <t>570714700000000157</t>
  </si>
  <si>
    <t>19-29773</t>
  </si>
  <si>
    <t>http://193.88.185.146/website/energidataKort/viewer.htm?starttema1=vindkraft&amp;STARTLEFT=719651&amp;STARTRIGHT=720451&amp;STARTBOTTOM=6167142&amp;STARTTOP=6167942</t>
  </si>
  <si>
    <t>50/1000</t>
  </si>
  <si>
    <t>EK</t>
  </si>
  <si>
    <t>570714700000000140</t>
  </si>
  <si>
    <t>19-28412</t>
  </si>
  <si>
    <t>http://193.88.185.146/website/energidataKort/viewer.htm?starttema1=vindkraft&amp;STARTLEFT=719583&amp;STARTRIGHT=720383&amp;STARTBOTTOM=6166976&amp;STARTTOP=6167776</t>
  </si>
  <si>
    <t>570714700000000133</t>
  </si>
  <si>
    <t>19-28082</t>
  </si>
  <si>
    <t>http://193.88.185.146/website/energidataKort/viewer.htm?starttema1=vindkraft&amp;STARTLEFT=718417&amp;STARTRIGHT=719217&amp;STARTBOTTOM=6167038&amp;STARTTOP=6167838</t>
  </si>
  <si>
    <t>570714700000000126</t>
  </si>
  <si>
    <t>http://193.88.185.146/website/energidataKort/viewer.htm?starttema1=vindkraft&amp;STARTLEFT=718283&amp;STARTRIGHT=719083&amp;STARTBOTTOM=6167048&amp;STARTTOP=6167848</t>
  </si>
  <si>
    <t>570714700000000119</t>
  </si>
  <si>
    <t>19-28078</t>
  </si>
  <si>
    <t>http://193.88.185.146/website/energidataKort/viewer.htm?starttema1=vindkraft&amp;STARTLEFT=717370&amp;STARTRIGHT=718170&amp;STARTBOTTOM=6167210&amp;STARTTOP=6168010</t>
  </si>
  <si>
    <t>570714700000000102</t>
  </si>
  <si>
    <t>19-28076</t>
  </si>
  <si>
    <t>http://193.88.185.146/website/energidataKort/viewer.htm?starttema1=vindkraft&amp;STARTLEFT=717237&amp;STARTRIGHT=718037&amp;STARTBOTTOM=6167219&amp;STARTTOP=6168019</t>
  </si>
  <si>
    <t>570714700000000096</t>
  </si>
  <si>
    <t>http://193.88.185.146/website/energidataKort/viewer.htm?starttema1=vindkraft&amp;STARTLEFT=717103&amp;STARTRIGHT=717903&amp;STARTBOTTOM=6167229&amp;STARTTOP=6168029</t>
  </si>
  <si>
    <t>570714700000000089</t>
  </si>
  <si>
    <t>http://193.88.185.146/website/energidataKort/viewer.htm?starttema1=vindkraft&amp;STARTLEFT=716969&amp;STARTRIGHT=717769&amp;STARTBOTTOM=6167238&amp;STARTTOP=6168038</t>
  </si>
  <si>
    <t>v52-850 kW</t>
  </si>
  <si>
    <t>570714700000000072</t>
  </si>
  <si>
    <t>146</t>
  </si>
  <si>
    <t>Eksercerpladsen, København</t>
  </si>
  <si>
    <t>http://193.88.185.146/website/energidataKort/viewer.htm?starttema1=vindkraft&amp;STARTLEFT=724700&amp;STARTRIGHT=725500&amp;STARTBOTTOM=6171471&amp;STARTTOP=6172271</t>
  </si>
  <si>
    <t>København</t>
  </si>
  <si>
    <t>570715000000086564</t>
  </si>
  <si>
    <t>ke 558335</t>
  </si>
  <si>
    <t>http://193.88.185.146/website/energidataKort/viewer.htm?starttema1=vindkraft&amp;STARTLEFT=730242&amp;STARTRIGHT=731042&amp;STARTBOTTOM=6175711&amp;STARTTOP=6176511</t>
  </si>
  <si>
    <t>570714700000013805</t>
  </si>
  <si>
    <t>http://193.88.185.146/website/energidataKort/viewer.htm?starttema1=vindkraft&amp;STARTLEFT=730262&amp;STARTRIGHT=731062&amp;STARTBOTTOM=6175893&amp;STARTTOP=6176693</t>
  </si>
  <si>
    <t>570714700000013799</t>
  </si>
  <si>
    <t>http://193.88.185.146/website/energidataKort/viewer.htm?starttema1=vindkraft&amp;STARTLEFT=730279&amp;STARTRIGHT=731079&amp;STARTBOTTOM=6176075&amp;STARTTOP=6176875</t>
  </si>
  <si>
    <t>570714700000013782</t>
  </si>
  <si>
    <t>http://193.88.185.146/website/energidataKort/viewer.htm?starttema1=vindkraft&amp;STARTLEFT=730293&amp;STARTRIGHT=731093&amp;STARTBOTTOM=6176257&amp;STARTTOP=6177057</t>
  </si>
  <si>
    <t>570714700000013775</t>
  </si>
  <si>
    <t>http://193.88.185.146/website/energidataKort/viewer.htm?starttema1=vindkraft&amp;STARTLEFT=730303&amp;STARTRIGHT=731103&amp;STARTBOTTOM=6176440&amp;STARTTOP=6177240</t>
  </si>
  <si>
    <t>570714700000013768</t>
  </si>
  <si>
    <t>http://193.88.185.146/website/energidataKort/viewer.htm?starttema1=vindkraft&amp;STARTLEFT=730310&amp;STARTRIGHT=731110&amp;STARTBOTTOM=6176623&amp;STARTTOP=6177423</t>
  </si>
  <si>
    <t>570714700000013751</t>
  </si>
  <si>
    <t>http://193.88.185.146/website/energidataKort/viewer.htm?starttema1=vindkraft&amp;STARTLEFT=730314&amp;STARTRIGHT=731114&amp;STARTBOTTOM=6176806&amp;STARTTOP=6177606</t>
  </si>
  <si>
    <t>570714700000013744</t>
  </si>
  <si>
    <t>http://193.88.185.146/website/energidataKort/viewer.htm?starttema1=vindkraft&amp;STARTLEFT=730314&amp;STARTRIGHT=731114&amp;STARTBOTTOM=6176989&amp;STARTTOP=6177789</t>
  </si>
  <si>
    <t>570714700000013737</t>
  </si>
  <si>
    <t>http://193.88.185.146/website/energidataKort/viewer.htm?starttema1=vindkraft&amp;STARTLEFT=730311&amp;STARTRIGHT=731111&amp;STARTBOTTOM=6177171&amp;STARTTOP=6177971</t>
  </si>
  <si>
    <t>570714700000013720</t>
  </si>
  <si>
    <t>KE 558335</t>
  </si>
  <si>
    <t>http://193.88.185.146/website/energidataKort/viewer.htm?starttema1=vindkraft&amp;STARTLEFT=730305&amp;STARTRIGHT=731105&amp;STARTBOTTOM=6177354&amp;STARTTOP=6178154</t>
  </si>
  <si>
    <t>600 kw MK III</t>
  </si>
  <si>
    <t>570714700000013713</t>
  </si>
  <si>
    <t>KE547787</t>
  </si>
  <si>
    <t>http://193.88.185.146/website/energidataKort/viewer.htm?starttema1=vindkraft&amp;STARTLEFT=727808&amp;STARTRIGHT=728608&amp;STARTBOTTOM=6177919&amp;STARTTOP=6178719</t>
  </si>
  <si>
    <t>570714700000012174</t>
  </si>
  <si>
    <t>KE547785</t>
  </si>
  <si>
    <t>http://193.88.185.146/website/energidataKort/viewer.htm?starttema1=vindkraft&amp;STARTLEFT=727776&amp;STARTRIGHT=728576&amp;STARTBOTTOM=6178039&amp;STARTTOP=6178839</t>
  </si>
  <si>
    <t>570714700000012167</t>
  </si>
  <si>
    <t>KE547783</t>
  </si>
  <si>
    <t>http://193.88.185.146/website/energidataKort/viewer.htm?starttema1=vindkraft&amp;STARTLEFT=727742&amp;STARTRIGHT=728542&amp;STARTBOTTOM=6178154&amp;STARTTOP=6178954</t>
  </si>
  <si>
    <t>570714700000012150</t>
  </si>
  <si>
    <t>KE547781</t>
  </si>
  <si>
    <t>http://193.88.185.146/website/energidataKort/viewer.htm?starttema1=vindkraft&amp;STARTLEFT=727621&amp;STARTRIGHT=728421&amp;STARTBOTTOM=6178167&amp;STARTTOP=6178967</t>
  </si>
  <si>
    <t>570714700000005206</t>
  </si>
  <si>
    <t>ke 558338</t>
  </si>
  <si>
    <t>http://193.88.185.146/website/energidataKort/viewer.htm?starttema1=vindkraft&amp;STARTLEFT=730295&amp;STARTRIGHT=731095&amp;STARTBOTTOM=6177537&amp;STARTTOP=6178337</t>
  </si>
  <si>
    <t>570714700000003684</t>
  </si>
  <si>
    <t>http://193.88.185.146/website/energidataKort/viewer.htm?starttema1=vindkraft&amp;STARTLEFT=730282&amp;STARTRIGHT=731082&amp;STARTBOTTOM=6177719&amp;STARTTOP=6178519</t>
  </si>
  <si>
    <t>570714700000003677</t>
  </si>
  <si>
    <t>http://193.88.185.146/website/energidataKort/viewer.htm?starttema1=vindkraft&amp;STARTLEFT=730266&amp;STARTRIGHT=731066&amp;STARTBOTTOM=6177902&amp;STARTTOP=6178702</t>
  </si>
  <si>
    <t>570714700000003660</t>
  </si>
  <si>
    <t>http://193.88.185.146/website/energidataKort/viewer.htm?starttema1=vindkraft&amp;STARTLEFT=730246&amp;STARTRIGHT=731046&amp;STARTBOTTOM=6178084&amp;STARTTOP=6178884</t>
  </si>
  <si>
    <t>570714700000003653</t>
  </si>
  <si>
    <t>http://193.88.185.146/website/energidataKort/viewer.htm?starttema1=vindkraft&amp;STARTLEFT=730223&amp;STARTRIGHT=731023&amp;STARTBOTTOM=6178265&amp;STARTTOP=6179065</t>
  </si>
  <si>
    <t>570714700000003646</t>
  </si>
  <si>
    <t>http://193.88.185.146/website/energidataKort/viewer.htm?starttema1=vindkraft&amp;STARTLEFT=730197&amp;STARTRIGHT=730997&amp;STARTBOTTOM=6178446&amp;STARTTOP=6179246</t>
  </si>
  <si>
    <t>570714700000003639</t>
  </si>
  <si>
    <t>http://193.88.185.146/website/energidataKort/viewer.htm?starttema1=vindkraft&amp;STARTLEFT=730167&amp;STARTRIGHT=730967&amp;STARTBOTTOM=6178627&amp;STARTTOP=6179427</t>
  </si>
  <si>
    <t>570714700000003622</t>
  </si>
  <si>
    <t>http://193.88.185.146/website/energidataKort/viewer.htm?starttema1=vindkraft&amp;STARTLEFT=730134&amp;STARTRIGHT=730934&amp;STARTBOTTOM=6178806&amp;STARTTOP=6179606</t>
  </si>
  <si>
    <t>570714700000003615</t>
  </si>
  <si>
    <t>KE 558338</t>
  </si>
  <si>
    <t>http://193.88.185.146/website/energidataKort/viewer.htm?starttema1=vindkraft&amp;STARTLEFT=730098&amp;STARTRIGHT=730898&amp;STARTBOTTOM=6178986&amp;STARTTOP=6179786</t>
  </si>
  <si>
    <t>570714700000003608</t>
  </si>
  <si>
    <t>http://193.88.185.146/website/energidataKort/viewer.htm?starttema1=vindkraft&amp;STARTLEFT=730058&amp;STARTRIGHT=730858&amp;STARTBOTTOM=6179164&amp;STARTTOP=6179964</t>
  </si>
  <si>
    <t>570714700000003592</t>
  </si>
  <si>
    <t>KE 547778</t>
  </si>
  <si>
    <t>http://193.88.185.146/website/energidataKort/viewer.htm?starttema1=vindkraft&amp;STARTLEFT=727495&amp;STARTRIGHT=728295&amp;STARTBOTTOM=6178174&amp;STARTTOP=6178974</t>
  </si>
  <si>
    <t>570714700000000065</t>
  </si>
  <si>
    <t>KE 547777</t>
  </si>
  <si>
    <t>http://193.88.185.146/website/energidataKort/viewer.htm?starttema1=vindkraft&amp;STARTLEFT=727307&amp;STARTRIGHT=728107&amp;STARTBOTTOM=6178183&amp;STARTTOP=6178983</t>
  </si>
  <si>
    <t>570714700000000058</t>
  </si>
  <si>
    <t>KE 547775</t>
  </si>
  <si>
    <t>http://193.88.185.146/website/energidataKort/viewer.htm?starttema1=vindkraft&amp;STARTLEFT=727183&amp;STARTRIGHT=727983&amp;STARTBOTTOM=6178191&amp;STARTTOP=6178991</t>
  </si>
  <si>
    <t>570714700000000041</t>
  </si>
  <si>
    <t>KE 535723</t>
  </si>
  <si>
    <t>http://193.88.185.146/website/energidataKort/viewer.htm?starttema1=vindkraft&amp;STARTLEFT=720674&amp;STARTRIGHT=721474&amp;STARTBOTTOM=6171034&amp;STARTTOP=6171834</t>
  </si>
  <si>
    <t>570714700000000034</t>
  </si>
  <si>
    <t>KE 555723</t>
  </si>
  <si>
    <t>http://193.88.185.146/website/energidataKort/viewer.htm?starttema1=vindkraft&amp;STARTLEFT=720580&amp;STARTRIGHT=721380&amp;STARTBOTTOM=6170982&amp;STARTTOP=6171782</t>
  </si>
  <si>
    <t>Kommune-nr.
(ENS opdatering)</t>
  </si>
  <si>
    <t>Typebetegnelse</t>
  </si>
  <si>
    <t>Fabrikat</t>
  </si>
  <si>
    <t>570714700000000027</t>
  </si>
  <si>
    <t>Type af nettilslutning</t>
  </si>
  <si>
    <t>Netselskabets installations-nummer</t>
  </si>
  <si>
    <t>Y (nord) koordinat</t>
  </si>
  <si>
    <t>X (øst) koordinat</t>
  </si>
  <si>
    <t>Matrikel-nummer</t>
  </si>
  <si>
    <t>Ejerlav</t>
  </si>
  <si>
    <t>Type af placering</t>
  </si>
  <si>
    <t>Link til kort</t>
  </si>
  <si>
    <t>Kommune
(ENS opdatering)</t>
  </si>
  <si>
    <t>Navhøjde (m)</t>
  </si>
  <si>
    <t>Rotor-diameter (m)</t>
  </si>
  <si>
    <t>Kapacitet (kW)</t>
  </si>
  <si>
    <t>Dato for oprindelig nettilslutning</t>
  </si>
  <si>
    <t>Møllenummer (identikationsnummer)</t>
  </si>
  <si>
    <t>Akkumuleret</t>
  </si>
  <si>
    <t>Placering:</t>
  </si>
  <si>
    <t>Produktionstal for indeværende år (kWh):</t>
  </si>
  <si>
    <t>Historiske produktionstal (kWh):</t>
  </si>
  <si>
    <t>Mølle karakteristika:</t>
  </si>
  <si>
    <t>Bemærk at produktionstal for nogle møller er kvartalsvist målt,  og månedsvis opgørelser bør bruges med forbehold for dette.</t>
  </si>
  <si>
    <t xml:space="preserve">Produktionsdata </t>
  </si>
  <si>
    <t>ellers fra Stamdata</t>
  </si>
  <si>
    <t>Anlægsdata for ikke-afmeldte møller (data for afmeldte møller fremgår af næste faneblad):</t>
  </si>
  <si>
    <t>Koordinater primært fra Kort- og Matrikelstyrelsen</t>
  </si>
  <si>
    <t>dog er Bornholm i projektion UTM 33 Euref89</t>
  </si>
  <si>
    <t>XY-koordinaterne er i projektion UTM 32 Euref89,</t>
  </si>
  <si>
    <t>Local authority no.
(ENS updating)</t>
  </si>
  <si>
    <t>Type designation</t>
  </si>
  <si>
    <t>Manufacture</t>
  </si>
  <si>
    <t>Type of grid connection</t>
  </si>
  <si>
    <t>Distribution company installation number</t>
  </si>
  <si>
    <t>Y (north) coordinate</t>
  </si>
  <si>
    <t>X (east) coordinate</t>
  </si>
  <si>
    <t>Cadastral no.</t>
  </si>
  <si>
    <t>Cadastral district</t>
  </si>
  <si>
    <t>Type of location</t>
  </si>
  <si>
    <t>Link to map</t>
  </si>
  <si>
    <t>Local authority
(ENS updating)</t>
  </si>
  <si>
    <t>Hub height (m)</t>
  </si>
  <si>
    <t>Rotor diameter (m)</t>
  </si>
  <si>
    <t>Capacity (kW)</t>
  </si>
  <si>
    <t>Date of original connection to grid</t>
  </si>
  <si>
    <t>Turbine identifier (ID)</t>
  </si>
  <si>
    <t>Accumulated</t>
  </si>
  <si>
    <t>Location:</t>
  </si>
  <si>
    <t>Production figures for the current year (kWh):</t>
  </si>
  <si>
    <t>Historic production figures (kWh):</t>
  </si>
  <si>
    <t>Turbine characteristics</t>
  </si>
  <si>
    <t>Note that production figures for some turbines are measured per quarter, and monthly statements should be used making due allowance for this.</t>
  </si>
  <si>
    <t>Production data</t>
  </si>
  <si>
    <t>otherwise from Master data register</t>
  </si>
  <si>
    <t>Turbine data for non-decommissioned turbines (data for decommissioned turbines appears on the next bookmark):</t>
  </si>
  <si>
    <t>Coordinates primarily from National Survey and Cadastre,</t>
  </si>
  <si>
    <t>2009.05.26</t>
  </si>
  <si>
    <t>but Bornholm is in projection UTM 33 Euref89</t>
  </si>
  <si>
    <t>The XY coordinates are in projection UTM 32 Euref89,</t>
  </si>
  <si>
    <t>We reserve the right to correct master data in the forthcoming months</t>
  </si>
  <si>
    <t>Master data register for wind turbines at end of February 2009</t>
  </si>
  <si>
    <t>Der tages forbehold for, at der kan ske rettelser i stamdata i de kommende måneder.</t>
  </si>
  <si>
    <t>Stamdataregister for vindkraftanlæg ultimo februar 2009</t>
  </si>
  <si>
    <t>Fakse</t>
  </si>
  <si>
    <t>Vallensbæk</t>
  </si>
  <si>
    <t>Rødovre</t>
  </si>
  <si>
    <t>Rudersdal</t>
  </si>
  <si>
    <t>Lyngby-Taarbæk</t>
  </si>
  <si>
    <t>Hørsholm</t>
  </si>
  <si>
    <t>Herlev</t>
  </si>
  <si>
    <t>Helsingør</t>
  </si>
  <si>
    <t>Halsnæs</t>
  </si>
  <si>
    <t>Glostrup</t>
  </si>
  <si>
    <t>Gladsaxe</t>
  </si>
  <si>
    <t>Gentofte</t>
  </si>
  <si>
    <t>Furesø</t>
  </si>
  <si>
    <t>Frederiksberg</t>
  </si>
  <si>
    <t>Fredensborg</t>
  </si>
  <si>
    <t>Dragør</t>
  </si>
  <si>
    <t>Brøndby</t>
  </si>
  <si>
    <t>Havvind vest</t>
  </si>
  <si>
    <t>Havvind øst</t>
  </si>
  <si>
    <t>Total havvind</t>
  </si>
  <si>
    <t>Ballerup</t>
  </si>
  <si>
    <t>Albertslund</t>
  </si>
  <si>
    <t>Landvind vest</t>
  </si>
  <si>
    <t>Landvind øst</t>
  </si>
  <si>
    <t>Total landvind</t>
  </si>
  <si>
    <t>Havvind</t>
  </si>
  <si>
    <t>Landvind</t>
  </si>
  <si>
    <t>Komunenr.</t>
  </si>
  <si>
    <t>Kommune</t>
  </si>
  <si>
    <t>Kommuner er kopieret fra Kommunenumre_jlun.xlsx og omfatter kommuner i region hovedstaden og region Sjælland</t>
  </si>
  <si>
    <t>Check out difference between EBM and DCCP and the "+10 Mton plan"</t>
  </si>
  <si>
    <t>Only RE part, no fossil content, check out the level in the "Resourceplan"</t>
  </si>
  <si>
    <t>Study for Copenhagen could be used for better estimate. Furthermore the split on "field-projects" should rather be on farmland (right now its on total area of east/west).</t>
  </si>
  <si>
    <t>Maybe check Heat Plan DK for figures on DH solar thermal. Furthermore the split on "field-projects" should rather be on farmland (right now its on total area of east/west).</t>
  </si>
  <si>
    <t>Activity constraints in</t>
  </si>
  <si>
    <t>Unit [MW]</t>
  </si>
  <si>
    <t>Maximum Geothermal Capacity</t>
  </si>
  <si>
    <t>~UC_T: UC_RHSRT~UP</t>
  </si>
  <si>
    <t>UC_N</t>
  </si>
  <si>
    <t>Pset_CI</t>
  </si>
  <si>
    <t>Pset_PD</t>
  </si>
  <si>
    <t>Year</t>
  </si>
  <si>
    <t>UC_CAP</t>
  </si>
  <si>
    <t>UC_RHSRT~UP~0</t>
  </si>
  <si>
    <t>DKE</t>
  </si>
  <si>
    <t>DKW</t>
  </si>
  <si>
    <t>AU_HET_GEOCAP</t>
  </si>
  <si>
    <t>ELCGEO</t>
  </si>
  <si>
    <t>Maximum Wind On-shore Capacity</t>
  </si>
  <si>
    <t>AU_ELC_WONCAP</t>
  </si>
  <si>
    <t>ELCWIN</t>
  </si>
  <si>
    <t>*onshore*</t>
  </si>
  <si>
    <t>Maximum Wind Off-shore Capacity</t>
  </si>
  <si>
    <t>AU_ELC_WOFFCAP</t>
  </si>
  <si>
    <t>*offshore*</t>
  </si>
  <si>
    <t>Maximum PV Capacity</t>
  </si>
  <si>
    <t>ELCSOL</t>
  </si>
  <si>
    <t>Cset_CN</t>
  </si>
  <si>
    <t>UC_FLO</t>
  </si>
  <si>
    <t>~UC_T</t>
  </si>
  <si>
    <t>UC_RHSTS~UP</t>
  </si>
  <si>
    <t>ELCWAV</t>
  </si>
  <si>
    <t>ER*</t>
  </si>
  <si>
    <t>Pset_PN</t>
  </si>
  <si>
    <t>EH*</t>
  </si>
  <si>
    <t>AU_ELC_SOLCAP</t>
  </si>
  <si>
    <t>Maximum SOL Capacity</t>
  </si>
  <si>
    <t>AU_ELC_WAVCAP</t>
  </si>
  <si>
    <t>Maximum Wave Capacity</t>
  </si>
  <si>
    <t>Updated values 20140211 model updates folder</t>
  </si>
  <si>
    <t>Stefan</t>
  </si>
  <si>
    <t>Decentral</t>
  </si>
  <si>
    <t>Central</t>
  </si>
  <si>
    <t>Waste incinerated (tons)</t>
  </si>
  <si>
    <t>DK-East: Waste incinerated (tons)</t>
  </si>
  <si>
    <t>DK-West: Waste incinerated (tons)</t>
  </si>
  <si>
    <t>DK-East: Waste incinerated (PJ)</t>
  </si>
  <si>
    <t>DK-West: Waste incinerated (PJ)</t>
  </si>
  <si>
    <t>Waste incineration capacity heat and power, year 2012</t>
  </si>
  <si>
    <t>DK-EAST</t>
  </si>
  <si>
    <t>DK-WEST</t>
  </si>
  <si>
    <t>Share of waste incineration in DK-East and DK-West</t>
  </si>
  <si>
    <t>Energy content per ton waste</t>
  </si>
  <si>
    <t>GJ /tonnes</t>
  </si>
  <si>
    <t>kg/GJ</t>
  </si>
  <si>
    <t>CO2</t>
  </si>
  <si>
    <t>Sulphur</t>
  </si>
  <si>
    <t>Ash</t>
  </si>
  <si>
    <t>REshare</t>
  </si>
  <si>
    <t>FX waste consumption in the power and district heating sector</t>
  </si>
  <si>
    <t>UC_RHSTS~FX</t>
  </si>
  <si>
    <t>AF_WST_Cons_DK</t>
  </si>
  <si>
    <t>FT-ELCWST</t>
  </si>
  <si>
    <t>ELCWST</t>
  </si>
  <si>
    <t>Mauri</t>
  </si>
  <si>
    <t>Kenneth Bernard Karlsson</t>
  </si>
  <si>
    <t>Waste_Potential</t>
  </si>
  <si>
    <t>Date</t>
  </si>
  <si>
    <t>Name</t>
  </si>
  <si>
    <t>Sheet Name</t>
  </si>
  <si>
    <t>Cells</t>
  </si>
  <si>
    <t>Comments</t>
  </si>
  <si>
    <t>Changed interpolation rule to fix the value in 2010.</t>
  </si>
  <si>
    <t>G8:G10, G17:G19</t>
  </si>
  <si>
    <t>Changed available biomass potentials according to outputs from STREAM model.</t>
  </si>
  <si>
    <t>BIO_PotACT</t>
  </si>
  <si>
    <t>Data_Waste</t>
  </si>
  <si>
    <t>Added ths new sheet</t>
  </si>
  <si>
    <t>Scaling 2010 value:</t>
  </si>
  <si>
    <t>Olexandr Balyk</t>
  </si>
  <si>
    <t>Added the actual value for waste in 2010.</t>
  </si>
  <si>
    <t>Added a scaling factor for waste in 2010 to avoid infeasibility.</t>
  </si>
  <si>
    <t>*Unit</t>
  </si>
  <si>
    <t>produktion</t>
  </si>
  <si>
    <t>kapacitet</t>
  </si>
  <si>
    <t>Rikke Næraa</t>
  </si>
  <si>
    <t>There is some confusion  - is it waste or straw -I believe that it is straw, but the headline says waste  -- same for the documentation Phase 1</t>
  </si>
  <si>
    <t xml:space="preserve">linked to the data  - before values was put in as numbers </t>
  </si>
  <si>
    <t>Changed title to STRAW instead of waste</t>
  </si>
  <si>
    <t xml:space="preserve">UNIT  and do we use this figures ,  Where? </t>
  </si>
  <si>
    <t>Geothermal E-W split</t>
  </si>
  <si>
    <t>Is correct that the headline was wrong ?</t>
  </si>
  <si>
    <t>#/year</t>
  </si>
  <si>
    <t xml:space="preserve">ENDK </t>
  </si>
  <si>
    <t>EKS 2025-2035 first draft</t>
  </si>
  <si>
    <t>\I: explanation should be incerted</t>
  </si>
  <si>
    <t xml:space="preserve">\I: Unit </t>
  </si>
  <si>
    <t>DCCP( climate commission)</t>
  </si>
  <si>
    <t>DCCP= The Climate Commission ( DK 2009-2011)</t>
  </si>
  <si>
    <t>Documentation Green Energy (GrønEnergi, DCCP)</t>
  </si>
  <si>
    <t>1140 PJ in north sea (according to DCCP Green energy (Grøn Energi) documentation p. 30) =&gt; 50 PJ in East DK</t>
  </si>
  <si>
    <t>Analyse af potentialet for landvind i Danmark i 2030, Januar 2015, ENDK</t>
  </si>
  <si>
    <t>Analyse af potentialet for landvind i Danmark i 2030, Januar 2016, ENDK</t>
  </si>
  <si>
    <t xml:space="preserve">We do not add the full potential- because that it is assumed that at point the the technology becames more expensive the larger a share of the  full potential is utilisied </t>
  </si>
  <si>
    <t xml:space="preserve">According to the report a socio-economic potential for on-shore wind with a total capacity of about 12 GW. It is assumed that 2/3 of this potential can be achieved with the technology available in TIMES today (at the cost). Therefore we choose to assume that a potential of 8GW in 2050 and 6GW in 2015. </t>
  </si>
  <si>
    <t>Data_RNW_Potential</t>
  </si>
  <si>
    <t xml:space="preserve">The potential for wind is changed, increasing the potential for onshore - redusing the potential for off shore </t>
  </si>
  <si>
    <t>ELC-RNW_PotACT</t>
  </si>
  <si>
    <t>whole sheet</t>
  </si>
  <si>
    <t xml:space="preserve">The PV have been updated according to the Energy and klimate scenario 2025-2035 work  - this should be changed reflecting the total potentiale ( devided in rooftop, commercial and utilliy scale plants )    - and should offcouse chare potentiale with the Solar heating </t>
  </si>
  <si>
    <t xml:space="preserve">the sheet has been deleted  - we do not need a restriction on Capacity and Production </t>
  </si>
  <si>
    <t>ELC-RNW_PotCAP</t>
  </si>
  <si>
    <t>*ER and *EH has been inserted ensuring that the PV restriction only restrict PV and the solar heating restriction only restrict the heating</t>
  </si>
  <si>
    <t>EBM -Energibalancemodellen, DEA Sigurd Lauge Pedersen 2012</t>
  </si>
  <si>
    <t>the fuel CPW* has been replaced by WPE, the group WPE and WCH includes all wood fuel, including woodlogs and wood waste (CPW dont exist any longer)</t>
  </si>
  <si>
    <t>WPE has been removed again - There should be made an domestic wood limitation on the group WPE and WCH includes all wood fuel, including woodlogs and wood waste - meaning that the technologies which now is imp should be changed to mining</t>
  </si>
  <si>
    <t>BGA</t>
  </si>
  <si>
    <t>Maurizio Gargiulo</t>
  </si>
  <si>
    <t>Row 42</t>
  </si>
  <si>
    <t>Added year 2025 for solving dummies with the forced capacity for ER*</t>
  </si>
  <si>
    <t>waste</t>
  </si>
  <si>
    <t>Affald</t>
  </si>
  <si>
    <t>From statistics (see workbook Scen_Z-eStat2014)</t>
  </si>
  <si>
    <t>Household</t>
  </si>
  <si>
    <t>Industrial</t>
  </si>
  <si>
    <t>Organic waste for biogas (max potential) ton/year</t>
  </si>
  <si>
    <t>Organic waste for biogas (max potential)</t>
  </si>
  <si>
    <t>Composition of Organic Waste</t>
  </si>
  <si>
    <t>Generation (ton/year)</t>
  </si>
  <si>
    <t>% of OF source segregated</t>
  </si>
  <si>
    <t>PJ/year</t>
  </si>
  <si>
    <t>25% of household waste is source segregated</t>
  </si>
  <si>
    <t>LHV (MJ/kg ww)</t>
  </si>
  <si>
    <t>H2O (% ww)</t>
  </si>
  <si>
    <t>TS (% ww)</t>
  </si>
  <si>
    <t>VS (% ww)</t>
  </si>
  <si>
    <t>C-bio (% ww)</t>
  </si>
  <si>
    <t>C-fossil (% ww)</t>
  </si>
  <si>
    <t>Ash (% ww)</t>
  </si>
  <si>
    <t>N (% ww)</t>
  </si>
  <si>
    <t>P (% ww)</t>
  </si>
  <si>
    <t>K (% ww)</t>
  </si>
  <si>
    <t>Organic Waste</t>
  </si>
  <si>
    <t>50% of household waste is source segregated</t>
  </si>
  <si>
    <t>Giada</t>
  </si>
  <si>
    <t>Added biowaste and manure potentials; updated values for straw and biogas</t>
  </si>
  <si>
    <t>Data_BioWaste</t>
  </si>
  <si>
    <t>Data for biowaste potential added</t>
  </si>
  <si>
    <t>Moved the extra-/interpolation rule in the data column</t>
  </si>
  <si>
    <t>Corrected a typo: SGB instead of SBG</t>
  </si>
  <si>
    <t>~UC_SETS: R_S: DKE,DKW</t>
  </si>
  <si>
    <t>~UC_Sets: R_E: DKE,DKW</t>
  </si>
  <si>
    <t>UC_RHSTS~0</t>
  </si>
  <si>
    <t>Pset_CO</t>
  </si>
  <si>
    <t>Organic waste used for biogas production</t>
  </si>
  <si>
    <t xml:space="preserve">UC_T for woodchips deleted no upper limit for the potentiales for woodchips is assumed - </t>
  </si>
  <si>
    <t>Adjusted Potential to not include roof tops, as these are modelled in the base constrain for RES</t>
  </si>
  <si>
    <t>Mikkel Bosack Simonsen</t>
  </si>
  <si>
    <t>28 PJ on rooftops split on no. of buildings, 24 PJ split on farm land. See sheet "PV - buildings and areas".</t>
  </si>
  <si>
    <t>RESSOL*</t>
  </si>
  <si>
    <t>INDSOL*</t>
  </si>
  <si>
    <t>AU_IND_INDPVCAP</t>
  </si>
  <si>
    <t>AU_RES_RESPVCAP</t>
  </si>
  <si>
    <t>AU_ELC_ELCPVCAP</t>
  </si>
  <si>
    <t>readjusted due to existing capacity (approx. 1000 MW)</t>
  </si>
  <si>
    <t>Bygninger og deres bebyggede areal efter enhed, tid, tagdækningsmateriale, anvendelse og område</t>
  </si>
  <si>
    <t>Enhed: -</t>
  </si>
  <si>
    <t>Region Syddanmark</t>
  </si>
  <si>
    <t>Region Midtjylland</t>
  </si>
  <si>
    <t>Region Nordjylland</t>
  </si>
  <si>
    <t>kM2</t>
  </si>
  <si>
    <t>Kvadratmeter (1000 m2)</t>
  </si>
  <si>
    <t>2012</t>
  </si>
  <si>
    <t>Built-up (fladt tag)</t>
  </si>
  <si>
    <t>Stuehuse til landbrugsejendomme</t>
  </si>
  <si>
    <t>Parcelhuse</t>
  </si>
  <si>
    <t>Anden RES</t>
  </si>
  <si>
    <t>Række-, kæde- og dobbelthuse</t>
  </si>
  <si>
    <t>Pot res</t>
  </si>
  <si>
    <t>Etageboliger</t>
  </si>
  <si>
    <t>IND</t>
  </si>
  <si>
    <t>Anden helårsbeboelse</t>
  </si>
  <si>
    <t>Avls- og driftsbygning</t>
  </si>
  <si>
    <t>Fabrikker, værksteder og lign.</t>
  </si>
  <si>
    <t>El-,gas-,vand- og varmeværker</t>
  </si>
  <si>
    <t>Anden bygning til produktion</t>
  </si>
  <si>
    <t>Transport- eller garageanlæg</t>
  </si>
  <si>
    <t>Bygninger til kontor, handel, lager, offentlig administration mv.</t>
  </si>
  <si>
    <t>Bygninger anvendt til hotel, restauration, frisør og lign.</t>
  </si>
  <si>
    <t>Uspec. transport og handel</t>
  </si>
  <si>
    <t>Bygninger anvendt til bibliotek, kirke, museum og lign.</t>
  </si>
  <si>
    <t>Bygninger anvendt til undervisning, forskning og lign.</t>
  </si>
  <si>
    <t>Bygninger anvendt til hospital, sygehus og lign.</t>
  </si>
  <si>
    <t>Bygninger anvendt til daginstitutioner</t>
  </si>
  <si>
    <t>Uspecificeret institution</t>
  </si>
  <si>
    <t>Sommerhuse</t>
  </si>
  <si>
    <t>Uspecificeret ferieformål</t>
  </si>
  <si>
    <t>Idrætshaller,klubhuse</t>
  </si>
  <si>
    <t>Kolonihavehuse</t>
  </si>
  <si>
    <t>Garager</t>
  </si>
  <si>
    <t>Carporte</t>
  </si>
  <si>
    <t>Udhuse</t>
  </si>
  <si>
    <t>Uspecificeret fritidsformål</t>
  </si>
  <si>
    <t>IKKE-FORDELT, UOPLYST</t>
  </si>
  <si>
    <t>Tagpap (med taghældning)</t>
  </si>
  <si>
    <t>Fibercement, incl. asbest</t>
  </si>
  <si>
    <t>Cementsten</t>
  </si>
  <si>
    <t>Tegl</t>
  </si>
  <si>
    <t>Metalplader (bølgeblik, aluminium ol.)</t>
  </si>
  <si>
    <t>Stråtag</t>
  </si>
  <si>
    <t>Fibercement (asbestfri)</t>
  </si>
  <si>
    <t>PVC, tagdækningsmateriale</t>
  </si>
  <si>
    <t>Glas, tagdækningsmateriale</t>
  </si>
  <si>
    <t>Grønne Tage</t>
  </si>
  <si>
    <t>Ingen tagdækningsmateriale</t>
  </si>
  <si>
    <t>Andet tagdækningsmateriale</t>
  </si>
  <si>
    <t>Uoplyst eller ukendt tagdækningsmateriale</t>
  </si>
  <si>
    <t xml:space="preserve">Totalerne for henholdsvis Hele landet og alle Regioner/Kommuner er ikke ens, da der pr. 1. januar 2007 stadig eksisterer gamle, ugyldige kommunenumre i BBR-registeret. Disse er derfor  ikke indeholdt i den nye regions- og kommunestruktur. </t>
  </si>
  <si>
    <t>The email from Marie Munster (from Amalia's article):</t>
  </si>
  <si>
    <t>Household and industrial waste projections are calculated using the econometric model FRIDA, developed for the Danish EPA, which links generation of waste in Denmark with economic activities, demographic variables, and a trend representing smooth technological changes and other innovations (Andersen &amp; Larsen, 2012). FRIDA provides projections of waste generation at a national level, assuming an average economic growth of 1.3% between 2014 and 2035, and a total population growth of 7% (Danish Environmental Protection Agency, 2013). The amount of waste available for incineration is then calculated by defining specific recycling goals for each waste fraction and year, which allow to fulfill the EU targets in 2030 (see Figure 4 and Appendix).</t>
  </si>
  <si>
    <t>Figure 4. Forecast of household and industrial waste available for incineration in Denmark</t>
  </si>
  <si>
    <t xml:space="preserve">Adjusted waste for incineration according to new source </t>
  </si>
  <si>
    <t>AF_WSTBGA_POT_DK</t>
  </si>
  <si>
    <t>Added DK to the constraint name for compatibility with NTM</t>
  </si>
  <si>
    <t>Changed potential for onshore windpower to 4 GW according to recent trends and increase the potential for offshore wind in DKE to 5 GW</t>
  </si>
  <si>
    <t>SUPWST</t>
  </si>
  <si>
    <t>http://solcelleforening.dk/wp-content/uploads/2016/03/Strategi-Del-1-Baggrundsnotat_final-2.pdf</t>
  </si>
  <si>
    <t>Ekstra kilde, der bekræfter ca. 18-20 GW kapacitet</t>
  </si>
  <si>
    <t>OldValues</t>
  </si>
  <si>
    <t>Expected values based on decommision of existing wind plants after 25 years of service</t>
  </si>
  <si>
    <t>UC_RHSTS~FX~0</t>
  </si>
  <si>
    <t>Maximum Wind Near-shore Capacity</t>
  </si>
  <si>
    <t>AU_ELC_WNEARCAP</t>
  </si>
  <si>
    <t>*Near Shore*</t>
  </si>
  <si>
    <t>DKISLBH</t>
  </si>
  <si>
    <t>DKISL1</t>
  </si>
  <si>
    <t>DKISL2</t>
  </si>
  <si>
    <t>DKISL3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</si>
</sst>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 #,##0_-;_-* &quot;-&quot;_-;_-@_-"/>
    <numFmt numFmtId="43" formatCode="_-* #,##0.00_-;\-* #,##0.00_-;_-* &quot;-&quot;??_-;_-@_-"/>
    <numFmt numFmtId="164" formatCode="_ * #,##0_ ;_ * \-#,##0_ ;_ * &quot;-&quot;_ ;_ @_ "/>
    <numFmt numFmtId="165" formatCode="_ * #,##0.00_ ;_ * \-#,##0.00_ ;_ * &quot;-&quot;??_ ;_ @_ "/>
    <numFmt numFmtId="166" formatCode="0.0"/>
    <numFmt numFmtId="167" formatCode="_ * #,##0_ ;_ * \-#,##0_ ;_ * &quot;-&quot;??_ ;_ @_ "/>
    <numFmt numFmtId="168" formatCode="_ * #,##0.000_ ;_ * \-#,##0.000_ ;_ * &quot;-&quot;??_ ;_ @_ "/>
    <numFmt numFmtId="169" formatCode="_-[$€-2]\ * #,##0.00_-;\-[$€-2]\ * #,##0.00_-;_-[$€-2]\ * &quot;-&quot;??_-"/>
    <numFmt numFmtId="170" formatCode="_-&quot;€&quot;\ * #,##0.00_-;\-&quot;€&quot;\ * #,##0.00_-;_-&quot;€&quot;\ * &quot;-&quot;??_-;_-@_-"/>
    <numFmt numFmtId="171" formatCode="#,##0;\-\ #,##0;_-\ &quot;- &quot;"/>
    <numFmt numFmtId="172" formatCode="_([$€]* #,##0.00_);_([$€]* \(#,##0.00\);_([$€]* &quot;-&quot;??_);_(@_)"/>
    <numFmt numFmtId="173" formatCode="_-[$€-2]* #,##0.00_-;\-[$€-2]* #,##0.00_-;_-[$€-2]* &quot;-&quot;??_-"/>
    <numFmt numFmtId="174" formatCode="0.0%"/>
    <numFmt numFmtId="175" formatCode="_-* #,##0.00\ _k_r_-;\-* #,##0.00\ _k_r_-;_-* &quot;-&quot;??\ _k_r_-;_-@_-"/>
    <numFmt numFmtId="176" formatCode="0_ ;\-0\ "/>
    <numFmt numFmtId="177" formatCode="0.0;\-0.0"/>
    <numFmt numFmtId="178" formatCode="\$#,##0\ ;\(\$#,##0\)"/>
    <numFmt numFmtId="179" formatCode="###,\ ###,##0;[Red]\-###,##0;&quot;-&quot;"/>
    <numFmt numFmtId="180" formatCode="#\ ##0;[Red]\-#\ ##0;\-"/>
    <numFmt numFmtId="181" formatCode="#.0\ ##0;[Red]\-#.0\ ##0;\-"/>
  </numFmts>
  <fonts count="138">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Calibri"/>
      <family val="2"/>
      <charset val="1"/>
    </font>
    <font>
      <b/>
      <sz val="11"/>
      <color rgb="FF000000"/>
      <name val="Calibri"/>
      <family val="2"/>
      <charset val="1"/>
    </font>
    <font>
      <sz val="11"/>
      <color rgb="FF800080"/>
      <name val="Calibri"/>
      <family val="2"/>
      <charset val="1"/>
    </font>
    <font>
      <b/>
      <sz val="9"/>
      <color rgb="FF000000"/>
      <name val="Tahoma"/>
      <family val="2"/>
      <charset val="1"/>
    </font>
    <font>
      <sz val="9"/>
      <color rgb="FF000000"/>
      <name val="Tahoma"/>
      <family val="2"/>
      <charset val="1"/>
    </font>
    <font>
      <sz val="11"/>
      <color rgb="FF0000FF"/>
      <name val="Calibri"/>
      <family val="2"/>
      <charset val="1"/>
    </font>
    <font>
      <b/>
      <sz val="11"/>
      <color rgb="FF000000"/>
      <name val="Calibri"/>
      <family val="2"/>
    </font>
    <font>
      <sz val="9"/>
      <color indexed="81"/>
      <name val="Tahoma"/>
      <family val="2"/>
    </font>
    <font>
      <b/>
      <sz val="9"/>
      <color indexed="81"/>
      <name val="Tahoma"/>
      <family val="2"/>
    </font>
    <font>
      <sz val="10"/>
      <color indexed="8"/>
      <name val="Arial"/>
      <family val="2"/>
    </font>
    <font>
      <u/>
      <sz val="10"/>
      <color indexed="12"/>
      <name val="Arial"/>
      <family val="2"/>
    </font>
    <font>
      <b/>
      <u/>
      <sz val="10"/>
      <name val="Arial"/>
      <family val="2"/>
    </font>
    <font>
      <b/>
      <sz val="10"/>
      <name val="Arial"/>
      <family val="2"/>
    </font>
    <font>
      <b/>
      <sz val="12"/>
      <name val="Arial"/>
      <family val="2"/>
    </font>
    <font>
      <sz val="10"/>
      <name val="Verdana"/>
      <family val="2"/>
    </font>
    <font>
      <b/>
      <sz val="14"/>
      <name val="Arial"/>
      <family val="2"/>
    </font>
    <font>
      <sz val="11"/>
      <name val="Arial"/>
      <family val="2"/>
    </font>
    <font>
      <sz val="11"/>
      <name val="Verdana"/>
      <family val="2"/>
    </font>
    <font>
      <b/>
      <sz val="20"/>
      <name val="Verdana"/>
      <family val="2"/>
    </font>
    <font>
      <b/>
      <sz val="10"/>
      <color indexed="8"/>
      <name val="Arial"/>
      <family val="2"/>
    </font>
    <font>
      <sz val="11"/>
      <color rgb="FF9C6500"/>
      <name val="Calibri"/>
      <family val="2"/>
      <scheme val="minor"/>
    </font>
    <font>
      <sz val="11"/>
      <color rgb="FF3F3F76"/>
      <name val="Calibri"/>
      <family val="2"/>
      <scheme val="minor"/>
    </font>
    <font>
      <sz val="11"/>
      <color indexed="8"/>
      <name val="Calibri"/>
      <family val="2"/>
    </font>
    <font>
      <b/>
      <sz val="11"/>
      <color rgb="FFFF0000"/>
      <name val="Calibri"/>
      <family val="2"/>
    </font>
    <font>
      <b/>
      <sz val="11"/>
      <color indexed="8"/>
      <name val="Calibri"/>
      <family val="2"/>
    </font>
    <font>
      <sz val="11"/>
      <color indexed="62"/>
      <name val="Calibri"/>
      <family val="2"/>
    </font>
    <font>
      <b/>
      <u/>
      <sz val="11"/>
      <color indexed="8"/>
      <name val="Calibri"/>
      <family val="2"/>
    </font>
    <font>
      <sz val="11"/>
      <color indexed="60"/>
      <name val="Calibri"/>
      <family val="2"/>
    </font>
    <font>
      <b/>
      <sz val="11"/>
      <name val="Calibri"/>
      <family val="2"/>
    </font>
    <font>
      <b/>
      <sz val="8"/>
      <color indexed="12"/>
      <name val="Arial"/>
      <family val="2"/>
    </font>
    <font>
      <b/>
      <u/>
      <sz val="11"/>
      <name val="Calibri"/>
      <family val="2"/>
    </font>
    <font>
      <sz val="11"/>
      <name val="Calibri"/>
      <family val="2"/>
    </font>
    <font>
      <sz val="11"/>
      <name val="Calibri"/>
      <family val="2"/>
      <scheme val="minor"/>
    </font>
    <font>
      <sz val="11"/>
      <name val="Calibri"/>
      <family val="2"/>
      <charset val="1"/>
    </font>
    <font>
      <sz val="11"/>
      <color rgb="FF006100"/>
      <name val="Calibri"/>
      <family val="2"/>
      <scheme val="minor"/>
    </font>
    <font>
      <b/>
      <sz val="11"/>
      <color theme="1"/>
      <name val="Calibri"/>
      <family val="2"/>
      <scheme val="minor"/>
    </font>
    <font>
      <sz val="10"/>
      <name val="Arial"/>
      <family val="2"/>
    </font>
    <font>
      <sz val="11"/>
      <color rgb="FFFF0000"/>
      <name val="Calibri"/>
      <family val="2"/>
      <scheme val="minor"/>
    </font>
    <font>
      <b/>
      <sz val="11"/>
      <color rgb="FF9C6500"/>
      <name val="Calibri"/>
      <family val="2"/>
      <scheme val="minor"/>
    </font>
    <font>
      <sz val="8"/>
      <color indexed="81"/>
      <name val="Tahoma"/>
      <family val="2"/>
    </font>
    <font>
      <b/>
      <sz val="8"/>
      <color indexed="81"/>
      <name val="Tahoma"/>
      <family val="2"/>
    </font>
    <font>
      <sz val="11"/>
      <color indexed="9"/>
      <name val="Calibri"/>
      <family val="2"/>
    </font>
    <font>
      <sz val="10"/>
      <color rgb="FF9C0006"/>
      <name val="Calibri"/>
      <family val="2"/>
    </font>
    <font>
      <b/>
      <sz val="11"/>
      <color indexed="52"/>
      <name val="Calibri"/>
      <family val="2"/>
    </font>
    <font>
      <sz val="11"/>
      <color indexed="52"/>
      <name val="Calibri"/>
      <family val="2"/>
    </font>
    <font>
      <b/>
      <sz val="11"/>
      <color indexed="9"/>
      <name val="Calibri"/>
      <family val="2"/>
    </font>
    <font>
      <sz val="10"/>
      <name val="Helv"/>
    </font>
    <font>
      <sz val="10"/>
      <name val="Arial"/>
      <family val="2"/>
    </font>
    <font>
      <sz val="10"/>
      <name val="MS Sans Serif"/>
      <family val="2"/>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20"/>
      <name val="Calibri"/>
      <family val="2"/>
    </font>
    <font>
      <sz val="11"/>
      <color indexed="17"/>
      <name val="Calibri"/>
      <family val="2"/>
    </font>
    <font>
      <b/>
      <sz val="11"/>
      <color indexed="12"/>
      <name val="Calibri"/>
      <family val="2"/>
    </font>
    <font>
      <sz val="11"/>
      <color rgb="FF000000"/>
      <name val="Calibri"/>
      <family val="2"/>
    </font>
    <font>
      <sz val="8"/>
      <name val="Calibri"/>
      <family val="2"/>
    </font>
    <font>
      <sz val="11"/>
      <color rgb="FFFF0000"/>
      <name val="Calibri"/>
      <family val="2"/>
      <charset val="1"/>
    </font>
    <font>
      <sz val="11"/>
      <color rgb="FFFF0000"/>
      <name val="Calibri"/>
      <family val="2"/>
    </font>
    <font>
      <sz val="11"/>
      <color rgb="FF000000"/>
      <name val="Calibri"/>
      <family val="2"/>
      <charset val="1"/>
    </font>
    <font>
      <sz val="10"/>
      <color rgb="FF000000"/>
      <name val="Arial"/>
      <family val="2"/>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0"/>
      <name val="Calibri"/>
      <family val="2"/>
    </font>
    <font>
      <sz val="9"/>
      <color indexed="8"/>
      <name val="Times New Roman"/>
      <family val="1"/>
    </font>
    <font>
      <sz val="10"/>
      <name val="Arial"/>
      <family val="2"/>
      <charset val="204"/>
    </font>
    <font>
      <sz val="9"/>
      <name val="Times New Roman"/>
      <family val="1"/>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amily val="2"/>
    </font>
    <font>
      <u/>
      <sz val="8"/>
      <color indexed="12"/>
      <name val="Arial"/>
      <family val="2"/>
    </font>
    <font>
      <sz val="10"/>
      <color rgb="FF0000FF"/>
      <name val="Calibri"/>
      <family val="2"/>
    </font>
    <font>
      <sz val="10"/>
      <color rgb="FF006100"/>
      <name val="Calibri"/>
      <family val="2"/>
    </font>
    <font>
      <u/>
      <sz val="10"/>
      <color theme="10"/>
      <name val="Calibri"/>
      <family val="2"/>
    </font>
    <font>
      <u/>
      <sz val="11"/>
      <color theme="10"/>
      <name val="Calibri"/>
      <family val="2"/>
      <scheme val="minor"/>
    </font>
    <font>
      <u/>
      <sz val="10"/>
      <color theme="10"/>
      <name val="Arial"/>
      <family val="2"/>
    </font>
    <font>
      <sz val="10"/>
      <color rgb="FF00B050"/>
      <name val="Calibri"/>
      <family val="2"/>
    </font>
    <font>
      <sz val="10"/>
      <color theme="1"/>
      <name val="Calibri"/>
      <family val="2"/>
    </font>
    <font>
      <b/>
      <sz val="18"/>
      <color theme="3"/>
      <name val="Cambria"/>
      <family val="2"/>
      <scheme val="major"/>
    </font>
    <font>
      <b/>
      <sz val="12"/>
      <name val="Times New Roman"/>
      <family val="1"/>
    </font>
    <font>
      <sz val="10"/>
      <color indexed="24"/>
      <name val="Arial"/>
      <family val="2"/>
    </font>
    <font>
      <b/>
      <sz val="16"/>
      <color theme="0"/>
      <name val="Calibri"/>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sz val="10"/>
      <color indexed="56"/>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sz val="10"/>
      <color indexed="63"/>
      <name val="Arial"/>
      <family val="2"/>
    </font>
    <font>
      <sz val="10"/>
      <color rgb="FFFF0000"/>
      <name val="Calibri"/>
      <family val="2"/>
    </font>
    <font>
      <b/>
      <u/>
      <sz val="11"/>
      <color theme="1"/>
      <name val="Calibri"/>
      <family val="2"/>
      <scheme val="minor"/>
    </font>
    <font>
      <sz val="11"/>
      <color indexed="55"/>
      <name val="Calibri"/>
      <family val="2"/>
    </font>
    <font>
      <b/>
      <sz val="13"/>
      <color indexed="55"/>
      <name val="Calibri"/>
      <family val="2"/>
    </font>
    <font>
      <i/>
      <sz val="11"/>
      <color indexed="55"/>
      <name val="Calibri"/>
      <family val="2"/>
    </font>
    <font>
      <b/>
      <sz val="11"/>
      <color indexed="55"/>
      <name val="Calibri"/>
      <family val="2"/>
    </font>
    <font>
      <b/>
      <sz val="9"/>
      <color indexed="55"/>
      <name val="Tahoma"/>
      <family val="2"/>
      <charset val="1"/>
    </font>
    <font>
      <sz val="9"/>
      <color indexed="55"/>
      <name val="Tahoma"/>
      <family val="2"/>
      <charset val="1"/>
    </font>
    <font>
      <i/>
      <sz val="10"/>
      <color indexed="55"/>
      <name val="Times New Roman"/>
      <family val="1"/>
    </font>
    <font>
      <sz val="10"/>
      <name val="Courier"/>
      <family val="3"/>
    </font>
  </fonts>
  <fills count="86">
    <fill>
      <patternFill patternType="none"/>
    </fill>
    <fill>
      <patternFill patternType="gray125"/>
    </fill>
    <fill>
      <patternFill patternType="solid">
        <fgColor rgb="FFFF99CC"/>
        <bgColor rgb="FFFF8080"/>
      </patternFill>
    </fill>
    <fill>
      <patternFill patternType="solid">
        <fgColor indexed="53"/>
        <bgColor indexed="64"/>
      </patternFill>
    </fill>
    <fill>
      <patternFill patternType="solid">
        <fgColor indexed="51"/>
        <bgColor indexed="64"/>
      </patternFill>
    </fill>
    <fill>
      <patternFill patternType="solid">
        <fgColor indexed="44"/>
        <bgColor indexed="64"/>
      </patternFill>
    </fill>
    <fill>
      <patternFill patternType="solid">
        <fgColor indexed="41"/>
        <bgColor indexed="64"/>
      </patternFill>
    </fill>
    <fill>
      <patternFill patternType="solid">
        <fgColor indexed="9"/>
        <bgColor indexed="64"/>
      </patternFill>
    </fill>
    <fill>
      <patternFill patternType="solid">
        <fgColor rgb="FFFFEB9C"/>
      </patternFill>
    </fill>
    <fill>
      <patternFill patternType="solid">
        <fgColor rgb="FFFFCC99"/>
      </patternFill>
    </fill>
    <fill>
      <patternFill patternType="solid">
        <fgColor indexed="47"/>
      </patternFill>
    </fill>
    <fill>
      <patternFill patternType="solid">
        <fgColor rgb="FFFFFF00"/>
        <bgColor indexed="64"/>
      </patternFill>
    </fill>
    <fill>
      <patternFill patternType="solid">
        <fgColor rgb="FFC6EFCE"/>
      </patternFill>
    </fill>
    <fill>
      <patternFill patternType="solid">
        <fgColor theme="8" tint="0.79998168889431442"/>
        <bgColor indexed="64"/>
      </patternFill>
    </fill>
    <fill>
      <patternFill patternType="solid">
        <fgColor rgb="FFFFC7CE"/>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rgb="FF99FF99"/>
        <bgColor indexed="64"/>
      </patternFill>
    </fill>
    <fill>
      <patternFill patternType="solid">
        <fgColor theme="9" tint="0.59999389629810485"/>
        <bgColor indexed="64"/>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79998168889431442"/>
        <bgColor indexed="64"/>
      </patternFill>
    </fill>
    <fill>
      <patternFill patternType="solid">
        <fgColor indexed="47"/>
        <bgColor indexed="64"/>
      </patternFill>
    </fill>
    <fill>
      <patternFill patternType="solid">
        <fgColor rgb="FFBED6EE"/>
        <bgColor indexed="64"/>
      </patternFill>
    </fill>
    <fill>
      <patternFill patternType="solid">
        <fgColor theme="0"/>
        <bgColor indexed="64"/>
      </patternFill>
    </fill>
    <fill>
      <patternFill patternType="solid">
        <fgColor theme="6" tint="0.59996337778862885"/>
        <bgColor indexed="64"/>
      </patternFill>
    </fill>
    <fill>
      <patternFill patternType="solid">
        <fgColor indexed="43"/>
        <bgColor indexed="64"/>
      </patternFill>
    </fill>
    <fill>
      <patternFill patternType="solid">
        <fgColor indexed="27"/>
        <bgColor indexed="64"/>
      </patternFill>
    </fill>
    <fill>
      <patternFill patternType="solid">
        <fgColor indexed="55"/>
        <bgColor indexed="64"/>
      </patternFill>
    </fill>
    <fill>
      <patternFill patternType="solid">
        <fgColor indexed="63"/>
        <bgColor indexed="64"/>
      </patternFill>
    </fill>
    <fill>
      <patternFill patternType="solid">
        <fgColor theme="6" tint="0.59999389629810485"/>
        <bgColor indexed="64"/>
      </patternFill>
    </fill>
    <fill>
      <patternFill patternType="solid">
        <fgColor rgb="FFFFC000"/>
        <bgColor indexed="64"/>
      </patternFill>
    </fill>
    <fill>
      <patternFill patternType="solid">
        <fgColor indexed="9"/>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theme="9"/>
        <bgColor indexed="64"/>
      </patternFill>
    </fill>
    <fill>
      <patternFill patternType="solid">
        <fgColor rgb="FF0070C0"/>
        <bgColor indexed="64"/>
      </patternFill>
    </fill>
    <fill>
      <patternFill patternType="solid">
        <fgColor rgb="FFF2DCDB"/>
        <bgColor indexed="64"/>
      </patternFill>
    </fill>
  </fills>
  <borders count="46">
    <border>
      <left/>
      <right/>
      <top/>
      <bottom/>
      <diagonal/>
    </border>
    <border>
      <left style="thin">
        <color indexed="22"/>
      </left>
      <right style="thin">
        <color indexed="22"/>
      </right>
      <top style="thin">
        <color indexed="22"/>
      </top>
      <bottom style="thin">
        <color indexed="64"/>
      </bottom>
      <diagonal/>
    </border>
    <border>
      <left style="thin">
        <color indexed="22"/>
      </left>
      <right style="thin">
        <color indexed="22"/>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right/>
      <top/>
      <bottom style="medium">
        <color auto="1"/>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n">
        <color indexed="5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rgb="FFFFC000"/>
      </left>
      <right style="thick">
        <color rgb="FFFFC000"/>
      </right>
      <top style="thin">
        <color rgb="FFFFC000"/>
      </top>
      <bottom style="thick">
        <color rgb="FFFFC000"/>
      </bottom>
      <diagonal/>
    </border>
    <border>
      <left/>
      <right/>
      <top/>
      <bottom style="thick">
        <color indexed="4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style="medium">
        <color auto="1"/>
      </right>
      <top style="thin">
        <color theme="0"/>
      </top>
      <bottom style="thin">
        <color theme="0"/>
      </bottom>
      <diagonal/>
    </border>
    <border>
      <left/>
      <right/>
      <top style="thin">
        <color theme="0"/>
      </top>
      <bottom style="thin">
        <color theme="0"/>
      </bottom>
      <diagonal/>
    </border>
    <border>
      <left style="medium">
        <color auto="1"/>
      </left>
      <right style="hair">
        <color auto="1"/>
      </right>
      <top style="thin">
        <color theme="0"/>
      </top>
      <bottom style="thin">
        <color theme="0"/>
      </bottom>
      <diagonal/>
    </border>
    <border>
      <left style="hair">
        <color auto="1"/>
      </left>
      <right style="medium">
        <color auto="1"/>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indexed="64"/>
      </left>
      <right style="thin">
        <color indexed="64"/>
      </right>
      <top style="thin">
        <color indexed="64"/>
      </top>
      <bottom/>
      <diagonal/>
    </border>
    <border>
      <left/>
      <right/>
      <top style="thin">
        <color auto="1"/>
      </top>
      <bottom/>
      <diagonal/>
    </border>
    <border>
      <left/>
      <right/>
      <top style="thin">
        <color auto="1"/>
      </top>
      <bottom style="medium">
        <color auto="1"/>
      </bottom>
      <diagonal/>
    </border>
  </borders>
  <cellStyleXfs count="26540">
    <xf numFmtId="0" fontId="0" fillId="0" borderId="0"/>
    <xf numFmtId="0" fontId="14" fillId="2" borderId="0"/>
    <xf numFmtId="0" fontId="21" fillId="0" borderId="0"/>
    <xf numFmtId="0" fontId="32" fillId="8" borderId="0" applyNumberFormat="0" applyBorder="0" applyAlignment="0" applyProtection="0"/>
    <xf numFmtId="0" fontId="33" fillId="9" borderId="14" applyNumberFormat="0" applyAlignment="0" applyProtection="0"/>
    <xf numFmtId="0" fontId="34" fillId="0" borderId="0"/>
    <xf numFmtId="0" fontId="11" fillId="0" borderId="0"/>
    <xf numFmtId="0" fontId="37" fillId="10" borderId="15" applyNumberFormat="0" applyAlignment="0" applyProtection="0"/>
    <xf numFmtId="0" fontId="46" fillId="12" borderId="0" applyNumberFormat="0" applyBorder="0" applyAlignment="0" applyProtection="0"/>
    <xf numFmtId="0" fontId="48" fillId="0" borderId="0"/>
    <xf numFmtId="0" fontId="10" fillId="0" borderId="0"/>
    <xf numFmtId="165" fontId="10" fillId="0" borderId="0" applyFont="0" applyFill="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4" fillId="14" borderId="0" applyNumberFormat="0" applyBorder="0" applyAlignment="0" applyProtection="0"/>
    <xf numFmtId="0" fontId="55" fillId="28" borderId="15" applyNumberFormat="0" applyAlignment="0" applyProtection="0"/>
    <xf numFmtId="0" fontId="56" fillId="0" borderId="17" applyNumberFormat="0" applyFill="0" applyAlignment="0" applyProtection="0"/>
    <xf numFmtId="0" fontId="57" fillId="29" borderId="18" applyNumberFormat="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0" fontId="58" fillId="0" borderId="0"/>
    <xf numFmtId="169" fontId="59"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170" fontId="59" fillId="0" borderId="0" applyFont="0" applyFill="0" applyBorder="0" applyAlignment="0" applyProtection="0"/>
    <xf numFmtId="170" fontId="48" fillId="0" borderId="0" applyFont="0" applyFill="0" applyBorder="0" applyAlignment="0" applyProtection="0"/>
    <xf numFmtId="0" fontId="58" fillId="0"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43" fontId="59" fillId="0" borderId="0" applyFont="0" applyFill="0" applyBorder="0" applyAlignment="0" applyProtection="0"/>
    <xf numFmtId="43" fontId="48" fillId="0" borderId="0" applyFont="0" applyFill="0" applyBorder="0" applyAlignment="0" applyProtection="0"/>
    <xf numFmtId="0" fontId="39" fillId="34" borderId="0" applyNumberFormat="0" applyBorder="0" applyAlignment="0" applyProtection="0"/>
    <xf numFmtId="0" fontId="48" fillId="0" borderId="0"/>
    <xf numFmtId="0" fontId="58" fillId="0" borderId="0"/>
    <xf numFmtId="0" fontId="10" fillId="0" borderId="0"/>
    <xf numFmtId="0" fontId="61"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34" fillId="0" borderId="0"/>
    <xf numFmtId="0" fontId="34"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48" fillId="0" borderId="0"/>
    <xf numFmtId="0" fontId="48" fillId="0" borderId="0"/>
    <xf numFmtId="0" fontId="48" fillId="0" borderId="0"/>
    <xf numFmtId="0" fontId="60" fillId="0" borderId="0"/>
    <xf numFmtId="0" fontId="59" fillId="35" borderId="4" applyNumberFormat="0" applyFont="0" applyAlignment="0" applyProtection="0"/>
    <xf numFmtId="0" fontId="48" fillId="35" borderId="4" applyNumberFormat="0" applyFont="0" applyAlignment="0" applyProtection="0"/>
    <xf numFmtId="171" fontId="59"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171" fontId="59" fillId="0" borderId="0" applyFont="0" applyFill="0" applyBorder="0" applyAlignment="0" applyProtection="0"/>
    <xf numFmtId="171" fontId="48" fillId="0" borderId="0" applyFont="0" applyFill="0" applyBorder="0" applyAlignment="0" applyProtection="0"/>
    <xf numFmtId="0" fontId="62" fillId="28" borderId="19" applyNumberFormat="0" applyAlignment="0" applyProtection="0"/>
    <xf numFmtId="0" fontId="58" fillId="0" borderId="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9" fontId="59" fillId="0" borderId="0" applyFont="0" applyFill="0" applyBorder="0" applyAlignment="0" applyProtection="0"/>
    <xf numFmtId="9" fontId="48" fillId="0" borderId="0" applyFon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36" fillId="0" borderId="23" applyNumberFormat="0" applyFill="0" applyAlignment="0" applyProtection="0"/>
    <xf numFmtId="0" fontId="69" fillId="16" borderId="0" applyNumberFormat="0" applyBorder="0" applyAlignment="0" applyProtection="0"/>
    <xf numFmtId="0" fontId="70" fillId="17" borderId="0" applyNumberFormat="0" applyBorder="0" applyAlignment="0" applyProtection="0"/>
    <xf numFmtId="165" fontId="76" fillId="0" borderId="0" applyFont="0" applyFill="0" applyBorder="0" applyAlignment="0" applyProtection="0"/>
    <xf numFmtId="0" fontId="7" fillId="0" borderId="0"/>
    <xf numFmtId="173" fontId="48" fillId="0" borderId="0"/>
    <xf numFmtId="173" fontId="48" fillId="0" borderId="0"/>
    <xf numFmtId="3" fontId="48" fillId="7" borderId="15" applyFont="0" applyFill="0" applyBorder="0" applyAlignment="0" applyProtection="0"/>
    <xf numFmtId="3" fontId="48" fillId="7" borderId="15" applyFont="0" applyFill="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10"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18" borderId="0" applyNumberFormat="0" applyBorder="0" applyAlignment="0" applyProtection="0"/>
    <xf numFmtId="0" fontId="34" fillId="20" borderId="0" applyNumberFormat="0" applyBorder="0" applyAlignment="0" applyProtection="0"/>
    <xf numFmtId="0" fontId="34" fillId="23" borderId="0" applyNumberFormat="0" applyBorder="0" applyAlignment="0" applyProtection="0"/>
    <xf numFmtId="0" fontId="48" fillId="0" borderId="0" applyNumberFormat="0" applyFont="0" applyFill="0" applyBorder="0" applyProtection="0">
      <alignment horizontal="left" vertical="center" indent="5"/>
    </xf>
    <xf numFmtId="0" fontId="48" fillId="0" borderId="0" applyNumberFormat="0" applyFont="0" applyFill="0" applyBorder="0" applyProtection="0">
      <alignment horizontal="left" vertical="center" indent="5"/>
    </xf>
    <xf numFmtId="0" fontId="81" fillId="44" borderId="0" applyNumberFormat="0" applyBorder="0" applyAlignment="0" applyProtection="0"/>
    <xf numFmtId="0" fontId="81" fillId="48"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0" borderId="0" applyNumberFormat="0" applyBorder="0" applyAlignment="0" applyProtection="0"/>
    <xf numFmtId="0" fontId="81" fillId="64" borderId="0" applyNumberFormat="0" applyBorder="0" applyAlignment="0" applyProtection="0"/>
    <xf numFmtId="0" fontId="53" fillId="24" borderId="0" applyNumberFormat="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53" fillId="30" borderId="0" applyNumberFormat="0" applyBorder="0" applyAlignment="0" applyProtection="0"/>
    <xf numFmtId="0" fontId="53" fillId="31" borderId="0" applyNumberFormat="0" applyBorder="0" applyAlignment="0" applyProtection="0"/>
    <xf numFmtId="0" fontId="53" fillId="32"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33" borderId="0" applyNumberFormat="0" applyBorder="0" applyAlignment="0" applyProtection="0"/>
    <xf numFmtId="4" fontId="83" fillId="67" borderId="25">
      <alignment horizontal="right" vertical="center"/>
    </xf>
    <xf numFmtId="4" fontId="83" fillId="67" borderId="25">
      <alignment horizontal="right" vertical="center"/>
    </xf>
    <xf numFmtId="0" fontId="69" fillId="16" borderId="0" applyNumberFormat="0" applyBorder="0" applyAlignment="0" applyProtection="0"/>
    <xf numFmtId="0" fontId="54" fillId="14" borderId="0" applyNumberFormat="0" applyBorder="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0" fontId="48" fillId="40" borderId="27" applyNumberFormat="0" applyFont="0" applyAlignment="0" applyProtection="0"/>
    <xf numFmtId="0" fontId="34" fillId="40" borderId="27" applyNumberFormat="0" applyFont="0" applyAlignment="0" applyProtection="0"/>
    <xf numFmtId="0" fontId="34" fillId="40" borderId="27" applyNumberFormat="0" applyFont="0" applyAlignment="0" applyProtection="0"/>
    <xf numFmtId="3" fontId="97" fillId="68" borderId="15" applyNumberFormat="0" applyBorder="0" applyAlignment="0" applyProtection="0"/>
    <xf numFmtId="0" fontId="86" fillId="0" borderId="0"/>
    <xf numFmtId="0" fontId="87" fillId="0" borderId="0">
      <alignment horizontal="right"/>
    </xf>
    <xf numFmtId="0" fontId="88" fillId="0" borderId="0"/>
    <xf numFmtId="0" fontId="89" fillId="0" borderId="0"/>
    <xf numFmtId="0" fontId="90" fillId="0" borderId="0"/>
    <xf numFmtId="0" fontId="91" fillId="0" borderId="28" applyNumberFormat="0" applyAlignment="0"/>
    <xf numFmtId="0" fontId="92" fillId="0" borderId="0" applyAlignment="0">
      <alignment horizontal="left"/>
    </xf>
    <xf numFmtId="0" fontId="92" fillId="0" borderId="0">
      <alignment horizontal="right"/>
    </xf>
    <xf numFmtId="174" fontId="92" fillId="0" borderId="0">
      <alignment horizontal="right"/>
    </xf>
    <xf numFmtId="166" fontId="93" fillId="0" borderId="0">
      <alignment horizontal="right"/>
    </xf>
    <xf numFmtId="0" fontId="94"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55" fillId="28" borderId="15" applyNumberFormat="0" applyAlignment="0" applyProtection="0"/>
    <xf numFmtId="0" fontId="55" fillId="28" borderId="15" applyNumberFormat="0" applyAlignment="0" applyProtection="0"/>
    <xf numFmtId="0" fontId="79" fillId="38" borderId="14" applyNumberFormat="0" applyAlignment="0" applyProtection="0"/>
    <xf numFmtId="0" fontId="82" fillId="69" borderId="15" applyNumberFormat="0" applyBorder="0" applyAlignment="0" applyProtection="0"/>
    <xf numFmtId="0" fontId="57" fillId="29" borderId="18" applyNumberFormat="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165" fontId="8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84"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7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95"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2"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84"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69" fontId="84" fillId="0" borderId="0" applyFont="0" applyFill="0" applyBorder="0" applyAlignment="0" applyProtection="0"/>
    <xf numFmtId="173" fontId="48" fillId="0" borderId="0" applyFont="0" applyFill="0" applyBorder="0" applyAlignment="0" applyProtection="0"/>
    <xf numFmtId="173"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84" fillId="0" borderId="0" applyFont="0" applyFill="0" applyBorder="0" applyAlignment="0" applyProtection="0"/>
    <xf numFmtId="0" fontId="64" fillId="0" borderId="0" applyNumberFormat="0" applyFill="0" applyBorder="0" applyAlignment="0" applyProtection="0"/>
    <xf numFmtId="0" fontId="98" fillId="12" borderId="0" applyNumberFormat="0" applyBorder="0" applyAlignment="0" applyProtection="0"/>
    <xf numFmtId="0" fontId="70" fillId="17" borderId="0" applyNumberFormat="0" applyBorder="0" applyAlignment="0" applyProtection="0"/>
    <xf numFmtId="0" fontId="66" fillId="0" borderId="20" applyNumberFormat="0" applyFill="0" applyAlignment="0" applyProtection="0"/>
    <xf numFmtId="0" fontId="67" fillId="0" borderId="21" applyNumberFormat="0" applyFill="0" applyAlignment="0" applyProtection="0"/>
    <xf numFmtId="0" fontId="68" fillId="0" borderId="22" applyNumberFormat="0" applyFill="0" applyAlignment="0" applyProtection="0"/>
    <xf numFmtId="0" fontId="68" fillId="0" borderId="0" applyNumberFormat="0" applyFill="0" applyBorder="0" applyAlignment="0" applyProtection="0"/>
    <xf numFmtId="0" fontId="99" fillId="0" borderId="0" applyNumberFormat="0" applyFill="0" applyBorder="0" applyAlignment="0" applyProtection="0"/>
    <xf numFmtId="0" fontId="96" fillId="0" borderId="0" applyNumberFormat="0" applyFill="0" applyBorder="0" applyAlignment="0" applyProtection="0">
      <alignment vertical="top"/>
      <protection locked="0"/>
    </xf>
    <xf numFmtId="173" fontId="96" fillId="0" borderId="0" applyNumberFormat="0" applyFill="0" applyBorder="0" applyAlignment="0" applyProtection="0">
      <alignment vertical="top"/>
      <protection locked="0"/>
    </xf>
    <xf numFmtId="0" fontId="100" fillId="0" borderId="0" applyNumberFormat="0" applyFill="0" applyBorder="0" applyAlignment="0" applyProtection="0"/>
    <xf numFmtId="0" fontId="22" fillId="0" borderId="0" applyNumberFormat="0" applyFill="0" applyBorder="0" applyAlignment="0" applyProtection="0">
      <alignment vertical="top"/>
      <protection locked="0"/>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3" fillId="9" borderId="14" applyNumberFormat="0" applyAlignment="0" applyProtection="0"/>
    <xf numFmtId="0" fontId="37" fillId="10" borderId="15" applyNumberFormat="0" applyAlignment="0" applyProtection="0"/>
    <xf numFmtId="4" fontId="85" fillId="0" borderId="0" applyBorder="0">
      <alignment horizontal="right" vertical="center"/>
    </xf>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5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43"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48"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165" fontId="34" fillId="0" borderId="0" applyFont="0" applyFill="0" applyBorder="0" applyAlignment="0" applyProtection="0"/>
    <xf numFmtId="0" fontId="80" fillId="39" borderId="26"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6" fillId="0" borderId="0" applyNumberFormat="0" applyFill="0" applyBorder="0" applyAlignment="0" applyProtection="0">
      <alignment vertical="top"/>
      <protection locked="0"/>
    </xf>
    <xf numFmtId="176" fontId="102" fillId="70" borderId="0" applyNumberFormat="0" applyBorder="0" applyAlignment="0" applyProtection="0">
      <alignment horizontal="center" vertical="top" wrapText="1"/>
    </xf>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alignment vertical="top"/>
      <protection locked="0"/>
    </xf>
    <xf numFmtId="0" fontId="56" fillId="0" borderId="17" applyNumberFormat="0" applyFill="0" applyAlignment="0" applyProtection="0"/>
    <xf numFmtId="0" fontId="81" fillId="41" borderId="0" applyNumberFormat="0" applyBorder="0" applyAlignment="0" applyProtection="0"/>
    <xf numFmtId="0" fontId="81" fillId="45" borderId="0" applyNumberFormat="0" applyBorder="0" applyAlignment="0" applyProtection="0"/>
    <xf numFmtId="0" fontId="81" fillId="49" borderId="0" applyNumberFormat="0" applyBorder="0" applyAlignment="0" applyProtection="0"/>
    <xf numFmtId="0" fontId="81" fillId="53" borderId="0" applyNumberFormat="0" applyBorder="0" applyAlignment="0" applyProtection="0"/>
    <xf numFmtId="0" fontId="81" fillId="57" borderId="0" applyNumberFormat="0" applyBorder="0" applyAlignment="0" applyProtection="0"/>
    <xf numFmtId="0" fontId="81" fillId="61" borderId="0" applyNumberFormat="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164"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03" fillId="0" borderId="0"/>
    <xf numFmtId="0" fontId="48" fillId="0" borderId="0"/>
    <xf numFmtId="0" fontId="58" fillId="0" borderId="0"/>
    <xf numFmtId="9" fontId="48" fillId="0" borderId="0" applyFont="0" applyFill="0" applyBorder="0" applyAlignment="0" applyProtection="0"/>
    <xf numFmtId="0" fontId="48" fillId="0" borderId="0" applyNumberFormat="0" applyFont="0" applyFill="0" applyBorder="0" applyProtection="0">
      <alignment horizontal="left" vertical="center" indent="2"/>
    </xf>
    <xf numFmtId="4" fontId="85" fillId="72" borderId="25">
      <alignment horizontal="right" vertical="center"/>
    </xf>
    <xf numFmtId="0" fontId="83" fillId="0" borderId="0" applyNumberFormat="0">
      <alignment horizontal="right"/>
    </xf>
    <xf numFmtId="0" fontId="83" fillId="0" borderId="30">
      <alignment horizontal="left" vertical="top" wrapText="1"/>
    </xf>
    <xf numFmtId="0" fontId="48" fillId="0" borderId="16"/>
    <xf numFmtId="0" fontId="105" fillId="0" borderId="0" applyNumberFormat="0" applyFill="0" applyBorder="0" applyAlignment="0" applyProtection="0"/>
    <xf numFmtId="4" fontId="85" fillId="0" borderId="31">
      <alignment horizontal="right" vertical="center"/>
    </xf>
    <xf numFmtId="0" fontId="85" fillId="73" borderId="25"/>
    <xf numFmtId="0" fontId="85" fillId="0" borderId="0"/>
    <xf numFmtId="0" fontId="48" fillId="0" borderId="0"/>
    <xf numFmtId="0" fontId="7" fillId="40" borderId="27" applyNumberFormat="0" applyFon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62" fillId="28" borderId="19" applyNumberFormat="0" applyAlignment="0" applyProtection="0"/>
    <xf numFmtId="0" fontId="62" fillId="28" borderId="19" applyNumberFormat="0" applyAlignment="0" applyProtection="0"/>
    <xf numFmtId="9" fontId="7" fillId="0" borderId="0" applyFont="0" applyFill="0" applyBorder="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104" fillId="0" borderId="0" applyNumberFormat="0" applyFill="0" applyBorder="0" applyAlignment="0" applyProtection="0"/>
    <xf numFmtId="0" fontId="36" fillId="0" borderId="23" applyNumberFormat="0" applyFill="0" applyAlignment="0" applyProtection="0"/>
    <xf numFmtId="9" fontId="7" fillId="0" borderId="0" applyFont="0" applyFill="0" applyBorder="0" applyAlignment="0" applyProtection="0"/>
    <xf numFmtId="0" fontId="48" fillId="0" borderId="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2"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46"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0"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4"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3"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47"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1"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5"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81" fillId="52" borderId="0" applyNumberFormat="0" applyBorder="0" applyAlignment="0" applyProtection="0"/>
    <xf numFmtId="0" fontId="81" fillId="56" borderId="0" applyNumberFormat="0" applyBorder="0" applyAlignment="0" applyProtection="0"/>
    <xf numFmtId="0" fontId="81" fillId="64" borderId="0" applyNumberFormat="0" applyBorder="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7" fillId="40" borderId="27" applyNumberFormat="0" applyFont="0" applyAlignment="0" applyProtection="0"/>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3" fontId="106" fillId="0" borderId="0" applyFont="0" applyFill="0" applyBorder="0" applyAlignment="0" applyProtection="0"/>
    <xf numFmtId="177" fontId="48" fillId="0" borderId="0"/>
    <xf numFmtId="177" fontId="48" fillId="0" borderId="0"/>
    <xf numFmtId="177" fontId="48" fillId="0" borderId="0"/>
    <xf numFmtId="177" fontId="48" fillId="0" borderId="0"/>
    <xf numFmtId="177" fontId="48" fillId="0" borderId="0"/>
    <xf numFmtId="0" fontId="58" fillId="0" borderId="0"/>
    <xf numFmtId="178" fontId="106"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106" fillId="0" borderId="0" applyFont="0" applyFill="0" applyBorder="0" applyAlignment="0" applyProtection="0"/>
    <xf numFmtId="0" fontId="58" fillId="0" borderId="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69" fontId="48" fillId="0" borderId="0" applyFont="0" applyFill="0" applyBorder="0" applyAlignment="0" applyProtection="0"/>
    <xf numFmtId="169"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170" fontId="48" fillId="0" borderId="0" applyFont="0" applyFill="0" applyBorder="0" applyAlignment="0" applyProtection="0"/>
    <xf numFmtId="2" fontId="106" fillId="0" borderId="0" applyFont="0" applyFill="0" applyBorder="0" applyAlignment="0" applyProtection="0"/>
    <xf numFmtId="0" fontId="107" fillId="76" borderId="32" applyNumberFormat="0" applyAlignment="0" applyProtection="0"/>
    <xf numFmtId="0" fontId="37" fillId="10" borderId="15" applyNumberFormat="0" applyAlignment="0" applyProtection="0"/>
    <xf numFmtId="165" fontId="7" fillId="0" borderId="0" applyFont="0" applyFill="0" applyBorder="0" applyAlignment="0" applyProtection="0"/>
    <xf numFmtId="165" fontId="7" fillId="0" borderId="0" applyFont="0" applyFill="0" applyBorder="0" applyAlignment="0" applyProtection="0"/>
    <xf numFmtId="3" fontId="102" fillId="69" borderId="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0" fontId="48" fillId="35" borderId="4" applyNumberFormat="0" applyFont="0" applyAlignment="0" applyProtection="0"/>
    <xf numFmtId="0" fontId="48" fillId="35" borderId="4" applyNumberFormat="0" applyFont="0" applyAlignment="0" applyProtection="0"/>
    <xf numFmtId="0" fontId="84"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0" fontId="48" fillId="35" borderId="4" applyNumberFormat="0" applyFont="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171" fontId="48" fillId="0" borderId="0" applyFont="0" applyFill="0" applyBorder="0" applyAlignment="0" applyProtection="0"/>
    <xf numFmtId="0" fontId="58" fillId="0" borderId="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4" fontId="108" fillId="71" borderId="33" applyNumberFormat="0" applyProtection="0">
      <alignment vertical="center"/>
    </xf>
    <xf numFmtId="4" fontId="109" fillId="71" borderId="33" applyNumberFormat="0" applyProtection="0">
      <alignment vertical="center"/>
    </xf>
    <xf numFmtId="4" fontId="110" fillId="34" borderId="33" applyNumberFormat="0" applyProtection="0">
      <alignment horizontal="left" vertical="center" indent="1"/>
    </xf>
    <xf numFmtId="0" fontId="48" fillId="0" borderId="0"/>
    <xf numFmtId="4" fontId="111" fillId="77" borderId="33" applyNumberFormat="0" applyProtection="0">
      <alignment horizontal="left" vertical="center" indent="1"/>
    </xf>
    <xf numFmtId="4" fontId="112" fillId="78" borderId="33" applyNumberFormat="0" applyProtection="0">
      <alignment vertical="center"/>
    </xf>
    <xf numFmtId="0" fontId="48" fillId="0" borderId="0"/>
    <xf numFmtId="0" fontId="48" fillId="0" borderId="0"/>
    <xf numFmtId="0" fontId="48" fillId="0" borderId="0"/>
    <xf numFmtId="4" fontId="28" fillId="67" borderId="33" applyNumberFormat="0" applyProtection="0">
      <alignment vertical="center"/>
    </xf>
    <xf numFmtId="0" fontId="48" fillId="0" borderId="0"/>
    <xf numFmtId="0" fontId="48" fillId="0" borderId="0"/>
    <xf numFmtId="0" fontId="48" fillId="0" borderId="0"/>
    <xf numFmtId="4" fontId="112" fillId="79" borderId="33" applyNumberFormat="0" applyProtection="0">
      <alignment vertical="center"/>
    </xf>
    <xf numFmtId="0" fontId="48" fillId="0" borderId="0"/>
    <xf numFmtId="0" fontId="48" fillId="0" borderId="0"/>
    <xf numFmtId="0" fontId="48" fillId="0" borderId="0"/>
    <xf numFmtId="4" fontId="113" fillId="78" borderId="33" applyNumberFormat="0" applyProtection="0">
      <alignment vertical="center"/>
    </xf>
    <xf numFmtId="4" fontId="114" fillId="80" borderId="33" applyNumberFormat="0" applyProtection="0">
      <alignment horizontal="left" vertical="center" indent="1"/>
    </xf>
    <xf numFmtId="4" fontId="114" fillId="77" borderId="33" applyNumberFormat="0" applyProtection="0">
      <alignment horizontal="left" vertical="center" indent="1"/>
    </xf>
    <xf numFmtId="4" fontId="114" fillId="77" borderId="33" applyNumberFormat="0" applyProtection="0">
      <alignment horizontal="left" vertical="center" indent="1"/>
    </xf>
    <xf numFmtId="4" fontId="115" fillId="5" borderId="33" applyNumberFormat="0" applyProtection="0">
      <alignment vertical="center"/>
    </xf>
    <xf numFmtId="4" fontId="116" fillId="7" borderId="33" applyNumberFormat="0" applyProtection="0">
      <alignment horizontal="left" vertical="center" indent="1"/>
    </xf>
    <xf numFmtId="4" fontId="117" fillId="77" borderId="0" applyNumberFormat="0" applyProtection="0">
      <alignment horizontal="left" vertical="center" indent="1"/>
    </xf>
    <xf numFmtId="4" fontId="118" fillId="77" borderId="0" applyNumberFormat="0" applyProtection="0">
      <alignment horizontal="left" vertical="center" indent="1"/>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4" fontId="119" fillId="7" borderId="33" applyNumberFormat="0" applyProtection="0">
      <alignment vertical="center"/>
    </xf>
    <xf numFmtId="4" fontId="120" fillId="7" borderId="33" applyNumberFormat="0" applyProtection="0">
      <alignment vertical="center"/>
    </xf>
    <xf numFmtId="4" fontId="121" fillId="6" borderId="33" applyNumberFormat="0" applyProtection="0">
      <alignment horizontal="left" vertical="center" indent="1"/>
    </xf>
    <xf numFmtId="0" fontId="48" fillId="0" borderId="0"/>
    <xf numFmtId="4" fontId="122" fillId="7" borderId="33" applyNumberFormat="0" applyProtection="0">
      <alignment horizontal="right" vertical="center"/>
    </xf>
    <xf numFmtId="4" fontId="123" fillId="7" borderId="33" applyNumberFormat="0" applyProtection="0">
      <alignment vertical="center"/>
    </xf>
    <xf numFmtId="4" fontId="122" fillId="35" borderId="33" applyNumberFormat="0" applyProtection="0">
      <alignment horizontal="left" vertical="center"/>
    </xf>
    <xf numFmtId="0" fontId="48" fillId="0" borderId="0"/>
    <xf numFmtId="4" fontId="124" fillId="7" borderId="33" applyNumberFormat="0" applyProtection="0">
      <alignment vertical="center"/>
    </xf>
    <xf numFmtId="4" fontId="125" fillId="7" borderId="33" applyNumberFormat="0" applyProtection="0">
      <alignment vertical="center"/>
    </xf>
    <xf numFmtId="4" fontId="121" fillId="81" borderId="33" applyNumberFormat="0" applyProtection="0">
      <alignment horizontal="left" vertical="center" indent="1"/>
    </xf>
    <xf numFmtId="4" fontId="126" fillId="82" borderId="0" applyNumberFormat="0" applyProtection="0">
      <alignment horizontal="left" indent="1"/>
    </xf>
    <xf numFmtId="4" fontId="127" fillId="7" borderId="33" applyNumberFormat="0" applyProtection="0">
      <alignment vertical="center"/>
    </xf>
    <xf numFmtId="0" fontId="68" fillId="0" borderId="22" applyNumberFormat="0" applyFill="0" applyAlignment="0" applyProtection="0"/>
    <xf numFmtId="0" fontId="68" fillId="0" borderId="22" applyNumberFormat="0" applyFill="0" applyAlignment="0" applyProtection="0"/>
    <xf numFmtId="3" fontId="128" fillId="69" borderId="14" applyBorder="0" applyAlignment="0" applyProtection="0">
      <alignment horizontal="center" vertical="center"/>
    </xf>
    <xf numFmtId="3" fontId="48" fillId="7" borderId="15" applyFont="0" applyFill="0" applyBorder="0" applyAlignment="0" applyProtection="0"/>
    <xf numFmtId="3" fontId="48" fillId="7" borderId="15" applyFont="0" applyFill="0" applyBorder="0" applyAlignment="0" applyProtection="0"/>
    <xf numFmtId="0" fontId="78" fillId="14" borderId="0" applyNumberFormat="0" applyBorder="0" applyAlignment="0" applyProtection="0"/>
    <xf numFmtId="0" fontId="54" fillId="14" borderId="0" applyNumberFormat="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169" fontId="48" fillId="0" borderId="0" applyFont="0" applyFill="0" applyBorder="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7" fillId="0" borderId="0"/>
    <xf numFmtId="0" fontId="7" fillId="0" borderId="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62" fillId="28" borderId="19" applyNumberFormat="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0" fontId="36" fillId="0" borderId="23" applyNumberFormat="0" applyFill="0" applyAlignment="0" applyProtection="0"/>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165" fontId="34"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165"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85" fillId="73" borderId="25"/>
    <xf numFmtId="0" fontId="48" fillId="0" borderId="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24" fillId="74" borderId="25" applyNumberFormat="0" applyProtection="0">
      <alignment horizontal="right"/>
    </xf>
    <xf numFmtId="1" fontId="48" fillId="0" borderId="25" applyFill="0" applyProtection="0">
      <alignment horizontal="right" vertical="top" wrapText="1"/>
    </xf>
    <xf numFmtId="0" fontId="48" fillId="0" borderId="25" applyFill="0" applyProtection="0">
      <alignment horizontal="right" vertical="top" wrapText="1"/>
    </xf>
    <xf numFmtId="0" fontId="55" fillId="28" borderId="15" applyNumberFormat="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 fontId="85" fillId="0" borderId="25" applyFill="0" applyBorder="0" applyProtection="0">
      <alignment horizontal="right" vertical="center"/>
    </xf>
    <xf numFmtId="3" fontId="48" fillId="7" borderId="15" applyFont="0" applyFill="0" applyBorder="0" applyAlignment="0" applyProtection="0"/>
    <xf numFmtId="3" fontId="48" fillId="7" borderId="15" applyFont="0" applyFill="0" applyBorder="0" applyAlignment="0" applyProtection="0"/>
    <xf numFmtId="3" fontId="97" fillId="68" borderId="15" applyNumberFormat="0" applyBorder="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55" fillId="28" borderId="15" applyNumberFormat="0" applyAlignment="0" applyProtection="0"/>
    <xf numFmtId="0" fontId="82" fillId="69" borderId="15" applyNumberFormat="0" applyBorder="0" applyAlignment="0" applyProtection="0"/>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85" fillId="0" borderId="29">
      <alignment horizontal="left" vertical="center" wrapText="1" indent="2"/>
    </xf>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0" fontId="37" fillId="10" borderId="15" applyNumberFormat="0" applyAlignment="0" applyProtection="0"/>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 fontId="85" fillId="0" borderId="25" applyFill="0" applyBorder="0" applyProtection="0">
      <alignment horizontal="right" vertical="center"/>
    </xf>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95"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84" fillId="0" borderId="0" applyFont="0" applyFill="0" applyBorder="0" applyAlignment="0" applyProtection="0"/>
    <xf numFmtId="43" fontId="48"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1" fontId="60"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76" fillId="0" borderId="0" applyFont="0" applyFill="0" applyBorder="0" applyAlignment="0" applyProtection="0"/>
    <xf numFmtId="0" fontId="6" fillId="0" borderId="0"/>
    <xf numFmtId="0" fontId="1" fillId="0" borderId="0"/>
    <xf numFmtId="0" fontId="137" fillId="0" borderId="0">
      <alignment vertical="top"/>
    </xf>
    <xf numFmtId="165" fontId="137" fillId="0" borderId="0" applyFont="0" applyFill="0" applyBorder="0" applyAlignment="0" applyProtection="0"/>
  </cellStyleXfs>
  <cellXfs count="286">
    <xf numFmtId="0" fontId="0" fillId="0" borderId="0" xfId="0"/>
    <xf numFmtId="4" fontId="0" fillId="0" borderId="0" xfId="0" applyNumberFormat="1"/>
    <xf numFmtId="0" fontId="18" fillId="0" borderId="0" xfId="0" applyFont="1" applyAlignment="1" applyProtection="1">
      <alignment horizontal="left"/>
      <protection locked="0"/>
    </xf>
    <xf numFmtId="0" fontId="18" fillId="0" borderId="0" xfId="0" applyFont="1"/>
    <xf numFmtId="0" fontId="13" fillId="0" borderId="0" xfId="0" applyFont="1"/>
    <xf numFmtId="1" fontId="0" fillId="0" borderId="0" xfId="0" applyNumberFormat="1"/>
    <xf numFmtId="3" fontId="0" fillId="0" borderId="0" xfId="0" applyNumberFormat="1"/>
    <xf numFmtId="3" fontId="0" fillId="0" borderId="0" xfId="0" applyNumberFormat="1"/>
    <xf numFmtId="0" fontId="0" fillId="0" borderId="0" xfId="0" applyFont="1"/>
    <xf numFmtId="0" fontId="0" fillId="0" borderId="0" xfId="0"/>
    <xf numFmtId="3" fontId="17" fillId="0" borderId="0" xfId="1" applyNumberFormat="1" applyFont="1" applyFill="1" applyBorder="1" applyAlignment="1">
      <alignment horizontal="center"/>
    </xf>
    <xf numFmtId="1" fontId="12" fillId="0" borderId="0" xfId="1" applyNumberFormat="1" applyFont="1" applyFill="1" applyBorder="1"/>
    <xf numFmtId="3" fontId="12" fillId="0" borderId="0" xfId="1" applyNumberFormat="1" applyFont="1" applyFill="1" applyBorder="1"/>
    <xf numFmtId="0" fontId="0" fillId="0" borderId="0" xfId="0" applyFont="1" applyAlignment="1" applyProtection="1">
      <alignment horizontal="left"/>
      <protection locked="0"/>
    </xf>
    <xf numFmtId="3" fontId="0" fillId="0" borderId="0" xfId="0" applyNumberFormat="1" applyAlignment="1" applyProtection="1">
      <alignment horizontal="right"/>
      <protection locked="0"/>
    </xf>
    <xf numFmtId="9" fontId="0" fillId="0" borderId="0" xfId="0" applyNumberFormat="1"/>
    <xf numFmtId="0" fontId="21" fillId="0" borderId="0" xfId="2"/>
    <xf numFmtId="0" fontId="21" fillId="0" borderId="0" xfId="2" applyNumberFormat="1"/>
    <xf numFmtId="0" fontId="21" fillId="0" borderId="0" xfId="2" applyFont="1" applyAlignment="1"/>
    <xf numFmtId="3" fontId="21" fillId="0" borderId="0" xfId="2" applyNumberFormat="1" applyFont="1" applyAlignment="1"/>
    <xf numFmtId="0" fontId="21" fillId="0" borderId="0" xfId="2" applyNumberFormat="1" applyFont="1" applyAlignment="1"/>
    <xf numFmtId="0" fontId="21" fillId="0" borderId="1" xfId="2" applyFont="1" applyFill="1" applyBorder="1" applyAlignment="1">
      <alignment horizontal="right"/>
    </xf>
    <xf numFmtId="0" fontId="21" fillId="0" borderId="1" xfId="2" applyFont="1" applyFill="1" applyBorder="1" applyAlignment="1"/>
    <xf numFmtId="0" fontId="21" fillId="0" borderId="2" xfId="2" applyFont="1" applyFill="1" applyBorder="1" applyAlignment="1"/>
    <xf numFmtId="3" fontId="21" fillId="0" borderId="1" xfId="2" applyNumberFormat="1" applyFont="1" applyFill="1" applyBorder="1" applyAlignment="1">
      <alignment horizontal="right"/>
    </xf>
    <xf numFmtId="3" fontId="21" fillId="0" borderId="3" xfId="2" applyNumberFormat="1" applyFont="1" applyBorder="1" applyAlignment="1"/>
    <xf numFmtId="0" fontId="21" fillId="0" borderId="1" xfId="2" applyNumberFormat="1" applyFont="1" applyFill="1" applyBorder="1" applyAlignment="1"/>
    <xf numFmtId="0" fontId="22" fillId="0" borderId="1" xfId="2" applyFont="1" applyFill="1" applyBorder="1" applyAlignment="1"/>
    <xf numFmtId="0" fontId="21" fillId="0" borderId="4" xfId="2" applyFont="1" applyFill="1" applyBorder="1" applyAlignment="1">
      <alignment horizontal="right"/>
    </xf>
    <xf numFmtId="0" fontId="21" fillId="0" borderId="4" xfId="2" applyFont="1" applyFill="1" applyBorder="1" applyAlignment="1"/>
    <xf numFmtId="15" fontId="21" fillId="0" borderId="1" xfId="2" applyNumberFormat="1" applyFont="1" applyFill="1" applyBorder="1" applyAlignment="1">
      <alignment horizontal="right"/>
    </xf>
    <xf numFmtId="3" fontId="21" fillId="0" borderId="4" xfId="2" applyNumberFormat="1" applyFont="1" applyFill="1" applyBorder="1" applyAlignment="1">
      <alignment horizontal="right"/>
    </xf>
    <xf numFmtId="0" fontId="21" fillId="0" borderId="4" xfId="2" applyNumberFormat="1" applyFont="1" applyFill="1" applyBorder="1" applyAlignment="1"/>
    <xf numFmtId="0" fontId="22" fillId="0" borderId="4" xfId="2" applyFont="1" applyFill="1" applyBorder="1" applyAlignment="1"/>
    <xf numFmtId="15" fontId="21" fillId="0" borderId="4" xfId="2" applyNumberFormat="1" applyFont="1" applyFill="1" applyBorder="1" applyAlignment="1">
      <alignment horizontal="right"/>
    </xf>
    <xf numFmtId="0" fontId="21" fillId="3" borderId="5" xfId="2" applyFill="1" applyBorder="1" applyAlignment="1">
      <alignment horizontal="center" wrapText="1"/>
    </xf>
    <xf numFmtId="0" fontId="21" fillId="3" borderId="6" xfId="2" applyFill="1" applyBorder="1" applyAlignment="1">
      <alignment horizontal="center" wrapText="1"/>
    </xf>
    <xf numFmtId="0" fontId="21" fillId="4" borderId="5" xfId="2" applyFill="1" applyBorder="1"/>
    <xf numFmtId="0" fontId="21" fillId="4" borderId="3" xfId="2" applyFill="1" applyBorder="1" applyAlignment="1">
      <alignment horizontal="center"/>
    </xf>
    <xf numFmtId="0" fontId="21" fillId="4" borderId="3" xfId="2" applyFill="1" applyBorder="1"/>
    <xf numFmtId="0" fontId="21" fillId="3" borderId="6" xfId="2" applyNumberFormat="1" applyFill="1" applyBorder="1" applyAlignment="1">
      <alignment horizontal="center" wrapText="1"/>
    </xf>
    <xf numFmtId="49" fontId="21" fillId="3" borderId="7" xfId="2" applyNumberFormat="1" applyFill="1" applyBorder="1" applyAlignment="1">
      <alignment horizontal="center" wrapText="1"/>
    </xf>
    <xf numFmtId="49" fontId="21" fillId="3" borderId="5" xfId="2" applyNumberFormat="1" applyFill="1" applyBorder="1" applyAlignment="1">
      <alignment horizontal="center" wrapText="1"/>
    </xf>
    <xf numFmtId="0" fontId="23" fillId="3" borderId="0" xfId="2" applyFont="1" applyFill="1" applyBorder="1" applyAlignment="1">
      <alignment horizontal="left" wrapText="1"/>
    </xf>
    <xf numFmtId="0" fontId="24" fillId="3" borderId="8" xfId="2" applyFont="1" applyFill="1" applyBorder="1"/>
    <xf numFmtId="0" fontId="24" fillId="3" borderId="0" xfId="2" applyFont="1" applyFill="1" applyBorder="1"/>
    <xf numFmtId="14" fontId="21" fillId="3" borderId="6" xfId="2" applyNumberFormat="1" applyFill="1" applyBorder="1" applyAlignment="1">
      <alignment horizontal="center" wrapText="1"/>
    </xf>
    <xf numFmtId="0" fontId="21" fillId="4" borderId="8" xfId="2" applyFill="1" applyBorder="1" applyAlignment="1">
      <alignment horizontal="right"/>
    </xf>
    <xf numFmtId="17" fontId="21" fillId="4" borderId="0" xfId="2" applyNumberFormat="1" applyFill="1" applyBorder="1"/>
    <xf numFmtId="0" fontId="21" fillId="4" borderId="8" xfId="2" applyFill="1" applyBorder="1"/>
    <xf numFmtId="0" fontId="21" fillId="4" borderId="0" xfId="2" applyFill="1" applyBorder="1"/>
    <xf numFmtId="0" fontId="24" fillId="3" borderId="8" xfId="2" applyNumberFormat="1" applyFont="1" applyFill="1" applyBorder="1"/>
    <xf numFmtId="49" fontId="24" fillId="3" borderId="0" xfId="2" applyNumberFormat="1" applyFont="1" applyFill="1" applyBorder="1"/>
    <xf numFmtId="0" fontId="23" fillId="3" borderId="9" xfId="2" applyFont="1" applyFill="1" applyBorder="1" applyAlignment="1">
      <alignment horizontal="left" wrapText="1"/>
    </xf>
    <xf numFmtId="0" fontId="24" fillId="3" borderId="0" xfId="2" applyFont="1" applyFill="1" applyBorder="1" applyAlignment="1">
      <alignment wrapText="1"/>
    </xf>
    <xf numFmtId="0" fontId="23" fillId="3" borderId="0" xfId="2" applyFont="1" applyFill="1" applyBorder="1" applyAlignment="1"/>
    <xf numFmtId="14" fontId="24" fillId="3" borderId="8" xfId="2" applyNumberFormat="1" applyFont="1" applyFill="1" applyBorder="1"/>
    <xf numFmtId="49" fontId="21" fillId="3" borderId="8" xfId="2" applyNumberFormat="1" applyFill="1" applyBorder="1" applyAlignment="1">
      <alignment horizontal="center" wrapText="1"/>
    </xf>
    <xf numFmtId="0" fontId="23" fillId="4" borderId="0" xfId="2" applyFont="1" applyFill="1" applyBorder="1"/>
    <xf numFmtId="0" fontId="21" fillId="3" borderId="10" xfId="2" applyFill="1" applyBorder="1"/>
    <xf numFmtId="14" fontId="24" fillId="3" borderId="11" xfId="2" applyNumberFormat="1" applyFont="1" applyFill="1" applyBorder="1"/>
    <xf numFmtId="49" fontId="24" fillId="3" borderId="8" xfId="2" applyNumberFormat="1" applyFont="1" applyFill="1" applyBorder="1"/>
    <xf numFmtId="0" fontId="23" fillId="4" borderId="3" xfId="2" applyFont="1" applyFill="1" applyBorder="1"/>
    <xf numFmtId="1" fontId="25" fillId="4" borderId="3" xfId="2" applyNumberFormat="1" applyFont="1" applyFill="1" applyBorder="1"/>
    <xf numFmtId="0" fontId="21" fillId="3" borderId="10" xfId="2" applyNumberFormat="1" applyFill="1" applyBorder="1"/>
    <xf numFmtId="0" fontId="21" fillId="3" borderId="0" xfId="2" applyFill="1" applyBorder="1"/>
    <xf numFmtId="49" fontId="21" fillId="3" borderId="10" xfId="2" applyNumberFormat="1" applyFill="1" applyBorder="1"/>
    <xf numFmtId="0" fontId="21" fillId="0" borderId="0" xfId="2" applyFill="1" applyBorder="1"/>
    <xf numFmtId="14" fontId="21" fillId="3" borderId="10" xfId="2" applyNumberFormat="1" applyFill="1" applyBorder="1"/>
    <xf numFmtId="49" fontId="25" fillId="3" borderId="10" xfId="2" applyNumberFormat="1" applyFont="1" applyFill="1" applyBorder="1"/>
    <xf numFmtId="0" fontId="21" fillId="0" borderId="0" xfId="2" applyFill="1"/>
    <xf numFmtId="49" fontId="21" fillId="0" borderId="0" xfId="2" applyNumberFormat="1" applyFill="1" applyBorder="1"/>
    <xf numFmtId="0" fontId="21" fillId="0" borderId="0" xfId="2" applyNumberFormat="1" applyFill="1" applyBorder="1"/>
    <xf numFmtId="14" fontId="21" fillId="0" borderId="0" xfId="2" applyNumberFormat="1" applyFill="1" applyBorder="1"/>
    <xf numFmtId="0" fontId="21" fillId="0" borderId="8" xfId="2" applyFill="1" applyBorder="1"/>
    <xf numFmtId="0" fontId="21" fillId="0" borderId="12" xfId="2" applyNumberFormat="1" applyFill="1" applyBorder="1"/>
    <xf numFmtId="0" fontId="21" fillId="0" borderId="12" xfId="2" applyFill="1" applyBorder="1"/>
    <xf numFmtId="0" fontId="21" fillId="0" borderId="10" xfId="2" applyFill="1" applyBorder="1"/>
    <xf numFmtId="0" fontId="21" fillId="5" borderId="5" xfId="2" applyFill="1" applyBorder="1" applyAlignment="1">
      <alignment horizontal="center" wrapText="1"/>
    </xf>
    <xf numFmtId="0" fontId="21" fillId="5" borderId="6" xfId="2" applyFill="1" applyBorder="1" applyAlignment="1">
      <alignment horizontal="center" wrapText="1"/>
    </xf>
    <xf numFmtId="0" fontId="21" fillId="6" borderId="5" xfId="2" applyFill="1" applyBorder="1" applyAlignment="1">
      <alignment horizontal="center"/>
    </xf>
    <xf numFmtId="0" fontId="21" fillId="6" borderId="3" xfId="2" applyFill="1" applyBorder="1" applyAlignment="1">
      <alignment horizontal="center"/>
    </xf>
    <xf numFmtId="0" fontId="21" fillId="6" borderId="3" xfId="2" applyFill="1" applyBorder="1"/>
    <xf numFmtId="0" fontId="21" fillId="5" borderId="6" xfId="2" applyNumberFormat="1" applyFill="1" applyBorder="1" applyAlignment="1">
      <alignment horizontal="center" wrapText="1"/>
    </xf>
    <xf numFmtId="49" fontId="21" fillId="5" borderId="7" xfId="2" applyNumberFormat="1" applyFill="1" applyBorder="1" applyAlignment="1">
      <alignment horizontal="center" wrapText="1"/>
    </xf>
    <xf numFmtId="0" fontId="21" fillId="5" borderId="7" xfId="2" applyFill="1" applyBorder="1" applyAlignment="1">
      <alignment horizontal="center" wrapText="1"/>
    </xf>
    <xf numFmtId="49" fontId="21" fillId="5" borderId="5" xfId="2" applyNumberFormat="1" applyFill="1" applyBorder="1" applyAlignment="1">
      <alignment horizontal="center" wrapText="1"/>
    </xf>
    <xf numFmtId="0" fontId="23" fillId="5" borderId="0" xfId="2" applyFont="1" applyFill="1" applyBorder="1" applyAlignment="1">
      <alignment horizontal="left" wrapText="1"/>
    </xf>
    <xf numFmtId="0" fontId="24" fillId="5" borderId="8" xfId="2" applyFont="1" applyFill="1" applyBorder="1"/>
    <xf numFmtId="0" fontId="24" fillId="5" borderId="0" xfId="2" applyFont="1" applyFill="1" applyBorder="1"/>
    <xf numFmtId="14" fontId="21" fillId="5" borderId="6" xfId="2" applyNumberFormat="1" applyFill="1" applyBorder="1" applyAlignment="1">
      <alignment horizontal="center" wrapText="1"/>
    </xf>
    <xf numFmtId="0" fontId="21" fillId="6" borderId="8" xfId="2" applyFill="1" applyBorder="1" applyAlignment="1">
      <alignment horizontal="right"/>
    </xf>
    <xf numFmtId="17" fontId="21" fillId="6" borderId="0" xfId="2" applyNumberFormat="1" applyFill="1" applyBorder="1"/>
    <xf numFmtId="0" fontId="21" fillId="6" borderId="8" xfId="2" applyFill="1" applyBorder="1"/>
    <xf numFmtId="0" fontId="21" fillId="6" borderId="0" xfId="2" applyFill="1" applyBorder="1"/>
    <xf numFmtId="0" fontId="24" fillId="5" borderId="8" xfId="2" applyNumberFormat="1" applyFont="1" applyFill="1" applyBorder="1"/>
    <xf numFmtId="49" fontId="24" fillId="5" borderId="0" xfId="2" applyNumberFormat="1" applyFont="1" applyFill="1" applyBorder="1"/>
    <xf numFmtId="0" fontId="23" fillId="5" borderId="9" xfId="2" applyFont="1" applyFill="1" applyBorder="1" applyAlignment="1">
      <alignment horizontal="left" wrapText="1"/>
    </xf>
    <xf numFmtId="0" fontId="24" fillId="5" borderId="0" xfId="2" applyFont="1" applyFill="1" applyBorder="1" applyAlignment="1">
      <alignment wrapText="1"/>
    </xf>
    <xf numFmtId="0" fontId="23" fillId="5" borderId="0" xfId="2" applyFont="1" applyFill="1" applyBorder="1" applyAlignment="1"/>
    <xf numFmtId="14" fontId="24" fillId="5" borderId="8" xfId="2" applyNumberFormat="1" applyFont="1" applyFill="1" applyBorder="1"/>
    <xf numFmtId="49" fontId="24" fillId="5" borderId="8" xfId="2" applyNumberFormat="1" applyFont="1" applyFill="1" applyBorder="1"/>
    <xf numFmtId="0" fontId="23" fillId="6" borderId="0" xfId="2" applyFont="1" applyFill="1" applyBorder="1"/>
    <xf numFmtId="17" fontId="21" fillId="6" borderId="8" xfId="2" applyNumberFormat="1" applyFill="1" applyBorder="1"/>
    <xf numFmtId="0" fontId="21" fillId="5" borderId="10" xfId="2" applyFill="1" applyBorder="1"/>
    <xf numFmtId="14" fontId="24" fillId="5" borderId="11" xfId="2" applyNumberFormat="1" applyFont="1" applyFill="1" applyBorder="1"/>
    <xf numFmtId="49" fontId="21" fillId="5" borderId="0" xfId="2" applyNumberFormat="1" applyFill="1" applyBorder="1" applyAlignment="1">
      <alignment horizontal="center" wrapText="1"/>
    </xf>
    <xf numFmtId="0" fontId="21" fillId="6" borderId="13" xfId="2" applyFill="1" applyBorder="1"/>
    <xf numFmtId="0" fontId="21" fillId="6" borderId="10" xfId="2" applyFill="1" applyBorder="1"/>
    <xf numFmtId="1" fontId="21" fillId="6" borderId="10" xfId="2" applyNumberFormat="1" applyFill="1" applyBorder="1"/>
    <xf numFmtId="1" fontId="25" fillId="6" borderId="10" xfId="2" applyNumberFormat="1" applyFont="1" applyFill="1" applyBorder="1"/>
    <xf numFmtId="0" fontId="21" fillId="5" borderId="10" xfId="2" applyNumberFormat="1" applyFill="1" applyBorder="1"/>
    <xf numFmtId="49" fontId="21" fillId="5" borderId="3" xfId="2" applyNumberFormat="1" applyFill="1" applyBorder="1"/>
    <xf numFmtId="0" fontId="21" fillId="5" borderId="0" xfId="2" applyFill="1" applyBorder="1"/>
    <xf numFmtId="0" fontId="21" fillId="5" borderId="0" xfId="2" applyFill="1"/>
    <xf numFmtId="49" fontId="21" fillId="5" borderId="10" xfId="2" applyNumberFormat="1" applyFill="1" applyBorder="1"/>
    <xf numFmtId="0" fontId="26" fillId="7" borderId="0" xfId="2" applyFont="1" applyFill="1" applyBorder="1"/>
    <xf numFmtId="14" fontId="21" fillId="5" borderId="10" xfId="2" applyNumberFormat="1" applyFill="1" applyBorder="1"/>
    <xf numFmtId="49" fontId="25" fillId="5" borderId="10" xfId="2" applyNumberFormat="1" applyFont="1" applyFill="1" applyBorder="1"/>
    <xf numFmtId="0" fontId="21" fillId="7" borderId="0" xfId="2" applyFill="1"/>
    <xf numFmtId="0" fontId="21" fillId="7" borderId="0" xfId="2" applyNumberFormat="1" applyFill="1" applyBorder="1"/>
    <xf numFmtId="0" fontId="21" fillId="7" borderId="0" xfId="2" applyFill="1" applyBorder="1"/>
    <xf numFmtId="49" fontId="21" fillId="5" borderId="0" xfId="2" applyNumberFormat="1" applyFill="1" applyBorder="1"/>
    <xf numFmtId="49" fontId="21" fillId="7" borderId="0" xfId="2" applyNumberFormat="1" applyFill="1" applyBorder="1"/>
    <xf numFmtId="9" fontId="26" fillId="7" borderId="0" xfId="2" applyNumberFormat="1" applyFont="1" applyFill="1" applyBorder="1"/>
    <xf numFmtId="14" fontId="21" fillId="7" borderId="0" xfId="2" applyNumberFormat="1" applyFill="1" applyBorder="1"/>
    <xf numFmtId="0" fontId="21" fillId="7" borderId="3" xfId="2" applyFill="1" applyBorder="1"/>
    <xf numFmtId="0" fontId="27" fillId="7" borderId="0" xfId="2" applyFont="1" applyFill="1" applyBorder="1"/>
    <xf numFmtId="0" fontId="28" fillId="7" borderId="0" xfId="2" applyFont="1" applyFill="1" applyBorder="1"/>
    <xf numFmtId="14" fontId="28" fillId="7" borderId="0" xfId="2" applyNumberFormat="1" applyFont="1" applyFill="1" applyBorder="1"/>
    <xf numFmtId="0" fontId="29" fillId="7" borderId="0" xfId="2" applyFont="1" applyFill="1" applyBorder="1"/>
    <xf numFmtId="0" fontId="26" fillId="0" borderId="0" xfId="2" applyFont="1"/>
    <xf numFmtId="14" fontId="26" fillId="7" borderId="0" xfId="2" applyNumberFormat="1" applyFont="1" applyFill="1" applyBorder="1"/>
    <xf numFmtId="0" fontId="30" fillId="7" borderId="0" xfId="2" applyFont="1" applyFill="1" applyBorder="1"/>
    <xf numFmtId="1" fontId="21" fillId="0" borderId="0" xfId="2" applyNumberFormat="1"/>
    <xf numFmtId="3" fontId="21" fillId="0" borderId="0" xfId="2" applyNumberFormat="1"/>
    <xf numFmtId="0" fontId="21" fillId="0" borderId="0" xfId="2" applyFont="1"/>
    <xf numFmtId="9" fontId="21" fillId="0" borderId="0" xfId="2" applyNumberFormat="1"/>
    <xf numFmtId="0" fontId="31" fillId="0" borderId="0" xfId="2" applyFont="1"/>
    <xf numFmtId="0" fontId="0" fillId="0" borderId="0" xfId="0" applyFont="1" applyFill="1"/>
    <xf numFmtId="0" fontId="35" fillId="0" borderId="0" xfId="5" applyFont="1" applyFill="1" applyAlignment="1">
      <alignment horizontal="left"/>
    </xf>
    <xf numFmtId="0" fontId="11" fillId="0" borderId="0" xfId="6"/>
    <xf numFmtId="0" fontId="34" fillId="0" borderId="0" xfId="5" applyFont="1" applyAlignment="1">
      <alignment horizontal="left"/>
    </xf>
    <xf numFmtId="0" fontId="34" fillId="0" borderId="0" xfId="5" applyFont="1" applyBorder="1" applyAlignment="1">
      <alignment horizontal="left"/>
    </xf>
    <xf numFmtId="0" fontId="36" fillId="0" borderId="0" xfId="5" applyFont="1" applyFill="1" applyAlignment="1">
      <alignment horizontal="left"/>
    </xf>
    <xf numFmtId="2" fontId="37" fillId="0" borderId="0" xfId="4" applyNumberFormat="1" applyFont="1" applyFill="1" applyBorder="1" applyAlignment="1">
      <alignment horizontal="left"/>
    </xf>
    <xf numFmtId="0" fontId="34" fillId="0" borderId="0" xfId="5" applyFont="1" applyFill="1" applyAlignment="1">
      <alignment horizontal="left"/>
    </xf>
    <xf numFmtId="0" fontId="38" fillId="0" borderId="0" xfId="5" applyFont="1" applyAlignment="1">
      <alignment horizontal="left"/>
    </xf>
    <xf numFmtId="166" fontId="34" fillId="0" borderId="0" xfId="5" applyNumberFormat="1" applyFont="1" applyAlignment="1">
      <alignment horizontal="left"/>
    </xf>
    <xf numFmtId="0" fontId="39" fillId="8" borderId="0" xfId="3" applyFont="1" applyAlignment="1">
      <alignment horizontal="left"/>
    </xf>
    <xf numFmtId="166" fontId="39" fillId="8" borderId="0" xfId="3" applyNumberFormat="1" applyFont="1" applyAlignment="1">
      <alignment horizontal="left"/>
    </xf>
    <xf numFmtId="0" fontId="40" fillId="0" borderId="0" xfId="6" applyFont="1" applyFill="1" applyAlignment="1">
      <alignment horizontal="left"/>
    </xf>
    <xf numFmtId="0" fontId="32" fillId="8" borderId="0" xfId="3"/>
    <xf numFmtId="0" fontId="39" fillId="8" borderId="0" xfId="3" applyFont="1" applyAlignment="1">
      <alignment wrapText="1"/>
    </xf>
    <xf numFmtId="0" fontId="36" fillId="11" borderId="0" xfId="5" applyFont="1" applyFill="1" applyAlignment="1">
      <alignment horizontal="left"/>
    </xf>
    <xf numFmtId="0" fontId="40" fillId="11" borderId="0" xfId="5" applyFont="1" applyFill="1" applyAlignment="1">
      <alignment horizontal="left"/>
    </xf>
    <xf numFmtId="0" fontId="42" fillId="0" borderId="0" xfId="5" applyFont="1" applyAlignment="1">
      <alignment horizontal="left"/>
    </xf>
    <xf numFmtId="0" fontId="43" fillId="0" borderId="0" xfId="5" applyFont="1" applyAlignment="1">
      <alignment horizontal="left"/>
    </xf>
    <xf numFmtId="0" fontId="40" fillId="0" borderId="0" xfId="5" applyFont="1" applyAlignment="1">
      <alignment horizontal="left"/>
    </xf>
    <xf numFmtId="0" fontId="44" fillId="0" borderId="0" xfId="6" applyFont="1"/>
    <xf numFmtId="0" fontId="43" fillId="0" borderId="0" xfId="7" applyFont="1" applyFill="1" applyBorder="1"/>
    <xf numFmtId="166" fontId="43" fillId="0" borderId="0" xfId="5" applyNumberFormat="1" applyFont="1" applyAlignment="1">
      <alignment horizontal="left"/>
    </xf>
    <xf numFmtId="166" fontId="39" fillId="0" borderId="0" xfId="3" applyNumberFormat="1" applyFont="1" applyFill="1" applyAlignment="1">
      <alignment horizontal="left"/>
    </xf>
    <xf numFmtId="166" fontId="43" fillId="0" borderId="0" xfId="5" applyNumberFormat="1" applyFont="1" applyFill="1" applyAlignment="1">
      <alignment horizontal="left"/>
    </xf>
    <xf numFmtId="0" fontId="11" fillId="0" borderId="0" xfId="6" applyFill="1"/>
    <xf numFmtId="0" fontId="41" fillId="0" borderId="0" xfId="0" applyFont="1"/>
    <xf numFmtId="0" fontId="24" fillId="0" borderId="0" xfId="0" applyFont="1"/>
    <xf numFmtId="0" fontId="42" fillId="0" borderId="0" xfId="5" applyFont="1"/>
    <xf numFmtId="0" fontId="43" fillId="0" borderId="0" xfId="0" applyFont="1"/>
    <xf numFmtId="0" fontId="45" fillId="0" borderId="0" xfId="0" applyFont="1"/>
    <xf numFmtId="0" fontId="40" fillId="11" borderId="0" xfId="0" applyFont="1" applyFill="1"/>
    <xf numFmtId="3" fontId="46" fillId="11" borderId="0" xfId="8" applyNumberFormat="1" applyFill="1"/>
    <xf numFmtId="0" fontId="0" fillId="0" borderId="0" xfId="0" applyFill="1"/>
    <xf numFmtId="0" fontId="10" fillId="0" borderId="0" xfId="10" applyAlignment="1">
      <alignment wrapText="1"/>
    </xf>
    <xf numFmtId="0" fontId="10" fillId="0" borderId="0" xfId="10"/>
    <xf numFmtId="0" fontId="49" fillId="0" borderId="0" xfId="10" applyFont="1" applyAlignment="1">
      <alignment wrapText="1"/>
    </xf>
    <xf numFmtId="0" fontId="10" fillId="0" borderId="0" xfId="10" applyProtection="1">
      <protection locked="0"/>
    </xf>
    <xf numFmtId="1" fontId="10" fillId="0" borderId="0" xfId="11" applyNumberFormat="1" applyFont="1"/>
    <xf numFmtId="1" fontId="10" fillId="0" borderId="0" xfId="10" applyNumberFormat="1"/>
    <xf numFmtId="166" fontId="32" fillId="8" borderId="0" xfId="3" applyNumberFormat="1"/>
    <xf numFmtId="167" fontId="32" fillId="8" borderId="0" xfId="3" applyNumberFormat="1"/>
    <xf numFmtId="168" fontId="32" fillId="8" borderId="0" xfId="3" applyNumberFormat="1"/>
    <xf numFmtId="167" fontId="10" fillId="0" borderId="0" xfId="10" applyNumberFormat="1"/>
    <xf numFmtId="167" fontId="10" fillId="0" borderId="0" xfId="11" applyNumberFormat="1" applyFont="1"/>
    <xf numFmtId="0" fontId="50" fillId="8" borderId="0" xfId="3" applyFont="1"/>
    <xf numFmtId="0" fontId="32" fillId="8" borderId="14" xfId="3" applyBorder="1"/>
    <xf numFmtId="0" fontId="32" fillId="8" borderId="0" xfId="3" applyProtection="1"/>
    <xf numFmtId="0" fontId="32" fillId="8" borderId="0" xfId="3" applyAlignment="1">
      <alignment horizontal="center"/>
    </xf>
    <xf numFmtId="0" fontId="32" fillId="8" borderId="12" xfId="3" applyBorder="1" applyAlignment="1">
      <alignment horizontal="center"/>
    </xf>
    <xf numFmtId="0" fontId="32" fillId="8" borderId="16" xfId="3" applyBorder="1" applyAlignment="1">
      <alignment horizontal="center"/>
    </xf>
    <xf numFmtId="0" fontId="32" fillId="8" borderId="9" xfId="3" applyBorder="1"/>
    <xf numFmtId="166" fontId="32" fillId="8" borderId="0" xfId="3" applyNumberFormat="1" applyBorder="1" applyAlignment="1">
      <alignment horizontal="center"/>
    </xf>
    <xf numFmtId="2" fontId="32" fillId="8" borderId="0" xfId="3" applyNumberFormat="1" applyBorder="1" applyAlignment="1">
      <alignment horizontal="center"/>
    </xf>
    <xf numFmtId="0" fontId="32" fillId="8" borderId="7" xfId="3" applyBorder="1"/>
    <xf numFmtId="9" fontId="32" fillId="8" borderId="3" xfId="3" applyNumberFormat="1" applyBorder="1" applyAlignment="1">
      <alignment horizontal="center"/>
    </xf>
    <xf numFmtId="0" fontId="10" fillId="0" borderId="0" xfId="375"/>
    <xf numFmtId="0" fontId="37" fillId="0" borderId="0" xfId="7" applyFill="1" applyBorder="1"/>
    <xf numFmtId="0" fontId="41" fillId="0" borderId="0" xfId="375" applyFont="1"/>
    <xf numFmtId="0" fontId="24" fillId="0" borderId="0" xfId="375" applyFont="1"/>
    <xf numFmtId="0" fontId="71" fillId="0" borderId="0" xfId="375" applyFont="1" applyFill="1"/>
    <xf numFmtId="0" fontId="36" fillId="0" borderId="0" xfId="375" applyFont="1"/>
    <xf numFmtId="0" fontId="72" fillId="0" borderId="0" xfId="0" applyFont="1" applyAlignment="1">
      <alignment horizontal="left"/>
    </xf>
    <xf numFmtId="14" fontId="72" fillId="0" borderId="0" xfId="0" applyNumberFormat="1" applyFont="1" applyAlignment="1">
      <alignment horizontal="left"/>
    </xf>
    <xf numFmtId="14" fontId="0" fillId="0" borderId="0" xfId="0" applyNumberFormat="1" applyAlignment="1">
      <alignment horizontal="left"/>
    </xf>
    <xf numFmtId="0" fontId="9" fillId="0" borderId="0" xfId="375" applyFont="1"/>
    <xf numFmtId="0" fontId="73" fillId="0" borderId="24" xfId="0" applyFont="1" applyFill="1" applyBorder="1" applyAlignment="1">
      <alignment horizontal="left" vertical="top" wrapText="1"/>
    </xf>
    <xf numFmtId="0" fontId="73" fillId="36" borderId="24" xfId="0" applyFont="1" applyFill="1" applyBorder="1" applyAlignment="1">
      <alignment horizontal="left" vertical="top" wrapText="1"/>
    </xf>
    <xf numFmtId="0" fontId="74" fillId="0" borderId="0" xfId="0" applyFont="1"/>
    <xf numFmtId="0" fontId="75" fillId="0" borderId="0" xfId="0" applyFont="1" applyAlignment="1">
      <alignment horizontal="left"/>
    </xf>
    <xf numFmtId="14" fontId="75" fillId="0" borderId="0" xfId="0" applyNumberFormat="1" applyFont="1" applyAlignment="1">
      <alignment horizontal="left"/>
    </xf>
    <xf numFmtId="0" fontId="44" fillId="37" borderId="12" xfId="0" applyFont="1" applyFill="1" applyBorder="1" applyAlignment="1">
      <alignment vertical="top" wrapText="1"/>
    </xf>
    <xf numFmtId="167" fontId="43" fillId="0" borderId="0" xfId="718" applyNumberFormat="1" applyFont="1" applyAlignment="1">
      <alignment horizontal="left"/>
    </xf>
    <xf numFmtId="167" fontId="11" fillId="0" borderId="0" xfId="718" applyNumberFormat="1" applyFont="1"/>
    <xf numFmtId="167" fontId="34" fillId="0" borderId="0" xfId="718" applyNumberFormat="1" applyFont="1" applyAlignment="1">
      <alignment horizontal="left"/>
    </xf>
    <xf numFmtId="167" fontId="39" fillId="8" borderId="0" xfId="718" applyNumberFormat="1" applyFont="1" applyFill="1" applyAlignment="1">
      <alignment horizontal="left"/>
    </xf>
    <xf numFmtId="167" fontId="44" fillId="37" borderId="12" xfId="718" applyNumberFormat="1" applyFont="1" applyFill="1" applyBorder="1" applyAlignment="1">
      <alignment vertical="top" wrapText="1"/>
    </xf>
    <xf numFmtId="167" fontId="73" fillId="36" borderId="24" xfId="718" applyNumberFormat="1" applyFont="1" applyFill="1" applyBorder="1" applyAlignment="1">
      <alignment horizontal="left" vertical="top" wrapText="1"/>
    </xf>
    <xf numFmtId="167" fontId="72" fillId="0" borderId="0" xfId="718" applyNumberFormat="1" applyFont="1" applyAlignment="1">
      <alignment horizontal="left" vertical="center"/>
    </xf>
    <xf numFmtId="0" fontId="73" fillId="36" borderId="12" xfId="0" applyFont="1" applyFill="1" applyBorder="1" applyAlignment="1">
      <alignment horizontal="left" vertical="top" wrapText="1"/>
    </xf>
    <xf numFmtId="0" fontId="0" fillId="0" borderId="25" xfId="0" applyBorder="1"/>
    <xf numFmtId="3" fontId="0" fillId="11" borderId="25" xfId="0" applyNumberFormat="1" applyFill="1" applyBorder="1"/>
    <xf numFmtId="3" fontId="46" fillId="11" borderId="25" xfId="8" applyNumberFormat="1" applyFill="1" applyBorder="1"/>
    <xf numFmtId="1" fontId="0" fillId="0" borderId="25" xfId="0" applyNumberFormat="1" applyFill="1" applyBorder="1"/>
    <xf numFmtId="3" fontId="0" fillId="0" borderId="25" xfId="0" applyNumberFormat="1" applyBorder="1"/>
    <xf numFmtId="167" fontId="0" fillId="0" borderId="25" xfId="718" applyNumberFormat="1" applyFont="1" applyBorder="1" applyAlignment="1">
      <alignment horizontal="center" vertical="center"/>
    </xf>
    <xf numFmtId="167" fontId="0" fillId="0" borderId="25" xfId="718" applyNumberFormat="1" applyFont="1" applyFill="1" applyBorder="1" applyAlignment="1">
      <alignment horizontal="center" vertical="center"/>
    </xf>
    <xf numFmtId="0" fontId="77" fillId="0" borderId="0" xfId="0" applyFont="1" applyAlignment="1">
      <alignment vertical="center"/>
    </xf>
    <xf numFmtId="0" fontId="8" fillId="0" borderId="0" xfId="6" applyFont="1"/>
    <xf numFmtId="166" fontId="10" fillId="66" borderId="0" xfId="375" applyNumberFormat="1" applyFill="1"/>
    <xf numFmtId="0" fontId="7" fillId="0" borderId="0" xfId="375" applyFont="1"/>
    <xf numFmtId="0" fontId="7" fillId="0" borderId="0" xfId="719"/>
    <xf numFmtId="179" fontId="47" fillId="0" borderId="25" xfId="719" applyNumberFormat="1" applyFont="1" applyFill="1" applyBorder="1"/>
    <xf numFmtId="181" fontId="7" fillId="0" borderId="25" xfId="719" applyNumberFormat="1" applyFill="1" applyBorder="1"/>
    <xf numFmtId="179" fontId="7" fillId="75" borderId="25" xfId="719" applyNumberFormat="1" applyFill="1" applyBorder="1"/>
    <xf numFmtId="180" fontId="7" fillId="75" borderId="25" xfId="719" applyNumberFormat="1" applyFill="1" applyBorder="1"/>
    <xf numFmtId="179" fontId="7" fillId="65" borderId="0" xfId="719" applyNumberFormat="1" applyFill="1"/>
    <xf numFmtId="180" fontId="7" fillId="65" borderId="0" xfId="719" applyNumberFormat="1" applyFill="1"/>
    <xf numFmtId="2" fontId="10" fillId="11" borderId="0" xfId="375" applyNumberFormat="1" applyFill="1"/>
    <xf numFmtId="166" fontId="45" fillId="0" borderId="0" xfId="0" applyNumberFormat="1" applyFont="1" applyAlignment="1">
      <alignment horizontal="right"/>
    </xf>
    <xf numFmtId="0" fontId="0" fillId="0" borderId="34" xfId="0" applyBorder="1"/>
    <xf numFmtId="0" fontId="80" fillId="83" borderId="34" xfId="0" applyFont="1" applyFill="1" applyBorder="1" applyAlignment="1">
      <alignment horizontal="center" vertical="center"/>
    </xf>
    <xf numFmtId="0" fontId="129" fillId="0" borderId="34" xfId="0" applyFont="1" applyBorder="1"/>
    <xf numFmtId="0" fontId="47" fillId="37" borderId="34" xfId="0" applyFont="1" applyFill="1" applyBorder="1"/>
    <xf numFmtId="0" fontId="47" fillId="13" borderId="34" xfId="0" applyFont="1" applyFill="1" applyBorder="1"/>
    <xf numFmtId="0" fontId="0" fillId="0" borderId="35" xfId="0" applyBorder="1"/>
    <xf numFmtId="0" fontId="47" fillId="0" borderId="37" xfId="0" applyFont="1" applyBorder="1"/>
    <xf numFmtId="1" fontId="0" fillId="0" borderId="38" xfId="0" applyNumberFormat="1" applyBorder="1" applyAlignment="1">
      <alignment horizontal="center" vertical="center"/>
    </xf>
    <xf numFmtId="1" fontId="0" fillId="0" borderId="39" xfId="0" applyNumberFormat="1" applyBorder="1" applyAlignment="1">
      <alignment horizontal="center" vertical="center"/>
    </xf>
    <xf numFmtId="174" fontId="0" fillId="0" borderId="40" xfId="0" applyNumberFormat="1" applyBorder="1" applyAlignment="1">
      <alignment horizontal="center" vertical="center"/>
    </xf>
    <xf numFmtId="0" fontId="0" fillId="0" borderId="41" xfId="0" applyBorder="1"/>
    <xf numFmtId="0" fontId="0" fillId="0" borderId="42" xfId="0" applyBorder="1"/>
    <xf numFmtId="0" fontId="47" fillId="0" borderId="34" xfId="0" applyFont="1" applyBorder="1" applyAlignment="1">
      <alignment horizontal="center" vertical="center"/>
    </xf>
    <xf numFmtId="2" fontId="0" fillId="13" borderId="34" xfId="26535" applyNumberFormat="1" applyFont="1" applyFill="1" applyBorder="1" applyAlignment="1">
      <alignment horizontal="center" vertical="center"/>
    </xf>
    <xf numFmtId="10" fontId="0" fillId="13" borderId="34" xfId="26535" applyNumberFormat="1" applyFont="1" applyFill="1" applyBorder="1" applyAlignment="1">
      <alignment horizontal="center" vertical="center"/>
    </xf>
    <xf numFmtId="0" fontId="0" fillId="0" borderId="36" xfId="0" applyBorder="1"/>
    <xf numFmtId="0" fontId="72" fillId="0" borderId="0" xfId="0" applyFont="1"/>
    <xf numFmtId="14" fontId="72" fillId="0" borderId="0" xfId="0" applyNumberFormat="1" applyFont="1" applyAlignment="1">
      <alignment horizontal="left" vertical="top"/>
    </xf>
    <xf numFmtId="0" fontId="5" fillId="0" borderId="0" xfId="5054" applyFont="1" applyBorder="1" applyAlignment="1"/>
    <xf numFmtId="0" fontId="4" fillId="0" borderId="0" xfId="375" applyFont="1"/>
    <xf numFmtId="167" fontId="11" fillId="0" borderId="0" xfId="6" applyNumberFormat="1"/>
    <xf numFmtId="43" fontId="11" fillId="0" borderId="0" xfId="6" applyNumberFormat="1"/>
    <xf numFmtId="0" fontId="130" fillId="0" borderId="0" xfId="0" applyFont="1" applyFill="1" applyProtection="1"/>
    <xf numFmtId="0" fontId="3" fillId="0" borderId="0" xfId="6" applyFont="1"/>
    <xf numFmtId="43" fontId="43" fillId="0" borderId="0" xfId="718" applyNumberFormat="1" applyFont="1" applyAlignment="1">
      <alignment horizontal="left"/>
    </xf>
    <xf numFmtId="0" fontId="131" fillId="0" borderId="0" xfId="0" applyFont="1" applyFill="1" applyProtection="1"/>
    <xf numFmtId="0" fontId="132" fillId="0" borderId="0" xfId="0" applyFont="1" applyFill="1" applyProtection="1"/>
    <xf numFmtId="0" fontId="133" fillId="0" borderId="0" xfId="0" applyFont="1" applyFill="1" applyAlignment="1" applyProtection="1">
      <alignment horizontal="left"/>
    </xf>
    <xf numFmtId="0" fontId="130" fillId="0" borderId="0" xfId="0" applyFont="1" applyFill="1" applyAlignment="1" applyProtection="1">
      <alignment horizontal="right"/>
    </xf>
    <xf numFmtId="0" fontId="132" fillId="0" borderId="0" xfId="0" applyFont="1" applyFill="1" applyAlignment="1" applyProtection="1">
      <alignment wrapText="1"/>
    </xf>
    <xf numFmtId="0" fontId="130" fillId="0" borderId="0" xfId="0" applyNumberFormat="1" applyFont="1" applyFill="1" applyBorder="1" applyAlignment="1" applyProtection="1"/>
    <xf numFmtId="166" fontId="130" fillId="85" borderId="0" xfId="0" applyNumberFormat="1" applyFont="1" applyFill="1" applyBorder="1" applyAlignment="1" applyProtection="1"/>
    <xf numFmtId="166" fontId="130" fillId="0" borderId="0" xfId="0" applyNumberFormat="1" applyFont="1" applyFill="1" applyBorder="1" applyAlignment="1" applyProtection="1"/>
    <xf numFmtId="0" fontId="136" fillId="0" borderId="0" xfId="0" applyNumberFormat="1" applyFont="1" applyFill="1" applyBorder="1" applyAlignment="1" applyProtection="1">
      <alignment horizontal="left" vertical="center"/>
    </xf>
    <xf numFmtId="0" fontId="2" fillId="0" borderId="0" xfId="375" applyFont="1"/>
    <xf numFmtId="0" fontId="44" fillId="37" borderId="44" xfId="0" applyFont="1" applyFill="1" applyBorder="1" applyAlignment="1">
      <alignment vertical="top" wrapText="1"/>
    </xf>
    <xf numFmtId="0" fontId="73" fillId="36" borderId="45" xfId="0" applyFont="1" applyFill="1" applyBorder="1" applyAlignment="1">
      <alignment horizontal="left" vertical="top" wrapText="1"/>
    </xf>
    <xf numFmtId="166" fontId="0" fillId="0" borderId="0" xfId="0" applyNumberFormat="1"/>
    <xf numFmtId="0" fontId="48" fillId="0" borderId="0" xfId="0" applyNumberFormat="1" applyFont="1" applyFill="1" applyBorder="1" applyAlignment="1" applyProtection="1"/>
    <xf numFmtId="0" fontId="43" fillId="0" borderId="0" xfId="718" applyNumberFormat="1" applyFont="1" applyAlignment="1">
      <alignment horizontal="left"/>
    </xf>
    <xf numFmtId="0" fontId="130" fillId="0" borderId="0" xfId="0" applyNumberFormat="1" applyFont="1" applyFill="1" applyBorder="1" applyAlignment="1" applyProtection="1">
      <alignment horizontal="left" vertical="center" wrapText="1"/>
    </xf>
    <xf numFmtId="0" fontId="80" fillId="84" borderId="34" xfId="0" applyFont="1" applyFill="1" applyBorder="1" applyAlignment="1">
      <alignment horizontal="center"/>
    </xf>
    <xf numFmtId="0" fontId="0" fillId="0" borderId="35" xfId="0" applyBorder="1" applyAlignment="1">
      <alignment horizontal="center" wrapText="1"/>
    </xf>
    <xf numFmtId="0" fontId="0" fillId="0" borderId="36" xfId="0" applyBorder="1" applyAlignment="1">
      <alignment horizontal="center" wrapText="1"/>
    </xf>
    <xf numFmtId="0" fontId="0" fillId="0" borderId="43"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cellXfs>
  <cellStyles count="26540">
    <cellStyle name="_x000a_shell=progma 2" xfId="720" xr:uid="{00000000-0005-0000-0000-000000000000}"/>
    <cellStyle name="_x000a_shell=progma 2 2" xfId="721" xr:uid="{00000000-0005-0000-0000-000001000000}"/>
    <cellStyle name="1.000" xfId="722" xr:uid="{00000000-0005-0000-0000-000002000000}"/>
    <cellStyle name="1.000 2" xfId="723" xr:uid="{00000000-0005-0000-0000-000003000000}"/>
    <cellStyle name="1.000 2 2" xfId="12647" xr:uid="{00000000-0005-0000-0000-000004000000}"/>
    <cellStyle name="1.000 2 2 2" xfId="15888" xr:uid="{00000000-0005-0000-0000-000005000000}"/>
    <cellStyle name="1.000 2 3" xfId="12724" xr:uid="{00000000-0005-0000-0000-000006000000}"/>
    <cellStyle name="1.000 3" xfId="12648" xr:uid="{00000000-0005-0000-0000-000007000000}"/>
    <cellStyle name="1.000 3 2" xfId="15889" xr:uid="{00000000-0005-0000-0000-000008000000}"/>
    <cellStyle name="1.000 4" xfId="12723" xr:uid="{00000000-0005-0000-0000-000009000000}"/>
    <cellStyle name="20 % - Markeringsfarve1" xfId="724" xr:uid="{00000000-0005-0000-0000-00000A000000}"/>
    <cellStyle name="20 % - Markeringsfarve1 10" xfId="9677" xr:uid="{00000000-0005-0000-0000-00000B000000}"/>
    <cellStyle name="20 % - Markeringsfarve1 10 2" xfId="9678" xr:uid="{00000000-0005-0000-0000-00000C000000}"/>
    <cellStyle name="20 % - Markeringsfarve1 11" xfId="9679" xr:uid="{00000000-0005-0000-0000-00000D000000}"/>
    <cellStyle name="20 % - Markeringsfarve1 2" xfId="725" xr:uid="{00000000-0005-0000-0000-00000E000000}"/>
    <cellStyle name="20 % - Markeringsfarve1 2 10" xfId="9680" xr:uid="{00000000-0005-0000-0000-00000F000000}"/>
    <cellStyle name="20 % - Markeringsfarve1 2 2" xfId="726" xr:uid="{00000000-0005-0000-0000-000010000000}"/>
    <cellStyle name="20 % - Markeringsfarve1 2 2 2" xfId="727" xr:uid="{00000000-0005-0000-0000-000011000000}"/>
    <cellStyle name="20 % - Markeringsfarve1 2 2 2 2" xfId="9681" xr:uid="{00000000-0005-0000-0000-000012000000}"/>
    <cellStyle name="20 % - Markeringsfarve1 2 2 2 3" xfId="9682" xr:uid="{00000000-0005-0000-0000-000013000000}"/>
    <cellStyle name="20 % - Markeringsfarve1 2 2 3" xfId="9683" xr:uid="{00000000-0005-0000-0000-000014000000}"/>
    <cellStyle name="20 % - Markeringsfarve1 2 2 3 2" xfId="9684" xr:uid="{00000000-0005-0000-0000-000015000000}"/>
    <cellStyle name="20 % - Markeringsfarve1 2 2 3 3" xfId="9685" xr:uid="{00000000-0005-0000-0000-000016000000}"/>
    <cellStyle name="20 % - Markeringsfarve1 2 2 4" xfId="9686" xr:uid="{00000000-0005-0000-0000-000017000000}"/>
    <cellStyle name="20 % - Markeringsfarve1 2 2 4 2" xfId="9687" xr:uid="{00000000-0005-0000-0000-000018000000}"/>
    <cellStyle name="20 % - Markeringsfarve1 2 2 4 3" xfId="9688" xr:uid="{00000000-0005-0000-0000-000019000000}"/>
    <cellStyle name="20 % - Markeringsfarve1 2 2 5" xfId="9689" xr:uid="{00000000-0005-0000-0000-00001A000000}"/>
    <cellStyle name="20 % - Markeringsfarve1 2 2 5 2" xfId="9690" xr:uid="{00000000-0005-0000-0000-00001B000000}"/>
    <cellStyle name="20 % - Markeringsfarve1 2 2 5 3" xfId="9691" xr:uid="{00000000-0005-0000-0000-00001C000000}"/>
    <cellStyle name="20 % - Markeringsfarve1 2 2 6" xfId="9692" xr:uid="{00000000-0005-0000-0000-00001D000000}"/>
    <cellStyle name="20 % - Markeringsfarve1 2 2 6 2" xfId="9693" xr:uid="{00000000-0005-0000-0000-00001E000000}"/>
    <cellStyle name="20 % - Markeringsfarve1 2 2 6 3" xfId="9694" xr:uid="{00000000-0005-0000-0000-00001F000000}"/>
    <cellStyle name="20 % - Markeringsfarve1 2 2 7" xfId="9695" xr:uid="{00000000-0005-0000-0000-000020000000}"/>
    <cellStyle name="20 % - Markeringsfarve1 2 2 7 2" xfId="9696" xr:uid="{00000000-0005-0000-0000-000021000000}"/>
    <cellStyle name="20 % - Markeringsfarve1 2 2 8" xfId="9697" xr:uid="{00000000-0005-0000-0000-000022000000}"/>
    <cellStyle name="20 % - Markeringsfarve1 2 3" xfId="728" xr:uid="{00000000-0005-0000-0000-000023000000}"/>
    <cellStyle name="20 % - Markeringsfarve1 2 3 2" xfId="729" xr:uid="{00000000-0005-0000-0000-000024000000}"/>
    <cellStyle name="20 % - Markeringsfarve1 2 3 2 2" xfId="9698" xr:uid="{00000000-0005-0000-0000-000025000000}"/>
    <cellStyle name="20 % - Markeringsfarve1 2 3 2 3" xfId="9699" xr:uid="{00000000-0005-0000-0000-000026000000}"/>
    <cellStyle name="20 % - Markeringsfarve1 2 3 3" xfId="9700" xr:uid="{00000000-0005-0000-0000-000027000000}"/>
    <cellStyle name="20 % - Markeringsfarve1 2 3 3 2" xfId="9701" xr:uid="{00000000-0005-0000-0000-000028000000}"/>
    <cellStyle name="20 % - Markeringsfarve1 2 3 3 3" xfId="9702" xr:uid="{00000000-0005-0000-0000-000029000000}"/>
    <cellStyle name="20 % - Markeringsfarve1 2 3 4" xfId="9703" xr:uid="{00000000-0005-0000-0000-00002A000000}"/>
    <cellStyle name="20 % - Markeringsfarve1 2 3 4 2" xfId="9704" xr:uid="{00000000-0005-0000-0000-00002B000000}"/>
    <cellStyle name="20 % - Markeringsfarve1 2 3 4 3" xfId="9705" xr:uid="{00000000-0005-0000-0000-00002C000000}"/>
    <cellStyle name="20 % - Markeringsfarve1 2 3 5" xfId="9706" xr:uid="{00000000-0005-0000-0000-00002D000000}"/>
    <cellStyle name="20 % - Markeringsfarve1 2 3 5 2" xfId="9707" xr:uid="{00000000-0005-0000-0000-00002E000000}"/>
    <cellStyle name="20 % - Markeringsfarve1 2 3 5 3" xfId="9708" xr:uid="{00000000-0005-0000-0000-00002F000000}"/>
    <cellStyle name="20 % - Markeringsfarve1 2 3 6" xfId="9709" xr:uid="{00000000-0005-0000-0000-000030000000}"/>
    <cellStyle name="20 % - Markeringsfarve1 2 3 6 2" xfId="9710" xr:uid="{00000000-0005-0000-0000-000031000000}"/>
    <cellStyle name="20 % - Markeringsfarve1 2 3 6 3" xfId="9711" xr:uid="{00000000-0005-0000-0000-000032000000}"/>
    <cellStyle name="20 % - Markeringsfarve1 2 3 7" xfId="9712" xr:uid="{00000000-0005-0000-0000-000033000000}"/>
    <cellStyle name="20 % - Markeringsfarve1 2 3 7 2" xfId="9713" xr:uid="{00000000-0005-0000-0000-000034000000}"/>
    <cellStyle name="20 % - Markeringsfarve1 2 3 8" xfId="9714" xr:uid="{00000000-0005-0000-0000-000035000000}"/>
    <cellStyle name="20 % - Markeringsfarve1 2 4" xfId="730" xr:uid="{00000000-0005-0000-0000-000036000000}"/>
    <cellStyle name="20 % - Markeringsfarve1 2 4 2" xfId="9715" xr:uid="{00000000-0005-0000-0000-000037000000}"/>
    <cellStyle name="20 % - Markeringsfarve1 2 4 3" xfId="9716" xr:uid="{00000000-0005-0000-0000-000038000000}"/>
    <cellStyle name="20 % - Markeringsfarve1 2 5" xfId="9717" xr:uid="{00000000-0005-0000-0000-000039000000}"/>
    <cellStyle name="20 % - Markeringsfarve1 2 5 2" xfId="9718" xr:uid="{00000000-0005-0000-0000-00003A000000}"/>
    <cellStyle name="20 % - Markeringsfarve1 2 5 3" xfId="9719" xr:uid="{00000000-0005-0000-0000-00003B000000}"/>
    <cellStyle name="20 % - Markeringsfarve1 2 6" xfId="9720" xr:uid="{00000000-0005-0000-0000-00003C000000}"/>
    <cellStyle name="20 % - Markeringsfarve1 2 6 2" xfId="9721" xr:uid="{00000000-0005-0000-0000-00003D000000}"/>
    <cellStyle name="20 % - Markeringsfarve1 2 6 3" xfId="9722" xr:uid="{00000000-0005-0000-0000-00003E000000}"/>
    <cellStyle name="20 % - Markeringsfarve1 2 7" xfId="9723" xr:uid="{00000000-0005-0000-0000-00003F000000}"/>
    <cellStyle name="20 % - Markeringsfarve1 2 7 2" xfId="9724" xr:uid="{00000000-0005-0000-0000-000040000000}"/>
    <cellStyle name="20 % - Markeringsfarve1 2 7 3" xfId="9725" xr:uid="{00000000-0005-0000-0000-000041000000}"/>
    <cellStyle name="20 % - Markeringsfarve1 2 8" xfId="9726" xr:uid="{00000000-0005-0000-0000-000042000000}"/>
    <cellStyle name="20 % - Markeringsfarve1 2 8 2" xfId="9727" xr:uid="{00000000-0005-0000-0000-000043000000}"/>
    <cellStyle name="20 % - Markeringsfarve1 2 8 3" xfId="9728" xr:uid="{00000000-0005-0000-0000-000044000000}"/>
    <cellStyle name="20 % - Markeringsfarve1 2 9" xfId="9729" xr:uid="{00000000-0005-0000-0000-000045000000}"/>
    <cellStyle name="20 % - Markeringsfarve1 2 9 2" xfId="9730" xr:uid="{00000000-0005-0000-0000-000046000000}"/>
    <cellStyle name="20 % - Markeringsfarve1 3" xfId="731" xr:uid="{00000000-0005-0000-0000-000047000000}"/>
    <cellStyle name="20 % - Markeringsfarve1 3 10" xfId="9731" xr:uid="{00000000-0005-0000-0000-000048000000}"/>
    <cellStyle name="20 % - Markeringsfarve1 3 2" xfId="732" xr:uid="{00000000-0005-0000-0000-000049000000}"/>
    <cellStyle name="20 % - Markeringsfarve1 3 2 2" xfId="733" xr:uid="{00000000-0005-0000-0000-00004A000000}"/>
    <cellStyle name="20 % - Markeringsfarve1 3 2 2 2" xfId="9732" xr:uid="{00000000-0005-0000-0000-00004B000000}"/>
    <cellStyle name="20 % - Markeringsfarve1 3 2 2 3" xfId="9733" xr:uid="{00000000-0005-0000-0000-00004C000000}"/>
    <cellStyle name="20 % - Markeringsfarve1 3 2 3" xfId="9734" xr:uid="{00000000-0005-0000-0000-00004D000000}"/>
    <cellStyle name="20 % - Markeringsfarve1 3 2 3 2" xfId="9735" xr:uid="{00000000-0005-0000-0000-00004E000000}"/>
    <cellStyle name="20 % - Markeringsfarve1 3 2 3 3" xfId="9736" xr:uid="{00000000-0005-0000-0000-00004F000000}"/>
    <cellStyle name="20 % - Markeringsfarve1 3 2 4" xfId="9737" xr:uid="{00000000-0005-0000-0000-000050000000}"/>
    <cellStyle name="20 % - Markeringsfarve1 3 2 4 2" xfId="9738" xr:uid="{00000000-0005-0000-0000-000051000000}"/>
    <cellStyle name="20 % - Markeringsfarve1 3 2 4 3" xfId="9739" xr:uid="{00000000-0005-0000-0000-000052000000}"/>
    <cellStyle name="20 % - Markeringsfarve1 3 2 5" xfId="9740" xr:uid="{00000000-0005-0000-0000-000053000000}"/>
    <cellStyle name="20 % - Markeringsfarve1 3 2 5 2" xfId="9741" xr:uid="{00000000-0005-0000-0000-000054000000}"/>
    <cellStyle name="20 % - Markeringsfarve1 3 2 5 3" xfId="9742" xr:uid="{00000000-0005-0000-0000-000055000000}"/>
    <cellStyle name="20 % - Markeringsfarve1 3 2 6" xfId="9743" xr:uid="{00000000-0005-0000-0000-000056000000}"/>
    <cellStyle name="20 % - Markeringsfarve1 3 2 6 2" xfId="9744" xr:uid="{00000000-0005-0000-0000-000057000000}"/>
    <cellStyle name="20 % - Markeringsfarve1 3 2 6 3" xfId="9745" xr:uid="{00000000-0005-0000-0000-000058000000}"/>
    <cellStyle name="20 % - Markeringsfarve1 3 2 7" xfId="9746" xr:uid="{00000000-0005-0000-0000-000059000000}"/>
    <cellStyle name="20 % - Markeringsfarve1 3 2 7 2" xfId="9747" xr:uid="{00000000-0005-0000-0000-00005A000000}"/>
    <cellStyle name="20 % - Markeringsfarve1 3 2 8" xfId="9748" xr:uid="{00000000-0005-0000-0000-00005B000000}"/>
    <cellStyle name="20 % - Markeringsfarve1 3 3" xfId="734" xr:uid="{00000000-0005-0000-0000-00005C000000}"/>
    <cellStyle name="20 % - Markeringsfarve1 3 3 2" xfId="9749" xr:uid="{00000000-0005-0000-0000-00005D000000}"/>
    <cellStyle name="20 % - Markeringsfarve1 3 3 2 2" xfId="9750" xr:uid="{00000000-0005-0000-0000-00005E000000}"/>
    <cellStyle name="20 % - Markeringsfarve1 3 3 2 3" xfId="9751" xr:uid="{00000000-0005-0000-0000-00005F000000}"/>
    <cellStyle name="20 % - Markeringsfarve1 3 3 3" xfId="9752" xr:uid="{00000000-0005-0000-0000-000060000000}"/>
    <cellStyle name="20 % - Markeringsfarve1 3 3 3 2" xfId="9753" xr:uid="{00000000-0005-0000-0000-000061000000}"/>
    <cellStyle name="20 % - Markeringsfarve1 3 3 3 3" xfId="9754" xr:uid="{00000000-0005-0000-0000-000062000000}"/>
    <cellStyle name="20 % - Markeringsfarve1 3 3 4" xfId="9755" xr:uid="{00000000-0005-0000-0000-000063000000}"/>
    <cellStyle name="20 % - Markeringsfarve1 3 3 4 2" xfId="9756" xr:uid="{00000000-0005-0000-0000-000064000000}"/>
    <cellStyle name="20 % - Markeringsfarve1 3 3 4 3" xfId="9757" xr:uid="{00000000-0005-0000-0000-000065000000}"/>
    <cellStyle name="20 % - Markeringsfarve1 3 3 5" xfId="9758" xr:uid="{00000000-0005-0000-0000-000066000000}"/>
    <cellStyle name="20 % - Markeringsfarve1 3 3 5 2" xfId="9759" xr:uid="{00000000-0005-0000-0000-000067000000}"/>
    <cellStyle name="20 % - Markeringsfarve1 3 3 5 3" xfId="9760" xr:uid="{00000000-0005-0000-0000-000068000000}"/>
    <cellStyle name="20 % - Markeringsfarve1 3 3 6" xfId="9761" xr:uid="{00000000-0005-0000-0000-000069000000}"/>
    <cellStyle name="20 % - Markeringsfarve1 3 3 6 2" xfId="9762" xr:uid="{00000000-0005-0000-0000-00006A000000}"/>
    <cellStyle name="20 % - Markeringsfarve1 3 3 6 3" xfId="9763" xr:uid="{00000000-0005-0000-0000-00006B000000}"/>
    <cellStyle name="20 % - Markeringsfarve1 3 3 7" xfId="9764" xr:uid="{00000000-0005-0000-0000-00006C000000}"/>
    <cellStyle name="20 % - Markeringsfarve1 3 3 7 2" xfId="9765" xr:uid="{00000000-0005-0000-0000-00006D000000}"/>
    <cellStyle name="20 % - Markeringsfarve1 3 3 8" xfId="9766" xr:uid="{00000000-0005-0000-0000-00006E000000}"/>
    <cellStyle name="20 % - Markeringsfarve1 3 4" xfId="9767" xr:uid="{00000000-0005-0000-0000-00006F000000}"/>
    <cellStyle name="20 % - Markeringsfarve1 3 4 2" xfId="9768" xr:uid="{00000000-0005-0000-0000-000070000000}"/>
    <cellStyle name="20 % - Markeringsfarve1 3 4 3" xfId="9769" xr:uid="{00000000-0005-0000-0000-000071000000}"/>
    <cellStyle name="20 % - Markeringsfarve1 3 5" xfId="9770" xr:uid="{00000000-0005-0000-0000-000072000000}"/>
    <cellStyle name="20 % - Markeringsfarve1 3 5 2" xfId="9771" xr:uid="{00000000-0005-0000-0000-000073000000}"/>
    <cellStyle name="20 % - Markeringsfarve1 3 5 3" xfId="9772" xr:uid="{00000000-0005-0000-0000-000074000000}"/>
    <cellStyle name="20 % - Markeringsfarve1 3 6" xfId="9773" xr:uid="{00000000-0005-0000-0000-000075000000}"/>
    <cellStyle name="20 % - Markeringsfarve1 3 6 2" xfId="9774" xr:uid="{00000000-0005-0000-0000-000076000000}"/>
    <cellStyle name="20 % - Markeringsfarve1 3 6 3" xfId="9775" xr:uid="{00000000-0005-0000-0000-000077000000}"/>
    <cellStyle name="20 % - Markeringsfarve1 3 7" xfId="9776" xr:uid="{00000000-0005-0000-0000-000078000000}"/>
    <cellStyle name="20 % - Markeringsfarve1 3 7 2" xfId="9777" xr:uid="{00000000-0005-0000-0000-000079000000}"/>
    <cellStyle name="20 % - Markeringsfarve1 3 7 3" xfId="9778" xr:uid="{00000000-0005-0000-0000-00007A000000}"/>
    <cellStyle name="20 % - Markeringsfarve1 3 8" xfId="9779" xr:uid="{00000000-0005-0000-0000-00007B000000}"/>
    <cellStyle name="20 % - Markeringsfarve1 3 8 2" xfId="9780" xr:uid="{00000000-0005-0000-0000-00007C000000}"/>
    <cellStyle name="20 % - Markeringsfarve1 3 8 3" xfId="9781" xr:uid="{00000000-0005-0000-0000-00007D000000}"/>
    <cellStyle name="20 % - Markeringsfarve1 3 9" xfId="9782" xr:uid="{00000000-0005-0000-0000-00007E000000}"/>
    <cellStyle name="20 % - Markeringsfarve1 3 9 2" xfId="9783" xr:uid="{00000000-0005-0000-0000-00007F000000}"/>
    <cellStyle name="20 % - Markeringsfarve1 4" xfId="735" xr:uid="{00000000-0005-0000-0000-000080000000}"/>
    <cellStyle name="20 % - Markeringsfarve1 4 2" xfId="736" xr:uid="{00000000-0005-0000-0000-000081000000}"/>
    <cellStyle name="20 % - Markeringsfarve1 4 2 2" xfId="9784" xr:uid="{00000000-0005-0000-0000-000082000000}"/>
    <cellStyle name="20 % - Markeringsfarve1 4 2 3" xfId="9785" xr:uid="{00000000-0005-0000-0000-000083000000}"/>
    <cellStyle name="20 % - Markeringsfarve1 4 3" xfId="9786" xr:uid="{00000000-0005-0000-0000-000084000000}"/>
    <cellStyle name="20 % - Markeringsfarve1 4 3 2" xfId="9787" xr:uid="{00000000-0005-0000-0000-000085000000}"/>
    <cellStyle name="20 % - Markeringsfarve1 4 3 3" xfId="9788" xr:uid="{00000000-0005-0000-0000-000086000000}"/>
    <cellStyle name="20 % - Markeringsfarve1 4 4" xfId="9789" xr:uid="{00000000-0005-0000-0000-000087000000}"/>
    <cellStyle name="20 % - Markeringsfarve1 4 4 2" xfId="9790" xr:uid="{00000000-0005-0000-0000-000088000000}"/>
    <cellStyle name="20 % - Markeringsfarve1 4 4 3" xfId="9791" xr:uid="{00000000-0005-0000-0000-000089000000}"/>
    <cellStyle name="20 % - Markeringsfarve1 4 5" xfId="9792" xr:uid="{00000000-0005-0000-0000-00008A000000}"/>
    <cellStyle name="20 % - Markeringsfarve1 4 5 2" xfId="9793" xr:uid="{00000000-0005-0000-0000-00008B000000}"/>
    <cellStyle name="20 % - Markeringsfarve1 4 5 3" xfId="9794" xr:uid="{00000000-0005-0000-0000-00008C000000}"/>
    <cellStyle name="20 % - Markeringsfarve1 4 6" xfId="9795" xr:uid="{00000000-0005-0000-0000-00008D000000}"/>
    <cellStyle name="20 % - Markeringsfarve1 4 6 2" xfId="9796" xr:uid="{00000000-0005-0000-0000-00008E000000}"/>
    <cellStyle name="20 % - Markeringsfarve1 4 6 3" xfId="9797" xr:uid="{00000000-0005-0000-0000-00008F000000}"/>
    <cellStyle name="20 % - Markeringsfarve1 4 7" xfId="9798" xr:uid="{00000000-0005-0000-0000-000090000000}"/>
    <cellStyle name="20 % - Markeringsfarve1 4 7 2" xfId="9799" xr:uid="{00000000-0005-0000-0000-000091000000}"/>
    <cellStyle name="20 % - Markeringsfarve1 4 8" xfId="9800" xr:uid="{00000000-0005-0000-0000-000092000000}"/>
    <cellStyle name="20 % - Markeringsfarve1 5" xfId="737" xr:uid="{00000000-0005-0000-0000-000093000000}"/>
    <cellStyle name="20 % - Markeringsfarve1 5 2" xfId="738" xr:uid="{00000000-0005-0000-0000-000094000000}"/>
    <cellStyle name="20 % - Markeringsfarve1 5 2 2" xfId="9801" xr:uid="{00000000-0005-0000-0000-000095000000}"/>
    <cellStyle name="20 % - Markeringsfarve1 5 2 3" xfId="9802" xr:uid="{00000000-0005-0000-0000-000096000000}"/>
    <cellStyle name="20 % - Markeringsfarve1 5 3" xfId="9803" xr:uid="{00000000-0005-0000-0000-000097000000}"/>
    <cellStyle name="20 % - Markeringsfarve1 5 3 2" xfId="9804" xr:uid="{00000000-0005-0000-0000-000098000000}"/>
    <cellStyle name="20 % - Markeringsfarve1 5 3 3" xfId="9805" xr:uid="{00000000-0005-0000-0000-000099000000}"/>
    <cellStyle name="20 % - Markeringsfarve1 5 4" xfId="9806" xr:uid="{00000000-0005-0000-0000-00009A000000}"/>
    <cellStyle name="20 % - Markeringsfarve1 5 4 2" xfId="9807" xr:uid="{00000000-0005-0000-0000-00009B000000}"/>
    <cellStyle name="20 % - Markeringsfarve1 5 4 3" xfId="9808" xr:uid="{00000000-0005-0000-0000-00009C000000}"/>
    <cellStyle name="20 % - Markeringsfarve1 5 5" xfId="9809" xr:uid="{00000000-0005-0000-0000-00009D000000}"/>
    <cellStyle name="20 % - Markeringsfarve1 5 5 2" xfId="9810" xr:uid="{00000000-0005-0000-0000-00009E000000}"/>
    <cellStyle name="20 % - Markeringsfarve1 5 5 3" xfId="9811" xr:uid="{00000000-0005-0000-0000-00009F000000}"/>
    <cellStyle name="20 % - Markeringsfarve1 5 6" xfId="9812" xr:uid="{00000000-0005-0000-0000-0000A0000000}"/>
    <cellStyle name="20 % - Markeringsfarve1 5 6 2" xfId="9813" xr:uid="{00000000-0005-0000-0000-0000A1000000}"/>
    <cellStyle name="20 % - Markeringsfarve1 5 6 3" xfId="9814" xr:uid="{00000000-0005-0000-0000-0000A2000000}"/>
    <cellStyle name="20 % - Markeringsfarve1 5 7" xfId="9815" xr:uid="{00000000-0005-0000-0000-0000A3000000}"/>
    <cellStyle name="20 % - Markeringsfarve1 5 7 2" xfId="9816" xr:uid="{00000000-0005-0000-0000-0000A4000000}"/>
    <cellStyle name="20 % - Markeringsfarve1 5 8" xfId="9817" xr:uid="{00000000-0005-0000-0000-0000A5000000}"/>
    <cellStyle name="20 % - Markeringsfarve1 6" xfId="739" xr:uid="{00000000-0005-0000-0000-0000A6000000}"/>
    <cellStyle name="20 % - Markeringsfarve1 6 2" xfId="740" xr:uid="{00000000-0005-0000-0000-0000A7000000}"/>
    <cellStyle name="20 % - Markeringsfarve1 6 2 2" xfId="9818" xr:uid="{00000000-0005-0000-0000-0000A8000000}"/>
    <cellStyle name="20 % - Markeringsfarve1 6 2 3" xfId="9819" xr:uid="{00000000-0005-0000-0000-0000A9000000}"/>
    <cellStyle name="20 % - Markeringsfarve1 6 3" xfId="9820" xr:uid="{00000000-0005-0000-0000-0000AA000000}"/>
    <cellStyle name="20 % - Markeringsfarve1 6 4" xfId="9821" xr:uid="{00000000-0005-0000-0000-0000AB000000}"/>
    <cellStyle name="20 % - Markeringsfarve1 7" xfId="741" xr:uid="{00000000-0005-0000-0000-0000AC000000}"/>
    <cellStyle name="20 % - Markeringsfarve1 7 2" xfId="9822" xr:uid="{00000000-0005-0000-0000-0000AD000000}"/>
    <cellStyle name="20 % - Markeringsfarve1 7 3" xfId="9823" xr:uid="{00000000-0005-0000-0000-0000AE000000}"/>
    <cellStyle name="20 % - Markeringsfarve1 8" xfId="9824" xr:uid="{00000000-0005-0000-0000-0000AF000000}"/>
    <cellStyle name="20 % - Markeringsfarve1 8 2" xfId="9825" xr:uid="{00000000-0005-0000-0000-0000B0000000}"/>
    <cellStyle name="20 % - Markeringsfarve1 8 3" xfId="9826" xr:uid="{00000000-0005-0000-0000-0000B1000000}"/>
    <cellStyle name="20 % - Markeringsfarve1 9" xfId="9827" xr:uid="{00000000-0005-0000-0000-0000B2000000}"/>
    <cellStyle name="20 % - Markeringsfarve1 9 2" xfId="9828" xr:uid="{00000000-0005-0000-0000-0000B3000000}"/>
    <cellStyle name="20 % - Markeringsfarve1 9 3" xfId="9829" xr:uid="{00000000-0005-0000-0000-0000B4000000}"/>
    <cellStyle name="20 % - Markeringsfarve2" xfId="742" xr:uid="{00000000-0005-0000-0000-0000B5000000}"/>
    <cellStyle name="20 % - Markeringsfarve2 10" xfId="9830" xr:uid="{00000000-0005-0000-0000-0000B6000000}"/>
    <cellStyle name="20 % - Markeringsfarve2 10 2" xfId="9831" xr:uid="{00000000-0005-0000-0000-0000B7000000}"/>
    <cellStyle name="20 % - Markeringsfarve2 11" xfId="9832" xr:uid="{00000000-0005-0000-0000-0000B8000000}"/>
    <cellStyle name="20 % - Markeringsfarve2 2" xfId="743" xr:uid="{00000000-0005-0000-0000-0000B9000000}"/>
    <cellStyle name="20 % - Markeringsfarve2 2 10" xfId="9833" xr:uid="{00000000-0005-0000-0000-0000BA000000}"/>
    <cellStyle name="20 % - Markeringsfarve2 2 2" xfId="744" xr:uid="{00000000-0005-0000-0000-0000BB000000}"/>
    <cellStyle name="20 % - Markeringsfarve2 2 2 2" xfId="745" xr:uid="{00000000-0005-0000-0000-0000BC000000}"/>
    <cellStyle name="20 % - Markeringsfarve2 2 2 2 2" xfId="9834" xr:uid="{00000000-0005-0000-0000-0000BD000000}"/>
    <cellStyle name="20 % - Markeringsfarve2 2 2 2 3" xfId="9835" xr:uid="{00000000-0005-0000-0000-0000BE000000}"/>
    <cellStyle name="20 % - Markeringsfarve2 2 2 3" xfId="9836" xr:uid="{00000000-0005-0000-0000-0000BF000000}"/>
    <cellStyle name="20 % - Markeringsfarve2 2 2 3 2" xfId="9837" xr:uid="{00000000-0005-0000-0000-0000C0000000}"/>
    <cellStyle name="20 % - Markeringsfarve2 2 2 3 3" xfId="9838" xr:uid="{00000000-0005-0000-0000-0000C1000000}"/>
    <cellStyle name="20 % - Markeringsfarve2 2 2 4" xfId="9839" xr:uid="{00000000-0005-0000-0000-0000C2000000}"/>
    <cellStyle name="20 % - Markeringsfarve2 2 2 4 2" xfId="9840" xr:uid="{00000000-0005-0000-0000-0000C3000000}"/>
    <cellStyle name="20 % - Markeringsfarve2 2 2 4 3" xfId="9841" xr:uid="{00000000-0005-0000-0000-0000C4000000}"/>
    <cellStyle name="20 % - Markeringsfarve2 2 2 5" xfId="9842" xr:uid="{00000000-0005-0000-0000-0000C5000000}"/>
    <cellStyle name="20 % - Markeringsfarve2 2 2 5 2" xfId="9843" xr:uid="{00000000-0005-0000-0000-0000C6000000}"/>
    <cellStyle name="20 % - Markeringsfarve2 2 2 5 3" xfId="9844" xr:uid="{00000000-0005-0000-0000-0000C7000000}"/>
    <cellStyle name="20 % - Markeringsfarve2 2 2 6" xfId="9845" xr:uid="{00000000-0005-0000-0000-0000C8000000}"/>
    <cellStyle name="20 % - Markeringsfarve2 2 2 6 2" xfId="9846" xr:uid="{00000000-0005-0000-0000-0000C9000000}"/>
    <cellStyle name="20 % - Markeringsfarve2 2 2 6 3" xfId="9847" xr:uid="{00000000-0005-0000-0000-0000CA000000}"/>
    <cellStyle name="20 % - Markeringsfarve2 2 2 7" xfId="9848" xr:uid="{00000000-0005-0000-0000-0000CB000000}"/>
    <cellStyle name="20 % - Markeringsfarve2 2 2 7 2" xfId="9849" xr:uid="{00000000-0005-0000-0000-0000CC000000}"/>
    <cellStyle name="20 % - Markeringsfarve2 2 2 8" xfId="9850" xr:uid="{00000000-0005-0000-0000-0000CD000000}"/>
    <cellStyle name="20 % - Markeringsfarve2 2 3" xfId="746" xr:uid="{00000000-0005-0000-0000-0000CE000000}"/>
    <cellStyle name="20 % - Markeringsfarve2 2 3 2" xfId="747" xr:uid="{00000000-0005-0000-0000-0000CF000000}"/>
    <cellStyle name="20 % - Markeringsfarve2 2 3 2 2" xfId="9851" xr:uid="{00000000-0005-0000-0000-0000D0000000}"/>
    <cellStyle name="20 % - Markeringsfarve2 2 3 2 3" xfId="9852" xr:uid="{00000000-0005-0000-0000-0000D1000000}"/>
    <cellStyle name="20 % - Markeringsfarve2 2 3 3" xfId="9853" xr:uid="{00000000-0005-0000-0000-0000D2000000}"/>
    <cellStyle name="20 % - Markeringsfarve2 2 3 3 2" xfId="9854" xr:uid="{00000000-0005-0000-0000-0000D3000000}"/>
    <cellStyle name="20 % - Markeringsfarve2 2 3 3 3" xfId="9855" xr:uid="{00000000-0005-0000-0000-0000D4000000}"/>
    <cellStyle name="20 % - Markeringsfarve2 2 3 4" xfId="9856" xr:uid="{00000000-0005-0000-0000-0000D5000000}"/>
    <cellStyle name="20 % - Markeringsfarve2 2 3 4 2" xfId="9857" xr:uid="{00000000-0005-0000-0000-0000D6000000}"/>
    <cellStyle name="20 % - Markeringsfarve2 2 3 4 3" xfId="9858" xr:uid="{00000000-0005-0000-0000-0000D7000000}"/>
    <cellStyle name="20 % - Markeringsfarve2 2 3 5" xfId="9859" xr:uid="{00000000-0005-0000-0000-0000D8000000}"/>
    <cellStyle name="20 % - Markeringsfarve2 2 3 5 2" xfId="9860" xr:uid="{00000000-0005-0000-0000-0000D9000000}"/>
    <cellStyle name="20 % - Markeringsfarve2 2 3 5 3" xfId="9861" xr:uid="{00000000-0005-0000-0000-0000DA000000}"/>
    <cellStyle name="20 % - Markeringsfarve2 2 3 6" xfId="9862" xr:uid="{00000000-0005-0000-0000-0000DB000000}"/>
    <cellStyle name="20 % - Markeringsfarve2 2 3 6 2" xfId="9863" xr:uid="{00000000-0005-0000-0000-0000DC000000}"/>
    <cellStyle name="20 % - Markeringsfarve2 2 3 6 3" xfId="9864" xr:uid="{00000000-0005-0000-0000-0000DD000000}"/>
    <cellStyle name="20 % - Markeringsfarve2 2 3 7" xfId="9865" xr:uid="{00000000-0005-0000-0000-0000DE000000}"/>
    <cellStyle name="20 % - Markeringsfarve2 2 3 7 2" xfId="9866" xr:uid="{00000000-0005-0000-0000-0000DF000000}"/>
    <cellStyle name="20 % - Markeringsfarve2 2 3 8" xfId="9867" xr:uid="{00000000-0005-0000-0000-0000E0000000}"/>
    <cellStyle name="20 % - Markeringsfarve2 2 4" xfId="748" xr:uid="{00000000-0005-0000-0000-0000E1000000}"/>
    <cellStyle name="20 % - Markeringsfarve2 2 4 2" xfId="9868" xr:uid="{00000000-0005-0000-0000-0000E2000000}"/>
    <cellStyle name="20 % - Markeringsfarve2 2 4 3" xfId="9869" xr:uid="{00000000-0005-0000-0000-0000E3000000}"/>
    <cellStyle name="20 % - Markeringsfarve2 2 5" xfId="9870" xr:uid="{00000000-0005-0000-0000-0000E4000000}"/>
    <cellStyle name="20 % - Markeringsfarve2 2 5 2" xfId="9871" xr:uid="{00000000-0005-0000-0000-0000E5000000}"/>
    <cellStyle name="20 % - Markeringsfarve2 2 5 3" xfId="9872" xr:uid="{00000000-0005-0000-0000-0000E6000000}"/>
    <cellStyle name="20 % - Markeringsfarve2 2 6" xfId="9873" xr:uid="{00000000-0005-0000-0000-0000E7000000}"/>
    <cellStyle name="20 % - Markeringsfarve2 2 6 2" xfId="9874" xr:uid="{00000000-0005-0000-0000-0000E8000000}"/>
    <cellStyle name="20 % - Markeringsfarve2 2 6 3" xfId="9875" xr:uid="{00000000-0005-0000-0000-0000E9000000}"/>
    <cellStyle name="20 % - Markeringsfarve2 2 7" xfId="9876" xr:uid="{00000000-0005-0000-0000-0000EA000000}"/>
    <cellStyle name="20 % - Markeringsfarve2 2 7 2" xfId="9877" xr:uid="{00000000-0005-0000-0000-0000EB000000}"/>
    <cellStyle name="20 % - Markeringsfarve2 2 7 3" xfId="9878" xr:uid="{00000000-0005-0000-0000-0000EC000000}"/>
    <cellStyle name="20 % - Markeringsfarve2 2 8" xfId="9879" xr:uid="{00000000-0005-0000-0000-0000ED000000}"/>
    <cellStyle name="20 % - Markeringsfarve2 2 8 2" xfId="9880" xr:uid="{00000000-0005-0000-0000-0000EE000000}"/>
    <cellStyle name="20 % - Markeringsfarve2 2 8 3" xfId="9881" xr:uid="{00000000-0005-0000-0000-0000EF000000}"/>
    <cellStyle name="20 % - Markeringsfarve2 2 9" xfId="9882" xr:uid="{00000000-0005-0000-0000-0000F0000000}"/>
    <cellStyle name="20 % - Markeringsfarve2 2 9 2" xfId="9883" xr:uid="{00000000-0005-0000-0000-0000F1000000}"/>
    <cellStyle name="20 % - Markeringsfarve2 3" xfId="749" xr:uid="{00000000-0005-0000-0000-0000F2000000}"/>
    <cellStyle name="20 % - Markeringsfarve2 3 10" xfId="9884" xr:uid="{00000000-0005-0000-0000-0000F3000000}"/>
    <cellStyle name="20 % - Markeringsfarve2 3 2" xfId="750" xr:uid="{00000000-0005-0000-0000-0000F4000000}"/>
    <cellStyle name="20 % - Markeringsfarve2 3 2 2" xfId="9885" xr:uid="{00000000-0005-0000-0000-0000F5000000}"/>
    <cellStyle name="20 % - Markeringsfarve2 3 2 2 2" xfId="9886" xr:uid="{00000000-0005-0000-0000-0000F6000000}"/>
    <cellStyle name="20 % - Markeringsfarve2 3 2 2 3" xfId="9887" xr:uid="{00000000-0005-0000-0000-0000F7000000}"/>
    <cellStyle name="20 % - Markeringsfarve2 3 2 3" xfId="9888" xr:uid="{00000000-0005-0000-0000-0000F8000000}"/>
    <cellStyle name="20 % - Markeringsfarve2 3 2 3 2" xfId="9889" xr:uid="{00000000-0005-0000-0000-0000F9000000}"/>
    <cellStyle name="20 % - Markeringsfarve2 3 2 3 3" xfId="9890" xr:uid="{00000000-0005-0000-0000-0000FA000000}"/>
    <cellStyle name="20 % - Markeringsfarve2 3 2 4" xfId="9891" xr:uid="{00000000-0005-0000-0000-0000FB000000}"/>
    <cellStyle name="20 % - Markeringsfarve2 3 2 4 2" xfId="9892" xr:uid="{00000000-0005-0000-0000-0000FC000000}"/>
    <cellStyle name="20 % - Markeringsfarve2 3 2 4 3" xfId="9893" xr:uid="{00000000-0005-0000-0000-0000FD000000}"/>
    <cellStyle name="20 % - Markeringsfarve2 3 2 5" xfId="9894" xr:uid="{00000000-0005-0000-0000-0000FE000000}"/>
    <cellStyle name="20 % - Markeringsfarve2 3 2 5 2" xfId="9895" xr:uid="{00000000-0005-0000-0000-0000FF000000}"/>
    <cellStyle name="20 % - Markeringsfarve2 3 2 5 3" xfId="9896" xr:uid="{00000000-0005-0000-0000-000000010000}"/>
    <cellStyle name="20 % - Markeringsfarve2 3 2 6" xfId="9897" xr:uid="{00000000-0005-0000-0000-000001010000}"/>
    <cellStyle name="20 % - Markeringsfarve2 3 2 6 2" xfId="9898" xr:uid="{00000000-0005-0000-0000-000002010000}"/>
    <cellStyle name="20 % - Markeringsfarve2 3 2 6 3" xfId="9899" xr:uid="{00000000-0005-0000-0000-000003010000}"/>
    <cellStyle name="20 % - Markeringsfarve2 3 2 7" xfId="9900" xr:uid="{00000000-0005-0000-0000-000004010000}"/>
    <cellStyle name="20 % - Markeringsfarve2 3 2 7 2" xfId="9901" xr:uid="{00000000-0005-0000-0000-000005010000}"/>
    <cellStyle name="20 % - Markeringsfarve2 3 2 8" xfId="9902" xr:uid="{00000000-0005-0000-0000-000006010000}"/>
    <cellStyle name="20 % - Markeringsfarve2 3 3" xfId="9903" xr:uid="{00000000-0005-0000-0000-000007010000}"/>
    <cellStyle name="20 % - Markeringsfarve2 3 3 2" xfId="9904" xr:uid="{00000000-0005-0000-0000-000008010000}"/>
    <cellStyle name="20 % - Markeringsfarve2 3 3 2 2" xfId="9905" xr:uid="{00000000-0005-0000-0000-000009010000}"/>
    <cellStyle name="20 % - Markeringsfarve2 3 3 2 3" xfId="9906" xr:uid="{00000000-0005-0000-0000-00000A010000}"/>
    <cellStyle name="20 % - Markeringsfarve2 3 3 3" xfId="9907" xr:uid="{00000000-0005-0000-0000-00000B010000}"/>
    <cellStyle name="20 % - Markeringsfarve2 3 3 3 2" xfId="9908" xr:uid="{00000000-0005-0000-0000-00000C010000}"/>
    <cellStyle name="20 % - Markeringsfarve2 3 3 3 3" xfId="9909" xr:uid="{00000000-0005-0000-0000-00000D010000}"/>
    <cellStyle name="20 % - Markeringsfarve2 3 3 4" xfId="9910" xr:uid="{00000000-0005-0000-0000-00000E010000}"/>
    <cellStyle name="20 % - Markeringsfarve2 3 3 4 2" xfId="9911" xr:uid="{00000000-0005-0000-0000-00000F010000}"/>
    <cellStyle name="20 % - Markeringsfarve2 3 3 4 3" xfId="9912" xr:uid="{00000000-0005-0000-0000-000010010000}"/>
    <cellStyle name="20 % - Markeringsfarve2 3 3 5" xfId="9913" xr:uid="{00000000-0005-0000-0000-000011010000}"/>
    <cellStyle name="20 % - Markeringsfarve2 3 3 5 2" xfId="9914" xr:uid="{00000000-0005-0000-0000-000012010000}"/>
    <cellStyle name="20 % - Markeringsfarve2 3 3 5 3" xfId="9915" xr:uid="{00000000-0005-0000-0000-000013010000}"/>
    <cellStyle name="20 % - Markeringsfarve2 3 3 6" xfId="9916" xr:uid="{00000000-0005-0000-0000-000014010000}"/>
    <cellStyle name="20 % - Markeringsfarve2 3 3 6 2" xfId="9917" xr:uid="{00000000-0005-0000-0000-000015010000}"/>
    <cellStyle name="20 % - Markeringsfarve2 3 3 6 3" xfId="9918" xr:uid="{00000000-0005-0000-0000-000016010000}"/>
    <cellStyle name="20 % - Markeringsfarve2 3 3 7" xfId="9919" xr:uid="{00000000-0005-0000-0000-000017010000}"/>
    <cellStyle name="20 % - Markeringsfarve2 3 3 7 2" xfId="9920" xr:uid="{00000000-0005-0000-0000-000018010000}"/>
    <cellStyle name="20 % - Markeringsfarve2 3 3 8" xfId="9921" xr:uid="{00000000-0005-0000-0000-000019010000}"/>
    <cellStyle name="20 % - Markeringsfarve2 3 4" xfId="9922" xr:uid="{00000000-0005-0000-0000-00001A010000}"/>
    <cellStyle name="20 % - Markeringsfarve2 3 4 2" xfId="9923" xr:uid="{00000000-0005-0000-0000-00001B010000}"/>
    <cellStyle name="20 % - Markeringsfarve2 3 4 3" xfId="9924" xr:uid="{00000000-0005-0000-0000-00001C010000}"/>
    <cellStyle name="20 % - Markeringsfarve2 3 5" xfId="9925" xr:uid="{00000000-0005-0000-0000-00001D010000}"/>
    <cellStyle name="20 % - Markeringsfarve2 3 5 2" xfId="9926" xr:uid="{00000000-0005-0000-0000-00001E010000}"/>
    <cellStyle name="20 % - Markeringsfarve2 3 5 3" xfId="9927" xr:uid="{00000000-0005-0000-0000-00001F010000}"/>
    <cellStyle name="20 % - Markeringsfarve2 3 6" xfId="9928" xr:uid="{00000000-0005-0000-0000-000020010000}"/>
    <cellStyle name="20 % - Markeringsfarve2 3 6 2" xfId="9929" xr:uid="{00000000-0005-0000-0000-000021010000}"/>
    <cellStyle name="20 % - Markeringsfarve2 3 6 3" xfId="9930" xr:uid="{00000000-0005-0000-0000-000022010000}"/>
    <cellStyle name="20 % - Markeringsfarve2 3 7" xfId="9931" xr:uid="{00000000-0005-0000-0000-000023010000}"/>
    <cellStyle name="20 % - Markeringsfarve2 3 7 2" xfId="9932" xr:uid="{00000000-0005-0000-0000-000024010000}"/>
    <cellStyle name="20 % - Markeringsfarve2 3 7 3" xfId="9933" xr:uid="{00000000-0005-0000-0000-000025010000}"/>
    <cellStyle name="20 % - Markeringsfarve2 3 8" xfId="9934" xr:uid="{00000000-0005-0000-0000-000026010000}"/>
    <cellStyle name="20 % - Markeringsfarve2 3 8 2" xfId="9935" xr:uid="{00000000-0005-0000-0000-000027010000}"/>
    <cellStyle name="20 % - Markeringsfarve2 3 8 3" xfId="9936" xr:uid="{00000000-0005-0000-0000-000028010000}"/>
    <cellStyle name="20 % - Markeringsfarve2 3 9" xfId="9937" xr:uid="{00000000-0005-0000-0000-000029010000}"/>
    <cellStyle name="20 % - Markeringsfarve2 3 9 2" xfId="9938" xr:uid="{00000000-0005-0000-0000-00002A010000}"/>
    <cellStyle name="20 % - Markeringsfarve2 4" xfId="751" xr:uid="{00000000-0005-0000-0000-00002B010000}"/>
    <cellStyle name="20 % - Markeringsfarve2 4 2" xfId="752" xr:uid="{00000000-0005-0000-0000-00002C010000}"/>
    <cellStyle name="20 % - Markeringsfarve2 4 2 2" xfId="9939" xr:uid="{00000000-0005-0000-0000-00002D010000}"/>
    <cellStyle name="20 % - Markeringsfarve2 4 2 3" xfId="9940" xr:uid="{00000000-0005-0000-0000-00002E010000}"/>
    <cellStyle name="20 % - Markeringsfarve2 4 3" xfId="9941" xr:uid="{00000000-0005-0000-0000-00002F010000}"/>
    <cellStyle name="20 % - Markeringsfarve2 4 3 2" xfId="9942" xr:uid="{00000000-0005-0000-0000-000030010000}"/>
    <cellStyle name="20 % - Markeringsfarve2 4 3 3" xfId="9943" xr:uid="{00000000-0005-0000-0000-000031010000}"/>
    <cellStyle name="20 % - Markeringsfarve2 4 4" xfId="9944" xr:uid="{00000000-0005-0000-0000-000032010000}"/>
    <cellStyle name="20 % - Markeringsfarve2 4 4 2" xfId="9945" xr:uid="{00000000-0005-0000-0000-000033010000}"/>
    <cellStyle name="20 % - Markeringsfarve2 4 4 3" xfId="9946" xr:uid="{00000000-0005-0000-0000-000034010000}"/>
    <cellStyle name="20 % - Markeringsfarve2 4 5" xfId="9947" xr:uid="{00000000-0005-0000-0000-000035010000}"/>
    <cellStyle name="20 % - Markeringsfarve2 4 5 2" xfId="9948" xr:uid="{00000000-0005-0000-0000-000036010000}"/>
    <cellStyle name="20 % - Markeringsfarve2 4 5 3" xfId="9949" xr:uid="{00000000-0005-0000-0000-000037010000}"/>
    <cellStyle name="20 % - Markeringsfarve2 4 6" xfId="9950" xr:uid="{00000000-0005-0000-0000-000038010000}"/>
    <cellStyle name="20 % - Markeringsfarve2 4 6 2" xfId="9951" xr:uid="{00000000-0005-0000-0000-000039010000}"/>
    <cellStyle name="20 % - Markeringsfarve2 4 6 3" xfId="9952" xr:uid="{00000000-0005-0000-0000-00003A010000}"/>
    <cellStyle name="20 % - Markeringsfarve2 4 7" xfId="9953" xr:uid="{00000000-0005-0000-0000-00003B010000}"/>
    <cellStyle name="20 % - Markeringsfarve2 4 7 2" xfId="9954" xr:uid="{00000000-0005-0000-0000-00003C010000}"/>
    <cellStyle name="20 % - Markeringsfarve2 4 8" xfId="9955" xr:uid="{00000000-0005-0000-0000-00003D010000}"/>
    <cellStyle name="20 % - Markeringsfarve2 5" xfId="753" xr:uid="{00000000-0005-0000-0000-00003E010000}"/>
    <cellStyle name="20 % - Markeringsfarve2 5 2" xfId="754" xr:uid="{00000000-0005-0000-0000-00003F010000}"/>
    <cellStyle name="20 % - Markeringsfarve2 5 2 2" xfId="9956" xr:uid="{00000000-0005-0000-0000-000040010000}"/>
    <cellStyle name="20 % - Markeringsfarve2 5 2 3" xfId="9957" xr:uid="{00000000-0005-0000-0000-000041010000}"/>
    <cellStyle name="20 % - Markeringsfarve2 5 3" xfId="9958" xr:uid="{00000000-0005-0000-0000-000042010000}"/>
    <cellStyle name="20 % - Markeringsfarve2 5 3 2" xfId="9959" xr:uid="{00000000-0005-0000-0000-000043010000}"/>
    <cellStyle name="20 % - Markeringsfarve2 5 3 3" xfId="9960" xr:uid="{00000000-0005-0000-0000-000044010000}"/>
    <cellStyle name="20 % - Markeringsfarve2 5 4" xfId="9961" xr:uid="{00000000-0005-0000-0000-000045010000}"/>
    <cellStyle name="20 % - Markeringsfarve2 5 4 2" xfId="9962" xr:uid="{00000000-0005-0000-0000-000046010000}"/>
    <cellStyle name="20 % - Markeringsfarve2 5 4 3" xfId="9963" xr:uid="{00000000-0005-0000-0000-000047010000}"/>
    <cellStyle name="20 % - Markeringsfarve2 5 5" xfId="9964" xr:uid="{00000000-0005-0000-0000-000048010000}"/>
    <cellStyle name="20 % - Markeringsfarve2 5 5 2" xfId="9965" xr:uid="{00000000-0005-0000-0000-000049010000}"/>
    <cellStyle name="20 % - Markeringsfarve2 5 5 3" xfId="9966" xr:uid="{00000000-0005-0000-0000-00004A010000}"/>
    <cellStyle name="20 % - Markeringsfarve2 5 6" xfId="9967" xr:uid="{00000000-0005-0000-0000-00004B010000}"/>
    <cellStyle name="20 % - Markeringsfarve2 5 6 2" xfId="9968" xr:uid="{00000000-0005-0000-0000-00004C010000}"/>
    <cellStyle name="20 % - Markeringsfarve2 5 6 3" xfId="9969" xr:uid="{00000000-0005-0000-0000-00004D010000}"/>
    <cellStyle name="20 % - Markeringsfarve2 5 7" xfId="9970" xr:uid="{00000000-0005-0000-0000-00004E010000}"/>
    <cellStyle name="20 % - Markeringsfarve2 5 7 2" xfId="9971" xr:uid="{00000000-0005-0000-0000-00004F010000}"/>
    <cellStyle name="20 % - Markeringsfarve2 5 8" xfId="9972" xr:uid="{00000000-0005-0000-0000-000050010000}"/>
    <cellStyle name="20 % - Markeringsfarve2 6" xfId="755" xr:uid="{00000000-0005-0000-0000-000051010000}"/>
    <cellStyle name="20 % - Markeringsfarve2 6 2" xfId="756" xr:uid="{00000000-0005-0000-0000-000052010000}"/>
    <cellStyle name="20 % - Markeringsfarve2 6 2 2" xfId="9973" xr:uid="{00000000-0005-0000-0000-000053010000}"/>
    <cellStyle name="20 % - Markeringsfarve2 6 2 3" xfId="9974" xr:uid="{00000000-0005-0000-0000-000054010000}"/>
    <cellStyle name="20 % - Markeringsfarve2 6 3" xfId="9975" xr:uid="{00000000-0005-0000-0000-000055010000}"/>
    <cellStyle name="20 % - Markeringsfarve2 6 4" xfId="9976" xr:uid="{00000000-0005-0000-0000-000056010000}"/>
    <cellStyle name="20 % - Markeringsfarve2 7" xfId="757" xr:uid="{00000000-0005-0000-0000-000057010000}"/>
    <cellStyle name="20 % - Markeringsfarve2 7 2" xfId="9977" xr:uid="{00000000-0005-0000-0000-000058010000}"/>
    <cellStyle name="20 % - Markeringsfarve2 7 3" xfId="9978" xr:uid="{00000000-0005-0000-0000-000059010000}"/>
    <cellStyle name="20 % - Markeringsfarve2 8" xfId="9979" xr:uid="{00000000-0005-0000-0000-00005A010000}"/>
    <cellStyle name="20 % - Markeringsfarve2 8 2" xfId="9980" xr:uid="{00000000-0005-0000-0000-00005B010000}"/>
    <cellStyle name="20 % - Markeringsfarve2 8 3" xfId="9981" xr:uid="{00000000-0005-0000-0000-00005C010000}"/>
    <cellStyle name="20 % - Markeringsfarve2 9" xfId="9982" xr:uid="{00000000-0005-0000-0000-00005D010000}"/>
    <cellStyle name="20 % - Markeringsfarve2 9 2" xfId="9983" xr:uid="{00000000-0005-0000-0000-00005E010000}"/>
    <cellStyle name="20 % - Markeringsfarve2 9 3" xfId="9984" xr:uid="{00000000-0005-0000-0000-00005F010000}"/>
    <cellStyle name="20 % - Markeringsfarve3" xfId="758" xr:uid="{00000000-0005-0000-0000-000060010000}"/>
    <cellStyle name="20 % - Markeringsfarve3 10" xfId="9985" xr:uid="{00000000-0005-0000-0000-000061010000}"/>
    <cellStyle name="20 % - Markeringsfarve3 10 2" xfId="9986" xr:uid="{00000000-0005-0000-0000-000062010000}"/>
    <cellStyle name="20 % - Markeringsfarve3 11" xfId="9987" xr:uid="{00000000-0005-0000-0000-000063010000}"/>
    <cellStyle name="20 % - Markeringsfarve3 2" xfId="759" xr:uid="{00000000-0005-0000-0000-000064010000}"/>
    <cellStyle name="20 % - Markeringsfarve3 2 10" xfId="9988" xr:uid="{00000000-0005-0000-0000-000065010000}"/>
    <cellStyle name="20 % - Markeringsfarve3 2 2" xfId="760" xr:uid="{00000000-0005-0000-0000-000066010000}"/>
    <cellStyle name="20 % - Markeringsfarve3 2 2 2" xfId="761" xr:uid="{00000000-0005-0000-0000-000067010000}"/>
    <cellStyle name="20 % - Markeringsfarve3 2 2 2 2" xfId="9989" xr:uid="{00000000-0005-0000-0000-000068010000}"/>
    <cellStyle name="20 % - Markeringsfarve3 2 2 2 3" xfId="9990" xr:uid="{00000000-0005-0000-0000-000069010000}"/>
    <cellStyle name="20 % - Markeringsfarve3 2 2 3" xfId="9991" xr:uid="{00000000-0005-0000-0000-00006A010000}"/>
    <cellStyle name="20 % - Markeringsfarve3 2 2 3 2" xfId="9992" xr:uid="{00000000-0005-0000-0000-00006B010000}"/>
    <cellStyle name="20 % - Markeringsfarve3 2 2 3 3" xfId="9993" xr:uid="{00000000-0005-0000-0000-00006C010000}"/>
    <cellStyle name="20 % - Markeringsfarve3 2 2 4" xfId="9994" xr:uid="{00000000-0005-0000-0000-00006D010000}"/>
    <cellStyle name="20 % - Markeringsfarve3 2 2 4 2" xfId="9995" xr:uid="{00000000-0005-0000-0000-00006E010000}"/>
    <cellStyle name="20 % - Markeringsfarve3 2 2 4 3" xfId="9996" xr:uid="{00000000-0005-0000-0000-00006F010000}"/>
    <cellStyle name="20 % - Markeringsfarve3 2 2 5" xfId="9997" xr:uid="{00000000-0005-0000-0000-000070010000}"/>
    <cellStyle name="20 % - Markeringsfarve3 2 2 5 2" xfId="9998" xr:uid="{00000000-0005-0000-0000-000071010000}"/>
    <cellStyle name="20 % - Markeringsfarve3 2 2 5 3" xfId="9999" xr:uid="{00000000-0005-0000-0000-000072010000}"/>
    <cellStyle name="20 % - Markeringsfarve3 2 2 6" xfId="10000" xr:uid="{00000000-0005-0000-0000-000073010000}"/>
    <cellStyle name="20 % - Markeringsfarve3 2 2 6 2" xfId="10001" xr:uid="{00000000-0005-0000-0000-000074010000}"/>
    <cellStyle name="20 % - Markeringsfarve3 2 2 6 3" xfId="10002" xr:uid="{00000000-0005-0000-0000-000075010000}"/>
    <cellStyle name="20 % - Markeringsfarve3 2 2 7" xfId="10003" xr:uid="{00000000-0005-0000-0000-000076010000}"/>
    <cellStyle name="20 % - Markeringsfarve3 2 2 7 2" xfId="10004" xr:uid="{00000000-0005-0000-0000-000077010000}"/>
    <cellStyle name="20 % - Markeringsfarve3 2 2 8" xfId="10005" xr:uid="{00000000-0005-0000-0000-000078010000}"/>
    <cellStyle name="20 % - Markeringsfarve3 2 3" xfId="762" xr:uid="{00000000-0005-0000-0000-000079010000}"/>
    <cellStyle name="20 % - Markeringsfarve3 2 3 2" xfId="763" xr:uid="{00000000-0005-0000-0000-00007A010000}"/>
    <cellStyle name="20 % - Markeringsfarve3 2 3 2 2" xfId="10006" xr:uid="{00000000-0005-0000-0000-00007B010000}"/>
    <cellStyle name="20 % - Markeringsfarve3 2 3 2 3" xfId="10007" xr:uid="{00000000-0005-0000-0000-00007C010000}"/>
    <cellStyle name="20 % - Markeringsfarve3 2 3 3" xfId="10008" xr:uid="{00000000-0005-0000-0000-00007D010000}"/>
    <cellStyle name="20 % - Markeringsfarve3 2 3 3 2" xfId="10009" xr:uid="{00000000-0005-0000-0000-00007E010000}"/>
    <cellStyle name="20 % - Markeringsfarve3 2 3 3 3" xfId="10010" xr:uid="{00000000-0005-0000-0000-00007F010000}"/>
    <cellStyle name="20 % - Markeringsfarve3 2 3 4" xfId="10011" xr:uid="{00000000-0005-0000-0000-000080010000}"/>
    <cellStyle name="20 % - Markeringsfarve3 2 3 4 2" xfId="10012" xr:uid="{00000000-0005-0000-0000-000081010000}"/>
    <cellStyle name="20 % - Markeringsfarve3 2 3 4 3" xfId="10013" xr:uid="{00000000-0005-0000-0000-000082010000}"/>
    <cellStyle name="20 % - Markeringsfarve3 2 3 5" xfId="10014" xr:uid="{00000000-0005-0000-0000-000083010000}"/>
    <cellStyle name="20 % - Markeringsfarve3 2 3 5 2" xfId="10015" xr:uid="{00000000-0005-0000-0000-000084010000}"/>
    <cellStyle name="20 % - Markeringsfarve3 2 3 5 3" xfId="10016" xr:uid="{00000000-0005-0000-0000-000085010000}"/>
    <cellStyle name="20 % - Markeringsfarve3 2 3 6" xfId="10017" xr:uid="{00000000-0005-0000-0000-000086010000}"/>
    <cellStyle name="20 % - Markeringsfarve3 2 3 6 2" xfId="10018" xr:uid="{00000000-0005-0000-0000-000087010000}"/>
    <cellStyle name="20 % - Markeringsfarve3 2 3 6 3" xfId="10019" xr:uid="{00000000-0005-0000-0000-000088010000}"/>
    <cellStyle name="20 % - Markeringsfarve3 2 3 7" xfId="10020" xr:uid="{00000000-0005-0000-0000-000089010000}"/>
    <cellStyle name="20 % - Markeringsfarve3 2 3 7 2" xfId="10021" xr:uid="{00000000-0005-0000-0000-00008A010000}"/>
    <cellStyle name="20 % - Markeringsfarve3 2 3 8" xfId="10022" xr:uid="{00000000-0005-0000-0000-00008B010000}"/>
    <cellStyle name="20 % - Markeringsfarve3 2 4" xfId="764" xr:uid="{00000000-0005-0000-0000-00008C010000}"/>
    <cellStyle name="20 % - Markeringsfarve3 2 4 2" xfId="765" xr:uid="{00000000-0005-0000-0000-00008D010000}"/>
    <cellStyle name="20 % - Markeringsfarve3 2 4 3" xfId="10023" xr:uid="{00000000-0005-0000-0000-00008E010000}"/>
    <cellStyle name="20 % - Markeringsfarve3 2 5" xfId="766" xr:uid="{00000000-0005-0000-0000-00008F010000}"/>
    <cellStyle name="20 % - Markeringsfarve3 2 5 2" xfId="10024" xr:uid="{00000000-0005-0000-0000-000090010000}"/>
    <cellStyle name="20 % - Markeringsfarve3 2 5 3" xfId="10025" xr:uid="{00000000-0005-0000-0000-000091010000}"/>
    <cellStyle name="20 % - Markeringsfarve3 2 6" xfId="10026" xr:uid="{00000000-0005-0000-0000-000092010000}"/>
    <cellStyle name="20 % - Markeringsfarve3 2 6 2" xfId="10027" xr:uid="{00000000-0005-0000-0000-000093010000}"/>
    <cellStyle name="20 % - Markeringsfarve3 2 6 3" xfId="10028" xr:uid="{00000000-0005-0000-0000-000094010000}"/>
    <cellStyle name="20 % - Markeringsfarve3 2 7" xfId="10029" xr:uid="{00000000-0005-0000-0000-000095010000}"/>
    <cellStyle name="20 % - Markeringsfarve3 2 7 2" xfId="10030" xr:uid="{00000000-0005-0000-0000-000096010000}"/>
    <cellStyle name="20 % - Markeringsfarve3 2 7 3" xfId="10031" xr:uid="{00000000-0005-0000-0000-000097010000}"/>
    <cellStyle name="20 % - Markeringsfarve3 2 8" xfId="10032" xr:uid="{00000000-0005-0000-0000-000098010000}"/>
    <cellStyle name="20 % - Markeringsfarve3 2 8 2" xfId="10033" xr:uid="{00000000-0005-0000-0000-000099010000}"/>
    <cellStyle name="20 % - Markeringsfarve3 2 8 3" xfId="10034" xr:uid="{00000000-0005-0000-0000-00009A010000}"/>
    <cellStyle name="20 % - Markeringsfarve3 2 9" xfId="10035" xr:uid="{00000000-0005-0000-0000-00009B010000}"/>
    <cellStyle name="20 % - Markeringsfarve3 2 9 2" xfId="10036" xr:uid="{00000000-0005-0000-0000-00009C010000}"/>
    <cellStyle name="20 % - Markeringsfarve3 3" xfId="767" xr:uid="{00000000-0005-0000-0000-00009D010000}"/>
    <cellStyle name="20 % - Markeringsfarve3 3 10" xfId="10037" xr:uid="{00000000-0005-0000-0000-00009E010000}"/>
    <cellStyle name="20 % - Markeringsfarve3 3 2" xfId="768" xr:uid="{00000000-0005-0000-0000-00009F010000}"/>
    <cellStyle name="20 % - Markeringsfarve3 3 2 2" xfId="10038" xr:uid="{00000000-0005-0000-0000-0000A0010000}"/>
    <cellStyle name="20 % - Markeringsfarve3 3 2 2 2" xfId="10039" xr:uid="{00000000-0005-0000-0000-0000A1010000}"/>
    <cellStyle name="20 % - Markeringsfarve3 3 2 2 3" xfId="10040" xr:uid="{00000000-0005-0000-0000-0000A2010000}"/>
    <cellStyle name="20 % - Markeringsfarve3 3 2 3" xfId="10041" xr:uid="{00000000-0005-0000-0000-0000A3010000}"/>
    <cellStyle name="20 % - Markeringsfarve3 3 2 3 2" xfId="10042" xr:uid="{00000000-0005-0000-0000-0000A4010000}"/>
    <cellStyle name="20 % - Markeringsfarve3 3 2 3 3" xfId="10043" xr:uid="{00000000-0005-0000-0000-0000A5010000}"/>
    <cellStyle name="20 % - Markeringsfarve3 3 2 4" xfId="10044" xr:uid="{00000000-0005-0000-0000-0000A6010000}"/>
    <cellStyle name="20 % - Markeringsfarve3 3 2 4 2" xfId="10045" xr:uid="{00000000-0005-0000-0000-0000A7010000}"/>
    <cellStyle name="20 % - Markeringsfarve3 3 2 4 3" xfId="10046" xr:uid="{00000000-0005-0000-0000-0000A8010000}"/>
    <cellStyle name="20 % - Markeringsfarve3 3 2 5" xfId="10047" xr:uid="{00000000-0005-0000-0000-0000A9010000}"/>
    <cellStyle name="20 % - Markeringsfarve3 3 2 5 2" xfId="10048" xr:uid="{00000000-0005-0000-0000-0000AA010000}"/>
    <cellStyle name="20 % - Markeringsfarve3 3 2 5 3" xfId="10049" xr:uid="{00000000-0005-0000-0000-0000AB010000}"/>
    <cellStyle name="20 % - Markeringsfarve3 3 2 6" xfId="10050" xr:uid="{00000000-0005-0000-0000-0000AC010000}"/>
    <cellStyle name="20 % - Markeringsfarve3 3 2 6 2" xfId="10051" xr:uid="{00000000-0005-0000-0000-0000AD010000}"/>
    <cellStyle name="20 % - Markeringsfarve3 3 2 6 3" xfId="10052" xr:uid="{00000000-0005-0000-0000-0000AE010000}"/>
    <cellStyle name="20 % - Markeringsfarve3 3 2 7" xfId="10053" xr:uid="{00000000-0005-0000-0000-0000AF010000}"/>
    <cellStyle name="20 % - Markeringsfarve3 3 2 7 2" xfId="10054" xr:uid="{00000000-0005-0000-0000-0000B0010000}"/>
    <cellStyle name="20 % - Markeringsfarve3 3 2 8" xfId="10055" xr:uid="{00000000-0005-0000-0000-0000B1010000}"/>
    <cellStyle name="20 % - Markeringsfarve3 3 3" xfId="10056" xr:uid="{00000000-0005-0000-0000-0000B2010000}"/>
    <cellStyle name="20 % - Markeringsfarve3 3 3 2" xfId="10057" xr:uid="{00000000-0005-0000-0000-0000B3010000}"/>
    <cellStyle name="20 % - Markeringsfarve3 3 3 2 2" xfId="10058" xr:uid="{00000000-0005-0000-0000-0000B4010000}"/>
    <cellStyle name="20 % - Markeringsfarve3 3 3 2 3" xfId="10059" xr:uid="{00000000-0005-0000-0000-0000B5010000}"/>
    <cellStyle name="20 % - Markeringsfarve3 3 3 3" xfId="10060" xr:uid="{00000000-0005-0000-0000-0000B6010000}"/>
    <cellStyle name="20 % - Markeringsfarve3 3 3 3 2" xfId="10061" xr:uid="{00000000-0005-0000-0000-0000B7010000}"/>
    <cellStyle name="20 % - Markeringsfarve3 3 3 3 3" xfId="10062" xr:uid="{00000000-0005-0000-0000-0000B8010000}"/>
    <cellStyle name="20 % - Markeringsfarve3 3 3 4" xfId="10063" xr:uid="{00000000-0005-0000-0000-0000B9010000}"/>
    <cellStyle name="20 % - Markeringsfarve3 3 3 4 2" xfId="10064" xr:uid="{00000000-0005-0000-0000-0000BA010000}"/>
    <cellStyle name="20 % - Markeringsfarve3 3 3 4 3" xfId="10065" xr:uid="{00000000-0005-0000-0000-0000BB010000}"/>
    <cellStyle name="20 % - Markeringsfarve3 3 3 5" xfId="10066" xr:uid="{00000000-0005-0000-0000-0000BC010000}"/>
    <cellStyle name="20 % - Markeringsfarve3 3 3 5 2" xfId="10067" xr:uid="{00000000-0005-0000-0000-0000BD010000}"/>
    <cellStyle name="20 % - Markeringsfarve3 3 3 5 3" xfId="10068" xr:uid="{00000000-0005-0000-0000-0000BE010000}"/>
    <cellStyle name="20 % - Markeringsfarve3 3 3 6" xfId="10069" xr:uid="{00000000-0005-0000-0000-0000BF010000}"/>
    <cellStyle name="20 % - Markeringsfarve3 3 3 6 2" xfId="10070" xr:uid="{00000000-0005-0000-0000-0000C0010000}"/>
    <cellStyle name="20 % - Markeringsfarve3 3 3 6 3" xfId="10071" xr:uid="{00000000-0005-0000-0000-0000C1010000}"/>
    <cellStyle name="20 % - Markeringsfarve3 3 3 7" xfId="10072" xr:uid="{00000000-0005-0000-0000-0000C2010000}"/>
    <cellStyle name="20 % - Markeringsfarve3 3 3 7 2" xfId="10073" xr:uid="{00000000-0005-0000-0000-0000C3010000}"/>
    <cellStyle name="20 % - Markeringsfarve3 3 3 8" xfId="10074" xr:uid="{00000000-0005-0000-0000-0000C4010000}"/>
    <cellStyle name="20 % - Markeringsfarve3 3 4" xfId="10075" xr:uid="{00000000-0005-0000-0000-0000C5010000}"/>
    <cellStyle name="20 % - Markeringsfarve3 3 4 2" xfId="10076" xr:uid="{00000000-0005-0000-0000-0000C6010000}"/>
    <cellStyle name="20 % - Markeringsfarve3 3 4 3" xfId="10077" xr:uid="{00000000-0005-0000-0000-0000C7010000}"/>
    <cellStyle name="20 % - Markeringsfarve3 3 5" xfId="10078" xr:uid="{00000000-0005-0000-0000-0000C8010000}"/>
    <cellStyle name="20 % - Markeringsfarve3 3 5 2" xfId="10079" xr:uid="{00000000-0005-0000-0000-0000C9010000}"/>
    <cellStyle name="20 % - Markeringsfarve3 3 5 3" xfId="10080" xr:uid="{00000000-0005-0000-0000-0000CA010000}"/>
    <cellStyle name="20 % - Markeringsfarve3 3 6" xfId="10081" xr:uid="{00000000-0005-0000-0000-0000CB010000}"/>
    <cellStyle name="20 % - Markeringsfarve3 3 6 2" xfId="10082" xr:uid="{00000000-0005-0000-0000-0000CC010000}"/>
    <cellStyle name="20 % - Markeringsfarve3 3 6 3" xfId="10083" xr:uid="{00000000-0005-0000-0000-0000CD010000}"/>
    <cellStyle name="20 % - Markeringsfarve3 3 7" xfId="10084" xr:uid="{00000000-0005-0000-0000-0000CE010000}"/>
    <cellStyle name="20 % - Markeringsfarve3 3 7 2" xfId="10085" xr:uid="{00000000-0005-0000-0000-0000CF010000}"/>
    <cellStyle name="20 % - Markeringsfarve3 3 7 3" xfId="10086" xr:uid="{00000000-0005-0000-0000-0000D0010000}"/>
    <cellStyle name="20 % - Markeringsfarve3 3 8" xfId="10087" xr:uid="{00000000-0005-0000-0000-0000D1010000}"/>
    <cellStyle name="20 % - Markeringsfarve3 3 8 2" xfId="10088" xr:uid="{00000000-0005-0000-0000-0000D2010000}"/>
    <cellStyle name="20 % - Markeringsfarve3 3 8 3" xfId="10089" xr:uid="{00000000-0005-0000-0000-0000D3010000}"/>
    <cellStyle name="20 % - Markeringsfarve3 3 9" xfId="10090" xr:uid="{00000000-0005-0000-0000-0000D4010000}"/>
    <cellStyle name="20 % - Markeringsfarve3 3 9 2" xfId="10091" xr:uid="{00000000-0005-0000-0000-0000D5010000}"/>
    <cellStyle name="20 % - Markeringsfarve3 4" xfId="769" xr:uid="{00000000-0005-0000-0000-0000D6010000}"/>
    <cellStyle name="20 % - Markeringsfarve3 4 2" xfId="770" xr:uid="{00000000-0005-0000-0000-0000D7010000}"/>
    <cellStyle name="20 % - Markeringsfarve3 4 2 2" xfId="10092" xr:uid="{00000000-0005-0000-0000-0000D8010000}"/>
    <cellStyle name="20 % - Markeringsfarve3 4 2 3" xfId="10093" xr:uid="{00000000-0005-0000-0000-0000D9010000}"/>
    <cellStyle name="20 % - Markeringsfarve3 4 3" xfId="10094" xr:uid="{00000000-0005-0000-0000-0000DA010000}"/>
    <cellStyle name="20 % - Markeringsfarve3 4 3 2" xfId="10095" xr:uid="{00000000-0005-0000-0000-0000DB010000}"/>
    <cellStyle name="20 % - Markeringsfarve3 4 3 3" xfId="10096" xr:uid="{00000000-0005-0000-0000-0000DC010000}"/>
    <cellStyle name="20 % - Markeringsfarve3 4 4" xfId="10097" xr:uid="{00000000-0005-0000-0000-0000DD010000}"/>
    <cellStyle name="20 % - Markeringsfarve3 4 4 2" xfId="10098" xr:uid="{00000000-0005-0000-0000-0000DE010000}"/>
    <cellStyle name="20 % - Markeringsfarve3 4 4 3" xfId="10099" xr:uid="{00000000-0005-0000-0000-0000DF010000}"/>
    <cellStyle name="20 % - Markeringsfarve3 4 5" xfId="10100" xr:uid="{00000000-0005-0000-0000-0000E0010000}"/>
    <cellStyle name="20 % - Markeringsfarve3 4 5 2" xfId="10101" xr:uid="{00000000-0005-0000-0000-0000E1010000}"/>
    <cellStyle name="20 % - Markeringsfarve3 4 5 3" xfId="10102" xr:uid="{00000000-0005-0000-0000-0000E2010000}"/>
    <cellStyle name="20 % - Markeringsfarve3 4 6" xfId="10103" xr:uid="{00000000-0005-0000-0000-0000E3010000}"/>
    <cellStyle name="20 % - Markeringsfarve3 4 6 2" xfId="10104" xr:uid="{00000000-0005-0000-0000-0000E4010000}"/>
    <cellStyle name="20 % - Markeringsfarve3 4 6 3" xfId="10105" xr:uid="{00000000-0005-0000-0000-0000E5010000}"/>
    <cellStyle name="20 % - Markeringsfarve3 4 7" xfId="10106" xr:uid="{00000000-0005-0000-0000-0000E6010000}"/>
    <cellStyle name="20 % - Markeringsfarve3 4 7 2" xfId="10107" xr:uid="{00000000-0005-0000-0000-0000E7010000}"/>
    <cellStyle name="20 % - Markeringsfarve3 4 8" xfId="10108" xr:uid="{00000000-0005-0000-0000-0000E8010000}"/>
    <cellStyle name="20 % - Markeringsfarve3 5" xfId="771" xr:uid="{00000000-0005-0000-0000-0000E9010000}"/>
    <cellStyle name="20 % - Markeringsfarve3 5 2" xfId="772" xr:uid="{00000000-0005-0000-0000-0000EA010000}"/>
    <cellStyle name="20 % - Markeringsfarve3 5 2 2" xfId="10109" xr:uid="{00000000-0005-0000-0000-0000EB010000}"/>
    <cellStyle name="20 % - Markeringsfarve3 5 2 3" xfId="10110" xr:uid="{00000000-0005-0000-0000-0000EC010000}"/>
    <cellStyle name="20 % - Markeringsfarve3 5 3" xfId="10111" xr:uid="{00000000-0005-0000-0000-0000ED010000}"/>
    <cellStyle name="20 % - Markeringsfarve3 5 3 2" xfId="10112" xr:uid="{00000000-0005-0000-0000-0000EE010000}"/>
    <cellStyle name="20 % - Markeringsfarve3 5 3 3" xfId="10113" xr:uid="{00000000-0005-0000-0000-0000EF010000}"/>
    <cellStyle name="20 % - Markeringsfarve3 5 4" xfId="10114" xr:uid="{00000000-0005-0000-0000-0000F0010000}"/>
    <cellStyle name="20 % - Markeringsfarve3 5 4 2" xfId="10115" xr:uid="{00000000-0005-0000-0000-0000F1010000}"/>
    <cellStyle name="20 % - Markeringsfarve3 5 4 3" xfId="10116" xr:uid="{00000000-0005-0000-0000-0000F2010000}"/>
    <cellStyle name="20 % - Markeringsfarve3 5 5" xfId="10117" xr:uid="{00000000-0005-0000-0000-0000F3010000}"/>
    <cellStyle name="20 % - Markeringsfarve3 5 5 2" xfId="10118" xr:uid="{00000000-0005-0000-0000-0000F4010000}"/>
    <cellStyle name="20 % - Markeringsfarve3 5 5 3" xfId="10119" xr:uid="{00000000-0005-0000-0000-0000F5010000}"/>
    <cellStyle name="20 % - Markeringsfarve3 5 6" xfId="10120" xr:uid="{00000000-0005-0000-0000-0000F6010000}"/>
    <cellStyle name="20 % - Markeringsfarve3 5 6 2" xfId="10121" xr:uid="{00000000-0005-0000-0000-0000F7010000}"/>
    <cellStyle name="20 % - Markeringsfarve3 5 6 3" xfId="10122" xr:uid="{00000000-0005-0000-0000-0000F8010000}"/>
    <cellStyle name="20 % - Markeringsfarve3 5 7" xfId="10123" xr:uid="{00000000-0005-0000-0000-0000F9010000}"/>
    <cellStyle name="20 % - Markeringsfarve3 5 7 2" xfId="10124" xr:uid="{00000000-0005-0000-0000-0000FA010000}"/>
    <cellStyle name="20 % - Markeringsfarve3 5 8" xfId="10125" xr:uid="{00000000-0005-0000-0000-0000FB010000}"/>
    <cellStyle name="20 % - Markeringsfarve3 6" xfId="773" xr:uid="{00000000-0005-0000-0000-0000FC010000}"/>
    <cellStyle name="20 % - Markeringsfarve3 6 2" xfId="774" xr:uid="{00000000-0005-0000-0000-0000FD010000}"/>
    <cellStyle name="20 % - Markeringsfarve3 6 2 2" xfId="10126" xr:uid="{00000000-0005-0000-0000-0000FE010000}"/>
    <cellStyle name="20 % - Markeringsfarve3 6 2 3" xfId="10127" xr:uid="{00000000-0005-0000-0000-0000FF010000}"/>
    <cellStyle name="20 % - Markeringsfarve3 6 3" xfId="10128" xr:uid="{00000000-0005-0000-0000-000000020000}"/>
    <cellStyle name="20 % - Markeringsfarve3 6 4" xfId="10129" xr:uid="{00000000-0005-0000-0000-000001020000}"/>
    <cellStyle name="20 % - Markeringsfarve3 7" xfId="775" xr:uid="{00000000-0005-0000-0000-000002020000}"/>
    <cellStyle name="20 % - Markeringsfarve3 7 2" xfId="10130" xr:uid="{00000000-0005-0000-0000-000003020000}"/>
    <cellStyle name="20 % - Markeringsfarve3 7 3" xfId="10131" xr:uid="{00000000-0005-0000-0000-000004020000}"/>
    <cellStyle name="20 % - Markeringsfarve3 8" xfId="10132" xr:uid="{00000000-0005-0000-0000-000005020000}"/>
    <cellStyle name="20 % - Markeringsfarve3 8 2" xfId="10133" xr:uid="{00000000-0005-0000-0000-000006020000}"/>
    <cellStyle name="20 % - Markeringsfarve3 8 3" xfId="10134" xr:uid="{00000000-0005-0000-0000-000007020000}"/>
    <cellStyle name="20 % - Markeringsfarve3 9" xfId="10135" xr:uid="{00000000-0005-0000-0000-000008020000}"/>
    <cellStyle name="20 % - Markeringsfarve3 9 2" xfId="10136" xr:uid="{00000000-0005-0000-0000-000009020000}"/>
    <cellStyle name="20 % - Markeringsfarve3 9 3" xfId="10137" xr:uid="{00000000-0005-0000-0000-00000A020000}"/>
    <cellStyle name="20 % - Markeringsfarve4" xfId="776" xr:uid="{00000000-0005-0000-0000-00000B020000}"/>
    <cellStyle name="20 % - Markeringsfarve4 10" xfId="10138" xr:uid="{00000000-0005-0000-0000-00000C020000}"/>
    <cellStyle name="20 % - Markeringsfarve4 10 2" xfId="10139" xr:uid="{00000000-0005-0000-0000-00000D020000}"/>
    <cellStyle name="20 % - Markeringsfarve4 11" xfId="10140" xr:uid="{00000000-0005-0000-0000-00000E020000}"/>
    <cellStyle name="20 % - Markeringsfarve4 2" xfId="777" xr:uid="{00000000-0005-0000-0000-00000F020000}"/>
    <cellStyle name="20 % - Markeringsfarve4 2 10" xfId="10141" xr:uid="{00000000-0005-0000-0000-000010020000}"/>
    <cellStyle name="20 % - Markeringsfarve4 2 2" xfId="778" xr:uid="{00000000-0005-0000-0000-000011020000}"/>
    <cellStyle name="20 % - Markeringsfarve4 2 2 2" xfId="779" xr:uid="{00000000-0005-0000-0000-000012020000}"/>
    <cellStyle name="20 % - Markeringsfarve4 2 2 2 2" xfId="10142" xr:uid="{00000000-0005-0000-0000-000013020000}"/>
    <cellStyle name="20 % - Markeringsfarve4 2 2 2 3" xfId="10143" xr:uid="{00000000-0005-0000-0000-000014020000}"/>
    <cellStyle name="20 % - Markeringsfarve4 2 2 3" xfId="10144" xr:uid="{00000000-0005-0000-0000-000015020000}"/>
    <cellStyle name="20 % - Markeringsfarve4 2 2 3 2" xfId="10145" xr:uid="{00000000-0005-0000-0000-000016020000}"/>
    <cellStyle name="20 % - Markeringsfarve4 2 2 3 3" xfId="10146" xr:uid="{00000000-0005-0000-0000-000017020000}"/>
    <cellStyle name="20 % - Markeringsfarve4 2 2 4" xfId="10147" xr:uid="{00000000-0005-0000-0000-000018020000}"/>
    <cellStyle name="20 % - Markeringsfarve4 2 2 4 2" xfId="10148" xr:uid="{00000000-0005-0000-0000-000019020000}"/>
    <cellStyle name="20 % - Markeringsfarve4 2 2 4 3" xfId="10149" xr:uid="{00000000-0005-0000-0000-00001A020000}"/>
    <cellStyle name="20 % - Markeringsfarve4 2 2 5" xfId="10150" xr:uid="{00000000-0005-0000-0000-00001B020000}"/>
    <cellStyle name="20 % - Markeringsfarve4 2 2 5 2" xfId="10151" xr:uid="{00000000-0005-0000-0000-00001C020000}"/>
    <cellStyle name="20 % - Markeringsfarve4 2 2 5 3" xfId="10152" xr:uid="{00000000-0005-0000-0000-00001D020000}"/>
    <cellStyle name="20 % - Markeringsfarve4 2 2 6" xfId="10153" xr:uid="{00000000-0005-0000-0000-00001E020000}"/>
    <cellStyle name="20 % - Markeringsfarve4 2 2 6 2" xfId="10154" xr:uid="{00000000-0005-0000-0000-00001F020000}"/>
    <cellStyle name="20 % - Markeringsfarve4 2 2 6 3" xfId="10155" xr:uid="{00000000-0005-0000-0000-000020020000}"/>
    <cellStyle name="20 % - Markeringsfarve4 2 2 7" xfId="10156" xr:uid="{00000000-0005-0000-0000-000021020000}"/>
    <cellStyle name="20 % - Markeringsfarve4 2 2 7 2" xfId="10157" xr:uid="{00000000-0005-0000-0000-000022020000}"/>
    <cellStyle name="20 % - Markeringsfarve4 2 2 8" xfId="10158" xr:uid="{00000000-0005-0000-0000-000023020000}"/>
    <cellStyle name="20 % - Markeringsfarve4 2 3" xfId="780" xr:uid="{00000000-0005-0000-0000-000024020000}"/>
    <cellStyle name="20 % - Markeringsfarve4 2 3 2" xfId="781" xr:uid="{00000000-0005-0000-0000-000025020000}"/>
    <cellStyle name="20 % - Markeringsfarve4 2 3 2 2" xfId="10159" xr:uid="{00000000-0005-0000-0000-000026020000}"/>
    <cellStyle name="20 % - Markeringsfarve4 2 3 2 3" xfId="10160" xr:uid="{00000000-0005-0000-0000-000027020000}"/>
    <cellStyle name="20 % - Markeringsfarve4 2 3 3" xfId="10161" xr:uid="{00000000-0005-0000-0000-000028020000}"/>
    <cellStyle name="20 % - Markeringsfarve4 2 3 3 2" xfId="10162" xr:uid="{00000000-0005-0000-0000-000029020000}"/>
    <cellStyle name="20 % - Markeringsfarve4 2 3 3 3" xfId="10163" xr:uid="{00000000-0005-0000-0000-00002A020000}"/>
    <cellStyle name="20 % - Markeringsfarve4 2 3 4" xfId="10164" xr:uid="{00000000-0005-0000-0000-00002B020000}"/>
    <cellStyle name="20 % - Markeringsfarve4 2 3 4 2" xfId="10165" xr:uid="{00000000-0005-0000-0000-00002C020000}"/>
    <cellStyle name="20 % - Markeringsfarve4 2 3 4 3" xfId="10166" xr:uid="{00000000-0005-0000-0000-00002D020000}"/>
    <cellStyle name="20 % - Markeringsfarve4 2 3 5" xfId="10167" xr:uid="{00000000-0005-0000-0000-00002E020000}"/>
    <cellStyle name="20 % - Markeringsfarve4 2 3 5 2" xfId="10168" xr:uid="{00000000-0005-0000-0000-00002F020000}"/>
    <cellStyle name="20 % - Markeringsfarve4 2 3 5 3" xfId="10169" xr:uid="{00000000-0005-0000-0000-000030020000}"/>
    <cellStyle name="20 % - Markeringsfarve4 2 3 6" xfId="10170" xr:uid="{00000000-0005-0000-0000-000031020000}"/>
    <cellStyle name="20 % - Markeringsfarve4 2 3 6 2" xfId="10171" xr:uid="{00000000-0005-0000-0000-000032020000}"/>
    <cellStyle name="20 % - Markeringsfarve4 2 3 6 3" xfId="10172" xr:uid="{00000000-0005-0000-0000-000033020000}"/>
    <cellStyle name="20 % - Markeringsfarve4 2 3 7" xfId="10173" xr:uid="{00000000-0005-0000-0000-000034020000}"/>
    <cellStyle name="20 % - Markeringsfarve4 2 3 7 2" xfId="10174" xr:uid="{00000000-0005-0000-0000-000035020000}"/>
    <cellStyle name="20 % - Markeringsfarve4 2 3 8" xfId="10175" xr:uid="{00000000-0005-0000-0000-000036020000}"/>
    <cellStyle name="20 % - Markeringsfarve4 2 4" xfId="782" xr:uid="{00000000-0005-0000-0000-000037020000}"/>
    <cellStyle name="20 % - Markeringsfarve4 2 4 2" xfId="10176" xr:uid="{00000000-0005-0000-0000-000038020000}"/>
    <cellStyle name="20 % - Markeringsfarve4 2 4 3" xfId="10177" xr:uid="{00000000-0005-0000-0000-000039020000}"/>
    <cellStyle name="20 % - Markeringsfarve4 2 5" xfId="10178" xr:uid="{00000000-0005-0000-0000-00003A020000}"/>
    <cellStyle name="20 % - Markeringsfarve4 2 5 2" xfId="10179" xr:uid="{00000000-0005-0000-0000-00003B020000}"/>
    <cellStyle name="20 % - Markeringsfarve4 2 5 3" xfId="10180" xr:uid="{00000000-0005-0000-0000-00003C020000}"/>
    <cellStyle name="20 % - Markeringsfarve4 2 6" xfId="10181" xr:uid="{00000000-0005-0000-0000-00003D020000}"/>
    <cellStyle name="20 % - Markeringsfarve4 2 6 2" xfId="10182" xr:uid="{00000000-0005-0000-0000-00003E020000}"/>
    <cellStyle name="20 % - Markeringsfarve4 2 6 3" xfId="10183" xr:uid="{00000000-0005-0000-0000-00003F020000}"/>
    <cellStyle name="20 % - Markeringsfarve4 2 7" xfId="10184" xr:uid="{00000000-0005-0000-0000-000040020000}"/>
    <cellStyle name="20 % - Markeringsfarve4 2 7 2" xfId="10185" xr:uid="{00000000-0005-0000-0000-000041020000}"/>
    <cellStyle name="20 % - Markeringsfarve4 2 7 3" xfId="10186" xr:uid="{00000000-0005-0000-0000-000042020000}"/>
    <cellStyle name="20 % - Markeringsfarve4 2 8" xfId="10187" xr:uid="{00000000-0005-0000-0000-000043020000}"/>
    <cellStyle name="20 % - Markeringsfarve4 2 8 2" xfId="10188" xr:uid="{00000000-0005-0000-0000-000044020000}"/>
    <cellStyle name="20 % - Markeringsfarve4 2 8 3" xfId="10189" xr:uid="{00000000-0005-0000-0000-000045020000}"/>
    <cellStyle name="20 % - Markeringsfarve4 2 9" xfId="10190" xr:uid="{00000000-0005-0000-0000-000046020000}"/>
    <cellStyle name="20 % - Markeringsfarve4 2 9 2" xfId="10191" xr:uid="{00000000-0005-0000-0000-000047020000}"/>
    <cellStyle name="20 % - Markeringsfarve4 3" xfId="783" xr:uid="{00000000-0005-0000-0000-000048020000}"/>
    <cellStyle name="20 % - Markeringsfarve4 3 10" xfId="10192" xr:uid="{00000000-0005-0000-0000-000049020000}"/>
    <cellStyle name="20 % - Markeringsfarve4 3 2" xfId="784" xr:uid="{00000000-0005-0000-0000-00004A020000}"/>
    <cellStyle name="20 % - Markeringsfarve4 3 2 2" xfId="10193" xr:uid="{00000000-0005-0000-0000-00004B020000}"/>
    <cellStyle name="20 % - Markeringsfarve4 3 2 2 2" xfId="10194" xr:uid="{00000000-0005-0000-0000-00004C020000}"/>
    <cellStyle name="20 % - Markeringsfarve4 3 2 2 3" xfId="10195" xr:uid="{00000000-0005-0000-0000-00004D020000}"/>
    <cellStyle name="20 % - Markeringsfarve4 3 2 3" xfId="10196" xr:uid="{00000000-0005-0000-0000-00004E020000}"/>
    <cellStyle name="20 % - Markeringsfarve4 3 2 3 2" xfId="10197" xr:uid="{00000000-0005-0000-0000-00004F020000}"/>
    <cellStyle name="20 % - Markeringsfarve4 3 2 3 3" xfId="10198" xr:uid="{00000000-0005-0000-0000-000050020000}"/>
    <cellStyle name="20 % - Markeringsfarve4 3 2 4" xfId="10199" xr:uid="{00000000-0005-0000-0000-000051020000}"/>
    <cellStyle name="20 % - Markeringsfarve4 3 2 4 2" xfId="10200" xr:uid="{00000000-0005-0000-0000-000052020000}"/>
    <cellStyle name="20 % - Markeringsfarve4 3 2 4 3" xfId="10201" xr:uid="{00000000-0005-0000-0000-000053020000}"/>
    <cellStyle name="20 % - Markeringsfarve4 3 2 5" xfId="10202" xr:uid="{00000000-0005-0000-0000-000054020000}"/>
    <cellStyle name="20 % - Markeringsfarve4 3 2 5 2" xfId="10203" xr:uid="{00000000-0005-0000-0000-000055020000}"/>
    <cellStyle name="20 % - Markeringsfarve4 3 2 5 3" xfId="10204" xr:uid="{00000000-0005-0000-0000-000056020000}"/>
    <cellStyle name="20 % - Markeringsfarve4 3 2 6" xfId="10205" xr:uid="{00000000-0005-0000-0000-000057020000}"/>
    <cellStyle name="20 % - Markeringsfarve4 3 2 6 2" xfId="10206" xr:uid="{00000000-0005-0000-0000-000058020000}"/>
    <cellStyle name="20 % - Markeringsfarve4 3 2 6 3" xfId="10207" xr:uid="{00000000-0005-0000-0000-000059020000}"/>
    <cellStyle name="20 % - Markeringsfarve4 3 2 7" xfId="10208" xr:uid="{00000000-0005-0000-0000-00005A020000}"/>
    <cellStyle name="20 % - Markeringsfarve4 3 2 7 2" xfId="10209" xr:uid="{00000000-0005-0000-0000-00005B020000}"/>
    <cellStyle name="20 % - Markeringsfarve4 3 2 8" xfId="10210" xr:uid="{00000000-0005-0000-0000-00005C020000}"/>
    <cellStyle name="20 % - Markeringsfarve4 3 3" xfId="10211" xr:uid="{00000000-0005-0000-0000-00005D020000}"/>
    <cellStyle name="20 % - Markeringsfarve4 3 3 2" xfId="10212" xr:uid="{00000000-0005-0000-0000-00005E020000}"/>
    <cellStyle name="20 % - Markeringsfarve4 3 3 2 2" xfId="10213" xr:uid="{00000000-0005-0000-0000-00005F020000}"/>
    <cellStyle name="20 % - Markeringsfarve4 3 3 2 3" xfId="10214" xr:uid="{00000000-0005-0000-0000-000060020000}"/>
    <cellStyle name="20 % - Markeringsfarve4 3 3 3" xfId="10215" xr:uid="{00000000-0005-0000-0000-000061020000}"/>
    <cellStyle name="20 % - Markeringsfarve4 3 3 3 2" xfId="10216" xr:uid="{00000000-0005-0000-0000-000062020000}"/>
    <cellStyle name="20 % - Markeringsfarve4 3 3 3 3" xfId="10217" xr:uid="{00000000-0005-0000-0000-000063020000}"/>
    <cellStyle name="20 % - Markeringsfarve4 3 3 4" xfId="10218" xr:uid="{00000000-0005-0000-0000-000064020000}"/>
    <cellStyle name="20 % - Markeringsfarve4 3 3 4 2" xfId="10219" xr:uid="{00000000-0005-0000-0000-000065020000}"/>
    <cellStyle name="20 % - Markeringsfarve4 3 3 4 3" xfId="10220" xr:uid="{00000000-0005-0000-0000-000066020000}"/>
    <cellStyle name="20 % - Markeringsfarve4 3 3 5" xfId="10221" xr:uid="{00000000-0005-0000-0000-000067020000}"/>
    <cellStyle name="20 % - Markeringsfarve4 3 3 5 2" xfId="10222" xr:uid="{00000000-0005-0000-0000-000068020000}"/>
    <cellStyle name="20 % - Markeringsfarve4 3 3 5 3" xfId="10223" xr:uid="{00000000-0005-0000-0000-000069020000}"/>
    <cellStyle name="20 % - Markeringsfarve4 3 3 6" xfId="10224" xr:uid="{00000000-0005-0000-0000-00006A020000}"/>
    <cellStyle name="20 % - Markeringsfarve4 3 3 6 2" xfId="10225" xr:uid="{00000000-0005-0000-0000-00006B020000}"/>
    <cellStyle name="20 % - Markeringsfarve4 3 3 6 3" xfId="10226" xr:uid="{00000000-0005-0000-0000-00006C020000}"/>
    <cellStyle name="20 % - Markeringsfarve4 3 3 7" xfId="10227" xr:uid="{00000000-0005-0000-0000-00006D020000}"/>
    <cellStyle name="20 % - Markeringsfarve4 3 3 7 2" xfId="10228" xr:uid="{00000000-0005-0000-0000-00006E020000}"/>
    <cellStyle name="20 % - Markeringsfarve4 3 3 8" xfId="10229" xr:uid="{00000000-0005-0000-0000-00006F020000}"/>
    <cellStyle name="20 % - Markeringsfarve4 3 4" xfId="10230" xr:uid="{00000000-0005-0000-0000-000070020000}"/>
    <cellStyle name="20 % - Markeringsfarve4 3 4 2" xfId="10231" xr:uid="{00000000-0005-0000-0000-000071020000}"/>
    <cellStyle name="20 % - Markeringsfarve4 3 4 3" xfId="10232" xr:uid="{00000000-0005-0000-0000-000072020000}"/>
    <cellStyle name="20 % - Markeringsfarve4 3 5" xfId="10233" xr:uid="{00000000-0005-0000-0000-000073020000}"/>
    <cellStyle name="20 % - Markeringsfarve4 3 5 2" xfId="10234" xr:uid="{00000000-0005-0000-0000-000074020000}"/>
    <cellStyle name="20 % - Markeringsfarve4 3 5 3" xfId="10235" xr:uid="{00000000-0005-0000-0000-000075020000}"/>
    <cellStyle name="20 % - Markeringsfarve4 3 6" xfId="10236" xr:uid="{00000000-0005-0000-0000-000076020000}"/>
    <cellStyle name="20 % - Markeringsfarve4 3 6 2" xfId="10237" xr:uid="{00000000-0005-0000-0000-000077020000}"/>
    <cellStyle name="20 % - Markeringsfarve4 3 6 3" xfId="10238" xr:uid="{00000000-0005-0000-0000-000078020000}"/>
    <cellStyle name="20 % - Markeringsfarve4 3 7" xfId="10239" xr:uid="{00000000-0005-0000-0000-000079020000}"/>
    <cellStyle name="20 % - Markeringsfarve4 3 7 2" xfId="10240" xr:uid="{00000000-0005-0000-0000-00007A020000}"/>
    <cellStyle name="20 % - Markeringsfarve4 3 7 3" xfId="10241" xr:uid="{00000000-0005-0000-0000-00007B020000}"/>
    <cellStyle name="20 % - Markeringsfarve4 3 8" xfId="10242" xr:uid="{00000000-0005-0000-0000-00007C020000}"/>
    <cellStyle name="20 % - Markeringsfarve4 3 8 2" xfId="10243" xr:uid="{00000000-0005-0000-0000-00007D020000}"/>
    <cellStyle name="20 % - Markeringsfarve4 3 8 3" xfId="10244" xr:uid="{00000000-0005-0000-0000-00007E020000}"/>
    <cellStyle name="20 % - Markeringsfarve4 3 9" xfId="10245" xr:uid="{00000000-0005-0000-0000-00007F020000}"/>
    <cellStyle name="20 % - Markeringsfarve4 3 9 2" xfId="10246" xr:uid="{00000000-0005-0000-0000-000080020000}"/>
    <cellStyle name="20 % - Markeringsfarve4 4" xfId="785" xr:uid="{00000000-0005-0000-0000-000081020000}"/>
    <cellStyle name="20 % - Markeringsfarve4 4 2" xfId="786" xr:uid="{00000000-0005-0000-0000-000082020000}"/>
    <cellStyle name="20 % - Markeringsfarve4 4 2 2" xfId="10247" xr:uid="{00000000-0005-0000-0000-000083020000}"/>
    <cellStyle name="20 % - Markeringsfarve4 4 2 3" xfId="10248" xr:uid="{00000000-0005-0000-0000-000084020000}"/>
    <cellStyle name="20 % - Markeringsfarve4 4 3" xfId="10249" xr:uid="{00000000-0005-0000-0000-000085020000}"/>
    <cellStyle name="20 % - Markeringsfarve4 4 3 2" xfId="10250" xr:uid="{00000000-0005-0000-0000-000086020000}"/>
    <cellStyle name="20 % - Markeringsfarve4 4 3 3" xfId="10251" xr:uid="{00000000-0005-0000-0000-000087020000}"/>
    <cellStyle name="20 % - Markeringsfarve4 4 4" xfId="10252" xr:uid="{00000000-0005-0000-0000-000088020000}"/>
    <cellStyle name="20 % - Markeringsfarve4 4 4 2" xfId="10253" xr:uid="{00000000-0005-0000-0000-000089020000}"/>
    <cellStyle name="20 % - Markeringsfarve4 4 4 3" xfId="10254" xr:uid="{00000000-0005-0000-0000-00008A020000}"/>
    <cellStyle name="20 % - Markeringsfarve4 4 5" xfId="10255" xr:uid="{00000000-0005-0000-0000-00008B020000}"/>
    <cellStyle name="20 % - Markeringsfarve4 4 5 2" xfId="10256" xr:uid="{00000000-0005-0000-0000-00008C020000}"/>
    <cellStyle name="20 % - Markeringsfarve4 4 5 3" xfId="10257" xr:uid="{00000000-0005-0000-0000-00008D020000}"/>
    <cellStyle name="20 % - Markeringsfarve4 4 6" xfId="10258" xr:uid="{00000000-0005-0000-0000-00008E020000}"/>
    <cellStyle name="20 % - Markeringsfarve4 4 6 2" xfId="10259" xr:uid="{00000000-0005-0000-0000-00008F020000}"/>
    <cellStyle name="20 % - Markeringsfarve4 4 6 3" xfId="10260" xr:uid="{00000000-0005-0000-0000-000090020000}"/>
    <cellStyle name="20 % - Markeringsfarve4 4 7" xfId="10261" xr:uid="{00000000-0005-0000-0000-000091020000}"/>
    <cellStyle name="20 % - Markeringsfarve4 4 7 2" xfId="10262" xr:uid="{00000000-0005-0000-0000-000092020000}"/>
    <cellStyle name="20 % - Markeringsfarve4 4 8" xfId="10263" xr:uid="{00000000-0005-0000-0000-000093020000}"/>
    <cellStyle name="20 % - Markeringsfarve4 5" xfId="787" xr:uid="{00000000-0005-0000-0000-000094020000}"/>
    <cellStyle name="20 % - Markeringsfarve4 5 2" xfId="788" xr:uid="{00000000-0005-0000-0000-000095020000}"/>
    <cellStyle name="20 % - Markeringsfarve4 5 2 2" xfId="10264" xr:uid="{00000000-0005-0000-0000-000096020000}"/>
    <cellStyle name="20 % - Markeringsfarve4 5 2 3" xfId="10265" xr:uid="{00000000-0005-0000-0000-000097020000}"/>
    <cellStyle name="20 % - Markeringsfarve4 5 3" xfId="10266" xr:uid="{00000000-0005-0000-0000-000098020000}"/>
    <cellStyle name="20 % - Markeringsfarve4 5 3 2" xfId="10267" xr:uid="{00000000-0005-0000-0000-000099020000}"/>
    <cellStyle name="20 % - Markeringsfarve4 5 3 3" xfId="10268" xr:uid="{00000000-0005-0000-0000-00009A020000}"/>
    <cellStyle name="20 % - Markeringsfarve4 5 4" xfId="10269" xr:uid="{00000000-0005-0000-0000-00009B020000}"/>
    <cellStyle name="20 % - Markeringsfarve4 5 4 2" xfId="10270" xr:uid="{00000000-0005-0000-0000-00009C020000}"/>
    <cellStyle name="20 % - Markeringsfarve4 5 4 3" xfId="10271" xr:uid="{00000000-0005-0000-0000-00009D020000}"/>
    <cellStyle name="20 % - Markeringsfarve4 5 5" xfId="10272" xr:uid="{00000000-0005-0000-0000-00009E020000}"/>
    <cellStyle name="20 % - Markeringsfarve4 5 5 2" xfId="10273" xr:uid="{00000000-0005-0000-0000-00009F020000}"/>
    <cellStyle name="20 % - Markeringsfarve4 5 5 3" xfId="10274" xr:uid="{00000000-0005-0000-0000-0000A0020000}"/>
    <cellStyle name="20 % - Markeringsfarve4 5 6" xfId="10275" xr:uid="{00000000-0005-0000-0000-0000A1020000}"/>
    <cellStyle name="20 % - Markeringsfarve4 5 6 2" xfId="10276" xr:uid="{00000000-0005-0000-0000-0000A2020000}"/>
    <cellStyle name="20 % - Markeringsfarve4 5 6 3" xfId="10277" xr:uid="{00000000-0005-0000-0000-0000A3020000}"/>
    <cellStyle name="20 % - Markeringsfarve4 5 7" xfId="10278" xr:uid="{00000000-0005-0000-0000-0000A4020000}"/>
    <cellStyle name="20 % - Markeringsfarve4 5 7 2" xfId="10279" xr:uid="{00000000-0005-0000-0000-0000A5020000}"/>
    <cellStyle name="20 % - Markeringsfarve4 5 8" xfId="10280" xr:uid="{00000000-0005-0000-0000-0000A6020000}"/>
    <cellStyle name="20 % - Markeringsfarve4 6" xfId="789" xr:uid="{00000000-0005-0000-0000-0000A7020000}"/>
    <cellStyle name="20 % - Markeringsfarve4 6 2" xfId="790" xr:uid="{00000000-0005-0000-0000-0000A8020000}"/>
    <cellStyle name="20 % - Markeringsfarve4 6 2 2" xfId="10281" xr:uid="{00000000-0005-0000-0000-0000A9020000}"/>
    <cellStyle name="20 % - Markeringsfarve4 6 2 3" xfId="10282" xr:uid="{00000000-0005-0000-0000-0000AA020000}"/>
    <cellStyle name="20 % - Markeringsfarve4 6 3" xfId="10283" xr:uid="{00000000-0005-0000-0000-0000AB020000}"/>
    <cellStyle name="20 % - Markeringsfarve4 6 4" xfId="10284" xr:uid="{00000000-0005-0000-0000-0000AC020000}"/>
    <cellStyle name="20 % - Markeringsfarve4 7" xfId="791" xr:uid="{00000000-0005-0000-0000-0000AD020000}"/>
    <cellStyle name="20 % - Markeringsfarve4 7 2" xfId="10285" xr:uid="{00000000-0005-0000-0000-0000AE020000}"/>
    <cellStyle name="20 % - Markeringsfarve4 7 3" xfId="10286" xr:uid="{00000000-0005-0000-0000-0000AF020000}"/>
    <cellStyle name="20 % - Markeringsfarve4 8" xfId="10287" xr:uid="{00000000-0005-0000-0000-0000B0020000}"/>
    <cellStyle name="20 % - Markeringsfarve4 8 2" xfId="10288" xr:uid="{00000000-0005-0000-0000-0000B1020000}"/>
    <cellStyle name="20 % - Markeringsfarve4 8 3" xfId="10289" xr:uid="{00000000-0005-0000-0000-0000B2020000}"/>
    <cellStyle name="20 % - Markeringsfarve4 9" xfId="10290" xr:uid="{00000000-0005-0000-0000-0000B3020000}"/>
    <cellStyle name="20 % - Markeringsfarve4 9 2" xfId="10291" xr:uid="{00000000-0005-0000-0000-0000B4020000}"/>
    <cellStyle name="20 % - Markeringsfarve4 9 3" xfId="10292" xr:uid="{00000000-0005-0000-0000-0000B5020000}"/>
    <cellStyle name="20 % - Markeringsfarve5" xfId="792" xr:uid="{00000000-0005-0000-0000-0000B6020000}"/>
    <cellStyle name="20 % - Markeringsfarve5 10" xfId="10293" xr:uid="{00000000-0005-0000-0000-0000B7020000}"/>
    <cellStyle name="20 % - Markeringsfarve5 10 2" xfId="10294" xr:uid="{00000000-0005-0000-0000-0000B8020000}"/>
    <cellStyle name="20 % - Markeringsfarve5 10 3" xfId="10295" xr:uid="{00000000-0005-0000-0000-0000B9020000}"/>
    <cellStyle name="20 % - Markeringsfarve5 11" xfId="10296" xr:uid="{00000000-0005-0000-0000-0000BA020000}"/>
    <cellStyle name="20 % - Markeringsfarve5 11 2" xfId="10297" xr:uid="{00000000-0005-0000-0000-0000BB020000}"/>
    <cellStyle name="20 % - Markeringsfarve5 12" xfId="10298" xr:uid="{00000000-0005-0000-0000-0000BC020000}"/>
    <cellStyle name="20 % - Markeringsfarve5 2" xfId="793" xr:uid="{00000000-0005-0000-0000-0000BD020000}"/>
    <cellStyle name="20 % - Markeringsfarve5 2 10" xfId="10299" xr:uid="{00000000-0005-0000-0000-0000BE020000}"/>
    <cellStyle name="20 % - Markeringsfarve5 2 2" xfId="794" xr:uid="{00000000-0005-0000-0000-0000BF020000}"/>
    <cellStyle name="20 % - Markeringsfarve5 2 2 2" xfId="795" xr:uid="{00000000-0005-0000-0000-0000C0020000}"/>
    <cellStyle name="20 % - Markeringsfarve5 2 2 2 2" xfId="10300" xr:uid="{00000000-0005-0000-0000-0000C1020000}"/>
    <cellStyle name="20 % - Markeringsfarve5 2 2 2 3" xfId="10301" xr:uid="{00000000-0005-0000-0000-0000C2020000}"/>
    <cellStyle name="20 % - Markeringsfarve5 2 2 3" xfId="10302" xr:uid="{00000000-0005-0000-0000-0000C3020000}"/>
    <cellStyle name="20 % - Markeringsfarve5 2 2 3 2" xfId="10303" xr:uid="{00000000-0005-0000-0000-0000C4020000}"/>
    <cellStyle name="20 % - Markeringsfarve5 2 2 3 3" xfId="10304" xr:uid="{00000000-0005-0000-0000-0000C5020000}"/>
    <cellStyle name="20 % - Markeringsfarve5 2 2 4" xfId="10305" xr:uid="{00000000-0005-0000-0000-0000C6020000}"/>
    <cellStyle name="20 % - Markeringsfarve5 2 2 4 2" xfId="10306" xr:uid="{00000000-0005-0000-0000-0000C7020000}"/>
    <cellStyle name="20 % - Markeringsfarve5 2 2 4 3" xfId="10307" xr:uid="{00000000-0005-0000-0000-0000C8020000}"/>
    <cellStyle name="20 % - Markeringsfarve5 2 2 5" xfId="10308" xr:uid="{00000000-0005-0000-0000-0000C9020000}"/>
    <cellStyle name="20 % - Markeringsfarve5 2 2 5 2" xfId="10309" xr:uid="{00000000-0005-0000-0000-0000CA020000}"/>
    <cellStyle name="20 % - Markeringsfarve5 2 2 5 3" xfId="10310" xr:uid="{00000000-0005-0000-0000-0000CB020000}"/>
    <cellStyle name="20 % - Markeringsfarve5 2 2 6" xfId="10311" xr:uid="{00000000-0005-0000-0000-0000CC020000}"/>
    <cellStyle name="20 % - Markeringsfarve5 2 2 6 2" xfId="10312" xr:uid="{00000000-0005-0000-0000-0000CD020000}"/>
    <cellStyle name="20 % - Markeringsfarve5 2 2 6 3" xfId="10313" xr:uid="{00000000-0005-0000-0000-0000CE020000}"/>
    <cellStyle name="20 % - Markeringsfarve5 2 2 7" xfId="10314" xr:uid="{00000000-0005-0000-0000-0000CF020000}"/>
    <cellStyle name="20 % - Markeringsfarve5 2 2 7 2" xfId="10315" xr:uid="{00000000-0005-0000-0000-0000D0020000}"/>
    <cellStyle name="20 % - Markeringsfarve5 2 2 8" xfId="10316" xr:uid="{00000000-0005-0000-0000-0000D1020000}"/>
    <cellStyle name="20 % - Markeringsfarve5 2 3" xfId="796" xr:uid="{00000000-0005-0000-0000-0000D2020000}"/>
    <cellStyle name="20 % - Markeringsfarve5 2 3 2" xfId="797" xr:uid="{00000000-0005-0000-0000-0000D3020000}"/>
    <cellStyle name="20 % - Markeringsfarve5 2 3 2 2" xfId="10317" xr:uid="{00000000-0005-0000-0000-0000D4020000}"/>
    <cellStyle name="20 % - Markeringsfarve5 2 3 2 3" xfId="10318" xr:uid="{00000000-0005-0000-0000-0000D5020000}"/>
    <cellStyle name="20 % - Markeringsfarve5 2 3 3" xfId="10319" xr:uid="{00000000-0005-0000-0000-0000D6020000}"/>
    <cellStyle name="20 % - Markeringsfarve5 2 3 3 2" xfId="10320" xr:uid="{00000000-0005-0000-0000-0000D7020000}"/>
    <cellStyle name="20 % - Markeringsfarve5 2 3 3 3" xfId="10321" xr:uid="{00000000-0005-0000-0000-0000D8020000}"/>
    <cellStyle name="20 % - Markeringsfarve5 2 3 4" xfId="10322" xr:uid="{00000000-0005-0000-0000-0000D9020000}"/>
    <cellStyle name="20 % - Markeringsfarve5 2 3 4 2" xfId="10323" xr:uid="{00000000-0005-0000-0000-0000DA020000}"/>
    <cellStyle name="20 % - Markeringsfarve5 2 3 4 3" xfId="10324" xr:uid="{00000000-0005-0000-0000-0000DB020000}"/>
    <cellStyle name="20 % - Markeringsfarve5 2 3 5" xfId="10325" xr:uid="{00000000-0005-0000-0000-0000DC020000}"/>
    <cellStyle name="20 % - Markeringsfarve5 2 3 5 2" xfId="10326" xr:uid="{00000000-0005-0000-0000-0000DD020000}"/>
    <cellStyle name="20 % - Markeringsfarve5 2 3 5 3" xfId="10327" xr:uid="{00000000-0005-0000-0000-0000DE020000}"/>
    <cellStyle name="20 % - Markeringsfarve5 2 3 6" xfId="10328" xr:uid="{00000000-0005-0000-0000-0000DF020000}"/>
    <cellStyle name="20 % - Markeringsfarve5 2 3 6 2" xfId="10329" xr:uid="{00000000-0005-0000-0000-0000E0020000}"/>
    <cellStyle name="20 % - Markeringsfarve5 2 3 6 3" xfId="10330" xr:uid="{00000000-0005-0000-0000-0000E1020000}"/>
    <cellStyle name="20 % - Markeringsfarve5 2 3 7" xfId="10331" xr:uid="{00000000-0005-0000-0000-0000E2020000}"/>
    <cellStyle name="20 % - Markeringsfarve5 2 3 7 2" xfId="10332" xr:uid="{00000000-0005-0000-0000-0000E3020000}"/>
    <cellStyle name="20 % - Markeringsfarve5 2 3 8" xfId="10333" xr:uid="{00000000-0005-0000-0000-0000E4020000}"/>
    <cellStyle name="20 % - Markeringsfarve5 2 4" xfId="798" xr:uid="{00000000-0005-0000-0000-0000E5020000}"/>
    <cellStyle name="20 % - Markeringsfarve5 2 4 2" xfId="10334" xr:uid="{00000000-0005-0000-0000-0000E6020000}"/>
    <cellStyle name="20 % - Markeringsfarve5 2 4 3" xfId="10335" xr:uid="{00000000-0005-0000-0000-0000E7020000}"/>
    <cellStyle name="20 % - Markeringsfarve5 2 5" xfId="10336" xr:uid="{00000000-0005-0000-0000-0000E8020000}"/>
    <cellStyle name="20 % - Markeringsfarve5 2 5 2" xfId="10337" xr:uid="{00000000-0005-0000-0000-0000E9020000}"/>
    <cellStyle name="20 % - Markeringsfarve5 2 5 3" xfId="10338" xr:uid="{00000000-0005-0000-0000-0000EA020000}"/>
    <cellStyle name="20 % - Markeringsfarve5 2 6" xfId="10339" xr:uid="{00000000-0005-0000-0000-0000EB020000}"/>
    <cellStyle name="20 % - Markeringsfarve5 2 6 2" xfId="10340" xr:uid="{00000000-0005-0000-0000-0000EC020000}"/>
    <cellStyle name="20 % - Markeringsfarve5 2 6 3" xfId="10341" xr:uid="{00000000-0005-0000-0000-0000ED020000}"/>
    <cellStyle name="20 % - Markeringsfarve5 2 7" xfId="10342" xr:uid="{00000000-0005-0000-0000-0000EE020000}"/>
    <cellStyle name="20 % - Markeringsfarve5 2 7 2" xfId="10343" xr:uid="{00000000-0005-0000-0000-0000EF020000}"/>
    <cellStyle name="20 % - Markeringsfarve5 2 7 3" xfId="10344" xr:uid="{00000000-0005-0000-0000-0000F0020000}"/>
    <cellStyle name="20 % - Markeringsfarve5 2 8" xfId="10345" xr:uid="{00000000-0005-0000-0000-0000F1020000}"/>
    <cellStyle name="20 % - Markeringsfarve5 2 8 2" xfId="10346" xr:uid="{00000000-0005-0000-0000-0000F2020000}"/>
    <cellStyle name="20 % - Markeringsfarve5 2 8 3" xfId="10347" xr:uid="{00000000-0005-0000-0000-0000F3020000}"/>
    <cellStyle name="20 % - Markeringsfarve5 2 9" xfId="10348" xr:uid="{00000000-0005-0000-0000-0000F4020000}"/>
    <cellStyle name="20 % - Markeringsfarve5 2 9 2" xfId="10349" xr:uid="{00000000-0005-0000-0000-0000F5020000}"/>
    <cellStyle name="20 % - Markeringsfarve5 3" xfId="799" xr:uid="{00000000-0005-0000-0000-0000F6020000}"/>
    <cellStyle name="20 % - Markeringsfarve5 3 10" xfId="10350" xr:uid="{00000000-0005-0000-0000-0000F7020000}"/>
    <cellStyle name="20 % - Markeringsfarve5 3 2" xfId="800" xr:uid="{00000000-0005-0000-0000-0000F8020000}"/>
    <cellStyle name="20 % - Markeringsfarve5 3 2 2" xfId="10351" xr:uid="{00000000-0005-0000-0000-0000F9020000}"/>
    <cellStyle name="20 % - Markeringsfarve5 3 2 2 2" xfId="10352" xr:uid="{00000000-0005-0000-0000-0000FA020000}"/>
    <cellStyle name="20 % - Markeringsfarve5 3 2 2 3" xfId="10353" xr:uid="{00000000-0005-0000-0000-0000FB020000}"/>
    <cellStyle name="20 % - Markeringsfarve5 3 2 3" xfId="10354" xr:uid="{00000000-0005-0000-0000-0000FC020000}"/>
    <cellStyle name="20 % - Markeringsfarve5 3 2 3 2" xfId="10355" xr:uid="{00000000-0005-0000-0000-0000FD020000}"/>
    <cellStyle name="20 % - Markeringsfarve5 3 2 3 3" xfId="10356" xr:uid="{00000000-0005-0000-0000-0000FE020000}"/>
    <cellStyle name="20 % - Markeringsfarve5 3 2 4" xfId="10357" xr:uid="{00000000-0005-0000-0000-0000FF020000}"/>
    <cellStyle name="20 % - Markeringsfarve5 3 2 4 2" xfId="10358" xr:uid="{00000000-0005-0000-0000-000000030000}"/>
    <cellStyle name="20 % - Markeringsfarve5 3 2 4 3" xfId="10359" xr:uid="{00000000-0005-0000-0000-000001030000}"/>
    <cellStyle name="20 % - Markeringsfarve5 3 2 5" xfId="10360" xr:uid="{00000000-0005-0000-0000-000002030000}"/>
    <cellStyle name="20 % - Markeringsfarve5 3 2 5 2" xfId="10361" xr:uid="{00000000-0005-0000-0000-000003030000}"/>
    <cellStyle name="20 % - Markeringsfarve5 3 2 5 3" xfId="10362" xr:uid="{00000000-0005-0000-0000-000004030000}"/>
    <cellStyle name="20 % - Markeringsfarve5 3 2 6" xfId="10363" xr:uid="{00000000-0005-0000-0000-000005030000}"/>
    <cellStyle name="20 % - Markeringsfarve5 3 2 6 2" xfId="10364" xr:uid="{00000000-0005-0000-0000-000006030000}"/>
    <cellStyle name="20 % - Markeringsfarve5 3 2 6 3" xfId="10365" xr:uid="{00000000-0005-0000-0000-000007030000}"/>
    <cellStyle name="20 % - Markeringsfarve5 3 2 7" xfId="10366" xr:uid="{00000000-0005-0000-0000-000008030000}"/>
    <cellStyle name="20 % - Markeringsfarve5 3 2 7 2" xfId="10367" xr:uid="{00000000-0005-0000-0000-000009030000}"/>
    <cellStyle name="20 % - Markeringsfarve5 3 2 8" xfId="10368" xr:uid="{00000000-0005-0000-0000-00000A030000}"/>
    <cellStyle name="20 % - Markeringsfarve5 3 3" xfId="10369" xr:uid="{00000000-0005-0000-0000-00000B030000}"/>
    <cellStyle name="20 % - Markeringsfarve5 3 3 2" xfId="10370" xr:uid="{00000000-0005-0000-0000-00000C030000}"/>
    <cellStyle name="20 % - Markeringsfarve5 3 3 2 2" xfId="10371" xr:uid="{00000000-0005-0000-0000-00000D030000}"/>
    <cellStyle name="20 % - Markeringsfarve5 3 3 2 3" xfId="10372" xr:uid="{00000000-0005-0000-0000-00000E030000}"/>
    <cellStyle name="20 % - Markeringsfarve5 3 3 3" xfId="10373" xr:uid="{00000000-0005-0000-0000-00000F030000}"/>
    <cellStyle name="20 % - Markeringsfarve5 3 3 3 2" xfId="10374" xr:uid="{00000000-0005-0000-0000-000010030000}"/>
    <cellStyle name="20 % - Markeringsfarve5 3 3 3 3" xfId="10375" xr:uid="{00000000-0005-0000-0000-000011030000}"/>
    <cellStyle name="20 % - Markeringsfarve5 3 3 4" xfId="10376" xr:uid="{00000000-0005-0000-0000-000012030000}"/>
    <cellStyle name="20 % - Markeringsfarve5 3 3 4 2" xfId="10377" xr:uid="{00000000-0005-0000-0000-000013030000}"/>
    <cellStyle name="20 % - Markeringsfarve5 3 3 4 3" xfId="10378" xr:uid="{00000000-0005-0000-0000-000014030000}"/>
    <cellStyle name="20 % - Markeringsfarve5 3 3 5" xfId="10379" xr:uid="{00000000-0005-0000-0000-000015030000}"/>
    <cellStyle name="20 % - Markeringsfarve5 3 3 5 2" xfId="10380" xr:uid="{00000000-0005-0000-0000-000016030000}"/>
    <cellStyle name="20 % - Markeringsfarve5 3 3 5 3" xfId="10381" xr:uid="{00000000-0005-0000-0000-000017030000}"/>
    <cellStyle name="20 % - Markeringsfarve5 3 3 6" xfId="10382" xr:uid="{00000000-0005-0000-0000-000018030000}"/>
    <cellStyle name="20 % - Markeringsfarve5 3 3 6 2" xfId="10383" xr:uid="{00000000-0005-0000-0000-000019030000}"/>
    <cellStyle name="20 % - Markeringsfarve5 3 3 6 3" xfId="10384" xr:uid="{00000000-0005-0000-0000-00001A030000}"/>
    <cellStyle name="20 % - Markeringsfarve5 3 3 7" xfId="10385" xr:uid="{00000000-0005-0000-0000-00001B030000}"/>
    <cellStyle name="20 % - Markeringsfarve5 3 3 7 2" xfId="10386" xr:uid="{00000000-0005-0000-0000-00001C030000}"/>
    <cellStyle name="20 % - Markeringsfarve5 3 3 8" xfId="10387" xr:uid="{00000000-0005-0000-0000-00001D030000}"/>
    <cellStyle name="20 % - Markeringsfarve5 3 4" xfId="10388" xr:uid="{00000000-0005-0000-0000-00001E030000}"/>
    <cellStyle name="20 % - Markeringsfarve5 3 4 2" xfId="10389" xr:uid="{00000000-0005-0000-0000-00001F030000}"/>
    <cellStyle name="20 % - Markeringsfarve5 3 4 3" xfId="10390" xr:uid="{00000000-0005-0000-0000-000020030000}"/>
    <cellStyle name="20 % - Markeringsfarve5 3 5" xfId="10391" xr:uid="{00000000-0005-0000-0000-000021030000}"/>
    <cellStyle name="20 % - Markeringsfarve5 3 5 2" xfId="10392" xr:uid="{00000000-0005-0000-0000-000022030000}"/>
    <cellStyle name="20 % - Markeringsfarve5 3 5 3" xfId="10393" xr:uid="{00000000-0005-0000-0000-000023030000}"/>
    <cellStyle name="20 % - Markeringsfarve5 3 6" xfId="10394" xr:uid="{00000000-0005-0000-0000-000024030000}"/>
    <cellStyle name="20 % - Markeringsfarve5 3 6 2" xfId="10395" xr:uid="{00000000-0005-0000-0000-000025030000}"/>
    <cellStyle name="20 % - Markeringsfarve5 3 6 3" xfId="10396" xr:uid="{00000000-0005-0000-0000-000026030000}"/>
    <cellStyle name="20 % - Markeringsfarve5 3 7" xfId="10397" xr:uid="{00000000-0005-0000-0000-000027030000}"/>
    <cellStyle name="20 % - Markeringsfarve5 3 7 2" xfId="10398" xr:uid="{00000000-0005-0000-0000-000028030000}"/>
    <cellStyle name="20 % - Markeringsfarve5 3 7 3" xfId="10399" xr:uid="{00000000-0005-0000-0000-000029030000}"/>
    <cellStyle name="20 % - Markeringsfarve5 3 8" xfId="10400" xr:uid="{00000000-0005-0000-0000-00002A030000}"/>
    <cellStyle name="20 % - Markeringsfarve5 3 8 2" xfId="10401" xr:uid="{00000000-0005-0000-0000-00002B030000}"/>
    <cellStyle name="20 % - Markeringsfarve5 3 8 3" xfId="10402" xr:uid="{00000000-0005-0000-0000-00002C030000}"/>
    <cellStyle name="20 % - Markeringsfarve5 3 9" xfId="10403" xr:uid="{00000000-0005-0000-0000-00002D030000}"/>
    <cellStyle name="20 % - Markeringsfarve5 3 9 2" xfId="10404" xr:uid="{00000000-0005-0000-0000-00002E030000}"/>
    <cellStyle name="20 % - Markeringsfarve5 4" xfId="801" xr:uid="{00000000-0005-0000-0000-00002F030000}"/>
    <cellStyle name="20 % - Markeringsfarve5 4 2" xfId="802" xr:uid="{00000000-0005-0000-0000-000030030000}"/>
    <cellStyle name="20 % - Markeringsfarve5 4 2 2" xfId="10405" xr:uid="{00000000-0005-0000-0000-000031030000}"/>
    <cellStyle name="20 % - Markeringsfarve5 4 2 3" xfId="10406" xr:uid="{00000000-0005-0000-0000-000032030000}"/>
    <cellStyle name="20 % - Markeringsfarve5 4 3" xfId="10407" xr:uid="{00000000-0005-0000-0000-000033030000}"/>
    <cellStyle name="20 % - Markeringsfarve5 4 3 2" xfId="10408" xr:uid="{00000000-0005-0000-0000-000034030000}"/>
    <cellStyle name="20 % - Markeringsfarve5 4 3 3" xfId="10409" xr:uid="{00000000-0005-0000-0000-000035030000}"/>
    <cellStyle name="20 % - Markeringsfarve5 4 4" xfId="10410" xr:uid="{00000000-0005-0000-0000-000036030000}"/>
    <cellStyle name="20 % - Markeringsfarve5 4 4 2" xfId="10411" xr:uid="{00000000-0005-0000-0000-000037030000}"/>
    <cellStyle name="20 % - Markeringsfarve5 4 4 3" xfId="10412" xr:uid="{00000000-0005-0000-0000-000038030000}"/>
    <cellStyle name="20 % - Markeringsfarve5 4 5" xfId="10413" xr:uid="{00000000-0005-0000-0000-000039030000}"/>
    <cellStyle name="20 % - Markeringsfarve5 4 5 2" xfId="10414" xr:uid="{00000000-0005-0000-0000-00003A030000}"/>
    <cellStyle name="20 % - Markeringsfarve5 4 5 3" xfId="10415" xr:uid="{00000000-0005-0000-0000-00003B030000}"/>
    <cellStyle name="20 % - Markeringsfarve5 4 6" xfId="10416" xr:uid="{00000000-0005-0000-0000-00003C030000}"/>
    <cellStyle name="20 % - Markeringsfarve5 4 6 2" xfId="10417" xr:uid="{00000000-0005-0000-0000-00003D030000}"/>
    <cellStyle name="20 % - Markeringsfarve5 4 6 3" xfId="10418" xr:uid="{00000000-0005-0000-0000-00003E030000}"/>
    <cellStyle name="20 % - Markeringsfarve5 4 7" xfId="10419" xr:uid="{00000000-0005-0000-0000-00003F030000}"/>
    <cellStyle name="20 % - Markeringsfarve5 4 7 2" xfId="10420" xr:uid="{00000000-0005-0000-0000-000040030000}"/>
    <cellStyle name="20 % - Markeringsfarve5 4 8" xfId="10421" xr:uid="{00000000-0005-0000-0000-000041030000}"/>
    <cellStyle name="20 % - Markeringsfarve5 5" xfId="803" xr:uid="{00000000-0005-0000-0000-000042030000}"/>
    <cellStyle name="20 % - Markeringsfarve5 5 2" xfId="804" xr:uid="{00000000-0005-0000-0000-000043030000}"/>
    <cellStyle name="20 % - Markeringsfarve5 5 2 2" xfId="10422" xr:uid="{00000000-0005-0000-0000-000044030000}"/>
    <cellStyle name="20 % - Markeringsfarve5 5 2 3" xfId="10423" xr:uid="{00000000-0005-0000-0000-000045030000}"/>
    <cellStyle name="20 % - Markeringsfarve5 5 3" xfId="10424" xr:uid="{00000000-0005-0000-0000-000046030000}"/>
    <cellStyle name="20 % - Markeringsfarve5 5 3 2" xfId="10425" xr:uid="{00000000-0005-0000-0000-000047030000}"/>
    <cellStyle name="20 % - Markeringsfarve5 5 3 3" xfId="10426" xr:uid="{00000000-0005-0000-0000-000048030000}"/>
    <cellStyle name="20 % - Markeringsfarve5 5 4" xfId="10427" xr:uid="{00000000-0005-0000-0000-000049030000}"/>
    <cellStyle name="20 % - Markeringsfarve5 5 4 2" xfId="10428" xr:uid="{00000000-0005-0000-0000-00004A030000}"/>
    <cellStyle name="20 % - Markeringsfarve5 5 4 3" xfId="10429" xr:uid="{00000000-0005-0000-0000-00004B030000}"/>
    <cellStyle name="20 % - Markeringsfarve5 5 5" xfId="10430" xr:uid="{00000000-0005-0000-0000-00004C030000}"/>
    <cellStyle name="20 % - Markeringsfarve5 5 5 2" xfId="10431" xr:uid="{00000000-0005-0000-0000-00004D030000}"/>
    <cellStyle name="20 % - Markeringsfarve5 5 5 3" xfId="10432" xr:uid="{00000000-0005-0000-0000-00004E030000}"/>
    <cellStyle name="20 % - Markeringsfarve5 5 6" xfId="10433" xr:uid="{00000000-0005-0000-0000-00004F030000}"/>
    <cellStyle name="20 % - Markeringsfarve5 5 6 2" xfId="10434" xr:uid="{00000000-0005-0000-0000-000050030000}"/>
    <cellStyle name="20 % - Markeringsfarve5 5 6 3" xfId="10435" xr:uid="{00000000-0005-0000-0000-000051030000}"/>
    <cellStyle name="20 % - Markeringsfarve5 5 7" xfId="10436" xr:uid="{00000000-0005-0000-0000-000052030000}"/>
    <cellStyle name="20 % - Markeringsfarve5 5 7 2" xfId="10437" xr:uid="{00000000-0005-0000-0000-000053030000}"/>
    <cellStyle name="20 % - Markeringsfarve5 5 8" xfId="10438" xr:uid="{00000000-0005-0000-0000-000054030000}"/>
    <cellStyle name="20 % - Markeringsfarve5 6" xfId="805" xr:uid="{00000000-0005-0000-0000-000055030000}"/>
    <cellStyle name="20 % - Markeringsfarve5 6 2" xfId="806" xr:uid="{00000000-0005-0000-0000-000056030000}"/>
    <cellStyle name="20 % - Markeringsfarve5 6 3" xfId="10439" xr:uid="{00000000-0005-0000-0000-000057030000}"/>
    <cellStyle name="20 % - Markeringsfarve5 7" xfId="807" xr:uid="{00000000-0005-0000-0000-000058030000}"/>
    <cellStyle name="20 % - Markeringsfarve5 7 2" xfId="10440" xr:uid="{00000000-0005-0000-0000-000059030000}"/>
    <cellStyle name="20 % - Markeringsfarve5 7 3" xfId="10441" xr:uid="{00000000-0005-0000-0000-00005A030000}"/>
    <cellStyle name="20 % - Markeringsfarve5 8" xfId="10442" xr:uid="{00000000-0005-0000-0000-00005B030000}"/>
    <cellStyle name="20 % - Markeringsfarve5 8 2" xfId="10443" xr:uid="{00000000-0005-0000-0000-00005C030000}"/>
    <cellStyle name="20 % - Markeringsfarve5 8 3" xfId="10444" xr:uid="{00000000-0005-0000-0000-00005D030000}"/>
    <cellStyle name="20 % - Markeringsfarve5 9" xfId="10445" xr:uid="{00000000-0005-0000-0000-00005E030000}"/>
    <cellStyle name="20 % - Markeringsfarve5 9 2" xfId="10446" xr:uid="{00000000-0005-0000-0000-00005F030000}"/>
    <cellStyle name="20 % - Markeringsfarve5 9 3" xfId="10447" xr:uid="{00000000-0005-0000-0000-000060030000}"/>
    <cellStyle name="20 % - Markeringsfarve6" xfId="808" xr:uid="{00000000-0005-0000-0000-000061030000}"/>
    <cellStyle name="20 % - Markeringsfarve6 10" xfId="10448" xr:uid="{00000000-0005-0000-0000-000062030000}"/>
    <cellStyle name="20 % - Markeringsfarve6 10 2" xfId="10449" xr:uid="{00000000-0005-0000-0000-000063030000}"/>
    <cellStyle name="20 % - Markeringsfarve6 10 3" xfId="10450" xr:uid="{00000000-0005-0000-0000-000064030000}"/>
    <cellStyle name="20 % - Markeringsfarve6 11" xfId="10451" xr:uid="{00000000-0005-0000-0000-000065030000}"/>
    <cellStyle name="20 % - Markeringsfarve6 11 2" xfId="10452" xr:uid="{00000000-0005-0000-0000-000066030000}"/>
    <cellStyle name="20 % - Markeringsfarve6 12" xfId="10453" xr:uid="{00000000-0005-0000-0000-000067030000}"/>
    <cellStyle name="20 % - Markeringsfarve6 2" xfId="809" xr:uid="{00000000-0005-0000-0000-000068030000}"/>
    <cellStyle name="20 % - Markeringsfarve6 2 10" xfId="10454" xr:uid="{00000000-0005-0000-0000-000069030000}"/>
    <cellStyle name="20 % - Markeringsfarve6 2 2" xfId="810" xr:uid="{00000000-0005-0000-0000-00006A030000}"/>
    <cellStyle name="20 % - Markeringsfarve6 2 2 2" xfId="811" xr:uid="{00000000-0005-0000-0000-00006B030000}"/>
    <cellStyle name="20 % - Markeringsfarve6 2 2 2 2" xfId="10455" xr:uid="{00000000-0005-0000-0000-00006C030000}"/>
    <cellStyle name="20 % - Markeringsfarve6 2 2 2 3" xfId="10456" xr:uid="{00000000-0005-0000-0000-00006D030000}"/>
    <cellStyle name="20 % - Markeringsfarve6 2 2 3" xfId="10457" xr:uid="{00000000-0005-0000-0000-00006E030000}"/>
    <cellStyle name="20 % - Markeringsfarve6 2 2 3 2" xfId="10458" xr:uid="{00000000-0005-0000-0000-00006F030000}"/>
    <cellStyle name="20 % - Markeringsfarve6 2 2 3 3" xfId="10459" xr:uid="{00000000-0005-0000-0000-000070030000}"/>
    <cellStyle name="20 % - Markeringsfarve6 2 2 4" xfId="10460" xr:uid="{00000000-0005-0000-0000-000071030000}"/>
    <cellStyle name="20 % - Markeringsfarve6 2 2 4 2" xfId="10461" xr:uid="{00000000-0005-0000-0000-000072030000}"/>
    <cellStyle name="20 % - Markeringsfarve6 2 2 4 3" xfId="10462" xr:uid="{00000000-0005-0000-0000-000073030000}"/>
    <cellStyle name="20 % - Markeringsfarve6 2 2 5" xfId="10463" xr:uid="{00000000-0005-0000-0000-000074030000}"/>
    <cellStyle name="20 % - Markeringsfarve6 2 2 5 2" xfId="10464" xr:uid="{00000000-0005-0000-0000-000075030000}"/>
    <cellStyle name="20 % - Markeringsfarve6 2 2 5 3" xfId="10465" xr:uid="{00000000-0005-0000-0000-000076030000}"/>
    <cellStyle name="20 % - Markeringsfarve6 2 2 6" xfId="10466" xr:uid="{00000000-0005-0000-0000-000077030000}"/>
    <cellStyle name="20 % - Markeringsfarve6 2 2 6 2" xfId="10467" xr:uid="{00000000-0005-0000-0000-000078030000}"/>
    <cellStyle name="20 % - Markeringsfarve6 2 2 6 3" xfId="10468" xr:uid="{00000000-0005-0000-0000-000079030000}"/>
    <cellStyle name="20 % - Markeringsfarve6 2 2 7" xfId="10469" xr:uid="{00000000-0005-0000-0000-00007A030000}"/>
    <cellStyle name="20 % - Markeringsfarve6 2 2 7 2" xfId="10470" xr:uid="{00000000-0005-0000-0000-00007B030000}"/>
    <cellStyle name="20 % - Markeringsfarve6 2 2 8" xfId="10471" xr:uid="{00000000-0005-0000-0000-00007C030000}"/>
    <cellStyle name="20 % - Markeringsfarve6 2 3" xfId="812" xr:uid="{00000000-0005-0000-0000-00007D030000}"/>
    <cellStyle name="20 % - Markeringsfarve6 2 3 2" xfId="813" xr:uid="{00000000-0005-0000-0000-00007E030000}"/>
    <cellStyle name="20 % - Markeringsfarve6 2 3 2 2" xfId="10472" xr:uid="{00000000-0005-0000-0000-00007F030000}"/>
    <cellStyle name="20 % - Markeringsfarve6 2 3 2 3" xfId="10473" xr:uid="{00000000-0005-0000-0000-000080030000}"/>
    <cellStyle name="20 % - Markeringsfarve6 2 3 3" xfId="10474" xr:uid="{00000000-0005-0000-0000-000081030000}"/>
    <cellStyle name="20 % - Markeringsfarve6 2 3 3 2" xfId="10475" xr:uid="{00000000-0005-0000-0000-000082030000}"/>
    <cellStyle name="20 % - Markeringsfarve6 2 3 3 3" xfId="10476" xr:uid="{00000000-0005-0000-0000-000083030000}"/>
    <cellStyle name="20 % - Markeringsfarve6 2 3 4" xfId="10477" xr:uid="{00000000-0005-0000-0000-000084030000}"/>
    <cellStyle name="20 % - Markeringsfarve6 2 3 4 2" xfId="10478" xr:uid="{00000000-0005-0000-0000-000085030000}"/>
    <cellStyle name="20 % - Markeringsfarve6 2 3 4 3" xfId="10479" xr:uid="{00000000-0005-0000-0000-000086030000}"/>
    <cellStyle name="20 % - Markeringsfarve6 2 3 5" xfId="10480" xr:uid="{00000000-0005-0000-0000-000087030000}"/>
    <cellStyle name="20 % - Markeringsfarve6 2 3 5 2" xfId="10481" xr:uid="{00000000-0005-0000-0000-000088030000}"/>
    <cellStyle name="20 % - Markeringsfarve6 2 3 5 3" xfId="10482" xr:uid="{00000000-0005-0000-0000-000089030000}"/>
    <cellStyle name="20 % - Markeringsfarve6 2 3 6" xfId="10483" xr:uid="{00000000-0005-0000-0000-00008A030000}"/>
    <cellStyle name="20 % - Markeringsfarve6 2 3 6 2" xfId="10484" xr:uid="{00000000-0005-0000-0000-00008B030000}"/>
    <cellStyle name="20 % - Markeringsfarve6 2 3 6 3" xfId="10485" xr:uid="{00000000-0005-0000-0000-00008C030000}"/>
    <cellStyle name="20 % - Markeringsfarve6 2 3 7" xfId="10486" xr:uid="{00000000-0005-0000-0000-00008D030000}"/>
    <cellStyle name="20 % - Markeringsfarve6 2 3 7 2" xfId="10487" xr:uid="{00000000-0005-0000-0000-00008E030000}"/>
    <cellStyle name="20 % - Markeringsfarve6 2 3 8" xfId="10488" xr:uid="{00000000-0005-0000-0000-00008F030000}"/>
    <cellStyle name="20 % - Markeringsfarve6 2 4" xfId="814" xr:uid="{00000000-0005-0000-0000-000090030000}"/>
    <cellStyle name="20 % - Markeringsfarve6 2 4 2" xfId="10489" xr:uid="{00000000-0005-0000-0000-000091030000}"/>
    <cellStyle name="20 % - Markeringsfarve6 2 4 3" xfId="10490" xr:uid="{00000000-0005-0000-0000-000092030000}"/>
    <cellStyle name="20 % - Markeringsfarve6 2 5" xfId="10491" xr:uid="{00000000-0005-0000-0000-000093030000}"/>
    <cellStyle name="20 % - Markeringsfarve6 2 5 2" xfId="10492" xr:uid="{00000000-0005-0000-0000-000094030000}"/>
    <cellStyle name="20 % - Markeringsfarve6 2 5 3" xfId="10493" xr:uid="{00000000-0005-0000-0000-000095030000}"/>
    <cellStyle name="20 % - Markeringsfarve6 2 6" xfId="10494" xr:uid="{00000000-0005-0000-0000-000096030000}"/>
    <cellStyle name="20 % - Markeringsfarve6 2 6 2" xfId="10495" xr:uid="{00000000-0005-0000-0000-000097030000}"/>
    <cellStyle name="20 % - Markeringsfarve6 2 6 3" xfId="10496" xr:uid="{00000000-0005-0000-0000-000098030000}"/>
    <cellStyle name="20 % - Markeringsfarve6 2 7" xfId="10497" xr:uid="{00000000-0005-0000-0000-000099030000}"/>
    <cellStyle name="20 % - Markeringsfarve6 2 7 2" xfId="10498" xr:uid="{00000000-0005-0000-0000-00009A030000}"/>
    <cellStyle name="20 % - Markeringsfarve6 2 7 3" xfId="10499" xr:uid="{00000000-0005-0000-0000-00009B030000}"/>
    <cellStyle name="20 % - Markeringsfarve6 2 8" xfId="10500" xr:uid="{00000000-0005-0000-0000-00009C030000}"/>
    <cellStyle name="20 % - Markeringsfarve6 2 8 2" xfId="10501" xr:uid="{00000000-0005-0000-0000-00009D030000}"/>
    <cellStyle name="20 % - Markeringsfarve6 2 8 3" xfId="10502" xr:uid="{00000000-0005-0000-0000-00009E030000}"/>
    <cellStyle name="20 % - Markeringsfarve6 2 9" xfId="10503" xr:uid="{00000000-0005-0000-0000-00009F030000}"/>
    <cellStyle name="20 % - Markeringsfarve6 2 9 2" xfId="10504" xr:uid="{00000000-0005-0000-0000-0000A0030000}"/>
    <cellStyle name="20 % - Markeringsfarve6 3" xfId="815" xr:uid="{00000000-0005-0000-0000-0000A1030000}"/>
    <cellStyle name="20 % - Markeringsfarve6 3 10" xfId="10505" xr:uid="{00000000-0005-0000-0000-0000A2030000}"/>
    <cellStyle name="20 % - Markeringsfarve6 3 2" xfId="816" xr:uid="{00000000-0005-0000-0000-0000A3030000}"/>
    <cellStyle name="20 % - Markeringsfarve6 3 2 2" xfId="10506" xr:uid="{00000000-0005-0000-0000-0000A4030000}"/>
    <cellStyle name="20 % - Markeringsfarve6 3 2 2 2" xfId="10507" xr:uid="{00000000-0005-0000-0000-0000A5030000}"/>
    <cellStyle name="20 % - Markeringsfarve6 3 2 2 3" xfId="10508" xr:uid="{00000000-0005-0000-0000-0000A6030000}"/>
    <cellStyle name="20 % - Markeringsfarve6 3 2 3" xfId="10509" xr:uid="{00000000-0005-0000-0000-0000A7030000}"/>
    <cellStyle name="20 % - Markeringsfarve6 3 2 3 2" xfId="10510" xr:uid="{00000000-0005-0000-0000-0000A8030000}"/>
    <cellStyle name="20 % - Markeringsfarve6 3 2 3 3" xfId="10511" xr:uid="{00000000-0005-0000-0000-0000A9030000}"/>
    <cellStyle name="20 % - Markeringsfarve6 3 2 4" xfId="10512" xr:uid="{00000000-0005-0000-0000-0000AA030000}"/>
    <cellStyle name="20 % - Markeringsfarve6 3 2 4 2" xfId="10513" xr:uid="{00000000-0005-0000-0000-0000AB030000}"/>
    <cellStyle name="20 % - Markeringsfarve6 3 2 4 3" xfId="10514" xr:uid="{00000000-0005-0000-0000-0000AC030000}"/>
    <cellStyle name="20 % - Markeringsfarve6 3 2 5" xfId="10515" xr:uid="{00000000-0005-0000-0000-0000AD030000}"/>
    <cellStyle name="20 % - Markeringsfarve6 3 2 5 2" xfId="10516" xr:uid="{00000000-0005-0000-0000-0000AE030000}"/>
    <cellStyle name="20 % - Markeringsfarve6 3 2 5 3" xfId="10517" xr:uid="{00000000-0005-0000-0000-0000AF030000}"/>
    <cellStyle name="20 % - Markeringsfarve6 3 2 6" xfId="10518" xr:uid="{00000000-0005-0000-0000-0000B0030000}"/>
    <cellStyle name="20 % - Markeringsfarve6 3 2 6 2" xfId="10519" xr:uid="{00000000-0005-0000-0000-0000B1030000}"/>
    <cellStyle name="20 % - Markeringsfarve6 3 2 6 3" xfId="10520" xr:uid="{00000000-0005-0000-0000-0000B2030000}"/>
    <cellStyle name="20 % - Markeringsfarve6 3 2 7" xfId="10521" xr:uid="{00000000-0005-0000-0000-0000B3030000}"/>
    <cellStyle name="20 % - Markeringsfarve6 3 2 7 2" xfId="10522" xr:uid="{00000000-0005-0000-0000-0000B4030000}"/>
    <cellStyle name="20 % - Markeringsfarve6 3 2 8" xfId="10523" xr:uid="{00000000-0005-0000-0000-0000B5030000}"/>
    <cellStyle name="20 % - Markeringsfarve6 3 3" xfId="10524" xr:uid="{00000000-0005-0000-0000-0000B6030000}"/>
    <cellStyle name="20 % - Markeringsfarve6 3 3 2" xfId="10525" xr:uid="{00000000-0005-0000-0000-0000B7030000}"/>
    <cellStyle name="20 % - Markeringsfarve6 3 3 2 2" xfId="10526" xr:uid="{00000000-0005-0000-0000-0000B8030000}"/>
    <cellStyle name="20 % - Markeringsfarve6 3 3 2 3" xfId="10527" xr:uid="{00000000-0005-0000-0000-0000B9030000}"/>
    <cellStyle name="20 % - Markeringsfarve6 3 3 3" xfId="10528" xr:uid="{00000000-0005-0000-0000-0000BA030000}"/>
    <cellStyle name="20 % - Markeringsfarve6 3 3 3 2" xfId="10529" xr:uid="{00000000-0005-0000-0000-0000BB030000}"/>
    <cellStyle name="20 % - Markeringsfarve6 3 3 3 3" xfId="10530" xr:uid="{00000000-0005-0000-0000-0000BC030000}"/>
    <cellStyle name="20 % - Markeringsfarve6 3 3 4" xfId="10531" xr:uid="{00000000-0005-0000-0000-0000BD030000}"/>
    <cellStyle name="20 % - Markeringsfarve6 3 3 4 2" xfId="10532" xr:uid="{00000000-0005-0000-0000-0000BE030000}"/>
    <cellStyle name="20 % - Markeringsfarve6 3 3 4 3" xfId="10533" xr:uid="{00000000-0005-0000-0000-0000BF030000}"/>
    <cellStyle name="20 % - Markeringsfarve6 3 3 5" xfId="10534" xr:uid="{00000000-0005-0000-0000-0000C0030000}"/>
    <cellStyle name="20 % - Markeringsfarve6 3 3 5 2" xfId="10535" xr:uid="{00000000-0005-0000-0000-0000C1030000}"/>
    <cellStyle name="20 % - Markeringsfarve6 3 3 5 3" xfId="10536" xr:uid="{00000000-0005-0000-0000-0000C2030000}"/>
    <cellStyle name="20 % - Markeringsfarve6 3 3 6" xfId="10537" xr:uid="{00000000-0005-0000-0000-0000C3030000}"/>
    <cellStyle name="20 % - Markeringsfarve6 3 3 6 2" xfId="10538" xr:uid="{00000000-0005-0000-0000-0000C4030000}"/>
    <cellStyle name="20 % - Markeringsfarve6 3 3 6 3" xfId="10539" xr:uid="{00000000-0005-0000-0000-0000C5030000}"/>
    <cellStyle name="20 % - Markeringsfarve6 3 3 7" xfId="10540" xr:uid="{00000000-0005-0000-0000-0000C6030000}"/>
    <cellStyle name="20 % - Markeringsfarve6 3 3 7 2" xfId="10541" xr:uid="{00000000-0005-0000-0000-0000C7030000}"/>
    <cellStyle name="20 % - Markeringsfarve6 3 3 8" xfId="10542" xr:uid="{00000000-0005-0000-0000-0000C8030000}"/>
    <cellStyle name="20 % - Markeringsfarve6 3 4" xfId="10543" xr:uid="{00000000-0005-0000-0000-0000C9030000}"/>
    <cellStyle name="20 % - Markeringsfarve6 3 4 2" xfId="10544" xr:uid="{00000000-0005-0000-0000-0000CA030000}"/>
    <cellStyle name="20 % - Markeringsfarve6 3 4 3" xfId="10545" xr:uid="{00000000-0005-0000-0000-0000CB030000}"/>
    <cellStyle name="20 % - Markeringsfarve6 3 5" xfId="10546" xr:uid="{00000000-0005-0000-0000-0000CC030000}"/>
    <cellStyle name="20 % - Markeringsfarve6 3 5 2" xfId="10547" xr:uid="{00000000-0005-0000-0000-0000CD030000}"/>
    <cellStyle name="20 % - Markeringsfarve6 3 5 3" xfId="10548" xr:uid="{00000000-0005-0000-0000-0000CE030000}"/>
    <cellStyle name="20 % - Markeringsfarve6 3 6" xfId="10549" xr:uid="{00000000-0005-0000-0000-0000CF030000}"/>
    <cellStyle name="20 % - Markeringsfarve6 3 6 2" xfId="10550" xr:uid="{00000000-0005-0000-0000-0000D0030000}"/>
    <cellStyle name="20 % - Markeringsfarve6 3 6 3" xfId="10551" xr:uid="{00000000-0005-0000-0000-0000D1030000}"/>
    <cellStyle name="20 % - Markeringsfarve6 3 7" xfId="10552" xr:uid="{00000000-0005-0000-0000-0000D2030000}"/>
    <cellStyle name="20 % - Markeringsfarve6 3 7 2" xfId="10553" xr:uid="{00000000-0005-0000-0000-0000D3030000}"/>
    <cellStyle name="20 % - Markeringsfarve6 3 7 3" xfId="10554" xr:uid="{00000000-0005-0000-0000-0000D4030000}"/>
    <cellStyle name="20 % - Markeringsfarve6 3 8" xfId="10555" xr:uid="{00000000-0005-0000-0000-0000D5030000}"/>
    <cellStyle name="20 % - Markeringsfarve6 3 8 2" xfId="10556" xr:uid="{00000000-0005-0000-0000-0000D6030000}"/>
    <cellStyle name="20 % - Markeringsfarve6 3 8 3" xfId="10557" xr:uid="{00000000-0005-0000-0000-0000D7030000}"/>
    <cellStyle name="20 % - Markeringsfarve6 3 9" xfId="10558" xr:uid="{00000000-0005-0000-0000-0000D8030000}"/>
    <cellStyle name="20 % - Markeringsfarve6 3 9 2" xfId="10559" xr:uid="{00000000-0005-0000-0000-0000D9030000}"/>
    <cellStyle name="20 % - Markeringsfarve6 4" xfId="817" xr:uid="{00000000-0005-0000-0000-0000DA030000}"/>
    <cellStyle name="20 % - Markeringsfarve6 4 2" xfId="818" xr:uid="{00000000-0005-0000-0000-0000DB030000}"/>
    <cellStyle name="20 % - Markeringsfarve6 4 2 2" xfId="10560" xr:uid="{00000000-0005-0000-0000-0000DC030000}"/>
    <cellStyle name="20 % - Markeringsfarve6 4 2 3" xfId="10561" xr:uid="{00000000-0005-0000-0000-0000DD030000}"/>
    <cellStyle name="20 % - Markeringsfarve6 4 3" xfId="10562" xr:uid="{00000000-0005-0000-0000-0000DE030000}"/>
    <cellStyle name="20 % - Markeringsfarve6 4 3 2" xfId="10563" xr:uid="{00000000-0005-0000-0000-0000DF030000}"/>
    <cellStyle name="20 % - Markeringsfarve6 4 3 3" xfId="10564" xr:uid="{00000000-0005-0000-0000-0000E0030000}"/>
    <cellStyle name="20 % - Markeringsfarve6 4 4" xfId="10565" xr:uid="{00000000-0005-0000-0000-0000E1030000}"/>
    <cellStyle name="20 % - Markeringsfarve6 4 4 2" xfId="10566" xr:uid="{00000000-0005-0000-0000-0000E2030000}"/>
    <cellStyle name="20 % - Markeringsfarve6 4 4 3" xfId="10567" xr:uid="{00000000-0005-0000-0000-0000E3030000}"/>
    <cellStyle name="20 % - Markeringsfarve6 4 5" xfId="10568" xr:uid="{00000000-0005-0000-0000-0000E4030000}"/>
    <cellStyle name="20 % - Markeringsfarve6 4 5 2" xfId="10569" xr:uid="{00000000-0005-0000-0000-0000E5030000}"/>
    <cellStyle name="20 % - Markeringsfarve6 4 5 3" xfId="10570" xr:uid="{00000000-0005-0000-0000-0000E6030000}"/>
    <cellStyle name="20 % - Markeringsfarve6 4 6" xfId="10571" xr:uid="{00000000-0005-0000-0000-0000E7030000}"/>
    <cellStyle name="20 % - Markeringsfarve6 4 6 2" xfId="10572" xr:uid="{00000000-0005-0000-0000-0000E8030000}"/>
    <cellStyle name="20 % - Markeringsfarve6 4 6 3" xfId="10573" xr:uid="{00000000-0005-0000-0000-0000E9030000}"/>
    <cellStyle name="20 % - Markeringsfarve6 4 7" xfId="10574" xr:uid="{00000000-0005-0000-0000-0000EA030000}"/>
    <cellStyle name="20 % - Markeringsfarve6 4 7 2" xfId="10575" xr:uid="{00000000-0005-0000-0000-0000EB030000}"/>
    <cellStyle name="20 % - Markeringsfarve6 4 8" xfId="10576" xr:uid="{00000000-0005-0000-0000-0000EC030000}"/>
    <cellStyle name="20 % - Markeringsfarve6 5" xfId="819" xr:uid="{00000000-0005-0000-0000-0000ED030000}"/>
    <cellStyle name="20 % - Markeringsfarve6 5 2" xfId="820" xr:uid="{00000000-0005-0000-0000-0000EE030000}"/>
    <cellStyle name="20 % - Markeringsfarve6 5 2 2" xfId="10577" xr:uid="{00000000-0005-0000-0000-0000EF030000}"/>
    <cellStyle name="20 % - Markeringsfarve6 5 2 3" xfId="10578" xr:uid="{00000000-0005-0000-0000-0000F0030000}"/>
    <cellStyle name="20 % - Markeringsfarve6 5 3" xfId="10579" xr:uid="{00000000-0005-0000-0000-0000F1030000}"/>
    <cellStyle name="20 % - Markeringsfarve6 5 3 2" xfId="10580" xr:uid="{00000000-0005-0000-0000-0000F2030000}"/>
    <cellStyle name="20 % - Markeringsfarve6 5 3 3" xfId="10581" xr:uid="{00000000-0005-0000-0000-0000F3030000}"/>
    <cellStyle name="20 % - Markeringsfarve6 5 4" xfId="10582" xr:uid="{00000000-0005-0000-0000-0000F4030000}"/>
    <cellStyle name="20 % - Markeringsfarve6 5 4 2" xfId="10583" xr:uid="{00000000-0005-0000-0000-0000F5030000}"/>
    <cellStyle name="20 % - Markeringsfarve6 5 4 3" xfId="10584" xr:uid="{00000000-0005-0000-0000-0000F6030000}"/>
    <cellStyle name="20 % - Markeringsfarve6 5 5" xfId="10585" xr:uid="{00000000-0005-0000-0000-0000F7030000}"/>
    <cellStyle name="20 % - Markeringsfarve6 5 5 2" xfId="10586" xr:uid="{00000000-0005-0000-0000-0000F8030000}"/>
    <cellStyle name="20 % - Markeringsfarve6 5 5 3" xfId="10587" xr:uid="{00000000-0005-0000-0000-0000F9030000}"/>
    <cellStyle name="20 % - Markeringsfarve6 5 6" xfId="10588" xr:uid="{00000000-0005-0000-0000-0000FA030000}"/>
    <cellStyle name="20 % - Markeringsfarve6 5 6 2" xfId="10589" xr:uid="{00000000-0005-0000-0000-0000FB030000}"/>
    <cellStyle name="20 % - Markeringsfarve6 5 6 3" xfId="10590" xr:uid="{00000000-0005-0000-0000-0000FC030000}"/>
    <cellStyle name="20 % - Markeringsfarve6 5 7" xfId="10591" xr:uid="{00000000-0005-0000-0000-0000FD030000}"/>
    <cellStyle name="20 % - Markeringsfarve6 5 7 2" xfId="10592" xr:uid="{00000000-0005-0000-0000-0000FE030000}"/>
    <cellStyle name="20 % - Markeringsfarve6 5 8" xfId="10593" xr:uid="{00000000-0005-0000-0000-0000FF030000}"/>
    <cellStyle name="20 % - Markeringsfarve6 6" xfId="821" xr:uid="{00000000-0005-0000-0000-000000040000}"/>
    <cellStyle name="20 % - Markeringsfarve6 6 2" xfId="822" xr:uid="{00000000-0005-0000-0000-000001040000}"/>
    <cellStyle name="20 % - Markeringsfarve6 6 3" xfId="10594" xr:uid="{00000000-0005-0000-0000-000002040000}"/>
    <cellStyle name="20 % - Markeringsfarve6 7" xfId="823" xr:uid="{00000000-0005-0000-0000-000003040000}"/>
    <cellStyle name="20 % - Markeringsfarve6 7 2" xfId="10595" xr:uid="{00000000-0005-0000-0000-000004040000}"/>
    <cellStyle name="20 % - Markeringsfarve6 7 3" xfId="10596" xr:uid="{00000000-0005-0000-0000-000005040000}"/>
    <cellStyle name="20 % - Markeringsfarve6 8" xfId="10597" xr:uid="{00000000-0005-0000-0000-000006040000}"/>
    <cellStyle name="20 % - Markeringsfarve6 8 2" xfId="10598" xr:uid="{00000000-0005-0000-0000-000007040000}"/>
    <cellStyle name="20 % - Markeringsfarve6 8 3" xfId="10599" xr:uid="{00000000-0005-0000-0000-000008040000}"/>
    <cellStyle name="20 % - Markeringsfarve6 9" xfId="10600" xr:uid="{00000000-0005-0000-0000-000009040000}"/>
    <cellStyle name="20 % - Markeringsfarve6 9 2" xfId="10601" xr:uid="{00000000-0005-0000-0000-00000A040000}"/>
    <cellStyle name="20 % - Markeringsfarve6 9 3" xfId="10602" xr:uid="{00000000-0005-0000-0000-00000B040000}"/>
    <cellStyle name="20% - Accent1 2" xfId="824" xr:uid="{00000000-0005-0000-0000-00000C040000}"/>
    <cellStyle name="20% - Accent2 2" xfId="825" xr:uid="{00000000-0005-0000-0000-00000D040000}"/>
    <cellStyle name="20% - Accent3 2" xfId="826" xr:uid="{00000000-0005-0000-0000-00000E040000}"/>
    <cellStyle name="20% - Accent4 2" xfId="827" xr:uid="{00000000-0005-0000-0000-00000F040000}"/>
    <cellStyle name="20% - Accent5 2" xfId="828" xr:uid="{00000000-0005-0000-0000-000010040000}"/>
    <cellStyle name="20% - Accent6 2" xfId="829" xr:uid="{00000000-0005-0000-0000-000011040000}"/>
    <cellStyle name="20% - Colore 1" xfId="12" xr:uid="{00000000-0005-0000-0000-000012040000}"/>
    <cellStyle name="20% - Colore 1 2" xfId="830" xr:uid="{00000000-0005-0000-0000-000013040000}"/>
    <cellStyle name="20% - Colore 2" xfId="13" xr:uid="{00000000-0005-0000-0000-000014040000}"/>
    <cellStyle name="20% - Colore 2 2" xfId="831" xr:uid="{00000000-0005-0000-0000-000015040000}"/>
    <cellStyle name="20% - Colore 3" xfId="14" xr:uid="{00000000-0005-0000-0000-000016040000}"/>
    <cellStyle name="20% - Colore 3 2" xfId="832" xr:uid="{00000000-0005-0000-0000-000017040000}"/>
    <cellStyle name="20% - Colore 4" xfId="15" xr:uid="{00000000-0005-0000-0000-000018040000}"/>
    <cellStyle name="20% - Colore 4 2" xfId="833" xr:uid="{00000000-0005-0000-0000-000019040000}"/>
    <cellStyle name="20% - Colore 5" xfId="16" xr:uid="{00000000-0005-0000-0000-00001A040000}"/>
    <cellStyle name="20% - Colore 5 2" xfId="834" xr:uid="{00000000-0005-0000-0000-00001B040000}"/>
    <cellStyle name="20% - Colore 6" xfId="17" xr:uid="{00000000-0005-0000-0000-00001C040000}"/>
    <cellStyle name="20% - Colore 6 2" xfId="835" xr:uid="{00000000-0005-0000-0000-00001D040000}"/>
    <cellStyle name="2x indented GHG Textfiels" xfId="9649" xr:uid="{00000000-0005-0000-0000-00001E040000}"/>
    <cellStyle name="40 % - Markeringsfarve1" xfId="836" xr:uid="{00000000-0005-0000-0000-00001F040000}"/>
    <cellStyle name="40 % - Markeringsfarve1 10" xfId="10603" xr:uid="{00000000-0005-0000-0000-000020040000}"/>
    <cellStyle name="40 % - Markeringsfarve1 10 2" xfId="10604" xr:uid="{00000000-0005-0000-0000-000021040000}"/>
    <cellStyle name="40 % - Markeringsfarve1 10 3" xfId="10605" xr:uid="{00000000-0005-0000-0000-000022040000}"/>
    <cellStyle name="40 % - Markeringsfarve1 11" xfId="10606" xr:uid="{00000000-0005-0000-0000-000023040000}"/>
    <cellStyle name="40 % - Markeringsfarve1 11 2" xfId="10607" xr:uid="{00000000-0005-0000-0000-000024040000}"/>
    <cellStyle name="40 % - Markeringsfarve1 12" xfId="10608" xr:uid="{00000000-0005-0000-0000-000025040000}"/>
    <cellStyle name="40 % - Markeringsfarve1 2" xfId="837" xr:uid="{00000000-0005-0000-0000-000026040000}"/>
    <cellStyle name="40 % - Markeringsfarve1 2 10" xfId="10609" xr:uid="{00000000-0005-0000-0000-000027040000}"/>
    <cellStyle name="40 % - Markeringsfarve1 2 2" xfId="838" xr:uid="{00000000-0005-0000-0000-000028040000}"/>
    <cellStyle name="40 % - Markeringsfarve1 2 2 2" xfId="839" xr:uid="{00000000-0005-0000-0000-000029040000}"/>
    <cellStyle name="40 % - Markeringsfarve1 2 2 2 2" xfId="10610" xr:uid="{00000000-0005-0000-0000-00002A040000}"/>
    <cellStyle name="40 % - Markeringsfarve1 2 2 2 3" xfId="10611" xr:uid="{00000000-0005-0000-0000-00002B040000}"/>
    <cellStyle name="40 % - Markeringsfarve1 2 2 3" xfId="10612" xr:uid="{00000000-0005-0000-0000-00002C040000}"/>
    <cellStyle name="40 % - Markeringsfarve1 2 2 3 2" xfId="10613" xr:uid="{00000000-0005-0000-0000-00002D040000}"/>
    <cellStyle name="40 % - Markeringsfarve1 2 2 3 3" xfId="10614" xr:uid="{00000000-0005-0000-0000-00002E040000}"/>
    <cellStyle name="40 % - Markeringsfarve1 2 2 4" xfId="10615" xr:uid="{00000000-0005-0000-0000-00002F040000}"/>
    <cellStyle name="40 % - Markeringsfarve1 2 2 4 2" xfId="10616" xr:uid="{00000000-0005-0000-0000-000030040000}"/>
    <cellStyle name="40 % - Markeringsfarve1 2 2 4 3" xfId="10617" xr:uid="{00000000-0005-0000-0000-000031040000}"/>
    <cellStyle name="40 % - Markeringsfarve1 2 2 5" xfId="10618" xr:uid="{00000000-0005-0000-0000-000032040000}"/>
    <cellStyle name="40 % - Markeringsfarve1 2 2 5 2" xfId="10619" xr:uid="{00000000-0005-0000-0000-000033040000}"/>
    <cellStyle name="40 % - Markeringsfarve1 2 2 5 3" xfId="10620" xr:uid="{00000000-0005-0000-0000-000034040000}"/>
    <cellStyle name="40 % - Markeringsfarve1 2 2 6" xfId="10621" xr:uid="{00000000-0005-0000-0000-000035040000}"/>
    <cellStyle name="40 % - Markeringsfarve1 2 2 6 2" xfId="10622" xr:uid="{00000000-0005-0000-0000-000036040000}"/>
    <cellStyle name="40 % - Markeringsfarve1 2 2 6 3" xfId="10623" xr:uid="{00000000-0005-0000-0000-000037040000}"/>
    <cellStyle name="40 % - Markeringsfarve1 2 2 7" xfId="10624" xr:uid="{00000000-0005-0000-0000-000038040000}"/>
    <cellStyle name="40 % - Markeringsfarve1 2 2 7 2" xfId="10625" xr:uid="{00000000-0005-0000-0000-000039040000}"/>
    <cellStyle name="40 % - Markeringsfarve1 2 2 8" xfId="10626" xr:uid="{00000000-0005-0000-0000-00003A040000}"/>
    <cellStyle name="40 % - Markeringsfarve1 2 3" xfId="840" xr:uid="{00000000-0005-0000-0000-00003B040000}"/>
    <cellStyle name="40 % - Markeringsfarve1 2 3 2" xfId="841" xr:uid="{00000000-0005-0000-0000-00003C040000}"/>
    <cellStyle name="40 % - Markeringsfarve1 2 3 2 2" xfId="10627" xr:uid="{00000000-0005-0000-0000-00003D040000}"/>
    <cellStyle name="40 % - Markeringsfarve1 2 3 2 3" xfId="10628" xr:uid="{00000000-0005-0000-0000-00003E040000}"/>
    <cellStyle name="40 % - Markeringsfarve1 2 3 3" xfId="10629" xr:uid="{00000000-0005-0000-0000-00003F040000}"/>
    <cellStyle name="40 % - Markeringsfarve1 2 3 3 2" xfId="10630" xr:uid="{00000000-0005-0000-0000-000040040000}"/>
    <cellStyle name="40 % - Markeringsfarve1 2 3 3 3" xfId="10631" xr:uid="{00000000-0005-0000-0000-000041040000}"/>
    <cellStyle name="40 % - Markeringsfarve1 2 3 4" xfId="10632" xr:uid="{00000000-0005-0000-0000-000042040000}"/>
    <cellStyle name="40 % - Markeringsfarve1 2 3 4 2" xfId="10633" xr:uid="{00000000-0005-0000-0000-000043040000}"/>
    <cellStyle name="40 % - Markeringsfarve1 2 3 4 3" xfId="10634" xr:uid="{00000000-0005-0000-0000-000044040000}"/>
    <cellStyle name="40 % - Markeringsfarve1 2 3 5" xfId="10635" xr:uid="{00000000-0005-0000-0000-000045040000}"/>
    <cellStyle name="40 % - Markeringsfarve1 2 3 5 2" xfId="10636" xr:uid="{00000000-0005-0000-0000-000046040000}"/>
    <cellStyle name="40 % - Markeringsfarve1 2 3 5 3" xfId="10637" xr:uid="{00000000-0005-0000-0000-000047040000}"/>
    <cellStyle name="40 % - Markeringsfarve1 2 3 6" xfId="10638" xr:uid="{00000000-0005-0000-0000-000048040000}"/>
    <cellStyle name="40 % - Markeringsfarve1 2 3 6 2" xfId="10639" xr:uid="{00000000-0005-0000-0000-000049040000}"/>
    <cellStyle name="40 % - Markeringsfarve1 2 3 6 3" xfId="10640" xr:uid="{00000000-0005-0000-0000-00004A040000}"/>
    <cellStyle name="40 % - Markeringsfarve1 2 3 7" xfId="10641" xr:uid="{00000000-0005-0000-0000-00004B040000}"/>
    <cellStyle name="40 % - Markeringsfarve1 2 3 7 2" xfId="10642" xr:uid="{00000000-0005-0000-0000-00004C040000}"/>
    <cellStyle name="40 % - Markeringsfarve1 2 3 8" xfId="10643" xr:uid="{00000000-0005-0000-0000-00004D040000}"/>
    <cellStyle name="40 % - Markeringsfarve1 2 4" xfId="842" xr:uid="{00000000-0005-0000-0000-00004E040000}"/>
    <cellStyle name="40 % - Markeringsfarve1 2 4 2" xfId="10644" xr:uid="{00000000-0005-0000-0000-00004F040000}"/>
    <cellStyle name="40 % - Markeringsfarve1 2 4 3" xfId="10645" xr:uid="{00000000-0005-0000-0000-000050040000}"/>
    <cellStyle name="40 % - Markeringsfarve1 2 5" xfId="10646" xr:uid="{00000000-0005-0000-0000-000051040000}"/>
    <cellStyle name="40 % - Markeringsfarve1 2 5 2" xfId="10647" xr:uid="{00000000-0005-0000-0000-000052040000}"/>
    <cellStyle name="40 % - Markeringsfarve1 2 5 3" xfId="10648" xr:uid="{00000000-0005-0000-0000-000053040000}"/>
    <cellStyle name="40 % - Markeringsfarve1 2 6" xfId="10649" xr:uid="{00000000-0005-0000-0000-000054040000}"/>
    <cellStyle name="40 % - Markeringsfarve1 2 6 2" xfId="10650" xr:uid="{00000000-0005-0000-0000-000055040000}"/>
    <cellStyle name="40 % - Markeringsfarve1 2 6 3" xfId="10651" xr:uid="{00000000-0005-0000-0000-000056040000}"/>
    <cellStyle name="40 % - Markeringsfarve1 2 7" xfId="10652" xr:uid="{00000000-0005-0000-0000-000057040000}"/>
    <cellStyle name="40 % - Markeringsfarve1 2 7 2" xfId="10653" xr:uid="{00000000-0005-0000-0000-000058040000}"/>
    <cellStyle name="40 % - Markeringsfarve1 2 7 3" xfId="10654" xr:uid="{00000000-0005-0000-0000-000059040000}"/>
    <cellStyle name="40 % - Markeringsfarve1 2 8" xfId="10655" xr:uid="{00000000-0005-0000-0000-00005A040000}"/>
    <cellStyle name="40 % - Markeringsfarve1 2 8 2" xfId="10656" xr:uid="{00000000-0005-0000-0000-00005B040000}"/>
    <cellStyle name="40 % - Markeringsfarve1 2 8 3" xfId="10657" xr:uid="{00000000-0005-0000-0000-00005C040000}"/>
    <cellStyle name="40 % - Markeringsfarve1 2 9" xfId="10658" xr:uid="{00000000-0005-0000-0000-00005D040000}"/>
    <cellStyle name="40 % - Markeringsfarve1 2 9 2" xfId="10659" xr:uid="{00000000-0005-0000-0000-00005E040000}"/>
    <cellStyle name="40 % - Markeringsfarve1 3" xfId="843" xr:uid="{00000000-0005-0000-0000-00005F040000}"/>
    <cellStyle name="40 % - Markeringsfarve1 3 10" xfId="10660" xr:uid="{00000000-0005-0000-0000-000060040000}"/>
    <cellStyle name="40 % - Markeringsfarve1 3 2" xfId="844" xr:uid="{00000000-0005-0000-0000-000061040000}"/>
    <cellStyle name="40 % - Markeringsfarve1 3 2 2" xfId="10661" xr:uid="{00000000-0005-0000-0000-000062040000}"/>
    <cellStyle name="40 % - Markeringsfarve1 3 2 2 2" xfId="10662" xr:uid="{00000000-0005-0000-0000-000063040000}"/>
    <cellStyle name="40 % - Markeringsfarve1 3 2 2 3" xfId="10663" xr:uid="{00000000-0005-0000-0000-000064040000}"/>
    <cellStyle name="40 % - Markeringsfarve1 3 2 3" xfId="10664" xr:uid="{00000000-0005-0000-0000-000065040000}"/>
    <cellStyle name="40 % - Markeringsfarve1 3 2 3 2" xfId="10665" xr:uid="{00000000-0005-0000-0000-000066040000}"/>
    <cellStyle name="40 % - Markeringsfarve1 3 2 3 3" xfId="10666" xr:uid="{00000000-0005-0000-0000-000067040000}"/>
    <cellStyle name="40 % - Markeringsfarve1 3 2 4" xfId="10667" xr:uid="{00000000-0005-0000-0000-000068040000}"/>
    <cellStyle name="40 % - Markeringsfarve1 3 2 4 2" xfId="10668" xr:uid="{00000000-0005-0000-0000-000069040000}"/>
    <cellStyle name="40 % - Markeringsfarve1 3 2 4 3" xfId="10669" xr:uid="{00000000-0005-0000-0000-00006A040000}"/>
    <cellStyle name="40 % - Markeringsfarve1 3 2 5" xfId="10670" xr:uid="{00000000-0005-0000-0000-00006B040000}"/>
    <cellStyle name="40 % - Markeringsfarve1 3 2 5 2" xfId="10671" xr:uid="{00000000-0005-0000-0000-00006C040000}"/>
    <cellStyle name="40 % - Markeringsfarve1 3 2 5 3" xfId="10672" xr:uid="{00000000-0005-0000-0000-00006D040000}"/>
    <cellStyle name="40 % - Markeringsfarve1 3 2 6" xfId="10673" xr:uid="{00000000-0005-0000-0000-00006E040000}"/>
    <cellStyle name="40 % - Markeringsfarve1 3 2 6 2" xfId="10674" xr:uid="{00000000-0005-0000-0000-00006F040000}"/>
    <cellStyle name="40 % - Markeringsfarve1 3 2 6 3" xfId="10675" xr:uid="{00000000-0005-0000-0000-000070040000}"/>
    <cellStyle name="40 % - Markeringsfarve1 3 2 7" xfId="10676" xr:uid="{00000000-0005-0000-0000-000071040000}"/>
    <cellStyle name="40 % - Markeringsfarve1 3 2 7 2" xfId="10677" xr:uid="{00000000-0005-0000-0000-000072040000}"/>
    <cellStyle name="40 % - Markeringsfarve1 3 2 8" xfId="10678" xr:uid="{00000000-0005-0000-0000-000073040000}"/>
    <cellStyle name="40 % - Markeringsfarve1 3 3" xfId="10679" xr:uid="{00000000-0005-0000-0000-000074040000}"/>
    <cellStyle name="40 % - Markeringsfarve1 3 3 2" xfId="10680" xr:uid="{00000000-0005-0000-0000-000075040000}"/>
    <cellStyle name="40 % - Markeringsfarve1 3 3 2 2" xfId="10681" xr:uid="{00000000-0005-0000-0000-000076040000}"/>
    <cellStyle name="40 % - Markeringsfarve1 3 3 2 3" xfId="10682" xr:uid="{00000000-0005-0000-0000-000077040000}"/>
    <cellStyle name="40 % - Markeringsfarve1 3 3 3" xfId="10683" xr:uid="{00000000-0005-0000-0000-000078040000}"/>
    <cellStyle name="40 % - Markeringsfarve1 3 3 3 2" xfId="10684" xr:uid="{00000000-0005-0000-0000-000079040000}"/>
    <cellStyle name="40 % - Markeringsfarve1 3 3 3 3" xfId="10685" xr:uid="{00000000-0005-0000-0000-00007A040000}"/>
    <cellStyle name="40 % - Markeringsfarve1 3 3 4" xfId="10686" xr:uid="{00000000-0005-0000-0000-00007B040000}"/>
    <cellStyle name="40 % - Markeringsfarve1 3 3 4 2" xfId="10687" xr:uid="{00000000-0005-0000-0000-00007C040000}"/>
    <cellStyle name="40 % - Markeringsfarve1 3 3 4 3" xfId="10688" xr:uid="{00000000-0005-0000-0000-00007D040000}"/>
    <cellStyle name="40 % - Markeringsfarve1 3 3 5" xfId="10689" xr:uid="{00000000-0005-0000-0000-00007E040000}"/>
    <cellStyle name="40 % - Markeringsfarve1 3 3 5 2" xfId="10690" xr:uid="{00000000-0005-0000-0000-00007F040000}"/>
    <cellStyle name="40 % - Markeringsfarve1 3 3 5 3" xfId="10691" xr:uid="{00000000-0005-0000-0000-000080040000}"/>
    <cellStyle name="40 % - Markeringsfarve1 3 3 6" xfId="10692" xr:uid="{00000000-0005-0000-0000-000081040000}"/>
    <cellStyle name="40 % - Markeringsfarve1 3 3 6 2" xfId="10693" xr:uid="{00000000-0005-0000-0000-000082040000}"/>
    <cellStyle name="40 % - Markeringsfarve1 3 3 6 3" xfId="10694" xr:uid="{00000000-0005-0000-0000-000083040000}"/>
    <cellStyle name="40 % - Markeringsfarve1 3 3 7" xfId="10695" xr:uid="{00000000-0005-0000-0000-000084040000}"/>
    <cellStyle name="40 % - Markeringsfarve1 3 3 7 2" xfId="10696" xr:uid="{00000000-0005-0000-0000-000085040000}"/>
    <cellStyle name="40 % - Markeringsfarve1 3 3 8" xfId="10697" xr:uid="{00000000-0005-0000-0000-000086040000}"/>
    <cellStyle name="40 % - Markeringsfarve1 3 4" xfId="10698" xr:uid="{00000000-0005-0000-0000-000087040000}"/>
    <cellStyle name="40 % - Markeringsfarve1 3 4 2" xfId="10699" xr:uid="{00000000-0005-0000-0000-000088040000}"/>
    <cellStyle name="40 % - Markeringsfarve1 3 4 3" xfId="10700" xr:uid="{00000000-0005-0000-0000-000089040000}"/>
    <cellStyle name="40 % - Markeringsfarve1 3 5" xfId="10701" xr:uid="{00000000-0005-0000-0000-00008A040000}"/>
    <cellStyle name="40 % - Markeringsfarve1 3 5 2" xfId="10702" xr:uid="{00000000-0005-0000-0000-00008B040000}"/>
    <cellStyle name="40 % - Markeringsfarve1 3 5 3" xfId="10703" xr:uid="{00000000-0005-0000-0000-00008C040000}"/>
    <cellStyle name="40 % - Markeringsfarve1 3 6" xfId="10704" xr:uid="{00000000-0005-0000-0000-00008D040000}"/>
    <cellStyle name="40 % - Markeringsfarve1 3 6 2" xfId="10705" xr:uid="{00000000-0005-0000-0000-00008E040000}"/>
    <cellStyle name="40 % - Markeringsfarve1 3 6 3" xfId="10706" xr:uid="{00000000-0005-0000-0000-00008F040000}"/>
    <cellStyle name="40 % - Markeringsfarve1 3 7" xfId="10707" xr:uid="{00000000-0005-0000-0000-000090040000}"/>
    <cellStyle name="40 % - Markeringsfarve1 3 7 2" xfId="10708" xr:uid="{00000000-0005-0000-0000-000091040000}"/>
    <cellStyle name="40 % - Markeringsfarve1 3 7 3" xfId="10709" xr:uid="{00000000-0005-0000-0000-000092040000}"/>
    <cellStyle name="40 % - Markeringsfarve1 3 8" xfId="10710" xr:uid="{00000000-0005-0000-0000-000093040000}"/>
    <cellStyle name="40 % - Markeringsfarve1 3 8 2" xfId="10711" xr:uid="{00000000-0005-0000-0000-000094040000}"/>
    <cellStyle name="40 % - Markeringsfarve1 3 8 3" xfId="10712" xr:uid="{00000000-0005-0000-0000-000095040000}"/>
    <cellStyle name="40 % - Markeringsfarve1 3 9" xfId="10713" xr:uid="{00000000-0005-0000-0000-000096040000}"/>
    <cellStyle name="40 % - Markeringsfarve1 3 9 2" xfId="10714" xr:uid="{00000000-0005-0000-0000-000097040000}"/>
    <cellStyle name="40 % - Markeringsfarve1 4" xfId="845" xr:uid="{00000000-0005-0000-0000-000098040000}"/>
    <cellStyle name="40 % - Markeringsfarve1 4 2" xfId="846" xr:uid="{00000000-0005-0000-0000-000099040000}"/>
    <cellStyle name="40 % - Markeringsfarve1 4 2 2" xfId="10715" xr:uid="{00000000-0005-0000-0000-00009A040000}"/>
    <cellStyle name="40 % - Markeringsfarve1 4 2 3" xfId="10716" xr:uid="{00000000-0005-0000-0000-00009B040000}"/>
    <cellStyle name="40 % - Markeringsfarve1 4 3" xfId="10717" xr:uid="{00000000-0005-0000-0000-00009C040000}"/>
    <cellStyle name="40 % - Markeringsfarve1 4 3 2" xfId="10718" xr:uid="{00000000-0005-0000-0000-00009D040000}"/>
    <cellStyle name="40 % - Markeringsfarve1 4 3 3" xfId="10719" xr:uid="{00000000-0005-0000-0000-00009E040000}"/>
    <cellStyle name="40 % - Markeringsfarve1 4 4" xfId="10720" xr:uid="{00000000-0005-0000-0000-00009F040000}"/>
    <cellStyle name="40 % - Markeringsfarve1 4 4 2" xfId="10721" xr:uid="{00000000-0005-0000-0000-0000A0040000}"/>
    <cellStyle name="40 % - Markeringsfarve1 4 4 3" xfId="10722" xr:uid="{00000000-0005-0000-0000-0000A1040000}"/>
    <cellStyle name="40 % - Markeringsfarve1 4 5" xfId="10723" xr:uid="{00000000-0005-0000-0000-0000A2040000}"/>
    <cellStyle name="40 % - Markeringsfarve1 4 5 2" xfId="10724" xr:uid="{00000000-0005-0000-0000-0000A3040000}"/>
    <cellStyle name="40 % - Markeringsfarve1 4 5 3" xfId="10725" xr:uid="{00000000-0005-0000-0000-0000A4040000}"/>
    <cellStyle name="40 % - Markeringsfarve1 4 6" xfId="10726" xr:uid="{00000000-0005-0000-0000-0000A5040000}"/>
    <cellStyle name="40 % - Markeringsfarve1 4 6 2" xfId="10727" xr:uid="{00000000-0005-0000-0000-0000A6040000}"/>
    <cellStyle name="40 % - Markeringsfarve1 4 6 3" xfId="10728" xr:uid="{00000000-0005-0000-0000-0000A7040000}"/>
    <cellStyle name="40 % - Markeringsfarve1 4 7" xfId="10729" xr:uid="{00000000-0005-0000-0000-0000A8040000}"/>
    <cellStyle name="40 % - Markeringsfarve1 4 7 2" xfId="10730" xr:uid="{00000000-0005-0000-0000-0000A9040000}"/>
    <cellStyle name="40 % - Markeringsfarve1 4 8" xfId="10731" xr:uid="{00000000-0005-0000-0000-0000AA040000}"/>
    <cellStyle name="40 % - Markeringsfarve1 5" xfId="847" xr:uid="{00000000-0005-0000-0000-0000AB040000}"/>
    <cellStyle name="40 % - Markeringsfarve1 5 2" xfId="848" xr:uid="{00000000-0005-0000-0000-0000AC040000}"/>
    <cellStyle name="40 % - Markeringsfarve1 5 2 2" xfId="10732" xr:uid="{00000000-0005-0000-0000-0000AD040000}"/>
    <cellStyle name="40 % - Markeringsfarve1 5 2 3" xfId="10733" xr:uid="{00000000-0005-0000-0000-0000AE040000}"/>
    <cellStyle name="40 % - Markeringsfarve1 5 3" xfId="10734" xr:uid="{00000000-0005-0000-0000-0000AF040000}"/>
    <cellStyle name="40 % - Markeringsfarve1 5 3 2" xfId="10735" xr:uid="{00000000-0005-0000-0000-0000B0040000}"/>
    <cellStyle name="40 % - Markeringsfarve1 5 3 3" xfId="10736" xr:uid="{00000000-0005-0000-0000-0000B1040000}"/>
    <cellStyle name="40 % - Markeringsfarve1 5 4" xfId="10737" xr:uid="{00000000-0005-0000-0000-0000B2040000}"/>
    <cellStyle name="40 % - Markeringsfarve1 5 4 2" xfId="10738" xr:uid="{00000000-0005-0000-0000-0000B3040000}"/>
    <cellStyle name="40 % - Markeringsfarve1 5 4 3" xfId="10739" xr:uid="{00000000-0005-0000-0000-0000B4040000}"/>
    <cellStyle name="40 % - Markeringsfarve1 5 5" xfId="10740" xr:uid="{00000000-0005-0000-0000-0000B5040000}"/>
    <cellStyle name="40 % - Markeringsfarve1 5 5 2" xfId="10741" xr:uid="{00000000-0005-0000-0000-0000B6040000}"/>
    <cellStyle name="40 % - Markeringsfarve1 5 5 3" xfId="10742" xr:uid="{00000000-0005-0000-0000-0000B7040000}"/>
    <cellStyle name="40 % - Markeringsfarve1 5 6" xfId="10743" xr:uid="{00000000-0005-0000-0000-0000B8040000}"/>
    <cellStyle name="40 % - Markeringsfarve1 5 6 2" xfId="10744" xr:uid="{00000000-0005-0000-0000-0000B9040000}"/>
    <cellStyle name="40 % - Markeringsfarve1 5 6 3" xfId="10745" xr:uid="{00000000-0005-0000-0000-0000BA040000}"/>
    <cellStyle name="40 % - Markeringsfarve1 5 7" xfId="10746" xr:uid="{00000000-0005-0000-0000-0000BB040000}"/>
    <cellStyle name="40 % - Markeringsfarve1 5 7 2" xfId="10747" xr:uid="{00000000-0005-0000-0000-0000BC040000}"/>
    <cellStyle name="40 % - Markeringsfarve1 5 8" xfId="10748" xr:uid="{00000000-0005-0000-0000-0000BD040000}"/>
    <cellStyle name="40 % - Markeringsfarve1 6" xfId="849" xr:uid="{00000000-0005-0000-0000-0000BE040000}"/>
    <cellStyle name="40 % - Markeringsfarve1 6 2" xfId="850" xr:uid="{00000000-0005-0000-0000-0000BF040000}"/>
    <cellStyle name="40 % - Markeringsfarve1 6 3" xfId="10749" xr:uid="{00000000-0005-0000-0000-0000C0040000}"/>
    <cellStyle name="40 % - Markeringsfarve1 7" xfId="851" xr:uid="{00000000-0005-0000-0000-0000C1040000}"/>
    <cellStyle name="40 % - Markeringsfarve1 7 2" xfId="10750" xr:uid="{00000000-0005-0000-0000-0000C2040000}"/>
    <cellStyle name="40 % - Markeringsfarve1 7 3" xfId="10751" xr:uid="{00000000-0005-0000-0000-0000C3040000}"/>
    <cellStyle name="40 % - Markeringsfarve1 8" xfId="10752" xr:uid="{00000000-0005-0000-0000-0000C4040000}"/>
    <cellStyle name="40 % - Markeringsfarve1 8 2" xfId="10753" xr:uid="{00000000-0005-0000-0000-0000C5040000}"/>
    <cellStyle name="40 % - Markeringsfarve1 8 3" xfId="10754" xr:uid="{00000000-0005-0000-0000-0000C6040000}"/>
    <cellStyle name="40 % - Markeringsfarve1 9" xfId="10755" xr:uid="{00000000-0005-0000-0000-0000C7040000}"/>
    <cellStyle name="40 % - Markeringsfarve1 9 2" xfId="10756" xr:uid="{00000000-0005-0000-0000-0000C8040000}"/>
    <cellStyle name="40 % - Markeringsfarve1 9 3" xfId="10757" xr:uid="{00000000-0005-0000-0000-0000C9040000}"/>
    <cellStyle name="40 % - Markeringsfarve2" xfId="852" xr:uid="{00000000-0005-0000-0000-0000CA040000}"/>
    <cellStyle name="40 % - Markeringsfarve2 10" xfId="10758" xr:uid="{00000000-0005-0000-0000-0000CB040000}"/>
    <cellStyle name="40 % - Markeringsfarve2 10 2" xfId="10759" xr:uid="{00000000-0005-0000-0000-0000CC040000}"/>
    <cellStyle name="40 % - Markeringsfarve2 10 3" xfId="10760" xr:uid="{00000000-0005-0000-0000-0000CD040000}"/>
    <cellStyle name="40 % - Markeringsfarve2 11" xfId="10761" xr:uid="{00000000-0005-0000-0000-0000CE040000}"/>
    <cellStyle name="40 % - Markeringsfarve2 11 2" xfId="10762" xr:uid="{00000000-0005-0000-0000-0000CF040000}"/>
    <cellStyle name="40 % - Markeringsfarve2 12" xfId="10763" xr:uid="{00000000-0005-0000-0000-0000D0040000}"/>
    <cellStyle name="40 % - Markeringsfarve2 2" xfId="853" xr:uid="{00000000-0005-0000-0000-0000D1040000}"/>
    <cellStyle name="40 % - Markeringsfarve2 2 10" xfId="10764" xr:uid="{00000000-0005-0000-0000-0000D2040000}"/>
    <cellStyle name="40 % - Markeringsfarve2 2 2" xfId="854" xr:uid="{00000000-0005-0000-0000-0000D3040000}"/>
    <cellStyle name="40 % - Markeringsfarve2 2 2 2" xfId="855" xr:uid="{00000000-0005-0000-0000-0000D4040000}"/>
    <cellStyle name="40 % - Markeringsfarve2 2 2 2 2" xfId="10765" xr:uid="{00000000-0005-0000-0000-0000D5040000}"/>
    <cellStyle name="40 % - Markeringsfarve2 2 2 2 3" xfId="10766" xr:uid="{00000000-0005-0000-0000-0000D6040000}"/>
    <cellStyle name="40 % - Markeringsfarve2 2 2 3" xfId="10767" xr:uid="{00000000-0005-0000-0000-0000D7040000}"/>
    <cellStyle name="40 % - Markeringsfarve2 2 2 3 2" xfId="10768" xr:uid="{00000000-0005-0000-0000-0000D8040000}"/>
    <cellStyle name="40 % - Markeringsfarve2 2 2 3 3" xfId="10769" xr:uid="{00000000-0005-0000-0000-0000D9040000}"/>
    <cellStyle name="40 % - Markeringsfarve2 2 2 4" xfId="10770" xr:uid="{00000000-0005-0000-0000-0000DA040000}"/>
    <cellStyle name="40 % - Markeringsfarve2 2 2 4 2" xfId="10771" xr:uid="{00000000-0005-0000-0000-0000DB040000}"/>
    <cellStyle name="40 % - Markeringsfarve2 2 2 4 3" xfId="10772" xr:uid="{00000000-0005-0000-0000-0000DC040000}"/>
    <cellStyle name="40 % - Markeringsfarve2 2 2 5" xfId="10773" xr:uid="{00000000-0005-0000-0000-0000DD040000}"/>
    <cellStyle name="40 % - Markeringsfarve2 2 2 5 2" xfId="10774" xr:uid="{00000000-0005-0000-0000-0000DE040000}"/>
    <cellStyle name="40 % - Markeringsfarve2 2 2 5 3" xfId="10775" xr:uid="{00000000-0005-0000-0000-0000DF040000}"/>
    <cellStyle name="40 % - Markeringsfarve2 2 2 6" xfId="10776" xr:uid="{00000000-0005-0000-0000-0000E0040000}"/>
    <cellStyle name="40 % - Markeringsfarve2 2 2 6 2" xfId="10777" xr:uid="{00000000-0005-0000-0000-0000E1040000}"/>
    <cellStyle name="40 % - Markeringsfarve2 2 2 6 3" xfId="10778" xr:uid="{00000000-0005-0000-0000-0000E2040000}"/>
    <cellStyle name="40 % - Markeringsfarve2 2 2 7" xfId="10779" xr:uid="{00000000-0005-0000-0000-0000E3040000}"/>
    <cellStyle name="40 % - Markeringsfarve2 2 2 7 2" xfId="10780" xr:uid="{00000000-0005-0000-0000-0000E4040000}"/>
    <cellStyle name="40 % - Markeringsfarve2 2 2 8" xfId="10781" xr:uid="{00000000-0005-0000-0000-0000E5040000}"/>
    <cellStyle name="40 % - Markeringsfarve2 2 3" xfId="856" xr:uid="{00000000-0005-0000-0000-0000E6040000}"/>
    <cellStyle name="40 % - Markeringsfarve2 2 3 2" xfId="857" xr:uid="{00000000-0005-0000-0000-0000E7040000}"/>
    <cellStyle name="40 % - Markeringsfarve2 2 3 2 2" xfId="10782" xr:uid="{00000000-0005-0000-0000-0000E8040000}"/>
    <cellStyle name="40 % - Markeringsfarve2 2 3 2 3" xfId="10783" xr:uid="{00000000-0005-0000-0000-0000E9040000}"/>
    <cellStyle name="40 % - Markeringsfarve2 2 3 3" xfId="10784" xr:uid="{00000000-0005-0000-0000-0000EA040000}"/>
    <cellStyle name="40 % - Markeringsfarve2 2 3 3 2" xfId="10785" xr:uid="{00000000-0005-0000-0000-0000EB040000}"/>
    <cellStyle name="40 % - Markeringsfarve2 2 3 3 3" xfId="10786" xr:uid="{00000000-0005-0000-0000-0000EC040000}"/>
    <cellStyle name="40 % - Markeringsfarve2 2 3 4" xfId="10787" xr:uid="{00000000-0005-0000-0000-0000ED040000}"/>
    <cellStyle name="40 % - Markeringsfarve2 2 3 4 2" xfId="10788" xr:uid="{00000000-0005-0000-0000-0000EE040000}"/>
    <cellStyle name="40 % - Markeringsfarve2 2 3 4 3" xfId="10789" xr:uid="{00000000-0005-0000-0000-0000EF040000}"/>
    <cellStyle name="40 % - Markeringsfarve2 2 3 5" xfId="10790" xr:uid="{00000000-0005-0000-0000-0000F0040000}"/>
    <cellStyle name="40 % - Markeringsfarve2 2 3 5 2" xfId="10791" xr:uid="{00000000-0005-0000-0000-0000F1040000}"/>
    <cellStyle name="40 % - Markeringsfarve2 2 3 5 3" xfId="10792" xr:uid="{00000000-0005-0000-0000-0000F2040000}"/>
    <cellStyle name="40 % - Markeringsfarve2 2 3 6" xfId="10793" xr:uid="{00000000-0005-0000-0000-0000F3040000}"/>
    <cellStyle name="40 % - Markeringsfarve2 2 3 6 2" xfId="10794" xr:uid="{00000000-0005-0000-0000-0000F4040000}"/>
    <cellStyle name="40 % - Markeringsfarve2 2 3 6 3" xfId="10795" xr:uid="{00000000-0005-0000-0000-0000F5040000}"/>
    <cellStyle name="40 % - Markeringsfarve2 2 3 7" xfId="10796" xr:uid="{00000000-0005-0000-0000-0000F6040000}"/>
    <cellStyle name="40 % - Markeringsfarve2 2 3 7 2" xfId="10797" xr:uid="{00000000-0005-0000-0000-0000F7040000}"/>
    <cellStyle name="40 % - Markeringsfarve2 2 3 8" xfId="10798" xr:uid="{00000000-0005-0000-0000-0000F8040000}"/>
    <cellStyle name="40 % - Markeringsfarve2 2 4" xfId="858" xr:uid="{00000000-0005-0000-0000-0000F9040000}"/>
    <cellStyle name="40 % - Markeringsfarve2 2 4 2" xfId="10799" xr:uid="{00000000-0005-0000-0000-0000FA040000}"/>
    <cellStyle name="40 % - Markeringsfarve2 2 4 3" xfId="10800" xr:uid="{00000000-0005-0000-0000-0000FB040000}"/>
    <cellStyle name="40 % - Markeringsfarve2 2 5" xfId="10801" xr:uid="{00000000-0005-0000-0000-0000FC040000}"/>
    <cellStyle name="40 % - Markeringsfarve2 2 5 2" xfId="10802" xr:uid="{00000000-0005-0000-0000-0000FD040000}"/>
    <cellStyle name="40 % - Markeringsfarve2 2 5 3" xfId="10803" xr:uid="{00000000-0005-0000-0000-0000FE040000}"/>
    <cellStyle name="40 % - Markeringsfarve2 2 6" xfId="10804" xr:uid="{00000000-0005-0000-0000-0000FF040000}"/>
    <cellStyle name="40 % - Markeringsfarve2 2 6 2" xfId="10805" xr:uid="{00000000-0005-0000-0000-000000050000}"/>
    <cellStyle name="40 % - Markeringsfarve2 2 6 3" xfId="10806" xr:uid="{00000000-0005-0000-0000-000001050000}"/>
    <cellStyle name="40 % - Markeringsfarve2 2 7" xfId="10807" xr:uid="{00000000-0005-0000-0000-000002050000}"/>
    <cellStyle name="40 % - Markeringsfarve2 2 7 2" xfId="10808" xr:uid="{00000000-0005-0000-0000-000003050000}"/>
    <cellStyle name="40 % - Markeringsfarve2 2 7 3" xfId="10809" xr:uid="{00000000-0005-0000-0000-000004050000}"/>
    <cellStyle name="40 % - Markeringsfarve2 2 8" xfId="10810" xr:uid="{00000000-0005-0000-0000-000005050000}"/>
    <cellStyle name="40 % - Markeringsfarve2 2 8 2" xfId="10811" xr:uid="{00000000-0005-0000-0000-000006050000}"/>
    <cellStyle name="40 % - Markeringsfarve2 2 8 3" xfId="10812" xr:uid="{00000000-0005-0000-0000-000007050000}"/>
    <cellStyle name="40 % - Markeringsfarve2 2 9" xfId="10813" xr:uid="{00000000-0005-0000-0000-000008050000}"/>
    <cellStyle name="40 % - Markeringsfarve2 2 9 2" xfId="10814" xr:uid="{00000000-0005-0000-0000-000009050000}"/>
    <cellStyle name="40 % - Markeringsfarve2 3" xfId="859" xr:uid="{00000000-0005-0000-0000-00000A050000}"/>
    <cellStyle name="40 % - Markeringsfarve2 3 10" xfId="10815" xr:uid="{00000000-0005-0000-0000-00000B050000}"/>
    <cellStyle name="40 % - Markeringsfarve2 3 2" xfId="860" xr:uid="{00000000-0005-0000-0000-00000C050000}"/>
    <cellStyle name="40 % - Markeringsfarve2 3 2 2" xfId="10816" xr:uid="{00000000-0005-0000-0000-00000D050000}"/>
    <cellStyle name="40 % - Markeringsfarve2 3 2 2 2" xfId="10817" xr:uid="{00000000-0005-0000-0000-00000E050000}"/>
    <cellStyle name="40 % - Markeringsfarve2 3 2 2 3" xfId="10818" xr:uid="{00000000-0005-0000-0000-00000F050000}"/>
    <cellStyle name="40 % - Markeringsfarve2 3 2 3" xfId="10819" xr:uid="{00000000-0005-0000-0000-000010050000}"/>
    <cellStyle name="40 % - Markeringsfarve2 3 2 3 2" xfId="10820" xr:uid="{00000000-0005-0000-0000-000011050000}"/>
    <cellStyle name="40 % - Markeringsfarve2 3 2 3 3" xfId="10821" xr:uid="{00000000-0005-0000-0000-000012050000}"/>
    <cellStyle name="40 % - Markeringsfarve2 3 2 4" xfId="10822" xr:uid="{00000000-0005-0000-0000-000013050000}"/>
    <cellStyle name="40 % - Markeringsfarve2 3 2 4 2" xfId="10823" xr:uid="{00000000-0005-0000-0000-000014050000}"/>
    <cellStyle name="40 % - Markeringsfarve2 3 2 4 3" xfId="10824" xr:uid="{00000000-0005-0000-0000-000015050000}"/>
    <cellStyle name="40 % - Markeringsfarve2 3 2 5" xfId="10825" xr:uid="{00000000-0005-0000-0000-000016050000}"/>
    <cellStyle name="40 % - Markeringsfarve2 3 2 5 2" xfId="10826" xr:uid="{00000000-0005-0000-0000-000017050000}"/>
    <cellStyle name="40 % - Markeringsfarve2 3 2 5 3" xfId="10827" xr:uid="{00000000-0005-0000-0000-000018050000}"/>
    <cellStyle name="40 % - Markeringsfarve2 3 2 6" xfId="10828" xr:uid="{00000000-0005-0000-0000-000019050000}"/>
    <cellStyle name="40 % - Markeringsfarve2 3 2 6 2" xfId="10829" xr:uid="{00000000-0005-0000-0000-00001A050000}"/>
    <cellStyle name="40 % - Markeringsfarve2 3 2 6 3" xfId="10830" xr:uid="{00000000-0005-0000-0000-00001B050000}"/>
    <cellStyle name="40 % - Markeringsfarve2 3 2 7" xfId="10831" xr:uid="{00000000-0005-0000-0000-00001C050000}"/>
    <cellStyle name="40 % - Markeringsfarve2 3 2 7 2" xfId="10832" xr:uid="{00000000-0005-0000-0000-00001D050000}"/>
    <cellStyle name="40 % - Markeringsfarve2 3 2 8" xfId="10833" xr:uid="{00000000-0005-0000-0000-00001E050000}"/>
    <cellStyle name="40 % - Markeringsfarve2 3 3" xfId="10834" xr:uid="{00000000-0005-0000-0000-00001F050000}"/>
    <cellStyle name="40 % - Markeringsfarve2 3 3 2" xfId="10835" xr:uid="{00000000-0005-0000-0000-000020050000}"/>
    <cellStyle name="40 % - Markeringsfarve2 3 3 2 2" xfId="10836" xr:uid="{00000000-0005-0000-0000-000021050000}"/>
    <cellStyle name="40 % - Markeringsfarve2 3 3 2 3" xfId="10837" xr:uid="{00000000-0005-0000-0000-000022050000}"/>
    <cellStyle name="40 % - Markeringsfarve2 3 3 3" xfId="10838" xr:uid="{00000000-0005-0000-0000-000023050000}"/>
    <cellStyle name="40 % - Markeringsfarve2 3 3 3 2" xfId="10839" xr:uid="{00000000-0005-0000-0000-000024050000}"/>
    <cellStyle name="40 % - Markeringsfarve2 3 3 3 3" xfId="10840" xr:uid="{00000000-0005-0000-0000-000025050000}"/>
    <cellStyle name="40 % - Markeringsfarve2 3 3 4" xfId="10841" xr:uid="{00000000-0005-0000-0000-000026050000}"/>
    <cellStyle name="40 % - Markeringsfarve2 3 3 4 2" xfId="10842" xr:uid="{00000000-0005-0000-0000-000027050000}"/>
    <cellStyle name="40 % - Markeringsfarve2 3 3 4 3" xfId="10843" xr:uid="{00000000-0005-0000-0000-000028050000}"/>
    <cellStyle name="40 % - Markeringsfarve2 3 3 5" xfId="10844" xr:uid="{00000000-0005-0000-0000-000029050000}"/>
    <cellStyle name="40 % - Markeringsfarve2 3 3 5 2" xfId="10845" xr:uid="{00000000-0005-0000-0000-00002A050000}"/>
    <cellStyle name="40 % - Markeringsfarve2 3 3 5 3" xfId="10846" xr:uid="{00000000-0005-0000-0000-00002B050000}"/>
    <cellStyle name="40 % - Markeringsfarve2 3 3 6" xfId="10847" xr:uid="{00000000-0005-0000-0000-00002C050000}"/>
    <cellStyle name="40 % - Markeringsfarve2 3 3 6 2" xfId="10848" xr:uid="{00000000-0005-0000-0000-00002D050000}"/>
    <cellStyle name="40 % - Markeringsfarve2 3 3 6 3" xfId="10849" xr:uid="{00000000-0005-0000-0000-00002E050000}"/>
    <cellStyle name="40 % - Markeringsfarve2 3 3 7" xfId="10850" xr:uid="{00000000-0005-0000-0000-00002F050000}"/>
    <cellStyle name="40 % - Markeringsfarve2 3 3 7 2" xfId="10851" xr:uid="{00000000-0005-0000-0000-000030050000}"/>
    <cellStyle name="40 % - Markeringsfarve2 3 3 8" xfId="10852" xr:uid="{00000000-0005-0000-0000-000031050000}"/>
    <cellStyle name="40 % - Markeringsfarve2 3 4" xfId="10853" xr:uid="{00000000-0005-0000-0000-000032050000}"/>
    <cellStyle name="40 % - Markeringsfarve2 3 4 2" xfId="10854" xr:uid="{00000000-0005-0000-0000-000033050000}"/>
    <cellStyle name="40 % - Markeringsfarve2 3 4 3" xfId="10855" xr:uid="{00000000-0005-0000-0000-000034050000}"/>
    <cellStyle name="40 % - Markeringsfarve2 3 5" xfId="10856" xr:uid="{00000000-0005-0000-0000-000035050000}"/>
    <cellStyle name="40 % - Markeringsfarve2 3 5 2" xfId="10857" xr:uid="{00000000-0005-0000-0000-000036050000}"/>
    <cellStyle name="40 % - Markeringsfarve2 3 5 3" xfId="10858" xr:uid="{00000000-0005-0000-0000-000037050000}"/>
    <cellStyle name="40 % - Markeringsfarve2 3 6" xfId="10859" xr:uid="{00000000-0005-0000-0000-000038050000}"/>
    <cellStyle name="40 % - Markeringsfarve2 3 6 2" xfId="10860" xr:uid="{00000000-0005-0000-0000-000039050000}"/>
    <cellStyle name="40 % - Markeringsfarve2 3 6 3" xfId="10861" xr:uid="{00000000-0005-0000-0000-00003A050000}"/>
    <cellStyle name="40 % - Markeringsfarve2 3 7" xfId="10862" xr:uid="{00000000-0005-0000-0000-00003B050000}"/>
    <cellStyle name="40 % - Markeringsfarve2 3 7 2" xfId="10863" xr:uid="{00000000-0005-0000-0000-00003C050000}"/>
    <cellStyle name="40 % - Markeringsfarve2 3 7 3" xfId="10864" xr:uid="{00000000-0005-0000-0000-00003D050000}"/>
    <cellStyle name="40 % - Markeringsfarve2 3 8" xfId="10865" xr:uid="{00000000-0005-0000-0000-00003E050000}"/>
    <cellStyle name="40 % - Markeringsfarve2 3 8 2" xfId="10866" xr:uid="{00000000-0005-0000-0000-00003F050000}"/>
    <cellStyle name="40 % - Markeringsfarve2 3 8 3" xfId="10867" xr:uid="{00000000-0005-0000-0000-000040050000}"/>
    <cellStyle name="40 % - Markeringsfarve2 3 9" xfId="10868" xr:uid="{00000000-0005-0000-0000-000041050000}"/>
    <cellStyle name="40 % - Markeringsfarve2 3 9 2" xfId="10869" xr:uid="{00000000-0005-0000-0000-000042050000}"/>
    <cellStyle name="40 % - Markeringsfarve2 4" xfId="861" xr:uid="{00000000-0005-0000-0000-000043050000}"/>
    <cellStyle name="40 % - Markeringsfarve2 4 2" xfId="862" xr:uid="{00000000-0005-0000-0000-000044050000}"/>
    <cellStyle name="40 % - Markeringsfarve2 4 2 2" xfId="10870" xr:uid="{00000000-0005-0000-0000-000045050000}"/>
    <cellStyle name="40 % - Markeringsfarve2 4 2 3" xfId="10871" xr:uid="{00000000-0005-0000-0000-000046050000}"/>
    <cellStyle name="40 % - Markeringsfarve2 4 3" xfId="10872" xr:uid="{00000000-0005-0000-0000-000047050000}"/>
    <cellStyle name="40 % - Markeringsfarve2 4 3 2" xfId="10873" xr:uid="{00000000-0005-0000-0000-000048050000}"/>
    <cellStyle name="40 % - Markeringsfarve2 4 3 3" xfId="10874" xr:uid="{00000000-0005-0000-0000-000049050000}"/>
    <cellStyle name="40 % - Markeringsfarve2 4 4" xfId="10875" xr:uid="{00000000-0005-0000-0000-00004A050000}"/>
    <cellStyle name="40 % - Markeringsfarve2 4 4 2" xfId="10876" xr:uid="{00000000-0005-0000-0000-00004B050000}"/>
    <cellStyle name="40 % - Markeringsfarve2 4 4 3" xfId="10877" xr:uid="{00000000-0005-0000-0000-00004C050000}"/>
    <cellStyle name="40 % - Markeringsfarve2 4 5" xfId="10878" xr:uid="{00000000-0005-0000-0000-00004D050000}"/>
    <cellStyle name="40 % - Markeringsfarve2 4 5 2" xfId="10879" xr:uid="{00000000-0005-0000-0000-00004E050000}"/>
    <cellStyle name="40 % - Markeringsfarve2 4 5 3" xfId="10880" xr:uid="{00000000-0005-0000-0000-00004F050000}"/>
    <cellStyle name="40 % - Markeringsfarve2 4 6" xfId="10881" xr:uid="{00000000-0005-0000-0000-000050050000}"/>
    <cellStyle name="40 % - Markeringsfarve2 4 6 2" xfId="10882" xr:uid="{00000000-0005-0000-0000-000051050000}"/>
    <cellStyle name="40 % - Markeringsfarve2 4 6 3" xfId="10883" xr:uid="{00000000-0005-0000-0000-000052050000}"/>
    <cellStyle name="40 % - Markeringsfarve2 4 7" xfId="10884" xr:uid="{00000000-0005-0000-0000-000053050000}"/>
    <cellStyle name="40 % - Markeringsfarve2 4 7 2" xfId="10885" xr:uid="{00000000-0005-0000-0000-000054050000}"/>
    <cellStyle name="40 % - Markeringsfarve2 4 8" xfId="10886" xr:uid="{00000000-0005-0000-0000-000055050000}"/>
    <cellStyle name="40 % - Markeringsfarve2 5" xfId="863" xr:uid="{00000000-0005-0000-0000-000056050000}"/>
    <cellStyle name="40 % - Markeringsfarve2 5 2" xfId="864" xr:uid="{00000000-0005-0000-0000-000057050000}"/>
    <cellStyle name="40 % - Markeringsfarve2 5 2 2" xfId="10887" xr:uid="{00000000-0005-0000-0000-000058050000}"/>
    <cellStyle name="40 % - Markeringsfarve2 5 2 3" xfId="10888" xr:uid="{00000000-0005-0000-0000-000059050000}"/>
    <cellStyle name="40 % - Markeringsfarve2 5 3" xfId="10889" xr:uid="{00000000-0005-0000-0000-00005A050000}"/>
    <cellStyle name="40 % - Markeringsfarve2 5 3 2" xfId="10890" xr:uid="{00000000-0005-0000-0000-00005B050000}"/>
    <cellStyle name="40 % - Markeringsfarve2 5 3 3" xfId="10891" xr:uid="{00000000-0005-0000-0000-00005C050000}"/>
    <cellStyle name="40 % - Markeringsfarve2 5 4" xfId="10892" xr:uid="{00000000-0005-0000-0000-00005D050000}"/>
    <cellStyle name="40 % - Markeringsfarve2 5 4 2" xfId="10893" xr:uid="{00000000-0005-0000-0000-00005E050000}"/>
    <cellStyle name="40 % - Markeringsfarve2 5 4 3" xfId="10894" xr:uid="{00000000-0005-0000-0000-00005F050000}"/>
    <cellStyle name="40 % - Markeringsfarve2 5 5" xfId="10895" xr:uid="{00000000-0005-0000-0000-000060050000}"/>
    <cellStyle name="40 % - Markeringsfarve2 5 5 2" xfId="10896" xr:uid="{00000000-0005-0000-0000-000061050000}"/>
    <cellStyle name="40 % - Markeringsfarve2 5 5 3" xfId="10897" xr:uid="{00000000-0005-0000-0000-000062050000}"/>
    <cellStyle name="40 % - Markeringsfarve2 5 6" xfId="10898" xr:uid="{00000000-0005-0000-0000-000063050000}"/>
    <cellStyle name="40 % - Markeringsfarve2 5 6 2" xfId="10899" xr:uid="{00000000-0005-0000-0000-000064050000}"/>
    <cellStyle name="40 % - Markeringsfarve2 5 6 3" xfId="10900" xr:uid="{00000000-0005-0000-0000-000065050000}"/>
    <cellStyle name="40 % - Markeringsfarve2 5 7" xfId="10901" xr:uid="{00000000-0005-0000-0000-000066050000}"/>
    <cellStyle name="40 % - Markeringsfarve2 5 7 2" xfId="10902" xr:uid="{00000000-0005-0000-0000-000067050000}"/>
    <cellStyle name="40 % - Markeringsfarve2 5 8" xfId="10903" xr:uid="{00000000-0005-0000-0000-000068050000}"/>
    <cellStyle name="40 % - Markeringsfarve2 6" xfId="865" xr:uid="{00000000-0005-0000-0000-000069050000}"/>
    <cellStyle name="40 % - Markeringsfarve2 6 2" xfId="866" xr:uid="{00000000-0005-0000-0000-00006A050000}"/>
    <cellStyle name="40 % - Markeringsfarve2 6 3" xfId="10904" xr:uid="{00000000-0005-0000-0000-00006B050000}"/>
    <cellStyle name="40 % - Markeringsfarve2 7" xfId="867" xr:uid="{00000000-0005-0000-0000-00006C050000}"/>
    <cellStyle name="40 % - Markeringsfarve2 7 2" xfId="10905" xr:uid="{00000000-0005-0000-0000-00006D050000}"/>
    <cellStyle name="40 % - Markeringsfarve2 7 3" xfId="10906" xr:uid="{00000000-0005-0000-0000-00006E050000}"/>
    <cellStyle name="40 % - Markeringsfarve2 8" xfId="10907" xr:uid="{00000000-0005-0000-0000-00006F050000}"/>
    <cellStyle name="40 % - Markeringsfarve2 8 2" xfId="10908" xr:uid="{00000000-0005-0000-0000-000070050000}"/>
    <cellStyle name="40 % - Markeringsfarve2 8 3" xfId="10909" xr:uid="{00000000-0005-0000-0000-000071050000}"/>
    <cellStyle name="40 % - Markeringsfarve2 9" xfId="10910" xr:uid="{00000000-0005-0000-0000-000072050000}"/>
    <cellStyle name="40 % - Markeringsfarve2 9 2" xfId="10911" xr:uid="{00000000-0005-0000-0000-000073050000}"/>
    <cellStyle name="40 % - Markeringsfarve2 9 3" xfId="10912" xr:uid="{00000000-0005-0000-0000-000074050000}"/>
    <cellStyle name="40 % - Markeringsfarve3" xfId="868" xr:uid="{00000000-0005-0000-0000-000075050000}"/>
    <cellStyle name="40 % - Markeringsfarve3 10" xfId="10913" xr:uid="{00000000-0005-0000-0000-000076050000}"/>
    <cellStyle name="40 % - Markeringsfarve3 10 2" xfId="10914" xr:uid="{00000000-0005-0000-0000-000077050000}"/>
    <cellStyle name="40 % - Markeringsfarve3 11" xfId="10915" xr:uid="{00000000-0005-0000-0000-000078050000}"/>
    <cellStyle name="40 % - Markeringsfarve3 2" xfId="869" xr:uid="{00000000-0005-0000-0000-000079050000}"/>
    <cellStyle name="40 % - Markeringsfarve3 2 10" xfId="10916" xr:uid="{00000000-0005-0000-0000-00007A050000}"/>
    <cellStyle name="40 % - Markeringsfarve3 2 2" xfId="870" xr:uid="{00000000-0005-0000-0000-00007B050000}"/>
    <cellStyle name="40 % - Markeringsfarve3 2 2 2" xfId="871" xr:uid="{00000000-0005-0000-0000-00007C050000}"/>
    <cellStyle name="40 % - Markeringsfarve3 2 2 2 2" xfId="10917" xr:uid="{00000000-0005-0000-0000-00007D050000}"/>
    <cellStyle name="40 % - Markeringsfarve3 2 2 2 3" xfId="10918" xr:uid="{00000000-0005-0000-0000-00007E050000}"/>
    <cellStyle name="40 % - Markeringsfarve3 2 2 3" xfId="10919" xr:uid="{00000000-0005-0000-0000-00007F050000}"/>
    <cellStyle name="40 % - Markeringsfarve3 2 2 3 2" xfId="10920" xr:uid="{00000000-0005-0000-0000-000080050000}"/>
    <cellStyle name="40 % - Markeringsfarve3 2 2 3 3" xfId="10921" xr:uid="{00000000-0005-0000-0000-000081050000}"/>
    <cellStyle name="40 % - Markeringsfarve3 2 2 4" xfId="10922" xr:uid="{00000000-0005-0000-0000-000082050000}"/>
    <cellStyle name="40 % - Markeringsfarve3 2 2 4 2" xfId="10923" xr:uid="{00000000-0005-0000-0000-000083050000}"/>
    <cellStyle name="40 % - Markeringsfarve3 2 2 4 3" xfId="10924" xr:uid="{00000000-0005-0000-0000-000084050000}"/>
    <cellStyle name="40 % - Markeringsfarve3 2 2 5" xfId="10925" xr:uid="{00000000-0005-0000-0000-000085050000}"/>
    <cellStyle name="40 % - Markeringsfarve3 2 2 5 2" xfId="10926" xr:uid="{00000000-0005-0000-0000-000086050000}"/>
    <cellStyle name="40 % - Markeringsfarve3 2 2 5 3" xfId="10927" xr:uid="{00000000-0005-0000-0000-000087050000}"/>
    <cellStyle name="40 % - Markeringsfarve3 2 2 6" xfId="10928" xr:uid="{00000000-0005-0000-0000-000088050000}"/>
    <cellStyle name="40 % - Markeringsfarve3 2 2 6 2" xfId="10929" xr:uid="{00000000-0005-0000-0000-000089050000}"/>
    <cellStyle name="40 % - Markeringsfarve3 2 2 6 3" xfId="10930" xr:uid="{00000000-0005-0000-0000-00008A050000}"/>
    <cellStyle name="40 % - Markeringsfarve3 2 2 7" xfId="10931" xr:uid="{00000000-0005-0000-0000-00008B050000}"/>
    <cellStyle name="40 % - Markeringsfarve3 2 2 7 2" xfId="10932" xr:uid="{00000000-0005-0000-0000-00008C050000}"/>
    <cellStyle name="40 % - Markeringsfarve3 2 2 8" xfId="10933" xr:uid="{00000000-0005-0000-0000-00008D050000}"/>
    <cellStyle name="40 % - Markeringsfarve3 2 3" xfId="872" xr:uid="{00000000-0005-0000-0000-00008E050000}"/>
    <cellStyle name="40 % - Markeringsfarve3 2 3 2" xfId="873" xr:uid="{00000000-0005-0000-0000-00008F050000}"/>
    <cellStyle name="40 % - Markeringsfarve3 2 3 2 2" xfId="10934" xr:uid="{00000000-0005-0000-0000-000090050000}"/>
    <cellStyle name="40 % - Markeringsfarve3 2 3 2 3" xfId="10935" xr:uid="{00000000-0005-0000-0000-000091050000}"/>
    <cellStyle name="40 % - Markeringsfarve3 2 3 3" xfId="10936" xr:uid="{00000000-0005-0000-0000-000092050000}"/>
    <cellStyle name="40 % - Markeringsfarve3 2 3 3 2" xfId="10937" xr:uid="{00000000-0005-0000-0000-000093050000}"/>
    <cellStyle name="40 % - Markeringsfarve3 2 3 3 3" xfId="10938" xr:uid="{00000000-0005-0000-0000-000094050000}"/>
    <cellStyle name="40 % - Markeringsfarve3 2 3 4" xfId="10939" xr:uid="{00000000-0005-0000-0000-000095050000}"/>
    <cellStyle name="40 % - Markeringsfarve3 2 3 4 2" xfId="10940" xr:uid="{00000000-0005-0000-0000-000096050000}"/>
    <cellStyle name="40 % - Markeringsfarve3 2 3 4 3" xfId="10941" xr:uid="{00000000-0005-0000-0000-000097050000}"/>
    <cellStyle name="40 % - Markeringsfarve3 2 3 5" xfId="10942" xr:uid="{00000000-0005-0000-0000-000098050000}"/>
    <cellStyle name="40 % - Markeringsfarve3 2 3 5 2" xfId="10943" xr:uid="{00000000-0005-0000-0000-000099050000}"/>
    <cellStyle name="40 % - Markeringsfarve3 2 3 5 3" xfId="10944" xr:uid="{00000000-0005-0000-0000-00009A050000}"/>
    <cellStyle name="40 % - Markeringsfarve3 2 3 6" xfId="10945" xr:uid="{00000000-0005-0000-0000-00009B050000}"/>
    <cellStyle name="40 % - Markeringsfarve3 2 3 6 2" xfId="10946" xr:uid="{00000000-0005-0000-0000-00009C050000}"/>
    <cellStyle name="40 % - Markeringsfarve3 2 3 6 3" xfId="10947" xr:uid="{00000000-0005-0000-0000-00009D050000}"/>
    <cellStyle name="40 % - Markeringsfarve3 2 3 7" xfId="10948" xr:uid="{00000000-0005-0000-0000-00009E050000}"/>
    <cellStyle name="40 % - Markeringsfarve3 2 3 7 2" xfId="10949" xr:uid="{00000000-0005-0000-0000-00009F050000}"/>
    <cellStyle name="40 % - Markeringsfarve3 2 3 8" xfId="10950" xr:uid="{00000000-0005-0000-0000-0000A0050000}"/>
    <cellStyle name="40 % - Markeringsfarve3 2 4" xfId="874" xr:uid="{00000000-0005-0000-0000-0000A1050000}"/>
    <cellStyle name="40 % - Markeringsfarve3 2 4 2" xfId="10951" xr:uid="{00000000-0005-0000-0000-0000A2050000}"/>
    <cellStyle name="40 % - Markeringsfarve3 2 4 3" xfId="10952" xr:uid="{00000000-0005-0000-0000-0000A3050000}"/>
    <cellStyle name="40 % - Markeringsfarve3 2 5" xfId="10953" xr:uid="{00000000-0005-0000-0000-0000A4050000}"/>
    <cellStyle name="40 % - Markeringsfarve3 2 5 2" xfId="10954" xr:uid="{00000000-0005-0000-0000-0000A5050000}"/>
    <cellStyle name="40 % - Markeringsfarve3 2 5 3" xfId="10955" xr:uid="{00000000-0005-0000-0000-0000A6050000}"/>
    <cellStyle name="40 % - Markeringsfarve3 2 6" xfId="10956" xr:uid="{00000000-0005-0000-0000-0000A7050000}"/>
    <cellStyle name="40 % - Markeringsfarve3 2 6 2" xfId="10957" xr:uid="{00000000-0005-0000-0000-0000A8050000}"/>
    <cellStyle name="40 % - Markeringsfarve3 2 6 3" xfId="10958" xr:uid="{00000000-0005-0000-0000-0000A9050000}"/>
    <cellStyle name="40 % - Markeringsfarve3 2 7" xfId="10959" xr:uid="{00000000-0005-0000-0000-0000AA050000}"/>
    <cellStyle name="40 % - Markeringsfarve3 2 7 2" xfId="10960" xr:uid="{00000000-0005-0000-0000-0000AB050000}"/>
    <cellStyle name="40 % - Markeringsfarve3 2 7 3" xfId="10961" xr:uid="{00000000-0005-0000-0000-0000AC050000}"/>
    <cellStyle name="40 % - Markeringsfarve3 2 8" xfId="10962" xr:uid="{00000000-0005-0000-0000-0000AD050000}"/>
    <cellStyle name="40 % - Markeringsfarve3 2 8 2" xfId="10963" xr:uid="{00000000-0005-0000-0000-0000AE050000}"/>
    <cellStyle name="40 % - Markeringsfarve3 2 8 3" xfId="10964" xr:uid="{00000000-0005-0000-0000-0000AF050000}"/>
    <cellStyle name="40 % - Markeringsfarve3 2 9" xfId="10965" xr:uid="{00000000-0005-0000-0000-0000B0050000}"/>
    <cellStyle name="40 % - Markeringsfarve3 2 9 2" xfId="10966" xr:uid="{00000000-0005-0000-0000-0000B1050000}"/>
    <cellStyle name="40 % - Markeringsfarve3 3" xfId="875" xr:uid="{00000000-0005-0000-0000-0000B2050000}"/>
    <cellStyle name="40 % - Markeringsfarve3 3 10" xfId="10967" xr:uid="{00000000-0005-0000-0000-0000B3050000}"/>
    <cellStyle name="40 % - Markeringsfarve3 3 2" xfId="876" xr:uid="{00000000-0005-0000-0000-0000B4050000}"/>
    <cellStyle name="40 % - Markeringsfarve3 3 2 2" xfId="10968" xr:uid="{00000000-0005-0000-0000-0000B5050000}"/>
    <cellStyle name="40 % - Markeringsfarve3 3 2 2 2" xfId="10969" xr:uid="{00000000-0005-0000-0000-0000B6050000}"/>
    <cellStyle name="40 % - Markeringsfarve3 3 2 2 3" xfId="10970" xr:uid="{00000000-0005-0000-0000-0000B7050000}"/>
    <cellStyle name="40 % - Markeringsfarve3 3 2 3" xfId="10971" xr:uid="{00000000-0005-0000-0000-0000B8050000}"/>
    <cellStyle name="40 % - Markeringsfarve3 3 2 3 2" xfId="10972" xr:uid="{00000000-0005-0000-0000-0000B9050000}"/>
    <cellStyle name="40 % - Markeringsfarve3 3 2 3 3" xfId="10973" xr:uid="{00000000-0005-0000-0000-0000BA050000}"/>
    <cellStyle name="40 % - Markeringsfarve3 3 2 4" xfId="10974" xr:uid="{00000000-0005-0000-0000-0000BB050000}"/>
    <cellStyle name="40 % - Markeringsfarve3 3 2 4 2" xfId="10975" xr:uid="{00000000-0005-0000-0000-0000BC050000}"/>
    <cellStyle name="40 % - Markeringsfarve3 3 2 4 3" xfId="10976" xr:uid="{00000000-0005-0000-0000-0000BD050000}"/>
    <cellStyle name="40 % - Markeringsfarve3 3 2 5" xfId="10977" xr:uid="{00000000-0005-0000-0000-0000BE050000}"/>
    <cellStyle name="40 % - Markeringsfarve3 3 2 5 2" xfId="10978" xr:uid="{00000000-0005-0000-0000-0000BF050000}"/>
    <cellStyle name="40 % - Markeringsfarve3 3 2 5 3" xfId="10979" xr:uid="{00000000-0005-0000-0000-0000C0050000}"/>
    <cellStyle name="40 % - Markeringsfarve3 3 2 6" xfId="10980" xr:uid="{00000000-0005-0000-0000-0000C1050000}"/>
    <cellStyle name="40 % - Markeringsfarve3 3 2 6 2" xfId="10981" xr:uid="{00000000-0005-0000-0000-0000C2050000}"/>
    <cellStyle name="40 % - Markeringsfarve3 3 2 6 3" xfId="10982" xr:uid="{00000000-0005-0000-0000-0000C3050000}"/>
    <cellStyle name="40 % - Markeringsfarve3 3 2 7" xfId="10983" xr:uid="{00000000-0005-0000-0000-0000C4050000}"/>
    <cellStyle name="40 % - Markeringsfarve3 3 2 7 2" xfId="10984" xr:uid="{00000000-0005-0000-0000-0000C5050000}"/>
    <cellStyle name="40 % - Markeringsfarve3 3 2 8" xfId="10985" xr:uid="{00000000-0005-0000-0000-0000C6050000}"/>
    <cellStyle name="40 % - Markeringsfarve3 3 3" xfId="10986" xr:uid="{00000000-0005-0000-0000-0000C7050000}"/>
    <cellStyle name="40 % - Markeringsfarve3 3 3 2" xfId="10987" xr:uid="{00000000-0005-0000-0000-0000C8050000}"/>
    <cellStyle name="40 % - Markeringsfarve3 3 3 2 2" xfId="10988" xr:uid="{00000000-0005-0000-0000-0000C9050000}"/>
    <cellStyle name="40 % - Markeringsfarve3 3 3 2 3" xfId="10989" xr:uid="{00000000-0005-0000-0000-0000CA050000}"/>
    <cellStyle name="40 % - Markeringsfarve3 3 3 3" xfId="10990" xr:uid="{00000000-0005-0000-0000-0000CB050000}"/>
    <cellStyle name="40 % - Markeringsfarve3 3 3 3 2" xfId="10991" xr:uid="{00000000-0005-0000-0000-0000CC050000}"/>
    <cellStyle name="40 % - Markeringsfarve3 3 3 3 3" xfId="10992" xr:uid="{00000000-0005-0000-0000-0000CD050000}"/>
    <cellStyle name="40 % - Markeringsfarve3 3 3 4" xfId="10993" xr:uid="{00000000-0005-0000-0000-0000CE050000}"/>
    <cellStyle name="40 % - Markeringsfarve3 3 3 4 2" xfId="10994" xr:uid="{00000000-0005-0000-0000-0000CF050000}"/>
    <cellStyle name="40 % - Markeringsfarve3 3 3 4 3" xfId="10995" xr:uid="{00000000-0005-0000-0000-0000D0050000}"/>
    <cellStyle name="40 % - Markeringsfarve3 3 3 5" xfId="10996" xr:uid="{00000000-0005-0000-0000-0000D1050000}"/>
    <cellStyle name="40 % - Markeringsfarve3 3 3 5 2" xfId="10997" xr:uid="{00000000-0005-0000-0000-0000D2050000}"/>
    <cellStyle name="40 % - Markeringsfarve3 3 3 5 3" xfId="10998" xr:uid="{00000000-0005-0000-0000-0000D3050000}"/>
    <cellStyle name="40 % - Markeringsfarve3 3 3 6" xfId="10999" xr:uid="{00000000-0005-0000-0000-0000D4050000}"/>
    <cellStyle name="40 % - Markeringsfarve3 3 3 6 2" xfId="11000" xr:uid="{00000000-0005-0000-0000-0000D5050000}"/>
    <cellStyle name="40 % - Markeringsfarve3 3 3 6 3" xfId="11001" xr:uid="{00000000-0005-0000-0000-0000D6050000}"/>
    <cellStyle name="40 % - Markeringsfarve3 3 3 7" xfId="11002" xr:uid="{00000000-0005-0000-0000-0000D7050000}"/>
    <cellStyle name="40 % - Markeringsfarve3 3 3 7 2" xfId="11003" xr:uid="{00000000-0005-0000-0000-0000D8050000}"/>
    <cellStyle name="40 % - Markeringsfarve3 3 3 8" xfId="11004" xr:uid="{00000000-0005-0000-0000-0000D9050000}"/>
    <cellStyle name="40 % - Markeringsfarve3 3 4" xfId="11005" xr:uid="{00000000-0005-0000-0000-0000DA050000}"/>
    <cellStyle name="40 % - Markeringsfarve3 3 4 2" xfId="11006" xr:uid="{00000000-0005-0000-0000-0000DB050000}"/>
    <cellStyle name="40 % - Markeringsfarve3 3 4 3" xfId="11007" xr:uid="{00000000-0005-0000-0000-0000DC050000}"/>
    <cellStyle name="40 % - Markeringsfarve3 3 5" xfId="11008" xr:uid="{00000000-0005-0000-0000-0000DD050000}"/>
    <cellStyle name="40 % - Markeringsfarve3 3 5 2" xfId="11009" xr:uid="{00000000-0005-0000-0000-0000DE050000}"/>
    <cellStyle name="40 % - Markeringsfarve3 3 5 3" xfId="11010" xr:uid="{00000000-0005-0000-0000-0000DF050000}"/>
    <cellStyle name="40 % - Markeringsfarve3 3 6" xfId="11011" xr:uid="{00000000-0005-0000-0000-0000E0050000}"/>
    <cellStyle name="40 % - Markeringsfarve3 3 6 2" xfId="11012" xr:uid="{00000000-0005-0000-0000-0000E1050000}"/>
    <cellStyle name="40 % - Markeringsfarve3 3 6 3" xfId="11013" xr:uid="{00000000-0005-0000-0000-0000E2050000}"/>
    <cellStyle name="40 % - Markeringsfarve3 3 7" xfId="11014" xr:uid="{00000000-0005-0000-0000-0000E3050000}"/>
    <cellStyle name="40 % - Markeringsfarve3 3 7 2" xfId="11015" xr:uid="{00000000-0005-0000-0000-0000E4050000}"/>
    <cellStyle name="40 % - Markeringsfarve3 3 7 3" xfId="11016" xr:uid="{00000000-0005-0000-0000-0000E5050000}"/>
    <cellStyle name="40 % - Markeringsfarve3 3 8" xfId="11017" xr:uid="{00000000-0005-0000-0000-0000E6050000}"/>
    <cellStyle name="40 % - Markeringsfarve3 3 8 2" xfId="11018" xr:uid="{00000000-0005-0000-0000-0000E7050000}"/>
    <cellStyle name="40 % - Markeringsfarve3 3 8 3" xfId="11019" xr:uid="{00000000-0005-0000-0000-0000E8050000}"/>
    <cellStyle name="40 % - Markeringsfarve3 3 9" xfId="11020" xr:uid="{00000000-0005-0000-0000-0000E9050000}"/>
    <cellStyle name="40 % - Markeringsfarve3 3 9 2" xfId="11021" xr:uid="{00000000-0005-0000-0000-0000EA050000}"/>
    <cellStyle name="40 % - Markeringsfarve3 4" xfId="877" xr:uid="{00000000-0005-0000-0000-0000EB050000}"/>
    <cellStyle name="40 % - Markeringsfarve3 4 2" xfId="878" xr:uid="{00000000-0005-0000-0000-0000EC050000}"/>
    <cellStyle name="40 % - Markeringsfarve3 4 2 2" xfId="11022" xr:uid="{00000000-0005-0000-0000-0000ED050000}"/>
    <cellStyle name="40 % - Markeringsfarve3 4 2 3" xfId="11023" xr:uid="{00000000-0005-0000-0000-0000EE050000}"/>
    <cellStyle name="40 % - Markeringsfarve3 4 3" xfId="11024" xr:uid="{00000000-0005-0000-0000-0000EF050000}"/>
    <cellStyle name="40 % - Markeringsfarve3 4 3 2" xfId="11025" xr:uid="{00000000-0005-0000-0000-0000F0050000}"/>
    <cellStyle name="40 % - Markeringsfarve3 4 3 3" xfId="11026" xr:uid="{00000000-0005-0000-0000-0000F1050000}"/>
    <cellStyle name="40 % - Markeringsfarve3 4 4" xfId="11027" xr:uid="{00000000-0005-0000-0000-0000F2050000}"/>
    <cellStyle name="40 % - Markeringsfarve3 4 4 2" xfId="11028" xr:uid="{00000000-0005-0000-0000-0000F3050000}"/>
    <cellStyle name="40 % - Markeringsfarve3 4 4 3" xfId="11029" xr:uid="{00000000-0005-0000-0000-0000F4050000}"/>
    <cellStyle name="40 % - Markeringsfarve3 4 5" xfId="11030" xr:uid="{00000000-0005-0000-0000-0000F5050000}"/>
    <cellStyle name="40 % - Markeringsfarve3 4 5 2" xfId="11031" xr:uid="{00000000-0005-0000-0000-0000F6050000}"/>
    <cellStyle name="40 % - Markeringsfarve3 4 5 3" xfId="11032" xr:uid="{00000000-0005-0000-0000-0000F7050000}"/>
    <cellStyle name="40 % - Markeringsfarve3 4 6" xfId="11033" xr:uid="{00000000-0005-0000-0000-0000F8050000}"/>
    <cellStyle name="40 % - Markeringsfarve3 4 6 2" xfId="11034" xr:uid="{00000000-0005-0000-0000-0000F9050000}"/>
    <cellStyle name="40 % - Markeringsfarve3 4 6 3" xfId="11035" xr:uid="{00000000-0005-0000-0000-0000FA050000}"/>
    <cellStyle name="40 % - Markeringsfarve3 4 7" xfId="11036" xr:uid="{00000000-0005-0000-0000-0000FB050000}"/>
    <cellStyle name="40 % - Markeringsfarve3 4 7 2" xfId="11037" xr:uid="{00000000-0005-0000-0000-0000FC050000}"/>
    <cellStyle name="40 % - Markeringsfarve3 4 8" xfId="11038" xr:uid="{00000000-0005-0000-0000-0000FD050000}"/>
    <cellStyle name="40 % - Markeringsfarve3 5" xfId="879" xr:uid="{00000000-0005-0000-0000-0000FE050000}"/>
    <cellStyle name="40 % - Markeringsfarve3 5 2" xfId="880" xr:uid="{00000000-0005-0000-0000-0000FF050000}"/>
    <cellStyle name="40 % - Markeringsfarve3 5 2 2" xfId="11039" xr:uid="{00000000-0005-0000-0000-000000060000}"/>
    <cellStyle name="40 % - Markeringsfarve3 5 2 3" xfId="11040" xr:uid="{00000000-0005-0000-0000-000001060000}"/>
    <cellStyle name="40 % - Markeringsfarve3 5 3" xfId="11041" xr:uid="{00000000-0005-0000-0000-000002060000}"/>
    <cellStyle name="40 % - Markeringsfarve3 5 3 2" xfId="11042" xr:uid="{00000000-0005-0000-0000-000003060000}"/>
    <cellStyle name="40 % - Markeringsfarve3 5 3 3" xfId="11043" xr:uid="{00000000-0005-0000-0000-000004060000}"/>
    <cellStyle name="40 % - Markeringsfarve3 5 4" xfId="11044" xr:uid="{00000000-0005-0000-0000-000005060000}"/>
    <cellStyle name="40 % - Markeringsfarve3 5 4 2" xfId="11045" xr:uid="{00000000-0005-0000-0000-000006060000}"/>
    <cellStyle name="40 % - Markeringsfarve3 5 4 3" xfId="11046" xr:uid="{00000000-0005-0000-0000-000007060000}"/>
    <cellStyle name="40 % - Markeringsfarve3 5 5" xfId="11047" xr:uid="{00000000-0005-0000-0000-000008060000}"/>
    <cellStyle name="40 % - Markeringsfarve3 5 5 2" xfId="11048" xr:uid="{00000000-0005-0000-0000-000009060000}"/>
    <cellStyle name="40 % - Markeringsfarve3 5 5 3" xfId="11049" xr:uid="{00000000-0005-0000-0000-00000A060000}"/>
    <cellStyle name="40 % - Markeringsfarve3 5 6" xfId="11050" xr:uid="{00000000-0005-0000-0000-00000B060000}"/>
    <cellStyle name="40 % - Markeringsfarve3 5 6 2" xfId="11051" xr:uid="{00000000-0005-0000-0000-00000C060000}"/>
    <cellStyle name="40 % - Markeringsfarve3 5 6 3" xfId="11052" xr:uid="{00000000-0005-0000-0000-00000D060000}"/>
    <cellStyle name="40 % - Markeringsfarve3 5 7" xfId="11053" xr:uid="{00000000-0005-0000-0000-00000E060000}"/>
    <cellStyle name="40 % - Markeringsfarve3 5 7 2" xfId="11054" xr:uid="{00000000-0005-0000-0000-00000F060000}"/>
    <cellStyle name="40 % - Markeringsfarve3 5 8" xfId="11055" xr:uid="{00000000-0005-0000-0000-000010060000}"/>
    <cellStyle name="40 % - Markeringsfarve3 6" xfId="881" xr:uid="{00000000-0005-0000-0000-000011060000}"/>
    <cellStyle name="40 % - Markeringsfarve3 6 2" xfId="882" xr:uid="{00000000-0005-0000-0000-000012060000}"/>
    <cellStyle name="40 % - Markeringsfarve3 6 2 2" xfId="11056" xr:uid="{00000000-0005-0000-0000-000013060000}"/>
    <cellStyle name="40 % - Markeringsfarve3 6 2 3" xfId="11057" xr:uid="{00000000-0005-0000-0000-000014060000}"/>
    <cellStyle name="40 % - Markeringsfarve3 6 3" xfId="11058" xr:uid="{00000000-0005-0000-0000-000015060000}"/>
    <cellStyle name="40 % - Markeringsfarve3 6 4" xfId="11059" xr:uid="{00000000-0005-0000-0000-000016060000}"/>
    <cellStyle name="40 % - Markeringsfarve3 7" xfId="883" xr:uid="{00000000-0005-0000-0000-000017060000}"/>
    <cellStyle name="40 % - Markeringsfarve3 7 2" xfId="11060" xr:uid="{00000000-0005-0000-0000-000018060000}"/>
    <cellStyle name="40 % - Markeringsfarve3 7 3" xfId="11061" xr:uid="{00000000-0005-0000-0000-000019060000}"/>
    <cellStyle name="40 % - Markeringsfarve3 8" xfId="11062" xr:uid="{00000000-0005-0000-0000-00001A060000}"/>
    <cellStyle name="40 % - Markeringsfarve3 8 2" xfId="11063" xr:uid="{00000000-0005-0000-0000-00001B060000}"/>
    <cellStyle name="40 % - Markeringsfarve3 8 3" xfId="11064" xr:uid="{00000000-0005-0000-0000-00001C060000}"/>
    <cellStyle name="40 % - Markeringsfarve3 9" xfId="11065" xr:uid="{00000000-0005-0000-0000-00001D060000}"/>
    <cellStyle name="40 % - Markeringsfarve3 9 2" xfId="11066" xr:uid="{00000000-0005-0000-0000-00001E060000}"/>
    <cellStyle name="40 % - Markeringsfarve3 9 3" xfId="11067" xr:uid="{00000000-0005-0000-0000-00001F060000}"/>
    <cellStyle name="40 % - Markeringsfarve4" xfId="884" xr:uid="{00000000-0005-0000-0000-000020060000}"/>
    <cellStyle name="40 % - Markeringsfarve4 10" xfId="11068" xr:uid="{00000000-0005-0000-0000-000021060000}"/>
    <cellStyle name="40 % - Markeringsfarve4 10 2" xfId="11069" xr:uid="{00000000-0005-0000-0000-000022060000}"/>
    <cellStyle name="40 % - Markeringsfarve4 10 3" xfId="11070" xr:uid="{00000000-0005-0000-0000-000023060000}"/>
    <cellStyle name="40 % - Markeringsfarve4 11" xfId="11071" xr:uid="{00000000-0005-0000-0000-000024060000}"/>
    <cellStyle name="40 % - Markeringsfarve4 11 2" xfId="11072" xr:uid="{00000000-0005-0000-0000-000025060000}"/>
    <cellStyle name="40 % - Markeringsfarve4 12" xfId="11073" xr:uid="{00000000-0005-0000-0000-000026060000}"/>
    <cellStyle name="40 % - Markeringsfarve4 2" xfId="885" xr:uid="{00000000-0005-0000-0000-000027060000}"/>
    <cellStyle name="40 % - Markeringsfarve4 2 10" xfId="11074" xr:uid="{00000000-0005-0000-0000-000028060000}"/>
    <cellStyle name="40 % - Markeringsfarve4 2 2" xfId="886" xr:uid="{00000000-0005-0000-0000-000029060000}"/>
    <cellStyle name="40 % - Markeringsfarve4 2 2 2" xfId="887" xr:uid="{00000000-0005-0000-0000-00002A060000}"/>
    <cellStyle name="40 % - Markeringsfarve4 2 2 2 2" xfId="11075" xr:uid="{00000000-0005-0000-0000-00002B060000}"/>
    <cellStyle name="40 % - Markeringsfarve4 2 2 2 3" xfId="11076" xr:uid="{00000000-0005-0000-0000-00002C060000}"/>
    <cellStyle name="40 % - Markeringsfarve4 2 2 3" xfId="11077" xr:uid="{00000000-0005-0000-0000-00002D060000}"/>
    <cellStyle name="40 % - Markeringsfarve4 2 2 3 2" xfId="11078" xr:uid="{00000000-0005-0000-0000-00002E060000}"/>
    <cellStyle name="40 % - Markeringsfarve4 2 2 3 3" xfId="11079" xr:uid="{00000000-0005-0000-0000-00002F060000}"/>
    <cellStyle name="40 % - Markeringsfarve4 2 2 4" xfId="11080" xr:uid="{00000000-0005-0000-0000-000030060000}"/>
    <cellStyle name="40 % - Markeringsfarve4 2 2 4 2" xfId="11081" xr:uid="{00000000-0005-0000-0000-000031060000}"/>
    <cellStyle name="40 % - Markeringsfarve4 2 2 4 3" xfId="11082" xr:uid="{00000000-0005-0000-0000-000032060000}"/>
    <cellStyle name="40 % - Markeringsfarve4 2 2 5" xfId="11083" xr:uid="{00000000-0005-0000-0000-000033060000}"/>
    <cellStyle name="40 % - Markeringsfarve4 2 2 5 2" xfId="11084" xr:uid="{00000000-0005-0000-0000-000034060000}"/>
    <cellStyle name="40 % - Markeringsfarve4 2 2 5 3" xfId="11085" xr:uid="{00000000-0005-0000-0000-000035060000}"/>
    <cellStyle name="40 % - Markeringsfarve4 2 2 6" xfId="11086" xr:uid="{00000000-0005-0000-0000-000036060000}"/>
    <cellStyle name="40 % - Markeringsfarve4 2 2 6 2" xfId="11087" xr:uid="{00000000-0005-0000-0000-000037060000}"/>
    <cellStyle name="40 % - Markeringsfarve4 2 2 6 3" xfId="11088" xr:uid="{00000000-0005-0000-0000-000038060000}"/>
    <cellStyle name="40 % - Markeringsfarve4 2 2 7" xfId="11089" xr:uid="{00000000-0005-0000-0000-000039060000}"/>
    <cellStyle name="40 % - Markeringsfarve4 2 2 7 2" xfId="11090" xr:uid="{00000000-0005-0000-0000-00003A060000}"/>
    <cellStyle name="40 % - Markeringsfarve4 2 2 8" xfId="11091" xr:uid="{00000000-0005-0000-0000-00003B060000}"/>
    <cellStyle name="40 % - Markeringsfarve4 2 3" xfId="888" xr:uid="{00000000-0005-0000-0000-00003C060000}"/>
    <cellStyle name="40 % - Markeringsfarve4 2 3 2" xfId="889" xr:uid="{00000000-0005-0000-0000-00003D060000}"/>
    <cellStyle name="40 % - Markeringsfarve4 2 3 2 2" xfId="11092" xr:uid="{00000000-0005-0000-0000-00003E060000}"/>
    <cellStyle name="40 % - Markeringsfarve4 2 3 2 3" xfId="11093" xr:uid="{00000000-0005-0000-0000-00003F060000}"/>
    <cellStyle name="40 % - Markeringsfarve4 2 3 3" xfId="11094" xr:uid="{00000000-0005-0000-0000-000040060000}"/>
    <cellStyle name="40 % - Markeringsfarve4 2 3 3 2" xfId="11095" xr:uid="{00000000-0005-0000-0000-000041060000}"/>
    <cellStyle name="40 % - Markeringsfarve4 2 3 3 3" xfId="11096" xr:uid="{00000000-0005-0000-0000-000042060000}"/>
    <cellStyle name="40 % - Markeringsfarve4 2 3 4" xfId="11097" xr:uid="{00000000-0005-0000-0000-000043060000}"/>
    <cellStyle name="40 % - Markeringsfarve4 2 3 4 2" xfId="11098" xr:uid="{00000000-0005-0000-0000-000044060000}"/>
    <cellStyle name="40 % - Markeringsfarve4 2 3 4 3" xfId="11099" xr:uid="{00000000-0005-0000-0000-000045060000}"/>
    <cellStyle name="40 % - Markeringsfarve4 2 3 5" xfId="11100" xr:uid="{00000000-0005-0000-0000-000046060000}"/>
    <cellStyle name="40 % - Markeringsfarve4 2 3 5 2" xfId="11101" xr:uid="{00000000-0005-0000-0000-000047060000}"/>
    <cellStyle name="40 % - Markeringsfarve4 2 3 5 3" xfId="11102" xr:uid="{00000000-0005-0000-0000-000048060000}"/>
    <cellStyle name="40 % - Markeringsfarve4 2 3 6" xfId="11103" xr:uid="{00000000-0005-0000-0000-000049060000}"/>
    <cellStyle name="40 % - Markeringsfarve4 2 3 6 2" xfId="11104" xr:uid="{00000000-0005-0000-0000-00004A060000}"/>
    <cellStyle name="40 % - Markeringsfarve4 2 3 6 3" xfId="11105" xr:uid="{00000000-0005-0000-0000-00004B060000}"/>
    <cellStyle name="40 % - Markeringsfarve4 2 3 7" xfId="11106" xr:uid="{00000000-0005-0000-0000-00004C060000}"/>
    <cellStyle name="40 % - Markeringsfarve4 2 3 7 2" xfId="11107" xr:uid="{00000000-0005-0000-0000-00004D060000}"/>
    <cellStyle name="40 % - Markeringsfarve4 2 3 8" xfId="11108" xr:uid="{00000000-0005-0000-0000-00004E060000}"/>
    <cellStyle name="40 % - Markeringsfarve4 2 4" xfId="890" xr:uid="{00000000-0005-0000-0000-00004F060000}"/>
    <cellStyle name="40 % - Markeringsfarve4 2 4 2" xfId="11109" xr:uid="{00000000-0005-0000-0000-000050060000}"/>
    <cellStyle name="40 % - Markeringsfarve4 2 4 3" xfId="11110" xr:uid="{00000000-0005-0000-0000-000051060000}"/>
    <cellStyle name="40 % - Markeringsfarve4 2 5" xfId="11111" xr:uid="{00000000-0005-0000-0000-000052060000}"/>
    <cellStyle name="40 % - Markeringsfarve4 2 5 2" xfId="11112" xr:uid="{00000000-0005-0000-0000-000053060000}"/>
    <cellStyle name="40 % - Markeringsfarve4 2 5 3" xfId="11113" xr:uid="{00000000-0005-0000-0000-000054060000}"/>
    <cellStyle name="40 % - Markeringsfarve4 2 6" xfId="11114" xr:uid="{00000000-0005-0000-0000-000055060000}"/>
    <cellStyle name="40 % - Markeringsfarve4 2 6 2" xfId="11115" xr:uid="{00000000-0005-0000-0000-000056060000}"/>
    <cellStyle name="40 % - Markeringsfarve4 2 6 3" xfId="11116" xr:uid="{00000000-0005-0000-0000-000057060000}"/>
    <cellStyle name="40 % - Markeringsfarve4 2 7" xfId="11117" xr:uid="{00000000-0005-0000-0000-000058060000}"/>
    <cellStyle name="40 % - Markeringsfarve4 2 7 2" xfId="11118" xr:uid="{00000000-0005-0000-0000-000059060000}"/>
    <cellStyle name="40 % - Markeringsfarve4 2 7 3" xfId="11119" xr:uid="{00000000-0005-0000-0000-00005A060000}"/>
    <cellStyle name="40 % - Markeringsfarve4 2 8" xfId="11120" xr:uid="{00000000-0005-0000-0000-00005B060000}"/>
    <cellStyle name="40 % - Markeringsfarve4 2 8 2" xfId="11121" xr:uid="{00000000-0005-0000-0000-00005C060000}"/>
    <cellStyle name="40 % - Markeringsfarve4 2 8 3" xfId="11122" xr:uid="{00000000-0005-0000-0000-00005D060000}"/>
    <cellStyle name="40 % - Markeringsfarve4 2 9" xfId="11123" xr:uid="{00000000-0005-0000-0000-00005E060000}"/>
    <cellStyle name="40 % - Markeringsfarve4 2 9 2" xfId="11124" xr:uid="{00000000-0005-0000-0000-00005F060000}"/>
    <cellStyle name="40 % - Markeringsfarve4 3" xfId="891" xr:uid="{00000000-0005-0000-0000-000060060000}"/>
    <cellStyle name="40 % - Markeringsfarve4 3 10" xfId="11125" xr:uid="{00000000-0005-0000-0000-000061060000}"/>
    <cellStyle name="40 % - Markeringsfarve4 3 2" xfId="892" xr:uid="{00000000-0005-0000-0000-000062060000}"/>
    <cellStyle name="40 % - Markeringsfarve4 3 2 2" xfId="11126" xr:uid="{00000000-0005-0000-0000-000063060000}"/>
    <cellStyle name="40 % - Markeringsfarve4 3 2 2 2" xfId="11127" xr:uid="{00000000-0005-0000-0000-000064060000}"/>
    <cellStyle name="40 % - Markeringsfarve4 3 2 2 3" xfId="11128" xr:uid="{00000000-0005-0000-0000-000065060000}"/>
    <cellStyle name="40 % - Markeringsfarve4 3 2 3" xfId="11129" xr:uid="{00000000-0005-0000-0000-000066060000}"/>
    <cellStyle name="40 % - Markeringsfarve4 3 2 3 2" xfId="11130" xr:uid="{00000000-0005-0000-0000-000067060000}"/>
    <cellStyle name="40 % - Markeringsfarve4 3 2 3 3" xfId="11131" xr:uid="{00000000-0005-0000-0000-000068060000}"/>
    <cellStyle name="40 % - Markeringsfarve4 3 2 4" xfId="11132" xr:uid="{00000000-0005-0000-0000-000069060000}"/>
    <cellStyle name="40 % - Markeringsfarve4 3 2 4 2" xfId="11133" xr:uid="{00000000-0005-0000-0000-00006A060000}"/>
    <cellStyle name="40 % - Markeringsfarve4 3 2 4 3" xfId="11134" xr:uid="{00000000-0005-0000-0000-00006B060000}"/>
    <cellStyle name="40 % - Markeringsfarve4 3 2 5" xfId="11135" xr:uid="{00000000-0005-0000-0000-00006C060000}"/>
    <cellStyle name="40 % - Markeringsfarve4 3 2 5 2" xfId="11136" xr:uid="{00000000-0005-0000-0000-00006D060000}"/>
    <cellStyle name="40 % - Markeringsfarve4 3 2 5 3" xfId="11137" xr:uid="{00000000-0005-0000-0000-00006E060000}"/>
    <cellStyle name="40 % - Markeringsfarve4 3 2 6" xfId="11138" xr:uid="{00000000-0005-0000-0000-00006F060000}"/>
    <cellStyle name="40 % - Markeringsfarve4 3 2 6 2" xfId="11139" xr:uid="{00000000-0005-0000-0000-000070060000}"/>
    <cellStyle name="40 % - Markeringsfarve4 3 2 6 3" xfId="11140" xr:uid="{00000000-0005-0000-0000-000071060000}"/>
    <cellStyle name="40 % - Markeringsfarve4 3 2 7" xfId="11141" xr:uid="{00000000-0005-0000-0000-000072060000}"/>
    <cellStyle name="40 % - Markeringsfarve4 3 2 7 2" xfId="11142" xr:uid="{00000000-0005-0000-0000-000073060000}"/>
    <cellStyle name="40 % - Markeringsfarve4 3 2 8" xfId="11143" xr:uid="{00000000-0005-0000-0000-000074060000}"/>
    <cellStyle name="40 % - Markeringsfarve4 3 3" xfId="11144" xr:uid="{00000000-0005-0000-0000-000075060000}"/>
    <cellStyle name="40 % - Markeringsfarve4 3 3 2" xfId="11145" xr:uid="{00000000-0005-0000-0000-000076060000}"/>
    <cellStyle name="40 % - Markeringsfarve4 3 3 2 2" xfId="11146" xr:uid="{00000000-0005-0000-0000-000077060000}"/>
    <cellStyle name="40 % - Markeringsfarve4 3 3 2 3" xfId="11147" xr:uid="{00000000-0005-0000-0000-000078060000}"/>
    <cellStyle name="40 % - Markeringsfarve4 3 3 3" xfId="11148" xr:uid="{00000000-0005-0000-0000-000079060000}"/>
    <cellStyle name="40 % - Markeringsfarve4 3 3 3 2" xfId="11149" xr:uid="{00000000-0005-0000-0000-00007A060000}"/>
    <cellStyle name="40 % - Markeringsfarve4 3 3 3 3" xfId="11150" xr:uid="{00000000-0005-0000-0000-00007B060000}"/>
    <cellStyle name="40 % - Markeringsfarve4 3 3 4" xfId="11151" xr:uid="{00000000-0005-0000-0000-00007C060000}"/>
    <cellStyle name="40 % - Markeringsfarve4 3 3 4 2" xfId="11152" xr:uid="{00000000-0005-0000-0000-00007D060000}"/>
    <cellStyle name="40 % - Markeringsfarve4 3 3 4 3" xfId="11153" xr:uid="{00000000-0005-0000-0000-00007E060000}"/>
    <cellStyle name="40 % - Markeringsfarve4 3 3 5" xfId="11154" xr:uid="{00000000-0005-0000-0000-00007F060000}"/>
    <cellStyle name="40 % - Markeringsfarve4 3 3 5 2" xfId="11155" xr:uid="{00000000-0005-0000-0000-000080060000}"/>
    <cellStyle name="40 % - Markeringsfarve4 3 3 5 3" xfId="11156" xr:uid="{00000000-0005-0000-0000-000081060000}"/>
    <cellStyle name="40 % - Markeringsfarve4 3 3 6" xfId="11157" xr:uid="{00000000-0005-0000-0000-000082060000}"/>
    <cellStyle name="40 % - Markeringsfarve4 3 3 6 2" xfId="11158" xr:uid="{00000000-0005-0000-0000-000083060000}"/>
    <cellStyle name="40 % - Markeringsfarve4 3 3 6 3" xfId="11159" xr:uid="{00000000-0005-0000-0000-000084060000}"/>
    <cellStyle name="40 % - Markeringsfarve4 3 3 7" xfId="11160" xr:uid="{00000000-0005-0000-0000-000085060000}"/>
    <cellStyle name="40 % - Markeringsfarve4 3 3 7 2" xfId="11161" xr:uid="{00000000-0005-0000-0000-000086060000}"/>
    <cellStyle name="40 % - Markeringsfarve4 3 3 8" xfId="11162" xr:uid="{00000000-0005-0000-0000-000087060000}"/>
    <cellStyle name="40 % - Markeringsfarve4 3 4" xfId="11163" xr:uid="{00000000-0005-0000-0000-000088060000}"/>
    <cellStyle name="40 % - Markeringsfarve4 3 4 2" xfId="11164" xr:uid="{00000000-0005-0000-0000-000089060000}"/>
    <cellStyle name="40 % - Markeringsfarve4 3 4 3" xfId="11165" xr:uid="{00000000-0005-0000-0000-00008A060000}"/>
    <cellStyle name="40 % - Markeringsfarve4 3 5" xfId="11166" xr:uid="{00000000-0005-0000-0000-00008B060000}"/>
    <cellStyle name="40 % - Markeringsfarve4 3 5 2" xfId="11167" xr:uid="{00000000-0005-0000-0000-00008C060000}"/>
    <cellStyle name="40 % - Markeringsfarve4 3 5 3" xfId="11168" xr:uid="{00000000-0005-0000-0000-00008D060000}"/>
    <cellStyle name="40 % - Markeringsfarve4 3 6" xfId="11169" xr:uid="{00000000-0005-0000-0000-00008E060000}"/>
    <cellStyle name="40 % - Markeringsfarve4 3 6 2" xfId="11170" xr:uid="{00000000-0005-0000-0000-00008F060000}"/>
    <cellStyle name="40 % - Markeringsfarve4 3 6 3" xfId="11171" xr:uid="{00000000-0005-0000-0000-000090060000}"/>
    <cellStyle name="40 % - Markeringsfarve4 3 7" xfId="11172" xr:uid="{00000000-0005-0000-0000-000091060000}"/>
    <cellStyle name="40 % - Markeringsfarve4 3 7 2" xfId="11173" xr:uid="{00000000-0005-0000-0000-000092060000}"/>
    <cellStyle name="40 % - Markeringsfarve4 3 7 3" xfId="11174" xr:uid="{00000000-0005-0000-0000-000093060000}"/>
    <cellStyle name="40 % - Markeringsfarve4 3 8" xfId="11175" xr:uid="{00000000-0005-0000-0000-000094060000}"/>
    <cellStyle name="40 % - Markeringsfarve4 3 8 2" xfId="11176" xr:uid="{00000000-0005-0000-0000-000095060000}"/>
    <cellStyle name="40 % - Markeringsfarve4 3 8 3" xfId="11177" xr:uid="{00000000-0005-0000-0000-000096060000}"/>
    <cellStyle name="40 % - Markeringsfarve4 3 9" xfId="11178" xr:uid="{00000000-0005-0000-0000-000097060000}"/>
    <cellStyle name="40 % - Markeringsfarve4 3 9 2" xfId="11179" xr:uid="{00000000-0005-0000-0000-000098060000}"/>
    <cellStyle name="40 % - Markeringsfarve4 4" xfId="893" xr:uid="{00000000-0005-0000-0000-000099060000}"/>
    <cellStyle name="40 % - Markeringsfarve4 4 2" xfId="894" xr:uid="{00000000-0005-0000-0000-00009A060000}"/>
    <cellStyle name="40 % - Markeringsfarve4 4 2 2" xfId="11180" xr:uid="{00000000-0005-0000-0000-00009B060000}"/>
    <cellStyle name="40 % - Markeringsfarve4 4 2 3" xfId="11181" xr:uid="{00000000-0005-0000-0000-00009C060000}"/>
    <cellStyle name="40 % - Markeringsfarve4 4 3" xfId="11182" xr:uid="{00000000-0005-0000-0000-00009D060000}"/>
    <cellStyle name="40 % - Markeringsfarve4 4 3 2" xfId="11183" xr:uid="{00000000-0005-0000-0000-00009E060000}"/>
    <cellStyle name="40 % - Markeringsfarve4 4 3 3" xfId="11184" xr:uid="{00000000-0005-0000-0000-00009F060000}"/>
    <cellStyle name="40 % - Markeringsfarve4 4 4" xfId="11185" xr:uid="{00000000-0005-0000-0000-0000A0060000}"/>
    <cellStyle name="40 % - Markeringsfarve4 4 4 2" xfId="11186" xr:uid="{00000000-0005-0000-0000-0000A1060000}"/>
    <cellStyle name="40 % - Markeringsfarve4 4 4 3" xfId="11187" xr:uid="{00000000-0005-0000-0000-0000A2060000}"/>
    <cellStyle name="40 % - Markeringsfarve4 4 5" xfId="11188" xr:uid="{00000000-0005-0000-0000-0000A3060000}"/>
    <cellStyle name="40 % - Markeringsfarve4 4 5 2" xfId="11189" xr:uid="{00000000-0005-0000-0000-0000A4060000}"/>
    <cellStyle name="40 % - Markeringsfarve4 4 5 3" xfId="11190" xr:uid="{00000000-0005-0000-0000-0000A5060000}"/>
    <cellStyle name="40 % - Markeringsfarve4 4 6" xfId="11191" xr:uid="{00000000-0005-0000-0000-0000A6060000}"/>
    <cellStyle name="40 % - Markeringsfarve4 4 6 2" xfId="11192" xr:uid="{00000000-0005-0000-0000-0000A7060000}"/>
    <cellStyle name="40 % - Markeringsfarve4 4 6 3" xfId="11193" xr:uid="{00000000-0005-0000-0000-0000A8060000}"/>
    <cellStyle name="40 % - Markeringsfarve4 4 7" xfId="11194" xr:uid="{00000000-0005-0000-0000-0000A9060000}"/>
    <cellStyle name="40 % - Markeringsfarve4 4 7 2" xfId="11195" xr:uid="{00000000-0005-0000-0000-0000AA060000}"/>
    <cellStyle name="40 % - Markeringsfarve4 4 8" xfId="11196" xr:uid="{00000000-0005-0000-0000-0000AB060000}"/>
    <cellStyle name="40 % - Markeringsfarve4 5" xfId="895" xr:uid="{00000000-0005-0000-0000-0000AC060000}"/>
    <cellStyle name="40 % - Markeringsfarve4 5 2" xfId="896" xr:uid="{00000000-0005-0000-0000-0000AD060000}"/>
    <cellStyle name="40 % - Markeringsfarve4 5 2 2" xfId="11197" xr:uid="{00000000-0005-0000-0000-0000AE060000}"/>
    <cellStyle name="40 % - Markeringsfarve4 5 2 3" xfId="11198" xr:uid="{00000000-0005-0000-0000-0000AF060000}"/>
    <cellStyle name="40 % - Markeringsfarve4 5 3" xfId="11199" xr:uid="{00000000-0005-0000-0000-0000B0060000}"/>
    <cellStyle name="40 % - Markeringsfarve4 5 3 2" xfId="11200" xr:uid="{00000000-0005-0000-0000-0000B1060000}"/>
    <cellStyle name="40 % - Markeringsfarve4 5 3 3" xfId="11201" xr:uid="{00000000-0005-0000-0000-0000B2060000}"/>
    <cellStyle name="40 % - Markeringsfarve4 5 4" xfId="11202" xr:uid="{00000000-0005-0000-0000-0000B3060000}"/>
    <cellStyle name="40 % - Markeringsfarve4 5 4 2" xfId="11203" xr:uid="{00000000-0005-0000-0000-0000B4060000}"/>
    <cellStyle name="40 % - Markeringsfarve4 5 4 3" xfId="11204" xr:uid="{00000000-0005-0000-0000-0000B5060000}"/>
    <cellStyle name="40 % - Markeringsfarve4 5 5" xfId="11205" xr:uid="{00000000-0005-0000-0000-0000B6060000}"/>
    <cellStyle name="40 % - Markeringsfarve4 5 5 2" xfId="11206" xr:uid="{00000000-0005-0000-0000-0000B7060000}"/>
    <cellStyle name="40 % - Markeringsfarve4 5 5 3" xfId="11207" xr:uid="{00000000-0005-0000-0000-0000B8060000}"/>
    <cellStyle name="40 % - Markeringsfarve4 5 6" xfId="11208" xr:uid="{00000000-0005-0000-0000-0000B9060000}"/>
    <cellStyle name="40 % - Markeringsfarve4 5 6 2" xfId="11209" xr:uid="{00000000-0005-0000-0000-0000BA060000}"/>
    <cellStyle name="40 % - Markeringsfarve4 5 6 3" xfId="11210" xr:uid="{00000000-0005-0000-0000-0000BB060000}"/>
    <cellStyle name="40 % - Markeringsfarve4 5 7" xfId="11211" xr:uid="{00000000-0005-0000-0000-0000BC060000}"/>
    <cellStyle name="40 % - Markeringsfarve4 5 7 2" xfId="11212" xr:uid="{00000000-0005-0000-0000-0000BD060000}"/>
    <cellStyle name="40 % - Markeringsfarve4 5 8" xfId="11213" xr:uid="{00000000-0005-0000-0000-0000BE060000}"/>
    <cellStyle name="40 % - Markeringsfarve4 6" xfId="897" xr:uid="{00000000-0005-0000-0000-0000BF060000}"/>
    <cellStyle name="40 % - Markeringsfarve4 6 2" xfId="898" xr:uid="{00000000-0005-0000-0000-0000C0060000}"/>
    <cellStyle name="40 % - Markeringsfarve4 6 3" xfId="11214" xr:uid="{00000000-0005-0000-0000-0000C1060000}"/>
    <cellStyle name="40 % - Markeringsfarve4 7" xfId="899" xr:uid="{00000000-0005-0000-0000-0000C2060000}"/>
    <cellStyle name="40 % - Markeringsfarve4 7 2" xfId="11215" xr:uid="{00000000-0005-0000-0000-0000C3060000}"/>
    <cellStyle name="40 % - Markeringsfarve4 7 3" xfId="11216" xr:uid="{00000000-0005-0000-0000-0000C4060000}"/>
    <cellStyle name="40 % - Markeringsfarve4 8" xfId="11217" xr:uid="{00000000-0005-0000-0000-0000C5060000}"/>
    <cellStyle name="40 % - Markeringsfarve4 8 2" xfId="11218" xr:uid="{00000000-0005-0000-0000-0000C6060000}"/>
    <cellStyle name="40 % - Markeringsfarve4 8 3" xfId="11219" xr:uid="{00000000-0005-0000-0000-0000C7060000}"/>
    <cellStyle name="40 % - Markeringsfarve4 9" xfId="11220" xr:uid="{00000000-0005-0000-0000-0000C8060000}"/>
    <cellStyle name="40 % - Markeringsfarve4 9 2" xfId="11221" xr:uid="{00000000-0005-0000-0000-0000C9060000}"/>
    <cellStyle name="40 % - Markeringsfarve4 9 3" xfId="11222" xr:uid="{00000000-0005-0000-0000-0000CA060000}"/>
    <cellStyle name="40 % - Markeringsfarve5" xfId="900" xr:uid="{00000000-0005-0000-0000-0000CB060000}"/>
    <cellStyle name="40 % - Markeringsfarve5 10" xfId="11223" xr:uid="{00000000-0005-0000-0000-0000CC060000}"/>
    <cellStyle name="40 % - Markeringsfarve5 10 2" xfId="11224" xr:uid="{00000000-0005-0000-0000-0000CD060000}"/>
    <cellStyle name="40 % - Markeringsfarve5 10 3" xfId="11225" xr:uid="{00000000-0005-0000-0000-0000CE060000}"/>
    <cellStyle name="40 % - Markeringsfarve5 11" xfId="11226" xr:uid="{00000000-0005-0000-0000-0000CF060000}"/>
    <cellStyle name="40 % - Markeringsfarve5 11 2" xfId="11227" xr:uid="{00000000-0005-0000-0000-0000D0060000}"/>
    <cellStyle name="40 % - Markeringsfarve5 12" xfId="11228" xr:uid="{00000000-0005-0000-0000-0000D1060000}"/>
    <cellStyle name="40 % - Markeringsfarve5 2" xfId="901" xr:uid="{00000000-0005-0000-0000-0000D2060000}"/>
    <cellStyle name="40 % - Markeringsfarve5 2 10" xfId="11229" xr:uid="{00000000-0005-0000-0000-0000D3060000}"/>
    <cellStyle name="40 % - Markeringsfarve5 2 2" xfId="902" xr:uid="{00000000-0005-0000-0000-0000D4060000}"/>
    <cellStyle name="40 % - Markeringsfarve5 2 2 2" xfId="903" xr:uid="{00000000-0005-0000-0000-0000D5060000}"/>
    <cellStyle name="40 % - Markeringsfarve5 2 2 2 2" xfId="11230" xr:uid="{00000000-0005-0000-0000-0000D6060000}"/>
    <cellStyle name="40 % - Markeringsfarve5 2 2 2 3" xfId="11231" xr:uid="{00000000-0005-0000-0000-0000D7060000}"/>
    <cellStyle name="40 % - Markeringsfarve5 2 2 3" xfId="11232" xr:uid="{00000000-0005-0000-0000-0000D8060000}"/>
    <cellStyle name="40 % - Markeringsfarve5 2 2 3 2" xfId="11233" xr:uid="{00000000-0005-0000-0000-0000D9060000}"/>
    <cellStyle name="40 % - Markeringsfarve5 2 2 3 3" xfId="11234" xr:uid="{00000000-0005-0000-0000-0000DA060000}"/>
    <cellStyle name="40 % - Markeringsfarve5 2 2 4" xfId="11235" xr:uid="{00000000-0005-0000-0000-0000DB060000}"/>
    <cellStyle name="40 % - Markeringsfarve5 2 2 4 2" xfId="11236" xr:uid="{00000000-0005-0000-0000-0000DC060000}"/>
    <cellStyle name="40 % - Markeringsfarve5 2 2 4 3" xfId="11237" xr:uid="{00000000-0005-0000-0000-0000DD060000}"/>
    <cellStyle name="40 % - Markeringsfarve5 2 2 5" xfId="11238" xr:uid="{00000000-0005-0000-0000-0000DE060000}"/>
    <cellStyle name="40 % - Markeringsfarve5 2 2 5 2" xfId="11239" xr:uid="{00000000-0005-0000-0000-0000DF060000}"/>
    <cellStyle name="40 % - Markeringsfarve5 2 2 5 3" xfId="11240" xr:uid="{00000000-0005-0000-0000-0000E0060000}"/>
    <cellStyle name="40 % - Markeringsfarve5 2 2 6" xfId="11241" xr:uid="{00000000-0005-0000-0000-0000E1060000}"/>
    <cellStyle name="40 % - Markeringsfarve5 2 2 6 2" xfId="11242" xr:uid="{00000000-0005-0000-0000-0000E2060000}"/>
    <cellStyle name="40 % - Markeringsfarve5 2 2 6 3" xfId="11243" xr:uid="{00000000-0005-0000-0000-0000E3060000}"/>
    <cellStyle name="40 % - Markeringsfarve5 2 2 7" xfId="11244" xr:uid="{00000000-0005-0000-0000-0000E4060000}"/>
    <cellStyle name="40 % - Markeringsfarve5 2 2 7 2" xfId="11245" xr:uid="{00000000-0005-0000-0000-0000E5060000}"/>
    <cellStyle name="40 % - Markeringsfarve5 2 2 8" xfId="11246" xr:uid="{00000000-0005-0000-0000-0000E6060000}"/>
    <cellStyle name="40 % - Markeringsfarve5 2 3" xfId="904" xr:uid="{00000000-0005-0000-0000-0000E7060000}"/>
    <cellStyle name="40 % - Markeringsfarve5 2 3 2" xfId="905" xr:uid="{00000000-0005-0000-0000-0000E8060000}"/>
    <cellStyle name="40 % - Markeringsfarve5 2 3 2 2" xfId="11247" xr:uid="{00000000-0005-0000-0000-0000E9060000}"/>
    <cellStyle name="40 % - Markeringsfarve5 2 3 2 3" xfId="11248" xr:uid="{00000000-0005-0000-0000-0000EA060000}"/>
    <cellStyle name="40 % - Markeringsfarve5 2 3 3" xfId="11249" xr:uid="{00000000-0005-0000-0000-0000EB060000}"/>
    <cellStyle name="40 % - Markeringsfarve5 2 3 3 2" xfId="11250" xr:uid="{00000000-0005-0000-0000-0000EC060000}"/>
    <cellStyle name="40 % - Markeringsfarve5 2 3 3 3" xfId="11251" xr:uid="{00000000-0005-0000-0000-0000ED060000}"/>
    <cellStyle name="40 % - Markeringsfarve5 2 3 4" xfId="11252" xr:uid="{00000000-0005-0000-0000-0000EE060000}"/>
    <cellStyle name="40 % - Markeringsfarve5 2 3 4 2" xfId="11253" xr:uid="{00000000-0005-0000-0000-0000EF060000}"/>
    <cellStyle name="40 % - Markeringsfarve5 2 3 4 3" xfId="11254" xr:uid="{00000000-0005-0000-0000-0000F0060000}"/>
    <cellStyle name="40 % - Markeringsfarve5 2 3 5" xfId="11255" xr:uid="{00000000-0005-0000-0000-0000F1060000}"/>
    <cellStyle name="40 % - Markeringsfarve5 2 3 5 2" xfId="11256" xr:uid="{00000000-0005-0000-0000-0000F2060000}"/>
    <cellStyle name="40 % - Markeringsfarve5 2 3 5 3" xfId="11257" xr:uid="{00000000-0005-0000-0000-0000F3060000}"/>
    <cellStyle name="40 % - Markeringsfarve5 2 3 6" xfId="11258" xr:uid="{00000000-0005-0000-0000-0000F4060000}"/>
    <cellStyle name="40 % - Markeringsfarve5 2 3 6 2" xfId="11259" xr:uid="{00000000-0005-0000-0000-0000F5060000}"/>
    <cellStyle name="40 % - Markeringsfarve5 2 3 6 3" xfId="11260" xr:uid="{00000000-0005-0000-0000-0000F6060000}"/>
    <cellStyle name="40 % - Markeringsfarve5 2 3 7" xfId="11261" xr:uid="{00000000-0005-0000-0000-0000F7060000}"/>
    <cellStyle name="40 % - Markeringsfarve5 2 3 7 2" xfId="11262" xr:uid="{00000000-0005-0000-0000-0000F8060000}"/>
    <cellStyle name="40 % - Markeringsfarve5 2 3 8" xfId="11263" xr:uid="{00000000-0005-0000-0000-0000F9060000}"/>
    <cellStyle name="40 % - Markeringsfarve5 2 4" xfId="906" xr:uid="{00000000-0005-0000-0000-0000FA060000}"/>
    <cellStyle name="40 % - Markeringsfarve5 2 4 2" xfId="11264" xr:uid="{00000000-0005-0000-0000-0000FB060000}"/>
    <cellStyle name="40 % - Markeringsfarve5 2 4 3" xfId="11265" xr:uid="{00000000-0005-0000-0000-0000FC060000}"/>
    <cellStyle name="40 % - Markeringsfarve5 2 5" xfId="11266" xr:uid="{00000000-0005-0000-0000-0000FD060000}"/>
    <cellStyle name="40 % - Markeringsfarve5 2 5 2" xfId="11267" xr:uid="{00000000-0005-0000-0000-0000FE060000}"/>
    <cellStyle name="40 % - Markeringsfarve5 2 5 3" xfId="11268" xr:uid="{00000000-0005-0000-0000-0000FF060000}"/>
    <cellStyle name="40 % - Markeringsfarve5 2 6" xfId="11269" xr:uid="{00000000-0005-0000-0000-000000070000}"/>
    <cellStyle name="40 % - Markeringsfarve5 2 6 2" xfId="11270" xr:uid="{00000000-0005-0000-0000-000001070000}"/>
    <cellStyle name="40 % - Markeringsfarve5 2 6 3" xfId="11271" xr:uid="{00000000-0005-0000-0000-000002070000}"/>
    <cellStyle name="40 % - Markeringsfarve5 2 7" xfId="11272" xr:uid="{00000000-0005-0000-0000-000003070000}"/>
    <cellStyle name="40 % - Markeringsfarve5 2 7 2" xfId="11273" xr:uid="{00000000-0005-0000-0000-000004070000}"/>
    <cellStyle name="40 % - Markeringsfarve5 2 7 3" xfId="11274" xr:uid="{00000000-0005-0000-0000-000005070000}"/>
    <cellStyle name="40 % - Markeringsfarve5 2 8" xfId="11275" xr:uid="{00000000-0005-0000-0000-000006070000}"/>
    <cellStyle name="40 % - Markeringsfarve5 2 8 2" xfId="11276" xr:uid="{00000000-0005-0000-0000-000007070000}"/>
    <cellStyle name="40 % - Markeringsfarve5 2 8 3" xfId="11277" xr:uid="{00000000-0005-0000-0000-000008070000}"/>
    <cellStyle name="40 % - Markeringsfarve5 2 9" xfId="11278" xr:uid="{00000000-0005-0000-0000-000009070000}"/>
    <cellStyle name="40 % - Markeringsfarve5 2 9 2" xfId="11279" xr:uid="{00000000-0005-0000-0000-00000A070000}"/>
    <cellStyle name="40 % - Markeringsfarve5 3" xfId="907" xr:uid="{00000000-0005-0000-0000-00000B070000}"/>
    <cellStyle name="40 % - Markeringsfarve5 3 10" xfId="11280" xr:uid="{00000000-0005-0000-0000-00000C070000}"/>
    <cellStyle name="40 % - Markeringsfarve5 3 2" xfId="908" xr:uid="{00000000-0005-0000-0000-00000D070000}"/>
    <cellStyle name="40 % - Markeringsfarve5 3 2 2" xfId="11281" xr:uid="{00000000-0005-0000-0000-00000E070000}"/>
    <cellStyle name="40 % - Markeringsfarve5 3 2 2 2" xfId="11282" xr:uid="{00000000-0005-0000-0000-00000F070000}"/>
    <cellStyle name="40 % - Markeringsfarve5 3 2 2 3" xfId="11283" xr:uid="{00000000-0005-0000-0000-000010070000}"/>
    <cellStyle name="40 % - Markeringsfarve5 3 2 3" xfId="11284" xr:uid="{00000000-0005-0000-0000-000011070000}"/>
    <cellStyle name="40 % - Markeringsfarve5 3 2 3 2" xfId="11285" xr:uid="{00000000-0005-0000-0000-000012070000}"/>
    <cellStyle name="40 % - Markeringsfarve5 3 2 3 3" xfId="11286" xr:uid="{00000000-0005-0000-0000-000013070000}"/>
    <cellStyle name="40 % - Markeringsfarve5 3 2 4" xfId="11287" xr:uid="{00000000-0005-0000-0000-000014070000}"/>
    <cellStyle name="40 % - Markeringsfarve5 3 2 4 2" xfId="11288" xr:uid="{00000000-0005-0000-0000-000015070000}"/>
    <cellStyle name="40 % - Markeringsfarve5 3 2 4 3" xfId="11289" xr:uid="{00000000-0005-0000-0000-000016070000}"/>
    <cellStyle name="40 % - Markeringsfarve5 3 2 5" xfId="11290" xr:uid="{00000000-0005-0000-0000-000017070000}"/>
    <cellStyle name="40 % - Markeringsfarve5 3 2 5 2" xfId="11291" xr:uid="{00000000-0005-0000-0000-000018070000}"/>
    <cellStyle name="40 % - Markeringsfarve5 3 2 5 3" xfId="11292" xr:uid="{00000000-0005-0000-0000-000019070000}"/>
    <cellStyle name="40 % - Markeringsfarve5 3 2 6" xfId="11293" xr:uid="{00000000-0005-0000-0000-00001A070000}"/>
    <cellStyle name="40 % - Markeringsfarve5 3 2 6 2" xfId="11294" xr:uid="{00000000-0005-0000-0000-00001B070000}"/>
    <cellStyle name="40 % - Markeringsfarve5 3 2 6 3" xfId="11295" xr:uid="{00000000-0005-0000-0000-00001C070000}"/>
    <cellStyle name="40 % - Markeringsfarve5 3 2 7" xfId="11296" xr:uid="{00000000-0005-0000-0000-00001D070000}"/>
    <cellStyle name="40 % - Markeringsfarve5 3 2 7 2" xfId="11297" xr:uid="{00000000-0005-0000-0000-00001E070000}"/>
    <cellStyle name="40 % - Markeringsfarve5 3 2 8" xfId="11298" xr:uid="{00000000-0005-0000-0000-00001F070000}"/>
    <cellStyle name="40 % - Markeringsfarve5 3 3" xfId="11299" xr:uid="{00000000-0005-0000-0000-000020070000}"/>
    <cellStyle name="40 % - Markeringsfarve5 3 3 2" xfId="11300" xr:uid="{00000000-0005-0000-0000-000021070000}"/>
    <cellStyle name="40 % - Markeringsfarve5 3 3 2 2" xfId="11301" xr:uid="{00000000-0005-0000-0000-000022070000}"/>
    <cellStyle name="40 % - Markeringsfarve5 3 3 2 3" xfId="11302" xr:uid="{00000000-0005-0000-0000-000023070000}"/>
    <cellStyle name="40 % - Markeringsfarve5 3 3 3" xfId="11303" xr:uid="{00000000-0005-0000-0000-000024070000}"/>
    <cellStyle name="40 % - Markeringsfarve5 3 3 3 2" xfId="11304" xr:uid="{00000000-0005-0000-0000-000025070000}"/>
    <cellStyle name="40 % - Markeringsfarve5 3 3 3 3" xfId="11305" xr:uid="{00000000-0005-0000-0000-000026070000}"/>
    <cellStyle name="40 % - Markeringsfarve5 3 3 4" xfId="11306" xr:uid="{00000000-0005-0000-0000-000027070000}"/>
    <cellStyle name="40 % - Markeringsfarve5 3 3 4 2" xfId="11307" xr:uid="{00000000-0005-0000-0000-000028070000}"/>
    <cellStyle name="40 % - Markeringsfarve5 3 3 4 3" xfId="11308" xr:uid="{00000000-0005-0000-0000-000029070000}"/>
    <cellStyle name="40 % - Markeringsfarve5 3 3 5" xfId="11309" xr:uid="{00000000-0005-0000-0000-00002A070000}"/>
    <cellStyle name="40 % - Markeringsfarve5 3 3 5 2" xfId="11310" xr:uid="{00000000-0005-0000-0000-00002B070000}"/>
    <cellStyle name="40 % - Markeringsfarve5 3 3 5 3" xfId="11311" xr:uid="{00000000-0005-0000-0000-00002C070000}"/>
    <cellStyle name="40 % - Markeringsfarve5 3 3 6" xfId="11312" xr:uid="{00000000-0005-0000-0000-00002D070000}"/>
    <cellStyle name="40 % - Markeringsfarve5 3 3 6 2" xfId="11313" xr:uid="{00000000-0005-0000-0000-00002E070000}"/>
    <cellStyle name="40 % - Markeringsfarve5 3 3 6 3" xfId="11314" xr:uid="{00000000-0005-0000-0000-00002F070000}"/>
    <cellStyle name="40 % - Markeringsfarve5 3 3 7" xfId="11315" xr:uid="{00000000-0005-0000-0000-000030070000}"/>
    <cellStyle name="40 % - Markeringsfarve5 3 3 7 2" xfId="11316" xr:uid="{00000000-0005-0000-0000-000031070000}"/>
    <cellStyle name="40 % - Markeringsfarve5 3 3 8" xfId="11317" xr:uid="{00000000-0005-0000-0000-000032070000}"/>
    <cellStyle name="40 % - Markeringsfarve5 3 4" xfId="11318" xr:uid="{00000000-0005-0000-0000-000033070000}"/>
    <cellStyle name="40 % - Markeringsfarve5 3 4 2" xfId="11319" xr:uid="{00000000-0005-0000-0000-000034070000}"/>
    <cellStyle name="40 % - Markeringsfarve5 3 4 3" xfId="11320" xr:uid="{00000000-0005-0000-0000-000035070000}"/>
    <cellStyle name="40 % - Markeringsfarve5 3 5" xfId="11321" xr:uid="{00000000-0005-0000-0000-000036070000}"/>
    <cellStyle name="40 % - Markeringsfarve5 3 5 2" xfId="11322" xr:uid="{00000000-0005-0000-0000-000037070000}"/>
    <cellStyle name="40 % - Markeringsfarve5 3 5 3" xfId="11323" xr:uid="{00000000-0005-0000-0000-000038070000}"/>
    <cellStyle name="40 % - Markeringsfarve5 3 6" xfId="11324" xr:uid="{00000000-0005-0000-0000-000039070000}"/>
    <cellStyle name="40 % - Markeringsfarve5 3 6 2" xfId="11325" xr:uid="{00000000-0005-0000-0000-00003A070000}"/>
    <cellStyle name="40 % - Markeringsfarve5 3 6 3" xfId="11326" xr:uid="{00000000-0005-0000-0000-00003B070000}"/>
    <cellStyle name="40 % - Markeringsfarve5 3 7" xfId="11327" xr:uid="{00000000-0005-0000-0000-00003C070000}"/>
    <cellStyle name="40 % - Markeringsfarve5 3 7 2" xfId="11328" xr:uid="{00000000-0005-0000-0000-00003D070000}"/>
    <cellStyle name="40 % - Markeringsfarve5 3 7 3" xfId="11329" xr:uid="{00000000-0005-0000-0000-00003E070000}"/>
    <cellStyle name="40 % - Markeringsfarve5 3 8" xfId="11330" xr:uid="{00000000-0005-0000-0000-00003F070000}"/>
    <cellStyle name="40 % - Markeringsfarve5 3 8 2" xfId="11331" xr:uid="{00000000-0005-0000-0000-000040070000}"/>
    <cellStyle name="40 % - Markeringsfarve5 3 8 3" xfId="11332" xr:uid="{00000000-0005-0000-0000-000041070000}"/>
    <cellStyle name="40 % - Markeringsfarve5 3 9" xfId="11333" xr:uid="{00000000-0005-0000-0000-000042070000}"/>
    <cellStyle name="40 % - Markeringsfarve5 3 9 2" xfId="11334" xr:uid="{00000000-0005-0000-0000-000043070000}"/>
    <cellStyle name="40 % - Markeringsfarve5 4" xfId="909" xr:uid="{00000000-0005-0000-0000-000044070000}"/>
    <cellStyle name="40 % - Markeringsfarve5 4 2" xfId="910" xr:uid="{00000000-0005-0000-0000-000045070000}"/>
    <cellStyle name="40 % - Markeringsfarve5 4 2 2" xfId="11335" xr:uid="{00000000-0005-0000-0000-000046070000}"/>
    <cellStyle name="40 % - Markeringsfarve5 4 2 3" xfId="11336" xr:uid="{00000000-0005-0000-0000-000047070000}"/>
    <cellStyle name="40 % - Markeringsfarve5 4 3" xfId="11337" xr:uid="{00000000-0005-0000-0000-000048070000}"/>
    <cellStyle name="40 % - Markeringsfarve5 4 3 2" xfId="11338" xr:uid="{00000000-0005-0000-0000-000049070000}"/>
    <cellStyle name="40 % - Markeringsfarve5 4 3 3" xfId="11339" xr:uid="{00000000-0005-0000-0000-00004A070000}"/>
    <cellStyle name="40 % - Markeringsfarve5 4 4" xfId="11340" xr:uid="{00000000-0005-0000-0000-00004B070000}"/>
    <cellStyle name="40 % - Markeringsfarve5 4 4 2" xfId="11341" xr:uid="{00000000-0005-0000-0000-00004C070000}"/>
    <cellStyle name="40 % - Markeringsfarve5 4 4 3" xfId="11342" xr:uid="{00000000-0005-0000-0000-00004D070000}"/>
    <cellStyle name="40 % - Markeringsfarve5 4 5" xfId="11343" xr:uid="{00000000-0005-0000-0000-00004E070000}"/>
    <cellStyle name="40 % - Markeringsfarve5 4 5 2" xfId="11344" xr:uid="{00000000-0005-0000-0000-00004F070000}"/>
    <cellStyle name="40 % - Markeringsfarve5 4 5 3" xfId="11345" xr:uid="{00000000-0005-0000-0000-000050070000}"/>
    <cellStyle name="40 % - Markeringsfarve5 4 6" xfId="11346" xr:uid="{00000000-0005-0000-0000-000051070000}"/>
    <cellStyle name="40 % - Markeringsfarve5 4 6 2" xfId="11347" xr:uid="{00000000-0005-0000-0000-000052070000}"/>
    <cellStyle name="40 % - Markeringsfarve5 4 6 3" xfId="11348" xr:uid="{00000000-0005-0000-0000-000053070000}"/>
    <cellStyle name="40 % - Markeringsfarve5 4 7" xfId="11349" xr:uid="{00000000-0005-0000-0000-000054070000}"/>
    <cellStyle name="40 % - Markeringsfarve5 4 7 2" xfId="11350" xr:uid="{00000000-0005-0000-0000-000055070000}"/>
    <cellStyle name="40 % - Markeringsfarve5 4 8" xfId="11351" xr:uid="{00000000-0005-0000-0000-000056070000}"/>
    <cellStyle name="40 % - Markeringsfarve5 5" xfId="911" xr:uid="{00000000-0005-0000-0000-000057070000}"/>
    <cellStyle name="40 % - Markeringsfarve5 5 2" xfId="912" xr:uid="{00000000-0005-0000-0000-000058070000}"/>
    <cellStyle name="40 % - Markeringsfarve5 5 2 2" xfId="11352" xr:uid="{00000000-0005-0000-0000-000059070000}"/>
    <cellStyle name="40 % - Markeringsfarve5 5 2 3" xfId="11353" xr:uid="{00000000-0005-0000-0000-00005A070000}"/>
    <cellStyle name="40 % - Markeringsfarve5 5 3" xfId="11354" xr:uid="{00000000-0005-0000-0000-00005B070000}"/>
    <cellStyle name="40 % - Markeringsfarve5 5 3 2" xfId="11355" xr:uid="{00000000-0005-0000-0000-00005C070000}"/>
    <cellStyle name="40 % - Markeringsfarve5 5 3 3" xfId="11356" xr:uid="{00000000-0005-0000-0000-00005D070000}"/>
    <cellStyle name="40 % - Markeringsfarve5 5 4" xfId="11357" xr:uid="{00000000-0005-0000-0000-00005E070000}"/>
    <cellStyle name="40 % - Markeringsfarve5 5 4 2" xfId="11358" xr:uid="{00000000-0005-0000-0000-00005F070000}"/>
    <cellStyle name="40 % - Markeringsfarve5 5 4 3" xfId="11359" xr:uid="{00000000-0005-0000-0000-000060070000}"/>
    <cellStyle name="40 % - Markeringsfarve5 5 5" xfId="11360" xr:uid="{00000000-0005-0000-0000-000061070000}"/>
    <cellStyle name="40 % - Markeringsfarve5 5 5 2" xfId="11361" xr:uid="{00000000-0005-0000-0000-000062070000}"/>
    <cellStyle name="40 % - Markeringsfarve5 5 5 3" xfId="11362" xr:uid="{00000000-0005-0000-0000-000063070000}"/>
    <cellStyle name="40 % - Markeringsfarve5 5 6" xfId="11363" xr:uid="{00000000-0005-0000-0000-000064070000}"/>
    <cellStyle name="40 % - Markeringsfarve5 5 6 2" xfId="11364" xr:uid="{00000000-0005-0000-0000-000065070000}"/>
    <cellStyle name="40 % - Markeringsfarve5 5 6 3" xfId="11365" xr:uid="{00000000-0005-0000-0000-000066070000}"/>
    <cellStyle name="40 % - Markeringsfarve5 5 7" xfId="11366" xr:uid="{00000000-0005-0000-0000-000067070000}"/>
    <cellStyle name="40 % - Markeringsfarve5 5 7 2" xfId="11367" xr:uid="{00000000-0005-0000-0000-000068070000}"/>
    <cellStyle name="40 % - Markeringsfarve5 5 8" xfId="11368" xr:uid="{00000000-0005-0000-0000-000069070000}"/>
    <cellStyle name="40 % - Markeringsfarve5 6" xfId="913" xr:uid="{00000000-0005-0000-0000-00006A070000}"/>
    <cellStyle name="40 % - Markeringsfarve5 6 2" xfId="914" xr:uid="{00000000-0005-0000-0000-00006B070000}"/>
    <cellStyle name="40 % - Markeringsfarve5 6 3" xfId="11369" xr:uid="{00000000-0005-0000-0000-00006C070000}"/>
    <cellStyle name="40 % - Markeringsfarve5 7" xfId="915" xr:uid="{00000000-0005-0000-0000-00006D070000}"/>
    <cellStyle name="40 % - Markeringsfarve5 7 2" xfId="11370" xr:uid="{00000000-0005-0000-0000-00006E070000}"/>
    <cellStyle name="40 % - Markeringsfarve5 7 3" xfId="11371" xr:uid="{00000000-0005-0000-0000-00006F070000}"/>
    <cellStyle name="40 % - Markeringsfarve5 8" xfId="11372" xr:uid="{00000000-0005-0000-0000-000070070000}"/>
    <cellStyle name="40 % - Markeringsfarve5 8 2" xfId="11373" xr:uid="{00000000-0005-0000-0000-000071070000}"/>
    <cellStyle name="40 % - Markeringsfarve5 8 3" xfId="11374" xr:uid="{00000000-0005-0000-0000-000072070000}"/>
    <cellStyle name="40 % - Markeringsfarve5 9" xfId="11375" xr:uid="{00000000-0005-0000-0000-000073070000}"/>
    <cellStyle name="40 % - Markeringsfarve5 9 2" xfId="11376" xr:uid="{00000000-0005-0000-0000-000074070000}"/>
    <cellStyle name="40 % - Markeringsfarve5 9 3" xfId="11377" xr:uid="{00000000-0005-0000-0000-000075070000}"/>
    <cellStyle name="40 % - Markeringsfarve6" xfId="916" xr:uid="{00000000-0005-0000-0000-000076070000}"/>
    <cellStyle name="40 % - Markeringsfarve6 10" xfId="11378" xr:uid="{00000000-0005-0000-0000-000077070000}"/>
    <cellStyle name="40 % - Markeringsfarve6 10 2" xfId="11379" xr:uid="{00000000-0005-0000-0000-000078070000}"/>
    <cellStyle name="40 % - Markeringsfarve6 10 3" xfId="11380" xr:uid="{00000000-0005-0000-0000-000079070000}"/>
    <cellStyle name="40 % - Markeringsfarve6 11" xfId="11381" xr:uid="{00000000-0005-0000-0000-00007A070000}"/>
    <cellStyle name="40 % - Markeringsfarve6 11 2" xfId="11382" xr:uid="{00000000-0005-0000-0000-00007B070000}"/>
    <cellStyle name="40 % - Markeringsfarve6 12" xfId="11383" xr:uid="{00000000-0005-0000-0000-00007C070000}"/>
    <cellStyle name="40 % - Markeringsfarve6 2" xfId="917" xr:uid="{00000000-0005-0000-0000-00007D070000}"/>
    <cellStyle name="40 % - Markeringsfarve6 2 10" xfId="11384" xr:uid="{00000000-0005-0000-0000-00007E070000}"/>
    <cellStyle name="40 % - Markeringsfarve6 2 2" xfId="918" xr:uid="{00000000-0005-0000-0000-00007F070000}"/>
    <cellStyle name="40 % - Markeringsfarve6 2 2 2" xfId="919" xr:uid="{00000000-0005-0000-0000-000080070000}"/>
    <cellStyle name="40 % - Markeringsfarve6 2 2 2 2" xfId="11385" xr:uid="{00000000-0005-0000-0000-000081070000}"/>
    <cellStyle name="40 % - Markeringsfarve6 2 2 2 3" xfId="11386" xr:uid="{00000000-0005-0000-0000-000082070000}"/>
    <cellStyle name="40 % - Markeringsfarve6 2 2 3" xfId="11387" xr:uid="{00000000-0005-0000-0000-000083070000}"/>
    <cellStyle name="40 % - Markeringsfarve6 2 2 3 2" xfId="11388" xr:uid="{00000000-0005-0000-0000-000084070000}"/>
    <cellStyle name="40 % - Markeringsfarve6 2 2 3 3" xfId="11389" xr:uid="{00000000-0005-0000-0000-000085070000}"/>
    <cellStyle name="40 % - Markeringsfarve6 2 2 4" xfId="11390" xr:uid="{00000000-0005-0000-0000-000086070000}"/>
    <cellStyle name="40 % - Markeringsfarve6 2 2 4 2" xfId="11391" xr:uid="{00000000-0005-0000-0000-000087070000}"/>
    <cellStyle name="40 % - Markeringsfarve6 2 2 4 3" xfId="11392" xr:uid="{00000000-0005-0000-0000-000088070000}"/>
    <cellStyle name="40 % - Markeringsfarve6 2 2 5" xfId="11393" xr:uid="{00000000-0005-0000-0000-000089070000}"/>
    <cellStyle name="40 % - Markeringsfarve6 2 2 5 2" xfId="11394" xr:uid="{00000000-0005-0000-0000-00008A070000}"/>
    <cellStyle name="40 % - Markeringsfarve6 2 2 5 3" xfId="11395" xr:uid="{00000000-0005-0000-0000-00008B070000}"/>
    <cellStyle name="40 % - Markeringsfarve6 2 2 6" xfId="11396" xr:uid="{00000000-0005-0000-0000-00008C070000}"/>
    <cellStyle name="40 % - Markeringsfarve6 2 2 6 2" xfId="11397" xr:uid="{00000000-0005-0000-0000-00008D070000}"/>
    <cellStyle name="40 % - Markeringsfarve6 2 2 6 3" xfId="11398" xr:uid="{00000000-0005-0000-0000-00008E070000}"/>
    <cellStyle name="40 % - Markeringsfarve6 2 2 7" xfId="11399" xr:uid="{00000000-0005-0000-0000-00008F070000}"/>
    <cellStyle name="40 % - Markeringsfarve6 2 2 7 2" xfId="11400" xr:uid="{00000000-0005-0000-0000-000090070000}"/>
    <cellStyle name="40 % - Markeringsfarve6 2 2 8" xfId="11401" xr:uid="{00000000-0005-0000-0000-000091070000}"/>
    <cellStyle name="40 % - Markeringsfarve6 2 3" xfId="920" xr:uid="{00000000-0005-0000-0000-000092070000}"/>
    <cellStyle name="40 % - Markeringsfarve6 2 3 2" xfId="921" xr:uid="{00000000-0005-0000-0000-000093070000}"/>
    <cellStyle name="40 % - Markeringsfarve6 2 3 2 2" xfId="11402" xr:uid="{00000000-0005-0000-0000-000094070000}"/>
    <cellStyle name="40 % - Markeringsfarve6 2 3 2 3" xfId="11403" xr:uid="{00000000-0005-0000-0000-000095070000}"/>
    <cellStyle name="40 % - Markeringsfarve6 2 3 3" xfId="11404" xr:uid="{00000000-0005-0000-0000-000096070000}"/>
    <cellStyle name="40 % - Markeringsfarve6 2 3 3 2" xfId="11405" xr:uid="{00000000-0005-0000-0000-000097070000}"/>
    <cellStyle name="40 % - Markeringsfarve6 2 3 3 3" xfId="11406" xr:uid="{00000000-0005-0000-0000-000098070000}"/>
    <cellStyle name="40 % - Markeringsfarve6 2 3 4" xfId="11407" xr:uid="{00000000-0005-0000-0000-000099070000}"/>
    <cellStyle name="40 % - Markeringsfarve6 2 3 4 2" xfId="11408" xr:uid="{00000000-0005-0000-0000-00009A070000}"/>
    <cellStyle name="40 % - Markeringsfarve6 2 3 4 3" xfId="11409" xr:uid="{00000000-0005-0000-0000-00009B070000}"/>
    <cellStyle name="40 % - Markeringsfarve6 2 3 5" xfId="11410" xr:uid="{00000000-0005-0000-0000-00009C070000}"/>
    <cellStyle name="40 % - Markeringsfarve6 2 3 5 2" xfId="11411" xr:uid="{00000000-0005-0000-0000-00009D070000}"/>
    <cellStyle name="40 % - Markeringsfarve6 2 3 5 3" xfId="11412" xr:uid="{00000000-0005-0000-0000-00009E070000}"/>
    <cellStyle name="40 % - Markeringsfarve6 2 3 6" xfId="11413" xr:uid="{00000000-0005-0000-0000-00009F070000}"/>
    <cellStyle name="40 % - Markeringsfarve6 2 3 6 2" xfId="11414" xr:uid="{00000000-0005-0000-0000-0000A0070000}"/>
    <cellStyle name="40 % - Markeringsfarve6 2 3 6 3" xfId="11415" xr:uid="{00000000-0005-0000-0000-0000A1070000}"/>
    <cellStyle name="40 % - Markeringsfarve6 2 3 7" xfId="11416" xr:uid="{00000000-0005-0000-0000-0000A2070000}"/>
    <cellStyle name="40 % - Markeringsfarve6 2 3 7 2" xfId="11417" xr:uid="{00000000-0005-0000-0000-0000A3070000}"/>
    <cellStyle name="40 % - Markeringsfarve6 2 3 8" xfId="11418" xr:uid="{00000000-0005-0000-0000-0000A4070000}"/>
    <cellStyle name="40 % - Markeringsfarve6 2 4" xfId="922" xr:uid="{00000000-0005-0000-0000-0000A5070000}"/>
    <cellStyle name="40 % - Markeringsfarve6 2 4 2" xfId="11419" xr:uid="{00000000-0005-0000-0000-0000A6070000}"/>
    <cellStyle name="40 % - Markeringsfarve6 2 4 3" xfId="11420" xr:uid="{00000000-0005-0000-0000-0000A7070000}"/>
    <cellStyle name="40 % - Markeringsfarve6 2 5" xfId="11421" xr:uid="{00000000-0005-0000-0000-0000A8070000}"/>
    <cellStyle name="40 % - Markeringsfarve6 2 5 2" xfId="11422" xr:uid="{00000000-0005-0000-0000-0000A9070000}"/>
    <cellStyle name="40 % - Markeringsfarve6 2 5 3" xfId="11423" xr:uid="{00000000-0005-0000-0000-0000AA070000}"/>
    <cellStyle name="40 % - Markeringsfarve6 2 6" xfId="11424" xr:uid="{00000000-0005-0000-0000-0000AB070000}"/>
    <cellStyle name="40 % - Markeringsfarve6 2 6 2" xfId="11425" xr:uid="{00000000-0005-0000-0000-0000AC070000}"/>
    <cellStyle name="40 % - Markeringsfarve6 2 6 3" xfId="11426" xr:uid="{00000000-0005-0000-0000-0000AD070000}"/>
    <cellStyle name="40 % - Markeringsfarve6 2 7" xfId="11427" xr:uid="{00000000-0005-0000-0000-0000AE070000}"/>
    <cellStyle name="40 % - Markeringsfarve6 2 7 2" xfId="11428" xr:uid="{00000000-0005-0000-0000-0000AF070000}"/>
    <cellStyle name="40 % - Markeringsfarve6 2 7 3" xfId="11429" xr:uid="{00000000-0005-0000-0000-0000B0070000}"/>
    <cellStyle name="40 % - Markeringsfarve6 2 8" xfId="11430" xr:uid="{00000000-0005-0000-0000-0000B1070000}"/>
    <cellStyle name="40 % - Markeringsfarve6 2 8 2" xfId="11431" xr:uid="{00000000-0005-0000-0000-0000B2070000}"/>
    <cellStyle name="40 % - Markeringsfarve6 2 8 3" xfId="11432" xr:uid="{00000000-0005-0000-0000-0000B3070000}"/>
    <cellStyle name="40 % - Markeringsfarve6 2 9" xfId="11433" xr:uid="{00000000-0005-0000-0000-0000B4070000}"/>
    <cellStyle name="40 % - Markeringsfarve6 2 9 2" xfId="11434" xr:uid="{00000000-0005-0000-0000-0000B5070000}"/>
    <cellStyle name="40 % - Markeringsfarve6 3" xfId="923" xr:uid="{00000000-0005-0000-0000-0000B6070000}"/>
    <cellStyle name="40 % - Markeringsfarve6 3 10" xfId="11435" xr:uid="{00000000-0005-0000-0000-0000B7070000}"/>
    <cellStyle name="40 % - Markeringsfarve6 3 2" xfId="924" xr:uid="{00000000-0005-0000-0000-0000B8070000}"/>
    <cellStyle name="40 % - Markeringsfarve6 3 2 2" xfId="11436" xr:uid="{00000000-0005-0000-0000-0000B9070000}"/>
    <cellStyle name="40 % - Markeringsfarve6 3 2 2 2" xfId="11437" xr:uid="{00000000-0005-0000-0000-0000BA070000}"/>
    <cellStyle name="40 % - Markeringsfarve6 3 2 2 3" xfId="11438" xr:uid="{00000000-0005-0000-0000-0000BB070000}"/>
    <cellStyle name="40 % - Markeringsfarve6 3 2 3" xfId="11439" xr:uid="{00000000-0005-0000-0000-0000BC070000}"/>
    <cellStyle name="40 % - Markeringsfarve6 3 2 3 2" xfId="11440" xr:uid="{00000000-0005-0000-0000-0000BD070000}"/>
    <cellStyle name="40 % - Markeringsfarve6 3 2 3 3" xfId="11441" xr:uid="{00000000-0005-0000-0000-0000BE070000}"/>
    <cellStyle name="40 % - Markeringsfarve6 3 2 4" xfId="11442" xr:uid="{00000000-0005-0000-0000-0000BF070000}"/>
    <cellStyle name="40 % - Markeringsfarve6 3 2 4 2" xfId="11443" xr:uid="{00000000-0005-0000-0000-0000C0070000}"/>
    <cellStyle name="40 % - Markeringsfarve6 3 2 4 3" xfId="11444" xr:uid="{00000000-0005-0000-0000-0000C1070000}"/>
    <cellStyle name="40 % - Markeringsfarve6 3 2 5" xfId="11445" xr:uid="{00000000-0005-0000-0000-0000C2070000}"/>
    <cellStyle name="40 % - Markeringsfarve6 3 2 5 2" xfId="11446" xr:uid="{00000000-0005-0000-0000-0000C3070000}"/>
    <cellStyle name="40 % - Markeringsfarve6 3 2 5 3" xfId="11447" xr:uid="{00000000-0005-0000-0000-0000C4070000}"/>
    <cellStyle name="40 % - Markeringsfarve6 3 2 6" xfId="11448" xr:uid="{00000000-0005-0000-0000-0000C5070000}"/>
    <cellStyle name="40 % - Markeringsfarve6 3 2 6 2" xfId="11449" xr:uid="{00000000-0005-0000-0000-0000C6070000}"/>
    <cellStyle name="40 % - Markeringsfarve6 3 2 6 3" xfId="11450" xr:uid="{00000000-0005-0000-0000-0000C7070000}"/>
    <cellStyle name="40 % - Markeringsfarve6 3 2 7" xfId="11451" xr:uid="{00000000-0005-0000-0000-0000C8070000}"/>
    <cellStyle name="40 % - Markeringsfarve6 3 2 7 2" xfId="11452" xr:uid="{00000000-0005-0000-0000-0000C9070000}"/>
    <cellStyle name="40 % - Markeringsfarve6 3 2 8" xfId="11453" xr:uid="{00000000-0005-0000-0000-0000CA070000}"/>
    <cellStyle name="40 % - Markeringsfarve6 3 3" xfId="11454" xr:uid="{00000000-0005-0000-0000-0000CB070000}"/>
    <cellStyle name="40 % - Markeringsfarve6 3 3 2" xfId="11455" xr:uid="{00000000-0005-0000-0000-0000CC070000}"/>
    <cellStyle name="40 % - Markeringsfarve6 3 3 2 2" xfId="11456" xr:uid="{00000000-0005-0000-0000-0000CD070000}"/>
    <cellStyle name="40 % - Markeringsfarve6 3 3 2 3" xfId="11457" xr:uid="{00000000-0005-0000-0000-0000CE070000}"/>
    <cellStyle name="40 % - Markeringsfarve6 3 3 3" xfId="11458" xr:uid="{00000000-0005-0000-0000-0000CF070000}"/>
    <cellStyle name="40 % - Markeringsfarve6 3 3 3 2" xfId="11459" xr:uid="{00000000-0005-0000-0000-0000D0070000}"/>
    <cellStyle name="40 % - Markeringsfarve6 3 3 3 3" xfId="11460" xr:uid="{00000000-0005-0000-0000-0000D1070000}"/>
    <cellStyle name="40 % - Markeringsfarve6 3 3 4" xfId="11461" xr:uid="{00000000-0005-0000-0000-0000D2070000}"/>
    <cellStyle name="40 % - Markeringsfarve6 3 3 4 2" xfId="11462" xr:uid="{00000000-0005-0000-0000-0000D3070000}"/>
    <cellStyle name="40 % - Markeringsfarve6 3 3 4 3" xfId="11463" xr:uid="{00000000-0005-0000-0000-0000D4070000}"/>
    <cellStyle name="40 % - Markeringsfarve6 3 3 5" xfId="11464" xr:uid="{00000000-0005-0000-0000-0000D5070000}"/>
    <cellStyle name="40 % - Markeringsfarve6 3 3 5 2" xfId="11465" xr:uid="{00000000-0005-0000-0000-0000D6070000}"/>
    <cellStyle name="40 % - Markeringsfarve6 3 3 5 3" xfId="11466" xr:uid="{00000000-0005-0000-0000-0000D7070000}"/>
    <cellStyle name="40 % - Markeringsfarve6 3 3 6" xfId="11467" xr:uid="{00000000-0005-0000-0000-0000D8070000}"/>
    <cellStyle name="40 % - Markeringsfarve6 3 3 6 2" xfId="11468" xr:uid="{00000000-0005-0000-0000-0000D9070000}"/>
    <cellStyle name="40 % - Markeringsfarve6 3 3 6 3" xfId="11469" xr:uid="{00000000-0005-0000-0000-0000DA070000}"/>
    <cellStyle name="40 % - Markeringsfarve6 3 3 7" xfId="11470" xr:uid="{00000000-0005-0000-0000-0000DB070000}"/>
    <cellStyle name="40 % - Markeringsfarve6 3 3 7 2" xfId="11471" xr:uid="{00000000-0005-0000-0000-0000DC070000}"/>
    <cellStyle name="40 % - Markeringsfarve6 3 3 8" xfId="11472" xr:uid="{00000000-0005-0000-0000-0000DD070000}"/>
    <cellStyle name="40 % - Markeringsfarve6 3 4" xfId="11473" xr:uid="{00000000-0005-0000-0000-0000DE070000}"/>
    <cellStyle name="40 % - Markeringsfarve6 3 4 2" xfId="11474" xr:uid="{00000000-0005-0000-0000-0000DF070000}"/>
    <cellStyle name="40 % - Markeringsfarve6 3 4 3" xfId="11475" xr:uid="{00000000-0005-0000-0000-0000E0070000}"/>
    <cellStyle name="40 % - Markeringsfarve6 3 5" xfId="11476" xr:uid="{00000000-0005-0000-0000-0000E1070000}"/>
    <cellStyle name="40 % - Markeringsfarve6 3 5 2" xfId="11477" xr:uid="{00000000-0005-0000-0000-0000E2070000}"/>
    <cellStyle name="40 % - Markeringsfarve6 3 5 3" xfId="11478" xr:uid="{00000000-0005-0000-0000-0000E3070000}"/>
    <cellStyle name="40 % - Markeringsfarve6 3 6" xfId="11479" xr:uid="{00000000-0005-0000-0000-0000E4070000}"/>
    <cellStyle name="40 % - Markeringsfarve6 3 6 2" xfId="11480" xr:uid="{00000000-0005-0000-0000-0000E5070000}"/>
    <cellStyle name="40 % - Markeringsfarve6 3 6 3" xfId="11481" xr:uid="{00000000-0005-0000-0000-0000E6070000}"/>
    <cellStyle name="40 % - Markeringsfarve6 3 7" xfId="11482" xr:uid="{00000000-0005-0000-0000-0000E7070000}"/>
    <cellStyle name="40 % - Markeringsfarve6 3 7 2" xfId="11483" xr:uid="{00000000-0005-0000-0000-0000E8070000}"/>
    <cellStyle name="40 % - Markeringsfarve6 3 7 3" xfId="11484" xr:uid="{00000000-0005-0000-0000-0000E9070000}"/>
    <cellStyle name="40 % - Markeringsfarve6 3 8" xfId="11485" xr:uid="{00000000-0005-0000-0000-0000EA070000}"/>
    <cellStyle name="40 % - Markeringsfarve6 3 8 2" xfId="11486" xr:uid="{00000000-0005-0000-0000-0000EB070000}"/>
    <cellStyle name="40 % - Markeringsfarve6 3 8 3" xfId="11487" xr:uid="{00000000-0005-0000-0000-0000EC070000}"/>
    <cellStyle name="40 % - Markeringsfarve6 3 9" xfId="11488" xr:uid="{00000000-0005-0000-0000-0000ED070000}"/>
    <cellStyle name="40 % - Markeringsfarve6 3 9 2" xfId="11489" xr:uid="{00000000-0005-0000-0000-0000EE070000}"/>
    <cellStyle name="40 % - Markeringsfarve6 4" xfId="925" xr:uid="{00000000-0005-0000-0000-0000EF070000}"/>
    <cellStyle name="40 % - Markeringsfarve6 4 2" xfId="926" xr:uid="{00000000-0005-0000-0000-0000F0070000}"/>
    <cellStyle name="40 % - Markeringsfarve6 4 2 2" xfId="11490" xr:uid="{00000000-0005-0000-0000-0000F1070000}"/>
    <cellStyle name="40 % - Markeringsfarve6 4 2 3" xfId="11491" xr:uid="{00000000-0005-0000-0000-0000F2070000}"/>
    <cellStyle name="40 % - Markeringsfarve6 4 3" xfId="11492" xr:uid="{00000000-0005-0000-0000-0000F3070000}"/>
    <cellStyle name="40 % - Markeringsfarve6 4 3 2" xfId="11493" xr:uid="{00000000-0005-0000-0000-0000F4070000}"/>
    <cellStyle name="40 % - Markeringsfarve6 4 3 3" xfId="11494" xr:uid="{00000000-0005-0000-0000-0000F5070000}"/>
    <cellStyle name="40 % - Markeringsfarve6 4 4" xfId="11495" xr:uid="{00000000-0005-0000-0000-0000F6070000}"/>
    <cellStyle name="40 % - Markeringsfarve6 4 4 2" xfId="11496" xr:uid="{00000000-0005-0000-0000-0000F7070000}"/>
    <cellStyle name="40 % - Markeringsfarve6 4 4 3" xfId="11497" xr:uid="{00000000-0005-0000-0000-0000F8070000}"/>
    <cellStyle name="40 % - Markeringsfarve6 4 5" xfId="11498" xr:uid="{00000000-0005-0000-0000-0000F9070000}"/>
    <cellStyle name="40 % - Markeringsfarve6 4 5 2" xfId="11499" xr:uid="{00000000-0005-0000-0000-0000FA070000}"/>
    <cellStyle name="40 % - Markeringsfarve6 4 5 3" xfId="11500" xr:uid="{00000000-0005-0000-0000-0000FB070000}"/>
    <cellStyle name="40 % - Markeringsfarve6 4 6" xfId="11501" xr:uid="{00000000-0005-0000-0000-0000FC070000}"/>
    <cellStyle name="40 % - Markeringsfarve6 4 6 2" xfId="11502" xr:uid="{00000000-0005-0000-0000-0000FD070000}"/>
    <cellStyle name="40 % - Markeringsfarve6 4 6 3" xfId="11503" xr:uid="{00000000-0005-0000-0000-0000FE070000}"/>
    <cellStyle name="40 % - Markeringsfarve6 4 7" xfId="11504" xr:uid="{00000000-0005-0000-0000-0000FF070000}"/>
    <cellStyle name="40 % - Markeringsfarve6 4 7 2" xfId="11505" xr:uid="{00000000-0005-0000-0000-000000080000}"/>
    <cellStyle name="40 % - Markeringsfarve6 4 8" xfId="11506" xr:uid="{00000000-0005-0000-0000-000001080000}"/>
    <cellStyle name="40 % - Markeringsfarve6 5" xfId="927" xr:uid="{00000000-0005-0000-0000-000002080000}"/>
    <cellStyle name="40 % - Markeringsfarve6 5 2" xfId="928" xr:uid="{00000000-0005-0000-0000-000003080000}"/>
    <cellStyle name="40 % - Markeringsfarve6 5 2 2" xfId="11507" xr:uid="{00000000-0005-0000-0000-000004080000}"/>
    <cellStyle name="40 % - Markeringsfarve6 5 2 3" xfId="11508" xr:uid="{00000000-0005-0000-0000-000005080000}"/>
    <cellStyle name="40 % - Markeringsfarve6 5 3" xfId="11509" xr:uid="{00000000-0005-0000-0000-000006080000}"/>
    <cellStyle name="40 % - Markeringsfarve6 5 3 2" xfId="11510" xr:uid="{00000000-0005-0000-0000-000007080000}"/>
    <cellStyle name="40 % - Markeringsfarve6 5 3 3" xfId="11511" xr:uid="{00000000-0005-0000-0000-000008080000}"/>
    <cellStyle name="40 % - Markeringsfarve6 5 4" xfId="11512" xr:uid="{00000000-0005-0000-0000-000009080000}"/>
    <cellStyle name="40 % - Markeringsfarve6 5 4 2" xfId="11513" xr:uid="{00000000-0005-0000-0000-00000A080000}"/>
    <cellStyle name="40 % - Markeringsfarve6 5 4 3" xfId="11514" xr:uid="{00000000-0005-0000-0000-00000B080000}"/>
    <cellStyle name="40 % - Markeringsfarve6 5 5" xfId="11515" xr:uid="{00000000-0005-0000-0000-00000C080000}"/>
    <cellStyle name="40 % - Markeringsfarve6 5 5 2" xfId="11516" xr:uid="{00000000-0005-0000-0000-00000D080000}"/>
    <cellStyle name="40 % - Markeringsfarve6 5 5 3" xfId="11517" xr:uid="{00000000-0005-0000-0000-00000E080000}"/>
    <cellStyle name="40 % - Markeringsfarve6 5 6" xfId="11518" xr:uid="{00000000-0005-0000-0000-00000F080000}"/>
    <cellStyle name="40 % - Markeringsfarve6 5 6 2" xfId="11519" xr:uid="{00000000-0005-0000-0000-000010080000}"/>
    <cellStyle name="40 % - Markeringsfarve6 5 6 3" xfId="11520" xr:uid="{00000000-0005-0000-0000-000011080000}"/>
    <cellStyle name="40 % - Markeringsfarve6 5 7" xfId="11521" xr:uid="{00000000-0005-0000-0000-000012080000}"/>
    <cellStyle name="40 % - Markeringsfarve6 5 7 2" xfId="11522" xr:uid="{00000000-0005-0000-0000-000013080000}"/>
    <cellStyle name="40 % - Markeringsfarve6 5 8" xfId="11523" xr:uid="{00000000-0005-0000-0000-000014080000}"/>
    <cellStyle name="40 % - Markeringsfarve6 6" xfId="929" xr:uid="{00000000-0005-0000-0000-000015080000}"/>
    <cellStyle name="40 % - Markeringsfarve6 6 2" xfId="930" xr:uid="{00000000-0005-0000-0000-000016080000}"/>
    <cellStyle name="40 % - Markeringsfarve6 6 3" xfId="11524" xr:uid="{00000000-0005-0000-0000-000017080000}"/>
    <cellStyle name="40 % - Markeringsfarve6 7" xfId="931" xr:uid="{00000000-0005-0000-0000-000018080000}"/>
    <cellStyle name="40 % - Markeringsfarve6 7 2" xfId="11525" xr:uid="{00000000-0005-0000-0000-000019080000}"/>
    <cellStyle name="40 % - Markeringsfarve6 7 3" xfId="11526" xr:uid="{00000000-0005-0000-0000-00001A080000}"/>
    <cellStyle name="40 % - Markeringsfarve6 8" xfId="11527" xr:uid="{00000000-0005-0000-0000-00001B080000}"/>
    <cellStyle name="40 % - Markeringsfarve6 8 2" xfId="11528" xr:uid="{00000000-0005-0000-0000-00001C080000}"/>
    <cellStyle name="40 % - Markeringsfarve6 8 3" xfId="11529" xr:uid="{00000000-0005-0000-0000-00001D080000}"/>
    <cellStyle name="40 % - Markeringsfarve6 9" xfId="11530" xr:uid="{00000000-0005-0000-0000-00001E080000}"/>
    <cellStyle name="40 % - Markeringsfarve6 9 2" xfId="11531" xr:uid="{00000000-0005-0000-0000-00001F080000}"/>
    <cellStyle name="40 % - Markeringsfarve6 9 3" xfId="11532" xr:uid="{00000000-0005-0000-0000-000020080000}"/>
    <cellStyle name="40% - Accent1 2" xfId="932" xr:uid="{00000000-0005-0000-0000-000021080000}"/>
    <cellStyle name="40% - Accent2 2" xfId="933" xr:uid="{00000000-0005-0000-0000-000022080000}"/>
    <cellStyle name="40% - Accent3 2" xfId="934" xr:uid="{00000000-0005-0000-0000-000023080000}"/>
    <cellStyle name="40% - Accent4 2" xfId="935" xr:uid="{00000000-0005-0000-0000-000024080000}"/>
    <cellStyle name="40% - Accent5 2" xfId="936" xr:uid="{00000000-0005-0000-0000-000025080000}"/>
    <cellStyle name="40% - Accent6 2" xfId="937" xr:uid="{00000000-0005-0000-0000-000026080000}"/>
    <cellStyle name="40% - Colore 1" xfId="18" xr:uid="{00000000-0005-0000-0000-000027080000}"/>
    <cellStyle name="40% - Colore 1 2" xfId="938" xr:uid="{00000000-0005-0000-0000-000028080000}"/>
    <cellStyle name="40% - Colore 2" xfId="19" xr:uid="{00000000-0005-0000-0000-000029080000}"/>
    <cellStyle name="40% - Colore 2 2" xfId="939" xr:uid="{00000000-0005-0000-0000-00002A080000}"/>
    <cellStyle name="40% - Colore 3" xfId="20" xr:uid="{00000000-0005-0000-0000-00002B080000}"/>
    <cellStyle name="40% - Colore 3 2" xfId="940" xr:uid="{00000000-0005-0000-0000-00002C080000}"/>
    <cellStyle name="40% - Colore 4" xfId="21" xr:uid="{00000000-0005-0000-0000-00002D080000}"/>
    <cellStyle name="40% - Colore 4 2" xfId="941" xr:uid="{00000000-0005-0000-0000-00002E080000}"/>
    <cellStyle name="40% - Colore 5" xfId="22" xr:uid="{00000000-0005-0000-0000-00002F080000}"/>
    <cellStyle name="40% - Colore 5 2" xfId="942" xr:uid="{00000000-0005-0000-0000-000030080000}"/>
    <cellStyle name="40% - Colore 6" xfId="23" xr:uid="{00000000-0005-0000-0000-000031080000}"/>
    <cellStyle name="40% - Colore 6 2" xfId="943" xr:uid="{00000000-0005-0000-0000-000032080000}"/>
    <cellStyle name="5x indented GHG Textfiels" xfId="944" xr:uid="{00000000-0005-0000-0000-000033080000}"/>
    <cellStyle name="5x indented GHG Textfiels 2" xfId="945" xr:uid="{00000000-0005-0000-0000-000034080000}"/>
    <cellStyle name="60 % - Markeringsfarve1" xfId="946" xr:uid="{00000000-0005-0000-0000-000035080000}"/>
    <cellStyle name="60 % - Markeringsfarve2" xfId="947" xr:uid="{00000000-0005-0000-0000-000036080000}"/>
    <cellStyle name="60 % - Markeringsfarve3" xfId="948" xr:uid="{00000000-0005-0000-0000-000037080000}"/>
    <cellStyle name="60 % - Markeringsfarve3 2" xfId="11533" xr:uid="{00000000-0005-0000-0000-000038080000}"/>
    <cellStyle name="60 % - Markeringsfarve4" xfId="949" xr:uid="{00000000-0005-0000-0000-000039080000}"/>
    <cellStyle name="60 % - Markeringsfarve4 2" xfId="11534" xr:uid="{00000000-0005-0000-0000-00003A080000}"/>
    <cellStyle name="60 % - Markeringsfarve5" xfId="950" xr:uid="{00000000-0005-0000-0000-00003B080000}"/>
    <cellStyle name="60 % - Markeringsfarve6" xfId="951" xr:uid="{00000000-0005-0000-0000-00003C080000}"/>
    <cellStyle name="60 % - Markeringsfarve6 2" xfId="11535" xr:uid="{00000000-0005-0000-0000-00003D080000}"/>
    <cellStyle name="60% - Accent1 2" xfId="952" xr:uid="{00000000-0005-0000-0000-00003E080000}"/>
    <cellStyle name="60% - Accent2 2" xfId="953" xr:uid="{00000000-0005-0000-0000-00003F080000}"/>
    <cellStyle name="60% - Accent3 2" xfId="954" xr:uid="{00000000-0005-0000-0000-000040080000}"/>
    <cellStyle name="60% - Accent4 2" xfId="955" xr:uid="{00000000-0005-0000-0000-000041080000}"/>
    <cellStyle name="60% - Accent5 2" xfId="956" xr:uid="{00000000-0005-0000-0000-000042080000}"/>
    <cellStyle name="60% - Accent6 2" xfId="957" xr:uid="{00000000-0005-0000-0000-000043080000}"/>
    <cellStyle name="60% - Colore 1" xfId="24" xr:uid="{00000000-0005-0000-0000-000044080000}"/>
    <cellStyle name="60% - Colore 2" xfId="25" xr:uid="{00000000-0005-0000-0000-000045080000}"/>
    <cellStyle name="60% - Colore 3" xfId="26" xr:uid="{00000000-0005-0000-0000-000046080000}"/>
    <cellStyle name="60% - Colore 4" xfId="27" xr:uid="{00000000-0005-0000-0000-000047080000}"/>
    <cellStyle name="60% - Colore 5" xfId="28" xr:uid="{00000000-0005-0000-0000-000048080000}"/>
    <cellStyle name="60% - Colore 6" xfId="29" xr:uid="{00000000-0005-0000-0000-000049080000}"/>
    <cellStyle name="Accent1 2" xfId="958" xr:uid="{00000000-0005-0000-0000-00004A080000}"/>
    <cellStyle name="Accent2 2" xfId="959" xr:uid="{00000000-0005-0000-0000-00004B080000}"/>
    <cellStyle name="Accent3 2" xfId="960" xr:uid="{00000000-0005-0000-0000-00004C080000}"/>
    <cellStyle name="Accent4 2" xfId="961" xr:uid="{00000000-0005-0000-0000-00004D080000}"/>
    <cellStyle name="Accent5 2" xfId="962" xr:uid="{00000000-0005-0000-0000-00004E080000}"/>
    <cellStyle name="Accent6 2" xfId="963" xr:uid="{00000000-0005-0000-0000-00004F080000}"/>
    <cellStyle name="AggblueCels_1x" xfId="9650" xr:uid="{00000000-0005-0000-0000-000050080000}"/>
    <cellStyle name="AggOrange_CRFReport-template" xfId="964" xr:uid="{00000000-0005-0000-0000-000051080000}"/>
    <cellStyle name="AggOrange9_CRFReport-template" xfId="965" xr:uid="{00000000-0005-0000-0000-000052080000}"/>
    <cellStyle name="Bad 2" xfId="30" xr:uid="{00000000-0005-0000-0000-000053080000}"/>
    <cellStyle name="Bad 2 2" xfId="966" xr:uid="{00000000-0005-0000-0000-000054080000}"/>
    <cellStyle name="Bad 3" xfId="967" xr:uid="{00000000-0005-0000-0000-000055080000}"/>
    <cellStyle name="Bad 4" xfId="12649" xr:uid="{00000000-0005-0000-0000-000056080000}"/>
    <cellStyle name="Bad 5" xfId="12650" xr:uid="{00000000-0005-0000-0000-000057080000}"/>
    <cellStyle name="Bemærk! 2" xfId="968" xr:uid="{00000000-0005-0000-0000-000058080000}"/>
    <cellStyle name="Bemærk! 2 10" xfId="11536" xr:uid="{00000000-0005-0000-0000-000059080000}"/>
    <cellStyle name="Bemærk! 2 10 2" xfId="11537" xr:uid="{00000000-0005-0000-0000-00005A080000}"/>
    <cellStyle name="Bemærk! 2 11" xfId="11538" xr:uid="{00000000-0005-0000-0000-00005B080000}"/>
    <cellStyle name="Bemærk! 2 2" xfId="969" xr:uid="{00000000-0005-0000-0000-00005C080000}"/>
    <cellStyle name="Bemærk! 2 2 10" xfId="11539" xr:uid="{00000000-0005-0000-0000-00005D080000}"/>
    <cellStyle name="Bemærk! 2 2 2" xfId="970" xr:uid="{00000000-0005-0000-0000-00005E080000}"/>
    <cellStyle name="Bemærk! 2 2 2 2" xfId="971" xr:uid="{00000000-0005-0000-0000-00005F080000}"/>
    <cellStyle name="Bemærk! 2 2 2 2 2" xfId="11540" xr:uid="{00000000-0005-0000-0000-000060080000}"/>
    <cellStyle name="Bemærk! 2 2 2 2 3" xfId="11541" xr:uid="{00000000-0005-0000-0000-000061080000}"/>
    <cellStyle name="Bemærk! 2 2 2 3" xfId="11542" xr:uid="{00000000-0005-0000-0000-000062080000}"/>
    <cellStyle name="Bemærk! 2 2 2 3 2" xfId="11543" xr:uid="{00000000-0005-0000-0000-000063080000}"/>
    <cellStyle name="Bemærk! 2 2 2 3 3" xfId="11544" xr:uid="{00000000-0005-0000-0000-000064080000}"/>
    <cellStyle name="Bemærk! 2 2 2 4" xfId="11545" xr:uid="{00000000-0005-0000-0000-000065080000}"/>
    <cellStyle name="Bemærk! 2 2 2 4 2" xfId="11546" xr:uid="{00000000-0005-0000-0000-000066080000}"/>
    <cellStyle name="Bemærk! 2 2 2 4 3" xfId="11547" xr:uid="{00000000-0005-0000-0000-000067080000}"/>
    <cellStyle name="Bemærk! 2 2 2 5" xfId="11548" xr:uid="{00000000-0005-0000-0000-000068080000}"/>
    <cellStyle name="Bemærk! 2 2 2 5 2" xfId="11549" xr:uid="{00000000-0005-0000-0000-000069080000}"/>
    <cellStyle name="Bemærk! 2 2 2 5 3" xfId="11550" xr:uid="{00000000-0005-0000-0000-00006A080000}"/>
    <cellStyle name="Bemærk! 2 2 2 6" xfId="11551" xr:uid="{00000000-0005-0000-0000-00006B080000}"/>
    <cellStyle name="Bemærk! 2 2 2 6 2" xfId="11552" xr:uid="{00000000-0005-0000-0000-00006C080000}"/>
    <cellStyle name="Bemærk! 2 2 2 6 3" xfId="11553" xr:uid="{00000000-0005-0000-0000-00006D080000}"/>
    <cellStyle name="Bemærk! 2 2 2 7" xfId="11554" xr:uid="{00000000-0005-0000-0000-00006E080000}"/>
    <cellStyle name="Bemærk! 2 2 2 7 2" xfId="11555" xr:uid="{00000000-0005-0000-0000-00006F080000}"/>
    <cellStyle name="Bemærk! 2 2 2 8" xfId="11556" xr:uid="{00000000-0005-0000-0000-000070080000}"/>
    <cellStyle name="Bemærk! 2 2 3" xfId="972" xr:uid="{00000000-0005-0000-0000-000071080000}"/>
    <cellStyle name="Bemærk! 2 2 3 2" xfId="973" xr:uid="{00000000-0005-0000-0000-000072080000}"/>
    <cellStyle name="Bemærk! 2 2 3 2 2" xfId="11557" xr:uid="{00000000-0005-0000-0000-000073080000}"/>
    <cellStyle name="Bemærk! 2 2 3 2 3" xfId="11558" xr:uid="{00000000-0005-0000-0000-000074080000}"/>
    <cellStyle name="Bemærk! 2 2 3 3" xfId="11559" xr:uid="{00000000-0005-0000-0000-000075080000}"/>
    <cellStyle name="Bemærk! 2 2 3 3 2" xfId="11560" xr:uid="{00000000-0005-0000-0000-000076080000}"/>
    <cellStyle name="Bemærk! 2 2 3 3 3" xfId="11561" xr:uid="{00000000-0005-0000-0000-000077080000}"/>
    <cellStyle name="Bemærk! 2 2 3 4" xfId="11562" xr:uid="{00000000-0005-0000-0000-000078080000}"/>
    <cellStyle name="Bemærk! 2 2 3 4 2" xfId="11563" xr:uid="{00000000-0005-0000-0000-000079080000}"/>
    <cellStyle name="Bemærk! 2 2 3 4 3" xfId="11564" xr:uid="{00000000-0005-0000-0000-00007A080000}"/>
    <cellStyle name="Bemærk! 2 2 3 5" xfId="11565" xr:uid="{00000000-0005-0000-0000-00007B080000}"/>
    <cellStyle name="Bemærk! 2 2 3 5 2" xfId="11566" xr:uid="{00000000-0005-0000-0000-00007C080000}"/>
    <cellStyle name="Bemærk! 2 2 3 5 3" xfId="11567" xr:uid="{00000000-0005-0000-0000-00007D080000}"/>
    <cellStyle name="Bemærk! 2 2 3 6" xfId="11568" xr:uid="{00000000-0005-0000-0000-00007E080000}"/>
    <cellStyle name="Bemærk! 2 2 3 6 2" xfId="11569" xr:uid="{00000000-0005-0000-0000-00007F080000}"/>
    <cellStyle name="Bemærk! 2 2 3 6 3" xfId="11570" xr:uid="{00000000-0005-0000-0000-000080080000}"/>
    <cellStyle name="Bemærk! 2 2 3 7" xfId="11571" xr:uid="{00000000-0005-0000-0000-000081080000}"/>
    <cellStyle name="Bemærk! 2 2 3 7 2" xfId="11572" xr:uid="{00000000-0005-0000-0000-000082080000}"/>
    <cellStyle name="Bemærk! 2 2 3 8" xfId="11573" xr:uid="{00000000-0005-0000-0000-000083080000}"/>
    <cellStyle name="Bemærk! 2 2 4" xfId="974" xr:uid="{00000000-0005-0000-0000-000084080000}"/>
    <cellStyle name="Bemærk! 2 2 4 2" xfId="11574" xr:uid="{00000000-0005-0000-0000-000085080000}"/>
    <cellStyle name="Bemærk! 2 2 4 3" xfId="11575" xr:uid="{00000000-0005-0000-0000-000086080000}"/>
    <cellStyle name="Bemærk! 2 2 5" xfId="11576" xr:uid="{00000000-0005-0000-0000-000087080000}"/>
    <cellStyle name="Bemærk! 2 2 5 2" xfId="11577" xr:uid="{00000000-0005-0000-0000-000088080000}"/>
    <cellStyle name="Bemærk! 2 2 5 3" xfId="11578" xr:uid="{00000000-0005-0000-0000-000089080000}"/>
    <cellStyle name="Bemærk! 2 2 6" xfId="11579" xr:uid="{00000000-0005-0000-0000-00008A080000}"/>
    <cellStyle name="Bemærk! 2 2 6 2" xfId="11580" xr:uid="{00000000-0005-0000-0000-00008B080000}"/>
    <cellStyle name="Bemærk! 2 2 6 3" xfId="11581" xr:uid="{00000000-0005-0000-0000-00008C080000}"/>
    <cellStyle name="Bemærk! 2 2 7" xfId="11582" xr:uid="{00000000-0005-0000-0000-00008D080000}"/>
    <cellStyle name="Bemærk! 2 2 7 2" xfId="11583" xr:uid="{00000000-0005-0000-0000-00008E080000}"/>
    <cellStyle name="Bemærk! 2 2 7 3" xfId="11584" xr:uid="{00000000-0005-0000-0000-00008F080000}"/>
    <cellStyle name="Bemærk! 2 2 8" xfId="11585" xr:uid="{00000000-0005-0000-0000-000090080000}"/>
    <cellStyle name="Bemærk! 2 2 8 2" xfId="11586" xr:uid="{00000000-0005-0000-0000-000091080000}"/>
    <cellStyle name="Bemærk! 2 2 8 3" xfId="11587" xr:uid="{00000000-0005-0000-0000-000092080000}"/>
    <cellStyle name="Bemærk! 2 2 9" xfId="11588" xr:uid="{00000000-0005-0000-0000-000093080000}"/>
    <cellStyle name="Bemærk! 2 2 9 2" xfId="11589" xr:uid="{00000000-0005-0000-0000-000094080000}"/>
    <cellStyle name="Bemærk! 2 3" xfId="975" xr:uid="{00000000-0005-0000-0000-000095080000}"/>
    <cellStyle name="Bemærk! 2 3 2" xfId="976" xr:uid="{00000000-0005-0000-0000-000096080000}"/>
    <cellStyle name="Bemærk! 2 3 2 2" xfId="11590" xr:uid="{00000000-0005-0000-0000-000097080000}"/>
    <cellStyle name="Bemærk! 2 3 2 3" xfId="11591" xr:uid="{00000000-0005-0000-0000-000098080000}"/>
    <cellStyle name="Bemærk! 2 3 3" xfId="11592" xr:uid="{00000000-0005-0000-0000-000099080000}"/>
    <cellStyle name="Bemærk! 2 3 3 2" xfId="11593" xr:uid="{00000000-0005-0000-0000-00009A080000}"/>
    <cellStyle name="Bemærk! 2 3 3 3" xfId="11594" xr:uid="{00000000-0005-0000-0000-00009B080000}"/>
    <cellStyle name="Bemærk! 2 3 4" xfId="11595" xr:uid="{00000000-0005-0000-0000-00009C080000}"/>
    <cellStyle name="Bemærk! 2 3 4 2" xfId="11596" xr:uid="{00000000-0005-0000-0000-00009D080000}"/>
    <cellStyle name="Bemærk! 2 3 4 3" xfId="11597" xr:uid="{00000000-0005-0000-0000-00009E080000}"/>
    <cellStyle name="Bemærk! 2 3 5" xfId="11598" xr:uid="{00000000-0005-0000-0000-00009F080000}"/>
    <cellStyle name="Bemærk! 2 3 5 2" xfId="11599" xr:uid="{00000000-0005-0000-0000-0000A0080000}"/>
    <cellStyle name="Bemærk! 2 3 5 3" xfId="11600" xr:uid="{00000000-0005-0000-0000-0000A1080000}"/>
    <cellStyle name="Bemærk! 2 3 6" xfId="11601" xr:uid="{00000000-0005-0000-0000-0000A2080000}"/>
    <cellStyle name="Bemærk! 2 3 6 2" xfId="11602" xr:uid="{00000000-0005-0000-0000-0000A3080000}"/>
    <cellStyle name="Bemærk! 2 3 6 3" xfId="11603" xr:uid="{00000000-0005-0000-0000-0000A4080000}"/>
    <cellStyle name="Bemærk! 2 3 7" xfId="11604" xr:uid="{00000000-0005-0000-0000-0000A5080000}"/>
    <cellStyle name="Bemærk! 2 3 7 2" xfId="11605" xr:uid="{00000000-0005-0000-0000-0000A6080000}"/>
    <cellStyle name="Bemærk! 2 3 8" xfId="11606" xr:uid="{00000000-0005-0000-0000-0000A7080000}"/>
    <cellStyle name="Bemærk! 2 4" xfId="977" xr:uid="{00000000-0005-0000-0000-0000A8080000}"/>
    <cellStyle name="Bemærk! 2 4 2" xfId="978" xr:uid="{00000000-0005-0000-0000-0000A9080000}"/>
    <cellStyle name="Bemærk! 2 4 2 2" xfId="11607" xr:uid="{00000000-0005-0000-0000-0000AA080000}"/>
    <cellStyle name="Bemærk! 2 4 2 3" xfId="11608" xr:uid="{00000000-0005-0000-0000-0000AB080000}"/>
    <cellStyle name="Bemærk! 2 4 3" xfId="11609" xr:uid="{00000000-0005-0000-0000-0000AC080000}"/>
    <cellStyle name="Bemærk! 2 4 3 2" xfId="11610" xr:uid="{00000000-0005-0000-0000-0000AD080000}"/>
    <cellStyle name="Bemærk! 2 4 3 3" xfId="11611" xr:uid="{00000000-0005-0000-0000-0000AE080000}"/>
    <cellStyle name="Bemærk! 2 4 4" xfId="11612" xr:uid="{00000000-0005-0000-0000-0000AF080000}"/>
    <cellStyle name="Bemærk! 2 4 4 2" xfId="11613" xr:uid="{00000000-0005-0000-0000-0000B0080000}"/>
    <cellStyle name="Bemærk! 2 4 4 3" xfId="11614" xr:uid="{00000000-0005-0000-0000-0000B1080000}"/>
    <cellStyle name="Bemærk! 2 4 5" xfId="11615" xr:uid="{00000000-0005-0000-0000-0000B2080000}"/>
    <cellStyle name="Bemærk! 2 4 5 2" xfId="11616" xr:uid="{00000000-0005-0000-0000-0000B3080000}"/>
    <cellStyle name="Bemærk! 2 4 5 3" xfId="11617" xr:uid="{00000000-0005-0000-0000-0000B4080000}"/>
    <cellStyle name="Bemærk! 2 4 6" xfId="11618" xr:uid="{00000000-0005-0000-0000-0000B5080000}"/>
    <cellStyle name="Bemærk! 2 4 6 2" xfId="11619" xr:uid="{00000000-0005-0000-0000-0000B6080000}"/>
    <cellStyle name="Bemærk! 2 4 6 3" xfId="11620" xr:uid="{00000000-0005-0000-0000-0000B7080000}"/>
    <cellStyle name="Bemærk! 2 4 7" xfId="11621" xr:uid="{00000000-0005-0000-0000-0000B8080000}"/>
    <cellStyle name="Bemærk! 2 4 7 2" xfId="11622" xr:uid="{00000000-0005-0000-0000-0000B9080000}"/>
    <cellStyle name="Bemærk! 2 4 8" xfId="11623" xr:uid="{00000000-0005-0000-0000-0000BA080000}"/>
    <cellStyle name="Bemærk! 2 5" xfId="979" xr:uid="{00000000-0005-0000-0000-0000BB080000}"/>
    <cellStyle name="Bemærk! 2 5 2" xfId="980" xr:uid="{00000000-0005-0000-0000-0000BC080000}"/>
    <cellStyle name="Bemærk! 2 5 3" xfId="11624" xr:uid="{00000000-0005-0000-0000-0000BD080000}"/>
    <cellStyle name="Bemærk! 2 6" xfId="981" xr:uid="{00000000-0005-0000-0000-0000BE080000}"/>
    <cellStyle name="Bemærk! 2 6 2" xfId="11625" xr:uid="{00000000-0005-0000-0000-0000BF080000}"/>
    <cellStyle name="Bemærk! 2 6 3" xfId="11626" xr:uid="{00000000-0005-0000-0000-0000C0080000}"/>
    <cellStyle name="Bemærk! 2 7" xfId="982" xr:uid="{00000000-0005-0000-0000-0000C1080000}"/>
    <cellStyle name="Bemærk! 2 7 2" xfId="983" xr:uid="{00000000-0005-0000-0000-0000C2080000}"/>
    <cellStyle name="Bemærk! 2 7 3" xfId="11627" xr:uid="{00000000-0005-0000-0000-0000C3080000}"/>
    <cellStyle name="Bemærk! 2 8" xfId="984" xr:uid="{00000000-0005-0000-0000-0000C4080000}"/>
    <cellStyle name="Bemærk! 2 8 2" xfId="11628" xr:uid="{00000000-0005-0000-0000-0000C5080000}"/>
    <cellStyle name="Bemærk! 2 8 3" xfId="11629" xr:uid="{00000000-0005-0000-0000-0000C6080000}"/>
    <cellStyle name="Bemærk! 2 9" xfId="11630" xr:uid="{00000000-0005-0000-0000-0000C7080000}"/>
    <cellStyle name="Bemærk! 2 9 2" xfId="11631" xr:uid="{00000000-0005-0000-0000-0000C8080000}"/>
    <cellStyle name="Bemærk! 2 9 3" xfId="11632" xr:uid="{00000000-0005-0000-0000-0000C9080000}"/>
    <cellStyle name="Bemærk! 3" xfId="985" xr:uid="{00000000-0005-0000-0000-0000CA080000}"/>
    <cellStyle name="Bemærk! 3 10" xfId="11633" xr:uid="{00000000-0005-0000-0000-0000CB080000}"/>
    <cellStyle name="Bemærk! 3 2" xfId="9659" xr:uid="{00000000-0005-0000-0000-0000CC080000}"/>
    <cellStyle name="Bemærk! 3 2 2" xfId="11634" xr:uid="{00000000-0005-0000-0000-0000CD080000}"/>
    <cellStyle name="Bemærk! 3 2 2 2" xfId="11635" xr:uid="{00000000-0005-0000-0000-0000CE080000}"/>
    <cellStyle name="Bemærk! 3 2 2 3" xfId="11636" xr:uid="{00000000-0005-0000-0000-0000CF080000}"/>
    <cellStyle name="Bemærk! 3 2 3" xfId="11637" xr:uid="{00000000-0005-0000-0000-0000D0080000}"/>
    <cellStyle name="Bemærk! 3 2 3 2" xfId="11638" xr:uid="{00000000-0005-0000-0000-0000D1080000}"/>
    <cellStyle name="Bemærk! 3 2 3 3" xfId="11639" xr:uid="{00000000-0005-0000-0000-0000D2080000}"/>
    <cellStyle name="Bemærk! 3 2 4" xfId="11640" xr:uid="{00000000-0005-0000-0000-0000D3080000}"/>
    <cellStyle name="Bemærk! 3 2 4 2" xfId="11641" xr:uid="{00000000-0005-0000-0000-0000D4080000}"/>
    <cellStyle name="Bemærk! 3 2 4 3" xfId="11642" xr:uid="{00000000-0005-0000-0000-0000D5080000}"/>
    <cellStyle name="Bemærk! 3 2 5" xfId="11643" xr:uid="{00000000-0005-0000-0000-0000D6080000}"/>
    <cellStyle name="Bemærk! 3 2 5 2" xfId="11644" xr:uid="{00000000-0005-0000-0000-0000D7080000}"/>
    <cellStyle name="Bemærk! 3 2 5 3" xfId="11645" xr:uid="{00000000-0005-0000-0000-0000D8080000}"/>
    <cellStyle name="Bemærk! 3 2 6" xfId="11646" xr:uid="{00000000-0005-0000-0000-0000D9080000}"/>
    <cellStyle name="Bemærk! 3 2 6 2" xfId="11647" xr:uid="{00000000-0005-0000-0000-0000DA080000}"/>
    <cellStyle name="Bemærk! 3 2 6 3" xfId="11648" xr:uid="{00000000-0005-0000-0000-0000DB080000}"/>
    <cellStyle name="Bemærk! 3 2 7" xfId="11649" xr:uid="{00000000-0005-0000-0000-0000DC080000}"/>
    <cellStyle name="Bemærk! 3 2 7 2" xfId="11650" xr:uid="{00000000-0005-0000-0000-0000DD080000}"/>
    <cellStyle name="Bemærk! 3 2 8" xfId="11651" xr:uid="{00000000-0005-0000-0000-0000DE080000}"/>
    <cellStyle name="Bemærk! 3 3" xfId="11652" xr:uid="{00000000-0005-0000-0000-0000DF080000}"/>
    <cellStyle name="Bemærk! 3 3 2" xfId="11653" xr:uid="{00000000-0005-0000-0000-0000E0080000}"/>
    <cellStyle name="Bemærk! 3 3 2 2" xfId="11654" xr:uid="{00000000-0005-0000-0000-0000E1080000}"/>
    <cellStyle name="Bemærk! 3 3 2 3" xfId="11655" xr:uid="{00000000-0005-0000-0000-0000E2080000}"/>
    <cellStyle name="Bemærk! 3 3 3" xfId="11656" xr:uid="{00000000-0005-0000-0000-0000E3080000}"/>
    <cellStyle name="Bemærk! 3 3 3 2" xfId="11657" xr:uid="{00000000-0005-0000-0000-0000E4080000}"/>
    <cellStyle name="Bemærk! 3 3 3 3" xfId="11658" xr:uid="{00000000-0005-0000-0000-0000E5080000}"/>
    <cellStyle name="Bemærk! 3 3 4" xfId="11659" xr:uid="{00000000-0005-0000-0000-0000E6080000}"/>
    <cellStyle name="Bemærk! 3 3 4 2" xfId="11660" xr:uid="{00000000-0005-0000-0000-0000E7080000}"/>
    <cellStyle name="Bemærk! 3 3 4 3" xfId="11661" xr:uid="{00000000-0005-0000-0000-0000E8080000}"/>
    <cellStyle name="Bemærk! 3 3 5" xfId="11662" xr:uid="{00000000-0005-0000-0000-0000E9080000}"/>
    <cellStyle name="Bemærk! 3 3 5 2" xfId="11663" xr:uid="{00000000-0005-0000-0000-0000EA080000}"/>
    <cellStyle name="Bemærk! 3 3 5 3" xfId="11664" xr:uid="{00000000-0005-0000-0000-0000EB080000}"/>
    <cellStyle name="Bemærk! 3 3 6" xfId="11665" xr:uid="{00000000-0005-0000-0000-0000EC080000}"/>
    <cellStyle name="Bemærk! 3 3 6 2" xfId="11666" xr:uid="{00000000-0005-0000-0000-0000ED080000}"/>
    <cellStyle name="Bemærk! 3 3 6 3" xfId="11667" xr:uid="{00000000-0005-0000-0000-0000EE080000}"/>
    <cellStyle name="Bemærk! 3 3 7" xfId="11668" xr:uid="{00000000-0005-0000-0000-0000EF080000}"/>
    <cellStyle name="Bemærk! 3 3 7 2" xfId="11669" xr:uid="{00000000-0005-0000-0000-0000F0080000}"/>
    <cellStyle name="Bemærk! 3 3 8" xfId="11670" xr:uid="{00000000-0005-0000-0000-0000F1080000}"/>
    <cellStyle name="Bemærk! 3 4" xfId="11671" xr:uid="{00000000-0005-0000-0000-0000F2080000}"/>
    <cellStyle name="Bemærk! 3 4 2" xfId="11672" xr:uid="{00000000-0005-0000-0000-0000F3080000}"/>
    <cellStyle name="Bemærk! 3 4 3" xfId="11673" xr:uid="{00000000-0005-0000-0000-0000F4080000}"/>
    <cellStyle name="Bemærk! 3 5" xfId="11674" xr:uid="{00000000-0005-0000-0000-0000F5080000}"/>
    <cellStyle name="Bemærk! 3 5 2" xfId="11675" xr:uid="{00000000-0005-0000-0000-0000F6080000}"/>
    <cellStyle name="Bemærk! 3 5 3" xfId="11676" xr:uid="{00000000-0005-0000-0000-0000F7080000}"/>
    <cellStyle name="Bemærk! 3 6" xfId="11677" xr:uid="{00000000-0005-0000-0000-0000F8080000}"/>
    <cellStyle name="Bemærk! 3 6 2" xfId="11678" xr:uid="{00000000-0005-0000-0000-0000F9080000}"/>
    <cellStyle name="Bemærk! 3 6 3" xfId="11679" xr:uid="{00000000-0005-0000-0000-0000FA080000}"/>
    <cellStyle name="Bemærk! 3 7" xfId="11680" xr:uid="{00000000-0005-0000-0000-0000FB080000}"/>
    <cellStyle name="Bemærk! 3 7 2" xfId="11681" xr:uid="{00000000-0005-0000-0000-0000FC080000}"/>
    <cellStyle name="Bemærk! 3 7 3" xfId="11682" xr:uid="{00000000-0005-0000-0000-0000FD080000}"/>
    <cellStyle name="Bemærk! 3 8" xfId="11683" xr:uid="{00000000-0005-0000-0000-0000FE080000}"/>
    <cellStyle name="Bemærk! 3 8 2" xfId="11684" xr:uid="{00000000-0005-0000-0000-0000FF080000}"/>
    <cellStyle name="Bemærk! 3 8 3" xfId="11685" xr:uid="{00000000-0005-0000-0000-000000090000}"/>
    <cellStyle name="Bemærk! 3 9" xfId="11686" xr:uid="{00000000-0005-0000-0000-000001090000}"/>
    <cellStyle name="Bemærk! 3 9 2" xfId="11687" xr:uid="{00000000-0005-0000-0000-000002090000}"/>
    <cellStyle name="Bemærk! 4" xfId="986" xr:uid="{00000000-0005-0000-0000-000003090000}"/>
    <cellStyle name="Bemærk! 4 2" xfId="987" xr:uid="{00000000-0005-0000-0000-000004090000}"/>
    <cellStyle name="Bemærk! 4 2 2" xfId="988" xr:uid="{00000000-0005-0000-0000-000005090000}"/>
    <cellStyle name="Bemærk! 5" xfId="989" xr:uid="{00000000-0005-0000-0000-000006090000}"/>
    <cellStyle name="Bemærk! 6" xfId="990" xr:uid="{00000000-0005-0000-0000-000007090000}"/>
    <cellStyle name="Bemærk! 6 2" xfId="991" xr:uid="{00000000-0005-0000-0000-000008090000}"/>
    <cellStyle name="Bruger data" xfId="992" xr:uid="{00000000-0005-0000-0000-000009090000}"/>
    <cellStyle name="Bruger data 2" xfId="12651" xr:uid="{00000000-0005-0000-0000-00000A090000}"/>
    <cellStyle name="Bruger data 2 2" xfId="15890" xr:uid="{00000000-0005-0000-0000-00000B090000}"/>
    <cellStyle name="Bruger data 3" xfId="12725" xr:uid="{00000000-0005-0000-0000-00000C090000}"/>
    <cellStyle name="C01_Main head" xfId="993" xr:uid="{00000000-0005-0000-0000-00000D090000}"/>
    <cellStyle name="C02_Column heads" xfId="994" xr:uid="{00000000-0005-0000-0000-00000E090000}"/>
    <cellStyle name="C03_Sub head bold" xfId="995" xr:uid="{00000000-0005-0000-0000-00000F090000}"/>
    <cellStyle name="C03a_Sub head" xfId="996" xr:uid="{00000000-0005-0000-0000-000010090000}"/>
    <cellStyle name="C04_Total text white bold" xfId="997" xr:uid="{00000000-0005-0000-0000-000011090000}"/>
    <cellStyle name="C04a_Total text black with rule" xfId="998" xr:uid="{00000000-0005-0000-0000-000012090000}"/>
    <cellStyle name="C05_Main text" xfId="999" xr:uid="{00000000-0005-0000-0000-000013090000}"/>
    <cellStyle name="C06_Figs" xfId="1000" xr:uid="{00000000-0005-0000-0000-000014090000}"/>
    <cellStyle name="C07_Figs 1 dec percent" xfId="1001" xr:uid="{00000000-0005-0000-0000-000015090000}"/>
    <cellStyle name="C08_Figs 1 decimal" xfId="1002" xr:uid="{00000000-0005-0000-0000-000016090000}"/>
    <cellStyle name="C09_Notes" xfId="1003" xr:uid="{00000000-0005-0000-0000-000017090000}"/>
    <cellStyle name="Calcolo" xfId="31" xr:uid="{00000000-0005-0000-0000-000018090000}"/>
    <cellStyle name="Calcolo 2" xfId="1004" xr:uid="{00000000-0005-0000-0000-000019090000}"/>
    <cellStyle name="Calcolo 2 2" xfId="1005" xr:uid="{00000000-0005-0000-0000-00001A090000}"/>
    <cellStyle name="Calcolo 2 2 2" xfId="12652" xr:uid="{00000000-0005-0000-0000-00001B090000}"/>
    <cellStyle name="Calcolo 2 2 2 2" xfId="15891" xr:uid="{00000000-0005-0000-0000-00001C090000}"/>
    <cellStyle name="Calcolo 2 2 3" xfId="12728" xr:uid="{00000000-0005-0000-0000-00001D090000}"/>
    <cellStyle name="Calcolo 2 3" xfId="9660" xr:uid="{00000000-0005-0000-0000-00001E090000}"/>
    <cellStyle name="Calcolo 2 3 2" xfId="15388" xr:uid="{00000000-0005-0000-0000-00001F090000}"/>
    <cellStyle name="Calcolo 2 4" xfId="9661" xr:uid="{00000000-0005-0000-0000-000020090000}"/>
    <cellStyle name="Calcolo 2 4 2" xfId="15389" xr:uid="{00000000-0005-0000-0000-000021090000}"/>
    <cellStyle name="Calcolo 2 5" xfId="9662" xr:uid="{00000000-0005-0000-0000-000022090000}"/>
    <cellStyle name="Calcolo 2 5 2" xfId="15390" xr:uid="{00000000-0005-0000-0000-000023090000}"/>
    <cellStyle name="Calcolo 2 6" xfId="12727" xr:uid="{00000000-0005-0000-0000-000024090000}"/>
    <cellStyle name="Calcolo 3" xfId="1006" xr:uid="{00000000-0005-0000-0000-000025090000}"/>
    <cellStyle name="Calcolo 3 2" xfId="11688" xr:uid="{00000000-0005-0000-0000-000026090000}"/>
    <cellStyle name="Calcolo 3 2 2" xfId="15397" xr:uid="{00000000-0005-0000-0000-000027090000}"/>
    <cellStyle name="Calcolo 3 3" xfId="12729" xr:uid="{00000000-0005-0000-0000-000028090000}"/>
    <cellStyle name="Calcolo 4" xfId="1007" xr:uid="{00000000-0005-0000-0000-000029090000}"/>
    <cellStyle name="Calcolo 4 2" xfId="12653" xr:uid="{00000000-0005-0000-0000-00002A090000}"/>
    <cellStyle name="Calcolo 4 2 2" xfId="15892" xr:uid="{00000000-0005-0000-0000-00002B090000}"/>
    <cellStyle name="Calcolo 4 3" xfId="12654" xr:uid="{00000000-0005-0000-0000-00002C090000}"/>
    <cellStyle name="Calcolo 4 3 2" xfId="15893" xr:uid="{00000000-0005-0000-0000-00002D090000}"/>
    <cellStyle name="Calcolo 4 4" xfId="12730" xr:uid="{00000000-0005-0000-0000-00002E090000}"/>
    <cellStyle name="Calcolo 5" xfId="1008" xr:uid="{00000000-0005-0000-0000-00002F090000}"/>
    <cellStyle name="Calcolo 5 2" xfId="12655" xr:uid="{00000000-0005-0000-0000-000030090000}"/>
    <cellStyle name="Calcolo 5 2 2" xfId="15894" xr:uid="{00000000-0005-0000-0000-000031090000}"/>
    <cellStyle name="Calcolo 5 3" xfId="12656" xr:uid="{00000000-0005-0000-0000-000032090000}"/>
    <cellStyle name="Calcolo 5 3 2" xfId="15895" xr:uid="{00000000-0005-0000-0000-000033090000}"/>
    <cellStyle name="Calcolo 5 4" xfId="12731" xr:uid="{00000000-0005-0000-0000-000034090000}"/>
    <cellStyle name="Calcolo 6" xfId="1009" xr:uid="{00000000-0005-0000-0000-000035090000}"/>
    <cellStyle name="Calcolo 6 2" xfId="12657" xr:uid="{00000000-0005-0000-0000-000036090000}"/>
    <cellStyle name="Calcolo 6 2 2" xfId="15896" xr:uid="{00000000-0005-0000-0000-000037090000}"/>
    <cellStyle name="Calcolo 6 3" xfId="12658" xr:uid="{00000000-0005-0000-0000-000038090000}"/>
    <cellStyle name="Calcolo 6 3 2" xfId="15897" xr:uid="{00000000-0005-0000-0000-000039090000}"/>
    <cellStyle name="Calcolo 6 4" xfId="12732" xr:uid="{00000000-0005-0000-0000-00003A090000}"/>
    <cellStyle name="Calcolo 7" xfId="1010" xr:uid="{00000000-0005-0000-0000-00003B090000}"/>
    <cellStyle name="Calcolo 7 2" xfId="12659" xr:uid="{00000000-0005-0000-0000-00003C090000}"/>
    <cellStyle name="Calcolo 7 2 2" xfId="15898" xr:uid="{00000000-0005-0000-0000-00003D090000}"/>
    <cellStyle name="Calcolo 7 3" xfId="12660" xr:uid="{00000000-0005-0000-0000-00003E090000}"/>
    <cellStyle name="Calcolo 7 3 2" xfId="15899" xr:uid="{00000000-0005-0000-0000-00003F090000}"/>
    <cellStyle name="Calcolo 7 4" xfId="12733" xr:uid="{00000000-0005-0000-0000-000040090000}"/>
    <cellStyle name="Calcolo 8" xfId="12726" xr:uid="{00000000-0005-0000-0000-000041090000}"/>
    <cellStyle name="Calculation 2" xfId="1011" xr:uid="{00000000-0005-0000-0000-000042090000}"/>
    <cellStyle name="Calculation 2 2" xfId="1012" xr:uid="{00000000-0005-0000-0000-000043090000}"/>
    <cellStyle name="Calculation 2 2 2" xfId="12661" xr:uid="{00000000-0005-0000-0000-000044090000}"/>
    <cellStyle name="Calculation 2 2 2 2" xfId="15900" xr:uid="{00000000-0005-0000-0000-000045090000}"/>
    <cellStyle name="Calculation 2 2 3" xfId="12662" xr:uid="{00000000-0005-0000-0000-000046090000}"/>
    <cellStyle name="Calculation 2 2 3 2" xfId="15901" xr:uid="{00000000-0005-0000-0000-000047090000}"/>
    <cellStyle name="Calculation 2 2 4" xfId="12734" xr:uid="{00000000-0005-0000-0000-000048090000}"/>
    <cellStyle name="Calculation 2 3" xfId="1013" xr:uid="{00000000-0005-0000-0000-000049090000}"/>
    <cellStyle name="Calculation 2 3 2" xfId="12663" xr:uid="{00000000-0005-0000-0000-00004A090000}"/>
    <cellStyle name="Calculation 2 3 2 2" xfId="15902" xr:uid="{00000000-0005-0000-0000-00004B090000}"/>
    <cellStyle name="Calculation 2 3 3" xfId="12664" xr:uid="{00000000-0005-0000-0000-00004C090000}"/>
    <cellStyle name="Calculation 2 3 3 2" xfId="15903" xr:uid="{00000000-0005-0000-0000-00004D090000}"/>
    <cellStyle name="Calculation 2 3 4" xfId="12735" xr:uid="{00000000-0005-0000-0000-00004E090000}"/>
    <cellStyle name="Calculation 2 4" xfId="1014" xr:uid="{00000000-0005-0000-0000-00004F090000}"/>
    <cellStyle name="Calculations" xfId="1015" xr:uid="{00000000-0005-0000-0000-000050090000}"/>
    <cellStyle name="Calculations 2" xfId="12665" xr:uid="{00000000-0005-0000-0000-000051090000}"/>
    <cellStyle name="Calculations 2 2" xfId="15904" xr:uid="{00000000-0005-0000-0000-000052090000}"/>
    <cellStyle name="Calculations 3" xfId="12736" xr:uid="{00000000-0005-0000-0000-000053090000}"/>
    <cellStyle name="Cella collegata" xfId="32" xr:uid="{00000000-0005-0000-0000-000054090000}"/>
    <cellStyle name="Cella da controllare" xfId="33" xr:uid="{00000000-0005-0000-0000-000055090000}"/>
    <cellStyle name="Check Cell 2" xfId="1016" xr:uid="{00000000-0005-0000-0000-000056090000}"/>
    <cellStyle name="Colore 1" xfId="34" xr:uid="{00000000-0005-0000-0000-000057090000}"/>
    <cellStyle name="Colore 2" xfId="35" xr:uid="{00000000-0005-0000-0000-000058090000}"/>
    <cellStyle name="Colore 3" xfId="36" xr:uid="{00000000-0005-0000-0000-000059090000}"/>
    <cellStyle name="Colore 4" xfId="37" xr:uid="{00000000-0005-0000-0000-00005A090000}"/>
    <cellStyle name="Colore 5" xfId="38" xr:uid="{00000000-0005-0000-0000-00005B090000}"/>
    <cellStyle name="Colore 6" xfId="39" xr:uid="{00000000-0005-0000-0000-00005C090000}"/>
    <cellStyle name="Comma" xfId="718" builtinId="3"/>
    <cellStyle name="Comma 10" xfId="1017" xr:uid="{00000000-0005-0000-0000-00005E090000}"/>
    <cellStyle name="Comma 11" xfId="1018" xr:uid="{00000000-0005-0000-0000-00005F090000}"/>
    <cellStyle name="Comma 12" xfId="1019" xr:uid="{00000000-0005-0000-0000-000060090000}"/>
    <cellStyle name="Comma 13" xfId="1020" xr:uid="{00000000-0005-0000-0000-000061090000}"/>
    <cellStyle name="Comma 13 2" xfId="12737" xr:uid="{00000000-0005-0000-0000-000062090000}"/>
    <cellStyle name="Comma 2" xfId="11" xr:uid="{00000000-0005-0000-0000-000063090000}"/>
    <cellStyle name="Comma 2 10" xfId="1022" xr:uid="{00000000-0005-0000-0000-000064090000}"/>
    <cellStyle name="Comma 2 11" xfId="1023" xr:uid="{00000000-0005-0000-0000-000065090000}"/>
    <cellStyle name="Comma 2 12" xfId="12738" xr:uid="{00000000-0005-0000-0000-000066090000}"/>
    <cellStyle name="Comma 2 12 2" xfId="18582" xr:uid="{00000000-0005-0000-0000-000067090000}"/>
    <cellStyle name="Comma 2 12 3" xfId="23884" xr:uid="{00000000-0005-0000-0000-000068090000}"/>
    <cellStyle name="Comma 2 13" xfId="15931" xr:uid="{00000000-0005-0000-0000-000069090000}"/>
    <cellStyle name="Comma 2 14" xfId="21233" xr:uid="{00000000-0005-0000-0000-00006A090000}"/>
    <cellStyle name="Comma 2 15" xfId="1021" xr:uid="{00000000-0005-0000-0000-00006B090000}"/>
    <cellStyle name="Comma 2 2" xfId="1024" xr:uid="{00000000-0005-0000-0000-00006C090000}"/>
    <cellStyle name="Comma 2 2 2" xfId="1025" xr:uid="{00000000-0005-0000-0000-00006D090000}"/>
    <cellStyle name="Comma 2 2 2 2" xfId="1026" xr:uid="{00000000-0005-0000-0000-00006E090000}"/>
    <cellStyle name="Comma 2 2 2 2 2" xfId="1027" xr:uid="{00000000-0005-0000-0000-00006F090000}"/>
    <cellStyle name="Comma 2 2 2 3" xfId="1028" xr:uid="{00000000-0005-0000-0000-000070090000}"/>
    <cellStyle name="Comma 2 2 2 4" xfId="1029" xr:uid="{00000000-0005-0000-0000-000071090000}"/>
    <cellStyle name="Comma 2 2 3" xfId="1030" xr:uid="{00000000-0005-0000-0000-000072090000}"/>
    <cellStyle name="Comma 2 2 3 2" xfId="1031" xr:uid="{00000000-0005-0000-0000-000073090000}"/>
    <cellStyle name="Comma 2 2 4" xfId="1032" xr:uid="{00000000-0005-0000-0000-000074090000}"/>
    <cellStyle name="Comma 2 2 5" xfId="1033" xr:uid="{00000000-0005-0000-0000-000075090000}"/>
    <cellStyle name="Comma 2 2 6" xfId="1034" xr:uid="{00000000-0005-0000-0000-000076090000}"/>
    <cellStyle name="Comma 2 3" xfId="1035" xr:uid="{00000000-0005-0000-0000-000077090000}"/>
    <cellStyle name="Comma 2 3 2" xfId="1036" xr:uid="{00000000-0005-0000-0000-000078090000}"/>
    <cellStyle name="Comma 2 3 2 2" xfId="1037" xr:uid="{00000000-0005-0000-0000-000079090000}"/>
    <cellStyle name="Comma 2 3 2 2 2" xfId="1038" xr:uid="{00000000-0005-0000-0000-00007A090000}"/>
    <cellStyle name="Comma 2 3 2 3" xfId="1039" xr:uid="{00000000-0005-0000-0000-00007B090000}"/>
    <cellStyle name="Comma 2 3 3" xfId="1040" xr:uid="{00000000-0005-0000-0000-00007C090000}"/>
    <cellStyle name="Comma 2 3 3 2" xfId="1041" xr:uid="{00000000-0005-0000-0000-00007D090000}"/>
    <cellStyle name="Comma 2 3 3 2 2" xfId="1042" xr:uid="{00000000-0005-0000-0000-00007E090000}"/>
    <cellStyle name="Comma 2 3 3 3" xfId="1043" xr:uid="{00000000-0005-0000-0000-00007F090000}"/>
    <cellStyle name="Comma 2 3 4" xfId="1044" xr:uid="{00000000-0005-0000-0000-000080090000}"/>
    <cellStyle name="Comma 2 3 4 2" xfId="1045" xr:uid="{00000000-0005-0000-0000-000081090000}"/>
    <cellStyle name="Comma 2 3 5" xfId="1046" xr:uid="{00000000-0005-0000-0000-000082090000}"/>
    <cellStyle name="Comma 2 3 5 2" xfId="11689" xr:uid="{00000000-0005-0000-0000-000083090000}"/>
    <cellStyle name="Comma 2 3 5 2 2" xfId="15398" xr:uid="{00000000-0005-0000-0000-000084090000}"/>
    <cellStyle name="Comma 2 3 5 2 2 2" xfId="20748" xr:uid="{00000000-0005-0000-0000-000085090000}"/>
    <cellStyle name="Comma 2 3 5 2 2 3" xfId="26050" xr:uid="{00000000-0005-0000-0000-000086090000}"/>
    <cellStyle name="Comma 2 3 5 2 3" xfId="18097" xr:uid="{00000000-0005-0000-0000-000087090000}"/>
    <cellStyle name="Comma 2 3 5 2 4" xfId="23399" xr:uid="{00000000-0005-0000-0000-000088090000}"/>
    <cellStyle name="Comma 2 3 6" xfId="1047" xr:uid="{00000000-0005-0000-0000-000089090000}"/>
    <cellStyle name="Comma 2 4" xfId="1048" xr:uid="{00000000-0005-0000-0000-00008A090000}"/>
    <cellStyle name="Comma 2 4 2" xfId="1049" xr:uid="{00000000-0005-0000-0000-00008B090000}"/>
    <cellStyle name="Comma 2 4 3" xfId="1050" xr:uid="{00000000-0005-0000-0000-00008C090000}"/>
    <cellStyle name="Comma 2 5" xfId="1051" xr:uid="{00000000-0005-0000-0000-00008D090000}"/>
    <cellStyle name="Comma 2 5 2" xfId="1052" xr:uid="{00000000-0005-0000-0000-00008E090000}"/>
    <cellStyle name="Comma 2 5 2 2" xfId="1053" xr:uid="{00000000-0005-0000-0000-00008F090000}"/>
    <cellStyle name="Comma 2 5 2 3" xfId="12740" xr:uid="{00000000-0005-0000-0000-000090090000}"/>
    <cellStyle name="Comma 2 5 2 3 2" xfId="18584" xr:uid="{00000000-0005-0000-0000-000091090000}"/>
    <cellStyle name="Comma 2 5 2 3 3" xfId="23886" xr:uid="{00000000-0005-0000-0000-000092090000}"/>
    <cellStyle name="Comma 2 5 2 4" xfId="15933" xr:uid="{00000000-0005-0000-0000-000093090000}"/>
    <cellStyle name="Comma 2 5 2 5" xfId="21235" xr:uid="{00000000-0005-0000-0000-000094090000}"/>
    <cellStyle name="Comma 2 5 3" xfId="1054" xr:uid="{00000000-0005-0000-0000-000095090000}"/>
    <cellStyle name="Comma 2 5 4" xfId="1055" xr:uid="{00000000-0005-0000-0000-000096090000}"/>
    <cellStyle name="Comma 2 5 4 2" xfId="12741" xr:uid="{00000000-0005-0000-0000-000097090000}"/>
    <cellStyle name="Comma 2 5 4 2 2" xfId="18585" xr:uid="{00000000-0005-0000-0000-000098090000}"/>
    <cellStyle name="Comma 2 5 4 2 3" xfId="23887" xr:uid="{00000000-0005-0000-0000-000099090000}"/>
    <cellStyle name="Comma 2 5 4 3" xfId="15934" xr:uid="{00000000-0005-0000-0000-00009A090000}"/>
    <cellStyle name="Comma 2 5 4 4" xfId="21236" xr:uid="{00000000-0005-0000-0000-00009B090000}"/>
    <cellStyle name="Comma 2 5 5" xfId="1056" xr:uid="{00000000-0005-0000-0000-00009C090000}"/>
    <cellStyle name="Comma 2 5 5 2" xfId="12742" xr:uid="{00000000-0005-0000-0000-00009D090000}"/>
    <cellStyle name="Comma 2 5 5 2 2" xfId="18586" xr:uid="{00000000-0005-0000-0000-00009E090000}"/>
    <cellStyle name="Comma 2 5 5 2 3" xfId="23888" xr:uid="{00000000-0005-0000-0000-00009F090000}"/>
    <cellStyle name="Comma 2 5 5 3" xfId="15935" xr:uid="{00000000-0005-0000-0000-0000A0090000}"/>
    <cellStyle name="Comma 2 5 5 4" xfId="21237" xr:uid="{00000000-0005-0000-0000-0000A1090000}"/>
    <cellStyle name="Comma 2 5 6" xfId="1057" xr:uid="{00000000-0005-0000-0000-0000A2090000}"/>
    <cellStyle name="Comma 2 5 6 2" xfId="12743" xr:uid="{00000000-0005-0000-0000-0000A3090000}"/>
    <cellStyle name="Comma 2 5 6 2 2" xfId="18587" xr:uid="{00000000-0005-0000-0000-0000A4090000}"/>
    <cellStyle name="Comma 2 5 6 2 3" xfId="23889" xr:uid="{00000000-0005-0000-0000-0000A5090000}"/>
    <cellStyle name="Comma 2 5 6 3" xfId="15936" xr:uid="{00000000-0005-0000-0000-0000A6090000}"/>
    <cellStyle name="Comma 2 5 6 4" xfId="21238" xr:uid="{00000000-0005-0000-0000-0000A7090000}"/>
    <cellStyle name="Comma 2 5 7" xfId="12739" xr:uid="{00000000-0005-0000-0000-0000A8090000}"/>
    <cellStyle name="Comma 2 5 7 2" xfId="18583" xr:uid="{00000000-0005-0000-0000-0000A9090000}"/>
    <cellStyle name="Comma 2 5 7 3" xfId="23885" xr:uid="{00000000-0005-0000-0000-0000AA090000}"/>
    <cellStyle name="Comma 2 5 8" xfId="15932" xr:uid="{00000000-0005-0000-0000-0000AB090000}"/>
    <cellStyle name="Comma 2 5 9" xfId="21234" xr:uid="{00000000-0005-0000-0000-0000AC090000}"/>
    <cellStyle name="Comma 2 6" xfId="1058" xr:uid="{00000000-0005-0000-0000-0000AD090000}"/>
    <cellStyle name="Comma 2 6 2" xfId="1059" xr:uid="{00000000-0005-0000-0000-0000AE090000}"/>
    <cellStyle name="Comma 2 6 2 2" xfId="12745" xr:uid="{00000000-0005-0000-0000-0000AF090000}"/>
    <cellStyle name="Comma 2 6 2 2 2" xfId="18589" xr:uid="{00000000-0005-0000-0000-0000B0090000}"/>
    <cellStyle name="Comma 2 6 2 2 3" xfId="23891" xr:uid="{00000000-0005-0000-0000-0000B1090000}"/>
    <cellStyle name="Comma 2 6 2 3" xfId="15938" xr:uid="{00000000-0005-0000-0000-0000B2090000}"/>
    <cellStyle name="Comma 2 6 2 4" xfId="21240" xr:uid="{00000000-0005-0000-0000-0000B3090000}"/>
    <cellStyle name="Comma 2 6 3" xfId="1060" xr:uid="{00000000-0005-0000-0000-0000B4090000}"/>
    <cellStyle name="Comma 2 6 3 2" xfId="12746" xr:uid="{00000000-0005-0000-0000-0000B5090000}"/>
    <cellStyle name="Comma 2 6 3 2 2" xfId="18590" xr:uid="{00000000-0005-0000-0000-0000B6090000}"/>
    <cellStyle name="Comma 2 6 3 2 3" xfId="23892" xr:uid="{00000000-0005-0000-0000-0000B7090000}"/>
    <cellStyle name="Comma 2 6 3 3" xfId="15939" xr:uid="{00000000-0005-0000-0000-0000B8090000}"/>
    <cellStyle name="Comma 2 6 3 4" xfId="21241" xr:uid="{00000000-0005-0000-0000-0000B9090000}"/>
    <cellStyle name="Comma 2 6 4" xfId="12744" xr:uid="{00000000-0005-0000-0000-0000BA090000}"/>
    <cellStyle name="Comma 2 6 4 2" xfId="18588" xr:uid="{00000000-0005-0000-0000-0000BB090000}"/>
    <cellStyle name="Comma 2 6 4 3" xfId="23890" xr:uid="{00000000-0005-0000-0000-0000BC090000}"/>
    <cellStyle name="Comma 2 6 5" xfId="15937" xr:uid="{00000000-0005-0000-0000-0000BD090000}"/>
    <cellStyle name="Comma 2 6 6" xfId="21239" xr:uid="{00000000-0005-0000-0000-0000BE090000}"/>
    <cellStyle name="Comma 2 7" xfId="1061" xr:uid="{00000000-0005-0000-0000-0000BF090000}"/>
    <cellStyle name="Comma 2 7 2" xfId="11690" xr:uid="{00000000-0005-0000-0000-0000C0090000}"/>
    <cellStyle name="Comma 2 7 2 2" xfId="15399" xr:uid="{00000000-0005-0000-0000-0000C1090000}"/>
    <cellStyle name="Comma 2 7 2 2 2" xfId="20749" xr:uid="{00000000-0005-0000-0000-0000C2090000}"/>
    <cellStyle name="Comma 2 7 2 2 3" xfId="26051" xr:uid="{00000000-0005-0000-0000-0000C3090000}"/>
    <cellStyle name="Comma 2 7 2 3" xfId="18098" xr:uid="{00000000-0005-0000-0000-0000C4090000}"/>
    <cellStyle name="Comma 2 7 2 4" xfId="23400" xr:uid="{00000000-0005-0000-0000-0000C5090000}"/>
    <cellStyle name="Comma 2 7 3" xfId="12747" xr:uid="{00000000-0005-0000-0000-0000C6090000}"/>
    <cellStyle name="Comma 2 7 3 2" xfId="18591" xr:uid="{00000000-0005-0000-0000-0000C7090000}"/>
    <cellStyle name="Comma 2 7 3 3" xfId="23893" xr:uid="{00000000-0005-0000-0000-0000C8090000}"/>
    <cellStyle name="Comma 2 7 4" xfId="15940" xr:uid="{00000000-0005-0000-0000-0000C9090000}"/>
    <cellStyle name="Comma 2 7 5" xfId="21242" xr:uid="{00000000-0005-0000-0000-0000CA090000}"/>
    <cellStyle name="Comma 2 8" xfId="1062" xr:uid="{00000000-0005-0000-0000-0000CB090000}"/>
    <cellStyle name="Comma 2 9" xfId="1063" xr:uid="{00000000-0005-0000-0000-0000CC090000}"/>
    <cellStyle name="Comma 3" xfId="1064" xr:uid="{00000000-0005-0000-0000-0000CD090000}"/>
    <cellStyle name="Comma 3 2" xfId="1065" xr:uid="{00000000-0005-0000-0000-0000CE090000}"/>
    <cellStyle name="Comma 3 2 2" xfId="1066" xr:uid="{00000000-0005-0000-0000-0000CF090000}"/>
    <cellStyle name="Comma 3 2 2 2" xfId="1067" xr:uid="{00000000-0005-0000-0000-0000D0090000}"/>
    <cellStyle name="Comma 3 2 3" xfId="1068" xr:uid="{00000000-0005-0000-0000-0000D1090000}"/>
    <cellStyle name="Comma 3 2 4" xfId="1069" xr:uid="{00000000-0005-0000-0000-0000D2090000}"/>
    <cellStyle name="Comma 3 2 5" xfId="1070" xr:uid="{00000000-0005-0000-0000-0000D3090000}"/>
    <cellStyle name="Comma 3 3" xfId="1071" xr:uid="{00000000-0005-0000-0000-0000D4090000}"/>
    <cellStyle name="Comma 3 3 2" xfId="1072" xr:uid="{00000000-0005-0000-0000-0000D5090000}"/>
    <cellStyle name="Comma 3 3 2 2" xfId="1073" xr:uid="{00000000-0005-0000-0000-0000D6090000}"/>
    <cellStyle name="Comma 3 3 3" xfId="1074" xr:uid="{00000000-0005-0000-0000-0000D7090000}"/>
    <cellStyle name="Comma 3 3 4" xfId="1075" xr:uid="{00000000-0005-0000-0000-0000D8090000}"/>
    <cellStyle name="Comma 3 3 5" xfId="1076" xr:uid="{00000000-0005-0000-0000-0000D9090000}"/>
    <cellStyle name="Comma 3 3 5 2" xfId="12748" xr:uid="{00000000-0005-0000-0000-0000DA090000}"/>
    <cellStyle name="Comma 3 4" xfId="1077" xr:uid="{00000000-0005-0000-0000-0000DB090000}"/>
    <cellStyle name="Comma 3 4 2" xfId="1078" xr:uid="{00000000-0005-0000-0000-0000DC090000}"/>
    <cellStyle name="Comma 3 5" xfId="1079" xr:uid="{00000000-0005-0000-0000-0000DD090000}"/>
    <cellStyle name="Comma 3 6" xfId="1080" xr:uid="{00000000-0005-0000-0000-0000DE090000}"/>
    <cellStyle name="Comma 3 7" xfId="1081" xr:uid="{00000000-0005-0000-0000-0000DF090000}"/>
    <cellStyle name="Comma 3 8" xfId="1082" xr:uid="{00000000-0005-0000-0000-0000E0090000}"/>
    <cellStyle name="Comma 3 9" xfId="1083" xr:uid="{00000000-0005-0000-0000-0000E1090000}"/>
    <cellStyle name="Comma 4" xfId="1084" xr:uid="{00000000-0005-0000-0000-0000E2090000}"/>
    <cellStyle name="Comma 4 2" xfId="1085" xr:uid="{00000000-0005-0000-0000-0000E3090000}"/>
    <cellStyle name="Comma 4 2 2" xfId="1086" xr:uid="{00000000-0005-0000-0000-0000E4090000}"/>
    <cellStyle name="Comma 4 2 2 2" xfId="1087" xr:uid="{00000000-0005-0000-0000-0000E5090000}"/>
    <cellStyle name="Comma 4 2 3" xfId="1088" xr:uid="{00000000-0005-0000-0000-0000E6090000}"/>
    <cellStyle name="Comma 4 2 4" xfId="1089" xr:uid="{00000000-0005-0000-0000-0000E7090000}"/>
    <cellStyle name="Comma 4 2 5" xfId="1090" xr:uid="{00000000-0005-0000-0000-0000E8090000}"/>
    <cellStyle name="Comma 4 2 6" xfId="1091" xr:uid="{00000000-0005-0000-0000-0000E9090000}"/>
    <cellStyle name="Comma 4 3" xfId="1092" xr:uid="{00000000-0005-0000-0000-0000EA090000}"/>
    <cellStyle name="Comma 4 3 2" xfId="1093" xr:uid="{00000000-0005-0000-0000-0000EB090000}"/>
    <cellStyle name="Comma 4 3 2 2" xfId="1094" xr:uid="{00000000-0005-0000-0000-0000EC090000}"/>
    <cellStyle name="Comma 4 3 3" xfId="1095" xr:uid="{00000000-0005-0000-0000-0000ED090000}"/>
    <cellStyle name="Comma 4 4" xfId="1096" xr:uid="{00000000-0005-0000-0000-0000EE090000}"/>
    <cellStyle name="Comma 4 4 2" xfId="1097" xr:uid="{00000000-0005-0000-0000-0000EF090000}"/>
    <cellStyle name="Comma 4 4 2 2" xfId="1098" xr:uid="{00000000-0005-0000-0000-0000F0090000}"/>
    <cellStyle name="Comma 4 4 3" xfId="1099" xr:uid="{00000000-0005-0000-0000-0000F1090000}"/>
    <cellStyle name="Comma 4 5" xfId="1100" xr:uid="{00000000-0005-0000-0000-0000F2090000}"/>
    <cellStyle name="Comma 4 5 2" xfId="1101" xr:uid="{00000000-0005-0000-0000-0000F3090000}"/>
    <cellStyle name="Comma 4 6" xfId="1102" xr:uid="{00000000-0005-0000-0000-0000F4090000}"/>
    <cellStyle name="Comma 4 7" xfId="1103" xr:uid="{00000000-0005-0000-0000-0000F5090000}"/>
    <cellStyle name="Comma 4 8" xfId="1104" xr:uid="{00000000-0005-0000-0000-0000F6090000}"/>
    <cellStyle name="Comma 4 9" xfId="1105" xr:uid="{00000000-0005-0000-0000-0000F7090000}"/>
    <cellStyle name="Comma 5" xfId="1106" xr:uid="{00000000-0005-0000-0000-0000F8090000}"/>
    <cellStyle name="Comma 5 2" xfId="1107" xr:uid="{00000000-0005-0000-0000-0000F9090000}"/>
    <cellStyle name="Comma 5 2 10" xfId="21243" xr:uid="{00000000-0005-0000-0000-0000FA090000}"/>
    <cellStyle name="Comma 5 2 2" xfId="1108" xr:uid="{00000000-0005-0000-0000-0000FB090000}"/>
    <cellStyle name="Comma 5 2 2 2" xfId="1109" xr:uid="{00000000-0005-0000-0000-0000FC090000}"/>
    <cellStyle name="Comma 5 2 2 3" xfId="12750" xr:uid="{00000000-0005-0000-0000-0000FD090000}"/>
    <cellStyle name="Comma 5 2 2 3 2" xfId="18593" xr:uid="{00000000-0005-0000-0000-0000FE090000}"/>
    <cellStyle name="Comma 5 2 2 3 3" xfId="23895" xr:uid="{00000000-0005-0000-0000-0000FF090000}"/>
    <cellStyle name="Comma 5 2 2 4" xfId="15942" xr:uid="{00000000-0005-0000-0000-0000000A0000}"/>
    <cellStyle name="Comma 5 2 2 5" xfId="21244" xr:uid="{00000000-0005-0000-0000-0000010A0000}"/>
    <cellStyle name="Comma 5 2 3" xfId="1110" xr:uid="{00000000-0005-0000-0000-0000020A0000}"/>
    <cellStyle name="Comma 5 2 3 2" xfId="12751" xr:uid="{00000000-0005-0000-0000-0000030A0000}"/>
    <cellStyle name="Comma 5 2 3 2 2" xfId="18594" xr:uid="{00000000-0005-0000-0000-0000040A0000}"/>
    <cellStyle name="Comma 5 2 3 2 3" xfId="23896" xr:uid="{00000000-0005-0000-0000-0000050A0000}"/>
    <cellStyle name="Comma 5 2 3 3" xfId="15943" xr:uid="{00000000-0005-0000-0000-0000060A0000}"/>
    <cellStyle name="Comma 5 2 3 4" xfId="21245" xr:uid="{00000000-0005-0000-0000-0000070A0000}"/>
    <cellStyle name="Comma 5 2 4" xfId="1111" xr:uid="{00000000-0005-0000-0000-0000080A0000}"/>
    <cellStyle name="Comma 5 2 5" xfId="1112" xr:uid="{00000000-0005-0000-0000-0000090A0000}"/>
    <cellStyle name="Comma 5 2 5 2" xfId="12752" xr:uid="{00000000-0005-0000-0000-00000A0A0000}"/>
    <cellStyle name="Comma 5 2 5 2 2" xfId="18595" xr:uid="{00000000-0005-0000-0000-00000B0A0000}"/>
    <cellStyle name="Comma 5 2 5 2 3" xfId="23897" xr:uid="{00000000-0005-0000-0000-00000C0A0000}"/>
    <cellStyle name="Comma 5 2 5 3" xfId="15944" xr:uid="{00000000-0005-0000-0000-00000D0A0000}"/>
    <cellStyle name="Comma 5 2 5 4" xfId="21246" xr:uid="{00000000-0005-0000-0000-00000E0A0000}"/>
    <cellStyle name="Comma 5 2 6" xfId="1113" xr:uid="{00000000-0005-0000-0000-00000F0A0000}"/>
    <cellStyle name="Comma 5 2 6 2" xfId="12753" xr:uid="{00000000-0005-0000-0000-0000100A0000}"/>
    <cellStyle name="Comma 5 2 6 2 2" xfId="18596" xr:uid="{00000000-0005-0000-0000-0000110A0000}"/>
    <cellStyle name="Comma 5 2 6 2 3" xfId="23898" xr:uid="{00000000-0005-0000-0000-0000120A0000}"/>
    <cellStyle name="Comma 5 2 6 3" xfId="15945" xr:uid="{00000000-0005-0000-0000-0000130A0000}"/>
    <cellStyle name="Comma 5 2 6 4" xfId="21247" xr:uid="{00000000-0005-0000-0000-0000140A0000}"/>
    <cellStyle name="Comma 5 2 7" xfId="1114" xr:uid="{00000000-0005-0000-0000-0000150A0000}"/>
    <cellStyle name="Comma 5 2 7 2" xfId="12754" xr:uid="{00000000-0005-0000-0000-0000160A0000}"/>
    <cellStyle name="Comma 5 2 7 2 2" xfId="18597" xr:uid="{00000000-0005-0000-0000-0000170A0000}"/>
    <cellStyle name="Comma 5 2 7 2 3" xfId="23899" xr:uid="{00000000-0005-0000-0000-0000180A0000}"/>
    <cellStyle name="Comma 5 2 7 3" xfId="15946" xr:uid="{00000000-0005-0000-0000-0000190A0000}"/>
    <cellStyle name="Comma 5 2 7 4" xfId="21248" xr:uid="{00000000-0005-0000-0000-00001A0A0000}"/>
    <cellStyle name="Comma 5 2 8" xfId="12749" xr:uid="{00000000-0005-0000-0000-00001B0A0000}"/>
    <cellStyle name="Comma 5 2 8 2" xfId="18592" xr:uid="{00000000-0005-0000-0000-00001C0A0000}"/>
    <cellStyle name="Comma 5 2 8 3" xfId="23894" xr:uid="{00000000-0005-0000-0000-00001D0A0000}"/>
    <cellStyle name="Comma 5 2 9" xfId="15941" xr:uid="{00000000-0005-0000-0000-00001E0A0000}"/>
    <cellStyle name="Comma 5 3" xfId="1115" xr:uid="{00000000-0005-0000-0000-00001F0A0000}"/>
    <cellStyle name="Comma 5 3 2" xfId="11691" xr:uid="{00000000-0005-0000-0000-0000200A0000}"/>
    <cellStyle name="Comma 5 3 2 2" xfId="15400" xr:uid="{00000000-0005-0000-0000-0000210A0000}"/>
    <cellStyle name="Comma 5 3 2 2 2" xfId="20750" xr:uid="{00000000-0005-0000-0000-0000220A0000}"/>
    <cellStyle name="Comma 5 3 2 2 3" xfId="26052" xr:uid="{00000000-0005-0000-0000-0000230A0000}"/>
    <cellStyle name="Comma 5 3 2 3" xfId="18099" xr:uid="{00000000-0005-0000-0000-0000240A0000}"/>
    <cellStyle name="Comma 5 3 2 4" xfId="23401" xr:uid="{00000000-0005-0000-0000-0000250A0000}"/>
    <cellStyle name="Comma 5 4" xfId="1116" xr:uid="{00000000-0005-0000-0000-0000260A0000}"/>
    <cellStyle name="Comma 5 5" xfId="1117" xr:uid="{00000000-0005-0000-0000-0000270A0000}"/>
    <cellStyle name="Comma 5 6" xfId="1118" xr:uid="{00000000-0005-0000-0000-0000280A0000}"/>
    <cellStyle name="Comma 6" xfId="1119" xr:uid="{00000000-0005-0000-0000-0000290A0000}"/>
    <cellStyle name="Comma 6 2" xfId="1120" xr:uid="{00000000-0005-0000-0000-00002A0A0000}"/>
    <cellStyle name="Comma 6 2 2" xfId="1121" xr:uid="{00000000-0005-0000-0000-00002B0A0000}"/>
    <cellStyle name="Comma 6 2 3" xfId="1122" xr:uid="{00000000-0005-0000-0000-00002C0A0000}"/>
    <cellStyle name="Comma 6 2 4" xfId="1123" xr:uid="{00000000-0005-0000-0000-00002D0A0000}"/>
    <cellStyle name="Comma 6 3" xfId="1124" xr:uid="{00000000-0005-0000-0000-00002E0A0000}"/>
    <cellStyle name="Comma 6 4" xfId="1125" xr:uid="{00000000-0005-0000-0000-00002F0A0000}"/>
    <cellStyle name="Comma 6 5" xfId="1126" xr:uid="{00000000-0005-0000-0000-0000300A0000}"/>
    <cellStyle name="Comma 7" xfId="1127" xr:uid="{00000000-0005-0000-0000-0000310A0000}"/>
    <cellStyle name="Comma 7 2" xfId="1128" xr:uid="{00000000-0005-0000-0000-0000320A0000}"/>
    <cellStyle name="Comma 7 2 2" xfId="1129" xr:uid="{00000000-0005-0000-0000-0000330A0000}"/>
    <cellStyle name="Comma 7 2 3" xfId="1130" xr:uid="{00000000-0005-0000-0000-0000340A0000}"/>
    <cellStyle name="Comma 7 3" xfId="1131" xr:uid="{00000000-0005-0000-0000-0000350A0000}"/>
    <cellStyle name="Comma 7 4" xfId="1132" xr:uid="{00000000-0005-0000-0000-0000360A0000}"/>
    <cellStyle name="Comma 7 5" xfId="1133" xr:uid="{00000000-0005-0000-0000-0000370A0000}"/>
    <cellStyle name="Comma 8" xfId="1134" xr:uid="{00000000-0005-0000-0000-0000380A0000}"/>
    <cellStyle name="Comma 8 2" xfId="1135" xr:uid="{00000000-0005-0000-0000-0000390A0000}"/>
    <cellStyle name="Comma 9" xfId="1136" xr:uid="{00000000-0005-0000-0000-00003A0A0000}"/>
    <cellStyle name="Comma 9 2" xfId="1137" xr:uid="{00000000-0005-0000-0000-00003B0A0000}"/>
    <cellStyle name="Comma 9 2 2" xfId="1138" xr:uid="{00000000-0005-0000-0000-00003C0A0000}"/>
    <cellStyle name="Comma 9 2 2 2" xfId="1139" xr:uid="{00000000-0005-0000-0000-00003D0A0000}"/>
    <cellStyle name="Comma 9 2 3" xfId="1140" xr:uid="{00000000-0005-0000-0000-00003E0A0000}"/>
    <cellStyle name="Comma 9 2 3 2" xfId="1141" xr:uid="{00000000-0005-0000-0000-00003F0A0000}"/>
    <cellStyle name="Comma 9 2 4" xfId="1142" xr:uid="{00000000-0005-0000-0000-0000400A0000}"/>
    <cellStyle name="Comma 9 3" xfId="1143" xr:uid="{00000000-0005-0000-0000-0000410A0000}"/>
    <cellStyle name="Comma 9 3 2" xfId="1144" xr:uid="{00000000-0005-0000-0000-0000420A0000}"/>
    <cellStyle name="Comma 9 4" xfId="1145" xr:uid="{00000000-0005-0000-0000-0000430A0000}"/>
    <cellStyle name="Comma 9 4 2" xfId="1146" xr:uid="{00000000-0005-0000-0000-0000440A0000}"/>
    <cellStyle name="Comma 9 5" xfId="1147" xr:uid="{00000000-0005-0000-0000-0000450A0000}"/>
    <cellStyle name="Comma 9 5 2" xfId="1148" xr:uid="{00000000-0005-0000-0000-0000460A0000}"/>
    <cellStyle name="Comma 9 6" xfId="1149" xr:uid="{00000000-0005-0000-0000-0000470A0000}"/>
    <cellStyle name="Comma 9 7" xfId="1150" xr:uid="{00000000-0005-0000-0000-0000480A0000}"/>
    <cellStyle name="Comma 9 8" xfId="1151" xr:uid="{00000000-0005-0000-0000-0000490A0000}"/>
    <cellStyle name="Comma 9 8 2" xfId="12755" xr:uid="{00000000-0005-0000-0000-00004A0A0000}"/>
    <cellStyle name="Comma0" xfId="11692" xr:uid="{00000000-0005-0000-0000-00004B0A0000}"/>
    <cellStyle name="Comma0 - Type3" xfId="40" xr:uid="{00000000-0005-0000-0000-00004C0A0000}"/>
    <cellStyle name="Comma0 - Typografi1" xfId="11693" xr:uid="{00000000-0005-0000-0000-00004D0A0000}"/>
    <cellStyle name="Comma0 - Typografi1 2" xfId="11694" xr:uid="{00000000-0005-0000-0000-00004E0A0000}"/>
    <cellStyle name="Comma0 - Typografi1 2 2" xfId="11695" xr:uid="{00000000-0005-0000-0000-00004F0A0000}"/>
    <cellStyle name="Comma0 - Typografi1 3" xfId="11696" xr:uid="{00000000-0005-0000-0000-0000500A0000}"/>
    <cellStyle name="Comma0 - Typografi1 4" xfId="11697" xr:uid="{00000000-0005-0000-0000-0000510A0000}"/>
    <cellStyle name="Comma1 - Typografi1" xfId="11698" xr:uid="{00000000-0005-0000-0000-0000520A0000}"/>
    <cellStyle name="Constants" xfId="9651" xr:uid="{00000000-0005-0000-0000-0000530A0000}"/>
    <cellStyle name="Currency0" xfId="11699" xr:uid="{00000000-0005-0000-0000-0000540A0000}"/>
    <cellStyle name="CustomizationCells" xfId="1152" xr:uid="{00000000-0005-0000-0000-0000550A0000}"/>
    <cellStyle name="CustomizationCells 2" xfId="1153" xr:uid="{00000000-0005-0000-0000-0000560A0000}"/>
    <cellStyle name="CustomizationCells 2 2" xfId="11700" xr:uid="{00000000-0005-0000-0000-0000570A0000}"/>
    <cellStyle name="CustomizationCells 2 2 2" xfId="15401" xr:uid="{00000000-0005-0000-0000-0000580A0000}"/>
    <cellStyle name="CustomizationCells 2 3" xfId="11701" xr:uid="{00000000-0005-0000-0000-0000590A0000}"/>
    <cellStyle name="CustomizationCells 2 3 2" xfId="15402" xr:uid="{00000000-0005-0000-0000-00005A0A0000}"/>
    <cellStyle name="CustomizationCells 2 4" xfId="12757" xr:uid="{00000000-0005-0000-0000-00005B0A0000}"/>
    <cellStyle name="CustomizationCells 3" xfId="1154" xr:uid="{00000000-0005-0000-0000-00005C0A0000}"/>
    <cellStyle name="CustomizationCells 3 2" xfId="11702" xr:uid="{00000000-0005-0000-0000-00005D0A0000}"/>
    <cellStyle name="CustomizationCells 3 2 2" xfId="15403" xr:uid="{00000000-0005-0000-0000-00005E0A0000}"/>
    <cellStyle name="CustomizationCells 3 3" xfId="12758" xr:uid="{00000000-0005-0000-0000-00005F0A0000}"/>
    <cellStyle name="CustomizationCells 4" xfId="1155" xr:uid="{00000000-0005-0000-0000-0000600A0000}"/>
    <cellStyle name="CustomizationCells 4 2" xfId="12666" xr:uid="{00000000-0005-0000-0000-0000610A0000}"/>
    <cellStyle name="CustomizationCells 4 2 2" xfId="15905" xr:uid="{00000000-0005-0000-0000-0000620A0000}"/>
    <cellStyle name="CustomizationCells 4 3" xfId="12759" xr:uid="{00000000-0005-0000-0000-0000630A0000}"/>
    <cellStyle name="CustomizationCells 5" xfId="1156" xr:uid="{00000000-0005-0000-0000-0000640A0000}"/>
    <cellStyle name="CustomizationCells 5 2" xfId="12667" xr:uid="{00000000-0005-0000-0000-0000650A0000}"/>
    <cellStyle name="CustomizationCells 5 2 2" xfId="15906" xr:uid="{00000000-0005-0000-0000-0000660A0000}"/>
    <cellStyle name="CustomizationCells 5 3" xfId="12760" xr:uid="{00000000-0005-0000-0000-0000670A0000}"/>
    <cellStyle name="CustomizationCells 6" xfId="1157" xr:uid="{00000000-0005-0000-0000-0000680A0000}"/>
    <cellStyle name="CustomizationCells 6 2" xfId="12668" xr:uid="{00000000-0005-0000-0000-0000690A0000}"/>
    <cellStyle name="CustomizationCells 6 2 2" xfId="15907" xr:uid="{00000000-0005-0000-0000-00006A0A0000}"/>
    <cellStyle name="CustomizationCells 6 3" xfId="12761" xr:uid="{00000000-0005-0000-0000-00006B0A0000}"/>
    <cellStyle name="CustomizationCells 7" xfId="12669" xr:uid="{00000000-0005-0000-0000-00006C0A0000}"/>
    <cellStyle name="CustomizationCells 7 2" xfId="15908" xr:uid="{00000000-0005-0000-0000-00006D0A0000}"/>
    <cellStyle name="CustomizationCells 8" xfId="12756" xr:uid="{00000000-0005-0000-0000-00006E0A0000}"/>
    <cellStyle name="Date" xfId="11703" xr:uid="{00000000-0005-0000-0000-00006F0A0000}"/>
    <cellStyle name="Date - Typografi3" xfId="11704" xr:uid="{00000000-0005-0000-0000-0000700A0000}"/>
    <cellStyle name="DocBox_EmptyRow" xfId="9652" xr:uid="{00000000-0005-0000-0000-0000710A0000}"/>
    <cellStyle name="Empty_B_border" xfId="9653" xr:uid="{00000000-0005-0000-0000-0000720A0000}"/>
    <cellStyle name="Euro" xfId="41" xr:uid="{00000000-0005-0000-0000-0000730A0000}"/>
    <cellStyle name="Euro 10" xfId="42" xr:uid="{00000000-0005-0000-0000-0000740A0000}"/>
    <cellStyle name="Euro 10 2" xfId="43" xr:uid="{00000000-0005-0000-0000-0000750A0000}"/>
    <cellStyle name="Euro 10 2 2" xfId="1158" xr:uid="{00000000-0005-0000-0000-0000760A0000}"/>
    <cellStyle name="Euro 10 3" xfId="1159" xr:uid="{00000000-0005-0000-0000-0000770A0000}"/>
    <cellStyle name="Euro 10 3 2" xfId="1160" xr:uid="{00000000-0005-0000-0000-0000780A0000}"/>
    <cellStyle name="Euro 10 3 2 2" xfId="1161" xr:uid="{00000000-0005-0000-0000-0000790A0000}"/>
    <cellStyle name="Euro 10 3 2 3" xfId="11705" xr:uid="{00000000-0005-0000-0000-00007A0A0000}"/>
    <cellStyle name="Euro 10 3 3" xfId="1162" xr:uid="{00000000-0005-0000-0000-00007B0A0000}"/>
    <cellStyle name="Euro 10 3 3 2" xfId="1163" xr:uid="{00000000-0005-0000-0000-00007C0A0000}"/>
    <cellStyle name="Euro 10 3 4" xfId="1164" xr:uid="{00000000-0005-0000-0000-00007D0A0000}"/>
    <cellStyle name="Euro 10 4" xfId="1165" xr:uid="{00000000-0005-0000-0000-00007E0A0000}"/>
    <cellStyle name="Euro 10 4 2" xfId="1166" xr:uid="{00000000-0005-0000-0000-00007F0A0000}"/>
    <cellStyle name="Euro 10 4 2 2" xfId="1167" xr:uid="{00000000-0005-0000-0000-0000800A0000}"/>
    <cellStyle name="Euro 10 4 3" xfId="1168" xr:uid="{00000000-0005-0000-0000-0000810A0000}"/>
    <cellStyle name="Euro 10 5" xfId="1169" xr:uid="{00000000-0005-0000-0000-0000820A0000}"/>
    <cellStyle name="Euro 10 6" xfId="11706" xr:uid="{00000000-0005-0000-0000-0000830A0000}"/>
    <cellStyle name="Euro 10 6 2" xfId="11707" xr:uid="{00000000-0005-0000-0000-0000840A0000}"/>
    <cellStyle name="Euro 11" xfId="44" xr:uid="{00000000-0005-0000-0000-0000850A0000}"/>
    <cellStyle name="Euro 11 2" xfId="45" xr:uid="{00000000-0005-0000-0000-0000860A0000}"/>
    <cellStyle name="Euro 11 2 2" xfId="1170" xr:uid="{00000000-0005-0000-0000-0000870A0000}"/>
    <cellStyle name="Euro 11 3" xfId="1171" xr:uid="{00000000-0005-0000-0000-0000880A0000}"/>
    <cellStyle name="Euro 11 3 2" xfId="1172" xr:uid="{00000000-0005-0000-0000-0000890A0000}"/>
    <cellStyle name="Euro 11 3 2 2" xfId="1173" xr:uid="{00000000-0005-0000-0000-00008A0A0000}"/>
    <cellStyle name="Euro 11 3 2 3" xfId="11708" xr:uid="{00000000-0005-0000-0000-00008B0A0000}"/>
    <cellStyle name="Euro 11 3 3" xfId="1174" xr:uid="{00000000-0005-0000-0000-00008C0A0000}"/>
    <cellStyle name="Euro 11 3 3 2" xfId="1175" xr:uid="{00000000-0005-0000-0000-00008D0A0000}"/>
    <cellStyle name="Euro 11 3 4" xfId="1176" xr:uid="{00000000-0005-0000-0000-00008E0A0000}"/>
    <cellStyle name="Euro 11 4" xfId="1177" xr:uid="{00000000-0005-0000-0000-00008F0A0000}"/>
    <cellStyle name="Euro 11 4 2" xfId="1178" xr:uid="{00000000-0005-0000-0000-0000900A0000}"/>
    <cellStyle name="Euro 11 4 2 2" xfId="1179" xr:uid="{00000000-0005-0000-0000-0000910A0000}"/>
    <cellStyle name="Euro 11 4 3" xfId="1180" xr:uid="{00000000-0005-0000-0000-0000920A0000}"/>
    <cellStyle name="Euro 11 5" xfId="1181" xr:uid="{00000000-0005-0000-0000-0000930A0000}"/>
    <cellStyle name="Euro 11 6" xfId="11709" xr:uid="{00000000-0005-0000-0000-0000940A0000}"/>
    <cellStyle name="Euro 11 6 2" xfId="11710" xr:uid="{00000000-0005-0000-0000-0000950A0000}"/>
    <cellStyle name="Euro 12" xfId="46" xr:uid="{00000000-0005-0000-0000-0000960A0000}"/>
    <cellStyle name="Euro 12 2" xfId="47" xr:uid="{00000000-0005-0000-0000-0000970A0000}"/>
    <cellStyle name="Euro 12 2 2" xfId="1182" xr:uid="{00000000-0005-0000-0000-0000980A0000}"/>
    <cellStyle name="Euro 12 3" xfId="1183" xr:uid="{00000000-0005-0000-0000-0000990A0000}"/>
    <cellStyle name="Euro 12 3 2" xfId="1184" xr:uid="{00000000-0005-0000-0000-00009A0A0000}"/>
    <cellStyle name="Euro 12 3 2 2" xfId="1185" xr:uid="{00000000-0005-0000-0000-00009B0A0000}"/>
    <cellStyle name="Euro 12 3 2 3" xfId="11711" xr:uid="{00000000-0005-0000-0000-00009C0A0000}"/>
    <cellStyle name="Euro 12 3 3" xfId="1186" xr:uid="{00000000-0005-0000-0000-00009D0A0000}"/>
    <cellStyle name="Euro 12 3 3 2" xfId="1187" xr:uid="{00000000-0005-0000-0000-00009E0A0000}"/>
    <cellStyle name="Euro 12 3 4" xfId="1188" xr:uid="{00000000-0005-0000-0000-00009F0A0000}"/>
    <cellStyle name="Euro 12 4" xfId="1189" xr:uid="{00000000-0005-0000-0000-0000A00A0000}"/>
    <cellStyle name="Euro 12 4 2" xfId="1190" xr:uid="{00000000-0005-0000-0000-0000A10A0000}"/>
    <cellStyle name="Euro 12 4 2 2" xfId="1191" xr:uid="{00000000-0005-0000-0000-0000A20A0000}"/>
    <cellStyle name="Euro 12 4 3" xfId="1192" xr:uid="{00000000-0005-0000-0000-0000A30A0000}"/>
    <cellStyle name="Euro 12 5" xfId="1193" xr:uid="{00000000-0005-0000-0000-0000A40A0000}"/>
    <cellStyle name="Euro 12 6" xfId="11712" xr:uid="{00000000-0005-0000-0000-0000A50A0000}"/>
    <cellStyle name="Euro 12 6 2" xfId="11713" xr:uid="{00000000-0005-0000-0000-0000A60A0000}"/>
    <cellStyle name="Euro 13" xfId="48" xr:uid="{00000000-0005-0000-0000-0000A70A0000}"/>
    <cellStyle name="Euro 13 2" xfId="49" xr:uid="{00000000-0005-0000-0000-0000A80A0000}"/>
    <cellStyle name="Euro 13 2 2" xfId="1194" xr:uid="{00000000-0005-0000-0000-0000A90A0000}"/>
    <cellStyle name="Euro 13 3" xfId="1195" xr:uid="{00000000-0005-0000-0000-0000AA0A0000}"/>
    <cellStyle name="Euro 13 3 2" xfId="1196" xr:uid="{00000000-0005-0000-0000-0000AB0A0000}"/>
    <cellStyle name="Euro 13 3 2 2" xfId="1197" xr:uid="{00000000-0005-0000-0000-0000AC0A0000}"/>
    <cellStyle name="Euro 13 3 2 3" xfId="11714" xr:uid="{00000000-0005-0000-0000-0000AD0A0000}"/>
    <cellStyle name="Euro 13 3 3" xfId="1198" xr:uid="{00000000-0005-0000-0000-0000AE0A0000}"/>
    <cellStyle name="Euro 13 3 3 2" xfId="1199" xr:uid="{00000000-0005-0000-0000-0000AF0A0000}"/>
    <cellStyle name="Euro 13 3 4" xfId="1200" xr:uid="{00000000-0005-0000-0000-0000B00A0000}"/>
    <cellStyle name="Euro 13 4" xfId="1201" xr:uid="{00000000-0005-0000-0000-0000B10A0000}"/>
    <cellStyle name="Euro 13 4 2" xfId="1202" xr:uid="{00000000-0005-0000-0000-0000B20A0000}"/>
    <cellStyle name="Euro 13 4 2 2" xfId="1203" xr:uid="{00000000-0005-0000-0000-0000B30A0000}"/>
    <cellStyle name="Euro 13 4 3" xfId="1204" xr:uid="{00000000-0005-0000-0000-0000B40A0000}"/>
    <cellStyle name="Euro 13 5" xfId="1205" xr:uid="{00000000-0005-0000-0000-0000B50A0000}"/>
    <cellStyle name="Euro 13 6" xfId="11715" xr:uid="{00000000-0005-0000-0000-0000B60A0000}"/>
    <cellStyle name="Euro 13 6 2" xfId="11716" xr:uid="{00000000-0005-0000-0000-0000B70A0000}"/>
    <cellStyle name="Euro 14" xfId="50" xr:uid="{00000000-0005-0000-0000-0000B80A0000}"/>
    <cellStyle name="Euro 14 2" xfId="51" xr:uid="{00000000-0005-0000-0000-0000B90A0000}"/>
    <cellStyle name="Euro 14 2 2" xfId="1206" xr:uid="{00000000-0005-0000-0000-0000BA0A0000}"/>
    <cellStyle name="Euro 14 3" xfId="1207" xr:uid="{00000000-0005-0000-0000-0000BB0A0000}"/>
    <cellStyle name="Euro 14 3 2" xfId="1208" xr:uid="{00000000-0005-0000-0000-0000BC0A0000}"/>
    <cellStyle name="Euro 14 3 2 2" xfId="1209" xr:uid="{00000000-0005-0000-0000-0000BD0A0000}"/>
    <cellStyle name="Euro 14 3 2 3" xfId="11717" xr:uid="{00000000-0005-0000-0000-0000BE0A0000}"/>
    <cellStyle name="Euro 14 3 3" xfId="1210" xr:uid="{00000000-0005-0000-0000-0000BF0A0000}"/>
    <cellStyle name="Euro 14 3 3 2" xfId="1211" xr:uid="{00000000-0005-0000-0000-0000C00A0000}"/>
    <cellStyle name="Euro 14 3 4" xfId="1212" xr:uid="{00000000-0005-0000-0000-0000C10A0000}"/>
    <cellStyle name="Euro 14 4" xfId="1213" xr:uid="{00000000-0005-0000-0000-0000C20A0000}"/>
    <cellStyle name="Euro 14 4 2" xfId="1214" xr:uid="{00000000-0005-0000-0000-0000C30A0000}"/>
    <cellStyle name="Euro 14 4 2 2" xfId="1215" xr:uid="{00000000-0005-0000-0000-0000C40A0000}"/>
    <cellStyle name="Euro 14 4 3" xfId="1216" xr:uid="{00000000-0005-0000-0000-0000C50A0000}"/>
    <cellStyle name="Euro 14 5" xfId="1217" xr:uid="{00000000-0005-0000-0000-0000C60A0000}"/>
    <cellStyle name="Euro 14 6" xfId="11718" xr:uid="{00000000-0005-0000-0000-0000C70A0000}"/>
    <cellStyle name="Euro 14 6 2" xfId="11719" xr:uid="{00000000-0005-0000-0000-0000C80A0000}"/>
    <cellStyle name="Euro 15" xfId="52" xr:uid="{00000000-0005-0000-0000-0000C90A0000}"/>
    <cellStyle name="Euro 15 2" xfId="53" xr:uid="{00000000-0005-0000-0000-0000CA0A0000}"/>
    <cellStyle name="Euro 15 2 2" xfId="1218" xr:uid="{00000000-0005-0000-0000-0000CB0A0000}"/>
    <cellStyle name="Euro 15 3" xfId="1219" xr:uid="{00000000-0005-0000-0000-0000CC0A0000}"/>
    <cellStyle name="Euro 15 3 2" xfId="1220" xr:uid="{00000000-0005-0000-0000-0000CD0A0000}"/>
    <cellStyle name="Euro 15 3 2 2" xfId="1221" xr:uid="{00000000-0005-0000-0000-0000CE0A0000}"/>
    <cellStyle name="Euro 15 3 2 3" xfId="11720" xr:uid="{00000000-0005-0000-0000-0000CF0A0000}"/>
    <cellStyle name="Euro 15 3 3" xfId="1222" xr:uid="{00000000-0005-0000-0000-0000D00A0000}"/>
    <cellStyle name="Euro 15 3 3 2" xfId="1223" xr:uid="{00000000-0005-0000-0000-0000D10A0000}"/>
    <cellStyle name="Euro 15 3 4" xfId="1224" xr:uid="{00000000-0005-0000-0000-0000D20A0000}"/>
    <cellStyle name="Euro 15 4" xfId="1225" xr:uid="{00000000-0005-0000-0000-0000D30A0000}"/>
    <cellStyle name="Euro 15 4 2" xfId="1226" xr:uid="{00000000-0005-0000-0000-0000D40A0000}"/>
    <cellStyle name="Euro 15 4 2 2" xfId="1227" xr:uid="{00000000-0005-0000-0000-0000D50A0000}"/>
    <cellStyle name="Euro 15 4 3" xfId="1228" xr:uid="{00000000-0005-0000-0000-0000D60A0000}"/>
    <cellStyle name="Euro 15 5" xfId="1229" xr:uid="{00000000-0005-0000-0000-0000D70A0000}"/>
    <cellStyle name="Euro 15 6" xfId="11721" xr:uid="{00000000-0005-0000-0000-0000D80A0000}"/>
    <cellStyle name="Euro 15 6 2" xfId="11722" xr:uid="{00000000-0005-0000-0000-0000D90A0000}"/>
    <cellStyle name="Euro 16" xfId="54" xr:uid="{00000000-0005-0000-0000-0000DA0A0000}"/>
    <cellStyle name="Euro 16 2" xfId="55" xr:uid="{00000000-0005-0000-0000-0000DB0A0000}"/>
    <cellStyle name="Euro 16 2 2" xfId="1230" xr:uid="{00000000-0005-0000-0000-0000DC0A0000}"/>
    <cellStyle name="Euro 16 3" xfId="1231" xr:uid="{00000000-0005-0000-0000-0000DD0A0000}"/>
    <cellStyle name="Euro 16 3 2" xfId="1232" xr:uid="{00000000-0005-0000-0000-0000DE0A0000}"/>
    <cellStyle name="Euro 16 3 2 2" xfId="1233" xr:uid="{00000000-0005-0000-0000-0000DF0A0000}"/>
    <cellStyle name="Euro 16 3 2 3" xfId="11723" xr:uid="{00000000-0005-0000-0000-0000E00A0000}"/>
    <cellStyle name="Euro 16 3 3" xfId="1234" xr:uid="{00000000-0005-0000-0000-0000E10A0000}"/>
    <cellStyle name="Euro 16 3 3 2" xfId="1235" xr:uid="{00000000-0005-0000-0000-0000E20A0000}"/>
    <cellStyle name="Euro 16 3 4" xfId="1236" xr:uid="{00000000-0005-0000-0000-0000E30A0000}"/>
    <cellStyle name="Euro 16 4" xfId="1237" xr:uid="{00000000-0005-0000-0000-0000E40A0000}"/>
    <cellStyle name="Euro 16 4 2" xfId="1238" xr:uid="{00000000-0005-0000-0000-0000E50A0000}"/>
    <cellStyle name="Euro 16 4 2 2" xfId="1239" xr:uid="{00000000-0005-0000-0000-0000E60A0000}"/>
    <cellStyle name="Euro 16 4 3" xfId="1240" xr:uid="{00000000-0005-0000-0000-0000E70A0000}"/>
    <cellStyle name="Euro 16 5" xfId="1241" xr:uid="{00000000-0005-0000-0000-0000E80A0000}"/>
    <cellStyle name="Euro 16 6" xfId="11724" xr:uid="{00000000-0005-0000-0000-0000E90A0000}"/>
    <cellStyle name="Euro 16 6 2" xfId="11725" xr:uid="{00000000-0005-0000-0000-0000EA0A0000}"/>
    <cellStyle name="Euro 17" xfId="56" xr:uid="{00000000-0005-0000-0000-0000EB0A0000}"/>
    <cellStyle name="Euro 17 2" xfId="57" xr:uid="{00000000-0005-0000-0000-0000EC0A0000}"/>
    <cellStyle name="Euro 17 2 2" xfId="1242" xr:uid="{00000000-0005-0000-0000-0000ED0A0000}"/>
    <cellStyle name="Euro 17 3" xfId="1243" xr:uid="{00000000-0005-0000-0000-0000EE0A0000}"/>
    <cellStyle name="Euro 17 3 2" xfId="1244" xr:uid="{00000000-0005-0000-0000-0000EF0A0000}"/>
    <cellStyle name="Euro 17 3 2 2" xfId="1245" xr:uid="{00000000-0005-0000-0000-0000F00A0000}"/>
    <cellStyle name="Euro 17 3 2 3" xfId="11726" xr:uid="{00000000-0005-0000-0000-0000F10A0000}"/>
    <cellStyle name="Euro 17 3 3" xfId="1246" xr:uid="{00000000-0005-0000-0000-0000F20A0000}"/>
    <cellStyle name="Euro 17 3 3 2" xfId="1247" xr:uid="{00000000-0005-0000-0000-0000F30A0000}"/>
    <cellStyle name="Euro 17 3 4" xfId="1248" xr:uid="{00000000-0005-0000-0000-0000F40A0000}"/>
    <cellStyle name="Euro 17 4" xfId="1249" xr:uid="{00000000-0005-0000-0000-0000F50A0000}"/>
    <cellStyle name="Euro 17 4 2" xfId="1250" xr:uid="{00000000-0005-0000-0000-0000F60A0000}"/>
    <cellStyle name="Euro 17 4 2 2" xfId="1251" xr:uid="{00000000-0005-0000-0000-0000F70A0000}"/>
    <cellStyle name="Euro 17 4 3" xfId="1252" xr:uid="{00000000-0005-0000-0000-0000F80A0000}"/>
    <cellStyle name="Euro 17 5" xfId="1253" xr:uid="{00000000-0005-0000-0000-0000F90A0000}"/>
    <cellStyle name="Euro 17 6" xfId="11727" xr:uid="{00000000-0005-0000-0000-0000FA0A0000}"/>
    <cellStyle name="Euro 17 6 2" xfId="11728" xr:uid="{00000000-0005-0000-0000-0000FB0A0000}"/>
    <cellStyle name="Euro 18" xfId="58" xr:uid="{00000000-0005-0000-0000-0000FC0A0000}"/>
    <cellStyle name="Euro 18 2" xfId="59" xr:uid="{00000000-0005-0000-0000-0000FD0A0000}"/>
    <cellStyle name="Euro 18 2 2" xfId="1254" xr:uid="{00000000-0005-0000-0000-0000FE0A0000}"/>
    <cellStyle name="Euro 18 3" xfId="1255" xr:uid="{00000000-0005-0000-0000-0000FF0A0000}"/>
    <cellStyle name="Euro 18 3 2" xfId="1256" xr:uid="{00000000-0005-0000-0000-0000000B0000}"/>
    <cellStyle name="Euro 18 3 2 2" xfId="1257" xr:uid="{00000000-0005-0000-0000-0000010B0000}"/>
    <cellStyle name="Euro 18 3 2 3" xfId="11729" xr:uid="{00000000-0005-0000-0000-0000020B0000}"/>
    <cellStyle name="Euro 18 3 3" xfId="1258" xr:uid="{00000000-0005-0000-0000-0000030B0000}"/>
    <cellStyle name="Euro 18 3 3 2" xfId="1259" xr:uid="{00000000-0005-0000-0000-0000040B0000}"/>
    <cellStyle name="Euro 18 3 4" xfId="1260" xr:uid="{00000000-0005-0000-0000-0000050B0000}"/>
    <cellStyle name="Euro 18 4" xfId="1261" xr:uid="{00000000-0005-0000-0000-0000060B0000}"/>
    <cellStyle name="Euro 18 4 2" xfId="1262" xr:uid="{00000000-0005-0000-0000-0000070B0000}"/>
    <cellStyle name="Euro 18 4 2 2" xfId="1263" xr:uid="{00000000-0005-0000-0000-0000080B0000}"/>
    <cellStyle name="Euro 18 4 3" xfId="1264" xr:uid="{00000000-0005-0000-0000-0000090B0000}"/>
    <cellStyle name="Euro 18 5" xfId="1265" xr:uid="{00000000-0005-0000-0000-00000A0B0000}"/>
    <cellStyle name="Euro 18 6" xfId="11730" xr:uid="{00000000-0005-0000-0000-00000B0B0000}"/>
    <cellStyle name="Euro 18 6 2" xfId="11731" xr:uid="{00000000-0005-0000-0000-00000C0B0000}"/>
    <cellStyle name="Euro 19" xfId="60" xr:uid="{00000000-0005-0000-0000-00000D0B0000}"/>
    <cellStyle name="Euro 19 2" xfId="61" xr:uid="{00000000-0005-0000-0000-00000E0B0000}"/>
    <cellStyle name="Euro 19 2 2" xfId="1266" xr:uid="{00000000-0005-0000-0000-00000F0B0000}"/>
    <cellStyle name="Euro 19 3" xfId="1267" xr:uid="{00000000-0005-0000-0000-0000100B0000}"/>
    <cellStyle name="Euro 19 3 2" xfId="1268" xr:uid="{00000000-0005-0000-0000-0000110B0000}"/>
    <cellStyle name="Euro 19 3 2 2" xfId="1269" xr:uid="{00000000-0005-0000-0000-0000120B0000}"/>
    <cellStyle name="Euro 19 3 2 3" xfId="11732" xr:uid="{00000000-0005-0000-0000-0000130B0000}"/>
    <cellStyle name="Euro 19 3 3" xfId="1270" xr:uid="{00000000-0005-0000-0000-0000140B0000}"/>
    <cellStyle name="Euro 19 3 3 2" xfId="1271" xr:uid="{00000000-0005-0000-0000-0000150B0000}"/>
    <cellStyle name="Euro 19 3 4" xfId="1272" xr:uid="{00000000-0005-0000-0000-0000160B0000}"/>
    <cellStyle name="Euro 19 4" xfId="1273" xr:uid="{00000000-0005-0000-0000-0000170B0000}"/>
    <cellStyle name="Euro 19 4 2" xfId="1274" xr:uid="{00000000-0005-0000-0000-0000180B0000}"/>
    <cellStyle name="Euro 19 4 2 2" xfId="1275" xr:uid="{00000000-0005-0000-0000-0000190B0000}"/>
    <cellStyle name="Euro 19 4 3" xfId="1276" xr:uid="{00000000-0005-0000-0000-00001A0B0000}"/>
    <cellStyle name="Euro 19 5" xfId="1277" xr:uid="{00000000-0005-0000-0000-00001B0B0000}"/>
    <cellStyle name="Euro 19 6" xfId="11733" xr:uid="{00000000-0005-0000-0000-00001C0B0000}"/>
    <cellStyle name="Euro 19 6 2" xfId="11734" xr:uid="{00000000-0005-0000-0000-00001D0B0000}"/>
    <cellStyle name="Euro 2" xfId="62" xr:uid="{00000000-0005-0000-0000-00001E0B0000}"/>
    <cellStyle name="Euro 2 2" xfId="63" xr:uid="{00000000-0005-0000-0000-00001F0B0000}"/>
    <cellStyle name="Euro 2 2 2" xfId="1278" xr:uid="{00000000-0005-0000-0000-0000200B0000}"/>
    <cellStyle name="Euro 2 3" xfId="1279" xr:uid="{00000000-0005-0000-0000-0000210B0000}"/>
    <cellStyle name="Euro 2 3 2" xfId="1280" xr:uid="{00000000-0005-0000-0000-0000220B0000}"/>
    <cellStyle name="Euro 2 3 2 2" xfId="1281" xr:uid="{00000000-0005-0000-0000-0000230B0000}"/>
    <cellStyle name="Euro 2 3 2 3" xfId="11735" xr:uid="{00000000-0005-0000-0000-0000240B0000}"/>
    <cellStyle name="Euro 2 3 3" xfId="1282" xr:uid="{00000000-0005-0000-0000-0000250B0000}"/>
    <cellStyle name="Euro 2 3 3 2" xfId="1283" xr:uid="{00000000-0005-0000-0000-0000260B0000}"/>
    <cellStyle name="Euro 2 3 4" xfId="1284" xr:uid="{00000000-0005-0000-0000-0000270B0000}"/>
    <cellStyle name="Euro 2 4" xfId="1285" xr:uid="{00000000-0005-0000-0000-0000280B0000}"/>
    <cellStyle name="Euro 2 4 2" xfId="1286" xr:uid="{00000000-0005-0000-0000-0000290B0000}"/>
    <cellStyle name="Euro 2 4 2 2" xfId="1287" xr:uid="{00000000-0005-0000-0000-00002A0B0000}"/>
    <cellStyle name="Euro 2 4 3" xfId="1288" xr:uid="{00000000-0005-0000-0000-00002B0B0000}"/>
    <cellStyle name="Euro 2 5" xfId="1289" xr:uid="{00000000-0005-0000-0000-00002C0B0000}"/>
    <cellStyle name="Euro 2 6" xfId="11736" xr:uid="{00000000-0005-0000-0000-00002D0B0000}"/>
    <cellStyle name="Euro 2 6 2" xfId="11737" xr:uid="{00000000-0005-0000-0000-00002E0B0000}"/>
    <cellStyle name="Euro 20" xfId="64" xr:uid="{00000000-0005-0000-0000-00002F0B0000}"/>
    <cellStyle name="Euro 20 2" xfId="65" xr:uid="{00000000-0005-0000-0000-0000300B0000}"/>
    <cellStyle name="Euro 20 2 2" xfId="1290" xr:uid="{00000000-0005-0000-0000-0000310B0000}"/>
    <cellStyle name="Euro 20 3" xfId="1291" xr:uid="{00000000-0005-0000-0000-0000320B0000}"/>
    <cellStyle name="Euro 20 3 2" xfId="1292" xr:uid="{00000000-0005-0000-0000-0000330B0000}"/>
    <cellStyle name="Euro 20 3 2 2" xfId="1293" xr:uid="{00000000-0005-0000-0000-0000340B0000}"/>
    <cellStyle name="Euro 20 3 2 3" xfId="11738" xr:uid="{00000000-0005-0000-0000-0000350B0000}"/>
    <cellStyle name="Euro 20 3 3" xfId="1294" xr:uid="{00000000-0005-0000-0000-0000360B0000}"/>
    <cellStyle name="Euro 20 3 3 2" xfId="1295" xr:uid="{00000000-0005-0000-0000-0000370B0000}"/>
    <cellStyle name="Euro 20 3 4" xfId="1296" xr:uid="{00000000-0005-0000-0000-0000380B0000}"/>
    <cellStyle name="Euro 20 4" xfId="1297" xr:uid="{00000000-0005-0000-0000-0000390B0000}"/>
    <cellStyle name="Euro 20 4 2" xfId="1298" xr:uid="{00000000-0005-0000-0000-00003A0B0000}"/>
    <cellStyle name="Euro 20 4 2 2" xfId="1299" xr:uid="{00000000-0005-0000-0000-00003B0B0000}"/>
    <cellStyle name="Euro 20 4 3" xfId="1300" xr:uid="{00000000-0005-0000-0000-00003C0B0000}"/>
    <cellStyle name="Euro 20 5" xfId="1301" xr:uid="{00000000-0005-0000-0000-00003D0B0000}"/>
    <cellStyle name="Euro 20 6" xfId="11739" xr:uid="{00000000-0005-0000-0000-00003E0B0000}"/>
    <cellStyle name="Euro 20 6 2" xfId="11740" xr:uid="{00000000-0005-0000-0000-00003F0B0000}"/>
    <cellStyle name="Euro 21" xfId="66" xr:uid="{00000000-0005-0000-0000-0000400B0000}"/>
    <cellStyle name="Euro 21 2" xfId="67" xr:uid="{00000000-0005-0000-0000-0000410B0000}"/>
    <cellStyle name="Euro 21 2 2" xfId="1302" xr:uid="{00000000-0005-0000-0000-0000420B0000}"/>
    <cellStyle name="Euro 21 3" xfId="1303" xr:uid="{00000000-0005-0000-0000-0000430B0000}"/>
    <cellStyle name="Euro 21 3 2" xfId="1304" xr:uid="{00000000-0005-0000-0000-0000440B0000}"/>
    <cellStyle name="Euro 21 3 2 2" xfId="1305" xr:uid="{00000000-0005-0000-0000-0000450B0000}"/>
    <cellStyle name="Euro 21 3 2 3" xfId="11741" xr:uid="{00000000-0005-0000-0000-0000460B0000}"/>
    <cellStyle name="Euro 21 3 3" xfId="1306" xr:uid="{00000000-0005-0000-0000-0000470B0000}"/>
    <cellStyle name="Euro 21 3 3 2" xfId="1307" xr:uid="{00000000-0005-0000-0000-0000480B0000}"/>
    <cellStyle name="Euro 21 3 4" xfId="1308" xr:uid="{00000000-0005-0000-0000-0000490B0000}"/>
    <cellStyle name="Euro 21 4" xfId="1309" xr:uid="{00000000-0005-0000-0000-00004A0B0000}"/>
    <cellStyle name="Euro 21 4 2" xfId="1310" xr:uid="{00000000-0005-0000-0000-00004B0B0000}"/>
    <cellStyle name="Euro 21 4 2 2" xfId="1311" xr:uid="{00000000-0005-0000-0000-00004C0B0000}"/>
    <cellStyle name="Euro 21 4 3" xfId="1312" xr:uid="{00000000-0005-0000-0000-00004D0B0000}"/>
    <cellStyle name="Euro 21 5" xfId="1313" xr:uid="{00000000-0005-0000-0000-00004E0B0000}"/>
    <cellStyle name="Euro 21 6" xfId="11742" xr:uid="{00000000-0005-0000-0000-00004F0B0000}"/>
    <cellStyle name="Euro 21 6 2" xfId="11743" xr:uid="{00000000-0005-0000-0000-0000500B0000}"/>
    <cellStyle name="Euro 22" xfId="68" xr:uid="{00000000-0005-0000-0000-0000510B0000}"/>
    <cellStyle name="Euro 22 2" xfId="69" xr:uid="{00000000-0005-0000-0000-0000520B0000}"/>
    <cellStyle name="Euro 22 2 2" xfId="1314" xr:uid="{00000000-0005-0000-0000-0000530B0000}"/>
    <cellStyle name="Euro 22 3" xfId="1315" xr:uid="{00000000-0005-0000-0000-0000540B0000}"/>
    <cellStyle name="Euro 22 3 2" xfId="1316" xr:uid="{00000000-0005-0000-0000-0000550B0000}"/>
    <cellStyle name="Euro 22 3 2 2" xfId="1317" xr:uid="{00000000-0005-0000-0000-0000560B0000}"/>
    <cellStyle name="Euro 22 3 2 3" xfId="11744" xr:uid="{00000000-0005-0000-0000-0000570B0000}"/>
    <cellStyle name="Euro 22 3 3" xfId="1318" xr:uid="{00000000-0005-0000-0000-0000580B0000}"/>
    <cellStyle name="Euro 22 3 3 2" xfId="1319" xr:uid="{00000000-0005-0000-0000-0000590B0000}"/>
    <cellStyle name="Euro 22 3 4" xfId="1320" xr:uid="{00000000-0005-0000-0000-00005A0B0000}"/>
    <cellStyle name="Euro 22 4" xfId="1321" xr:uid="{00000000-0005-0000-0000-00005B0B0000}"/>
    <cellStyle name="Euro 22 4 2" xfId="1322" xr:uid="{00000000-0005-0000-0000-00005C0B0000}"/>
    <cellStyle name="Euro 22 4 2 2" xfId="1323" xr:uid="{00000000-0005-0000-0000-00005D0B0000}"/>
    <cellStyle name="Euro 22 4 3" xfId="1324" xr:uid="{00000000-0005-0000-0000-00005E0B0000}"/>
    <cellStyle name="Euro 22 5" xfId="1325" xr:uid="{00000000-0005-0000-0000-00005F0B0000}"/>
    <cellStyle name="Euro 22 6" xfId="11745" xr:uid="{00000000-0005-0000-0000-0000600B0000}"/>
    <cellStyle name="Euro 22 6 2" xfId="11746" xr:uid="{00000000-0005-0000-0000-0000610B0000}"/>
    <cellStyle name="Euro 23" xfId="70" xr:uid="{00000000-0005-0000-0000-0000620B0000}"/>
    <cellStyle name="Euro 23 2" xfId="71" xr:uid="{00000000-0005-0000-0000-0000630B0000}"/>
    <cellStyle name="Euro 23 2 2" xfId="1326" xr:uid="{00000000-0005-0000-0000-0000640B0000}"/>
    <cellStyle name="Euro 23 3" xfId="1327" xr:uid="{00000000-0005-0000-0000-0000650B0000}"/>
    <cellStyle name="Euro 23 3 2" xfId="1328" xr:uid="{00000000-0005-0000-0000-0000660B0000}"/>
    <cellStyle name="Euro 23 3 2 2" xfId="1329" xr:uid="{00000000-0005-0000-0000-0000670B0000}"/>
    <cellStyle name="Euro 23 3 2 3" xfId="11747" xr:uid="{00000000-0005-0000-0000-0000680B0000}"/>
    <cellStyle name="Euro 23 3 3" xfId="1330" xr:uid="{00000000-0005-0000-0000-0000690B0000}"/>
    <cellStyle name="Euro 23 3 3 2" xfId="1331" xr:uid="{00000000-0005-0000-0000-00006A0B0000}"/>
    <cellStyle name="Euro 23 3 4" xfId="1332" xr:uid="{00000000-0005-0000-0000-00006B0B0000}"/>
    <cellStyle name="Euro 23 4" xfId="1333" xr:uid="{00000000-0005-0000-0000-00006C0B0000}"/>
    <cellStyle name="Euro 23 4 2" xfId="1334" xr:uid="{00000000-0005-0000-0000-00006D0B0000}"/>
    <cellStyle name="Euro 23 4 2 2" xfId="1335" xr:uid="{00000000-0005-0000-0000-00006E0B0000}"/>
    <cellStyle name="Euro 23 4 3" xfId="1336" xr:uid="{00000000-0005-0000-0000-00006F0B0000}"/>
    <cellStyle name="Euro 23 5" xfId="1337" xr:uid="{00000000-0005-0000-0000-0000700B0000}"/>
    <cellStyle name="Euro 23 6" xfId="11748" xr:uid="{00000000-0005-0000-0000-0000710B0000}"/>
    <cellStyle name="Euro 23 6 2" xfId="11749" xr:uid="{00000000-0005-0000-0000-0000720B0000}"/>
    <cellStyle name="Euro 24" xfId="72" xr:uid="{00000000-0005-0000-0000-0000730B0000}"/>
    <cellStyle name="Euro 24 2" xfId="73" xr:uid="{00000000-0005-0000-0000-0000740B0000}"/>
    <cellStyle name="Euro 24 2 2" xfId="1338" xr:uid="{00000000-0005-0000-0000-0000750B0000}"/>
    <cellStyle name="Euro 24 3" xfId="1339" xr:uid="{00000000-0005-0000-0000-0000760B0000}"/>
    <cellStyle name="Euro 24 3 2" xfId="1340" xr:uid="{00000000-0005-0000-0000-0000770B0000}"/>
    <cellStyle name="Euro 24 3 2 2" xfId="1341" xr:uid="{00000000-0005-0000-0000-0000780B0000}"/>
    <cellStyle name="Euro 24 3 2 3" xfId="11750" xr:uid="{00000000-0005-0000-0000-0000790B0000}"/>
    <cellStyle name="Euro 24 3 3" xfId="1342" xr:uid="{00000000-0005-0000-0000-00007A0B0000}"/>
    <cellStyle name="Euro 24 3 3 2" xfId="1343" xr:uid="{00000000-0005-0000-0000-00007B0B0000}"/>
    <cellStyle name="Euro 24 3 4" xfId="1344" xr:uid="{00000000-0005-0000-0000-00007C0B0000}"/>
    <cellStyle name="Euro 24 4" xfId="1345" xr:uid="{00000000-0005-0000-0000-00007D0B0000}"/>
    <cellStyle name="Euro 24 4 2" xfId="1346" xr:uid="{00000000-0005-0000-0000-00007E0B0000}"/>
    <cellStyle name="Euro 24 4 2 2" xfId="1347" xr:uid="{00000000-0005-0000-0000-00007F0B0000}"/>
    <cellStyle name="Euro 24 4 3" xfId="1348" xr:uid="{00000000-0005-0000-0000-0000800B0000}"/>
    <cellStyle name="Euro 24 5" xfId="1349" xr:uid="{00000000-0005-0000-0000-0000810B0000}"/>
    <cellStyle name="Euro 24 6" xfId="11751" xr:uid="{00000000-0005-0000-0000-0000820B0000}"/>
    <cellStyle name="Euro 24 6 2" xfId="11752" xr:uid="{00000000-0005-0000-0000-0000830B0000}"/>
    <cellStyle name="Euro 25" xfId="74" xr:uid="{00000000-0005-0000-0000-0000840B0000}"/>
    <cellStyle name="Euro 25 2" xfId="75" xr:uid="{00000000-0005-0000-0000-0000850B0000}"/>
    <cellStyle name="Euro 25 2 2" xfId="1350" xr:uid="{00000000-0005-0000-0000-0000860B0000}"/>
    <cellStyle name="Euro 25 3" xfId="1351" xr:uid="{00000000-0005-0000-0000-0000870B0000}"/>
    <cellStyle name="Euro 25 3 2" xfId="1352" xr:uid="{00000000-0005-0000-0000-0000880B0000}"/>
    <cellStyle name="Euro 25 3 2 2" xfId="1353" xr:uid="{00000000-0005-0000-0000-0000890B0000}"/>
    <cellStyle name="Euro 25 3 2 3" xfId="11753" xr:uid="{00000000-0005-0000-0000-00008A0B0000}"/>
    <cellStyle name="Euro 25 3 3" xfId="1354" xr:uid="{00000000-0005-0000-0000-00008B0B0000}"/>
    <cellStyle name="Euro 25 3 3 2" xfId="1355" xr:uid="{00000000-0005-0000-0000-00008C0B0000}"/>
    <cellStyle name="Euro 25 3 4" xfId="1356" xr:uid="{00000000-0005-0000-0000-00008D0B0000}"/>
    <cellStyle name="Euro 25 4" xfId="1357" xr:uid="{00000000-0005-0000-0000-00008E0B0000}"/>
    <cellStyle name="Euro 25 4 2" xfId="1358" xr:uid="{00000000-0005-0000-0000-00008F0B0000}"/>
    <cellStyle name="Euro 25 4 2 2" xfId="1359" xr:uid="{00000000-0005-0000-0000-0000900B0000}"/>
    <cellStyle name="Euro 25 4 3" xfId="1360" xr:uid="{00000000-0005-0000-0000-0000910B0000}"/>
    <cellStyle name="Euro 25 5" xfId="1361" xr:uid="{00000000-0005-0000-0000-0000920B0000}"/>
    <cellStyle name="Euro 25 6" xfId="11754" xr:uid="{00000000-0005-0000-0000-0000930B0000}"/>
    <cellStyle name="Euro 25 6 2" xfId="11755" xr:uid="{00000000-0005-0000-0000-0000940B0000}"/>
    <cellStyle name="Euro 26" xfId="76" xr:uid="{00000000-0005-0000-0000-0000950B0000}"/>
    <cellStyle name="Euro 26 2" xfId="77" xr:uid="{00000000-0005-0000-0000-0000960B0000}"/>
    <cellStyle name="Euro 26 2 2" xfId="1362" xr:uid="{00000000-0005-0000-0000-0000970B0000}"/>
    <cellStyle name="Euro 26 3" xfId="1363" xr:uid="{00000000-0005-0000-0000-0000980B0000}"/>
    <cellStyle name="Euro 26 3 2" xfId="1364" xr:uid="{00000000-0005-0000-0000-0000990B0000}"/>
    <cellStyle name="Euro 26 3 2 2" xfId="1365" xr:uid="{00000000-0005-0000-0000-00009A0B0000}"/>
    <cellStyle name="Euro 26 3 2 3" xfId="11756" xr:uid="{00000000-0005-0000-0000-00009B0B0000}"/>
    <cellStyle name="Euro 26 3 3" xfId="1366" xr:uid="{00000000-0005-0000-0000-00009C0B0000}"/>
    <cellStyle name="Euro 26 3 3 2" xfId="1367" xr:uid="{00000000-0005-0000-0000-00009D0B0000}"/>
    <cellStyle name="Euro 26 3 4" xfId="1368" xr:uid="{00000000-0005-0000-0000-00009E0B0000}"/>
    <cellStyle name="Euro 26 4" xfId="1369" xr:uid="{00000000-0005-0000-0000-00009F0B0000}"/>
    <cellStyle name="Euro 26 4 2" xfId="1370" xr:uid="{00000000-0005-0000-0000-0000A00B0000}"/>
    <cellStyle name="Euro 26 4 2 2" xfId="1371" xr:uid="{00000000-0005-0000-0000-0000A10B0000}"/>
    <cellStyle name="Euro 26 4 3" xfId="1372" xr:uid="{00000000-0005-0000-0000-0000A20B0000}"/>
    <cellStyle name="Euro 26 5" xfId="1373" xr:uid="{00000000-0005-0000-0000-0000A30B0000}"/>
    <cellStyle name="Euro 26 6" xfId="11757" xr:uid="{00000000-0005-0000-0000-0000A40B0000}"/>
    <cellStyle name="Euro 26 6 2" xfId="11758" xr:uid="{00000000-0005-0000-0000-0000A50B0000}"/>
    <cellStyle name="Euro 27" xfId="78" xr:uid="{00000000-0005-0000-0000-0000A60B0000}"/>
    <cellStyle name="Euro 27 2" xfId="79" xr:uid="{00000000-0005-0000-0000-0000A70B0000}"/>
    <cellStyle name="Euro 27 2 2" xfId="1374" xr:uid="{00000000-0005-0000-0000-0000A80B0000}"/>
    <cellStyle name="Euro 27 3" xfId="1375" xr:uid="{00000000-0005-0000-0000-0000A90B0000}"/>
    <cellStyle name="Euro 27 3 2" xfId="1376" xr:uid="{00000000-0005-0000-0000-0000AA0B0000}"/>
    <cellStyle name="Euro 27 3 2 2" xfId="1377" xr:uid="{00000000-0005-0000-0000-0000AB0B0000}"/>
    <cellStyle name="Euro 27 3 2 3" xfId="11759" xr:uid="{00000000-0005-0000-0000-0000AC0B0000}"/>
    <cellStyle name="Euro 27 3 3" xfId="1378" xr:uid="{00000000-0005-0000-0000-0000AD0B0000}"/>
    <cellStyle name="Euro 27 3 3 2" xfId="1379" xr:uid="{00000000-0005-0000-0000-0000AE0B0000}"/>
    <cellStyle name="Euro 27 3 4" xfId="1380" xr:uid="{00000000-0005-0000-0000-0000AF0B0000}"/>
    <cellStyle name="Euro 27 4" xfId="1381" xr:uid="{00000000-0005-0000-0000-0000B00B0000}"/>
    <cellStyle name="Euro 27 4 2" xfId="1382" xr:uid="{00000000-0005-0000-0000-0000B10B0000}"/>
    <cellStyle name="Euro 27 4 2 2" xfId="1383" xr:uid="{00000000-0005-0000-0000-0000B20B0000}"/>
    <cellStyle name="Euro 27 4 3" xfId="1384" xr:uid="{00000000-0005-0000-0000-0000B30B0000}"/>
    <cellStyle name="Euro 27 5" xfId="1385" xr:uid="{00000000-0005-0000-0000-0000B40B0000}"/>
    <cellStyle name="Euro 27 6" xfId="11760" xr:uid="{00000000-0005-0000-0000-0000B50B0000}"/>
    <cellStyle name="Euro 27 6 2" xfId="11761" xr:uid="{00000000-0005-0000-0000-0000B60B0000}"/>
    <cellStyle name="Euro 28" xfId="80" xr:uid="{00000000-0005-0000-0000-0000B70B0000}"/>
    <cellStyle name="Euro 28 2" xfId="81" xr:uid="{00000000-0005-0000-0000-0000B80B0000}"/>
    <cellStyle name="Euro 28 2 2" xfId="1386" xr:uid="{00000000-0005-0000-0000-0000B90B0000}"/>
    <cellStyle name="Euro 28 3" xfId="1387" xr:uid="{00000000-0005-0000-0000-0000BA0B0000}"/>
    <cellStyle name="Euro 28 3 2" xfId="1388" xr:uid="{00000000-0005-0000-0000-0000BB0B0000}"/>
    <cellStyle name="Euro 28 3 2 2" xfId="1389" xr:uid="{00000000-0005-0000-0000-0000BC0B0000}"/>
    <cellStyle name="Euro 28 3 2 3" xfId="11762" xr:uid="{00000000-0005-0000-0000-0000BD0B0000}"/>
    <cellStyle name="Euro 28 3 3" xfId="1390" xr:uid="{00000000-0005-0000-0000-0000BE0B0000}"/>
    <cellStyle name="Euro 28 3 3 2" xfId="1391" xr:uid="{00000000-0005-0000-0000-0000BF0B0000}"/>
    <cellStyle name="Euro 28 3 4" xfId="1392" xr:uid="{00000000-0005-0000-0000-0000C00B0000}"/>
    <cellStyle name="Euro 28 4" xfId="1393" xr:uid="{00000000-0005-0000-0000-0000C10B0000}"/>
    <cellStyle name="Euro 28 4 2" xfId="1394" xr:uid="{00000000-0005-0000-0000-0000C20B0000}"/>
    <cellStyle name="Euro 28 4 2 2" xfId="1395" xr:uid="{00000000-0005-0000-0000-0000C30B0000}"/>
    <cellStyle name="Euro 28 4 3" xfId="1396" xr:uid="{00000000-0005-0000-0000-0000C40B0000}"/>
    <cellStyle name="Euro 28 5" xfId="1397" xr:uid="{00000000-0005-0000-0000-0000C50B0000}"/>
    <cellStyle name="Euro 28 6" xfId="11763" xr:uid="{00000000-0005-0000-0000-0000C60B0000}"/>
    <cellStyle name="Euro 28 6 2" xfId="11764" xr:uid="{00000000-0005-0000-0000-0000C70B0000}"/>
    <cellStyle name="Euro 29" xfId="82" xr:uid="{00000000-0005-0000-0000-0000C80B0000}"/>
    <cellStyle name="Euro 29 2" xfId="83" xr:uid="{00000000-0005-0000-0000-0000C90B0000}"/>
    <cellStyle name="Euro 29 2 2" xfId="1398" xr:uid="{00000000-0005-0000-0000-0000CA0B0000}"/>
    <cellStyle name="Euro 29 3" xfId="1399" xr:uid="{00000000-0005-0000-0000-0000CB0B0000}"/>
    <cellStyle name="Euro 29 3 2" xfId="1400" xr:uid="{00000000-0005-0000-0000-0000CC0B0000}"/>
    <cellStyle name="Euro 29 3 2 2" xfId="1401" xr:uid="{00000000-0005-0000-0000-0000CD0B0000}"/>
    <cellStyle name="Euro 29 3 2 3" xfId="11765" xr:uid="{00000000-0005-0000-0000-0000CE0B0000}"/>
    <cellStyle name="Euro 29 3 3" xfId="1402" xr:uid="{00000000-0005-0000-0000-0000CF0B0000}"/>
    <cellStyle name="Euro 29 3 3 2" xfId="1403" xr:uid="{00000000-0005-0000-0000-0000D00B0000}"/>
    <cellStyle name="Euro 29 3 4" xfId="1404" xr:uid="{00000000-0005-0000-0000-0000D10B0000}"/>
    <cellStyle name="Euro 29 4" xfId="1405" xr:uid="{00000000-0005-0000-0000-0000D20B0000}"/>
    <cellStyle name="Euro 29 4 2" xfId="1406" xr:uid="{00000000-0005-0000-0000-0000D30B0000}"/>
    <cellStyle name="Euro 29 4 2 2" xfId="1407" xr:uid="{00000000-0005-0000-0000-0000D40B0000}"/>
    <cellStyle name="Euro 29 4 3" xfId="1408" xr:uid="{00000000-0005-0000-0000-0000D50B0000}"/>
    <cellStyle name="Euro 29 5" xfId="1409" xr:uid="{00000000-0005-0000-0000-0000D60B0000}"/>
    <cellStyle name="Euro 29 6" xfId="11766" xr:uid="{00000000-0005-0000-0000-0000D70B0000}"/>
    <cellStyle name="Euro 29 6 2" xfId="11767" xr:uid="{00000000-0005-0000-0000-0000D80B0000}"/>
    <cellStyle name="Euro 3" xfId="84" xr:uid="{00000000-0005-0000-0000-0000D90B0000}"/>
    <cellStyle name="Euro 3 2" xfId="85" xr:uid="{00000000-0005-0000-0000-0000DA0B0000}"/>
    <cellStyle name="Euro 3 2 2" xfId="1410" xr:uid="{00000000-0005-0000-0000-0000DB0B0000}"/>
    <cellStyle name="Euro 3 3" xfId="1411" xr:uid="{00000000-0005-0000-0000-0000DC0B0000}"/>
    <cellStyle name="Euro 3 3 2" xfId="1412" xr:uid="{00000000-0005-0000-0000-0000DD0B0000}"/>
    <cellStyle name="Euro 3 3 2 2" xfId="1413" xr:uid="{00000000-0005-0000-0000-0000DE0B0000}"/>
    <cellStyle name="Euro 3 3 2 3" xfId="11768" xr:uid="{00000000-0005-0000-0000-0000DF0B0000}"/>
    <cellStyle name="Euro 3 3 3" xfId="1414" xr:uid="{00000000-0005-0000-0000-0000E00B0000}"/>
    <cellStyle name="Euro 3 3 3 2" xfId="1415" xr:uid="{00000000-0005-0000-0000-0000E10B0000}"/>
    <cellStyle name="Euro 3 3 4" xfId="1416" xr:uid="{00000000-0005-0000-0000-0000E20B0000}"/>
    <cellStyle name="Euro 3 4" xfId="1417" xr:uid="{00000000-0005-0000-0000-0000E30B0000}"/>
    <cellStyle name="Euro 3 4 2" xfId="1418" xr:uid="{00000000-0005-0000-0000-0000E40B0000}"/>
    <cellStyle name="Euro 3 4 2 2" xfId="1419" xr:uid="{00000000-0005-0000-0000-0000E50B0000}"/>
    <cellStyle name="Euro 3 4 3" xfId="1420" xr:uid="{00000000-0005-0000-0000-0000E60B0000}"/>
    <cellStyle name="Euro 3 5" xfId="1421" xr:uid="{00000000-0005-0000-0000-0000E70B0000}"/>
    <cellStyle name="Euro 3 6" xfId="11769" xr:uid="{00000000-0005-0000-0000-0000E80B0000}"/>
    <cellStyle name="Euro 3 6 2" xfId="11770" xr:uid="{00000000-0005-0000-0000-0000E90B0000}"/>
    <cellStyle name="Euro 30" xfId="86" xr:uid="{00000000-0005-0000-0000-0000EA0B0000}"/>
    <cellStyle name="Euro 30 2" xfId="87" xr:uid="{00000000-0005-0000-0000-0000EB0B0000}"/>
    <cellStyle name="Euro 30 2 2" xfId="1422" xr:uid="{00000000-0005-0000-0000-0000EC0B0000}"/>
    <cellStyle name="Euro 30 3" xfId="1423" xr:uid="{00000000-0005-0000-0000-0000ED0B0000}"/>
    <cellStyle name="Euro 30 3 2" xfId="1424" xr:uid="{00000000-0005-0000-0000-0000EE0B0000}"/>
    <cellStyle name="Euro 30 3 2 2" xfId="1425" xr:uid="{00000000-0005-0000-0000-0000EF0B0000}"/>
    <cellStyle name="Euro 30 3 2 3" xfId="11771" xr:uid="{00000000-0005-0000-0000-0000F00B0000}"/>
    <cellStyle name="Euro 30 3 3" xfId="1426" xr:uid="{00000000-0005-0000-0000-0000F10B0000}"/>
    <cellStyle name="Euro 30 3 3 2" xfId="1427" xr:uid="{00000000-0005-0000-0000-0000F20B0000}"/>
    <cellStyle name="Euro 30 3 4" xfId="1428" xr:uid="{00000000-0005-0000-0000-0000F30B0000}"/>
    <cellStyle name="Euro 30 4" xfId="1429" xr:uid="{00000000-0005-0000-0000-0000F40B0000}"/>
    <cellStyle name="Euro 30 4 2" xfId="1430" xr:uid="{00000000-0005-0000-0000-0000F50B0000}"/>
    <cellStyle name="Euro 30 4 2 2" xfId="1431" xr:uid="{00000000-0005-0000-0000-0000F60B0000}"/>
    <cellStyle name="Euro 30 4 3" xfId="1432" xr:uid="{00000000-0005-0000-0000-0000F70B0000}"/>
    <cellStyle name="Euro 30 5" xfId="1433" xr:uid="{00000000-0005-0000-0000-0000F80B0000}"/>
    <cellStyle name="Euro 30 6" xfId="11772" xr:uid="{00000000-0005-0000-0000-0000F90B0000}"/>
    <cellStyle name="Euro 30 6 2" xfId="11773" xr:uid="{00000000-0005-0000-0000-0000FA0B0000}"/>
    <cellStyle name="Euro 31" xfId="88" xr:uid="{00000000-0005-0000-0000-0000FB0B0000}"/>
    <cellStyle name="Euro 31 2" xfId="89" xr:uid="{00000000-0005-0000-0000-0000FC0B0000}"/>
    <cellStyle name="Euro 31 2 2" xfId="1434" xr:uid="{00000000-0005-0000-0000-0000FD0B0000}"/>
    <cellStyle name="Euro 31 3" xfId="1435" xr:uid="{00000000-0005-0000-0000-0000FE0B0000}"/>
    <cellStyle name="Euro 31 3 2" xfId="1436" xr:uid="{00000000-0005-0000-0000-0000FF0B0000}"/>
    <cellStyle name="Euro 31 3 2 2" xfId="1437" xr:uid="{00000000-0005-0000-0000-0000000C0000}"/>
    <cellStyle name="Euro 31 3 2 3" xfId="11774" xr:uid="{00000000-0005-0000-0000-0000010C0000}"/>
    <cellStyle name="Euro 31 3 3" xfId="1438" xr:uid="{00000000-0005-0000-0000-0000020C0000}"/>
    <cellStyle name="Euro 31 3 3 2" xfId="1439" xr:uid="{00000000-0005-0000-0000-0000030C0000}"/>
    <cellStyle name="Euro 31 3 4" xfId="1440" xr:uid="{00000000-0005-0000-0000-0000040C0000}"/>
    <cellStyle name="Euro 31 4" xfId="1441" xr:uid="{00000000-0005-0000-0000-0000050C0000}"/>
    <cellStyle name="Euro 31 4 2" xfId="1442" xr:uid="{00000000-0005-0000-0000-0000060C0000}"/>
    <cellStyle name="Euro 31 4 2 2" xfId="1443" xr:uid="{00000000-0005-0000-0000-0000070C0000}"/>
    <cellStyle name="Euro 31 4 3" xfId="1444" xr:uid="{00000000-0005-0000-0000-0000080C0000}"/>
    <cellStyle name="Euro 31 5" xfId="1445" xr:uid="{00000000-0005-0000-0000-0000090C0000}"/>
    <cellStyle name="Euro 31 6" xfId="11775" xr:uid="{00000000-0005-0000-0000-00000A0C0000}"/>
    <cellStyle name="Euro 31 6 2" xfId="11776" xr:uid="{00000000-0005-0000-0000-00000B0C0000}"/>
    <cellStyle name="Euro 32" xfId="90" xr:uid="{00000000-0005-0000-0000-00000C0C0000}"/>
    <cellStyle name="Euro 32 2" xfId="91" xr:uid="{00000000-0005-0000-0000-00000D0C0000}"/>
    <cellStyle name="Euro 32 2 2" xfId="1446" xr:uid="{00000000-0005-0000-0000-00000E0C0000}"/>
    <cellStyle name="Euro 32 3" xfId="1447" xr:uid="{00000000-0005-0000-0000-00000F0C0000}"/>
    <cellStyle name="Euro 32 3 2" xfId="1448" xr:uid="{00000000-0005-0000-0000-0000100C0000}"/>
    <cellStyle name="Euro 32 3 2 2" xfId="1449" xr:uid="{00000000-0005-0000-0000-0000110C0000}"/>
    <cellStyle name="Euro 32 3 2 3" xfId="11777" xr:uid="{00000000-0005-0000-0000-0000120C0000}"/>
    <cellStyle name="Euro 32 3 3" xfId="1450" xr:uid="{00000000-0005-0000-0000-0000130C0000}"/>
    <cellStyle name="Euro 32 3 3 2" xfId="1451" xr:uid="{00000000-0005-0000-0000-0000140C0000}"/>
    <cellStyle name="Euro 32 3 4" xfId="1452" xr:uid="{00000000-0005-0000-0000-0000150C0000}"/>
    <cellStyle name="Euro 32 4" xfId="1453" xr:uid="{00000000-0005-0000-0000-0000160C0000}"/>
    <cellStyle name="Euro 32 4 2" xfId="1454" xr:uid="{00000000-0005-0000-0000-0000170C0000}"/>
    <cellStyle name="Euro 32 4 2 2" xfId="1455" xr:uid="{00000000-0005-0000-0000-0000180C0000}"/>
    <cellStyle name="Euro 32 4 3" xfId="1456" xr:uid="{00000000-0005-0000-0000-0000190C0000}"/>
    <cellStyle name="Euro 32 5" xfId="1457" xr:uid="{00000000-0005-0000-0000-00001A0C0000}"/>
    <cellStyle name="Euro 32 6" xfId="11778" xr:uid="{00000000-0005-0000-0000-00001B0C0000}"/>
    <cellStyle name="Euro 32 6 2" xfId="11779" xr:uid="{00000000-0005-0000-0000-00001C0C0000}"/>
    <cellStyle name="Euro 33" xfId="92" xr:uid="{00000000-0005-0000-0000-00001D0C0000}"/>
    <cellStyle name="Euro 33 2" xfId="93" xr:uid="{00000000-0005-0000-0000-00001E0C0000}"/>
    <cellStyle name="Euro 33 2 2" xfId="1458" xr:uid="{00000000-0005-0000-0000-00001F0C0000}"/>
    <cellStyle name="Euro 33 3" xfId="1459" xr:uid="{00000000-0005-0000-0000-0000200C0000}"/>
    <cellStyle name="Euro 33 3 2" xfId="1460" xr:uid="{00000000-0005-0000-0000-0000210C0000}"/>
    <cellStyle name="Euro 33 3 2 2" xfId="1461" xr:uid="{00000000-0005-0000-0000-0000220C0000}"/>
    <cellStyle name="Euro 33 3 2 3" xfId="11780" xr:uid="{00000000-0005-0000-0000-0000230C0000}"/>
    <cellStyle name="Euro 33 3 3" xfId="1462" xr:uid="{00000000-0005-0000-0000-0000240C0000}"/>
    <cellStyle name="Euro 33 3 3 2" xfId="1463" xr:uid="{00000000-0005-0000-0000-0000250C0000}"/>
    <cellStyle name="Euro 33 3 4" xfId="1464" xr:uid="{00000000-0005-0000-0000-0000260C0000}"/>
    <cellStyle name="Euro 33 4" xfId="1465" xr:uid="{00000000-0005-0000-0000-0000270C0000}"/>
    <cellStyle name="Euro 33 4 2" xfId="1466" xr:uid="{00000000-0005-0000-0000-0000280C0000}"/>
    <cellStyle name="Euro 33 4 2 2" xfId="1467" xr:uid="{00000000-0005-0000-0000-0000290C0000}"/>
    <cellStyle name="Euro 33 4 3" xfId="1468" xr:uid="{00000000-0005-0000-0000-00002A0C0000}"/>
    <cellStyle name="Euro 33 5" xfId="1469" xr:uid="{00000000-0005-0000-0000-00002B0C0000}"/>
    <cellStyle name="Euro 33 6" xfId="11781" xr:uid="{00000000-0005-0000-0000-00002C0C0000}"/>
    <cellStyle name="Euro 33 6 2" xfId="11782" xr:uid="{00000000-0005-0000-0000-00002D0C0000}"/>
    <cellStyle name="Euro 34" xfId="94" xr:uid="{00000000-0005-0000-0000-00002E0C0000}"/>
    <cellStyle name="Euro 34 2" xfId="95" xr:uid="{00000000-0005-0000-0000-00002F0C0000}"/>
    <cellStyle name="Euro 34 2 2" xfId="1470" xr:uid="{00000000-0005-0000-0000-0000300C0000}"/>
    <cellStyle name="Euro 34 3" xfId="1471" xr:uid="{00000000-0005-0000-0000-0000310C0000}"/>
    <cellStyle name="Euro 34 3 2" xfId="1472" xr:uid="{00000000-0005-0000-0000-0000320C0000}"/>
    <cellStyle name="Euro 34 3 2 2" xfId="1473" xr:uid="{00000000-0005-0000-0000-0000330C0000}"/>
    <cellStyle name="Euro 34 3 2 3" xfId="11783" xr:uid="{00000000-0005-0000-0000-0000340C0000}"/>
    <cellStyle name="Euro 34 3 3" xfId="1474" xr:uid="{00000000-0005-0000-0000-0000350C0000}"/>
    <cellStyle name="Euro 34 3 3 2" xfId="1475" xr:uid="{00000000-0005-0000-0000-0000360C0000}"/>
    <cellStyle name="Euro 34 3 4" xfId="1476" xr:uid="{00000000-0005-0000-0000-0000370C0000}"/>
    <cellStyle name="Euro 34 4" xfId="1477" xr:uid="{00000000-0005-0000-0000-0000380C0000}"/>
    <cellStyle name="Euro 34 4 2" xfId="1478" xr:uid="{00000000-0005-0000-0000-0000390C0000}"/>
    <cellStyle name="Euro 34 4 2 2" xfId="1479" xr:uid="{00000000-0005-0000-0000-00003A0C0000}"/>
    <cellStyle name="Euro 34 4 3" xfId="1480" xr:uid="{00000000-0005-0000-0000-00003B0C0000}"/>
    <cellStyle name="Euro 34 5" xfId="1481" xr:uid="{00000000-0005-0000-0000-00003C0C0000}"/>
    <cellStyle name="Euro 34 6" xfId="11784" xr:uid="{00000000-0005-0000-0000-00003D0C0000}"/>
    <cellStyle name="Euro 34 6 2" xfId="11785" xr:uid="{00000000-0005-0000-0000-00003E0C0000}"/>
    <cellStyle name="Euro 35" xfId="96" xr:uid="{00000000-0005-0000-0000-00003F0C0000}"/>
    <cellStyle name="Euro 35 2" xfId="97" xr:uid="{00000000-0005-0000-0000-0000400C0000}"/>
    <cellStyle name="Euro 35 2 2" xfId="1482" xr:uid="{00000000-0005-0000-0000-0000410C0000}"/>
    <cellStyle name="Euro 35 3" xfId="1483" xr:uid="{00000000-0005-0000-0000-0000420C0000}"/>
    <cellStyle name="Euro 35 3 2" xfId="1484" xr:uid="{00000000-0005-0000-0000-0000430C0000}"/>
    <cellStyle name="Euro 35 3 2 2" xfId="1485" xr:uid="{00000000-0005-0000-0000-0000440C0000}"/>
    <cellStyle name="Euro 35 3 2 3" xfId="11786" xr:uid="{00000000-0005-0000-0000-0000450C0000}"/>
    <cellStyle name="Euro 35 3 3" xfId="1486" xr:uid="{00000000-0005-0000-0000-0000460C0000}"/>
    <cellStyle name="Euro 35 3 3 2" xfId="1487" xr:uid="{00000000-0005-0000-0000-0000470C0000}"/>
    <cellStyle name="Euro 35 3 4" xfId="1488" xr:uid="{00000000-0005-0000-0000-0000480C0000}"/>
    <cellStyle name="Euro 35 4" xfId="1489" xr:uid="{00000000-0005-0000-0000-0000490C0000}"/>
    <cellStyle name="Euro 35 4 2" xfId="1490" xr:uid="{00000000-0005-0000-0000-00004A0C0000}"/>
    <cellStyle name="Euro 35 4 2 2" xfId="1491" xr:uid="{00000000-0005-0000-0000-00004B0C0000}"/>
    <cellStyle name="Euro 35 4 3" xfId="1492" xr:uid="{00000000-0005-0000-0000-00004C0C0000}"/>
    <cellStyle name="Euro 35 5" xfId="1493" xr:uid="{00000000-0005-0000-0000-00004D0C0000}"/>
    <cellStyle name="Euro 35 6" xfId="11787" xr:uid="{00000000-0005-0000-0000-00004E0C0000}"/>
    <cellStyle name="Euro 35 6 2" xfId="11788" xr:uid="{00000000-0005-0000-0000-00004F0C0000}"/>
    <cellStyle name="Euro 36" xfId="98" xr:uid="{00000000-0005-0000-0000-0000500C0000}"/>
    <cellStyle name="Euro 36 2" xfId="99" xr:uid="{00000000-0005-0000-0000-0000510C0000}"/>
    <cellStyle name="Euro 36 2 2" xfId="1494" xr:uid="{00000000-0005-0000-0000-0000520C0000}"/>
    <cellStyle name="Euro 36 3" xfId="1495" xr:uid="{00000000-0005-0000-0000-0000530C0000}"/>
    <cellStyle name="Euro 36 3 2" xfId="1496" xr:uid="{00000000-0005-0000-0000-0000540C0000}"/>
    <cellStyle name="Euro 36 3 2 2" xfId="1497" xr:uid="{00000000-0005-0000-0000-0000550C0000}"/>
    <cellStyle name="Euro 36 3 2 3" xfId="11789" xr:uid="{00000000-0005-0000-0000-0000560C0000}"/>
    <cellStyle name="Euro 36 3 3" xfId="1498" xr:uid="{00000000-0005-0000-0000-0000570C0000}"/>
    <cellStyle name="Euro 36 3 3 2" xfId="1499" xr:uid="{00000000-0005-0000-0000-0000580C0000}"/>
    <cellStyle name="Euro 36 3 4" xfId="1500" xr:uid="{00000000-0005-0000-0000-0000590C0000}"/>
    <cellStyle name="Euro 36 4" xfId="1501" xr:uid="{00000000-0005-0000-0000-00005A0C0000}"/>
    <cellStyle name="Euro 36 4 2" xfId="1502" xr:uid="{00000000-0005-0000-0000-00005B0C0000}"/>
    <cellStyle name="Euro 36 4 2 2" xfId="1503" xr:uid="{00000000-0005-0000-0000-00005C0C0000}"/>
    <cellStyle name="Euro 36 4 3" xfId="1504" xr:uid="{00000000-0005-0000-0000-00005D0C0000}"/>
    <cellStyle name="Euro 36 5" xfId="1505" xr:uid="{00000000-0005-0000-0000-00005E0C0000}"/>
    <cellStyle name="Euro 36 6" xfId="11790" xr:uid="{00000000-0005-0000-0000-00005F0C0000}"/>
    <cellStyle name="Euro 36 6 2" xfId="11791" xr:uid="{00000000-0005-0000-0000-0000600C0000}"/>
    <cellStyle name="Euro 37" xfId="100" xr:uid="{00000000-0005-0000-0000-0000610C0000}"/>
    <cellStyle name="Euro 37 2" xfId="101" xr:uid="{00000000-0005-0000-0000-0000620C0000}"/>
    <cellStyle name="Euro 37 2 2" xfId="1506" xr:uid="{00000000-0005-0000-0000-0000630C0000}"/>
    <cellStyle name="Euro 37 3" xfId="1507" xr:uid="{00000000-0005-0000-0000-0000640C0000}"/>
    <cellStyle name="Euro 37 3 2" xfId="1508" xr:uid="{00000000-0005-0000-0000-0000650C0000}"/>
    <cellStyle name="Euro 37 3 2 2" xfId="1509" xr:uid="{00000000-0005-0000-0000-0000660C0000}"/>
    <cellStyle name="Euro 37 3 2 3" xfId="11792" xr:uid="{00000000-0005-0000-0000-0000670C0000}"/>
    <cellStyle name="Euro 37 3 3" xfId="1510" xr:uid="{00000000-0005-0000-0000-0000680C0000}"/>
    <cellStyle name="Euro 37 3 3 2" xfId="1511" xr:uid="{00000000-0005-0000-0000-0000690C0000}"/>
    <cellStyle name="Euro 37 3 4" xfId="1512" xr:uid="{00000000-0005-0000-0000-00006A0C0000}"/>
    <cellStyle name="Euro 37 4" xfId="1513" xr:uid="{00000000-0005-0000-0000-00006B0C0000}"/>
    <cellStyle name="Euro 37 4 2" xfId="1514" xr:uid="{00000000-0005-0000-0000-00006C0C0000}"/>
    <cellStyle name="Euro 37 4 2 2" xfId="1515" xr:uid="{00000000-0005-0000-0000-00006D0C0000}"/>
    <cellStyle name="Euro 37 4 3" xfId="1516" xr:uid="{00000000-0005-0000-0000-00006E0C0000}"/>
    <cellStyle name="Euro 37 5" xfId="1517" xr:uid="{00000000-0005-0000-0000-00006F0C0000}"/>
    <cellStyle name="Euro 37 6" xfId="11793" xr:uid="{00000000-0005-0000-0000-0000700C0000}"/>
    <cellStyle name="Euro 37 6 2" xfId="11794" xr:uid="{00000000-0005-0000-0000-0000710C0000}"/>
    <cellStyle name="Euro 38" xfId="102" xr:uid="{00000000-0005-0000-0000-0000720C0000}"/>
    <cellStyle name="Euro 38 2" xfId="103" xr:uid="{00000000-0005-0000-0000-0000730C0000}"/>
    <cellStyle name="Euro 38 2 2" xfId="1518" xr:uid="{00000000-0005-0000-0000-0000740C0000}"/>
    <cellStyle name="Euro 38 3" xfId="1519" xr:uid="{00000000-0005-0000-0000-0000750C0000}"/>
    <cellStyle name="Euro 38 3 2" xfId="1520" xr:uid="{00000000-0005-0000-0000-0000760C0000}"/>
    <cellStyle name="Euro 38 3 2 2" xfId="1521" xr:uid="{00000000-0005-0000-0000-0000770C0000}"/>
    <cellStyle name="Euro 38 3 2 3" xfId="11795" xr:uid="{00000000-0005-0000-0000-0000780C0000}"/>
    <cellStyle name="Euro 38 3 3" xfId="1522" xr:uid="{00000000-0005-0000-0000-0000790C0000}"/>
    <cellStyle name="Euro 38 3 3 2" xfId="1523" xr:uid="{00000000-0005-0000-0000-00007A0C0000}"/>
    <cellStyle name="Euro 38 3 4" xfId="1524" xr:uid="{00000000-0005-0000-0000-00007B0C0000}"/>
    <cellStyle name="Euro 38 4" xfId="1525" xr:uid="{00000000-0005-0000-0000-00007C0C0000}"/>
    <cellStyle name="Euro 38 4 2" xfId="1526" xr:uid="{00000000-0005-0000-0000-00007D0C0000}"/>
    <cellStyle name="Euro 38 4 2 2" xfId="1527" xr:uid="{00000000-0005-0000-0000-00007E0C0000}"/>
    <cellStyle name="Euro 38 4 3" xfId="1528" xr:uid="{00000000-0005-0000-0000-00007F0C0000}"/>
    <cellStyle name="Euro 38 5" xfId="1529" xr:uid="{00000000-0005-0000-0000-0000800C0000}"/>
    <cellStyle name="Euro 38 6" xfId="11796" xr:uid="{00000000-0005-0000-0000-0000810C0000}"/>
    <cellStyle name="Euro 38 6 2" xfId="11797" xr:uid="{00000000-0005-0000-0000-0000820C0000}"/>
    <cellStyle name="Euro 39" xfId="104" xr:uid="{00000000-0005-0000-0000-0000830C0000}"/>
    <cellStyle name="Euro 39 2" xfId="105" xr:uid="{00000000-0005-0000-0000-0000840C0000}"/>
    <cellStyle name="Euro 39 2 2" xfId="1530" xr:uid="{00000000-0005-0000-0000-0000850C0000}"/>
    <cellStyle name="Euro 39 3" xfId="1531" xr:uid="{00000000-0005-0000-0000-0000860C0000}"/>
    <cellStyle name="Euro 39 3 2" xfId="1532" xr:uid="{00000000-0005-0000-0000-0000870C0000}"/>
    <cellStyle name="Euro 39 3 2 2" xfId="1533" xr:uid="{00000000-0005-0000-0000-0000880C0000}"/>
    <cellStyle name="Euro 39 3 2 3" xfId="11798" xr:uid="{00000000-0005-0000-0000-0000890C0000}"/>
    <cellStyle name="Euro 39 3 3" xfId="1534" xr:uid="{00000000-0005-0000-0000-00008A0C0000}"/>
    <cellStyle name="Euro 39 3 3 2" xfId="1535" xr:uid="{00000000-0005-0000-0000-00008B0C0000}"/>
    <cellStyle name="Euro 39 3 4" xfId="1536" xr:uid="{00000000-0005-0000-0000-00008C0C0000}"/>
    <cellStyle name="Euro 39 4" xfId="1537" xr:uid="{00000000-0005-0000-0000-00008D0C0000}"/>
    <cellStyle name="Euro 39 4 2" xfId="1538" xr:uid="{00000000-0005-0000-0000-00008E0C0000}"/>
    <cellStyle name="Euro 39 4 2 2" xfId="1539" xr:uid="{00000000-0005-0000-0000-00008F0C0000}"/>
    <cellStyle name="Euro 39 4 3" xfId="1540" xr:uid="{00000000-0005-0000-0000-0000900C0000}"/>
    <cellStyle name="Euro 39 5" xfId="1541" xr:uid="{00000000-0005-0000-0000-0000910C0000}"/>
    <cellStyle name="Euro 39 6" xfId="11799" xr:uid="{00000000-0005-0000-0000-0000920C0000}"/>
    <cellStyle name="Euro 39 6 2" xfId="11800" xr:uid="{00000000-0005-0000-0000-0000930C0000}"/>
    <cellStyle name="Euro 4" xfId="106" xr:uid="{00000000-0005-0000-0000-0000940C0000}"/>
    <cellStyle name="Euro 4 2" xfId="107" xr:uid="{00000000-0005-0000-0000-0000950C0000}"/>
    <cellStyle name="Euro 4 2 2" xfId="1542" xr:uid="{00000000-0005-0000-0000-0000960C0000}"/>
    <cellStyle name="Euro 4 3" xfId="1543" xr:uid="{00000000-0005-0000-0000-0000970C0000}"/>
    <cellStyle name="Euro 4 3 2" xfId="1544" xr:uid="{00000000-0005-0000-0000-0000980C0000}"/>
    <cellStyle name="Euro 4 3 2 2" xfId="1545" xr:uid="{00000000-0005-0000-0000-0000990C0000}"/>
    <cellStyle name="Euro 4 3 2 3" xfId="11801" xr:uid="{00000000-0005-0000-0000-00009A0C0000}"/>
    <cellStyle name="Euro 4 3 3" xfId="1546" xr:uid="{00000000-0005-0000-0000-00009B0C0000}"/>
    <cellStyle name="Euro 4 3 3 2" xfId="1547" xr:uid="{00000000-0005-0000-0000-00009C0C0000}"/>
    <cellStyle name="Euro 4 3 4" xfId="1548" xr:uid="{00000000-0005-0000-0000-00009D0C0000}"/>
    <cellStyle name="Euro 4 4" xfId="1549" xr:uid="{00000000-0005-0000-0000-00009E0C0000}"/>
    <cellStyle name="Euro 4 4 2" xfId="1550" xr:uid="{00000000-0005-0000-0000-00009F0C0000}"/>
    <cellStyle name="Euro 4 4 2 2" xfId="1551" xr:uid="{00000000-0005-0000-0000-0000A00C0000}"/>
    <cellStyle name="Euro 4 4 3" xfId="1552" xr:uid="{00000000-0005-0000-0000-0000A10C0000}"/>
    <cellStyle name="Euro 4 5" xfId="1553" xr:uid="{00000000-0005-0000-0000-0000A20C0000}"/>
    <cellStyle name="Euro 4 6" xfId="11802" xr:uid="{00000000-0005-0000-0000-0000A30C0000}"/>
    <cellStyle name="Euro 4 6 2" xfId="11803" xr:uid="{00000000-0005-0000-0000-0000A40C0000}"/>
    <cellStyle name="Euro 40" xfId="108" xr:uid="{00000000-0005-0000-0000-0000A50C0000}"/>
    <cellStyle name="Euro 40 2" xfId="109" xr:uid="{00000000-0005-0000-0000-0000A60C0000}"/>
    <cellStyle name="Euro 40 2 2" xfId="1554" xr:uid="{00000000-0005-0000-0000-0000A70C0000}"/>
    <cellStyle name="Euro 40 3" xfId="1555" xr:uid="{00000000-0005-0000-0000-0000A80C0000}"/>
    <cellStyle name="Euro 40 3 2" xfId="1556" xr:uid="{00000000-0005-0000-0000-0000A90C0000}"/>
    <cellStyle name="Euro 40 3 2 2" xfId="1557" xr:uid="{00000000-0005-0000-0000-0000AA0C0000}"/>
    <cellStyle name="Euro 40 3 2 3" xfId="11804" xr:uid="{00000000-0005-0000-0000-0000AB0C0000}"/>
    <cellStyle name="Euro 40 3 3" xfId="1558" xr:uid="{00000000-0005-0000-0000-0000AC0C0000}"/>
    <cellStyle name="Euro 40 3 3 2" xfId="1559" xr:uid="{00000000-0005-0000-0000-0000AD0C0000}"/>
    <cellStyle name="Euro 40 3 4" xfId="1560" xr:uid="{00000000-0005-0000-0000-0000AE0C0000}"/>
    <cellStyle name="Euro 40 4" xfId="1561" xr:uid="{00000000-0005-0000-0000-0000AF0C0000}"/>
    <cellStyle name="Euro 40 4 2" xfId="1562" xr:uid="{00000000-0005-0000-0000-0000B00C0000}"/>
    <cellStyle name="Euro 40 4 2 2" xfId="1563" xr:uid="{00000000-0005-0000-0000-0000B10C0000}"/>
    <cellStyle name="Euro 40 4 3" xfId="1564" xr:uid="{00000000-0005-0000-0000-0000B20C0000}"/>
    <cellStyle name="Euro 40 5" xfId="1565" xr:uid="{00000000-0005-0000-0000-0000B30C0000}"/>
    <cellStyle name="Euro 40 6" xfId="11805" xr:uid="{00000000-0005-0000-0000-0000B40C0000}"/>
    <cellStyle name="Euro 40 6 2" xfId="11806" xr:uid="{00000000-0005-0000-0000-0000B50C0000}"/>
    <cellStyle name="Euro 41" xfId="110" xr:uid="{00000000-0005-0000-0000-0000B60C0000}"/>
    <cellStyle name="Euro 41 2" xfId="111" xr:uid="{00000000-0005-0000-0000-0000B70C0000}"/>
    <cellStyle name="Euro 41 2 2" xfId="1566" xr:uid="{00000000-0005-0000-0000-0000B80C0000}"/>
    <cellStyle name="Euro 41 3" xfId="1567" xr:uid="{00000000-0005-0000-0000-0000B90C0000}"/>
    <cellStyle name="Euro 41 3 2" xfId="1568" xr:uid="{00000000-0005-0000-0000-0000BA0C0000}"/>
    <cellStyle name="Euro 41 3 2 2" xfId="1569" xr:uid="{00000000-0005-0000-0000-0000BB0C0000}"/>
    <cellStyle name="Euro 41 3 2 3" xfId="11807" xr:uid="{00000000-0005-0000-0000-0000BC0C0000}"/>
    <cellStyle name="Euro 41 3 3" xfId="1570" xr:uid="{00000000-0005-0000-0000-0000BD0C0000}"/>
    <cellStyle name="Euro 41 3 3 2" xfId="1571" xr:uid="{00000000-0005-0000-0000-0000BE0C0000}"/>
    <cellStyle name="Euro 41 3 4" xfId="1572" xr:uid="{00000000-0005-0000-0000-0000BF0C0000}"/>
    <cellStyle name="Euro 41 4" xfId="1573" xr:uid="{00000000-0005-0000-0000-0000C00C0000}"/>
    <cellStyle name="Euro 41 4 2" xfId="1574" xr:uid="{00000000-0005-0000-0000-0000C10C0000}"/>
    <cellStyle name="Euro 41 4 2 2" xfId="1575" xr:uid="{00000000-0005-0000-0000-0000C20C0000}"/>
    <cellStyle name="Euro 41 4 3" xfId="1576" xr:uid="{00000000-0005-0000-0000-0000C30C0000}"/>
    <cellStyle name="Euro 41 5" xfId="1577" xr:uid="{00000000-0005-0000-0000-0000C40C0000}"/>
    <cellStyle name="Euro 41 6" xfId="11808" xr:uid="{00000000-0005-0000-0000-0000C50C0000}"/>
    <cellStyle name="Euro 41 6 2" xfId="11809" xr:uid="{00000000-0005-0000-0000-0000C60C0000}"/>
    <cellStyle name="Euro 42" xfId="112" xr:uid="{00000000-0005-0000-0000-0000C70C0000}"/>
    <cellStyle name="Euro 42 2" xfId="113" xr:uid="{00000000-0005-0000-0000-0000C80C0000}"/>
    <cellStyle name="Euro 42 2 2" xfId="1578" xr:uid="{00000000-0005-0000-0000-0000C90C0000}"/>
    <cellStyle name="Euro 42 3" xfId="1579" xr:uid="{00000000-0005-0000-0000-0000CA0C0000}"/>
    <cellStyle name="Euro 42 3 2" xfId="1580" xr:uid="{00000000-0005-0000-0000-0000CB0C0000}"/>
    <cellStyle name="Euro 42 3 2 2" xfId="1581" xr:uid="{00000000-0005-0000-0000-0000CC0C0000}"/>
    <cellStyle name="Euro 42 3 2 3" xfId="11810" xr:uid="{00000000-0005-0000-0000-0000CD0C0000}"/>
    <cellStyle name="Euro 42 3 3" xfId="1582" xr:uid="{00000000-0005-0000-0000-0000CE0C0000}"/>
    <cellStyle name="Euro 42 3 3 2" xfId="1583" xr:uid="{00000000-0005-0000-0000-0000CF0C0000}"/>
    <cellStyle name="Euro 42 3 4" xfId="1584" xr:uid="{00000000-0005-0000-0000-0000D00C0000}"/>
    <cellStyle name="Euro 42 4" xfId="1585" xr:uid="{00000000-0005-0000-0000-0000D10C0000}"/>
    <cellStyle name="Euro 42 4 2" xfId="1586" xr:uid="{00000000-0005-0000-0000-0000D20C0000}"/>
    <cellStyle name="Euro 42 4 2 2" xfId="1587" xr:uid="{00000000-0005-0000-0000-0000D30C0000}"/>
    <cellStyle name="Euro 42 4 3" xfId="1588" xr:uid="{00000000-0005-0000-0000-0000D40C0000}"/>
    <cellStyle name="Euro 42 5" xfId="1589" xr:uid="{00000000-0005-0000-0000-0000D50C0000}"/>
    <cellStyle name="Euro 42 6" xfId="11811" xr:uid="{00000000-0005-0000-0000-0000D60C0000}"/>
    <cellStyle name="Euro 42 6 2" xfId="11812" xr:uid="{00000000-0005-0000-0000-0000D70C0000}"/>
    <cellStyle name="Euro 43" xfId="114" xr:uid="{00000000-0005-0000-0000-0000D80C0000}"/>
    <cellStyle name="Euro 43 2" xfId="115" xr:uid="{00000000-0005-0000-0000-0000D90C0000}"/>
    <cellStyle name="Euro 43 2 2" xfId="1590" xr:uid="{00000000-0005-0000-0000-0000DA0C0000}"/>
    <cellStyle name="Euro 43 3" xfId="1591" xr:uid="{00000000-0005-0000-0000-0000DB0C0000}"/>
    <cellStyle name="Euro 43 3 2" xfId="1592" xr:uid="{00000000-0005-0000-0000-0000DC0C0000}"/>
    <cellStyle name="Euro 43 3 2 2" xfId="1593" xr:uid="{00000000-0005-0000-0000-0000DD0C0000}"/>
    <cellStyle name="Euro 43 3 2 3" xfId="11813" xr:uid="{00000000-0005-0000-0000-0000DE0C0000}"/>
    <cellStyle name="Euro 43 3 3" xfId="1594" xr:uid="{00000000-0005-0000-0000-0000DF0C0000}"/>
    <cellStyle name="Euro 43 3 3 2" xfId="1595" xr:uid="{00000000-0005-0000-0000-0000E00C0000}"/>
    <cellStyle name="Euro 43 3 4" xfId="1596" xr:uid="{00000000-0005-0000-0000-0000E10C0000}"/>
    <cellStyle name="Euro 43 4" xfId="1597" xr:uid="{00000000-0005-0000-0000-0000E20C0000}"/>
    <cellStyle name="Euro 43 4 2" xfId="1598" xr:uid="{00000000-0005-0000-0000-0000E30C0000}"/>
    <cellStyle name="Euro 43 4 2 2" xfId="1599" xr:uid="{00000000-0005-0000-0000-0000E40C0000}"/>
    <cellStyle name="Euro 43 4 3" xfId="1600" xr:uid="{00000000-0005-0000-0000-0000E50C0000}"/>
    <cellStyle name="Euro 43 5" xfId="1601" xr:uid="{00000000-0005-0000-0000-0000E60C0000}"/>
    <cellStyle name="Euro 43 6" xfId="11814" xr:uid="{00000000-0005-0000-0000-0000E70C0000}"/>
    <cellStyle name="Euro 43 6 2" xfId="11815" xr:uid="{00000000-0005-0000-0000-0000E80C0000}"/>
    <cellStyle name="Euro 44" xfId="116" xr:uid="{00000000-0005-0000-0000-0000E90C0000}"/>
    <cellStyle name="Euro 44 2" xfId="117" xr:uid="{00000000-0005-0000-0000-0000EA0C0000}"/>
    <cellStyle name="Euro 44 2 2" xfId="1602" xr:uid="{00000000-0005-0000-0000-0000EB0C0000}"/>
    <cellStyle name="Euro 44 3" xfId="1603" xr:uid="{00000000-0005-0000-0000-0000EC0C0000}"/>
    <cellStyle name="Euro 44 3 2" xfId="1604" xr:uid="{00000000-0005-0000-0000-0000ED0C0000}"/>
    <cellStyle name="Euro 44 3 2 2" xfId="1605" xr:uid="{00000000-0005-0000-0000-0000EE0C0000}"/>
    <cellStyle name="Euro 44 3 2 3" xfId="11816" xr:uid="{00000000-0005-0000-0000-0000EF0C0000}"/>
    <cellStyle name="Euro 44 3 3" xfId="1606" xr:uid="{00000000-0005-0000-0000-0000F00C0000}"/>
    <cellStyle name="Euro 44 3 3 2" xfId="1607" xr:uid="{00000000-0005-0000-0000-0000F10C0000}"/>
    <cellStyle name="Euro 44 3 4" xfId="1608" xr:uid="{00000000-0005-0000-0000-0000F20C0000}"/>
    <cellStyle name="Euro 44 4" xfId="1609" xr:uid="{00000000-0005-0000-0000-0000F30C0000}"/>
    <cellStyle name="Euro 44 4 2" xfId="1610" xr:uid="{00000000-0005-0000-0000-0000F40C0000}"/>
    <cellStyle name="Euro 44 4 2 2" xfId="1611" xr:uid="{00000000-0005-0000-0000-0000F50C0000}"/>
    <cellStyle name="Euro 44 4 3" xfId="1612" xr:uid="{00000000-0005-0000-0000-0000F60C0000}"/>
    <cellStyle name="Euro 44 5" xfId="1613" xr:uid="{00000000-0005-0000-0000-0000F70C0000}"/>
    <cellStyle name="Euro 44 6" xfId="11817" xr:uid="{00000000-0005-0000-0000-0000F80C0000}"/>
    <cellStyle name="Euro 44 6 2" xfId="11818" xr:uid="{00000000-0005-0000-0000-0000F90C0000}"/>
    <cellStyle name="Euro 45" xfId="118" xr:uid="{00000000-0005-0000-0000-0000FA0C0000}"/>
    <cellStyle name="Euro 45 2" xfId="1615" xr:uid="{00000000-0005-0000-0000-0000FB0C0000}"/>
    <cellStyle name="Euro 45 2 2" xfId="1616" xr:uid="{00000000-0005-0000-0000-0000FC0C0000}"/>
    <cellStyle name="Euro 45 2 3" xfId="1617" xr:uid="{00000000-0005-0000-0000-0000FD0C0000}"/>
    <cellStyle name="Euro 45 3" xfId="1618" xr:uid="{00000000-0005-0000-0000-0000FE0C0000}"/>
    <cellStyle name="Euro 45 4" xfId="11819" xr:uid="{00000000-0005-0000-0000-0000FF0C0000}"/>
    <cellStyle name="Euro 45 5" xfId="12670" xr:uid="{00000000-0005-0000-0000-0000000D0000}"/>
    <cellStyle name="Euro 45 6" xfId="1614" xr:uid="{00000000-0005-0000-0000-0000010D0000}"/>
    <cellStyle name="Euro 46" xfId="119" xr:uid="{00000000-0005-0000-0000-0000020D0000}"/>
    <cellStyle name="Euro 46 2" xfId="1620" xr:uid="{00000000-0005-0000-0000-0000030D0000}"/>
    <cellStyle name="Euro 46 3" xfId="1619" xr:uid="{00000000-0005-0000-0000-0000040D0000}"/>
    <cellStyle name="Euro 47" xfId="1621" xr:uid="{00000000-0005-0000-0000-0000050D0000}"/>
    <cellStyle name="Euro 47 2" xfId="1622" xr:uid="{00000000-0005-0000-0000-0000060D0000}"/>
    <cellStyle name="Euro 47 2 2" xfId="1623" xr:uid="{00000000-0005-0000-0000-0000070D0000}"/>
    <cellStyle name="Euro 47 2 3" xfId="11820" xr:uid="{00000000-0005-0000-0000-0000080D0000}"/>
    <cellStyle name="Euro 47 3" xfId="1624" xr:uid="{00000000-0005-0000-0000-0000090D0000}"/>
    <cellStyle name="Euro 47 3 2" xfId="1625" xr:uid="{00000000-0005-0000-0000-00000A0D0000}"/>
    <cellStyle name="Euro 47 4" xfId="1626" xr:uid="{00000000-0005-0000-0000-00000B0D0000}"/>
    <cellStyle name="Euro 48" xfId="1627" xr:uid="{00000000-0005-0000-0000-00000C0D0000}"/>
    <cellStyle name="Euro 48 2" xfId="1628" xr:uid="{00000000-0005-0000-0000-00000D0D0000}"/>
    <cellStyle name="Euro 49" xfId="1629" xr:uid="{00000000-0005-0000-0000-00000E0D0000}"/>
    <cellStyle name="Euro 49 2" xfId="1630" xr:uid="{00000000-0005-0000-0000-00000F0D0000}"/>
    <cellStyle name="Euro 49 2 2" xfId="1631" xr:uid="{00000000-0005-0000-0000-0000100D0000}"/>
    <cellStyle name="Euro 49 3" xfId="1632" xr:uid="{00000000-0005-0000-0000-0000110D0000}"/>
    <cellStyle name="Euro 5" xfId="120" xr:uid="{00000000-0005-0000-0000-0000120D0000}"/>
    <cellStyle name="Euro 5 2" xfId="121" xr:uid="{00000000-0005-0000-0000-0000130D0000}"/>
    <cellStyle name="Euro 5 2 2" xfId="1633" xr:uid="{00000000-0005-0000-0000-0000140D0000}"/>
    <cellStyle name="Euro 5 3" xfId="1634" xr:uid="{00000000-0005-0000-0000-0000150D0000}"/>
    <cellStyle name="Euro 5 3 2" xfId="1635" xr:uid="{00000000-0005-0000-0000-0000160D0000}"/>
    <cellStyle name="Euro 5 3 2 2" xfId="1636" xr:uid="{00000000-0005-0000-0000-0000170D0000}"/>
    <cellStyle name="Euro 5 3 2 3" xfId="11821" xr:uid="{00000000-0005-0000-0000-0000180D0000}"/>
    <cellStyle name="Euro 5 3 3" xfId="1637" xr:uid="{00000000-0005-0000-0000-0000190D0000}"/>
    <cellStyle name="Euro 5 3 3 2" xfId="1638" xr:uid="{00000000-0005-0000-0000-00001A0D0000}"/>
    <cellStyle name="Euro 5 3 4" xfId="1639" xr:uid="{00000000-0005-0000-0000-00001B0D0000}"/>
    <cellStyle name="Euro 5 4" xfId="1640" xr:uid="{00000000-0005-0000-0000-00001C0D0000}"/>
    <cellStyle name="Euro 5 4 2" xfId="1641" xr:uid="{00000000-0005-0000-0000-00001D0D0000}"/>
    <cellStyle name="Euro 5 4 2 2" xfId="1642" xr:uid="{00000000-0005-0000-0000-00001E0D0000}"/>
    <cellStyle name="Euro 5 4 3" xfId="1643" xr:uid="{00000000-0005-0000-0000-00001F0D0000}"/>
    <cellStyle name="Euro 5 5" xfId="1644" xr:uid="{00000000-0005-0000-0000-0000200D0000}"/>
    <cellStyle name="Euro 5 6" xfId="11822" xr:uid="{00000000-0005-0000-0000-0000210D0000}"/>
    <cellStyle name="Euro 5 6 2" xfId="11823" xr:uid="{00000000-0005-0000-0000-0000220D0000}"/>
    <cellStyle name="Euro 50" xfId="1645" xr:uid="{00000000-0005-0000-0000-0000230D0000}"/>
    <cellStyle name="Euro 51" xfId="1646" xr:uid="{00000000-0005-0000-0000-0000240D0000}"/>
    <cellStyle name="Euro 51 2" xfId="1647" xr:uid="{00000000-0005-0000-0000-0000250D0000}"/>
    <cellStyle name="Euro 6" xfId="122" xr:uid="{00000000-0005-0000-0000-0000260D0000}"/>
    <cellStyle name="Euro 6 2" xfId="123" xr:uid="{00000000-0005-0000-0000-0000270D0000}"/>
    <cellStyle name="Euro 6 2 2" xfId="1648" xr:uid="{00000000-0005-0000-0000-0000280D0000}"/>
    <cellStyle name="Euro 6 3" xfId="1649" xr:uid="{00000000-0005-0000-0000-0000290D0000}"/>
    <cellStyle name="Euro 6 3 2" xfId="1650" xr:uid="{00000000-0005-0000-0000-00002A0D0000}"/>
    <cellStyle name="Euro 6 3 2 2" xfId="1651" xr:uid="{00000000-0005-0000-0000-00002B0D0000}"/>
    <cellStyle name="Euro 6 3 2 3" xfId="11824" xr:uid="{00000000-0005-0000-0000-00002C0D0000}"/>
    <cellStyle name="Euro 6 3 3" xfId="1652" xr:uid="{00000000-0005-0000-0000-00002D0D0000}"/>
    <cellStyle name="Euro 6 3 3 2" xfId="1653" xr:uid="{00000000-0005-0000-0000-00002E0D0000}"/>
    <cellStyle name="Euro 6 3 4" xfId="1654" xr:uid="{00000000-0005-0000-0000-00002F0D0000}"/>
    <cellStyle name="Euro 6 4" xfId="1655" xr:uid="{00000000-0005-0000-0000-0000300D0000}"/>
    <cellStyle name="Euro 6 4 2" xfId="1656" xr:uid="{00000000-0005-0000-0000-0000310D0000}"/>
    <cellStyle name="Euro 6 4 2 2" xfId="1657" xr:uid="{00000000-0005-0000-0000-0000320D0000}"/>
    <cellStyle name="Euro 6 4 3" xfId="1658" xr:uid="{00000000-0005-0000-0000-0000330D0000}"/>
    <cellStyle name="Euro 6 5" xfId="1659" xr:uid="{00000000-0005-0000-0000-0000340D0000}"/>
    <cellStyle name="Euro 6 6" xfId="11825" xr:uid="{00000000-0005-0000-0000-0000350D0000}"/>
    <cellStyle name="Euro 6 6 2" xfId="11826" xr:uid="{00000000-0005-0000-0000-0000360D0000}"/>
    <cellStyle name="Euro 7" xfId="124" xr:uid="{00000000-0005-0000-0000-0000370D0000}"/>
    <cellStyle name="Euro 7 2" xfId="125" xr:uid="{00000000-0005-0000-0000-0000380D0000}"/>
    <cellStyle name="Euro 7 2 2" xfId="1660" xr:uid="{00000000-0005-0000-0000-0000390D0000}"/>
    <cellStyle name="Euro 7 3" xfId="1661" xr:uid="{00000000-0005-0000-0000-00003A0D0000}"/>
    <cellStyle name="Euro 7 3 2" xfId="1662" xr:uid="{00000000-0005-0000-0000-00003B0D0000}"/>
    <cellStyle name="Euro 7 3 2 2" xfId="1663" xr:uid="{00000000-0005-0000-0000-00003C0D0000}"/>
    <cellStyle name="Euro 7 3 2 3" xfId="11827" xr:uid="{00000000-0005-0000-0000-00003D0D0000}"/>
    <cellStyle name="Euro 7 3 3" xfId="1664" xr:uid="{00000000-0005-0000-0000-00003E0D0000}"/>
    <cellStyle name="Euro 7 3 3 2" xfId="1665" xr:uid="{00000000-0005-0000-0000-00003F0D0000}"/>
    <cellStyle name="Euro 7 3 4" xfId="1666" xr:uid="{00000000-0005-0000-0000-0000400D0000}"/>
    <cellStyle name="Euro 7 4" xfId="1667" xr:uid="{00000000-0005-0000-0000-0000410D0000}"/>
    <cellStyle name="Euro 7 4 2" xfId="1668" xr:uid="{00000000-0005-0000-0000-0000420D0000}"/>
    <cellStyle name="Euro 7 4 2 2" xfId="1669" xr:uid="{00000000-0005-0000-0000-0000430D0000}"/>
    <cellStyle name="Euro 7 4 3" xfId="1670" xr:uid="{00000000-0005-0000-0000-0000440D0000}"/>
    <cellStyle name="Euro 7 5" xfId="1671" xr:uid="{00000000-0005-0000-0000-0000450D0000}"/>
    <cellStyle name="Euro 7 6" xfId="11828" xr:uid="{00000000-0005-0000-0000-0000460D0000}"/>
    <cellStyle name="Euro 7 6 2" xfId="11829" xr:uid="{00000000-0005-0000-0000-0000470D0000}"/>
    <cellStyle name="Euro 8" xfId="126" xr:uid="{00000000-0005-0000-0000-0000480D0000}"/>
    <cellStyle name="Euro 8 2" xfId="127" xr:uid="{00000000-0005-0000-0000-0000490D0000}"/>
    <cellStyle name="Euro 8 2 2" xfId="1672" xr:uid="{00000000-0005-0000-0000-00004A0D0000}"/>
    <cellStyle name="Euro 8 3" xfId="1673" xr:uid="{00000000-0005-0000-0000-00004B0D0000}"/>
    <cellStyle name="Euro 8 3 2" xfId="1674" xr:uid="{00000000-0005-0000-0000-00004C0D0000}"/>
    <cellStyle name="Euro 8 3 2 2" xfId="1675" xr:uid="{00000000-0005-0000-0000-00004D0D0000}"/>
    <cellStyle name="Euro 8 3 2 3" xfId="11830" xr:uid="{00000000-0005-0000-0000-00004E0D0000}"/>
    <cellStyle name="Euro 8 3 3" xfId="1676" xr:uid="{00000000-0005-0000-0000-00004F0D0000}"/>
    <cellStyle name="Euro 8 3 3 2" xfId="1677" xr:uid="{00000000-0005-0000-0000-0000500D0000}"/>
    <cellStyle name="Euro 8 3 4" xfId="1678" xr:uid="{00000000-0005-0000-0000-0000510D0000}"/>
    <cellStyle name="Euro 8 4" xfId="1679" xr:uid="{00000000-0005-0000-0000-0000520D0000}"/>
    <cellStyle name="Euro 8 4 2" xfId="1680" xr:uid="{00000000-0005-0000-0000-0000530D0000}"/>
    <cellStyle name="Euro 8 4 2 2" xfId="1681" xr:uid="{00000000-0005-0000-0000-0000540D0000}"/>
    <cellStyle name="Euro 8 4 3" xfId="1682" xr:uid="{00000000-0005-0000-0000-0000550D0000}"/>
    <cellStyle name="Euro 8 5" xfId="1683" xr:uid="{00000000-0005-0000-0000-0000560D0000}"/>
    <cellStyle name="Euro 8 6" xfId="11831" xr:uid="{00000000-0005-0000-0000-0000570D0000}"/>
    <cellStyle name="Euro 8 6 2" xfId="11832" xr:uid="{00000000-0005-0000-0000-0000580D0000}"/>
    <cellStyle name="Euro 9" xfId="128" xr:uid="{00000000-0005-0000-0000-0000590D0000}"/>
    <cellStyle name="Euro 9 2" xfId="129" xr:uid="{00000000-0005-0000-0000-00005A0D0000}"/>
    <cellStyle name="Euro 9 2 2" xfId="1684" xr:uid="{00000000-0005-0000-0000-00005B0D0000}"/>
    <cellStyle name="Euro 9 3" xfId="1685" xr:uid="{00000000-0005-0000-0000-00005C0D0000}"/>
    <cellStyle name="Euro 9 3 2" xfId="1686" xr:uid="{00000000-0005-0000-0000-00005D0D0000}"/>
    <cellStyle name="Euro 9 3 2 2" xfId="1687" xr:uid="{00000000-0005-0000-0000-00005E0D0000}"/>
    <cellStyle name="Euro 9 3 2 3" xfId="11833" xr:uid="{00000000-0005-0000-0000-00005F0D0000}"/>
    <cellStyle name="Euro 9 3 3" xfId="1688" xr:uid="{00000000-0005-0000-0000-0000600D0000}"/>
    <cellStyle name="Euro 9 3 3 2" xfId="1689" xr:uid="{00000000-0005-0000-0000-0000610D0000}"/>
    <cellStyle name="Euro 9 3 4" xfId="1690" xr:uid="{00000000-0005-0000-0000-0000620D0000}"/>
    <cellStyle name="Euro 9 4" xfId="1691" xr:uid="{00000000-0005-0000-0000-0000630D0000}"/>
    <cellStyle name="Euro 9 4 2" xfId="1692" xr:uid="{00000000-0005-0000-0000-0000640D0000}"/>
    <cellStyle name="Euro 9 4 2 2" xfId="1693" xr:uid="{00000000-0005-0000-0000-0000650D0000}"/>
    <cellStyle name="Euro 9 4 3" xfId="1694" xr:uid="{00000000-0005-0000-0000-0000660D0000}"/>
    <cellStyle name="Euro 9 5" xfId="1695" xr:uid="{00000000-0005-0000-0000-0000670D0000}"/>
    <cellStyle name="Euro 9 6" xfId="11834" xr:uid="{00000000-0005-0000-0000-0000680D0000}"/>
    <cellStyle name="Euro 9 6 2" xfId="11835" xr:uid="{00000000-0005-0000-0000-0000690D0000}"/>
    <cellStyle name="Explanatory Text 2" xfId="1696" xr:uid="{00000000-0005-0000-0000-00006A0D0000}"/>
    <cellStyle name="Fixed" xfId="11836" xr:uid="{00000000-0005-0000-0000-00006B0D0000}"/>
    <cellStyle name="Fixed2 - Type2" xfId="130" xr:uid="{00000000-0005-0000-0000-00006C0D0000}"/>
    <cellStyle name="Good" xfId="8" builtinId="26"/>
    <cellStyle name="Good 2" xfId="1697" xr:uid="{00000000-0005-0000-0000-00006E0D0000}"/>
    <cellStyle name="Good 2 2" xfId="1698" xr:uid="{00000000-0005-0000-0000-00006F0D0000}"/>
    <cellStyle name="Heading 1 2" xfId="1699" xr:uid="{00000000-0005-0000-0000-0000700D0000}"/>
    <cellStyle name="Heading 1 3" xfId="11837" xr:uid="{00000000-0005-0000-0000-0000710D0000}"/>
    <cellStyle name="Heading 2 2" xfId="1700" xr:uid="{00000000-0005-0000-0000-0000720D0000}"/>
    <cellStyle name="Heading 3 2" xfId="1701" xr:uid="{00000000-0005-0000-0000-0000730D0000}"/>
    <cellStyle name="Heading 4 2" xfId="1702" xr:uid="{00000000-0005-0000-0000-0000740D0000}"/>
    <cellStyle name="Headline" xfId="9654" xr:uid="{00000000-0005-0000-0000-0000750D0000}"/>
    <cellStyle name="Hyperlink 2" xfId="1703" xr:uid="{00000000-0005-0000-0000-0000760D0000}"/>
    <cellStyle name="Hyperlink 2 2" xfId="1704" xr:uid="{00000000-0005-0000-0000-0000770D0000}"/>
    <cellStyle name="Hyperlink 2 3" xfId="1705" xr:uid="{00000000-0005-0000-0000-0000780D0000}"/>
    <cellStyle name="Hyperlink 2 4" xfId="1706" xr:uid="{00000000-0005-0000-0000-0000790D0000}"/>
    <cellStyle name="Hyperlink 3" xfId="1707" xr:uid="{00000000-0005-0000-0000-00007A0D0000}"/>
    <cellStyle name="Input" xfId="4" builtinId="20"/>
    <cellStyle name="Input 2" xfId="7" xr:uid="{00000000-0005-0000-0000-00007C0D0000}"/>
    <cellStyle name="Input 2 10" xfId="12762" xr:uid="{00000000-0005-0000-0000-00007D0D0000}"/>
    <cellStyle name="Input 2 2" xfId="1708" xr:uid="{00000000-0005-0000-0000-00007E0D0000}"/>
    <cellStyle name="Input 2 2 2" xfId="1709" xr:uid="{00000000-0005-0000-0000-00007F0D0000}"/>
    <cellStyle name="Input 2 2 2 2" xfId="12671" xr:uid="{00000000-0005-0000-0000-0000800D0000}"/>
    <cellStyle name="Input 2 2 2 2 2" xfId="15909" xr:uid="{00000000-0005-0000-0000-0000810D0000}"/>
    <cellStyle name="Input 2 2 2 3" xfId="12764" xr:uid="{00000000-0005-0000-0000-0000820D0000}"/>
    <cellStyle name="Input 2 2 3" xfId="9663" xr:uid="{00000000-0005-0000-0000-0000830D0000}"/>
    <cellStyle name="Input 2 2 3 2" xfId="15391" xr:uid="{00000000-0005-0000-0000-0000840D0000}"/>
    <cellStyle name="Input 2 2 4" xfId="9664" xr:uid="{00000000-0005-0000-0000-0000850D0000}"/>
    <cellStyle name="Input 2 2 4 2" xfId="15392" xr:uid="{00000000-0005-0000-0000-0000860D0000}"/>
    <cellStyle name="Input 2 2 5" xfId="9665" xr:uid="{00000000-0005-0000-0000-0000870D0000}"/>
    <cellStyle name="Input 2 2 5 2" xfId="15393" xr:uid="{00000000-0005-0000-0000-0000880D0000}"/>
    <cellStyle name="Input 2 2 6" xfId="12763" xr:uid="{00000000-0005-0000-0000-0000890D0000}"/>
    <cellStyle name="Input 2 3" xfId="1710" xr:uid="{00000000-0005-0000-0000-00008A0D0000}"/>
    <cellStyle name="Input 2 3 2" xfId="11838" xr:uid="{00000000-0005-0000-0000-00008B0D0000}"/>
    <cellStyle name="Input 2 3 2 2" xfId="15404" xr:uid="{00000000-0005-0000-0000-00008C0D0000}"/>
    <cellStyle name="Input 2 3 3" xfId="12765" xr:uid="{00000000-0005-0000-0000-00008D0D0000}"/>
    <cellStyle name="Input 2 4" xfId="1711" xr:uid="{00000000-0005-0000-0000-00008E0D0000}"/>
    <cellStyle name="Input 2 4 2" xfId="12672" xr:uid="{00000000-0005-0000-0000-00008F0D0000}"/>
    <cellStyle name="Input 2 4 2 2" xfId="15910" xr:uid="{00000000-0005-0000-0000-0000900D0000}"/>
    <cellStyle name="Input 2 4 3" xfId="12766" xr:uid="{00000000-0005-0000-0000-0000910D0000}"/>
    <cellStyle name="Input 2 5" xfId="1712" xr:uid="{00000000-0005-0000-0000-0000920D0000}"/>
    <cellStyle name="Input 2 5 2" xfId="12673" xr:uid="{00000000-0005-0000-0000-0000930D0000}"/>
    <cellStyle name="Input 2 5 2 2" xfId="15911" xr:uid="{00000000-0005-0000-0000-0000940D0000}"/>
    <cellStyle name="Input 2 5 3" xfId="12767" xr:uid="{00000000-0005-0000-0000-0000950D0000}"/>
    <cellStyle name="Input 2 6" xfId="1713" xr:uid="{00000000-0005-0000-0000-0000960D0000}"/>
    <cellStyle name="Input 2 6 2" xfId="12674" xr:uid="{00000000-0005-0000-0000-0000970D0000}"/>
    <cellStyle name="Input 2 6 2 2" xfId="15912" xr:uid="{00000000-0005-0000-0000-0000980D0000}"/>
    <cellStyle name="Input 2 6 3" xfId="12768" xr:uid="{00000000-0005-0000-0000-0000990D0000}"/>
    <cellStyle name="Input 2 7" xfId="1714" xr:uid="{00000000-0005-0000-0000-00009A0D0000}"/>
    <cellStyle name="Input 2 7 2" xfId="12675" xr:uid="{00000000-0005-0000-0000-00009B0D0000}"/>
    <cellStyle name="Input 2 7 2 2" xfId="15913" xr:uid="{00000000-0005-0000-0000-00009C0D0000}"/>
    <cellStyle name="Input 2 7 3" xfId="12769" xr:uid="{00000000-0005-0000-0000-00009D0D0000}"/>
    <cellStyle name="Input 2 8" xfId="1715" xr:uid="{00000000-0005-0000-0000-00009E0D0000}"/>
    <cellStyle name="Input 2 8 2" xfId="12676" xr:uid="{00000000-0005-0000-0000-00009F0D0000}"/>
    <cellStyle name="Input 2 8 2 2" xfId="15914" xr:uid="{00000000-0005-0000-0000-0000A00D0000}"/>
    <cellStyle name="Input 2 8 3" xfId="12770" xr:uid="{00000000-0005-0000-0000-0000A10D0000}"/>
    <cellStyle name="Input 2 9" xfId="12677" xr:uid="{00000000-0005-0000-0000-0000A20D0000}"/>
    <cellStyle name="Input 2 9 2" xfId="15915" xr:uid="{00000000-0005-0000-0000-0000A30D0000}"/>
    <cellStyle name="Input 3" xfId="1716" xr:uid="{00000000-0005-0000-0000-0000A40D0000}"/>
    <cellStyle name="Input 3 2" xfId="1717" xr:uid="{00000000-0005-0000-0000-0000A50D0000}"/>
    <cellStyle name="Input 3 2 2" xfId="12678" xr:uid="{00000000-0005-0000-0000-0000A60D0000}"/>
    <cellStyle name="Input 3 2 2 2" xfId="15916" xr:uid="{00000000-0005-0000-0000-0000A70D0000}"/>
    <cellStyle name="Input 3 2 3" xfId="12772" xr:uid="{00000000-0005-0000-0000-0000A80D0000}"/>
    <cellStyle name="Input 3 3" xfId="1718" xr:uid="{00000000-0005-0000-0000-0000A90D0000}"/>
    <cellStyle name="Input 3 3 2" xfId="12773" xr:uid="{00000000-0005-0000-0000-0000AA0D0000}"/>
    <cellStyle name="Input 3 4" xfId="1719" xr:uid="{00000000-0005-0000-0000-0000AB0D0000}"/>
    <cellStyle name="Input 3 4 2" xfId="12679" xr:uid="{00000000-0005-0000-0000-0000AC0D0000}"/>
    <cellStyle name="Input 3 4 2 2" xfId="15917" xr:uid="{00000000-0005-0000-0000-0000AD0D0000}"/>
    <cellStyle name="Input 3 4 3" xfId="12774" xr:uid="{00000000-0005-0000-0000-0000AE0D0000}"/>
    <cellStyle name="Input 3 5" xfId="1720" xr:uid="{00000000-0005-0000-0000-0000AF0D0000}"/>
    <cellStyle name="Input 3 5 2" xfId="12680" xr:uid="{00000000-0005-0000-0000-0000B00D0000}"/>
    <cellStyle name="Input 3 5 2 2" xfId="15918" xr:uid="{00000000-0005-0000-0000-0000B10D0000}"/>
    <cellStyle name="Input 3 5 3" xfId="12775" xr:uid="{00000000-0005-0000-0000-0000B20D0000}"/>
    <cellStyle name="Input 3 6" xfId="1721" xr:uid="{00000000-0005-0000-0000-0000B30D0000}"/>
    <cellStyle name="Input 3 6 2" xfId="12681" xr:uid="{00000000-0005-0000-0000-0000B40D0000}"/>
    <cellStyle name="Input 3 6 2 2" xfId="15919" xr:uid="{00000000-0005-0000-0000-0000B50D0000}"/>
    <cellStyle name="Input 3 6 3" xfId="12776" xr:uid="{00000000-0005-0000-0000-0000B60D0000}"/>
    <cellStyle name="Input 3 7" xfId="1722" xr:uid="{00000000-0005-0000-0000-0000B70D0000}"/>
    <cellStyle name="Input 3 8" xfId="12682" xr:uid="{00000000-0005-0000-0000-0000B80D0000}"/>
    <cellStyle name="Input 3 8 2" xfId="15920" xr:uid="{00000000-0005-0000-0000-0000B90D0000}"/>
    <cellStyle name="Input 3 9" xfId="12771" xr:uid="{00000000-0005-0000-0000-0000BA0D0000}"/>
    <cellStyle name="Input 4" xfId="1723" xr:uid="{00000000-0005-0000-0000-0000BB0D0000}"/>
    <cellStyle name="Input 4 2" xfId="12683" xr:uid="{00000000-0005-0000-0000-0000BC0D0000}"/>
    <cellStyle name="Input 4 2 2" xfId="15921" xr:uid="{00000000-0005-0000-0000-0000BD0D0000}"/>
    <cellStyle name="Input 4 3" xfId="12777" xr:uid="{00000000-0005-0000-0000-0000BE0D0000}"/>
    <cellStyle name="InputCells" xfId="1724" xr:uid="{00000000-0005-0000-0000-0000BF0D0000}"/>
    <cellStyle name="InputCells12_BBorder" xfId="9655" xr:uid="{00000000-0005-0000-0000-0000C00D0000}"/>
    <cellStyle name="Komma 10" xfId="1725" xr:uid="{00000000-0005-0000-0000-0000C10D0000}"/>
    <cellStyle name="Komma 10 2" xfId="1726" xr:uid="{00000000-0005-0000-0000-0000C20D0000}"/>
    <cellStyle name="Komma 11" xfId="1727" xr:uid="{00000000-0005-0000-0000-0000C30D0000}"/>
    <cellStyle name="Komma 2" xfId="1728" xr:uid="{00000000-0005-0000-0000-0000C40D0000}"/>
    <cellStyle name="Komma 2 2" xfId="1729" xr:uid="{00000000-0005-0000-0000-0000C50D0000}"/>
    <cellStyle name="Komma 2 2 2" xfId="1730" xr:uid="{00000000-0005-0000-0000-0000C60D0000}"/>
    <cellStyle name="Komma 2 2 3" xfId="1731" xr:uid="{00000000-0005-0000-0000-0000C70D0000}"/>
    <cellStyle name="Komma 2 3" xfId="1732" xr:uid="{00000000-0005-0000-0000-0000C80D0000}"/>
    <cellStyle name="Komma 2 3 2" xfId="1733" xr:uid="{00000000-0005-0000-0000-0000C90D0000}"/>
    <cellStyle name="Komma 2 3 3" xfId="12778" xr:uid="{00000000-0005-0000-0000-0000CA0D0000}"/>
    <cellStyle name="Komma 2 3 3 2" xfId="18598" xr:uid="{00000000-0005-0000-0000-0000CB0D0000}"/>
    <cellStyle name="Komma 2 3 3 3" xfId="23900" xr:uid="{00000000-0005-0000-0000-0000CC0D0000}"/>
    <cellStyle name="Komma 2 3 4" xfId="15947" xr:uid="{00000000-0005-0000-0000-0000CD0D0000}"/>
    <cellStyle name="Komma 2 3 5" xfId="21249" xr:uid="{00000000-0005-0000-0000-0000CE0D0000}"/>
    <cellStyle name="Komma 2 4" xfId="1734" xr:uid="{00000000-0005-0000-0000-0000CF0D0000}"/>
    <cellStyle name="Komma 2 4 2" xfId="1735" xr:uid="{00000000-0005-0000-0000-0000D00D0000}"/>
    <cellStyle name="Komma 2 4 3" xfId="1736" xr:uid="{00000000-0005-0000-0000-0000D10D0000}"/>
    <cellStyle name="Komma 2 5" xfId="1737" xr:uid="{00000000-0005-0000-0000-0000D20D0000}"/>
    <cellStyle name="Komma 2 5 2" xfId="11839" xr:uid="{00000000-0005-0000-0000-0000D30D0000}"/>
    <cellStyle name="Komma 2 5 3" xfId="11840" xr:uid="{00000000-0005-0000-0000-0000D40D0000}"/>
    <cellStyle name="Komma 2 6" xfId="1738" xr:uid="{00000000-0005-0000-0000-0000D50D0000}"/>
    <cellStyle name="Komma 2 7" xfId="1739" xr:uid="{00000000-0005-0000-0000-0000D60D0000}"/>
    <cellStyle name="Komma 2 8" xfId="1740" xr:uid="{00000000-0005-0000-0000-0000D70D0000}"/>
    <cellStyle name="Komma 2 8 2" xfId="12779" xr:uid="{00000000-0005-0000-0000-0000D80D0000}"/>
    <cellStyle name="Komma 2 9" xfId="1741" xr:uid="{00000000-0005-0000-0000-0000D90D0000}"/>
    <cellStyle name="Komma 3" xfId="1742" xr:uid="{00000000-0005-0000-0000-0000DA0D0000}"/>
    <cellStyle name="Komma 3 10" xfId="1743" xr:uid="{00000000-0005-0000-0000-0000DB0D0000}"/>
    <cellStyle name="Komma 3 11" xfId="1744" xr:uid="{00000000-0005-0000-0000-0000DC0D0000}"/>
    <cellStyle name="Komma 3 11 2" xfId="12780" xr:uid="{00000000-0005-0000-0000-0000DD0D0000}"/>
    <cellStyle name="Komma 3 11 2 2" xfId="18599" xr:uid="{00000000-0005-0000-0000-0000DE0D0000}"/>
    <cellStyle name="Komma 3 11 2 3" xfId="23901" xr:uid="{00000000-0005-0000-0000-0000DF0D0000}"/>
    <cellStyle name="Komma 3 11 3" xfId="15948" xr:uid="{00000000-0005-0000-0000-0000E00D0000}"/>
    <cellStyle name="Komma 3 11 4" xfId="21250" xr:uid="{00000000-0005-0000-0000-0000E10D0000}"/>
    <cellStyle name="Komma 3 12" xfId="1745" xr:uid="{00000000-0005-0000-0000-0000E20D0000}"/>
    <cellStyle name="Komma 3 13" xfId="1746" xr:uid="{00000000-0005-0000-0000-0000E30D0000}"/>
    <cellStyle name="Komma 3 13 2" xfId="12781" xr:uid="{00000000-0005-0000-0000-0000E40D0000}"/>
    <cellStyle name="Komma 3 2" xfId="1747" xr:uid="{00000000-0005-0000-0000-0000E50D0000}"/>
    <cellStyle name="Komma 3 2 2" xfId="1748" xr:uid="{00000000-0005-0000-0000-0000E60D0000}"/>
    <cellStyle name="Komma 3 2 2 2" xfId="1749" xr:uid="{00000000-0005-0000-0000-0000E70D0000}"/>
    <cellStyle name="Komma 3 2 2 2 2" xfId="1750" xr:uid="{00000000-0005-0000-0000-0000E80D0000}"/>
    <cellStyle name="Komma 3 2 2 3" xfId="1751" xr:uid="{00000000-0005-0000-0000-0000E90D0000}"/>
    <cellStyle name="Komma 3 2 3" xfId="1752" xr:uid="{00000000-0005-0000-0000-0000EA0D0000}"/>
    <cellStyle name="Komma 3 2 3 2" xfId="1753" xr:uid="{00000000-0005-0000-0000-0000EB0D0000}"/>
    <cellStyle name="Komma 3 2 3 2 2" xfId="1754" xr:uid="{00000000-0005-0000-0000-0000EC0D0000}"/>
    <cellStyle name="Komma 3 2 3 3" xfId="1755" xr:uid="{00000000-0005-0000-0000-0000ED0D0000}"/>
    <cellStyle name="Komma 3 2 4" xfId="1756" xr:uid="{00000000-0005-0000-0000-0000EE0D0000}"/>
    <cellStyle name="Komma 3 2 4 2" xfId="1757" xr:uid="{00000000-0005-0000-0000-0000EF0D0000}"/>
    <cellStyle name="Komma 3 2 5" xfId="1758" xr:uid="{00000000-0005-0000-0000-0000F00D0000}"/>
    <cellStyle name="Komma 3 2 6" xfId="1759" xr:uid="{00000000-0005-0000-0000-0000F10D0000}"/>
    <cellStyle name="Komma 3 2 7" xfId="12782" xr:uid="{00000000-0005-0000-0000-0000F20D0000}"/>
    <cellStyle name="Komma 3 2 7 2" xfId="18600" xr:uid="{00000000-0005-0000-0000-0000F30D0000}"/>
    <cellStyle name="Komma 3 2 7 3" xfId="23902" xr:uid="{00000000-0005-0000-0000-0000F40D0000}"/>
    <cellStyle name="Komma 3 2 8" xfId="15949" xr:uid="{00000000-0005-0000-0000-0000F50D0000}"/>
    <cellStyle name="Komma 3 2 9" xfId="21251" xr:uid="{00000000-0005-0000-0000-0000F60D0000}"/>
    <cellStyle name="Komma 3 3" xfId="1760" xr:uid="{00000000-0005-0000-0000-0000F70D0000}"/>
    <cellStyle name="Komma 3 3 2" xfId="1761" xr:uid="{00000000-0005-0000-0000-0000F80D0000}"/>
    <cellStyle name="Komma 3 3 2 2" xfId="1762" xr:uid="{00000000-0005-0000-0000-0000F90D0000}"/>
    <cellStyle name="Komma 3 3 3" xfId="1763" xr:uid="{00000000-0005-0000-0000-0000FA0D0000}"/>
    <cellStyle name="Komma 3 4" xfId="1764" xr:uid="{00000000-0005-0000-0000-0000FB0D0000}"/>
    <cellStyle name="Komma 3 4 2" xfId="1765" xr:uid="{00000000-0005-0000-0000-0000FC0D0000}"/>
    <cellStyle name="Komma 3 4 2 2" xfId="1766" xr:uid="{00000000-0005-0000-0000-0000FD0D0000}"/>
    <cellStyle name="Komma 3 4 3" xfId="1767" xr:uid="{00000000-0005-0000-0000-0000FE0D0000}"/>
    <cellStyle name="Komma 3 5" xfId="1768" xr:uid="{00000000-0005-0000-0000-0000FF0D0000}"/>
    <cellStyle name="Komma 3 5 2" xfId="1769" xr:uid="{00000000-0005-0000-0000-0000000E0000}"/>
    <cellStyle name="Komma 3 6" xfId="1770" xr:uid="{00000000-0005-0000-0000-0000010E0000}"/>
    <cellStyle name="Komma 3 7" xfId="1771" xr:uid="{00000000-0005-0000-0000-0000020E0000}"/>
    <cellStyle name="Komma 3 7 2" xfId="1772" xr:uid="{00000000-0005-0000-0000-0000030E0000}"/>
    <cellStyle name="Komma 3 8" xfId="1773" xr:uid="{00000000-0005-0000-0000-0000040E0000}"/>
    <cellStyle name="Komma 3 9" xfId="1774" xr:uid="{00000000-0005-0000-0000-0000050E0000}"/>
    <cellStyle name="Komma 4" xfId="1775" xr:uid="{00000000-0005-0000-0000-0000060E0000}"/>
    <cellStyle name="Komma 4 10" xfId="1776" xr:uid="{00000000-0005-0000-0000-0000070E0000}"/>
    <cellStyle name="Komma 4 10 2" xfId="12784" xr:uid="{00000000-0005-0000-0000-0000080E0000}"/>
    <cellStyle name="Komma 4 10 2 2" xfId="18602" xr:uid="{00000000-0005-0000-0000-0000090E0000}"/>
    <cellStyle name="Komma 4 10 2 3" xfId="23904" xr:uid="{00000000-0005-0000-0000-00000A0E0000}"/>
    <cellStyle name="Komma 4 10 3" xfId="15951" xr:uid="{00000000-0005-0000-0000-00000B0E0000}"/>
    <cellStyle name="Komma 4 10 4" xfId="21253" xr:uid="{00000000-0005-0000-0000-00000C0E0000}"/>
    <cellStyle name="Komma 4 11" xfId="1777" xr:uid="{00000000-0005-0000-0000-00000D0E0000}"/>
    <cellStyle name="Komma 4 11 2" xfId="12785" xr:uid="{00000000-0005-0000-0000-00000E0E0000}"/>
    <cellStyle name="Komma 4 11 2 2" xfId="18603" xr:uid="{00000000-0005-0000-0000-00000F0E0000}"/>
    <cellStyle name="Komma 4 11 2 3" xfId="23905" xr:uid="{00000000-0005-0000-0000-0000100E0000}"/>
    <cellStyle name="Komma 4 11 3" xfId="15952" xr:uid="{00000000-0005-0000-0000-0000110E0000}"/>
    <cellStyle name="Komma 4 11 4" xfId="21254" xr:uid="{00000000-0005-0000-0000-0000120E0000}"/>
    <cellStyle name="Komma 4 12" xfId="1778" xr:uid="{00000000-0005-0000-0000-0000130E0000}"/>
    <cellStyle name="Komma 4 12 2" xfId="12786" xr:uid="{00000000-0005-0000-0000-0000140E0000}"/>
    <cellStyle name="Komma 4 12 2 2" xfId="18604" xr:uid="{00000000-0005-0000-0000-0000150E0000}"/>
    <cellStyle name="Komma 4 12 2 3" xfId="23906" xr:uid="{00000000-0005-0000-0000-0000160E0000}"/>
    <cellStyle name="Komma 4 12 3" xfId="15953" xr:uid="{00000000-0005-0000-0000-0000170E0000}"/>
    <cellStyle name="Komma 4 12 4" xfId="21255" xr:uid="{00000000-0005-0000-0000-0000180E0000}"/>
    <cellStyle name="Komma 4 13" xfId="12783" xr:uid="{00000000-0005-0000-0000-0000190E0000}"/>
    <cellStyle name="Komma 4 13 2" xfId="18601" xr:uid="{00000000-0005-0000-0000-00001A0E0000}"/>
    <cellStyle name="Komma 4 13 3" xfId="23903" xr:uid="{00000000-0005-0000-0000-00001B0E0000}"/>
    <cellStyle name="Komma 4 14" xfId="15950" xr:uid="{00000000-0005-0000-0000-00001C0E0000}"/>
    <cellStyle name="Komma 4 15" xfId="21252" xr:uid="{00000000-0005-0000-0000-00001D0E0000}"/>
    <cellStyle name="Komma 4 2" xfId="1779" xr:uid="{00000000-0005-0000-0000-00001E0E0000}"/>
    <cellStyle name="Komma 4 2 10" xfId="21256" xr:uid="{00000000-0005-0000-0000-00001F0E0000}"/>
    <cellStyle name="Komma 4 2 2" xfId="1780" xr:uid="{00000000-0005-0000-0000-0000200E0000}"/>
    <cellStyle name="Komma 4 2 2 2" xfId="1781" xr:uid="{00000000-0005-0000-0000-0000210E0000}"/>
    <cellStyle name="Komma 4 2 2 3" xfId="1782" xr:uid="{00000000-0005-0000-0000-0000220E0000}"/>
    <cellStyle name="Komma 4 2 3" xfId="1783" xr:uid="{00000000-0005-0000-0000-0000230E0000}"/>
    <cellStyle name="Komma 4 2 3 2" xfId="1784" xr:uid="{00000000-0005-0000-0000-0000240E0000}"/>
    <cellStyle name="Komma 4 2 4" xfId="1785" xr:uid="{00000000-0005-0000-0000-0000250E0000}"/>
    <cellStyle name="Komma 4 2 4 2" xfId="1786" xr:uid="{00000000-0005-0000-0000-0000260E0000}"/>
    <cellStyle name="Komma 4 2 5" xfId="1787" xr:uid="{00000000-0005-0000-0000-0000270E0000}"/>
    <cellStyle name="Komma 4 2 6" xfId="1788" xr:uid="{00000000-0005-0000-0000-0000280E0000}"/>
    <cellStyle name="Komma 4 2 7" xfId="1789" xr:uid="{00000000-0005-0000-0000-0000290E0000}"/>
    <cellStyle name="Komma 4 2 8" xfId="12787" xr:uid="{00000000-0005-0000-0000-00002A0E0000}"/>
    <cellStyle name="Komma 4 2 8 2" xfId="18605" xr:uid="{00000000-0005-0000-0000-00002B0E0000}"/>
    <cellStyle name="Komma 4 2 8 3" xfId="23907" xr:uid="{00000000-0005-0000-0000-00002C0E0000}"/>
    <cellStyle name="Komma 4 2 9" xfId="15954" xr:uid="{00000000-0005-0000-0000-00002D0E0000}"/>
    <cellStyle name="Komma 4 3" xfId="1790" xr:uid="{00000000-0005-0000-0000-00002E0E0000}"/>
    <cellStyle name="Komma 4 3 2" xfId="1791" xr:uid="{00000000-0005-0000-0000-00002F0E0000}"/>
    <cellStyle name="Komma 4 3 2 2" xfId="1792" xr:uid="{00000000-0005-0000-0000-0000300E0000}"/>
    <cellStyle name="Komma 4 3 3" xfId="1793" xr:uid="{00000000-0005-0000-0000-0000310E0000}"/>
    <cellStyle name="Komma 4 3 3 2" xfId="1794" xr:uid="{00000000-0005-0000-0000-0000320E0000}"/>
    <cellStyle name="Komma 4 3 4" xfId="1795" xr:uid="{00000000-0005-0000-0000-0000330E0000}"/>
    <cellStyle name="Komma 4 3 5" xfId="1796" xr:uid="{00000000-0005-0000-0000-0000340E0000}"/>
    <cellStyle name="Komma 4 4" xfId="1797" xr:uid="{00000000-0005-0000-0000-0000350E0000}"/>
    <cellStyle name="Komma 4 4 2" xfId="1798" xr:uid="{00000000-0005-0000-0000-0000360E0000}"/>
    <cellStyle name="Komma 4 5" xfId="1799" xr:uid="{00000000-0005-0000-0000-0000370E0000}"/>
    <cellStyle name="Komma 4 5 2" xfId="1800" xr:uid="{00000000-0005-0000-0000-0000380E0000}"/>
    <cellStyle name="Komma 4 6" xfId="1801" xr:uid="{00000000-0005-0000-0000-0000390E0000}"/>
    <cellStyle name="Komma 4 6 2" xfId="1802" xr:uid="{00000000-0005-0000-0000-00003A0E0000}"/>
    <cellStyle name="Komma 4 7" xfId="1803" xr:uid="{00000000-0005-0000-0000-00003B0E0000}"/>
    <cellStyle name="Komma 4 8" xfId="1804" xr:uid="{00000000-0005-0000-0000-00003C0E0000}"/>
    <cellStyle name="Komma 4 9" xfId="1805" xr:uid="{00000000-0005-0000-0000-00003D0E0000}"/>
    <cellStyle name="Komma 5" xfId="1806" xr:uid="{00000000-0005-0000-0000-00003E0E0000}"/>
    <cellStyle name="Komma 5 2" xfId="1807" xr:uid="{00000000-0005-0000-0000-00003F0E0000}"/>
    <cellStyle name="Komma 5 2 2" xfId="1808" xr:uid="{00000000-0005-0000-0000-0000400E0000}"/>
    <cellStyle name="Komma 5 2 2 2" xfId="1809" xr:uid="{00000000-0005-0000-0000-0000410E0000}"/>
    <cellStyle name="Komma 5 2 2 3" xfId="1810" xr:uid="{00000000-0005-0000-0000-0000420E0000}"/>
    <cellStyle name="Komma 5 2 3" xfId="1811" xr:uid="{00000000-0005-0000-0000-0000430E0000}"/>
    <cellStyle name="Komma 5 2 3 2" xfId="1812" xr:uid="{00000000-0005-0000-0000-0000440E0000}"/>
    <cellStyle name="Komma 5 2 4" xfId="1813" xr:uid="{00000000-0005-0000-0000-0000450E0000}"/>
    <cellStyle name="Komma 5 2 5" xfId="1814" xr:uid="{00000000-0005-0000-0000-0000460E0000}"/>
    <cellStyle name="Komma 5 3" xfId="1815" xr:uid="{00000000-0005-0000-0000-0000470E0000}"/>
    <cellStyle name="Komma 5 3 2" xfId="1816" xr:uid="{00000000-0005-0000-0000-0000480E0000}"/>
    <cellStyle name="Komma 5 3 3" xfId="1817" xr:uid="{00000000-0005-0000-0000-0000490E0000}"/>
    <cellStyle name="Komma 5 4" xfId="1818" xr:uid="{00000000-0005-0000-0000-00004A0E0000}"/>
    <cellStyle name="Komma 5 4 2" xfId="1819" xr:uid="{00000000-0005-0000-0000-00004B0E0000}"/>
    <cellStyle name="Komma 5 5" xfId="1820" xr:uid="{00000000-0005-0000-0000-00004C0E0000}"/>
    <cellStyle name="Komma 5 5 2" xfId="1821" xr:uid="{00000000-0005-0000-0000-00004D0E0000}"/>
    <cellStyle name="Komma 5 6" xfId="1822" xr:uid="{00000000-0005-0000-0000-00004E0E0000}"/>
    <cellStyle name="Komma 5 7" xfId="1823" xr:uid="{00000000-0005-0000-0000-00004F0E0000}"/>
    <cellStyle name="Komma 6" xfId="1824" xr:uid="{00000000-0005-0000-0000-0000500E0000}"/>
    <cellStyle name="Komma 6 2" xfId="1825" xr:uid="{00000000-0005-0000-0000-0000510E0000}"/>
    <cellStyle name="Komma 6 2 2" xfId="1826" xr:uid="{00000000-0005-0000-0000-0000520E0000}"/>
    <cellStyle name="Komma 6 2 2 2" xfId="1827" xr:uid="{00000000-0005-0000-0000-0000530E0000}"/>
    <cellStyle name="Komma 6 2 3" xfId="1828" xr:uid="{00000000-0005-0000-0000-0000540E0000}"/>
    <cellStyle name="Komma 6 2 3 2" xfId="1829" xr:uid="{00000000-0005-0000-0000-0000550E0000}"/>
    <cellStyle name="Komma 6 2 4" xfId="1830" xr:uid="{00000000-0005-0000-0000-0000560E0000}"/>
    <cellStyle name="Komma 6 3" xfId="1831" xr:uid="{00000000-0005-0000-0000-0000570E0000}"/>
    <cellStyle name="Komma 6 3 2" xfId="1832" xr:uid="{00000000-0005-0000-0000-0000580E0000}"/>
    <cellStyle name="Komma 6 4" xfId="1833" xr:uid="{00000000-0005-0000-0000-0000590E0000}"/>
    <cellStyle name="Komma 6 4 2" xfId="1834" xr:uid="{00000000-0005-0000-0000-00005A0E0000}"/>
    <cellStyle name="Komma 6 5" xfId="1835" xr:uid="{00000000-0005-0000-0000-00005B0E0000}"/>
    <cellStyle name="Komma 6 5 2" xfId="1836" xr:uid="{00000000-0005-0000-0000-00005C0E0000}"/>
    <cellStyle name="Komma 6 6" xfId="1837" xr:uid="{00000000-0005-0000-0000-00005D0E0000}"/>
    <cellStyle name="Komma 7" xfId="1838" xr:uid="{00000000-0005-0000-0000-00005E0E0000}"/>
    <cellStyle name="Komma 7 2" xfId="1839" xr:uid="{00000000-0005-0000-0000-00005F0E0000}"/>
    <cellStyle name="Komma 7 2 2" xfId="1840" xr:uid="{00000000-0005-0000-0000-0000600E0000}"/>
    <cellStyle name="Komma 7 2 2 2" xfId="1841" xr:uid="{00000000-0005-0000-0000-0000610E0000}"/>
    <cellStyle name="Komma 7 2 3" xfId="1842" xr:uid="{00000000-0005-0000-0000-0000620E0000}"/>
    <cellStyle name="Komma 7 2 3 2" xfId="1843" xr:uid="{00000000-0005-0000-0000-0000630E0000}"/>
    <cellStyle name="Komma 7 2 4" xfId="1844" xr:uid="{00000000-0005-0000-0000-0000640E0000}"/>
    <cellStyle name="Komma 7 3" xfId="1845" xr:uid="{00000000-0005-0000-0000-0000650E0000}"/>
    <cellStyle name="Komma 7 3 2" xfId="1846" xr:uid="{00000000-0005-0000-0000-0000660E0000}"/>
    <cellStyle name="Komma 7 4" xfId="1847" xr:uid="{00000000-0005-0000-0000-0000670E0000}"/>
    <cellStyle name="Komma 7 4 2" xfId="1848" xr:uid="{00000000-0005-0000-0000-0000680E0000}"/>
    <cellStyle name="Komma 7 5" xfId="1849" xr:uid="{00000000-0005-0000-0000-0000690E0000}"/>
    <cellStyle name="Komma 7 6" xfId="26539" xr:uid="{C751B32F-29D2-4953-AEEF-19D9E2AF3A53}"/>
    <cellStyle name="Komma 8" xfId="1850" xr:uid="{00000000-0005-0000-0000-00006A0E0000}"/>
    <cellStyle name="Komma 8 2" xfId="1851" xr:uid="{00000000-0005-0000-0000-00006B0E0000}"/>
    <cellStyle name="Komma 8 2 2" xfId="1852" xr:uid="{00000000-0005-0000-0000-00006C0E0000}"/>
    <cellStyle name="Komma 8 3" xfId="1853" xr:uid="{00000000-0005-0000-0000-00006D0E0000}"/>
    <cellStyle name="Komma 8 3 2" xfId="1854" xr:uid="{00000000-0005-0000-0000-00006E0E0000}"/>
    <cellStyle name="Komma 8 4" xfId="1855" xr:uid="{00000000-0005-0000-0000-00006F0E0000}"/>
    <cellStyle name="Komma 9" xfId="1856" xr:uid="{00000000-0005-0000-0000-0000700E0000}"/>
    <cellStyle name="Komma 9 2" xfId="1857" xr:uid="{00000000-0005-0000-0000-0000710E0000}"/>
    <cellStyle name="Kontroller celle" xfId="1858" xr:uid="{00000000-0005-0000-0000-0000720E0000}"/>
    <cellStyle name="Link" xfId="11841" xr:uid="{00000000-0005-0000-0000-0000730E0000}"/>
    <cellStyle name="Link 2" xfId="1859" xr:uid="{00000000-0005-0000-0000-0000740E0000}"/>
    <cellStyle name="Link 2 2" xfId="1860" xr:uid="{00000000-0005-0000-0000-0000750E0000}"/>
    <cellStyle name="Link 2 3" xfId="1861" xr:uid="{00000000-0005-0000-0000-0000760E0000}"/>
    <cellStyle name="Link 2 4" xfId="1862" xr:uid="{00000000-0005-0000-0000-0000770E0000}"/>
    <cellStyle name="Link 2 5" xfId="1863" xr:uid="{00000000-0005-0000-0000-0000780E0000}"/>
    <cellStyle name="Link 3" xfId="1864" xr:uid="{00000000-0005-0000-0000-0000790E0000}"/>
    <cellStyle name="Link 3 2" xfId="1865" xr:uid="{00000000-0005-0000-0000-00007A0E0000}"/>
    <cellStyle name="Link 4" xfId="1866" xr:uid="{00000000-0005-0000-0000-00007B0E0000}"/>
    <cellStyle name="Link 5" xfId="1867" xr:uid="{00000000-0005-0000-0000-00007C0E0000}"/>
    <cellStyle name="Link 6" xfId="1868" xr:uid="{00000000-0005-0000-0000-00007D0E0000}"/>
    <cellStyle name="Linked Cell 2" xfId="1869" xr:uid="{00000000-0005-0000-0000-00007E0E0000}"/>
    <cellStyle name="Markeringsfarve1" xfId="1870" xr:uid="{00000000-0005-0000-0000-00007F0E0000}"/>
    <cellStyle name="Markeringsfarve2" xfId="1871" xr:uid="{00000000-0005-0000-0000-0000800E0000}"/>
    <cellStyle name="Markeringsfarve3" xfId="1872" xr:uid="{00000000-0005-0000-0000-0000810E0000}"/>
    <cellStyle name="Markeringsfarve4" xfId="1873" xr:uid="{00000000-0005-0000-0000-0000820E0000}"/>
    <cellStyle name="Markeringsfarve5" xfId="1874" xr:uid="{00000000-0005-0000-0000-0000830E0000}"/>
    <cellStyle name="Markeringsfarve6" xfId="1875" xr:uid="{00000000-0005-0000-0000-0000840E0000}"/>
    <cellStyle name="Migliaia [0] 10" xfId="131" xr:uid="{00000000-0005-0000-0000-0000850E0000}"/>
    <cellStyle name="Migliaia [0] 10 2" xfId="132" xr:uid="{00000000-0005-0000-0000-0000860E0000}"/>
    <cellStyle name="Migliaia [0] 10 2 2" xfId="1878" xr:uid="{00000000-0005-0000-0000-0000870E0000}"/>
    <cellStyle name="Migliaia [0] 10 2 3" xfId="1879" xr:uid="{00000000-0005-0000-0000-0000880E0000}"/>
    <cellStyle name="Migliaia [0] 10 2 3 2" xfId="12789" xr:uid="{00000000-0005-0000-0000-0000890E0000}"/>
    <cellStyle name="Migliaia [0] 10 2 3 2 2" xfId="18607" xr:uid="{00000000-0005-0000-0000-00008A0E0000}"/>
    <cellStyle name="Migliaia [0] 10 2 3 2 3" xfId="23909" xr:uid="{00000000-0005-0000-0000-00008B0E0000}"/>
    <cellStyle name="Migliaia [0] 10 2 3 3" xfId="15956" xr:uid="{00000000-0005-0000-0000-00008C0E0000}"/>
    <cellStyle name="Migliaia [0] 10 2 3 4" xfId="21258" xr:uid="{00000000-0005-0000-0000-00008D0E0000}"/>
    <cellStyle name="Migliaia [0] 10 2 4" xfId="1877" xr:uid="{00000000-0005-0000-0000-00008E0E0000}"/>
    <cellStyle name="Migliaia [0] 10 3" xfId="1880" xr:uid="{00000000-0005-0000-0000-00008F0E0000}"/>
    <cellStyle name="Migliaia [0] 10 3 2" xfId="1881" xr:uid="{00000000-0005-0000-0000-0000900E0000}"/>
    <cellStyle name="Migliaia [0] 10 3 2 2" xfId="12790" xr:uid="{00000000-0005-0000-0000-0000910E0000}"/>
    <cellStyle name="Migliaia [0] 10 3 2 2 2" xfId="18608" xr:uid="{00000000-0005-0000-0000-0000920E0000}"/>
    <cellStyle name="Migliaia [0] 10 3 2 2 3" xfId="23910" xr:uid="{00000000-0005-0000-0000-0000930E0000}"/>
    <cellStyle name="Migliaia [0] 10 3 2 3" xfId="15957" xr:uid="{00000000-0005-0000-0000-0000940E0000}"/>
    <cellStyle name="Migliaia [0] 10 3 2 4" xfId="21259" xr:uid="{00000000-0005-0000-0000-0000950E0000}"/>
    <cellStyle name="Migliaia [0] 10 4" xfId="1882" xr:uid="{00000000-0005-0000-0000-0000960E0000}"/>
    <cellStyle name="Migliaia [0] 10 4 2" xfId="11842" xr:uid="{00000000-0005-0000-0000-0000970E0000}"/>
    <cellStyle name="Migliaia [0] 10 4 2 2" xfId="15405" xr:uid="{00000000-0005-0000-0000-0000980E0000}"/>
    <cellStyle name="Migliaia [0] 10 4 2 2 2" xfId="20751" xr:uid="{00000000-0005-0000-0000-0000990E0000}"/>
    <cellStyle name="Migliaia [0] 10 4 2 2 3" xfId="26053" xr:uid="{00000000-0005-0000-0000-00009A0E0000}"/>
    <cellStyle name="Migliaia [0] 10 4 2 3" xfId="18100" xr:uid="{00000000-0005-0000-0000-00009B0E0000}"/>
    <cellStyle name="Migliaia [0] 10 4 2 4" xfId="23402" xr:uid="{00000000-0005-0000-0000-00009C0E0000}"/>
    <cellStyle name="Migliaia [0] 10 4 3" xfId="12791" xr:uid="{00000000-0005-0000-0000-00009D0E0000}"/>
    <cellStyle name="Migliaia [0] 10 4 3 2" xfId="18609" xr:uid="{00000000-0005-0000-0000-00009E0E0000}"/>
    <cellStyle name="Migliaia [0] 10 4 3 3" xfId="23911" xr:uid="{00000000-0005-0000-0000-00009F0E0000}"/>
    <cellStyle name="Migliaia [0] 10 4 4" xfId="15958" xr:uid="{00000000-0005-0000-0000-0000A00E0000}"/>
    <cellStyle name="Migliaia [0] 10 4 5" xfId="21260" xr:uid="{00000000-0005-0000-0000-0000A10E0000}"/>
    <cellStyle name="Migliaia [0] 10 5" xfId="1883" xr:uid="{00000000-0005-0000-0000-0000A20E0000}"/>
    <cellStyle name="Migliaia [0] 10 5 2" xfId="12792" xr:uid="{00000000-0005-0000-0000-0000A30E0000}"/>
    <cellStyle name="Migliaia [0] 10 5 2 2" xfId="18610" xr:uid="{00000000-0005-0000-0000-0000A40E0000}"/>
    <cellStyle name="Migliaia [0] 10 5 2 3" xfId="23912" xr:uid="{00000000-0005-0000-0000-0000A50E0000}"/>
    <cellStyle name="Migliaia [0] 10 5 3" xfId="15959" xr:uid="{00000000-0005-0000-0000-0000A60E0000}"/>
    <cellStyle name="Migliaia [0] 10 5 4" xfId="21261" xr:uid="{00000000-0005-0000-0000-0000A70E0000}"/>
    <cellStyle name="Migliaia [0] 10 6" xfId="12788" xr:uid="{00000000-0005-0000-0000-0000A80E0000}"/>
    <cellStyle name="Migliaia [0] 10 6 2" xfId="18606" xr:uid="{00000000-0005-0000-0000-0000A90E0000}"/>
    <cellStyle name="Migliaia [0] 10 6 3" xfId="23908" xr:uid="{00000000-0005-0000-0000-0000AA0E0000}"/>
    <cellStyle name="Migliaia [0] 10 7" xfId="15955" xr:uid="{00000000-0005-0000-0000-0000AB0E0000}"/>
    <cellStyle name="Migliaia [0] 10 8" xfId="21257" xr:uid="{00000000-0005-0000-0000-0000AC0E0000}"/>
    <cellStyle name="Migliaia [0] 10 9" xfId="1876" xr:uid="{00000000-0005-0000-0000-0000AD0E0000}"/>
    <cellStyle name="Migliaia [0] 11" xfId="133" xr:uid="{00000000-0005-0000-0000-0000AE0E0000}"/>
    <cellStyle name="Migliaia [0] 11 2" xfId="134" xr:uid="{00000000-0005-0000-0000-0000AF0E0000}"/>
    <cellStyle name="Migliaia [0] 11 2 2" xfId="1886" xr:uid="{00000000-0005-0000-0000-0000B00E0000}"/>
    <cellStyle name="Migliaia [0] 11 2 3" xfId="1887" xr:uid="{00000000-0005-0000-0000-0000B10E0000}"/>
    <cellStyle name="Migliaia [0] 11 2 3 2" xfId="12794" xr:uid="{00000000-0005-0000-0000-0000B20E0000}"/>
    <cellStyle name="Migliaia [0] 11 2 3 2 2" xfId="18612" xr:uid="{00000000-0005-0000-0000-0000B30E0000}"/>
    <cellStyle name="Migliaia [0] 11 2 3 2 3" xfId="23914" xr:uid="{00000000-0005-0000-0000-0000B40E0000}"/>
    <cellStyle name="Migliaia [0] 11 2 3 3" xfId="15961" xr:uid="{00000000-0005-0000-0000-0000B50E0000}"/>
    <cellStyle name="Migliaia [0] 11 2 3 4" xfId="21263" xr:uid="{00000000-0005-0000-0000-0000B60E0000}"/>
    <cellStyle name="Migliaia [0] 11 2 4" xfId="1885" xr:uid="{00000000-0005-0000-0000-0000B70E0000}"/>
    <cellStyle name="Migliaia [0] 11 3" xfId="1888" xr:uid="{00000000-0005-0000-0000-0000B80E0000}"/>
    <cellStyle name="Migliaia [0] 11 3 2" xfId="1889" xr:uid="{00000000-0005-0000-0000-0000B90E0000}"/>
    <cellStyle name="Migliaia [0] 11 3 2 2" xfId="12795" xr:uid="{00000000-0005-0000-0000-0000BA0E0000}"/>
    <cellStyle name="Migliaia [0] 11 3 2 2 2" xfId="18613" xr:uid="{00000000-0005-0000-0000-0000BB0E0000}"/>
    <cellStyle name="Migliaia [0] 11 3 2 2 3" xfId="23915" xr:uid="{00000000-0005-0000-0000-0000BC0E0000}"/>
    <cellStyle name="Migliaia [0] 11 3 2 3" xfId="15962" xr:uid="{00000000-0005-0000-0000-0000BD0E0000}"/>
    <cellStyle name="Migliaia [0] 11 3 2 4" xfId="21264" xr:uid="{00000000-0005-0000-0000-0000BE0E0000}"/>
    <cellStyle name="Migliaia [0] 11 4" xfId="1890" xr:uid="{00000000-0005-0000-0000-0000BF0E0000}"/>
    <cellStyle name="Migliaia [0] 11 4 2" xfId="11843" xr:uid="{00000000-0005-0000-0000-0000C00E0000}"/>
    <cellStyle name="Migliaia [0] 11 4 2 2" xfId="15406" xr:uid="{00000000-0005-0000-0000-0000C10E0000}"/>
    <cellStyle name="Migliaia [0] 11 4 2 2 2" xfId="20752" xr:uid="{00000000-0005-0000-0000-0000C20E0000}"/>
    <cellStyle name="Migliaia [0] 11 4 2 2 3" xfId="26054" xr:uid="{00000000-0005-0000-0000-0000C30E0000}"/>
    <cellStyle name="Migliaia [0] 11 4 2 3" xfId="18101" xr:uid="{00000000-0005-0000-0000-0000C40E0000}"/>
    <cellStyle name="Migliaia [0] 11 4 2 4" xfId="23403" xr:uid="{00000000-0005-0000-0000-0000C50E0000}"/>
    <cellStyle name="Migliaia [0] 11 4 3" xfId="12796" xr:uid="{00000000-0005-0000-0000-0000C60E0000}"/>
    <cellStyle name="Migliaia [0] 11 4 3 2" xfId="18614" xr:uid="{00000000-0005-0000-0000-0000C70E0000}"/>
    <cellStyle name="Migliaia [0] 11 4 3 3" xfId="23916" xr:uid="{00000000-0005-0000-0000-0000C80E0000}"/>
    <cellStyle name="Migliaia [0] 11 4 4" xfId="15963" xr:uid="{00000000-0005-0000-0000-0000C90E0000}"/>
    <cellStyle name="Migliaia [0] 11 4 5" xfId="21265" xr:uid="{00000000-0005-0000-0000-0000CA0E0000}"/>
    <cellStyle name="Migliaia [0] 11 5" xfId="1891" xr:uid="{00000000-0005-0000-0000-0000CB0E0000}"/>
    <cellStyle name="Migliaia [0] 11 5 2" xfId="12797" xr:uid="{00000000-0005-0000-0000-0000CC0E0000}"/>
    <cellStyle name="Migliaia [0] 11 5 2 2" xfId="18615" xr:uid="{00000000-0005-0000-0000-0000CD0E0000}"/>
    <cellStyle name="Migliaia [0] 11 5 2 3" xfId="23917" xr:uid="{00000000-0005-0000-0000-0000CE0E0000}"/>
    <cellStyle name="Migliaia [0] 11 5 3" xfId="15964" xr:uid="{00000000-0005-0000-0000-0000CF0E0000}"/>
    <cellStyle name="Migliaia [0] 11 5 4" xfId="21266" xr:uid="{00000000-0005-0000-0000-0000D00E0000}"/>
    <cellStyle name="Migliaia [0] 11 6" xfId="12793" xr:uid="{00000000-0005-0000-0000-0000D10E0000}"/>
    <cellStyle name="Migliaia [0] 11 6 2" xfId="18611" xr:uid="{00000000-0005-0000-0000-0000D20E0000}"/>
    <cellStyle name="Migliaia [0] 11 6 3" xfId="23913" xr:uid="{00000000-0005-0000-0000-0000D30E0000}"/>
    <cellStyle name="Migliaia [0] 11 7" xfId="15960" xr:uid="{00000000-0005-0000-0000-0000D40E0000}"/>
    <cellStyle name="Migliaia [0] 11 8" xfId="21262" xr:uid="{00000000-0005-0000-0000-0000D50E0000}"/>
    <cellStyle name="Migliaia [0] 11 9" xfId="1884" xr:uid="{00000000-0005-0000-0000-0000D60E0000}"/>
    <cellStyle name="Migliaia [0] 12" xfId="135" xr:uid="{00000000-0005-0000-0000-0000D70E0000}"/>
    <cellStyle name="Migliaia [0] 12 2" xfId="136" xr:uid="{00000000-0005-0000-0000-0000D80E0000}"/>
    <cellStyle name="Migliaia [0] 12 2 2" xfId="1894" xr:uid="{00000000-0005-0000-0000-0000D90E0000}"/>
    <cellStyle name="Migliaia [0] 12 2 3" xfId="1895" xr:uid="{00000000-0005-0000-0000-0000DA0E0000}"/>
    <cellStyle name="Migliaia [0] 12 2 3 2" xfId="12799" xr:uid="{00000000-0005-0000-0000-0000DB0E0000}"/>
    <cellStyle name="Migliaia [0] 12 2 3 2 2" xfId="18617" xr:uid="{00000000-0005-0000-0000-0000DC0E0000}"/>
    <cellStyle name="Migliaia [0] 12 2 3 2 3" xfId="23919" xr:uid="{00000000-0005-0000-0000-0000DD0E0000}"/>
    <cellStyle name="Migliaia [0] 12 2 3 3" xfId="15966" xr:uid="{00000000-0005-0000-0000-0000DE0E0000}"/>
    <cellStyle name="Migliaia [0] 12 2 3 4" xfId="21268" xr:uid="{00000000-0005-0000-0000-0000DF0E0000}"/>
    <cellStyle name="Migliaia [0] 12 2 4" xfId="1893" xr:uid="{00000000-0005-0000-0000-0000E00E0000}"/>
    <cellStyle name="Migliaia [0] 12 3" xfId="1896" xr:uid="{00000000-0005-0000-0000-0000E10E0000}"/>
    <cellStyle name="Migliaia [0] 12 3 2" xfId="1897" xr:uid="{00000000-0005-0000-0000-0000E20E0000}"/>
    <cellStyle name="Migliaia [0] 12 3 2 2" xfId="12800" xr:uid="{00000000-0005-0000-0000-0000E30E0000}"/>
    <cellStyle name="Migliaia [0] 12 3 2 2 2" xfId="18618" xr:uid="{00000000-0005-0000-0000-0000E40E0000}"/>
    <cellStyle name="Migliaia [0] 12 3 2 2 3" xfId="23920" xr:uid="{00000000-0005-0000-0000-0000E50E0000}"/>
    <cellStyle name="Migliaia [0] 12 3 2 3" xfId="15967" xr:uid="{00000000-0005-0000-0000-0000E60E0000}"/>
    <cellStyle name="Migliaia [0] 12 3 2 4" xfId="21269" xr:uid="{00000000-0005-0000-0000-0000E70E0000}"/>
    <cellStyle name="Migliaia [0] 12 4" xfId="1898" xr:uid="{00000000-0005-0000-0000-0000E80E0000}"/>
    <cellStyle name="Migliaia [0] 12 4 2" xfId="11844" xr:uid="{00000000-0005-0000-0000-0000E90E0000}"/>
    <cellStyle name="Migliaia [0] 12 4 2 2" xfId="15407" xr:uid="{00000000-0005-0000-0000-0000EA0E0000}"/>
    <cellStyle name="Migliaia [0] 12 4 2 2 2" xfId="20753" xr:uid="{00000000-0005-0000-0000-0000EB0E0000}"/>
    <cellStyle name="Migliaia [0] 12 4 2 2 3" xfId="26055" xr:uid="{00000000-0005-0000-0000-0000EC0E0000}"/>
    <cellStyle name="Migliaia [0] 12 4 2 3" xfId="18102" xr:uid="{00000000-0005-0000-0000-0000ED0E0000}"/>
    <cellStyle name="Migliaia [0] 12 4 2 4" xfId="23404" xr:uid="{00000000-0005-0000-0000-0000EE0E0000}"/>
    <cellStyle name="Migliaia [0] 12 4 3" xfId="12801" xr:uid="{00000000-0005-0000-0000-0000EF0E0000}"/>
    <cellStyle name="Migliaia [0] 12 4 3 2" xfId="18619" xr:uid="{00000000-0005-0000-0000-0000F00E0000}"/>
    <cellStyle name="Migliaia [0] 12 4 3 3" xfId="23921" xr:uid="{00000000-0005-0000-0000-0000F10E0000}"/>
    <cellStyle name="Migliaia [0] 12 4 4" xfId="15968" xr:uid="{00000000-0005-0000-0000-0000F20E0000}"/>
    <cellStyle name="Migliaia [0] 12 4 5" xfId="21270" xr:uid="{00000000-0005-0000-0000-0000F30E0000}"/>
    <cellStyle name="Migliaia [0] 12 5" xfId="1899" xr:uid="{00000000-0005-0000-0000-0000F40E0000}"/>
    <cellStyle name="Migliaia [0] 12 5 2" xfId="12802" xr:uid="{00000000-0005-0000-0000-0000F50E0000}"/>
    <cellStyle name="Migliaia [0] 12 5 2 2" xfId="18620" xr:uid="{00000000-0005-0000-0000-0000F60E0000}"/>
    <cellStyle name="Migliaia [0] 12 5 2 3" xfId="23922" xr:uid="{00000000-0005-0000-0000-0000F70E0000}"/>
    <cellStyle name="Migliaia [0] 12 5 3" xfId="15969" xr:uid="{00000000-0005-0000-0000-0000F80E0000}"/>
    <cellStyle name="Migliaia [0] 12 5 4" xfId="21271" xr:uid="{00000000-0005-0000-0000-0000F90E0000}"/>
    <cellStyle name="Migliaia [0] 12 6" xfId="12798" xr:uid="{00000000-0005-0000-0000-0000FA0E0000}"/>
    <cellStyle name="Migliaia [0] 12 6 2" xfId="18616" xr:uid="{00000000-0005-0000-0000-0000FB0E0000}"/>
    <cellStyle name="Migliaia [0] 12 6 3" xfId="23918" xr:uid="{00000000-0005-0000-0000-0000FC0E0000}"/>
    <cellStyle name="Migliaia [0] 12 7" xfId="15965" xr:uid="{00000000-0005-0000-0000-0000FD0E0000}"/>
    <cellStyle name="Migliaia [0] 12 8" xfId="21267" xr:uid="{00000000-0005-0000-0000-0000FE0E0000}"/>
    <cellStyle name="Migliaia [0] 12 9" xfId="1892" xr:uid="{00000000-0005-0000-0000-0000FF0E0000}"/>
    <cellStyle name="Migliaia [0] 13" xfId="137" xr:uid="{00000000-0005-0000-0000-0000000F0000}"/>
    <cellStyle name="Migliaia [0] 13 2" xfId="138" xr:uid="{00000000-0005-0000-0000-0000010F0000}"/>
    <cellStyle name="Migliaia [0] 13 2 2" xfId="1902" xr:uid="{00000000-0005-0000-0000-0000020F0000}"/>
    <cellStyle name="Migliaia [0] 13 2 3" xfId="1903" xr:uid="{00000000-0005-0000-0000-0000030F0000}"/>
    <cellStyle name="Migliaia [0] 13 2 3 2" xfId="12804" xr:uid="{00000000-0005-0000-0000-0000040F0000}"/>
    <cellStyle name="Migliaia [0] 13 2 3 2 2" xfId="18622" xr:uid="{00000000-0005-0000-0000-0000050F0000}"/>
    <cellStyle name="Migliaia [0] 13 2 3 2 3" xfId="23924" xr:uid="{00000000-0005-0000-0000-0000060F0000}"/>
    <cellStyle name="Migliaia [0] 13 2 3 3" xfId="15971" xr:uid="{00000000-0005-0000-0000-0000070F0000}"/>
    <cellStyle name="Migliaia [0] 13 2 3 4" xfId="21273" xr:uid="{00000000-0005-0000-0000-0000080F0000}"/>
    <cellStyle name="Migliaia [0] 13 2 4" xfId="1901" xr:uid="{00000000-0005-0000-0000-0000090F0000}"/>
    <cellStyle name="Migliaia [0] 13 3" xfId="1904" xr:uid="{00000000-0005-0000-0000-00000A0F0000}"/>
    <cellStyle name="Migliaia [0] 13 3 2" xfId="1905" xr:uid="{00000000-0005-0000-0000-00000B0F0000}"/>
    <cellStyle name="Migliaia [0] 13 3 2 2" xfId="12805" xr:uid="{00000000-0005-0000-0000-00000C0F0000}"/>
    <cellStyle name="Migliaia [0] 13 3 2 2 2" xfId="18623" xr:uid="{00000000-0005-0000-0000-00000D0F0000}"/>
    <cellStyle name="Migliaia [0] 13 3 2 2 3" xfId="23925" xr:uid="{00000000-0005-0000-0000-00000E0F0000}"/>
    <cellStyle name="Migliaia [0] 13 3 2 3" xfId="15972" xr:uid="{00000000-0005-0000-0000-00000F0F0000}"/>
    <cellStyle name="Migliaia [0] 13 3 2 4" xfId="21274" xr:uid="{00000000-0005-0000-0000-0000100F0000}"/>
    <cellStyle name="Migliaia [0] 13 4" xfId="1906" xr:uid="{00000000-0005-0000-0000-0000110F0000}"/>
    <cellStyle name="Migliaia [0] 13 4 2" xfId="11845" xr:uid="{00000000-0005-0000-0000-0000120F0000}"/>
    <cellStyle name="Migliaia [0] 13 4 2 2" xfId="15408" xr:uid="{00000000-0005-0000-0000-0000130F0000}"/>
    <cellStyle name="Migliaia [0] 13 4 2 2 2" xfId="20754" xr:uid="{00000000-0005-0000-0000-0000140F0000}"/>
    <cellStyle name="Migliaia [0] 13 4 2 2 3" xfId="26056" xr:uid="{00000000-0005-0000-0000-0000150F0000}"/>
    <cellStyle name="Migliaia [0] 13 4 2 3" xfId="18103" xr:uid="{00000000-0005-0000-0000-0000160F0000}"/>
    <cellStyle name="Migliaia [0] 13 4 2 4" xfId="23405" xr:uid="{00000000-0005-0000-0000-0000170F0000}"/>
    <cellStyle name="Migliaia [0] 13 4 3" xfId="12806" xr:uid="{00000000-0005-0000-0000-0000180F0000}"/>
    <cellStyle name="Migliaia [0] 13 4 3 2" xfId="18624" xr:uid="{00000000-0005-0000-0000-0000190F0000}"/>
    <cellStyle name="Migliaia [0] 13 4 3 3" xfId="23926" xr:uid="{00000000-0005-0000-0000-00001A0F0000}"/>
    <cellStyle name="Migliaia [0] 13 4 4" xfId="15973" xr:uid="{00000000-0005-0000-0000-00001B0F0000}"/>
    <cellStyle name="Migliaia [0] 13 4 5" xfId="21275" xr:uid="{00000000-0005-0000-0000-00001C0F0000}"/>
    <cellStyle name="Migliaia [0] 13 5" xfId="1907" xr:uid="{00000000-0005-0000-0000-00001D0F0000}"/>
    <cellStyle name="Migliaia [0] 13 5 2" xfId="12807" xr:uid="{00000000-0005-0000-0000-00001E0F0000}"/>
    <cellStyle name="Migliaia [0] 13 5 2 2" xfId="18625" xr:uid="{00000000-0005-0000-0000-00001F0F0000}"/>
    <cellStyle name="Migliaia [0] 13 5 2 3" xfId="23927" xr:uid="{00000000-0005-0000-0000-0000200F0000}"/>
    <cellStyle name="Migliaia [0] 13 5 3" xfId="15974" xr:uid="{00000000-0005-0000-0000-0000210F0000}"/>
    <cellStyle name="Migliaia [0] 13 5 4" xfId="21276" xr:uid="{00000000-0005-0000-0000-0000220F0000}"/>
    <cellStyle name="Migliaia [0] 13 6" xfId="12803" xr:uid="{00000000-0005-0000-0000-0000230F0000}"/>
    <cellStyle name="Migliaia [0] 13 6 2" xfId="18621" xr:uid="{00000000-0005-0000-0000-0000240F0000}"/>
    <cellStyle name="Migliaia [0] 13 6 3" xfId="23923" xr:uid="{00000000-0005-0000-0000-0000250F0000}"/>
    <cellStyle name="Migliaia [0] 13 7" xfId="15970" xr:uid="{00000000-0005-0000-0000-0000260F0000}"/>
    <cellStyle name="Migliaia [0] 13 8" xfId="21272" xr:uid="{00000000-0005-0000-0000-0000270F0000}"/>
    <cellStyle name="Migliaia [0] 13 9" xfId="1900" xr:uid="{00000000-0005-0000-0000-0000280F0000}"/>
    <cellStyle name="Migliaia [0] 14" xfId="139" xr:uid="{00000000-0005-0000-0000-0000290F0000}"/>
    <cellStyle name="Migliaia [0] 14 2" xfId="140" xr:uid="{00000000-0005-0000-0000-00002A0F0000}"/>
    <cellStyle name="Migliaia [0] 14 2 2" xfId="1910" xr:uid="{00000000-0005-0000-0000-00002B0F0000}"/>
    <cellStyle name="Migliaia [0] 14 2 3" xfId="1911" xr:uid="{00000000-0005-0000-0000-00002C0F0000}"/>
    <cellStyle name="Migliaia [0] 14 2 3 2" xfId="12809" xr:uid="{00000000-0005-0000-0000-00002D0F0000}"/>
    <cellStyle name="Migliaia [0] 14 2 3 2 2" xfId="18627" xr:uid="{00000000-0005-0000-0000-00002E0F0000}"/>
    <cellStyle name="Migliaia [0] 14 2 3 2 3" xfId="23929" xr:uid="{00000000-0005-0000-0000-00002F0F0000}"/>
    <cellStyle name="Migliaia [0] 14 2 3 3" xfId="15976" xr:uid="{00000000-0005-0000-0000-0000300F0000}"/>
    <cellStyle name="Migliaia [0] 14 2 3 4" xfId="21278" xr:uid="{00000000-0005-0000-0000-0000310F0000}"/>
    <cellStyle name="Migliaia [0] 14 2 4" xfId="1909" xr:uid="{00000000-0005-0000-0000-0000320F0000}"/>
    <cellStyle name="Migliaia [0] 14 3" xfId="1912" xr:uid="{00000000-0005-0000-0000-0000330F0000}"/>
    <cellStyle name="Migliaia [0] 14 3 2" xfId="1913" xr:uid="{00000000-0005-0000-0000-0000340F0000}"/>
    <cellStyle name="Migliaia [0] 14 3 2 2" xfId="12810" xr:uid="{00000000-0005-0000-0000-0000350F0000}"/>
    <cellStyle name="Migliaia [0] 14 3 2 2 2" xfId="18628" xr:uid="{00000000-0005-0000-0000-0000360F0000}"/>
    <cellStyle name="Migliaia [0] 14 3 2 2 3" xfId="23930" xr:uid="{00000000-0005-0000-0000-0000370F0000}"/>
    <cellStyle name="Migliaia [0] 14 3 2 3" xfId="15977" xr:uid="{00000000-0005-0000-0000-0000380F0000}"/>
    <cellStyle name="Migliaia [0] 14 3 2 4" xfId="21279" xr:uid="{00000000-0005-0000-0000-0000390F0000}"/>
    <cellStyle name="Migliaia [0] 14 4" xfId="1914" xr:uid="{00000000-0005-0000-0000-00003A0F0000}"/>
    <cellStyle name="Migliaia [0] 14 4 2" xfId="11846" xr:uid="{00000000-0005-0000-0000-00003B0F0000}"/>
    <cellStyle name="Migliaia [0] 14 4 2 2" xfId="15409" xr:uid="{00000000-0005-0000-0000-00003C0F0000}"/>
    <cellStyle name="Migliaia [0] 14 4 2 2 2" xfId="20755" xr:uid="{00000000-0005-0000-0000-00003D0F0000}"/>
    <cellStyle name="Migliaia [0] 14 4 2 2 3" xfId="26057" xr:uid="{00000000-0005-0000-0000-00003E0F0000}"/>
    <cellStyle name="Migliaia [0] 14 4 2 3" xfId="18104" xr:uid="{00000000-0005-0000-0000-00003F0F0000}"/>
    <cellStyle name="Migliaia [0] 14 4 2 4" xfId="23406" xr:uid="{00000000-0005-0000-0000-0000400F0000}"/>
    <cellStyle name="Migliaia [0] 14 4 3" xfId="12811" xr:uid="{00000000-0005-0000-0000-0000410F0000}"/>
    <cellStyle name="Migliaia [0] 14 4 3 2" xfId="18629" xr:uid="{00000000-0005-0000-0000-0000420F0000}"/>
    <cellStyle name="Migliaia [0] 14 4 3 3" xfId="23931" xr:uid="{00000000-0005-0000-0000-0000430F0000}"/>
    <cellStyle name="Migliaia [0] 14 4 4" xfId="15978" xr:uid="{00000000-0005-0000-0000-0000440F0000}"/>
    <cellStyle name="Migliaia [0] 14 4 5" xfId="21280" xr:uid="{00000000-0005-0000-0000-0000450F0000}"/>
    <cellStyle name="Migliaia [0] 14 5" xfId="1915" xr:uid="{00000000-0005-0000-0000-0000460F0000}"/>
    <cellStyle name="Migliaia [0] 14 5 2" xfId="12812" xr:uid="{00000000-0005-0000-0000-0000470F0000}"/>
    <cellStyle name="Migliaia [0] 14 5 2 2" xfId="18630" xr:uid="{00000000-0005-0000-0000-0000480F0000}"/>
    <cellStyle name="Migliaia [0] 14 5 2 3" xfId="23932" xr:uid="{00000000-0005-0000-0000-0000490F0000}"/>
    <cellStyle name="Migliaia [0] 14 5 3" xfId="15979" xr:uid="{00000000-0005-0000-0000-00004A0F0000}"/>
    <cellStyle name="Migliaia [0] 14 5 4" xfId="21281" xr:uid="{00000000-0005-0000-0000-00004B0F0000}"/>
    <cellStyle name="Migliaia [0] 14 6" xfId="12808" xr:uid="{00000000-0005-0000-0000-00004C0F0000}"/>
    <cellStyle name="Migliaia [0] 14 6 2" xfId="18626" xr:uid="{00000000-0005-0000-0000-00004D0F0000}"/>
    <cellStyle name="Migliaia [0] 14 6 3" xfId="23928" xr:uid="{00000000-0005-0000-0000-00004E0F0000}"/>
    <cellStyle name="Migliaia [0] 14 7" xfId="15975" xr:uid="{00000000-0005-0000-0000-00004F0F0000}"/>
    <cellStyle name="Migliaia [0] 14 8" xfId="21277" xr:uid="{00000000-0005-0000-0000-0000500F0000}"/>
    <cellStyle name="Migliaia [0] 14 9" xfId="1908" xr:uid="{00000000-0005-0000-0000-0000510F0000}"/>
    <cellStyle name="Migliaia [0] 15" xfId="141" xr:uid="{00000000-0005-0000-0000-0000520F0000}"/>
    <cellStyle name="Migliaia [0] 15 2" xfId="142" xr:uid="{00000000-0005-0000-0000-0000530F0000}"/>
    <cellStyle name="Migliaia [0] 15 2 2" xfId="1918" xr:uid="{00000000-0005-0000-0000-0000540F0000}"/>
    <cellStyle name="Migliaia [0] 15 2 3" xfId="1919" xr:uid="{00000000-0005-0000-0000-0000550F0000}"/>
    <cellStyle name="Migliaia [0] 15 2 3 2" xfId="12814" xr:uid="{00000000-0005-0000-0000-0000560F0000}"/>
    <cellStyle name="Migliaia [0] 15 2 3 2 2" xfId="18632" xr:uid="{00000000-0005-0000-0000-0000570F0000}"/>
    <cellStyle name="Migliaia [0] 15 2 3 2 3" xfId="23934" xr:uid="{00000000-0005-0000-0000-0000580F0000}"/>
    <cellStyle name="Migliaia [0] 15 2 3 3" xfId="15981" xr:uid="{00000000-0005-0000-0000-0000590F0000}"/>
    <cellStyle name="Migliaia [0] 15 2 3 4" xfId="21283" xr:uid="{00000000-0005-0000-0000-00005A0F0000}"/>
    <cellStyle name="Migliaia [0] 15 2 4" xfId="1917" xr:uid="{00000000-0005-0000-0000-00005B0F0000}"/>
    <cellStyle name="Migliaia [0] 15 3" xfId="1920" xr:uid="{00000000-0005-0000-0000-00005C0F0000}"/>
    <cellStyle name="Migliaia [0] 15 3 2" xfId="1921" xr:uid="{00000000-0005-0000-0000-00005D0F0000}"/>
    <cellStyle name="Migliaia [0] 15 3 2 2" xfId="12815" xr:uid="{00000000-0005-0000-0000-00005E0F0000}"/>
    <cellStyle name="Migliaia [0] 15 3 2 2 2" xfId="18633" xr:uid="{00000000-0005-0000-0000-00005F0F0000}"/>
    <cellStyle name="Migliaia [0] 15 3 2 2 3" xfId="23935" xr:uid="{00000000-0005-0000-0000-0000600F0000}"/>
    <cellStyle name="Migliaia [0] 15 3 2 3" xfId="15982" xr:uid="{00000000-0005-0000-0000-0000610F0000}"/>
    <cellStyle name="Migliaia [0] 15 3 2 4" xfId="21284" xr:uid="{00000000-0005-0000-0000-0000620F0000}"/>
    <cellStyle name="Migliaia [0] 15 4" xfId="1922" xr:uid="{00000000-0005-0000-0000-0000630F0000}"/>
    <cellStyle name="Migliaia [0] 15 4 2" xfId="11847" xr:uid="{00000000-0005-0000-0000-0000640F0000}"/>
    <cellStyle name="Migliaia [0] 15 4 2 2" xfId="15410" xr:uid="{00000000-0005-0000-0000-0000650F0000}"/>
    <cellStyle name="Migliaia [0] 15 4 2 2 2" xfId="20756" xr:uid="{00000000-0005-0000-0000-0000660F0000}"/>
    <cellStyle name="Migliaia [0] 15 4 2 2 3" xfId="26058" xr:uid="{00000000-0005-0000-0000-0000670F0000}"/>
    <cellStyle name="Migliaia [0] 15 4 2 3" xfId="18105" xr:uid="{00000000-0005-0000-0000-0000680F0000}"/>
    <cellStyle name="Migliaia [0] 15 4 2 4" xfId="23407" xr:uid="{00000000-0005-0000-0000-0000690F0000}"/>
    <cellStyle name="Migliaia [0] 15 4 3" xfId="12816" xr:uid="{00000000-0005-0000-0000-00006A0F0000}"/>
    <cellStyle name="Migliaia [0] 15 4 3 2" xfId="18634" xr:uid="{00000000-0005-0000-0000-00006B0F0000}"/>
    <cellStyle name="Migliaia [0] 15 4 3 3" xfId="23936" xr:uid="{00000000-0005-0000-0000-00006C0F0000}"/>
    <cellStyle name="Migliaia [0] 15 4 4" xfId="15983" xr:uid="{00000000-0005-0000-0000-00006D0F0000}"/>
    <cellStyle name="Migliaia [0] 15 4 5" xfId="21285" xr:uid="{00000000-0005-0000-0000-00006E0F0000}"/>
    <cellStyle name="Migliaia [0] 15 5" xfId="1923" xr:uid="{00000000-0005-0000-0000-00006F0F0000}"/>
    <cellStyle name="Migliaia [0] 15 5 2" xfId="12817" xr:uid="{00000000-0005-0000-0000-0000700F0000}"/>
    <cellStyle name="Migliaia [0] 15 5 2 2" xfId="18635" xr:uid="{00000000-0005-0000-0000-0000710F0000}"/>
    <cellStyle name="Migliaia [0] 15 5 2 3" xfId="23937" xr:uid="{00000000-0005-0000-0000-0000720F0000}"/>
    <cellStyle name="Migliaia [0] 15 5 3" xfId="15984" xr:uid="{00000000-0005-0000-0000-0000730F0000}"/>
    <cellStyle name="Migliaia [0] 15 5 4" xfId="21286" xr:uid="{00000000-0005-0000-0000-0000740F0000}"/>
    <cellStyle name="Migliaia [0] 15 6" xfId="12813" xr:uid="{00000000-0005-0000-0000-0000750F0000}"/>
    <cellStyle name="Migliaia [0] 15 6 2" xfId="18631" xr:uid="{00000000-0005-0000-0000-0000760F0000}"/>
    <cellStyle name="Migliaia [0] 15 6 3" xfId="23933" xr:uid="{00000000-0005-0000-0000-0000770F0000}"/>
    <cellStyle name="Migliaia [0] 15 7" xfId="15980" xr:uid="{00000000-0005-0000-0000-0000780F0000}"/>
    <cellStyle name="Migliaia [0] 15 8" xfId="21282" xr:uid="{00000000-0005-0000-0000-0000790F0000}"/>
    <cellStyle name="Migliaia [0] 15 9" xfId="1916" xr:uid="{00000000-0005-0000-0000-00007A0F0000}"/>
    <cellStyle name="Migliaia [0] 16" xfId="143" xr:uid="{00000000-0005-0000-0000-00007B0F0000}"/>
    <cellStyle name="Migliaia [0] 16 2" xfId="144" xr:uid="{00000000-0005-0000-0000-00007C0F0000}"/>
    <cellStyle name="Migliaia [0] 16 2 2" xfId="1926" xr:uid="{00000000-0005-0000-0000-00007D0F0000}"/>
    <cellStyle name="Migliaia [0] 16 2 3" xfId="1927" xr:uid="{00000000-0005-0000-0000-00007E0F0000}"/>
    <cellStyle name="Migliaia [0] 16 2 3 2" xfId="12819" xr:uid="{00000000-0005-0000-0000-00007F0F0000}"/>
    <cellStyle name="Migliaia [0] 16 2 3 2 2" xfId="18637" xr:uid="{00000000-0005-0000-0000-0000800F0000}"/>
    <cellStyle name="Migliaia [0] 16 2 3 2 3" xfId="23939" xr:uid="{00000000-0005-0000-0000-0000810F0000}"/>
    <cellStyle name="Migliaia [0] 16 2 3 3" xfId="15986" xr:uid="{00000000-0005-0000-0000-0000820F0000}"/>
    <cellStyle name="Migliaia [0] 16 2 3 4" xfId="21288" xr:uid="{00000000-0005-0000-0000-0000830F0000}"/>
    <cellStyle name="Migliaia [0] 16 2 4" xfId="1925" xr:uid="{00000000-0005-0000-0000-0000840F0000}"/>
    <cellStyle name="Migliaia [0] 16 3" xfId="1928" xr:uid="{00000000-0005-0000-0000-0000850F0000}"/>
    <cellStyle name="Migliaia [0] 16 3 2" xfId="1929" xr:uid="{00000000-0005-0000-0000-0000860F0000}"/>
    <cellStyle name="Migliaia [0] 16 3 2 2" xfId="12820" xr:uid="{00000000-0005-0000-0000-0000870F0000}"/>
    <cellStyle name="Migliaia [0] 16 3 2 2 2" xfId="18638" xr:uid="{00000000-0005-0000-0000-0000880F0000}"/>
    <cellStyle name="Migliaia [0] 16 3 2 2 3" xfId="23940" xr:uid="{00000000-0005-0000-0000-0000890F0000}"/>
    <cellStyle name="Migliaia [0] 16 3 2 3" xfId="15987" xr:uid="{00000000-0005-0000-0000-00008A0F0000}"/>
    <cellStyle name="Migliaia [0] 16 3 2 4" xfId="21289" xr:uid="{00000000-0005-0000-0000-00008B0F0000}"/>
    <cellStyle name="Migliaia [0] 16 4" xfId="1930" xr:uid="{00000000-0005-0000-0000-00008C0F0000}"/>
    <cellStyle name="Migliaia [0] 16 4 2" xfId="11848" xr:uid="{00000000-0005-0000-0000-00008D0F0000}"/>
    <cellStyle name="Migliaia [0] 16 4 2 2" xfId="15411" xr:uid="{00000000-0005-0000-0000-00008E0F0000}"/>
    <cellStyle name="Migliaia [0] 16 4 2 2 2" xfId="20757" xr:uid="{00000000-0005-0000-0000-00008F0F0000}"/>
    <cellStyle name="Migliaia [0] 16 4 2 2 3" xfId="26059" xr:uid="{00000000-0005-0000-0000-0000900F0000}"/>
    <cellStyle name="Migliaia [0] 16 4 2 3" xfId="18106" xr:uid="{00000000-0005-0000-0000-0000910F0000}"/>
    <cellStyle name="Migliaia [0] 16 4 2 4" xfId="23408" xr:uid="{00000000-0005-0000-0000-0000920F0000}"/>
    <cellStyle name="Migliaia [0] 16 4 3" xfId="12821" xr:uid="{00000000-0005-0000-0000-0000930F0000}"/>
    <cellStyle name="Migliaia [0] 16 4 3 2" xfId="18639" xr:uid="{00000000-0005-0000-0000-0000940F0000}"/>
    <cellStyle name="Migliaia [0] 16 4 3 3" xfId="23941" xr:uid="{00000000-0005-0000-0000-0000950F0000}"/>
    <cellStyle name="Migliaia [0] 16 4 4" xfId="15988" xr:uid="{00000000-0005-0000-0000-0000960F0000}"/>
    <cellStyle name="Migliaia [0] 16 4 5" xfId="21290" xr:uid="{00000000-0005-0000-0000-0000970F0000}"/>
    <cellStyle name="Migliaia [0] 16 5" xfId="1931" xr:uid="{00000000-0005-0000-0000-0000980F0000}"/>
    <cellStyle name="Migliaia [0] 16 5 2" xfId="12822" xr:uid="{00000000-0005-0000-0000-0000990F0000}"/>
    <cellStyle name="Migliaia [0] 16 5 2 2" xfId="18640" xr:uid="{00000000-0005-0000-0000-00009A0F0000}"/>
    <cellStyle name="Migliaia [0] 16 5 2 3" xfId="23942" xr:uid="{00000000-0005-0000-0000-00009B0F0000}"/>
    <cellStyle name="Migliaia [0] 16 5 3" xfId="15989" xr:uid="{00000000-0005-0000-0000-00009C0F0000}"/>
    <cellStyle name="Migliaia [0] 16 5 4" xfId="21291" xr:uid="{00000000-0005-0000-0000-00009D0F0000}"/>
    <cellStyle name="Migliaia [0] 16 6" xfId="12818" xr:uid="{00000000-0005-0000-0000-00009E0F0000}"/>
    <cellStyle name="Migliaia [0] 16 6 2" xfId="18636" xr:uid="{00000000-0005-0000-0000-00009F0F0000}"/>
    <cellStyle name="Migliaia [0] 16 6 3" xfId="23938" xr:uid="{00000000-0005-0000-0000-0000A00F0000}"/>
    <cellStyle name="Migliaia [0] 16 7" xfId="15985" xr:uid="{00000000-0005-0000-0000-0000A10F0000}"/>
    <cellStyle name="Migliaia [0] 16 8" xfId="21287" xr:uid="{00000000-0005-0000-0000-0000A20F0000}"/>
    <cellStyle name="Migliaia [0] 16 9" xfId="1924" xr:uid="{00000000-0005-0000-0000-0000A30F0000}"/>
    <cellStyle name="Migliaia [0] 17" xfId="145" xr:uid="{00000000-0005-0000-0000-0000A40F0000}"/>
    <cellStyle name="Migliaia [0] 17 2" xfId="146" xr:uid="{00000000-0005-0000-0000-0000A50F0000}"/>
    <cellStyle name="Migliaia [0] 17 2 2" xfId="1934" xr:uid="{00000000-0005-0000-0000-0000A60F0000}"/>
    <cellStyle name="Migliaia [0] 17 2 3" xfId="1935" xr:uid="{00000000-0005-0000-0000-0000A70F0000}"/>
    <cellStyle name="Migliaia [0] 17 2 3 2" xfId="12824" xr:uid="{00000000-0005-0000-0000-0000A80F0000}"/>
    <cellStyle name="Migliaia [0] 17 2 3 2 2" xfId="18642" xr:uid="{00000000-0005-0000-0000-0000A90F0000}"/>
    <cellStyle name="Migliaia [0] 17 2 3 2 3" xfId="23944" xr:uid="{00000000-0005-0000-0000-0000AA0F0000}"/>
    <cellStyle name="Migliaia [0] 17 2 3 3" xfId="15991" xr:uid="{00000000-0005-0000-0000-0000AB0F0000}"/>
    <cellStyle name="Migliaia [0] 17 2 3 4" xfId="21293" xr:uid="{00000000-0005-0000-0000-0000AC0F0000}"/>
    <cellStyle name="Migliaia [0] 17 2 4" xfId="1933" xr:uid="{00000000-0005-0000-0000-0000AD0F0000}"/>
    <cellStyle name="Migliaia [0] 17 3" xfId="1936" xr:uid="{00000000-0005-0000-0000-0000AE0F0000}"/>
    <cellStyle name="Migliaia [0] 17 3 2" xfId="1937" xr:uid="{00000000-0005-0000-0000-0000AF0F0000}"/>
    <cellStyle name="Migliaia [0] 17 3 2 2" xfId="12825" xr:uid="{00000000-0005-0000-0000-0000B00F0000}"/>
    <cellStyle name="Migliaia [0] 17 3 2 2 2" xfId="18643" xr:uid="{00000000-0005-0000-0000-0000B10F0000}"/>
    <cellStyle name="Migliaia [0] 17 3 2 2 3" xfId="23945" xr:uid="{00000000-0005-0000-0000-0000B20F0000}"/>
    <cellStyle name="Migliaia [0] 17 3 2 3" xfId="15992" xr:uid="{00000000-0005-0000-0000-0000B30F0000}"/>
    <cellStyle name="Migliaia [0] 17 3 2 4" xfId="21294" xr:uid="{00000000-0005-0000-0000-0000B40F0000}"/>
    <cellStyle name="Migliaia [0] 17 4" xfId="1938" xr:uid="{00000000-0005-0000-0000-0000B50F0000}"/>
    <cellStyle name="Migliaia [0] 17 4 2" xfId="11849" xr:uid="{00000000-0005-0000-0000-0000B60F0000}"/>
    <cellStyle name="Migliaia [0] 17 4 2 2" xfId="15412" xr:uid="{00000000-0005-0000-0000-0000B70F0000}"/>
    <cellStyle name="Migliaia [0] 17 4 2 2 2" xfId="20758" xr:uid="{00000000-0005-0000-0000-0000B80F0000}"/>
    <cellStyle name="Migliaia [0] 17 4 2 2 3" xfId="26060" xr:uid="{00000000-0005-0000-0000-0000B90F0000}"/>
    <cellStyle name="Migliaia [0] 17 4 2 3" xfId="18107" xr:uid="{00000000-0005-0000-0000-0000BA0F0000}"/>
    <cellStyle name="Migliaia [0] 17 4 2 4" xfId="23409" xr:uid="{00000000-0005-0000-0000-0000BB0F0000}"/>
    <cellStyle name="Migliaia [0] 17 4 3" xfId="12826" xr:uid="{00000000-0005-0000-0000-0000BC0F0000}"/>
    <cellStyle name="Migliaia [0] 17 4 3 2" xfId="18644" xr:uid="{00000000-0005-0000-0000-0000BD0F0000}"/>
    <cellStyle name="Migliaia [0] 17 4 3 3" xfId="23946" xr:uid="{00000000-0005-0000-0000-0000BE0F0000}"/>
    <cellStyle name="Migliaia [0] 17 4 4" xfId="15993" xr:uid="{00000000-0005-0000-0000-0000BF0F0000}"/>
    <cellStyle name="Migliaia [0] 17 4 5" xfId="21295" xr:uid="{00000000-0005-0000-0000-0000C00F0000}"/>
    <cellStyle name="Migliaia [0] 17 5" xfId="1939" xr:uid="{00000000-0005-0000-0000-0000C10F0000}"/>
    <cellStyle name="Migliaia [0] 17 5 2" xfId="12827" xr:uid="{00000000-0005-0000-0000-0000C20F0000}"/>
    <cellStyle name="Migliaia [0] 17 5 2 2" xfId="18645" xr:uid="{00000000-0005-0000-0000-0000C30F0000}"/>
    <cellStyle name="Migliaia [0] 17 5 2 3" xfId="23947" xr:uid="{00000000-0005-0000-0000-0000C40F0000}"/>
    <cellStyle name="Migliaia [0] 17 5 3" xfId="15994" xr:uid="{00000000-0005-0000-0000-0000C50F0000}"/>
    <cellStyle name="Migliaia [0] 17 5 4" xfId="21296" xr:uid="{00000000-0005-0000-0000-0000C60F0000}"/>
    <cellStyle name="Migliaia [0] 17 6" xfId="12823" xr:uid="{00000000-0005-0000-0000-0000C70F0000}"/>
    <cellStyle name="Migliaia [0] 17 6 2" xfId="18641" xr:uid="{00000000-0005-0000-0000-0000C80F0000}"/>
    <cellStyle name="Migliaia [0] 17 6 3" xfId="23943" xr:uid="{00000000-0005-0000-0000-0000C90F0000}"/>
    <cellStyle name="Migliaia [0] 17 7" xfId="15990" xr:uid="{00000000-0005-0000-0000-0000CA0F0000}"/>
    <cellStyle name="Migliaia [0] 17 8" xfId="21292" xr:uid="{00000000-0005-0000-0000-0000CB0F0000}"/>
    <cellStyle name="Migliaia [0] 17 9" xfId="1932" xr:uid="{00000000-0005-0000-0000-0000CC0F0000}"/>
    <cellStyle name="Migliaia [0] 18" xfId="147" xr:uid="{00000000-0005-0000-0000-0000CD0F0000}"/>
    <cellStyle name="Migliaia [0] 18 2" xfId="148" xr:uid="{00000000-0005-0000-0000-0000CE0F0000}"/>
    <cellStyle name="Migliaia [0] 18 2 2" xfId="1942" xr:uid="{00000000-0005-0000-0000-0000CF0F0000}"/>
    <cellStyle name="Migliaia [0] 18 2 3" xfId="1943" xr:uid="{00000000-0005-0000-0000-0000D00F0000}"/>
    <cellStyle name="Migliaia [0] 18 2 3 2" xfId="12829" xr:uid="{00000000-0005-0000-0000-0000D10F0000}"/>
    <cellStyle name="Migliaia [0] 18 2 3 2 2" xfId="18647" xr:uid="{00000000-0005-0000-0000-0000D20F0000}"/>
    <cellStyle name="Migliaia [0] 18 2 3 2 3" xfId="23949" xr:uid="{00000000-0005-0000-0000-0000D30F0000}"/>
    <cellStyle name="Migliaia [0] 18 2 3 3" xfId="15996" xr:uid="{00000000-0005-0000-0000-0000D40F0000}"/>
    <cellStyle name="Migliaia [0] 18 2 3 4" xfId="21298" xr:uid="{00000000-0005-0000-0000-0000D50F0000}"/>
    <cellStyle name="Migliaia [0] 18 2 4" xfId="1941" xr:uid="{00000000-0005-0000-0000-0000D60F0000}"/>
    <cellStyle name="Migliaia [0] 18 3" xfId="1944" xr:uid="{00000000-0005-0000-0000-0000D70F0000}"/>
    <cellStyle name="Migliaia [0] 18 3 2" xfId="1945" xr:uid="{00000000-0005-0000-0000-0000D80F0000}"/>
    <cellStyle name="Migliaia [0] 18 3 2 2" xfId="12830" xr:uid="{00000000-0005-0000-0000-0000D90F0000}"/>
    <cellStyle name="Migliaia [0] 18 3 2 2 2" xfId="18648" xr:uid="{00000000-0005-0000-0000-0000DA0F0000}"/>
    <cellStyle name="Migliaia [0] 18 3 2 2 3" xfId="23950" xr:uid="{00000000-0005-0000-0000-0000DB0F0000}"/>
    <cellStyle name="Migliaia [0] 18 3 2 3" xfId="15997" xr:uid="{00000000-0005-0000-0000-0000DC0F0000}"/>
    <cellStyle name="Migliaia [0] 18 3 2 4" xfId="21299" xr:uid="{00000000-0005-0000-0000-0000DD0F0000}"/>
    <cellStyle name="Migliaia [0] 18 4" xfId="1946" xr:uid="{00000000-0005-0000-0000-0000DE0F0000}"/>
    <cellStyle name="Migliaia [0] 18 4 2" xfId="11850" xr:uid="{00000000-0005-0000-0000-0000DF0F0000}"/>
    <cellStyle name="Migliaia [0] 18 4 2 2" xfId="15413" xr:uid="{00000000-0005-0000-0000-0000E00F0000}"/>
    <cellStyle name="Migliaia [0] 18 4 2 2 2" xfId="20759" xr:uid="{00000000-0005-0000-0000-0000E10F0000}"/>
    <cellStyle name="Migliaia [0] 18 4 2 2 3" xfId="26061" xr:uid="{00000000-0005-0000-0000-0000E20F0000}"/>
    <cellStyle name="Migliaia [0] 18 4 2 3" xfId="18108" xr:uid="{00000000-0005-0000-0000-0000E30F0000}"/>
    <cellStyle name="Migliaia [0] 18 4 2 4" xfId="23410" xr:uid="{00000000-0005-0000-0000-0000E40F0000}"/>
    <cellStyle name="Migliaia [0] 18 4 3" xfId="12831" xr:uid="{00000000-0005-0000-0000-0000E50F0000}"/>
    <cellStyle name="Migliaia [0] 18 4 3 2" xfId="18649" xr:uid="{00000000-0005-0000-0000-0000E60F0000}"/>
    <cellStyle name="Migliaia [0] 18 4 3 3" xfId="23951" xr:uid="{00000000-0005-0000-0000-0000E70F0000}"/>
    <cellStyle name="Migliaia [0] 18 4 4" xfId="15998" xr:uid="{00000000-0005-0000-0000-0000E80F0000}"/>
    <cellStyle name="Migliaia [0] 18 4 5" xfId="21300" xr:uid="{00000000-0005-0000-0000-0000E90F0000}"/>
    <cellStyle name="Migliaia [0] 18 5" xfId="1947" xr:uid="{00000000-0005-0000-0000-0000EA0F0000}"/>
    <cellStyle name="Migliaia [0] 18 5 2" xfId="12832" xr:uid="{00000000-0005-0000-0000-0000EB0F0000}"/>
    <cellStyle name="Migliaia [0] 18 5 2 2" xfId="18650" xr:uid="{00000000-0005-0000-0000-0000EC0F0000}"/>
    <cellStyle name="Migliaia [0] 18 5 2 3" xfId="23952" xr:uid="{00000000-0005-0000-0000-0000ED0F0000}"/>
    <cellStyle name="Migliaia [0] 18 5 3" xfId="15999" xr:uid="{00000000-0005-0000-0000-0000EE0F0000}"/>
    <cellStyle name="Migliaia [0] 18 5 4" xfId="21301" xr:uid="{00000000-0005-0000-0000-0000EF0F0000}"/>
    <cellStyle name="Migliaia [0] 18 6" xfId="12828" xr:uid="{00000000-0005-0000-0000-0000F00F0000}"/>
    <cellStyle name="Migliaia [0] 18 6 2" xfId="18646" xr:uid="{00000000-0005-0000-0000-0000F10F0000}"/>
    <cellStyle name="Migliaia [0] 18 6 3" xfId="23948" xr:uid="{00000000-0005-0000-0000-0000F20F0000}"/>
    <cellStyle name="Migliaia [0] 18 7" xfId="15995" xr:uid="{00000000-0005-0000-0000-0000F30F0000}"/>
    <cellStyle name="Migliaia [0] 18 8" xfId="21297" xr:uid="{00000000-0005-0000-0000-0000F40F0000}"/>
    <cellStyle name="Migliaia [0] 18 9" xfId="1940" xr:uid="{00000000-0005-0000-0000-0000F50F0000}"/>
    <cellStyle name="Migliaia [0] 19" xfId="149" xr:uid="{00000000-0005-0000-0000-0000F60F0000}"/>
    <cellStyle name="Migliaia [0] 19 2" xfId="150" xr:uid="{00000000-0005-0000-0000-0000F70F0000}"/>
    <cellStyle name="Migliaia [0] 19 2 2" xfId="1950" xr:uid="{00000000-0005-0000-0000-0000F80F0000}"/>
    <cellStyle name="Migliaia [0] 19 2 3" xfId="1951" xr:uid="{00000000-0005-0000-0000-0000F90F0000}"/>
    <cellStyle name="Migliaia [0] 19 2 3 2" xfId="12834" xr:uid="{00000000-0005-0000-0000-0000FA0F0000}"/>
    <cellStyle name="Migliaia [0] 19 2 3 2 2" xfId="18652" xr:uid="{00000000-0005-0000-0000-0000FB0F0000}"/>
    <cellStyle name="Migliaia [0] 19 2 3 2 3" xfId="23954" xr:uid="{00000000-0005-0000-0000-0000FC0F0000}"/>
    <cellStyle name="Migliaia [0] 19 2 3 3" xfId="16001" xr:uid="{00000000-0005-0000-0000-0000FD0F0000}"/>
    <cellStyle name="Migliaia [0] 19 2 3 4" xfId="21303" xr:uid="{00000000-0005-0000-0000-0000FE0F0000}"/>
    <cellStyle name="Migliaia [0] 19 2 4" xfId="1949" xr:uid="{00000000-0005-0000-0000-0000FF0F0000}"/>
    <cellStyle name="Migliaia [0] 19 3" xfId="1952" xr:uid="{00000000-0005-0000-0000-000000100000}"/>
    <cellStyle name="Migliaia [0] 19 3 2" xfId="1953" xr:uid="{00000000-0005-0000-0000-000001100000}"/>
    <cellStyle name="Migliaia [0] 19 3 2 2" xfId="12835" xr:uid="{00000000-0005-0000-0000-000002100000}"/>
    <cellStyle name="Migliaia [0] 19 3 2 2 2" xfId="18653" xr:uid="{00000000-0005-0000-0000-000003100000}"/>
    <cellStyle name="Migliaia [0] 19 3 2 2 3" xfId="23955" xr:uid="{00000000-0005-0000-0000-000004100000}"/>
    <cellStyle name="Migliaia [0] 19 3 2 3" xfId="16002" xr:uid="{00000000-0005-0000-0000-000005100000}"/>
    <cellStyle name="Migliaia [0] 19 3 2 4" xfId="21304" xr:uid="{00000000-0005-0000-0000-000006100000}"/>
    <cellStyle name="Migliaia [0] 19 4" xfId="1954" xr:uid="{00000000-0005-0000-0000-000007100000}"/>
    <cellStyle name="Migliaia [0] 19 4 2" xfId="11851" xr:uid="{00000000-0005-0000-0000-000008100000}"/>
    <cellStyle name="Migliaia [0] 19 4 2 2" xfId="15414" xr:uid="{00000000-0005-0000-0000-000009100000}"/>
    <cellStyle name="Migliaia [0] 19 4 2 2 2" xfId="20760" xr:uid="{00000000-0005-0000-0000-00000A100000}"/>
    <cellStyle name="Migliaia [0] 19 4 2 2 3" xfId="26062" xr:uid="{00000000-0005-0000-0000-00000B100000}"/>
    <cellStyle name="Migliaia [0] 19 4 2 3" xfId="18109" xr:uid="{00000000-0005-0000-0000-00000C100000}"/>
    <cellStyle name="Migliaia [0] 19 4 2 4" xfId="23411" xr:uid="{00000000-0005-0000-0000-00000D100000}"/>
    <cellStyle name="Migliaia [0] 19 4 3" xfId="12836" xr:uid="{00000000-0005-0000-0000-00000E100000}"/>
    <cellStyle name="Migliaia [0] 19 4 3 2" xfId="18654" xr:uid="{00000000-0005-0000-0000-00000F100000}"/>
    <cellStyle name="Migliaia [0] 19 4 3 3" xfId="23956" xr:uid="{00000000-0005-0000-0000-000010100000}"/>
    <cellStyle name="Migliaia [0] 19 4 4" xfId="16003" xr:uid="{00000000-0005-0000-0000-000011100000}"/>
    <cellStyle name="Migliaia [0] 19 4 5" xfId="21305" xr:uid="{00000000-0005-0000-0000-000012100000}"/>
    <cellStyle name="Migliaia [0] 19 5" xfId="1955" xr:uid="{00000000-0005-0000-0000-000013100000}"/>
    <cellStyle name="Migliaia [0] 19 5 2" xfId="12837" xr:uid="{00000000-0005-0000-0000-000014100000}"/>
    <cellStyle name="Migliaia [0] 19 5 2 2" xfId="18655" xr:uid="{00000000-0005-0000-0000-000015100000}"/>
    <cellStyle name="Migliaia [0] 19 5 2 3" xfId="23957" xr:uid="{00000000-0005-0000-0000-000016100000}"/>
    <cellStyle name="Migliaia [0] 19 5 3" xfId="16004" xr:uid="{00000000-0005-0000-0000-000017100000}"/>
    <cellStyle name="Migliaia [0] 19 5 4" xfId="21306" xr:uid="{00000000-0005-0000-0000-000018100000}"/>
    <cellStyle name="Migliaia [0] 19 6" xfId="12833" xr:uid="{00000000-0005-0000-0000-000019100000}"/>
    <cellStyle name="Migliaia [0] 19 6 2" xfId="18651" xr:uid="{00000000-0005-0000-0000-00001A100000}"/>
    <cellStyle name="Migliaia [0] 19 6 3" xfId="23953" xr:uid="{00000000-0005-0000-0000-00001B100000}"/>
    <cellStyle name="Migliaia [0] 19 7" xfId="16000" xr:uid="{00000000-0005-0000-0000-00001C100000}"/>
    <cellStyle name="Migliaia [0] 19 8" xfId="21302" xr:uid="{00000000-0005-0000-0000-00001D100000}"/>
    <cellStyle name="Migliaia [0] 19 9" xfId="1948" xr:uid="{00000000-0005-0000-0000-00001E100000}"/>
    <cellStyle name="Migliaia [0] 2" xfId="151" xr:uid="{00000000-0005-0000-0000-00001F100000}"/>
    <cellStyle name="Migliaia [0] 2 2" xfId="152" xr:uid="{00000000-0005-0000-0000-000020100000}"/>
    <cellStyle name="Migliaia [0] 2 2 2" xfId="1958" xr:uid="{00000000-0005-0000-0000-000021100000}"/>
    <cellStyle name="Migliaia [0] 2 2 3" xfId="1959" xr:uid="{00000000-0005-0000-0000-000022100000}"/>
    <cellStyle name="Migliaia [0] 2 2 3 2" xfId="12839" xr:uid="{00000000-0005-0000-0000-000023100000}"/>
    <cellStyle name="Migliaia [0] 2 2 3 2 2" xfId="18657" xr:uid="{00000000-0005-0000-0000-000024100000}"/>
    <cellStyle name="Migliaia [0] 2 2 3 2 3" xfId="23959" xr:uid="{00000000-0005-0000-0000-000025100000}"/>
    <cellStyle name="Migliaia [0] 2 2 3 3" xfId="16006" xr:uid="{00000000-0005-0000-0000-000026100000}"/>
    <cellStyle name="Migliaia [0] 2 2 3 4" xfId="21308" xr:uid="{00000000-0005-0000-0000-000027100000}"/>
    <cellStyle name="Migliaia [0] 2 2 4" xfId="1957" xr:uid="{00000000-0005-0000-0000-000028100000}"/>
    <cellStyle name="Migliaia [0] 2 3" xfId="1960" xr:uid="{00000000-0005-0000-0000-000029100000}"/>
    <cellStyle name="Migliaia [0] 2 3 2" xfId="1961" xr:uid="{00000000-0005-0000-0000-00002A100000}"/>
    <cellStyle name="Migliaia [0] 2 3 2 2" xfId="12840" xr:uid="{00000000-0005-0000-0000-00002B100000}"/>
    <cellStyle name="Migliaia [0] 2 3 2 2 2" xfId="18658" xr:uid="{00000000-0005-0000-0000-00002C100000}"/>
    <cellStyle name="Migliaia [0] 2 3 2 2 3" xfId="23960" xr:uid="{00000000-0005-0000-0000-00002D100000}"/>
    <cellStyle name="Migliaia [0] 2 3 2 3" xfId="16007" xr:uid="{00000000-0005-0000-0000-00002E100000}"/>
    <cellStyle name="Migliaia [0] 2 3 2 4" xfId="21309" xr:uid="{00000000-0005-0000-0000-00002F100000}"/>
    <cellStyle name="Migliaia [0] 2 4" xfId="1962" xr:uid="{00000000-0005-0000-0000-000030100000}"/>
    <cellStyle name="Migliaia [0] 2 4 2" xfId="11852" xr:uid="{00000000-0005-0000-0000-000031100000}"/>
    <cellStyle name="Migliaia [0] 2 4 2 2" xfId="15415" xr:uid="{00000000-0005-0000-0000-000032100000}"/>
    <cellStyle name="Migliaia [0] 2 4 2 2 2" xfId="20761" xr:uid="{00000000-0005-0000-0000-000033100000}"/>
    <cellStyle name="Migliaia [0] 2 4 2 2 3" xfId="26063" xr:uid="{00000000-0005-0000-0000-000034100000}"/>
    <cellStyle name="Migliaia [0] 2 4 2 3" xfId="18110" xr:uid="{00000000-0005-0000-0000-000035100000}"/>
    <cellStyle name="Migliaia [0] 2 4 2 4" xfId="23412" xr:uid="{00000000-0005-0000-0000-000036100000}"/>
    <cellStyle name="Migliaia [0] 2 4 3" xfId="12841" xr:uid="{00000000-0005-0000-0000-000037100000}"/>
    <cellStyle name="Migliaia [0] 2 4 3 2" xfId="18659" xr:uid="{00000000-0005-0000-0000-000038100000}"/>
    <cellStyle name="Migliaia [0] 2 4 3 3" xfId="23961" xr:uid="{00000000-0005-0000-0000-000039100000}"/>
    <cellStyle name="Migliaia [0] 2 4 4" xfId="16008" xr:uid="{00000000-0005-0000-0000-00003A100000}"/>
    <cellStyle name="Migliaia [0] 2 4 5" xfId="21310" xr:uid="{00000000-0005-0000-0000-00003B100000}"/>
    <cellStyle name="Migliaia [0] 2 5" xfId="1963" xr:uid="{00000000-0005-0000-0000-00003C100000}"/>
    <cellStyle name="Migliaia [0] 2 5 2" xfId="12842" xr:uid="{00000000-0005-0000-0000-00003D100000}"/>
    <cellStyle name="Migliaia [0] 2 5 2 2" xfId="18660" xr:uid="{00000000-0005-0000-0000-00003E100000}"/>
    <cellStyle name="Migliaia [0] 2 5 2 3" xfId="23962" xr:uid="{00000000-0005-0000-0000-00003F100000}"/>
    <cellStyle name="Migliaia [0] 2 5 3" xfId="16009" xr:uid="{00000000-0005-0000-0000-000040100000}"/>
    <cellStyle name="Migliaia [0] 2 5 4" xfId="21311" xr:uid="{00000000-0005-0000-0000-000041100000}"/>
    <cellStyle name="Migliaia [0] 2 6" xfId="12838" xr:uid="{00000000-0005-0000-0000-000042100000}"/>
    <cellStyle name="Migliaia [0] 2 6 2" xfId="18656" xr:uid="{00000000-0005-0000-0000-000043100000}"/>
    <cellStyle name="Migliaia [0] 2 6 3" xfId="23958" xr:uid="{00000000-0005-0000-0000-000044100000}"/>
    <cellStyle name="Migliaia [0] 2 7" xfId="16005" xr:uid="{00000000-0005-0000-0000-000045100000}"/>
    <cellStyle name="Migliaia [0] 2 8" xfId="21307" xr:uid="{00000000-0005-0000-0000-000046100000}"/>
    <cellStyle name="Migliaia [0] 2 9" xfId="1956" xr:uid="{00000000-0005-0000-0000-000047100000}"/>
    <cellStyle name="Migliaia [0] 20" xfId="153" xr:uid="{00000000-0005-0000-0000-000048100000}"/>
    <cellStyle name="Migliaia [0] 20 2" xfId="154" xr:uid="{00000000-0005-0000-0000-000049100000}"/>
    <cellStyle name="Migliaia [0] 20 2 2" xfId="1966" xr:uid="{00000000-0005-0000-0000-00004A100000}"/>
    <cellStyle name="Migliaia [0] 20 2 3" xfId="1967" xr:uid="{00000000-0005-0000-0000-00004B100000}"/>
    <cellStyle name="Migliaia [0] 20 2 3 2" xfId="12844" xr:uid="{00000000-0005-0000-0000-00004C100000}"/>
    <cellStyle name="Migliaia [0] 20 2 3 2 2" xfId="18662" xr:uid="{00000000-0005-0000-0000-00004D100000}"/>
    <cellStyle name="Migliaia [0] 20 2 3 2 3" xfId="23964" xr:uid="{00000000-0005-0000-0000-00004E100000}"/>
    <cellStyle name="Migliaia [0] 20 2 3 3" xfId="16011" xr:uid="{00000000-0005-0000-0000-00004F100000}"/>
    <cellStyle name="Migliaia [0] 20 2 3 4" xfId="21313" xr:uid="{00000000-0005-0000-0000-000050100000}"/>
    <cellStyle name="Migliaia [0] 20 2 4" xfId="1965" xr:uid="{00000000-0005-0000-0000-000051100000}"/>
    <cellStyle name="Migliaia [0] 20 3" xfId="1968" xr:uid="{00000000-0005-0000-0000-000052100000}"/>
    <cellStyle name="Migliaia [0] 20 3 2" xfId="1969" xr:uid="{00000000-0005-0000-0000-000053100000}"/>
    <cellStyle name="Migliaia [0] 20 3 2 2" xfId="12845" xr:uid="{00000000-0005-0000-0000-000054100000}"/>
    <cellStyle name="Migliaia [0] 20 3 2 2 2" xfId="18663" xr:uid="{00000000-0005-0000-0000-000055100000}"/>
    <cellStyle name="Migliaia [0] 20 3 2 2 3" xfId="23965" xr:uid="{00000000-0005-0000-0000-000056100000}"/>
    <cellStyle name="Migliaia [0] 20 3 2 3" xfId="16012" xr:uid="{00000000-0005-0000-0000-000057100000}"/>
    <cellStyle name="Migliaia [0] 20 3 2 4" xfId="21314" xr:uid="{00000000-0005-0000-0000-000058100000}"/>
    <cellStyle name="Migliaia [0] 20 4" xfId="1970" xr:uid="{00000000-0005-0000-0000-000059100000}"/>
    <cellStyle name="Migliaia [0] 20 4 2" xfId="11853" xr:uid="{00000000-0005-0000-0000-00005A100000}"/>
    <cellStyle name="Migliaia [0] 20 4 2 2" xfId="15416" xr:uid="{00000000-0005-0000-0000-00005B100000}"/>
    <cellStyle name="Migliaia [0] 20 4 2 2 2" xfId="20762" xr:uid="{00000000-0005-0000-0000-00005C100000}"/>
    <cellStyle name="Migliaia [0] 20 4 2 2 3" xfId="26064" xr:uid="{00000000-0005-0000-0000-00005D100000}"/>
    <cellStyle name="Migliaia [0] 20 4 2 3" xfId="18111" xr:uid="{00000000-0005-0000-0000-00005E100000}"/>
    <cellStyle name="Migliaia [0] 20 4 2 4" xfId="23413" xr:uid="{00000000-0005-0000-0000-00005F100000}"/>
    <cellStyle name="Migliaia [0] 20 4 3" xfId="12846" xr:uid="{00000000-0005-0000-0000-000060100000}"/>
    <cellStyle name="Migliaia [0] 20 4 3 2" xfId="18664" xr:uid="{00000000-0005-0000-0000-000061100000}"/>
    <cellStyle name="Migliaia [0] 20 4 3 3" xfId="23966" xr:uid="{00000000-0005-0000-0000-000062100000}"/>
    <cellStyle name="Migliaia [0] 20 4 4" xfId="16013" xr:uid="{00000000-0005-0000-0000-000063100000}"/>
    <cellStyle name="Migliaia [0] 20 4 5" xfId="21315" xr:uid="{00000000-0005-0000-0000-000064100000}"/>
    <cellStyle name="Migliaia [0] 20 5" xfId="1971" xr:uid="{00000000-0005-0000-0000-000065100000}"/>
    <cellStyle name="Migliaia [0] 20 5 2" xfId="12847" xr:uid="{00000000-0005-0000-0000-000066100000}"/>
    <cellStyle name="Migliaia [0] 20 5 2 2" xfId="18665" xr:uid="{00000000-0005-0000-0000-000067100000}"/>
    <cellStyle name="Migliaia [0] 20 5 2 3" xfId="23967" xr:uid="{00000000-0005-0000-0000-000068100000}"/>
    <cellStyle name="Migliaia [0] 20 5 3" xfId="16014" xr:uid="{00000000-0005-0000-0000-000069100000}"/>
    <cellStyle name="Migliaia [0] 20 5 4" xfId="21316" xr:uid="{00000000-0005-0000-0000-00006A100000}"/>
    <cellStyle name="Migliaia [0] 20 6" xfId="12843" xr:uid="{00000000-0005-0000-0000-00006B100000}"/>
    <cellStyle name="Migliaia [0] 20 6 2" xfId="18661" xr:uid="{00000000-0005-0000-0000-00006C100000}"/>
    <cellStyle name="Migliaia [0] 20 6 3" xfId="23963" xr:uid="{00000000-0005-0000-0000-00006D100000}"/>
    <cellStyle name="Migliaia [0] 20 7" xfId="16010" xr:uid="{00000000-0005-0000-0000-00006E100000}"/>
    <cellStyle name="Migliaia [0] 20 8" xfId="21312" xr:uid="{00000000-0005-0000-0000-00006F100000}"/>
    <cellStyle name="Migliaia [0] 20 9" xfId="1964" xr:uid="{00000000-0005-0000-0000-000070100000}"/>
    <cellStyle name="Migliaia [0] 21" xfId="155" xr:uid="{00000000-0005-0000-0000-000071100000}"/>
    <cellStyle name="Migliaia [0] 21 2" xfId="156" xr:uid="{00000000-0005-0000-0000-000072100000}"/>
    <cellStyle name="Migliaia [0] 21 2 2" xfId="1974" xr:uid="{00000000-0005-0000-0000-000073100000}"/>
    <cellStyle name="Migliaia [0] 21 2 3" xfId="1975" xr:uid="{00000000-0005-0000-0000-000074100000}"/>
    <cellStyle name="Migliaia [0] 21 2 3 2" xfId="12849" xr:uid="{00000000-0005-0000-0000-000075100000}"/>
    <cellStyle name="Migliaia [0] 21 2 3 2 2" xfId="18667" xr:uid="{00000000-0005-0000-0000-000076100000}"/>
    <cellStyle name="Migliaia [0] 21 2 3 2 3" xfId="23969" xr:uid="{00000000-0005-0000-0000-000077100000}"/>
    <cellStyle name="Migliaia [0] 21 2 3 3" xfId="16016" xr:uid="{00000000-0005-0000-0000-000078100000}"/>
    <cellStyle name="Migliaia [0] 21 2 3 4" xfId="21318" xr:uid="{00000000-0005-0000-0000-000079100000}"/>
    <cellStyle name="Migliaia [0] 21 2 4" xfId="1973" xr:uid="{00000000-0005-0000-0000-00007A100000}"/>
    <cellStyle name="Migliaia [0] 21 3" xfId="1976" xr:uid="{00000000-0005-0000-0000-00007B100000}"/>
    <cellStyle name="Migliaia [0] 21 3 2" xfId="1977" xr:uid="{00000000-0005-0000-0000-00007C100000}"/>
    <cellStyle name="Migliaia [0] 21 3 2 2" xfId="12850" xr:uid="{00000000-0005-0000-0000-00007D100000}"/>
    <cellStyle name="Migliaia [0] 21 3 2 2 2" xfId="18668" xr:uid="{00000000-0005-0000-0000-00007E100000}"/>
    <cellStyle name="Migliaia [0] 21 3 2 2 3" xfId="23970" xr:uid="{00000000-0005-0000-0000-00007F100000}"/>
    <cellStyle name="Migliaia [0] 21 3 2 3" xfId="16017" xr:uid="{00000000-0005-0000-0000-000080100000}"/>
    <cellStyle name="Migliaia [0] 21 3 2 4" xfId="21319" xr:uid="{00000000-0005-0000-0000-000081100000}"/>
    <cellStyle name="Migliaia [0] 21 4" xfId="1978" xr:uid="{00000000-0005-0000-0000-000082100000}"/>
    <cellStyle name="Migliaia [0] 21 4 2" xfId="11854" xr:uid="{00000000-0005-0000-0000-000083100000}"/>
    <cellStyle name="Migliaia [0] 21 4 2 2" xfId="15417" xr:uid="{00000000-0005-0000-0000-000084100000}"/>
    <cellStyle name="Migliaia [0] 21 4 2 2 2" xfId="20763" xr:uid="{00000000-0005-0000-0000-000085100000}"/>
    <cellStyle name="Migliaia [0] 21 4 2 2 3" xfId="26065" xr:uid="{00000000-0005-0000-0000-000086100000}"/>
    <cellStyle name="Migliaia [0] 21 4 2 3" xfId="18112" xr:uid="{00000000-0005-0000-0000-000087100000}"/>
    <cellStyle name="Migliaia [0] 21 4 2 4" xfId="23414" xr:uid="{00000000-0005-0000-0000-000088100000}"/>
    <cellStyle name="Migliaia [0] 21 4 3" xfId="12851" xr:uid="{00000000-0005-0000-0000-000089100000}"/>
    <cellStyle name="Migliaia [0] 21 4 3 2" xfId="18669" xr:uid="{00000000-0005-0000-0000-00008A100000}"/>
    <cellStyle name="Migliaia [0] 21 4 3 3" xfId="23971" xr:uid="{00000000-0005-0000-0000-00008B100000}"/>
    <cellStyle name="Migliaia [0] 21 4 4" xfId="16018" xr:uid="{00000000-0005-0000-0000-00008C100000}"/>
    <cellStyle name="Migliaia [0] 21 4 5" xfId="21320" xr:uid="{00000000-0005-0000-0000-00008D100000}"/>
    <cellStyle name="Migliaia [0] 21 5" xfId="1979" xr:uid="{00000000-0005-0000-0000-00008E100000}"/>
    <cellStyle name="Migliaia [0] 21 5 2" xfId="12852" xr:uid="{00000000-0005-0000-0000-00008F100000}"/>
    <cellStyle name="Migliaia [0] 21 5 2 2" xfId="18670" xr:uid="{00000000-0005-0000-0000-000090100000}"/>
    <cellStyle name="Migliaia [0] 21 5 2 3" xfId="23972" xr:uid="{00000000-0005-0000-0000-000091100000}"/>
    <cellStyle name="Migliaia [0] 21 5 3" xfId="16019" xr:uid="{00000000-0005-0000-0000-000092100000}"/>
    <cellStyle name="Migliaia [0] 21 5 4" xfId="21321" xr:uid="{00000000-0005-0000-0000-000093100000}"/>
    <cellStyle name="Migliaia [0] 21 6" xfId="12848" xr:uid="{00000000-0005-0000-0000-000094100000}"/>
    <cellStyle name="Migliaia [0] 21 6 2" xfId="18666" xr:uid="{00000000-0005-0000-0000-000095100000}"/>
    <cellStyle name="Migliaia [0] 21 6 3" xfId="23968" xr:uid="{00000000-0005-0000-0000-000096100000}"/>
    <cellStyle name="Migliaia [0] 21 7" xfId="16015" xr:uid="{00000000-0005-0000-0000-000097100000}"/>
    <cellStyle name="Migliaia [0] 21 8" xfId="21317" xr:uid="{00000000-0005-0000-0000-000098100000}"/>
    <cellStyle name="Migliaia [0] 21 9" xfId="1972" xr:uid="{00000000-0005-0000-0000-000099100000}"/>
    <cellStyle name="Migliaia [0] 22" xfId="157" xr:uid="{00000000-0005-0000-0000-00009A100000}"/>
    <cellStyle name="Migliaia [0] 22 2" xfId="158" xr:uid="{00000000-0005-0000-0000-00009B100000}"/>
    <cellStyle name="Migliaia [0] 22 2 2" xfId="1982" xr:uid="{00000000-0005-0000-0000-00009C100000}"/>
    <cellStyle name="Migliaia [0] 22 2 3" xfId="1983" xr:uid="{00000000-0005-0000-0000-00009D100000}"/>
    <cellStyle name="Migliaia [0] 22 2 3 2" xfId="12854" xr:uid="{00000000-0005-0000-0000-00009E100000}"/>
    <cellStyle name="Migliaia [0] 22 2 3 2 2" xfId="18672" xr:uid="{00000000-0005-0000-0000-00009F100000}"/>
    <cellStyle name="Migliaia [0] 22 2 3 2 3" xfId="23974" xr:uid="{00000000-0005-0000-0000-0000A0100000}"/>
    <cellStyle name="Migliaia [0] 22 2 3 3" xfId="16021" xr:uid="{00000000-0005-0000-0000-0000A1100000}"/>
    <cellStyle name="Migliaia [0] 22 2 3 4" xfId="21323" xr:uid="{00000000-0005-0000-0000-0000A2100000}"/>
    <cellStyle name="Migliaia [0] 22 2 4" xfId="1981" xr:uid="{00000000-0005-0000-0000-0000A3100000}"/>
    <cellStyle name="Migliaia [0] 22 3" xfId="1984" xr:uid="{00000000-0005-0000-0000-0000A4100000}"/>
    <cellStyle name="Migliaia [0] 22 3 2" xfId="1985" xr:uid="{00000000-0005-0000-0000-0000A5100000}"/>
    <cellStyle name="Migliaia [0] 22 3 2 2" xfId="12855" xr:uid="{00000000-0005-0000-0000-0000A6100000}"/>
    <cellStyle name="Migliaia [0] 22 3 2 2 2" xfId="18673" xr:uid="{00000000-0005-0000-0000-0000A7100000}"/>
    <cellStyle name="Migliaia [0] 22 3 2 2 3" xfId="23975" xr:uid="{00000000-0005-0000-0000-0000A8100000}"/>
    <cellStyle name="Migliaia [0] 22 3 2 3" xfId="16022" xr:uid="{00000000-0005-0000-0000-0000A9100000}"/>
    <cellStyle name="Migliaia [0] 22 3 2 4" xfId="21324" xr:uid="{00000000-0005-0000-0000-0000AA100000}"/>
    <cellStyle name="Migliaia [0] 22 4" xfId="1986" xr:uid="{00000000-0005-0000-0000-0000AB100000}"/>
    <cellStyle name="Migliaia [0] 22 4 2" xfId="11855" xr:uid="{00000000-0005-0000-0000-0000AC100000}"/>
    <cellStyle name="Migliaia [0] 22 4 2 2" xfId="15418" xr:uid="{00000000-0005-0000-0000-0000AD100000}"/>
    <cellStyle name="Migliaia [0] 22 4 2 2 2" xfId="20764" xr:uid="{00000000-0005-0000-0000-0000AE100000}"/>
    <cellStyle name="Migliaia [0] 22 4 2 2 3" xfId="26066" xr:uid="{00000000-0005-0000-0000-0000AF100000}"/>
    <cellStyle name="Migliaia [0] 22 4 2 3" xfId="18113" xr:uid="{00000000-0005-0000-0000-0000B0100000}"/>
    <cellStyle name="Migliaia [0] 22 4 2 4" xfId="23415" xr:uid="{00000000-0005-0000-0000-0000B1100000}"/>
    <cellStyle name="Migliaia [0] 22 4 3" xfId="12856" xr:uid="{00000000-0005-0000-0000-0000B2100000}"/>
    <cellStyle name="Migliaia [0] 22 4 3 2" xfId="18674" xr:uid="{00000000-0005-0000-0000-0000B3100000}"/>
    <cellStyle name="Migliaia [0] 22 4 3 3" xfId="23976" xr:uid="{00000000-0005-0000-0000-0000B4100000}"/>
    <cellStyle name="Migliaia [0] 22 4 4" xfId="16023" xr:uid="{00000000-0005-0000-0000-0000B5100000}"/>
    <cellStyle name="Migliaia [0] 22 4 5" xfId="21325" xr:uid="{00000000-0005-0000-0000-0000B6100000}"/>
    <cellStyle name="Migliaia [0] 22 5" xfId="1987" xr:uid="{00000000-0005-0000-0000-0000B7100000}"/>
    <cellStyle name="Migliaia [0] 22 5 2" xfId="12857" xr:uid="{00000000-0005-0000-0000-0000B8100000}"/>
    <cellStyle name="Migliaia [0] 22 5 2 2" xfId="18675" xr:uid="{00000000-0005-0000-0000-0000B9100000}"/>
    <cellStyle name="Migliaia [0] 22 5 2 3" xfId="23977" xr:uid="{00000000-0005-0000-0000-0000BA100000}"/>
    <cellStyle name="Migliaia [0] 22 5 3" xfId="16024" xr:uid="{00000000-0005-0000-0000-0000BB100000}"/>
    <cellStyle name="Migliaia [0] 22 5 4" xfId="21326" xr:uid="{00000000-0005-0000-0000-0000BC100000}"/>
    <cellStyle name="Migliaia [0] 22 6" xfId="12853" xr:uid="{00000000-0005-0000-0000-0000BD100000}"/>
    <cellStyle name="Migliaia [0] 22 6 2" xfId="18671" xr:uid="{00000000-0005-0000-0000-0000BE100000}"/>
    <cellStyle name="Migliaia [0] 22 6 3" xfId="23973" xr:uid="{00000000-0005-0000-0000-0000BF100000}"/>
    <cellStyle name="Migliaia [0] 22 7" xfId="16020" xr:uid="{00000000-0005-0000-0000-0000C0100000}"/>
    <cellStyle name="Migliaia [0] 22 8" xfId="21322" xr:uid="{00000000-0005-0000-0000-0000C1100000}"/>
    <cellStyle name="Migliaia [0] 22 9" xfId="1980" xr:uid="{00000000-0005-0000-0000-0000C2100000}"/>
    <cellStyle name="Migliaia [0] 23" xfId="159" xr:uid="{00000000-0005-0000-0000-0000C3100000}"/>
    <cellStyle name="Migliaia [0] 23 2" xfId="160" xr:uid="{00000000-0005-0000-0000-0000C4100000}"/>
    <cellStyle name="Migliaia [0] 23 2 2" xfId="1990" xr:uid="{00000000-0005-0000-0000-0000C5100000}"/>
    <cellStyle name="Migliaia [0] 23 2 3" xfId="1991" xr:uid="{00000000-0005-0000-0000-0000C6100000}"/>
    <cellStyle name="Migliaia [0] 23 2 3 2" xfId="12859" xr:uid="{00000000-0005-0000-0000-0000C7100000}"/>
    <cellStyle name="Migliaia [0] 23 2 3 2 2" xfId="18677" xr:uid="{00000000-0005-0000-0000-0000C8100000}"/>
    <cellStyle name="Migliaia [0] 23 2 3 2 3" xfId="23979" xr:uid="{00000000-0005-0000-0000-0000C9100000}"/>
    <cellStyle name="Migliaia [0] 23 2 3 3" xfId="16026" xr:uid="{00000000-0005-0000-0000-0000CA100000}"/>
    <cellStyle name="Migliaia [0] 23 2 3 4" xfId="21328" xr:uid="{00000000-0005-0000-0000-0000CB100000}"/>
    <cellStyle name="Migliaia [0] 23 2 4" xfId="1989" xr:uid="{00000000-0005-0000-0000-0000CC100000}"/>
    <cellStyle name="Migliaia [0] 23 3" xfId="1992" xr:uid="{00000000-0005-0000-0000-0000CD100000}"/>
    <cellStyle name="Migliaia [0] 23 3 2" xfId="1993" xr:uid="{00000000-0005-0000-0000-0000CE100000}"/>
    <cellStyle name="Migliaia [0] 23 3 2 2" xfId="12860" xr:uid="{00000000-0005-0000-0000-0000CF100000}"/>
    <cellStyle name="Migliaia [0] 23 3 2 2 2" xfId="18678" xr:uid="{00000000-0005-0000-0000-0000D0100000}"/>
    <cellStyle name="Migliaia [0] 23 3 2 2 3" xfId="23980" xr:uid="{00000000-0005-0000-0000-0000D1100000}"/>
    <cellStyle name="Migliaia [0] 23 3 2 3" xfId="16027" xr:uid="{00000000-0005-0000-0000-0000D2100000}"/>
    <cellStyle name="Migliaia [0] 23 3 2 4" xfId="21329" xr:uid="{00000000-0005-0000-0000-0000D3100000}"/>
    <cellStyle name="Migliaia [0] 23 4" xfId="1994" xr:uid="{00000000-0005-0000-0000-0000D4100000}"/>
    <cellStyle name="Migliaia [0] 23 4 2" xfId="11856" xr:uid="{00000000-0005-0000-0000-0000D5100000}"/>
    <cellStyle name="Migliaia [0] 23 4 2 2" xfId="15419" xr:uid="{00000000-0005-0000-0000-0000D6100000}"/>
    <cellStyle name="Migliaia [0] 23 4 2 2 2" xfId="20765" xr:uid="{00000000-0005-0000-0000-0000D7100000}"/>
    <cellStyle name="Migliaia [0] 23 4 2 2 3" xfId="26067" xr:uid="{00000000-0005-0000-0000-0000D8100000}"/>
    <cellStyle name="Migliaia [0] 23 4 2 3" xfId="18114" xr:uid="{00000000-0005-0000-0000-0000D9100000}"/>
    <cellStyle name="Migliaia [0] 23 4 2 4" xfId="23416" xr:uid="{00000000-0005-0000-0000-0000DA100000}"/>
    <cellStyle name="Migliaia [0] 23 4 3" xfId="12861" xr:uid="{00000000-0005-0000-0000-0000DB100000}"/>
    <cellStyle name="Migliaia [0] 23 4 3 2" xfId="18679" xr:uid="{00000000-0005-0000-0000-0000DC100000}"/>
    <cellStyle name="Migliaia [0] 23 4 3 3" xfId="23981" xr:uid="{00000000-0005-0000-0000-0000DD100000}"/>
    <cellStyle name="Migliaia [0] 23 4 4" xfId="16028" xr:uid="{00000000-0005-0000-0000-0000DE100000}"/>
    <cellStyle name="Migliaia [0] 23 4 5" xfId="21330" xr:uid="{00000000-0005-0000-0000-0000DF100000}"/>
    <cellStyle name="Migliaia [0] 23 5" xfId="1995" xr:uid="{00000000-0005-0000-0000-0000E0100000}"/>
    <cellStyle name="Migliaia [0] 23 5 2" xfId="12862" xr:uid="{00000000-0005-0000-0000-0000E1100000}"/>
    <cellStyle name="Migliaia [0] 23 5 2 2" xfId="18680" xr:uid="{00000000-0005-0000-0000-0000E2100000}"/>
    <cellStyle name="Migliaia [0] 23 5 2 3" xfId="23982" xr:uid="{00000000-0005-0000-0000-0000E3100000}"/>
    <cellStyle name="Migliaia [0] 23 5 3" xfId="16029" xr:uid="{00000000-0005-0000-0000-0000E4100000}"/>
    <cellStyle name="Migliaia [0] 23 5 4" xfId="21331" xr:uid="{00000000-0005-0000-0000-0000E5100000}"/>
    <cellStyle name="Migliaia [0] 23 6" xfId="12858" xr:uid="{00000000-0005-0000-0000-0000E6100000}"/>
    <cellStyle name="Migliaia [0] 23 6 2" xfId="18676" xr:uid="{00000000-0005-0000-0000-0000E7100000}"/>
    <cellStyle name="Migliaia [0] 23 6 3" xfId="23978" xr:uid="{00000000-0005-0000-0000-0000E8100000}"/>
    <cellStyle name="Migliaia [0] 23 7" xfId="16025" xr:uid="{00000000-0005-0000-0000-0000E9100000}"/>
    <cellStyle name="Migliaia [0] 23 8" xfId="21327" xr:uid="{00000000-0005-0000-0000-0000EA100000}"/>
    <cellStyle name="Migliaia [0] 23 9" xfId="1988" xr:uid="{00000000-0005-0000-0000-0000EB100000}"/>
    <cellStyle name="Migliaia [0] 24" xfId="161" xr:uid="{00000000-0005-0000-0000-0000EC100000}"/>
    <cellStyle name="Migliaia [0] 24 2" xfId="162" xr:uid="{00000000-0005-0000-0000-0000ED100000}"/>
    <cellStyle name="Migliaia [0] 24 2 2" xfId="1998" xr:uid="{00000000-0005-0000-0000-0000EE100000}"/>
    <cellStyle name="Migliaia [0] 24 2 3" xfId="1999" xr:uid="{00000000-0005-0000-0000-0000EF100000}"/>
    <cellStyle name="Migliaia [0] 24 2 3 2" xfId="12864" xr:uid="{00000000-0005-0000-0000-0000F0100000}"/>
    <cellStyle name="Migliaia [0] 24 2 3 2 2" xfId="18682" xr:uid="{00000000-0005-0000-0000-0000F1100000}"/>
    <cellStyle name="Migliaia [0] 24 2 3 2 3" xfId="23984" xr:uid="{00000000-0005-0000-0000-0000F2100000}"/>
    <cellStyle name="Migliaia [0] 24 2 3 3" xfId="16031" xr:uid="{00000000-0005-0000-0000-0000F3100000}"/>
    <cellStyle name="Migliaia [0] 24 2 3 4" xfId="21333" xr:uid="{00000000-0005-0000-0000-0000F4100000}"/>
    <cellStyle name="Migliaia [0] 24 2 4" xfId="1997" xr:uid="{00000000-0005-0000-0000-0000F5100000}"/>
    <cellStyle name="Migliaia [0] 24 3" xfId="2000" xr:uid="{00000000-0005-0000-0000-0000F6100000}"/>
    <cellStyle name="Migliaia [0] 24 3 2" xfId="2001" xr:uid="{00000000-0005-0000-0000-0000F7100000}"/>
    <cellStyle name="Migliaia [0] 24 3 2 2" xfId="12865" xr:uid="{00000000-0005-0000-0000-0000F8100000}"/>
    <cellStyle name="Migliaia [0] 24 3 2 2 2" xfId="18683" xr:uid="{00000000-0005-0000-0000-0000F9100000}"/>
    <cellStyle name="Migliaia [0] 24 3 2 2 3" xfId="23985" xr:uid="{00000000-0005-0000-0000-0000FA100000}"/>
    <cellStyle name="Migliaia [0] 24 3 2 3" xfId="16032" xr:uid="{00000000-0005-0000-0000-0000FB100000}"/>
    <cellStyle name="Migliaia [0] 24 3 2 4" xfId="21334" xr:uid="{00000000-0005-0000-0000-0000FC100000}"/>
    <cellStyle name="Migliaia [0] 24 4" xfId="2002" xr:uid="{00000000-0005-0000-0000-0000FD100000}"/>
    <cellStyle name="Migliaia [0] 24 4 2" xfId="11857" xr:uid="{00000000-0005-0000-0000-0000FE100000}"/>
    <cellStyle name="Migliaia [0] 24 4 2 2" xfId="15420" xr:uid="{00000000-0005-0000-0000-0000FF100000}"/>
    <cellStyle name="Migliaia [0] 24 4 2 2 2" xfId="20766" xr:uid="{00000000-0005-0000-0000-000000110000}"/>
    <cellStyle name="Migliaia [0] 24 4 2 2 3" xfId="26068" xr:uid="{00000000-0005-0000-0000-000001110000}"/>
    <cellStyle name="Migliaia [0] 24 4 2 3" xfId="18115" xr:uid="{00000000-0005-0000-0000-000002110000}"/>
    <cellStyle name="Migliaia [0] 24 4 2 4" xfId="23417" xr:uid="{00000000-0005-0000-0000-000003110000}"/>
    <cellStyle name="Migliaia [0] 24 4 3" xfId="12866" xr:uid="{00000000-0005-0000-0000-000004110000}"/>
    <cellStyle name="Migliaia [0] 24 4 3 2" xfId="18684" xr:uid="{00000000-0005-0000-0000-000005110000}"/>
    <cellStyle name="Migliaia [0] 24 4 3 3" xfId="23986" xr:uid="{00000000-0005-0000-0000-000006110000}"/>
    <cellStyle name="Migliaia [0] 24 4 4" xfId="16033" xr:uid="{00000000-0005-0000-0000-000007110000}"/>
    <cellStyle name="Migliaia [0] 24 4 5" xfId="21335" xr:uid="{00000000-0005-0000-0000-000008110000}"/>
    <cellStyle name="Migliaia [0] 24 5" xfId="2003" xr:uid="{00000000-0005-0000-0000-000009110000}"/>
    <cellStyle name="Migliaia [0] 24 5 2" xfId="12867" xr:uid="{00000000-0005-0000-0000-00000A110000}"/>
    <cellStyle name="Migliaia [0] 24 5 2 2" xfId="18685" xr:uid="{00000000-0005-0000-0000-00000B110000}"/>
    <cellStyle name="Migliaia [0] 24 5 2 3" xfId="23987" xr:uid="{00000000-0005-0000-0000-00000C110000}"/>
    <cellStyle name="Migliaia [0] 24 5 3" xfId="16034" xr:uid="{00000000-0005-0000-0000-00000D110000}"/>
    <cellStyle name="Migliaia [0] 24 5 4" xfId="21336" xr:uid="{00000000-0005-0000-0000-00000E110000}"/>
    <cellStyle name="Migliaia [0] 24 6" xfId="12863" xr:uid="{00000000-0005-0000-0000-00000F110000}"/>
    <cellStyle name="Migliaia [0] 24 6 2" xfId="18681" xr:uid="{00000000-0005-0000-0000-000010110000}"/>
    <cellStyle name="Migliaia [0] 24 6 3" xfId="23983" xr:uid="{00000000-0005-0000-0000-000011110000}"/>
    <cellStyle name="Migliaia [0] 24 7" xfId="16030" xr:uid="{00000000-0005-0000-0000-000012110000}"/>
    <cellStyle name="Migliaia [0] 24 8" xfId="21332" xr:uid="{00000000-0005-0000-0000-000013110000}"/>
    <cellStyle name="Migliaia [0] 24 9" xfId="1996" xr:uid="{00000000-0005-0000-0000-000014110000}"/>
    <cellStyle name="Migliaia [0] 25" xfId="163" xr:uid="{00000000-0005-0000-0000-000015110000}"/>
    <cellStyle name="Migliaia [0] 25 2" xfId="164" xr:uid="{00000000-0005-0000-0000-000016110000}"/>
    <cellStyle name="Migliaia [0] 25 2 2" xfId="2006" xr:uid="{00000000-0005-0000-0000-000017110000}"/>
    <cellStyle name="Migliaia [0] 25 2 3" xfId="2007" xr:uid="{00000000-0005-0000-0000-000018110000}"/>
    <cellStyle name="Migliaia [0] 25 2 3 2" xfId="12869" xr:uid="{00000000-0005-0000-0000-000019110000}"/>
    <cellStyle name="Migliaia [0] 25 2 3 2 2" xfId="18687" xr:uid="{00000000-0005-0000-0000-00001A110000}"/>
    <cellStyle name="Migliaia [0] 25 2 3 2 3" xfId="23989" xr:uid="{00000000-0005-0000-0000-00001B110000}"/>
    <cellStyle name="Migliaia [0] 25 2 3 3" xfId="16036" xr:uid="{00000000-0005-0000-0000-00001C110000}"/>
    <cellStyle name="Migliaia [0] 25 2 3 4" xfId="21338" xr:uid="{00000000-0005-0000-0000-00001D110000}"/>
    <cellStyle name="Migliaia [0] 25 2 4" xfId="2005" xr:uid="{00000000-0005-0000-0000-00001E110000}"/>
    <cellStyle name="Migliaia [0] 25 3" xfId="2008" xr:uid="{00000000-0005-0000-0000-00001F110000}"/>
    <cellStyle name="Migliaia [0] 25 3 2" xfId="2009" xr:uid="{00000000-0005-0000-0000-000020110000}"/>
    <cellStyle name="Migliaia [0] 25 3 2 2" xfId="12870" xr:uid="{00000000-0005-0000-0000-000021110000}"/>
    <cellStyle name="Migliaia [0] 25 3 2 2 2" xfId="18688" xr:uid="{00000000-0005-0000-0000-000022110000}"/>
    <cellStyle name="Migliaia [0] 25 3 2 2 3" xfId="23990" xr:uid="{00000000-0005-0000-0000-000023110000}"/>
    <cellStyle name="Migliaia [0] 25 3 2 3" xfId="16037" xr:uid="{00000000-0005-0000-0000-000024110000}"/>
    <cellStyle name="Migliaia [0] 25 3 2 4" xfId="21339" xr:uid="{00000000-0005-0000-0000-000025110000}"/>
    <cellStyle name="Migliaia [0] 25 4" xfId="2010" xr:uid="{00000000-0005-0000-0000-000026110000}"/>
    <cellStyle name="Migliaia [0] 25 4 2" xfId="11858" xr:uid="{00000000-0005-0000-0000-000027110000}"/>
    <cellStyle name="Migliaia [0] 25 4 2 2" xfId="15421" xr:uid="{00000000-0005-0000-0000-000028110000}"/>
    <cellStyle name="Migliaia [0] 25 4 2 2 2" xfId="20767" xr:uid="{00000000-0005-0000-0000-000029110000}"/>
    <cellStyle name="Migliaia [0] 25 4 2 2 3" xfId="26069" xr:uid="{00000000-0005-0000-0000-00002A110000}"/>
    <cellStyle name="Migliaia [0] 25 4 2 3" xfId="18116" xr:uid="{00000000-0005-0000-0000-00002B110000}"/>
    <cellStyle name="Migliaia [0] 25 4 2 4" xfId="23418" xr:uid="{00000000-0005-0000-0000-00002C110000}"/>
    <cellStyle name="Migliaia [0] 25 4 3" xfId="12871" xr:uid="{00000000-0005-0000-0000-00002D110000}"/>
    <cellStyle name="Migliaia [0] 25 4 3 2" xfId="18689" xr:uid="{00000000-0005-0000-0000-00002E110000}"/>
    <cellStyle name="Migliaia [0] 25 4 3 3" xfId="23991" xr:uid="{00000000-0005-0000-0000-00002F110000}"/>
    <cellStyle name="Migliaia [0] 25 4 4" xfId="16038" xr:uid="{00000000-0005-0000-0000-000030110000}"/>
    <cellStyle name="Migliaia [0] 25 4 5" xfId="21340" xr:uid="{00000000-0005-0000-0000-000031110000}"/>
    <cellStyle name="Migliaia [0] 25 5" xfId="2011" xr:uid="{00000000-0005-0000-0000-000032110000}"/>
    <cellStyle name="Migliaia [0] 25 5 2" xfId="12872" xr:uid="{00000000-0005-0000-0000-000033110000}"/>
    <cellStyle name="Migliaia [0] 25 5 2 2" xfId="18690" xr:uid="{00000000-0005-0000-0000-000034110000}"/>
    <cellStyle name="Migliaia [0] 25 5 2 3" xfId="23992" xr:uid="{00000000-0005-0000-0000-000035110000}"/>
    <cellStyle name="Migliaia [0] 25 5 3" xfId="16039" xr:uid="{00000000-0005-0000-0000-000036110000}"/>
    <cellStyle name="Migliaia [0] 25 5 4" xfId="21341" xr:uid="{00000000-0005-0000-0000-000037110000}"/>
    <cellStyle name="Migliaia [0] 25 6" xfId="12868" xr:uid="{00000000-0005-0000-0000-000038110000}"/>
    <cellStyle name="Migliaia [0] 25 6 2" xfId="18686" xr:uid="{00000000-0005-0000-0000-000039110000}"/>
    <cellStyle name="Migliaia [0] 25 6 3" xfId="23988" xr:uid="{00000000-0005-0000-0000-00003A110000}"/>
    <cellStyle name="Migliaia [0] 25 7" xfId="16035" xr:uid="{00000000-0005-0000-0000-00003B110000}"/>
    <cellStyle name="Migliaia [0] 25 8" xfId="21337" xr:uid="{00000000-0005-0000-0000-00003C110000}"/>
    <cellStyle name="Migliaia [0] 25 9" xfId="2004" xr:uid="{00000000-0005-0000-0000-00003D110000}"/>
    <cellStyle name="Migliaia [0] 26" xfId="165" xr:uid="{00000000-0005-0000-0000-00003E110000}"/>
    <cellStyle name="Migliaia [0] 26 2" xfId="166" xr:uid="{00000000-0005-0000-0000-00003F110000}"/>
    <cellStyle name="Migliaia [0] 26 2 2" xfId="2014" xr:uid="{00000000-0005-0000-0000-000040110000}"/>
    <cellStyle name="Migliaia [0] 26 2 3" xfId="2015" xr:uid="{00000000-0005-0000-0000-000041110000}"/>
    <cellStyle name="Migliaia [0] 26 2 3 2" xfId="12874" xr:uid="{00000000-0005-0000-0000-000042110000}"/>
    <cellStyle name="Migliaia [0] 26 2 3 2 2" xfId="18692" xr:uid="{00000000-0005-0000-0000-000043110000}"/>
    <cellStyle name="Migliaia [0] 26 2 3 2 3" xfId="23994" xr:uid="{00000000-0005-0000-0000-000044110000}"/>
    <cellStyle name="Migliaia [0] 26 2 3 3" xfId="16041" xr:uid="{00000000-0005-0000-0000-000045110000}"/>
    <cellStyle name="Migliaia [0] 26 2 3 4" xfId="21343" xr:uid="{00000000-0005-0000-0000-000046110000}"/>
    <cellStyle name="Migliaia [0] 26 2 4" xfId="2013" xr:uid="{00000000-0005-0000-0000-000047110000}"/>
    <cellStyle name="Migliaia [0] 26 3" xfId="2016" xr:uid="{00000000-0005-0000-0000-000048110000}"/>
    <cellStyle name="Migliaia [0] 26 3 2" xfId="2017" xr:uid="{00000000-0005-0000-0000-000049110000}"/>
    <cellStyle name="Migliaia [0] 26 3 2 2" xfId="12875" xr:uid="{00000000-0005-0000-0000-00004A110000}"/>
    <cellStyle name="Migliaia [0] 26 3 2 2 2" xfId="18693" xr:uid="{00000000-0005-0000-0000-00004B110000}"/>
    <cellStyle name="Migliaia [0] 26 3 2 2 3" xfId="23995" xr:uid="{00000000-0005-0000-0000-00004C110000}"/>
    <cellStyle name="Migliaia [0] 26 3 2 3" xfId="16042" xr:uid="{00000000-0005-0000-0000-00004D110000}"/>
    <cellStyle name="Migliaia [0] 26 3 2 4" xfId="21344" xr:uid="{00000000-0005-0000-0000-00004E110000}"/>
    <cellStyle name="Migliaia [0] 26 4" xfId="2018" xr:uid="{00000000-0005-0000-0000-00004F110000}"/>
    <cellStyle name="Migliaia [0] 26 4 2" xfId="11859" xr:uid="{00000000-0005-0000-0000-000050110000}"/>
    <cellStyle name="Migliaia [0] 26 4 2 2" xfId="15422" xr:uid="{00000000-0005-0000-0000-000051110000}"/>
    <cellStyle name="Migliaia [0] 26 4 2 2 2" xfId="20768" xr:uid="{00000000-0005-0000-0000-000052110000}"/>
    <cellStyle name="Migliaia [0] 26 4 2 2 3" xfId="26070" xr:uid="{00000000-0005-0000-0000-000053110000}"/>
    <cellStyle name="Migliaia [0] 26 4 2 3" xfId="18117" xr:uid="{00000000-0005-0000-0000-000054110000}"/>
    <cellStyle name="Migliaia [0] 26 4 2 4" xfId="23419" xr:uid="{00000000-0005-0000-0000-000055110000}"/>
    <cellStyle name="Migliaia [0] 26 4 3" xfId="12876" xr:uid="{00000000-0005-0000-0000-000056110000}"/>
    <cellStyle name="Migliaia [0] 26 4 3 2" xfId="18694" xr:uid="{00000000-0005-0000-0000-000057110000}"/>
    <cellStyle name="Migliaia [0] 26 4 3 3" xfId="23996" xr:uid="{00000000-0005-0000-0000-000058110000}"/>
    <cellStyle name="Migliaia [0] 26 4 4" xfId="16043" xr:uid="{00000000-0005-0000-0000-000059110000}"/>
    <cellStyle name="Migliaia [0] 26 4 5" xfId="21345" xr:uid="{00000000-0005-0000-0000-00005A110000}"/>
    <cellStyle name="Migliaia [0] 26 5" xfId="2019" xr:uid="{00000000-0005-0000-0000-00005B110000}"/>
    <cellStyle name="Migliaia [0] 26 5 2" xfId="12877" xr:uid="{00000000-0005-0000-0000-00005C110000}"/>
    <cellStyle name="Migliaia [0] 26 5 2 2" xfId="18695" xr:uid="{00000000-0005-0000-0000-00005D110000}"/>
    <cellStyle name="Migliaia [0] 26 5 2 3" xfId="23997" xr:uid="{00000000-0005-0000-0000-00005E110000}"/>
    <cellStyle name="Migliaia [0] 26 5 3" xfId="16044" xr:uid="{00000000-0005-0000-0000-00005F110000}"/>
    <cellStyle name="Migliaia [0] 26 5 4" xfId="21346" xr:uid="{00000000-0005-0000-0000-000060110000}"/>
    <cellStyle name="Migliaia [0] 26 6" xfId="12873" xr:uid="{00000000-0005-0000-0000-000061110000}"/>
    <cellStyle name="Migliaia [0] 26 6 2" xfId="18691" xr:uid="{00000000-0005-0000-0000-000062110000}"/>
    <cellStyle name="Migliaia [0] 26 6 3" xfId="23993" xr:uid="{00000000-0005-0000-0000-000063110000}"/>
    <cellStyle name="Migliaia [0] 26 7" xfId="16040" xr:uid="{00000000-0005-0000-0000-000064110000}"/>
    <cellStyle name="Migliaia [0] 26 8" xfId="21342" xr:uid="{00000000-0005-0000-0000-000065110000}"/>
    <cellStyle name="Migliaia [0] 26 9" xfId="2012" xr:uid="{00000000-0005-0000-0000-000066110000}"/>
    <cellStyle name="Migliaia [0] 27" xfId="167" xr:uid="{00000000-0005-0000-0000-000067110000}"/>
    <cellStyle name="Migliaia [0] 27 2" xfId="168" xr:uid="{00000000-0005-0000-0000-000068110000}"/>
    <cellStyle name="Migliaia [0] 27 2 2" xfId="2022" xr:uid="{00000000-0005-0000-0000-000069110000}"/>
    <cellStyle name="Migliaia [0] 27 2 3" xfId="2023" xr:uid="{00000000-0005-0000-0000-00006A110000}"/>
    <cellStyle name="Migliaia [0] 27 2 3 2" xfId="12879" xr:uid="{00000000-0005-0000-0000-00006B110000}"/>
    <cellStyle name="Migliaia [0] 27 2 3 2 2" xfId="18697" xr:uid="{00000000-0005-0000-0000-00006C110000}"/>
    <cellStyle name="Migliaia [0] 27 2 3 2 3" xfId="23999" xr:uid="{00000000-0005-0000-0000-00006D110000}"/>
    <cellStyle name="Migliaia [0] 27 2 3 3" xfId="16046" xr:uid="{00000000-0005-0000-0000-00006E110000}"/>
    <cellStyle name="Migliaia [0] 27 2 3 4" xfId="21348" xr:uid="{00000000-0005-0000-0000-00006F110000}"/>
    <cellStyle name="Migliaia [0] 27 2 4" xfId="2021" xr:uid="{00000000-0005-0000-0000-000070110000}"/>
    <cellStyle name="Migliaia [0] 27 3" xfId="2024" xr:uid="{00000000-0005-0000-0000-000071110000}"/>
    <cellStyle name="Migliaia [0] 27 3 2" xfId="2025" xr:uid="{00000000-0005-0000-0000-000072110000}"/>
    <cellStyle name="Migliaia [0] 27 3 2 2" xfId="12880" xr:uid="{00000000-0005-0000-0000-000073110000}"/>
    <cellStyle name="Migliaia [0] 27 3 2 2 2" xfId="18698" xr:uid="{00000000-0005-0000-0000-000074110000}"/>
    <cellStyle name="Migliaia [0] 27 3 2 2 3" xfId="24000" xr:uid="{00000000-0005-0000-0000-000075110000}"/>
    <cellStyle name="Migliaia [0] 27 3 2 3" xfId="16047" xr:uid="{00000000-0005-0000-0000-000076110000}"/>
    <cellStyle name="Migliaia [0] 27 3 2 4" xfId="21349" xr:uid="{00000000-0005-0000-0000-000077110000}"/>
    <cellStyle name="Migliaia [0] 27 4" xfId="2026" xr:uid="{00000000-0005-0000-0000-000078110000}"/>
    <cellStyle name="Migliaia [0] 27 4 2" xfId="11860" xr:uid="{00000000-0005-0000-0000-000079110000}"/>
    <cellStyle name="Migliaia [0] 27 4 2 2" xfId="15423" xr:uid="{00000000-0005-0000-0000-00007A110000}"/>
    <cellStyle name="Migliaia [0] 27 4 2 2 2" xfId="20769" xr:uid="{00000000-0005-0000-0000-00007B110000}"/>
    <cellStyle name="Migliaia [0] 27 4 2 2 3" xfId="26071" xr:uid="{00000000-0005-0000-0000-00007C110000}"/>
    <cellStyle name="Migliaia [0] 27 4 2 3" xfId="18118" xr:uid="{00000000-0005-0000-0000-00007D110000}"/>
    <cellStyle name="Migliaia [0] 27 4 2 4" xfId="23420" xr:uid="{00000000-0005-0000-0000-00007E110000}"/>
    <cellStyle name="Migliaia [0] 27 4 3" xfId="12881" xr:uid="{00000000-0005-0000-0000-00007F110000}"/>
    <cellStyle name="Migliaia [0] 27 4 3 2" xfId="18699" xr:uid="{00000000-0005-0000-0000-000080110000}"/>
    <cellStyle name="Migliaia [0] 27 4 3 3" xfId="24001" xr:uid="{00000000-0005-0000-0000-000081110000}"/>
    <cellStyle name="Migliaia [0] 27 4 4" xfId="16048" xr:uid="{00000000-0005-0000-0000-000082110000}"/>
    <cellStyle name="Migliaia [0] 27 4 5" xfId="21350" xr:uid="{00000000-0005-0000-0000-000083110000}"/>
    <cellStyle name="Migliaia [0] 27 5" xfId="2027" xr:uid="{00000000-0005-0000-0000-000084110000}"/>
    <cellStyle name="Migliaia [0] 27 5 2" xfId="12882" xr:uid="{00000000-0005-0000-0000-000085110000}"/>
    <cellStyle name="Migliaia [0] 27 5 2 2" xfId="18700" xr:uid="{00000000-0005-0000-0000-000086110000}"/>
    <cellStyle name="Migliaia [0] 27 5 2 3" xfId="24002" xr:uid="{00000000-0005-0000-0000-000087110000}"/>
    <cellStyle name="Migliaia [0] 27 5 3" xfId="16049" xr:uid="{00000000-0005-0000-0000-000088110000}"/>
    <cellStyle name="Migliaia [0] 27 5 4" xfId="21351" xr:uid="{00000000-0005-0000-0000-000089110000}"/>
    <cellStyle name="Migliaia [0] 27 6" xfId="12878" xr:uid="{00000000-0005-0000-0000-00008A110000}"/>
    <cellStyle name="Migliaia [0] 27 6 2" xfId="18696" xr:uid="{00000000-0005-0000-0000-00008B110000}"/>
    <cellStyle name="Migliaia [0] 27 6 3" xfId="23998" xr:uid="{00000000-0005-0000-0000-00008C110000}"/>
    <cellStyle name="Migliaia [0] 27 7" xfId="16045" xr:uid="{00000000-0005-0000-0000-00008D110000}"/>
    <cellStyle name="Migliaia [0] 27 8" xfId="21347" xr:uid="{00000000-0005-0000-0000-00008E110000}"/>
    <cellStyle name="Migliaia [0] 27 9" xfId="2020" xr:uid="{00000000-0005-0000-0000-00008F110000}"/>
    <cellStyle name="Migliaia [0] 28" xfId="169" xr:uid="{00000000-0005-0000-0000-000090110000}"/>
    <cellStyle name="Migliaia [0] 28 2" xfId="170" xr:uid="{00000000-0005-0000-0000-000091110000}"/>
    <cellStyle name="Migliaia [0] 28 2 2" xfId="2030" xr:uid="{00000000-0005-0000-0000-000092110000}"/>
    <cellStyle name="Migliaia [0] 28 2 3" xfId="2031" xr:uid="{00000000-0005-0000-0000-000093110000}"/>
    <cellStyle name="Migliaia [0] 28 2 3 2" xfId="12884" xr:uid="{00000000-0005-0000-0000-000094110000}"/>
    <cellStyle name="Migliaia [0] 28 2 3 2 2" xfId="18702" xr:uid="{00000000-0005-0000-0000-000095110000}"/>
    <cellStyle name="Migliaia [0] 28 2 3 2 3" xfId="24004" xr:uid="{00000000-0005-0000-0000-000096110000}"/>
    <cellStyle name="Migliaia [0] 28 2 3 3" xfId="16051" xr:uid="{00000000-0005-0000-0000-000097110000}"/>
    <cellStyle name="Migliaia [0] 28 2 3 4" xfId="21353" xr:uid="{00000000-0005-0000-0000-000098110000}"/>
    <cellStyle name="Migliaia [0] 28 2 4" xfId="2029" xr:uid="{00000000-0005-0000-0000-000099110000}"/>
    <cellStyle name="Migliaia [0] 28 3" xfId="2032" xr:uid="{00000000-0005-0000-0000-00009A110000}"/>
    <cellStyle name="Migliaia [0] 28 3 2" xfId="2033" xr:uid="{00000000-0005-0000-0000-00009B110000}"/>
    <cellStyle name="Migliaia [0] 28 3 2 2" xfId="12885" xr:uid="{00000000-0005-0000-0000-00009C110000}"/>
    <cellStyle name="Migliaia [0] 28 3 2 2 2" xfId="18703" xr:uid="{00000000-0005-0000-0000-00009D110000}"/>
    <cellStyle name="Migliaia [0] 28 3 2 2 3" xfId="24005" xr:uid="{00000000-0005-0000-0000-00009E110000}"/>
    <cellStyle name="Migliaia [0] 28 3 2 3" xfId="16052" xr:uid="{00000000-0005-0000-0000-00009F110000}"/>
    <cellStyle name="Migliaia [0] 28 3 2 4" xfId="21354" xr:uid="{00000000-0005-0000-0000-0000A0110000}"/>
    <cellStyle name="Migliaia [0] 28 4" xfId="2034" xr:uid="{00000000-0005-0000-0000-0000A1110000}"/>
    <cellStyle name="Migliaia [0] 28 4 2" xfId="11861" xr:uid="{00000000-0005-0000-0000-0000A2110000}"/>
    <cellStyle name="Migliaia [0] 28 4 2 2" xfId="15424" xr:uid="{00000000-0005-0000-0000-0000A3110000}"/>
    <cellStyle name="Migliaia [0] 28 4 2 2 2" xfId="20770" xr:uid="{00000000-0005-0000-0000-0000A4110000}"/>
    <cellStyle name="Migliaia [0] 28 4 2 2 3" xfId="26072" xr:uid="{00000000-0005-0000-0000-0000A5110000}"/>
    <cellStyle name="Migliaia [0] 28 4 2 3" xfId="18119" xr:uid="{00000000-0005-0000-0000-0000A6110000}"/>
    <cellStyle name="Migliaia [0] 28 4 2 4" xfId="23421" xr:uid="{00000000-0005-0000-0000-0000A7110000}"/>
    <cellStyle name="Migliaia [0] 28 4 3" xfId="12886" xr:uid="{00000000-0005-0000-0000-0000A8110000}"/>
    <cellStyle name="Migliaia [0] 28 4 3 2" xfId="18704" xr:uid="{00000000-0005-0000-0000-0000A9110000}"/>
    <cellStyle name="Migliaia [0] 28 4 3 3" xfId="24006" xr:uid="{00000000-0005-0000-0000-0000AA110000}"/>
    <cellStyle name="Migliaia [0] 28 4 4" xfId="16053" xr:uid="{00000000-0005-0000-0000-0000AB110000}"/>
    <cellStyle name="Migliaia [0] 28 4 5" xfId="21355" xr:uid="{00000000-0005-0000-0000-0000AC110000}"/>
    <cellStyle name="Migliaia [0] 28 5" xfId="2035" xr:uid="{00000000-0005-0000-0000-0000AD110000}"/>
    <cellStyle name="Migliaia [0] 28 5 2" xfId="12887" xr:uid="{00000000-0005-0000-0000-0000AE110000}"/>
    <cellStyle name="Migliaia [0] 28 5 2 2" xfId="18705" xr:uid="{00000000-0005-0000-0000-0000AF110000}"/>
    <cellStyle name="Migliaia [0] 28 5 2 3" xfId="24007" xr:uid="{00000000-0005-0000-0000-0000B0110000}"/>
    <cellStyle name="Migliaia [0] 28 5 3" xfId="16054" xr:uid="{00000000-0005-0000-0000-0000B1110000}"/>
    <cellStyle name="Migliaia [0] 28 5 4" xfId="21356" xr:uid="{00000000-0005-0000-0000-0000B2110000}"/>
    <cellStyle name="Migliaia [0] 28 6" xfId="12883" xr:uid="{00000000-0005-0000-0000-0000B3110000}"/>
    <cellStyle name="Migliaia [0] 28 6 2" xfId="18701" xr:uid="{00000000-0005-0000-0000-0000B4110000}"/>
    <cellStyle name="Migliaia [0] 28 6 3" xfId="24003" xr:uid="{00000000-0005-0000-0000-0000B5110000}"/>
    <cellStyle name="Migliaia [0] 28 7" xfId="16050" xr:uid="{00000000-0005-0000-0000-0000B6110000}"/>
    <cellStyle name="Migliaia [0] 28 8" xfId="21352" xr:uid="{00000000-0005-0000-0000-0000B7110000}"/>
    <cellStyle name="Migliaia [0] 28 9" xfId="2028" xr:uid="{00000000-0005-0000-0000-0000B8110000}"/>
    <cellStyle name="Migliaia [0] 29" xfId="171" xr:uid="{00000000-0005-0000-0000-0000B9110000}"/>
    <cellStyle name="Migliaia [0] 29 2" xfId="172" xr:uid="{00000000-0005-0000-0000-0000BA110000}"/>
    <cellStyle name="Migliaia [0] 29 2 2" xfId="2038" xr:uid="{00000000-0005-0000-0000-0000BB110000}"/>
    <cellStyle name="Migliaia [0] 29 2 3" xfId="2039" xr:uid="{00000000-0005-0000-0000-0000BC110000}"/>
    <cellStyle name="Migliaia [0] 29 2 3 2" xfId="12889" xr:uid="{00000000-0005-0000-0000-0000BD110000}"/>
    <cellStyle name="Migliaia [0] 29 2 3 2 2" xfId="18707" xr:uid="{00000000-0005-0000-0000-0000BE110000}"/>
    <cellStyle name="Migliaia [0] 29 2 3 2 3" xfId="24009" xr:uid="{00000000-0005-0000-0000-0000BF110000}"/>
    <cellStyle name="Migliaia [0] 29 2 3 3" xfId="16056" xr:uid="{00000000-0005-0000-0000-0000C0110000}"/>
    <cellStyle name="Migliaia [0] 29 2 3 4" xfId="21358" xr:uid="{00000000-0005-0000-0000-0000C1110000}"/>
    <cellStyle name="Migliaia [0] 29 2 4" xfId="2037" xr:uid="{00000000-0005-0000-0000-0000C2110000}"/>
    <cellStyle name="Migliaia [0] 29 3" xfId="2040" xr:uid="{00000000-0005-0000-0000-0000C3110000}"/>
    <cellStyle name="Migliaia [0] 29 3 2" xfId="2041" xr:uid="{00000000-0005-0000-0000-0000C4110000}"/>
    <cellStyle name="Migliaia [0] 29 3 2 2" xfId="12890" xr:uid="{00000000-0005-0000-0000-0000C5110000}"/>
    <cellStyle name="Migliaia [0] 29 3 2 2 2" xfId="18708" xr:uid="{00000000-0005-0000-0000-0000C6110000}"/>
    <cellStyle name="Migliaia [0] 29 3 2 2 3" xfId="24010" xr:uid="{00000000-0005-0000-0000-0000C7110000}"/>
    <cellStyle name="Migliaia [0] 29 3 2 3" xfId="16057" xr:uid="{00000000-0005-0000-0000-0000C8110000}"/>
    <cellStyle name="Migliaia [0] 29 3 2 4" xfId="21359" xr:uid="{00000000-0005-0000-0000-0000C9110000}"/>
    <cellStyle name="Migliaia [0] 29 4" xfId="2042" xr:uid="{00000000-0005-0000-0000-0000CA110000}"/>
    <cellStyle name="Migliaia [0] 29 4 2" xfId="11862" xr:uid="{00000000-0005-0000-0000-0000CB110000}"/>
    <cellStyle name="Migliaia [0] 29 4 2 2" xfId="15425" xr:uid="{00000000-0005-0000-0000-0000CC110000}"/>
    <cellStyle name="Migliaia [0] 29 4 2 2 2" xfId="20771" xr:uid="{00000000-0005-0000-0000-0000CD110000}"/>
    <cellStyle name="Migliaia [0] 29 4 2 2 3" xfId="26073" xr:uid="{00000000-0005-0000-0000-0000CE110000}"/>
    <cellStyle name="Migliaia [0] 29 4 2 3" xfId="18120" xr:uid="{00000000-0005-0000-0000-0000CF110000}"/>
    <cellStyle name="Migliaia [0] 29 4 2 4" xfId="23422" xr:uid="{00000000-0005-0000-0000-0000D0110000}"/>
    <cellStyle name="Migliaia [0] 29 4 3" xfId="12891" xr:uid="{00000000-0005-0000-0000-0000D1110000}"/>
    <cellStyle name="Migliaia [0] 29 4 3 2" xfId="18709" xr:uid="{00000000-0005-0000-0000-0000D2110000}"/>
    <cellStyle name="Migliaia [0] 29 4 3 3" xfId="24011" xr:uid="{00000000-0005-0000-0000-0000D3110000}"/>
    <cellStyle name="Migliaia [0] 29 4 4" xfId="16058" xr:uid="{00000000-0005-0000-0000-0000D4110000}"/>
    <cellStyle name="Migliaia [0] 29 4 5" xfId="21360" xr:uid="{00000000-0005-0000-0000-0000D5110000}"/>
    <cellStyle name="Migliaia [0] 29 5" xfId="2043" xr:uid="{00000000-0005-0000-0000-0000D6110000}"/>
    <cellStyle name="Migliaia [0] 29 5 2" xfId="12892" xr:uid="{00000000-0005-0000-0000-0000D7110000}"/>
    <cellStyle name="Migliaia [0] 29 5 2 2" xfId="18710" xr:uid="{00000000-0005-0000-0000-0000D8110000}"/>
    <cellStyle name="Migliaia [0] 29 5 2 3" xfId="24012" xr:uid="{00000000-0005-0000-0000-0000D9110000}"/>
    <cellStyle name="Migliaia [0] 29 5 3" xfId="16059" xr:uid="{00000000-0005-0000-0000-0000DA110000}"/>
    <cellStyle name="Migliaia [0] 29 5 4" xfId="21361" xr:uid="{00000000-0005-0000-0000-0000DB110000}"/>
    <cellStyle name="Migliaia [0] 29 6" xfId="12888" xr:uid="{00000000-0005-0000-0000-0000DC110000}"/>
    <cellStyle name="Migliaia [0] 29 6 2" xfId="18706" xr:uid="{00000000-0005-0000-0000-0000DD110000}"/>
    <cellStyle name="Migliaia [0] 29 6 3" xfId="24008" xr:uid="{00000000-0005-0000-0000-0000DE110000}"/>
    <cellStyle name="Migliaia [0] 29 7" xfId="16055" xr:uid="{00000000-0005-0000-0000-0000DF110000}"/>
    <cellStyle name="Migliaia [0] 29 8" xfId="21357" xr:uid="{00000000-0005-0000-0000-0000E0110000}"/>
    <cellStyle name="Migliaia [0] 29 9" xfId="2036" xr:uid="{00000000-0005-0000-0000-0000E1110000}"/>
    <cellStyle name="Migliaia [0] 3" xfId="173" xr:uid="{00000000-0005-0000-0000-0000E2110000}"/>
    <cellStyle name="Migliaia [0] 3 2" xfId="174" xr:uid="{00000000-0005-0000-0000-0000E3110000}"/>
    <cellStyle name="Migliaia [0] 3 2 2" xfId="2046" xr:uid="{00000000-0005-0000-0000-0000E4110000}"/>
    <cellStyle name="Migliaia [0] 3 2 3" xfId="2047" xr:uid="{00000000-0005-0000-0000-0000E5110000}"/>
    <cellStyle name="Migliaia [0] 3 2 3 2" xfId="12894" xr:uid="{00000000-0005-0000-0000-0000E6110000}"/>
    <cellStyle name="Migliaia [0] 3 2 3 2 2" xfId="18712" xr:uid="{00000000-0005-0000-0000-0000E7110000}"/>
    <cellStyle name="Migliaia [0] 3 2 3 2 3" xfId="24014" xr:uid="{00000000-0005-0000-0000-0000E8110000}"/>
    <cellStyle name="Migliaia [0] 3 2 3 3" xfId="16061" xr:uid="{00000000-0005-0000-0000-0000E9110000}"/>
    <cellStyle name="Migliaia [0] 3 2 3 4" xfId="21363" xr:uid="{00000000-0005-0000-0000-0000EA110000}"/>
    <cellStyle name="Migliaia [0] 3 2 4" xfId="2045" xr:uid="{00000000-0005-0000-0000-0000EB110000}"/>
    <cellStyle name="Migliaia [0] 3 3" xfId="2048" xr:uid="{00000000-0005-0000-0000-0000EC110000}"/>
    <cellStyle name="Migliaia [0] 3 3 2" xfId="2049" xr:uid="{00000000-0005-0000-0000-0000ED110000}"/>
    <cellStyle name="Migliaia [0] 3 3 2 2" xfId="12895" xr:uid="{00000000-0005-0000-0000-0000EE110000}"/>
    <cellStyle name="Migliaia [0] 3 3 2 2 2" xfId="18713" xr:uid="{00000000-0005-0000-0000-0000EF110000}"/>
    <cellStyle name="Migliaia [0] 3 3 2 2 3" xfId="24015" xr:uid="{00000000-0005-0000-0000-0000F0110000}"/>
    <cellStyle name="Migliaia [0] 3 3 2 3" xfId="16062" xr:uid="{00000000-0005-0000-0000-0000F1110000}"/>
    <cellStyle name="Migliaia [0] 3 3 2 4" xfId="21364" xr:uid="{00000000-0005-0000-0000-0000F2110000}"/>
    <cellStyle name="Migliaia [0] 3 4" xfId="2050" xr:uid="{00000000-0005-0000-0000-0000F3110000}"/>
    <cellStyle name="Migliaia [0] 3 4 2" xfId="11863" xr:uid="{00000000-0005-0000-0000-0000F4110000}"/>
    <cellStyle name="Migliaia [0] 3 4 2 2" xfId="15426" xr:uid="{00000000-0005-0000-0000-0000F5110000}"/>
    <cellStyle name="Migliaia [0] 3 4 2 2 2" xfId="20772" xr:uid="{00000000-0005-0000-0000-0000F6110000}"/>
    <cellStyle name="Migliaia [0] 3 4 2 2 3" xfId="26074" xr:uid="{00000000-0005-0000-0000-0000F7110000}"/>
    <cellStyle name="Migliaia [0] 3 4 2 3" xfId="18121" xr:uid="{00000000-0005-0000-0000-0000F8110000}"/>
    <cellStyle name="Migliaia [0] 3 4 2 4" xfId="23423" xr:uid="{00000000-0005-0000-0000-0000F9110000}"/>
    <cellStyle name="Migliaia [0] 3 4 3" xfId="12896" xr:uid="{00000000-0005-0000-0000-0000FA110000}"/>
    <cellStyle name="Migliaia [0] 3 4 3 2" xfId="18714" xr:uid="{00000000-0005-0000-0000-0000FB110000}"/>
    <cellStyle name="Migliaia [0] 3 4 3 3" xfId="24016" xr:uid="{00000000-0005-0000-0000-0000FC110000}"/>
    <cellStyle name="Migliaia [0] 3 4 4" xfId="16063" xr:uid="{00000000-0005-0000-0000-0000FD110000}"/>
    <cellStyle name="Migliaia [0] 3 4 5" xfId="21365" xr:uid="{00000000-0005-0000-0000-0000FE110000}"/>
    <cellStyle name="Migliaia [0] 3 5" xfId="2051" xr:uid="{00000000-0005-0000-0000-0000FF110000}"/>
    <cellStyle name="Migliaia [0] 3 5 2" xfId="12897" xr:uid="{00000000-0005-0000-0000-000000120000}"/>
    <cellStyle name="Migliaia [0] 3 5 2 2" xfId="18715" xr:uid="{00000000-0005-0000-0000-000001120000}"/>
    <cellStyle name="Migliaia [0] 3 5 2 3" xfId="24017" xr:uid="{00000000-0005-0000-0000-000002120000}"/>
    <cellStyle name="Migliaia [0] 3 5 3" xfId="16064" xr:uid="{00000000-0005-0000-0000-000003120000}"/>
    <cellStyle name="Migliaia [0] 3 5 4" xfId="21366" xr:uid="{00000000-0005-0000-0000-000004120000}"/>
    <cellStyle name="Migliaia [0] 3 6" xfId="12893" xr:uid="{00000000-0005-0000-0000-000005120000}"/>
    <cellStyle name="Migliaia [0] 3 6 2" xfId="18711" xr:uid="{00000000-0005-0000-0000-000006120000}"/>
    <cellStyle name="Migliaia [0] 3 6 3" xfId="24013" xr:uid="{00000000-0005-0000-0000-000007120000}"/>
    <cellStyle name="Migliaia [0] 3 7" xfId="16060" xr:uid="{00000000-0005-0000-0000-000008120000}"/>
    <cellStyle name="Migliaia [0] 3 8" xfId="21362" xr:uid="{00000000-0005-0000-0000-000009120000}"/>
    <cellStyle name="Migliaia [0] 3 9" xfId="2044" xr:uid="{00000000-0005-0000-0000-00000A120000}"/>
    <cellStyle name="Migliaia [0] 30" xfId="175" xr:uid="{00000000-0005-0000-0000-00000B120000}"/>
    <cellStyle name="Migliaia [0] 30 2" xfId="176" xr:uid="{00000000-0005-0000-0000-00000C120000}"/>
    <cellStyle name="Migliaia [0] 30 2 2" xfId="2054" xr:uid="{00000000-0005-0000-0000-00000D120000}"/>
    <cellStyle name="Migliaia [0] 30 2 3" xfId="2055" xr:uid="{00000000-0005-0000-0000-00000E120000}"/>
    <cellStyle name="Migliaia [0] 30 2 3 2" xfId="12899" xr:uid="{00000000-0005-0000-0000-00000F120000}"/>
    <cellStyle name="Migliaia [0] 30 2 3 2 2" xfId="18717" xr:uid="{00000000-0005-0000-0000-000010120000}"/>
    <cellStyle name="Migliaia [0] 30 2 3 2 3" xfId="24019" xr:uid="{00000000-0005-0000-0000-000011120000}"/>
    <cellStyle name="Migliaia [0] 30 2 3 3" xfId="16066" xr:uid="{00000000-0005-0000-0000-000012120000}"/>
    <cellStyle name="Migliaia [0] 30 2 3 4" xfId="21368" xr:uid="{00000000-0005-0000-0000-000013120000}"/>
    <cellStyle name="Migliaia [0] 30 2 4" xfId="2053" xr:uid="{00000000-0005-0000-0000-000014120000}"/>
    <cellStyle name="Migliaia [0] 30 3" xfId="2056" xr:uid="{00000000-0005-0000-0000-000015120000}"/>
    <cellStyle name="Migliaia [0] 30 3 2" xfId="2057" xr:uid="{00000000-0005-0000-0000-000016120000}"/>
    <cellStyle name="Migliaia [0] 30 3 2 2" xfId="12900" xr:uid="{00000000-0005-0000-0000-000017120000}"/>
    <cellStyle name="Migliaia [0] 30 3 2 2 2" xfId="18718" xr:uid="{00000000-0005-0000-0000-000018120000}"/>
    <cellStyle name="Migliaia [0] 30 3 2 2 3" xfId="24020" xr:uid="{00000000-0005-0000-0000-000019120000}"/>
    <cellStyle name="Migliaia [0] 30 3 2 3" xfId="16067" xr:uid="{00000000-0005-0000-0000-00001A120000}"/>
    <cellStyle name="Migliaia [0] 30 3 2 4" xfId="21369" xr:uid="{00000000-0005-0000-0000-00001B120000}"/>
    <cellStyle name="Migliaia [0] 30 4" xfId="2058" xr:uid="{00000000-0005-0000-0000-00001C120000}"/>
    <cellStyle name="Migliaia [0] 30 4 2" xfId="11864" xr:uid="{00000000-0005-0000-0000-00001D120000}"/>
    <cellStyle name="Migliaia [0] 30 4 2 2" xfId="15427" xr:uid="{00000000-0005-0000-0000-00001E120000}"/>
    <cellStyle name="Migliaia [0] 30 4 2 2 2" xfId="20773" xr:uid="{00000000-0005-0000-0000-00001F120000}"/>
    <cellStyle name="Migliaia [0] 30 4 2 2 3" xfId="26075" xr:uid="{00000000-0005-0000-0000-000020120000}"/>
    <cellStyle name="Migliaia [0] 30 4 2 3" xfId="18122" xr:uid="{00000000-0005-0000-0000-000021120000}"/>
    <cellStyle name="Migliaia [0] 30 4 2 4" xfId="23424" xr:uid="{00000000-0005-0000-0000-000022120000}"/>
    <cellStyle name="Migliaia [0] 30 4 3" xfId="12901" xr:uid="{00000000-0005-0000-0000-000023120000}"/>
    <cellStyle name="Migliaia [0] 30 4 3 2" xfId="18719" xr:uid="{00000000-0005-0000-0000-000024120000}"/>
    <cellStyle name="Migliaia [0] 30 4 3 3" xfId="24021" xr:uid="{00000000-0005-0000-0000-000025120000}"/>
    <cellStyle name="Migliaia [0] 30 4 4" xfId="16068" xr:uid="{00000000-0005-0000-0000-000026120000}"/>
    <cellStyle name="Migliaia [0] 30 4 5" xfId="21370" xr:uid="{00000000-0005-0000-0000-000027120000}"/>
    <cellStyle name="Migliaia [0] 30 5" xfId="2059" xr:uid="{00000000-0005-0000-0000-000028120000}"/>
    <cellStyle name="Migliaia [0] 30 5 2" xfId="12902" xr:uid="{00000000-0005-0000-0000-000029120000}"/>
    <cellStyle name="Migliaia [0] 30 5 2 2" xfId="18720" xr:uid="{00000000-0005-0000-0000-00002A120000}"/>
    <cellStyle name="Migliaia [0] 30 5 2 3" xfId="24022" xr:uid="{00000000-0005-0000-0000-00002B120000}"/>
    <cellStyle name="Migliaia [0] 30 5 3" xfId="16069" xr:uid="{00000000-0005-0000-0000-00002C120000}"/>
    <cellStyle name="Migliaia [0] 30 5 4" xfId="21371" xr:uid="{00000000-0005-0000-0000-00002D120000}"/>
    <cellStyle name="Migliaia [0] 30 6" xfId="12898" xr:uid="{00000000-0005-0000-0000-00002E120000}"/>
    <cellStyle name="Migliaia [0] 30 6 2" xfId="18716" xr:uid="{00000000-0005-0000-0000-00002F120000}"/>
    <cellStyle name="Migliaia [0] 30 6 3" xfId="24018" xr:uid="{00000000-0005-0000-0000-000030120000}"/>
    <cellStyle name="Migliaia [0] 30 7" xfId="16065" xr:uid="{00000000-0005-0000-0000-000031120000}"/>
    <cellStyle name="Migliaia [0] 30 8" xfId="21367" xr:uid="{00000000-0005-0000-0000-000032120000}"/>
    <cellStyle name="Migliaia [0] 30 9" xfId="2052" xr:uid="{00000000-0005-0000-0000-000033120000}"/>
    <cellStyle name="Migliaia [0] 31" xfId="177" xr:uid="{00000000-0005-0000-0000-000034120000}"/>
    <cellStyle name="Migliaia [0] 31 2" xfId="178" xr:uid="{00000000-0005-0000-0000-000035120000}"/>
    <cellStyle name="Migliaia [0] 31 2 2" xfId="2062" xr:uid="{00000000-0005-0000-0000-000036120000}"/>
    <cellStyle name="Migliaia [0] 31 2 3" xfId="2063" xr:uid="{00000000-0005-0000-0000-000037120000}"/>
    <cellStyle name="Migliaia [0] 31 2 3 2" xfId="12904" xr:uid="{00000000-0005-0000-0000-000038120000}"/>
    <cellStyle name="Migliaia [0] 31 2 3 2 2" xfId="18722" xr:uid="{00000000-0005-0000-0000-000039120000}"/>
    <cellStyle name="Migliaia [0] 31 2 3 2 3" xfId="24024" xr:uid="{00000000-0005-0000-0000-00003A120000}"/>
    <cellStyle name="Migliaia [0] 31 2 3 3" xfId="16071" xr:uid="{00000000-0005-0000-0000-00003B120000}"/>
    <cellStyle name="Migliaia [0] 31 2 3 4" xfId="21373" xr:uid="{00000000-0005-0000-0000-00003C120000}"/>
    <cellStyle name="Migliaia [0] 31 2 4" xfId="2061" xr:uid="{00000000-0005-0000-0000-00003D120000}"/>
    <cellStyle name="Migliaia [0] 31 3" xfId="2064" xr:uid="{00000000-0005-0000-0000-00003E120000}"/>
    <cellStyle name="Migliaia [0] 31 3 2" xfId="2065" xr:uid="{00000000-0005-0000-0000-00003F120000}"/>
    <cellStyle name="Migliaia [0] 31 3 2 2" xfId="12905" xr:uid="{00000000-0005-0000-0000-000040120000}"/>
    <cellStyle name="Migliaia [0] 31 3 2 2 2" xfId="18723" xr:uid="{00000000-0005-0000-0000-000041120000}"/>
    <cellStyle name="Migliaia [0] 31 3 2 2 3" xfId="24025" xr:uid="{00000000-0005-0000-0000-000042120000}"/>
    <cellStyle name="Migliaia [0] 31 3 2 3" xfId="16072" xr:uid="{00000000-0005-0000-0000-000043120000}"/>
    <cellStyle name="Migliaia [0] 31 3 2 4" xfId="21374" xr:uid="{00000000-0005-0000-0000-000044120000}"/>
    <cellStyle name="Migliaia [0] 31 4" xfId="2066" xr:uid="{00000000-0005-0000-0000-000045120000}"/>
    <cellStyle name="Migliaia [0] 31 4 2" xfId="11865" xr:uid="{00000000-0005-0000-0000-000046120000}"/>
    <cellStyle name="Migliaia [0] 31 4 2 2" xfId="15428" xr:uid="{00000000-0005-0000-0000-000047120000}"/>
    <cellStyle name="Migliaia [0] 31 4 2 2 2" xfId="20774" xr:uid="{00000000-0005-0000-0000-000048120000}"/>
    <cellStyle name="Migliaia [0] 31 4 2 2 3" xfId="26076" xr:uid="{00000000-0005-0000-0000-000049120000}"/>
    <cellStyle name="Migliaia [0] 31 4 2 3" xfId="18123" xr:uid="{00000000-0005-0000-0000-00004A120000}"/>
    <cellStyle name="Migliaia [0] 31 4 2 4" xfId="23425" xr:uid="{00000000-0005-0000-0000-00004B120000}"/>
    <cellStyle name="Migliaia [0] 31 4 3" xfId="12906" xr:uid="{00000000-0005-0000-0000-00004C120000}"/>
    <cellStyle name="Migliaia [0] 31 4 3 2" xfId="18724" xr:uid="{00000000-0005-0000-0000-00004D120000}"/>
    <cellStyle name="Migliaia [0] 31 4 3 3" xfId="24026" xr:uid="{00000000-0005-0000-0000-00004E120000}"/>
    <cellStyle name="Migliaia [0] 31 4 4" xfId="16073" xr:uid="{00000000-0005-0000-0000-00004F120000}"/>
    <cellStyle name="Migliaia [0] 31 4 5" xfId="21375" xr:uid="{00000000-0005-0000-0000-000050120000}"/>
    <cellStyle name="Migliaia [0] 31 5" xfId="2067" xr:uid="{00000000-0005-0000-0000-000051120000}"/>
    <cellStyle name="Migliaia [0] 31 5 2" xfId="12907" xr:uid="{00000000-0005-0000-0000-000052120000}"/>
    <cellStyle name="Migliaia [0] 31 5 2 2" xfId="18725" xr:uid="{00000000-0005-0000-0000-000053120000}"/>
    <cellStyle name="Migliaia [0] 31 5 2 3" xfId="24027" xr:uid="{00000000-0005-0000-0000-000054120000}"/>
    <cellStyle name="Migliaia [0] 31 5 3" xfId="16074" xr:uid="{00000000-0005-0000-0000-000055120000}"/>
    <cellStyle name="Migliaia [0] 31 5 4" xfId="21376" xr:uid="{00000000-0005-0000-0000-000056120000}"/>
    <cellStyle name="Migliaia [0] 31 6" xfId="12903" xr:uid="{00000000-0005-0000-0000-000057120000}"/>
    <cellStyle name="Migliaia [0] 31 6 2" xfId="18721" xr:uid="{00000000-0005-0000-0000-000058120000}"/>
    <cellStyle name="Migliaia [0] 31 6 3" xfId="24023" xr:uid="{00000000-0005-0000-0000-000059120000}"/>
    <cellStyle name="Migliaia [0] 31 7" xfId="16070" xr:uid="{00000000-0005-0000-0000-00005A120000}"/>
    <cellStyle name="Migliaia [0] 31 8" xfId="21372" xr:uid="{00000000-0005-0000-0000-00005B120000}"/>
    <cellStyle name="Migliaia [0] 31 9" xfId="2060" xr:uid="{00000000-0005-0000-0000-00005C120000}"/>
    <cellStyle name="Migliaia [0] 32" xfId="179" xr:uid="{00000000-0005-0000-0000-00005D120000}"/>
    <cellStyle name="Migliaia [0] 32 2" xfId="180" xr:uid="{00000000-0005-0000-0000-00005E120000}"/>
    <cellStyle name="Migliaia [0] 32 2 2" xfId="2070" xr:uid="{00000000-0005-0000-0000-00005F120000}"/>
    <cellStyle name="Migliaia [0] 32 2 3" xfId="2071" xr:uid="{00000000-0005-0000-0000-000060120000}"/>
    <cellStyle name="Migliaia [0] 32 2 3 2" xfId="12909" xr:uid="{00000000-0005-0000-0000-000061120000}"/>
    <cellStyle name="Migliaia [0] 32 2 3 2 2" xfId="18727" xr:uid="{00000000-0005-0000-0000-000062120000}"/>
    <cellStyle name="Migliaia [0] 32 2 3 2 3" xfId="24029" xr:uid="{00000000-0005-0000-0000-000063120000}"/>
    <cellStyle name="Migliaia [0] 32 2 3 3" xfId="16076" xr:uid="{00000000-0005-0000-0000-000064120000}"/>
    <cellStyle name="Migliaia [0] 32 2 3 4" xfId="21378" xr:uid="{00000000-0005-0000-0000-000065120000}"/>
    <cellStyle name="Migliaia [0] 32 2 4" xfId="2069" xr:uid="{00000000-0005-0000-0000-000066120000}"/>
    <cellStyle name="Migliaia [0] 32 3" xfId="2072" xr:uid="{00000000-0005-0000-0000-000067120000}"/>
    <cellStyle name="Migliaia [0] 32 3 2" xfId="2073" xr:uid="{00000000-0005-0000-0000-000068120000}"/>
    <cellStyle name="Migliaia [0] 32 3 2 2" xfId="12910" xr:uid="{00000000-0005-0000-0000-000069120000}"/>
    <cellStyle name="Migliaia [0] 32 3 2 2 2" xfId="18728" xr:uid="{00000000-0005-0000-0000-00006A120000}"/>
    <cellStyle name="Migliaia [0] 32 3 2 2 3" xfId="24030" xr:uid="{00000000-0005-0000-0000-00006B120000}"/>
    <cellStyle name="Migliaia [0] 32 3 2 3" xfId="16077" xr:uid="{00000000-0005-0000-0000-00006C120000}"/>
    <cellStyle name="Migliaia [0] 32 3 2 4" xfId="21379" xr:uid="{00000000-0005-0000-0000-00006D120000}"/>
    <cellStyle name="Migliaia [0] 32 4" xfId="2074" xr:uid="{00000000-0005-0000-0000-00006E120000}"/>
    <cellStyle name="Migliaia [0] 32 4 2" xfId="11866" xr:uid="{00000000-0005-0000-0000-00006F120000}"/>
    <cellStyle name="Migliaia [0] 32 4 2 2" xfId="15429" xr:uid="{00000000-0005-0000-0000-000070120000}"/>
    <cellStyle name="Migliaia [0] 32 4 2 2 2" xfId="20775" xr:uid="{00000000-0005-0000-0000-000071120000}"/>
    <cellStyle name="Migliaia [0] 32 4 2 2 3" xfId="26077" xr:uid="{00000000-0005-0000-0000-000072120000}"/>
    <cellStyle name="Migliaia [0] 32 4 2 3" xfId="18124" xr:uid="{00000000-0005-0000-0000-000073120000}"/>
    <cellStyle name="Migliaia [0] 32 4 2 4" xfId="23426" xr:uid="{00000000-0005-0000-0000-000074120000}"/>
    <cellStyle name="Migliaia [0] 32 4 3" xfId="12911" xr:uid="{00000000-0005-0000-0000-000075120000}"/>
    <cellStyle name="Migliaia [0] 32 4 3 2" xfId="18729" xr:uid="{00000000-0005-0000-0000-000076120000}"/>
    <cellStyle name="Migliaia [0] 32 4 3 3" xfId="24031" xr:uid="{00000000-0005-0000-0000-000077120000}"/>
    <cellStyle name="Migliaia [0] 32 4 4" xfId="16078" xr:uid="{00000000-0005-0000-0000-000078120000}"/>
    <cellStyle name="Migliaia [0] 32 4 5" xfId="21380" xr:uid="{00000000-0005-0000-0000-000079120000}"/>
    <cellStyle name="Migliaia [0] 32 5" xfId="2075" xr:uid="{00000000-0005-0000-0000-00007A120000}"/>
    <cellStyle name="Migliaia [0] 32 5 2" xfId="12912" xr:uid="{00000000-0005-0000-0000-00007B120000}"/>
    <cellStyle name="Migliaia [0] 32 5 2 2" xfId="18730" xr:uid="{00000000-0005-0000-0000-00007C120000}"/>
    <cellStyle name="Migliaia [0] 32 5 2 3" xfId="24032" xr:uid="{00000000-0005-0000-0000-00007D120000}"/>
    <cellStyle name="Migliaia [0] 32 5 3" xfId="16079" xr:uid="{00000000-0005-0000-0000-00007E120000}"/>
    <cellStyle name="Migliaia [0] 32 5 4" xfId="21381" xr:uid="{00000000-0005-0000-0000-00007F120000}"/>
    <cellStyle name="Migliaia [0] 32 6" xfId="12908" xr:uid="{00000000-0005-0000-0000-000080120000}"/>
    <cellStyle name="Migliaia [0] 32 6 2" xfId="18726" xr:uid="{00000000-0005-0000-0000-000081120000}"/>
    <cellStyle name="Migliaia [0] 32 6 3" xfId="24028" xr:uid="{00000000-0005-0000-0000-000082120000}"/>
    <cellStyle name="Migliaia [0] 32 7" xfId="16075" xr:uid="{00000000-0005-0000-0000-000083120000}"/>
    <cellStyle name="Migliaia [0] 32 8" xfId="21377" xr:uid="{00000000-0005-0000-0000-000084120000}"/>
    <cellStyle name="Migliaia [0] 32 9" xfId="2068" xr:uid="{00000000-0005-0000-0000-000085120000}"/>
    <cellStyle name="Migliaia [0] 33" xfId="181" xr:uid="{00000000-0005-0000-0000-000086120000}"/>
    <cellStyle name="Migliaia [0] 33 2" xfId="182" xr:uid="{00000000-0005-0000-0000-000087120000}"/>
    <cellStyle name="Migliaia [0] 33 2 2" xfId="2078" xr:uid="{00000000-0005-0000-0000-000088120000}"/>
    <cellStyle name="Migliaia [0] 33 2 3" xfId="2079" xr:uid="{00000000-0005-0000-0000-000089120000}"/>
    <cellStyle name="Migliaia [0] 33 2 3 2" xfId="12914" xr:uid="{00000000-0005-0000-0000-00008A120000}"/>
    <cellStyle name="Migliaia [0] 33 2 3 2 2" xfId="18732" xr:uid="{00000000-0005-0000-0000-00008B120000}"/>
    <cellStyle name="Migliaia [0] 33 2 3 2 3" xfId="24034" xr:uid="{00000000-0005-0000-0000-00008C120000}"/>
    <cellStyle name="Migliaia [0] 33 2 3 3" xfId="16081" xr:uid="{00000000-0005-0000-0000-00008D120000}"/>
    <cellStyle name="Migliaia [0] 33 2 3 4" xfId="21383" xr:uid="{00000000-0005-0000-0000-00008E120000}"/>
    <cellStyle name="Migliaia [0] 33 2 4" xfId="2077" xr:uid="{00000000-0005-0000-0000-00008F120000}"/>
    <cellStyle name="Migliaia [0] 33 3" xfId="2080" xr:uid="{00000000-0005-0000-0000-000090120000}"/>
    <cellStyle name="Migliaia [0] 33 3 2" xfId="2081" xr:uid="{00000000-0005-0000-0000-000091120000}"/>
    <cellStyle name="Migliaia [0] 33 3 2 2" xfId="12915" xr:uid="{00000000-0005-0000-0000-000092120000}"/>
    <cellStyle name="Migliaia [0] 33 3 2 2 2" xfId="18733" xr:uid="{00000000-0005-0000-0000-000093120000}"/>
    <cellStyle name="Migliaia [0] 33 3 2 2 3" xfId="24035" xr:uid="{00000000-0005-0000-0000-000094120000}"/>
    <cellStyle name="Migliaia [0] 33 3 2 3" xfId="16082" xr:uid="{00000000-0005-0000-0000-000095120000}"/>
    <cellStyle name="Migliaia [0] 33 3 2 4" xfId="21384" xr:uid="{00000000-0005-0000-0000-000096120000}"/>
    <cellStyle name="Migliaia [0] 33 4" xfId="2082" xr:uid="{00000000-0005-0000-0000-000097120000}"/>
    <cellStyle name="Migliaia [0] 33 4 2" xfId="11867" xr:uid="{00000000-0005-0000-0000-000098120000}"/>
    <cellStyle name="Migliaia [0] 33 4 2 2" xfId="15430" xr:uid="{00000000-0005-0000-0000-000099120000}"/>
    <cellStyle name="Migliaia [0] 33 4 2 2 2" xfId="20776" xr:uid="{00000000-0005-0000-0000-00009A120000}"/>
    <cellStyle name="Migliaia [0] 33 4 2 2 3" xfId="26078" xr:uid="{00000000-0005-0000-0000-00009B120000}"/>
    <cellStyle name="Migliaia [0] 33 4 2 3" xfId="18125" xr:uid="{00000000-0005-0000-0000-00009C120000}"/>
    <cellStyle name="Migliaia [0] 33 4 2 4" xfId="23427" xr:uid="{00000000-0005-0000-0000-00009D120000}"/>
    <cellStyle name="Migliaia [0] 33 4 3" xfId="12916" xr:uid="{00000000-0005-0000-0000-00009E120000}"/>
    <cellStyle name="Migliaia [0] 33 4 3 2" xfId="18734" xr:uid="{00000000-0005-0000-0000-00009F120000}"/>
    <cellStyle name="Migliaia [0] 33 4 3 3" xfId="24036" xr:uid="{00000000-0005-0000-0000-0000A0120000}"/>
    <cellStyle name="Migliaia [0] 33 4 4" xfId="16083" xr:uid="{00000000-0005-0000-0000-0000A1120000}"/>
    <cellStyle name="Migliaia [0] 33 4 5" xfId="21385" xr:uid="{00000000-0005-0000-0000-0000A2120000}"/>
    <cellStyle name="Migliaia [0] 33 5" xfId="2083" xr:uid="{00000000-0005-0000-0000-0000A3120000}"/>
    <cellStyle name="Migliaia [0] 33 5 2" xfId="12917" xr:uid="{00000000-0005-0000-0000-0000A4120000}"/>
    <cellStyle name="Migliaia [0] 33 5 2 2" xfId="18735" xr:uid="{00000000-0005-0000-0000-0000A5120000}"/>
    <cellStyle name="Migliaia [0] 33 5 2 3" xfId="24037" xr:uid="{00000000-0005-0000-0000-0000A6120000}"/>
    <cellStyle name="Migliaia [0] 33 5 3" xfId="16084" xr:uid="{00000000-0005-0000-0000-0000A7120000}"/>
    <cellStyle name="Migliaia [0] 33 5 4" xfId="21386" xr:uid="{00000000-0005-0000-0000-0000A8120000}"/>
    <cellStyle name="Migliaia [0] 33 6" xfId="12913" xr:uid="{00000000-0005-0000-0000-0000A9120000}"/>
    <cellStyle name="Migliaia [0] 33 6 2" xfId="18731" xr:uid="{00000000-0005-0000-0000-0000AA120000}"/>
    <cellStyle name="Migliaia [0] 33 6 3" xfId="24033" xr:uid="{00000000-0005-0000-0000-0000AB120000}"/>
    <cellStyle name="Migliaia [0] 33 7" xfId="16080" xr:uid="{00000000-0005-0000-0000-0000AC120000}"/>
    <cellStyle name="Migliaia [0] 33 8" xfId="21382" xr:uid="{00000000-0005-0000-0000-0000AD120000}"/>
    <cellStyle name="Migliaia [0] 33 9" xfId="2076" xr:uid="{00000000-0005-0000-0000-0000AE120000}"/>
    <cellStyle name="Migliaia [0] 34" xfId="183" xr:uid="{00000000-0005-0000-0000-0000AF120000}"/>
    <cellStyle name="Migliaia [0] 34 2" xfId="184" xr:uid="{00000000-0005-0000-0000-0000B0120000}"/>
    <cellStyle name="Migliaia [0] 34 2 2" xfId="2086" xr:uid="{00000000-0005-0000-0000-0000B1120000}"/>
    <cellStyle name="Migliaia [0] 34 2 3" xfId="2087" xr:uid="{00000000-0005-0000-0000-0000B2120000}"/>
    <cellStyle name="Migliaia [0] 34 2 3 2" xfId="12919" xr:uid="{00000000-0005-0000-0000-0000B3120000}"/>
    <cellStyle name="Migliaia [0] 34 2 3 2 2" xfId="18737" xr:uid="{00000000-0005-0000-0000-0000B4120000}"/>
    <cellStyle name="Migliaia [0] 34 2 3 2 3" xfId="24039" xr:uid="{00000000-0005-0000-0000-0000B5120000}"/>
    <cellStyle name="Migliaia [0] 34 2 3 3" xfId="16086" xr:uid="{00000000-0005-0000-0000-0000B6120000}"/>
    <cellStyle name="Migliaia [0] 34 2 3 4" xfId="21388" xr:uid="{00000000-0005-0000-0000-0000B7120000}"/>
    <cellStyle name="Migliaia [0] 34 2 4" xfId="2085" xr:uid="{00000000-0005-0000-0000-0000B8120000}"/>
    <cellStyle name="Migliaia [0] 34 3" xfId="2088" xr:uid="{00000000-0005-0000-0000-0000B9120000}"/>
    <cellStyle name="Migliaia [0] 34 3 2" xfId="2089" xr:uid="{00000000-0005-0000-0000-0000BA120000}"/>
    <cellStyle name="Migliaia [0] 34 3 2 2" xfId="12920" xr:uid="{00000000-0005-0000-0000-0000BB120000}"/>
    <cellStyle name="Migliaia [0] 34 3 2 2 2" xfId="18738" xr:uid="{00000000-0005-0000-0000-0000BC120000}"/>
    <cellStyle name="Migliaia [0] 34 3 2 2 3" xfId="24040" xr:uid="{00000000-0005-0000-0000-0000BD120000}"/>
    <cellStyle name="Migliaia [0] 34 3 2 3" xfId="16087" xr:uid="{00000000-0005-0000-0000-0000BE120000}"/>
    <cellStyle name="Migliaia [0] 34 3 2 4" xfId="21389" xr:uid="{00000000-0005-0000-0000-0000BF120000}"/>
    <cellStyle name="Migliaia [0] 34 4" xfId="2090" xr:uid="{00000000-0005-0000-0000-0000C0120000}"/>
    <cellStyle name="Migliaia [0] 34 4 2" xfId="11868" xr:uid="{00000000-0005-0000-0000-0000C1120000}"/>
    <cellStyle name="Migliaia [0] 34 4 2 2" xfId="15431" xr:uid="{00000000-0005-0000-0000-0000C2120000}"/>
    <cellStyle name="Migliaia [0] 34 4 2 2 2" xfId="20777" xr:uid="{00000000-0005-0000-0000-0000C3120000}"/>
    <cellStyle name="Migliaia [0] 34 4 2 2 3" xfId="26079" xr:uid="{00000000-0005-0000-0000-0000C4120000}"/>
    <cellStyle name="Migliaia [0] 34 4 2 3" xfId="18126" xr:uid="{00000000-0005-0000-0000-0000C5120000}"/>
    <cellStyle name="Migliaia [0] 34 4 2 4" xfId="23428" xr:uid="{00000000-0005-0000-0000-0000C6120000}"/>
    <cellStyle name="Migliaia [0] 34 4 3" xfId="12921" xr:uid="{00000000-0005-0000-0000-0000C7120000}"/>
    <cellStyle name="Migliaia [0] 34 4 3 2" xfId="18739" xr:uid="{00000000-0005-0000-0000-0000C8120000}"/>
    <cellStyle name="Migliaia [0] 34 4 3 3" xfId="24041" xr:uid="{00000000-0005-0000-0000-0000C9120000}"/>
    <cellStyle name="Migliaia [0] 34 4 4" xfId="16088" xr:uid="{00000000-0005-0000-0000-0000CA120000}"/>
    <cellStyle name="Migliaia [0] 34 4 5" xfId="21390" xr:uid="{00000000-0005-0000-0000-0000CB120000}"/>
    <cellStyle name="Migliaia [0] 34 5" xfId="2091" xr:uid="{00000000-0005-0000-0000-0000CC120000}"/>
    <cellStyle name="Migliaia [0] 34 5 2" xfId="12922" xr:uid="{00000000-0005-0000-0000-0000CD120000}"/>
    <cellStyle name="Migliaia [0] 34 5 2 2" xfId="18740" xr:uid="{00000000-0005-0000-0000-0000CE120000}"/>
    <cellStyle name="Migliaia [0] 34 5 2 3" xfId="24042" xr:uid="{00000000-0005-0000-0000-0000CF120000}"/>
    <cellStyle name="Migliaia [0] 34 5 3" xfId="16089" xr:uid="{00000000-0005-0000-0000-0000D0120000}"/>
    <cellStyle name="Migliaia [0] 34 5 4" xfId="21391" xr:uid="{00000000-0005-0000-0000-0000D1120000}"/>
    <cellStyle name="Migliaia [0] 34 6" xfId="12918" xr:uid="{00000000-0005-0000-0000-0000D2120000}"/>
    <cellStyle name="Migliaia [0] 34 6 2" xfId="18736" xr:uid="{00000000-0005-0000-0000-0000D3120000}"/>
    <cellStyle name="Migliaia [0] 34 6 3" xfId="24038" xr:uid="{00000000-0005-0000-0000-0000D4120000}"/>
    <cellStyle name="Migliaia [0] 34 7" xfId="16085" xr:uid="{00000000-0005-0000-0000-0000D5120000}"/>
    <cellStyle name="Migliaia [0] 34 8" xfId="21387" xr:uid="{00000000-0005-0000-0000-0000D6120000}"/>
    <cellStyle name="Migliaia [0] 34 9" xfId="2084" xr:uid="{00000000-0005-0000-0000-0000D7120000}"/>
    <cellStyle name="Migliaia [0] 35" xfId="185" xr:uid="{00000000-0005-0000-0000-0000D8120000}"/>
    <cellStyle name="Migliaia [0] 35 2" xfId="186" xr:uid="{00000000-0005-0000-0000-0000D9120000}"/>
    <cellStyle name="Migliaia [0] 35 2 2" xfId="2094" xr:uid="{00000000-0005-0000-0000-0000DA120000}"/>
    <cellStyle name="Migliaia [0] 35 2 3" xfId="2095" xr:uid="{00000000-0005-0000-0000-0000DB120000}"/>
    <cellStyle name="Migliaia [0] 35 2 3 2" xfId="12924" xr:uid="{00000000-0005-0000-0000-0000DC120000}"/>
    <cellStyle name="Migliaia [0] 35 2 3 2 2" xfId="18742" xr:uid="{00000000-0005-0000-0000-0000DD120000}"/>
    <cellStyle name="Migliaia [0] 35 2 3 2 3" xfId="24044" xr:uid="{00000000-0005-0000-0000-0000DE120000}"/>
    <cellStyle name="Migliaia [0] 35 2 3 3" xfId="16091" xr:uid="{00000000-0005-0000-0000-0000DF120000}"/>
    <cellStyle name="Migliaia [0] 35 2 3 4" xfId="21393" xr:uid="{00000000-0005-0000-0000-0000E0120000}"/>
    <cellStyle name="Migliaia [0] 35 2 4" xfId="2093" xr:uid="{00000000-0005-0000-0000-0000E1120000}"/>
    <cellStyle name="Migliaia [0] 35 3" xfId="2096" xr:uid="{00000000-0005-0000-0000-0000E2120000}"/>
    <cellStyle name="Migliaia [0] 35 3 2" xfId="2097" xr:uid="{00000000-0005-0000-0000-0000E3120000}"/>
    <cellStyle name="Migliaia [0] 35 3 2 2" xfId="12925" xr:uid="{00000000-0005-0000-0000-0000E4120000}"/>
    <cellStyle name="Migliaia [0] 35 3 2 2 2" xfId="18743" xr:uid="{00000000-0005-0000-0000-0000E5120000}"/>
    <cellStyle name="Migliaia [0] 35 3 2 2 3" xfId="24045" xr:uid="{00000000-0005-0000-0000-0000E6120000}"/>
    <cellStyle name="Migliaia [0] 35 3 2 3" xfId="16092" xr:uid="{00000000-0005-0000-0000-0000E7120000}"/>
    <cellStyle name="Migliaia [0] 35 3 2 4" xfId="21394" xr:uid="{00000000-0005-0000-0000-0000E8120000}"/>
    <cellStyle name="Migliaia [0] 35 4" xfId="2098" xr:uid="{00000000-0005-0000-0000-0000E9120000}"/>
    <cellStyle name="Migliaia [0] 35 4 2" xfId="11869" xr:uid="{00000000-0005-0000-0000-0000EA120000}"/>
    <cellStyle name="Migliaia [0] 35 4 2 2" xfId="15432" xr:uid="{00000000-0005-0000-0000-0000EB120000}"/>
    <cellStyle name="Migliaia [0] 35 4 2 2 2" xfId="20778" xr:uid="{00000000-0005-0000-0000-0000EC120000}"/>
    <cellStyle name="Migliaia [0] 35 4 2 2 3" xfId="26080" xr:uid="{00000000-0005-0000-0000-0000ED120000}"/>
    <cellStyle name="Migliaia [0] 35 4 2 3" xfId="18127" xr:uid="{00000000-0005-0000-0000-0000EE120000}"/>
    <cellStyle name="Migliaia [0] 35 4 2 4" xfId="23429" xr:uid="{00000000-0005-0000-0000-0000EF120000}"/>
    <cellStyle name="Migliaia [0] 35 4 3" xfId="12926" xr:uid="{00000000-0005-0000-0000-0000F0120000}"/>
    <cellStyle name="Migliaia [0] 35 4 3 2" xfId="18744" xr:uid="{00000000-0005-0000-0000-0000F1120000}"/>
    <cellStyle name="Migliaia [0] 35 4 3 3" xfId="24046" xr:uid="{00000000-0005-0000-0000-0000F2120000}"/>
    <cellStyle name="Migliaia [0] 35 4 4" xfId="16093" xr:uid="{00000000-0005-0000-0000-0000F3120000}"/>
    <cellStyle name="Migliaia [0] 35 4 5" xfId="21395" xr:uid="{00000000-0005-0000-0000-0000F4120000}"/>
    <cellStyle name="Migliaia [0] 35 5" xfId="2099" xr:uid="{00000000-0005-0000-0000-0000F5120000}"/>
    <cellStyle name="Migliaia [0] 35 5 2" xfId="12927" xr:uid="{00000000-0005-0000-0000-0000F6120000}"/>
    <cellStyle name="Migliaia [0] 35 5 2 2" xfId="18745" xr:uid="{00000000-0005-0000-0000-0000F7120000}"/>
    <cellStyle name="Migliaia [0] 35 5 2 3" xfId="24047" xr:uid="{00000000-0005-0000-0000-0000F8120000}"/>
    <cellStyle name="Migliaia [0] 35 5 3" xfId="16094" xr:uid="{00000000-0005-0000-0000-0000F9120000}"/>
    <cellStyle name="Migliaia [0] 35 5 4" xfId="21396" xr:uid="{00000000-0005-0000-0000-0000FA120000}"/>
    <cellStyle name="Migliaia [0] 35 6" xfId="12923" xr:uid="{00000000-0005-0000-0000-0000FB120000}"/>
    <cellStyle name="Migliaia [0] 35 6 2" xfId="18741" xr:uid="{00000000-0005-0000-0000-0000FC120000}"/>
    <cellStyle name="Migliaia [0] 35 6 3" xfId="24043" xr:uid="{00000000-0005-0000-0000-0000FD120000}"/>
    <cellStyle name="Migliaia [0] 35 7" xfId="16090" xr:uid="{00000000-0005-0000-0000-0000FE120000}"/>
    <cellStyle name="Migliaia [0] 35 8" xfId="21392" xr:uid="{00000000-0005-0000-0000-0000FF120000}"/>
    <cellStyle name="Migliaia [0] 35 9" xfId="2092" xr:uid="{00000000-0005-0000-0000-000000130000}"/>
    <cellStyle name="Migliaia [0] 36" xfId="187" xr:uid="{00000000-0005-0000-0000-000001130000}"/>
    <cellStyle name="Migliaia [0] 36 2" xfId="188" xr:uid="{00000000-0005-0000-0000-000002130000}"/>
    <cellStyle name="Migliaia [0] 36 2 2" xfId="2102" xr:uid="{00000000-0005-0000-0000-000003130000}"/>
    <cellStyle name="Migliaia [0] 36 2 3" xfId="2103" xr:uid="{00000000-0005-0000-0000-000004130000}"/>
    <cellStyle name="Migliaia [0] 36 2 3 2" xfId="12929" xr:uid="{00000000-0005-0000-0000-000005130000}"/>
    <cellStyle name="Migliaia [0] 36 2 3 2 2" xfId="18747" xr:uid="{00000000-0005-0000-0000-000006130000}"/>
    <cellStyle name="Migliaia [0] 36 2 3 2 3" xfId="24049" xr:uid="{00000000-0005-0000-0000-000007130000}"/>
    <cellStyle name="Migliaia [0] 36 2 3 3" xfId="16096" xr:uid="{00000000-0005-0000-0000-000008130000}"/>
    <cellStyle name="Migliaia [0] 36 2 3 4" xfId="21398" xr:uid="{00000000-0005-0000-0000-000009130000}"/>
    <cellStyle name="Migliaia [0] 36 2 4" xfId="2101" xr:uid="{00000000-0005-0000-0000-00000A130000}"/>
    <cellStyle name="Migliaia [0] 36 3" xfId="2104" xr:uid="{00000000-0005-0000-0000-00000B130000}"/>
    <cellStyle name="Migliaia [0] 36 3 2" xfId="2105" xr:uid="{00000000-0005-0000-0000-00000C130000}"/>
    <cellStyle name="Migliaia [0] 36 3 2 2" xfId="12930" xr:uid="{00000000-0005-0000-0000-00000D130000}"/>
    <cellStyle name="Migliaia [0] 36 3 2 2 2" xfId="18748" xr:uid="{00000000-0005-0000-0000-00000E130000}"/>
    <cellStyle name="Migliaia [0] 36 3 2 2 3" xfId="24050" xr:uid="{00000000-0005-0000-0000-00000F130000}"/>
    <cellStyle name="Migliaia [0] 36 3 2 3" xfId="16097" xr:uid="{00000000-0005-0000-0000-000010130000}"/>
    <cellStyle name="Migliaia [0] 36 3 2 4" xfId="21399" xr:uid="{00000000-0005-0000-0000-000011130000}"/>
    <cellStyle name="Migliaia [0] 36 4" xfId="2106" xr:uid="{00000000-0005-0000-0000-000012130000}"/>
    <cellStyle name="Migliaia [0] 36 4 2" xfId="11870" xr:uid="{00000000-0005-0000-0000-000013130000}"/>
    <cellStyle name="Migliaia [0] 36 4 2 2" xfId="15433" xr:uid="{00000000-0005-0000-0000-000014130000}"/>
    <cellStyle name="Migliaia [0] 36 4 2 2 2" xfId="20779" xr:uid="{00000000-0005-0000-0000-000015130000}"/>
    <cellStyle name="Migliaia [0] 36 4 2 2 3" xfId="26081" xr:uid="{00000000-0005-0000-0000-000016130000}"/>
    <cellStyle name="Migliaia [0] 36 4 2 3" xfId="18128" xr:uid="{00000000-0005-0000-0000-000017130000}"/>
    <cellStyle name="Migliaia [0] 36 4 2 4" xfId="23430" xr:uid="{00000000-0005-0000-0000-000018130000}"/>
    <cellStyle name="Migliaia [0] 36 4 3" xfId="12931" xr:uid="{00000000-0005-0000-0000-000019130000}"/>
    <cellStyle name="Migliaia [0] 36 4 3 2" xfId="18749" xr:uid="{00000000-0005-0000-0000-00001A130000}"/>
    <cellStyle name="Migliaia [0] 36 4 3 3" xfId="24051" xr:uid="{00000000-0005-0000-0000-00001B130000}"/>
    <cellStyle name="Migliaia [0] 36 4 4" xfId="16098" xr:uid="{00000000-0005-0000-0000-00001C130000}"/>
    <cellStyle name="Migliaia [0] 36 4 5" xfId="21400" xr:uid="{00000000-0005-0000-0000-00001D130000}"/>
    <cellStyle name="Migliaia [0] 36 5" xfId="2107" xr:uid="{00000000-0005-0000-0000-00001E130000}"/>
    <cellStyle name="Migliaia [0] 36 5 2" xfId="12932" xr:uid="{00000000-0005-0000-0000-00001F130000}"/>
    <cellStyle name="Migliaia [0] 36 5 2 2" xfId="18750" xr:uid="{00000000-0005-0000-0000-000020130000}"/>
    <cellStyle name="Migliaia [0] 36 5 2 3" xfId="24052" xr:uid="{00000000-0005-0000-0000-000021130000}"/>
    <cellStyle name="Migliaia [0] 36 5 3" xfId="16099" xr:uid="{00000000-0005-0000-0000-000022130000}"/>
    <cellStyle name="Migliaia [0] 36 5 4" xfId="21401" xr:uid="{00000000-0005-0000-0000-000023130000}"/>
    <cellStyle name="Migliaia [0] 36 6" xfId="12928" xr:uid="{00000000-0005-0000-0000-000024130000}"/>
    <cellStyle name="Migliaia [0] 36 6 2" xfId="18746" xr:uid="{00000000-0005-0000-0000-000025130000}"/>
    <cellStyle name="Migliaia [0] 36 6 3" xfId="24048" xr:uid="{00000000-0005-0000-0000-000026130000}"/>
    <cellStyle name="Migliaia [0] 36 7" xfId="16095" xr:uid="{00000000-0005-0000-0000-000027130000}"/>
    <cellStyle name="Migliaia [0] 36 8" xfId="21397" xr:uid="{00000000-0005-0000-0000-000028130000}"/>
    <cellStyle name="Migliaia [0] 36 9" xfId="2100" xr:uid="{00000000-0005-0000-0000-000029130000}"/>
    <cellStyle name="Migliaia [0] 37" xfId="189" xr:uid="{00000000-0005-0000-0000-00002A130000}"/>
    <cellStyle name="Migliaia [0] 37 2" xfId="190" xr:uid="{00000000-0005-0000-0000-00002B130000}"/>
    <cellStyle name="Migliaia [0] 37 2 2" xfId="2110" xr:uid="{00000000-0005-0000-0000-00002C130000}"/>
    <cellStyle name="Migliaia [0] 37 2 3" xfId="2111" xr:uid="{00000000-0005-0000-0000-00002D130000}"/>
    <cellStyle name="Migliaia [0] 37 2 3 2" xfId="12934" xr:uid="{00000000-0005-0000-0000-00002E130000}"/>
    <cellStyle name="Migliaia [0] 37 2 3 2 2" xfId="18752" xr:uid="{00000000-0005-0000-0000-00002F130000}"/>
    <cellStyle name="Migliaia [0] 37 2 3 2 3" xfId="24054" xr:uid="{00000000-0005-0000-0000-000030130000}"/>
    <cellStyle name="Migliaia [0] 37 2 3 3" xfId="16101" xr:uid="{00000000-0005-0000-0000-000031130000}"/>
    <cellStyle name="Migliaia [0] 37 2 3 4" xfId="21403" xr:uid="{00000000-0005-0000-0000-000032130000}"/>
    <cellStyle name="Migliaia [0] 37 2 4" xfId="2109" xr:uid="{00000000-0005-0000-0000-000033130000}"/>
    <cellStyle name="Migliaia [0] 37 3" xfId="2112" xr:uid="{00000000-0005-0000-0000-000034130000}"/>
    <cellStyle name="Migliaia [0] 37 3 2" xfId="2113" xr:uid="{00000000-0005-0000-0000-000035130000}"/>
    <cellStyle name="Migliaia [0] 37 3 2 2" xfId="12935" xr:uid="{00000000-0005-0000-0000-000036130000}"/>
    <cellStyle name="Migliaia [0] 37 3 2 2 2" xfId="18753" xr:uid="{00000000-0005-0000-0000-000037130000}"/>
    <cellStyle name="Migliaia [0] 37 3 2 2 3" xfId="24055" xr:uid="{00000000-0005-0000-0000-000038130000}"/>
    <cellStyle name="Migliaia [0] 37 3 2 3" xfId="16102" xr:uid="{00000000-0005-0000-0000-000039130000}"/>
    <cellStyle name="Migliaia [0] 37 3 2 4" xfId="21404" xr:uid="{00000000-0005-0000-0000-00003A130000}"/>
    <cellStyle name="Migliaia [0] 37 4" xfId="2114" xr:uid="{00000000-0005-0000-0000-00003B130000}"/>
    <cellStyle name="Migliaia [0] 37 4 2" xfId="11871" xr:uid="{00000000-0005-0000-0000-00003C130000}"/>
    <cellStyle name="Migliaia [0] 37 4 2 2" xfId="15434" xr:uid="{00000000-0005-0000-0000-00003D130000}"/>
    <cellStyle name="Migliaia [0] 37 4 2 2 2" xfId="20780" xr:uid="{00000000-0005-0000-0000-00003E130000}"/>
    <cellStyle name="Migliaia [0] 37 4 2 2 3" xfId="26082" xr:uid="{00000000-0005-0000-0000-00003F130000}"/>
    <cellStyle name="Migliaia [0] 37 4 2 3" xfId="18129" xr:uid="{00000000-0005-0000-0000-000040130000}"/>
    <cellStyle name="Migliaia [0] 37 4 2 4" xfId="23431" xr:uid="{00000000-0005-0000-0000-000041130000}"/>
    <cellStyle name="Migliaia [0] 37 4 3" xfId="12936" xr:uid="{00000000-0005-0000-0000-000042130000}"/>
    <cellStyle name="Migliaia [0] 37 4 3 2" xfId="18754" xr:uid="{00000000-0005-0000-0000-000043130000}"/>
    <cellStyle name="Migliaia [0] 37 4 3 3" xfId="24056" xr:uid="{00000000-0005-0000-0000-000044130000}"/>
    <cellStyle name="Migliaia [0] 37 4 4" xfId="16103" xr:uid="{00000000-0005-0000-0000-000045130000}"/>
    <cellStyle name="Migliaia [0] 37 4 5" xfId="21405" xr:uid="{00000000-0005-0000-0000-000046130000}"/>
    <cellStyle name="Migliaia [0] 37 5" xfId="2115" xr:uid="{00000000-0005-0000-0000-000047130000}"/>
    <cellStyle name="Migliaia [0] 37 5 2" xfId="12937" xr:uid="{00000000-0005-0000-0000-000048130000}"/>
    <cellStyle name="Migliaia [0] 37 5 2 2" xfId="18755" xr:uid="{00000000-0005-0000-0000-000049130000}"/>
    <cellStyle name="Migliaia [0] 37 5 2 3" xfId="24057" xr:uid="{00000000-0005-0000-0000-00004A130000}"/>
    <cellStyle name="Migliaia [0] 37 5 3" xfId="16104" xr:uid="{00000000-0005-0000-0000-00004B130000}"/>
    <cellStyle name="Migliaia [0] 37 5 4" xfId="21406" xr:uid="{00000000-0005-0000-0000-00004C130000}"/>
    <cellStyle name="Migliaia [0] 37 6" xfId="12933" xr:uid="{00000000-0005-0000-0000-00004D130000}"/>
    <cellStyle name="Migliaia [0] 37 6 2" xfId="18751" xr:uid="{00000000-0005-0000-0000-00004E130000}"/>
    <cellStyle name="Migliaia [0] 37 6 3" xfId="24053" xr:uid="{00000000-0005-0000-0000-00004F130000}"/>
    <cellStyle name="Migliaia [0] 37 7" xfId="16100" xr:uid="{00000000-0005-0000-0000-000050130000}"/>
    <cellStyle name="Migliaia [0] 37 8" xfId="21402" xr:uid="{00000000-0005-0000-0000-000051130000}"/>
    <cellStyle name="Migliaia [0] 37 9" xfId="2108" xr:uid="{00000000-0005-0000-0000-000052130000}"/>
    <cellStyle name="Migliaia [0] 38" xfId="191" xr:uid="{00000000-0005-0000-0000-000053130000}"/>
    <cellStyle name="Migliaia [0] 38 2" xfId="192" xr:uid="{00000000-0005-0000-0000-000054130000}"/>
    <cellStyle name="Migliaia [0] 38 2 2" xfId="2118" xr:uid="{00000000-0005-0000-0000-000055130000}"/>
    <cellStyle name="Migliaia [0] 38 2 3" xfId="2119" xr:uid="{00000000-0005-0000-0000-000056130000}"/>
    <cellStyle name="Migliaia [0] 38 2 3 2" xfId="12939" xr:uid="{00000000-0005-0000-0000-000057130000}"/>
    <cellStyle name="Migliaia [0] 38 2 3 2 2" xfId="18757" xr:uid="{00000000-0005-0000-0000-000058130000}"/>
    <cellStyle name="Migliaia [0] 38 2 3 2 3" xfId="24059" xr:uid="{00000000-0005-0000-0000-000059130000}"/>
    <cellStyle name="Migliaia [0] 38 2 3 3" xfId="16106" xr:uid="{00000000-0005-0000-0000-00005A130000}"/>
    <cellStyle name="Migliaia [0] 38 2 3 4" xfId="21408" xr:uid="{00000000-0005-0000-0000-00005B130000}"/>
    <cellStyle name="Migliaia [0] 38 2 4" xfId="2117" xr:uid="{00000000-0005-0000-0000-00005C130000}"/>
    <cellStyle name="Migliaia [0] 38 3" xfId="2120" xr:uid="{00000000-0005-0000-0000-00005D130000}"/>
    <cellStyle name="Migliaia [0] 38 3 2" xfId="2121" xr:uid="{00000000-0005-0000-0000-00005E130000}"/>
    <cellStyle name="Migliaia [0] 38 3 2 2" xfId="12940" xr:uid="{00000000-0005-0000-0000-00005F130000}"/>
    <cellStyle name="Migliaia [0] 38 3 2 2 2" xfId="18758" xr:uid="{00000000-0005-0000-0000-000060130000}"/>
    <cellStyle name="Migliaia [0] 38 3 2 2 3" xfId="24060" xr:uid="{00000000-0005-0000-0000-000061130000}"/>
    <cellStyle name="Migliaia [0] 38 3 2 3" xfId="16107" xr:uid="{00000000-0005-0000-0000-000062130000}"/>
    <cellStyle name="Migliaia [0] 38 3 2 4" xfId="21409" xr:uid="{00000000-0005-0000-0000-000063130000}"/>
    <cellStyle name="Migliaia [0] 38 4" xfId="2122" xr:uid="{00000000-0005-0000-0000-000064130000}"/>
    <cellStyle name="Migliaia [0] 38 4 2" xfId="11872" xr:uid="{00000000-0005-0000-0000-000065130000}"/>
    <cellStyle name="Migliaia [0] 38 4 2 2" xfId="15435" xr:uid="{00000000-0005-0000-0000-000066130000}"/>
    <cellStyle name="Migliaia [0] 38 4 2 2 2" xfId="20781" xr:uid="{00000000-0005-0000-0000-000067130000}"/>
    <cellStyle name="Migliaia [0] 38 4 2 2 3" xfId="26083" xr:uid="{00000000-0005-0000-0000-000068130000}"/>
    <cellStyle name="Migliaia [0] 38 4 2 3" xfId="18130" xr:uid="{00000000-0005-0000-0000-000069130000}"/>
    <cellStyle name="Migliaia [0] 38 4 2 4" xfId="23432" xr:uid="{00000000-0005-0000-0000-00006A130000}"/>
    <cellStyle name="Migliaia [0] 38 4 3" xfId="12941" xr:uid="{00000000-0005-0000-0000-00006B130000}"/>
    <cellStyle name="Migliaia [0] 38 4 3 2" xfId="18759" xr:uid="{00000000-0005-0000-0000-00006C130000}"/>
    <cellStyle name="Migliaia [0] 38 4 3 3" xfId="24061" xr:uid="{00000000-0005-0000-0000-00006D130000}"/>
    <cellStyle name="Migliaia [0] 38 4 4" xfId="16108" xr:uid="{00000000-0005-0000-0000-00006E130000}"/>
    <cellStyle name="Migliaia [0] 38 4 5" xfId="21410" xr:uid="{00000000-0005-0000-0000-00006F130000}"/>
    <cellStyle name="Migliaia [0] 38 5" xfId="2123" xr:uid="{00000000-0005-0000-0000-000070130000}"/>
    <cellStyle name="Migliaia [0] 38 5 2" xfId="12942" xr:uid="{00000000-0005-0000-0000-000071130000}"/>
    <cellStyle name="Migliaia [0] 38 5 2 2" xfId="18760" xr:uid="{00000000-0005-0000-0000-000072130000}"/>
    <cellStyle name="Migliaia [0] 38 5 2 3" xfId="24062" xr:uid="{00000000-0005-0000-0000-000073130000}"/>
    <cellStyle name="Migliaia [0] 38 5 3" xfId="16109" xr:uid="{00000000-0005-0000-0000-000074130000}"/>
    <cellStyle name="Migliaia [0] 38 5 4" xfId="21411" xr:uid="{00000000-0005-0000-0000-000075130000}"/>
    <cellStyle name="Migliaia [0] 38 6" xfId="12938" xr:uid="{00000000-0005-0000-0000-000076130000}"/>
    <cellStyle name="Migliaia [0] 38 6 2" xfId="18756" xr:uid="{00000000-0005-0000-0000-000077130000}"/>
    <cellStyle name="Migliaia [0] 38 6 3" xfId="24058" xr:uid="{00000000-0005-0000-0000-000078130000}"/>
    <cellStyle name="Migliaia [0] 38 7" xfId="16105" xr:uid="{00000000-0005-0000-0000-000079130000}"/>
    <cellStyle name="Migliaia [0] 38 8" xfId="21407" xr:uid="{00000000-0005-0000-0000-00007A130000}"/>
    <cellStyle name="Migliaia [0] 38 9" xfId="2116" xr:uid="{00000000-0005-0000-0000-00007B130000}"/>
    <cellStyle name="Migliaia [0] 39" xfId="193" xr:uid="{00000000-0005-0000-0000-00007C130000}"/>
    <cellStyle name="Migliaia [0] 39 2" xfId="194" xr:uid="{00000000-0005-0000-0000-00007D130000}"/>
    <cellStyle name="Migliaia [0] 39 2 2" xfId="2126" xr:uid="{00000000-0005-0000-0000-00007E130000}"/>
    <cellStyle name="Migliaia [0] 39 2 3" xfId="2127" xr:uid="{00000000-0005-0000-0000-00007F130000}"/>
    <cellStyle name="Migliaia [0] 39 2 3 2" xfId="12944" xr:uid="{00000000-0005-0000-0000-000080130000}"/>
    <cellStyle name="Migliaia [0] 39 2 3 2 2" xfId="18762" xr:uid="{00000000-0005-0000-0000-000081130000}"/>
    <cellStyle name="Migliaia [0] 39 2 3 2 3" xfId="24064" xr:uid="{00000000-0005-0000-0000-000082130000}"/>
    <cellStyle name="Migliaia [0] 39 2 3 3" xfId="16111" xr:uid="{00000000-0005-0000-0000-000083130000}"/>
    <cellStyle name="Migliaia [0] 39 2 3 4" xfId="21413" xr:uid="{00000000-0005-0000-0000-000084130000}"/>
    <cellStyle name="Migliaia [0] 39 2 4" xfId="2125" xr:uid="{00000000-0005-0000-0000-000085130000}"/>
    <cellStyle name="Migliaia [0] 39 3" xfId="2128" xr:uid="{00000000-0005-0000-0000-000086130000}"/>
    <cellStyle name="Migliaia [0] 39 3 2" xfId="2129" xr:uid="{00000000-0005-0000-0000-000087130000}"/>
    <cellStyle name="Migliaia [0] 39 3 2 2" xfId="12945" xr:uid="{00000000-0005-0000-0000-000088130000}"/>
    <cellStyle name="Migliaia [0] 39 3 2 2 2" xfId="18763" xr:uid="{00000000-0005-0000-0000-000089130000}"/>
    <cellStyle name="Migliaia [0] 39 3 2 2 3" xfId="24065" xr:uid="{00000000-0005-0000-0000-00008A130000}"/>
    <cellStyle name="Migliaia [0] 39 3 2 3" xfId="16112" xr:uid="{00000000-0005-0000-0000-00008B130000}"/>
    <cellStyle name="Migliaia [0] 39 3 2 4" xfId="21414" xr:uid="{00000000-0005-0000-0000-00008C130000}"/>
    <cellStyle name="Migliaia [0] 39 4" xfId="2130" xr:uid="{00000000-0005-0000-0000-00008D130000}"/>
    <cellStyle name="Migliaia [0] 39 4 2" xfId="11873" xr:uid="{00000000-0005-0000-0000-00008E130000}"/>
    <cellStyle name="Migliaia [0] 39 4 2 2" xfId="15436" xr:uid="{00000000-0005-0000-0000-00008F130000}"/>
    <cellStyle name="Migliaia [0] 39 4 2 2 2" xfId="20782" xr:uid="{00000000-0005-0000-0000-000090130000}"/>
    <cellStyle name="Migliaia [0] 39 4 2 2 3" xfId="26084" xr:uid="{00000000-0005-0000-0000-000091130000}"/>
    <cellStyle name="Migliaia [0] 39 4 2 3" xfId="18131" xr:uid="{00000000-0005-0000-0000-000092130000}"/>
    <cellStyle name="Migliaia [0] 39 4 2 4" xfId="23433" xr:uid="{00000000-0005-0000-0000-000093130000}"/>
    <cellStyle name="Migliaia [0] 39 4 3" xfId="12946" xr:uid="{00000000-0005-0000-0000-000094130000}"/>
    <cellStyle name="Migliaia [0] 39 4 3 2" xfId="18764" xr:uid="{00000000-0005-0000-0000-000095130000}"/>
    <cellStyle name="Migliaia [0] 39 4 3 3" xfId="24066" xr:uid="{00000000-0005-0000-0000-000096130000}"/>
    <cellStyle name="Migliaia [0] 39 4 4" xfId="16113" xr:uid="{00000000-0005-0000-0000-000097130000}"/>
    <cellStyle name="Migliaia [0] 39 4 5" xfId="21415" xr:uid="{00000000-0005-0000-0000-000098130000}"/>
    <cellStyle name="Migliaia [0] 39 5" xfId="2131" xr:uid="{00000000-0005-0000-0000-000099130000}"/>
    <cellStyle name="Migliaia [0] 39 5 2" xfId="12947" xr:uid="{00000000-0005-0000-0000-00009A130000}"/>
    <cellStyle name="Migliaia [0] 39 5 2 2" xfId="18765" xr:uid="{00000000-0005-0000-0000-00009B130000}"/>
    <cellStyle name="Migliaia [0] 39 5 2 3" xfId="24067" xr:uid="{00000000-0005-0000-0000-00009C130000}"/>
    <cellStyle name="Migliaia [0] 39 5 3" xfId="16114" xr:uid="{00000000-0005-0000-0000-00009D130000}"/>
    <cellStyle name="Migliaia [0] 39 5 4" xfId="21416" xr:uid="{00000000-0005-0000-0000-00009E130000}"/>
    <cellStyle name="Migliaia [0] 39 6" xfId="12943" xr:uid="{00000000-0005-0000-0000-00009F130000}"/>
    <cellStyle name="Migliaia [0] 39 6 2" xfId="18761" xr:uid="{00000000-0005-0000-0000-0000A0130000}"/>
    <cellStyle name="Migliaia [0] 39 6 3" xfId="24063" xr:uid="{00000000-0005-0000-0000-0000A1130000}"/>
    <cellStyle name="Migliaia [0] 39 7" xfId="16110" xr:uid="{00000000-0005-0000-0000-0000A2130000}"/>
    <cellStyle name="Migliaia [0] 39 8" xfId="21412" xr:uid="{00000000-0005-0000-0000-0000A3130000}"/>
    <cellStyle name="Migliaia [0] 39 9" xfId="2124" xr:uid="{00000000-0005-0000-0000-0000A4130000}"/>
    <cellStyle name="Migliaia [0] 4" xfId="195" xr:uid="{00000000-0005-0000-0000-0000A5130000}"/>
    <cellStyle name="Migliaia [0] 4 2" xfId="196" xr:uid="{00000000-0005-0000-0000-0000A6130000}"/>
    <cellStyle name="Migliaia [0] 4 2 2" xfId="2134" xr:uid="{00000000-0005-0000-0000-0000A7130000}"/>
    <cellStyle name="Migliaia [0] 4 2 3" xfId="2135" xr:uid="{00000000-0005-0000-0000-0000A8130000}"/>
    <cellStyle name="Migliaia [0] 4 2 3 2" xfId="12949" xr:uid="{00000000-0005-0000-0000-0000A9130000}"/>
    <cellStyle name="Migliaia [0] 4 2 3 2 2" xfId="18767" xr:uid="{00000000-0005-0000-0000-0000AA130000}"/>
    <cellStyle name="Migliaia [0] 4 2 3 2 3" xfId="24069" xr:uid="{00000000-0005-0000-0000-0000AB130000}"/>
    <cellStyle name="Migliaia [0] 4 2 3 3" xfId="16116" xr:uid="{00000000-0005-0000-0000-0000AC130000}"/>
    <cellStyle name="Migliaia [0] 4 2 3 4" xfId="21418" xr:uid="{00000000-0005-0000-0000-0000AD130000}"/>
    <cellStyle name="Migliaia [0] 4 2 4" xfId="2133" xr:uid="{00000000-0005-0000-0000-0000AE130000}"/>
    <cellStyle name="Migliaia [0] 4 3" xfId="2136" xr:uid="{00000000-0005-0000-0000-0000AF130000}"/>
    <cellStyle name="Migliaia [0] 4 3 2" xfId="2137" xr:uid="{00000000-0005-0000-0000-0000B0130000}"/>
    <cellStyle name="Migliaia [0] 4 3 2 2" xfId="12950" xr:uid="{00000000-0005-0000-0000-0000B1130000}"/>
    <cellStyle name="Migliaia [0] 4 3 2 2 2" xfId="18768" xr:uid="{00000000-0005-0000-0000-0000B2130000}"/>
    <cellStyle name="Migliaia [0] 4 3 2 2 3" xfId="24070" xr:uid="{00000000-0005-0000-0000-0000B3130000}"/>
    <cellStyle name="Migliaia [0] 4 3 2 3" xfId="16117" xr:uid="{00000000-0005-0000-0000-0000B4130000}"/>
    <cellStyle name="Migliaia [0] 4 3 2 4" xfId="21419" xr:uid="{00000000-0005-0000-0000-0000B5130000}"/>
    <cellStyle name="Migliaia [0] 4 4" xfId="2138" xr:uid="{00000000-0005-0000-0000-0000B6130000}"/>
    <cellStyle name="Migliaia [0] 4 4 2" xfId="11874" xr:uid="{00000000-0005-0000-0000-0000B7130000}"/>
    <cellStyle name="Migliaia [0] 4 4 2 2" xfId="15437" xr:uid="{00000000-0005-0000-0000-0000B8130000}"/>
    <cellStyle name="Migliaia [0] 4 4 2 2 2" xfId="20783" xr:uid="{00000000-0005-0000-0000-0000B9130000}"/>
    <cellStyle name="Migliaia [0] 4 4 2 2 3" xfId="26085" xr:uid="{00000000-0005-0000-0000-0000BA130000}"/>
    <cellStyle name="Migliaia [0] 4 4 2 3" xfId="18132" xr:uid="{00000000-0005-0000-0000-0000BB130000}"/>
    <cellStyle name="Migliaia [0] 4 4 2 4" xfId="23434" xr:uid="{00000000-0005-0000-0000-0000BC130000}"/>
    <cellStyle name="Migliaia [0] 4 4 3" xfId="12951" xr:uid="{00000000-0005-0000-0000-0000BD130000}"/>
    <cellStyle name="Migliaia [0] 4 4 3 2" xfId="18769" xr:uid="{00000000-0005-0000-0000-0000BE130000}"/>
    <cellStyle name="Migliaia [0] 4 4 3 3" xfId="24071" xr:uid="{00000000-0005-0000-0000-0000BF130000}"/>
    <cellStyle name="Migliaia [0] 4 4 4" xfId="16118" xr:uid="{00000000-0005-0000-0000-0000C0130000}"/>
    <cellStyle name="Migliaia [0] 4 4 5" xfId="21420" xr:uid="{00000000-0005-0000-0000-0000C1130000}"/>
    <cellStyle name="Migliaia [0] 4 5" xfId="2139" xr:uid="{00000000-0005-0000-0000-0000C2130000}"/>
    <cellStyle name="Migliaia [0] 4 5 2" xfId="12952" xr:uid="{00000000-0005-0000-0000-0000C3130000}"/>
    <cellStyle name="Migliaia [0] 4 5 2 2" xfId="18770" xr:uid="{00000000-0005-0000-0000-0000C4130000}"/>
    <cellStyle name="Migliaia [0] 4 5 2 3" xfId="24072" xr:uid="{00000000-0005-0000-0000-0000C5130000}"/>
    <cellStyle name="Migliaia [0] 4 5 3" xfId="16119" xr:uid="{00000000-0005-0000-0000-0000C6130000}"/>
    <cellStyle name="Migliaia [0] 4 5 4" xfId="21421" xr:uid="{00000000-0005-0000-0000-0000C7130000}"/>
    <cellStyle name="Migliaia [0] 4 6" xfId="12948" xr:uid="{00000000-0005-0000-0000-0000C8130000}"/>
    <cellStyle name="Migliaia [0] 4 6 2" xfId="18766" xr:uid="{00000000-0005-0000-0000-0000C9130000}"/>
    <cellStyle name="Migliaia [0] 4 6 3" xfId="24068" xr:uid="{00000000-0005-0000-0000-0000CA130000}"/>
    <cellStyle name="Migliaia [0] 4 7" xfId="16115" xr:uid="{00000000-0005-0000-0000-0000CB130000}"/>
    <cellStyle name="Migliaia [0] 4 8" xfId="21417" xr:uid="{00000000-0005-0000-0000-0000CC130000}"/>
    <cellStyle name="Migliaia [0] 4 9" xfId="2132" xr:uid="{00000000-0005-0000-0000-0000CD130000}"/>
    <cellStyle name="Migliaia [0] 40" xfId="197" xr:uid="{00000000-0005-0000-0000-0000CE130000}"/>
    <cellStyle name="Migliaia [0] 40 2" xfId="198" xr:uid="{00000000-0005-0000-0000-0000CF130000}"/>
    <cellStyle name="Migliaia [0] 40 2 2" xfId="2142" xr:uid="{00000000-0005-0000-0000-0000D0130000}"/>
    <cellStyle name="Migliaia [0] 40 2 3" xfId="2143" xr:uid="{00000000-0005-0000-0000-0000D1130000}"/>
    <cellStyle name="Migliaia [0] 40 2 3 2" xfId="12954" xr:uid="{00000000-0005-0000-0000-0000D2130000}"/>
    <cellStyle name="Migliaia [0] 40 2 3 2 2" xfId="18772" xr:uid="{00000000-0005-0000-0000-0000D3130000}"/>
    <cellStyle name="Migliaia [0] 40 2 3 2 3" xfId="24074" xr:uid="{00000000-0005-0000-0000-0000D4130000}"/>
    <cellStyle name="Migliaia [0] 40 2 3 3" xfId="16121" xr:uid="{00000000-0005-0000-0000-0000D5130000}"/>
    <cellStyle name="Migliaia [0] 40 2 3 4" xfId="21423" xr:uid="{00000000-0005-0000-0000-0000D6130000}"/>
    <cellStyle name="Migliaia [0] 40 2 4" xfId="2141" xr:uid="{00000000-0005-0000-0000-0000D7130000}"/>
    <cellStyle name="Migliaia [0] 40 3" xfId="2144" xr:uid="{00000000-0005-0000-0000-0000D8130000}"/>
    <cellStyle name="Migliaia [0] 40 3 2" xfId="2145" xr:uid="{00000000-0005-0000-0000-0000D9130000}"/>
    <cellStyle name="Migliaia [0] 40 3 2 2" xfId="12955" xr:uid="{00000000-0005-0000-0000-0000DA130000}"/>
    <cellStyle name="Migliaia [0] 40 3 2 2 2" xfId="18773" xr:uid="{00000000-0005-0000-0000-0000DB130000}"/>
    <cellStyle name="Migliaia [0] 40 3 2 2 3" xfId="24075" xr:uid="{00000000-0005-0000-0000-0000DC130000}"/>
    <cellStyle name="Migliaia [0] 40 3 2 3" xfId="16122" xr:uid="{00000000-0005-0000-0000-0000DD130000}"/>
    <cellStyle name="Migliaia [0] 40 3 2 4" xfId="21424" xr:uid="{00000000-0005-0000-0000-0000DE130000}"/>
    <cellStyle name="Migliaia [0] 40 4" xfId="2146" xr:uid="{00000000-0005-0000-0000-0000DF130000}"/>
    <cellStyle name="Migliaia [0] 40 4 2" xfId="11875" xr:uid="{00000000-0005-0000-0000-0000E0130000}"/>
    <cellStyle name="Migliaia [0] 40 4 2 2" xfId="15438" xr:uid="{00000000-0005-0000-0000-0000E1130000}"/>
    <cellStyle name="Migliaia [0] 40 4 2 2 2" xfId="20784" xr:uid="{00000000-0005-0000-0000-0000E2130000}"/>
    <cellStyle name="Migliaia [0] 40 4 2 2 3" xfId="26086" xr:uid="{00000000-0005-0000-0000-0000E3130000}"/>
    <cellStyle name="Migliaia [0] 40 4 2 3" xfId="18133" xr:uid="{00000000-0005-0000-0000-0000E4130000}"/>
    <cellStyle name="Migliaia [0] 40 4 2 4" xfId="23435" xr:uid="{00000000-0005-0000-0000-0000E5130000}"/>
    <cellStyle name="Migliaia [0] 40 4 3" xfId="12956" xr:uid="{00000000-0005-0000-0000-0000E6130000}"/>
    <cellStyle name="Migliaia [0] 40 4 3 2" xfId="18774" xr:uid="{00000000-0005-0000-0000-0000E7130000}"/>
    <cellStyle name="Migliaia [0] 40 4 3 3" xfId="24076" xr:uid="{00000000-0005-0000-0000-0000E8130000}"/>
    <cellStyle name="Migliaia [0] 40 4 4" xfId="16123" xr:uid="{00000000-0005-0000-0000-0000E9130000}"/>
    <cellStyle name="Migliaia [0] 40 4 5" xfId="21425" xr:uid="{00000000-0005-0000-0000-0000EA130000}"/>
    <cellStyle name="Migliaia [0] 40 5" xfId="2147" xr:uid="{00000000-0005-0000-0000-0000EB130000}"/>
    <cellStyle name="Migliaia [0] 40 5 2" xfId="12957" xr:uid="{00000000-0005-0000-0000-0000EC130000}"/>
    <cellStyle name="Migliaia [0] 40 5 2 2" xfId="18775" xr:uid="{00000000-0005-0000-0000-0000ED130000}"/>
    <cellStyle name="Migliaia [0] 40 5 2 3" xfId="24077" xr:uid="{00000000-0005-0000-0000-0000EE130000}"/>
    <cellStyle name="Migliaia [0] 40 5 3" xfId="16124" xr:uid="{00000000-0005-0000-0000-0000EF130000}"/>
    <cellStyle name="Migliaia [0] 40 5 4" xfId="21426" xr:uid="{00000000-0005-0000-0000-0000F0130000}"/>
    <cellStyle name="Migliaia [0] 40 6" xfId="12953" xr:uid="{00000000-0005-0000-0000-0000F1130000}"/>
    <cellStyle name="Migliaia [0] 40 6 2" xfId="18771" xr:uid="{00000000-0005-0000-0000-0000F2130000}"/>
    <cellStyle name="Migliaia [0] 40 6 3" xfId="24073" xr:uid="{00000000-0005-0000-0000-0000F3130000}"/>
    <cellStyle name="Migliaia [0] 40 7" xfId="16120" xr:uid="{00000000-0005-0000-0000-0000F4130000}"/>
    <cellStyle name="Migliaia [0] 40 8" xfId="21422" xr:uid="{00000000-0005-0000-0000-0000F5130000}"/>
    <cellStyle name="Migliaia [0] 40 9" xfId="2140" xr:uid="{00000000-0005-0000-0000-0000F6130000}"/>
    <cellStyle name="Migliaia [0] 41" xfId="199" xr:uid="{00000000-0005-0000-0000-0000F7130000}"/>
    <cellStyle name="Migliaia [0] 41 2" xfId="200" xr:uid="{00000000-0005-0000-0000-0000F8130000}"/>
    <cellStyle name="Migliaia [0] 41 2 2" xfId="2150" xr:uid="{00000000-0005-0000-0000-0000F9130000}"/>
    <cellStyle name="Migliaia [0] 41 2 3" xfId="2151" xr:uid="{00000000-0005-0000-0000-0000FA130000}"/>
    <cellStyle name="Migliaia [0] 41 2 3 2" xfId="12959" xr:uid="{00000000-0005-0000-0000-0000FB130000}"/>
    <cellStyle name="Migliaia [0] 41 2 3 2 2" xfId="18777" xr:uid="{00000000-0005-0000-0000-0000FC130000}"/>
    <cellStyle name="Migliaia [0] 41 2 3 2 3" xfId="24079" xr:uid="{00000000-0005-0000-0000-0000FD130000}"/>
    <cellStyle name="Migliaia [0] 41 2 3 3" xfId="16126" xr:uid="{00000000-0005-0000-0000-0000FE130000}"/>
    <cellStyle name="Migliaia [0] 41 2 3 4" xfId="21428" xr:uid="{00000000-0005-0000-0000-0000FF130000}"/>
    <cellStyle name="Migliaia [0] 41 2 4" xfId="2149" xr:uid="{00000000-0005-0000-0000-000000140000}"/>
    <cellStyle name="Migliaia [0] 41 3" xfId="2152" xr:uid="{00000000-0005-0000-0000-000001140000}"/>
    <cellStyle name="Migliaia [0] 41 3 2" xfId="2153" xr:uid="{00000000-0005-0000-0000-000002140000}"/>
    <cellStyle name="Migliaia [0] 41 3 2 2" xfId="12960" xr:uid="{00000000-0005-0000-0000-000003140000}"/>
    <cellStyle name="Migliaia [0] 41 3 2 2 2" xfId="18778" xr:uid="{00000000-0005-0000-0000-000004140000}"/>
    <cellStyle name="Migliaia [0] 41 3 2 2 3" xfId="24080" xr:uid="{00000000-0005-0000-0000-000005140000}"/>
    <cellStyle name="Migliaia [0] 41 3 2 3" xfId="16127" xr:uid="{00000000-0005-0000-0000-000006140000}"/>
    <cellStyle name="Migliaia [0] 41 3 2 4" xfId="21429" xr:uid="{00000000-0005-0000-0000-000007140000}"/>
    <cellStyle name="Migliaia [0] 41 4" xfId="2154" xr:uid="{00000000-0005-0000-0000-000008140000}"/>
    <cellStyle name="Migliaia [0] 41 4 2" xfId="11876" xr:uid="{00000000-0005-0000-0000-000009140000}"/>
    <cellStyle name="Migliaia [0] 41 4 2 2" xfId="15439" xr:uid="{00000000-0005-0000-0000-00000A140000}"/>
    <cellStyle name="Migliaia [0] 41 4 2 2 2" xfId="20785" xr:uid="{00000000-0005-0000-0000-00000B140000}"/>
    <cellStyle name="Migliaia [0] 41 4 2 2 3" xfId="26087" xr:uid="{00000000-0005-0000-0000-00000C140000}"/>
    <cellStyle name="Migliaia [0] 41 4 2 3" xfId="18134" xr:uid="{00000000-0005-0000-0000-00000D140000}"/>
    <cellStyle name="Migliaia [0] 41 4 2 4" xfId="23436" xr:uid="{00000000-0005-0000-0000-00000E140000}"/>
    <cellStyle name="Migliaia [0] 41 4 3" xfId="12961" xr:uid="{00000000-0005-0000-0000-00000F140000}"/>
    <cellStyle name="Migliaia [0] 41 4 3 2" xfId="18779" xr:uid="{00000000-0005-0000-0000-000010140000}"/>
    <cellStyle name="Migliaia [0] 41 4 3 3" xfId="24081" xr:uid="{00000000-0005-0000-0000-000011140000}"/>
    <cellStyle name="Migliaia [0] 41 4 4" xfId="16128" xr:uid="{00000000-0005-0000-0000-000012140000}"/>
    <cellStyle name="Migliaia [0] 41 4 5" xfId="21430" xr:uid="{00000000-0005-0000-0000-000013140000}"/>
    <cellStyle name="Migliaia [0] 41 5" xfId="2155" xr:uid="{00000000-0005-0000-0000-000014140000}"/>
    <cellStyle name="Migliaia [0] 41 5 2" xfId="12962" xr:uid="{00000000-0005-0000-0000-000015140000}"/>
    <cellStyle name="Migliaia [0] 41 5 2 2" xfId="18780" xr:uid="{00000000-0005-0000-0000-000016140000}"/>
    <cellStyle name="Migliaia [0] 41 5 2 3" xfId="24082" xr:uid="{00000000-0005-0000-0000-000017140000}"/>
    <cellStyle name="Migliaia [0] 41 5 3" xfId="16129" xr:uid="{00000000-0005-0000-0000-000018140000}"/>
    <cellStyle name="Migliaia [0] 41 5 4" xfId="21431" xr:uid="{00000000-0005-0000-0000-000019140000}"/>
    <cellStyle name="Migliaia [0] 41 6" xfId="12958" xr:uid="{00000000-0005-0000-0000-00001A140000}"/>
    <cellStyle name="Migliaia [0] 41 6 2" xfId="18776" xr:uid="{00000000-0005-0000-0000-00001B140000}"/>
    <cellStyle name="Migliaia [0] 41 6 3" xfId="24078" xr:uid="{00000000-0005-0000-0000-00001C140000}"/>
    <cellStyle name="Migliaia [0] 41 7" xfId="16125" xr:uid="{00000000-0005-0000-0000-00001D140000}"/>
    <cellStyle name="Migliaia [0] 41 8" xfId="21427" xr:uid="{00000000-0005-0000-0000-00001E140000}"/>
    <cellStyle name="Migliaia [0] 41 9" xfId="2148" xr:uid="{00000000-0005-0000-0000-00001F140000}"/>
    <cellStyle name="Migliaia [0] 42" xfId="201" xr:uid="{00000000-0005-0000-0000-000020140000}"/>
    <cellStyle name="Migliaia [0] 42 2" xfId="202" xr:uid="{00000000-0005-0000-0000-000021140000}"/>
    <cellStyle name="Migliaia [0] 42 2 2" xfId="2158" xr:uid="{00000000-0005-0000-0000-000022140000}"/>
    <cellStyle name="Migliaia [0] 42 2 3" xfId="2159" xr:uid="{00000000-0005-0000-0000-000023140000}"/>
    <cellStyle name="Migliaia [0] 42 2 3 2" xfId="12964" xr:uid="{00000000-0005-0000-0000-000024140000}"/>
    <cellStyle name="Migliaia [0] 42 2 3 2 2" xfId="18782" xr:uid="{00000000-0005-0000-0000-000025140000}"/>
    <cellStyle name="Migliaia [0] 42 2 3 2 3" xfId="24084" xr:uid="{00000000-0005-0000-0000-000026140000}"/>
    <cellStyle name="Migliaia [0] 42 2 3 3" xfId="16131" xr:uid="{00000000-0005-0000-0000-000027140000}"/>
    <cellStyle name="Migliaia [0] 42 2 3 4" xfId="21433" xr:uid="{00000000-0005-0000-0000-000028140000}"/>
    <cellStyle name="Migliaia [0] 42 2 4" xfId="2157" xr:uid="{00000000-0005-0000-0000-000029140000}"/>
    <cellStyle name="Migliaia [0] 42 3" xfId="2160" xr:uid="{00000000-0005-0000-0000-00002A140000}"/>
    <cellStyle name="Migliaia [0] 42 3 2" xfId="2161" xr:uid="{00000000-0005-0000-0000-00002B140000}"/>
    <cellStyle name="Migliaia [0] 42 3 2 2" xfId="12965" xr:uid="{00000000-0005-0000-0000-00002C140000}"/>
    <cellStyle name="Migliaia [0] 42 3 2 2 2" xfId="18783" xr:uid="{00000000-0005-0000-0000-00002D140000}"/>
    <cellStyle name="Migliaia [0] 42 3 2 2 3" xfId="24085" xr:uid="{00000000-0005-0000-0000-00002E140000}"/>
    <cellStyle name="Migliaia [0] 42 3 2 3" xfId="16132" xr:uid="{00000000-0005-0000-0000-00002F140000}"/>
    <cellStyle name="Migliaia [0] 42 3 2 4" xfId="21434" xr:uid="{00000000-0005-0000-0000-000030140000}"/>
    <cellStyle name="Migliaia [0] 42 4" xfId="2162" xr:uid="{00000000-0005-0000-0000-000031140000}"/>
    <cellStyle name="Migliaia [0] 42 4 2" xfId="11877" xr:uid="{00000000-0005-0000-0000-000032140000}"/>
    <cellStyle name="Migliaia [0] 42 4 2 2" xfId="15440" xr:uid="{00000000-0005-0000-0000-000033140000}"/>
    <cellStyle name="Migliaia [0] 42 4 2 2 2" xfId="20786" xr:uid="{00000000-0005-0000-0000-000034140000}"/>
    <cellStyle name="Migliaia [0] 42 4 2 2 3" xfId="26088" xr:uid="{00000000-0005-0000-0000-000035140000}"/>
    <cellStyle name="Migliaia [0] 42 4 2 3" xfId="18135" xr:uid="{00000000-0005-0000-0000-000036140000}"/>
    <cellStyle name="Migliaia [0] 42 4 2 4" xfId="23437" xr:uid="{00000000-0005-0000-0000-000037140000}"/>
    <cellStyle name="Migliaia [0] 42 4 3" xfId="12966" xr:uid="{00000000-0005-0000-0000-000038140000}"/>
    <cellStyle name="Migliaia [0] 42 4 3 2" xfId="18784" xr:uid="{00000000-0005-0000-0000-000039140000}"/>
    <cellStyle name="Migliaia [0] 42 4 3 3" xfId="24086" xr:uid="{00000000-0005-0000-0000-00003A140000}"/>
    <cellStyle name="Migliaia [0] 42 4 4" xfId="16133" xr:uid="{00000000-0005-0000-0000-00003B140000}"/>
    <cellStyle name="Migliaia [0] 42 4 5" xfId="21435" xr:uid="{00000000-0005-0000-0000-00003C140000}"/>
    <cellStyle name="Migliaia [0] 42 5" xfId="2163" xr:uid="{00000000-0005-0000-0000-00003D140000}"/>
    <cellStyle name="Migliaia [0] 42 5 2" xfId="12967" xr:uid="{00000000-0005-0000-0000-00003E140000}"/>
    <cellStyle name="Migliaia [0] 42 5 2 2" xfId="18785" xr:uid="{00000000-0005-0000-0000-00003F140000}"/>
    <cellStyle name="Migliaia [0] 42 5 2 3" xfId="24087" xr:uid="{00000000-0005-0000-0000-000040140000}"/>
    <cellStyle name="Migliaia [0] 42 5 3" xfId="16134" xr:uid="{00000000-0005-0000-0000-000041140000}"/>
    <cellStyle name="Migliaia [0] 42 5 4" xfId="21436" xr:uid="{00000000-0005-0000-0000-000042140000}"/>
    <cellStyle name="Migliaia [0] 42 6" xfId="12963" xr:uid="{00000000-0005-0000-0000-000043140000}"/>
    <cellStyle name="Migliaia [0] 42 6 2" xfId="18781" xr:uid="{00000000-0005-0000-0000-000044140000}"/>
    <cellStyle name="Migliaia [0] 42 6 3" xfId="24083" xr:uid="{00000000-0005-0000-0000-000045140000}"/>
    <cellStyle name="Migliaia [0] 42 7" xfId="16130" xr:uid="{00000000-0005-0000-0000-000046140000}"/>
    <cellStyle name="Migliaia [0] 42 8" xfId="21432" xr:uid="{00000000-0005-0000-0000-000047140000}"/>
    <cellStyle name="Migliaia [0] 42 9" xfId="2156" xr:uid="{00000000-0005-0000-0000-000048140000}"/>
    <cellStyle name="Migliaia [0] 43" xfId="203" xr:uid="{00000000-0005-0000-0000-000049140000}"/>
    <cellStyle name="Migliaia [0] 43 2" xfId="204" xr:uid="{00000000-0005-0000-0000-00004A140000}"/>
    <cellStyle name="Migliaia [0] 43 2 2" xfId="2166" xr:uid="{00000000-0005-0000-0000-00004B140000}"/>
    <cellStyle name="Migliaia [0] 43 2 3" xfId="2167" xr:uid="{00000000-0005-0000-0000-00004C140000}"/>
    <cellStyle name="Migliaia [0] 43 2 3 2" xfId="12969" xr:uid="{00000000-0005-0000-0000-00004D140000}"/>
    <cellStyle name="Migliaia [0] 43 2 3 2 2" xfId="18787" xr:uid="{00000000-0005-0000-0000-00004E140000}"/>
    <cellStyle name="Migliaia [0] 43 2 3 2 3" xfId="24089" xr:uid="{00000000-0005-0000-0000-00004F140000}"/>
    <cellStyle name="Migliaia [0] 43 2 3 3" xfId="16136" xr:uid="{00000000-0005-0000-0000-000050140000}"/>
    <cellStyle name="Migliaia [0] 43 2 3 4" xfId="21438" xr:uid="{00000000-0005-0000-0000-000051140000}"/>
    <cellStyle name="Migliaia [0] 43 2 4" xfId="2165" xr:uid="{00000000-0005-0000-0000-000052140000}"/>
    <cellStyle name="Migliaia [0] 43 3" xfId="2168" xr:uid="{00000000-0005-0000-0000-000053140000}"/>
    <cellStyle name="Migliaia [0] 43 3 2" xfId="2169" xr:uid="{00000000-0005-0000-0000-000054140000}"/>
    <cellStyle name="Migliaia [0] 43 3 2 2" xfId="12970" xr:uid="{00000000-0005-0000-0000-000055140000}"/>
    <cellStyle name="Migliaia [0] 43 3 2 2 2" xfId="18788" xr:uid="{00000000-0005-0000-0000-000056140000}"/>
    <cellStyle name="Migliaia [0] 43 3 2 2 3" xfId="24090" xr:uid="{00000000-0005-0000-0000-000057140000}"/>
    <cellStyle name="Migliaia [0] 43 3 2 3" xfId="16137" xr:uid="{00000000-0005-0000-0000-000058140000}"/>
    <cellStyle name="Migliaia [0] 43 3 2 4" xfId="21439" xr:uid="{00000000-0005-0000-0000-000059140000}"/>
    <cellStyle name="Migliaia [0] 43 4" xfId="2170" xr:uid="{00000000-0005-0000-0000-00005A140000}"/>
    <cellStyle name="Migliaia [0] 43 4 2" xfId="11878" xr:uid="{00000000-0005-0000-0000-00005B140000}"/>
    <cellStyle name="Migliaia [0] 43 4 2 2" xfId="15441" xr:uid="{00000000-0005-0000-0000-00005C140000}"/>
    <cellStyle name="Migliaia [0] 43 4 2 2 2" xfId="20787" xr:uid="{00000000-0005-0000-0000-00005D140000}"/>
    <cellStyle name="Migliaia [0] 43 4 2 2 3" xfId="26089" xr:uid="{00000000-0005-0000-0000-00005E140000}"/>
    <cellStyle name="Migliaia [0] 43 4 2 3" xfId="18136" xr:uid="{00000000-0005-0000-0000-00005F140000}"/>
    <cellStyle name="Migliaia [0] 43 4 2 4" xfId="23438" xr:uid="{00000000-0005-0000-0000-000060140000}"/>
    <cellStyle name="Migliaia [0] 43 4 3" xfId="12971" xr:uid="{00000000-0005-0000-0000-000061140000}"/>
    <cellStyle name="Migliaia [0] 43 4 3 2" xfId="18789" xr:uid="{00000000-0005-0000-0000-000062140000}"/>
    <cellStyle name="Migliaia [0] 43 4 3 3" xfId="24091" xr:uid="{00000000-0005-0000-0000-000063140000}"/>
    <cellStyle name="Migliaia [0] 43 4 4" xfId="16138" xr:uid="{00000000-0005-0000-0000-000064140000}"/>
    <cellStyle name="Migliaia [0] 43 4 5" xfId="21440" xr:uid="{00000000-0005-0000-0000-000065140000}"/>
    <cellStyle name="Migliaia [0] 43 5" xfId="2171" xr:uid="{00000000-0005-0000-0000-000066140000}"/>
    <cellStyle name="Migliaia [0] 43 5 2" xfId="12972" xr:uid="{00000000-0005-0000-0000-000067140000}"/>
    <cellStyle name="Migliaia [0] 43 5 2 2" xfId="18790" xr:uid="{00000000-0005-0000-0000-000068140000}"/>
    <cellStyle name="Migliaia [0] 43 5 2 3" xfId="24092" xr:uid="{00000000-0005-0000-0000-000069140000}"/>
    <cellStyle name="Migliaia [0] 43 5 3" xfId="16139" xr:uid="{00000000-0005-0000-0000-00006A140000}"/>
    <cellStyle name="Migliaia [0] 43 5 4" xfId="21441" xr:uid="{00000000-0005-0000-0000-00006B140000}"/>
    <cellStyle name="Migliaia [0] 43 6" xfId="12968" xr:uid="{00000000-0005-0000-0000-00006C140000}"/>
    <cellStyle name="Migliaia [0] 43 6 2" xfId="18786" xr:uid="{00000000-0005-0000-0000-00006D140000}"/>
    <cellStyle name="Migliaia [0] 43 6 3" xfId="24088" xr:uid="{00000000-0005-0000-0000-00006E140000}"/>
    <cellStyle name="Migliaia [0] 43 7" xfId="16135" xr:uid="{00000000-0005-0000-0000-00006F140000}"/>
    <cellStyle name="Migliaia [0] 43 8" xfId="21437" xr:uid="{00000000-0005-0000-0000-000070140000}"/>
    <cellStyle name="Migliaia [0] 43 9" xfId="2164" xr:uid="{00000000-0005-0000-0000-000071140000}"/>
    <cellStyle name="Migliaia [0] 44" xfId="205" xr:uid="{00000000-0005-0000-0000-000072140000}"/>
    <cellStyle name="Migliaia [0] 44 2" xfId="206" xr:uid="{00000000-0005-0000-0000-000073140000}"/>
    <cellStyle name="Migliaia [0] 44 2 2" xfId="2174" xr:uid="{00000000-0005-0000-0000-000074140000}"/>
    <cellStyle name="Migliaia [0] 44 2 3" xfId="2175" xr:uid="{00000000-0005-0000-0000-000075140000}"/>
    <cellStyle name="Migliaia [0] 44 2 3 2" xfId="12974" xr:uid="{00000000-0005-0000-0000-000076140000}"/>
    <cellStyle name="Migliaia [0] 44 2 3 2 2" xfId="18792" xr:uid="{00000000-0005-0000-0000-000077140000}"/>
    <cellStyle name="Migliaia [0] 44 2 3 2 3" xfId="24094" xr:uid="{00000000-0005-0000-0000-000078140000}"/>
    <cellStyle name="Migliaia [0] 44 2 3 3" xfId="16141" xr:uid="{00000000-0005-0000-0000-000079140000}"/>
    <cellStyle name="Migliaia [0] 44 2 3 4" xfId="21443" xr:uid="{00000000-0005-0000-0000-00007A140000}"/>
    <cellStyle name="Migliaia [0] 44 2 4" xfId="2173" xr:uid="{00000000-0005-0000-0000-00007B140000}"/>
    <cellStyle name="Migliaia [0] 44 3" xfId="2176" xr:uid="{00000000-0005-0000-0000-00007C140000}"/>
    <cellStyle name="Migliaia [0] 44 3 2" xfId="2177" xr:uid="{00000000-0005-0000-0000-00007D140000}"/>
    <cellStyle name="Migliaia [0] 44 3 2 2" xfId="12975" xr:uid="{00000000-0005-0000-0000-00007E140000}"/>
    <cellStyle name="Migliaia [0] 44 3 2 2 2" xfId="18793" xr:uid="{00000000-0005-0000-0000-00007F140000}"/>
    <cellStyle name="Migliaia [0] 44 3 2 2 3" xfId="24095" xr:uid="{00000000-0005-0000-0000-000080140000}"/>
    <cellStyle name="Migliaia [0] 44 3 2 3" xfId="16142" xr:uid="{00000000-0005-0000-0000-000081140000}"/>
    <cellStyle name="Migliaia [0] 44 3 2 4" xfId="21444" xr:uid="{00000000-0005-0000-0000-000082140000}"/>
    <cellStyle name="Migliaia [0] 44 4" xfId="2178" xr:uid="{00000000-0005-0000-0000-000083140000}"/>
    <cellStyle name="Migliaia [0] 44 4 2" xfId="11879" xr:uid="{00000000-0005-0000-0000-000084140000}"/>
    <cellStyle name="Migliaia [0] 44 4 2 2" xfId="15442" xr:uid="{00000000-0005-0000-0000-000085140000}"/>
    <cellStyle name="Migliaia [0] 44 4 2 2 2" xfId="20788" xr:uid="{00000000-0005-0000-0000-000086140000}"/>
    <cellStyle name="Migliaia [0] 44 4 2 2 3" xfId="26090" xr:uid="{00000000-0005-0000-0000-000087140000}"/>
    <cellStyle name="Migliaia [0] 44 4 2 3" xfId="18137" xr:uid="{00000000-0005-0000-0000-000088140000}"/>
    <cellStyle name="Migliaia [0] 44 4 2 4" xfId="23439" xr:uid="{00000000-0005-0000-0000-000089140000}"/>
    <cellStyle name="Migliaia [0] 44 4 3" xfId="12976" xr:uid="{00000000-0005-0000-0000-00008A140000}"/>
    <cellStyle name="Migliaia [0] 44 4 3 2" xfId="18794" xr:uid="{00000000-0005-0000-0000-00008B140000}"/>
    <cellStyle name="Migliaia [0] 44 4 3 3" xfId="24096" xr:uid="{00000000-0005-0000-0000-00008C140000}"/>
    <cellStyle name="Migliaia [0] 44 4 4" xfId="16143" xr:uid="{00000000-0005-0000-0000-00008D140000}"/>
    <cellStyle name="Migliaia [0] 44 4 5" xfId="21445" xr:uid="{00000000-0005-0000-0000-00008E140000}"/>
    <cellStyle name="Migliaia [0] 44 5" xfId="2179" xr:uid="{00000000-0005-0000-0000-00008F140000}"/>
    <cellStyle name="Migliaia [0] 44 5 2" xfId="12977" xr:uid="{00000000-0005-0000-0000-000090140000}"/>
    <cellStyle name="Migliaia [0] 44 5 2 2" xfId="18795" xr:uid="{00000000-0005-0000-0000-000091140000}"/>
    <cellStyle name="Migliaia [0] 44 5 2 3" xfId="24097" xr:uid="{00000000-0005-0000-0000-000092140000}"/>
    <cellStyle name="Migliaia [0] 44 5 3" xfId="16144" xr:uid="{00000000-0005-0000-0000-000093140000}"/>
    <cellStyle name="Migliaia [0] 44 5 4" xfId="21446" xr:uid="{00000000-0005-0000-0000-000094140000}"/>
    <cellStyle name="Migliaia [0] 44 6" xfId="12973" xr:uid="{00000000-0005-0000-0000-000095140000}"/>
    <cellStyle name="Migliaia [0] 44 6 2" xfId="18791" xr:uid="{00000000-0005-0000-0000-000096140000}"/>
    <cellStyle name="Migliaia [0] 44 6 3" xfId="24093" xr:uid="{00000000-0005-0000-0000-000097140000}"/>
    <cellStyle name="Migliaia [0] 44 7" xfId="16140" xr:uid="{00000000-0005-0000-0000-000098140000}"/>
    <cellStyle name="Migliaia [0] 44 8" xfId="21442" xr:uid="{00000000-0005-0000-0000-000099140000}"/>
    <cellStyle name="Migliaia [0] 44 9" xfId="2172" xr:uid="{00000000-0005-0000-0000-00009A140000}"/>
    <cellStyle name="Migliaia [0] 45" xfId="207" xr:uid="{00000000-0005-0000-0000-00009B140000}"/>
    <cellStyle name="Migliaia [0] 45 2" xfId="208" xr:uid="{00000000-0005-0000-0000-00009C140000}"/>
    <cellStyle name="Migliaia [0] 45 2 2" xfId="2182" xr:uid="{00000000-0005-0000-0000-00009D140000}"/>
    <cellStyle name="Migliaia [0] 45 2 3" xfId="2183" xr:uid="{00000000-0005-0000-0000-00009E140000}"/>
    <cellStyle name="Migliaia [0] 45 2 3 2" xfId="12979" xr:uid="{00000000-0005-0000-0000-00009F140000}"/>
    <cellStyle name="Migliaia [0] 45 2 3 2 2" xfId="18797" xr:uid="{00000000-0005-0000-0000-0000A0140000}"/>
    <cellStyle name="Migliaia [0] 45 2 3 2 3" xfId="24099" xr:uid="{00000000-0005-0000-0000-0000A1140000}"/>
    <cellStyle name="Migliaia [0] 45 2 3 3" xfId="16146" xr:uid="{00000000-0005-0000-0000-0000A2140000}"/>
    <cellStyle name="Migliaia [0] 45 2 3 4" xfId="21448" xr:uid="{00000000-0005-0000-0000-0000A3140000}"/>
    <cellStyle name="Migliaia [0] 45 2 4" xfId="2181" xr:uid="{00000000-0005-0000-0000-0000A4140000}"/>
    <cellStyle name="Migliaia [0] 45 3" xfId="2184" xr:uid="{00000000-0005-0000-0000-0000A5140000}"/>
    <cellStyle name="Migliaia [0] 45 3 2" xfId="2185" xr:uid="{00000000-0005-0000-0000-0000A6140000}"/>
    <cellStyle name="Migliaia [0] 45 3 2 2" xfId="12980" xr:uid="{00000000-0005-0000-0000-0000A7140000}"/>
    <cellStyle name="Migliaia [0] 45 3 2 2 2" xfId="18798" xr:uid="{00000000-0005-0000-0000-0000A8140000}"/>
    <cellStyle name="Migliaia [0] 45 3 2 2 3" xfId="24100" xr:uid="{00000000-0005-0000-0000-0000A9140000}"/>
    <cellStyle name="Migliaia [0] 45 3 2 3" xfId="16147" xr:uid="{00000000-0005-0000-0000-0000AA140000}"/>
    <cellStyle name="Migliaia [0] 45 3 2 4" xfId="21449" xr:uid="{00000000-0005-0000-0000-0000AB140000}"/>
    <cellStyle name="Migliaia [0] 45 4" xfId="2186" xr:uid="{00000000-0005-0000-0000-0000AC140000}"/>
    <cellStyle name="Migliaia [0] 45 4 2" xfId="11880" xr:uid="{00000000-0005-0000-0000-0000AD140000}"/>
    <cellStyle name="Migliaia [0] 45 4 2 2" xfId="15443" xr:uid="{00000000-0005-0000-0000-0000AE140000}"/>
    <cellStyle name="Migliaia [0] 45 4 2 2 2" xfId="20789" xr:uid="{00000000-0005-0000-0000-0000AF140000}"/>
    <cellStyle name="Migliaia [0] 45 4 2 2 3" xfId="26091" xr:uid="{00000000-0005-0000-0000-0000B0140000}"/>
    <cellStyle name="Migliaia [0] 45 4 2 3" xfId="18138" xr:uid="{00000000-0005-0000-0000-0000B1140000}"/>
    <cellStyle name="Migliaia [0] 45 4 2 4" xfId="23440" xr:uid="{00000000-0005-0000-0000-0000B2140000}"/>
    <cellStyle name="Migliaia [0] 45 4 3" xfId="12981" xr:uid="{00000000-0005-0000-0000-0000B3140000}"/>
    <cellStyle name="Migliaia [0] 45 4 3 2" xfId="18799" xr:uid="{00000000-0005-0000-0000-0000B4140000}"/>
    <cellStyle name="Migliaia [0] 45 4 3 3" xfId="24101" xr:uid="{00000000-0005-0000-0000-0000B5140000}"/>
    <cellStyle name="Migliaia [0] 45 4 4" xfId="16148" xr:uid="{00000000-0005-0000-0000-0000B6140000}"/>
    <cellStyle name="Migliaia [0] 45 4 5" xfId="21450" xr:uid="{00000000-0005-0000-0000-0000B7140000}"/>
    <cellStyle name="Migliaia [0] 45 5" xfId="2187" xr:uid="{00000000-0005-0000-0000-0000B8140000}"/>
    <cellStyle name="Migliaia [0] 45 5 2" xfId="12982" xr:uid="{00000000-0005-0000-0000-0000B9140000}"/>
    <cellStyle name="Migliaia [0] 45 5 2 2" xfId="18800" xr:uid="{00000000-0005-0000-0000-0000BA140000}"/>
    <cellStyle name="Migliaia [0] 45 5 2 3" xfId="24102" xr:uid="{00000000-0005-0000-0000-0000BB140000}"/>
    <cellStyle name="Migliaia [0] 45 5 3" xfId="16149" xr:uid="{00000000-0005-0000-0000-0000BC140000}"/>
    <cellStyle name="Migliaia [0] 45 5 4" xfId="21451" xr:uid="{00000000-0005-0000-0000-0000BD140000}"/>
    <cellStyle name="Migliaia [0] 45 6" xfId="12978" xr:uid="{00000000-0005-0000-0000-0000BE140000}"/>
    <cellStyle name="Migliaia [0] 45 6 2" xfId="18796" xr:uid="{00000000-0005-0000-0000-0000BF140000}"/>
    <cellStyle name="Migliaia [0] 45 6 3" xfId="24098" xr:uid="{00000000-0005-0000-0000-0000C0140000}"/>
    <cellStyle name="Migliaia [0] 45 7" xfId="16145" xr:uid="{00000000-0005-0000-0000-0000C1140000}"/>
    <cellStyle name="Migliaia [0] 45 8" xfId="21447" xr:uid="{00000000-0005-0000-0000-0000C2140000}"/>
    <cellStyle name="Migliaia [0] 45 9" xfId="2180" xr:uid="{00000000-0005-0000-0000-0000C3140000}"/>
    <cellStyle name="Migliaia [0] 46" xfId="209" xr:uid="{00000000-0005-0000-0000-0000C4140000}"/>
    <cellStyle name="Migliaia [0] 46 2" xfId="210" xr:uid="{00000000-0005-0000-0000-0000C5140000}"/>
    <cellStyle name="Migliaia [0] 46 2 2" xfId="2190" xr:uid="{00000000-0005-0000-0000-0000C6140000}"/>
    <cellStyle name="Migliaia [0] 46 2 3" xfId="2191" xr:uid="{00000000-0005-0000-0000-0000C7140000}"/>
    <cellStyle name="Migliaia [0] 46 2 3 2" xfId="12984" xr:uid="{00000000-0005-0000-0000-0000C8140000}"/>
    <cellStyle name="Migliaia [0] 46 2 3 2 2" xfId="18802" xr:uid="{00000000-0005-0000-0000-0000C9140000}"/>
    <cellStyle name="Migliaia [0] 46 2 3 2 3" xfId="24104" xr:uid="{00000000-0005-0000-0000-0000CA140000}"/>
    <cellStyle name="Migliaia [0] 46 2 3 3" xfId="16151" xr:uid="{00000000-0005-0000-0000-0000CB140000}"/>
    <cellStyle name="Migliaia [0] 46 2 3 4" xfId="21453" xr:uid="{00000000-0005-0000-0000-0000CC140000}"/>
    <cellStyle name="Migliaia [0] 46 2 4" xfId="2189" xr:uid="{00000000-0005-0000-0000-0000CD140000}"/>
    <cellStyle name="Migliaia [0] 46 3" xfId="2192" xr:uid="{00000000-0005-0000-0000-0000CE140000}"/>
    <cellStyle name="Migliaia [0] 46 3 2" xfId="2193" xr:uid="{00000000-0005-0000-0000-0000CF140000}"/>
    <cellStyle name="Migliaia [0] 46 3 2 2" xfId="12985" xr:uid="{00000000-0005-0000-0000-0000D0140000}"/>
    <cellStyle name="Migliaia [0] 46 3 2 2 2" xfId="18803" xr:uid="{00000000-0005-0000-0000-0000D1140000}"/>
    <cellStyle name="Migliaia [0] 46 3 2 2 3" xfId="24105" xr:uid="{00000000-0005-0000-0000-0000D2140000}"/>
    <cellStyle name="Migliaia [0] 46 3 2 3" xfId="16152" xr:uid="{00000000-0005-0000-0000-0000D3140000}"/>
    <cellStyle name="Migliaia [0] 46 3 2 4" xfId="21454" xr:uid="{00000000-0005-0000-0000-0000D4140000}"/>
    <cellStyle name="Migliaia [0] 46 4" xfId="2194" xr:uid="{00000000-0005-0000-0000-0000D5140000}"/>
    <cellStyle name="Migliaia [0] 46 4 2" xfId="11881" xr:uid="{00000000-0005-0000-0000-0000D6140000}"/>
    <cellStyle name="Migliaia [0] 46 4 2 2" xfId="15444" xr:uid="{00000000-0005-0000-0000-0000D7140000}"/>
    <cellStyle name="Migliaia [0] 46 4 2 2 2" xfId="20790" xr:uid="{00000000-0005-0000-0000-0000D8140000}"/>
    <cellStyle name="Migliaia [0] 46 4 2 2 3" xfId="26092" xr:uid="{00000000-0005-0000-0000-0000D9140000}"/>
    <cellStyle name="Migliaia [0] 46 4 2 3" xfId="18139" xr:uid="{00000000-0005-0000-0000-0000DA140000}"/>
    <cellStyle name="Migliaia [0] 46 4 2 4" xfId="23441" xr:uid="{00000000-0005-0000-0000-0000DB140000}"/>
    <cellStyle name="Migliaia [0] 46 4 3" xfId="12986" xr:uid="{00000000-0005-0000-0000-0000DC140000}"/>
    <cellStyle name="Migliaia [0] 46 4 3 2" xfId="18804" xr:uid="{00000000-0005-0000-0000-0000DD140000}"/>
    <cellStyle name="Migliaia [0] 46 4 3 3" xfId="24106" xr:uid="{00000000-0005-0000-0000-0000DE140000}"/>
    <cellStyle name="Migliaia [0] 46 4 4" xfId="16153" xr:uid="{00000000-0005-0000-0000-0000DF140000}"/>
    <cellStyle name="Migliaia [0] 46 4 5" xfId="21455" xr:uid="{00000000-0005-0000-0000-0000E0140000}"/>
    <cellStyle name="Migliaia [0] 46 5" xfId="2195" xr:uid="{00000000-0005-0000-0000-0000E1140000}"/>
    <cellStyle name="Migliaia [0] 46 5 2" xfId="12987" xr:uid="{00000000-0005-0000-0000-0000E2140000}"/>
    <cellStyle name="Migliaia [0] 46 5 2 2" xfId="18805" xr:uid="{00000000-0005-0000-0000-0000E3140000}"/>
    <cellStyle name="Migliaia [0] 46 5 2 3" xfId="24107" xr:uid="{00000000-0005-0000-0000-0000E4140000}"/>
    <cellStyle name="Migliaia [0] 46 5 3" xfId="16154" xr:uid="{00000000-0005-0000-0000-0000E5140000}"/>
    <cellStyle name="Migliaia [0] 46 5 4" xfId="21456" xr:uid="{00000000-0005-0000-0000-0000E6140000}"/>
    <cellStyle name="Migliaia [0] 46 6" xfId="12983" xr:uid="{00000000-0005-0000-0000-0000E7140000}"/>
    <cellStyle name="Migliaia [0] 46 6 2" xfId="18801" xr:uid="{00000000-0005-0000-0000-0000E8140000}"/>
    <cellStyle name="Migliaia [0] 46 6 3" xfId="24103" xr:uid="{00000000-0005-0000-0000-0000E9140000}"/>
    <cellStyle name="Migliaia [0] 46 7" xfId="16150" xr:uid="{00000000-0005-0000-0000-0000EA140000}"/>
    <cellStyle name="Migliaia [0] 46 8" xfId="21452" xr:uid="{00000000-0005-0000-0000-0000EB140000}"/>
    <cellStyle name="Migliaia [0] 46 9" xfId="2188" xr:uid="{00000000-0005-0000-0000-0000EC140000}"/>
    <cellStyle name="Migliaia [0] 47" xfId="211" xr:uid="{00000000-0005-0000-0000-0000ED140000}"/>
    <cellStyle name="Migliaia [0] 47 2" xfId="212" xr:uid="{00000000-0005-0000-0000-0000EE140000}"/>
    <cellStyle name="Migliaia [0] 47 2 2" xfId="2198" xr:uid="{00000000-0005-0000-0000-0000EF140000}"/>
    <cellStyle name="Migliaia [0] 47 2 3" xfId="2199" xr:uid="{00000000-0005-0000-0000-0000F0140000}"/>
    <cellStyle name="Migliaia [0] 47 2 3 2" xfId="12989" xr:uid="{00000000-0005-0000-0000-0000F1140000}"/>
    <cellStyle name="Migliaia [0] 47 2 3 2 2" xfId="18807" xr:uid="{00000000-0005-0000-0000-0000F2140000}"/>
    <cellStyle name="Migliaia [0] 47 2 3 2 3" xfId="24109" xr:uid="{00000000-0005-0000-0000-0000F3140000}"/>
    <cellStyle name="Migliaia [0] 47 2 3 3" xfId="16156" xr:uid="{00000000-0005-0000-0000-0000F4140000}"/>
    <cellStyle name="Migliaia [0] 47 2 3 4" xfId="21458" xr:uid="{00000000-0005-0000-0000-0000F5140000}"/>
    <cellStyle name="Migliaia [0] 47 2 4" xfId="2197" xr:uid="{00000000-0005-0000-0000-0000F6140000}"/>
    <cellStyle name="Migliaia [0] 47 3" xfId="2200" xr:uid="{00000000-0005-0000-0000-0000F7140000}"/>
    <cellStyle name="Migliaia [0] 47 3 2" xfId="2201" xr:uid="{00000000-0005-0000-0000-0000F8140000}"/>
    <cellStyle name="Migliaia [0] 47 3 2 2" xfId="12990" xr:uid="{00000000-0005-0000-0000-0000F9140000}"/>
    <cellStyle name="Migliaia [0] 47 3 2 2 2" xfId="18808" xr:uid="{00000000-0005-0000-0000-0000FA140000}"/>
    <cellStyle name="Migliaia [0] 47 3 2 2 3" xfId="24110" xr:uid="{00000000-0005-0000-0000-0000FB140000}"/>
    <cellStyle name="Migliaia [0] 47 3 2 3" xfId="16157" xr:uid="{00000000-0005-0000-0000-0000FC140000}"/>
    <cellStyle name="Migliaia [0] 47 3 2 4" xfId="21459" xr:uid="{00000000-0005-0000-0000-0000FD140000}"/>
    <cellStyle name="Migliaia [0] 47 4" xfId="2202" xr:uid="{00000000-0005-0000-0000-0000FE140000}"/>
    <cellStyle name="Migliaia [0] 47 4 2" xfId="11882" xr:uid="{00000000-0005-0000-0000-0000FF140000}"/>
    <cellStyle name="Migliaia [0] 47 4 2 2" xfId="15445" xr:uid="{00000000-0005-0000-0000-000000150000}"/>
    <cellStyle name="Migliaia [0] 47 4 2 2 2" xfId="20791" xr:uid="{00000000-0005-0000-0000-000001150000}"/>
    <cellStyle name="Migliaia [0] 47 4 2 2 3" xfId="26093" xr:uid="{00000000-0005-0000-0000-000002150000}"/>
    <cellStyle name="Migliaia [0] 47 4 2 3" xfId="18140" xr:uid="{00000000-0005-0000-0000-000003150000}"/>
    <cellStyle name="Migliaia [0] 47 4 2 4" xfId="23442" xr:uid="{00000000-0005-0000-0000-000004150000}"/>
    <cellStyle name="Migliaia [0] 47 4 3" xfId="12991" xr:uid="{00000000-0005-0000-0000-000005150000}"/>
    <cellStyle name="Migliaia [0] 47 4 3 2" xfId="18809" xr:uid="{00000000-0005-0000-0000-000006150000}"/>
    <cellStyle name="Migliaia [0] 47 4 3 3" xfId="24111" xr:uid="{00000000-0005-0000-0000-000007150000}"/>
    <cellStyle name="Migliaia [0] 47 4 4" xfId="16158" xr:uid="{00000000-0005-0000-0000-000008150000}"/>
    <cellStyle name="Migliaia [0] 47 4 5" xfId="21460" xr:uid="{00000000-0005-0000-0000-000009150000}"/>
    <cellStyle name="Migliaia [0] 47 5" xfId="2203" xr:uid="{00000000-0005-0000-0000-00000A150000}"/>
    <cellStyle name="Migliaia [0] 47 5 2" xfId="12992" xr:uid="{00000000-0005-0000-0000-00000B150000}"/>
    <cellStyle name="Migliaia [0] 47 5 2 2" xfId="18810" xr:uid="{00000000-0005-0000-0000-00000C150000}"/>
    <cellStyle name="Migliaia [0] 47 5 2 3" xfId="24112" xr:uid="{00000000-0005-0000-0000-00000D150000}"/>
    <cellStyle name="Migliaia [0] 47 5 3" xfId="16159" xr:uid="{00000000-0005-0000-0000-00000E150000}"/>
    <cellStyle name="Migliaia [0] 47 5 4" xfId="21461" xr:uid="{00000000-0005-0000-0000-00000F150000}"/>
    <cellStyle name="Migliaia [0] 47 6" xfId="12988" xr:uid="{00000000-0005-0000-0000-000010150000}"/>
    <cellStyle name="Migliaia [0] 47 6 2" xfId="18806" xr:uid="{00000000-0005-0000-0000-000011150000}"/>
    <cellStyle name="Migliaia [0] 47 6 3" xfId="24108" xr:uid="{00000000-0005-0000-0000-000012150000}"/>
    <cellStyle name="Migliaia [0] 47 7" xfId="16155" xr:uid="{00000000-0005-0000-0000-000013150000}"/>
    <cellStyle name="Migliaia [0] 47 8" xfId="21457" xr:uid="{00000000-0005-0000-0000-000014150000}"/>
    <cellStyle name="Migliaia [0] 47 9" xfId="2196" xr:uid="{00000000-0005-0000-0000-000015150000}"/>
    <cellStyle name="Migliaia [0] 48" xfId="213" xr:uid="{00000000-0005-0000-0000-000016150000}"/>
    <cellStyle name="Migliaia [0] 48 2" xfId="214" xr:uid="{00000000-0005-0000-0000-000017150000}"/>
    <cellStyle name="Migliaia [0] 48 2 2" xfId="2206" xr:uid="{00000000-0005-0000-0000-000018150000}"/>
    <cellStyle name="Migliaia [0] 48 2 3" xfId="2207" xr:uid="{00000000-0005-0000-0000-000019150000}"/>
    <cellStyle name="Migliaia [0] 48 2 3 2" xfId="12994" xr:uid="{00000000-0005-0000-0000-00001A150000}"/>
    <cellStyle name="Migliaia [0] 48 2 3 2 2" xfId="18812" xr:uid="{00000000-0005-0000-0000-00001B150000}"/>
    <cellStyle name="Migliaia [0] 48 2 3 2 3" xfId="24114" xr:uid="{00000000-0005-0000-0000-00001C150000}"/>
    <cellStyle name="Migliaia [0] 48 2 3 3" xfId="16161" xr:uid="{00000000-0005-0000-0000-00001D150000}"/>
    <cellStyle name="Migliaia [0] 48 2 3 4" xfId="21463" xr:uid="{00000000-0005-0000-0000-00001E150000}"/>
    <cellStyle name="Migliaia [0] 48 2 4" xfId="2205" xr:uid="{00000000-0005-0000-0000-00001F150000}"/>
    <cellStyle name="Migliaia [0] 48 3" xfId="2208" xr:uid="{00000000-0005-0000-0000-000020150000}"/>
    <cellStyle name="Migliaia [0] 48 3 2" xfId="2209" xr:uid="{00000000-0005-0000-0000-000021150000}"/>
    <cellStyle name="Migliaia [0] 48 3 2 2" xfId="12995" xr:uid="{00000000-0005-0000-0000-000022150000}"/>
    <cellStyle name="Migliaia [0] 48 3 2 2 2" xfId="18813" xr:uid="{00000000-0005-0000-0000-000023150000}"/>
    <cellStyle name="Migliaia [0] 48 3 2 2 3" xfId="24115" xr:uid="{00000000-0005-0000-0000-000024150000}"/>
    <cellStyle name="Migliaia [0] 48 3 2 3" xfId="16162" xr:uid="{00000000-0005-0000-0000-000025150000}"/>
    <cellStyle name="Migliaia [0] 48 3 2 4" xfId="21464" xr:uid="{00000000-0005-0000-0000-000026150000}"/>
    <cellStyle name="Migliaia [0] 48 4" xfId="2210" xr:uid="{00000000-0005-0000-0000-000027150000}"/>
    <cellStyle name="Migliaia [0] 48 4 2" xfId="11883" xr:uid="{00000000-0005-0000-0000-000028150000}"/>
    <cellStyle name="Migliaia [0] 48 4 2 2" xfId="15446" xr:uid="{00000000-0005-0000-0000-000029150000}"/>
    <cellStyle name="Migliaia [0] 48 4 2 2 2" xfId="20792" xr:uid="{00000000-0005-0000-0000-00002A150000}"/>
    <cellStyle name="Migliaia [0] 48 4 2 2 3" xfId="26094" xr:uid="{00000000-0005-0000-0000-00002B150000}"/>
    <cellStyle name="Migliaia [0] 48 4 2 3" xfId="18141" xr:uid="{00000000-0005-0000-0000-00002C150000}"/>
    <cellStyle name="Migliaia [0] 48 4 2 4" xfId="23443" xr:uid="{00000000-0005-0000-0000-00002D150000}"/>
    <cellStyle name="Migliaia [0] 48 4 3" xfId="12996" xr:uid="{00000000-0005-0000-0000-00002E150000}"/>
    <cellStyle name="Migliaia [0] 48 4 3 2" xfId="18814" xr:uid="{00000000-0005-0000-0000-00002F150000}"/>
    <cellStyle name="Migliaia [0] 48 4 3 3" xfId="24116" xr:uid="{00000000-0005-0000-0000-000030150000}"/>
    <cellStyle name="Migliaia [0] 48 4 4" xfId="16163" xr:uid="{00000000-0005-0000-0000-000031150000}"/>
    <cellStyle name="Migliaia [0] 48 4 5" xfId="21465" xr:uid="{00000000-0005-0000-0000-000032150000}"/>
    <cellStyle name="Migliaia [0] 48 5" xfId="2211" xr:uid="{00000000-0005-0000-0000-000033150000}"/>
    <cellStyle name="Migliaia [0] 48 5 2" xfId="12997" xr:uid="{00000000-0005-0000-0000-000034150000}"/>
    <cellStyle name="Migliaia [0] 48 5 2 2" xfId="18815" xr:uid="{00000000-0005-0000-0000-000035150000}"/>
    <cellStyle name="Migliaia [0] 48 5 2 3" xfId="24117" xr:uid="{00000000-0005-0000-0000-000036150000}"/>
    <cellStyle name="Migliaia [0] 48 5 3" xfId="16164" xr:uid="{00000000-0005-0000-0000-000037150000}"/>
    <cellStyle name="Migliaia [0] 48 5 4" xfId="21466" xr:uid="{00000000-0005-0000-0000-000038150000}"/>
    <cellStyle name="Migliaia [0] 48 6" xfId="12993" xr:uid="{00000000-0005-0000-0000-000039150000}"/>
    <cellStyle name="Migliaia [0] 48 6 2" xfId="18811" xr:uid="{00000000-0005-0000-0000-00003A150000}"/>
    <cellStyle name="Migliaia [0] 48 6 3" xfId="24113" xr:uid="{00000000-0005-0000-0000-00003B150000}"/>
    <cellStyle name="Migliaia [0] 48 7" xfId="16160" xr:uid="{00000000-0005-0000-0000-00003C150000}"/>
    <cellStyle name="Migliaia [0] 48 8" xfId="21462" xr:uid="{00000000-0005-0000-0000-00003D150000}"/>
    <cellStyle name="Migliaia [0] 48 9" xfId="2204" xr:uid="{00000000-0005-0000-0000-00003E150000}"/>
    <cellStyle name="Migliaia [0] 49" xfId="215" xr:uid="{00000000-0005-0000-0000-00003F150000}"/>
    <cellStyle name="Migliaia [0] 49 2" xfId="216" xr:uid="{00000000-0005-0000-0000-000040150000}"/>
    <cellStyle name="Migliaia [0] 49 2 2" xfId="2214" xr:uid="{00000000-0005-0000-0000-000041150000}"/>
    <cellStyle name="Migliaia [0] 49 2 3" xfId="2215" xr:uid="{00000000-0005-0000-0000-000042150000}"/>
    <cellStyle name="Migliaia [0] 49 2 3 2" xfId="12999" xr:uid="{00000000-0005-0000-0000-000043150000}"/>
    <cellStyle name="Migliaia [0] 49 2 3 2 2" xfId="18817" xr:uid="{00000000-0005-0000-0000-000044150000}"/>
    <cellStyle name="Migliaia [0] 49 2 3 2 3" xfId="24119" xr:uid="{00000000-0005-0000-0000-000045150000}"/>
    <cellStyle name="Migliaia [0] 49 2 3 3" xfId="16166" xr:uid="{00000000-0005-0000-0000-000046150000}"/>
    <cellStyle name="Migliaia [0] 49 2 3 4" xfId="21468" xr:uid="{00000000-0005-0000-0000-000047150000}"/>
    <cellStyle name="Migliaia [0] 49 2 4" xfId="2213" xr:uid="{00000000-0005-0000-0000-000048150000}"/>
    <cellStyle name="Migliaia [0] 49 3" xfId="2216" xr:uid="{00000000-0005-0000-0000-000049150000}"/>
    <cellStyle name="Migliaia [0] 49 3 2" xfId="2217" xr:uid="{00000000-0005-0000-0000-00004A150000}"/>
    <cellStyle name="Migliaia [0] 49 3 2 2" xfId="13000" xr:uid="{00000000-0005-0000-0000-00004B150000}"/>
    <cellStyle name="Migliaia [0] 49 3 2 2 2" xfId="18818" xr:uid="{00000000-0005-0000-0000-00004C150000}"/>
    <cellStyle name="Migliaia [0] 49 3 2 2 3" xfId="24120" xr:uid="{00000000-0005-0000-0000-00004D150000}"/>
    <cellStyle name="Migliaia [0] 49 3 2 3" xfId="16167" xr:uid="{00000000-0005-0000-0000-00004E150000}"/>
    <cellStyle name="Migliaia [0] 49 3 2 4" xfId="21469" xr:uid="{00000000-0005-0000-0000-00004F150000}"/>
    <cellStyle name="Migliaia [0] 49 4" xfId="2218" xr:uid="{00000000-0005-0000-0000-000050150000}"/>
    <cellStyle name="Migliaia [0] 49 4 2" xfId="11884" xr:uid="{00000000-0005-0000-0000-000051150000}"/>
    <cellStyle name="Migliaia [0] 49 4 2 2" xfId="15447" xr:uid="{00000000-0005-0000-0000-000052150000}"/>
    <cellStyle name="Migliaia [0] 49 4 2 2 2" xfId="20793" xr:uid="{00000000-0005-0000-0000-000053150000}"/>
    <cellStyle name="Migliaia [0] 49 4 2 2 3" xfId="26095" xr:uid="{00000000-0005-0000-0000-000054150000}"/>
    <cellStyle name="Migliaia [0] 49 4 2 3" xfId="18142" xr:uid="{00000000-0005-0000-0000-000055150000}"/>
    <cellStyle name="Migliaia [0] 49 4 2 4" xfId="23444" xr:uid="{00000000-0005-0000-0000-000056150000}"/>
    <cellStyle name="Migliaia [0] 49 4 3" xfId="13001" xr:uid="{00000000-0005-0000-0000-000057150000}"/>
    <cellStyle name="Migliaia [0] 49 4 3 2" xfId="18819" xr:uid="{00000000-0005-0000-0000-000058150000}"/>
    <cellStyle name="Migliaia [0] 49 4 3 3" xfId="24121" xr:uid="{00000000-0005-0000-0000-000059150000}"/>
    <cellStyle name="Migliaia [0] 49 4 4" xfId="16168" xr:uid="{00000000-0005-0000-0000-00005A150000}"/>
    <cellStyle name="Migliaia [0] 49 4 5" xfId="21470" xr:uid="{00000000-0005-0000-0000-00005B150000}"/>
    <cellStyle name="Migliaia [0] 49 5" xfId="2219" xr:uid="{00000000-0005-0000-0000-00005C150000}"/>
    <cellStyle name="Migliaia [0] 49 5 2" xfId="13002" xr:uid="{00000000-0005-0000-0000-00005D150000}"/>
    <cellStyle name="Migliaia [0] 49 5 2 2" xfId="18820" xr:uid="{00000000-0005-0000-0000-00005E150000}"/>
    <cellStyle name="Migliaia [0] 49 5 2 3" xfId="24122" xr:uid="{00000000-0005-0000-0000-00005F150000}"/>
    <cellStyle name="Migliaia [0] 49 5 3" xfId="16169" xr:uid="{00000000-0005-0000-0000-000060150000}"/>
    <cellStyle name="Migliaia [0] 49 5 4" xfId="21471" xr:uid="{00000000-0005-0000-0000-000061150000}"/>
    <cellStyle name="Migliaia [0] 49 6" xfId="12998" xr:uid="{00000000-0005-0000-0000-000062150000}"/>
    <cellStyle name="Migliaia [0] 49 6 2" xfId="18816" xr:uid="{00000000-0005-0000-0000-000063150000}"/>
    <cellStyle name="Migliaia [0] 49 6 3" xfId="24118" xr:uid="{00000000-0005-0000-0000-000064150000}"/>
    <cellStyle name="Migliaia [0] 49 7" xfId="16165" xr:uid="{00000000-0005-0000-0000-000065150000}"/>
    <cellStyle name="Migliaia [0] 49 8" xfId="21467" xr:uid="{00000000-0005-0000-0000-000066150000}"/>
    <cellStyle name="Migliaia [0] 49 9" xfId="2212" xr:uid="{00000000-0005-0000-0000-000067150000}"/>
    <cellStyle name="Migliaia [0] 5" xfId="217" xr:uid="{00000000-0005-0000-0000-000068150000}"/>
    <cellStyle name="Migliaia [0] 5 2" xfId="218" xr:uid="{00000000-0005-0000-0000-000069150000}"/>
    <cellStyle name="Migliaia [0] 5 2 2" xfId="2222" xr:uid="{00000000-0005-0000-0000-00006A150000}"/>
    <cellStyle name="Migliaia [0] 5 2 3" xfId="2223" xr:uid="{00000000-0005-0000-0000-00006B150000}"/>
    <cellStyle name="Migliaia [0] 5 2 3 2" xfId="13004" xr:uid="{00000000-0005-0000-0000-00006C150000}"/>
    <cellStyle name="Migliaia [0] 5 2 3 2 2" xfId="18822" xr:uid="{00000000-0005-0000-0000-00006D150000}"/>
    <cellStyle name="Migliaia [0] 5 2 3 2 3" xfId="24124" xr:uid="{00000000-0005-0000-0000-00006E150000}"/>
    <cellStyle name="Migliaia [0] 5 2 3 3" xfId="16171" xr:uid="{00000000-0005-0000-0000-00006F150000}"/>
    <cellStyle name="Migliaia [0] 5 2 3 4" xfId="21473" xr:uid="{00000000-0005-0000-0000-000070150000}"/>
    <cellStyle name="Migliaia [0] 5 2 4" xfId="2221" xr:uid="{00000000-0005-0000-0000-000071150000}"/>
    <cellStyle name="Migliaia [0] 5 3" xfId="2224" xr:uid="{00000000-0005-0000-0000-000072150000}"/>
    <cellStyle name="Migliaia [0] 5 3 2" xfId="2225" xr:uid="{00000000-0005-0000-0000-000073150000}"/>
    <cellStyle name="Migliaia [0] 5 3 2 2" xfId="13005" xr:uid="{00000000-0005-0000-0000-000074150000}"/>
    <cellStyle name="Migliaia [0] 5 3 2 2 2" xfId="18823" xr:uid="{00000000-0005-0000-0000-000075150000}"/>
    <cellStyle name="Migliaia [0] 5 3 2 2 3" xfId="24125" xr:uid="{00000000-0005-0000-0000-000076150000}"/>
    <cellStyle name="Migliaia [0] 5 3 2 3" xfId="16172" xr:uid="{00000000-0005-0000-0000-000077150000}"/>
    <cellStyle name="Migliaia [0] 5 3 2 4" xfId="21474" xr:uid="{00000000-0005-0000-0000-000078150000}"/>
    <cellStyle name="Migliaia [0] 5 4" xfId="2226" xr:uid="{00000000-0005-0000-0000-000079150000}"/>
    <cellStyle name="Migliaia [0] 5 4 2" xfId="11885" xr:uid="{00000000-0005-0000-0000-00007A150000}"/>
    <cellStyle name="Migliaia [0] 5 4 2 2" xfId="15448" xr:uid="{00000000-0005-0000-0000-00007B150000}"/>
    <cellStyle name="Migliaia [0] 5 4 2 2 2" xfId="20794" xr:uid="{00000000-0005-0000-0000-00007C150000}"/>
    <cellStyle name="Migliaia [0] 5 4 2 2 3" xfId="26096" xr:uid="{00000000-0005-0000-0000-00007D150000}"/>
    <cellStyle name="Migliaia [0] 5 4 2 3" xfId="18143" xr:uid="{00000000-0005-0000-0000-00007E150000}"/>
    <cellStyle name="Migliaia [0] 5 4 2 4" xfId="23445" xr:uid="{00000000-0005-0000-0000-00007F150000}"/>
    <cellStyle name="Migliaia [0] 5 4 3" xfId="13006" xr:uid="{00000000-0005-0000-0000-000080150000}"/>
    <cellStyle name="Migliaia [0] 5 4 3 2" xfId="18824" xr:uid="{00000000-0005-0000-0000-000081150000}"/>
    <cellStyle name="Migliaia [0] 5 4 3 3" xfId="24126" xr:uid="{00000000-0005-0000-0000-000082150000}"/>
    <cellStyle name="Migliaia [0] 5 4 4" xfId="16173" xr:uid="{00000000-0005-0000-0000-000083150000}"/>
    <cellStyle name="Migliaia [0] 5 4 5" xfId="21475" xr:uid="{00000000-0005-0000-0000-000084150000}"/>
    <cellStyle name="Migliaia [0] 5 5" xfId="2227" xr:uid="{00000000-0005-0000-0000-000085150000}"/>
    <cellStyle name="Migliaia [0] 5 5 2" xfId="13007" xr:uid="{00000000-0005-0000-0000-000086150000}"/>
    <cellStyle name="Migliaia [0] 5 5 2 2" xfId="18825" xr:uid="{00000000-0005-0000-0000-000087150000}"/>
    <cellStyle name="Migliaia [0] 5 5 2 3" xfId="24127" xr:uid="{00000000-0005-0000-0000-000088150000}"/>
    <cellStyle name="Migliaia [0] 5 5 3" xfId="16174" xr:uid="{00000000-0005-0000-0000-000089150000}"/>
    <cellStyle name="Migliaia [0] 5 5 4" xfId="21476" xr:uid="{00000000-0005-0000-0000-00008A150000}"/>
    <cellStyle name="Migliaia [0] 5 6" xfId="13003" xr:uid="{00000000-0005-0000-0000-00008B150000}"/>
    <cellStyle name="Migliaia [0] 5 6 2" xfId="18821" xr:uid="{00000000-0005-0000-0000-00008C150000}"/>
    <cellStyle name="Migliaia [0] 5 6 3" xfId="24123" xr:uid="{00000000-0005-0000-0000-00008D150000}"/>
    <cellStyle name="Migliaia [0] 5 7" xfId="16170" xr:uid="{00000000-0005-0000-0000-00008E150000}"/>
    <cellStyle name="Migliaia [0] 5 8" xfId="21472" xr:uid="{00000000-0005-0000-0000-00008F150000}"/>
    <cellStyle name="Migliaia [0] 5 9" xfId="2220" xr:uid="{00000000-0005-0000-0000-000090150000}"/>
    <cellStyle name="Migliaia [0] 50" xfId="219" xr:uid="{00000000-0005-0000-0000-000091150000}"/>
    <cellStyle name="Migliaia [0] 50 2" xfId="220" xr:uid="{00000000-0005-0000-0000-000092150000}"/>
    <cellStyle name="Migliaia [0] 50 2 2" xfId="2230" xr:uid="{00000000-0005-0000-0000-000093150000}"/>
    <cellStyle name="Migliaia [0] 50 2 3" xfId="2231" xr:uid="{00000000-0005-0000-0000-000094150000}"/>
    <cellStyle name="Migliaia [0] 50 2 3 2" xfId="13009" xr:uid="{00000000-0005-0000-0000-000095150000}"/>
    <cellStyle name="Migliaia [0] 50 2 3 2 2" xfId="18827" xr:uid="{00000000-0005-0000-0000-000096150000}"/>
    <cellStyle name="Migliaia [0] 50 2 3 2 3" xfId="24129" xr:uid="{00000000-0005-0000-0000-000097150000}"/>
    <cellStyle name="Migliaia [0] 50 2 3 3" xfId="16176" xr:uid="{00000000-0005-0000-0000-000098150000}"/>
    <cellStyle name="Migliaia [0] 50 2 3 4" xfId="21478" xr:uid="{00000000-0005-0000-0000-000099150000}"/>
    <cellStyle name="Migliaia [0] 50 2 4" xfId="2229" xr:uid="{00000000-0005-0000-0000-00009A150000}"/>
    <cellStyle name="Migliaia [0] 50 3" xfId="2232" xr:uid="{00000000-0005-0000-0000-00009B150000}"/>
    <cellStyle name="Migliaia [0] 50 3 2" xfId="2233" xr:uid="{00000000-0005-0000-0000-00009C150000}"/>
    <cellStyle name="Migliaia [0] 50 3 2 2" xfId="13010" xr:uid="{00000000-0005-0000-0000-00009D150000}"/>
    <cellStyle name="Migliaia [0] 50 3 2 2 2" xfId="18828" xr:uid="{00000000-0005-0000-0000-00009E150000}"/>
    <cellStyle name="Migliaia [0] 50 3 2 2 3" xfId="24130" xr:uid="{00000000-0005-0000-0000-00009F150000}"/>
    <cellStyle name="Migliaia [0] 50 3 2 3" xfId="16177" xr:uid="{00000000-0005-0000-0000-0000A0150000}"/>
    <cellStyle name="Migliaia [0] 50 3 2 4" xfId="21479" xr:uid="{00000000-0005-0000-0000-0000A1150000}"/>
    <cellStyle name="Migliaia [0] 50 4" xfId="2234" xr:uid="{00000000-0005-0000-0000-0000A2150000}"/>
    <cellStyle name="Migliaia [0] 50 4 2" xfId="11886" xr:uid="{00000000-0005-0000-0000-0000A3150000}"/>
    <cellStyle name="Migliaia [0] 50 4 2 2" xfId="15449" xr:uid="{00000000-0005-0000-0000-0000A4150000}"/>
    <cellStyle name="Migliaia [0] 50 4 2 2 2" xfId="20795" xr:uid="{00000000-0005-0000-0000-0000A5150000}"/>
    <cellStyle name="Migliaia [0] 50 4 2 2 3" xfId="26097" xr:uid="{00000000-0005-0000-0000-0000A6150000}"/>
    <cellStyle name="Migliaia [0] 50 4 2 3" xfId="18144" xr:uid="{00000000-0005-0000-0000-0000A7150000}"/>
    <cellStyle name="Migliaia [0] 50 4 2 4" xfId="23446" xr:uid="{00000000-0005-0000-0000-0000A8150000}"/>
    <cellStyle name="Migliaia [0] 50 4 3" xfId="13011" xr:uid="{00000000-0005-0000-0000-0000A9150000}"/>
    <cellStyle name="Migliaia [0] 50 4 3 2" xfId="18829" xr:uid="{00000000-0005-0000-0000-0000AA150000}"/>
    <cellStyle name="Migliaia [0] 50 4 3 3" xfId="24131" xr:uid="{00000000-0005-0000-0000-0000AB150000}"/>
    <cellStyle name="Migliaia [0] 50 4 4" xfId="16178" xr:uid="{00000000-0005-0000-0000-0000AC150000}"/>
    <cellStyle name="Migliaia [0] 50 4 5" xfId="21480" xr:uid="{00000000-0005-0000-0000-0000AD150000}"/>
    <cellStyle name="Migliaia [0] 50 5" xfId="2235" xr:uid="{00000000-0005-0000-0000-0000AE150000}"/>
    <cellStyle name="Migliaia [0] 50 5 2" xfId="13012" xr:uid="{00000000-0005-0000-0000-0000AF150000}"/>
    <cellStyle name="Migliaia [0] 50 5 2 2" xfId="18830" xr:uid="{00000000-0005-0000-0000-0000B0150000}"/>
    <cellStyle name="Migliaia [0] 50 5 2 3" xfId="24132" xr:uid="{00000000-0005-0000-0000-0000B1150000}"/>
    <cellStyle name="Migliaia [0] 50 5 3" xfId="16179" xr:uid="{00000000-0005-0000-0000-0000B2150000}"/>
    <cellStyle name="Migliaia [0] 50 5 4" xfId="21481" xr:uid="{00000000-0005-0000-0000-0000B3150000}"/>
    <cellStyle name="Migliaia [0] 50 6" xfId="13008" xr:uid="{00000000-0005-0000-0000-0000B4150000}"/>
    <cellStyle name="Migliaia [0] 50 6 2" xfId="18826" xr:uid="{00000000-0005-0000-0000-0000B5150000}"/>
    <cellStyle name="Migliaia [0] 50 6 3" xfId="24128" xr:uid="{00000000-0005-0000-0000-0000B6150000}"/>
    <cellStyle name="Migliaia [0] 50 7" xfId="16175" xr:uid="{00000000-0005-0000-0000-0000B7150000}"/>
    <cellStyle name="Migliaia [0] 50 8" xfId="21477" xr:uid="{00000000-0005-0000-0000-0000B8150000}"/>
    <cellStyle name="Migliaia [0] 50 9" xfId="2228" xr:uid="{00000000-0005-0000-0000-0000B9150000}"/>
    <cellStyle name="Migliaia [0] 51" xfId="221" xr:uid="{00000000-0005-0000-0000-0000BA150000}"/>
    <cellStyle name="Migliaia [0] 51 2" xfId="222" xr:uid="{00000000-0005-0000-0000-0000BB150000}"/>
    <cellStyle name="Migliaia [0] 51 2 2" xfId="2238" xr:uid="{00000000-0005-0000-0000-0000BC150000}"/>
    <cellStyle name="Migliaia [0] 51 2 3" xfId="2239" xr:uid="{00000000-0005-0000-0000-0000BD150000}"/>
    <cellStyle name="Migliaia [0] 51 2 3 2" xfId="13014" xr:uid="{00000000-0005-0000-0000-0000BE150000}"/>
    <cellStyle name="Migliaia [0] 51 2 3 2 2" xfId="18832" xr:uid="{00000000-0005-0000-0000-0000BF150000}"/>
    <cellStyle name="Migliaia [0] 51 2 3 2 3" xfId="24134" xr:uid="{00000000-0005-0000-0000-0000C0150000}"/>
    <cellStyle name="Migliaia [0] 51 2 3 3" xfId="16181" xr:uid="{00000000-0005-0000-0000-0000C1150000}"/>
    <cellStyle name="Migliaia [0] 51 2 3 4" xfId="21483" xr:uid="{00000000-0005-0000-0000-0000C2150000}"/>
    <cellStyle name="Migliaia [0] 51 2 4" xfId="2237" xr:uid="{00000000-0005-0000-0000-0000C3150000}"/>
    <cellStyle name="Migliaia [0] 51 3" xfId="2240" xr:uid="{00000000-0005-0000-0000-0000C4150000}"/>
    <cellStyle name="Migliaia [0] 51 3 2" xfId="2241" xr:uid="{00000000-0005-0000-0000-0000C5150000}"/>
    <cellStyle name="Migliaia [0] 51 3 2 2" xfId="13015" xr:uid="{00000000-0005-0000-0000-0000C6150000}"/>
    <cellStyle name="Migliaia [0] 51 3 2 2 2" xfId="18833" xr:uid="{00000000-0005-0000-0000-0000C7150000}"/>
    <cellStyle name="Migliaia [0] 51 3 2 2 3" xfId="24135" xr:uid="{00000000-0005-0000-0000-0000C8150000}"/>
    <cellStyle name="Migliaia [0] 51 3 2 3" xfId="16182" xr:uid="{00000000-0005-0000-0000-0000C9150000}"/>
    <cellStyle name="Migliaia [0] 51 3 2 4" xfId="21484" xr:uid="{00000000-0005-0000-0000-0000CA150000}"/>
    <cellStyle name="Migliaia [0] 51 4" xfId="2242" xr:uid="{00000000-0005-0000-0000-0000CB150000}"/>
    <cellStyle name="Migliaia [0] 51 4 2" xfId="11887" xr:uid="{00000000-0005-0000-0000-0000CC150000}"/>
    <cellStyle name="Migliaia [0] 51 4 2 2" xfId="15450" xr:uid="{00000000-0005-0000-0000-0000CD150000}"/>
    <cellStyle name="Migliaia [0] 51 4 2 2 2" xfId="20796" xr:uid="{00000000-0005-0000-0000-0000CE150000}"/>
    <cellStyle name="Migliaia [0] 51 4 2 2 3" xfId="26098" xr:uid="{00000000-0005-0000-0000-0000CF150000}"/>
    <cellStyle name="Migliaia [0] 51 4 2 3" xfId="18145" xr:uid="{00000000-0005-0000-0000-0000D0150000}"/>
    <cellStyle name="Migliaia [0] 51 4 2 4" xfId="23447" xr:uid="{00000000-0005-0000-0000-0000D1150000}"/>
    <cellStyle name="Migliaia [0] 51 4 3" xfId="13016" xr:uid="{00000000-0005-0000-0000-0000D2150000}"/>
    <cellStyle name="Migliaia [0] 51 4 3 2" xfId="18834" xr:uid="{00000000-0005-0000-0000-0000D3150000}"/>
    <cellStyle name="Migliaia [0] 51 4 3 3" xfId="24136" xr:uid="{00000000-0005-0000-0000-0000D4150000}"/>
    <cellStyle name="Migliaia [0] 51 4 4" xfId="16183" xr:uid="{00000000-0005-0000-0000-0000D5150000}"/>
    <cellStyle name="Migliaia [0] 51 4 5" xfId="21485" xr:uid="{00000000-0005-0000-0000-0000D6150000}"/>
    <cellStyle name="Migliaia [0] 51 5" xfId="2243" xr:uid="{00000000-0005-0000-0000-0000D7150000}"/>
    <cellStyle name="Migliaia [0] 51 5 2" xfId="13017" xr:uid="{00000000-0005-0000-0000-0000D8150000}"/>
    <cellStyle name="Migliaia [0] 51 5 2 2" xfId="18835" xr:uid="{00000000-0005-0000-0000-0000D9150000}"/>
    <cellStyle name="Migliaia [0] 51 5 2 3" xfId="24137" xr:uid="{00000000-0005-0000-0000-0000DA150000}"/>
    <cellStyle name="Migliaia [0] 51 5 3" xfId="16184" xr:uid="{00000000-0005-0000-0000-0000DB150000}"/>
    <cellStyle name="Migliaia [0] 51 5 4" xfId="21486" xr:uid="{00000000-0005-0000-0000-0000DC150000}"/>
    <cellStyle name="Migliaia [0] 51 6" xfId="13013" xr:uid="{00000000-0005-0000-0000-0000DD150000}"/>
    <cellStyle name="Migliaia [0] 51 6 2" xfId="18831" xr:uid="{00000000-0005-0000-0000-0000DE150000}"/>
    <cellStyle name="Migliaia [0] 51 6 3" xfId="24133" xr:uid="{00000000-0005-0000-0000-0000DF150000}"/>
    <cellStyle name="Migliaia [0] 51 7" xfId="16180" xr:uid="{00000000-0005-0000-0000-0000E0150000}"/>
    <cellStyle name="Migliaia [0] 51 8" xfId="21482" xr:uid="{00000000-0005-0000-0000-0000E1150000}"/>
    <cellStyle name="Migliaia [0] 51 9" xfId="2236" xr:uid="{00000000-0005-0000-0000-0000E2150000}"/>
    <cellStyle name="Migliaia [0] 52" xfId="223" xr:uid="{00000000-0005-0000-0000-0000E3150000}"/>
    <cellStyle name="Migliaia [0] 52 2" xfId="224" xr:uid="{00000000-0005-0000-0000-0000E4150000}"/>
    <cellStyle name="Migliaia [0] 52 2 2" xfId="2246" xr:uid="{00000000-0005-0000-0000-0000E5150000}"/>
    <cellStyle name="Migliaia [0] 52 2 3" xfId="2247" xr:uid="{00000000-0005-0000-0000-0000E6150000}"/>
    <cellStyle name="Migliaia [0] 52 2 3 2" xfId="13019" xr:uid="{00000000-0005-0000-0000-0000E7150000}"/>
    <cellStyle name="Migliaia [0] 52 2 3 2 2" xfId="18837" xr:uid="{00000000-0005-0000-0000-0000E8150000}"/>
    <cellStyle name="Migliaia [0] 52 2 3 2 3" xfId="24139" xr:uid="{00000000-0005-0000-0000-0000E9150000}"/>
    <cellStyle name="Migliaia [0] 52 2 3 3" xfId="16186" xr:uid="{00000000-0005-0000-0000-0000EA150000}"/>
    <cellStyle name="Migliaia [0] 52 2 3 4" xfId="21488" xr:uid="{00000000-0005-0000-0000-0000EB150000}"/>
    <cellStyle name="Migliaia [0] 52 2 4" xfId="2245" xr:uid="{00000000-0005-0000-0000-0000EC150000}"/>
    <cellStyle name="Migliaia [0] 52 3" xfId="2248" xr:uid="{00000000-0005-0000-0000-0000ED150000}"/>
    <cellStyle name="Migliaia [0] 52 3 2" xfId="2249" xr:uid="{00000000-0005-0000-0000-0000EE150000}"/>
    <cellStyle name="Migliaia [0] 52 3 2 2" xfId="13020" xr:uid="{00000000-0005-0000-0000-0000EF150000}"/>
    <cellStyle name="Migliaia [0] 52 3 2 2 2" xfId="18838" xr:uid="{00000000-0005-0000-0000-0000F0150000}"/>
    <cellStyle name="Migliaia [0] 52 3 2 2 3" xfId="24140" xr:uid="{00000000-0005-0000-0000-0000F1150000}"/>
    <cellStyle name="Migliaia [0] 52 3 2 3" xfId="16187" xr:uid="{00000000-0005-0000-0000-0000F2150000}"/>
    <cellStyle name="Migliaia [0] 52 3 2 4" xfId="21489" xr:uid="{00000000-0005-0000-0000-0000F3150000}"/>
    <cellStyle name="Migliaia [0] 52 4" xfId="2250" xr:uid="{00000000-0005-0000-0000-0000F4150000}"/>
    <cellStyle name="Migliaia [0] 52 4 2" xfId="11888" xr:uid="{00000000-0005-0000-0000-0000F5150000}"/>
    <cellStyle name="Migliaia [0] 52 4 2 2" xfId="15451" xr:uid="{00000000-0005-0000-0000-0000F6150000}"/>
    <cellStyle name="Migliaia [0] 52 4 2 2 2" xfId="20797" xr:uid="{00000000-0005-0000-0000-0000F7150000}"/>
    <cellStyle name="Migliaia [0] 52 4 2 2 3" xfId="26099" xr:uid="{00000000-0005-0000-0000-0000F8150000}"/>
    <cellStyle name="Migliaia [0] 52 4 2 3" xfId="18146" xr:uid="{00000000-0005-0000-0000-0000F9150000}"/>
    <cellStyle name="Migliaia [0] 52 4 2 4" xfId="23448" xr:uid="{00000000-0005-0000-0000-0000FA150000}"/>
    <cellStyle name="Migliaia [0] 52 4 3" xfId="13021" xr:uid="{00000000-0005-0000-0000-0000FB150000}"/>
    <cellStyle name="Migliaia [0] 52 4 3 2" xfId="18839" xr:uid="{00000000-0005-0000-0000-0000FC150000}"/>
    <cellStyle name="Migliaia [0] 52 4 3 3" xfId="24141" xr:uid="{00000000-0005-0000-0000-0000FD150000}"/>
    <cellStyle name="Migliaia [0] 52 4 4" xfId="16188" xr:uid="{00000000-0005-0000-0000-0000FE150000}"/>
    <cellStyle name="Migliaia [0] 52 4 5" xfId="21490" xr:uid="{00000000-0005-0000-0000-0000FF150000}"/>
    <cellStyle name="Migliaia [0] 52 5" xfId="2251" xr:uid="{00000000-0005-0000-0000-000000160000}"/>
    <cellStyle name="Migliaia [0] 52 5 2" xfId="13022" xr:uid="{00000000-0005-0000-0000-000001160000}"/>
    <cellStyle name="Migliaia [0] 52 5 2 2" xfId="18840" xr:uid="{00000000-0005-0000-0000-000002160000}"/>
    <cellStyle name="Migliaia [0] 52 5 2 3" xfId="24142" xr:uid="{00000000-0005-0000-0000-000003160000}"/>
    <cellStyle name="Migliaia [0] 52 5 3" xfId="16189" xr:uid="{00000000-0005-0000-0000-000004160000}"/>
    <cellStyle name="Migliaia [0] 52 5 4" xfId="21491" xr:uid="{00000000-0005-0000-0000-000005160000}"/>
    <cellStyle name="Migliaia [0] 52 6" xfId="13018" xr:uid="{00000000-0005-0000-0000-000006160000}"/>
    <cellStyle name="Migliaia [0] 52 6 2" xfId="18836" xr:uid="{00000000-0005-0000-0000-000007160000}"/>
    <cellStyle name="Migliaia [0] 52 6 3" xfId="24138" xr:uid="{00000000-0005-0000-0000-000008160000}"/>
    <cellStyle name="Migliaia [0] 52 7" xfId="16185" xr:uid="{00000000-0005-0000-0000-000009160000}"/>
    <cellStyle name="Migliaia [0] 52 8" xfId="21487" xr:uid="{00000000-0005-0000-0000-00000A160000}"/>
    <cellStyle name="Migliaia [0] 52 9" xfId="2244" xr:uid="{00000000-0005-0000-0000-00000B160000}"/>
    <cellStyle name="Migliaia [0] 53" xfId="225" xr:uid="{00000000-0005-0000-0000-00000C160000}"/>
    <cellStyle name="Migliaia [0] 53 2" xfId="226" xr:uid="{00000000-0005-0000-0000-00000D160000}"/>
    <cellStyle name="Migliaia [0] 53 2 2" xfId="2254" xr:uid="{00000000-0005-0000-0000-00000E160000}"/>
    <cellStyle name="Migliaia [0] 53 2 3" xfId="2255" xr:uid="{00000000-0005-0000-0000-00000F160000}"/>
    <cellStyle name="Migliaia [0] 53 2 3 2" xfId="13024" xr:uid="{00000000-0005-0000-0000-000010160000}"/>
    <cellStyle name="Migliaia [0] 53 2 3 2 2" xfId="18842" xr:uid="{00000000-0005-0000-0000-000011160000}"/>
    <cellStyle name="Migliaia [0] 53 2 3 2 3" xfId="24144" xr:uid="{00000000-0005-0000-0000-000012160000}"/>
    <cellStyle name="Migliaia [0] 53 2 3 3" xfId="16191" xr:uid="{00000000-0005-0000-0000-000013160000}"/>
    <cellStyle name="Migliaia [0] 53 2 3 4" xfId="21493" xr:uid="{00000000-0005-0000-0000-000014160000}"/>
    <cellStyle name="Migliaia [0] 53 2 4" xfId="2253" xr:uid="{00000000-0005-0000-0000-000015160000}"/>
    <cellStyle name="Migliaia [0] 53 3" xfId="2256" xr:uid="{00000000-0005-0000-0000-000016160000}"/>
    <cellStyle name="Migliaia [0] 53 3 2" xfId="2257" xr:uid="{00000000-0005-0000-0000-000017160000}"/>
    <cellStyle name="Migliaia [0] 53 3 2 2" xfId="13025" xr:uid="{00000000-0005-0000-0000-000018160000}"/>
    <cellStyle name="Migliaia [0] 53 3 2 2 2" xfId="18843" xr:uid="{00000000-0005-0000-0000-000019160000}"/>
    <cellStyle name="Migliaia [0] 53 3 2 2 3" xfId="24145" xr:uid="{00000000-0005-0000-0000-00001A160000}"/>
    <cellStyle name="Migliaia [0] 53 3 2 3" xfId="16192" xr:uid="{00000000-0005-0000-0000-00001B160000}"/>
    <cellStyle name="Migliaia [0] 53 3 2 4" xfId="21494" xr:uid="{00000000-0005-0000-0000-00001C160000}"/>
    <cellStyle name="Migliaia [0] 53 4" xfId="2258" xr:uid="{00000000-0005-0000-0000-00001D160000}"/>
    <cellStyle name="Migliaia [0] 53 4 2" xfId="11889" xr:uid="{00000000-0005-0000-0000-00001E160000}"/>
    <cellStyle name="Migliaia [0] 53 4 2 2" xfId="15452" xr:uid="{00000000-0005-0000-0000-00001F160000}"/>
    <cellStyle name="Migliaia [0] 53 4 2 2 2" xfId="20798" xr:uid="{00000000-0005-0000-0000-000020160000}"/>
    <cellStyle name="Migliaia [0] 53 4 2 2 3" xfId="26100" xr:uid="{00000000-0005-0000-0000-000021160000}"/>
    <cellStyle name="Migliaia [0] 53 4 2 3" xfId="18147" xr:uid="{00000000-0005-0000-0000-000022160000}"/>
    <cellStyle name="Migliaia [0] 53 4 2 4" xfId="23449" xr:uid="{00000000-0005-0000-0000-000023160000}"/>
    <cellStyle name="Migliaia [0] 53 4 3" xfId="13026" xr:uid="{00000000-0005-0000-0000-000024160000}"/>
    <cellStyle name="Migliaia [0] 53 4 3 2" xfId="18844" xr:uid="{00000000-0005-0000-0000-000025160000}"/>
    <cellStyle name="Migliaia [0] 53 4 3 3" xfId="24146" xr:uid="{00000000-0005-0000-0000-000026160000}"/>
    <cellStyle name="Migliaia [0] 53 4 4" xfId="16193" xr:uid="{00000000-0005-0000-0000-000027160000}"/>
    <cellStyle name="Migliaia [0] 53 4 5" xfId="21495" xr:uid="{00000000-0005-0000-0000-000028160000}"/>
    <cellStyle name="Migliaia [0] 53 5" xfId="2259" xr:uid="{00000000-0005-0000-0000-000029160000}"/>
    <cellStyle name="Migliaia [0] 53 5 2" xfId="13027" xr:uid="{00000000-0005-0000-0000-00002A160000}"/>
    <cellStyle name="Migliaia [0] 53 5 2 2" xfId="18845" xr:uid="{00000000-0005-0000-0000-00002B160000}"/>
    <cellStyle name="Migliaia [0] 53 5 2 3" xfId="24147" xr:uid="{00000000-0005-0000-0000-00002C160000}"/>
    <cellStyle name="Migliaia [0] 53 5 3" xfId="16194" xr:uid="{00000000-0005-0000-0000-00002D160000}"/>
    <cellStyle name="Migliaia [0] 53 5 4" xfId="21496" xr:uid="{00000000-0005-0000-0000-00002E160000}"/>
    <cellStyle name="Migliaia [0] 53 6" xfId="13023" xr:uid="{00000000-0005-0000-0000-00002F160000}"/>
    <cellStyle name="Migliaia [0] 53 6 2" xfId="18841" xr:uid="{00000000-0005-0000-0000-000030160000}"/>
    <cellStyle name="Migliaia [0] 53 6 3" xfId="24143" xr:uid="{00000000-0005-0000-0000-000031160000}"/>
    <cellStyle name="Migliaia [0] 53 7" xfId="16190" xr:uid="{00000000-0005-0000-0000-000032160000}"/>
    <cellStyle name="Migliaia [0] 53 8" xfId="21492" xr:uid="{00000000-0005-0000-0000-000033160000}"/>
    <cellStyle name="Migliaia [0] 53 9" xfId="2252" xr:uid="{00000000-0005-0000-0000-000034160000}"/>
    <cellStyle name="Migliaia [0] 54" xfId="227" xr:uid="{00000000-0005-0000-0000-000035160000}"/>
    <cellStyle name="Migliaia [0] 54 2" xfId="228" xr:uid="{00000000-0005-0000-0000-000036160000}"/>
    <cellStyle name="Migliaia [0] 54 2 2" xfId="2262" xr:uid="{00000000-0005-0000-0000-000037160000}"/>
    <cellStyle name="Migliaia [0] 54 2 3" xfId="2263" xr:uid="{00000000-0005-0000-0000-000038160000}"/>
    <cellStyle name="Migliaia [0] 54 2 3 2" xfId="13029" xr:uid="{00000000-0005-0000-0000-000039160000}"/>
    <cellStyle name="Migliaia [0] 54 2 3 2 2" xfId="18847" xr:uid="{00000000-0005-0000-0000-00003A160000}"/>
    <cellStyle name="Migliaia [0] 54 2 3 2 3" xfId="24149" xr:uid="{00000000-0005-0000-0000-00003B160000}"/>
    <cellStyle name="Migliaia [0] 54 2 3 3" xfId="16196" xr:uid="{00000000-0005-0000-0000-00003C160000}"/>
    <cellStyle name="Migliaia [0] 54 2 3 4" xfId="21498" xr:uid="{00000000-0005-0000-0000-00003D160000}"/>
    <cellStyle name="Migliaia [0] 54 2 4" xfId="2261" xr:uid="{00000000-0005-0000-0000-00003E160000}"/>
    <cellStyle name="Migliaia [0] 54 3" xfId="2264" xr:uid="{00000000-0005-0000-0000-00003F160000}"/>
    <cellStyle name="Migliaia [0] 54 3 2" xfId="2265" xr:uid="{00000000-0005-0000-0000-000040160000}"/>
    <cellStyle name="Migliaia [0] 54 3 2 2" xfId="13030" xr:uid="{00000000-0005-0000-0000-000041160000}"/>
    <cellStyle name="Migliaia [0] 54 3 2 2 2" xfId="18848" xr:uid="{00000000-0005-0000-0000-000042160000}"/>
    <cellStyle name="Migliaia [0] 54 3 2 2 3" xfId="24150" xr:uid="{00000000-0005-0000-0000-000043160000}"/>
    <cellStyle name="Migliaia [0] 54 3 2 3" xfId="16197" xr:uid="{00000000-0005-0000-0000-000044160000}"/>
    <cellStyle name="Migliaia [0] 54 3 2 4" xfId="21499" xr:uid="{00000000-0005-0000-0000-000045160000}"/>
    <cellStyle name="Migliaia [0] 54 4" xfId="2266" xr:uid="{00000000-0005-0000-0000-000046160000}"/>
    <cellStyle name="Migliaia [0] 54 4 2" xfId="11890" xr:uid="{00000000-0005-0000-0000-000047160000}"/>
    <cellStyle name="Migliaia [0] 54 4 2 2" xfId="15453" xr:uid="{00000000-0005-0000-0000-000048160000}"/>
    <cellStyle name="Migliaia [0] 54 4 2 2 2" xfId="20799" xr:uid="{00000000-0005-0000-0000-000049160000}"/>
    <cellStyle name="Migliaia [0] 54 4 2 2 3" xfId="26101" xr:uid="{00000000-0005-0000-0000-00004A160000}"/>
    <cellStyle name="Migliaia [0] 54 4 2 3" xfId="18148" xr:uid="{00000000-0005-0000-0000-00004B160000}"/>
    <cellStyle name="Migliaia [0] 54 4 2 4" xfId="23450" xr:uid="{00000000-0005-0000-0000-00004C160000}"/>
    <cellStyle name="Migliaia [0] 54 4 3" xfId="13031" xr:uid="{00000000-0005-0000-0000-00004D160000}"/>
    <cellStyle name="Migliaia [0] 54 4 3 2" xfId="18849" xr:uid="{00000000-0005-0000-0000-00004E160000}"/>
    <cellStyle name="Migliaia [0] 54 4 3 3" xfId="24151" xr:uid="{00000000-0005-0000-0000-00004F160000}"/>
    <cellStyle name="Migliaia [0] 54 4 4" xfId="16198" xr:uid="{00000000-0005-0000-0000-000050160000}"/>
    <cellStyle name="Migliaia [0] 54 4 5" xfId="21500" xr:uid="{00000000-0005-0000-0000-000051160000}"/>
    <cellStyle name="Migliaia [0] 54 5" xfId="2267" xr:uid="{00000000-0005-0000-0000-000052160000}"/>
    <cellStyle name="Migliaia [0] 54 5 2" xfId="13032" xr:uid="{00000000-0005-0000-0000-000053160000}"/>
    <cellStyle name="Migliaia [0] 54 5 2 2" xfId="18850" xr:uid="{00000000-0005-0000-0000-000054160000}"/>
    <cellStyle name="Migliaia [0] 54 5 2 3" xfId="24152" xr:uid="{00000000-0005-0000-0000-000055160000}"/>
    <cellStyle name="Migliaia [0] 54 5 3" xfId="16199" xr:uid="{00000000-0005-0000-0000-000056160000}"/>
    <cellStyle name="Migliaia [0] 54 5 4" xfId="21501" xr:uid="{00000000-0005-0000-0000-000057160000}"/>
    <cellStyle name="Migliaia [0] 54 6" xfId="13028" xr:uid="{00000000-0005-0000-0000-000058160000}"/>
    <cellStyle name="Migliaia [0] 54 6 2" xfId="18846" xr:uid="{00000000-0005-0000-0000-000059160000}"/>
    <cellStyle name="Migliaia [0] 54 6 3" xfId="24148" xr:uid="{00000000-0005-0000-0000-00005A160000}"/>
    <cellStyle name="Migliaia [0] 54 7" xfId="16195" xr:uid="{00000000-0005-0000-0000-00005B160000}"/>
    <cellStyle name="Migliaia [0] 54 8" xfId="21497" xr:uid="{00000000-0005-0000-0000-00005C160000}"/>
    <cellStyle name="Migliaia [0] 54 9" xfId="2260" xr:uid="{00000000-0005-0000-0000-00005D160000}"/>
    <cellStyle name="Migliaia [0] 55" xfId="229" xr:uid="{00000000-0005-0000-0000-00005E160000}"/>
    <cellStyle name="Migliaia [0] 55 2" xfId="230" xr:uid="{00000000-0005-0000-0000-00005F160000}"/>
    <cellStyle name="Migliaia [0] 55 2 2" xfId="2270" xr:uid="{00000000-0005-0000-0000-000060160000}"/>
    <cellStyle name="Migliaia [0] 55 2 3" xfId="2271" xr:uid="{00000000-0005-0000-0000-000061160000}"/>
    <cellStyle name="Migliaia [0] 55 2 3 2" xfId="13034" xr:uid="{00000000-0005-0000-0000-000062160000}"/>
    <cellStyle name="Migliaia [0] 55 2 3 2 2" xfId="18852" xr:uid="{00000000-0005-0000-0000-000063160000}"/>
    <cellStyle name="Migliaia [0] 55 2 3 2 3" xfId="24154" xr:uid="{00000000-0005-0000-0000-000064160000}"/>
    <cellStyle name="Migliaia [0] 55 2 3 3" xfId="16201" xr:uid="{00000000-0005-0000-0000-000065160000}"/>
    <cellStyle name="Migliaia [0] 55 2 3 4" xfId="21503" xr:uid="{00000000-0005-0000-0000-000066160000}"/>
    <cellStyle name="Migliaia [0] 55 2 4" xfId="2269" xr:uid="{00000000-0005-0000-0000-000067160000}"/>
    <cellStyle name="Migliaia [0] 55 3" xfId="2272" xr:uid="{00000000-0005-0000-0000-000068160000}"/>
    <cellStyle name="Migliaia [0] 55 3 2" xfId="2273" xr:uid="{00000000-0005-0000-0000-000069160000}"/>
    <cellStyle name="Migliaia [0] 55 3 2 2" xfId="13035" xr:uid="{00000000-0005-0000-0000-00006A160000}"/>
    <cellStyle name="Migliaia [0] 55 3 2 2 2" xfId="18853" xr:uid="{00000000-0005-0000-0000-00006B160000}"/>
    <cellStyle name="Migliaia [0] 55 3 2 2 3" xfId="24155" xr:uid="{00000000-0005-0000-0000-00006C160000}"/>
    <cellStyle name="Migliaia [0] 55 3 2 3" xfId="16202" xr:uid="{00000000-0005-0000-0000-00006D160000}"/>
    <cellStyle name="Migliaia [0] 55 3 2 4" xfId="21504" xr:uid="{00000000-0005-0000-0000-00006E160000}"/>
    <cellStyle name="Migliaia [0] 55 4" xfId="2274" xr:uid="{00000000-0005-0000-0000-00006F160000}"/>
    <cellStyle name="Migliaia [0] 55 4 2" xfId="11891" xr:uid="{00000000-0005-0000-0000-000070160000}"/>
    <cellStyle name="Migliaia [0] 55 4 2 2" xfId="15454" xr:uid="{00000000-0005-0000-0000-000071160000}"/>
    <cellStyle name="Migliaia [0] 55 4 2 2 2" xfId="20800" xr:uid="{00000000-0005-0000-0000-000072160000}"/>
    <cellStyle name="Migliaia [0] 55 4 2 2 3" xfId="26102" xr:uid="{00000000-0005-0000-0000-000073160000}"/>
    <cellStyle name="Migliaia [0] 55 4 2 3" xfId="18149" xr:uid="{00000000-0005-0000-0000-000074160000}"/>
    <cellStyle name="Migliaia [0] 55 4 2 4" xfId="23451" xr:uid="{00000000-0005-0000-0000-000075160000}"/>
    <cellStyle name="Migliaia [0] 55 4 3" xfId="13036" xr:uid="{00000000-0005-0000-0000-000076160000}"/>
    <cellStyle name="Migliaia [0] 55 4 3 2" xfId="18854" xr:uid="{00000000-0005-0000-0000-000077160000}"/>
    <cellStyle name="Migliaia [0] 55 4 3 3" xfId="24156" xr:uid="{00000000-0005-0000-0000-000078160000}"/>
    <cellStyle name="Migliaia [0] 55 4 4" xfId="16203" xr:uid="{00000000-0005-0000-0000-000079160000}"/>
    <cellStyle name="Migliaia [0] 55 4 5" xfId="21505" xr:uid="{00000000-0005-0000-0000-00007A160000}"/>
    <cellStyle name="Migliaia [0] 55 5" xfId="2275" xr:uid="{00000000-0005-0000-0000-00007B160000}"/>
    <cellStyle name="Migliaia [0] 55 5 2" xfId="13037" xr:uid="{00000000-0005-0000-0000-00007C160000}"/>
    <cellStyle name="Migliaia [0] 55 5 2 2" xfId="18855" xr:uid="{00000000-0005-0000-0000-00007D160000}"/>
    <cellStyle name="Migliaia [0] 55 5 2 3" xfId="24157" xr:uid="{00000000-0005-0000-0000-00007E160000}"/>
    <cellStyle name="Migliaia [0] 55 5 3" xfId="16204" xr:uid="{00000000-0005-0000-0000-00007F160000}"/>
    <cellStyle name="Migliaia [0] 55 5 4" xfId="21506" xr:uid="{00000000-0005-0000-0000-000080160000}"/>
    <cellStyle name="Migliaia [0] 55 6" xfId="13033" xr:uid="{00000000-0005-0000-0000-000081160000}"/>
    <cellStyle name="Migliaia [0] 55 6 2" xfId="18851" xr:uid="{00000000-0005-0000-0000-000082160000}"/>
    <cellStyle name="Migliaia [0] 55 6 3" xfId="24153" xr:uid="{00000000-0005-0000-0000-000083160000}"/>
    <cellStyle name="Migliaia [0] 55 7" xfId="16200" xr:uid="{00000000-0005-0000-0000-000084160000}"/>
    <cellStyle name="Migliaia [0] 55 8" xfId="21502" xr:uid="{00000000-0005-0000-0000-000085160000}"/>
    <cellStyle name="Migliaia [0] 55 9" xfId="2268" xr:uid="{00000000-0005-0000-0000-000086160000}"/>
    <cellStyle name="Migliaia [0] 56" xfId="231" xr:uid="{00000000-0005-0000-0000-000087160000}"/>
    <cellStyle name="Migliaia [0] 56 2" xfId="232" xr:uid="{00000000-0005-0000-0000-000088160000}"/>
    <cellStyle name="Migliaia [0] 56 2 2" xfId="2278" xr:uid="{00000000-0005-0000-0000-000089160000}"/>
    <cellStyle name="Migliaia [0] 56 2 3" xfId="2279" xr:uid="{00000000-0005-0000-0000-00008A160000}"/>
    <cellStyle name="Migliaia [0] 56 2 3 2" xfId="13039" xr:uid="{00000000-0005-0000-0000-00008B160000}"/>
    <cellStyle name="Migliaia [0] 56 2 3 2 2" xfId="18857" xr:uid="{00000000-0005-0000-0000-00008C160000}"/>
    <cellStyle name="Migliaia [0] 56 2 3 2 3" xfId="24159" xr:uid="{00000000-0005-0000-0000-00008D160000}"/>
    <cellStyle name="Migliaia [0] 56 2 3 3" xfId="16206" xr:uid="{00000000-0005-0000-0000-00008E160000}"/>
    <cellStyle name="Migliaia [0] 56 2 3 4" xfId="21508" xr:uid="{00000000-0005-0000-0000-00008F160000}"/>
    <cellStyle name="Migliaia [0] 56 2 4" xfId="2277" xr:uid="{00000000-0005-0000-0000-000090160000}"/>
    <cellStyle name="Migliaia [0] 56 3" xfId="2280" xr:uid="{00000000-0005-0000-0000-000091160000}"/>
    <cellStyle name="Migliaia [0] 56 3 2" xfId="2281" xr:uid="{00000000-0005-0000-0000-000092160000}"/>
    <cellStyle name="Migliaia [0] 56 3 2 2" xfId="13040" xr:uid="{00000000-0005-0000-0000-000093160000}"/>
    <cellStyle name="Migliaia [0] 56 3 2 2 2" xfId="18858" xr:uid="{00000000-0005-0000-0000-000094160000}"/>
    <cellStyle name="Migliaia [0] 56 3 2 2 3" xfId="24160" xr:uid="{00000000-0005-0000-0000-000095160000}"/>
    <cellStyle name="Migliaia [0] 56 3 2 3" xfId="16207" xr:uid="{00000000-0005-0000-0000-000096160000}"/>
    <cellStyle name="Migliaia [0] 56 3 2 4" xfId="21509" xr:uid="{00000000-0005-0000-0000-000097160000}"/>
    <cellStyle name="Migliaia [0] 56 4" xfId="2282" xr:uid="{00000000-0005-0000-0000-000098160000}"/>
    <cellStyle name="Migliaia [0] 56 4 2" xfId="11892" xr:uid="{00000000-0005-0000-0000-000099160000}"/>
    <cellStyle name="Migliaia [0] 56 4 2 2" xfId="15455" xr:uid="{00000000-0005-0000-0000-00009A160000}"/>
    <cellStyle name="Migliaia [0] 56 4 2 2 2" xfId="20801" xr:uid="{00000000-0005-0000-0000-00009B160000}"/>
    <cellStyle name="Migliaia [0] 56 4 2 2 3" xfId="26103" xr:uid="{00000000-0005-0000-0000-00009C160000}"/>
    <cellStyle name="Migliaia [0] 56 4 2 3" xfId="18150" xr:uid="{00000000-0005-0000-0000-00009D160000}"/>
    <cellStyle name="Migliaia [0] 56 4 2 4" xfId="23452" xr:uid="{00000000-0005-0000-0000-00009E160000}"/>
    <cellStyle name="Migliaia [0] 56 4 3" xfId="13041" xr:uid="{00000000-0005-0000-0000-00009F160000}"/>
    <cellStyle name="Migliaia [0] 56 4 3 2" xfId="18859" xr:uid="{00000000-0005-0000-0000-0000A0160000}"/>
    <cellStyle name="Migliaia [0] 56 4 3 3" xfId="24161" xr:uid="{00000000-0005-0000-0000-0000A1160000}"/>
    <cellStyle name="Migliaia [0] 56 4 4" xfId="16208" xr:uid="{00000000-0005-0000-0000-0000A2160000}"/>
    <cellStyle name="Migliaia [0] 56 4 5" xfId="21510" xr:uid="{00000000-0005-0000-0000-0000A3160000}"/>
    <cellStyle name="Migliaia [0] 56 5" xfId="2283" xr:uid="{00000000-0005-0000-0000-0000A4160000}"/>
    <cellStyle name="Migliaia [0] 56 5 2" xfId="13042" xr:uid="{00000000-0005-0000-0000-0000A5160000}"/>
    <cellStyle name="Migliaia [0] 56 5 2 2" xfId="18860" xr:uid="{00000000-0005-0000-0000-0000A6160000}"/>
    <cellStyle name="Migliaia [0] 56 5 2 3" xfId="24162" xr:uid="{00000000-0005-0000-0000-0000A7160000}"/>
    <cellStyle name="Migliaia [0] 56 5 3" xfId="16209" xr:uid="{00000000-0005-0000-0000-0000A8160000}"/>
    <cellStyle name="Migliaia [0] 56 5 4" xfId="21511" xr:uid="{00000000-0005-0000-0000-0000A9160000}"/>
    <cellStyle name="Migliaia [0] 56 6" xfId="13038" xr:uid="{00000000-0005-0000-0000-0000AA160000}"/>
    <cellStyle name="Migliaia [0] 56 6 2" xfId="18856" xr:uid="{00000000-0005-0000-0000-0000AB160000}"/>
    <cellStyle name="Migliaia [0] 56 6 3" xfId="24158" xr:uid="{00000000-0005-0000-0000-0000AC160000}"/>
    <cellStyle name="Migliaia [0] 56 7" xfId="16205" xr:uid="{00000000-0005-0000-0000-0000AD160000}"/>
    <cellStyle name="Migliaia [0] 56 8" xfId="21507" xr:uid="{00000000-0005-0000-0000-0000AE160000}"/>
    <cellStyle name="Migliaia [0] 56 9" xfId="2276" xr:uid="{00000000-0005-0000-0000-0000AF160000}"/>
    <cellStyle name="Migliaia [0] 57" xfId="233" xr:uid="{00000000-0005-0000-0000-0000B0160000}"/>
    <cellStyle name="Migliaia [0] 57 2" xfId="234" xr:uid="{00000000-0005-0000-0000-0000B1160000}"/>
    <cellStyle name="Migliaia [0] 57 2 2" xfId="2286" xr:uid="{00000000-0005-0000-0000-0000B2160000}"/>
    <cellStyle name="Migliaia [0] 57 2 3" xfId="2287" xr:uid="{00000000-0005-0000-0000-0000B3160000}"/>
    <cellStyle name="Migliaia [0] 57 2 3 2" xfId="13044" xr:uid="{00000000-0005-0000-0000-0000B4160000}"/>
    <cellStyle name="Migliaia [0] 57 2 3 2 2" xfId="18862" xr:uid="{00000000-0005-0000-0000-0000B5160000}"/>
    <cellStyle name="Migliaia [0] 57 2 3 2 3" xfId="24164" xr:uid="{00000000-0005-0000-0000-0000B6160000}"/>
    <cellStyle name="Migliaia [0] 57 2 3 3" xfId="16211" xr:uid="{00000000-0005-0000-0000-0000B7160000}"/>
    <cellStyle name="Migliaia [0] 57 2 3 4" xfId="21513" xr:uid="{00000000-0005-0000-0000-0000B8160000}"/>
    <cellStyle name="Migliaia [0] 57 2 4" xfId="2285" xr:uid="{00000000-0005-0000-0000-0000B9160000}"/>
    <cellStyle name="Migliaia [0] 57 3" xfId="2288" xr:uid="{00000000-0005-0000-0000-0000BA160000}"/>
    <cellStyle name="Migliaia [0] 57 3 2" xfId="2289" xr:uid="{00000000-0005-0000-0000-0000BB160000}"/>
    <cellStyle name="Migliaia [0] 57 3 2 2" xfId="13045" xr:uid="{00000000-0005-0000-0000-0000BC160000}"/>
    <cellStyle name="Migliaia [0] 57 3 2 2 2" xfId="18863" xr:uid="{00000000-0005-0000-0000-0000BD160000}"/>
    <cellStyle name="Migliaia [0] 57 3 2 2 3" xfId="24165" xr:uid="{00000000-0005-0000-0000-0000BE160000}"/>
    <cellStyle name="Migliaia [0] 57 3 2 3" xfId="16212" xr:uid="{00000000-0005-0000-0000-0000BF160000}"/>
    <cellStyle name="Migliaia [0] 57 3 2 4" xfId="21514" xr:uid="{00000000-0005-0000-0000-0000C0160000}"/>
    <cellStyle name="Migliaia [0] 57 4" xfId="2290" xr:uid="{00000000-0005-0000-0000-0000C1160000}"/>
    <cellStyle name="Migliaia [0] 57 4 2" xfId="11893" xr:uid="{00000000-0005-0000-0000-0000C2160000}"/>
    <cellStyle name="Migliaia [0] 57 4 2 2" xfId="15456" xr:uid="{00000000-0005-0000-0000-0000C3160000}"/>
    <cellStyle name="Migliaia [0] 57 4 2 2 2" xfId="20802" xr:uid="{00000000-0005-0000-0000-0000C4160000}"/>
    <cellStyle name="Migliaia [0] 57 4 2 2 3" xfId="26104" xr:uid="{00000000-0005-0000-0000-0000C5160000}"/>
    <cellStyle name="Migliaia [0] 57 4 2 3" xfId="18151" xr:uid="{00000000-0005-0000-0000-0000C6160000}"/>
    <cellStyle name="Migliaia [0] 57 4 2 4" xfId="23453" xr:uid="{00000000-0005-0000-0000-0000C7160000}"/>
    <cellStyle name="Migliaia [0] 57 4 3" xfId="13046" xr:uid="{00000000-0005-0000-0000-0000C8160000}"/>
    <cellStyle name="Migliaia [0] 57 4 3 2" xfId="18864" xr:uid="{00000000-0005-0000-0000-0000C9160000}"/>
    <cellStyle name="Migliaia [0] 57 4 3 3" xfId="24166" xr:uid="{00000000-0005-0000-0000-0000CA160000}"/>
    <cellStyle name="Migliaia [0] 57 4 4" xfId="16213" xr:uid="{00000000-0005-0000-0000-0000CB160000}"/>
    <cellStyle name="Migliaia [0] 57 4 5" xfId="21515" xr:uid="{00000000-0005-0000-0000-0000CC160000}"/>
    <cellStyle name="Migliaia [0] 57 5" xfId="2291" xr:uid="{00000000-0005-0000-0000-0000CD160000}"/>
    <cellStyle name="Migliaia [0] 57 5 2" xfId="13047" xr:uid="{00000000-0005-0000-0000-0000CE160000}"/>
    <cellStyle name="Migliaia [0] 57 5 2 2" xfId="18865" xr:uid="{00000000-0005-0000-0000-0000CF160000}"/>
    <cellStyle name="Migliaia [0] 57 5 2 3" xfId="24167" xr:uid="{00000000-0005-0000-0000-0000D0160000}"/>
    <cellStyle name="Migliaia [0] 57 5 3" xfId="16214" xr:uid="{00000000-0005-0000-0000-0000D1160000}"/>
    <cellStyle name="Migliaia [0] 57 5 4" xfId="21516" xr:uid="{00000000-0005-0000-0000-0000D2160000}"/>
    <cellStyle name="Migliaia [0] 57 6" xfId="13043" xr:uid="{00000000-0005-0000-0000-0000D3160000}"/>
    <cellStyle name="Migliaia [0] 57 6 2" xfId="18861" xr:uid="{00000000-0005-0000-0000-0000D4160000}"/>
    <cellStyle name="Migliaia [0] 57 6 3" xfId="24163" xr:uid="{00000000-0005-0000-0000-0000D5160000}"/>
    <cellStyle name="Migliaia [0] 57 7" xfId="16210" xr:uid="{00000000-0005-0000-0000-0000D6160000}"/>
    <cellStyle name="Migliaia [0] 57 8" xfId="21512" xr:uid="{00000000-0005-0000-0000-0000D7160000}"/>
    <cellStyle name="Migliaia [0] 57 9" xfId="2284" xr:uid="{00000000-0005-0000-0000-0000D8160000}"/>
    <cellStyle name="Migliaia [0] 58" xfId="235" xr:uid="{00000000-0005-0000-0000-0000D9160000}"/>
    <cellStyle name="Migliaia [0] 58 2" xfId="236" xr:uid="{00000000-0005-0000-0000-0000DA160000}"/>
    <cellStyle name="Migliaia [0] 58 2 2" xfId="2294" xr:uid="{00000000-0005-0000-0000-0000DB160000}"/>
    <cellStyle name="Migliaia [0] 58 2 3" xfId="2295" xr:uid="{00000000-0005-0000-0000-0000DC160000}"/>
    <cellStyle name="Migliaia [0] 58 2 3 2" xfId="13049" xr:uid="{00000000-0005-0000-0000-0000DD160000}"/>
    <cellStyle name="Migliaia [0] 58 2 3 2 2" xfId="18867" xr:uid="{00000000-0005-0000-0000-0000DE160000}"/>
    <cellStyle name="Migliaia [0] 58 2 3 2 3" xfId="24169" xr:uid="{00000000-0005-0000-0000-0000DF160000}"/>
    <cellStyle name="Migliaia [0] 58 2 3 3" xfId="16216" xr:uid="{00000000-0005-0000-0000-0000E0160000}"/>
    <cellStyle name="Migliaia [0] 58 2 3 4" xfId="21518" xr:uid="{00000000-0005-0000-0000-0000E1160000}"/>
    <cellStyle name="Migliaia [0] 58 2 4" xfId="2293" xr:uid="{00000000-0005-0000-0000-0000E2160000}"/>
    <cellStyle name="Migliaia [0] 58 3" xfId="2296" xr:uid="{00000000-0005-0000-0000-0000E3160000}"/>
    <cellStyle name="Migliaia [0] 58 3 2" xfId="2297" xr:uid="{00000000-0005-0000-0000-0000E4160000}"/>
    <cellStyle name="Migliaia [0] 58 3 2 2" xfId="13050" xr:uid="{00000000-0005-0000-0000-0000E5160000}"/>
    <cellStyle name="Migliaia [0] 58 3 2 2 2" xfId="18868" xr:uid="{00000000-0005-0000-0000-0000E6160000}"/>
    <cellStyle name="Migliaia [0] 58 3 2 2 3" xfId="24170" xr:uid="{00000000-0005-0000-0000-0000E7160000}"/>
    <cellStyle name="Migliaia [0] 58 3 2 3" xfId="16217" xr:uid="{00000000-0005-0000-0000-0000E8160000}"/>
    <cellStyle name="Migliaia [0] 58 3 2 4" xfId="21519" xr:uid="{00000000-0005-0000-0000-0000E9160000}"/>
    <cellStyle name="Migliaia [0] 58 4" xfId="2298" xr:uid="{00000000-0005-0000-0000-0000EA160000}"/>
    <cellStyle name="Migliaia [0] 58 4 2" xfId="11894" xr:uid="{00000000-0005-0000-0000-0000EB160000}"/>
    <cellStyle name="Migliaia [0] 58 4 2 2" xfId="15457" xr:uid="{00000000-0005-0000-0000-0000EC160000}"/>
    <cellStyle name="Migliaia [0] 58 4 2 2 2" xfId="20803" xr:uid="{00000000-0005-0000-0000-0000ED160000}"/>
    <cellStyle name="Migliaia [0] 58 4 2 2 3" xfId="26105" xr:uid="{00000000-0005-0000-0000-0000EE160000}"/>
    <cellStyle name="Migliaia [0] 58 4 2 3" xfId="18152" xr:uid="{00000000-0005-0000-0000-0000EF160000}"/>
    <cellStyle name="Migliaia [0] 58 4 2 4" xfId="23454" xr:uid="{00000000-0005-0000-0000-0000F0160000}"/>
    <cellStyle name="Migliaia [0] 58 4 3" xfId="13051" xr:uid="{00000000-0005-0000-0000-0000F1160000}"/>
    <cellStyle name="Migliaia [0] 58 4 3 2" xfId="18869" xr:uid="{00000000-0005-0000-0000-0000F2160000}"/>
    <cellStyle name="Migliaia [0] 58 4 3 3" xfId="24171" xr:uid="{00000000-0005-0000-0000-0000F3160000}"/>
    <cellStyle name="Migliaia [0] 58 4 4" xfId="16218" xr:uid="{00000000-0005-0000-0000-0000F4160000}"/>
    <cellStyle name="Migliaia [0] 58 4 5" xfId="21520" xr:uid="{00000000-0005-0000-0000-0000F5160000}"/>
    <cellStyle name="Migliaia [0] 58 5" xfId="2299" xr:uid="{00000000-0005-0000-0000-0000F6160000}"/>
    <cellStyle name="Migliaia [0] 58 5 2" xfId="13052" xr:uid="{00000000-0005-0000-0000-0000F7160000}"/>
    <cellStyle name="Migliaia [0] 58 5 2 2" xfId="18870" xr:uid="{00000000-0005-0000-0000-0000F8160000}"/>
    <cellStyle name="Migliaia [0] 58 5 2 3" xfId="24172" xr:uid="{00000000-0005-0000-0000-0000F9160000}"/>
    <cellStyle name="Migliaia [0] 58 5 3" xfId="16219" xr:uid="{00000000-0005-0000-0000-0000FA160000}"/>
    <cellStyle name="Migliaia [0] 58 5 4" xfId="21521" xr:uid="{00000000-0005-0000-0000-0000FB160000}"/>
    <cellStyle name="Migliaia [0] 58 6" xfId="13048" xr:uid="{00000000-0005-0000-0000-0000FC160000}"/>
    <cellStyle name="Migliaia [0] 58 6 2" xfId="18866" xr:uid="{00000000-0005-0000-0000-0000FD160000}"/>
    <cellStyle name="Migliaia [0] 58 6 3" xfId="24168" xr:uid="{00000000-0005-0000-0000-0000FE160000}"/>
    <cellStyle name="Migliaia [0] 58 7" xfId="16215" xr:uid="{00000000-0005-0000-0000-0000FF160000}"/>
    <cellStyle name="Migliaia [0] 58 8" xfId="21517" xr:uid="{00000000-0005-0000-0000-000000170000}"/>
    <cellStyle name="Migliaia [0] 58 9" xfId="2292" xr:uid="{00000000-0005-0000-0000-000001170000}"/>
    <cellStyle name="Migliaia [0] 59" xfId="237" xr:uid="{00000000-0005-0000-0000-000002170000}"/>
    <cellStyle name="Migliaia [0] 59 2" xfId="238" xr:uid="{00000000-0005-0000-0000-000003170000}"/>
    <cellStyle name="Migliaia [0] 59 2 2" xfId="2302" xr:uid="{00000000-0005-0000-0000-000004170000}"/>
    <cellStyle name="Migliaia [0] 59 2 3" xfId="2303" xr:uid="{00000000-0005-0000-0000-000005170000}"/>
    <cellStyle name="Migliaia [0] 59 2 3 2" xfId="13054" xr:uid="{00000000-0005-0000-0000-000006170000}"/>
    <cellStyle name="Migliaia [0] 59 2 3 2 2" xfId="18872" xr:uid="{00000000-0005-0000-0000-000007170000}"/>
    <cellStyle name="Migliaia [0] 59 2 3 2 3" xfId="24174" xr:uid="{00000000-0005-0000-0000-000008170000}"/>
    <cellStyle name="Migliaia [0] 59 2 3 3" xfId="16221" xr:uid="{00000000-0005-0000-0000-000009170000}"/>
    <cellStyle name="Migliaia [0] 59 2 3 4" xfId="21523" xr:uid="{00000000-0005-0000-0000-00000A170000}"/>
    <cellStyle name="Migliaia [0] 59 2 4" xfId="2301" xr:uid="{00000000-0005-0000-0000-00000B170000}"/>
    <cellStyle name="Migliaia [0] 59 3" xfId="2304" xr:uid="{00000000-0005-0000-0000-00000C170000}"/>
    <cellStyle name="Migliaia [0] 59 3 2" xfId="2305" xr:uid="{00000000-0005-0000-0000-00000D170000}"/>
    <cellStyle name="Migliaia [0] 59 3 2 2" xfId="13055" xr:uid="{00000000-0005-0000-0000-00000E170000}"/>
    <cellStyle name="Migliaia [0] 59 3 2 2 2" xfId="18873" xr:uid="{00000000-0005-0000-0000-00000F170000}"/>
    <cellStyle name="Migliaia [0] 59 3 2 2 3" xfId="24175" xr:uid="{00000000-0005-0000-0000-000010170000}"/>
    <cellStyle name="Migliaia [0] 59 3 2 3" xfId="16222" xr:uid="{00000000-0005-0000-0000-000011170000}"/>
    <cellStyle name="Migliaia [0] 59 3 2 4" xfId="21524" xr:uid="{00000000-0005-0000-0000-000012170000}"/>
    <cellStyle name="Migliaia [0] 59 4" xfId="2306" xr:uid="{00000000-0005-0000-0000-000013170000}"/>
    <cellStyle name="Migliaia [0] 59 4 2" xfId="11895" xr:uid="{00000000-0005-0000-0000-000014170000}"/>
    <cellStyle name="Migliaia [0] 59 4 2 2" xfId="15458" xr:uid="{00000000-0005-0000-0000-000015170000}"/>
    <cellStyle name="Migliaia [0] 59 4 2 2 2" xfId="20804" xr:uid="{00000000-0005-0000-0000-000016170000}"/>
    <cellStyle name="Migliaia [0] 59 4 2 2 3" xfId="26106" xr:uid="{00000000-0005-0000-0000-000017170000}"/>
    <cellStyle name="Migliaia [0] 59 4 2 3" xfId="18153" xr:uid="{00000000-0005-0000-0000-000018170000}"/>
    <cellStyle name="Migliaia [0] 59 4 2 4" xfId="23455" xr:uid="{00000000-0005-0000-0000-000019170000}"/>
    <cellStyle name="Migliaia [0] 59 4 3" xfId="13056" xr:uid="{00000000-0005-0000-0000-00001A170000}"/>
    <cellStyle name="Migliaia [0] 59 4 3 2" xfId="18874" xr:uid="{00000000-0005-0000-0000-00001B170000}"/>
    <cellStyle name="Migliaia [0] 59 4 3 3" xfId="24176" xr:uid="{00000000-0005-0000-0000-00001C170000}"/>
    <cellStyle name="Migliaia [0] 59 4 4" xfId="16223" xr:uid="{00000000-0005-0000-0000-00001D170000}"/>
    <cellStyle name="Migliaia [0] 59 4 5" xfId="21525" xr:uid="{00000000-0005-0000-0000-00001E170000}"/>
    <cellStyle name="Migliaia [0] 59 5" xfId="2307" xr:uid="{00000000-0005-0000-0000-00001F170000}"/>
    <cellStyle name="Migliaia [0] 59 5 2" xfId="13057" xr:uid="{00000000-0005-0000-0000-000020170000}"/>
    <cellStyle name="Migliaia [0] 59 5 2 2" xfId="18875" xr:uid="{00000000-0005-0000-0000-000021170000}"/>
    <cellStyle name="Migliaia [0] 59 5 2 3" xfId="24177" xr:uid="{00000000-0005-0000-0000-000022170000}"/>
    <cellStyle name="Migliaia [0] 59 5 3" xfId="16224" xr:uid="{00000000-0005-0000-0000-000023170000}"/>
    <cellStyle name="Migliaia [0] 59 5 4" xfId="21526" xr:uid="{00000000-0005-0000-0000-000024170000}"/>
    <cellStyle name="Migliaia [0] 59 6" xfId="13053" xr:uid="{00000000-0005-0000-0000-000025170000}"/>
    <cellStyle name="Migliaia [0] 59 6 2" xfId="18871" xr:uid="{00000000-0005-0000-0000-000026170000}"/>
    <cellStyle name="Migliaia [0] 59 6 3" xfId="24173" xr:uid="{00000000-0005-0000-0000-000027170000}"/>
    <cellStyle name="Migliaia [0] 59 7" xfId="16220" xr:uid="{00000000-0005-0000-0000-000028170000}"/>
    <cellStyle name="Migliaia [0] 59 8" xfId="21522" xr:uid="{00000000-0005-0000-0000-000029170000}"/>
    <cellStyle name="Migliaia [0] 59 9" xfId="2300" xr:uid="{00000000-0005-0000-0000-00002A170000}"/>
    <cellStyle name="Migliaia [0] 6" xfId="239" xr:uid="{00000000-0005-0000-0000-00002B170000}"/>
    <cellStyle name="Migliaia [0] 6 2" xfId="240" xr:uid="{00000000-0005-0000-0000-00002C170000}"/>
    <cellStyle name="Migliaia [0] 6 2 2" xfId="2310" xr:uid="{00000000-0005-0000-0000-00002D170000}"/>
    <cellStyle name="Migliaia [0] 6 2 3" xfId="2311" xr:uid="{00000000-0005-0000-0000-00002E170000}"/>
    <cellStyle name="Migliaia [0] 6 2 3 2" xfId="13059" xr:uid="{00000000-0005-0000-0000-00002F170000}"/>
    <cellStyle name="Migliaia [0] 6 2 3 2 2" xfId="18877" xr:uid="{00000000-0005-0000-0000-000030170000}"/>
    <cellStyle name="Migliaia [0] 6 2 3 2 3" xfId="24179" xr:uid="{00000000-0005-0000-0000-000031170000}"/>
    <cellStyle name="Migliaia [0] 6 2 3 3" xfId="16226" xr:uid="{00000000-0005-0000-0000-000032170000}"/>
    <cellStyle name="Migliaia [0] 6 2 3 4" xfId="21528" xr:uid="{00000000-0005-0000-0000-000033170000}"/>
    <cellStyle name="Migliaia [0] 6 2 4" xfId="2309" xr:uid="{00000000-0005-0000-0000-000034170000}"/>
    <cellStyle name="Migliaia [0] 6 3" xfId="2312" xr:uid="{00000000-0005-0000-0000-000035170000}"/>
    <cellStyle name="Migliaia [0] 6 3 2" xfId="2313" xr:uid="{00000000-0005-0000-0000-000036170000}"/>
    <cellStyle name="Migliaia [0] 6 3 2 2" xfId="13060" xr:uid="{00000000-0005-0000-0000-000037170000}"/>
    <cellStyle name="Migliaia [0] 6 3 2 2 2" xfId="18878" xr:uid="{00000000-0005-0000-0000-000038170000}"/>
    <cellStyle name="Migliaia [0] 6 3 2 2 3" xfId="24180" xr:uid="{00000000-0005-0000-0000-000039170000}"/>
    <cellStyle name="Migliaia [0] 6 3 2 3" xfId="16227" xr:uid="{00000000-0005-0000-0000-00003A170000}"/>
    <cellStyle name="Migliaia [0] 6 3 2 4" xfId="21529" xr:uid="{00000000-0005-0000-0000-00003B170000}"/>
    <cellStyle name="Migliaia [0] 6 4" xfId="2314" xr:uid="{00000000-0005-0000-0000-00003C170000}"/>
    <cellStyle name="Migliaia [0] 6 4 2" xfId="11896" xr:uid="{00000000-0005-0000-0000-00003D170000}"/>
    <cellStyle name="Migliaia [0] 6 4 2 2" xfId="15459" xr:uid="{00000000-0005-0000-0000-00003E170000}"/>
    <cellStyle name="Migliaia [0] 6 4 2 2 2" xfId="20805" xr:uid="{00000000-0005-0000-0000-00003F170000}"/>
    <cellStyle name="Migliaia [0] 6 4 2 2 3" xfId="26107" xr:uid="{00000000-0005-0000-0000-000040170000}"/>
    <cellStyle name="Migliaia [0] 6 4 2 3" xfId="18154" xr:uid="{00000000-0005-0000-0000-000041170000}"/>
    <cellStyle name="Migliaia [0] 6 4 2 4" xfId="23456" xr:uid="{00000000-0005-0000-0000-000042170000}"/>
    <cellStyle name="Migliaia [0] 6 4 3" xfId="13061" xr:uid="{00000000-0005-0000-0000-000043170000}"/>
    <cellStyle name="Migliaia [0] 6 4 3 2" xfId="18879" xr:uid="{00000000-0005-0000-0000-000044170000}"/>
    <cellStyle name="Migliaia [0] 6 4 3 3" xfId="24181" xr:uid="{00000000-0005-0000-0000-000045170000}"/>
    <cellStyle name="Migliaia [0] 6 4 4" xfId="16228" xr:uid="{00000000-0005-0000-0000-000046170000}"/>
    <cellStyle name="Migliaia [0] 6 4 5" xfId="21530" xr:uid="{00000000-0005-0000-0000-000047170000}"/>
    <cellStyle name="Migliaia [0] 6 5" xfId="2315" xr:uid="{00000000-0005-0000-0000-000048170000}"/>
    <cellStyle name="Migliaia [0] 6 5 2" xfId="13062" xr:uid="{00000000-0005-0000-0000-000049170000}"/>
    <cellStyle name="Migliaia [0] 6 5 2 2" xfId="18880" xr:uid="{00000000-0005-0000-0000-00004A170000}"/>
    <cellStyle name="Migliaia [0] 6 5 2 3" xfId="24182" xr:uid="{00000000-0005-0000-0000-00004B170000}"/>
    <cellStyle name="Migliaia [0] 6 5 3" xfId="16229" xr:uid="{00000000-0005-0000-0000-00004C170000}"/>
    <cellStyle name="Migliaia [0] 6 5 4" xfId="21531" xr:uid="{00000000-0005-0000-0000-00004D170000}"/>
    <cellStyle name="Migliaia [0] 6 6" xfId="13058" xr:uid="{00000000-0005-0000-0000-00004E170000}"/>
    <cellStyle name="Migliaia [0] 6 6 2" xfId="18876" xr:uid="{00000000-0005-0000-0000-00004F170000}"/>
    <cellStyle name="Migliaia [0] 6 6 3" xfId="24178" xr:uid="{00000000-0005-0000-0000-000050170000}"/>
    <cellStyle name="Migliaia [0] 6 7" xfId="16225" xr:uid="{00000000-0005-0000-0000-000051170000}"/>
    <cellStyle name="Migliaia [0] 6 8" xfId="21527" xr:uid="{00000000-0005-0000-0000-000052170000}"/>
    <cellStyle name="Migliaia [0] 6 9" xfId="2308" xr:uid="{00000000-0005-0000-0000-000053170000}"/>
    <cellStyle name="Migliaia [0] 7" xfId="241" xr:uid="{00000000-0005-0000-0000-000054170000}"/>
    <cellStyle name="Migliaia [0] 7 2" xfId="242" xr:uid="{00000000-0005-0000-0000-000055170000}"/>
    <cellStyle name="Migliaia [0] 7 2 2" xfId="2318" xr:uid="{00000000-0005-0000-0000-000056170000}"/>
    <cellStyle name="Migliaia [0] 7 2 3" xfId="2319" xr:uid="{00000000-0005-0000-0000-000057170000}"/>
    <cellStyle name="Migliaia [0] 7 2 3 2" xfId="13064" xr:uid="{00000000-0005-0000-0000-000058170000}"/>
    <cellStyle name="Migliaia [0] 7 2 3 2 2" xfId="18882" xr:uid="{00000000-0005-0000-0000-000059170000}"/>
    <cellStyle name="Migliaia [0] 7 2 3 2 3" xfId="24184" xr:uid="{00000000-0005-0000-0000-00005A170000}"/>
    <cellStyle name="Migliaia [0] 7 2 3 3" xfId="16231" xr:uid="{00000000-0005-0000-0000-00005B170000}"/>
    <cellStyle name="Migliaia [0] 7 2 3 4" xfId="21533" xr:uid="{00000000-0005-0000-0000-00005C170000}"/>
    <cellStyle name="Migliaia [0] 7 2 4" xfId="2317" xr:uid="{00000000-0005-0000-0000-00005D170000}"/>
    <cellStyle name="Migliaia [0] 7 3" xfId="2320" xr:uid="{00000000-0005-0000-0000-00005E170000}"/>
    <cellStyle name="Migliaia [0] 7 3 2" xfId="2321" xr:uid="{00000000-0005-0000-0000-00005F170000}"/>
    <cellStyle name="Migliaia [0] 7 3 2 2" xfId="13065" xr:uid="{00000000-0005-0000-0000-000060170000}"/>
    <cellStyle name="Migliaia [0] 7 3 2 2 2" xfId="18883" xr:uid="{00000000-0005-0000-0000-000061170000}"/>
    <cellStyle name="Migliaia [0] 7 3 2 2 3" xfId="24185" xr:uid="{00000000-0005-0000-0000-000062170000}"/>
    <cellStyle name="Migliaia [0] 7 3 2 3" xfId="16232" xr:uid="{00000000-0005-0000-0000-000063170000}"/>
    <cellStyle name="Migliaia [0] 7 3 2 4" xfId="21534" xr:uid="{00000000-0005-0000-0000-000064170000}"/>
    <cellStyle name="Migliaia [0] 7 4" xfId="2322" xr:uid="{00000000-0005-0000-0000-000065170000}"/>
    <cellStyle name="Migliaia [0] 7 4 2" xfId="11897" xr:uid="{00000000-0005-0000-0000-000066170000}"/>
    <cellStyle name="Migliaia [0] 7 4 2 2" xfId="15460" xr:uid="{00000000-0005-0000-0000-000067170000}"/>
    <cellStyle name="Migliaia [0] 7 4 2 2 2" xfId="20806" xr:uid="{00000000-0005-0000-0000-000068170000}"/>
    <cellStyle name="Migliaia [0] 7 4 2 2 3" xfId="26108" xr:uid="{00000000-0005-0000-0000-000069170000}"/>
    <cellStyle name="Migliaia [0] 7 4 2 3" xfId="18155" xr:uid="{00000000-0005-0000-0000-00006A170000}"/>
    <cellStyle name="Migliaia [0] 7 4 2 4" xfId="23457" xr:uid="{00000000-0005-0000-0000-00006B170000}"/>
    <cellStyle name="Migliaia [0] 7 4 3" xfId="13066" xr:uid="{00000000-0005-0000-0000-00006C170000}"/>
    <cellStyle name="Migliaia [0] 7 4 3 2" xfId="18884" xr:uid="{00000000-0005-0000-0000-00006D170000}"/>
    <cellStyle name="Migliaia [0] 7 4 3 3" xfId="24186" xr:uid="{00000000-0005-0000-0000-00006E170000}"/>
    <cellStyle name="Migliaia [0] 7 4 4" xfId="16233" xr:uid="{00000000-0005-0000-0000-00006F170000}"/>
    <cellStyle name="Migliaia [0] 7 4 5" xfId="21535" xr:uid="{00000000-0005-0000-0000-000070170000}"/>
    <cellStyle name="Migliaia [0] 7 5" xfId="2323" xr:uid="{00000000-0005-0000-0000-000071170000}"/>
    <cellStyle name="Migliaia [0] 7 5 2" xfId="13067" xr:uid="{00000000-0005-0000-0000-000072170000}"/>
    <cellStyle name="Migliaia [0] 7 5 2 2" xfId="18885" xr:uid="{00000000-0005-0000-0000-000073170000}"/>
    <cellStyle name="Migliaia [0] 7 5 2 3" xfId="24187" xr:uid="{00000000-0005-0000-0000-000074170000}"/>
    <cellStyle name="Migliaia [0] 7 5 3" xfId="16234" xr:uid="{00000000-0005-0000-0000-000075170000}"/>
    <cellStyle name="Migliaia [0] 7 5 4" xfId="21536" xr:uid="{00000000-0005-0000-0000-000076170000}"/>
    <cellStyle name="Migliaia [0] 7 6" xfId="13063" xr:uid="{00000000-0005-0000-0000-000077170000}"/>
    <cellStyle name="Migliaia [0] 7 6 2" xfId="18881" xr:uid="{00000000-0005-0000-0000-000078170000}"/>
    <cellStyle name="Migliaia [0] 7 6 3" xfId="24183" xr:uid="{00000000-0005-0000-0000-000079170000}"/>
    <cellStyle name="Migliaia [0] 7 7" xfId="16230" xr:uid="{00000000-0005-0000-0000-00007A170000}"/>
    <cellStyle name="Migliaia [0] 7 8" xfId="21532" xr:uid="{00000000-0005-0000-0000-00007B170000}"/>
    <cellStyle name="Migliaia [0] 7 9" xfId="2316" xr:uid="{00000000-0005-0000-0000-00007C170000}"/>
    <cellStyle name="Migliaia [0] 8" xfId="243" xr:uid="{00000000-0005-0000-0000-00007D170000}"/>
    <cellStyle name="Migliaia [0] 8 2" xfId="244" xr:uid="{00000000-0005-0000-0000-00007E170000}"/>
    <cellStyle name="Migliaia [0] 8 2 2" xfId="2326" xr:uid="{00000000-0005-0000-0000-00007F170000}"/>
    <cellStyle name="Migliaia [0] 8 2 3" xfId="2327" xr:uid="{00000000-0005-0000-0000-000080170000}"/>
    <cellStyle name="Migliaia [0] 8 2 3 2" xfId="13069" xr:uid="{00000000-0005-0000-0000-000081170000}"/>
    <cellStyle name="Migliaia [0] 8 2 3 2 2" xfId="18887" xr:uid="{00000000-0005-0000-0000-000082170000}"/>
    <cellStyle name="Migliaia [0] 8 2 3 2 3" xfId="24189" xr:uid="{00000000-0005-0000-0000-000083170000}"/>
    <cellStyle name="Migliaia [0] 8 2 3 3" xfId="16236" xr:uid="{00000000-0005-0000-0000-000084170000}"/>
    <cellStyle name="Migliaia [0] 8 2 3 4" xfId="21538" xr:uid="{00000000-0005-0000-0000-000085170000}"/>
    <cellStyle name="Migliaia [0] 8 2 4" xfId="2325" xr:uid="{00000000-0005-0000-0000-000086170000}"/>
    <cellStyle name="Migliaia [0] 8 3" xfId="2328" xr:uid="{00000000-0005-0000-0000-000087170000}"/>
    <cellStyle name="Migliaia [0] 8 3 2" xfId="2329" xr:uid="{00000000-0005-0000-0000-000088170000}"/>
    <cellStyle name="Migliaia [0] 8 3 2 2" xfId="13070" xr:uid="{00000000-0005-0000-0000-000089170000}"/>
    <cellStyle name="Migliaia [0] 8 3 2 2 2" xfId="18888" xr:uid="{00000000-0005-0000-0000-00008A170000}"/>
    <cellStyle name="Migliaia [0] 8 3 2 2 3" xfId="24190" xr:uid="{00000000-0005-0000-0000-00008B170000}"/>
    <cellStyle name="Migliaia [0] 8 3 2 3" xfId="16237" xr:uid="{00000000-0005-0000-0000-00008C170000}"/>
    <cellStyle name="Migliaia [0] 8 3 2 4" xfId="21539" xr:uid="{00000000-0005-0000-0000-00008D170000}"/>
    <cellStyle name="Migliaia [0] 8 4" xfId="2330" xr:uid="{00000000-0005-0000-0000-00008E170000}"/>
    <cellStyle name="Migliaia [0] 8 4 2" xfId="11898" xr:uid="{00000000-0005-0000-0000-00008F170000}"/>
    <cellStyle name="Migliaia [0] 8 4 2 2" xfId="15461" xr:uid="{00000000-0005-0000-0000-000090170000}"/>
    <cellStyle name="Migliaia [0] 8 4 2 2 2" xfId="20807" xr:uid="{00000000-0005-0000-0000-000091170000}"/>
    <cellStyle name="Migliaia [0] 8 4 2 2 3" xfId="26109" xr:uid="{00000000-0005-0000-0000-000092170000}"/>
    <cellStyle name="Migliaia [0] 8 4 2 3" xfId="18156" xr:uid="{00000000-0005-0000-0000-000093170000}"/>
    <cellStyle name="Migliaia [0] 8 4 2 4" xfId="23458" xr:uid="{00000000-0005-0000-0000-000094170000}"/>
    <cellStyle name="Migliaia [0] 8 4 3" xfId="13071" xr:uid="{00000000-0005-0000-0000-000095170000}"/>
    <cellStyle name="Migliaia [0] 8 4 3 2" xfId="18889" xr:uid="{00000000-0005-0000-0000-000096170000}"/>
    <cellStyle name="Migliaia [0] 8 4 3 3" xfId="24191" xr:uid="{00000000-0005-0000-0000-000097170000}"/>
    <cellStyle name="Migliaia [0] 8 4 4" xfId="16238" xr:uid="{00000000-0005-0000-0000-000098170000}"/>
    <cellStyle name="Migliaia [0] 8 4 5" xfId="21540" xr:uid="{00000000-0005-0000-0000-000099170000}"/>
    <cellStyle name="Migliaia [0] 8 5" xfId="2331" xr:uid="{00000000-0005-0000-0000-00009A170000}"/>
    <cellStyle name="Migliaia [0] 8 5 2" xfId="13072" xr:uid="{00000000-0005-0000-0000-00009B170000}"/>
    <cellStyle name="Migliaia [0] 8 5 2 2" xfId="18890" xr:uid="{00000000-0005-0000-0000-00009C170000}"/>
    <cellStyle name="Migliaia [0] 8 5 2 3" xfId="24192" xr:uid="{00000000-0005-0000-0000-00009D170000}"/>
    <cellStyle name="Migliaia [0] 8 5 3" xfId="16239" xr:uid="{00000000-0005-0000-0000-00009E170000}"/>
    <cellStyle name="Migliaia [0] 8 5 4" xfId="21541" xr:uid="{00000000-0005-0000-0000-00009F170000}"/>
    <cellStyle name="Migliaia [0] 8 6" xfId="13068" xr:uid="{00000000-0005-0000-0000-0000A0170000}"/>
    <cellStyle name="Migliaia [0] 8 6 2" xfId="18886" xr:uid="{00000000-0005-0000-0000-0000A1170000}"/>
    <cellStyle name="Migliaia [0] 8 6 3" xfId="24188" xr:uid="{00000000-0005-0000-0000-0000A2170000}"/>
    <cellStyle name="Migliaia [0] 8 7" xfId="16235" xr:uid="{00000000-0005-0000-0000-0000A3170000}"/>
    <cellStyle name="Migliaia [0] 8 8" xfId="21537" xr:uid="{00000000-0005-0000-0000-0000A4170000}"/>
    <cellStyle name="Migliaia [0] 8 9" xfId="2324" xr:uid="{00000000-0005-0000-0000-0000A5170000}"/>
    <cellStyle name="Migliaia [0] 9" xfId="245" xr:uid="{00000000-0005-0000-0000-0000A6170000}"/>
    <cellStyle name="Migliaia [0] 9 2" xfId="246" xr:uid="{00000000-0005-0000-0000-0000A7170000}"/>
    <cellStyle name="Migliaia [0] 9 2 2" xfId="2334" xr:uid="{00000000-0005-0000-0000-0000A8170000}"/>
    <cellStyle name="Migliaia [0] 9 2 3" xfId="2335" xr:uid="{00000000-0005-0000-0000-0000A9170000}"/>
    <cellStyle name="Migliaia [0] 9 2 3 2" xfId="13074" xr:uid="{00000000-0005-0000-0000-0000AA170000}"/>
    <cellStyle name="Migliaia [0] 9 2 3 2 2" xfId="18892" xr:uid="{00000000-0005-0000-0000-0000AB170000}"/>
    <cellStyle name="Migliaia [0] 9 2 3 2 3" xfId="24194" xr:uid="{00000000-0005-0000-0000-0000AC170000}"/>
    <cellStyle name="Migliaia [0] 9 2 3 3" xfId="16241" xr:uid="{00000000-0005-0000-0000-0000AD170000}"/>
    <cellStyle name="Migliaia [0] 9 2 3 4" xfId="21543" xr:uid="{00000000-0005-0000-0000-0000AE170000}"/>
    <cellStyle name="Migliaia [0] 9 2 4" xfId="2333" xr:uid="{00000000-0005-0000-0000-0000AF170000}"/>
    <cellStyle name="Migliaia [0] 9 3" xfId="2336" xr:uid="{00000000-0005-0000-0000-0000B0170000}"/>
    <cellStyle name="Migliaia [0] 9 3 2" xfId="2337" xr:uid="{00000000-0005-0000-0000-0000B1170000}"/>
    <cellStyle name="Migliaia [0] 9 3 2 2" xfId="13075" xr:uid="{00000000-0005-0000-0000-0000B2170000}"/>
    <cellStyle name="Migliaia [0] 9 3 2 2 2" xfId="18893" xr:uid="{00000000-0005-0000-0000-0000B3170000}"/>
    <cellStyle name="Migliaia [0] 9 3 2 2 3" xfId="24195" xr:uid="{00000000-0005-0000-0000-0000B4170000}"/>
    <cellStyle name="Migliaia [0] 9 3 2 3" xfId="16242" xr:uid="{00000000-0005-0000-0000-0000B5170000}"/>
    <cellStyle name="Migliaia [0] 9 3 2 4" xfId="21544" xr:uid="{00000000-0005-0000-0000-0000B6170000}"/>
    <cellStyle name="Migliaia [0] 9 4" xfId="2338" xr:uid="{00000000-0005-0000-0000-0000B7170000}"/>
    <cellStyle name="Migliaia [0] 9 4 2" xfId="11899" xr:uid="{00000000-0005-0000-0000-0000B8170000}"/>
    <cellStyle name="Migliaia [0] 9 4 2 2" xfId="15462" xr:uid="{00000000-0005-0000-0000-0000B9170000}"/>
    <cellStyle name="Migliaia [0] 9 4 2 2 2" xfId="20808" xr:uid="{00000000-0005-0000-0000-0000BA170000}"/>
    <cellStyle name="Migliaia [0] 9 4 2 2 3" xfId="26110" xr:uid="{00000000-0005-0000-0000-0000BB170000}"/>
    <cellStyle name="Migliaia [0] 9 4 2 3" xfId="18157" xr:uid="{00000000-0005-0000-0000-0000BC170000}"/>
    <cellStyle name="Migliaia [0] 9 4 2 4" xfId="23459" xr:uid="{00000000-0005-0000-0000-0000BD170000}"/>
    <cellStyle name="Migliaia [0] 9 4 3" xfId="13076" xr:uid="{00000000-0005-0000-0000-0000BE170000}"/>
    <cellStyle name="Migliaia [0] 9 4 3 2" xfId="18894" xr:uid="{00000000-0005-0000-0000-0000BF170000}"/>
    <cellStyle name="Migliaia [0] 9 4 3 3" xfId="24196" xr:uid="{00000000-0005-0000-0000-0000C0170000}"/>
    <cellStyle name="Migliaia [0] 9 4 4" xfId="16243" xr:uid="{00000000-0005-0000-0000-0000C1170000}"/>
    <cellStyle name="Migliaia [0] 9 4 5" xfId="21545" xr:uid="{00000000-0005-0000-0000-0000C2170000}"/>
    <cellStyle name="Migliaia [0] 9 5" xfId="2339" xr:uid="{00000000-0005-0000-0000-0000C3170000}"/>
    <cellStyle name="Migliaia [0] 9 5 2" xfId="13077" xr:uid="{00000000-0005-0000-0000-0000C4170000}"/>
    <cellStyle name="Migliaia [0] 9 5 2 2" xfId="18895" xr:uid="{00000000-0005-0000-0000-0000C5170000}"/>
    <cellStyle name="Migliaia [0] 9 5 2 3" xfId="24197" xr:uid="{00000000-0005-0000-0000-0000C6170000}"/>
    <cellStyle name="Migliaia [0] 9 5 3" xfId="16244" xr:uid="{00000000-0005-0000-0000-0000C7170000}"/>
    <cellStyle name="Migliaia [0] 9 5 4" xfId="21546" xr:uid="{00000000-0005-0000-0000-0000C8170000}"/>
    <cellStyle name="Migliaia [0] 9 6" xfId="13073" xr:uid="{00000000-0005-0000-0000-0000C9170000}"/>
    <cellStyle name="Migliaia [0] 9 6 2" xfId="18891" xr:uid="{00000000-0005-0000-0000-0000CA170000}"/>
    <cellStyle name="Migliaia [0] 9 6 3" xfId="24193" xr:uid="{00000000-0005-0000-0000-0000CB170000}"/>
    <cellStyle name="Migliaia [0] 9 7" xfId="16240" xr:uid="{00000000-0005-0000-0000-0000CC170000}"/>
    <cellStyle name="Migliaia [0] 9 8" xfId="21542" xr:uid="{00000000-0005-0000-0000-0000CD170000}"/>
    <cellStyle name="Migliaia [0] 9 9" xfId="2332" xr:uid="{00000000-0005-0000-0000-0000CE170000}"/>
    <cellStyle name="Migliaia 10" xfId="247" xr:uid="{00000000-0005-0000-0000-0000CF170000}"/>
    <cellStyle name="Migliaia 10 10" xfId="13078" xr:uid="{00000000-0005-0000-0000-0000D0170000}"/>
    <cellStyle name="Migliaia 10 10 2" xfId="18896" xr:uid="{00000000-0005-0000-0000-0000D1170000}"/>
    <cellStyle name="Migliaia 10 10 3" xfId="24198" xr:uid="{00000000-0005-0000-0000-0000D2170000}"/>
    <cellStyle name="Migliaia 10 11" xfId="16245" xr:uid="{00000000-0005-0000-0000-0000D3170000}"/>
    <cellStyle name="Migliaia 10 12" xfId="21547" xr:uid="{00000000-0005-0000-0000-0000D4170000}"/>
    <cellStyle name="Migliaia 10 13" xfId="2340" xr:uid="{00000000-0005-0000-0000-0000D5170000}"/>
    <cellStyle name="Migliaia 10 2" xfId="248" xr:uid="{00000000-0005-0000-0000-0000D6170000}"/>
    <cellStyle name="Migliaia 10 2 2" xfId="2342" xr:uid="{00000000-0005-0000-0000-0000D7170000}"/>
    <cellStyle name="Migliaia 10 2 2 2" xfId="2343" xr:uid="{00000000-0005-0000-0000-0000D8170000}"/>
    <cellStyle name="Migliaia 10 2 2 2 2" xfId="13079" xr:uid="{00000000-0005-0000-0000-0000D9170000}"/>
    <cellStyle name="Migliaia 10 2 2 2 2 2" xfId="18897" xr:uid="{00000000-0005-0000-0000-0000DA170000}"/>
    <cellStyle name="Migliaia 10 2 2 2 2 3" xfId="24199" xr:uid="{00000000-0005-0000-0000-0000DB170000}"/>
    <cellStyle name="Migliaia 10 2 2 2 3" xfId="16246" xr:uid="{00000000-0005-0000-0000-0000DC170000}"/>
    <cellStyle name="Migliaia 10 2 2 2 4" xfId="21548" xr:uid="{00000000-0005-0000-0000-0000DD170000}"/>
    <cellStyle name="Migliaia 10 2 2 3" xfId="11900" xr:uid="{00000000-0005-0000-0000-0000DE170000}"/>
    <cellStyle name="Migliaia 10 2 2 3 2" xfId="15463" xr:uid="{00000000-0005-0000-0000-0000DF170000}"/>
    <cellStyle name="Migliaia 10 2 2 3 2 2" xfId="20809" xr:uid="{00000000-0005-0000-0000-0000E0170000}"/>
    <cellStyle name="Migliaia 10 2 2 3 2 3" xfId="26111" xr:uid="{00000000-0005-0000-0000-0000E1170000}"/>
    <cellStyle name="Migliaia 10 2 2 3 3" xfId="18158" xr:uid="{00000000-0005-0000-0000-0000E2170000}"/>
    <cellStyle name="Migliaia 10 2 2 3 4" xfId="23460" xr:uid="{00000000-0005-0000-0000-0000E3170000}"/>
    <cellStyle name="Migliaia 10 2 3" xfId="2344" xr:uid="{00000000-0005-0000-0000-0000E4170000}"/>
    <cellStyle name="Migliaia 10 2 3 2" xfId="11901" xr:uid="{00000000-0005-0000-0000-0000E5170000}"/>
    <cellStyle name="Migliaia 10 2 3 2 2" xfId="15464" xr:uid="{00000000-0005-0000-0000-0000E6170000}"/>
    <cellStyle name="Migliaia 10 2 3 2 2 2" xfId="20810" xr:uid="{00000000-0005-0000-0000-0000E7170000}"/>
    <cellStyle name="Migliaia 10 2 3 2 2 3" xfId="26112" xr:uid="{00000000-0005-0000-0000-0000E8170000}"/>
    <cellStyle name="Migliaia 10 2 3 2 3" xfId="18159" xr:uid="{00000000-0005-0000-0000-0000E9170000}"/>
    <cellStyle name="Migliaia 10 2 3 2 4" xfId="23461" xr:uid="{00000000-0005-0000-0000-0000EA170000}"/>
    <cellStyle name="Migliaia 10 2 3 3" xfId="13080" xr:uid="{00000000-0005-0000-0000-0000EB170000}"/>
    <cellStyle name="Migliaia 10 2 3 3 2" xfId="18898" xr:uid="{00000000-0005-0000-0000-0000EC170000}"/>
    <cellStyle name="Migliaia 10 2 3 3 3" xfId="24200" xr:uid="{00000000-0005-0000-0000-0000ED170000}"/>
    <cellStyle name="Migliaia 10 2 3 4" xfId="16247" xr:uid="{00000000-0005-0000-0000-0000EE170000}"/>
    <cellStyle name="Migliaia 10 2 3 5" xfId="21549" xr:uid="{00000000-0005-0000-0000-0000EF170000}"/>
    <cellStyle name="Migliaia 10 2 4" xfId="2345" xr:uid="{00000000-0005-0000-0000-0000F0170000}"/>
    <cellStyle name="Migliaia 10 2 4 2" xfId="13081" xr:uid="{00000000-0005-0000-0000-0000F1170000}"/>
    <cellStyle name="Migliaia 10 2 4 2 2" xfId="18899" xr:uid="{00000000-0005-0000-0000-0000F2170000}"/>
    <cellStyle name="Migliaia 10 2 4 2 3" xfId="24201" xr:uid="{00000000-0005-0000-0000-0000F3170000}"/>
    <cellStyle name="Migliaia 10 2 4 3" xfId="16248" xr:uid="{00000000-0005-0000-0000-0000F4170000}"/>
    <cellStyle name="Migliaia 10 2 4 4" xfId="21550" xr:uid="{00000000-0005-0000-0000-0000F5170000}"/>
    <cellStyle name="Migliaia 10 2 5" xfId="2346" xr:uid="{00000000-0005-0000-0000-0000F6170000}"/>
    <cellStyle name="Migliaia 10 2 5 2" xfId="13082" xr:uid="{00000000-0005-0000-0000-0000F7170000}"/>
    <cellStyle name="Migliaia 10 2 5 2 2" xfId="18900" xr:uid="{00000000-0005-0000-0000-0000F8170000}"/>
    <cellStyle name="Migliaia 10 2 5 2 3" xfId="24202" xr:uid="{00000000-0005-0000-0000-0000F9170000}"/>
    <cellStyle name="Migliaia 10 2 5 3" xfId="16249" xr:uid="{00000000-0005-0000-0000-0000FA170000}"/>
    <cellStyle name="Migliaia 10 2 5 4" xfId="21551" xr:uid="{00000000-0005-0000-0000-0000FB170000}"/>
    <cellStyle name="Migliaia 10 2 6" xfId="2347" xr:uid="{00000000-0005-0000-0000-0000FC170000}"/>
    <cellStyle name="Migliaia 10 2 6 2" xfId="13083" xr:uid="{00000000-0005-0000-0000-0000FD170000}"/>
    <cellStyle name="Migliaia 10 2 6 2 2" xfId="18901" xr:uid="{00000000-0005-0000-0000-0000FE170000}"/>
    <cellStyle name="Migliaia 10 2 6 2 3" xfId="24203" xr:uid="{00000000-0005-0000-0000-0000FF170000}"/>
    <cellStyle name="Migliaia 10 2 6 3" xfId="16250" xr:uid="{00000000-0005-0000-0000-000000180000}"/>
    <cellStyle name="Migliaia 10 2 6 4" xfId="21552" xr:uid="{00000000-0005-0000-0000-000001180000}"/>
    <cellStyle name="Migliaia 10 2 7" xfId="2341" xr:uid="{00000000-0005-0000-0000-000002180000}"/>
    <cellStyle name="Migliaia 10 3" xfId="2348" xr:uid="{00000000-0005-0000-0000-000003180000}"/>
    <cellStyle name="Migliaia 10 3 2" xfId="2349" xr:uid="{00000000-0005-0000-0000-000004180000}"/>
    <cellStyle name="Migliaia 10 3 2 2" xfId="2350" xr:uid="{00000000-0005-0000-0000-000005180000}"/>
    <cellStyle name="Migliaia 10 3 2 2 2" xfId="2351" xr:uid="{00000000-0005-0000-0000-000006180000}"/>
    <cellStyle name="Migliaia 10 3 2 2 2 2" xfId="13084" xr:uid="{00000000-0005-0000-0000-000007180000}"/>
    <cellStyle name="Migliaia 10 3 2 2 2 2 2" xfId="18902" xr:uid="{00000000-0005-0000-0000-000008180000}"/>
    <cellStyle name="Migliaia 10 3 2 2 2 2 3" xfId="24204" xr:uid="{00000000-0005-0000-0000-000009180000}"/>
    <cellStyle name="Migliaia 10 3 2 2 2 3" xfId="16251" xr:uid="{00000000-0005-0000-0000-00000A180000}"/>
    <cellStyle name="Migliaia 10 3 2 2 2 4" xfId="21553" xr:uid="{00000000-0005-0000-0000-00000B180000}"/>
    <cellStyle name="Migliaia 10 3 2 3" xfId="2352" xr:uid="{00000000-0005-0000-0000-00000C180000}"/>
    <cellStyle name="Migliaia 10 3 2 3 2" xfId="13085" xr:uid="{00000000-0005-0000-0000-00000D180000}"/>
    <cellStyle name="Migliaia 10 3 2 3 2 2" xfId="18903" xr:uid="{00000000-0005-0000-0000-00000E180000}"/>
    <cellStyle name="Migliaia 10 3 2 3 2 3" xfId="24205" xr:uid="{00000000-0005-0000-0000-00000F180000}"/>
    <cellStyle name="Migliaia 10 3 2 3 3" xfId="16252" xr:uid="{00000000-0005-0000-0000-000010180000}"/>
    <cellStyle name="Migliaia 10 3 2 3 4" xfId="21554" xr:uid="{00000000-0005-0000-0000-000011180000}"/>
    <cellStyle name="Migliaia 10 3 2 4" xfId="2353" xr:uid="{00000000-0005-0000-0000-000012180000}"/>
    <cellStyle name="Migliaia 10 3 2 4 2" xfId="13086" xr:uid="{00000000-0005-0000-0000-000013180000}"/>
    <cellStyle name="Migliaia 10 3 2 4 2 2" xfId="18904" xr:uid="{00000000-0005-0000-0000-000014180000}"/>
    <cellStyle name="Migliaia 10 3 2 4 2 3" xfId="24206" xr:uid="{00000000-0005-0000-0000-000015180000}"/>
    <cellStyle name="Migliaia 10 3 2 4 3" xfId="16253" xr:uid="{00000000-0005-0000-0000-000016180000}"/>
    <cellStyle name="Migliaia 10 3 2 4 4" xfId="21555" xr:uid="{00000000-0005-0000-0000-000017180000}"/>
    <cellStyle name="Migliaia 10 3 2 5" xfId="2354" xr:uid="{00000000-0005-0000-0000-000018180000}"/>
    <cellStyle name="Migliaia 10 3 2 5 2" xfId="13087" xr:uid="{00000000-0005-0000-0000-000019180000}"/>
    <cellStyle name="Migliaia 10 3 2 5 2 2" xfId="18905" xr:uid="{00000000-0005-0000-0000-00001A180000}"/>
    <cellStyle name="Migliaia 10 3 2 5 2 3" xfId="24207" xr:uid="{00000000-0005-0000-0000-00001B180000}"/>
    <cellStyle name="Migliaia 10 3 2 5 3" xfId="16254" xr:uid="{00000000-0005-0000-0000-00001C180000}"/>
    <cellStyle name="Migliaia 10 3 2 5 4" xfId="21556" xr:uid="{00000000-0005-0000-0000-00001D180000}"/>
    <cellStyle name="Migliaia 10 3 2 6" xfId="2355" xr:uid="{00000000-0005-0000-0000-00001E180000}"/>
    <cellStyle name="Migliaia 10 3 2 6 2" xfId="13088" xr:uid="{00000000-0005-0000-0000-00001F180000}"/>
    <cellStyle name="Migliaia 10 3 2 6 2 2" xfId="18906" xr:uid="{00000000-0005-0000-0000-000020180000}"/>
    <cellStyle name="Migliaia 10 3 2 6 2 3" xfId="24208" xr:uid="{00000000-0005-0000-0000-000021180000}"/>
    <cellStyle name="Migliaia 10 3 2 6 3" xfId="16255" xr:uid="{00000000-0005-0000-0000-000022180000}"/>
    <cellStyle name="Migliaia 10 3 2 6 4" xfId="21557" xr:uid="{00000000-0005-0000-0000-000023180000}"/>
    <cellStyle name="Migliaia 10 3 3" xfId="2356" xr:uid="{00000000-0005-0000-0000-000024180000}"/>
    <cellStyle name="Migliaia 10 3 3 2" xfId="2357" xr:uid="{00000000-0005-0000-0000-000025180000}"/>
    <cellStyle name="Migliaia 10 3 3 2 2" xfId="13090" xr:uid="{00000000-0005-0000-0000-000026180000}"/>
    <cellStyle name="Migliaia 10 3 3 2 2 2" xfId="18908" xr:uid="{00000000-0005-0000-0000-000027180000}"/>
    <cellStyle name="Migliaia 10 3 3 2 2 3" xfId="24210" xr:uid="{00000000-0005-0000-0000-000028180000}"/>
    <cellStyle name="Migliaia 10 3 3 2 3" xfId="16257" xr:uid="{00000000-0005-0000-0000-000029180000}"/>
    <cellStyle name="Migliaia 10 3 3 2 4" xfId="21559" xr:uid="{00000000-0005-0000-0000-00002A180000}"/>
    <cellStyle name="Migliaia 10 3 3 3" xfId="2358" xr:uid="{00000000-0005-0000-0000-00002B180000}"/>
    <cellStyle name="Migliaia 10 3 3 3 2" xfId="13091" xr:uid="{00000000-0005-0000-0000-00002C180000}"/>
    <cellStyle name="Migliaia 10 3 3 3 2 2" xfId="18909" xr:uid="{00000000-0005-0000-0000-00002D180000}"/>
    <cellStyle name="Migliaia 10 3 3 3 2 3" xfId="24211" xr:uid="{00000000-0005-0000-0000-00002E180000}"/>
    <cellStyle name="Migliaia 10 3 3 3 3" xfId="16258" xr:uid="{00000000-0005-0000-0000-00002F180000}"/>
    <cellStyle name="Migliaia 10 3 3 3 4" xfId="21560" xr:uid="{00000000-0005-0000-0000-000030180000}"/>
    <cellStyle name="Migliaia 10 3 3 4" xfId="2359" xr:uid="{00000000-0005-0000-0000-000031180000}"/>
    <cellStyle name="Migliaia 10 3 3 4 2" xfId="13092" xr:uid="{00000000-0005-0000-0000-000032180000}"/>
    <cellStyle name="Migliaia 10 3 3 4 2 2" xfId="18910" xr:uid="{00000000-0005-0000-0000-000033180000}"/>
    <cellStyle name="Migliaia 10 3 3 4 2 3" xfId="24212" xr:uid="{00000000-0005-0000-0000-000034180000}"/>
    <cellStyle name="Migliaia 10 3 3 4 3" xfId="16259" xr:uid="{00000000-0005-0000-0000-000035180000}"/>
    <cellStyle name="Migliaia 10 3 3 4 4" xfId="21561" xr:uid="{00000000-0005-0000-0000-000036180000}"/>
    <cellStyle name="Migliaia 10 3 3 5" xfId="2360" xr:uid="{00000000-0005-0000-0000-000037180000}"/>
    <cellStyle name="Migliaia 10 3 3 5 2" xfId="13093" xr:uid="{00000000-0005-0000-0000-000038180000}"/>
    <cellStyle name="Migliaia 10 3 3 5 2 2" xfId="18911" xr:uid="{00000000-0005-0000-0000-000039180000}"/>
    <cellStyle name="Migliaia 10 3 3 5 2 3" xfId="24213" xr:uid="{00000000-0005-0000-0000-00003A180000}"/>
    <cellStyle name="Migliaia 10 3 3 5 3" xfId="16260" xr:uid="{00000000-0005-0000-0000-00003B180000}"/>
    <cellStyle name="Migliaia 10 3 3 5 4" xfId="21562" xr:uid="{00000000-0005-0000-0000-00003C180000}"/>
    <cellStyle name="Migliaia 10 3 3 6" xfId="13089" xr:uid="{00000000-0005-0000-0000-00003D180000}"/>
    <cellStyle name="Migliaia 10 3 3 6 2" xfId="18907" xr:uid="{00000000-0005-0000-0000-00003E180000}"/>
    <cellStyle name="Migliaia 10 3 3 6 3" xfId="24209" xr:uid="{00000000-0005-0000-0000-00003F180000}"/>
    <cellStyle name="Migliaia 10 3 3 7" xfId="16256" xr:uid="{00000000-0005-0000-0000-000040180000}"/>
    <cellStyle name="Migliaia 10 3 3 8" xfId="21558" xr:uid="{00000000-0005-0000-0000-000041180000}"/>
    <cellStyle name="Migliaia 10 3 4" xfId="2361" xr:uid="{00000000-0005-0000-0000-000042180000}"/>
    <cellStyle name="Migliaia 10 3 4 2" xfId="11902" xr:uid="{00000000-0005-0000-0000-000043180000}"/>
    <cellStyle name="Migliaia 10 3 4 3" xfId="11903" xr:uid="{00000000-0005-0000-0000-000044180000}"/>
    <cellStyle name="Migliaia 10 3 4 3 2" xfId="15465" xr:uid="{00000000-0005-0000-0000-000045180000}"/>
    <cellStyle name="Migliaia 10 3 4 3 2 2" xfId="20811" xr:uid="{00000000-0005-0000-0000-000046180000}"/>
    <cellStyle name="Migliaia 10 3 4 3 2 3" xfId="26113" xr:uid="{00000000-0005-0000-0000-000047180000}"/>
    <cellStyle name="Migliaia 10 3 4 3 3" xfId="18160" xr:uid="{00000000-0005-0000-0000-000048180000}"/>
    <cellStyle name="Migliaia 10 3 4 3 4" xfId="23462" xr:uid="{00000000-0005-0000-0000-000049180000}"/>
    <cellStyle name="Migliaia 10 3 4 4" xfId="13094" xr:uid="{00000000-0005-0000-0000-00004A180000}"/>
    <cellStyle name="Migliaia 10 3 4 4 2" xfId="18912" xr:uid="{00000000-0005-0000-0000-00004B180000}"/>
    <cellStyle name="Migliaia 10 3 4 4 3" xfId="24214" xr:uid="{00000000-0005-0000-0000-00004C180000}"/>
    <cellStyle name="Migliaia 10 3 4 5" xfId="16261" xr:uid="{00000000-0005-0000-0000-00004D180000}"/>
    <cellStyle name="Migliaia 10 3 4 6" xfId="21563" xr:uid="{00000000-0005-0000-0000-00004E180000}"/>
    <cellStyle name="Migliaia 10 3 5" xfId="2362" xr:uid="{00000000-0005-0000-0000-00004F180000}"/>
    <cellStyle name="Migliaia 10 3 5 2" xfId="11904" xr:uid="{00000000-0005-0000-0000-000050180000}"/>
    <cellStyle name="Migliaia 10 3 5 2 2" xfId="15466" xr:uid="{00000000-0005-0000-0000-000051180000}"/>
    <cellStyle name="Migliaia 10 3 5 2 2 2" xfId="20812" xr:uid="{00000000-0005-0000-0000-000052180000}"/>
    <cellStyle name="Migliaia 10 3 5 2 2 3" xfId="26114" xr:uid="{00000000-0005-0000-0000-000053180000}"/>
    <cellStyle name="Migliaia 10 3 5 2 3" xfId="18161" xr:uid="{00000000-0005-0000-0000-000054180000}"/>
    <cellStyle name="Migliaia 10 3 5 2 4" xfId="23463" xr:uid="{00000000-0005-0000-0000-000055180000}"/>
    <cellStyle name="Migliaia 10 3 5 3" xfId="13095" xr:uid="{00000000-0005-0000-0000-000056180000}"/>
    <cellStyle name="Migliaia 10 3 5 3 2" xfId="18913" xr:uid="{00000000-0005-0000-0000-000057180000}"/>
    <cellStyle name="Migliaia 10 3 5 3 3" xfId="24215" xr:uid="{00000000-0005-0000-0000-000058180000}"/>
    <cellStyle name="Migliaia 10 3 5 4" xfId="16262" xr:uid="{00000000-0005-0000-0000-000059180000}"/>
    <cellStyle name="Migliaia 10 3 5 5" xfId="21564" xr:uid="{00000000-0005-0000-0000-00005A180000}"/>
    <cellStyle name="Migliaia 10 3 6" xfId="2363" xr:uid="{00000000-0005-0000-0000-00005B180000}"/>
    <cellStyle name="Migliaia 10 3 6 2" xfId="13096" xr:uid="{00000000-0005-0000-0000-00005C180000}"/>
    <cellStyle name="Migliaia 10 3 6 2 2" xfId="18914" xr:uid="{00000000-0005-0000-0000-00005D180000}"/>
    <cellStyle name="Migliaia 10 3 6 2 3" xfId="24216" xr:uid="{00000000-0005-0000-0000-00005E180000}"/>
    <cellStyle name="Migliaia 10 3 6 3" xfId="16263" xr:uid="{00000000-0005-0000-0000-00005F180000}"/>
    <cellStyle name="Migliaia 10 3 6 4" xfId="21565" xr:uid="{00000000-0005-0000-0000-000060180000}"/>
    <cellStyle name="Migliaia 10 3 7" xfId="2364" xr:uid="{00000000-0005-0000-0000-000061180000}"/>
    <cellStyle name="Migliaia 10 3 7 2" xfId="13097" xr:uid="{00000000-0005-0000-0000-000062180000}"/>
    <cellStyle name="Migliaia 10 3 7 2 2" xfId="18915" xr:uid="{00000000-0005-0000-0000-000063180000}"/>
    <cellStyle name="Migliaia 10 3 7 2 3" xfId="24217" xr:uid="{00000000-0005-0000-0000-000064180000}"/>
    <cellStyle name="Migliaia 10 3 7 3" xfId="16264" xr:uid="{00000000-0005-0000-0000-000065180000}"/>
    <cellStyle name="Migliaia 10 3 7 4" xfId="21566" xr:uid="{00000000-0005-0000-0000-000066180000}"/>
    <cellStyle name="Migliaia 10 3 8" xfId="2365" xr:uid="{00000000-0005-0000-0000-000067180000}"/>
    <cellStyle name="Migliaia 10 3 8 2" xfId="13098" xr:uid="{00000000-0005-0000-0000-000068180000}"/>
    <cellStyle name="Migliaia 10 3 8 2 2" xfId="18916" xr:uid="{00000000-0005-0000-0000-000069180000}"/>
    <cellStyle name="Migliaia 10 3 8 2 3" xfId="24218" xr:uid="{00000000-0005-0000-0000-00006A180000}"/>
    <cellStyle name="Migliaia 10 3 8 3" xfId="16265" xr:uid="{00000000-0005-0000-0000-00006B180000}"/>
    <cellStyle name="Migliaia 10 3 8 4" xfId="21567" xr:uid="{00000000-0005-0000-0000-00006C180000}"/>
    <cellStyle name="Migliaia 10 4" xfId="2366" xr:uid="{00000000-0005-0000-0000-00006D180000}"/>
    <cellStyle name="Migliaia 10 4 2" xfId="2367" xr:uid="{00000000-0005-0000-0000-00006E180000}"/>
    <cellStyle name="Migliaia 10 4 2 2" xfId="2368" xr:uid="{00000000-0005-0000-0000-00006F180000}"/>
    <cellStyle name="Migliaia 10 4 2 2 2" xfId="13099" xr:uid="{00000000-0005-0000-0000-000070180000}"/>
    <cellStyle name="Migliaia 10 4 2 2 2 2" xfId="18917" xr:uid="{00000000-0005-0000-0000-000071180000}"/>
    <cellStyle name="Migliaia 10 4 2 2 2 3" xfId="24219" xr:uid="{00000000-0005-0000-0000-000072180000}"/>
    <cellStyle name="Migliaia 10 4 2 2 3" xfId="16266" xr:uid="{00000000-0005-0000-0000-000073180000}"/>
    <cellStyle name="Migliaia 10 4 2 2 4" xfId="21568" xr:uid="{00000000-0005-0000-0000-000074180000}"/>
    <cellStyle name="Migliaia 10 4 2 3" xfId="2369" xr:uid="{00000000-0005-0000-0000-000075180000}"/>
    <cellStyle name="Migliaia 10 4 2 3 2" xfId="13100" xr:uid="{00000000-0005-0000-0000-000076180000}"/>
    <cellStyle name="Migliaia 10 4 2 3 2 2" xfId="18918" xr:uid="{00000000-0005-0000-0000-000077180000}"/>
    <cellStyle name="Migliaia 10 4 2 3 2 3" xfId="24220" xr:uid="{00000000-0005-0000-0000-000078180000}"/>
    <cellStyle name="Migliaia 10 4 2 3 3" xfId="16267" xr:uid="{00000000-0005-0000-0000-000079180000}"/>
    <cellStyle name="Migliaia 10 4 2 3 4" xfId="21569" xr:uid="{00000000-0005-0000-0000-00007A180000}"/>
    <cellStyle name="Migliaia 10 4 3" xfId="2370" xr:uid="{00000000-0005-0000-0000-00007B180000}"/>
    <cellStyle name="Migliaia 10 4 3 2" xfId="13101" xr:uid="{00000000-0005-0000-0000-00007C180000}"/>
    <cellStyle name="Migliaia 10 4 3 2 2" xfId="18919" xr:uid="{00000000-0005-0000-0000-00007D180000}"/>
    <cellStyle name="Migliaia 10 4 3 2 3" xfId="24221" xr:uid="{00000000-0005-0000-0000-00007E180000}"/>
    <cellStyle name="Migliaia 10 4 3 3" xfId="16268" xr:uid="{00000000-0005-0000-0000-00007F180000}"/>
    <cellStyle name="Migliaia 10 4 3 4" xfId="21570" xr:uid="{00000000-0005-0000-0000-000080180000}"/>
    <cellStyle name="Migliaia 10 4 4" xfId="2371" xr:uid="{00000000-0005-0000-0000-000081180000}"/>
    <cellStyle name="Migliaia 10 4 4 2" xfId="13102" xr:uid="{00000000-0005-0000-0000-000082180000}"/>
    <cellStyle name="Migliaia 10 4 4 2 2" xfId="18920" xr:uid="{00000000-0005-0000-0000-000083180000}"/>
    <cellStyle name="Migliaia 10 4 4 2 3" xfId="24222" xr:uid="{00000000-0005-0000-0000-000084180000}"/>
    <cellStyle name="Migliaia 10 4 4 3" xfId="16269" xr:uid="{00000000-0005-0000-0000-000085180000}"/>
    <cellStyle name="Migliaia 10 4 4 4" xfId="21571" xr:uid="{00000000-0005-0000-0000-000086180000}"/>
    <cellStyle name="Migliaia 10 4 5" xfId="2372" xr:uid="{00000000-0005-0000-0000-000087180000}"/>
    <cellStyle name="Migliaia 10 4 5 2" xfId="13103" xr:uid="{00000000-0005-0000-0000-000088180000}"/>
    <cellStyle name="Migliaia 10 4 5 2 2" xfId="18921" xr:uid="{00000000-0005-0000-0000-000089180000}"/>
    <cellStyle name="Migliaia 10 4 5 2 3" xfId="24223" xr:uid="{00000000-0005-0000-0000-00008A180000}"/>
    <cellStyle name="Migliaia 10 4 5 3" xfId="16270" xr:uid="{00000000-0005-0000-0000-00008B180000}"/>
    <cellStyle name="Migliaia 10 4 5 4" xfId="21572" xr:uid="{00000000-0005-0000-0000-00008C180000}"/>
    <cellStyle name="Migliaia 10 4 6" xfId="2373" xr:uid="{00000000-0005-0000-0000-00008D180000}"/>
    <cellStyle name="Migliaia 10 4 6 2" xfId="13104" xr:uid="{00000000-0005-0000-0000-00008E180000}"/>
    <cellStyle name="Migliaia 10 4 6 2 2" xfId="18922" xr:uid="{00000000-0005-0000-0000-00008F180000}"/>
    <cellStyle name="Migliaia 10 4 6 2 3" xfId="24224" xr:uid="{00000000-0005-0000-0000-000090180000}"/>
    <cellStyle name="Migliaia 10 4 6 3" xfId="16271" xr:uid="{00000000-0005-0000-0000-000091180000}"/>
    <cellStyle name="Migliaia 10 4 6 4" xfId="21573" xr:uid="{00000000-0005-0000-0000-000092180000}"/>
    <cellStyle name="Migliaia 10 4 7" xfId="2374" xr:uid="{00000000-0005-0000-0000-000093180000}"/>
    <cellStyle name="Migliaia 10 4 7 2" xfId="13105" xr:uid="{00000000-0005-0000-0000-000094180000}"/>
    <cellStyle name="Migliaia 10 4 7 2 2" xfId="18923" xr:uid="{00000000-0005-0000-0000-000095180000}"/>
    <cellStyle name="Migliaia 10 4 7 2 3" xfId="24225" xr:uid="{00000000-0005-0000-0000-000096180000}"/>
    <cellStyle name="Migliaia 10 4 7 3" xfId="16272" xr:uid="{00000000-0005-0000-0000-000097180000}"/>
    <cellStyle name="Migliaia 10 4 7 4" xfId="21574" xr:uid="{00000000-0005-0000-0000-000098180000}"/>
    <cellStyle name="Migliaia 10 5" xfId="2375" xr:uid="{00000000-0005-0000-0000-000099180000}"/>
    <cellStyle name="Migliaia 10 5 2" xfId="2376" xr:uid="{00000000-0005-0000-0000-00009A180000}"/>
    <cellStyle name="Migliaia 10 5 2 2" xfId="13106" xr:uid="{00000000-0005-0000-0000-00009B180000}"/>
    <cellStyle name="Migliaia 10 5 2 2 2" xfId="18924" xr:uid="{00000000-0005-0000-0000-00009C180000}"/>
    <cellStyle name="Migliaia 10 5 2 2 3" xfId="24226" xr:uid="{00000000-0005-0000-0000-00009D180000}"/>
    <cellStyle name="Migliaia 10 5 2 3" xfId="16273" xr:uid="{00000000-0005-0000-0000-00009E180000}"/>
    <cellStyle name="Migliaia 10 5 2 4" xfId="21575" xr:uid="{00000000-0005-0000-0000-00009F180000}"/>
    <cellStyle name="Migliaia 10 5 3" xfId="2377" xr:uid="{00000000-0005-0000-0000-0000A0180000}"/>
    <cellStyle name="Migliaia 10 5 3 2" xfId="13107" xr:uid="{00000000-0005-0000-0000-0000A1180000}"/>
    <cellStyle name="Migliaia 10 5 3 2 2" xfId="18925" xr:uid="{00000000-0005-0000-0000-0000A2180000}"/>
    <cellStyle name="Migliaia 10 5 3 2 3" xfId="24227" xr:uid="{00000000-0005-0000-0000-0000A3180000}"/>
    <cellStyle name="Migliaia 10 5 3 3" xfId="16274" xr:uid="{00000000-0005-0000-0000-0000A4180000}"/>
    <cellStyle name="Migliaia 10 5 3 4" xfId="21576" xr:uid="{00000000-0005-0000-0000-0000A5180000}"/>
    <cellStyle name="Migliaia 10 5 4" xfId="2378" xr:uid="{00000000-0005-0000-0000-0000A6180000}"/>
    <cellStyle name="Migliaia 10 5 4 2" xfId="13108" xr:uid="{00000000-0005-0000-0000-0000A7180000}"/>
    <cellStyle name="Migliaia 10 5 4 2 2" xfId="18926" xr:uid="{00000000-0005-0000-0000-0000A8180000}"/>
    <cellStyle name="Migliaia 10 5 4 2 3" xfId="24228" xr:uid="{00000000-0005-0000-0000-0000A9180000}"/>
    <cellStyle name="Migliaia 10 5 4 3" xfId="16275" xr:uid="{00000000-0005-0000-0000-0000AA180000}"/>
    <cellStyle name="Migliaia 10 5 4 4" xfId="21577" xr:uid="{00000000-0005-0000-0000-0000AB180000}"/>
    <cellStyle name="Migliaia 10 5 5" xfId="2379" xr:uid="{00000000-0005-0000-0000-0000AC180000}"/>
    <cellStyle name="Migliaia 10 5 5 2" xfId="13109" xr:uid="{00000000-0005-0000-0000-0000AD180000}"/>
    <cellStyle name="Migliaia 10 5 5 2 2" xfId="18927" xr:uid="{00000000-0005-0000-0000-0000AE180000}"/>
    <cellStyle name="Migliaia 10 5 5 2 3" xfId="24229" xr:uid="{00000000-0005-0000-0000-0000AF180000}"/>
    <cellStyle name="Migliaia 10 5 5 3" xfId="16276" xr:uid="{00000000-0005-0000-0000-0000B0180000}"/>
    <cellStyle name="Migliaia 10 5 5 4" xfId="21578" xr:uid="{00000000-0005-0000-0000-0000B1180000}"/>
    <cellStyle name="Migliaia 10 5 6" xfId="2380" xr:uid="{00000000-0005-0000-0000-0000B2180000}"/>
    <cellStyle name="Migliaia 10 5 6 2" xfId="13110" xr:uid="{00000000-0005-0000-0000-0000B3180000}"/>
    <cellStyle name="Migliaia 10 5 6 2 2" xfId="18928" xr:uid="{00000000-0005-0000-0000-0000B4180000}"/>
    <cellStyle name="Migliaia 10 5 6 2 3" xfId="24230" xr:uid="{00000000-0005-0000-0000-0000B5180000}"/>
    <cellStyle name="Migliaia 10 5 6 3" xfId="16277" xr:uid="{00000000-0005-0000-0000-0000B6180000}"/>
    <cellStyle name="Migliaia 10 5 6 4" xfId="21579" xr:uid="{00000000-0005-0000-0000-0000B7180000}"/>
    <cellStyle name="Migliaia 10 6" xfId="2381" xr:uid="{00000000-0005-0000-0000-0000B8180000}"/>
    <cellStyle name="Migliaia 10 6 2" xfId="11905" xr:uid="{00000000-0005-0000-0000-0000B9180000}"/>
    <cellStyle name="Migliaia 10 6 3" xfId="11906" xr:uid="{00000000-0005-0000-0000-0000BA180000}"/>
    <cellStyle name="Migliaia 10 6 3 2" xfId="15467" xr:uid="{00000000-0005-0000-0000-0000BB180000}"/>
    <cellStyle name="Migliaia 10 6 3 2 2" xfId="20813" xr:uid="{00000000-0005-0000-0000-0000BC180000}"/>
    <cellStyle name="Migliaia 10 6 3 2 3" xfId="26115" xr:uid="{00000000-0005-0000-0000-0000BD180000}"/>
    <cellStyle name="Migliaia 10 6 3 3" xfId="18162" xr:uid="{00000000-0005-0000-0000-0000BE180000}"/>
    <cellStyle name="Migliaia 10 6 3 4" xfId="23464" xr:uid="{00000000-0005-0000-0000-0000BF180000}"/>
    <cellStyle name="Migliaia 10 6 4" xfId="13111" xr:uid="{00000000-0005-0000-0000-0000C0180000}"/>
    <cellStyle name="Migliaia 10 6 4 2" xfId="18929" xr:uid="{00000000-0005-0000-0000-0000C1180000}"/>
    <cellStyle name="Migliaia 10 6 4 3" xfId="24231" xr:uid="{00000000-0005-0000-0000-0000C2180000}"/>
    <cellStyle name="Migliaia 10 6 5" xfId="16278" xr:uid="{00000000-0005-0000-0000-0000C3180000}"/>
    <cellStyle name="Migliaia 10 6 6" xfId="21580" xr:uid="{00000000-0005-0000-0000-0000C4180000}"/>
    <cellStyle name="Migliaia 10 7" xfId="2382" xr:uid="{00000000-0005-0000-0000-0000C5180000}"/>
    <cellStyle name="Migliaia 10 7 2" xfId="11907" xr:uid="{00000000-0005-0000-0000-0000C6180000}"/>
    <cellStyle name="Migliaia 10 7 2 2" xfId="15468" xr:uid="{00000000-0005-0000-0000-0000C7180000}"/>
    <cellStyle name="Migliaia 10 7 2 2 2" xfId="20814" xr:uid="{00000000-0005-0000-0000-0000C8180000}"/>
    <cellStyle name="Migliaia 10 7 2 2 3" xfId="26116" xr:uid="{00000000-0005-0000-0000-0000C9180000}"/>
    <cellStyle name="Migliaia 10 7 2 3" xfId="18163" xr:uid="{00000000-0005-0000-0000-0000CA180000}"/>
    <cellStyle name="Migliaia 10 7 2 4" xfId="23465" xr:uid="{00000000-0005-0000-0000-0000CB180000}"/>
    <cellStyle name="Migliaia 10 7 3" xfId="13112" xr:uid="{00000000-0005-0000-0000-0000CC180000}"/>
    <cellStyle name="Migliaia 10 7 3 2" xfId="18930" xr:uid="{00000000-0005-0000-0000-0000CD180000}"/>
    <cellStyle name="Migliaia 10 7 3 3" xfId="24232" xr:uid="{00000000-0005-0000-0000-0000CE180000}"/>
    <cellStyle name="Migliaia 10 7 4" xfId="16279" xr:uid="{00000000-0005-0000-0000-0000CF180000}"/>
    <cellStyle name="Migliaia 10 7 5" xfId="21581" xr:uid="{00000000-0005-0000-0000-0000D0180000}"/>
    <cellStyle name="Migliaia 10 8" xfId="2383" xr:uid="{00000000-0005-0000-0000-0000D1180000}"/>
    <cellStyle name="Migliaia 10 8 2" xfId="11908" xr:uid="{00000000-0005-0000-0000-0000D2180000}"/>
    <cellStyle name="Migliaia 10 8 2 2" xfId="15469" xr:uid="{00000000-0005-0000-0000-0000D3180000}"/>
    <cellStyle name="Migliaia 10 8 2 2 2" xfId="20815" xr:uid="{00000000-0005-0000-0000-0000D4180000}"/>
    <cellStyle name="Migliaia 10 8 2 2 3" xfId="26117" xr:uid="{00000000-0005-0000-0000-0000D5180000}"/>
    <cellStyle name="Migliaia 10 8 2 3" xfId="18164" xr:uid="{00000000-0005-0000-0000-0000D6180000}"/>
    <cellStyle name="Migliaia 10 8 2 4" xfId="23466" xr:uid="{00000000-0005-0000-0000-0000D7180000}"/>
    <cellStyle name="Migliaia 10 8 3" xfId="13113" xr:uid="{00000000-0005-0000-0000-0000D8180000}"/>
    <cellStyle name="Migliaia 10 8 3 2" xfId="18931" xr:uid="{00000000-0005-0000-0000-0000D9180000}"/>
    <cellStyle name="Migliaia 10 8 3 3" xfId="24233" xr:uid="{00000000-0005-0000-0000-0000DA180000}"/>
    <cellStyle name="Migliaia 10 8 4" xfId="16280" xr:uid="{00000000-0005-0000-0000-0000DB180000}"/>
    <cellStyle name="Migliaia 10 8 5" xfId="21582" xr:uid="{00000000-0005-0000-0000-0000DC180000}"/>
    <cellStyle name="Migliaia 10 9" xfId="2384" xr:uid="{00000000-0005-0000-0000-0000DD180000}"/>
    <cellStyle name="Migliaia 10 9 2" xfId="13114" xr:uid="{00000000-0005-0000-0000-0000DE180000}"/>
    <cellStyle name="Migliaia 10 9 2 2" xfId="18932" xr:uid="{00000000-0005-0000-0000-0000DF180000}"/>
    <cellStyle name="Migliaia 10 9 2 3" xfId="24234" xr:uid="{00000000-0005-0000-0000-0000E0180000}"/>
    <cellStyle name="Migliaia 10 9 3" xfId="16281" xr:uid="{00000000-0005-0000-0000-0000E1180000}"/>
    <cellStyle name="Migliaia 10 9 4" xfId="21583" xr:uid="{00000000-0005-0000-0000-0000E2180000}"/>
    <cellStyle name="Migliaia 11" xfId="249" xr:uid="{00000000-0005-0000-0000-0000E3180000}"/>
    <cellStyle name="Migliaia 11 10" xfId="13115" xr:uid="{00000000-0005-0000-0000-0000E4180000}"/>
    <cellStyle name="Migliaia 11 10 2" xfId="18933" xr:uid="{00000000-0005-0000-0000-0000E5180000}"/>
    <cellStyle name="Migliaia 11 10 3" xfId="24235" xr:uid="{00000000-0005-0000-0000-0000E6180000}"/>
    <cellStyle name="Migliaia 11 11" xfId="16282" xr:uid="{00000000-0005-0000-0000-0000E7180000}"/>
    <cellStyle name="Migliaia 11 12" xfId="21584" xr:uid="{00000000-0005-0000-0000-0000E8180000}"/>
    <cellStyle name="Migliaia 11 13" xfId="2385" xr:uid="{00000000-0005-0000-0000-0000E9180000}"/>
    <cellStyle name="Migliaia 11 2" xfId="250" xr:uid="{00000000-0005-0000-0000-0000EA180000}"/>
    <cellStyle name="Migliaia 11 2 2" xfId="2387" xr:uid="{00000000-0005-0000-0000-0000EB180000}"/>
    <cellStyle name="Migliaia 11 2 2 2" xfId="2388" xr:uid="{00000000-0005-0000-0000-0000EC180000}"/>
    <cellStyle name="Migliaia 11 2 2 2 2" xfId="13116" xr:uid="{00000000-0005-0000-0000-0000ED180000}"/>
    <cellStyle name="Migliaia 11 2 2 2 2 2" xfId="18934" xr:uid="{00000000-0005-0000-0000-0000EE180000}"/>
    <cellStyle name="Migliaia 11 2 2 2 2 3" xfId="24236" xr:uid="{00000000-0005-0000-0000-0000EF180000}"/>
    <cellStyle name="Migliaia 11 2 2 2 3" xfId="16283" xr:uid="{00000000-0005-0000-0000-0000F0180000}"/>
    <cellStyle name="Migliaia 11 2 2 2 4" xfId="21585" xr:uid="{00000000-0005-0000-0000-0000F1180000}"/>
    <cellStyle name="Migliaia 11 2 2 3" xfId="11909" xr:uid="{00000000-0005-0000-0000-0000F2180000}"/>
    <cellStyle name="Migliaia 11 2 2 3 2" xfId="15470" xr:uid="{00000000-0005-0000-0000-0000F3180000}"/>
    <cellStyle name="Migliaia 11 2 2 3 2 2" xfId="20816" xr:uid="{00000000-0005-0000-0000-0000F4180000}"/>
    <cellStyle name="Migliaia 11 2 2 3 2 3" xfId="26118" xr:uid="{00000000-0005-0000-0000-0000F5180000}"/>
    <cellStyle name="Migliaia 11 2 2 3 3" xfId="18165" xr:uid="{00000000-0005-0000-0000-0000F6180000}"/>
    <cellStyle name="Migliaia 11 2 2 3 4" xfId="23467" xr:uid="{00000000-0005-0000-0000-0000F7180000}"/>
    <cellStyle name="Migliaia 11 2 3" xfId="2389" xr:uid="{00000000-0005-0000-0000-0000F8180000}"/>
    <cellStyle name="Migliaia 11 2 3 2" xfId="11910" xr:uid="{00000000-0005-0000-0000-0000F9180000}"/>
    <cellStyle name="Migliaia 11 2 3 2 2" xfId="15471" xr:uid="{00000000-0005-0000-0000-0000FA180000}"/>
    <cellStyle name="Migliaia 11 2 3 2 2 2" xfId="20817" xr:uid="{00000000-0005-0000-0000-0000FB180000}"/>
    <cellStyle name="Migliaia 11 2 3 2 2 3" xfId="26119" xr:uid="{00000000-0005-0000-0000-0000FC180000}"/>
    <cellStyle name="Migliaia 11 2 3 2 3" xfId="18166" xr:uid="{00000000-0005-0000-0000-0000FD180000}"/>
    <cellStyle name="Migliaia 11 2 3 2 4" xfId="23468" xr:uid="{00000000-0005-0000-0000-0000FE180000}"/>
    <cellStyle name="Migliaia 11 2 3 3" xfId="13117" xr:uid="{00000000-0005-0000-0000-0000FF180000}"/>
    <cellStyle name="Migliaia 11 2 3 3 2" xfId="18935" xr:uid="{00000000-0005-0000-0000-000000190000}"/>
    <cellStyle name="Migliaia 11 2 3 3 3" xfId="24237" xr:uid="{00000000-0005-0000-0000-000001190000}"/>
    <cellStyle name="Migliaia 11 2 3 4" xfId="16284" xr:uid="{00000000-0005-0000-0000-000002190000}"/>
    <cellStyle name="Migliaia 11 2 3 5" xfId="21586" xr:uid="{00000000-0005-0000-0000-000003190000}"/>
    <cellStyle name="Migliaia 11 2 4" xfId="2390" xr:uid="{00000000-0005-0000-0000-000004190000}"/>
    <cellStyle name="Migliaia 11 2 4 2" xfId="13118" xr:uid="{00000000-0005-0000-0000-000005190000}"/>
    <cellStyle name="Migliaia 11 2 4 2 2" xfId="18936" xr:uid="{00000000-0005-0000-0000-000006190000}"/>
    <cellStyle name="Migliaia 11 2 4 2 3" xfId="24238" xr:uid="{00000000-0005-0000-0000-000007190000}"/>
    <cellStyle name="Migliaia 11 2 4 3" xfId="16285" xr:uid="{00000000-0005-0000-0000-000008190000}"/>
    <cellStyle name="Migliaia 11 2 4 4" xfId="21587" xr:uid="{00000000-0005-0000-0000-000009190000}"/>
    <cellStyle name="Migliaia 11 2 5" xfId="2391" xr:uid="{00000000-0005-0000-0000-00000A190000}"/>
    <cellStyle name="Migliaia 11 2 5 2" xfId="13119" xr:uid="{00000000-0005-0000-0000-00000B190000}"/>
    <cellStyle name="Migliaia 11 2 5 2 2" xfId="18937" xr:uid="{00000000-0005-0000-0000-00000C190000}"/>
    <cellStyle name="Migliaia 11 2 5 2 3" xfId="24239" xr:uid="{00000000-0005-0000-0000-00000D190000}"/>
    <cellStyle name="Migliaia 11 2 5 3" xfId="16286" xr:uid="{00000000-0005-0000-0000-00000E190000}"/>
    <cellStyle name="Migliaia 11 2 5 4" xfId="21588" xr:uid="{00000000-0005-0000-0000-00000F190000}"/>
    <cellStyle name="Migliaia 11 2 6" xfId="2392" xr:uid="{00000000-0005-0000-0000-000010190000}"/>
    <cellStyle name="Migliaia 11 2 6 2" xfId="13120" xr:uid="{00000000-0005-0000-0000-000011190000}"/>
    <cellStyle name="Migliaia 11 2 6 2 2" xfId="18938" xr:uid="{00000000-0005-0000-0000-000012190000}"/>
    <cellStyle name="Migliaia 11 2 6 2 3" xfId="24240" xr:uid="{00000000-0005-0000-0000-000013190000}"/>
    <cellStyle name="Migliaia 11 2 6 3" xfId="16287" xr:uid="{00000000-0005-0000-0000-000014190000}"/>
    <cellStyle name="Migliaia 11 2 6 4" xfId="21589" xr:uid="{00000000-0005-0000-0000-000015190000}"/>
    <cellStyle name="Migliaia 11 2 7" xfId="2386" xr:uid="{00000000-0005-0000-0000-000016190000}"/>
    <cellStyle name="Migliaia 11 3" xfId="2393" xr:uid="{00000000-0005-0000-0000-000017190000}"/>
    <cellStyle name="Migliaia 11 3 2" xfId="2394" xr:uid="{00000000-0005-0000-0000-000018190000}"/>
    <cellStyle name="Migliaia 11 3 2 2" xfId="2395" xr:uid="{00000000-0005-0000-0000-000019190000}"/>
    <cellStyle name="Migliaia 11 3 2 2 2" xfId="2396" xr:uid="{00000000-0005-0000-0000-00001A190000}"/>
    <cellStyle name="Migliaia 11 3 2 2 2 2" xfId="13121" xr:uid="{00000000-0005-0000-0000-00001B190000}"/>
    <cellStyle name="Migliaia 11 3 2 2 2 2 2" xfId="18939" xr:uid="{00000000-0005-0000-0000-00001C190000}"/>
    <cellStyle name="Migliaia 11 3 2 2 2 2 3" xfId="24241" xr:uid="{00000000-0005-0000-0000-00001D190000}"/>
    <cellStyle name="Migliaia 11 3 2 2 2 3" xfId="16288" xr:uid="{00000000-0005-0000-0000-00001E190000}"/>
    <cellStyle name="Migliaia 11 3 2 2 2 4" xfId="21590" xr:uid="{00000000-0005-0000-0000-00001F190000}"/>
    <cellStyle name="Migliaia 11 3 2 3" xfId="2397" xr:uid="{00000000-0005-0000-0000-000020190000}"/>
    <cellStyle name="Migliaia 11 3 2 3 2" xfId="13122" xr:uid="{00000000-0005-0000-0000-000021190000}"/>
    <cellStyle name="Migliaia 11 3 2 3 2 2" xfId="18940" xr:uid="{00000000-0005-0000-0000-000022190000}"/>
    <cellStyle name="Migliaia 11 3 2 3 2 3" xfId="24242" xr:uid="{00000000-0005-0000-0000-000023190000}"/>
    <cellStyle name="Migliaia 11 3 2 3 3" xfId="16289" xr:uid="{00000000-0005-0000-0000-000024190000}"/>
    <cellStyle name="Migliaia 11 3 2 3 4" xfId="21591" xr:uid="{00000000-0005-0000-0000-000025190000}"/>
    <cellStyle name="Migliaia 11 3 2 4" xfId="2398" xr:uid="{00000000-0005-0000-0000-000026190000}"/>
    <cellStyle name="Migliaia 11 3 2 4 2" xfId="13123" xr:uid="{00000000-0005-0000-0000-000027190000}"/>
    <cellStyle name="Migliaia 11 3 2 4 2 2" xfId="18941" xr:uid="{00000000-0005-0000-0000-000028190000}"/>
    <cellStyle name="Migliaia 11 3 2 4 2 3" xfId="24243" xr:uid="{00000000-0005-0000-0000-000029190000}"/>
    <cellStyle name="Migliaia 11 3 2 4 3" xfId="16290" xr:uid="{00000000-0005-0000-0000-00002A190000}"/>
    <cellStyle name="Migliaia 11 3 2 4 4" xfId="21592" xr:uid="{00000000-0005-0000-0000-00002B190000}"/>
    <cellStyle name="Migliaia 11 3 2 5" xfId="2399" xr:uid="{00000000-0005-0000-0000-00002C190000}"/>
    <cellStyle name="Migliaia 11 3 2 5 2" xfId="13124" xr:uid="{00000000-0005-0000-0000-00002D190000}"/>
    <cellStyle name="Migliaia 11 3 2 5 2 2" xfId="18942" xr:uid="{00000000-0005-0000-0000-00002E190000}"/>
    <cellStyle name="Migliaia 11 3 2 5 2 3" xfId="24244" xr:uid="{00000000-0005-0000-0000-00002F190000}"/>
    <cellStyle name="Migliaia 11 3 2 5 3" xfId="16291" xr:uid="{00000000-0005-0000-0000-000030190000}"/>
    <cellStyle name="Migliaia 11 3 2 5 4" xfId="21593" xr:uid="{00000000-0005-0000-0000-000031190000}"/>
    <cellStyle name="Migliaia 11 3 2 6" xfId="2400" xr:uid="{00000000-0005-0000-0000-000032190000}"/>
    <cellStyle name="Migliaia 11 3 2 6 2" xfId="13125" xr:uid="{00000000-0005-0000-0000-000033190000}"/>
    <cellStyle name="Migliaia 11 3 2 6 2 2" xfId="18943" xr:uid="{00000000-0005-0000-0000-000034190000}"/>
    <cellStyle name="Migliaia 11 3 2 6 2 3" xfId="24245" xr:uid="{00000000-0005-0000-0000-000035190000}"/>
    <cellStyle name="Migliaia 11 3 2 6 3" xfId="16292" xr:uid="{00000000-0005-0000-0000-000036190000}"/>
    <cellStyle name="Migliaia 11 3 2 6 4" xfId="21594" xr:uid="{00000000-0005-0000-0000-000037190000}"/>
    <cellStyle name="Migliaia 11 3 3" xfId="2401" xr:uid="{00000000-0005-0000-0000-000038190000}"/>
    <cellStyle name="Migliaia 11 3 3 2" xfId="2402" xr:uid="{00000000-0005-0000-0000-000039190000}"/>
    <cellStyle name="Migliaia 11 3 3 2 2" xfId="13127" xr:uid="{00000000-0005-0000-0000-00003A190000}"/>
    <cellStyle name="Migliaia 11 3 3 2 2 2" xfId="18945" xr:uid="{00000000-0005-0000-0000-00003B190000}"/>
    <cellStyle name="Migliaia 11 3 3 2 2 3" xfId="24247" xr:uid="{00000000-0005-0000-0000-00003C190000}"/>
    <cellStyle name="Migliaia 11 3 3 2 3" xfId="16294" xr:uid="{00000000-0005-0000-0000-00003D190000}"/>
    <cellStyle name="Migliaia 11 3 3 2 4" xfId="21596" xr:uid="{00000000-0005-0000-0000-00003E190000}"/>
    <cellStyle name="Migliaia 11 3 3 3" xfId="2403" xr:uid="{00000000-0005-0000-0000-00003F190000}"/>
    <cellStyle name="Migliaia 11 3 3 3 2" xfId="13128" xr:uid="{00000000-0005-0000-0000-000040190000}"/>
    <cellStyle name="Migliaia 11 3 3 3 2 2" xfId="18946" xr:uid="{00000000-0005-0000-0000-000041190000}"/>
    <cellStyle name="Migliaia 11 3 3 3 2 3" xfId="24248" xr:uid="{00000000-0005-0000-0000-000042190000}"/>
    <cellStyle name="Migliaia 11 3 3 3 3" xfId="16295" xr:uid="{00000000-0005-0000-0000-000043190000}"/>
    <cellStyle name="Migliaia 11 3 3 3 4" xfId="21597" xr:uid="{00000000-0005-0000-0000-000044190000}"/>
    <cellStyle name="Migliaia 11 3 3 4" xfId="2404" xr:uid="{00000000-0005-0000-0000-000045190000}"/>
    <cellStyle name="Migliaia 11 3 3 4 2" xfId="13129" xr:uid="{00000000-0005-0000-0000-000046190000}"/>
    <cellStyle name="Migliaia 11 3 3 4 2 2" xfId="18947" xr:uid="{00000000-0005-0000-0000-000047190000}"/>
    <cellStyle name="Migliaia 11 3 3 4 2 3" xfId="24249" xr:uid="{00000000-0005-0000-0000-000048190000}"/>
    <cellStyle name="Migliaia 11 3 3 4 3" xfId="16296" xr:uid="{00000000-0005-0000-0000-000049190000}"/>
    <cellStyle name="Migliaia 11 3 3 4 4" xfId="21598" xr:uid="{00000000-0005-0000-0000-00004A190000}"/>
    <cellStyle name="Migliaia 11 3 3 5" xfId="2405" xr:uid="{00000000-0005-0000-0000-00004B190000}"/>
    <cellStyle name="Migliaia 11 3 3 5 2" xfId="13130" xr:uid="{00000000-0005-0000-0000-00004C190000}"/>
    <cellStyle name="Migliaia 11 3 3 5 2 2" xfId="18948" xr:uid="{00000000-0005-0000-0000-00004D190000}"/>
    <cellStyle name="Migliaia 11 3 3 5 2 3" xfId="24250" xr:uid="{00000000-0005-0000-0000-00004E190000}"/>
    <cellStyle name="Migliaia 11 3 3 5 3" xfId="16297" xr:uid="{00000000-0005-0000-0000-00004F190000}"/>
    <cellStyle name="Migliaia 11 3 3 5 4" xfId="21599" xr:uid="{00000000-0005-0000-0000-000050190000}"/>
    <cellStyle name="Migliaia 11 3 3 6" xfId="13126" xr:uid="{00000000-0005-0000-0000-000051190000}"/>
    <cellStyle name="Migliaia 11 3 3 6 2" xfId="18944" xr:uid="{00000000-0005-0000-0000-000052190000}"/>
    <cellStyle name="Migliaia 11 3 3 6 3" xfId="24246" xr:uid="{00000000-0005-0000-0000-000053190000}"/>
    <cellStyle name="Migliaia 11 3 3 7" xfId="16293" xr:uid="{00000000-0005-0000-0000-000054190000}"/>
    <cellStyle name="Migliaia 11 3 3 8" xfId="21595" xr:uid="{00000000-0005-0000-0000-000055190000}"/>
    <cellStyle name="Migliaia 11 3 4" xfId="2406" xr:uid="{00000000-0005-0000-0000-000056190000}"/>
    <cellStyle name="Migliaia 11 3 4 2" xfId="11911" xr:uid="{00000000-0005-0000-0000-000057190000}"/>
    <cellStyle name="Migliaia 11 3 4 3" xfId="11912" xr:uid="{00000000-0005-0000-0000-000058190000}"/>
    <cellStyle name="Migliaia 11 3 4 3 2" xfId="15472" xr:uid="{00000000-0005-0000-0000-000059190000}"/>
    <cellStyle name="Migliaia 11 3 4 3 2 2" xfId="20818" xr:uid="{00000000-0005-0000-0000-00005A190000}"/>
    <cellStyle name="Migliaia 11 3 4 3 2 3" xfId="26120" xr:uid="{00000000-0005-0000-0000-00005B190000}"/>
    <cellStyle name="Migliaia 11 3 4 3 3" xfId="18167" xr:uid="{00000000-0005-0000-0000-00005C190000}"/>
    <cellStyle name="Migliaia 11 3 4 3 4" xfId="23469" xr:uid="{00000000-0005-0000-0000-00005D190000}"/>
    <cellStyle name="Migliaia 11 3 4 4" xfId="13131" xr:uid="{00000000-0005-0000-0000-00005E190000}"/>
    <cellStyle name="Migliaia 11 3 4 4 2" xfId="18949" xr:uid="{00000000-0005-0000-0000-00005F190000}"/>
    <cellStyle name="Migliaia 11 3 4 4 3" xfId="24251" xr:uid="{00000000-0005-0000-0000-000060190000}"/>
    <cellStyle name="Migliaia 11 3 4 5" xfId="16298" xr:uid="{00000000-0005-0000-0000-000061190000}"/>
    <cellStyle name="Migliaia 11 3 4 6" xfId="21600" xr:uid="{00000000-0005-0000-0000-000062190000}"/>
    <cellStyle name="Migliaia 11 3 5" xfId="2407" xr:uid="{00000000-0005-0000-0000-000063190000}"/>
    <cellStyle name="Migliaia 11 3 5 2" xfId="11913" xr:uid="{00000000-0005-0000-0000-000064190000}"/>
    <cellStyle name="Migliaia 11 3 5 2 2" xfId="15473" xr:uid="{00000000-0005-0000-0000-000065190000}"/>
    <cellStyle name="Migliaia 11 3 5 2 2 2" xfId="20819" xr:uid="{00000000-0005-0000-0000-000066190000}"/>
    <cellStyle name="Migliaia 11 3 5 2 2 3" xfId="26121" xr:uid="{00000000-0005-0000-0000-000067190000}"/>
    <cellStyle name="Migliaia 11 3 5 2 3" xfId="18168" xr:uid="{00000000-0005-0000-0000-000068190000}"/>
    <cellStyle name="Migliaia 11 3 5 2 4" xfId="23470" xr:uid="{00000000-0005-0000-0000-000069190000}"/>
    <cellStyle name="Migliaia 11 3 5 3" xfId="13132" xr:uid="{00000000-0005-0000-0000-00006A190000}"/>
    <cellStyle name="Migliaia 11 3 5 3 2" xfId="18950" xr:uid="{00000000-0005-0000-0000-00006B190000}"/>
    <cellStyle name="Migliaia 11 3 5 3 3" xfId="24252" xr:uid="{00000000-0005-0000-0000-00006C190000}"/>
    <cellStyle name="Migliaia 11 3 5 4" xfId="16299" xr:uid="{00000000-0005-0000-0000-00006D190000}"/>
    <cellStyle name="Migliaia 11 3 5 5" xfId="21601" xr:uid="{00000000-0005-0000-0000-00006E190000}"/>
    <cellStyle name="Migliaia 11 3 6" xfId="2408" xr:uid="{00000000-0005-0000-0000-00006F190000}"/>
    <cellStyle name="Migliaia 11 3 6 2" xfId="13133" xr:uid="{00000000-0005-0000-0000-000070190000}"/>
    <cellStyle name="Migliaia 11 3 6 2 2" xfId="18951" xr:uid="{00000000-0005-0000-0000-000071190000}"/>
    <cellStyle name="Migliaia 11 3 6 2 3" xfId="24253" xr:uid="{00000000-0005-0000-0000-000072190000}"/>
    <cellStyle name="Migliaia 11 3 6 3" xfId="16300" xr:uid="{00000000-0005-0000-0000-000073190000}"/>
    <cellStyle name="Migliaia 11 3 6 4" xfId="21602" xr:uid="{00000000-0005-0000-0000-000074190000}"/>
    <cellStyle name="Migliaia 11 3 7" xfId="2409" xr:uid="{00000000-0005-0000-0000-000075190000}"/>
    <cellStyle name="Migliaia 11 3 7 2" xfId="13134" xr:uid="{00000000-0005-0000-0000-000076190000}"/>
    <cellStyle name="Migliaia 11 3 7 2 2" xfId="18952" xr:uid="{00000000-0005-0000-0000-000077190000}"/>
    <cellStyle name="Migliaia 11 3 7 2 3" xfId="24254" xr:uid="{00000000-0005-0000-0000-000078190000}"/>
    <cellStyle name="Migliaia 11 3 7 3" xfId="16301" xr:uid="{00000000-0005-0000-0000-000079190000}"/>
    <cellStyle name="Migliaia 11 3 7 4" xfId="21603" xr:uid="{00000000-0005-0000-0000-00007A190000}"/>
    <cellStyle name="Migliaia 11 3 8" xfId="2410" xr:uid="{00000000-0005-0000-0000-00007B190000}"/>
    <cellStyle name="Migliaia 11 3 8 2" xfId="13135" xr:uid="{00000000-0005-0000-0000-00007C190000}"/>
    <cellStyle name="Migliaia 11 3 8 2 2" xfId="18953" xr:uid="{00000000-0005-0000-0000-00007D190000}"/>
    <cellStyle name="Migliaia 11 3 8 2 3" xfId="24255" xr:uid="{00000000-0005-0000-0000-00007E190000}"/>
    <cellStyle name="Migliaia 11 3 8 3" xfId="16302" xr:uid="{00000000-0005-0000-0000-00007F190000}"/>
    <cellStyle name="Migliaia 11 3 8 4" xfId="21604" xr:uid="{00000000-0005-0000-0000-000080190000}"/>
    <cellStyle name="Migliaia 11 4" xfId="2411" xr:uid="{00000000-0005-0000-0000-000081190000}"/>
    <cellStyle name="Migliaia 11 4 2" xfId="2412" xr:uid="{00000000-0005-0000-0000-000082190000}"/>
    <cellStyle name="Migliaia 11 4 2 2" xfId="2413" xr:uid="{00000000-0005-0000-0000-000083190000}"/>
    <cellStyle name="Migliaia 11 4 2 2 2" xfId="13136" xr:uid="{00000000-0005-0000-0000-000084190000}"/>
    <cellStyle name="Migliaia 11 4 2 2 2 2" xfId="18954" xr:uid="{00000000-0005-0000-0000-000085190000}"/>
    <cellStyle name="Migliaia 11 4 2 2 2 3" xfId="24256" xr:uid="{00000000-0005-0000-0000-000086190000}"/>
    <cellStyle name="Migliaia 11 4 2 2 3" xfId="16303" xr:uid="{00000000-0005-0000-0000-000087190000}"/>
    <cellStyle name="Migliaia 11 4 2 2 4" xfId="21605" xr:uid="{00000000-0005-0000-0000-000088190000}"/>
    <cellStyle name="Migliaia 11 4 2 3" xfId="2414" xr:uid="{00000000-0005-0000-0000-000089190000}"/>
    <cellStyle name="Migliaia 11 4 2 3 2" xfId="13137" xr:uid="{00000000-0005-0000-0000-00008A190000}"/>
    <cellStyle name="Migliaia 11 4 2 3 2 2" xfId="18955" xr:uid="{00000000-0005-0000-0000-00008B190000}"/>
    <cellStyle name="Migliaia 11 4 2 3 2 3" xfId="24257" xr:uid="{00000000-0005-0000-0000-00008C190000}"/>
    <cellStyle name="Migliaia 11 4 2 3 3" xfId="16304" xr:uid="{00000000-0005-0000-0000-00008D190000}"/>
    <cellStyle name="Migliaia 11 4 2 3 4" xfId="21606" xr:uid="{00000000-0005-0000-0000-00008E190000}"/>
    <cellStyle name="Migliaia 11 4 3" xfId="2415" xr:uid="{00000000-0005-0000-0000-00008F190000}"/>
    <cellStyle name="Migliaia 11 4 3 2" xfId="13138" xr:uid="{00000000-0005-0000-0000-000090190000}"/>
    <cellStyle name="Migliaia 11 4 3 2 2" xfId="18956" xr:uid="{00000000-0005-0000-0000-000091190000}"/>
    <cellStyle name="Migliaia 11 4 3 2 3" xfId="24258" xr:uid="{00000000-0005-0000-0000-000092190000}"/>
    <cellStyle name="Migliaia 11 4 3 3" xfId="16305" xr:uid="{00000000-0005-0000-0000-000093190000}"/>
    <cellStyle name="Migliaia 11 4 3 4" xfId="21607" xr:uid="{00000000-0005-0000-0000-000094190000}"/>
    <cellStyle name="Migliaia 11 4 4" xfId="2416" xr:uid="{00000000-0005-0000-0000-000095190000}"/>
    <cellStyle name="Migliaia 11 4 4 2" xfId="13139" xr:uid="{00000000-0005-0000-0000-000096190000}"/>
    <cellStyle name="Migliaia 11 4 4 2 2" xfId="18957" xr:uid="{00000000-0005-0000-0000-000097190000}"/>
    <cellStyle name="Migliaia 11 4 4 2 3" xfId="24259" xr:uid="{00000000-0005-0000-0000-000098190000}"/>
    <cellStyle name="Migliaia 11 4 4 3" xfId="16306" xr:uid="{00000000-0005-0000-0000-000099190000}"/>
    <cellStyle name="Migliaia 11 4 4 4" xfId="21608" xr:uid="{00000000-0005-0000-0000-00009A190000}"/>
    <cellStyle name="Migliaia 11 4 5" xfId="2417" xr:uid="{00000000-0005-0000-0000-00009B190000}"/>
    <cellStyle name="Migliaia 11 4 5 2" xfId="13140" xr:uid="{00000000-0005-0000-0000-00009C190000}"/>
    <cellStyle name="Migliaia 11 4 5 2 2" xfId="18958" xr:uid="{00000000-0005-0000-0000-00009D190000}"/>
    <cellStyle name="Migliaia 11 4 5 2 3" xfId="24260" xr:uid="{00000000-0005-0000-0000-00009E190000}"/>
    <cellStyle name="Migliaia 11 4 5 3" xfId="16307" xr:uid="{00000000-0005-0000-0000-00009F190000}"/>
    <cellStyle name="Migliaia 11 4 5 4" xfId="21609" xr:uid="{00000000-0005-0000-0000-0000A0190000}"/>
    <cellStyle name="Migliaia 11 4 6" xfId="2418" xr:uid="{00000000-0005-0000-0000-0000A1190000}"/>
    <cellStyle name="Migliaia 11 4 6 2" xfId="13141" xr:uid="{00000000-0005-0000-0000-0000A2190000}"/>
    <cellStyle name="Migliaia 11 4 6 2 2" xfId="18959" xr:uid="{00000000-0005-0000-0000-0000A3190000}"/>
    <cellStyle name="Migliaia 11 4 6 2 3" xfId="24261" xr:uid="{00000000-0005-0000-0000-0000A4190000}"/>
    <cellStyle name="Migliaia 11 4 6 3" xfId="16308" xr:uid="{00000000-0005-0000-0000-0000A5190000}"/>
    <cellStyle name="Migliaia 11 4 6 4" xfId="21610" xr:uid="{00000000-0005-0000-0000-0000A6190000}"/>
    <cellStyle name="Migliaia 11 4 7" xfId="2419" xr:uid="{00000000-0005-0000-0000-0000A7190000}"/>
    <cellStyle name="Migliaia 11 4 7 2" xfId="13142" xr:uid="{00000000-0005-0000-0000-0000A8190000}"/>
    <cellStyle name="Migliaia 11 4 7 2 2" xfId="18960" xr:uid="{00000000-0005-0000-0000-0000A9190000}"/>
    <cellStyle name="Migliaia 11 4 7 2 3" xfId="24262" xr:uid="{00000000-0005-0000-0000-0000AA190000}"/>
    <cellStyle name="Migliaia 11 4 7 3" xfId="16309" xr:uid="{00000000-0005-0000-0000-0000AB190000}"/>
    <cellStyle name="Migliaia 11 4 7 4" xfId="21611" xr:uid="{00000000-0005-0000-0000-0000AC190000}"/>
    <cellStyle name="Migliaia 11 5" xfId="2420" xr:uid="{00000000-0005-0000-0000-0000AD190000}"/>
    <cellStyle name="Migliaia 11 5 2" xfId="2421" xr:uid="{00000000-0005-0000-0000-0000AE190000}"/>
    <cellStyle name="Migliaia 11 5 2 2" xfId="13143" xr:uid="{00000000-0005-0000-0000-0000AF190000}"/>
    <cellStyle name="Migliaia 11 5 2 2 2" xfId="18961" xr:uid="{00000000-0005-0000-0000-0000B0190000}"/>
    <cellStyle name="Migliaia 11 5 2 2 3" xfId="24263" xr:uid="{00000000-0005-0000-0000-0000B1190000}"/>
    <cellStyle name="Migliaia 11 5 2 3" xfId="16310" xr:uid="{00000000-0005-0000-0000-0000B2190000}"/>
    <cellStyle name="Migliaia 11 5 2 4" xfId="21612" xr:uid="{00000000-0005-0000-0000-0000B3190000}"/>
    <cellStyle name="Migliaia 11 5 3" xfId="2422" xr:uid="{00000000-0005-0000-0000-0000B4190000}"/>
    <cellStyle name="Migliaia 11 5 3 2" xfId="13144" xr:uid="{00000000-0005-0000-0000-0000B5190000}"/>
    <cellStyle name="Migliaia 11 5 3 2 2" xfId="18962" xr:uid="{00000000-0005-0000-0000-0000B6190000}"/>
    <cellStyle name="Migliaia 11 5 3 2 3" xfId="24264" xr:uid="{00000000-0005-0000-0000-0000B7190000}"/>
    <cellStyle name="Migliaia 11 5 3 3" xfId="16311" xr:uid="{00000000-0005-0000-0000-0000B8190000}"/>
    <cellStyle name="Migliaia 11 5 3 4" xfId="21613" xr:uid="{00000000-0005-0000-0000-0000B9190000}"/>
    <cellStyle name="Migliaia 11 5 4" xfId="2423" xr:uid="{00000000-0005-0000-0000-0000BA190000}"/>
    <cellStyle name="Migliaia 11 5 4 2" xfId="13145" xr:uid="{00000000-0005-0000-0000-0000BB190000}"/>
    <cellStyle name="Migliaia 11 5 4 2 2" xfId="18963" xr:uid="{00000000-0005-0000-0000-0000BC190000}"/>
    <cellStyle name="Migliaia 11 5 4 2 3" xfId="24265" xr:uid="{00000000-0005-0000-0000-0000BD190000}"/>
    <cellStyle name="Migliaia 11 5 4 3" xfId="16312" xr:uid="{00000000-0005-0000-0000-0000BE190000}"/>
    <cellStyle name="Migliaia 11 5 4 4" xfId="21614" xr:uid="{00000000-0005-0000-0000-0000BF190000}"/>
    <cellStyle name="Migliaia 11 5 5" xfId="2424" xr:uid="{00000000-0005-0000-0000-0000C0190000}"/>
    <cellStyle name="Migliaia 11 5 5 2" xfId="13146" xr:uid="{00000000-0005-0000-0000-0000C1190000}"/>
    <cellStyle name="Migliaia 11 5 5 2 2" xfId="18964" xr:uid="{00000000-0005-0000-0000-0000C2190000}"/>
    <cellStyle name="Migliaia 11 5 5 2 3" xfId="24266" xr:uid="{00000000-0005-0000-0000-0000C3190000}"/>
    <cellStyle name="Migliaia 11 5 5 3" xfId="16313" xr:uid="{00000000-0005-0000-0000-0000C4190000}"/>
    <cellStyle name="Migliaia 11 5 5 4" xfId="21615" xr:uid="{00000000-0005-0000-0000-0000C5190000}"/>
    <cellStyle name="Migliaia 11 5 6" xfId="2425" xr:uid="{00000000-0005-0000-0000-0000C6190000}"/>
    <cellStyle name="Migliaia 11 5 6 2" xfId="13147" xr:uid="{00000000-0005-0000-0000-0000C7190000}"/>
    <cellStyle name="Migliaia 11 5 6 2 2" xfId="18965" xr:uid="{00000000-0005-0000-0000-0000C8190000}"/>
    <cellStyle name="Migliaia 11 5 6 2 3" xfId="24267" xr:uid="{00000000-0005-0000-0000-0000C9190000}"/>
    <cellStyle name="Migliaia 11 5 6 3" xfId="16314" xr:uid="{00000000-0005-0000-0000-0000CA190000}"/>
    <cellStyle name="Migliaia 11 5 6 4" xfId="21616" xr:uid="{00000000-0005-0000-0000-0000CB190000}"/>
    <cellStyle name="Migliaia 11 6" xfId="2426" xr:uid="{00000000-0005-0000-0000-0000CC190000}"/>
    <cellStyle name="Migliaia 11 6 2" xfId="11914" xr:uid="{00000000-0005-0000-0000-0000CD190000}"/>
    <cellStyle name="Migliaia 11 6 3" xfId="11915" xr:uid="{00000000-0005-0000-0000-0000CE190000}"/>
    <cellStyle name="Migliaia 11 6 3 2" xfId="15474" xr:uid="{00000000-0005-0000-0000-0000CF190000}"/>
    <cellStyle name="Migliaia 11 6 3 2 2" xfId="20820" xr:uid="{00000000-0005-0000-0000-0000D0190000}"/>
    <cellStyle name="Migliaia 11 6 3 2 3" xfId="26122" xr:uid="{00000000-0005-0000-0000-0000D1190000}"/>
    <cellStyle name="Migliaia 11 6 3 3" xfId="18169" xr:uid="{00000000-0005-0000-0000-0000D2190000}"/>
    <cellStyle name="Migliaia 11 6 3 4" xfId="23471" xr:uid="{00000000-0005-0000-0000-0000D3190000}"/>
    <cellStyle name="Migliaia 11 6 4" xfId="13148" xr:uid="{00000000-0005-0000-0000-0000D4190000}"/>
    <cellStyle name="Migliaia 11 6 4 2" xfId="18966" xr:uid="{00000000-0005-0000-0000-0000D5190000}"/>
    <cellStyle name="Migliaia 11 6 4 3" xfId="24268" xr:uid="{00000000-0005-0000-0000-0000D6190000}"/>
    <cellStyle name="Migliaia 11 6 5" xfId="16315" xr:uid="{00000000-0005-0000-0000-0000D7190000}"/>
    <cellStyle name="Migliaia 11 6 6" xfId="21617" xr:uid="{00000000-0005-0000-0000-0000D8190000}"/>
    <cellStyle name="Migliaia 11 7" xfId="2427" xr:uid="{00000000-0005-0000-0000-0000D9190000}"/>
    <cellStyle name="Migliaia 11 7 2" xfId="11916" xr:uid="{00000000-0005-0000-0000-0000DA190000}"/>
    <cellStyle name="Migliaia 11 7 2 2" xfId="15475" xr:uid="{00000000-0005-0000-0000-0000DB190000}"/>
    <cellStyle name="Migliaia 11 7 2 2 2" xfId="20821" xr:uid="{00000000-0005-0000-0000-0000DC190000}"/>
    <cellStyle name="Migliaia 11 7 2 2 3" xfId="26123" xr:uid="{00000000-0005-0000-0000-0000DD190000}"/>
    <cellStyle name="Migliaia 11 7 2 3" xfId="18170" xr:uid="{00000000-0005-0000-0000-0000DE190000}"/>
    <cellStyle name="Migliaia 11 7 2 4" xfId="23472" xr:uid="{00000000-0005-0000-0000-0000DF190000}"/>
    <cellStyle name="Migliaia 11 7 3" xfId="13149" xr:uid="{00000000-0005-0000-0000-0000E0190000}"/>
    <cellStyle name="Migliaia 11 7 3 2" xfId="18967" xr:uid="{00000000-0005-0000-0000-0000E1190000}"/>
    <cellStyle name="Migliaia 11 7 3 3" xfId="24269" xr:uid="{00000000-0005-0000-0000-0000E2190000}"/>
    <cellStyle name="Migliaia 11 7 4" xfId="16316" xr:uid="{00000000-0005-0000-0000-0000E3190000}"/>
    <cellStyle name="Migliaia 11 7 5" xfId="21618" xr:uid="{00000000-0005-0000-0000-0000E4190000}"/>
    <cellStyle name="Migliaia 11 8" xfId="2428" xr:uid="{00000000-0005-0000-0000-0000E5190000}"/>
    <cellStyle name="Migliaia 11 8 2" xfId="11917" xr:uid="{00000000-0005-0000-0000-0000E6190000}"/>
    <cellStyle name="Migliaia 11 8 2 2" xfId="15476" xr:uid="{00000000-0005-0000-0000-0000E7190000}"/>
    <cellStyle name="Migliaia 11 8 2 2 2" xfId="20822" xr:uid="{00000000-0005-0000-0000-0000E8190000}"/>
    <cellStyle name="Migliaia 11 8 2 2 3" xfId="26124" xr:uid="{00000000-0005-0000-0000-0000E9190000}"/>
    <cellStyle name="Migliaia 11 8 2 3" xfId="18171" xr:uid="{00000000-0005-0000-0000-0000EA190000}"/>
    <cellStyle name="Migliaia 11 8 2 4" xfId="23473" xr:uid="{00000000-0005-0000-0000-0000EB190000}"/>
    <cellStyle name="Migliaia 11 8 3" xfId="13150" xr:uid="{00000000-0005-0000-0000-0000EC190000}"/>
    <cellStyle name="Migliaia 11 8 3 2" xfId="18968" xr:uid="{00000000-0005-0000-0000-0000ED190000}"/>
    <cellStyle name="Migliaia 11 8 3 3" xfId="24270" xr:uid="{00000000-0005-0000-0000-0000EE190000}"/>
    <cellStyle name="Migliaia 11 8 4" xfId="16317" xr:uid="{00000000-0005-0000-0000-0000EF190000}"/>
    <cellStyle name="Migliaia 11 8 5" xfId="21619" xr:uid="{00000000-0005-0000-0000-0000F0190000}"/>
    <cellStyle name="Migliaia 11 9" xfId="2429" xr:uid="{00000000-0005-0000-0000-0000F1190000}"/>
    <cellStyle name="Migliaia 11 9 2" xfId="13151" xr:uid="{00000000-0005-0000-0000-0000F2190000}"/>
    <cellStyle name="Migliaia 11 9 2 2" xfId="18969" xr:uid="{00000000-0005-0000-0000-0000F3190000}"/>
    <cellStyle name="Migliaia 11 9 2 3" xfId="24271" xr:uid="{00000000-0005-0000-0000-0000F4190000}"/>
    <cellStyle name="Migliaia 11 9 3" xfId="16318" xr:uid="{00000000-0005-0000-0000-0000F5190000}"/>
    <cellStyle name="Migliaia 11 9 4" xfId="21620" xr:uid="{00000000-0005-0000-0000-0000F6190000}"/>
    <cellStyle name="Migliaia 12" xfId="251" xr:uid="{00000000-0005-0000-0000-0000F7190000}"/>
    <cellStyle name="Migliaia 12 10" xfId="13152" xr:uid="{00000000-0005-0000-0000-0000F8190000}"/>
    <cellStyle name="Migliaia 12 10 2" xfId="18970" xr:uid="{00000000-0005-0000-0000-0000F9190000}"/>
    <cellStyle name="Migliaia 12 10 3" xfId="24272" xr:uid="{00000000-0005-0000-0000-0000FA190000}"/>
    <cellStyle name="Migliaia 12 11" xfId="16319" xr:uid="{00000000-0005-0000-0000-0000FB190000}"/>
    <cellStyle name="Migliaia 12 12" xfId="21621" xr:uid="{00000000-0005-0000-0000-0000FC190000}"/>
    <cellStyle name="Migliaia 12 13" xfId="2430" xr:uid="{00000000-0005-0000-0000-0000FD190000}"/>
    <cellStyle name="Migliaia 12 2" xfId="252" xr:uid="{00000000-0005-0000-0000-0000FE190000}"/>
    <cellStyle name="Migliaia 12 2 2" xfId="2432" xr:uid="{00000000-0005-0000-0000-0000FF190000}"/>
    <cellStyle name="Migliaia 12 2 2 2" xfId="2433" xr:uid="{00000000-0005-0000-0000-0000001A0000}"/>
    <cellStyle name="Migliaia 12 2 2 2 2" xfId="13153" xr:uid="{00000000-0005-0000-0000-0000011A0000}"/>
    <cellStyle name="Migliaia 12 2 2 2 2 2" xfId="18971" xr:uid="{00000000-0005-0000-0000-0000021A0000}"/>
    <cellStyle name="Migliaia 12 2 2 2 2 3" xfId="24273" xr:uid="{00000000-0005-0000-0000-0000031A0000}"/>
    <cellStyle name="Migliaia 12 2 2 2 3" xfId="16320" xr:uid="{00000000-0005-0000-0000-0000041A0000}"/>
    <cellStyle name="Migliaia 12 2 2 2 4" xfId="21622" xr:uid="{00000000-0005-0000-0000-0000051A0000}"/>
    <cellStyle name="Migliaia 12 2 2 3" xfId="11918" xr:uid="{00000000-0005-0000-0000-0000061A0000}"/>
    <cellStyle name="Migliaia 12 2 2 3 2" xfId="15477" xr:uid="{00000000-0005-0000-0000-0000071A0000}"/>
    <cellStyle name="Migliaia 12 2 2 3 2 2" xfId="20823" xr:uid="{00000000-0005-0000-0000-0000081A0000}"/>
    <cellStyle name="Migliaia 12 2 2 3 2 3" xfId="26125" xr:uid="{00000000-0005-0000-0000-0000091A0000}"/>
    <cellStyle name="Migliaia 12 2 2 3 3" xfId="18172" xr:uid="{00000000-0005-0000-0000-00000A1A0000}"/>
    <cellStyle name="Migliaia 12 2 2 3 4" xfId="23474" xr:uid="{00000000-0005-0000-0000-00000B1A0000}"/>
    <cellStyle name="Migliaia 12 2 3" xfId="2434" xr:uid="{00000000-0005-0000-0000-00000C1A0000}"/>
    <cellStyle name="Migliaia 12 2 3 2" xfId="11919" xr:uid="{00000000-0005-0000-0000-00000D1A0000}"/>
    <cellStyle name="Migliaia 12 2 3 2 2" xfId="15478" xr:uid="{00000000-0005-0000-0000-00000E1A0000}"/>
    <cellStyle name="Migliaia 12 2 3 2 2 2" xfId="20824" xr:uid="{00000000-0005-0000-0000-00000F1A0000}"/>
    <cellStyle name="Migliaia 12 2 3 2 2 3" xfId="26126" xr:uid="{00000000-0005-0000-0000-0000101A0000}"/>
    <cellStyle name="Migliaia 12 2 3 2 3" xfId="18173" xr:uid="{00000000-0005-0000-0000-0000111A0000}"/>
    <cellStyle name="Migliaia 12 2 3 2 4" xfId="23475" xr:uid="{00000000-0005-0000-0000-0000121A0000}"/>
    <cellStyle name="Migliaia 12 2 3 3" xfId="13154" xr:uid="{00000000-0005-0000-0000-0000131A0000}"/>
    <cellStyle name="Migliaia 12 2 3 3 2" xfId="18972" xr:uid="{00000000-0005-0000-0000-0000141A0000}"/>
    <cellStyle name="Migliaia 12 2 3 3 3" xfId="24274" xr:uid="{00000000-0005-0000-0000-0000151A0000}"/>
    <cellStyle name="Migliaia 12 2 3 4" xfId="16321" xr:uid="{00000000-0005-0000-0000-0000161A0000}"/>
    <cellStyle name="Migliaia 12 2 3 5" xfId="21623" xr:uid="{00000000-0005-0000-0000-0000171A0000}"/>
    <cellStyle name="Migliaia 12 2 4" xfId="2435" xr:uid="{00000000-0005-0000-0000-0000181A0000}"/>
    <cellStyle name="Migliaia 12 2 4 2" xfId="13155" xr:uid="{00000000-0005-0000-0000-0000191A0000}"/>
    <cellStyle name="Migliaia 12 2 4 2 2" xfId="18973" xr:uid="{00000000-0005-0000-0000-00001A1A0000}"/>
    <cellStyle name="Migliaia 12 2 4 2 3" xfId="24275" xr:uid="{00000000-0005-0000-0000-00001B1A0000}"/>
    <cellStyle name="Migliaia 12 2 4 3" xfId="16322" xr:uid="{00000000-0005-0000-0000-00001C1A0000}"/>
    <cellStyle name="Migliaia 12 2 4 4" xfId="21624" xr:uid="{00000000-0005-0000-0000-00001D1A0000}"/>
    <cellStyle name="Migliaia 12 2 5" xfId="2436" xr:uid="{00000000-0005-0000-0000-00001E1A0000}"/>
    <cellStyle name="Migliaia 12 2 5 2" xfId="13156" xr:uid="{00000000-0005-0000-0000-00001F1A0000}"/>
    <cellStyle name="Migliaia 12 2 5 2 2" xfId="18974" xr:uid="{00000000-0005-0000-0000-0000201A0000}"/>
    <cellStyle name="Migliaia 12 2 5 2 3" xfId="24276" xr:uid="{00000000-0005-0000-0000-0000211A0000}"/>
    <cellStyle name="Migliaia 12 2 5 3" xfId="16323" xr:uid="{00000000-0005-0000-0000-0000221A0000}"/>
    <cellStyle name="Migliaia 12 2 5 4" xfId="21625" xr:uid="{00000000-0005-0000-0000-0000231A0000}"/>
    <cellStyle name="Migliaia 12 2 6" xfId="2437" xr:uid="{00000000-0005-0000-0000-0000241A0000}"/>
    <cellStyle name="Migliaia 12 2 6 2" xfId="13157" xr:uid="{00000000-0005-0000-0000-0000251A0000}"/>
    <cellStyle name="Migliaia 12 2 6 2 2" xfId="18975" xr:uid="{00000000-0005-0000-0000-0000261A0000}"/>
    <cellStyle name="Migliaia 12 2 6 2 3" xfId="24277" xr:uid="{00000000-0005-0000-0000-0000271A0000}"/>
    <cellStyle name="Migliaia 12 2 6 3" xfId="16324" xr:uid="{00000000-0005-0000-0000-0000281A0000}"/>
    <cellStyle name="Migliaia 12 2 6 4" xfId="21626" xr:uid="{00000000-0005-0000-0000-0000291A0000}"/>
    <cellStyle name="Migliaia 12 2 7" xfId="2431" xr:uid="{00000000-0005-0000-0000-00002A1A0000}"/>
    <cellStyle name="Migliaia 12 3" xfId="2438" xr:uid="{00000000-0005-0000-0000-00002B1A0000}"/>
    <cellStyle name="Migliaia 12 3 2" xfId="2439" xr:uid="{00000000-0005-0000-0000-00002C1A0000}"/>
    <cellStyle name="Migliaia 12 3 2 2" xfId="2440" xr:uid="{00000000-0005-0000-0000-00002D1A0000}"/>
    <cellStyle name="Migliaia 12 3 2 2 2" xfId="2441" xr:uid="{00000000-0005-0000-0000-00002E1A0000}"/>
    <cellStyle name="Migliaia 12 3 2 2 2 2" xfId="13158" xr:uid="{00000000-0005-0000-0000-00002F1A0000}"/>
    <cellStyle name="Migliaia 12 3 2 2 2 2 2" xfId="18976" xr:uid="{00000000-0005-0000-0000-0000301A0000}"/>
    <cellStyle name="Migliaia 12 3 2 2 2 2 3" xfId="24278" xr:uid="{00000000-0005-0000-0000-0000311A0000}"/>
    <cellStyle name="Migliaia 12 3 2 2 2 3" xfId="16325" xr:uid="{00000000-0005-0000-0000-0000321A0000}"/>
    <cellStyle name="Migliaia 12 3 2 2 2 4" xfId="21627" xr:uid="{00000000-0005-0000-0000-0000331A0000}"/>
    <cellStyle name="Migliaia 12 3 2 3" xfId="2442" xr:uid="{00000000-0005-0000-0000-0000341A0000}"/>
    <cellStyle name="Migliaia 12 3 2 3 2" xfId="13159" xr:uid="{00000000-0005-0000-0000-0000351A0000}"/>
    <cellStyle name="Migliaia 12 3 2 3 2 2" xfId="18977" xr:uid="{00000000-0005-0000-0000-0000361A0000}"/>
    <cellStyle name="Migliaia 12 3 2 3 2 3" xfId="24279" xr:uid="{00000000-0005-0000-0000-0000371A0000}"/>
    <cellStyle name="Migliaia 12 3 2 3 3" xfId="16326" xr:uid="{00000000-0005-0000-0000-0000381A0000}"/>
    <cellStyle name="Migliaia 12 3 2 3 4" xfId="21628" xr:uid="{00000000-0005-0000-0000-0000391A0000}"/>
    <cellStyle name="Migliaia 12 3 2 4" xfId="2443" xr:uid="{00000000-0005-0000-0000-00003A1A0000}"/>
    <cellStyle name="Migliaia 12 3 2 4 2" xfId="13160" xr:uid="{00000000-0005-0000-0000-00003B1A0000}"/>
    <cellStyle name="Migliaia 12 3 2 4 2 2" xfId="18978" xr:uid="{00000000-0005-0000-0000-00003C1A0000}"/>
    <cellStyle name="Migliaia 12 3 2 4 2 3" xfId="24280" xr:uid="{00000000-0005-0000-0000-00003D1A0000}"/>
    <cellStyle name="Migliaia 12 3 2 4 3" xfId="16327" xr:uid="{00000000-0005-0000-0000-00003E1A0000}"/>
    <cellStyle name="Migliaia 12 3 2 4 4" xfId="21629" xr:uid="{00000000-0005-0000-0000-00003F1A0000}"/>
    <cellStyle name="Migliaia 12 3 2 5" xfId="2444" xr:uid="{00000000-0005-0000-0000-0000401A0000}"/>
    <cellStyle name="Migliaia 12 3 2 5 2" xfId="13161" xr:uid="{00000000-0005-0000-0000-0000411A0000}"/>
    <cellStyle name="Migliaia 12 3 2 5 2 2" xfId="18979" xr:uid="{00000000-0005-0000-0000-0000421A0000}"/>
    <cellStyle name="Migliaia 12 3 2 5 2 3" xfId="24281" xr:uid="{00000000-0005-0000-0000-0000431A0000}"/>
    <cellStyle name="Migliaia 12 3 2 5 3" xfId="16328" xr:uid="{00000000-0005-0000-0000-0000441A0000}"/>
    <cellStyle name="Migliaia 12 3 2 5 4" xfId="21630" xr:uid="{00000000-0005-0000-0000-0000451A0000}"/>
    <cellStyle name="Migliaia 12 3 2 6" xfId="2445" xr:uid="{00000000-0005-0000-0000-0000461A0000}"/>
    <cellStyle name="Migliaia 12 3 2 6 2" xfId="13162" xr:uid="{00000000-0005-0000-0000-0000471A0000}"/>
    <cellStyle name="Migliaia 12 3 2 6 2 2" xfId="18980" xr:uid="{00000000-0005-0000-0000-0000481A0000}"/>
    <cellStyle name="Migliaia 12 3 2 6 2 3" xfId="24282" xr:uid="{00000000-0005-0000-0000-0000491A0000}"/>
    <cellStyle name="Migliaia 12 3 2 6 3" xfId="16329" xr:uid="{00000000-0005-0000-0000-00004A1A0000}"/>
    <cellStyle name="Migliaia 12 3 2 6 4" xfId="21631" xr:uid="{00000000-0005-0000-0000-00004B1A0000}"/>
    <cellStyle name="Migliaia 12 3 3" xfId="2446" xr:uid="{00000000-0005-0000-0000-00004C1A0000}"/>
    <cellStyle name="Migliaia 12 3 3 2" xfId="2447" xr:uid="{00000000-0005-0000-0000-00004D1A0000}"/>
    <cellStyle name="Migliaia 12 3 3 2 2" xfId="13164" xr:uid="{00000000-0005-0000-0000-00004E1A0000}"/>
    <cellStyle name="Migliaia 12 3 3 2 2 2" xfId="18982" xr:uid="{00000000-0005-0000-0000-00004F1A0000}"/>
    <cellStyle name="Migliaia 12 3 3 2 2 3" xfId="24284" xr:uid="{00000000-0005-0000-0000-0000501A0000}"/>
    <cellStyle name="Migliaia 12 3 3 2 3" xfId="16331" xr:uid="{00000000-0005-0000-0000-0000511A0000}"/>
    <cellStyle name="Migliaia 12 3 3 2 4" xfId="21633" xr:uid="{00000000-0005-0000-0000-0000521A0000}"/>
    <cellStyle name="Migliaia 12 3 3 3" xfId="2448" xr:uid="{00000000-0005-0000-0000-0000531A0000}"/>
    <cellStyle name="Migliaia 12 3 3 3 2" xfId="13165" xr:uid="{00000000-0005-0000-0000-0000541A0000}"/>
    <cellStyle name="Migliaia 12 3 3 3 2 2" xfId="18983" xr:uid="{00000000-0005-0000-0000-0000551A0000}"/>
    <cellStyle name="Migliaia 12 3 3 3 2 3" xfId="24285" xr:uid="{00000000-0005-0000-0000-0000561A0000}"/>
    <cellStyle name="Migliaia 12 3 3 3 3" xfId="16332" xr:uid="{00000000-0005-0000-0000-0000571A0000}"/>
    <cellStyle name="Migliaia 12 3 3 3 4" xfId="21634" xr:uid="{00000000-0005-0000-0000-0000581A0000}"/>
    <cellStyle name="Migliaia 12 3 3 4" xfId="2449" xr:uid="{00000000-0005-0000-0000-0000591A0000}"/>
    <cellStyle name="Migliaia 12 3 3 4 2" xfId="13166" xr:uid="{00000000-0005-0000-0000-00005A1A0000}"/>
    <cellStyle name="Migliaia 12 3 3 4 2 2" xfId="18984" xr:uid="{00000000-0005-0000-0000-00005B1A0000}"/>
    <cellStyle name="Migliaia 12 3 3 4 2 3" xfId="24286" xr:uid="{00000000-0005-0000-0000-00005C1A0000}"/>
    <cellStyle name="Migliaia 12 3 3 4 3" xfId="16333" xr:uid="{00000000-0005-0000-0000-00005D1A0000}"/>
    <cellStyle name="Migliaia 12 3 3 4 4" xfId="21635" xr:uid="{00000000-0005-0000-0000-00005E1A0000}"/>
    <cellStyle name="Migliaia 12 3 3 5" xfId="2450" xr:uid="{00000000-0005-0000-0000-00005F1A0000}"/>
    <cellStyle name="Migliaia 12 3 3 5 2" xfId="13167" xr:uid="{00000000-0005-0000-0000-0000601A0000}"/>
    <cellStyle name="Migliaia 12 3 3 5 2 2" xfId="18985" xr:uid="{00000000-0005-0000-0000-0000611A0000}"/>
    <cellStyle name="Migliaia 12 3 3 5 2 3" xfId="24287" xr:uid="{00000000-0005-0000-0000-0000621A0000}"/>
    <cellStyle name="Migliaia 12 3 3 5 3" xfId="16334" xr:uid="{00000000-0005-0000-0000-0000631A0000}"/>
    <cellStyle name="Migliaia 12 3 3 5 4" xfId="21636" xr:uid="{00000000-0005-0000-0000-0000641A0000}"/>
    <cellStyle name="Migliaia 12 3 3 6" xfId="13163" xr:uid="{00000000-0005-0000-0000-0000651A0000}"/>
    <cellStyle name="Migliaia 12 3 3 6 2" xfId="18981" xr:uid="{00000000-0005-0000-0000-0000661A0000}"/>
    <cellStyle name="Migliaia 12 3 3 6 3" xfId="24283" xr:uid="{00000000-0005-0000-0000-0000671A0000}"/>
    <cellStyle name="Migliaia 12 3 3 7" xfId="16330" xr:uid="{00000000-0005-0000-0000-0000681A0000}"/>
    <cellStyle name="Migliaia 12 3 3 8" xfId="21632" xr:uid="{00000000-0005-0000-0000-0000691A0000}"/>
    <cellStyle name="Migliaia 12 3 4" xfId="2451" xr:uid="{00000000-0005-0000-0000-00006A1A0000}"/>
    <cellStyle name="Migliaia 12 3 4 2" xfId="11920" xr:uid="{00000000-0005-0000-0000-00006B1A0000}"/>
    <cellStyle name="Migliaia 12 3 4 3" xfId="11921" xr:uid="{00000000-0005-0000-0000-00006C1A0000}"/>
    <cellStyle name="Migliaia 12 3 4 3 2" xfId="15479" xr:uid="{00000000-0005-0000-0000-00006D1A0000}"/>
    <cellStyle name="Migliaia 12 3 4 3 2 2" xfId="20825" xr:uid="{00000000-0005-0000-0000-00006E1A0000}"/>
    <cellStyle name="Migliaia 12 3 4 3 2 3" xfId="26127" xr:uid="{00000000-0005-0000-0000-00006F1A0000}"/>
    <cellStyle name="Migliaia 12 3 4 3 3" xfId="18174" xr:uid="{00000000-0005-0000-0000-0000701A0000}"/>
    <cellStyle name="Migliaia 12 3 4 3 4" xfId="23476" xr:uid="{00000000-0005-0000-0000-0000711A0000}"/>
    <cellStyle name="Migliaia 12 3 4 4" xfId="13168" xr:uid="{00000000-0005-0000-0000-0000721A0000}"/>
    <cellStyle name="Migliaia 12 3 4 4 2" xfId="18986" xr:uid="{00000000-0005-0000-0000-0000731A0000}"/>
    <cellStyle name="Migliaia 12 3 4 4 3" xfId="24288" xr:uid="{00000000-0005-0000-0000-0000741A0000}"/>
    <cellStyle name="Migliaia 12 3 4 5" xfId="16335" xr:uid="{00000000-0005-0000-0000-0000751A0000}"/>
    <cellStyle name="Migliaia 12 3 4 6" xfId="21637" xr:uid="{00000000-0005-0000-0000-0000761A0000}"/>
    <cellStyle name="Migliaia 12 3 5" xfId="2452" xr:uid="{00000000-0005-0000-0000-0000771A0000}"/>
    <cellStyle name="Migliaia 12 3 5 2" xfId="11922" xr:uid="{00000000-0005-0000-0000-0000781A0000}"/>
    <cellStyle name="Migliaia 12 3 5 2 2" xfId="15480" xr:uid="{00000000-0005-0000-0000-0000791A0000}"/>
    <cellStyle name="Migliaia 12 3 5 2 2 2" xfId="20826" xr:uid="{00000000-0005-0000-0000-00007A1A0000}"/>
    <cellStyle name="Migliaia 12 3 5 2 2 3" xfId="26128" xr:uid="{00000000-0005-0000-0000-00007B1A0000}"/>
    <cellStyle name="Migliaia 12 3 5 2 3" xfId="18175" xr:uid="{00000000-0005-0000-0000-00007C1A0000}"/>
    <cellStyle name="Migliaia 12 3 5 2 4" xfId="23477" xr:uid="{00000000-0005-0000-0000-00007D1A0000}"/>
    <cellStyle name="Migliaia 12 3 5 3" xfId="13169" xr:uid="{00000000-0005-0000-0000-00007E1A0000}"/>
    <cellStyle name="Migliaia 12 3 5 3 2" xfId="18987" xr:uid="{00000000-0005-0000-0000-00007F1A0000}"/>
    <cellStyle name="Migliaia 12 3 5 3 3" xfId="24289" xr:uid="{00000000-0005-0000-0000-0000801A0000}"/>
    <cellStyle name="Migliaia 12 3 5 4" xfId="16336" xr:uid="{00000000-0005-0000-0000-0000811A0000}"/>
    <cellStyle name="Migliaia 12 3 5 5" xfId="21638" xr:uid="{00000000-0005-0000-0000-0000821A0000}"/>
    <cellStyle name="Migliaia 12 3 6" xfId="2453" xr:uid="{00000000-0005-0000-0000-0000831A0000}"/>
    <cellStyle name="Migliaia 12 3 6 2" xfId="13170" xr:uid="{00000000-0005-0000-0000-0000841A0000}"/>
    <cellStyle name="Migliaia 12 3 6 2 2" xfId="18988" xr:uid="{00000000-0005-0000-0000-0000851A0000}"/>
    <cellStyle name="Migliaia 12 3 6 2 3" xfId="24290" xr:uid="{00000000-0005-0000-0000-0000861A0000}"/>
    <cellStyle name="Migliaia 12 3 6 3" xfId="16337" xr:uid="{00000000-0005-0000-0000-0000871A0000}"/>
    <cellStyle name="Migliaia 12 3 6 4" xfId="21639" xr:uid="{00000000-0005-0000-0000-0000881A0000}"/>
    <cellStyle name="Migliaia 12 3 7" xfId="2454" xr:uid="{00000000-0005-0000-0000-0000891A0000}"/>
    <cellStyle name="Migliaia 12 3 7 2" xfId="13171" xr:uid="{00000000-0005-0000-0000-00008A1A0000}"/>
    <cellStyle name="Migliaia 12 3 7 2 2" xfId="18989" xr:uid="{00000000-0005-0000-0000-00008B1A0000}"/>
    <cellStyle name="Migliaia 12 3 7 2 3" xfId="24291" xr:uid="{00000000-0005-0000-0000-00008C1A0000}"/>
    <cellStyle name="Migliaia 12 3 7 3" xfId="16338" xr:uid="{00000000-0005-0000-0000-00008D1A0000}"/>
    <cellStyle name="Migliaia 12 3 7 4" xfId="21640" xr:uid="{00000000-0005-0000-0000-00008E1A0000}"/>
    <cellStyle name="Migliaia 12 3 8" xfId="2455" xr:uid="{00000000-0005-0000-0000-00008F1A0000}"/>
    <cellStyle name="Migliaia 12 3 8 2" xfId="13172" xr:uid="{00000000-0005-0000-0000-0000901A0000}"/>
    <cellStyle name="Migliaia 12 3 8 2 2" xfId="18990" xr:uid="{00000000-0005-0000-0000-0000911A0000}"/>
    <cellStyle name="Migliaia 12 3 8 2 3" xfId="24292" xr:uid="{00000000-0005-0000-0000-0000921A0000}"/>
    <cellStyle name="Migliaia 12 3 8 3" xfId="16339" xr:uid="{00000000-0005-0000-0000-0000931A0000}"/>
    <cellStyle name="Migliaia 12 3 8 4" xfId="21641" xr:uid="{00000000-0005-0000-0000-0000941A0000}"/>
    <cellStyle name="Migliaia 12 4" xfId="2456" xr:uid="{00000000-0005-0000-0000-0000951A0000}"/>
    <cellStyle name="Migliaia 12 4 2" xfId="2457" xr:uid="{00000000-0005-0000-0000-0000961A0000}"/>
    <cellStyle name="Migliaia 12 4 2 2" xfId="2458" xr:uid="{00000000-0005-0000-0000-0000971A0000}"/>
    <cellStyle name="Migliaia 12 4 2 2 2" xfId="13173" xr:uid="{00000000-0005-0000-0000-0000981A0000}"/>
    <cellStyle name="Migliaia 12 4 2 2 2 2" xfId="18991" xr:uid="{00000000-0005-0000-0000-0000991A0000}"/>
    <cellStyle name="Migliaia 12 4 2 2 2 3" xfId="24293" xr:uid="{00000000-0005-0000-0000-00009A1A0000}"/>
    <cellStyle name="Migliaia 12 4 2 2 3" xfId="16340" xr:uid="{00000000-0005-0000-0000-00009B1A0000}"/>
    <cellStyle name="Migliaia 12 4 2 2 4" xfId="21642" xr:uid="{00000000-0005-0000-0000-00009C1A0000}"/>
    <cellStyle name="Migliaia 12 4 2 3" xfId="2459" xr:uid="{00000000-0005-0000-0000-00009D1A0000}"/>
    <cellStyle name="Migliaia 12 4 2 3 2" xfId="13174" xr:uid="{00000000-0005-0000-0000-00009E1A0000}"/>
    <cellStyle name="Migliaia 12 4 2 3 2 2" xfId="18992" xr:uid="{00000000-0005-0000-0000-00009F1A0000}"/>
    <cellStyle name="Migliaia 12 4 2 3 2 3" xfId="24294" xr:uid="{00000000-0005-0000-0000-0000A01A0000}"/>
    <cellStyle name="Migliaia 12 4 2 3 3" xfId="16341" xr:uid="{00000000-0005-0000-0000-0000A11A0000}"/>
    <cellStyle name="Migliaia 12 4 2 3 4" xfId="21643" xr:uid="{00000000-0005-0000-0000-0000A21A0000}"/>
    <cellStyle name="Migliaia 12 4 3" xfId="2460" xr:uid="{00000000-0005-0000-0000-0000A31A0000}"/>
    <cellStyle name="Migliaia 12 4 3 2" xfId="13175" xr:uid="{00000000-0005-0000-0000-0000A41A0000}"/>
    <cellStyle name="Migliaia 12 4 3 2 2" xfId="18993" xr:uid="{00000000-0005-0000-0000-0000A51A0000}"/>
    <cellStyle name="Migliaia 12 4 3 2 3" xfId="24295" xr:uid="{00000000-0005-0000-0000-0000A61A0000}"/>
    <cellStyle name="Migliaia 12 4 3 3" xfId="16342" xr:uid="{00000000-0005-0000-0000-0000A71A0000}"/>
    <cellStyle name="Migliaia 12 4 3 4" xfId="21644" xr:uid="{00000000-0005-0000-0000-0000A81A0000}"/>
    <cellStyle name="Migliaia 12 4 4" xfId="2461" xr:uid="{00000000-0005-0000-0000-0000A91A0000}"/>
    <cellStyle name="Migliaia 12 4 4 2" xfId="13176" xr:uid="{00000000-0005-0000-0000-0000AA1A0000}"/>
    <cellStyle name="Migliaia 12 4 4 2 2" xfId="18994" xr:uid="{00000000-0005-0000-0000-0000AB1A0000}"/>
    <cellStyle name="Migliaia 12 4 4 2 3" xfId="24296" xr:uid="{00000000-0005-0000-0000-0000AC1A0000}"/>
    <cellStyle name="Migliaia 12 4 4 3" xfId="16343" xr:uid="{00000000-0005-0000-0000-0000AD1A0000}"/>
    <cellStyle name="Migliaia 12 4 4 4" xfId="21645" xr:uid="{00000000-0005-0000-0000-0000AE1A0000}"/>
    <cellStyle name="Migliaia 12 4 5" xfId="2462" xr:uid="{00000000-0005-0000-0000-0000AF1A0000}"/>
    <cellStyle name="Migliaia 12 4 5 2" xfId="13177" xr:uid="{00000000-0005-0000-0000-0000B01A0000}"/>
    <cellStyle name="Migliaia 12 4 5 2 2" xfId="18995" xr:uid="{00000000-0005-0000-0000-0000B11A0000}"/>
    <cellStyle name="Migliaia 12 4 5 2 3" xfId="24297" xr:uid="{00000000-0005-0000-0000-0000B21A0000}"/>
    <cellStyle name="Migliaia 12 4 5 3" xfId="16344" xr:uid="{00000000-0005-0000-0000-0000B31A0000}"/>
    <cellStyle name="Migliaia 12 4 5 4" xfId="21646" xr:uid="{00000000-0005-0000-0000-0000B41A0000}"/>
    <cellStyle name="Migliaia 12 4 6" xfId="2463" xr:uid="{00000000-0005-0000-0000-0000B51A0000}"/>
    <cellStyle name="Migliaia 12 4 6 2" xfId="13178" xr:uid="{00000000-0005-0000-0000-0000B61A0000}"/>
    <cellStyle name="Migliaia 12 4 6 2 2" xfId="18996" xr:uid="{00000000-0005-0000-0000-0000B71A0000}"/>
    <cellStyle name="Migliaia 12 4 6 2 3" xfId="24298" xr:uid="{00000000-0005-0000-0000-0000B81A0000}"/>
    <cellStyle name="Migliaia 12 4 6 3" xfId="16345" xr:uid="{00000000-0005-0000-0000-0000B91A0000}"/>
    <cellStyle name="Migliaia 12 4 6 4" xfId="21647" xr:uid="{00000000-0005-0000-0000-0000BA1A0000}"/>
    <cellStyle name="Migliaia 12 4 7" xfId="2464" xr:uid="{00000000-0005-0000-0000-0000BB1A0000}"/>
    <cellStyle name="Migliaia 12 4 7 2" xfId="13179" xr:uid="{00000000-0005-0000-0000-0000BC1A0000}"/>
    <cellStyle name="Migliaia 12 4 7 2 2" xfId="18997" xr:uid="{00000000-0005-0000-0000-0000BD1A0000}"/>
    <cellStyle name="Migliaia 12 4 7 2 3" xfId="24299" xr:uid="{00000000-0005-0000-0000-0000BE1A0000}"/>
    <cellStyle name="Migliaia 12 4 7 3" xfId="16346" xr:uid="{00000000-0005-0000-0000-0000BF1A0000}"/>
    <cellStyle name="Migliaia 12 4 7 4" xfId="21648" xr:uid="{00000000-0005-0000-0000-0000C01A0000}"/>
    <cellStyle name="Migliaia 12 5" xfId="2465" xr:uid="{00000000-0005-0000-0000-0000C11A0000}"/>
    <cellStyle name="Migliaia 12 5 2" xfId="2466" xr:uid="{00000000-0005-0000-0000-0000C21A0000}"/>
    <cellStyle name="Migliaia 12 5 2 2" xfId="13180" xr:uid="{00000000-0005-0000-0000-0000C31A0000}"/>
    <cellStyle name="Migliaia 12 5 2 2 2" xfId="18998" xr:uid="{00000000-0005-0000-0000-0000C41A0000}"/>
    <cellStyle name="Migliaia 12 5 2 2 3" xfId="24300" xr:uid="{00000000-0005-0000-0000-0000C51A0000}"/>
    <cellStyle name="Migliaia 12 5 2 3" xfId="16347" xr:uid="{00000000-0005-0000-0000-0000C61A0000}"/>
    <cellStyle name="Migliaia 12 5 2 4" xfId="21649" xr:uid="{00000000-0005-0000-0000-0000C71A0000}"/>
    <cellStyle name="Migliaia 12 5 3" xfId="2467" xr:uid="{00000000-0005-0000-0000-0000C81A0000}"/>
    <cellStyle name="Migliaia 12 5 3 2" xfId="13181" xr:uid="{00000000-0005-0000-0000-0000C91A0000}"/>
    <cellStyle name="Migliaia 12 5 3 2 2" xfId="18999" xr:uid="{00000000-0005-0000-0000-0000CA1A0000}"/>
    <cellStyle name="Migliaia 12 5 3 2 3" xfId="24301" xr:uid="{00000000-0005-0000-0000-0000CB1A0000}"/>
    <cellStyle name="Migliaia 12 5 3 3" xfId="16348" xr:uid="{00000000-0005-0000-0000-0000CC1A0000}"/>
    <cellStyle name="Migliaia 12 5 3 4" xfId="21650" xr:uid="{00000000-0005-0000-0000-0000CD1A0000}"/>
    <cellStyle name="Migliaia 12 5 4" xfId="2468" xr:uid="{00000000-0005-0000-0000-0000CE1A0000}"/>
    <cellStyle name="Migliaia 12 5 4 2" xfId="13182" xr:uid="{00000000-0005-0000-0000-0000CF1A0000}"/>
    <cellStyle name="Migliaia 12 5 4 2 2" xfId="19000" xr:uid="{00000000-0005-0000-0000-0000D01A0000}"/>
    <cellStyle name="Migliaia 12 5 4 2 3" xfId="24302" xr:uid="{00000000-0005-0000-0000-0000D11A0000}"/>
    <cellStyle name="Migliaia 12 5 4 3" xfId="16349" xr:uid="{00000000-0005-0000-0000-0000D21A0000}"/>
    <cellStyle name="Migliaia 12 5 4 4" xfId="21651" xr:uid="{00000000-0005-0000-0000-0000D31A0000}"/>
    <cellStyle name="Migliaia 12 5 5" xfId="2469" xr:uid="{00000000-0005-0000-0000-0000D41A0000}"/>
    <cellStyle name="Migliaia 12 5 5 2" xfId="13183" xr:uid="{00000000-0005-0000-0000-0000D51A0000}"/>
    <cellStyle name="Migliaia 12 5 5 2 2" xfId="19001" xr:uid="{00000000-0005-0000-0000-0000D61A0000}"/>
    <cellStyle name="Migliaia 12 5 5 2 3" xfId="24303" xr:uid="{00000000-0005-0000-0000-0000D71A0000}"/>
    <cellStyle name="Migliaia 12 5 5 3" xfId="16350" xr:uid="{00000000-0005-0000-0000-0000D81A0000}"/>
    <cellStyle name="Migliaia 12 5 5 4" xfId="21652" xr:uid="{00000000-0005-0000-0000-0000D91A0000}"/>
    <cellStyle name="Migliaia 12 5 6" xfId="2470" xr:uid="{00000000-0005-0000-0000-0000DA1A0000}"/>
    <cellStyle name="Migliaia 12 5 6 2" xfId="13184" xr:uid="{00000000-0005-0000-0000-0000DB1A0000}"/>
    <cellStyle name="Migliaia 12 5 6 2 2" xfId="19002" xr:uid="{00000000-0005-0000-0000-0000DC1A0000}"/>
    <cellStyle name="Migliaia 12 5 6 2 3" xfId="24304" xr:uid="{00000000-0005-0000-0000-0000DD1A0000}"/>
    <cellStyle name="Migliaia 12 5 6 3" xfId="16351" xr:uid="{00000000-0005-0000-0000-0000DE1A0000}"/>
    <cellStyle name="Migliaia 12 5 6 4" xfId="21653" xr:uid="{00000000-0005-0000-0000-0000DF1A0000}"/>
    <cellStyle name="Migliaia 12 6" xfId="2471" xr:uid="{00000000-0005-0000-0000-0000E01A0000}"/>
    <cellStyle name="Migliaia 12 6 2" xfId="11923" xr:uid="{00000000-0005-0000-0000-0000E11A0000}"/>
    <cellStyle name="Migliaia 12 6 3" xfId="11924" xr:uid="{00000000-0005-0000-0000-0000E21A0000}"/>
    <cellStyle name="Migliaia 12 6 3 2" xfId="15481" xr:uid="{00000000-0005-0000-0000-0000E31A0000}"/>
    <cellStyle name="Migliaia 12 6 3 2 2" xfId="20827" xr:uid="{00000000-0005-0000-0000-0000E41A0000}"/>
    <cellStyle name="Migliaia 12 6 3 2 3" xfId="26129" xr:uid="{00000000-0005-0000-0000-0000E51A0000}"/>
    <cellStyle name="Migliaia 12 6 3 3" xfId="18176" xr:uid="{00000000-0005-0000-0000-0000E61A0000}"/>
    <cellStyle name="Migliaia 12 6 3 4" xfId="23478" xr:uid="{00000000-0005-0000-0000-0000E71A0000}"/>
    <cellStyle name="Migliaia 12 6 4" xfId="13185" xr:uid="{00000000-0005-0000-0000-0000E81A0000}"/>
    <cellStyle name="Migliaia 12 6 4 2" xfId="19003" xr:uid="{00000000-0005-0000-0000-0000E91A0000}"/>
    <cellStyle name="Migliaia 12 6 4 3" xfId="24305" xr:uid="{00000000-0005-0000-0000-0000EA1A0000}"/>
    <cellStyle name="Migliaia 12 6 5" xfId="16352" xr:uid="{00000000-0005-0000-0000-0000EB1A0000}"/>
    <cellStyle name="Migliaia 12 6 6" xfId="21654" xr:uid="{00000000-0005-0000-0000-0000EC1A0000}"/>
    <cellStyle name="Migliaia 12 7" xfId="2472" xr:uid="{00000000-0005-0000-0000-0000ED1A0000}"/>
    <cellStyle name="Migliaia 12 7 2" xfId="11925" xr:uid="{00000000-0005-0000-0000-0000EE1A0000}"/>
    <cellStyle name="Migliaia 12 7 2 2" xfId="15482" xr:uid="{00000000-0005-0000-0000-0000EF1A0000}"/>
    <cellStyle name="Migliaia 12 7 2 2 2" xfId="20828" xr:uid="{00000000-0005-0000-0000-0000F01A0000}"/>
    <cellStyle name="Migliaia 12 7 2 2 3" xfId="26130" xr:uid="{00000000-0005-0000-0000-0000F11A0000}"/>
    <cellStyle name="Migliaia 12 7 2 3" xfId="18177" xr:uid="{00000000-0005-0000-0000-0000F21A0000}"/>
    <cellStyle name="Migliaia 12 7 2 4" xfId="23479" xr:uid="{00000000-0005-0000-0000-0000F31A0000}"/>
    <cellStyle name="Migliaia 12 7 3" xfId="13186" xr:uid="{00000000-0005-0000-0000-0000F41A0000}"/>
    <cellStyle name="Migliaia 12 7 3 2" xfId="19004" xr:uid="{00000000-0005-0000-0000-0000F51A0000}"/>
    <cellStyle name="Migliaia 12 7 3 3" xfId="24306" xr:uid="{00000000-0005-0000-0000-0000F61A0000}"/>
    <cellStyle name="Migliaia 12 7 4" xfId="16353" xr:uid="{00000000-0005-0000-0000-0000F71A0000}"/>
    <cellStyle name="Migliaia 12 7 5" xfId="21655" xr:uid="{00000000-0005-0000-0000-0000F81A0000}"/>
    <cellStyle name="Migliaia 12 8" xfId="2473" xr:uid="{00000000-0005-0000-0000-0000F91A0000}"/>
    <cellStyle name="Migliaia 12 8 2" xfId="11926" xr:uid="{00000000-0005-0000-0000-0000FA1A0000}"/>
    <cellStyle name="Migliaia 12 8 2 2" xfId="15483" xr:uid="{00000000-0005-0000-0000-0000FB1A0000}"/>
    <cellStyle name="Migliaia 12 8 2 2 2" xfId="20829" xr:uid="{00000000-0005-0000-0000-0000FC1A0000}"/>
    <cellStyle name="Migliaia 12 8 2 2 3" xfId="26131" xr:uid="{00000000-0005-0000-0000-0000FD1A0000}"/>
    <cellStyle name="Migliaia 12 8 2 3" xfId="18178" xr:uid="{00000000-0005-0000-0000-0000FE1A0000}"/>
    <cellStyle name="Migliaia 12 8 2 4" xfId="23480" xr:uid="{00000000-0005-0000-0000-0000FF1A0000}"/>
    <cellStyle name="Migliaia 12 8 3" xfId="13187" xr:uid="{00000000-0005-0000-0000-0000001B0000}"/>
    <cellStyle name="Migliaia 12 8 3 2" xfId="19005" xr:uid="{00000000-0005-0000-0000-0000011B0000}"/>
    <cellStyle name="Migliaia 12 8 3 3" xfId="24307" xr:uid="{00000000-0005-0000-0000-0000021B0000}"/>
    <cellStyle name="Migliaia 12 8 4" xfId="16354" xr:uid="{00000000-0005-0000-0000-0000031B0000}"/>
    <cellStyle name="Migliaia 12 8 5" xfId="21656" xr:uid="{00000000-0005-0000-0000-0000041B0000}"/>
    <cellStyle name="Migliaia 12 9" xfId="2474" xr:uid="{00000000-0005-0000-0000-0000051B0000}"/>
    <cellStyle name="Migliaia 12 9 2" xfId="13188" xr:uid="{00000000-0005-0000-0000-0000061B0000}"/>
    <cellStyle name="Migliaia 12 9 2 2" xfId="19006" xr:uid="{00000000-0005-0000-0000-0000071B0000}"/>
    <cellStyle name="Migliaia 12 9 2 3" xfId="24308" xr:uid="{00000000-0005-0000-0000-0000081B0000}"/>
    <cellStyle name="Migliaia 12 9 3" xfId="16355" xr:uid="{00000000-0005-0000-0000-0000091B0000}"/>
    <cellStyle name="Migliaia 12 9 4" xfId="21657" xr:uid="{00000000-0005-0000-0000-00000A1B0000}"/>
    <cellStyle name="Migliaia 13" xfId="253" xr:uid="{00000000-0005-0000-0000-00000B1B0000}"/>
    <cellStyle name="Migliaia 13 10" xfId="13189" xr:uid="{00000000-0005-0000-0000-00000C1B0000}"/>
    <cellStyle name="Migliaia 13 10 2" xfId="19007" xr:uid="{00000000-0005-0000-0000-00000D1B0000}"/>
    <cellStyle name="Migliaia 13 10 3" xfId="24309" xr:uid="{00000000-0005-0000-0000-00000E1B0000}"/>
    <cellStyle name="Migliaia 13 11" xfId="16356" xr:uid="{00000000-0005-0000-0000-00000F1B0000}"/>
    <cellStyle name="Migliaia 13 12" xfId="21658" xr:uid="{00000000-0005-0000-0000-0000101B0000}"/>
    <cellStyle name="Migliaia 13 13" xfId="2475" xr:uid="{00000000-0005-0000-0000-0000111B0000}"/>
    <cellStyle name="Migliaia 13 2" xfId="254" xr:uid="{00000000-0005-0000-0000-0000121B0000}"/>
    <cellStyle name="Migliaia 13 2 2" xfId="2477" xr:uid="{00000000-0005-0000-0000-0000131B0000}"/>
    <cellStyle name="Migliaia 13 2 2 2" xfId="2478" xr:uid="{00000000-0005-0000-0000-0000141B0000}"/>
    <cellStyle name="Migliaia 13 2 2 2 2" xfId="13190" xr:uid="{00000000-0005-0000-0000-0000151B0000}"/>
    <cellStyle name="Migliaia 13 2 2 2 2 2" xfId="19008" xr:uid="{00000000-0005-0000-0000-0000161B0000}"/>
    <cellStyle name="Migliaia 13 2 2 2 2 3" xfId="24310" xr:uid="{00000000-0005-0000-0000-0000171B0000}"/>
    <cellStyle name="Migliaia 13 2 2 2 3" xfId="16357" xr:uid="{00000000-0005-0000-0000-0000181B0000}"/>
    <cellStyle name="Migliaia 13 2 2 2 4" xfId="21659" xr:uid="{00000000-0005-0000-0000-0000191B0000}"/>
    <cellStyle name="Migliaia 13 2 2 3" xfId="11927" xr:uid="{00000000-0005-0000-0000-00001A1B0000}"/>
    <cellStyle name="Migliaia 13 2 2 3 2" xfId="15484" xr:uid="{00000000-0005-0000-0000-00001B1B0000}"/>
    <cellStyle name="Migliaia 13 2 2 3 2 2" xfId="20830" xr:uid="{00000000-0005-0000-0000-00001C1B0000}"/>
    <cellStyle name="Migliaia 13 2 2 3 2 3" xfId="26132" xr:uid="{00000000-0005-0000-0000-00001D1B0000}"/>
    <cellStyle name="Migliaia 13 2 2 3 3" xfId="18179" xr:uid="{00000000-0005-0000-0000-00001E1B0000}"/>
    <cellStyle name="Migliaia 13 2 2 3 4" xfId="23481" xr:uid="{00000000-0005-0000-0000-00001F1B0000}"/>
    <cellStyle name="Migliaia 13 2 3" xfId="2479" xr:uid="{00000000-0005-0000-0000-0000201B0000}"/>
    <cellStyle name="Migliaia 13 2 3 2" xfId="11928" xr:uid="{00000000-0005-0000-0000-0000211B0000}"/>
    <cellStyle name="Migliaia 13 2 3 2 2" xfId="15485" xr:uid="{00000000-0005-0000-0000-0000221B0000}"/>
    <cellStyle name="Migliaia 13 2 3 2 2 2" xfId="20831" xr:uid="{00000000-0005-0000-0000-0000231B0000}"/>
    <cellStyle name="Migliaia 13 2 3 2 2 3" xfId="26133" xr:uid="{00000000-0005-0000-0000-0000241B0000}"/>
    <cellStyle name="Migliaia 13 2 3 2 3" xfId="18180" xr:uid="{00000000-0005-0000-0000-0000251B0000}"/>
    <cellStyle name="Migliaia 13 2 3 2 4" xfId="23482" xr:uid="{00000000-0005-0000-0000-0000261B0000}"/>
    <cellStyle name="Migliaia 13 2 3 3" xfId="13191" xr:uid="{00000000-0005-0000-0000-0000271B0000}"/>
    <cellStyle name="Migliaia 13 2 3 3 2" xfId="19009" xr:uid="{00000000-0005-0000-0000-0000281B0000}"/>
    <cellStyle name="Migliaia 13 2 3 3 3" xfId="24311" xr:uid="{00000000-0005-0000-0000-0000291B0000}"/>
    <cellStyle name="Migliaia 13 2 3 4" xfId="16358" xr:uid="{00000000-0005-0000-0000-00002A1B0000}"/>
    <cellStyle name="Migliaia 13 2 3 5" xfId="21660" xr:uid="{00000000-0005-0000-0000-00002B1B0000}"/>
    <cellStyle name="Migliaia 13 2 4" xfId="2480" xr:uid="{00000000-0005-0000-0000-00002C1B0000}"/>
    <cellStyle name="Migliaia 13 2 4 2" xfId="13192" xr:uid="{00000000-0005-0000-0000-00002D1B0000}"/>
    <cellStyle name="Migliaia 13 2 4 2 2" xfId="19010" xr:uid="{00000000-0005-0000-0000-00002E1B0000}"/>
    <cellStyle name="Migliaia 13 2 4 2 3" xfId="24312" xr:uid="{00000000-0005-0000-0000-00002F1B0000}"/>
    <cellStyle name="Migliaia 13 2 4 3" xfId="16359" xr:uid="{00000000-0005-0000-0000-0000301B0000}"/>
    <cellStyle name="Migliaia 13 2 4 4" xfId="21661" xr:uid="{00000000-0005-0000-0000-0000311B0000}"/>
    <cellStyle name="Migliaia 13 2 5" xfId="2481" xr:uid="{00000000-0005-0000-0000-0000321B0000}"/>
    <cellStyle name="Migliaia 13 2 5 2" xfId="13193" xr:uid="{00000000-0005-0000-0000-0000331B0000}"/>
    <cellStyle name="Migliaia 13 2 5 2 2" xfId="19011" xr:uid="{00000000-0005-0000-0000-0000341B0000}"/>
    <cellStyle name="Migliaia 13 2 5 2 3" xfId="24313" xr:uid="{00000000-0005-0000-0000-0000351B0000}"/>
    <cellStyle name="Migliaia 13 2 5 3" xfId="16360" xr:uid="{00000000-0005-0000-0000-0000361B0000}"/>
    <cellStyle name="Migliaia 13 2 5 4" xfId="21662" xr:uid="{00000000-0005-0000-0000-0000371B0000}"/>
    <cellStyle name="Migliaia 13 2 6" xfId="2482" xr:uid="{00000000-0005-0000-0000-0000381B0000}"/>
    <cellStyle name="Migliaia 13 2 6 2" xfId="13194" xr:uid="{00000000-0005-0000-0000-0000391B0000}"/>
    <cellStyle name="Migliaia 13 2 6 2 2" xfId="19012" xr:uid="{00000000-0005-0000-0000-00003A1B0000}"/>
    <cellStyle name="Migliaia 13 2 6 2 3" xfId="24314" xr:uid="{00000000-0005-0000-0000-00003B1B0000}"/>
    <cellStyle name="Migliaia 13 2 6 3" xfId="16361" xr:uid="{00000000-0005-0000-0000-00003C1B0000}"/>
    <cellStyle name="Migliaia 13 2 6 4" xfId="21663" xr:uid="{00000000-0005-0000-0000-00003D1B0000}"/>
    <cellStyle name="Migliaia 13 2 7" xfId="2476" xr:uid="{00000000-0005-0000-0000-00003E1B0000}"/>
    <cellStyle name="Migliaia 13 3" xfId="2483" xr:uid="{00000000-0005-0000-0000-00003F1B0000}"/>
    <cellStyle name="Migliaia 13 3 2" xfId="2484" xr:uid="{00000000-0005-0000-0000-0000401B0000}"/>
    <cellStyle name="Migliaia 13 3 2 2" xfId="2485" xr:uid="{00000000-0005-0000-0000-0000411B0000}"/>
    <cellStyle name="Migliaia 13 3 2 2 2" xfId="2486" xr:uid="{00000000-0005-0000-0000-0000421B0000}"/>
    <cellStyle name="Migliaia 13 3 2 2 2 2" xfId="13195" xr:uid="{00000000-0005-0000-0000-0000431B0000}"/>
    <cellStyle name="Migliaia 13 3 2 2 2 2 2" xfId="19013" xr:uid="{00000000-0005-0000-0000-0000441B0000}"/>
    <cellStyle name="Migliaia 13 3 2 2 2 2 3" xfId="24315" xr:uid="{00000000-0005-0000-0000-0000451B0000}"/>
    <cellStyle name="Migliaia 13 3 2 2 2 3" xfId="16362" xr:uid="{00000000-0005-0000-0000-0000461B0000}"/>
    <cellStyle name="Migliaia 13 3 2 2 2 4" xfId="21664" xr:uid="{00000000-0005-0000-0000-0000471B0000}"/>
    <cellStyle name="Migliaia 13 3 2 3" xfId="2487" xr:uid="{00000000-0005-0000-0000-0000481B0000}"/>
    <cellStyle name="Migliaia 13 3 2 3 2" xfId="13196" xr:uid="{00000000-0005-0000-0000-0000491B0000}"/>
    <cellStyle name="Migliaia 13 3 2 3 2 2" xfId="19014" xr:uid="{00000000-0005-0000-0000-00004A1B0000}"/>
    <cellStyle name="Migliaia 13 3 2 3 2 3" xfId="24316" xr:uid="{00000000-0005-0000-0000-00004B1B0000}"/>
    <cellStyle name="Migliaia 13 3 2 3 3" xfId="16363" xr:uid="{00000000-0005-0000-0000-00004C1B0000}"/>
    <cellStyle name="Migliaia 13 3 2 3 4" xfId="21665" xr:uid="{00000000-0005-0000-0000-00004D1B0000}"/>
    <cellStyle name="Migliaia 13 3 2 4" xfId="2488" xr:uid="{00000000-0005-0000-0000-00004E1B0000}"/>
    <cellStyle name="Migliaia 13 3 2 4 2" xfId="13197" xr:uid="{00000000-0005-0000-0000-00004F1B0000}"/>
    <cellStyle name="Migliaia 13 3 2 4 2 2" xfId="19015" xr:uid="{00000000-0005-0000-0000-0000501B0000}"/>
    <cellStyle name="Migliaia 13 3 2 4 2 3" xfId="24317" xr:uid="{00000000-0005-0000-0000-0000511B0000}"/>
    <cellStyle name="Migliaia 13 3 2 4 3" xfId="16364" xr:uid="{00000000-0005-0000-0000-0000521B0000}"/>
    <cellStyle name="Migliaia 13 3 2 4 4" xfId="21666" xr:uid="{00000000-0005-0000-0000-0000531B0000}"/>
    <cellStyle name="Migliaia 13 3 2 5" xfId="2489" xr:uid="{00000000-0005-0000-0000-0000541B0000}"/>
    <cellStyle name="Migliaia 13 3 2 5 2" xfId="13198" xr:uid="{00000000-0005-0000-0000-0000551B0000}"/>
    <cellStyle name="Migliaia 13 3 2 5 2 2" xfId="19016" xr:uid="{00000000-0005-0000-0000-0000561B0000}"/>
    <cellStyle name="Migliaia 13 3 2 5 2 3" xfId="24318" xr:uid="{00000000-0005-0000-0000-0000571B0000}"/>
    <cellStyle name="Migliaia 13 3 2 5 3" xfId="16365" xr:uid="{00000000-0005-0000-0000-0000581B0000}"/>
    <cellStyle name="Migliaia 13 3 2 5 4" xfId="21667" xr:uid="{00000000-0005-0000-0000-0000591B0000}"/>
    <cellStyle name="Migliaia 13 3 2 6" xfId="2490" xr:uid="{00000000-0005-0000-0000-00005A1B0000}"/>
    <cellStyle name="Migliaia 13 3 2 6 2" xfId="13199" xr:uid="{00000000-0005-0000-0000-00005B1B0000}"/>
    <cellStyle name="Migliaia 13 3 2 6 2 2" xfId="19017" xr:uid="{00000000-0005-0000-0000-00005C1B0000}"/>
    <cellStyle name="Migliaia 13 3 2 6 2 3" xfId="24319" xr:uid="{00000000-0005-0000-0000-00005D1B0000}"/>
    <cellStyle name="Migliaia 13 3 2 6 3" xfId="16366" xr:uid="{00000000-0005-0000-0000-00005E1B0000}"/>
    <cellStyle name="Migliaia 13 3 2 6 4" xfId="21668" xr:uid="{00000000-0005-0000-0000-00005F1B0000}"/>
    <cellStyle name="Migliaia 13 3 3" xfId="2491" xr:uid="{00000000-0005-0000-0000-0000601B0000}"/>
    <cellStyle name="Migliaia 13 3 3 2" xfId="2492" xr:uid="{00000000-0005-0000-0000-0000611B0000}"/>
    <cellStyle name="Migliaia 13 3 3 2 2" xfId="13201" xr:uid="{00000000-0005-0000-0000-0000621B0000}"/>
    <cellStyle name="Migliaia 13 3 3 2 2 2" xfId="19019" xr:uid="{00000000-0005-0000-0000-0000631B0000}"/>
    <cellStyle name="Migliaia 13 3 3 2 2 3" xfId="24321" xr:uid="{00000000-0005-0000-0000-0000641B0000}"/>
    <cellStyle name="Migliaia 13 3 3 2 3" xfId="16368" xr:uid="{00000000-0005-0000-0000-0000651B0000}"/>
    <cellStyle name="Migliaia 13 3 3 2 4" xfId="21670" xr:uid="{00000000-0005-0000-0000-0000661B0000}"/>
    <cellStyle name="Migliaia 13 3 3 3" xfId="2493" xr:uid="{00000000-0005-0000-0000-0000671B0000}"/>
    <cellStyle name="Migliaia 13 3 3 3 2" xfId="13202" xr:uid="{00000000-0005-0000-0000-0000681B0000}"/>
    <cellStyle name="Migliaia 13 3 3 3 2 2" xfId="19020" xr:uid="{00000000-0005-0000-0000-0000691B0000}"/>
    <cellStyle name="Migliaia 13 3 3 3 2 3" xfId="24322" xr:uid="{00000000-0005-0000-0000-00006A1B0000}"/>
    <cellStyle name="Migliaia 13 3 3 3 3" xfId="16369" xr:uid="{00000000-0005-0000-0000-00006B1B0000}"/>
    <cellStyle name="Migliaia 13 3 3 3 4" xfId="21671" xr:uid="{00000000-0005-0000-0000-00006C1B0000}"/>
    <cellStyle name="Migliaia 13 3 3 4" xfId="2494" xr:uid="{00000000-0005-0000-0000-00006D1B0000}"/>
    <cellStyle name="Migliaia 13 3 3 4 2" xfId="13203" xr:uid="{00000000-0005-0000-0000-00006E1B0000}"/>
    <cellStyle name="Migliaia 13 3 3 4 2 2" xfId="19021" xr:uid="{00000000-0005-0000-0000-00006F1B0000}"/>
    <cellStyle name="Migliaia 13 3 3 4 2 3" xfId="24323" xr:uid="{00000000-0005-0000-0000-0000701B0000}"/>
    <cellStyle name="Migliaia 13 3 3 4 3" xfId="16370" xr:uid="{00000000-0005-0000-0000-0000711B0000}"/>
    <cellStyle name="Migliaia 13 3 3 4 4" xfId="21672" xr:uid="{00000000-0005-0000-0000-0000721B0000}"/>
    <cellStyle name="Migliaia 13 3 3 5" xfId="2495" xr:uid="{00000000-0005-0000-0000-0000731B0000}"/>
    <cellStyle name="Migliaia 13 3 3 5 2" xfId="13204" xr:uid="{00000000-0005-0000-0000-0000741B0000}"/>
    <cellStyle name="Migliaia 13 3 3 5 2 2" xfId="19022" xr:uid="{00000000-0005-0000-0000-0000751B0000}"/>
    <cellStyle name="Migliaia 13 3 3 5 2 3" xfId="24324" xr:uid="{00000000-0005-0000-0000-0000761B0000}"/>
    <cellStyle name="Migliaia 13 3 3 5 3" xfId="16371" xr:uid="{00000000-0005-0000-0000-0000771B0000}"/>
    <cellStyle name="Migliaia 13 3 3 5 4" xfId="21673" xr:uid="{00000000-0005-0000-0000-0000781B0000}"/>
    <cellStyle name="Migliaia 13 3 3 6" xfId="13200" xr:uid="{00000000-0005-0000-0000-0000791B0000}"/>
    <cellStyle name="Migliaia 13 3 3 6 2" xfId="19018" xr:uid="{00000000-0005-0000-0000-00007A1B0000}"/>
    <cellStyle name="Migliaia 13 3 3 6 3" xfId="24320" xr:uid="{00000000-0005-0000-0000-00007B1B0000}"/>
    <cellStyle name="Migliaia 13 3 3 7" xfId="16367" xr:uid="{00000000-0005-0000-0000-00007C1B0000}"/>
    <cellStyle name="Migliaia 13 3 3 8" xfId="21669" xr:uid="{00000000-0005-0000-0000-00007D1B0000}"/>
    <cellStyle name="Migliaia 13 3 4" xfId="2496" xr:uid="{00000000-0005-0000-0000-00007E1B0000}"/>
    <cellStyle name="Migliaia 13 3 4 2" xfId="11929" xr:uid="{00000000-0005-0000-0000-00007F1B0000}"/>
    <cellStyle name="Migliaia 13 3 4 3" xfId="11930" xr:uid="{00000000-0005-0000-0000-0000801B0000}"/>
    <cellStyle name="Migliaia 13 3 4 3 2" xfId="15486" xr:uid="{00000000-0005-0000-0000-0000811B0000}"/>
    <cellStyle name="Migliaia 13 3 4 3 2 2" xfId="20832" xr:uid="{00000000-0005-0000-0000-0000821B0000}"/>
    <cellStyle name="Migliaia 13 3 4 3 2 3" xfId="26134" xr:uid="{00000000-0005-0000-0000-0000831B0000}"/>
    <cellStyle name="Migliaia 13 3 4 3 3" xfId="18181" xr:uid="{00000000-0005-0000-0000-0000841B0000}"/>
    <cellStyle name="Migliaia 13 3 4 3 4" xfId="23483" xr:uid="{00000000-0005-0000-0000-0000851B0000}"/>
    <cellStyle name="Migliaia 13 3 4 4" xfId="13205" xr:uid="{00000000-0005-0000-0000-0000861B0000}"/>
    <cellStyle name="Migliaia 13 3 4 4 2" xfId="19023" xr:uid="{00000000-0005-0000-0000-0000871B0000}"/>
    <cellStyle name="Migliaia 13 3 4 4 3" xfId="24325" xr:uid="{00000000-0005-0000-0000-0000881B0000}"/>
    <cellStyle name="Migliaia 13 3 4 5" xfId="16372" xr:uid="{00000000-0005-0000-0000-0000891B0000}"/>
    <cellStyle name="Migliaia 13 3 4 6" xfId="21674" xr:uid="{00000000-0005-0000-0000-00008A1B0000}"/>
    <cellStyle name="Migliaia 13 3 5" xfId="2497" xr:uid="{00000000-0005-0000-0000-00008B1B0000}"/>
    <cellStyle name="Migliaia 13 3 5 2" xfId="11931" xr:uid="{00000000-0005-0000-0000-00008C1B0000}"/>
    <cellStyle name="Migliaia 13 3 5 2 2" xfId="15487" xr:uid="{00000000-0005-0000-0000-00008D1B0000}"/>
    <cellStyle name="Migliaia 13 3 5 2 2 2" xfId="20833" xr:uid="{00000000-0005-0000-0000-00008E1B0000}"/>
    <cellStyle name="Migliaia 13 3 5 2 2 3" xfId="26135" xr:uid="{00000000-0005-0000-0000-00008F1B0000}"/>
    <cellStyle name="Migliaia 13 3 5 2 3" xfId="18182" xr:uid="{00000000-0005-0000-0000-0000901B0000}"/>
    <cellStyle name="Migliaia 13 3 5 2 4" xfId="23484" xr:uid="{00000000-0005-0000-0000-0000911B0000}"/>
    <cellStyle name="Migliaia 13 3 5 3" xfId="13206" xr:uid="{00000000-0005-0000-0000-0000921B0000}"/>
    <cellStyle name="Migliaia 13 3 5 3 2" xfId="19024" xr:uid="{00000000-0005-0000-0000-0000931B0000}"/>
    <cellStyle name="Migliaia 13 3 5 3 3" xfId="24326" xr:uid="{00000000-0005-0000-0000-0000941B0000}"/>
    <cellStyle name="Migliaia 13 3 5 4" xfId="16373" xr:uid="{00000000-0005-0000-0000-0000951B0000}"/>
    <cellStyle name="Migliaia 13 3 5 5" xfId="21675" xr:uid="{00000000-0005-0000-0000-0000961B0000}"/>
    <cellStyle name="Migliaia 13 3 6" xfId="2498" xr:uid="{00000000-0005-0000-0000-0000971B0000}"/>
    <cellStyle name="Migliaia 13 3 6 2" xfId="13207" xr:uid="{00000000-0005-0000-0000-0000981B0000}"/>
    <cellStyle name="Migliaia 13 3 6 2 2" xfId="19025" xr:uid="{00000000-0005-0000-0000-0000991B0000}"/>
    <cellStyle name="Migliaia 13 3 6 2 3" xfId="24327" xr:uid="{00000000-0005-0000-0000-00009A1B0000}"/>
    <cellStyle name="Migliaia 13 3 6 3" xfId="16374" xr:uid="{00000000-0005-0000-0000-00009B1B0000}"/>
    <cellStyle name="Migliaia 13 3 6 4" xfId="21676" xr:uid="{00000000-0005-0000-0000-00009C1B0000}"/>
    <cellStyle name="Migliaia 13 3 7" xfId="2499" xr:uid="{00000000-0005-0000-0000-00009D1B0000}"/>
    <cellStyle name="Migliaia 13 3 7 2" xfId="13208" xr:uid="{00000000-0005-0000-0000-00009E1B0000}"/>
    <cellStyle name="Migliaia 13 3 7 2 2" xfId="19026" xr:uid="{00000000-0005-0000-0000-00009F1B0000}"/>
    <cellStyle name="Migliaia 13 3 7 2 3" xfId="24328" xr:uid="{00000000-0005-0000-0000-0000A01B0000}"/>
    <cellStyle name="Migliaia 13 3 7 3" xfId="16375" xr:uid="{00000000-0005-0000-0000-0000A11B0000}"/>
    <cellStyle name="Migliaia 13 3 7 4" xfId="21677" xr:uid="{00000000-0005-0000-0000-0000A21B0000}"/>
    <cellStyle name="Migliaia 13 3 8" xfId="2500" xr:uid="{00000000-0005-0000-0000-0000A31B0000}"/>
    <cellStyle name="Migliaia 13 3 8 2" xfId="13209" xr:uid="{00000000-0005-0000-0000-0000A41B0000}"/>
    <cellStyle name="Migliaia 13 3 8 2 2" xfId="19027" xr:uid="{00000000-0005-0000-0000-0000A51B0000}"/>
    <cellStyle name="Migliaia 13 3 8 2 3" xfId="24329" xr:uid="{00000000-0005-0000-0000-0000A61B0000}"/>
    <cellStyle name="Migliaia 13 3 8 3" xfId="16376" xr:uid="{00000000-0005-0000-0000-0000A71B0000}"/>
    <cellStyle name="Migliaia 13 3 8 4" xfId="21678" xr:uid="{00000000-0005-0000-0000-0000A81B0000}"/>
    <cellStyle name="Migliaia 13 4" xfId="2501" xr:uid="{00000000-0005-0000-0000-0000A91B0000}"/>
    <cellStyle name="Migliaia 13 4 2" xfId="2502" xr:uid="{00000000-0005-0000-0000-0000AA1B0000}"/>
    <cellStyle name="Migliaia 13 4 2 2" xfId="2503" xr:uid="{00000000-0005-0000-0000-0000AB1B0000}"/>
    <cellStyle name="Migliaia 13 4 2 2 2" xfId="13210" xr:uid="{00000000-0005-0000-0000-0000AC1B0000}"/>
    <cellStyle name="Migliaia 13 4 2 2 2 2" xfId="19028" xr:uid="{00000000-0005-0000-0000-0000AD1B0000}"/>
    <cellStyle name="Migliaia 13 4 2 2 2 3" xfId="24330" xr:uid="{00000000-0005-0000-0000-0000AE1B0000}"/>
    <cellStyle name="Migliaia 13 4 2 2 3" xfId="16377" xr:uid="{00000000-0005-0000-0000-0000AF1B0000}"/>
    <cellStyle name="Migliaia 13 4 2 2 4" xfId="21679" xr:uid="{00000000-0005-0000-0000-0000B01B0000}"/>
    <cellStyle name="Migliaia 13 4 2 3" xfId="2504" xr:uid="{00000000-0005-0000-0000-0000B11B0000}"/>
    <cellStyle name="Migliaia 13 4 2 3 2" xfId="13211" xr:uid="{00000000-0005-0000-0000-0000B21B0000}"/>
    <cellStyle name="Migliaia 13 4 2 3 2 2" xfId="19029" xr:uid="{00000000-0005-0000-0000-0000B31B0000}"/>
    <cellStyle name="Migliaia 13 4 2 3 2 3" xfId="24331" xr:uid="{00000000-0005-0000-0000-0000B41B0000}"/>
    <cellStyle name="Migliaia 13 4 2 3 3" xfId="16378" xr:uid="{00000000-0005-0000-0000-0000B51B0000}"/>
    <cellStyle name="Migliaia 13 4 2 3 4" xfId="21680" xr:uid="{00000000-0005-0000-0000-0000B61B0000}"/>
    <cellStyle name="Migliaia 13 4 3" xfId="2505" xr:uid="{00000000-0005-0000-0000-0000B71B0000}"/>
    <cellStyle name="Migliaia 13 4 3 2" xfId="13212" xr:uid="{00000000-0005-0000-0000-0000B81B0000}"/>
    <cellStyle name="Migliaia 13 4 3 2 2" xfId="19030" xr:uid="{00000000-0005-0000-0000-0000B91B0000}"/>
    <cellStyle name="Migliaia 13 4 3 2 3" xfId="24332" xr:uid="{00000000-0005-0000-0000-0000BA1B0000}"/>
    <cellStyle name="Migliaia 13 4 3 3" xfId="16379" xr:uid="{00000000-0005-0000-0000-0000BB1B0000}"/>
    <cellStyle name="Migliaia 13 4 3 4" xfId="21681" xr:uid="{00000000-0005-0000-0000-0000BC1B0000}"/>
    <cellStyle name="Migliaia 13 4 4" xfId="2506" xr:uid="{00000000-0005-0000-0000-0000BD1B0000}"/>
    <cellStyle name="Migliaia 13 4 4 2" xfId="13213" xr:uid="{00000000-0005-0000-0000-0000BE1B0000}"/>
    <cellStyle name="Migliaia 13 4 4 2 2" xfId="19031" xr:uid="{00000000-0005-0000-0000-0000BF1B0000}"/>
    <cellStyle name="Migliaia 13 4 4 2 3" xfId="24333" xr:uid="{00000000-0005-0000-0000-0000C01B0000}"/>
    <cellStyle name="Migliaia 13 4 4 3" xfId="16380" xr:uid="{00000000-0005-0000-0000-0000C11B0000}"/>
    <cellStyle name="Migliaia 13 4 4 4" xfId="21682" xr:uid="{00000000-0005-0000-0000-0000C21B0000}"/>
    <cellStyle name="Migliaia 13 4 5" xfId="2507" xr:uid="{00000000-0005-0000-0000-0000C31B0000}"/>
    <cellStyle name="Migliaia 13 4 5 2" xfId="13214" xr:uid="{00000000-0005-0000-0000-0000C41B0000}"/>
    <cellStyle name="Migliaia 13 4 5 2 2" xfId="19032" xr:uid="{00000000-0005-0000-0000-0000C51B0000}"/>
    <cellStyle name="Migliaia 13 4 5 2 3" xfId="24334" xr:uid="{00000000-0005-0000-0000-0000C61B0000}"/>
    <cellStyle name="Migliaia 13 4 5 3" xfId="16381" xr:uid="{00000000-0005-0000-0000-0000C71B0000}"/>
    <cellStyle name="Migliaia 13 4 5 4" xfId="21683" xr:uid="{00000000-0005-0000-0000-0000C81B0000}"/>
    <cellStyle name="Migliaia 13 4 6" xfId="2508" xr:uid="{00000000-0005-0000-0000-0000C91B0000}"/>
    <cellStyle name="Migliaia 13 4 6 2" xfId="13215" xr:uid="{00000000-0005-0000-0000-0000CA1B0000}"/>
    <cellStyle name="Migliaia 13 4 6 2 2" xfId="19033" xr:uid="{00000000-0005-0000-0000-0000CB1B0000}"/>
    <cellStyle name="Migliaia 13 4 6 2 3" xfId="24335" xr:uid="{00000000-0005-0000-0000-0000CC1B0000}"/>
    <cellStyle name="Migliaia 13 4 6 3" xfId="16382" xr:uid="{00000000-0005-0000-0000-0000CD1B0000}"/>
    <cellStyle name="Migliaia 13 4 6 4" xfId="21684" xr:uid="{00000000-0005-0000-0000-0000CE1B0000}"/>
    <cellStyle name="Migliaia 13 4 7" xfId="2509" xr:uid="{00000000-0005-0000-0000-0000CF1B0000}"/>
    <cellStyle name="Migliaia 13 4 7 2" xfId="13216" xr:uid="{00000000-0005-0000-0000-0000D01B0000}"/>
    <cellStyle name="Migliaia 13 4 7 2 2" xfId="19034" xr:uid="{00000000-0005-0000-0000-0000D11B0000}"/>
    <cellStyle name="Migliaia 13 4 7 2 3" xfId="24336" xr:uid="{00000000-0005-0000-0000-0000D21B0000}"/>
    <cellStyle name="Migliaia 13 4 7 3" xfId="16383" xr:uid="{00000000-0005-0000-0000-0000D31B0000}"/>
    <cellStyle name="Migliaia 13 4 7 4" xfId="21685" xr:uid="{00000000-0005-0000-0000-0000D41B0000}"/>
    <cellStyle name="Migliaia 13 5" xfId="2510" xr:uid="{00000000-0005-0000-0000-0000D51B0000}"/>
    <cellStyle name="Migliaia 13 5 2" xfId="2511" xr:uid="{00000000-0005-0000-0000-0000D61B0000}"/>
    <cellStyle name="Migliaia 13 5 2 2" xfId="13217" xr:uid="{00000000-0005-0000-0000-0000D71B0000}"/>
    <cellStyle name="Migliaia 13 5 2 2 2" xfId="19035" xr:uid="{00000000-0005-0000-0000-0000D81B0000}"/>
    <cellStyle name="Migliaia 13 5 2 2 3" xfId="24337" xr:uid="{00000000-0005-0000-0000-0000D91B0000}"/>
    <cellStyle name="Migliaia 13 5 2 3" xfId="16384" xr:uid="{00000000-0005-0000-0000-0000DA1B0000}"/>
    <cellStyle name="Migliaia 13 5 2 4" xfId="21686" xr:uid="{00000000-0005-0000-0000-0000DB1B0000}"/>
    <cellStyle name="Migliaia 13 5 3" xfId="2512" xr:uid="{00000000-0005-0000-0000-0000DC1B0000}"/>
    <cellStyle name="Migliaia 13 5 3 2" xfId="13218" xr:uid="{00000000-0005-0000-0000-0000DD1B0000}"/>
    <cellStyle name="Migliaia 13 5 3 2 2" xfId="19036" xr:uid="{00000000-0005-0000-0000-0000DE1B0000}"/>
    <cellStyle name="Migliaia 13 5 3 2 3" xfId="24338" xr:uid="{00000000-0005-0000-0000-0000DF1B0000}"/>
    <cellStyle name="Migliaia 13 5 3 3" xfId="16385" xr:uid="{00000000-0005-0000-0000-0000E01B0000}"/>
    <cellStyle name="Migliaia 13 5 3 4" xfId="21687" xr:uid="{00000000-0005-0000-0000-0000E11B0000}"/>
    <cellStyle name="Migliaia 13 5 4" xfId="2513" xr:uid="{00000000-0005-0000-0000-0000E21B0000}"/>
    <cellStyle name="Migliaia 13 5 4 2" xfId="13219" xr:uid="{00000000-0005-0000-0000-0000E31B0000}"/>
    <cellStyle name="Migliaia 13 5 4 2 2" xfId="19037" xr:uid="{00000000-0005-0000-0000-0000E41B0000}"/>
    <cellStyle name="Migliaia 13 5 4 2 3" xfId="24339" xr:uid="{00000000-0005-0000-0000-0000E51B0000}"/>
    <cellStyle name="Migliaia 13 5 4 3" xfId="16386" xr:uid="{00000000-0005-0000-0000-0000E61B0000}"/>
    <cellStyle name="Migliaia 13 5 4 4" xfId="21688" xr:uid="{00000000-0005-0000-0000-0000E71B0000}"/>
    <cellStyle name="Migliaia 13 5 5" xfId="2514" xr:uid="{00000000-0005-0000-0000-0000E81B0000}"/>
    <cellStyle name="Migliaia 13 5 5 2" xfId="13220" xr:uid="{00000000-0005-0000-0000-0000E91B0000}"/>
    <cellStyle name="Migliaia 13 5 5 2 2" xfId="19038" xr:uid="{00000000-0005-0000-0000-0000EA1B0000}"/>
    <cellStyle name="Migliaia 13 5 5 2 3" xfId="24340" xr:uid="{00000000-0005-0000-0000-0000EB1B0000}"/>
    <cellStyle name="Migliaia 13 5 5 3" xfId="16387" xr:uid="{00000000-0005-0000-0000-0000EC1B0000}"/>
    <cellStyle name="Migliaia 13 5 5 4" xfId="21689" xr:uid="{00000000-0005-0000-0000-0000ED1B0000}"/>
    <cellStyle name="Migliaia 13 5 6" xfId="2515" xr:uid="{00000000-0005-0000-0000-0000EE1B0000}"/>
    <cellStyle name="Migliaia 13 5 6 2" xfId="13221" xr:uid="{00000000-0005-0000-0000-0000EF1B0000}"/>
    <cellStyle name="Migliaia 13 5 6 2 2" xfId="19039" xr:uid="{00000000-0005-0000-0000-0000F01B0000}"/>
    <cellStyle name="Migliaia 13 5 6 2 3" xfId="24341" xr:uid="{00000000-0005-0000-0000-0000F11B0000}"/>
    <cellStyle name="Migliaia 13 5 6 3" xfId="16388" xr:uid="{00000000-0005-0000-0000-0000F21B0000}"/>
    <cellStyle name="Migliaia 13 5 6 4" xfId="21690" xr:uid="{00000000-0005-0000-0000-0000F31B0000}"/>
    <cellStyle name="Migliaia 13 6" xfId="2516" xr:uid="{00000000-0005-0000-0000-0000F41B0000}"/>
    <cellStyle name="Migliaia 13 6 2" xfId="11932" xr:uid="{00000000-0005-0000-0000-0000F51B0000}"/>
    <cellStyle name="Migliaia 13 6 3" xfId="11933" xr:uid="{00000000-0005-0000-0000-0000F61B0000}"/>
    <cellStyle name="Migliaia 13 6 3 2" xfId="15488" xr:uid="{00000000-0005-0000-0000-0000F71B0000}"/>
    <cellStyle name="Migliaia 13 6 3 2 2" xfId="20834" xr:uid="{00000000-0005-0000-0000-0000F81B0000}"/>
    <cellStyle name="Migliaia 13 6 3 2 3" xfId="26136" xr:uid="{00000000-0005-0000-0000-0000F91B0000}"/>
    <cellStyle name="Migliaia 13 6 3 3" xfId="18183" xr:uid="{00000000-0005-0000-0000-0000FA1B0000}"/>
    <cellStyle name="Migliaia 13 6 3 4" xfId="23485" xr:uid="{00000000-0005-0000-0000-0000FB1B0000}"/>
    <cellStyle name="Migliaia 13 6 4" xfId="13222" xr:uid="{00000000-0005-0000-0000-0000FC1B0000}"/>
    <cellStyle name="Migliaia 13 6 4 2" xfId="19040" xr:uid="{00000000-0005-0000-0000-0000FD1B0000}"/>
    <cellStyle name="Migliaia 13 6 4 3" xfId="24342" xr:uid="{00000000-0005-0000-0000-0000FE1B0000}"/>
    <cellStyle name="Migliaia 13 6 5" xfId="16389" xr:uid="{00000000-0005-0000-0000-0000FF1B0000}"/>
    <cellStyle name="Migliaia 13 6 6" xfId="21691" xr:uid="{00000000-0005-0000-0000-0000001C0000}"/>
    <cellStyle name="Migliaia 13 7" xfId="2517" xr:uid="{00000000-0005-0000-0000-0000011C0000}"/>
    <cellStyle name="Migliaia 13 7 2" xfId="11934" xr:uid="{00000000-0005-0000-0000-0000021C0000}"/>
    <cellStyle name="Migliaia 13 7 2 2" xfId="15489" xr:uid="{00000000-0005-0000-0000-0000031C0000}"/>
    <cellStyle name="Migliaia 13 7 2 2 2" xfId="20835" xr:uid="{00000000-0005-0000-0000-0000041C0000}"/>
    <cellStyle name="Migliaia 13 7 2 2 3" xfId="26137" xr:uid="{00000000-0005-0000-0000-0000051C0000}"/>
    <cellStyle name="Migliaia 13 7 2 3" xfId="18184" xr:uid="{00000000-0005-0000-0000-0000061C0000}"/>
    <cellStyle name="Migliaia 13 7 2 4" xfId="23486" xr:uid="{00000000-0005-0000-0000-0000071C0000}"/>
    <cellStyle name="Migliaia 13 7 3" xfId="13223" xr:uid="{00000000-0005-0000-0000-0000081C0000}"/>
    <cellStyle name="Migliaia 13 7 3 2" xfId="19041" xr:uid="{00000000-0005-0000-0000-0000091C0000}"/>
    <cellStyle name="Migliaia 13 7 3 3" xfId="24343" xr:uid="{00000000-0005-0000-0000-00000A1C0000}"/>
    <cellStyle name="Migliaia 13 7 4" xfId="16390" xr:uid="{00000000-0005-0000-0000-00000B1C0000}"/>
    <cellStyle name="Migliaia 13 7 5" xfId="21692" xr:uid="{00000000-0005-0000-0000-00000C1C0000}"/>
    <cellStyle name="Migliaia 13 8" xfId="2518" xr:uid="{00000000-0005-0000-0000-00000D1C0000}"/>
    <cellStyle name="Migliaia 13 8 2" xfId="11935" xr:uid="{00000000-0005-0000-0000-00000E1C0000}"/>
    <cellStyle name="Migliaia 13 8 2 2" xfId="15490" xr:uid="{00000000-0005-0000-0000-00000F1C0000}"/>
    <cellStyle name="Migliaia 13 8 2 2 2" xfId="20836" xr:uid="{00000000-0005-0000-0000-0000101C0000}"/>
    <cellStyle name="Migliaia 13 8 2 2 3" xfId="26138" xr:uid="{00000000-0005-0000-0000-0000111C0000}"/>
    <cellStyle name="Migliaia 13 8 2 3" xfId="18185" xr:uid="{00000000-0005-0000-0000-0000121C0000}"/>
    <cellStyle name="Migliaia 13 8 2 4" xfId="23487" xr:uid="{00000000-0005-0000-0000-0000131C0000}"/>
    <cellStyle name="Migliaia 13 8 3" xfId="13224" xr:uid="{00000000-0005-0000-0000-0000141C0000}"/>
    <cellStyle name="Migliaia 13 8 3 2" xfId="19042" xr:uid="{00000000-0005-0000-0000-0000151C0000}"/>
    <cellStyle name="Migliaia 13 8 3 3" xfId="24344" xr:uid="{00000000-0005-0000-0000-0000161C0000}"/>
    <cellStyle name="Migliaia 13 8 4" xfId="16391" xr:uid="{00000000-0005-0000-0000-0000171C0000}"/>
    <cellStyle name="Migliaia 13 8 5" xfId="21693" xr:uid="{00000000-0005-0000-0000-0000181C0000}"/>
    <cellStyle name="Migliaia 13 9" xfId="2519" xr:uid="{00000000-0005-0000-0000-0000191C0000}"/>
    <cellStyle name="Migliaia 13 9 2" xfId="13225" xr:uid="{00000000-0005-0000-0000-00001A1C0000}"/>
    <cellStyle name="Migliaia 13 9 2 2" xfId="19043" xr:uid="{00000000-0005-0000-0000-00001B1C0000}"/>
    <cellStyle name="Migliaia 13 9 2 3" xfId="24345" xr:uid="{00000000-0005-0000-0000-00001C1C0000}"/>
    <cellStyle name="Migliaia 13 9 3" xfId="16392" xr:uid="{00000000-0005-0000-0000-00001D1C0000}"/>
    <cellStyle name="Migliaia 13 9 4" xfId="21694" xr:uid="{00000000-0005-0000-0000-00001E1C0000}"/>
    <cellStyle name="Migliaia 14" xfId="255" xr:uid="{00000000-0005-0000-0000-00001F1C0000}"/>
    <cellStyle name="Migliaia 14 10" xfId="13226" xr:uid="{00000000-0005-0000-0000-0000201C0000}"/>
    <cellStyle name="Migliaia 14 10 2" xfId="19044" xr:uid="{00000000-0005-0000-0000-0000211C0000}"/>
    <cellStyle name="Migliaia 14 10 3" xfId="24346" xr:uid="{00000000-0005-0000-0000-0000221C0000}"/>
    <cellStyle name="Migliaia 14 11" xfId="16393" xr:uid="{00000000-0005-0000-0000-0000231C0000}"/>
    <cellStyle name="Migliaia 14 12" xfId="21695" xr:uid="{00000000-0005-0000-0000-0000241C0000}"/>
    <cellStyle name="Migliaia 14 13" xfId="2520" xr:uid="{00000000-0005-0000-0000-0000251C0000}"/>
    <cellStyle name="Migliaia 14 2" xfId="256" xr:uid="{00000000-0005-0000-0000-0000261C0000}"/>
    <cellStyle name="Migliaia 14 2 2" xfId="2522" xr:uid="{00000000-0005-0000-0000-0000271C0000}"/>
    <cellStyle name="Migliaia 14 2 2 2" xfId="2523" xr:uid="{00000000-0005-0000-0000-0000281C0000}"/>
    <cellStyle name="Migliaia 14 2 2 2 2" xfId="13227" xr:uid="{00000000-0005-0000-0000-0000291C0000}"/>
    <cellStyle name="Migliaia 14 2 2 2 2 2" xfId="19045" xr:uid="{00000000-0005-0000-0000-00002A1C0000}"/>
    <cellStyle name="Migliaia 14 2 2 2 2 3" xfId="24347" xr:uid="{00000000-0005-0000-0000-00002B1C0000}"/>
    <cellStyle name="Migliaia 14 2 2 2 3" xfId="16394" xr:uid="{00000000-0005-0000-0000-00002C1C0000}"/>
    <cellStyle name="Migliaia 14 2 2 2 4" xfId="21696" xr:uid="{00000000-0005-0000-0000-00002D1C0000}"/>
    <cellStyle name="Migliaia 14 2 2 3" xfId="11936" xr:uid="{00000000-0005-0000-0000-00002E1C0000}"/>
    <cellStyle name="Migliaia 14 2 2 3 2" xfId="15491" xr:uid="{00000000-0005-0000-0000-00002F1C0000}"/>
    <cellStyle name="Migliaia 14 2 2 3 2 2" xfId="20837" xr:uid="{00000000-0005-0000-0000-0000301C0000}"/>
    <cellStyle name="Migliaia 14 2 2 3 2 3" xfId="26139" xr:uid="{00000000-0005-0000-0000-0000311C0000}"/>
    <cellStyle name="Migliaia 14 2 2 3 3" xfId="18186" xr:uid="{00000000-0005-0000-0000-0000321C0000}"/>
    <cellStyle name="Migliaia 14 2 2 3 4" xfId="23488" xr:uid="{00000000-0005-0000-0000-0000331C0000}"/>
    <cellStyle name="Migliaia 14 2 3" xfId="2524" xr:uid="{00000000-0005-0000-0000-0000341C0000}"/>
    <cellStyle name="Migliaia 14 2 3 2" xfId="11937" xr:uid="{00000000-0005-0000-0000-0000351C0000}"/>
    <cellStyle name="Migliaia 14 2 3 2 2" xfId="15492" xr:uid="{00000000-0005-0000-0000-0000361C0000}"/>
    <cellStyle name="Migliaia 14 2 3 2 2 2" xfId="20838" xr:uid="{00000000-0005-0000-0000-0000371C0000}"/>
    <cellStyle name="Migliaia 14 2 3 2 2 3" xfId="26140" xr:uid="{00000000-0005-0000-0000-0000381C0000}"/>
    <cellStyle name="Migliaia 14 2 3 2 3" xfId="18187" xr:uid="{00000000-0005-0000-0000-0000391C0000}"/>
    <cellStyle name="Migliaia 14 2 3 2 4" xfId="23489" xr:uid="{00000000-0005-0000-0000-00003A1C0000}"/>
    <cellStyle name="Migliaia 14 2 3 3" xfId="13228" xr:uid="{00000000-0005-0000-0000-00003B1C0000}"/>
    <cellStyle name="Migliaia 14 2 3 3 2" xfId="19046" xr:uid="{00000000-0005-0000-0000-00003C1C0000}"/>
    <cellStyle name="Migliaia 14 2 3 3 3" xfId="24348" xr:uid="{00000000-0005-0000-0000-00003D1C0000}"/>
    <cellStyle name="Migliaia 14 2 3 4" xfId="16395" xr:uid="{00000000-0005-0000-0000-00003E1C0000}"/>
    <cellStyle name="Migliaia 14 2 3 5" xfId="21697" xr:uid="{00000000-0005-0000-0000-00003F1C0000}"/>
    <cellStyle name="Migliaia 14 2 4" xfId="2525" xr:uid="{00000000-0005-0000-0000-0000401C0000}"/>
    <cellStyle name="Migliaia 14 2 4 2" xfId="13229" xr:uid="{00000000-0005-0000-0000-0000411C0000}"/>
    <cellStyle name="Migliaia 14 2 4 2 2" xfId="19047" xr:uid="{00000000-0005-0000-0000-0000421C0000}"/>
    <cellStyle name="Migliaia 14 2 4 2 3" xfId="24349" xr:uid="{00000000-0005-0000-0000-0000431C0000}"/>
    <cellStyle name="Migliaia 14 2 4 3" xfId="16396" xr:uid="{00000000-0005-0000-0000-0000441C0000}"/>
    <cellStyle name="Migliaia 14 2 4 4" xfId="21698" xr:uid="{00000000-0005-0000-0000-0000451C0000}"/>
    <cellStyle name="Migliaia 14 2 5" xfId="2526" xr:uid="{00000000-0005-0000-0000-0000461C0000}"/>
    <cellStyle name="Migliaia 14 2 5 2" xfId="13230" xr:uid="{00000000-0005-0000-0000-0000471C0000}"/>
    <cellStyle name="Migliaia 14 2 5 2 2" xfId="19048" xr:uid="{00000000-0005-0000-0000-0000481C0000}"/>
    <cellStyle name="Migliaia 14 2 5 2 3" xfId="24350" xr:uid="{00000000-0005-0000-0000-0000491C0000}"/>
    <cellStyle name="Migliaia 14 2 5 3" xfId="16397" xr:uid="{00000000-0005-0000-0000-00004A1C0000}"/>
    <cellStyle name="Migliaia 14 2 5 4" xfId="21699" xr:uid="{00000000-0005-0000-0000-00004B1C0000}"/>
    <cellStyle name="Migliaia 14 2 6" xfId="2527" xr:uid="{00000000-0005-0000-0000-00004C1C0000}"/>
    <cellStyle name="Migliaia 14 2 6 2" xfId="13231" xr:uid="{00000000-0005-0000-0000-00004D1C0000}"/>
    <cellStyle name="Migliaia 14 2 6 2 2" xfId="19049" xr:uid="{00000000-0005-0000-0000-00004E1C0000}"/>
    <cellStyle name="Migliaia 14 2 6 2 3" xfId="24351" xr:uid="{00000000-0005-0000-0000-00004F1C0000}"/>
    <cellStyle name="Migliaia 14 2 6 3" xfId="16398" xr:uid="{00000000-0005-0000-0000-0000501C0000}"/>
    <cellStyle name="Migliaia 14 2 6 4" xfId="21700" xr:uid="{00000000-0005-0000-0000-0000511C0000}"/>
    <cellStyle name="Migliaia 14 2 7" xfId="2521" xr:uid="{00000000-0005-0000-0000-0000521C0000}"/>
    <cellStyle name="Migliaia 14 3" xfId="2528" xr:uid="{00000000-0005-0000-0000-0000531C0000}"/>
    <cellStyle name="Migliaia 14 3 2" xfId="2529" xr:uid="{00000000-0005-0000-0000-0000541C0000}"/>
    <cellStyle name="Migliaia 14 3 2 2" xfId="2530" xr:uid="{00000000-0005-0000-0000-0000551C0000}"/>
    <cellStyle name="Migliaia 14 3 2 2 2" xfId="2531" xr:uid="{00000000-0005-0000-0000-0000561C0000}"/>
    <cellStyle name="Migliaia 14 3 2 2 2 2" xfId="13232" xr:uid="{00000000-0005-0000-0000-0000571C0000}"/>
    <cellStyle name="Migliaia 14 3 2 2 2 2 2" xfId="19050" xr:uid="{00000000-0005-0000-0000-0000581C0000}"/>
    <cellStyle name="Migliaia 14 3 2 2 2 2 3" xfId="24352" xr:uid="{00000000-0005-0000-0000-0000591C0000}"/>
    <cellStyle name="Migliaia 14 3 2 2 2 3" xfId="16399" xr:uid="{00000000-0005-0000-0000-00005A1C0000}"/>
    <cellStyle name="Migliaia 14 3 2 2 2 4" xfId="21701" xr:uid="{00000000-0005-0000-0000-00005B1C0000}"/>
    <cellStyle name="Migliaia 14 3 2 3" xfId="2532" xr:uid="{00000000-0005-0000-0000-00005C1C0000}"/>
    <cellStyle name="Migliaia 14 3 2 3 2" xfId="13233" xr:uid="{00000000-0005-0000-0000-00005D1C0000}"/>
    <cellStyle name="Migliaia 14 3 2 3 2 2" xfId="19051" xr:uid="{00000000-0005-0000-0000-00005E1C0000}"/>
    <cellStyle name="Migliaia 14 3 2 3 2 3" xfId="24353" xr:uid="{00000000-0005-0000-0000-00005F1C0000}"/>
    <cellStyle name="Migliaia 14 3 2 3 3" xfId="16400" xr:uid="{00000000-0005-0000-0000-0000601C0000}"/>
    <cellStyle name="Migliaia 14 3 2 3 4" xfId="21702" xr:uid="{00000000-0005-0000-0000-0000611C0000}"/>
    <cellStyle name="Migliaia 14 3 2 4" xfId="2533" xr:uid="{00000000-0005-0000-0000-0000621C0000}"/>
    <cellStyle name="Migliaia 14 3 2 4 2" xfId="13234" xr:uid="{00000000-0005-0000-0000-0000631C0000}"/>
    <cellStyle name="Migliaia 14 3 2 4 2 2" xfId="19052" xr:uid="{00000000-0005-0000-0000-0000641C0000}"/>
    <cellStyle name="Migliaia 14 3 2 4 2 3" xfId="24354" xr:uid="{00000000-0005-0000-0000-0000651C0000}"/>
    <cellStyle name="Migliaia 14 3 2 4 3" xfId="16401" xr:uid="{00000000-0005-0000-0000-0000661C0000}"/>
    <cellStyle name="Migliaia 14 3 2 4 4" xfId="21703" xr:uid="{00000000-0005-0000-0000-0000671C0000}"/>
    <cellStyle name="Migliaia 14 3 2 5" xfId="2534" xr:uid="{00000000-0005-0000-0000-0000681C0000}"/>
    <cellStyle name="Migliaia 14 3 2 5 2" xfId="13235" xr:uid="{00000000-0005-0000-0000-0000691C0000}"/>
    <cellStyle name="Migliaia 14 3 2 5 2 2" xfId="19053" xr:uid="{00000000-0005-0000-0000-00006A1C0000}"/>
    <cellStyle name="Migliaia 14 3 2 5 2 3" xfId="24355" xr:uid="{00000000-0005-0000-0000-00006B1C0000}"/>
    <cellStyle name="Migliaia 14 3 2 5 3" xfId="16402" xr:uid="{00000000-0005-0000-0000-00006C1C0000}"/>
    <cellStyle name="Migliaia 14 3 2 5 4" xfId="21704" xr:uid="{00000000-0005-0000-0000-00006D1C0000}"/>
    <cellStyle name="Migliaia 14 3 2 6" xfId="2535" xr:uid="{00000000-0005-0000-0000-00006E1C0000}"/>
    <cellStyle name="Migliaia 14 3 2 6 2" xfId="13236" xr:uid="{00000000-0005-0000-0000-00006F1C0000}"/>
    <cellStyle name="Migliaia 14 3 2 6 2 2" xfId="19054" xr:uid="{00000000-0005-0000-0000-0000701C0000}"/>
    <cellStyle name="Migliaia 14 3 2 6 2 3" xfId="24356" xr:uid="{00000000-0005-0000-0000-0000711C0000}"/>
    <cellStyle name="Migliaia 14 3 2 6 3" xfId="16403" xr:uid="{00000000-0005-0000-0000-0000721C0000}"/>
    <cellStyle name="Migliaia 14 3 2 6 4" xfId="21705" xr:uid="{00000000-0005-0000-0000-0000731C0000}"/>
    <cellStyle name="Migliaia 14 3 3" xfId="2536" xr:uid="{00000000-0005-0000-0000-0000741C0000}"/>
    <cellStyle name="Migliaia 14 3 3 2" xfId="2537" xr:uid="{00000000-0005-0000-0000-0000751C0000}"/>
    <cellStyle name="Migliaia 14 3 3 2 2" xfId="13238" xr:uid="{00000000-0005-0000-0000-0000761C0000}"/>
    <cellStyle name="Migliaia 14 3 3 2 2 2" xfId="19056" xr:uid="{00000000-0005-0000-0000-0000771C0000}"/>
    <cellStyle name="Migliaia 14 3 3 2 2 3" xfId="24358" xr:uid="{00000000-0005-0000-0000-0000781C0000}"/>
    <cellStyle name="Migliaia 14 3 3 2 3" xfId="16405" xr:uid="{00000000-0005-0000-0000-0000791C0000}"/>
    <cellStyle name="Migliaia 14 3 3 2 4" xfId="21707" xr:uid="{00000000-0005-0000-0000-00007A1C0000}"/>
    <cellStyle name="Migliaia 14 3 3 3" xfId="2538" xr:uid="{00000000-0005-0000-0000-00007B1C0000}"/>
    <cellStyle name="Migliaia 14 3 3 3 2" xfId="13239" xr:uid="{00000000-0005-0000-0000-00007C1C0000}"/>
    <cellStyle name="Migliaia 14 3 3 3 2 2" xfId="19057" xr:uid="{00000000-0005-0000-0000-00007D1C0000}"/>
    <cellStyle name="Migliaia 14 3 3 3 2 3" xfId="24359" xr:uid="{00000000-0005-0000-0000-00007E1C0000}"/>
    <cellStyle name="Migliaia 14 3 3 3 3" xfId="16406" xr:uid="{00000000-0005-0000-0000-00007F1C0000}"/>
    <cellStyle name="Migliaia 14 3 3 3 4" xfId="21708" xr:uid="{00000000-0005-0000-0000-0000801C0000}"/>
    <cellStyle name="Migliaia 14 3 3 4" xfId="2539" xr:uid="{00000000-0005-0000-0000-0000811C0000}"/>
    <cellStyle name="Migliaia 14 3 3 4 2" xfId="13240" xr:uid="{00000000-0005-0000-0000-0000821C0000}"/>
    <cellStyle name="Migliaia 14 3 3 4 2 2" xfId="19058" xr:uid="{00000000-0005-0000-0000-0000831C0000}"/>
    <cellStyle name="Migliaia 14 3 3 4 2 3" xfId="24360" xr:uid="{00000000-0005-0000-0000-0000841C0000}"/>
    <cellStyle name="Migliaia 14 3 3 4 3" xfId="16407" xr:uid="{00000000-0005-0000-0000-0000851C0000}"/>
    <cellStyle name="Migliaia 14 3 3 4 4" xfId="21709" xr:uid="{00000000-0005-0000-0000-0000861C0000}"/>
    <cellStyle name="Migliaia 14 3 3 5" xfId="2540" xr:uid="{00000000-0005-0000-0000-0000871C0000}"/>
    <cellStyle name="Migliaia 14 3 3 5 2" xfId="13241" xr:uid="{00000000-0005-0000-0000-0000881C0000}"/>
    <cellStyle name="Migliaia 14 3 3 5 2 2" xfId="19059" xr:uid="{00000000-0005-0000-0000-0000891C0000}"/>
    <cellStyle name="Migliaia 14 3 3 5 2 3" xfId="24361" xr:uid="{00000000-0005-0000-0000-00008A1C0000}"/>
    <cellStyle name="Migliaia 14 3 3 5 3" xfId="16408" xr:uid="{00000000-0005-0000-0000-00008B1C0000}"/>
    <cellStyle name="Migliaia 14 3 3 5 4" xfId="21710" xr:uid="{00000000-0005-0000-0000-00008C1C0000}"/>
    <cellStyle name="Migliaia 14 3 3 6" xfId="13237" xr:uid="{00000000-0005-0000-0000-00008D1C0000}"/>
    <cellStyle name="Migliaia 14 3 3 6 2" xfId="19055" xr:uid="{00000000-0005-0000-0000-00008E1C0000}"/>
    <cellStyle name="Migliaia 14 3 3 6 3" xfId="24357" xr:uid="{00000000-0005-0000-0000-00008F1C0000}"/>
    <cellStyle name="Migliaia 14 3 3 7" xfId="16404" xr:uid="{00000000-0005-0000-0000-0000901C0000}"/>
    <cellStyle name="Migliaia 14 3 3 8" xfId="21706" xr:uid="{00000000-0005-0000-0000-0000911C0000}"/>
    <cellStyle name="Migliaia 14 3 4" xfId="2541" xr:uid="{00000000-0005-0000-0000-0000921C0000}"/>
    <cellStyle name="Migliaia 14 3 4 2" xfId="11938" xr:uid="{00000000-0005-0000-0000-0000931C0000}"/>
    <cellStyle name="Migliaia 14 3 4 3" xfId="11939" xr:uid="{00000000-0005-0000-0000-0000941C0000}"/>
    <cellStyle name="Migliaia 14 3 4 3 2" xfId="15493" xr:uid="{00000000-0005-0000-0000-0000951C0000}"/>
    <cellStyle name="Migliaia 14 3 4 3 2 2" xfId="20839" xr:uid="{00000000-0005-0000-0000-0000961C0000}"/>
    <cellStyle name="Migliaia 14 3 4 3 2 3" xfId="26141" xr:uid="{00000000-0005-0000-0000-0000971C0000}"/>
    <cellStyle name="Migliaia 14 3 4 3 3" xfId="18188" xr:uid="{00000000-0005-0000-0000-0000981C0000}"/>
    <cellStyle name="Migliaia 14 3 4 3 4" xfId="23490" xr:uid="{00000000-0005-0000-0000-0000991C0000}"/>
    <cellStyle name="Migliaia 14 3 4 4" xfId="13242" xr:uid="{00000000-0005-0000-0000-00009A1C0000}"/>
    <cellStyle name="Migliaia 14 3 4 4 2" xfId="19060" xr:uid="{00000000-0005-0000-0000-00009B1C0000}"/>
    <cellStyle name="Migliaia 14 3 4 4 3" xfId="24362" xr:uid="{00000000-0005-0000-0000-00009C1C0000}"/>
    <cellStyle name="Migliaia 14 3 4 5" xfId="16409" xr:uid="{00000000-0005-0000-0000-00009D1C0000}"/>
    <cellStyle name="Migliaia 14 3 4 6" xfId="21711" xr:uid="{00000000-0005-0000-0000-00009E1C0000}"/>
    <cellStyle name="Migliaia 14 3 5" xfId="2542" xr:uid="{00000000-0005-0000-0000-00009F1C0000}"/>
    <cellStyle name="Migliaia 14 3 5 2" xfId="11940" xr:uid="{00000000-0005-0000-0000-0000A01C0000}"/>
    <cellStyle name="Migliaia 14 3 5 2 2" xfId="15494" xr:uid="{00000000-0005-0000-0000-0000A11C0000}"/>
    <cellStyle name="Migliaia 14 3 5 2 2 2" xfId="20840" xr:uid="{00000000-0005-0000-0000-0000A21C0000}"/>
    <cellStyle name="Migliaia 14 3 5 2 2 3" xfId="26142" xr:uid="{00000000-0005-0000-0000-0000A31C0000}"/>
    <cellStyle name="Migliaia 14 3 5 2 3" xfId="18189" xr:uid="{00000000-0005-0000-0000-0000A41C0000}"/>
    <cellStyle name="Migliaia 14 3 5 2 4" xfId="23491" xr:uid="{00000000-0005-0000-0000-0000A51C0000}"/>
    <cellStyle name="Migliaia 14 3 5 3" xfId="13243" xr:uid="{00000000-0005-0000-0000-0000A61C0000}"/>
    <cellStyle name="Migliaia 14 3 5 3 2" xfId="19061" xr:uid="{00000000-0005-0000-0000-0000A71C0000}"/>
    <cellStyle name="Migliaia 14 3 5 3 3" xfId="24363" xr:uid="{00000000-0005-0000-0000-0000A81C0000}"/>
    <cellStyle name="Migliaia 14 3 5 4" xfId="16410" xr:uid="{00000000-0005-0000-0000-0000A91C0000}"/>
    <cellStyle name="Migliaia 14 3 5 5" xfId="21712" xr:uid="{00000000-0005-0000-0000-0000AA1C0000}"/>
    <cellStyle name="Migliaia 14 3 6" xfId="2543" xr:uid="{00000000-0005-0000-0000-0000AB1C0000}"/>
    <cellStyle name="Migliaia 14 3 6 2" xfId="13244" xr:uid="{00000000-0005-0000-0000-0000AC1C0000}"/>
    <cellStyle name="Migliaia 14 3 6 2 2" xfId="19062" xr:uid="{00000000-0005-0000-0000-0000AD1C0000}"/>
    <cellStyle name="Migliaia 14 3 6 2 3" xfId="24364" xr:uid="{00000000-0005-0000-0000-0000AE1C0000}"/>
    <cellStyle name="Migliaia 14 3 6 3" xfId="16411" xr:uid="{00000000-0005-0000-0000-0000AF1C0000}"/>
    <cellStyle name="Migliaia 14 3 6 4" xfId="21713" xr:uid="{00000000-0005-0000-0000-0000B01C0000}"/>
    <cellStyle name="Migliaia 14 3 7" xfId="2544" xr:uid="{00000000-0005-0000-0000-0000B11C0000}"/>
    <cellStyle name="Migliaia 14 3 7 2" xfId="13245" xr:uid="{00000000-0005-0000-0000-0000B21C0000}"/>
    <cellStyle name="Migliaia 14 3 7 2 2" xfId="19063" xr:uid="{00000000-0005-0000-0000-0000B31C0000}"/>
    <cellStyle name="Migliaia 14 3 7 2 3" xfId="24365" xr:uid="{00000000-0005-0000-0000-0000B41C0000}"/>
    <cellStyle name="Migliaia 14 3 7 3" xfId="16412" xr:uid="{00000000-0005-0000-0000-0000B51C0000}"/>
    <cellStyle name="Migliaia 14 3 7 4" xfId="21714" xr:uid="{00000000-0005-0000-0000-0000B61C0000}"/>
    <cellStyle name="Migliaia 14 3 8" xfId="2545" xr:uid="{00000000-0005-0000-0000-0000B71C0000}"/>
    <cellStyle name="Migliaia 14 3 8 2" xfId="13246" xr:uid="{00000000-0005-0000-0000-0000B81C0000}"/>
    <cellStyle name="Migliaia 14 3 8 2 2" xfId="19064" xr:uid="{00000000-0005-0000-0000-0000B91C0000}"/>
    <cellStyle name="Migliaia 14 3 8 2 3" xfId="24366" xr:uid="{00000000-0005-0000-0000-0000BA1C0000}"/>
    <cellStyle name="Migliaia 14 3 8 3" xfId="16413" xr:uid="{00000000-0005-0000-0000-0000BB1C0000}"/>
    <cellStyle name="Migliaia 14 3 8 4" xfId="21715" xr:uid="{00000000-0005-0000-0000-0000BC1C0000}"/>
    <cellStyle name="Migliaia 14 4" xfId="2546" xr:uid="{00000000-0005-0000-0000-0000BD1C0000}"/>
    <cellStyle name="Migliaia 14 4 2" xfId="2547" xr:uid="{00000000-0005-0000-0000-0000BE1C0000}"/>
    <cellStyle name="Migliaia 14 4 2 2" xfId="2548" xr:uid="{00000000-0005-0000-0000-0000BF1C0000}"/>
    <cellStyle name="Migliaia 14 4 2 2 2" xfId="13247" xr:uid="{00000000-0005-0000-0000-0000C01C0000}"/>
    <cellStyle name="Migliaia 14 4 2 2 2 2" xfId="19065" xr:uid="{00000000-0005-0000-0000-0000C11C0000}"/>
    <cellStyle name="Migliaia 14 4 2 2 2 3" xfId="24367" xr:uid="{00000000-0005-0000-0000-0000C21C0000}"/>
    <cellStyle name="Migliaia 14 4 2 2 3" xfId="16414" xr:uid="{00000000-0005-0000-0000-0000C31C0000}"/>
    <cellStyle name="Migliaia 14 4 2 2 4" xfId="21716" xr:uid="{00000000-0005-0000-0000-0000C41C0000}"/>
    <cellStyle name="Migliaia 14 4 2 3" xfId="2549" xr:uid="{00000000-0005-0000-0000-0000C51C0000}"/>
    <cellStyle name="Migliaia 14 4 2 3 2" xfId="13248" xr:uid="{00000000-0005-0000-0000-0000C61C0000}"/>
    <cellStyle name="Migliaia 14 4 2 3 2 2" xfId="19066" xr:uid="{00000000-0005-0000-0000-0000C71C0000}"/>
    <cellStyle name="Migliaia 14 4 2 3 2 3" xfId="24368" xr:uid="{00000000-0005-0000-0000-0000C81C0000}"/>
    <cellStyle name="Migliaia 14 4 2 3 3" xfId="16415" xr:uid="{00000000-0005-0000-0000-0000C91C0000}"/>
    <cellStyle name="Migliaia 14 4 2 3 4" xfId="21717" xr:uid="{00000000-0005-0000-0000-0000CA1C0000}"/>
    <cellStyle name="Migliaia 14 4 3" xfId="2550" xr:uid="{00000000-0005-0000-0000-0000CB1C0000}"/>
    <cellStyle name="Migliaia 14 4 3 2" xfId="13249" xr:uid="{00000000-0005-0000-0000-0000CC1C0000}"/>
    <cellStyle name="Migliaia 14 4 3 2 2" xfId="19067" xr:uid="{00000000-0005-0000-0000-0000CD1C0000}"/>
    <cellStyle name="Migliaia 14 4 3 2 3" xfId="24369" xr:uid="{00000000-0005-0000-0000-0000CE1C0000}"/>
    <cellStyle name="Migliaia 14 4 3 3" xfId="16416" xr:uid="{00000000-0005-0000-0000-0000CF1C0000}"/>
    <cellStyle name="Migliaia 14 4 3 4" xfId="21718" xr:uid="{00000000-0005-0000-0000-0000D01C0000}"/>
    <cellStyle name="Migliaia 14 4 4" xfId="2551" xr:uid="{00000000-0005-0000-0000-0000D11C0000}"/>
    <cellStyle name="Migliaia 14 4 4 2" xfId="13250" xr:uid="{00000000-0005-0000-0000-0000D21C0000}"/>
    <cellStyle name="Migliaia 14 4 4 2 2" xfId="19068" xr:uid="{00000000-0005-0000-0000-0000D31C0000}"/>
    <cellStyle name="Migliaia 14 4 4 2 3" xfId="24370" xr:uid="{00000000-0005-0000-0000-0000D41C0000}"/>
    <cellStyle name="Migliaia 14 4 4 3" xfId="16417" xr:uid="{00000000-0005-0000-0000-0000D51C0000}"/>
    <cellStyle name="Migliaia 14 4 4 4" xfId="21719" xr:uid="{00000000-0005-0000-0000-0000D61C0000}"/>
    <cellStyle name="Migliaia 14 4 5" xfId="2552" xr:uid="{00000000-0005-0000-0000-0000D71C0000}"/>
    <cellStyle name="Migliaia 14 4 5 2" xfId="13251" xr:uid="{00000000-0005-0000-0000-0000D81C0000}"/>
    <cellStyle name="Migliaia 14 4 5 2 2" xfId="19069" xr:uid="{00000000-0005-0000-0000-0000D91C0000}"/>
    <cellStyle name="Migliaia 14 4 5 2 3" xfId="24371" xr:uid="{00000000-0005-0000-0000-0000DA1C0000}"/>
    <cellStyle name="Migliaia 14 4 5 3" xfId="16418" xr:uid="{00000000-0005-0000-0000-0000DB1C0000}"/>
    <cellStyle name="Migliaia 14 4 5 4" xfId="21720" xr:uid="{00000000-0005-0000-0000-0000DC1C0000}"/>
    <cellStyle name="Migliaia 14 4 6" xfId="2553" xr:uid="{00000000-0005-0000-0000-0000DD1C0000}"/>
    <cellStyle name="Migliaia 14 4 6 2" xfId="13252" xr:uid="{00000000-0005-0000-0000-0000DE1C0000}"/>
    <cellStyle name="Migliaia 14 4 6 2 2" xfId="19070" xr:uid="{00000000-0005-0000-0000-0000DF1C0000}"/>
    <cellStyle name="Migliaia 14 4 6 2 3" xfId="24372" xr:uid="{00000000-0005-0000-0000-0000E01C0000}"/>
    <cellStyle name="Migliaia 14 4 6 3" xfId="16419" xr:uid="{00000000-0005-0000-0000-0000E11C0000}"/>
    <cellStyle name="Migliaia 14 4 6 4" xfId="21721" xr:uid="{00000000-0005-0000-0000-0000E21C0000}"/>
    <cellStyle name="Migliaia 14 4 7" xfId="2554" xr:uid="{00000000-0005-0000-0000-0000E31C0000}"/>
    <cellStyle name="Migliaia 14 4 7 2" xfId="13253" xr:uid="{00000000-0005-0000-0000-0000E41C0000}"/>
    <cellStyle name="Migliaia 14 4 7 2 2" xfId="19071" xr:uid="{00000000-0005-0000-0000-0000E51C0000}"/>
    <cellStyle name="Migliaia 14 4 7 2 3" xfId="24373" xr:uid="{00000000-0005-0000-0000-0000E61C0000}"/>
    <cellStyle name="Migliaia 14 4 7 3" xfId="16420" xr:uid="{00000000-0005-0000-0000-0000E71C0000}"/>
    <cellStyle name="Migliaia 14 4 7 4" xfId="21722" xr:uid="{00000000-0005-0000-0000-0000E81C0000}"/>
    <cellStyle name="Migliaia 14 5" xfId="2555" xr:uid="{00000000-0005-0000-0000-0000E91C0000}"/>
    <cellStyle name="Migliaia 14 5 2" xfId="2556" xr:uid="{00000000-0005-0000-0000-0000EA1C0000}"/>
    <cellStyle name="Migliaia 14 5 2 2" xfId="13254" xr:uid="{00000000-0005-0000-0000-0000EB1C0000}"/>
    <cellStyle name="Migliaia 14 5 2 2 2" xfId="19072" xr:uid="{00000000-0005-0000-0000-0000EC1C0000}"/>
    <cellStyle name="Migliaia 14 5 2 2 3" xfId="24374" xr:uid="{00000000-0005-0000-0000-0000ED1C0000}"/>
    <cellStyle name="Migliaia 14 5 2 3" xfId="16421" xr:uid="{00000000-0005-0000-0000-0000EE1C0000}"/>
    <cellStyle name="Migliaia 14 5 2 4" xfId="21723" xr:uid="{00000000-0005-0000-0000-0000EF1C0000}"/>
    <cellStyle name="Migliaia 14 5 3" xfId="2557" xr:uid="{00000000-0005-0000-0000-0000F01C0000}"/>
    <cellStyle name="Migliaia 14 5 3 2" xfId="13255" xr:uid="{00000000-0005-0000-0000-0000F11C0000}"/>
    <cellStyle name="Migliaia 14 5 3 2 2" xfId="19073" xr:uid="{00000000-0005-0000-0000-0000F21C0000}"/>
    <cellStyle name="Migliaia 14 5 3 2 3" xfId="24375" xr:uid="{00000000-0005-0000-0000-0000F31C0000}"/>
    <cellStyle name="Migliaia 14 5 3 3" xfId="16422" xr:uid="{00000000-0005-0000-0000-0000F41C0000}"/>
    <cellStyle name="Migliaia 14 5 3 4" xfId="21724" xr:uid="{00000000-0005-0000-0000-0000F51C0000}"/>
    <cellStyle name="Migliaia 14 5 4" xfId="2558" xr:uid="{00000000-0005-0000-0000-0000F61C0000}"/>
    <cellStyle name="Migliaia 14 5 4 2" xfId="13256" xr:uid="{00000000-0005-0000-0000-0000F71C0000}"/>
    <cellStyle name="Migliaia 14 5 4 2 2" xfId="19074" xr:uid="{00000000-0005-0000-0000-0000F81C0000}"/>
    <cellStyle name="Migliaia 14 5 4 2 3" xfId="24376" xr:uid="{00000000-0005-0000-0000-0000F91C0000}"/>
    <cellStyle name="Migliaia 14 5 4 3" xfId="16423" xr:uid="{00000000-0005-0000-0000-0000FA1C0000}"/>
    <cellStyle name="Migliaia 14 5 4 4" xfId="21725" xr:uid="{00000000-0005-0000-0000-0000FB1C0000}"/>
    <cellStyle name="Migliaia 14 5 5" xfId="2559" xr:uid="{00000000-0005-0000-0000-0000FC1C0000}"/>
    <cellStyle name="Migliaia 14 5 5 2" xfId="13257" xr:uid="{00000000-0005-0000-0000-0000FD1C0000}"/>
    <cellStyle name="Migliaia 14 5 5 2 2" xfId="19075" xr:uid="{00000000-0005-0000-0000-0000FE1C0000}"/>
    <cellStyle name="Migliaia 14 5 5 2 3" xfId="24377" xr:uid="{00000000-0005-0000-0000-0000FF1C0000}"/>
    <cellStyle name="Migliaia 14 5 5 3" xfId="16424" xr:uid="{00000000-0005-0000-0000-0000001D0000}"/>
    <cellStyle name="Migliaia 14 5 5 4" xfId="21726" xr:uid="{00000000-0005-0000-0000-0000011D0000}"/>
    <cellStyle name="Migliaia 14 5 6" xfId="2560" xr:uid="{00000000-0005-0000-0000-0000021D0000}"/>
    <cellStyle name="Migliaia 14 5 6 2" xfId="13258" xr:uid="{00000000-0005-0000-0000-0000031D0000}"/>
    <cellStyle name="Migliaia 14 5 6 2 2" xfId="19076" xr:uid="{00000000-0005-0000-0000-0000041D0000}"/>
    <cellStyle name="Migliaia 14 5 6 2 3" xfId="24378" xr:uid="{00000000-0005-0000-0000-0000051D0000}"/>
    <cellStyle name="Migliaia 14 5 6 3" xfId="16425" xr:uid="{00000000-0005-0000-0000-0000061D0000}"/>
    <cellStyle name="Migliaia 14 5 6 4" xfId="21727" xr:uid="{00000000-0005-0000-0000-0000071D0000}"/>
    <cellStyle name="Migliaia 14 6" xfId="2561" xr:uid="{00000000-0005-0000-0000-0000081D0000}"/>
    <cellStyle name="Migliaia 14 6 2" xfId="11941" xr:uid="{00000000-0005-0000-0000-0000091D0000}"/>
    <cellStyle name="Migliaia 14 6 3" xfId="11942" xr:uid="{00000000-0005-0000-0000-00000A1D0000}"/>
    <cellStyle name="Migliaia 14 6 3 2" xfId="15495" xr:uid="{00000000-0005-0000-0000-00000B1D0000}"/>
    <cellStyle name="Migliaia 14 6 3 2 2" xfId="20841" xr:uid="{00000000-0005-0000-0000-00000C1D0000}"/>
    <cellStyle name="Migliaia 14 6 3 2 3" xfId="26143" xr:uid="{00000000-0005-0000-0000-00000D1D0000}"/>
    <cellStyle name="Migliaia 14 6 3 3" xfId="18190" xr:uid="{00000000-0005-0000-0000-00000E1D0000}"/>
    <cellStyle name="Migliaia 14 6 3 4" xfId="23492" xr:uid="{00000000-0005-0000-0000-00000F1D0000}"/>
    <cellStyle name="Migliaia 14 6 4" xfId="13259" xr:uid="{00000000-0005-0000-0000-0000101D0000}"/>
    <cellStyle name="Migliaia 14 6 4 2" xfId="19077" xr:uid="{00000000-0005-0000-0000-0000111D0000}"/>
    <cellStyle name="Migliaia 14 6 4 3" xfId="24379" xr:uid="{00000000-0005-0000-0000-0000121D0000}"/>
    <cellStyle name="Migliaia 14 6 5" xfId="16426" xr:uid="{00000000-0005-0000-0000-0000131D0000}"/>
    <cellStyle name="Migliaia 14 6 6" xfId="21728" xr:uid="{00000000-0005-0000-0000-0000141D0000}"/>
    <cellStyle name="Migliaia 14 7" xfId="2562" xr:uid="{00000000-0005-0000-0000-0000151D0000}"/>
    <cellStyle name="Migliaia 14 7 2" xfId="11943" xr:uid="{00000000-0005-0000-0000-0000161D0000}"/>
    <cellStyle name="Migliaia 14 7 2 2" xfId="15496" xr:uid="{00000000-0005-0000-0000-0000171D0000}"/>
    <cellStyle name="Migliaia 14 7 2 2 2" xfId="20842" xr:uid="{00000000-0005-0000-0000-0000181D0000}"/>
    <cellStyle name="Migliaia 14 7 2 2 3" xfId="26144" xr:uid="{00000000-0005-0000-0000-0000191D0000}"/>
    <cellStyle name="Migliaia 14 7 2 3" xfId="18191" xr:uid="{00000000-0005-0000-0000-00001A1D0000}"/>
    <cellStyle name="Migliaia 14 7 2 4" xfId="23493" xr:uid="{00000000-0005-0000-0000-00001B1D0000}"/>
    <cellStyle name="Migliaia 14 7 3" xfId="13260" xr:uid="{00000000-0005-0000-0000-00001C1D0000}"/>
    <cellStyle name="Migliaia 14 7 3 2" xfId="19078" xr:uid="{00000000-0005-0000-0000-00001D1D0000}"/>
    <cellStyle name="Migliaia 14 7 3 3" xfId="24380" xr:uid="{00000000-0005-0000-0000-00001E1D0000}"/>
    <cellStyle name="Migliaia 14 7 4" xfId="16427" xr:uid="{00000000-0005-0000-0000-00001F1D0000}"/>
    <cellStyle name="Migliaia 14 7 5" xfId="21729" xr:uid="{00000000-0005-0000-0000-0000201D0000}"/>
    <cellStyle name="Migliaia 14 8" xfId="2563" xr:uid="{00000000-0005-0000-0000-0000211D0000}"/>
    <cellStyle name="Migliaia 14 8 2" xfId="11944" xr:uid="{00000000-0005-0000-0000-0000221D0000}"/>
    <cellStyle name="Migliaia 14 8 2 2" xfId="15497" xr:uid="{00000000-0005-0000-0000-0000231D0000}"/>
    <cellStyle name="Migliaia 14 8 2 2 2" xfId="20843" xr:uid="{00000000-0005-0000-0000-0000241D0000}"/>
    <cellStyle name="Migliaia 14 8 2 2 3" xfId="26145" xr:uid="{00000000-0005-0000-0000-0000251D0000}"/>
    <cellStyle name="Migliaia 14 8 2 3" xfId="18192" xr:uid="{00000000-0005-0000-0000-0000261D0000}"/>
    <cellStyle name="Migliaia 14 8 2 4" xfId="23494" xr:uid="{00000000-0005-0000-0000-0000271D0000}"/>
    <cellStyle name="Migliaia 14 8 3" xfId="13261" xr:uid="{00000000-0005-0000-0000-0000281D0000}"/>
    <cellStyle name="Migliaia 14 8 3 2" xfId="19079" xr:uid="{00000000-0005-0000-0000-0000291D0000}"/>
    <cellStyle name="Migliaia 14 8 3 3" xfId="24381" xr:uid="{00000000-0005-0000-0000-00002A1D0000}"/>
    <cellStyle name="Migliaia 14 8 4" xfId="16428" xr:uid="{00000000-0005-0000-0000-00002B1D0000}"/>
    <cellStyle name="Migliaia 14 8 5" xfId="21730" xr:uid="{00000000-0005-0000-0000-00002C1D0000}"/>
    <cellStyle name="Migliaia 14 9" xfId="2564" xr:uid="{00000000-0005-0000-0000-00002D1D0000}"/>
    <cellStyle name="Migliaia 14 9 2" xfId="13262" xr:uid="{00000000-0005-0000-0000-00002E1D0000}"/>
    <cellStyle name="Migliaia 14 9 2 2" xfId="19080" xr:uid="{00000000-0005-0000-0000-00002F1D0000}"/>
    <cellStyle name="Migliaia 14 9 2 3" xfId="24382" xr:uid="{00000000-0005-0000-0000-0000301D0000}"/>
    <cellStyle name="Migliaia 14 9 3" xfId="16429" xr:uid="{00000000-0005-0000-0000-0000311D0000}"/>
    <cellStyle name="Migliaia 14 9 4" xfId="21731" xr:uid="{00000000-0005-0000-0000-0000321D0000}"/>
    <cellStyle name="Migliaia 15" xfId="257" xr:uid="{00000000-0005-0000-0000-0000331D0000}"/>
    <cellStyle name="Migliaia 15 10" xfId="13263" xr:uid="{00000000-0005-0000-0000-0000341D0000}"/>
    <cellStyle name="Migliaia 15 10 2" xfId="19081" xr:uid="{00000000-0005-0000-0000-0000351D0000}"/>
    <cellStyle name="Migliaia 15 10 3" xfId="24383" xr:uid="{00000000-0005-0000-0000-0000361D0000}"/>
    <cellStyle name="Migliaia 15 11" xfId="16430" xr:uid="{00000000-0005-0000-0000-0000371D0000}"/>
    <cellStyle name="Migliaia 15 12" xfId="21732" xr:uid="{00000000-0005-0000-0000-0000381D0000}"/>
    <cellStyle name="Migliaia 15 13" xfId="2565" xr:uid="{00000000-0005-0000-0000-0000391D0000}"/>
    <cellStyle name="Migliaia 15 2" xfId="258" xr:uid="{00000000-0005-0000-0000-00003A1D0000}"/>
    <cellStyle name="Migliaia 15 2 2" xfId="2567" xr:uid="{00000000-0005-0000-0000-00003B1D0000}"/>
    <cellStyle name="Migliaia 15 2 2 2" xfId="2568" xr:uid="{00000000-0005-0000-0000-00003C1D0000}"/>
    <cellStyle name="Migliaia 15 2 2 2 2" xfId="13264" xr:uid="{00000000-0005-0000-0000-00003D1D0000}"/>
    <cellStyle name="Migliaia 15 2 2 2 2 2" xfId="19082" xr:uid="{00000000-0005-0000-0000-00003E1D0000}"/>
    <cellStyle name="Migliaia 15 2 2 2 2 3" xfId="24384" xr:uid="{00000000-0005-0000-0000-00003F1D0000}"/>
    <cellStyle name="Migliaia 15 2 2 2 3" xfId="16431" xr:uid="{00000000-0005-0000-0000-0000401D0000}"/>
    <cellStyle name="Migliaia 15 2 2 2 4" xfId="21733" xr:uid="{00000000-0005-0000-0000-0000411D0000}"/>
    <cellStyle name="Migliaia 15 2 2 3" xfId="11945" xr:uid="{00000000-0005-0000-0000-0000421D0000}"/>
    <cellStyle name="Migliaia 15 2 2 3 2" xfId="15498" xr:uid="{00000000-0005-0000-0000-0000431D0000}"/>
    <cellStyle name="Migliaia 15 2 2 3 2 2" xfId="20844" xr:uid="{00000000-0005-0000-0000-0000441D0000}"/>
    <cellStyle name="Migliaia 15 2 2 3 2 3" xfId="26146" xr:uid="{00000000-0005-0000-0000-0000451D0000}"/>
    <cellStyle name="Migliaia 15 2 2 3 3" xfId="18193" xr:uid="{00000000-0005-0000-0000-0000461D0000}"/>
    <cellStyle name="Migliaia 15 2 2 3 4" xfId="23495" xr:uid="{00000000-0005-0000-0000-0000471D0000}"/>
    <cellStyle name="Migliaia 15 2 3" xfId="2569" xr:uid="{00000000-0005-0000-0000-0000481D0000}"/>
    <cellStyle name="Migliaia 15 2 3 2" xfId="11946" xr:uid="{00000000-0005-0000-0000-0000491D0000}"/>
    <cellStyle name="Migliaia 15 2 3 2 2" xfId="15499" xr:uid="{00000000-0005-0000-0000-00004A1D0000}"/>
    <cellStyle name="Migliaia 15 2 3 2 2 2" xfId="20845" xr:uid="{00000000-0005-0000-0000-00004B1D0000}"/>
    <cellStyle name="Migliaia 15 2 3 2 2 3" xfId="26147" xr:uid="{00000000-0005-0000-0000-00004C1D0000}"/>
    <cellStyle name="Migliaia 15 2 3 2 3" xfId="18194" xr:uid="{00000000-0005-0000-0000-00004D1D0000}"/>
    <cellStyle name="Migliaia 15 2 3 2 4" xfId="23496" xr:uid="{00000000-0005-0000-0000-00004E1D0000}"/>
    <cellStyle name="Migliaia 15 2 3 3" xfId="13265" xr:uid="{00000000-0005-0000-0000-00004F1D0000}"/>
    <cellStyle name="Migliaia 15 2 3 3 2" xfId="19083" xr:uid="{00000000-0005-0000-0000-0000501D0000}"/>
    <cellStyle name="Migliaia 15 2 3 3 3" xfId="24385" xr:uid="{00000000-0005-0000-0000-0000511D0000}"/>
    <cellStyle name="Migliaia 15 2 3 4" xfId="16432" xr:uid="{00000000-0005-0000-0000-0000521D0000}"/>
    <cellStyle name="Migliaia 15 2 3 5" xfId="21734" xr:uid="{00000000-0005-0000-0000-0000531D0000}"/>
    <cellStyle name="Migliaia 15 2 4" xfId="2570" xr:uid="{00000000-0005-0000-0000-0000541D0000}"/>
    <cellStyle name="Migliaia 15 2 4 2" xfId="13266" xr:uid="{00000000-0005-0000-0000-0000551D0000}"/>
    <cellStyle name="Migliaia 15 2 4 2 2" xfId="19084" xr:uid="{00000000-0005-0000-0000-0000561D0000}"/>
    <cellStyle name="Migliaia 15 2 4 2 3" xfId="24386" xr:uid="{00000000-0005-0000-0000-0000571D0000}"/>
    <cellStyle name="Migliaia 15 2 4 3" xfId="16433" xr:uid="{00000000-0005-0000-0000-0000581D0000}"/>
    <cellStyle name="Migliaia 15 2 4 4" xfId="21735" xr:uid="{00000000-0005-0000-0000-0000591D0000}"/>
    <cellStyle name="Migliaia 15 2 5" xfId="2571" xr:uid="{00000000-0005-0000-0000-00005A1D0000}"/>
    <cellStyle name="Migliaia 15 2 5 2" xfId="13267" xr:uid="{00000000-0005-0000-0000-00005B1D0000}"/>
    <cellStyle name="Migliaia 15 2 5 2 2" xfId="19085" xr:uid="{00000000-0005-0000-0000-00005C1D0000}"/>
    <cellStyle name="Migliaia 15 2 5 2 3" xfId="24387" xr:uid="{00000000-0005-0000-0000-00005D1D0000}"/>
    <cellStyle name="Migliaia 15 2 5 3" xfId="16434" xr:uid="{00000000-0005-0000-0000-00005E1D0000}"/>
    <cellStyle name="Migliaia 15 2 5 4" xfId="21736" xr:uid="{00000000-0005-0000-0000-00005F1D0000}"/>
    <cellStyle name="Migliaia 15 2 6" xfId="2572" xr:uid="{00000000-0005-0000-0000-0000601D0000}"/>
    <cellStyle name="Migliaia 15 2 6 2" xfId="13268" xr:uid="{00000000-0005-0000-0000-0000611D0000}"/>
    <cellStyle name="Migliaia 15 2 6 2 2" xfId="19086" xr:uid="{00000000-0005-0000-0000-0000621D0000}"/>
    <cellStyle name="Migliaia 15 2 6 2 3" xfId="24388" xr:uid="{00000000-0005-0000-0000-0000631D0000}"/>
    <cellStyle name="Migliaia 15 2 6 3" xfId="16435" xr:uid="{00000000-0005-0000-0000-0000641D0000}"/>
    <cellStyle name="Migliaia 15 2 6 4" xfId="21737" xr:uid="{00000000-0005-0000-0000-0000651D0000}"/>
    <cellStyle name="Migliaia 15 2 7" xfId="2566" xr:uid="{00000000-0005-0000-0000-0000661D0000}"/>
    <cellStyle name="Migliaia 15 3" xfId="2573" xr:uid="{00000000-0005-0000-0000-0000671D0000}"/>
    <cellStyle name="Migliaia 15 3 2" xfId="2574" xr:uid="{00000000-0005-0000-0000-0000681D0000}"/>
    <cellStyle name="Migliaia 15 3 2 2" xfId="2575" xr:uid="{00000000-0005-0000-0000-0000691D0000}"/>
    <cellStyle name="Migliaia 15 3 2 2 2" xfId="2576" xr:uid="{00000000-0005-0000-0000-00006A1D0000}"/>
    <cellStyle name="Migliaia 15 3 2 2 2 2" xfId="13269" xr:uid="{00000000-0005-0000-0000-00006B1D0000}"/>
    <cellStyle name="Migliaia 15 3 2 2 2 2 2" xfId="19087" xr:uid="{00000000-0005-0000-0000-00006C1D0000}"/>
    <cellStyle name="Migliaia 15 3 2 2 2 2 3" xfId="24389" xr:uid="{00000000-0005-0000-0000-00006D1D0000}"/>
    <cellStyle name="Migliaia 15 3 2 2 2 3" xfId="16436" xr:uid="{00000000-0005-0000-0000-00006E1D0000}"/>
    <cellStyle name="Migliaia 15 3 2 2 2 4" xfId="21738" xr:uid="{00000000-0005-0000-0000-00006F1D0000}"/>
    <cellStyle name="Migliaia 15 3 2 3" xfId="2577" xr:uid="{00000000-0005-0000-0000-0000701D0000}"/>
    <cellStyle name="Migliaia 15 3 2 3 2" xfId="13270" xr:uid="{00000000-0005-0000-0000-0000711D0000}"/>
    <cellStyle name="Migliaia 15 3 2 3 2 2" xfId="19088" xr:uid="{00000000-0005-0000-0000-0000721D0000}"/>
    <cellStyle name="Migliaia 15 3 2 3 2 3" xfId="24390" xr:uid="{00000000-0005-0000-0000-0000731D0000}"/>
    <cellStyle name="Migliaia 15 3 2 3 3" xfId="16437" xr:uid="{00000000-0005-0000-0000-0000741D0000}"/>
    <cellStyle name="Migliaia 15 3 2 3 4" xfId="21739" xr:uid="{00000000-0005-0000-0000-0000751D0000}"/>
    <cellStyle name="Migliaia 15 3 2 4" xfId="2578" xr:uid="{00000000-0005-0000-0000-0000761D0000}"/>
    <cellStyle name="Migliaia 15 3 2 4 2" xfId="13271" xr:uid="{00000000-0005-0000-0000-0000771D0000}"/>
    <cellStyle name="Migliaia 15 3 2 4 2 2" xfId="19089" xr:uid="{00000000-0005-0000-0000-0000781D0000}"/>
    <cellStyle name="Migliaia 15 3 2 4 2 3" xfId="24391" xr:uid="{00000000-0005-0000-0000-0000791D0000}"/>
    <cellStyle name="Migliaia 15 3 2 4 3" xfId="16438" xr:uid="{00000000-0005-0000-0000-00007A1D0000}"/>
    <cellStyle name="Migliaia 15 3 2 4 4" xfId="21740" xr:uid="{00000000-0005-0000-0000-00007B1D0000}"/>
    <cellStyle name="Migliaia 15 3 2 5" xfId="2579" xr:uid="{00000000-0005-0000-0000-00007C1D0000}"/>
    <cellStyle name="Migliaia 15 3 2 5 2" xfId="13272" xr:uid="{00000000-0005-0000-0000-00007D1D0000}"/>
    <cellStyle name="Migliaia 15 3 2 5 2 2" xfId="19090" xr:uid="{00000000-0005-0000-0000-00007E1D0000}"/>
    <cellStyle name="Migliaia 15 3 2 5 2 3" xfId="24392" xr:uid="{00000000-0005-0000-0000-00007F1D0000}"/>
    <cellStyle name="Migliaia 15 3 2 5 3" xfId="16439" xr:uid="{00000000-0005-0000-0000-0000801D0000}"/>
    <cellStyle name="Migliaia 15 3 2 5 4" xfId="21741" xr:uid="{00000000-0005-0000-0000-0000811D0000}"/>
    <cellStyle name="Migliaia 15 3 2 6" xfId="2580" xr:uid="{00000000-0005-0000-0000-0000821D0000}"/>
    <cellStyle name="Migliaia 15 3 2 6 2" xfId="13273" xr:uid="{00000000-0005-0000-0000-0000831D0000}"/>
    <cellStyle name="Migliaia 15 3 2 6 2 2" xfId="19091" xr:uid="{00000000-0005-0000-0000-0000841D0000}"/>
    <cellStyle name="Migliaia 15 3 2 6 2 3" xfId="24393" xr:uid="{00000000-0005-0000-0000-0000851D0000}"/>
    <cellStyle name="Migliaia 15 3 2 6 3" xfId="16440" xr:uid="{00000000-0005-0000-0000-0000861D0000}"/>
    <cellStyle name="Migliaia 15 3 2 6 4" xfId="21742" xr:uid="{00000000-0005-0000-0000-0000871D0000}"/>
    <cellStyle name="Migliaia 15 3 3" xfId="2581" xr:uid="{00000000-0005-0000-0000-0000881D0000}"/>
    <cellStyle name="Migliaia 15 3 3 2" xfId="2582" xr:uid="{00000000-0005-0000-0000-0000891D0000}"/>
    <cellStyle name="Migliaia 15 3 3 2 2" xfId="13275" xr:uid="{00000000-0005-0000-0000-00008A1D0000}"/>
    <cellStyle name="Migliaia 15 3 3 2 2 2" xfId="19093" xr:uid="{00000000-0005-0000-0000-00008B1D0000}"/>
    <cellStyle name="Migliaia 15 3 3 2 2 3" xfId="24395" xr:uid="{00000000-0005-0000-0000-00008C1D0000}"/>
    <cellStyle name="Migliaia 15 3 3 2 3" xfId="16442" xr:uid="{00000000-0005-0000-0000-00008D1D0000}"/>
    <cellStyle name="Migliaia 15 3 3 2 4" xfId="21744" xr:uid="{00000000-0005-0000-0000-00008E1D0000}"/>
    <cellStyle name="Migliaia 15 3 3 3" xfId="2583" xr:uid="{00000000-0005-0000-0000-00008F1D0000}"/>
    <cellStyle name="Migliaia 15 3 3 3 2" xfId="13276" xr:uid="{00000000-0005-0000-0000-0000901D0000}"/>
    <cellStyle name="Migliaia 15 3 3 3 2 2" xfId="19094" xr:uid="{00000000-0005-0000-0000-0000911D0000}"/>
    <cellStyle name="Migliaia 15 3 3 3 2 3" xfId="24396" xr:uid="{00000000-0005-0000-0000-0000921D0000}"/>
    <cellStyle name="Migliaia 15 3 3 3 3" xfId="16443" xr:uid="{00000000-0005-0000-0000-0000931D0000}"/>
    <cellStyle name="Migliaia 15 3 3 3 4" xfId="21745" xr:uid="{00000000-0005-0000-0000-0000941D0000}"/>
    <cellStyle name="Migliaia 15 3 3 4" xfId="2584" xr:uid="{00000000-0005-0000-0000-0000951D0000}"/>
    <cellStyle name="Migliaia 15 3 3 4 2" xfId="13277" xr:uid="{00000000-0005-0000-0000-0000961D0000}"/>
    <cellStyle name="Migliaia 15 3 3 4 2 2" xfId="19095" xr:uid="{00000000-0005-0000-0000-0000971D0000}"/>
    <cellStyle name="Migliaia 15 3 3 4 2 3" xfId="24397" xr:uid="{00000000-0005-0000-0000-0000981D0000}"/>
    <cellStyle name="Migliaia 15 3 3 4 3" xfId="16444" xr:uid="{00000000-0005-0000-0000-0000991D0000}"/>
    <cellStyle name="Migliaia 15 3 3 4 4" xfId="21746" xr:uid="{00000000-0005-0000-0000-00009A1D0000}"/>
    <cellStyle name="Migliaia 15 3 3 5" xfId="2585" xr:uid="{00000000-0005-0000-0000-00009B1D0000}"/>
    <cellStyle name="Migliaia 15 3 3 5 2" xfId="13278" xr:uid="{00000000-0005-0000-0000-00009C1D0000}"/>
    <cellStyle name="Migliaia 15 3 3 5 2 2" xfId="19096" xr:uid="{00000000-0005-0000-0000-00009D1D0000}"/>
    <cellStyle name="Migliaia 15 3 3 5 2 3" xfId="24398" xr:uid="{00000000-0005-0000-0000-00009E1D0000}"/>
    <cellStyle name="Migliaia 15 3 3 5 3" xfId="16445" xr:uid="{00000000-0005-0000-0000-00009F1D0000}"/>
    <cellStyle name="Migliaia 15 3 3 5 4" xfId="21747" xr:uid="{00000000-0005-0000-0000-0000A01D0000}"/>
    <cellStyle name="Migliaia 15 3 3 6" xfId="13274" xr:uid="{00000000-0005-0000-0000-0000A11D0000}"/>
    <cellStyle name="Migliaia 15 3 3 6 2" xfId="19092" xr:uid="{00000000-0005-0000-0000-0000A21D0000}"/>
    <cellStyle name="Migliaia 15 3 3 6 3" xfId="24394" xr:uid="{00000000-0005-0000-0000-0000A31D0000}"/>
    <cellStyle name="Migliaia 15 3 3 7" xfId="16441" xr:uid="{00000000-0005-0000-0000-0000A41D0000}"/>
    <cellStyle name="Migliaia 15 3 3 8" xfId="21743" xr:uid="{00000000-0005-0000-0000-0000A51D0000}"/>
    <cellStyle name="Migliaia 15 3 4" xfId="2586" xr:uid="{00000000-0005-0000-0000-0000A61D0000}"/>
    <cellStyle name="Migliaia 15 3 4 2" xfId="11947" xr:uid="{00000000-0005-0000-0000-0000A71D0000}"/>
    <cellStyle name="Migliaia 15 3 4 3" xfId="11948" xr:uid="{00000000-0005-0000-0000-0000A81D0000}"/>
    <cellStyle name="Migliaia 15 3 4 3 2" xfId="15500" xr:uid="{00000000-0005-0000-0000-0000A91D0000}"/>
    <cellStyle name="Migliaia 15 3 4 3 2 2" xfId="20846" xr:uid="{00000000-0005-0000-0000-0000AA1D0000}"/>
    <cellStyle name="Migliaia 15 3 4 3 2 3" xfId="26148" xr:uid="{00000000-0005-0000-0000-0000AB1D0000}"/>
    <cellStyle name="Migliaia 15 3 4 3 3" xfId="18195" xr:uid="{00000000-0005-0000-0000-0000AC1D0000}"/>
    <cellStyle name="Migliaia 15 3 4 3 4" xfId="23497" xr:uid="{00000000-0005-0000-0000-0000AD1D0000}"/>
    <cellStyle name="Migliaia 15 3 4 4" xfId="13279" xr:uid="{00000000-0005-0000-0000-0000AE1D0000}"/>
    <cellStyle name="Migliaia 15 3 4 4 2" xfId="19097" xr:uid="{00000000-0005-0000-0000-0000AF1D0000}"/>
    <cellStyle name="Migliaia 15 3 4 4 3" xfId="24399" xr:uid="{00000000-0005-0000-0000-0000B01D0000}"/>
    <cellStyle name="Migliaia 15 3 4 5" xfId="16446" xr:uid="{00000000-0005-0000-0000-0000B11D0000}"/>
    <cellStyle name="Migliaia 15 3 4 6" xfId="21748" xr:uid="{00000000-0005-0000-0000-0000B21D0000}"/>
    <cellStyle name="Migliaia 15 3 5" xfId="2587" xr:uid="{00000000-0005-0000-0000-0000B31D0000}"/>
    <cellStyle name="Migliaia 15 3 5 2" xfId="11949" xr:uid="{00000000-0005-0000-0000-0000B41D0000}"/>
    <cellStyle name="Migliaia 15 3 5 2 2" xfId="15501" xr:uid="{00000000-0005-0000-0000-0000B51D0000}"/>
    <cellStyle name="Migliaia 15 3 5 2 2 2" xfId="20847" xr:uid="{00000000-0005-0000-0000-0000B61D0000}"/>
    <cellStyle name="Migliaia 15 3 5 2 2 3" xfId="26149" xr:uid="{00000000-0005-0000-0000-0000B71D0000}"/>
    <cellStyle name="Migliaia 15 3 5 2 3" xfId="18196" xr:uid="{00000000-0005-0000-0000-0000B81D0000}"/>
    <cellStyle name="Migliaia 15 3 5 2 4" xfId="23498" xr:uid="{00000000-0005-0000-0000-0000B91D0000}"/>
    <cellStyle name="Migliaia 15 3 5 3" xfId="13280" xr:uid="{00000000-0005-0000-0000-0000BA1D0000}"/>
    <cellStyle name="Migliaia 15 3 5 3 2" xfId="19098" xr:uid="{00000000-0005-0000-0000-0000BB1D0000}"/>
    <cellStyle name="Migliaia 15 3 5 3 3" xfId="24400" xr:uid="{00000000-0005-0000-0000-0000BC1D0000}"/>
    <cellStyle name="Migliaia 15 3 5 4" xfId="16447" xr:uid="{00000000-0005-0000-0000-0000BD1D0000}"/>
    <cellStyle name="Migliaia 15 3 5 5" xfId="21749" xr:uid="{00000000-0005-0000-0000-0000BE1D0000}"/>
    <cellStyle name="Migliaia 15 3 6" xfId="2588" xr:uid="{00000000-0005-0000-0000-0000BF1D0000}"/>
    <cellStyle name="Migliaia 15 3 6 2" xfId="13281" xr:uid="{00000000-0005-0000-0000-0000C01D0000}"/>
    <cellStyle name="Migliaia 15 3 6 2 2" xfId="19099" xr:uid="{00000000-0005-0000-0000-0000C11D0000}"/>
    <cellStyle name="Migliaia 15 3 6 2 3" xfId="24401" xr:uid="{00000000-0005-0000-0000-0000C21D0000}"/>
    <cellStyle name="Migliaia 15 3 6 3" xfId="16448" xr:uid="{00000000-0005-0000-0000-0000C31D0000}"/>
    <cellStyle name="Migliaia 15 3 6 4" xfId="21750" xr:uid="{00000000-0005-0000-0000-0000C41D0000}"/>
    <cellStyle name="Migliaia 15 3 7" xfId="2589" xr:uid="{00000000-0005-0000-0000-0000C51D0000}"/>
    <cellStyle name="Migliaia 15 3 7 2" xfId="13282" xr:uid="{00000000-0005-0000-0000-0000C61D0000}"/>
    <cellStyle name="Migliaia 15 3 7 2 2" xfId="19100" xr:uid="{00000000-0005-0000-0000-0000C71D0000}"/>
    <cellStyle name="Migliaia 15 3 7 2 3" xfId="24402" xr:uid="{00000000-0005-0000-0000-0000C81D0000}"/>
    <cellStyle name="Migliaia 15 3 7 3" xfId="16449" xr:uid="{00000000-0005-0000-0000-0000C91D0000}"/>
    <cellStyle name="Migliaia 15 3 7 4" xfId="21751" xr:uid="{00000000-0005-0000-0000-0000CA1D0000}"/>
    <cellStyle name="Migliaia 15 3 8" xfId="2590" xr:uid="{00000000-0005-0000-0000-0000CB1D0000}"/>
    <cellStyle name="Migliaia 15 3 8 2" xfId="13283" xr:uid="{00000000-0005-0000-0000-0000CC1D0000}"/>
    <cellStyle name="Migliaia 15 3 8 2 2" xfId="19101" xr:uid="{00000000-0005-0000-0000-0000CD1D0000}"/>
    <cellStyle name="Migliaia 15 3 8 2 3" xfId="24403" xr:uid="{00000000-0005-0000-0000-0000CE1D0000}"/>
    <cellStyle name="Migliaia 15 3 8 3" xfId="16450" xr:uid="{00000000-0005-0000-0000-0000CF1D0000}"/>
    <cellStyle name="Migliaia 15 3 8 4" xfId="21752" xr:uid="{00000000-0005-0000-0000-0000D01D0000}"/>
    <cellStyle name="Migliaia 15 4" xfId="2591" xr:uid="{00000000-0005-0000-0000-0000D11D0000}"/>
    <cellStyle name="Migliaia 15 4 2" xfId="2592" xr:uid="{00000000-0005-0000-0000-0000D21D0000}"/>
    <cellStyle name="Migliaia 15 4 2 2" xfId="2593" xr:uid="{00000000-0005-0000-0000-0000D31D0000}"/>
    <cellStyle name="Migliaia 15 4 2 2 2" xfId="13284" xr:uid="{00000000-0005-0000-0000-0000D41D0000}"/>
    <cellStyle name="Migliaia 15 4 2 2 2 2" xfId="19102" xr:uid="{00000000-0005-0000-0000-0000D51D0000}"/>
    <cellStyle name="Migliaia 15 4 2 2 2 3" xfId="24404" xr:uid="{00000000-0005-0000-0000-0000D61D0000}"/>
    <cellStyle name="Migliaia 15 4 2 2 3" xfId="16451" xr:uid="{00000000-0005-0000-0000-0000D71D0000}"/>
    <cellStyle name="Migliaia 15 4 2 2 4" xfId="21753" xr:uid="{00000000-0005-0000-0000-0000D81D0000}"/>
    <cellStyle name="Migliaia 15 4 2 3" xfId="2594" xr:uid="{00000000-0005-0000-0000-0000D91D0000}"/>
    <cellStyle name="Migliaia 15 4 2 3 2" xfId="13285" xr:uid="{00000000-0005-0000-0000-0000DA1D0000}"/>
    <cellStyle name="Migliaia 15 4 2 3 2 2" xfId="19103" xr:uid="{00000000-0005-0000-0000-0000DB1D0000}"/>
    <cellStyle name="Migliaia 15 4 2 3 2 3" xfId="24405" xr:uid="{00000000-0005-0000-0000-0000DC1D0000}"/>
    <cellStyle name="Migliaia 15 4 2 3 3" xfId="16452" xr:uid="{00000000-0005-0000-0000-0000DD1D0000}"/>
    <cellStyle name="Migliaia 15 4 2 3 4" xfId="21754" xr:uid="{00000000-0005-0000-0000-0000DE1D0000}"/>
    <cellStyle name="Migliaia 15 4 3" xfId="2595" xr:uid="{00000000-0005-0000-0000-0000DF1D0000}"/>
    <cellStyle name="Migliaia 15 4 3 2" xfId="13286" xr:uid="{00000000-0005-0000-0000-0000E01D0000}"/>
    <cellStyle name="Migliaia 15 4 3 2 2" xfId="19104" xr:uid="{00000000-0005-0000-0000-0000E11D0000}"/>
    <cellStyle name="Migliaia 15 4 3 2 3" xfId="24406" xr:uid="{00000000-0005-0000-0000-0000E21D0000}"/>
    <cellStyle name="Migliaia 15 4 3 3" xfId="16453" xr:uid="{00000000-0005-0000-0000-0000E31D0000}"/>
    <cellStyle name="Migliaia 15 4 3 4" xfId="21755" xr:uid="{00000000-0005-0000-0000-0000E41D0000}"/>
    <cellStyle name="Migliaia 15 4 4" xfId="2596" xr:uid="{00000000-0005-0000-0000-0000E51D0000}"/>
    <cellStyle name="Migliaia 15 4 4 2" xfId="13287" xr:uid="{00000000-0005-0000-0000-0000E61D0000}"/>
    <cellStyle name="Migliaia 15 4 4 2 2" xfId="19105" xr:uid="{00000000-0005-0000-0000-0000E71D0000}"/>
    <cellStyle name="Migliaia 15 4 4 2 3" xfId="24407" xr:uid="{00000000-0005-0000-0000-0000E81D0000}"/>
    <cellStyle name="Migliaia 15 4 4 3" xfId="16454" xr:uid="{00000000-0005-0000-0000-0000E91D0000}"/>
    <cellStyle name="Migliaia 15 4 4 4" xfId="21756" xr:uid="{00000000-0005-0000-0000-0000EA1D0000}"/>
    <cellStyle name="Migliaia 15 4 5" xfId="2597" xr:uid="{00000000-0005-0000-0000-0000EB1D0000}"/>
    <cellStyle name="Migliaia 15 4 5 2" xfId="13288" xr:uid="{00000000-0005-0000-0000-0000EC1D0000}"/>
    <cellStyle name="Migliaia 15 4 5 2 2" xfId="19106" xr:uid="{00000000-0005-0000-0000-0000ED1D0000}"/>
    <cellStyle name="Migliaia 15 4 5 2 3" xfId="24408" xr:uid="{00000000-0005-0000-0000-0000EE1D0000}"/>
    <cellStyle name="Migliaia 15 4 5 3" xfId="16455" xr:uid="{00000000-0005-0000-0000-0000EF1D0000}"/>
    <cellStyle name="Migliaia 15 4 5 4" xfId="21757" xr:uid="{00000000-0005-0000-0000-0000F01D0000}"/>
    <cellStyle name="Migliaia 15 4 6" xfId="2598" xr:uid="{00000000-0005-0000-0000-0000F11D0000}"/>
    <cellStyle name="Migliaia 15 4 6 2" xfId="13289" xr:uid="{00000000-0005-0000-0000-0000F21D0000}"/>
    <cellStyle name="Migliaia 15 4 6 2 2" xfId="19107" xr:uid="{00000000-0005-0000-0000-0000F31D0000}"/>
    <cellStyle name="Migliaia 15 4 6 2 3" xfId="24409" xr:uid="{00000000-0005-0000-0000-0000F41D0000}"/>
    <cellStyle name="Migliaia 15 4 6 3" xfId="16456" xr:uid="{00000000-0005-0000-0000-0000F51D0000}"/>
    <cellStyle name="Migliaia 15 4 6 4" xfId="21758" xr:uid="{00000000-0005-0000-0000-0000F61D0000}"/>
    <cellStyle name="Migliaia 15 4 7" xfId="2599" xr:uid="{00000000-0005-0000-0000-0000F71D0000}"/>
    <cellStyle name="Migliaia 15 4 7 2" xfId="13290" xr:uid="{00000000-0005-0000-0000-0000F81D0000}"/>
    <cellStyle name="Migliaia 15 4 7 2 2" xfId="19108" xr:uid="{00000000-0005-0000-0000-0000F91D0000}"/>
    <cellStyle name="Migliaia 15 4 7 2 3" xfId="24410" xr:uid="{00000000-0005-0000-0000-0000FA1D0000}"/>
    <cellStyle name="Migliaia 15 4 7 3" xfId="16457" xr:uid="{00000000-0005-0000-0000-0000FB1D0000}"/>
    <cellStyle name="Migliaia 15 4 7 4" xfId="21759" xr:uid="{00000000-0005-0000-0000-0000FC1D0000}"/>
    <cellStyle name="Migliaia 15 5" xfId="2600" xr:uid="{00000000-0005-0000-0000-0000FD1D0000}"/>
    <cellStyle name="Migliaia 15 5 2" xfId="2601" xr:uid="{00000000-0005-0000-0000-0000FE1D0000}"/>
    <cellStyle name="Migliaia 15 5 2 2" xfId="13291" xr:uid="{00000000-0005-0000-0000-0000FF1D0000}"/>
    <cellStyle name="Migliaia 15 5 2 2 2" xfId="19109" xr:uid="{00000000-0005-0000-0000-0000001E0000}"/>
    <cellStyle name="Migliaia 15 5 2 2 3" xfId="24411" xr:uid="{00000000-0005-0000-0000-0000011E0000}"/>
    <cellStyle name="Migliaia 15 5 2 3" xfId="16458" xr:uid="{00000000-0005-0000-0000-0000021E0000}"/>
    <cellStyle name="Migliaia 15 5 2 4" xfId="21760" xr:uid="{00000000-0005-0000-0000-0000031E0000}"/>
    <cellStyle name="Migliaia 15 5 3" xfId="2602" xr:uid="{00000000-0005-0000-0000-0000041E0000}"/>
    <cellStyle name="Migliaia 15 5 3 2" xfId="13292" xr:uid="{00000000-0005-0000-0000-0000051E0000}"/>
    <cellStyle name="Migliaia 15 5 3 2 2" xfId="19110" xr:uid="{00000000-0005-0000-0000-0000061E0000}"/>
    <cellStyle name="Migliaia 15 5 3 2 3" xfId="24412" xr:uid="{00000000-0005-0000-0000-0000071E0000}"/>
    <cellStyle name="Migliaia 15 5 3 3" xfId="16459" xr:uid="{00000000-0005-0000-0000-0000081E0000}"/>
    <cellStyle name="Migliaia 15 5 3 4" xfId="21761" xr:uid="{00000000-0005-0000-0000-0000091E0000}"/>
    <cellStyle name="Migliaia 15 5 4" xfId="2603" xr:uid="{00000000-0005-0000-0000-00000A1E0000}"/>
    <cellStyle name="Migliaia 15 5 4 2" xfId="13293" xr:uid="{00000000-0005-0000-0000-00000B1E0000}"/>
    <cellStyle name="Migliaia 15 5 4 2 2" xfId="19111" xr:uid="{00000000-0005-0000-0000-00000C1E0000}"/>
    <cellStyle name="Migliaia 15 5 4 2 3" xfId="24413" xr:uid="{00000000-0005-0000-0000-00000D1E0000}"/>
    <cellStyle name="Migliaia 15 5 4 3" xfId="16460" xr:uid="{00000000-0005-0000-0000-00000E1E0000}"/>
    <cellStyle name="Migliaia 15 5 4 4" xfId="21762" xr:uid="{00000000-0005-0000-0000-00000F1E0000}"/>
    <cellStyle name="Migliaia 15 5 5" xfId="2604" xr:uid="{00000000-0005-0000-0000-0000101E0000}"/>
    <cellStyle name="Migliaia 15 5 5 2" xfId="13294" xr:uid="{00000000-0005-0000-0000-0000111E0000}"/>
    <cellStyle name="Migliaia 15 5 5 2 2" xfId="19112" xr:uid="{00000000-0005-0000-0000-0000121E0000}"/>
    <cellStyle name="Migliaia 15 5 5 2 3" xfId="24414" xr:uid="{00000000-0005-0000-0000-0000131E0000}"/>
    <cellStyle name="Migliaia 15 5 5 3" xfId="16461" xr:uid="{00000000-0005-0000-0000-0000141E0000}"/>
    <cellStyle name="Migliaia 15 5 5 4" xfId="21763" xr:uid="{00000000-0005-0000-0000-0000151E0000}"/>
    <cellStyle name="Migliaia 15 5 6" xfId="2605" xr:uid="{00000000-0005-0000-0000-0000161E0000}"/>
    <cellStyle name="Migliaia 15 5 6 2" xfId="13295" xr:uid="{00000000-0005-0000-0000-0000171E0000}"/>
    <cellStyle name="Migliaia 15 5 6 2 2" xfId="19113" xr:uid="{00000000-0005-0000-0000-0000181E0000}"/>
    <cellStyle name="Migliaia 15 5 6 2 3" xfId="24415" xr:uid="{00000000-0005-0000-0000-0000191E0000}"/>
    <cellStyle name="Migliaia 15 5 6 3" xfId="16462" xr:uid="{00000000-0005-0000-0000-00001A1E0000}"/>
    <cellStyle name="Migliaia 15 5 6 4" xfId="21764" xr:uid="{00000000-0005-0000-0000-00001B1E0000}"/>
    <cellStyle name="Migliaia 15 6" xfId="2606" xr:uid="{00000000-0005-0000-0000-00001C1E0000}"/>
    <cellStyle name="Migliaia 15 6 2" xfId="11950" xr:uid="{00000000-0005-0000-0000-00001D1E0000}"/>
    <cellStyle name="Migliaia 15 6 3" xfId="11951" xr:uid="{00000000-0005-0000-0000-00001E1E0000}"/>
    <cellStyle name="Migliaia 15 6 3 2" xfId="15502" xr:uid="{00000000-0005-0000-0000-00001F1E0000}"/>
    <cellStyle name="Migliaia 15 6 3 2 2" xfId="20848" xr:uid="{00000000-0005-0000-0000-0000201E0000}"/>
    <cellStyle name="Migliaia 15 6 3 2 3" xfId="26150" xr:uid="{00000000-0005-0000-0000-0000211E0000}"/>
    <cellStyle name="Migliaia 15 6 3 3" xfId="18197" xr:uid="{00000000-0005-0000-0000-0000221E0000}"/>
    <cellStyle name="Migliaia 15 6 3 4" xfId="23499" xr:uid="{00000000-0005-0000-0000-0000231E0000}"/>
    <cellStyle name="Migliaia 15 6 4" xfId="13296" xr:uid="{00000000-0005-0000-0000-0000241E0000}"/>
    <cellStyle name="Migliaia 15 6 4 2" xfId="19114" xr:uid="{00000000-0005-0000-0000-0000251E0000}"/>
    <cellStyle name="Migliaia 15 6 4 3" xfId="24416" xr:uid="{00000000-0005-0000-0000-0000261E0000}"/>
    <cellStyle name="Migliaia 15 6 5" xfId="16463" xr:uid="{00000000-0005-0000-0000-0000271E0000}"/>
    <cellStyle name="Migliaia 15 6 6" xfId="21765" xr:uid="{00000000-0005-0000-0000-0000281E0000}"/>
    <cellStyle name="Migliaia 15 7" xfId="2607" xr:uid="{00000000-0005-0000-0000-0000291E0000}"/>
    <cellStyle name="Migliaia 15 7 2" xfId="11952" xr:uid="{00000000-0005-0000-0000-00002A1E0000}"/>
    <cellStyle name="Migliaia 15 7 2 2" xfId="15503" xr:uid="{00000000-0005-0000-0000-00002B1E0000}"/>
    <cellStyle name="Migliaia 15 7 2 2 2" xfId="20849" xr:uid="{00000000-0005-0000-0000-00002C1E0000}"/>
    <cellStyle name="Migliaia 15 7 2 2 3" xfId="26151" xr:uid="{00000000-0005-0000-0000-00002D1E0000}"/>
    <cellStyle name="Migliaia 15 7 2 3" xfId="18198" xr:uid="{00000000-0005-0000-0000-00002E1E0000}"/>
    <cellStyle name="Migliaia 15 7 2 4" xfId="23500" xr:uid="{00000000-0005-0000-0000-00002F1E0000}"/>
    <cellStyle name="Migliaia 15 7 3" xfId="13297" xr:uid="{00000000-0005-0000-0000-0000301E0000}"/>
    <cellStyle name="Migliaia 15 7 3 2" xfId="19115" xr:uid="{00000000-0005-0000-0000-0000311E0000}"/>
    <cellStyle name="Migliaia 15 7 3 3" xfId="24417" xr:uid="{00000000-0005-0000-0000-0000321E0000}"/>
    <cellStyle name="Migliaia 15 7 4" xfId="16464" xr:uid="{00000000-0005-0000-0000-0000331E0000}"/>
    <cellStyle name="Migliaia 15 7 5" xfId="21766" xr:uid="{00000000-0005-0000-0000-0000341E0000}"/>
    <cellStyle name="Migliaia 15 8" xfId="2608" xr:uid="{00000000-0005-0000-0000-0000351E0000}"/>
    <cellStyle name="Migliaia 15 8 2" xfId="11953" xr:uid="{00000000-0005-0000-0000-0000361E0000}"/>
    <cellStyle name="Migliaia 15 8 2 2" xfId="15504" xr:uid="{00000000-0005-0000-0000-0000371E0000}"/>
    <cellStyle name="Migliaia 15 8 2 2 2" xfId="20850" xr:uid="{00000000-0005-0000-0000-0000381E0000}"/>
    <cellStyle name="Migliaia 15 8 2 2 3" xfId="26152" xr:uid="{00000000-0005-0000-0000-0000391E0000}"/>
    <cellStyle name="Migliaia 15 8 2 3" xfId="18199" xr:uid="{00000000-0005-0000-0000-00003A1E0000}"/>
    <cellStyle name="Migliaia 15 8 2 4" xfId="23501" xr:uid="{00000000-0005-0000-0000-00003B1E0000}"/>
    <cellStyle name="Migliaia 15 8 3" xfId="13298" xr:uid="{00000000-0005-0000-0000-00003C1E0000}"/>
    <cellStyle name="Migliaia 15 8 3 2" xfId="19116" xr:uid="{00000000-0005-0000-0000-00003D1E0000}"/>
    <cellStyle name="Migliaia 15 8 3 3" xfId="24418" xr:uid="{00000000-0005-0000-0000-00003E1E0000}"/>
    <cellStyle name="Migliaia 15 8 4" xfId="16465" xr:uid="{00000000-0005-0000-0000-00003F1E0000}"/>
    <cellStyle name="Migliaia 15 8 5" xfId="21767" xr:uid="{00000000-0005-0000-0000-0000401E0000}"/>
    <cellStyle name="Migliaia 15 9" xfId="2609" xr:uid="{00000000-0005-0000-0000-0000411E0000}"/>
    <cellStyle name="Migliaia 15 9 2" xfId="13299" xr:uid="{00000000-0005-0000-0000-0000421E0000}"/>
    <cellStyle name="Migliaia 15 9 2 2" xfId="19117" xr:uid="{00000000-0005-0000-0000-0000431E0000}"/>
    <cellStyle name="Migliaia 15 9 2 3" xfId="24419" xr:uid="{00000000-0005-0000-0000-0000441E0000}"/>
    <cellStyle name="Migliaia 15 9 3" xfId="16466" xr:uid="{00000000-0005-0000-0000-0000451E0000}"/>
    <cellStyle name="Migliaia 15 9 4" xfId="21768" xr:uid="{00000000-0005-0000-0000-0000461E0000}"/>
    <cellStyle name="Migliaia 16" xfId="259" xr:uid="{00000000-0005-0000-0000-0000471E0000}"/>
    <cellStyle name="Migliaia 16 10" xfId="13300" xr:uid="{00000000-0005-0000-0000-0000481E0000}"/>
    <cellStyle name="Migliaia 16 10 2" xfId="19118" xr:uid="{00000000-0005-0000-0000-0000491E0000}"/>
    <cellStyle name="Migliaia 16 10 3" xfId="24420" xr:uid="{00000000-0005-0000-0000-00004A1E0000}"/>
    <cellStyle name="Migliaia 16 11" xfId="16467" xr:uid="{00000000-0005-0000-0000-00004B1E0000}"/>
    <cellStyle name="Migliaia 16 12" xfId="21769" xr:uid="{00000000-0005-0000-0000-00004C1E0000}"/>
    <cellStyle name="Migliaia 16 13" xfId="2610" xr:uid="{00000000-0005-0000-0000-00004D1E0000}"/>
    <cellStyle name="Migliaia 16 2" xfId="260" xr:uid="{00000000-0005-0000-0000-00004E1E0000}"/>
    <cellStyle name="Migliaia 16 2 2" xfId="2612" xr:uid="{00000000-0005-0000-0000-00004F1E0000}"/>
    <cellStyle name="Migliaia 16 2 2 2" xfId="2613" xr:uid="{00000000-0005-0000-0000-0000501E0000}"/>
    <cellStyle name="Migliaia 16 2 2 2 2" xfId="13301" xr:uid="{00000000-0005-0000-0000-0000511E0000}"/>
    <cellStyle name="Migliaia 16 2 2 2 2 2" xfId="19119" xr:uid="{00000000-0005-0000-0000-0000521E0000}"/>
    <cellStyle name="Migliaia 16 2 2 2 2 3" xfId="24421" xr:uid="{00000000-0005-0000-0000-0000531E0000}"/>
    <cellStyle name="Migliaia 16 2 2 2 3" xfId="16468" xr:uid="{00000000-0005-0000-0000-0000541E0000}"/>
    <cellStyle name="Migliaia 16 2 2 2 4" xfId="21770" xr:uid="{00000000-0005-0000-0000-0000551E0000}"/>
    <cellStyle name="Migliaia 16 2 2 3" xfId="11954" xr:uid="{00000000-0005-0000-0000-0000561E0000}"/>
    <cellStyle name="Migliaia 16 2 2 3 2" xfId="15505" xr:uid="{00000000-0005-0000-0000-0000571E0000}"/>
    <cellStyle name="Migliaia 16 2 2 3 2 2" xfId="20851" xr:uid="{00000000-0005-0000-0000-0000581E0000}"/>
    <cellStyle name="Migliaia 16 2 2 3 2 3" xfId="26153" xr:uid="{00000000-0005-0000-0000-0000591E0000}"/>
    <cellStyle name="Migliaia 16 2 2 3 3" xfId="18200" xr:uid="{00000000-0005-0000-0000-00005A1E0000}"/>
    <cellStyle name="Migliaia 16 2 2 3 4" xfId="23502" xr:uid="{00000000-0005-0000-0000-00005B1E0000}"/>
    <cellStyle name="Migliaia 16 2 3" xfId="2614" xr:uid="{00000000-0005-0000-0000-00005C1E0000}"/>
    <cellStyle name="Migliaia 16 2 3 2" xfId="11955" xr:uid="{00000000-0005-0000-0000-00005D1E0000}"/>
    <cellStyle name="Migliaia 16 2 3 2 2" xfId="15506" xr:uid="{00000000-0005-0000-0000-00005E1E0000}"/>
    <cellStyle name="Migliaia 16 2 3 2 2 2" xfId="20852" xr:uid="{00000000-0005-0000-0000-00005F1E0000}"/>
    <cellStyle name="Migliaia 16 2 3 2 2 3" xfId="26154" xr:uid="{00000000-0005-0000-0000-0000601E0000}"/>
    <cellStyle name="Migliaia 16 2 3 2 3" xfId="18201" xr:uid="{00000000-0005-0000-0000-0000611E0000}"/>
    <cellStyle name="Migliaia 16 2 3 2 4" xfId="23503" xr:uid="{00000000-0005-0000-0000-0000621E0000}"/>
    <cellStyle name="Migliaia 16 2 3 3" xfId="13302" xr:uid="{00000000-0005-0000-0000-0000631E0000}"/>
    <cellStyle name="Migliaia 16 2 3 3 2" xfId="19120" xr:uid="{00000000-0005-0000-0000-0000641E0000}"/>
    <cellStyle name="Migliaia 16 2 3 3 3" xfId="24422" xr:uid="{00000000-0005-0000-0000-0000651E0000}"/>
    <cellStyle name="Migliaia 16 2 3 4" xfId="16469" xr:uid="{00000000-0005-0000-0000-0000661E0000}"/>
    <cellStyle name="Migliaia 16 2 3 5" xfId="21771" xr:uid="{00000000-0005-0000-0000-0000671E0000}"/>
    <cellStyle name="Migliaia 16 2 4" xfId="2615" xr:uid="{00000000-0005-0000-0000-0000681E0000}"/>
    <cellStyle name="Migliaia 16 2 4 2" xfId="13303" xr:uid="{00000000-0005-0000-0000-0000691E0000}"/>
    <cellStyle name="Migliaia 16 2 4 2 2" xfId="19121" xr:uid="{00000000-0005-0000-0000-00006A1E0000}"/>
    <cellStyle name="Migliaia 16 2 4 2 3" xfId="24423" xr:uid="{00000000-0005-0000-0000-00006B1E0000}"/>
    <cellStyle name="Migliaia 16 2 4 3" xfId="16470" xr:uid="{00000000-0005-0000-0000-00006C1E0000}"/>
    <cellStyle name="Migliaia 16 2 4 4" xfId="21772" xr:uid="{00000000-0005-0000-0000-00006D1E0000}"/>
    <cellStyle name="Migliaia 16 2 5" xfId="2616" xr:uid="{00000000-0005-0000-0000-00006E1E0000}"/>
    <cellStyle name="Migliaia 16 2 5 2" xfId="13304" xr:uid="{00000000-0005-0000-0000-00006F1E0000}"/>
    <cellStyle name="Migliaia 16 2 5 2 2" xfId="19122" xr:uid="{00000000-0005-0000-0000-0000701E0000}"/>
    <cellStyle name="Migliaia 16 2 5 2 3" xfId="24424" xr:uid="{00000000-0005-0000-0000-0000711E0000}"/>
    <cellStyle name="Migliaia 16 2 5 3" xfId="16471" xr:uid="{00000000-0005-0000-0000-0000721E0000}"/>
    <cellStyle name="Migliaia 16 2 5 4" xfId="21773" xr:uid="{00000000-0005-0000-0000-0000731E0000}"/>
    <cellStyle name="Migliaia 16 2 6" xfId="2617" xr:uid="{00000000-0005-0000-0000-0000741E0000}"/>
    <cellStyle name="Migliaia 16 2 6 2" xfId="13305" xr:uid="{00000000-0005-0000-0000-0000751E0000}"/>
    <cellStyle name="Migliaia 16 2 6 2 2" xfId="19123" xr:uid="{00000000-0005-0000-0000-0000761E0000}"/>
    <cellStyle name="Migliaia 16 2 6 2 3" xfId="24425" xr:uid="{00000000-0005-0000-0000-0000771E0000}"/>
    <cellStyle name="Migliaia 16 2 6 3" xfId="16472" xr:uid="{00000000-0005-0000-0000-0000781E0000}"/>
    <cellStyle name="Migliaia 16 2 6 4" xfId="21774" xr:uid="{00000000-0005-0000-0000-0000791E0000}"/>
    <cellStyle name="Migliaia 16 2 7" xfId="2611" xr:uid="{00000000-0005-0000-0000-00007A1E0000}"/>
    <cellStyle name="Migliaia 16 3" xfId="2618" xr:uid="{00000000-0005-0000-0000-00007B1E0000}"/>
    <cellStyle name="Migliaia 16 3 2" xfId="2619" xr:uid="{00000000-0005-0000-0000-00007C1E0000}"/>
    <cellStyle name="Migliaia 16 3 2 2" xfId="2620" xr:uid="{00000000-0005-0000-0000-00007D1E0000}"/>
    <cellStyle name="Migliaia 16 3 2 2 2" xfId="2621" xr:uid="{00000000-0005-0000-0000-00007E1E0000}"/>
    <cellStyle name="Migliaia 16 3 2 2 2 2" xfId="13306" xr:uid="{00000000-0005-0000-0000-00007F1E0000}"/>
    <cellStyle name="Migliaia 16 3 2 2 2 2 2" xfId="19124" xr:uid="{00000000-0005-0000-0000-0000801E0000}"/>
    <cellStyle name="Migliaia 16 3 2 2 2 2 3" xfId="24426" xr:uid="{00000000-0005-0000-0000-0000811E0000}"/>
    <cellStyle name="Migliaia 16 3 2 2 2 3" xfId="16473" xr:uid="{00000000-0005-0000-0000-0000821E0000}"/>
    <cellStyle name="Migliaia 16 3 2 2 2 4" xfId="21775" xr:uid="{00000000-0005-0000-0000-0000831E0000}"/>
    <cellStyle name="Migliaia 16 3 2 3" xfId="2622" xr:uid="{00000000-0005-0000-0000-0000841E0000}"/>
    <cellStyle name="Migliaia 16 3 2 3 2" xfId="13307" xr:uid="{00000000-0005-0000-0000-0000851E0000}"/>
    <cellStyle name="Migliaia 16 3 2 3 2 2" xfId="19125" xr:uid="{00000000-0005-0000-0000-0000861E0000}"/>
    <cellStyle name="Migliaia 16 3 2 3 2 3" xfId="24427" xr:uid="{00000000-0005-0000-0000-0000871E0000}"/>
    <cellStyle name="Migliaia 16 3 2 3 3" xfId="16474" xr:uid="{00000000-0005-0000-0000-0000881E0000}"/>
    <cellStyle name="Migliaia 16 3 2 3 4" xfId="21776" xr:uid="{00000000-0005-0000-0000-0000891E0000}"/>
    <cellStyle name="Migliaia 16 3 2 4" xfId="2623" xr:uid="{00000000-0005-0000-0000-00008A1E0000}"/>
    <cellStyle name="Migliaia 16 3 2 4 2" xfId="13308" xr:uid="{00000000-0005-0000-0000-00008B1E0000}"/>
    <cellStyle name="Migliaia 16 3 2 4 2 2" xfId="19126" xr:uid="{00000000-0005-0000-0000-00008C1E0000}"/>
    <cellStyle name="Migliaia 16 3 2 4 2 3" xfId="24428" xr:uid="{00000000-0005-0000-0000-00008D1E0000}"/>
    <cellStyle name="Migliaia 16 3 2 4 3" xfId="16475" xr:uid="{00000000-0005-0000-0000-00008E1E0000}"/>
    <cellStyle name="Migliaia 16 3 2 4 4" xfId="21777" xr:uid="{00000000-0005-0000-0000-00008F1E0000}"/>
    <cellStyle name="Migliaia 16 3 2 5" xfId="2624" xr:uid="{00000000-0005-0000-0000-0000901E0000}"/>
    <cellStyle name="Migliaia 16 3 2 5 2" xfId="13309" xr:uid="{00000000-0005-0000-0000-0000911E0000}"/>
    <cellStyle name="Migliaia 16 3 2 5 2 2" xfId="19127" xr:uid="{00000000-0005-0000-0000-0000921E0000}"/>
    <cellStyle name="Migliaia 16 3 2 5 2 3" xfId="24429" xr:uid="{00000000-0005-0000-0000-0000931E0000}"/>
    <cellStyle name="Migliaia 16 3 2 5 3" xfId="16476" xr:uid="{00000000-0005-0000-0000-0000941E0000}"/>
    <cellStyle name="Migliaia 16 3 2 5 4" xfId="21778" xr:uid="{00000000-0005-0000-0000-0000951E0000}"/>
    <cellStyle name="Migliaia 16 3 2 6" xfId="2625" xr:uid="{00000000-0005-0000-0000-0000961E0000}"/>
    <cellStyle name="Migliaia 16 3 2 6 2" xfId="13310" xr:uid="{00000000-0005-0000-0000-0000971E0000}"/>
    <cellStyle name="Migliaia 16 3 2 6 2 2" xfId="19128" xr:uid="{00000000-0005-0000-0000-0000981E0000}"/>
    <cellStyle name="Migliaia 16 3 2 6 2 3" xfId="24430" xr:uid="{00000000-0005-0000-0000-0000991E0000}"/>
    <cellStyle name="Migliaia 16 3 2 6 3" xfId="16477" xr:uid="{00000000-0005-0000-0000-00009A1E0000}"/>
    <cellStyle name="Migliaia 16 3 2 6 4" xfId="21779" xr:uid="{00000000-0005-0000-0000-00009B1E0000}"/>
    <cellStyle name="Migliaia 16 3 3" xfId="2626" xr:uid="{00000000-0005-0000-0000-00009C1E0000}"/>
    <cellStyle name="Migliaia 16 3 3 2" xfId="2627" xr:uid="{00000000-0005-0000-0000-00009D1E0000}"/>
    <cellStyle name="Migliaia 16 3 3 2 2" xfId="13312" xr:uid="{00000000-0005-0000-0000-00009E1E0000}"/>
    <cellStyle name="Migliaia 16 3 3 2 2 2" xfId="19130" xr:uid="{00000000-0005-0000-0000-00009F1E0000}"/>
    <cellStyle name="Migliaia 16 3 3 2 2 3" xfId="24432" xr:uid="{00000000-0005-0000-0000-0000A01E0000}"/>
    <cellStyle name="Migliaia 16 3 3 2 3" xfId="16479" xr:uid="{00000000-0005-0000-0000-0000A11E0000}"/>
    <cellStyle name="Migliaia 16 3 3 2 4" xfId="21781" xr:uid="{00000000-0005-0000-0000-0000A21E0000}"/>
    <cellStyle name="Migliaia 16 3 3 3" xfId="2628" xr:uid="{00000000-0005-0000-0000-0000A31E0000}"/>
    <cellStyle name="Migliaia 16 3 3 3 2" xfId="13313" xr:uid="{00000000-0005-0000-0000-0000A41E0000}"/>
    <cellStyle name="Migliaia 16 3 3 3 2 2" xfId="19131" xr:uid="{00000000-0005-0000-0000-0000A51E0000}"/>
    <cellStyle name="Migliaia 16 3 3 3 2 3" xfId="24433" xr:uid="{00000000-0005-0000-0000-0000A61E0000}"/>
    <cellStyle name="Migliaia 16 3 3 3 3" xfId="16480" xr:uid="{00000000-0005-0000-0000-0000A71E0000}"/>
    <cellStyle name="Migliaia 16 3 3 3 4" xfId="21782" xr:uid="{00000000-0005-0000-0000-0000A81E0000}"/>
    <cellStyle name="Migliaia 16 3 3 4" xfId="2629" xr:uid="{00000000-0005-0000-0000-0000A91E0000}"/>
    <cellStyle name="Migliaia 16 3 3 4 2" xfId="13314" xr:uid="{00000000-0005-0000-0000-0000AA1E0000}"/>
    <cellStyle name="Migliaia 16 3 3 4 2 2" xfId="19132" xr:uid="{00000000-0005-0000-0000-0000AB1E0000}"/>
    <cellStyle name="Migliaia 16 3 3 4 2 3" xfId="24434" xr:uid="{00000000-0005-0000-0000-0000AC1E0000}"/>
    <cellStyle name="Migliaia 16 3 3 4 3" xfId="16481" xr:uid="{00000000-0005-0000-0000-0000AD1E0000}"/>
    <cellStyle name="Migliaia 16 3 3 4 4" xfId="21783" xr:uid="{00000000-0005-0000-0000-0000AE1E0000}"/>
    <cellStyle name="Migliaia 16 3 3 5" xfId="2630" xr:uid="{00000000-0005-0000-0000-0000AF1E0000}"/>
    <cellStyle name="Migliaia 16 3 3 5 2" xfId="13315" xr:uid="{00000000-0005-0000-0000-0000B01E0000}"/>
    <cellStyle name="Migliaia 16 3 3 5 2 2" xfId="19133" xr:uid="{00000000-0005-0000-0000-0000B11E0000}"/>
    <cellStyle name="Migliaia 16 3 3 5 2 3" xfId="24435" xr:uid="{00000000-0005-0000-0000-0000B21E0000}"/>
    <cellStyle name="Migliaia 16 3 3 5 3" xfId="16482" xr:uid="{00000000-0005-0000-0000-0000B31E0000}"/>
    <cellStyle name="Migliaia 16 3 3 5 4" xfId="21784" xr:uid="{00000000-0005-0000-0000-0000B41E0000}"/>
    <cellStyle name="Migliaia 16 3 3 6" xfId="13311" xr:uid="{00000000-0005-0000-0000-0000B51E0000}"/>
    <cellStyle name="Migliaia 16 3 3 6 2" xfId="19129" xr:uid="{00000000-0005-0000-0000-0000B61E0000}"/>
    <cellStyle name="Migliaia 16 3 3 6 3" xfId="24431" xr:uid="{00000000-0005-0000-0000-0000B71E0000}"/>
    <cellStyle name="Migliaia 16 3 3 7" xfId="16478" xr:uid="{00000000-0005-0000-0000-0000B81E0000}"/>
    <cellStyle name="Migliaia 16 3 3 8" xfId="21780" xr:uid="{00000000-0005-0000-0000-0000B91E0000}"/>
    <cellStyle name="Migliaia 16 3 4" xfId="2631" xr:uid="{00000000-0005-0000-0000-0000BA1E0000}"/>
    <cellStyle name="Migliaia 16 3 4 2" xfId="11956" xr:uid="{00000000-0005-0000-0000-0000BB1E0000}"/>
    <cellStyle name="Migliaia 16 3 4 3" xfId="11957" xr:uid="{00000000-0005-0000-0000-0000BC1E0000}"/>
    <cellStyle name="Migliaia 16 3 4 3 2" xfId="15507" xr:uid="{00000000-0005-0000-0000-0000BD1E0000}"/>
    <cellStyle name="Migliaia 16 3 4 3 2 2" xfId="20853" xr:uid="{00000000-0005-0000-0000-0000BE1E0000}"/>
    <cellStyle name="Migliaia 16 3 4 3 2 3" xfId="26155" xr:uid="{00000000-0005-0000-0000-0000BF1E0000}"/>
    <cellStyle name="Migliaia 16 3 4 3 3" xfId="18202" xr:uid="{00000000-0005-0000-0000-0000C01E0000}"/>
    <cellStyle name="Migliaia 16 3 4 3 4" xfId="23504" xr:uid="{00000000-0005-0000-0000-0000C11E0000}"/>
    <cellStyle name="Migliaia 16 3 4 4" xfId="13316" xr:uid="{00000000-0005-0000-0000-0000C21E0000}"/>
    <cellStyle name="Migliaia 16 3 4 4 2" xfId="19134" xr:uid="{00000000-0005-0000-0000-0000C31E0000}"/>
    <cellStyle name="Migliaia 16 3 4 4 3" xfId="24436" xr:uid="{00000000-0005-0000-0000-0000C41E0000}"/>
    <cellStyle name="Migliaia 16 3 4 5" xfId="16483" xr:uid="{00000000-0005-0000-0000-0000C51E0000}"/>
    <cellStyle name="Migliaia 16 3 4 6" xfId="21785" xr:uid="{00000000-0005-0000-0000-0000C61E0000}"/>
    <cellStyle name="Migliaia 16 3 5" xfId="2632" xr:uid="{00000000-0005-0000-0000-0000C71E0000}"/>
    <cellStyle name="Migliaia 16 3 5 2" xfId="11958" xr:uid="{00000000-0005-0000-0000-0000C81E0000}"/>
    <cellStyle name="Migliaia 16 3 5 2 2" xfId="15508" xr:uid="{00000000-0005-0000-0000-0000C91E0000}"/>
    <cellStyle name="Migliaia 16 3 5 2 2 2" xfId="20854" xr:uid="{00000000-0005-0000-0000-0000CA1E0000}"/>
    <cellStyle name="Migliaia 16 3 5 2 2 3" xfId="26156" xr:uid="{00000000-0005-0000-0000-0000CB1E0000}"/>
    <cellStyle name="Migliaia 16 3 5 2 3" xfId="18203" xr:uid="{00000000-0005-0000-0000-0000CC1E0000}"/>
    <cellStyle name="Migliaia 16 3 5 2 4" xfId="23505" xr:uid="{00000000-0005-0000-0000-0000CD1E0000}"/>
    <cellStyle name="Migliaia 16 3 5 3" xfId="13317" xr:uid="{00000000-0005-0000-0000-0000CE1E0000}"/>
    <cellStyle name="Migliaia 16 3 5 3 2" xfId="19135" xr:uid="{00000000-0005-0000-0000-0000CF1E0000}"/>
    <cellStyle name="Migliaia 16 3 5 3 3" xfId="24437" xr:uid="{00000000-0005-0000-0000-0000D01E0000}"/>
    <cellStyle name="Migliaia 16 3 5 4" xfId="16484" xr:uid="{00000000-0005-0000-0000-0000D11E0000}"/>
    <cellStyle name="Migliaia 16 3 5 5" xfId="21786" xr:uid="{00000000-0005-0000-0000-0000D21E0000}"/>
    <cellStyle name="Migliaia 16 3 6" xfId="2633" xr:uid="{00000000-0005-0000-0000-0000D31E0000}"/>
    <cellStyle name="Migliaia 16 3 6 2" xfId="13318" xr:uid="{00000000-0005-0000-0000-0000D41E0000}"/>
    <cellStyle name="Migliaia 16 3 6 2 2" xfId="19136" xr:uid="{00000000-0005-0000-0000-0000D51E0000}"/>
    <cellStyle name="Migliaia 16 3 6 2 3" xfId="24438" xr:uid="{00000000-0005-0000-0000-0000D61E0000}"/>
    <cellStyle name="Migliaia 16 3 6 3" xfId="16485" xr:uid="{00000000-0005-0000-0000-0000D71E0000}"/>
    <cellStyle name="Migliaia 16 3 6 4" xfId="21787" xr:uid="{00000000-0005-0000-0000-0000D81E0000}"/>
    <cellStyle name="Migliaia 16 3 7" xfId="2634" xr:uid="{00000000-0005-0000-0000-0000D91E0000}"/>
    <cellStyle name="Migliaia 16 3 7 2" xfId="13319" xr:uid="{00000000-0005-0000-0000-0000DA1E0000}"/>
    <cellStyle name="Migliaia 16 3 7 2 2" xfId="19137" xr:uid="{00000000-0005-0000-0000-0000DB1E0000}"/>
    <cellStyle name="Migliaia 16 3 7 2 3" xfId="24439" xr:uid="{00000000-0005-0000-0000-0000DC1E0000}"/>
    <cellStyle name="Migliaia 16 3 7 3" xfId="16486" xr:uid="{00000000-0005-0000-0000-0000DD1E0000}"/>
    <cellStyle name="Migliaia 16 3 7 4" xfId="21788" xr:uid="{00000000-0005-0000-0000-0000DE1E0000}"/>
    <cellStyle name="Migliaia 16 3 8" xfId="2635" xr:uid="{00000000-0005-0000-0000-0000DF1E0000}"/>
    <cellStyle name="Migliaia 16 3 8 2" xfId="13320" xr:uid="{00000000-0005-0000-0000-0000E01E0000}"/>
    <cellStyle name="Migliaia 16 3 8 2 2" xfId="19138" xr:uid="{00000000-0005-0000-0000-0000E11E0000}"/>
    <cellStyle name="Migliaia 16 3 8 2 3" xfId="24440" xr:uid="{00000000-0005-0000-0000-0000E21E0000}"/>
    <cellStyle name="Migliaia 16 3 8 3" xfId="16487" xr:uid="{00000000-0005-0000-0000-0000E31E0000}"/>
    <cellStyle name="Migliaia 16 3 8 4" xfId="21789" xr:uid="{00000000-0005-0000-0000-0000E41E0000}"/>
    <cellStyle name="Migliaia 16 4" xfId="2636" xr:uid="{00000000-0005-0000-0000-0000E51E0000}"/>
    <cellStyle name="Migliaia 16 4 2" xfId="2637" xr:uid="{00000000-0005-0000-0000-0000E61E0000}"/>
    <cellStyle name="Migliaia 16 4 2 2" xfId="2638" xr:uid="{00000000-0005-0000-0000-0000E71E0000}"/>
    <cellStyle name="Migliaia 16 4 2 2 2" xfId="13321" xr:uid="{00000000-0005-0000-0000-0000E81E0000}"/>
    <cellStyle name="Migliaia 16 4 2 2 2 2" xfId="19139" xr:uid="{00000000-0005-0000-0000-0000E91E0000}"/>
    <cellStyle name="Migliaia 16 4 2 2 2 3" xfId="24441" xr:uid="{00000000-0005-0000-0000-0000EA1E0000}"/>
    <cellStyle name="Migliaia 16 4 2 2 3" xfId="16488" xr:uid="{00000000-0005-0000-0000-0000EB1E0000}"/>
    <cellStyle name="Migliaia 16 4 2 2 4" xfId="21790" xr:uid="{00000000-0005-0000-0000-0000EC1E0000}"/>
    <cellStyle name="Migliaia 16 4 2 3" xfId="2639" xr:uid="{00000000-0005-0000-0000-0000ED1E0000}"/>
    <cellStyle name="Migliaia 16 4 2 3 2" xfId="13322" xr:uid="{00000000-0005-0000-0000-0000EE1E0000}"/>
    <cellStyle name="Migliaia 16 4 2 3 2 2" xfId="19140" xr:uid="{00000000-0005-0000-0000-0000EF1E0000}"/>
    <cellStyle name="Migliaia 16 4 2 3 2 3" xfId="24442" xr:uid="{00000000-0005-0000-0000-0000F01E0000}"/>
    <cellStyle name="Migliaia 16 4 2 3 3" xfId="16489" xr:uid="{00000000-0005-0000-0000-0000F11E0000}"/>
    <cellStyle name="Migliaia 16 4 2 3 4" xfId="21791" xr:uid="{00000000-0005-0000-0000-0000F21E0000}"/>
    <cellStyle name="Migliaia 16 4 3" xfId="2640" xr:uid="{00000000-0005-0000-0000-0000F31E0000}"/>
    <cellStyle name="Migliaia 16 4 3 2" xfId="13323" xr:uid="{00000000-0005-0000-0000-0000F41E0000}"/>
    <cellStyle name="Migliaia 16 4 3 2 2" xfId="19141" xr:uid="{00000000-0005-0000-0000-0000F51E0000}"/>
    <cellStyle name="Migliaia 16 4 3 2 3" xfId="24443" xr:uid="{00000000-0005-0000-0000-0000F61E0000}"/>
    <cellStyle name="Migliaia 16 4 3 3" xfId="16490" xr:uid="{00000000-0005-0000-0000-0000F71E0000}"/>
    <cellStyle name="Migliaia 16 4 3 4" xfId="21792" xr:uid="{00000000-0005-0000-0000-0000F81E0000}"/>
    <cellStyle name="Migliaia 16 4 4" xfId="2641" xr:uid="{00000000-0005-0000-0000-0000F91E0000}"/>
    <cellStyle name="Migliaia 16 4 4 2" xfId="13324" xr:uid="{00000000-0005-0000-0000-0000FA1E0000}"/>
    <cellStyle name="Migliaia 16 4 4 2 2" xfId="19142" xr:uid="{00000000-0005-0000-0000-0000FB1E0000}"/>
    <cellStyle name="Migliaia 16 4 4 2 3" xfId="24444" xr:uid="{00000000-0005-0000-0000-0000FC1E0000}"/>
    <cellStyle name="Migliaia 16 4 4 3" xfId="16491" xr:uid="{00000000-0005-0000-0000-0000FD1E0000}"/>
    <cellStyle name="Migliaia 16 4 4 4" xfId="21793" xr:uid="{00000000-0005-0000-0000-0000FE1E0000}"/>
    <cellStyle name="Migliaia 16 4 5" xfId="2642" xr:uid="{00000000-0005-0000-0000-0000FF1E0000}"/>
    <cellStyle name="Migliaia 16 4 5 2" xfId="13325" xr:uid="{00000000-0005-0000-0000-0000001F0000}"/>
    <cellStyle name="Migliaia 16 4 5 2 2" xfId="19143" xr:uid="{00000000-0005-0000-0000-0000011F0000}"/>
    <cellStyle name="Migliaia 16 4 5 2 3" xfId="24445" xr:uid="{00000000-0005-0000-0000-0000021F0000}"/>
    <cellStyle name="Migliaia 16 4 5 3" xfId="16492" xr:uid="{00000000-0005-0000-0000-0000031F0000}"/>
    <cellStyle name="Migliaia 16 4 5 4" xfId="21794" xr:uid="{00000000-0005-0000-0000-0000041F0000}"/>
    <cellStyle name="Migliaia 16 4 6" xfId="2643" xr:uid="{00000000-0005-0000-0000-0000051F0000}"/>
    <cellStyle name="Migliaia 16 4 6 2" xfId="13326" xr:uid="{00000000-0005-0000-0000-0000061F0000}"/>
    <cellStyle name="Migliaia 16 4 6 2 2" xfId="19144" xr:uid="{00000000-0005-0000-0000-0000071F0000}"/>
    <cellStyle name="Migliaia 16 4 6 2 3" xfId="24446" xr:uid="{00000000-0005-0000-0000-0000081F0000}"/>
    <cellStyle name="Migliaia 16 4 6 3" xfId="16493" xr:uid="{00000000-0005-0000-0000-0000091F0000}"/>
    <cellStyle name="Migliaia 16 4 6 4" xfId="21795" xr:uid="{00000000-0005-0000-0000-00000A1F0000}"/>
    <cellStyle name="Migliaia 16 4 7" xfId="2644" xr:uid="{00000000-0005-0000-0000-00000B1F0000}"/>
    <cellStyle name="Migliaia 16 4 7 2" xfId="13327" xr:uid="{00000000-0005-0000-0000-00000C1F0000}"/>
    <cellStyle name="Migliaia 16 4 7 2 2" xfId="19145" xr:uid="{00000000-0005-0000-0000-00000D1F0000}"/>
    <cellStyle name="Migliaia 16 4 7 2 3" xfId="24447" xr:uid="{00000000-0005-0000-0000-00000E1F0000}"/>
    <cellStyle name="Migliaia 16 4 7 3" xfId="16494" xr:uid="{00000000-0005-0000-0000-00000F1F0000}"/>
    <cellStyle name="Migliaia 16 4 7 4" xfId="21796" xr:uid="{00000000-0005-0000-0000-0000101F0000}"/>
    <cellStyle name="Migliaia 16 5" xfId="2645" xr:uid="{00000000-0005-0000-0000-0000111F0000}"/>
    <cellStyle name="Migliaia 16 5 2" xfId="2646" xr:uid="{00000000-0005-0000-0000-0000121F0000}"/>
    <cellStyle name="Migliaia 16 5 2 2" xfId="13328" xr:uid="{00000000-0005-0000-0000-0000131F0000}"/>
    <cellStyle name="Migliaia 16 5 2 2 2" xfId="19146" xr:uid="{00000000-0005-0000-0000-0000141F0000}"/>
    <cellStyle name="Migliaia 16 5 2 2 3" xfId="24448" xr:uid="{00000000-0005-0000-0000-0000151F0000}"/>
    <cellStyle name="Migliaia 16 5 2 3" xfId="16495" xr:uid="{00000000-0005-0000-0000-0000161F0000}"/>
    <cellStyle name="Migliaia 16 5 2 4" xfId="21797" xr:uid="{00000000-0005-0000-0000-0000171F0000}"/>
    <cellStyle name="Migliaia 16 5 3" xfId="2647" xr:uid="{00000000-0005-0000-0000-0000181F0000}"/>
    <cellStyle name="Migliaia 16 5 3 2" xfId="13329" xr:uid="{00000000-0005-0000-0000-0000191F0000}"/>
    <cellStyle name="Migliaia 16 5 3 2 2" xfId="19147" xr:uid="{00000000-0005-0000-0000-00001A1F0000}"/>
    <cellStyle name="Migliaia 16 5 3 2 3" xfId="24449" xr:uid="{00000000-0005-0000-0000-00001B1F0000}"/>
    <cellStyle name="Migliaia 16 5 3 3" xfId="16496" xr:uid="{00000000-0005-0000-0000-00001C1F0000}"/>
    <cellStyle name="Migliaia 16 5 3 4" xfId="21798" xr:uid="{00000000-0005-0000-0000-00001D1F0000}"/>
    <cellStyle name="Migliaia 16 5 4" xfId="2648" xr:uid="{00000000-0005-0000-0000-00001E1F0000}"/>
    <cellStyle name="Migliaia 16 5 4 2" xfId="13330" xr:uid="{00000000-0005-0000-0000-00001F1F0000}"/>
    <cellStyle name="Migliaia 16 5 4 2 2" xfId="19148" xr:uid="{00000000-0005-0000-0000-0000201F0000}"/>
    <cellStyle name="Migliaia 16 5 4 2 3" xfId="24450" xr:uid="{00000000-0005-0000-0000-0000211F0000}"/>
    <cellStyle name="Migliaia 16 5 4 3" xfId="16497" xr:uid="{00000000-0005-0000-0000-0000221F0000}"/>
    <cellStyle name="Migliaia 16 5 4 4" xfId="21799" xr:uid="{00000000-0005-0000-0000-0000231F0000}"/>
    <cellStyle name="Migliaia 16 5 5" xfId="2649" xr:uid="{00000000-0005-0000-0000-0000241F0000}"/>
    <cellStyle name="Migliaia 16 5 5 2" xfId="13331" xr:uid="{00000000-0005-0000-0000-0000251F0000}"/>
    <cellStyle name="Migliaia 16 5 5 2 2" xfId="19149" xr:uid="{00000000-0005-0000-0000-0000261F0000}"/>
    <cellStyle name="Migliaia 16 5 5 2 3" xfId="24451" xr:uid="{00000000-0005-0000-0000-0000271F0000}"/>
    <cellStyle name="Migliaia 16 5 5 3" xfId="16498" xr:uid="{00000000-0005-0000-0000-0000281F0000}"/>
    <cellStyle name="Migliaia 16 5 5 4" xfId="21800" xr:uid="{00000000-0005-0000-0000-0000291F0000}"/>
    <cellStyle name="Migliaia 16 5 6" xfId="2650" xr:uid="{00000000-0005-0000-0000-00002A1F0000}"/>
    <cellStyle name="Migliaia 16 5 6 2" xfId="13332" xr:uid="{00000000-0005-0000-0000-00002B1F0000}"/>
    <cellStyle name="Migliaia 16 5 6 2 2" xfId="19150" xr:uid="{00000000-0005-0000-0000-00002C1F0000}"/>
    <cellStyle name="Migliaia 16 5 6 2 3" xfId="24452" xr:uid="{00000000-0005-0000-0000-00002D1F0000}"/>
    <cellStyle name="Migliaia 16 5 6 3" xfId="16499" xr:uid="{00000000-0005-0000-0000-00002E1F0000}"/>
    <cellStyle name="Migliaia 16 5 6 4" xfId="21801" xr:uid="{00000000-0005-0000-0000-00002F1F0000}"/>
    <cellStyle name="Migliaia 16 6" xfId="2651" xr:uid="{00000000-0005-0000-0000-0000301F0000}"/>
    <cellStyle name="Migliaia 16 6 2" xfId="11959" xr:uid="{00000000-0005-0000-0000-0000311F0000}"/>
    <cellStyle name="Migliaia 16 6 3" xfId="11960" xr:uid="{00000000-0005-0000-0000-0000321F0000}"/>
    <cellStyle name="Migliaia 16 6 3 2" xfId="15509" xr:uid="{00000000-0005-0000-0000-0000331F0000}"/>
    <cellStyle name="Migliaia 16 6 3 2 2" xfId="20855" xr:uid="{00000000-0005-0000-0000-0000341F0000}"/>
    <cellStyle name="Migliaia 16 6 3 2 3" xfId="26157" xr:uid="{00000000-0005-0000-0000-0000351F0000}"/>
    <cellStyle name="Migliaia 16 6 3 3" xfId="18204" xr:uid="{00000000-0005-0000-0000-0000361F0000}"/>
    <cellStyle name="Migliaia 16 6 3 4" xfId="23506" xr:uid="{00000000-0005-0000-0000-0000371F0000}"/>
    <cellStyle name="Migliaia 16 6 4" xfId="13333" xr:uid="{00000000-0005-0000-0000-0000381F0000}"/>
    <cellStyle name="Migliaia 16 6 4 2" xfId="19151" xr:uid="{00000000-0005-0000-0000-0000391F0000}"/>
    <cellStyle name="Migliaia 16 6 4 3" xfId="24453" xr:uid="{00000000-0005-0000-0000-00003A1F0000}"/>
    <cellStyle name="Migliaia 16 6 5" xfId="16500" xr:uid="{00000000-0005-0000-0000-00003B1F0000}"/>
    <cellStyle name="Migliaia 16 6 6" xfId="21802" xr:uid="{00000000-0005-0000-0000-00003C1F0000}"/>
    <cellStyle name="Migliaia 16 7" xfId="2652" xr:uid="{00000000-0005-0000-0000-00003D1F0000}"/>
    <cellStyle name="Migliaia 16 7 2" xfId="11961" xr:uid="{00000000-0005-0000-0000-00003E1F0000}"/>
    <cellStyle name="Migliaia 16 7 2 2" xfId="15510" xr:uid="{00000000-0005-0000-0000-00003F1F0000}"/>
    <cellStyle name="Migliaia 16 7 2 2 2" xfId="20856" xr:uid="{00000000-0005-0000-0000-0000401F0000}"/>
    <cellStyle name="Migliaia 16 7 2 2 3" xfId="26158" xr:uid="{00000000-0005-0000-0000-0000411F0000}"/>
    <cellStyle name="Migliaia 16 7 2 3" xfId="18205" xr:uid="{00000000-0005-0000-0000-0000421F0000}"/>
    <cellStyle name="Migliaia 16 7 2 4" xfId="23507" xr:uid="{00000000-0005-0000-0000-0000431F0000}"/>
    <cellStyle name="Migliaia 16 7 3" xfId="13334" xr:uid="{00000000-0005-0000-0000-0000441F0000}"/>
    <cellStyle name="Migliaia 16 7 3 2" xfId="19152" xr:uid="{00000000-0005-0000-0000-0000451F0000}"/>
    <cellStyle name="Migliaia 16 7 3 3" xfId="24454" xr:uid="{00000000-0005-0000-0000-0000461F0000}"/>
    <cellStyle name="Migliaia 16 7 4" xfId="16501" xr:uid="{00000000-0005-0000-0000-0000471F0000}"/>
    <cellStyle name="Migliaia 16 7 5" xfId="21803" xr:uid="{00000000-0005-0000-0000-0000481F0000}"/>
    <cellStyle name="Migliaia 16 8" xfId="2653" xr:uid="{00000000-0005-0000-0000-0000491F0000}"/>
    <cellStyle name="Migliaia 16 8 2" xfId="11962" xr:uid="{00000000-0005-0000-0000-00004A1F0000}"/>
    <cellStyle name="Migliaia 16 8 2 2" xfId="15511" xr:uid="{00000000-0005-0000-0000-00004B1F0000}"/>
    <cellStyle name="Migliaia 16 8 2 2 2" xfId="20857" xr:uid="{00000000-0005-0000-0000-00004C1F0000}"/>
    <cellStyle name="Migliaia 16 8 2 2 3" xfId="26159" xr:uid="{00000000-0005-0000-0000-00004D1F0000}"/>
    <cellStyle name="Migliaia 16 8 2 3" xfId="18206" xr:uid="{00000000-0005-0000-0000-00004E1F0000}"/>
    <cellStyle name="Migliaia 16 8 2 4" xfId="23508" xr:uid="{00000000-0005-0000-0000-00004F1F0000}"/>
    <cellStyle name="Migliaia 16 8 3" xfId="13335" xr:uid="{00000000-0005-0000-0000-0000501F0000}"/>
    <cellStyle name="Migliaia 16 8 3 2" xfId="19153" xr:uid="{00000000-0005-0000-0000-0000511F0000}"/>
    <cellStyle name="Migliaia 16 8 3 3" xfId="24455" xr:uid="{00000000-0005-0000-0000-0000521F0000}"/>
    <cellStyle name="Migliaia 16 8 4" xfId="16502" xr:uid="{00000000-0005-0000-0000-0000531F0000}"/>
    <cellStyle name="Migliaia 16 8 5" xfId="21804" xr:uid="{00000000-0005-0000-0000-0000541F0000}"/>
    <cellStyle name="Migliaia 16 9" xfId="2654" xr:uid="{00000000-0005-0000-0000-0000551F0000}"/>
    <cellStyle name="Migliaia 16 9 2" xfId="13336" xr:uid="{00000000-0005-0000-0000-0000561F0000}"/>
    <cellStyle name="Migliaia 16 9 2 2" xfId="19154" xr:uid="{00000000-0005-0000-0000-0000571F0000}"/>
    <cellStyle name="Migliaia 16 9 2 3" xfId="24456" xr:uid="{00000000-0005-0000-0000-0000581F0000}"/>
    <cellStyle name="Migliaia 16 9 3" xfId="16503" xr:uid="{00000000-0005-0000-0000-0000591F0000}"/>
    <cellStyle name="Migliaia 16 9 4" xfId="21805" xr:uid="{00000000-0005-0000-0000-00005A1F0000}"/>
    <cellStyle name="Migliaia 17" xfId="261" xr:uid="{00000000-0005-0000-0000-00005B1F0000}"/>
    <cellStyle name="Migliaia 17 10" xfId="13337" xr:uid="{00000000-0005-0000-0000-00005C1F0000}"/>
    <cellStyle name="Migliaia 17 10 2" xfId="19155" xr:uid="{00000000-0005-0000-0000-00005D1F0000}"/>
    <cellStyle name="Migliaia 17 10 3" xfId="24457" xr:uid="{00000000-0005-0000-0000-00005E1F0000}"/>
    <cellStyle name="Migliaia 17 11" xfId="16504" xr:uid="{00000000-0005-0000-0000-00005F1F0000}"/>
    <cellStyle name="Migliaia 17 12" xfId="21806" xr:uid="{00000000-0005-0000-0000-0000601F0000}"/>
    <cellStyle name="Migliaia 17 13" xfId="2655" xr:uid="{00000000-0005-0000-0000-0000611F0000}"/>
    <cellStyle name="Migliaia 17 2" xfId="262" xr:uid="{00000000-0005-0000-0000-0000621F0000}"/>
    <cellStyle name="Migliaia 17 2 2" xfId="2657" xr:uid="{00000000-0005-0000-0000-0000631F0000}"/>
    <cellStyle name="Migliaia 17 2 2 2" xfId="2658" xr:uid="{00000000-0005-0000-0000-0000641F0000}"/>
    <cellStyle name="Migliaia 17 2 2 2 2" xfId="13338" xr:uid="{00000000-0005-0000-0000-0000651F0000}"/>
    <cellStyle name="Migliaia 17 2 2 2 2 2" xfId="19156" xr:uid="{00000000-0005-0000-0000-0000661F0000}"/>
    <cellStyle name="Migliaia 17 2 2 2 2 3" xfId="24458" xr:uid="{00000000-0005-0000-0000-0000671F0000}"/>
    <cellStyle name="Migliaia 17 2 2 2 3" xfId="16505" xr:uid="{00000000-0005-0000-0000-0000681F0000}"/>
    <cellStyle name="Migliaia 17 2 2 2 4" xfId="21807" xr:uid="{00000000-0005-0000-0000-0000691F0000}"/>
    <cellStyle name="Migliaia 17 2 2 3" xfId="11963" xr:uid="{00000000-0005-0000-0000-00006A1F0000}"/>
    <cellStyle name="Migliaia 17 2 2 3 2" xfId="15512" xr:uid="{00000000-0005-0000-0000-00006B1F0000}"/>
    <cellStyle name="Migliaia 17 2 2 3 2 2" xfId="20858" xr:uid="{00000000-0005-0000-0000-00006C1F0000}"/>
    <cellStyle name="Migliaia 17 2 2 3 2 3" xfId="26160" xr:uid="{00000000-0005-0000-0000-00006D1F0000}"/>
    <cellStyle name="Migliaia 17 2 2 3 3" xfId="18207" xr:uid="{00000000-0005-0000-0000-00006E1F0000}"/>
    <cellStyle name="Migliaia 17 2 2 3 4" xfId="23509" xr:uid="{00000000-0005-0000-0000-00006F1F0000}"/>
    <cellStyle name="Migliaia 17 2 3" xfId="2659" xr:uid="{00000000-0005-0000-0000-0000701F0000}"/>
    <cellStyle name="Migliaia 17 2 3 2" xfId="11964" xr:uid="{00000000-0005-0000-0000-0000711F0000}"/>
    <cellStyle name="Migliaia 17 2 3 2 2" xfId="15513" xr:uid="{00000000-0005-0000-0000-0000721F0000}"/>
    <cellStyle name="Migliaia 17 2 3 2 2 2" xfId="20859" xr:uid="{00000000-0005-0000-0000-0000731F0000}"/>
    <cellStyle name="Migliaia 17 2 3 2 2 3" xfId="26161" xr:uid="{00000000-0005-0000-0000-0000741F0000}"/>
    <cellStyle name="Migliaia 17 2 3 2 3" xfId="18208" xr:uid="{00000000-0005-0000-0000-0000751F0000}"/>
    <cellStyle name="Migliaia 17 2 3 2 4" xfId="23510" xr:uid="{00000000-0005-0000-0000-0000761F0000}"/>
    <cellStyle name="Migliaia 17 2 3 3" xfId="13339" xr:uid="{00000000-0005-0000-0000-0000771F0000}"/>
    <cellStyle name="Migliaia 17 2 3 3 2" xfId="19157" xr:uid="{00000000-0005-0000-0000-0000781F0000}"/>
    <cellStyle name="Migliaia 17 2 3 3 3" xfId="24459" xr:uid="{00000000-0005-0000-0000-0000791F0000}"/>
    <cellStyle name="Migliaia 17 2 3 4" xfId="16506" xr:uid="{00000000-0005-0000-0000-00007A1F0000}"/>
    <cellStyle name="Migliaia 17 2 3 5" xfId="21808" xr:uid="{00000000-0005-0000-0000-00007B1F0000}"/>
    <cellStyle name="Migliaia 17 2 4" xfId="2660" xr:uid="{00000000-0005-0000-0000-00007C1F0000}"/>
    <cellStyle name="Migliaia 17 2 4 2" xfId="13340" xr:uid="{00000000-0005-0000-0000-00007D1F0000}"/>
    <cellStyle name="Migliaia 17 2 4 2 2" xfId="19158" xr:uid="{00000000-0005-0000-0000-00007E1F0000}"/>
    <cellStyle name="Migliaia 17 2 4 2 3" xfId="24460" xr:uid="{00000000-0005-0000-0000-00007F1F0000}"/>
    <cellStyle name="Migliaia 17 2 4 3" xfId="16507" xr:uid="{00000000-0005-0000-0000-0000801F0000}"/>
    <cellStyle name="Migliaia 17 2 4 4" xfId="21809" xr:uid="{00000000-0005-0000-0000-0000811F0000}"/>
    <cellStyle name="Migliaia 17 2 5" xfId="2661" xr:uid="{00000000-0005-0000-0000-0000821F0000}"/>
    <cellStyle name="Migliaia 17 2 5 2" xfId="13341" xr:uid="{00000000-0005-0000-0000-0000831F0000}"/>
    <cellStyle name="Migliaia 17 2 5 2 2" xfId="19159" xr:uid="{00000000-0005-0000-0000-0000841F0000}"/>
    <cellStyle name="Migliaia 17 2 5 2 3" xfId="24461" xr:uid="{00000000-0005-0000-0000-0000851F0000}"/>
    <cellStyle name="Migliaia 17 2 5 3" xfId="16508" xr:uid="{00000000-0005-0000-0000-0000861F0000}"/>
    <cellStyle name="Migliaia 17 2 5 4" xfId="21810" xr:uid="{00000000-0005-0000-0000-0000871F0000}"/>
    <cellStyle name="Migliaia 17 2 6" xfId="2662" xr:uid="{00000000-0005-0000-0000-0000881F0000}"/>
    <cellStyle name="Migliaia 17 2 6 2" xfId="13342" xr:uid="{00000000-0005-0000-0000-0000891F0000}"/>
    <cellStyle name="Migliaia 17 2 6 2 2" xfId="19160" xr:uid="{00000000-0005-0000-0000-00008A1F0000}"/>
    <cellStyle name="Migliaia 17 2 6 2 3" xfId="24462" xr:uid="{00000000-0005-0000-0000-00008B1F0000}"/>
    <cellStyle name="Migliaia 17 2 6 3" xfId="16509" xr:uid="{00000000-0005-0000-0000-00008C1F0000}"/>
    <cellStyle name="Migliaia 17 2 6 4" xfId="21811" xr:uid="{00000000-0005-0000-0000-00008D1F0000}"/>
    <cellStyle name="Migliaia 17 2 7" xfId="2656" xr:uid="{00000000-0005-0000-0000-00008E1F0000}"/>
    <cellStyle name="Migliaia 17 3" xfId="2663" xr:uid="{00000000-0005-0000-0000-00008F1F0000}"/>
    <cellStyle name="Migliaia 17 3 2" xfId="2664" xr:uid="{00000000-0005-0000-0000-0000901F0000}"/>
    <cellStyle name="Migliaia 17 3 2 2" xfId="2665" xr:uid="{00000000-0005-0000-0000-0000911F0000}"/>
    <cellStyle name="Migliaia 17 3 2 2 2" xfId="2666" xr:uid="{00000000-0005-0000-0000-0000921F0000}"/>
    <cellStyle name="Migliaia 17 3 2 2 2 2" xfId="13343" xr:uid="{00000000-0005-0000-0000-0000931F0000}"/>
    <cellStyle name="Migliaia 17 3 2 2 2 2 2" xfId="19161" xr:uid="{00000000-0005-0000-0000-0000941F0000}"/>
    <cellStyle name="Migliaia 17 3 2 2 2 2 3" xfId="24463" xr:uid="{00000000-0005-0000-0000-0000951F0000}"/>
    <cellStyle name="Migliaia 17 3 2 2 2 3" xfId="16510" xr:uid="{00000000-0005-0000-0000-0000961F0000}"/>
    <cellStyle name="Migliaia 17 3 2 2 2 4" xfId="21812" xr:uid="{00000000-0005-0000-0000-0000971F0000}"/>
    <cellStyle name="Migliaia 17 3 2 3" xfId="2667" xr:uid="{00000000-0005-0000-0000-0000981F0000}"/>
    <cellStyle name="Migliaia 17 3 2 3 2" xfId="13344" xr:uid="{00000000-0005-0000-0000-0000991F0000}"/>
    <cellStyle name="Migliaia 17 3 2 3 2 2" xfId="19162" xr:uid="{00000000-0005-0000-0000-00009A1F0000}"/>
    <cellStyle name="Migliaia 17 3 2 3 2 3" xfId="24464" xr:uid="{00000000-0005-0000-0000-00009B1F0000}"/>
    <cellStyle name="Migliaia 17 3 2 3 3" xfId="16511" xr:uid="{00000000-0005-0000-0000-00009C1F0000}"/>
    <cellStyle name="Migliaia 17 3 2 3 4" xfId="21813" xr:uid="{00000000-0005-0000-0000-00009D1F0000}"/>
    <cellStyle name="Migliaia 17 3 2 4" xfId="2668" xr:uid="{00000000-0005-0000-0000-00009E1F0000}"/>
    <cellStyle name="Migliaia 17 3 2 4 2" xfId="13345" xr:uid="{00000000-0005-0000-0000-00009F1F0000}"/>
    <cellStyle name="Migliaia 17 3 2 4 2 2" xfId="19163" xr:uid="{00000000-0005-0000-0000-0000A01F0000}"/>
    <cellStyle name="Migliaia 17 3 2 4 2 3" xfId="24465" xr:uid="{00000000-0005-0000-0000-0000A11F0000}"/>
    <cellStyle name="Migliaia 17 3 2 4 3" xfId="16512" xr:uid="{00000000-0005-0000-0000-0000A21F0000}"/>
    <cellStyle name="Migliaia 17 3 2 4 4" xfId="21814" xr:uid="{00000000-0005-0000-0000-0000A31F0000}"/>
    <cellStyle name="Migliaia 17 3 2 5" xfId="2669" xr:uid="{00000000-0005-0000-0000-0000A41F0000}"/>
    <cellStyle name="Migliaia 17 3 2 5 2" xfId="13346" xr:uid="{00000000-0005-0000-0000-0000A51F0000}"/>
    <cellStyle name="Migliaia 17 3 2 5 2 2" xfId="19164" xr:uid="{00000000-0005-0000-0000-0000A61F0000}"/>
    <cellStyle name="Migliaia 17 3 2 5 2 3" xfId="24466" xr:uid="{00000000-0005-0000-0000-0000A71F0000}"/>
    <cellStyle name="Migliaia 17 3 2 5 3" xfId="16513" xr:uid="{00000000-0005-0000-0000-0000A81F0000}"/>
    <cellStyle name="Migliaia 17 3 2 5 4" xfId="21815" xr:uid="{00000000-0005-0000-0000-0000A91F0000}"/>
    <cellStyle name="Migliaia 17 3 2 6" xfId="2670" xr:uid="{00000000-0005-0000-0000-0000AA1F0000}"/>
    <cellStyle name="Migliaia 17 3 2 6 2" xfId="13347" xr:uid="{00000000-0005-0000-0000-0000AB1F0000}"/>
    <cellStyle name="Migliaia 17 3 2 6 2 2" xfId="19165" xr:uid="{00000000-0005-0000-0000-0000AC1F0000}"/>
    <cellStyle name="Migliaia 17 3 2 6 2 3" xfId="24467" xr:uid="{00000000-0005-0000-0000-0000AD1F0000}"/>
    <cellStyle name="Migliaia 17 3 2 6 3" xfId="16514" xr:uid="{00000000-0005-0000-0000-0000AE1F0000}"/>
    <cellStyle name="Migliaia 17 3 2 6 4" xfId="21816" xr:uid="{00000000-0005-0000-0000-0000AF1F0000}"/>
    <cellStyle name="Migliaia 17 3 3" xfId="2671" xr:uid="{00000000-0005-0000-0000-0000B01F0000}"/>
    <cellStyle name="Migliaia 17 3 3 2" xfId="2672" xr:uid="{00000000-0005-0000-0000-0000B11F0000}"/>
    <cellStyle name="Migliaia 17 3 3 2 2" xfId="13349" xr:uid="{00000000-0005-0000-0000-0000B21F0000}"/>
    <cellStyle name="Migliaia 17 3 3 2 2 2" xfId="19167" xr:uid="{00000000-0005-0000-0000-0000B31F0000}"/>
    <cellStyle name="Migliaia 17 3 3 2 2 3" xfId="24469" xr:uid="{00000000-0005-0000-0000-0000B41F0000}"/>
    <cellStyle name="Migliaia 17 3 3 2 3" xfId="16516" xr:uid="{00000000-0005-0000-0000-0000B51F0000}"/>
    <cellStyle name="Migliaia 17 3 3 2 4" xfId="21818" xr:uid="{00000000-0005-0000-0000-0000B61F0000}"/>
    <cellStyle name="Migliaia 17 3 3 3" xfId="2673" xr:uid="{00000000-0005-0000-0000-0000B71F0000}"/>
    <cellStyle name="Migliaia 17 3 3 3 2" xfId="13350" xr:uid="{00000000-0005-0000-0000-0000B81F0000}"/>
    <cellStyle name="Migliaia 17 3 3 3 2 2" xfId="19168" xr:uid="{00000000-0005-0000-0000-0000B91F0000}"/>
    <cellStyle name="Migliaia 17 3 3 3 2 3" xfId="24470" xr:uid="{00000000-0005-0000-0000-0000BA1F0000}"/>
    <cellStyle name="Migliaia 17 3 3 3 3" xfId="16517" xr:uid="{00000000-0005-0000-0000-0000BB1F0000}"/>
    <cellStyle name="Migliaia 17 3 3 3 4" xfId="21819" xr:uid="{00000000-0005-0000-0000-0000BC1F0000}"/>
    <cellStyle name="Migliaia 17 3 3 4" xfId="2674" xr:uid="{00000000-0005-0000-0000-0000BD1F0000}"/>
    <cellStyle name="Migliaia 17 3 3 4 2" xfId="13351" xr:uid="{00000000-0005-0000-0000-0000BE1F0000}"/>
    <cellStyle name="Migliaia 17 3 3 4 2 2" xfId="19169" xr:uid="{00000000-0005-0000-0000-0000BF1F0000}"/>
    <cellStyle name="Migliaia 17 3 3 4 2 3" xfId="24471" xr:uid="{00000000-0005-0000-0000-0000C01F0000}"/>
    <cellStyle name="Migliaia 17 3 3 4 3" xfId="16518" xr:uid="{00000000-0005-0000-0000-0000C11F0000}"/>
    <cellStyle name="Migliaia 17 3 3 4 4" xfId="21820" xr:uid="{00000000-0005-0000-0000-0000C21F0000}"/>
    <cellStyle name="Migliaia 17 3 3 5" xfId="2675" xr:uid="{00000000-0005-0000-0000-0000C31F0000}"/>
    <cellStyle name="Migliaia 17 3 3 5 2" xfId="13352" xr:uid="{00000000-0005-0000-0000-0000C41F0000}"/>
    <cellStyle name="Migliaia 17 3 3 5 2 2" xfId="19170" xr:uid="{00000000-0005-0000-0000-0000C51F0000}"/>
    <cellStyle name="Migliaia 17 3 3 5 2 3" xfId="24472" xr:uid="{00000000-0005-0000-0000-0000C61F0000}"/>
    <cellStyle name="Migliaia 17 3 3 5 3" xfId="16519" xr:uid="{00000000-0005-0000-0000-0000C71F0000}"/>
    <cellStyle name="Migliaia 17 3 3 5 4" xfId="21821" xr:uid="{00000000-0005-0000-0000-0000C81F0000}"/>
    <cellStyle name="Migliaia 17 3 3 6" xfId="13348" xr:uid="{00000000-0005-0000-0000-0000C91F0000}"/>
    <cellStyle name="Migliaia 17 3 3 6 2" xfId="19166" xr:uid="{00000000-0005-0000-0000-0000CA1F0000}"/>
    <cellStyle name="Migliaia 17 3 3 6 3" xfId="24468" xr:uid="{00000000-0005-0000-0000-0000CB1F0000}"/>
    <cellStyle name="Migliaia 17 3 3 7" xfId="16515" xr:uid="{00000000-0005-0000-0000-0000CC1F0000}"/>
    <cellStyle name="Migliaia 17 3 3 8" xfId="21817" xr:uid="{00000000-0005-0000-0000-0000CD1F0000}"/>
    <cellStyle name="Migliaia 17 3 4" xfId="2676" xr:uid="{00000000-0005-0000-0000-0000CE1F0000}"/>
    <cellStyle name="Migliaia 17 3 4 2" xfId="11965" xr:uid="{00000000-0005-0000-0000-0000CF1F0000}"/>
    <cellStyle name="Migliaia 17 3 4 3" xfId="11966" xr:uid="{00000000-0005-0000-0000-0000D01F0000}"/>
    <cellStyle name="Migliaia 17 3 4 3 2" xfId="15514" xr:uid="{00000000-0005-0000-0000-0000D11F0000}"/>
    <cellStyle name="Migliaia 17 3 4 3 2 2" xfId="20860" xr:uid="{00000000-0005-0000-0000-0000D21F0000}"/>
    <cellStyle name="Migliaia 17 3 4 3 2 3" xfId="26162" xr:uid="{00000000-0005-0000-0000-0000D31F0000}"/>
    <cellStyle name="Migliaia 17 3 4 3 3" xfId="18209" xr:uid="{00000000-0005-0000-0000-0000D41F0000}"/>
    <cellStyle name="Migliaia 17 3 4 3 4" xfId="23511" xr:uid="{00000000-0005-0000-0000-0000D51F0000}"/>
    <cellStyle name="Migliaia 17 3 4 4" xfId="13353" xr:uid="{00000000-0005-0000-0000-0000D61F0000}"/>
    <cellStyle name="Migliaia 17 3 4 4 2" xfId="19171" xr:uid="{00000000-0005-0000-0000-0000D71F0000}"/>
    <cellStyle name="Migliaia 17 3 4 4 3" xfId="24473" xr:uid="{00000000-0005-0000-0000-0000D81F0000}"/>
    <cellStyle name="Migliaia 17 3 4 5" xfId="16520" xr:uid="{00000000-0005-0000-0000-0000D91F0000}"/>
    <cellStyle name="Migliaia 17 3 4 6" xfId="21822" xr:uid="{00000000-0005-0000-0000-0000DA1F0000}"/>
    <cellStyle name="Migliaia 17 3 5" xfId="2677" xr:uid="{00000000-0005-0000-0000-0000DB1F0000}"/>
    <cellStyle name="Migliaia 17 3 5 2" xfId="11967" xr:uid="{00000000-0005-0000-0000-0000DC1F0000}"/>
    <cellStyle name="Migliaia 17 3 5 2 2" xfId="15515" xr:uid="{00000000-0005-0000-0000-0000DD1F0000}"/>
    <cellStyle name="Migliaia 17 3 5 2 2 2" xfId="20861" xr:uid="{00000000-0005-0000-0000-0000DE1F0000}"/>
    <cellStyle name="Migliaia 17 3 5 2 2 3" xfId="26163" xr:uid="{00000000-0005-0000-0000-0000DF1F0000}"/>
    <cellStyle name="Migliaia 17 3 5 2 3" xfId="18210" xr:uid="{00000000-0005-0000-0000-0000E01F0000}"/>
    <cellStyle name="Migliaia 17 3 5 2 4" xfId="23512" xr:uid="{00000000-0005-0000-0000-0000E11F0000}"/>
    <cellStyle name="Migliaia 17 3 5 3" xfId="13354" xr:uid="{00000000-0005-0000-0000-0000E21F0000}"/>
    <cellStyle name="Migliaia 17 3 5 3 2" xfId="19172" xr:uid="{00000000-0005-0000-0000-0000E31F0000}"/>
    <cellStyle name="Migliaia 17 3 5 3 3" xfId="24474" xr:uid="{00000000-0005-0000-0000-0000E41F0000}"/>
    <cellStyle name="Migliaia 17 3 5 4" xfId="16521" xr:uid="{00000000-0005-0000-0000-0000E51F0000}"/>
    <cellStyle name="Migliaia 17 3 5 5" xfId="21823" xr:uid="{00000000-0005-0000-0000-0000E61F0000}"/>
    <cellStyle name="Migliaia 17 3 6" xfId="2678" xr:uid="{00000000-0005-0000-0000-0000E71F0000}"/>
    <cellStyle name="Migliaia 17 3 6 2" xfId="13355" xr:uid="{00000000-0005-0000-0000-0000E81F0000}"/>
    <cellStyle name="Migliaia 17 3 6 2 2" xfId="19173" xr:uid="{00000000-0005-0000-0000-0000E91F0000}"/>
    <cellStyle name="Migliaia 17 3 6 2 3" xfId="24475" xr:uid="{00000000-0005-0000-0000-0000EA1F0000}"/>
    <cellStyle name="Migliaia 17 3 6 3" xfId="16522" xr:uid="{00000000-0005-0000-0000-0000EB1F0000}"/>
    <cellStyle name="Migliaia 17 3 6 4" xfId="21824" xr:uid="{00000000-0005-0000-0000-0000EC1F0000}"/>
    <cellStyle name="Migliaia 17 3 7" xfId="2679" xr:uid="{00000000-0005-0000-0000-0000ED1F0000}"/>
    <cellStyle name="Migliaia 17 3 7 2" xfId="13356" xr:uid="{00000000-0005-0000-0000-0000EE1F0000}"/>
    <cellStyle name="Migliaia 17 3 7 2 2" xfId="19174" xr:uid="{00000000-0005-0000-0000-0000EF1F0000}"/>
    <cellStyle name="Migliaia 17 3 7 2 3" xfId="24476" xr:uid="{00000000-0005-0000-0000-0000F01F0000}"/>
    <cellStyle name="Migliaia 17 3 7 3" xfId="16523" xr:uid="{00000000-0005-0000-0000-0000F11F0000}"/>
    <cellStyle name="Migliaia 17 3 7 4" xfId="21825" xr:uid="{00000000-0005-0000-0000-0000F21F0000}"/>
    <cellStyle name="Migliaia 17 3 8" xfId="2680" xr:uid="{00000000-0005-0000-0000-0000F31F0000}"/>
    <cellStyle name="Migliaia 17 3 8 2" xfId="13357" xr:uid="{00000000-0005-0000-0000-0000F41F0000}"/>
    <cellStyle name="Migliaia 17 3 8 2 2" xfId="19175" xr:uid="{00000000-0005-0000-0000-0000F51F0000}"/>
    <cellStyle name="Migliaia 17 3 8 2 3" xfId="24477" xr:uid="{00000000-0005-0000-0000-0000F61F0000}"/>
    <cellStyle name="Migliaia 17 3 8 3" xfId="16524" xr:uid="{00000000-0005-0000-0000-0000F71F0000}"/>
    <cellStyle name="Migliaia 17 3 8 4" xfId="21826" xr:uid="{00000000-0005-0000-0000-0000F81F0000}"/>
    <cellStyle name="Migliaia 17 4" xfId="2681" xr:uid="{00000000-0005-0000-0000-0000F91F0000}"/>
    <cellStyle name="Migliaia 17 4 2" xfId="2682" xr:uid="{00000000-0005-0000-0000-0000FA1F0000}"/>
    <cellStyle name="Migliaia 17 4 2 2" xfId="2683" xr:uid="{00000000-0005-0000-0000-0000FB1F0000}"/>
    <cellStyle name="Migliaia 17 4 2 2 2" xfId="13358" xr:uid="{00000000-0005-0000-0000-0000FC1F0000}"/>
    <cellStyle name="Migliaia 17 4 2 2 2 2" xfId="19176" xr:uid="{00000000-0005-0000-0000-0000FD1F0000}"/>
    <cellStyle name="Migliaia 17 4 2 2 2 3" xfId="24478" xr:uid="{00000000-0005-0000-0000-0000FE1F0000}"/>
    <cellStyle name="Migliaia 17 4 2 2 3" xfId="16525" xr:uid="{00000000-0005-0000-0000-0000FF1F0000}"/>
    <cellStyle name="Migliaia 17 4 2 2 4" xfId="21827" xr:uid="{00000000-0005-0000-0000-000000200000}"/>
    <cellStyle name="Migliaia 17 4 2 3" xfId="2684" xr:uid="{00000000-0005-0000-0000-000001200000}"/>
    <cellStyle name="Migliaia 17 4 2 3 2" xfId="13359" xr:uid="{00000000-0005-0000-0000-000002200000}"/>
    <cellStyle name="Migliaia 17 4 2 3 2 2" xfId="19177" xr:uid="{00000000-0005-0000-0000-000003200000}"/>
    <cellStyle name="Migliaia 17 4 2 3 2 3" xfId="24479" xr:uid="{00000000-0005-0000-0000-000004200000}"/>
    <cellStyle name="Migliaia 17 4 2 3 3" xfId="16526" xr:uid="{00000000-0005-0000-0000-000005200000}"/>
    <cellStyle name="Migliaia 17 4 2 3 4" xfId="21828" xr:uid="{00000000-0005-0000-0000-000006200000}"/>
    <cellStyle name="Migliaia 17 4 3" xfId="2685" xr:uid="{00000000-0005-0000-0000-000007200000}"/>
    <cellStyle name="Migliaia 17 4 3 2" xfId="13360" xr:uid="{00000000-0005-0000-0000-000008200000}"/>
    <cellStyle name="Migliaia 17 4 3 2 2" xfId="19178" xr:uid="{00000000-0005-0000-0000-000009200000}"/>
    <cellStyle name="Migliaia 17 4 3 2 3" xfId="24480" xr:uid="{00000000-0005-0000-0000-00000A200000}"/>
    <cellStyle name="Migliaia 17 4 3 3" xfId="16527" xr:uid="{00000000-0005-0000-0000-00000B200000}"/>
    <cellStyle name="Migliaia 17 4 3 4" xfId="21829" xr:uid="{00000000-0005-0000-0000-00000C200000}"/>
    <cellStyle name="Migliaia 17 4 4" xfId="2686" xr:uid="{00000000-0005-0000-0000-00000D200000}"/>
    <cellStyle name="Migliaia 17 4 4 2" xfId="13361" xr:uid="{00000000-0005-0000-0000-00000E200000}"/>
    <cellStyle name="Migliaia 17 4 4 2 2" xfId="19179" xr:uid="{00000000-0005-0000-0000-00000F200000}"/>
    <cellStyle name="Migliaia 17 4 4 2 3" xfId="24481" xr:uid="{00000000-0005-0000-0000-000010200000}"/>
    <cellStyle name="Migliaia 17 4 4 3" xfId="16528" xr:uid="{00000000-0005-0000-0000-000011200000}"/>
    <cellStyle name="Migliaia 17 4 4 4" xfId="21830" xr:uid="{00000000-0005-0000-0000-000012200000}"/>
    <cellStyle name="Migliaia 17 4 5" xfId="2687" xr:uid="{00000000-0005-0000-0000-000013200000}"/>
    <cellStyle name="Migliaia 17 4 5 2" xfId="13362" xr:uid="{00000000-0005-0000-0000-000014200000}"/>
    <cellStyle name="Migliaia 17 4 5 2 2" xfId="19180" xr:uid="{00000000-0005-0000-0000-000015200000}"/>
    <cellStyle name="Migliaia 17 4 5 2 3" xfId="24482" xr:uid="{00000000-0005-0000-0000-000016200000}"/>
    <cellStyle name="Migliaia 17 4 5 3" xfId="16529" xr:uid="{00000000-0005-0000-0000-000017200000}"/>
    <cellStyle name="Migliaia 17 4 5 4" xfId="21831" xr:uid="{00000000-0005-0000-0000-000018200000}"/>
    <cellStyle name="Migliaia 17 4 6" xfId="2688" xr:uid="{00000000-0005-0000-0000-000019200000}"/>
    <cellStyle name="Migliaia 17 4 6 2" xfId="13363" xr:uid="{00000000-0005-0000-0000-00001A200000}"/>
    <cellStyle name="Migliaia 17 4 6 2 2" xfId="19181" xr:uid="{00000000-0005-0000-0000-00001B200000}"/>
    <cellStyle name="Migliaia 17 4 6 2 3" xfId="24483" xr:uid="{00000000-0005-0000-0000-00001C200000}"/>
    <cellStyle name="Migliaia 17 4 6 3" xfId="16530" xr:uid="{00000000-0005-0000-0000-00001D200000}"/>
    <cellStyle name="Migliaia 17 4 6 4" xfId="21832" xr:uid="{00000000-0005-0000-0000-00001E200000}"/>
    <cellStyle name="Migliaia 17 4 7" xfId="2689" xr:uid="{00000000-0005-0000-0000-00001F200000}"/>
    <cellStyle name="Migliaia 17 4 7 2" xfId="13364" xr:uid="{00000000-0005-0000-0000-000020200000}"/>
    <cellStyle name="Migliaia 17 4 7 2 2" xfId="19182" xr:uid="{00000000-0005-0000-0000-000021200000}"/>
    <cellStyle name="Migliaia 17 4 7 2 3" xfId="24484" xr:uid="{00000000-0005-0000-0000-000022200000}"/>
    <cellStyle name="Migliaia 17 4 7 3" xfId="16531" xr:uid="{00000000-0005-0000-0000-000023200000}"/>
    <cellStyle name="Migliaia 17 4 7 4" xfId="21833" xr:uid="{00000000-0005-0000-0000-000024200000}"/>
    <cellStyle name="Migliaia 17 5" xfId="2690" xr:uid="{00000000-0005-0000-0000-000025200000}"/>
    <cellStyle name="Migliaia 17 5 2" xfId="2691" xr:uid="{00000000-0005-0000-0000-000026200000}"/>
    <cellStyle name="Migliaia 17 5 2 2" xfId="13365" xr:uid="{00000000-0005-0000-0000-000027200000}"/>
    <cellStyle name="Migliaia 17 5 2 2 2" xfId="19183" xr:uid="{00000000-0005-0000-0000-000028200000}"/>
    <cellStyle name="Migliaia 17 5 2 2 3" xfId="24485" xr:uid="{00000000-0005-0000-0000-000029200000}"/>
    <cellStyle name="Migliaia 17 5 2 3" xfId="16532" xr:uid="{00000000-0005-0000-0000-00002A200000}"/>
    <cellStyle name="Migliaia 17 5 2 4" xfId="21834" xr:uid="{00000000-0005-0000-0000-00002B200000}"/>
    <cellStyle name="Migliaia 17 5 3" xfId="2692" xr:uid="{00000000-0005-0000-0000-00002C200000}"/>
    <cellStyle name="Migliaia 17 5 3 2" xfId="13366" xr:uid="{00000000-0005-0000-0000-00002D200000}"/>
    <cellStyle name="Migliaia 17 5 3 2 2" xfId="19184" xr:uid="{00000000-0005-0000-0000-00002E200000}"/>
    <cellStyle name="Migliaia 17 5 3 2 3" xfId="24486" xr:uid="{00000000-0005-0000-0000-00002F200000}"/>
    <cellStyle name="Migliaia 17 5 3 3" xfId="16533" xr:uid="{00000000-0005-0000-0000-000030200000}"/>
    <cellStyle name="Migliaia 17 5 3 4" xfId="21835" xr:uid="{00000000-0005-0000-0000-000031200000}"/>
    <cellStyle name="Migliaia 17 5 4" xfId="2693" xr:uid="{00000000-0005-0000-0000-000032200000}"/>
    <cellStyle name="Migliaia 17 5 4 2" xfId="13367" xr:uid="{00000000-0005-0000-0000-000033200000}"/>
    <cellStyle name="Migliaia 17 5 4 2 2" xfId="19185" xr:uid="{00000000-0005-0000-0000-000034200000}"/>
    <cellStyle name="Migliaia 17 5 4 2 3" xfId="24487" xr:uid="{00000000-0005-0000-0000-000035200000}"/>
    <cellStyle name="Migliaia 17 5 4 3" xfId="16534" xr:uid="{00000000-0005-0000-0000-000036200000}"/>
    <cellStyle name="Migliaia 17 5 4 4" xfId="21836" xr:uid="{00000000-0005-0000-0000-000037200000}"/>
    <cellStyle name="Migliaia 17 5 5" xfId="2694" xr:uid="{00000000-0005-0000-0000-000038200000}"/>
    <cellStyle name="Migliaia 17 5 5 2" xfId="13368" xr:uid="{00000000-0005-0000-0000-000039200000}"/>
    <cellStyle name="Migliaia 17 5 5 2 2" xfId="19186" xr:uid="{00000000-0005-0000-0000-00003A200000}"/>
    <cellStyle name="Migliaia 17 5 5 2 3" xfId="24488" xr:uid="{00000000-0005-0000-0000-00003B200000}"/>
    <cellStyle name="Migliaia 17 5 5 3" xfId="16535" xr:uid="{00000000-0005-0000-0000-00003C200000}"/>
    <cellStyle name="Migliaia 17 5 5 4" xfId="21837" xr:uid="{00000000-0005-0000-0000-00003D200000}"/>
    <cellStyle name="Migliaia 17 5 6" xfId="2695" xr:uid="{00000000-0005-0000-0000-00003E200000}"/>
    <cellStyle name="Migliaia 17 5 6 2" xfId="13369" xr:uid="{00000000-0005-0000-0000-00003F200000}"/>
    <cellStyle name="Migliaia 17 5 6 2 2" xfId="19187" xr:uid="{00000000-0005-0000-0000-000040200000}"/>
    <cellStyle name="Migliaia 17 5 6 2 3" xfId="24489" xr:uid="{00000000-0005-0000-0000-000041200000}"/>
    <cellStyle name="Migliaia 17 5 6 3" xfId="16536" xr:uid="{00000000-0005-0000-0000-000042200000}"/>
    <cellStyle name="Migliaia 17 5 6 4" xfId="21838" xr:uid="{00000000-0005-0000-0000-000043200000}"/>
    <cellStyle name="Migliaia 17 6" xfId="2696" xr:uid="{00000000-0005-0000-0000-000044200000}"/>
    <cellStyle name="Migliaia 17 6 2" xfId="11968" xr:uid="{00000000-0005-0000-0000-000045200000}"/>
    <cellStyle name="Migliaia 17 6 3" xfId="11969" xr:uid="{00000000-0005-0000-0000-000046200000}"/>
    <cellStyle name="Migliaia 17 6 3 2" xfId="15516" xr:uid="{00000000-0005-0000-0000-000047200000}"/>
    <cellStyle name="Migliaia 17 6 3 2 2" xfId="20862" xr:uid="{00000000-0005-0000-0000-000048200000}"/>
    <cellStyle name="Migliaia 17 6 3 2 3" xfId="26164" xr:uid="{00000000-0005-0000-0000-000049200000}"/>
    <cellStyle name="Migliaia 17 6 3 3" xfId="18211" xr:uid="{00000000-0005-0000-0000-00004A200000}"/>
    <cellStyle name="Migliaia 17 6 3 4" xfId="23513" xr:uid="{00000000-0005-0000-0000-00004B200000}"/>
    <cellStyle name="Migliaia 17 6 4" xfId="13370" xr:uid="{00000000-0005-0000-0000-00004C200000}"/>
    <cellStyle name="Migliaia 17 6 4 2" xfId="19188" xr:uid="{00000000-0005-0000-0000-00004D200000}"/>
    <cellStyle name="Migliaia 17 6 4 3" xfId="24490" xr:uid="{00000000-0005-0000-0000-00004E200000}"/>
    <cellStyle name="Migliaia 17 6 5" xfId="16537" xr:uid="{00000000-0005-0000-0000-00004F200000}"/>
    <cellStyle name="Migliaia 17 6 6" xfId="21839" xr:uid="{00000000-0005-0000-0000-000050200000}"/>
    <cellStyle name="Migliaia 17 7" xfId="2697" xr:uid="{00000000-0005-0000-0000-000051200000}"/>
    <cellStyle name="Migliaia 17 7 2" xfId="11970" xr:uid="{00000000-0005-0000-0000-000052200000}"/>
    <cellStyle name="Migliaia 17 7 2 2" xfId="15517" xr:uid="{00000000-0005-0000-0000-000053200000}"/>
    <cellStyle name="Migliaia 17 7 2 2 2" xfId="20863" xr:uid="{00000000-0005-0000-0000-000054200000}"/>
    <cellStyle name="Migliaia 17 7 2 2 3" xfId="26165" xr:uid="{00000000-0005-0000-0000-000055200000}"/>
    <cellStyle name="Migliaia 17 7 2 3" xfId="18212" xr:uid="{00000000-0005-0000-0000-000056200000}"/>
    <cellStyle name="Migliaia 17 7 2 4" xfId="23514" xr:uid="{00000000-0005-0000-0000-000057200000}"/>
    <cellStyle name="Migliaia 17 7 3" xfId="13371" xr:uid="{00000000-0005-0000-0000-000058200000}"/>
    <cellStyle name="Migliaia 17 7 3 2" xfId="19189" xr:uid="{00000000-0005-0000-0000-000059200000}"/>
    <cellStyle name="Migliaia 17 7 3 3" xfId="24491" xr:uid="{00000000-0005-0000-0000-00005A200000}"/>
    <cellStyle name="Migliaia 17 7 4" xfId="16538" xr:uid="{00000000-0005-0000-0000-00005B200000}"/>
    <cellStyle name="Migliaia 17 7 5" xfId="21840" xr:uid="{00000000-0005-0000-0000-00005C200000}"/>
    <cellStyle name="Migliaia 17 8" xfId="2698" xr:uid="{00000000-0005-0000-0000-00005D200000}"/>
    <cellStyle name="Migliaia 17 8 2" xfId="11971" xr:uid="{00000000-0005-0000-0000-00005E200000}"/>
    <cellStyle name="Migliaia 17 8 2 2" xfId="15518" xr:uid="{00000000-0005-0000-0000-00005F200000}"/>
    <cellStyle name="Migliaia 17 8 2 2 2" xfId="20864" xr:uid="{00000000-0005-0000-0000-000060200000}"/>
    <cellStyle name="Migliaia 17 8 2 2 3" xfId="26166" xr:uid="{00000000-0005-0000-0000-000061200000}"/>
    <cellStyle name="Migliaia 17 8 2 3" xfId="18213" xr:uid="{00000000-0005-0000-0000-000062200000}"/>
    <cellStyle name="Migliaia 17 8 2 4" xfId="23515" xr:uid="{00000000-0005-0000-0000-000063200000}"/>
    <cellStyle name="Migliaia 17 8 3" xfId="13372" xr:uid="{00000000-0005-0000-0000-000064200000}"/>
    <cellStyle name="Migliaia 17 8 3 2" xfId="19190" xr:uid="{00000000-0005-0000-0000-000065200000}"/>
    <cellStyle name="Migliaia 17 8 3 3" xfId="24492" xr:uid="{00000000-0005-0000-0000-000066200000}"/>
    <cellStyle name="Migliaia 17 8 4" xfId="16539" xr:uid="{00000000-0005-0000-0000-000067200000}"/>
    <cellStyle name="Migliaia 17 8 5" xfId="21841" xr:uid="{00000000-0005-0000-0000-000068200000}"/>
    <cellStyle name="Migliaia 17 9" xfId="2699" xr:uid="{00000000-0005-0000-0000-000069200000}"/>
    <cellStyle name="Migliaia 17 9 2" xfId="13373" xr:uid="{00000000-0005-0000-0000-00006A200000}"/>
    <cellStyle name="Migliaia 17 9 2 2" xfId="19191" xr:uid="{00000000-0005-0000-0000-00006B200000}"/>
    <cellStyle name="Migliaia 17 9 2 3" xfId="24493" xr:uid="{00000000-0005-0000-0000-00006C200000}"/>
    <cellStyle name="Migliaia 17 9 3" xfId="16540" xr:uid="{00000000-0005-0000-0000-00006D200000}"/>
    <cellStyle name="Migliaia 17 9 4" xfId="21842" xr:uid="{00000000-0005-0000-0000-00006E200000}"/>
    <cellStyle name="Migliaia 18" xfId="263" xr:uid="{00000000-0005-0000-0000-00006F200000}"/>
    <cellStyle name="Migliaia 18 10" xfId="13374" xr:uid="{00000000-0005-0000-0000-000070200000}"/>
    <cellStyle name="Migliaia 18 10 2" xfId="19192" xr:uid="{00000000-0005-0000-0000-000071200000}"/>
    <cellStyle name="Migliaia 18 10 3" xfId="24494" xr:uid="{00000000-0005-0000-0000-000072200000}"/>
    <cellStyle name="Migliaia 18 11" xfId="16541" xr:uid="{00000000-0005-0000-0000-000073200000}"/>
    <cellStyle name="Migliaia 18 12" xfId="21843" xr:uid="{00000000-0005-0000-0000-000074200000}"/>
    <cellStyle name="Migliaia 18 13" xfId="2700" xr:uid="{00000000-0005-0000-0000-000075200000}"/>
    <cellStyle name="Migliaia 18 2" xfId="264" xr:uid="{00000000-0005-0000-0000-000076200000}"/>
    <cellStyle name="Migliaia 18 2 2" xfId="2702" xr:uid="{00000000-0005-0000-0000-000077200000}"/>
    <cellStyle name="Migliaia 18 2 2 2" xfId="2703" xr:uid="{00000000-0005-0000-0000-000078200000}"/>
    <cellStyle name="Migliaia 18 2 2 2 2" xfId="13375" xr:uid="{00000000-0005-0000-0000-000079200000}"/>
    <cellStyle name="Migliaia 18 2 2 2 2 2" xfId="19193" xr:uid="{00000000-0005-0000-0000-00007A200000}"/>
    <cellStyle name="Migliaia 18 2 2 2 2 3" xfId="24495" xr:uid="{00000000-0005-0000-0000-00007B200000}"/>
    <cellStyle name="Migliaia 18 2 2 2 3" xfId="16542" xr:uid="{00000000-0005-0000-0000-00007C200000}"/>
    <cellStyle name="Migliaia 18 2 2 2 4" xfId="21844" xr:uid="{00000000-0005-0000-0000-00007D200000}"/>
    <cellStyle name="Migliaia 18 2 2 3" xfId="11972" xr:uid="{00000000-0005-0000-0000-00007E200000}"/>
    <cellStyle name="Migliaia 18 2 2 3 2" xfId="15519" xr:uid="{00000000-0005-0000-0000-00007F200000}"/>
    <cellStyle name="Migliaia 18 2 2 3 2 2" xfId="20865" xr:uid="{00000000-0005-0000-0000-000080200000}"/>
    <cellStyle name="Migliaia 18 2 2 3 2 3" xfId="26167" xr:uid="{00000000-0005-0000-0000-000081200000}"/>
    <cellStyle name="Migliaia 18 2 2 3 3" xfId="18214" xr:uid="{00000000-0005-0000-0000-000082200000}"/>
    <cellStyle name="Migliaia 18 2 2 3 4" xfId="23516" xr:uid="{00000000-0005-0000-0000-000083200000}"/>
    <cellStyle name="Migliaia 18 2 3" xfId="2704" xr:uid="{00000000-0005-0000-0000-000084200000}"/>
    <cellStyle name="Migliaia 18 2 3 2" xfId="11973" xr:uid="{00000000-0005-0000-0000-000085200000}"/>
    <cellStyle name="Migliaia 18 2 3 2 2" xfId="15520" xr:uid="{00000000-0005-0000-0000-000086200000}"/>
    <cellStyle name="Migliaia 18 2 3 2 2 2" xfId="20866" xr:uid="{00000000-0005-0000-0000-000087200000}"/>
    <cellStyle name="Migliaia 18 2 3 2 2 3" xfId="26168" xr:uid="{00000000-0005-0000-0000-000088200000}"/>
    <cellStyle name="Migliaia 18 2 3 2 3" xfId="18215" xr:uid="{00000000-0005-0000-0000-000089200000}"/>
    <cellStyle name="Migliaia 18 2 3 2 4" xfId="23517" xr:uid="{00000000-0005-0000-0000-00008A200000}"/>
    <cellStyle name="Migliaia 18 2 3 3" xfId="13376" xr:uid="{00000000-0005-0000-0000-00008B200000}"/>
    <cellStyle name="Migliaia 18 2 3 3 2" xfId="19194" xr:uid="{00000000-0005-0000-0000-00008C200000}"/>
    <cellStyle name="Migliaia 18 2 3 3 3" xfId="24496" xr:uid="{00000000-0005-0000-0000-00008D200000}"/>
    <cellStyle name="Migliaia 18 2 3 4" xfId="16543" xr:uid="{00000000-0005-0000-0000-00008E200000}"/>
    <cellStyle name="Migliaia 18 2 3 5" xfId="21845" xr:uid="{00000000-0005-0000-0000-00008F200000}"/>
    <cellStyle name="Migliaia 18 2 4" xfId="2705" xr:uid="{00000000-0005-0000-0000-000090200000}"/>
    <cellStyle name="Migliaia 18 2 4 2" xfId="13377" xr:uid="{00000000-0005-0000-0000-000091200000}"/>
    <cellStyle name="Migliaia 18 2 4 2 2" xfId="19195" xr:uid="{00000000-0005-0000-0000-000092200000}"/>
    <cellStyle name="Migliaia 18 2 4 2 3" xfId="24497" xr:uid="{00000000-0005-0000-0000-000093200000}"/>
    <cellStyle name="Migliaia 18 2 4 3" xfId="16544" xr:uid="{00000000-0005-0000-0000-000094200000}"/>
    <cellStyle name="Migliaia 18 2 4 4" xfId="21846" xr:uid="{00000000-0005-0000-0000-000095200000}"/>
    <cellStyle name="Migliaia 18 2 5" xfId="2706" xr:uid="{00000000-0005-0000-0000-000096200000}"/>
    <cellStyle name="Migliaia 18 2 5 2" xfId="13378" xr:uid="{00000000-0005-0000-0000-000097200000}"/>
    <cellStyle name="Migliaia 18 2 5 2 2" xfId="19196" xr:uid="{00000000-0005-0000-0000-000098200000}"/>
    <cellStyle name="Migliaia 18 2 5 2 3" xfId="24498" xr:uid="{00000000-0005-0000-0000-000099200000}"/>
    <cellStyle name="Migliaia 18 2 5 3" xfId="16545" xr:uid="{00000000-0005-0000-0000-00009A200000}"/>
    <cellStyle name="Migliaia 18 2 5 4" xfId="21847" xr:uid="{00000000-0005-0000-0000-00009B200000}"/>
    <cellStyle name="Migliaia 18 2 6" xfId="2707" xr:uid="{00000000-0005-0000-0000-00009C200000}"/>
    <cellStyle name="Migliaia 18 2 6 2" xfId="13379" xr:uid="{00000000-0005-0000-0000-00009D200000}"/>
    <cellStyle name="Migliaia 18 2 6 2 2" xfId="19197" xr:uid="{00000000-0005-0000-0000-00009E200000}"/>
    <cellStyle name="Migliaia 18 2 6 2 3" xfId="24499" xr:uid="{00000000-0005-0000-0000-00009F200000}"/>
    <cellStyle name="Migliaia 18 2 6 3" xfId="16546" xr:uid="{00000000-0005-0000-0000-0000A0200000}"/>
    <cellStyle name="Migliaia 18 2 6 4" xfId="21848" xr:uid="{00000000-0005-0000-0000-0000A1200000}"/>
    <cellStyle name="Migliaia 18 2 7" xfId="2701" xr:uid="{00000000-0005-0000-0000-0000A2200000}"/>
    <cellStyle name="Migliaia 18 3" xfId="2708" xr:uid="{00000000-0005-0000-0000-0000A3200000}"/>
    <cellStyle name="Migliaia 18 3 2" xfId="2709" xr:uid="{00000000-0005-0000-0000-0000A4200000}"/>
    <cellStyle name="Migliaia 18 3 2 2" xfId="2710" xr:uid="{00000000-0005-0000-0000-0000A5200000}"/>
    <cellStyle name="Migliaia 18 3 2 2 2" xfId="2711" xr:uid="{00000000-0005-0000-0000-0000A6200000}"/>
    <cellStyle name="Migliaia 18 3 2 2 2 2" xfId="13380" xr:uid="{00000000-0005-0000-0000-0000A7200000}"/>
    <cellStyle name="Migliaia 18 3 2 2 2 2 2" xfId="19198" xr:uid="{00000000-0005-0000-0000-0000A8200000}"/>
    <cellStyle name="Migliaia 18 3 2 2 2 2 3" xfId="24500" xr:uid="{00000000-0005-0000-0000-0000A9200000}"/>
    <cellStyle name="Migliaia 18 3 2 2 2 3" xfId="16547" xr:uid="{00000000-0005-0000-0000-0000AA200000}"/>
    <cellStyle name="Migliaia 18 3 2 2 2 4" xfId="21849" xr:uid="{00000000-0005-0000-0000-0000AB200000}"/>
    <cellStyle name="Migliaia 18 3 2 3" xfId="2712" xr:uid="{00000000-0005-0000-0000-0000AC200000}"/>
    <cellStyle name="Migliaia 18 3 2 3 2" xfId="13381" xr:uid="{00000000-0005-0000-0000-0000AD200000}"/>
    <cellStyle name="Migliaia 18 3 2 3 2 2" xfId="19199" xr:uid="{00000000-0005-0000-0000-0000AE200000}"/>
    <cellStyle name="Migliaia 18 3 2 3 2 3" xfId="24501" xr:uid="{00000000-0005-0000-0000-0000AF200000}"/>
    <cellStyle name="Migliaia 18 3 2 3 3" xfId="16548" xr:uid="{00000000-0005-0000-0000-0000B0200000}"/>
    <cellStyle name="Migliaia 18 3 2 3 4" xfId="21850" xr:uid="{00000000-0005-0000-0000-0000B1200000}"/>
    <cellStyle name="Migliaia 18 3 2 4" xfId="2713" xr:uid="{00000000-0005-0000-0000-0000B2200000}"/>
    <cellStyle name="Migliaia 18 3 2 4 2" xfId="13382" xr:uid="{00000000-0005-0000-0000-0000B3200000}"/>
    <cellStyle name="Migliaia 18 3 2 4 2 2" xfId="19200" xr:uid="{00000000-0005-0000-0000-0000B4200000}"/>
    <cellStyle name="Migliaia 18 3 2 4 2 3" xfId="24502" xr:uid="{00000000-0005-0000-0000-0000B5200000}"/>
    <cellStyle name="Migliaia 18 3 2 4 3" xfId="16549" xr:uid="{00000000-0005-0000-0000-0000B6200000}"/>
    <cellStyle name="Migliaia 18 3 2 4 4" xfId="21851" xr:uid="{00000000-0005-0000-0000-0000B7200000}"/>
    <cellStyle name="Migliaia 18 3 2 5" xfId="2714" xr:uid="{00000000-0005-0000-0000-0000B8200000}"/>
    <cellStyle name="Migliaia 18 3 2 5 2" xfId="13383" xr:uid="{00000000-0005-0000-0000-0000B9200000}"/>
    <cellStyle name="Migliaia 18 3 2 5 2 2" xfId="19201" xr:uid="{00000000-0005-0000-0000-0000BA200000}"/>
    <cellStyle name="Migliaia 18 3 2 5 2 3" xfId="24503" xr:uid="{00000000-0005-0000-0000-0000BB200000}"/>
    <cellStyle name="Migliaia 18 3 2 5 3" xfId="16550" xr:uid="{00000000-0005-0000-0000-0000BC200000}"/>
    <cellStyle name="Migliaia 18 3 2 5 4" xfId="21852" xr:uid="{00000000-0005-0000-0000-0000BD200000}"/>
    <cellStyle name="Migliaia 18 3 2 6" xfId="2715" xr:uid="{00000000-0005-0000-0000-0000BE200000}"/>
    <cellStyle name="Migliaia 18 3 2 6 2" xfId="13384" xr:uid="{00000000-0005-0000-0000-0000BF200000}"/>
    <cellStyle name="Migliaia 18 3 2 6 2 2" xfId="19202" xr:uid="{00000000-0005-0000-0000-0000C0200000}"/>
    <cellStyle name="Migliaia 18 3 2 6 2 3" xfId="24504" xr:uid="{00000000-0005-0000-0000-0000C1200000}"/>
    <cellStyle name="Migliaia 18 3 2 6 3" xfId="16551" xr:uid="{00000000-0005-0000-0000-0000C2200000}"/>
    <cellStyle name="Migliaia 18 3 2 6 4" xfId="21853" xr:uid="{00000000-0005-0000-0000-0000C3200000}"/>
    <cellStyle name="Migliaia 18 3 3" xfId="2716" xr:uid="{00000000-0005-0000-0000-0000C4200000}"/>
    <cellStyle name="Migliaia 18 3 3 2" xfId="2717" xr:uid="{00000000-0005-0000-0000-0000C5200000}"/>
    <cellStyle name="Migliaia 18 3 3 2 2" xfId="13386" xr:uid="{00000000-0005-0000-0000-0000C6200000}"/>
    <cellStyle name="Migliaia 18 3 3 2 2 2" xfId="19204" xr:uid="{00000000-0005-0000-0000-0000C7200000}"/>
    <cellStyle name="Migliaia 18 3 3 2 2 3" xfId="24506" xr:uid="{00000000-0005-0000-0000-0000C8200000}"/>
    <cellStyle name="Migliaia 18 3 3 2 3" xfId="16553" xr:uid="{00000000-0005-0000-0000-0000C9200000}"/>
    <cellStyle name="Migliaia 18 3 3 2 4" xfId="21855" xr:uid="{00000000-0005-0000-0000-0000CA200000}"/>
    <cellStyle name="Migliaia 18 3 3 3" xfId="2718" xr:uid="{00000000-0005-0000-0000-0000CB200000}"/>
    <cellStyle name="Migliaia 18 3 3 3 2" xfId="13387" xr:uid="{00000000-0005-0000-0000-0000CC200000}"/>
    <cellStyle name="Migliaia 18 3 3 3 2 2" xfId="19205" xr:uid="{00000000-0005-0000-0000-0000CD200000}"/>
    <cellStyle name="Migliaia 18 3 3 3 2 3" xfId="24507" xr:uid="{00000000-0005-0000-0000-0000CE200000}"/>
    <cellStyle name="Migliaia 18 3 3 3 3" xfId="16554" xr:uid="{00000000-0005-0000-0000-0000CF200000}"/>
    <cellStyle name="Migliaia 18 3 3 3 4" xfId="21856" xr:uid="{00000000-0005-0000-0000-0000D0200000}"/>
    <cellStyle name="Migliaia 18 3 3 4" xfId="2719" xr:uid="{00000000-0005-0000-0000-0000D1200000}"/>
    <cellStyle name="Migliaia 18 3 3 4 2" xfId="13388" xr:uid="{00000000-0005-0000-0000-0000D2200000}"/>
    <cellStyle name="Migliaia 18 3 3 4 2 2" xfId="19206" xr:uid="{00000000-0005-0000-0000-0000D3200000}"/>
    <cellStyle name="Migliaia 18 3 3 4 2 3" xfId="24508" xr:uid="{00000000-0005-0000-0000-0000D4200000}"/>
    <cellStyle name="Migliaia 18 3 3 4 3" xfId="16555" xr:uid="{00000000-0005-0000-0000-0000D5200000}"/>
    <cellStyle name="Migliaia 18 3 3 4 4" xfId="21857" xr:uid="{00000000-0005-0000-0000-0000D6200000}"/>
    <cellStyle name="Migliaia 18 3 3 5" xfId="2720" xr:uid="{00000000-0005-0000-0000-0000D7200000}"/>
    <cellStyle name="Migliaia 18 3 3 5 2" xfId="13389" xr:uid="{00000000-0005-0000-0000-0000D8200000}"/>
    <cellStyle name="Migliaia 18 3 3 5 2 2" xfId="19207" xr:uid="{00000000-0005-0000-0000-0000D9200000}"/>
    <cellStyle name="Migliaia 18 3 3 5 2 3" xfId="24509" xr:uid="{00000000-0005-0000-0000-0000DA200000}"/>
    <cellStyle name="Migliaia 18 3 3 5 3" xfId="16556" xr:uid="{00000000-0005-0000-0000-0000DB200000}"/>
    <cellStyle name="Migliaia 18 3 3 5 4" xfId="21858" xr:uid="{00000000-0005-0000-0000-0000DC200000}"/>
    <cellStyle name="Migliaia 18 3 3 6" xfId="13385" xr:uid="{00000000-0005-0000-0000-0000DD200000}"/>
    <cellStyle name="Migliaia 18 3 3 6 2" xfId="19203" xr:uid="{00000000-0005-0000-0000-0000DE200000}"/>
    <cellStyle name="Migliaia 18 3 3 6 3" xfId="24505" xr:uid="{00000000-0005-0000-0000-0000DF200000}"/>
    <cellStyle name="Migliaia 18 3 3 7" xfId="16552" xr:uid="{00000000-0005-0000-0000-0000E0200000}"/>
    <cellStyle name="Migliaia 18 3 3 8" xfId="21854" xr:uid="{00000000-0005-0000-0000-0000E1200000}"/>
    <cellStyle name="Migliaia 18 3 4" xfId="2721" xr:uid="{00000000-0005-0000-0000-0000E2200000}"/>
    <cellStyle name="Migliaia 18 3 4 2" xfId="11974" xr:uid="{00000000-0005-0000-0000-0000E3200000}"/>
    <cellStyle name="Migliaia 18 3 4 3" xfId="11975" xr:uid="{00000000-0005-0000-0000-0000E4200000}"/>
    <cellStyle name="Migliaia 18 3 4 3 2" xfId="15521" xr:uid="{00000000-0005-0000-0000-0000E5200000}"/>
    <cellStyle name="Migliaia 18 3 4 3 2 2" xfId="20867" xr:uid="{00000000-0005-0000-0000-0000E6200000}"/>
    <cellStyle name="Migliaia 18 3 4 3 2 3" xfId="26169" xr:uid="{00000000-0005-0000-0000-0000E7200000}"/>
    <cellStyle name="Migliaia 18 3 4 3 3" xfId="18216" xr:uid="{00000000-0005-0000-0000-0000E8200000}"/>
    <cellStyle name="Migliaia 18 3 4 3 4" xfId="23518" xr:uid="{00000000-0005-0000-0000-0000E9200000}"/>
    <cellStyle name="Migliaia 18 3 4 4" xfId="13390" xr:uid="{00000000-0005-0000-0000-0000EA200000}"/>
    <cellStyle name="Migliaia 18 3 4 4 2" xfId="19208" xr:uid="{00000000-0005-0000-0000-0000EB200000}"/>
    <cellStyle name="Migliaia 18 3 4 4 3" xfId="24510" xr:uid="{00000000-0005-0000-0000-0000EC200000}"/>
    <cellStyle name="Migliaia 18 3 4 5" xfId="16557" xr:uid="{00000000-0005-0000-0000-0000ED200000}"/>
    <cellStyle name="Migliaia 18 3 4 6" xfId="21859" xr:uid="{00000000-0005-0000-0000-0000EE200000}"/>
    <cellStyle name="Migliaia 18 3 5" xfId="2722" xr:uid="{00000000-0005-0000-0000-0000EF200000}"/>
    <cellStyle name="Migliaia 18 3 5 2" xfId="11976" xr:uid="{00000000-0005-0000-0000-0000F0200000}"/>
    <cellStyle name="Migliaia 18 3 5 2 2" xfId="15522" xr:uid="{00000000-0005-0000-0000-0000F1200000}"/>
    <cellStyle name="Migliaia 18 3 5 2 2 2" xfId="20868" xr:uid="{00000000-0005-0000-0000-0000F2200000}"/>
    <cellStyle name="Migliaia 18 3 5 2 2 3" xfId="26170" xr:uid="{00000000-0005-0000-0000-0000F3200000}"/>
    <cellStyle name="Migliaia 18 3 5 2 3" xfId="18217" xr:uid="{00000000-0005-0000-0000-0000F4200000}"/>
    <cellStyle name="Migliaia 18 3 5 2 4" xfId="23519" xr:uid="{00000000-0005-0000-0000-0000F5200000}"/>
    <cellStyle name="Migliaia 18 3 5 3" xfId="13391" xr:uid="{00000000-0005-0000-0000-0000F6200000}"/>
    <cellStyle name="Migliaia 18 3 5 3 2" xfId="19209" xr:uid="{00000000-0005-0000-0000-0000F7200000}"/>
    <cellStyle name="Migliaia 18 3 5 3 3" xfId="24511" xr:uid="{00000000-0005-0000-0000-0000F8200000}"/>
    <cellStyle name="Migliaia 18 3 5 4" xfId="16558" xr:uid="{00000000-0005-0000-0000-0000F9200000}"/>
    <cellStyle name="Migliaia 18 3 5 5" xfId="21860" xr:uid="{00000000-0005-0000-0000-0000FA200000}"/>
    <cellStyle name="Migliaia 18 3 6" xfId="2723" xr:uid="{00000000-0005-0000-0000-0000FB200000}"/>
    <cellStyle name="Migliaia 18 3 6 2" xfId="13392" xr:uid="{00000000-0005-0000-0000-0000FC200000}"/>
    <cellStyle name="Migliaia 18 3 6 2 2" xfId="19210" xr:uid="{00000000-0005-0000-0000-0000FD200000}"/>
    <cellStyle name="Migliaia 18 3 6 2 3" xfId="24512" xr:uid="{00000000-0005-0000-0000-0000FE200000}"/>
    <cellStyle name="Migliaia 18 3 6 3" xfId="16559" xr:uid="{00000000-0005-0000-0000-0000FF200000}"/>
    <cellStyle name="Migliaia 18 3 6 4" xfId="21861" xr:uid="{00000000-0005-0000-0000-000000210000}"/>
    <cellStyle name="Migliaia 18 3 7" xfId="2724" xr:uid="{00000000-0005-0000-0000-000001210000}"/>
    <cellStyle name="Migliaia 18 3 7 2" xfId="13393" xr:uid="{00000000-0005-0000-0000-000002210000}"/>
    <cellStyle name="Migliaia 18 3 7 2 2" xfId="19211" xr:uid="{00000000-0005-0000-0000-000003210000}"/>
    <cellStyle name="Migliaia 18 3 7 2 3" xfId="24513" xr:uid="{00000000-0005-0000-0000-000004210000}"/>
    <cellStyle name="Migliaia 18 3 7 3" xfId="16560" xr:uid="{00000000-0005-0000-0000-000005210000}"/>
    <cellStyle name="Migliaia 18 3 7 4" xfId="21862" xr:uid="{00000000-0005-0000-0000-000006210000}"/>
    <cellStyle name="Migliaia 18 3 8" xfId="2725" xr:uid="{00000000-0005-0000-0000-000007210000}"/>
    <cellStyle name="Migliaia 18 3 8 2" xfId="13394" xr:uid="{00000000-0005-0000-0000-000008210000}"/>
    <cellStyle name="Migliaia 18 3 8 2 2" xfId="19212" xr:uid="{00000000-0005-0000-0000-000009210000}"/>
    <cellStyle name="Migliaia 18 3 8 2 3" xfId="24514" xr:uid="{00000000-0005-0000-0000-00000A210000}"/>
    <cellStyle name="Migliaia 18 3 8 3" xfId="16561" xr:uid="{00000000-0005-0000-0000-00000B210000}"/>
    <cellStyle name="Migliaia 18 3 8 4" xfId="21863" xr:uid="{00000000-0005-0000-0000-00000C210000}"/>
    <cellStyle name="Migliaia 18 4" xfId="2726" xr:uid="{00000000-0005-0000-0000-00000D210000}"/>
    <cellStyle name="Migliaia 18 4 2" xfId="2727" xr:uid="{00000000-0005-0000-0000-00000E210000}"/>
    <cellStyle name="Migliaia 18 4 2 2" xfId="2728" xr:uid="{00000000-0005-0000-0000-00000F210000}"/>
    <cellStyle name="Migliaia 18 4 2 2 2" xfId="13395" xr:uid="{00000000-0005-0000-0000-000010210000}"/>
    <cellStyle name="Migliaia 18 4 2 2 2 2" xfId="19213" xr:uid="{00000000-0005-0000-0000-000011210000}"/>
    <cellStyle name="Migliaia 18 4 2 2 2 3" xfId="24515" xr:uid="{00000000-0005-0000-0000-000012210000}"/>
    <cellStyle name="Migliaia 18 4 2 2 3" xfId="16562" xr:uid="{00000000-0005-0000-0000-000013210000}"/>
    <cellStyle name="Migliaia 18 4 2 2 4" xfId="21864" xr:uid="{00000000-0005-0000-0000-000014210000}"/>
    <cellStyle name="Migliaia 18 4 2 3" xfId="2729" xr:uid="{00000000-0005-0000-0000-000015210000}"/>
    <cellStyle name="Migliaia 18 4 2 3 2" xfId="13396" xr:uid="{00000000-0005-0000-0000-000016210000}"/>
    <cellStyle name="Migliaia 18 4 2 3 2 2" xfId="19214" xr:uid="{00000000-0005-0000-0000-000017210000}"/>
    <cellStyle name="Migliaia 18 4 2 3 2 3" xfId="24516" xr:uid="{00000000-0005-0000-0000-000018210000}"/>
    <cellStyle name="Migliaia 18 4 2 3 3" xfId="16563" xr:uid="{00000000-0005-0000-0000-000019210000}"/>
    <cellStyle name="Migliaia 18 4 2 3 4" xfId="21865" xr:uid="{00000000-0005-0000-0000-00001A210000}"/>
    <cellStyle name="Migliaia 18 4 3" xfId="2730" xr:uid="{00000000-0005-0000-0000-00001B210000}"/>
    <cellStyle name="Migliaia 18 4 3 2" xfId="13397" xr:uid="{00000000-0005-0000-0000-00001C210000}"/>
    <cellStyle name="Migliaia 18 4 3 2 2" xfId="19215" xr:uid="{00000000-0005-0000-0000-00001D210000}"/>
    <cellStyle name="Migliaia 18 4 3 2 3" xfId="24517" xr:uid="{00000000-0005-0000-0000-00001E210000}"/>
    <cellStyle name="Migliaia 18 4 3 3" xfId="16564" xr:uid="{00000000-0005-0000-0000-00001F210000}"/>
    <cellStyle name="Migliaia 18 4 3 4" xfId="21866" xr:uid="{00000000-0005-0000-0000-000020210000}"/>
    <cellStyle name="Migliaia 18 4 4" xfId="2731" xr:uid="{00000000-0005-0000-0000-000021210000}"/>
    <cellStyle name="Migliaia 18 4 4 2" xfId="13398" xr:uid="{00000000-0005-0000-0000-000022210000}"/>
    <cellStyle name="Migliaia 18 4 4 2 2" xfId="19216" xr:uid="{00000000-0005-0000-0000-000023210000}"/>
    <cellStyle name="Migliaia 18 4 4 2 3" xfId="24518" xr:uid="{00000000-0005-0000-0000-000024210000}"/>
    <cellStyle name="Migliaia 18 4 4 3" xfId="16565" xr:uid="{00000000-0005-0000-0000-000025210000}"/>
    <cellStyle name="Migliaia 18 4 4 4" xfId="21867" xr:uid="{00000000-0005-0000-0000-000026210000}"/>
    <cellStyle name="Migliaia 18 4 5" xfId="2732" xr:uid="{00000000-0005-0000-0000-000027210000}"/>
    <cellStyle name="Migliaia 18 4 5 2" xfId="13399" xr:uid="{00000000-0005-0000-0000-000028210000}"/>
    <cellStyle name="Migliaia 18 4 5 2 2" xfId="19217" xr:uid="{00000000-0005-0000-0000-000029210000}"/>
    <cellStyle name="Migliaia 18 4 5 2 3" xfId="24519" xr:uid="{00000000-0005-0000-0000-00002A210000}"/>
    <cellStyle name="Migliaia 18 4 5 3" xfId="16566" xr:uid="{00000000-0005-0000-0000-00002B210000}"/>
    <cellStyle name="Migliaia 18 4 5 4" xfId="21868" xr:uid="{00000000-0005-0000-0000-00002C210000}"/>
    <cellStyle name="Migliaia 18 4 6" xfId="2733" xr:uid="{00000000-0005-0000-0000-00002D210000}"/>
    <cellStyle name="Migliaia 18 4 6 2" xfId="13400" xr:uid="{00000000-0005-0000-0000-00002E210000}"/>
    <cellStyle name="Migliaia 18 4 6 2 2" xfId="19218" xr:uid="{00000000-0005-0000-0000-00002F210000}"/>
    <cellStyle name="Migliaia 18 4 6 2 3" xfId="24520" xr:uid="{00000000-0005-0000-0000-000030210000}"/>
    <cellStyle name="Migliaia 18 4 6 3" xfId="16567" xr:uid="{00000000-0005-0000-0000-000031210000}"/>
    <cellStyle name="Migliaia 18 4 6 4" xfId="21869" xr:uid="{00000000-0005-0000-0000-000032210000}"/>
    <cellStyle name="Migliaia 18 4 7" xfId="2734" xr:uid="{00000000-0005-0000-0000-000033210000}"/>
    <cellStyle name="Migliaia 18 4 7 2" xfId="13401" xr:uid="{00000000-0005-0000-0000-000034210000}"/>
    <cellStyle name="Migliaia 18 4 7 2 2" xfId="19219" xr:uid="{00000000-0005-0000-0000-000035210000}"/>
    <cellStyle name="Migliaia 18 4 7 2 3" xfId="24521" xr:uid="{00000000-0005-0000-0000-000036210000}"/>
    <cellStyle name="Migliaia 18 4 7 3" xfId="16568" xr:uid="{00000000-0005-0000-0000-000037210000}"/>
    <cellStyle name="Migliaia 18 4 7 4" xfId="21870" xr:uid="{00000000-0005-0000-0000-000038210000}"/>
    <cellStyle name="Migliaia 18 5" xfId="2735" xr:uid="{00000000-0005-0000-0000-000039210000}"/>
    <cellStyle name="Migliaia 18 5 2" xfId="2736" xr:uid="{00000000-0005-0000-0000-00003A210000}"/>
    <cellStyle name="Migliaia 18 5 2 2" xfId="13402" xr:uid="{00000000-0005-0000-0000-00003B210000}"/>
    <cellStyle name="Migliaia 18 5 2 2 2" xfId="19220" xr:uid="{00000000-0005-0000-0000-00003C210000}"/>
    <cellStyle name="Migliaia 18 5 2 2 3" xfId="24522" xr:uid="{00000000-0005-0000-0000-00003D210000}"/>
    <cellStyle name="Migliaia 18 5 2 3" xfId="16569" xr:uid="{00000000-0005-0000-0000-00003E210000}"/>
    <cellStyle name="Migliaia 18 5 2 4" xfId="21871" xr:uid="{00000000-0005-0000-0000-00003F210000}"/>
    <cellStyle name="Migliaia 18 5 3" xfId="2737" xr:uid="{00000000-0005-0000-0000-000040210000}"/>
    <cellStyle name="Migliaia 18 5 3 2" xfId="13403" xr:uid="{00000000-0005-0000-0000-000041210000}"/>
    <cellStyle name="Migliaia 18 5 3 2 2" xfId="19221" xr:uid="{00000000-0005-0000-0000-000042210000}"/>
    <cellStyle name="Migliaia 18 5 3 2 3" xfId="24523" xr:uid="{00000000-0005-0000-0000-000043210000}"/>
    <cellStyle name="Migliaia 18 5 3 3" xfId="16570" xr:uid="{00000000-0005-0000-0000-000044210000}"/>
    <cellStyle name="Migliaia 18 5 3 4" xfId="21872" xr:uid="{00000000-0005-0000-0000-000045210000}"/>
    <cellStyle name="Migliaia 18 5 4" xfId="2738" xr:uid="{00000000-0005-0000-0000-000046210000}"/>
    <cellStyle name="Migliaia 18 5 4 2" xfId="13404" xr:uid="{00000000-0005-0000-0000-000047210000}"/>
    <cellStyle name="Migliaia 18 5 4 2 2" xfId="19222" xr:uid="{00000000-0005-0000-0000-000048210000}"/>
    <cellStyle name="Migliaia 18 5 4 2 3" xfId="24524" xr:uid="{00000000-0005-0000-0000-000049210000}"/>
    <cellStyle name="Migliaia 18 5 4 3" xfId="16571" xr:uid="{00000000-0005-0000-0000-00004A210000}"/>
    <cellStyle name="Migliaia 18 5 4 4" xfId="21873" xr:uid="{00000000-0005-0000-0000-00004B210000}"/>
    <cellStyle name="Migliaia 18 5 5" xfId="2739" xr:uid="{00000000-0005-0000-0000-00004C210000}"/>
    <cellStyle name="Migliaia 18 5 5 2" xfId="13405" xr:uid="{00000000-0005-0000-0000-00004D210000}"/>
    <cellStyle name="Migliaia 18 5 5 2 2" xfId="19223" xr:uid="{00000000-0005-0000-0000-00004E210000}"/>
    <cellStyle name="Migliaia 18 5 5 2 3" xfId="24525" xr:uid="{00000000-0005-0000-0000-00004F210000}"/>
    <cellStyle name="Migliaia 18 5 5 3" xfId="16572" xr:uid="{00000000-0005-0000-0000-000050210000}"/>
    <cellStyle name="Migliaia 18 5 5 4" xfId="21874" xr:uid="{00000000-0005-0000-0000-000051210000}"/>
    <cellStyle name="Migliaia 18 5 6" xfId="2740" xr:uid="{00000000-0005-0000-0000-000052210000}"/>
    <cellStyle name="Migliaia 18 5 6 2" xfId="13406" xr:uid="{00000000-0005-0000-0000-000053210000}"/>
    <cellStyle name="Migliaia 18 5 6 2 2" xfId="19224" xr:uid="{00000000-0005-0000-0000-000054210000}"/>
    <cellStyle name="Migliaia 18 5 6 2 3" xfId="24526" xr:uid="{00000000-0005-0000-0000-000055210000}"/>
    <cellStyle name="Migliaia 18 5 6 3" xfId="16573" xr:uid="{00000000-0005-0000-0000-000056210000}"/>
    <cellStyle name="Migliaia 18 5 6 4" xfId="21875" xr:uid="{00000000-0005-0000-0000-000057210000}"/>
    <cellStyle name="Migliaia 18 6" xfId="2741" xr:uid="{00000000-0005-0000-0000-000058210000}"/>
    <cellStyle name="Migliaia 18 6 2" xfId="11977" xr:uid="{00000000-0005-0000-0000-000059210000}"/>
    <cellStyle name="Migliaia 18 6 3" xfId="11978" xr:uid="{00000000-0005-0000-0000-00005A210000}"/>
    <cellStyle name="Migliaia 18 6 3 2" xfId="15523" xr:uid="{00000000-0005-0000-0000-00005B210000}"/>
    <cellStyle name="Migliaia 18 6 3 2 2" xfId="20869" xr:uid="{00000000-0005-0000-0000-00005C210000}"/>
    <cellStyle name="Migliaia 18 6 3 2 3" xfId="26171" xr:uid="{00000000-0005-0000-0000-00005D210000}"/>
    <cellStyle name="Migliaia 18 6 3 3" xfId="18218" xr:uid="{00000000-0005-0000-0000-00005E210000}"/>
    <cellStyle name="Migliaia 18 6 3 4" xfId="23520" xr:uid="{00000000-0005-0000-0000-00005F210000}"/>
    <cellStyle name="Migliaia 18 6 4" xfId="13407" xr:uid="{00000000-0005-0000-0000-000060210000}"/>
    <cellStyle name="Migliaia 18 6 4 2" xfId="19225" xr:uid="{00000000-0005-0000-0000-000061210000}"/>
    <cellStyle name="Migliaia 18 6 4 3" xfId="24527" xr:uid="{00000000-0005-0000-0000-000062210000}"/>
    <cellStyle name="Migliaia 18 6 5" xfId="16574" xr:uid="{00000000-0005-0000-0000-000063210000}"/>
    <cellStyle name="Migliaia 18 6 6" xfId="21876" xr:uid="{00000000-0005-0000-0000-000064210000}"/>
    <cellStyle name="Migliaia 18 7" xfId="2742" xr:uid="{00000000-0005-0000-0000-000065210000}"/>
    <cellStyle name="Migliaia 18 7 2" xfId="11979" xr:uid="{00000000-0005-0000-0000-000066210000}"/>
    <cellStyle name="Migliaia 18 7 2 2" xfId="15524" xr:uid="{00000000-0005-0000-0000-000067210000}"/>
    <cellStyle name="Migliaia 18 7 2 2 2" xfId="20870" xr:uid="{00000000-0005-0000-0000-000068210000}"/>
    <cellStyle name="Migliaia 18 7 2 2 3" xfId="26172" xr:uid="{00000000-0005-0000-0000-000069210000}"/>
    <cellStyle name="Migliaia 18 7 2 3" xfId="18219" xr:uid="{00000000-0005-0000-0000-00006A210000}"/>
    <cellStyle name="Migliaia 18 7 2 4" xfId="23521" xr:uid="{00000000-0005-0000-0000-00006B210000}"/>
    <cellStyle name="Migliaia 18 7 3" xfId="13408" xr:uid="{00000000-0005-0000-0000-00006C210000}"/>
    <cellStyle name="Migliaia 18 7 3 2" xfId="19226" xr:uid="{00000000-0005-0000-0000-00006D210000}"/>
    <cellStyle name="Migliaia 18 7 3 3" xfId="24528" xr:uid="{00000000-0005-0000-0000-00006E210000}"/>
    <cellStyle name="Migliaia 18 7 4" xfId="16575" xr:uid="{00000000-0005-0000-0000-00006F210000}"/>
    <cellStyle name="Migliaia 18 7 5" xfId="21877" xr:uid="{00000000-0005-0000-0000-000070210000}"/>
    <cellStyle name="Migliaia 18 8" xfId="2743" xr:uid="{00000000-0005-0000-0000-000071210000}"/>
    <cellStyle name="Migliaia 18 8 2" xfId="11980" xr:uid="{00000000-0005-0000-0000-000072210000}"/>
    <cellStyle name="Migliaia 18 8 2 2" xfId="15525" xr:uid="{00000000-0005-0000-0000-000073210000}"/>
    <cellStyle name="Migliaia 18 8 2 2 2" xfId="20871" xr:uid="{00000000-0005-0000-0000-000074210000}"/>
    <cellStyle name="Migliaia 18 8 2 2 3" xfId="26173" xr:uid="{00000000-0005-0000-0000-000075210000}"/>
    <cellStyle name="Migliaia 18 8 2 3" xfId="18220" xr:uid="{00000000-0005-0000-0000-000076210000}"/>
    <cellStyle name="Migliaia 18 8 2 4" xfId="23522" xr:uid="{00000000-0005-0000-0000-000077210000}"/>
    <cellStyle name="Migliaia 18 8 3" xfId="13409" xr:uid="{00000000-0005-0000-0000-000078210000}"/>
    <cellStyle name="Migliaia 18 8 3 2" xfId="19227" xr:uid="{00000000-0005-0000-0000-000079210000}"/>
    <cellStyle name="Migliaia 18 8 3 3" xfId="24529" xr:uid="{00000000-0005-0000-0000-00007A210000}"/>
    <cellStyle name="Migliaia 18 8 4" xfId="16576" xr:uid="{00000000-0005-0000-0000-00007B210000}"/>
    <cellStyle name="Migliaia 18 8 5" xfId="21878" xr:uid="{00000000-0005-0000-0000-00007C210000}"/>
    <cellStyle name="Migliaia 18 9" xfId="2744" xr:uid="{00000000-0005-0000-0000-00007D210000}"/>
    <cellStyle name="Migliaia 18 9 2" xfId="13410" xr:uid="{00000000-0005-0000-0000-00007E210000}"/>
    <cellStyle name="Migliaia 18 9 2 2" xfId="19228" xr:uid="{00000000-0005-0000-0000-00007F210000}"/>
    <cellStyle name="Migliaia 18 9 2 3" xfId="24530" xr:uid="{00000000-0005-0000-0000-000080210000}"/>
    <cellStyle name="Migliaia 18 9 3" xfId="16577" xr:uid="{00000000-0005-0000-0000-000081210000}"/>
    <cellStyle name="Migliaia 18 9 4" xfId="21879" xr:uid="{00000000-0005-0000-0000-000082210000}"/>
    <cellStyle name="Migliaia 19" xfId="265" xr:uid="{00000000-0005-0000-0000-000083210000}"/>
    <cellStyle name="Migliaia 19 10" xfId="13411" xr:uid="{00000000-0005-0000-0000-000084210000}"/>
    <cellStyle name="Migliaia 19 10 2" xfId="19229" xr:uid="{00000000-0005-0000-0000-000085210000}"/>
    <cellStyle name="Migliaia 19 10 3" xfId="24531" xr:uid="{00000000-0005-0000-0000-000086210000}"/>
    <cellStyle name="Migliaia 19 11" xfId="16578" xr:uid="{00000000-0005-0000-0000-000087210000}"/>
    <cellStyle name="Migliaia 19 12" xfId="21880" xr:uid="{00000000-0005-0000-0000-000088210000}"/>
    <cellStyle name="Migliaia 19 13" xfId="2745" xr:uid="{00000000-0005-0000-0000-000089210000}"/>
    <cellStyle name="Migliaia 19 2" xfId="266" xr:uid="{00000000-0005-0000-0000-00008A210000}"/>
    <cellStyle name="Migliaia 19 2 2" xfId="2747" xr:uid="{00000000-0005-0000-0000-00008B210000}"/>
    <cellStyle name="Migliaia 19 2 2 2" xfId="2748" xr:uid="{00000000-0005-0000-0000-00008C210000}"/>
    <cellStyle name="Migliaia 19 2 2 2 2" xfId="13412" xr:uid="{00000000-0005-0000-0000-00008D210000}"/>
    <cellStyle name="Migliaia 19 2 2 2 2 2" xfId="19230" xr:uid="{00000000-0005-0000-0000-00008E210000}"/>
    <cellStyle name="Migliaia 19 2 2 2 2 3" xfId="24532" xr:uid="{00000000-0005-0000-0000-00008F210000}"/>
    <cellStyle name="Migliaia 19 2 2 2 3" xfId="16579" xr:uid="{00000000-0005-0000-0000-000090210000}"/>
    <cellStyle name="Migliaia 19 2 2 2 4" xfId="21881" xr:uid="{00000000-0005-0000-0000-000091210000}"/>
    <cellStyle name="Migliaia 19 2 2 3" xfId="11981" xr:uid="{00000000-0005-0000-0000-000092210000}"/>
    <cellStyle name="Migliaia 19 2 2 3 2" xfId="15526" xr:uid="{00000000-0005-0000-0000-000093210000}"/>
    <cellStyle name="Migliaia 19 2 2 3 2 2" xfId="20872" xr:uid="{00000000-0005-0000-0000-000094210000}"/>
    <cellStyle name="Migliaia 19 2 2 3 2 3" xfId="26174" xr:uid="{00000000-0005-0000-0000-000095210000}"/>
    <cellStyle name="Migliaia 19 2 2 3 3" xfId="18221" xr:uid="{00000000-0005-0000-0000-000096210000}"/>
    <cellStyle name="Migliaia 19 2 2 3 4" xfId="23523" xr:uid="{00000000-0005-0000-0000-000097210000}"/>
    <cellStyle name="Migliaia 19 2 3" xfId="2749" xr:uid="{00000000-0005-0000-0000-000098210000}"/>
    <cellStyle name="Migliaia 19 2 3 2" xfId="11982" xr:uid="{00000000-0005-0000-0000-000099210000}"/>
    <cellStyle name="Migliaia 19 2 3 2 2" xfId="15527" xr:uid="{00000000-0005-0000-0000-00009A210000}"/>
    <cellStyle name="Migliaia 19 2 3 2 2 2" xfId="20873" xr:uid="{00000000-0005-0000-0000-00009B210000}"/>
    <cellStyle name="Migliaia 19 2 3 2 2 3" xfId="26175" xr:uid="{00000000-0005-0000-0000-00009C210000}"/>
    <cellStyle name="Migliaia 19 2 3 2 3" xfId="18222" xr:uid="{00000000-0005-0000-0000-00009D210000}"/>
    <cellStyle name="Migliaia 19 2 3 2 4" xfId="23524" xr:uid="{00000000-0005-0000-0000-00009E210000}"/>
    <cellStyle name="Migliaia 19 2 3 3" xfId="13413" xr:uid="{00000000-0005-0000-0000-00009F210000}"/>
    <cellStyle name="Migliaia 19 2 3 3 2" xfId="19231" xr:uid="{00000000-0005-0000-0000-0000A0210000}"/>
    <cellStyle name="Migliaia 19 2 3 3 3" xfId="24533" xr:uid="{00000000-0005-0000-0000-0000A1210000}"/>
    <cellStyle name="Migliaia 19 2 3 4" xfId="16580" xr:uid="{00000000-0005-0000-0000-0000A2210000}"/>
    <cellStyle name="Migliaia 19 2 3 5" xfId="21882" xr:uid="{00000000-0005-0000-0000-0000A3210000}"/>
    <cellStyle name="Migliaia 19 2 4" xfId="2750" xr:uid="{00000000-0005-0000-0000-0000A4210000}"/>
    <cellStyle name="Migliaia 19 2 4 2" xfId="13414" xr:uid="{00000000-0005-0000-0000-0000A5210000}"/>
    <cellStyle name="Migliaia 19 2 4 2 2" xfId="19232" xr:uid="{00000000-0005-0000-0000-0000A6210000}"/>
    <cellStyle name="Migliaia 19 2 4 2 3" xfId="24534" xr:uid="{00000000-0005-0000-0000-0000A7210000}"/>
    <cellStyle name="Migliaia 19 2 4 3" xfId="16581" xr:uid="{00000000-0005-0000-0000-0000A8210000}"/>
    <cellStyle name="Migliaia 19 2 4 4" xfId="21883" xr:uid="{00000000-0005-0000-0000-0000A9210000}"/>
    <cellStyle name="Migliaia 19 2 5" xfId="2751" xr:uid="{00000000-0005-0000-0000-0000AA210000}"/>
    <cellStyle name="Migliaia 19 2 5 2" xfId="13415" xr:uid="{00000000-0005-0000-0000-0000AB210000}"/>
    <cellStyle name="Migliaia 19 2 5 2 2" xfId="19233" xr:uid="{00000000-0005-0000-0000-0000AC210000}"/>
    <cellStyle name="Migliaia 19 2 5 2 3" xfId="24535" xr:uid="{00000000-0005-0000-0000-0000AD210000}"/>
    <cellStyle name="Migliaia 19 2 5 3" xfId="16582" xr:uid="{00000000-0005-0000-0000-0000AE210000}"/>
    <cellStyle name="Migliaia 19 2 5 4" xfId="21884" xr:uid="{00000000-0005-0000-0000-0000AF210000}"/>
    <cellStyle name="Migliaia 19 2 6" xfId="2752" xr:uid="{00000000-0005-0000-0000-0000B0210000}"/>
    <cellStyle name="Migliaia 19 2 6 2" xfId="13416" xr:uid="{00000000-0005-0000-0000-0000B1210000}"/>
    <cellStyle name="Migliaia 19 2 6 2 2" xfId="19234" xr:uid="{00000000-0005-0000-0000-0000B2210000}"/>
    <cellStyle name="Migliaia 19 2 6 2 3" xfId="24536" xr:uid="{00000000-0005-0000-0000-0000B3210000}"/>
    <cellStyle name="Migliaia 19 2 6 3" xfId="16583" xr:uid="{00000000-0005-0000-0000-0000B4210000}"/>
    <cellStyle name="Migliaia 19 2 6 4" xfId="21885" xr:uid="{00000000-0005-0000-0000-0000B5210000}"/>
    <cellStyle name="Migliaia 19 2 7" xfId="2746" xr:uid="{00000000-0005-0000-0000-0000B6210000}"/>
    <cellStyle name="Migliaia 19 3" xfId="2753" xr:uid="{00000000-0005-0000-0000-0000B7210000}"/>
    <cellStyle name="Migliaia 19 3 2" xfId="2754" xr:uid="{00000000-0005-0000-0000-0000B8210000}"/>
    <cellStyle name="Migliaia 19 3 2 2" xfId="2755" xr:uid="{00000000-0005-0000-0000-0000B9210000}"/>
    <cellStyle name="Migliaia 19 3 2 2 2" xfId="2756" xr:uid="{00000000-0005-0000-0000-0000BA210000}"/>
    <cellStyle name="Migliaia 19 3 2 2 2 2" xfId="13417" xr:uid="{00000000-0005-0000-0000-0000BB210000}"/>
    <cellStyle name="Migliaia 19 3 2 2 2 2 2" xfId="19235" xr:uid="{00000000-0005-0000-0000-0000BC210000}"/>
    <cellStyle name="Migliaia 19 3 2 2 2 2 3" xfId="24537" xr:uid="{00000000-0005-0000-0000-0000BD210000}"/>
    <cellStyle name="Migliaia 19 3 2 2 2 3" xfId="16584" xr:uid="{00000000-0005-0000-0000-0000BE210000}"/>
    <cellStyle name="Migliaia 19 3 2 2 2 4" xfId="21886" xr:uid="{00000000-0005-0000-0000-0000BF210000}"/>
    <cellStyle name="Migliaia 19 3 2 3" xfId="2757" xr:uid="{00000000-0005-0000-0000-0000C0210000}"/>
    <cellStyle name="Migliaia 19 3 2 3 2" xfId="13418" xr:uid="{00000000-0005-0000-0000-0000C1210000}"/>
    <cellStyle name="Migliaia 19 3 2 3 2 2" xfId="19236" xr:uid="{00000000-0005-0000-0000-0000C2210000}"/>
    <cellStyle name="Migliaia 19 3 2 3 2 3" xfId="24538" xr:uid="{00000000-0005-0000-0000-0000C3210000}"/>
    <cellStyle name="Migliaia 19 3 2 3 3" xfId="16585" xr:uid="{00000000-0005-0000-0000-0000C4210000}"/>
    <cellStyle name="Migliaia 19 3 2 3 4" xfId="21887" xr:uid="{00000000-0005-0000-0000-0000C5210000}"/>
    <cellStyle name="Migliaia 19 3 2 4" xfId="2758" xr:uid="{00000000-0005-0000-0000-0000C6210000}"/>
    <cellStyle name="Migliaia 19 3 2 4 2" xfId="13419" xr:uid="{00000000-0005-0000-0000-0000C7210000}"/>
    <cellStyle name="Migliaia 19 3 2 4 2 2" xfId="19237" xr:uid="{00000000-0005-0000-0000-0000C8210000}"/>
    <cellStyle name="Migliaia 19 3 2 4 2 3" xfId="24539" xr:uid="{00000000-0005-0000-0000-0000C9210000}"/>
    <cellStyle name="Migliaia 19 3 2 4 3" xfId="16586" xr:uid="{00000000-0005-0000-0000-0000CA210000}"/>
    <cellStyle name="Migliaia 19 3 2 4 4" xfId="21888" xr:uid="{00000000-0005-0000-0000-0000CB210000}"/>
    <cellStyle name="Migliaia 19 3 2 5" xfId="2759" xr:uid="{00000000-0005-0000-0000-0000CC210000}"/>
    <cellStyle name="Migliaia 19 3 2 5 2" xfId="13420" xr:uid="{00000000-0005-0000-0000-0000CD210000}"/>
    <cellStyle name="Migliaia 19 3 2 5 2 2" xfId="19238" xr:uid="{00000000-0005-0000-0000-0000CE210000}"/>
    <cellStyle name="Migliaia 19 3 2 5 2 3" xfId="24540" xr:uid="{00000000-0005-0000-0000-0000CF210000}"/>
    <cellStyle name="Migliaia 19 3 2 5 3" xfId="16587" xr:uid="{00000000-0005-0000-0000-0000D0210000}"/>
    <cellStyle name="Migliaia 19 3 2 5 4" xfId="21889" xr:uid="{00000000-0005-0000-0000-0000D1210000}"/>
    <cellStyle name="Migliaia 19 3 2 6" xfId="2760" xr:uid="{00000000-0005-0000-0000-0000D2210000}"/>
    <cellStyle name="Migliaia 19 3 2 6 2" xfId="13421" xr:uid="{00000000-0005-0000-0000-0000D3210000}"/>
    <cellStyle name="Migliaia 19 3 2 6 2 2" xfId="19239" xr:uid="{00000000-0005-0000-0000-0000D4210000}"/>
    <cellStyle name="Migliaia 19 3 2 6 2 3" xfId="24541" xr:uid="{00000000-0005-0000-0000-0000D5210000}"/>
    <cellStyle name="Migliaia 19 3 2 6 3" xfId="16588" xr:uid="{00000000-0005-0000-0000-0000D6210000}"/>
    <cellStyle name="Migliaia 19 3 2 6 4" xfId="21890" xr:uid="{00000000-0005-0000-0000-0000D7210000}"/>
    <cellStyle name="Migliaia 19 3 3" xfId="2761" xr:uid="{00000000-0005-0000-0000-0000D8210000}"/>
    <cellStyle name="Migliaia 19 3 3 2" xfId="2762" xr:uid="{00000000-0005-0000-0000-0000D9210000}"/>
    <cellStyle name="Migliaia 19 3 3 2 2" xfId="13423" xr:uid="{00000000-0005-0000-0000-0000DA210000}"/>
    <cellStyle name="Migliaia 19 3 3 2 2 2" xfId="19241" xr:uid="{00000000-0005-0000-0000-0000DB210000}"/>
    <cellStyle name="Migliaia 19 3 3 2 2 3" xfId="24543" xr:uid="{00000000-0005-0000-0000-0000DC210000}"/>
    <cellStyle name="Migliaia 19 3 3 2 3" xfId="16590" xr:uid="{00000000-0005-0000-0000-0000DD210000}"/>
    <cellStyle name="Migliaia 19 3 3 2 4" xfId="21892" xr:uid="{00000000-0005-0000-0000-0000DE210000}"/>
    <cellStyle name="Migliaia 19 3 3 3" xfId="2763" xr:uid="{00000000-0005-0000-0000-0000DF210000}"/>
    <cellStyle name="Migliaia 19 3 3 3 2" xfId="13424" xr:uid="{00000000-0005-0000-0000-0000E0210000}"/>
    <cellStyle name="Migliaia 19 3 3 3 2 2" xfId="19242" xr:uid="{00000000-0005-0000-0000-0000E1210000}"/>
    <cellStyle name="Migliaia 19 3 3 3 2 3" xfId="24544" xr:uid="{00000000-0005-0000-0000-0000E2210000}"/>
    <cellStyle name="Migliaia 19 3 3 3 3" xfId="16591" xr:uid="{00000000-0005-0000-0000-0000E3210000}"/>
    <cellStyle name="Migliaia 19 3 3 3 4" xfId="21893" xr:uid="{00000000-0005-0000-0000-0000E4210000}"/>
    <cellStyle name="Migliaia 19 3 3 4" xfId="2764" xr:uid="{00000000-0005-0000-0000-0000E5210000}"/>
    <cellStyle name="Migliaia 19 3 3 4 2" xfId="13425" xr:uid="{00000000-0005-0000-0000-0000E6210000}"/>
    <cellStyle name="Migliaia 19 3 3 4 2 2" xfId="19243" xr:uid="{00000000-0005-0000-0000-0000E7210000}"/>
    <cellStyle name="Migliaia 19 3 3 4 2 3" xfId="24545" xr:uid="{00000000-0005-0000-0000-0000E8210000}"/>
    <cellStyle name="Migliaia 19 3 3 4 3" xfId="16592" xr:uid="{00000000-0005-0000-0000-0000E9210000}"/>
    <cellStyle name="Migliaia 19 3 3 4 4" xfId="21894" xr:uid="{00000000-0005-0000-0000-0000EA210000}"/>
    <cellStyle name="Migliaia 19 3 3 5" xfId="2765" xr:uid="{00000000-0005-0000-0000-0000EB210000}"/>
    <cellStyle name="Migliaia 19 3 3 5 2" xfId="13426" xr:uid="{00000000-0005-0000-0000-0000EC210000}"/>
    <cellStyle name="Migliaia 19 3 3 5 2 2" xfId="19244" xr:uid="{00000000-0005-0000-0000-0000ED210000}"/>
    <cellStyle name="Migliaia 19 3 3 5 2 3" xfId="24546" xr:uid="{00000000-0005-0000-0000-0000EE210000}"/>
    <cellStyle name="Migliaia 19 3 3 5 3" xfId="16593" xr:uid="{00000000-0005-0000-0000-0000EF210000}"/>
    <cellStyle name="Migliaia 19 3 3 5 4" xfId="21895" xr:uid="{00000000-0005-0000-0000-0000F0210000}"/>
    <cellStyle name="Migliaia 19 3 3 6" xfId="13422" xr:uid="{00000000-0005-0000-0000-0000F1210000}"/>
    <cellStyle name="Migliaia 19 3 3 6 2" xfId="19240" xr:uid="{00000000-0005-0000-0000-0000F2210000}"/>
    <cellStyle name="Migliaia 19 3 3 6 3" xfId="24542" xr:uid="{00000000-0005-0000-0000-0000F3210000}"/>
    <cellStyle name="Migliaia 19 3 3 7" xfId="16589" xr:uid="{00000000-0005-0000-0000-0000F4210000}"/>
    <cellStyle name="Migliaia 19 3 3 8" xfId="21891" xr:uid="{00000000-0005-0000-0000-0000F5210000}"/>
    <cellStyle name="Migliaia 19 3 4" xfId="2766" xr:uid="{00000000-0005-0000-0000-0000F6210000}"/>
    <cellStyle name="Migliaia 19 3 4 2" xfId="11983" xr:uid="{00000000-0005-0000-0000-0000F7210000}"/>
    <cellStyle name="Migliaia 19 3 4 3" xfId="11984" xr:uid="{00000000-0005-0000-0000-0000F8210000}"/>
    <cellStyle name="Migliaia 19 3 4 3 2" xfId="15528" xr:uid="{00000000-0005-0000-0000-0000F9210000}"/>
    <cellStyle name="Migliaia 19 3 4 3 2 2" xfId="20874" xr:uid="{00000000-0005-0000-0000-0000FA210000}"/>
    <cellStyle name="Migliaia 19 3 4 3 2 3" xfId="26176" xr:uid="{00000000-0005-0000-0000-0000FB210000}"/>
    <cellStyle name="Migliaia 19 3 4 3 3" xfId="18223" xr:uid="{00000000-0005-0000-0000-0000FC210000}"/>
    <cellStyle name="Migliaia 19 3 4 3 4" xfId="23525" xr:uid="{00000000-0005-0000-0000-0000FD210000}"/>
    <cellStyle name="Migliaia 19 3 4 4" xfId="13427" xr:uid="{00000000-0005-0000-0000-0000FE210000}"/>
    <cellStyle name="Migliaia 19 3 4 4 2" xfId="19245" xr:uid="{00000000-0005-0000-0000-0000FF210000}"/>
    <cellStyle name="Migliaia 19 3 4 4 3" xfId="24547" xr:uid="{00000000-0005-0000-0000-000000220000}"/>
    <cellStyle name="Migliaia 19 3 4 5" xfId="16594" xr:uid="{00000000-0005-0000-0000-000001220000}"/>
    <cellStyle name="Migliaia 19 3 4 6" xfId="21896" xr:uid="{00000000-0005-0000-0000-000002220000}"/>
    <cellStyle name="Migliaia 19 3 5" xfId="2767" xr:uid="{00000000-0005-0000-0000-000003220000}"/>
    <cellStyle name="Migliaia 19 3 5 2" xfId="11985" xr:uid="{00000000-0005-0000-0000-000004220000}"/>
    <cellStyle name="Migliaia 19 3 5 2 2" xfId="15529" xr:uid="{00000000-0005-0000-0000-000005220000}"/>
    <cellStyle name="Migliaia 19 3 5 2 2 2" xfId="20875" xr:uid="{00000000-0005-0000-0000-000006220000}"/>
    <cellStyle name="Migliaia 19 3 5 2 2 3" xfId="26177" xr:uid="{00000000-0005-0000-0000-000007220000}"/>
    <cellStyle name="Migliaia 19 3 5 2 3" xfId="18224" xr:uid="{00000000-0005-0000-0000-000008220000}"/>
    <cellStyle name="Migliaia 19 3 5 2 4" xfId="23526" xr:uid="{00000000-0005-0000-0000-000009220000}"/>
    <cellStyle name="Migliaia 19 3 5 3" xfId="13428" xr:uid="{00000000-0005-0000-0000-00000A220000}"/>
    <cellStyle name="Migliaia 19 3 5 3 2" xfId="19246" xr:uid="{00000000-0005-0000-0000-00000B220000}"/>
    <cellStyle name="Migliaia 19 3 5 3 3" xfId="24548" xr:uid="{00000000-0005-0000-0000-00000C220000}"/>
    <cellStyle name="Migliaia 19 3 5 4" xfId="16595" xr:uid="{00000000-0005-0000-0000-00000D220000}"/>
    <cellStyle name="Migliaia 19 3 5 5" xfId="21897" xr:uid="{00000000-0005-0000-0000-00000E220000}"/>
    <cellStyle name="Migliaia 19 3 6" xfId="2768" xr:uid="{00000000-0005-0000-0000-00000F220000}"/>
    <cellStyle name="Migliaia 19 3 6 2" xfId="13429" xr:uid="{00000000-0005-0000-0000-000010220000}"/>
    <cellStyle name="Migliaia 19 3 6 2 2" xfId="19247" xr:uid="{00000000-0005-0000-0000-000011220000}"/>
    <cellStyle name="Migliaia 19 3 6 2 3" xfId="24549" xr:uid="{00000000-0005-0000-0000-000012220000}"/>
    <cellStyle name="Migliaia 19 3 6 3" xfId="16596" xr:uid="{00000000-0005-0000-0000-000013220000}"/>
    <cellStyle name="Migliaia 19 3 6 4" xfId="21898" xr:uid="{00000000-0005-0000-0000-000014220000}"/>
    <cellStyle name="Migliaia 19 3 7" xfId="2769" xr:uid="{00000000-0005-0000-0000-000015220000}"/>
    <cellStyle name="Migliaia 19 3 7 2" xfId="13430" xr:uid="{00000000-0005-0000-0000-000016220000}"/>
    <cellStyle name="Migliaia 19 3 7 2 2" xfId="19248" xr:uid="{00000000-0005-0000-0000-000017220000}"/>
    <cellStyle name="Migliaia 19 3 7 2 3" xfId="24550" xr:uid="{00000000-0005-0000-0000-000018220000}"/>
    <cellStyle name="Migliaia 19 3 7 3" xfId="16597" xr:uid="{00000000-0005-0000-0000-000019220000}"/>
    <cellStyle name="Migliaia 19 3 7 4" xfId="21899" xr:uid="{00000000-0005-0000-0000-00001A220000}"/>
    <cellStyle name="Migliaia 19 3 8" xfId="2770" xr:uid="{00000000-0005-0000-0000-00001B220000}"/>
    <cellStyle name="Migliaia 19 3 8 2" xfId="13431" xr:uid="{00000000-0005-0000-0000-00001C220000}"/>
    <cellStyle name="Migliaia 19 3 8 2 2" xfId="19249" xr:uid="{00000000-0005-0000-0000-00001D220000}"/>
    <cellStyle name="Migliaia 19 3 8 2 3" xfId="24551" xr:uid="{00000000-0005-0000-0000-00001E220000}"/>
    <cellStyle name="Migliaia 19 3 8 3" xfId="16598" xr:uid="{00000000-0005-0000-0000-00001F220000}"/>
    <cellStyle name="Migliaia 19 3 8 4" xfId="21900" xr:uid="{00000000-0005-0000-0000-000020220000}"/>
    <cellStyle name="Migliaia 19 4" xfId="2771" xr:uid="{00000000-0005-0000-0000-000021220000}"/>
    <cellStyle name="Migliaia 19 4 2" xfId="2772" xr:uid="{00000000-0005-0000-0000-000022220000}"/>
    <cellStyle name="Migliaia 19 4 2 2" xfId="2773" xr:uid="{00000000-0005-0000-0000-000023220000}"/>
    <cellStyle name="Migliaia 19 4 2 2 2" xfId="13432" xr:uid="{00000000-0005-0000-0000-000024220000}"/>
    <cellStyle name="Migliaia 19 4 2 2 2 2" xfId="19250" xr:uid="{00000000-0005-0000-0000-000025220000}"/>
    <cellStyle name="Migliaia 19 4 2 2 2 3" xfId="24552" xr:uid="{00000000-0005-0000-0000-000026220000}"/>
    <cellStyle name="Migliaia 19 4 2 2 3" xfId="16599" xr:uid="{00000000-0005-0000-0000-000027220000}"/>
    <cellStyle name="Migliaia 19 4 2 2 4" xfId="21901" xr:uid="{00000000-0005-0000-0000-000028220000}"/>
    <cellStyle name="Migliaia 19 4 2 3" xfId="2774" xr:uid="{00000000-0005-0000-0000-000029220000}"/>
    <cellStyle name="Migliaia 19 4 2 3 2" xfId="13433" xr:uid="{00000000-0005-0000-0000-00002A220000}"/>
    <cellStyle name="Migliaia 19 4 2 3 2 2" xfId="19251" xr:uid="{00000000-0005-0000-0000-00002B220000}"/>
    <cellStyle name="Migliaia 19 4 2 3 2 3" xfId="24553" xr:uid="{00000000-0005-0000-0000-00002C220000}"/>
    <cellStyle name="Migliaia 19 4 2 3 3" xfId="16600" xr:uid="{00000000-0005-0000-0000-00002D220000}"/>
    <cellStyle name="Migliaia 19 4 2 3 4" xfId="21902" xr:uid="{00000000-0005-0000-0000-00002E220000}"/>
    <cellStyle name="Migliaia 19 4 3" xfId="2775" xr:uid="{00000000-0005-0000-0000-00002F220000}"/>
    <cellStyle name="Migliaia 19 4 3 2" xfId="13434" xr:uid="{00000000-0005-0000-0000-000030220000}"/>
    <cellStyle name="Migliaia 19 4 3 2 2" xfId="19252" xr:uid="{00000000-0005-0000-0000-000031220000}"/>
    <cellStyle name="Migliaia 19 4 3 2 3" xfId="24554" xr:uid="{00000000-0005-0000-0000-000032220000}"/>
    <cellStyle name="Migliaia 19 4 3 3" xfId="16601" xr:uid="{00000000-0005-0000-0000-000033220000}"/>
    <cellStyle name="Migliaia 19 4 3 4" xfId="21903" xr:uid="{00000000-0005-0000-0000-000034220000}"/>
    <cellStyle name="Migliaia 19 4 4" xfId="2776" xr:uid="{00000000-0005-0000-0000-000035220000}"/>
    <cellStyle name="Migliaia 19 4 4 2" xfId="13435" xr:uid="{00000000-0005-0000-0000-000036220000}"/>
    <cellStyle name="Migliaia 19 4 4 2 2" xfId="19253" xr:uid="{00000000-0005-0000-0000-000037220000}"/>
    <cellStyle name="Migliaia 19 4 4 2 3" xfId="24555" xr:uid="{00000000-0005-0000-0000-000038220000}"/>
    <cellStyle name="Migliaia 19 4 4 3" xfId="16602" xr:uid="{00000000-0005-0000-0000-000039220000}"/>
    <cellStyle name="Migliaia 19 4 4 4" xfId="21904" xr:uid="{00000000-0005-0000-0000-00003A220000}"/>
    <cellStyle name="Migliaia 19 4 5" xfId="2777" xr:uid="{00000000-0005-0000-0000-00003B220000}"/>
    <cellStyle name="Migliaia 19 4 5 2" xfId="13436" xr:uid="{00000000-0005-0000-0000-00003C220000}"/>
    <cellStyle name="Migliaia 19 4 5 2 2" xfId="19254" xr:uid="{00000000-0005-0000-0000-00003D220000}"/>
    <cellStyle name="Migliaia 19 4 5 2 3" xfId="24556" xr:uid="{00000000-0005-0000-0000-00003E220000}"/>
    <cellStyle name="Migliaia 19 4 5 3" xfId="16603" xr:uid="{00000000-0005-0000-0000-00003F220000}"/>
    <cellStyle name="Migliaia 19 4 5 4" xfId="21905" xr:uid="{00000000-0005-0000-0000-000040220000}"/>
    <cellStyle name="Migliaia 19 4 6" xfId="2778" xr:uid="{00000000-0005-0000-0000-000041220000}"/>
    <cellStyle name="Migliaia 19 4 6 2" xfId="13437" xr:uid="{00000000-0005-0000-0000-000042220000}"/>
    <cellStyle name="Migliaia 19 4 6 2 2" xfId="19255" xr:uid="{00000000-0005-0000-0000-000043220000}"/>
    <cellStyle name="Migliaia 19 4 6 2 3" xfId="24557" xr:uid="{00000000-0005-0000-0000-000044220000}"/>
    <cellStyle name="Migliaia 19 4 6 3" xfId="16604" xr:uid="{00000000-0005-0000-0000-000045220000}"/>
    <cellStyle name="Migliaia 19 4 6 4" xfId="21906" xr:uid="{00000000-0005-0000-0000-000046220000}"/>
    <cellStyle name="Migliaia 19 4 7" xfId="2779" xr:uid="{00000000-0005-0000-0000-000047220000}"/>
    <cellStyle name="Migliaia 19 4 7 2" xfId="13438" xr:uid="{00000000-0005-0000-0000-000048220000}"/>
    <cellStyle name="Migliaia 19 4 7 2 2" xfId="19256" xr:uid="{00000000-0005-0000-0000-000049220000}"/>
    <cellStyle name="Migliaia 19 4 7 2 3" xfId="24558" xr:uid="{00000000-0005-0000-0000-00004A220000}"/>
    <cellStyle name="Migliaia 19 4 7 3" xfId="16605" xr:uid="{00000000-0005-0000-0000-00004B220000}"/>
    <cellStyle name="Migliaia 19 4 7 4" xfId="21907" xr:uid="{00000000-0005-0000-0000-00004C220000}"/>
    <cellStyle name="Migliaia 19 5" xfId="2780" xr:uid="{00000000-0005-0000-0000-00004D220000}"/>
    <cellStyle name="Migliaia 19 5 2" xfId="2781" xr:uid="{00000000-0005-0000-0000-00004E220000}"/>
    <cellStyle name="Migliaia 19 5 2 2" xfId="13439" xr:uid="{00000000-0005-0000-0000-00004F220000}"/>
    <cellStyle name="Migliaia 19 5 2 2 2" xfId="19257" xr:uid="{00000000-0005-0000-0000-000050220000}"/>
    <cellStyle name="Migliaia 19 5 2 2 3" xfId="24559" xr:uid="{00000000-0005-0000-0000-000051220000}"/>
    <cellStyle name="Migliaia 19 5 2 3" xfId="16606" xr:uid="{00000000-0005-0000-0000-000052220000}"/>
    <cellStyle name="Migliaia 19 5 2 4" xfId="21908" xr:uid="{00000000-0005-0000-0000-000053220000}"/>
    <cellStyle name="Migliaia 19 5 3" xfId="2782" xr:uid="{00000000-0005-0000-0000-000054220000}"/>
    <cellStyle name="Migliaia 19 5 3 2" xfId="13440" xr:uid="{00000000-0005-0000-0000-000055220000}"/>
    <cellStyle name="Migliaia 19 5 3 2 2" xfId="19258" xr:uid="{00000000-0005-0000-0000-000056220000}"/>
    <cellStyle name="Migliaia 19 5 3 2 3" xfId="24560" xr:uid="{00000000-0005-0000-0000-000057220000}"/>
    <cellStyle name="Migliaia 19 5 3 3" xfId="16607" xr:uid="{00000000-0005-0000-0000-000058220000}"/>
    <cellStyle name="Migliaia 19 5 3 4" xfId="21909" xr:uid="{00000000-0005-0000-0000-000059220000}"/>
    <cellStyle name="Migliaia 19 5 4" xfId="2783" xr:uid="{00000000-0005-0000-0000-00005A220000}"/>
    <cellStyle name="Migliaia 19 5 4 2" xfId="13441" xr:uid="{00000000-0005-0000-0000-00005B220000}"/>
    <cellStyle name="Migliaia 19 5 4 2 2" xfId="19259" xr:uid="{00000000-0005-0000-0000-00005C220000}"/>
    <cellStyle name="Migliaia 19 5 4 2 3" xfId="24561" xr:uid="{00000000-0005-0000-0000-00005D220000}"/>
    <cellStyle name="Migliaia 19 5 4 3" xfId="16608" xr:uid="{00000000-0005-0000-0000-00005E220000}"/>
    <cellStyle name="Migliaia 19 5 4 4" xfId="21910" xr:uid="{00000000-0005-0000-0000-00005F220000}"/>
    <cellStyle name="Migliaia 19 5 5" xfId="2784" xr:uid="{00000000-0005-0000-0000-000060220000}"/>
    <cellStyle name="Migliaia 19 5 5 2" xfId="13442" xr:uid="{00000000-0005-0000-0000-000061220000}"/>
    <cellStyle name="Migliaia 19 5 5 2 2" xfId="19260" xr:uid="{00000000-0005-0000-0000-000062220000}"/>
    <cellStyle name="Migliaia 19 5 5 2 3" xfId="24562" xr:uid="{00000000-0005-0000-0000-000063220000}"/>
    <cellStyle name="Migliaia 19 5 5 3" xfId="16609" xr:uid="{00000000-0005-0000-0000-000064220000}"/>
    <cellStyle name="Migliaia 19 5 5 4" xfId="21911" xr:uid="{00000000-0005-0000-0000-000065220000}"/>
    <cellStyle name="Migliaia 19 5 6" xfId="2785" xr:uid="{00000000-0005-0000-0000-000066220000}"/>
    <cellStyle name="Migliaia 19 5 6 2" xfId="13443" xr:uid="{00000000-0005-0000-0000-000067220000}"/>
    <cellStyle name="Migliaia 19 5 6 2 2" xfId="19261" xr:uid="{00000000-0005-0000-0000-000068220000}"/>
    <cellStyle name="Migliaia 19 5 6 2 3" xfId="24563" xr:uid="{00000000-0005-0000-0000-000069220000}"/>
    <cellStyle name="Migliaia 19 5 6 3" xfId="16610" xr:uid="{00000000-0005-0000-0000-00006A220000}"/>
    <cellStyle name="Migliaia 19 5 6 4" xfId="21912" xr:uid="{00000000-0005-0000-0000-00006B220000}"/>
    <cellStyle name="Migliaia 19 6" xfId="2786" xr:uid="{00000000-0005-0000-0000-00006C220000}"/>
    <cellStyle name="Migliaia 19 6 2" xfId="11986" xr:uid="{00000000-0005-0000-0000-00006D220000}"/>
    <cellStyle name="Migliaia 19 6 3" xfId="11987" xr:uid="{00000000-0005-0000-0000-00006E220000}"/>
    <cellStyle name="Migliaia 19 6 3 2" xfId="15530" xr:uid="{00000000-0005-0000-0000-00006F220000}"/>
    <cellStyle name="Migliaia 19 6 3 2 2" xfId="20876" xr:uid="{00000000-0005-0000-0000-000070220000}"/>
    <cellStyle name="Migliaia 19 6 3 2 3" xfId="26178" xr:uid="{00000000-0005-0000-0000-000071220000}"/>
    <cellStyle name="Migliaia 19 6 3 3" xfId="18225" xr:uid="{00000000-0005-0000-0000-000072220000}"/>
    <cellStyle name="Migliaia 19 6 3 4" xfId="23527" xr:uid="{00000000-0005-0000-0000-000073220000}"/>
    <cellStyle name="Migliaia 19 6 4" xfId="13444" xr:uid="{00000000-0005-0000-0000-000074220000}"/>
    <cellStyle name="Migliaia 19 6 4 2" xfId="19262" xr:uid="{00000000-0005-0000-0000-000075220000}"/>
    <cellStyle name="Migliaia 19 6 4 3" xfId="24564" xr:uid="{00000000-0005-0000-0000-000076220000}"/>
    <cellStyle name="Migliaia 19 6 5" xfId="16611" xr:uid="{00000000-0005-0000-0000-000077220000}"/>
    <cellStyle name="Migliaia 19 6 6" xfId="21913" xr:uid="{00000000-0005-0000-0000-000078220000}"/>
    <cellStyle name="Migliaia 19 7" xfId="2787" xr:uid="{00000000-0005-0000-0000-000079220000}"/>
    <cellStyle name="Migliaia 19 7 2" xfId="11988" xr:uid="{00000000-0005-0000-0000-00007A220000}"/>
    <cellStyle name="Migliaia 19 7 2 2" xfId="15531" xr:uid="{00000000-0005-0000-0000-00007B220000}"/>
    <cellStyle name="Migliaia 19 7 2 2 2" xfId="20877" xr:uid="{00000000-0005-0000-0000-00007C220000}"/>
    <cellStyle name="Migliaia 19 7 2 2 3" xfId="26179" xr:uid="{00000000-0005-0000-0000-00007D220000}"/>
    <cellStyle name="Migliaia 19 7 2 3" xfId="18226" xr:uid="{00000000-0005-0000-0000-00007E220000}"/>
    <cellStyle name="Migliaia 19 7 2 4" xfId="23528" xr:uid="{00000000-0005-0000-0000-00007F220000}"/>
    <cellStyle name="Migliaia 19 7 3" xfId="13445" xr:uid="{00000000-0005-0000-0000-000080220000}"/>
    <cellStyle name="Migliaia 19 7 3 2" xfId="19263" xr:uid="{00000000-0005-0000-0000-000081220000}"/>
    <cellStyle name="Migliaia 19 7 3 3" xfId="24565" xr:uid="{00000000-0005-0000-0000-000082220000}"/>
    <cellStyle name="Migliaia 19 7 4" xfId="16612" xr:uid="{00000000-0005-0000-0000-000083220000}"/>
    <cellStyle name="Migliaia 19 7 5" xfId="21914" xr:uid="{00000000-0005-0000-0000-000084220000}"/>
    <cellStyle name="Migliaia 19 8" xfId="2788" xr:uid="{00000000-0005-0000-0000-000085220000}"/>
    <cellStyle name="Migliaia 19 8 2" xfId="11989" xr:uid="{00000000-0005-0000-0000-000086220000}"/>
    <cellStyle name="Migliaia 19 8 2 2" xfId="15532" xr:uid="{00000000-0005-0000-0000-000087220000}"/>
    <cellStyle name="Migliaia 19 8 2 2 2" xfId="20878" xr:uid="{00000000-0005-0000-0000-000088220000}"/>
    <cellStyle name="Migliaia 19 8 2 2 3" xfId="26180" xr:uid="{00000000-0005-0000-0000-000089220000}"/>
    <cellStyle name="Migliaia 19 8 2 3" xfId="18227" xr:uid="{00000000-0005-0000-0000-00008A220000}"/>
    <cellStyle name="Migliaia 19 8 2 4" xfId="23529" xr:uid="{00000000-0005-0000-0000-00008B220000}"/>
    <cellStyle name="Migliaia 19 8 3" xfId="13446" xr:uid="{00000000-0005-0000-0000-00008C220000}"/>
    <cellStyle name="Migliaia 19 8 3 2" xfId="19264" xr:uid="{00000000-0005-0000-0000-00008D220000}"/>
    <cellStyle name="Migliaia 19 8 3 3" xfId="24566" xr:uid="{00000000-0005-0000-0000-00008E220000}"/>
    <cellStyle name="Migliaia 19 8 4" xfId="16613" xr:uid="{00000000-0005-0000-0000-00008F220000}"/>
    <cellStyle name="Migliaia 19 8 5" xfId="21915" xr:uid="{00000000-0005-0000-0000-000090220000}"/>
    <cellStyle name="Migliaia 19 9" xfId="2789" xr:uid="{00000000-0005-0000-0000-000091220000}"/>
    <cellStyle name="Migliaia 19 9 2" xfId="13447" xr:uid="{00000000-0005-0000-0000-000092220000}"/>
    <cellStyle name="Migliaia 19 9 2 2" xfId="19265" xr:uid="{00000000-0005-0000-0000-000093220000}"/>
    <cellStyle name="Migliaia 19 9 2 3" xfId="24567" xr:uid="{00000000-0005-0000-0000-000094220000}"/>
    <cellStyle name="Migliaia 19 9 3" xfId="16614" xr:uid="{00000000-0005-0000-0000-000095220000}"/>
    <cellStyle name="Migliaia 19 9 4" xfId="21916" xr:uid="{00000000-0005-0000-0000-000096220000}"/>
    <cellStyle name="Migliaia 2" xfId="267" xr:uid="{00000000-0005-0000-0000-000097220000}"/>
    <cellStyle name="Migliaia 2 10" xfId="2791" xr:uid="{00000000-0005-0000-0000-000098220000}"/>
    <cellStyle name="Migliaia 2 10 2" xfId="13449" xr:uid="{00000000-0005-0000-0000-000099220000}"/>
    <cellStyle name="Migliaia 2 10 2 2" xfId="19267" xr:uid="{00000000-0005-0000-0000-00009A220000}"/>
    <cellStyle name="Migliaia 2 10 2 3" xfId="24569" xr:uid="{00000000-0005-0000-0000-00009B220000}"/>
    <cellStyle name="Migliaia 2 10 3" xfId="16616" xr:uid="{00000000-0005-0000-0000-00009C220000}"/>
    <cellStyle name="Migliaia 2 10 4" xfId="21918" xr:uid="{00000000-0005-0000-0000-00009D220000}"/>
    <cellStyle name="Migliaia 2 11" xfId="13448" xr:uid="{00000000-0005-0000-0000-00009E220000}"/>
    <cellStyle name="Migliaia 2 11 2" xfId="19266" xr:uid="{00000000-0005-0000-0000-00009F220000}"/>
    <cellStyle name="Migliaia 2 11 3" xfId="24568" xr:uid="{00000000-0005-0000-0000-0000A0220000}"/>
    <cellStyle name="Migliaia 2 12" xfId="16615" xr:uid="{00000000-0005-0000-0000-0000A1220000}"/>
    <cellStyle name="Migliaia 2 13" xfId="21917" xr:uid="{00000000-0005-0000-0000-0000A2220000}"/>
    <cellStyle name="Migliaia 2 14" xfId="2790" xr:uid="{00000000-0005-0000-0000-0000A3220000}"/>
    <cellStyle name="Migliaia 2 2" xfId="268" xr:uid="{00000000-0005-0000-0000-0000A4220000}"/>
    <cellStyle name="Migliaia 2 2 2" xfId="269" xr:uid="{00000000-0005-0000-0000-0000A5220000}"/>
    <cellStyle name="Migliaia 2 2 2 2" xfId="2794" xr:uid="{00000000-0005-0000-0000-0000A6220000}"/>
    <cellStyle name="Migliaia 2 2 2 2 2" xfId="11990" xr:uid="{00000000-0005-0000-0000-0000A7220000}"/>
    <cellStyle name="Migliaia 2 2 2 2 2 2" xfId="15533" xr:uid="{00000000-0005-0000-0000-0000A8220000}"/>
    <cellStyle name="Migliaia 2 2 2 2 2 2 2" xfId="20879" xr:uid="{00000000-0005-0000-0000-0000A9220000}"/>
    <cellStyle name="Migliaia 2 2 2 2 2 2 3" xfId="26181" xr:uid="{00000000-0005-0000-0000-0000AA220000}"/>
    <cellStyle name="Migliaia 2 2 2 2 2 3" xfId="18228" xr:uid="{00000000-0005-0000-0000-0000AB220000}"/>
    <cellStyle name="Migliaia 2 2 2 2 2 4" xfId="23530" xr:uid="{00000000-0005-0000-0000-0000AC220000}"/>
    <cellStyle name="Migliaia 2 2 2 3" xfId="2795" xr:uid="{00000000-0005-0000-0000-0000AD220000}"/>
    <cellStyle name="Migliaia 2 2 2 3 2" xfId="13451" xr:uid="{00000000-0005-0000-0000-0000AE220000}"/>
    <cellStyle name="Migliaia 2 2 2 3 2 2" xfId="19269" xr:uid="{00000000-0005-0000-0000-0000AF220000}"/>
    <cellStyle name="Migliaia 2 2 2 3 2 3" xfId="24571" xr:uid="{00000000-0005-0000-0000-0000B0220000}"/>
    <cellStyle name="Migliaia 2 2 2 3 3" xfId="16618" xr:uid="{00000000-0005-0000-0000-0000B1220000}"/>
    <cellStyle name="Migliaia 2 2 2 3 4" xfId="21920" xr:uid="{00000000-0005-0000-0000-0000B2220000}"/>
    <cellStyle name="Migliaia 2 2 2 4" xfId="11991" xr:uid="{00000000-0005-0000-0000-0000B3220000}"/>
    <cellStyle name="Migliaia 2 2 2 4 2" xfId="15534" xr:uid="{00000000-0005-0000-0000-0000B4220000}"/>
    <cellStyle name="Migliaia 2 2 2 4 2 2" xfId="20880" xr:uid="{00000000-0005-0000-0000-0000B5220000}"/>
    <cellStyle name="Migliaia 2 2 2 4 2 3" xfId="26182" xr:uid="{00000000-0005-0000-0000-0000B6220000}"/>
    <cellStyle name="Migliaia 2 2 2 4 3" xfId="18229" xr:uid="{00000000-0005-0000-0000-0000B7220000}"/>
    <cellStyle name="Migliaia 2 2 2 4 4" xfId="23531" xr:uid="{00000000-0005-0000-0000-0000B8220000}"/>
    <cellStyle name="Migliaia 2 2 2 5" xfId="2793" xr:uid="{00000000-0005-0000-0000-0000B9220000}"/>
    <cellStyle name="Migliaia 2 2 3" xfId="2796" xr:uid="{00000000-0005-0000-0000-0000BA220000}"/>
    <cellStyle name="Migliaia 2 2 3 2" xfId="2797" xr:uid="{00000000-0005-0000-0000-0000BB220000}"/>
    <cellStyle name="Migliaia 2 2 3 2 2" xfId="13452" xr:uid="{00000000-0005-0000-0000-0000BC220000}"/>
    <cellStyle name="Migliaia 2 2 3 2 2 2" xfId="19270" xr:uid="{00000000-0005-0000-0000-0000BD220000}"/>
    <cellStyle name="Migliaia 2 2 3 2 2 3" xfId="24572" xr:uid="{00000000-0005-0000-0000-0000BE220000}"/>
    <cellStyle name="Migliaia 2 2 3 2 3" xfId="16619" xr:uid="{00000000-0005-0000-0000-0000BF220000}"/>
    <cellStyle name="Migliaia 2 2 3 2 4" xfId="21921" xr:uid="{00000000-0005-0000-0000-0000C0220000}"/>
    <cellStyle name="Migliaia 2 2 4" xfId="2798" xr:uid="{00000000-0005-0000-0000-0000C1220000}"/>
    <cellStyle name="Migliaia 2 2 4 2" xfId="11992" xr:uid="{00000000-0005-0000-0000-0000C2220000}"/>
    <cellStyle name="Migliaia 2 2 4 2 2" xfId="15535" xr:uid="{00000000-0005-0000-0000-0000C3220000}"/>
    <cellStyle name="Migliaia 2 2 4 2 2 2" xfId="20881" xr:uid="{00000000-0005-0000-0000-0000C4220000}"/>
    <cellStyle name="Migliaia 2 2 4 2 2 3" xfId="26183" xr:uid="{00000000-0005-0000-0000-0000C5220000}"/>
    <cellStyle name="Migliaia 2 2 4 2 3" xfId="18230" xr:uid="{00000000-0005-0000-0000-0000C6220000}"/>
    <cellStyle name="Migliaia 2 2 4 2 4" xfId="23532" xr:uid="{00000000-0005-0000-0000-0000C7220000}"/>
    <cellStyle name="Migliaia 2 2 4 3" xfId="13453" xr:uid="{00000000-0005-0000-0000-0000C8220000}"/>
    <cellStyle name="Migliaia 2 2 4 3 2" xfId="19271" xr:uid="{00000000-0005-0000-0000-0000C9220000}"/>
    <cellStyle name="Migliaia 2 2 4 3 3" xfId="24573" xr:uid="{00000000-0005-0000-0000-0000CA220000}"/>
    <cellStyle name="Migliaia 2 2 4 4" xfId="16620" xr:uid="{00000000-0005-0000-0000-0000CB220000}"/>
    <cellStyle name="Migliaia 2 2 4 5" xfId="21922" xr:uid="{00000000-0005-0000-0000-0000CC220000}"/>
    <cellStyle name="Migliaia 2 2 5" xfId="2799" xr:uid="{00000000-0005-0000-0000-0000CD220000}"/>
    <cellStyle name="Migliaia 2 2 5 2" xfId="13454" xr:uid="{00000000-0005-0000-0000-0000CE220000}"/>
    <cellStyle name="Migliaia 2 2 5 2 2" xfId="19272" xr:uid="{00000000-0005-0000-0000-0000CF220000}"/>
    <cellStyle name="Migliaia 2 2 5 2 3" xfId="24574" xr:uid="{00000000-0005-0000-0000-0000D0220000}"/>
    <cellStyle name="Migliaia 2 2 5 3" xfId="16621" xr:uid="{00000000-0005-0000-0000-0000D1220000}"/>
    <cellStyle name="Migliaia 2 2 5 4" xfId="21923" xr:uid="{00000000-0005-0000-0000-0000D2220000}"/>
    <cellStyle name="Migliaia 2 2 6" xfId="13450" xr:uid="{00000000-0005-0000-0000-0000D3220000}"/>
    <cellStyle name="Migliaia 2 2 6 2" xfId="19268" xr:uid="{00000000-0005-0000-0000-0000D4220000}"/>
    <cellStyle name="Migliaia 2 2 6 3" xfId="24570" xr:uid="{00000000-0005-0000-0000-0000D5220000}"/>
    <cellStyle name="Migliaia 2 2 7" xfId="16617" xr:uid="{00000000-0005-0000-0000-0000D6220000}"/>
    <cellStyle name="Migliaia 2 2 8" xfId="21919" xr:uid="{00000000-0005-0000-0000-0000D7220000}"/>
    <cellStyle name="Migliaia 2 2 9" xfId="2792" xr:uid="{00000000-0005-0000-0000-0000D8220000}"/>
    <cellStyle name="Migliaia 2 3" xfId="270" xr:uid="{00000000-0005-0000-0000-0000D9220000}"/>
    <cellStyle name="Migliaia 2 3 2" xfId="271" xr:uid="{00000000-0005-0000-0000-0000DA220000}"/>
    <cellStyle name="Migliaia 2 3 2 2" xfId="2802" xr:uid="{00000000-0005-0000-0000-0000DB220000}"/>
    <cellStyle name="Migliaia 2 3 2 2 2" xfId="11993" xr:uid="{00000000-0005-0000-0000-0000DC220000}"/>
    <cellStyle name="Migliaia 2 3 2 2 2 2" xfId="15536" xr:uid="{00000000-0005-0000-0000-0000DD220000}"/>
    <cellStyle name="Migliaia 2 3 2 2 2 2 2" xfId="20882" xr:uid="{00000000-0005-0000-0000-0000DE220000}"/>
    <cellStyle name="Migliaia 2 3 2 2 2 2 3" xfId="26184" xr:uid="{00000000-0005-0000-0000-0000DF220000}"/>
    <cellStyle name="Migliaia 2 3 2 2 2 3" xfId="18231" xr:uid="{00000000-0005-0000-0000-0000E0220000}"/>
    <cellStyle name="Migliaia 2 3 2 2 2 4" xfId="23533" xr:uid="{00000000-0005-0000-0000-0000E1220000}"/>
    <cellStyle name="Migliaia 2 3 2 3" xfId="2803" xr:uid="{00000000-0005-0000-0000-0000E2220000}"/>
    <cellStyle name="Migliaia 2 3 2 3 2" xfId="13456" xr:uid="{00000000-0005-0000-0000-0000E3220000}"/>
    <cellStyle name="Migliaia 2 3 2 3 2 2" xfId="19274" xr:uid="{00000000-0005-0000-0000-0000E4220000}"/>
    <cellStyle name="Migliaia 2 3 2 3 2 3" xfId="24576" xr:uid="{00000000-0005-0000-0000-0000E5220000}"/>
    <cellStyle name="Migliaia 2 3 2 3 3" xfId="16623" xr:uid="{00000000-0005-0000-0000-0000E6220000}"/>
    <cellStyle name="Migliaia 2 3 2 3 4" xfId="21925" xr:uid="{00000000-0005-0000-0000-0000E7220000}"/>
    <cellStyle name="Migliaia 2 3 2 4" xfId="11994" xr:uid="{00000000-0005-0000-0000-0000E8220000}"/>
    <cellStyle name="Migliaia 2 3 2 4 2" xfId="15537" xr:uid="{00000000-0005-0000-0000-0000E9220000}"/>
    <cellStyle name="Migliaia 2 3 2 4 2 2" xfId="20883" xr:uid="{00000000-0005-0000-0000-0000EA220000}"/>
    <cellStyle name="Migliaia 2 3 2 4 2 3" xfId="26185" xr:uid="{00000000-0005-0000-0000-0000EB220000}"/>
    <cellStyle name="Migliaia 2 3 2 4 3" xfId="18232" xr:uid="{00000000-0005-0000-0000-0000EC220000}"/>
    <cellStyle name="Migliaia 2 3 2 4 4" xfId="23534" xr:uid="{00000000-0005-0000-0000-0000ED220000}"/>
    <cellStyle name="Migliaia 2 3 2 5" xfId="2801" xr:uid="{00000000-0005-0000-0000-0000EE220000}"/>
    <cellStyle name="Migliaia 2 3 3" xfId="2804" xr:uid="{00000000-0005-0000-0000-0000EF220000}"/>
    <cellStyle name="Migliaia 2 3 3 2" xfId="2805" xr:uid="{00000000-0005-0000-0000-0000F0220000}"/>
    <cellStyle name="Migliaia 2 3 3 2 2" xfId="13457" xr:uid="{00000000-0005-0000-0000-0000F1220000}"/>
    <cellStyle name="Migliaia 2 3 3 2 2 2" xfId="19275" xr:uid="{00000000-0005-0000-0000-0000F2220000}"/>
    <cellStyle name="Migliaia 2 3 3 2 2 3" xfId="24577" xr:uid="{00000000-0005-0000-0000-0000F3220000}"/>
    <cellStyle name="Migliaia 2 3 3 2 3" xfId="16624" xr:uid="{00000000-0005-0000-0000-0000F4220000}"/>
    <cellStyle name="Migliaia 2 3 3 2 4" xfId="21926" xr:uid="{00000000-0005-0000-0000-0000F5220000}"/>
    <cellStyle name="Migliaia 2 3 4" xfId="2806" xr:uid="{00000000-0005-0000-0000-0000F6220000}"/>
    <cellStyle name="Migliaia 2 3 4 2" xfId="11995" xr:uid="{00000000-0005-0000-0000-0000F7220000}"/>
    <cellStyle name="Migliaia 2 3 4 2 2" xfId="15538" xr:uid="{00000000-0005-0000-0000-0000F8220000}"/>
    <cellStyle name="Migliaia 2 3 4 2 2 2" xfId="20884" xr:uid="{00000000-0005-0000-0000-0000F9220000}"/>
    <cellStyle name="Migliaia 2 3 4 2 2 3" xfId="26186" xr:uid="{00000000-0005-0000-0000-0000FA220000}"/>
    <cellStyle name="Migliaia 2 3 4 2 3" xfId="18233" xr:uid="{00000000-0005-0000-0000-0000FB220000}"/>
    <cellStyle name="Migliaia 2 3 4 2 4" xfId="23535" xr:uid="{00000000-0005-0000-0000-0000FC220000}"/>
    <cellStyle name="Migliaia 2 3 4 3" xfId="13458" xr:uid="{00000000-0005-0000-0000-0000FD220000}"/>
    <cellStyle name="Migliaia 2 3 4 3 2" xfId="19276" xr:uid="{00000000-0005-0000-0000-0000FE220000}"/>
    <cellStyle name="Migliaia 2 3 4 3 3" xfId="24578" xr:uid="{00000000-0005-0000-0000-0000FF220000}"/>
    <cellStyle name="Migliaia 2 3 4 4" xfId="16625" xr:uid="{00000000-0005-0000-0000-000000230000}"/>
    <cellStyle name="Migliaia 2 3 4 5" xfId="21927" xr:uid="{00000000-0005-0000-0000-000001230000}"/>
    <cellStyle name="Migliaia 2 3 5" xfId="2807" xr:uid="{00000000-0005-0000-0000-000002230000}"/>
    <cellStyle name="Migliaia 2 3 5 2" xfId="13459" xr:uid="{00000000-0005-0000-0000-000003230000}"/>
    <cellStyle name="Migliaia 2 3 5 2 2" xfId="19277" xr:uid="{00000000-0005-0000-0000-000004230000}"/>
    <cellStyle name="Migliaia 2 3 5 2 3" xfId="24579" xr:uid="{00000000-0005-0000-0000-000005230000}"/>
    <cellStyle name="Migliaia 2 3 5 3" xfId="16626" xr:uid="{00000000-0005-0000-0000-000006230000}"/>
    <cellStyle name="Migliaia 2 3 5 4" xfId="21928" xr:uid="{00000000-0005-0000-0000-000007230000}"/>
    <cellStyle name="Migliaia 2 3 6" xfId="13455" xr:uid="{00000000-0005-0000-0000-000008230000}"/>
    <cellStyle name="Migliaia 2 3 6 2" xfId="19273" xr:uid="{00000000-0005-0000-0000-000009230000}"/>
    <cellStyle name="Migliaia 2 3 6 3" xfId="24575" xr:uid="{00000000-0005-0000-0000-00000A230000}"/>
    <cellStyle name="Migliaia 2 3 7" xfId="16622" xr:uid="{00000000-0005-0000-0000-00000B230000}"/>
    <cellStyle name="Migliaia 2 3 8" xfId="21924" xr:uid="{00000000-0005-0000-0000-00000C230000}"/>
    <cellStyle name="Migliaia 2 3 9" xfId="2800" xr:uid="{00000000-0005-0000-0000-00000D230000}"/>
    <cellStyle name="Migliaia 2 4" xfId="272" xr:uid="{00000000-0005-0000-0000-00000E230000}"/>
    <cellStyle name="Migliaia 2 4 2" xfId="2809" xr:uid="{00000000-0005-0000-0000-00000F230000}"/>
    <cellStyle name="Migliaia 2 4 2 2" xfId="2810" xr:uid="{00000000-0005-0000-0000-000010230000}"/>
    <cellStyle name="Migliaia 2 4 2 2 2" xfId="2811" xr:uid="{00000000-0005-0000-0000-000011230000}"/>
    <cellStyle name="Migliaia 2 4 2 2 2 2" xfId="13460" xr:uid="{00000000-0005-0000-0000-000012230000}"/>
    <cellStyle name="Migliaia 2 4 2 2 2 2 2" xfId="19278" xr:uid="{00000000-0005-0000-0000-000013230000}"/>
    <cellStyle name="Migliaia 2 4 2 2 2 2 3" xfId="24580" xr:uid="{00000000-0005-0000-0000-000014230000}"/>
    <cellStyle name="Migliaia 2 4 2 2 2 3" xfId="16627" xr:uid="{00000000-0005-0000-0000-000015230000}"/>
    <cellStyle name="Migliaia 2 4 2 2 2 4" xfId="21929" xr:uid="{00000000-0005-0000-0000-000016230000}"/>
    <cellStyle name="Migliaia 2 4 2 3" xfId="2812" xr:uid="{00000000-0005-0000-0000-000017230000}"/>
    <cellStyle name="Migliaia 2 4 2 3 2" xfId="13461" xr:uid="{00000000-0005-0000-0000-000018230000}"/>
    <cellStyle name="Migliaia 2 4 2 3 2 2" xfId="19279" xr:uid="{00000000-0005-0000-0000-000019230000}"/>
    <cellStyle name="Migliaia 2 4 2 3 2 3" xfId="24581" xr:uid="{00000000-0005-0000-0000-00001A230000}"/>
    <cellStyle name="Migliaia 2 4 2 3 3" xfId="16628" xr:uid="{00000000-0005-0000-0000-00001B230000}"/>
    <cellStyle name="Migliaia 2 4 2 3 4" xfId="21930" xr:uid="{00000000-0005-0000-0000-00001C230000}"/>
    <cellStyle name="Migliaia 2 4 2 4" xfId="2813" xr:uid="{00000000-0005-0000-0000-00001D230000}"/>
    <cellStyle name="Migliaia 2 4 2 4 2" xfId="13462" xr:uid="{00000000-0005-0000-0000-00001E230000}"/>
    <cellStyle name="Migliaia 2 4 2 4 2 2" xfId="19280" xr:uid="{00000000-0005-0000-0000-00001F230000}"/>
    <cellStyle name="Migliaia 2 4 2 4 2 3" xfId="24582" xr:uid="{00000000-0005-0000-0000-000020230000}"/>
    <cellStyle name="Migliaia 2 4 2 4 3" xfId="16629" xr:uid="{00000000-0005-0000-0000-000021230000}"/>
    <cellStyle name="Migliaia 2 4 2 4 4" xfId="21931" xr:uid="{00000000-0005-0000-0000-000022230000}"/>
    <cellStyle name="Migliaia 2 4 2 5" xfId="2814" xr:uid="{00000000-0005-0000-0000-000023230000}"/>
    <cellStyle name="Migliaia 2 4 2 5 2" xfId="13463" xr:uid="{00000000-0005-0000-0000-000024230000}"/>
    <cellStyle name="Migliaia 2 4 2 5 2 2" xfId="19281" xr:uid="{00000000-0005-0000-0000-000025230000}"/>
    <cellStyle name="Migliaia 2 4 2 5 2 3" xfId="24583" xr:uid="{00000000-0005-0000-0000-000026230000}"/>
    <cellStyle name="Migliaia 2 4 2 5 3" xfId="16630" xr:uid="{00000000-0005-0000-0000-000027230000}"/>
    <cellStyle name="Migliaia 2 4 2 5 4" xfId="21932" xr:uid="{00000000-0005-0000-0000-000028230000}"/>
    <cellStyle name="Migliaia 2 4 2 6" xfId="2815" xr:uid="{00000000-0005-0000-0000-000029230000}"/>
    <cellStyle name="Migliaia 2 4 2 6 2" xfId="13464" xr:uid="{00000000-0005-0000-0000-00002A230000}"/>
    <cellStyle name="Migliaia 2 4 2 6 2 2" xfId="19282" xr:uid="{00000000-0005-0000-0000-00002B230000}"/>
    <cellStyle name="Migliaia 2 4 2 6 2 3" xfId="24584" xr:uid="{00000000-0005-0000-0000-00002C230000}"/>
    <cellStyle name="Migliaia 2 4 2 6 3" xfId="16631" xr:uid="{00000000-0005-0000-0000-00002D230000}"/>
    <cellStyle name="Migliaia 2 4 2 6 4" xfId="21933" xr:uid="{00000000-0005-0000-0000-00002E230000}"/>
    <cellStyle name="Migliaia 2 4 3" xfId="2816" xr:uid="{00000000-0005-0000-0000-00002F230000}"/>
    <cellStyle name="Migliaia 2 4 3 2" xfId="2817" xr:uid="{00000000-0005-0000-0000-000030230000}"/>
    <cellStyle name="Migliaia 2 4 3 2 2" xfId="13466" xr:uid="{00000000-0005-0000-0000-000031230000}"/>
    <cellStyle name="Migliaia 2 4 3 2 2 2" xfId="19284" xr:uid="{00000000-0005-0000-0000-000032230000}"/>
    <cellStyle name="Migliaia 2 4 3 2 2 3" xfId="24586" xr:uid="{00000000-0005-0000-0000-000033230000}"/>
    <cellStyle name="Migliaia 2 4 3 2 3" xfId="16633" xr:uid="{00000000-0005-0000-0000-000034230000}"/>
    <cellStyle name="Migliaia 2 4 3 2 4" xfId="21935" xr:uid="{00000000-0005-0000-0000-000035230000}"/>
    <cellStyle name="Migliaia 2 4 3 3" xfId="2818" xr:uid="{00000000-0005-0000-0000-000036230000}"/>
    <cellStyle name="Migliaia 2 4 3 3 2" xfId="13467" xr:uid="{00000000-0005-0000-0000-000037230000}"/>
    <cellStyle name="Migliaia 2 4 3 3 2 2" xfId="19285" xr:uid="{00000000-0005-0000-0000-000038230000}"/>
    <cellStyle name="Migliaia 2 4 3 3 2 3" xfId="24587" xr:uid="{00000000-0005-0000-0000-000039230000}"/>
    <cellStyle name="Migliaia 2 4 3 3 3" xfId="16634" xr:uid="{00000000-0005-0000-0000-00003A230000}"/>
    <cellStyle name="Migliaia 2 4 3 3 4" xfId="21936" xr:uid="{00000000-0005-0000-0000-00003B230000}"/>
    <cellStyle name="Migliaia 2 4 3 4" xfId="2819" xr:uid="{00000000-0005-0000-0000-00003C230000}"/>
    <cellStyle name="Migliaia 2 4 3 4 2" xfId="13468" xr:uid="{00000000-0005-0000-0000-00003D230000}"/>
    <cellStyle name="Migliaia 2 4 3 4 2 2" xfId="19286" xr:uid="{00000000-0005-0000-0000-00003E230000}"/>
    <cellStyle name="Migliaia 2 4 3 4 2 3" xfId="24588" xr:uid="{00000000-0005-0000-0000-00003F230000}"/>
    <cellStyle name="Migliaia 2 4 3 4 3" xfId="16635" xr:uid="{00000000-0005-0000-0000-000040230000}"/>
    <cellStyle name="Migliaia 2 4 3 4 4" xfId="21937" xr:uid="{00000000-0005-0000-0000-000041230000}"/>
    <cellStyle name="Migliaia 2 4 3 5" xfId="2820" xr:uid="{00000000-0005-0000-0000-000042230000}"/>
    <cellStyle name="Migliaia 2 4 3 5 2" xfId="13469" xr:uid="{00000000-0005-0000-0000-000043230000}"/>
    <cellStyle name="Migliaia 2 4 3 5 2 2" xfId="19287" xr:uid="{00000000-0005-0000-0000-000044230000}"/>
    <cellStyle name="Migliaia 2 4 3 5 2 3" xfId="24589" xr:uid="{00000000-0005-0000-0000-000045230000}"/>
    <cellStyle name="Migliaia 2 4 3 5 3" xfId="16636" xr:uid="{00000000-0005-0000-0000-000046230000}"/>
    <cellStyle name="Migliaia 2 4 3 5 4" xfId="21938" xr:uid="{00000000-0005-0000-0000-000047230000}"/>
    <cellStyle name="Migliaia 2 4 3 6" xfId="13465" xr:uid="{00000000-0005-0000-0000-000048230000}"/>
    <cellStyle name="Migliaia 2 4 3 6 2" xfId="19283" xr:uid="{00000000-0005-0000-0000-000049230000}"/>
    <cellStyle name="Migliaia 2 4 3 6 3" xfId="24585" xr:uid="{00000000-0005-0000-0000-00004A230000}"/>
    <cellStyle name="Migliaia 2 4 3 7" xfId="16632" xr:uid="{00000000-0005-0000-0000-00004B230000}"/>
    <cellStyle name="Migliaia 2 4 3 8" xfId="21934" xr:uid="{00000000-0005-0000-0000-00004C230000}"/>
    <cellStyle name="Migliaia 2 4 4" xfId="2821" xr:uid="{00000000-0005-0000-0000-00004D230000}"/>
    <cellStyle name="Migliaia 2 4 4 2" xfId="11996" xr:uid="{00000000-0005-0000-0000-00004E230000}"/>
    <cellStyle name="Migliaia 2 4 4 3" xfId="11997" xr:uid="{00000000-0005-0000-0000-00004F230000}"/>
    <cellStyle name="Migliaia 2 4 4 3 2" xfId="15539" xr:uid="{00000000-0005-0000-0000-000050230000}"/>
    <cellStyle name="Migliaia 2 4 4 3 2 2" xfId="20885" xr:uid="{00000000-0005-0000-0000-000051230000}"/>
    <cellStyle name="Migliaia 2 4 4 3 2 3" xfId="26187" xr:uid="{00000000-0005-0000-0000-000052230000}"/>
    <cellStyle name="Migliaia 2 4 4 3 3" xfId="18234" xr:uid="{00000000-0005-0000-0000-000053230000}"/>
    <cellStyle name="Migliaia 2 4 4 3 4" xfId="23536" xr:uid="{00000000-0005-0000-0000-000054230000}"/>
    <cellStyle name="Migliaia 2 4 4 4" xfId="13470" xr:uid="{00000000-0005-0000-0000-000055230000}"/>
    <cellStyle name="Migliaia 2 4 4 4 2" xfId="19288" xr:uid="{00000000-0005-0000-0000-000056230000}"/>
    <cellStyle name="Migliaia 2 4 4 4 3" xfId="24590" xr:uid="{00000000-0005-0000-0000-000057230000}"/>
    <cellStyle name="Migliaia 2 4 4 5" xfId="16637" xr:uid="{00000000-0005-0000-0000-000058230000}"/>
    <cellStyle name="Migliaia 2 4 4 6" xfId="21939" xr:uid="{00000000-0005-0000-0000-000059230000}"/>
    <cellStyle name="Migliaia 2 4 5" xfId="2822" xr:uid="{00000000-0005-0000-0000-00005A230000}"/>
    <cellStyle name="Migliaia 2 4 5 2" xfId="11998" xr:uid="{00000000-0005-0000-0000-00005B230000}"/>
    <cellStyle name="Migliaia 2 4 5 2 2" xfId="15540" xr:uid="{00000000-0005-0000-0000-00005C230000}"/>
    <cellStyle name="Migliaia 2 4 5 2 2 2" xfId="20886" xr:uid="{00000000-0005-0000-0000-00005D230000}"/>
    <cellStyle name="Migliaia 2 4 5 2 2 3" xfId="26188" xr:uid="{00000000-0005-0000-0000-00005E230000}"/>
    <cellStyle name="Migliaia 2 4 5 2 3" xfId="18235" xr:uid="{00000000-0005-0000-0000-00005F230000}"/>
    <cellStyle name="Migliaia 2 4 5 2 4" xfId="23537" xr:uid="{00000000-0005-0000-0000-000060230000}"/>
    <cellStyle name="Migliaia 2 4 5 3" xfId="13471" xr:uid="{00000000-0005-0000-0000-000061230000}"/>
    <cellStyle name="Migliaia 2 4 5 3 2" xfId="19289" xr:uid="{00000000-0005-0000-0000-000062230000}"/>
    <cellStyle name="Migliaia 2 4 5 3 3" xfId="24591" xr:uid="{00000000-0005-0000-0000-000063230000}"/>
    <cellStyle name="Migliaia 2 4 5 4" xfId="16638" xr:uid="{00000000-0005-0000-0000-000064230000}"/>
    <cellStyle name="Migliaia 2 4 5 5" xfId="21940" xr:uid="{00000000-0005-0000-0000-000065230000}"/>
    <cellStyle name="Migliaia 2 4 6" xfId="2823" xr:uid="{00000000-0005-0000-0000-000066230000}"/>
    <cellStyle name="Migliaia 2 4 6 2" xfId="13472" xr:uid="{00000000-0005-0000-0000-000067230000}"/>
    <cellStyle name="Migliaia 2 4 6 2 2" xfId="19290" xr:uid="{00000000-0005-0000-0000-000068230000}"/>
    <cellStyle name="Migliaia 2 4 6 2 3" xfId="24592" xr:uid="{00000000-0005-0000-0000-000069230000}"/>
    <cellStyle name="Migliaia 2 4 6 3" xfId="16639" xr:uid="{00000000-0005-0000-0000-00006A230000}"/>
    <cellStyle name="Migliaia 2 4 6 4" xfId="21941" xr:uid="{00000000-0005-0000-0000-00006B230000}"/>
    <cellStyle name="Migliaia 2 4 7" xfId="2824" xr:uid="{00000000-0005-0000-0000-00006C230000}"/>
    <cellStyle name="Migliaia 2 4 7 2" xfId="13473" xr:uid="{00000000-0005-0000-0000-00006D230000}"/>
    <cellStyle name="Migliaia 2 4 7 2 2" xfId="19291" xr:uid="{00000000-0005-0000-0000-00006E230000}"/>
    <cellStyle name="Migliaia 2 4 7 2 3" xfId="24593" xr:uid="{00000000-0005-0000-0000-00006F230000}"/>
    <cellStyle name="Migliaia 2 4 7 3" xfId="16640" xr:uid="{00000000-0005-0000-0000-000070230000}"/>
    <cellStyle name="Migliaia 2 4 7 4" xfId="21942" xr:uid="{00000000-0005-0000-0000-000071230000}"/>
    <cellStyle name="Migliaia 2 4 8" xfId="2825" xr:uid="{00000000-0005-0000-0000-000072230000}"/>
    <cellStyle name="Migliaia 2 4 8 2" xfId="13474" xr:uid="{00000000-0005-0000-0000-000073230000}"/>
    <cellStyle name="Migliaia 2 4 8 2 2" xfId="19292" xr:uid="{00000000-0005-0000-0000-000074230000}"/>
    <cellStyle name="Migliaia 2 4 8 2 3" xfId="24594" xr:uid="{00000000-0005-0000-0000-000075230000}"/>
    <cellStyle name="Migliaia 2 4 8 3" xfId="16641" xr:uid="{00000000-0005-0000-0000-000076230000}"/>
    <cellStyle name="Migliaia 2 4 8 4" xfId="21943" xr:uid="{00000000-0005-0000-0000-000077230000}"/>
    <cellStyle name="Migliaia 2 4 9" xfId="2808" xr:uid="{00000000-0005-0000-0000-000078230000}"/>
    <cellStyle name="Migliaia 2 5" xfId="2826" xr:uid="{00000000-0005-0000-0000-000079230000}"/>
    <cellStyle name="Migliaia 2 5 2" xfId="2827" xr:uid="{00000000-0005-0000-0000-00007A230000}"/>
    <cellStyle name="Migliaia 2 5 2 2" xfId="2828" xr:uid="{00000000-0005-0000-0000-00007B230000}"/>
    <cellStyle name="Migliaia 2 5 2 2 2" xfId="13475" xr:uid="{00000000-0005-0000-0000-00007C230000}"/>
    <cellStyle name="Migliaia 2 5 2 2 2 2" xfId="19293" xr:uid="{00000000-0005-0000-0000-00007D230000}"/>
    <cellStyle name="Migliaia 2 5 2 2 2 3" xfId="24595" xr:uid="{00000000-0005-0000-0000-00007E230000}"/>
    <cellStyle name="Migliaia 2 5 2 2 3" xfId="16642" xr:uid="{00000000-0005-0000-0000-00007F230000}"/>
    <cellStyle name="Migliaia 2 5 2 2 4" xfId="21944" xr:uid="{00000000-0005-0000-0000-000080230000}"/>
    <cellStyle name="Migliaia 2 5 2 3" xfId="2829" xr:uid="{00000000-0005-0000-0000-000081230000}"/>
    <cellStyle name="Migliaia 2 5 2 3 2" xfId="13476" xr:uid="{00000000-0005-0000-0000-000082230000}"/>
    <cellStyle name="Migliaia 2 5 2 3 2 2" xfId="19294" xr:uid="{00000000-0005-0000-0000-000083230000}"/>
    <cellStyle name="Migliaia 2 5 2 3 2 3" xfId="24596" xr:uid="{00000000-0005-0000-0000-000084230000}"/>
    <cellStyle name="Migliaia 2 5 2 3 3" xfId="16643" xr:uid="{00000000-0005-0000-0000-000085230000}"/>
    <cellStyle name="Migliaia 2 5 2 3 4" xfId="21945" xr:uid="{00000000-0005-0000-0000-000086230000}"/>
    <cellStyle name="Migliaia 2 5 3" xfId="2830" xr:uid="{00000000-0005-0000-0000-000087230000}"/>
    <cellStyle name="Migliaia 2 5 3 2" xfId="13477" xr:uid="{00000000-0005-0000-0000-000088230000}"/>
    <cellStyle name="Migliaia 2 5 3 2 2" xfId="19295" xr:uid="{00000000-0005-0000-0000-000089230000}"/>
    <cellStyle name="Migliaia 2 5 3 2 3" xfId="24597" xr:uid="{00000000-0005-0000-0000-00008A230000}"/>
    <cellStyle name="Migliaia 2 5 3 3" xfId="16644" xr:uid="{00000000-0005-0000-0000-00008B230000}"/>
    <cellStyle name="Migliaia 2 5 3 4" xfId="21946" xr:uid="{00000000-0005-0000-0000-00008C230000}"/>
    <cellStyle name="Migliaia 2 5 4" xfId="2831" xr:uid="{00000000-0005-0000-0000-00008D230000}"/>
    <cellStyle name="Migliaia 2 5 4 2" xfId="13478" xr:uid="{00000000-0005-0000-0000-00008E230000}"/>
    <cellStyle name="Migliaia 2 5 4 2 2" xfId="19296" xr:uid="{00000000-0005-0000-0000-00008F230000}"/>
    <cellStyle name="Migliaia 2 5 4 2 3" xfId="24598" xr:uid="{00000000-0005-0000-0000-000090230000}"/>
    <cellStyle name="Migliaia 2 5 4 3" xfId="16645" xr:uid="{00000000-0005-0000-0000-000091230000}"/>
    <cellStyle name="Migliaia 2 5 4 4" xfId="21947" xr:uid="{00000000-0005-0000-0000-000092230000}"/>
    <cellStyle name="Migliaia 2 5 5" xfId="2832" xr:uid="{00000000-0005-0000-0000-000093230000}"/>
    <cellStyle name="Migliaia 2 5 5 2" xfId="13479" xr:uid="{00000000-0005-0000-0000-000094230000}"/>
    <cellStyle name="Migliaia 2 5 5 2 2" xfId="19297" xr:uid="{00000000-0005-0000-0000-000095230000}"/>
    <cellStyle name="Migliaia 2 5 5 2 3" xfId="24599" xr:uid="{00000000-0005-0000-0000-000096230000}"/>
    <cellStyle name="Migliaia 2 5 5 3" xfId="16646" xr:uid="{00000000-0005-0000-0000-000097230000}"/>
    <cellStyle name="Migliaia 2 5 5 4" xfId="21948" xr:uid="{00000000-0005-0000-0000-000098230000}"/>
    <cellStyle name="Migliaia 2 5 6" xfId="2833" xr:uid="{00000000-0005-0000-0000-000099230000}"/>
    <cellStyle name="Migliaia 2 5 6 2" xfId="13480" xr:uid="{00000000-0005-0000-0000-00009A230000}"/>
    <cellStyle name="Migliaia 2 5 6 2 2" xfId="19298" xr:uid="{00000000-0005-0000-0000-00009B230000}"/>
    <cellStyle name="Migliaia 2 5 6 2 3" xfId="24600" xr:uid="{00000000-0005-0000-0000-00009C230000}"/>
    <cellStyle name="Migliaia 2 5 6 3" xfId="16647" xr:uid="{00000000-0005-0000-0000-00009D230000}"/>
    <cellStyle name="Migliaia 2 5 6 4" xfId="21949" xr:uid="{00000000-0005-0000-0000-00009E230000}"/>
    <cellStyle name="Migliaia 2 5 7" xfId="2834" xr:uid="{00000000-0005-0000-0000-00009F230000}"/>
    <cellStyle name="Migliaia 2 5 7 2" xfId="13481" xr:uid="{00000000-0005-0000-0000-0000A0230000}"/>
    <cellStyle name="Migliaia 2 5 7 2 2" xfId="19299" xr:uid="{00000000-0005-0000-0000-0000A1230000}"/>
    <cellStyle name="Migliaia 2 5 7 2 3" xfId="24601" xr:uid="{00000000-0005-0000-0000-0000A2230000}"/>
    <cellStyle name="Migliaia 2 5 7 3" xfId="16648" xr:uid="{00000000-0005-0000-0000-0000A3230000}"/>
    <cellStyle name="Migliaia 2 5 7 4" xfId="21950" xr:uid="{00000000-0005-0000-0000-0000A4230000}"/>
    <cellStyle name="Migliaia 2 6" xfId="2835" xr:uid="{00000000-0005-0000-0000-0000A5230000}"/>
    <cellStyle name="Migliaia 2 6 2" xfId="2836" xr:uid="{00000000-0005-0000-0000-0000A6230000}"/>
    <cellStyle name="Migliaia 2 6 2 2" xfId="13482" xr:uid="{00000000-0005-0000-0000-0000A7230000}"/>
    <cellStyle name="Migliaia 2 6 2 2 2" xfId="19300" xr:uid="{00000000-0005-0000-0000-0000A8230000}"/>
    <cellStyle name="Migliaia 2 6 2 2 3" xfId="24602" xr:uid="{00000000-0005-0000-0000-0000A9230000}"/>
    <cellStyle name="Migliaia 2 6 2 3" xfId="16649" xr:uid="{00000000-0005-0000-0000-0000AA230000}"/>
    <cellStyle name="Migliaia 2 6 2 4" xfId="21951" xr:uid="{00000000-0005-0000-0000-0000AB230000}"/>
    <cellStyle name="Migliaia 2 6 3" xfId="2837" xr:uid="{00000000-0005-0000-0000-0000AC230000}"/>
    <cellStyle name="Migliaia 2 6 3 2" xfId="13483" xr:uid="{00000000-0005-0000-0000-0000AD230000}"/>
    <cellStyle name="Migliaia 2 6 3 2 2" xfId="19301" xr:uid="{00000000-0005-0000-0000-0000AE230000}"/>
    <cellStyle name="Migliaia 2 6 3 2 3" xfId="24603" xr:uid="{00000000-0005-0000-0000-0000AF230000}"/>
    <cellStyle name="Migliaia 2 6 3 3" xfId="16650" xr:uid="{00000000-0005-0000-0000-0000B0230000}"/>
    <cellStyle name="Migliaia 2 6 3 4" xfId="21952" xr:uid="{00000000-0005-0000-0000-0000B1230000}"/>
    <cellStyle name="Migliaia 2 6 4" xfId="2838" xr:uid="{00000000-0005-0000-0000-0000B2230000}"/>
    <cellStyle name="Migliaia 2 6 4 2" xfId="13484" xr:uid="{00000000-0005-0000-0000-0000B3230000}"/>
    <cellStyle name="Migliaia 2 6 4 2 2" xfId="19302" xr:uid="{00000000-0005-0000-0000-0000B4230000}"/>
    <cellStyle name="Migliaia 2 6 4 2 3" xfId="24604" xr:uid="{00000000-0005-0000-0000-0000B5230000}"/>
    <cellStyle name="Migliaia 2 6 4 3" xfId="16651" xr:uid="{00000000-0005-0000-0000-0000B6230000}"/>
    <cellStyle name="Migliaia 2 6 4 4" xfId="21953" xr:uid="{00000000-0005-0000-0000-0000B7230000}"/>
    <cellStyle name="Migliaia 2 6 5" xfId="2839" xr:uid="{00000000-0005-0000-0000-0000B8230000}"/>
    <cellStyle name="Migliaia 2 6 5 2" xfId="13485" xr:uid="{00000000-0005-0000-0000-0000B9230000}"/>
    <cellStyle name="Migliaia 2 6 5 2 2" xfId="19303" xr:uid="{00000000-0005-0000-0000-0000BA230000}"/>
    <cellStyle name="Migliaia 2 6 5 2 3" xfId="24605" xr:uid="{00000000-0005-0000-0000-0000BB230000}"/>
    <cellStyle name="Migliaia 2 6 5 3" xfId="16652" xr:uid="{00000000-0005-0000-0000-0000BC230000}"/>
    <cellStyle name="Migliaia 2 6 5 4" xfId="21954" xr:uid="{00000000-0005-0000-0000-0000BD230000}"/>
    <cellStyle name="Migliaia 2 6 6" xfId="2840" xr:uid="{00000000-0005-0000-0000-0000BE230000}"/>
    <cellStyle name="Migliaia 2 6 6 2" xfId="13486" xr:uid="{00000000-0005-0000-0000-0000BF230000}"/>
    <cellStyle name="Migliaia 2 6 6 2 2" xfId="19304" xr:uid="{00000000-0005-0000-0000-0000C0230000}"/>
    <cellStyle name="Migliaia 2 6 6 2 3" xfId="24606" xr:uid="{00000000-0005-0000-0000-0000C1230000}"/>
    <cellStyle name="Migliaia 2 6 6 3" xfId="16653" xr:uid="{00000000-0005-0000-0000-0000C2230000}"/>
    <cellStyle name="Migliaia 2 6 6 4" xfId="21955" xr:uid="{00000000-0005-0000-0000-0000C3230000}"/>
    <cellStyle name="Migliaia 2 7" xfId="2841" xr:uid="{00000000-0005-0000-0000-0000C4230000}"/>
    <cellStyle name="Migliaia 2 7 2" xfId="11999" xr:uid="{00000000-0005-0000-0000-0000C5230000}"/>
    <cellStyle name="Migliaia 2 7 3" xfId="12000" xr:uid="{00000000-0005-0000-0000-0000C6230000}"/>
    <cellStyle name="Migliaia 2 7 3 2" xfId="15541" xr:uid="{00000000-0005-0000-0000-0000C7230000}"/>
    <cellStyle name="Migliaia 2 7 3 2 2" xfId="20887" xr:uid="{00000000-0005-0000-0000-0000C8230000}"/>
    <cellStyle name="Migliaia 2 7 3 2 3" xfId="26189" xr:uid="{00000000-0005-0000-0000-0000C9230000}"/>
    <cellStyle name="Migliaia 2 7 3 3" xfId="18236" xr:uid="{00000000-0005-0000-0000-0000CA230000}"/>
    <cellStyle name="Migliaia 2 7 3 4" xfId="23538" xr:uid="{00000000-0005-0000-0000-0000CB230000}"/>
    <cellStyle name="Migliaia 2 7 4" xfId="13487" xr:uid="{00000000-0005-0000-0000-0000CC230000}"/>
    <cellStyle name="Migliaia 2 7 4 2" xfId="19305" xr:uid="{00000000-0005-0000-0000-0000CD230000}"/>
    <cellStyle name="Migliaia 2 7 4 3" xfId="24607" xr:uid="{00000000-0005-0000-0000-0000CE230000}"/>
    <cellStyle name="Migliaia 2 7 5" xfId="16654" xr:uid="{00000000-0005-0000-0000-0000CF230000}"/>
    <cellStyle name="Migliaia 2 7 6" xfId="21956" xr:uid="{00000000-0005-0000-0000-0000D0230000}"/>
    <cellStyle name="Migliaia 2 8" xfId="2842" xr:uid="{00000000-0005-0000-0000-0000D1230000}"/>
    <cellStyle name="Migliaia 2 8 2" xfId="12001" xr:uid="{00000000-0005-0000-0000-0000D2230000}"/>
    <cellStyle name="Migliaia 2 8 2 2" xfId="15542" xr:uid="{00000000-0005-0000-0000-0000D3230000}"/>
    <cellStyle name="Migliaia 2 8 2 2 2" xfId="20888" xr:uid="{00000000-0005-0000-0000-0000D4230000}"/>
    <cellStyle name="Migliaia 2 8 2 2 3" xfId="26190" xr:uid="{00000000-0005-0000-0000-0000D5230000}"/>
    <cellStyle name="Migliaia 2 8 2 3" xfId="18237" xr:uid="{00000000-0005-0000-0000-0000D6230000}"/>
    <cellStyle name="Migliaia 2 8 2 4" xfId="23539" xr:uid="{00000000-0005-0000-0000-0000D7230000}"/>
    <cellStyle name="Migliaia 2 8 3" xfId="13488" xr:uid="{00000000-0005-0000-0000-0000D8230000}"/>
    <cellStyle name="Migliaia 2 8 3 2" xfId="19306" xr:uid="{00000000-0005-0000-0000-0000D9230000}"/>
    <cellStyle name="Migliaia 2 8 3 3" xfId="24608" xr:uid="{00000000-0005-0000-0000-0000DA230000}"/>
    <cellStyle name="Migliaia 2 8 4" xfId="16655" xr:uid="{00000000-0005-0000-0000-0000DB230000}"/>
    <cellStyle name="Migliaia 2 8 5" xfId="21957" xr:uid="{00000000-0005-0000-0000-0000DC230000}"/>
    <cellStyle name="Migliaia 2 9" xfId="2843" xr:uid="{00000000-0005-0000-0000-0000DD230000}"/>
    <cellStyle name="Migliaia 2 9 2" xfId="12002" xr:uid="{00000000-0005-0000-0000-0000DE230000}"/>
    <cellStyle name="Migliaia 2 9 2 2" xfId="15543" xr:uid="{00000000-0005-0000-0000-0000DF230000}"/>
    <cellStyle name="Migliaia 2 9 2 2 2" xfId="20889" xr:uid="{00000000-0005-0000-0000-0000E0230000}"/>
    <cellStyle name="Migliaia 2 9 2 2 3" xfId="26191" xr:uid="{00000000-0005-0000-0000-0000E1230000}"/>
    <cellStyle name="Migliaia 2 9 2 3" xfId="18238" xr:uid="{00000000-0005-0000-0000-0000E2230000}"/>
    <cellStyle name="Migliaia 2 9 2 4" xfId="23540" xr:uid="{00000000-0005-0000-0000-0000E3230000}"/>
    <cellStyle name="Migliaia 2 9 3" xfId="13489" xr:uid="{00000000-0005-0000-0000-0000E4230000}"/>
    <cellStyle name="Migliaia 2 9 3 2" xfId="19307" xr:uid="{00000000-0005-0000-0000-0000E5230000}"/>
    <cellStyle name="Migliaia 2 9 3 3" xfId="24609" xr:uid="{00000000-0005-0000-0000-0000E6230000}"/>
    <cellStyle name="Migliaia 2 9 4" xfId="16656" xr:uid="{00000000-0005-0000-0000-0000E7230000}"/>
    <cellStyle name="Migliaia 2 9 5" xfId="21958" xr:uid="{00000000-0005-0000-0000-0000E8230000}"/>
    <cellStyle name="Migliaia 2_Domestico_reg&amp;naz" xfId="273" xr:uid="{00000000-0005-0000-0000-0000E9230000}"/>
    <cellStyle name="Migliaia 20" xfId="274" xr:uid="{00000000-0005-0000-0000-0000EA230000}"/>
    <cellStyle name="Migliaia 20 10" xfId="13490" xr:uid="{00000000-0005-0000-0000-0000EB230000}"/>
    <cellStyle name="Migliaia 20 10 2" xfId="19308" xr:uid="{00000000-0005-0000-0000-0000EC230000}"/>
    <cellStyle name="Migliaia 20 10 3" xfId="24610" xr:uid="{00000000-0005-0000-0000-0000ED230000}"/>
    <cellStyle name="Migliaia 20 11" xfId="16657" xr:uid="{00000000-0005-0000-0000-0000EE230000}"/>
    <cellStyle name="Migliaia 20 12" xfId="21959" xr:uid="{00000000-0005-0000-0000-0000EF230000}"/>
    <cellStyle name="Migliaia 20 13" xfId="2844" xr:uid="{00000000-0005-0000-0000-0000F0230000}"/>
    <cellStyle name="Migliaia 20 2" xfId="275" xr:uid="{00000000-0005-0000-0000-0000F1230000}"/>
    <cellStyle name="Migliaia 20 2 2" xfId="2846" xr:uid="{00000000-0005-0000-0000-0000F2230000}"/>
    <cellStyle name="Migliaia 20 2 2 2" xfId="2847" xr:uid="{00000000-0005-0000-0000-0000F3230000}"/>
    <cellStyle name="Migliaia 20 2 2 2 2" xfId="13491" xr:uid="{00000000-0005-0000-0000-0000F4230000}"/>
    <cellStyle name="Migliaia 20 2 2 2 2 2" xfId="19309" xr:uid="{00000000-0005-0000-0000-0000F5230000}"/>
    <cellStyle name="Migliaia 20 2 2 2 2 3" xfId="24611" xr:uid="{00000000-0005-0000-0000-0000F6230000}"/>
    <cellStyle name="Migliaia 20 2 2 2 3" xfId="16658" xr:uid="{00000000-0005-0000-0000-0000F7230000}"/>
    <cellStyle name="Migliaia 20 2 2 2 4" xfId="21960" xr:uid="{00000000-0005-0000-0000-0000F8230000}"/>
    <cellStyle name="Migliaia 20 2 2 3" xfId="12003" xr:uid="{00000000-0005-0000-0000-0000F9230000}"/>
    <cellStyle name="Migliaia 20 2 2 3 2" xfId="15544" xr:uid="{00000000-0005-0000-0000-0000FA230000}"/>
    <cellStyle name="Migliaia 20 2 2 3 2 2" xfId="20890" xr:uid="{00000000-0005-0000-0000-0000FB230000}"/>
    <cellStyle name="Migliaia 20 2 2 3 2 3" xfId="26192" xr:uid="{00000000-0005-0000-0000-0000FC230000}"/>
    <cellStyle name="Migliaia 20 2 2 3 3" xfId="18239" xr:uid="{00000000-0005-0000-0000-0000FD230000}"/>
    <cellStyle name="Migliaia 20 2 2 3 4" xfId="23541" xr:uid="{00000000-0005-0000-0000-0000FE230000}"/>
    <cellStyle name="Migliaia 20 2 3" xfId="2848" xr:uid="{00000000-0005-0000-0000-0000FF230000}"/>
    <cellStyle name="Migliaia 20 2 3 2" xfId="12004" xr:uid="{00000000-0005-0000-0000-000000240000}"/>
    <cellStyle name="Migliaia 20 2 3 2 2" xfId="15545" xr:uid="{00000000-0005-0000-0000-000001240000}"/>
    <cellStyle name="Migliaia 20 2 3 2 2 2" xfId="20891" xr:uid="{00000000-0005-0000-0000-000002240000}"/>
    <cellStyle name="Migliaia 20 2 3 2 2 3" xfId="26193" xr:uid="{00000000-0005-0000-0000-000003240000}"/>
    <cellStyle name="Migliaia 20 2 3 2 3" xfId="18240" xr:uid="{00000000-0005-0000-0000-000004240000}"/>
    <cellStyle name="Migliaia 20 2 3 2 4" xfId="23542" xr:uid="{00000000-0005-0000-0000-000005240000}"/>
    <cellStyle name="Migliaia 20 2 3 3" xfId="13492" xr:uid="{00000000-0005-0000-0000-000006240000}"/>
    <cellStyle name="Migliaia 20 2 3 3 2" xfId="19310" xr:uid="{00000000-0005-0000-0000-000007240000}"/>
    <cellStyle name="Migliaia 20 2 3 3 3" xfId="24612" xr:uid="{00000000-0005-0000-0000-000008240000}"/>
    <cellStyle name="Migliaia 20 2 3 4" xfId="16659" xr:uid="{00000000-0005-0000-0000-000009240000}"/>
    <cellStyle name="Migliaia 20 2 3 5" xfId="21961" xr:uid="{00000000-0005-0000-0000-00000A240000}"/>
    <cellStyle name="Migliaia 20 2 4" xfId="2849" xr:uid="{00000000-0005-0000-0000-00000B240000}"/>
    <cellStyle name="Migliaia 20 2 4 2" xfId="13493" xr:uid="{00000000-0005-0000-0000-00000C240000}"/>
    <cellStyle name="Migliaia 20 2 4 2 2" xfId="19311" xr:uid="{00000000-0005-0000-0000-00000D240000}"/>
    <cellStyle name="Migliaia 20 2 4 2 3" xfId="24613" xr:uid="{00000000-0005-0000-0000-00000E240000}"/>
    <cellStyle name="Migliaia 20 2 4 3" xfId="16660" xr:uid="{00000000-0005-0000-0000-00000F240000}"/>
    <cellStyle name="Migliaia 20 2 4 4" xfId="21962" xr:uid="{00000000-0005-0000-0000-000010240000}"/>
    <cellStyle name="Migliaia 20 2 5" xfId="2850" xr:uid="{00000000-0005-0000-0000-000011240000}"/>
    <cellStyle name="Migliaia 20 2 5 2" xfId="13494" xr:uid="{00000000-0005-0000-0000-000012240000}"/>
    <cellStyle name="Migliaia 20 2 5 2 2" xfId="19312" xr:uid="{00000000-0005-0000-0000-000013240000}"/>
    <cellStyle name="Migliaia 20 2 5 2 3" xfId="24614" xr:uid="{00000000-0005-0000-0000-000014240000}"/>
    <cellStyle name="Migliaia 20 2 5 3" xfId="16661" xr:uid="{00000000-0005-0000-0000-000015240000}"/>
    <cellStyle name="Migliaia 20 2 5 4" xfId="21963" xr:uid="{00000000-0005-0000-0000-000016240000}"/>
    <cellStyle name="Migliaia 20 2 6" xfId="2851" xr:uid="{00000000-0005-0000-0000-000017240000}"/>
    <cellStyle name="Migliaia 20 2 6 2" xfId="13495" xr:uid="{00000000-0005-0000-0000-000018240000}"/>
    <cellStyle name="Migliaia 20 2 6 2 2" xfId="19313" xr:uid="{00000000-0005-0000-0000-000019240000}"/>
    <cellStyle name="Migliaia 20 2 6 2 3" xfId="24615" xr:uid="{00000000-0005-0000-0000-00001A240000}"/>
    <cellStyle name="Migliaia 20 2 6 3" xfId="16662" xr:uid="{00000000-0005-0000-0000-00001B240000}"/>
    <cellStyle name="Migliaia 20 2 6 4" xfId="21964" xr:uid="{00000000-0005-0000-0000-00001C240000}"/>
    <cellStyle name="Migliaia 20 2 7" xfId="2845" xr:uid="{00000000-0005-0000-0000-00001D240000}"/>
    <cellStyle name="Migliaia 20 3" xfId="2852" xr:uid="{00000000-0005-0000-0000-00001E240000}"/>
    <cellStyle name="Migliaia 20 3 2" xfId="2853" xr:uid="{00000000-0005-0000-0000-00001F240000}"/>
    <cellStyle name="Migliaia 20 3 2 2" xfId="2854" xr:uid="{00000000-0005-0000-0000-000020240000}"/>
    <cellStyle name="Migliaia 20 3 2 2 2" xfId="2855" xr:uid="{00000000-0005-0000-0000-000021240000}"/>
    <cellStyle name="Migliaia 20 3 2 2 2 2" xfId="13496" xr:uid="{00000000-0005-0000-0000-000022240000}"/>
    <cellStyle name="Migliaia 20 3 2 2 2 2 2" xfId="19314" xr:uid="{00000000-0005-0000-0000-000023240000}"/>
    <cellStyle name="Migliaia 20 3 2 2 2 2 3" xfId="24616" xr:uid="{00000000-0005-0000-0000-000024240000}"/>
    <cellStyle name="Migliaia 20 3 2 2 2 3" xfId="16663" xr:uid="{00000000-0005-0000-0000-000025240000}"/>
    <cellStyle name="Migliaia 20 3 2 2 2 4" xfId="21965" xr:uid="{00000000-0005-0000-0000-000026240000}"/>
    <cellStyle name="Migliaia 20 3 2 3" xfId="2856" xr:uid="{00000000-0005-0000-0000-000027240000}"/>
    <cellStyle name="Migliaia 20 3 2 3 2" xfId="13497" xr:uid="{00000000-0005-0000-0000-000028240000}"/>
    <cellStyle name="Migliaia 20 3 2 3 2 2" xfId="19315" xr:uid="{00000000-0005-0000-0000-000029240000}"/>
    <cellStyle name="Migliaia 20 3 2 3 2 3" xfId="24617" xr:uid="{00000000-0005-0000-0000-00002A240000}"/>
    <cellStyle name="Migliaia 20 3 2 3 3" xfId="16664" xr:uid="{00000000-0005-0000-0000-00002B240000}"/>
    <cellStyle name="Migliaia 20 3 2 3 4" xfId="21966" xr:uid="{00000000-0005-0000-0000-00002C240000}"/>
    <cellStyle name="Migliaia 20 3 2 4" xfId="2857" xr:uid="{00000000-0005-0000-0000-00002D240000}"/>
    <cellStyle name="Migliaia 20 3 2 4 2" xfId="13498" xr:uid="{00000000-0005-0000-0000-00002E240000}"/>
    <cellStyle name="Migliaia 20 3 2 4 2 2" xfId="19316" xr:uid="{00000000-0005-0000-0000-00002F240000}"/>
    <cellStyle name="Migliaia 20 3 2 4 2 3" xfId="24618" xr:uid="{00000000-0005-0000-0000-000030240000}"/>
    <cellStyle name="Migliaia 20 3 2 4 3" xfId="16665" xr:uid="{00000000-0005-0000-0000-000031240000}"/>
    <cellStyle name="Migliaia 20 3 2 4 4" xfId="21967" xr:uid="{00000000-0005-0000-0000-000032240000}"/>
    <cellStyle name="Migliaia 20 3 2 5" xfId="2858" xr:uid="{00000000-0005-0000-0000-000033240000}"/>
    <cellStyle name="Migliaia 20 3 2 5 2" xfId="13499" xr:uid="{00000000-0005-0000-0000-000034240000}"/>
    <cellStyle name="Migliaia 20 3 2 5 2 2" xfId="19317" xr:uid="{00000000-0005-0000-0000-000035240000}"/>
    <cellStyle name="Migliaia 20 3 2 5 2 3" xfId="24619" xr:uid="{00000000-0005-0000-0000-000036240000}"/>
    <cellStyle name="Migliaia 20 3 2 5 3" xfId="16666" xr:uid="{00000000-0005-0000-0000-000037240000}"/>
    <cellStyle name="Migliaia 20 3 2 5 4" xfId="21968" xr:uid="{00000000-0005-0000-0000-000038240000}"/>
    <cellStyle name="Migliaia 20 3 2 6" xfId="2859" xr:uid="{00000000-0005-0000-0000-000039240000}"/>
    <cellStyle name="Migliaia 20 3 2 6 2" xfId="13500" xr:uid="{00000000-0005-0000-0000-00003A240000}"/>
    <cellStyle name="Migliaia 20 3 2 6 2 2" xfId="19318" xr:uid="{00000000-0005-0000-0000-00003B240000}"/>
    <cellStyle name="Migliaia 20 3 2 6 2 3" xfId="24620" xr:uid="{00000000-0005-0000-0000-00003C240000}"/>
    <cellStyle name="Migliaia 20 3 2 6 3" xfId="16667" xr:uid="{00000000-0005-0000-0000-00003D240000}"/>
    <cellStyle name="Migliaia 20 3 2 6 4" xfId="21969" xr:uid="{00000000-0005-0000-0000-00003E240000}"/>
    <cellStyle name="Migliaia 20 3 3" xfId="2860" xr:uid="{00000000-0005-0000-0000-00003F240000}"/>
    <cellStyle name="Migliaia 20 3 3 2" xfId="2861" xr:uid="{00000000-0005-0000-0000-000040240000}"/>
    <cellStyle name="Migliaia 20 3 3 2 2" xfId="13502" xr:uid="{00000000-0005-0000-0000-000041240000}"/>
    <cellStyle name="Migliaia 20 3 3 2 2 2" xfId="19320" xr:uid="{00000000-0005-0000-0000-000042240000}"/>
    <cellStyle name="Migliaia 20 3 3 2 2 3" xfId="24622" xr:uid="{00000000-0005-0000-0000-000043240000}"/>
    <cellStyle name="Migliaia 20 3 3 2 3" xfId="16669" xr:uid="{00000000-0005-0000-0000-000044240000}"/>
    <cellStyle name="Migliaia 20 3 3 2 4" xfId="21971" xr:uid="{00000000-0005-0000-0000-000045240000}"/>
    <cellStyle name="Migliaia 20 3 3 3" xfId="2862" xr:uid="{00000000-0005-0000-0000-000046240000}"/>
    <cellStyle name="Migliaia 20 3 3 3 2" xfId="13503" xr:uid="{00000000-0005-0000-0000-000047240000}"/>
    <cellStyle name="Migliaia 20 3 3 3 2 2" xfId="19321" xr:uid="{00000000-0005-0000-0000-000048240000}"/>
    <cellStyle name="Migliaia 20 3 3 3 2 3" xfId="24623" xr:uid="{00000000-0005-0000-0000-000049240000}"/>
    <cellStyle name="Migliaia 20 3 3 3 3" xfId="16670" xr:uid="{00000000-0005-0000-0000-00004A240000}"/>
    <cellStyle name="Migliaia 20 3 3 3 4" xfId="21972" xr:uid="{00000000-0005-0000-0000-00004B240000}"/>
    <cellStyle name="Migliaia 20 3 3 4" xfId="2863" xr:uid="{00000000-0005-0000-0000-00004C240000}"/>
    <cellStyle name="Migliaia 20 3 3 4 2" xfId="13504" xr:uid="{00000000-0005-0000-0000-00004D240000}"/>
    <cellStyle name="Migliaia 20 3 3 4 2 2" xfId="19322" xr:uid="{00000000-0005-0000-0000-00004E240000}"/>
    <cellStyle name="Migliaia 20 3 3 4 2 3" xfId="24624" xr:uid="{00000000-0005-0000-0000-00004F240000}"/>
    <cellStyle name="Migliaia 20 3 3 4 3" xfId="16671" xr:uid="{00000000-0005-0000-0000-000050240000}"/>
    <cellStyle name="Migliaia 20 3 3 4 4" xfId="21973" xr:uid="{00000000-0005-0000-0000-000051240000}"/>
    <cellStyle name="Migliaia 20 3 3 5" xfId="2864" xr:uid="{00000000-0005-0000-0000-000052240000}"/>
    <cellStyle name="Migliaia 20 3 3 5 2" xfId="13505" xr:uid="{00000000-0005-0000-0000-000053240000}"/>
    <cellStyle name="Migliaia 20 3 3 5 2 2" xfId="19323" xr:uid="{00000000-0005-0000-0000-000054240000}"/>
    <cellStyle name="Migliaia 20 3 3 5 2 3" xfId="24625" xr:uid="{00000000-0005-0000-0000-000055240000}"/>
    <cellStyle name="Migliaia 20 3 3 5 3" xfId="16672" xr:uid="{00000000-0005-0000-0000-000056240000}"/>
    <cellStyle name="Migliaia 20 3 3 5 4" xfId="21974" xr:uid="{00000000-0005-0000-0000-000057240000}"/>
    <cellStyle name="Migliaia 20 3 3 6" xfId="13501" xr:uid="{00000000-0005-0000-0000-000058240000}"/>
    <cellStyle name="Migliaia 20 3 3 6 2" xfId="19319" xr:uid="{00000000-0005-0000-0000-000059240000}"/>
    <cellStyle name="Migliaia 20 3 3 6 3" xfId="24621" xr:uid="{00000000-0005-0000-0000-00005A240000}"/>
    <cellStyle name="Migliaia 20 3 3 7" xfId="16668" xr:uid="{00000000-0005-0000-0000-00005B240000}"/>
    <cellStyle name="Migliaia 20 3 3 8" xfId="21970" xr:uid="{00000000-0005-0000-0000-00005C240000}"/>
    <cellStyle name="Migliaia 20 3 4" xfId="2865" xr:uid="{00000000-0005-0000-0000-00005D240000}"/>
    <cellStyle name="Migliaia 20 3 4 2" xfId="12005" xr:uid="{00000000-0005-0000-0000-00005E240000}"/>
    <cellStyle name="Migliaia 20 3 4 3" xfId="12006" xr:uid="{00000000-0005-0000-0000-00005F240000}"/>
    <cellStyle name="Migliaia 20 3 4 3 2" xfId="15546" xr:uid="{00000000-0005-0000-0000-000060240000}"/>
    <cellStyle name="Migliaia 20 3 4 3 2 2" xfId="20892" xr:uid="{00000000-0005-0000-0000-000061240000}"/>
    <cellStyle name="Migliaia 20 3 4 3 2 3" xfId="26194" xr:uid="{00000000-0005-0000-0000-000062240000}"/>
    <cellStyle name="Migliaia 20 3 4 3 3" xfId="18241" xr:uid="{00000000-0005-0000-0000-000063240000}"/>
    <cellStyle name="Migliaia 20 3 4 3 4" xfId="23543" xr:uid="{00000000-0005-0000-0000-000064240000}"/>
    <cellStyle name="Migliaia 20 3 4 4" xfId="13506" xr:uid="{00000000-0005-0000-0000-000065240000}"/>
    <cellStyle name="Migliaia 20 3 4 4 2" xfId="19324" xr:uid="{00000000-0005-0000-0000-000066240000}"/>
    <cellStyle name="Migliaia 20 3 4 4 3" xfId="24626" xr:uid="{00000000-0005-0000-0000-000067240000}"/>
    <cellStyle name="Migliaia 20 3 4 5" xfId="16673" xr:uid="{00000000-0005-0000-0000-000068240000}"/>
    <cellStyle name="Migliaia 20 3 4 6" xfId="21975" xr:uid="{00000000-0005-0000-0000-000069240000}"/>
    <cellStyle name="Migliaia 20 3 5" xfId="2866" xr:uid="{00000000-0005-0000-0000-00006A240000}"/>
    <cellStyle name="Migliaia 20 3 5 2" xfId="12007" xr:uid="{00000000-0005-0000-0000-00006B240000}"/>
    <cellStyle name="Migliaia 20 3 5 2 2" xfId="15547" xr:uid="{00000000-0005-0000-0000-00006C240000}"/>
    <cellStyle name="Migliaia 20 3 5 2 2 2" xfId="20893" xr:uid="{00000000-0005-0000-0000-00006D240000}"/>
    <cellStyle name="Migliaia 20 3 5 2 2 3" xfId="26195" xr:uid="{00000000-0005-0000-0000-00006E240000}"/>
    <cellStyle name="Migliaia 20 3 5 2 3" xfId="18242" xr:uid="{00000000-0005-0000-0000-00006F240000}"/>
    <cellStyle name="Migliaia 20 3 5 2 4" xfId="23544" xr:uid="{00000000-0005-0000-0000-000070240000}"/>
    <cellStyle name="Migliaia 20 3 5 3" xfId="13507" xr:uid="{00000000-0005-0000-0000-000071240000}"/>
    <cellStyle name="Migliaia 20 3 5 3 2" xfId="19325" xr:uid="{00000000-0005-0000-0000-000072240000}"/>
    <cellStyle name="Migliaia 20 3 5 3 3" xfId="24627" xr:uid="{00000000-0005-0000-0000-000073240000}"/>
    <cellStyle name="Migliaia 20 3 5 4" xfId="16674" xr:uid="{00000000-0005-0000-0000-000074240000}"/>
    <cellStyle name="Migliaia 20 3 5 5" xfId="21976" xr:uid="{00000000-0005-0000-0000-000075240000}"/>
    <cellStyle name="Migliaia 20 3 6" xfId="2867" xr:uid="{00000000-0005-0000-0000-000076240000}"/>
    <cellStyle name="Migliaia 20 3 6 2" xfId="13508" xr:uid="{00000000-0005-0000-0000-000077240000}"/>
    <cellStyle name="Migliaia 20 3 6 2 2" xfId="19326" xr:uid="{00000000-0005-0000-0000-000078240000}"/>
    <cellStyle name="Migliaia 20 3 6 2 3" xfId="24628" xr:uid="{00000000-0005-0000-0000-000079240000}"/>
    <cellStyle name="Migliaia 20 3 6 3" xfId="16675" xr:uid="{00000000-0005-0000-0000-00007A240000}"/>
    <cellStyle name="Migliaia 20 3 6 4" xfId="21977" xr:uid="{00000000-0005-0000-0000-00007B240000}"/>
    <cellStyle name="Migliaia 20 3 7" xfId="2868" xr:uid="{00000000-0005-0000-0000-00007C240000}"/>
    <cellStyle name="Migliaia 20 3 7 2" xfId="13509" xr:uid="{00000000-0005-0000-0000-00007D240000}"/>
    <cellStyle name="Migliaia 20 3 7 2 2" xfId="19327" xr:uid="{00000000-0005-0000-0000-00007E240000}"/>
    <cellStyle name="Migliaia 20 3 7 2 3" xfId="24629" xr:uid="{00000000-0005-0000-0000-00007F240000}"/>
    <cellStyle name="Migliaia 20 3 7 3" xfId="16676" xr:uid="{00000000-0005-0000-0000-000080240000}"/>
    <cellStyle name="Migliaia 20 3 7 4" xfId="21978" xr:uid="{00000000-0005-0000-0000-000081240000}"/>
    <cellStyle name="Migliaia 20 3 8" xfId="2869" xr:uid="{00000000-0005-0000-0000-000082240000}"/>
    <cellStyle name="Migliaia 20 3 8 2" xfId="13510" xr:uid="{00000000-0005-0000-0000-000083240000}"/>
    <cellStyle name="Migliaia 20 3 8 2 2" xfId="19328" xr:uid="{00000000-0005-0000-0000-000084240000}"/>
    <cellStyle name="Migliaia 20 3 8 2 3" xfId="24630" xr:uid="{00000000-0005-0000-0000-000085240000}"/>
    <cellStyle name="Migliaia 20 3 8 3" xfId="16677" xr:uid="{00000000-0005-0000-0000-000086240000}"/>
    <cellStyle name="Migliaia 20 3 8 4" xfId="21979" xr:uid="{00000000-0005-0000-0000-000087240000}"/>
    <cellStyle name="Migliaia 20 4" xfId="2870" xr:uid="{00000000-0005-0000-0000-000088240000}"/>
    <cellStyle name="Migliaia 20 4 2" xfId="2871" xr:uid="{00000000-0005-0000-0000-000089240000}"/>
    <cellStyle name="Migliaia 20 4 2 2" xfId="2872" xr:uid="{00000000-0005-0000-0000-00008A240000}"/>
    <cellStyle name="Migliaia 20 4 2 2 2" xfId="13511" xr:uid="{00000000-0005-0000-0000-00008B240000}"/>
    <cellStyle name="Migliaia 20 4 2 2 2 2" xfId="19329" xr:uid="{00000000-0005-0000-0000-00008C240000}"/>
    <cellStyle name="Migliaia 20 4 2 2 2 3" xfId="24631" xr:uid="{00000000-0005-0000-0000-00008D240000}"/>
    <cellStyle name="Migliaia 20 4 2 2 3" xfId="16678" xr:uid="{00000000-0005-0000-0000-00008E240000}"/>
    <cellStyle name="Migliaia 20 4 2 2 4" xfId="21980" xr:uid="{00000000-0005-0000-0000-00008F240000}"/>
    <cellStyle name="Migliaia 20 4 2 3" xfId="2873" xr:uid="{00000000-0005-0000-0000-000090240000}"/>
    <cellStyle name="Migliaia 20 4 2 3 2" xfId="13512" xr:uid="{00000000-0005-0000-0000-000091240000}"/>
    <cellStyle name="Migliaia 20 4 2 3 2 2" xfId="19330" xr:uid="{00000000-0005-0000-0000-000092240000}"/>
    <cellStyle name="Migliaia 20 4 2 3 2 3" xfId="24632" xr:uid="{00000000-0005-0000-0000-000093240000}"/>
    <cellStyle name="Migliaia 20 4 2 3 3" xfId="16679" xr:uid="{00000000-0005-0000-0000-000094240000}"/>
    <cellStyle name="Migliaia 20 4 2 3 4" xfId="21981" xr:uid="{00000000-0005-0000-0000-000095240000}"/>
    <cellStyle name="Migliaia 20 4 3" xfId="2874" xr:uid="{00000000-0005-0000-0000-000096240000}"/>
    <cellStyle name="Migliaia 20 4 3 2" xfId="13513" xr:uid="{00000000-0005-0000-0000-000097240000}"/>
    <cellStyle name="Migliaia 20 4 3 2 2" xfId="19331" xr:uid="{00000000-0005-0000-0000-000098240000}"/>
    <cellStyle name="Migliaia 20 4 3 2 3" xfId="24633" xr:uid="{00000000-0005-0000-0000-000099240000}"/>
    <cellStyle name="Migliaia 20 4 3 3" xfId="16680" xr:uid="{00000000-0005-0000-0000-00009A240000}"/>
    <cellStyle name="Migliaia 20 4 3 4" xfId="21982" xr:uid="{00000000-0005-0000-0000-00009B240000}"/>
    <cellStyle name="Migliaia 20 4 4" xfId="2875" xr:uid="{00000000-0005-0000-0000-00009C240000}"/>
    <cellStyle name="Migliaia 20 4 4 2" xfId="13514" xr:uid="{00000000-0005-0000-0000-00009D240000}"/>
    <cellStyle name="Migliaia 20 4 4 2 2" xfId="19332" xr:uid="{00000000-0005-0000-0000-00009E240000}"/>
    <cellStyle name="Migliaia 20 4 4 2 3" xfId="24634" xr:uid="{00000000-0005-0000-0000-00009F240000}"/>
    <cellStyle name="Migliaia 20 4 4 3" xfId="16681" xr:uid="{00000000-0005-0000-0000-0000A0240000}"/>
    <cellStyle name="Migliaia 20 4 4 4" xfId="21983" xr:uid="{00000000-0005-0000-0000-0000A1240000}"/>
    <cellStyle name="Migliaia 20 4 5" xfId="2876" xr:uid="{00000000-0005-0000-0000-0000A2240000}"/>
    <cellStyle name="Migliaia 20 4 5 2" xfId="13515" xr:uid="{00000000-0005-0000-0000-0000A3240000}"/>
    <cellStyle name="Migliaia 20 4 5 2 2" xfId="19333" xr:uid="{00000000-0005-0000-0000-0000A4240000}"/>
    <cellStyle name="Migliaia 20 4 5 2 3" xfId="24635" xr:uid="{00000000-0005-0000-0000-0000A5240000}"/>
    <cellStyle name="Migliaia 20 4 5 3" xfId="16682" xr:uid="{00000000-0005-0000-0000-0000A6240000}"/>
    <cellStyle name="Migliaia 20 4 5 4" xfId="21984" xr:uid="{00000000-0005-0000-0000-0000A7240000}"/>
    <cellStyle name="Migliaia 20 4 6" xfId="2877" xr:uid="{00000000-0005-0000-0000-0000A8240000}"/>
    <cellStyle name="Migliaia 20 4 6 2" xfId="13516" xr:uid="{00000000-0005-0000-0000-0000A9240000}"/>
    <cellStyle name="Migliaia 20 4 6 2 2" xfId="19334" xr:uid="{00000000-0005-0000-0000-0000AA240000}"/>
    <cellStyle name="Migliaia 20 4 6 2 3" xfId="24636" xr:uid="{00000000-0005-0000-0000-0000AB240000}"/>
    <cellStyle name="Migliaia 20 4 6 3" xfId="16683" xr:uid="{00000000-0005-0000-0000-0000AC240000}"/>
    <cellStyle name="Migliaia 20 4 6 4" xfId="21985" xr:uid="{00000000-0005-0000-0000-0000AD240000}"/>
    <cellStyle name="Migliaia 20 4 7" xfId="2878" xr:uid="{00000000-0005-0000-0000-0000AE240000}"/>
    <cellStyle name="Migliaia 20 4 7 2" xfId="13517" xr:uid="{00000000-0005-0000-0000-0000AF240000}"/>
    <cellStyle name="Migliaia 20 4 7 2 2" xfId="19335" xr:uid="{00000000-0005-0000-0000-0000B0240000}"/>
    <cellStyle name="Migliaia 20 4 7 2 3" xfId="24637" xr:uid="{00000000-0005-0000-0000-0000B1240000}"/>
    <cellStyle name="Migliaia 20 4 7 3" xfId="16684" xr:uid="{00000000-0005-0000-0000-0000B2240000}"/>
    <cellStyle name="Migliaia 20 4 7 4" xfId="21986" xr:uid="{00000000-0005-0000-0000-0000B3240000}"/>
    <cellStyle name="Migliaia 20 5" xfId="2879" xr:uid="{00000000-0005-0000-0000-0000B4240000}"/>
    <cellStyle name="Migliaia 20 5 2" xfId="2880" xr:uid="{00000000-0005-0000-0000-0000B5240000}"/>
    <cellStyle name="Migliaia 20 5 2 2" xfId="13518" xr:uid="{00000000-0005-0000-0000-0000B6240000}"/>
    <cellStyle name="Migliaia 20 5 2 2 2" xfId="19336" xr:uid="{00000000-0005-0000-0000-0000B7240000}"/>
    <cellStyle name="Migliaia 20 5 2 2 3" xfId="24638" xr:uid="{00000000-0005-0000-0000-0000B8240000}"/>
    <cellStyle name="Migliaia 20 5 2 3" xfId="16685" xr:uid="{00000000-0005-0000-0000-0000B9240000}"/>
    <cellStyle name="Migliaia 20 5 2 4" xfId="21987" xr:uid="{00000000-0005-0000-0000-0000BA240000}"/>
    <cellStyle name="Migliaia 20 5 3" xfId="2881" xr:uid="{00000000-0005-0000-0000-0000BB240000}"/>
    <cellStyle name="Migliaia 20 5 3 2" xfId="13519" xr:uid="{00000000-0005-0000-0000-0000BC240000}"/>
    <cellStyle name="Migliaia 20 5 3 2 2" xfId="19337" xr:uid="{00000000-0005-0000-0000-0000BD240000}"/>
    <cellStyle name="Migliaia 20 5 3 2 3" xfId="24639" xr:uid="{00000000-0005-0000-0000-0000BE240000}"/>
    <cellStyle name="Migliaia 20 5 3 3" xfId="16686" xr:uid="{00000000-0005-0000-0000-0000BF240000}"/>
    <cellStyle name="Migliaia 20 5 3 4" xfId="21988" xr:uid="{00000000-0005-0000-0000-0000C0240000}"/>
    <cellStyle name="Migliaia 20 5 4" xfId="2882" xr:uid="{00000000-0005-0000-0000-0000C1240000}"/>
    <cellStyle name="Migliaia 20 5 4 2" xfId="13520" xr:uid="{00000000-0005-0000-0000-0000C2240000}"/>
    <cellStyle name="Migliaia 20 5 4 2 2" xfId="19338" xr:uid="{00000000-0005-0000-0000-0000C3240000}"/>
    <cellStyle name="Migliaia 20 5 4 2 3" xfId="24640" xr:uid="{00000000-0005-0000-0000-0000C4240000}"/>
    <cellStyle name="Migliaia 20 5 4 3" xfId="16687" xr:uid="{00000000-0005-0000-0000-0000C5240000}"/>
    <cellStyle name="Migliaia 20 5 4 4" xfId="21989" xr:uid="{00000000-0005-0000-0000-0000C6240000}"/>
    <cellStyle name="Migliaia 20 5 5" xfId="2883" xr:uid="{00000000-0005-0000-0000-0000C7240000}"/>
    <cellStyle name="Migliaia 20 5 5 2" xfId="13521" xr:uid="{00000000-0005-0000-0000-0000C8240000}"/>
    <cellStyle name="Migliaia 20 5 5 2 2" xfId="19339" xr:uid="{00000000-0005-0000-0000-0000C9240000}"/>
    <cellStyle name="Migliaia 20 5 5 2 3" xfId="24641" xr:uid="{00000000-0005-0000-0000-0000CA240000}"/>
    <cellStyle name="Migliaia 20 5 5 3" xfId="16688" xr:uid="{00000000-0005-0000-0000-0000CB240000}"/>
    <cellStyle name="Migliaia 20 5 5 4" xfId="21990" xr:uid="{00000000-0005-0000-0000-0000CC240000}"/>
    <cellStyle name="Migliaia 20 5 6" xfId="2884" xr:uid="{00000000-0005-0000-0000-0000CD240000}"/>
    <cellStyle name="Migliaia 20 5 6 2" xfId="13522" xr:uid="{00000000-0005-0000-0000-0000CE240000}"/>
    <cellStyle name="Migliaia 20 5 6 2 2" xfId="19340" xr:uid="{00000000-0005-0000-0000-0000CF240000}"/>
    <cellStyle name="Migliaia 20 5 6 2 3" xfId="24642" xr:uid="{00000000-0005-0000-0000-0000D0240000}"/>
    <cellStyle name="Migliaia 20 5 6 3" xfId="16689" xr:uid="{00000000-0005-0000-0000-0000D1240000}"/>
    <cellStyle name="Migliaia 20 5 6 4" xfId="21991" xr:uid="{00000000-0005-0000-0000-0000D2240000}"/>
    <cellStyle name="Migliaia 20 6" xfId="2885" xr:uid="{00000000-0005-0000-0000-0000D3240000}"/>
    <cellStyle name="Migliaia 20 6 2" xfId="12008" xr:uid="{00000000-0005-0000-0000-0000D4240000}"/>
    <cellStyle name="Migliaia 20 6 3" xfId="12009" xr:uid="{00000000-0005-0000-0000-0000D5240000}"/>
    <cellStyle name="Migliaia 20 6 3 2" xfId="15548" xr:uid="{00000000-0005-0000-0000-0000D6240000}"/>
    <cellStyle name="Migliaia 20 6 3 2 2" xfId="20894" xr:uid="{00000000-0005-0000-0000-0000D7240000}"/>
    <cellStyle name="Migliaia 20 6 3 2 3" xfId="26196" xr:uid="{00000000-0005-0000-0000-0000D8240000}"/>
    <cellStyle name="Migliaia 20 6 3 3" xfId="18243" xr:uid="{00000000-0005-0000-0000-0000D9240000}"/>
    <cellStyle name="Migliaia 20 6 3 4" xfId="23545" xr:uid="{00000000-0005-0000-0000-0000DA240000}"/>
    <cellStyle name="Migliaia 20 6 4" xfId="13523" xr:uid="{00000000-0005-0000-0000-0000DB240000}"/>
    <cellStyle name="Migliaia 20 6 4 2" xfId="19341" xr:uid="{00000000-0005-0000-0000-0000DC240000}"/>
    <cellStyle name="Migliaia 20 6 4 3" xfId="24643" xr:uid="{00000000-0005-0000-0000-0000DD240000}"/>
    <cellStyle name="Migliaia 20 6 5" xfId="16690" xr:uid="{00000000-0005-0000-0000-0000DE240000}"/>
    <cellStyle name="Migliaia 20 6 6" xfId="21992" xr:uid="{00000000-0005-0000-0000-0000DF240000}"/>
    <cellStyle name="Migliaia 20 7" xfId="2886" xr:uid="{00000000-0005-0000-0000-0000E0240000}"/>
    <cellStyle name="Migliaia 20 7 2" xfId="12010" xr:uid="{00000000-0005-0000-0000-0000E1240000}"/>
    <cellStyle name="Migliaia 20 7 2 2" xfId="15549" xr:uid="{00000000-0005-0000-0000-0000E2240000}"/>
    <cellStyle name="Migliaia 20 7 2 2 2" xfId="20895" xr:uid="{00000000-0005-0000-0000-0000E3240000}"/>
    <cellStyle name="Migliaia 20 7 2 2 3" xfId="26197" xr:uid="{00000000-0005-0000-0000-0000E4240000}"/>
    <cellStyle name="Migliaia 20 7 2 3" xfId="18244" xr:uid="{00000000-0005-0000-0000-0000E5240000}"/>
    <cellStyle name="Migliaia 20 7 2 4" xfId="23546" xr:uid="{00000000-0005-0000-0000-0000E6240000}"/>
    <cellStyle name="Migliaia 20 7 3" xfId="13524" xr:uid="{00000000-0005-0000-0000-0000E7240000}"/>
    <cellStyle name="Migliaia 20 7 3 2" xfId="19342" xr:uid="{00000000-0005-0000-0000-0000E8240000}"/>
    <cellStyle name="Migliaia 20 7 3 3" xfId="24644" xr:uid="{00000000-0005-0000-0000-0000E9240000}"/>
    <cellStyle name="Migliaia 20 7 4" xfId="16691" xr:uid="{00000000-0005-0000-0000-0000EA240000}"/>
    <cellStyle name="Migliaia 20 7 5" xfId="21993" xr:uid="{00000000-0005-0000-0000-0000EB240000}"/>
    <cellStyle name="Migliaia 20 8" xfId="2887" xr:uid="{00000000-0005-0000-0000-0000EC240000}"/>
    <cellStyle name="Migliaia 20 8 2" xfId="12011" xr:uid="{00000000-0005-0000-0000-0000ED240000}"/>
    <cellStyle name="Migliaia 20 8 2 2" xfId="15550" xr:uid="{00000000-0005-0000-0000-0000EE240000}"/>
    <cellStyle name="Migliaia 20 8 2 2 2" xfId="20896" xr:uid="{00000000-0005-0000-0000-0000EF240000}"/>
    <cellStyle name="Migliaia 20 8 2 2 3" xfId="26198" xr:uid="{00000000-0005-0000-0000-0000F0240000}"/>
    <cellStyle name="Migliaia 20 8 2 3" xfId="18245" xr:uid="{00000000-0005-0000-0000-0000F1240000}"/>
    <cellStyle name="Migliaia 20 8 2 4" xfId="23547" xr:uid="{00000000-0005-0000-0000-0000F2240000}"/>
    <cellStyle name="Migliaia 20 8 3" xfId="13525" xr:uid="{00000000-0005-0000-0000-0000F3240000}"/>
    <cellStyle name="Migliaia 20 8 3 2" xfId="19343" xr:uid="{00000000-0005-0000-0000-0000F4240000}"/>
    <cellStyle name="Migliaia 20 8 3 3" xfId="24645" xr:uid="{00000000-0005-0000-0000-0000F5240000}"/>
    <cellStyle name="Migliaia 20 8 4" xfId="16692" xr:uid="{00000000-0005-0000-0000-0000F6240000}"/>
    <cellStyle name="Migliaia 20 8 5" xfId="21994" xr:uid="{00000000-0005-0000-0000-0000F7240000}"/>
    <cellStyle name="Migliaia 20 9" xfId="2888" xr:uid="{00000000-0005-0000-0000-0000F8240000}"/>
    <cellStyle name="Migliaia 20 9 2" xfId="13526" xr:uid="{00000000-0005-0000-0000-0000F9240000}"/>
    <cellStyle name="Migliaia 20 9 2 2" xfId="19344" xr:uid="{00000000-0005-0000-0000-0000FA240000}"/>
    <cellStyle name="Migliaia 20 9 2 3" xfId="24646" xr:uid="{00000000-0005-0000-0000-0000FB240000}"/>
    <cellStyle name="Migliaia 20 9 3" xfId="16693" xr:uid="{00000000-0005-0000-0000-0000FC240000}"/>
    <cellStyle name="Migliaia 20 9 4" xfId="21995" xr:uid="{00000000-0005-0000-0000-0000FD240000}"/>
    <cellStyle name="Migliaia 21" xfId="276" xr:uid="{00000000-0005-0000-0000-0000FE240000}"/>
    <cellStyle name="Migliaia 21 10" xfId="13527" xr:uid="{00000000-0005-0000-0000-0000FF240000}"/>
    <cellStyle name="Migliaia 21 10 2" xfId="19345" xr:uid="{00000000-0005-0000-0000-000000250000}"/>
    <cellStyle name="Migliaia 21 10 3" xfId="24647" xr:uid="{00000000-0005-0000-0000-000001250000}"/>
    <cellStyle name="Migliaia 21 11" xfId="16694" xr:uid="{00000000-0005-0000-0000-000002250000}"/>
    <cellStyle name="Migliaia 21 12" xfId="21996" xr:uid="{00000000-0005-0000-0000-000003250000}"/>
    <cellStyle name="Migliaia 21 13" xfId="2889" xr:uid="{00000000-0005-0000-0000-000004250000}"/>
    <cellStyle name="Migliaia 21 2" xfId="277" xr:uid="{00000000-0005-0000-0000-000005250000}"/>
    <cellStyle name="Migliaia 21 2 2" xfId="2891" xr:uid="{00000000-0005-0000-0000-000006250000}"/>
    <cellStyle name="Migliaia 21 2 2 2" xfId="2892" xr:uid="{00000000-0005-0000-0000-000007250000}"/>
    <cellStyle name="Migliaia 21 2 2 2 2" xfId="13528" xr:uid="{00000000-0005-0000-0000-000008250000}"/>
    <cellStyle name="Migliaia 21 2 2 2 2 2" xfId="19346" xr:uid="{00000000-0005-0000-0000-000009250000}"/>
    <cellStyle name="Migliaia 21 2 2 2 2 3" xfId="24648" xr:uid="{00000000-0005-0000-0000-00000A250000}"/>
    <cellStyle name="Migliaia 21 2 2 2 3" xfId="16695" xr:uid="{00000000-0005-0000-0000-00000B250000}"/>
    <cellStyle name="Migliaia 21 2 2 2 4" xfId="21997" xr:uid="{00000000-0005-0000-0000-00000C250000}"/>
    <cellStyle name="Migliaia 21 2 2 3" xfId="12012" xr:uid="{00000000-0005-0000-0000-00000D250000}"/>
    <cellStyle name="Migliaia 21 2 2 3 2" xfId="15551" xr:uid="{00000000-0005-0000-0000-00000E250000}"/>
    <cellStyle name="Migliaia 21 2 2 3 2 2" xfId="20897" xr:uid="{00000000-0005-0000-0000-00000F250000}"/>
    <cellStyle name="Migliaia 21 2 2 3 2 3" xfId="26199" xr:uid="{00000000-0005-0000-0000-000010250000}"/>
    <cellStyle name="Migliaia 21 2 2 3 3" xfId="18246" xr:uid="{00000000-0005-0000-0000-000011250000}"/>
    <cellStyle name="Migliaia 21 2 2 3 4" xfId="23548" xr:uid="{00000000-0005-0000-0000-000012250000}"/>
    <cellStyle name="Migliaia 21 2 3" xfId="2893" xr:uid="{00000000-0005-0000-0000-000013250000}"/>
    <cellStyle name="Migliaia 21 2 3 2" xfId="12013" xr:uid="{00000000-0005-0000-0000-000014250000}"/>
    <cellStyle name="Migliaia 21 2 3 2 2" xfId="15552" xr:uid="{00000000-0005-0000-0000-000015250000}"/>
    <cellStyle name="Migliaia 21 2 3 2 2 2" xfId="20898" xr:uid="{00000000-0005-0000-0000-000016250000}"/>
    <cellStyle name="Migliaia 21 2 3 2 2 3" xfId="26200" xr:uid="{00000000-0005-0000-0000-000017250000}"/>
    <cellStyle name="Migliaia 21 2 3 2 3" xfId="18247" xr:uid="{00000000-0005-0000-0000-000018250000}"/>
    <cellStyle name="Migliaia 21 2 3 2 4" xfId="23549" xr:uid="{00000000-0005-0000-0000-000019250000}"/>
    <cellStyle name="Migliaia 21 2 3 3" xfId="13529" xr:uid="{00000000-0005-0000-0000-00001A250000}"/>
    <cellStyle name="Migliaia 21 2 3 3 2" xfId="19347" xr:uid="{00000000-0005-0000-0000-00001B250000}"/>
    <cellStyle name="Migliaia 21 2 3 3 3" xfId="24649" xr:uid="{00000000-0005-0000-0000-00001C250000}"/>
    <cellStyle name="Migliaia 21 2 3 4" xfId="16696" xr:uid="{00000000-0005-0000-0000-00001D250000}"/>
    <cellStyle name="Migliaia 21 2 3 5" xfId="21998" xr:uid="{00000000-0005-0000-0000-00001E250000}"/>
    <cellStyle name="Migliaia 21 2 4" xfId="2894" xr:uid="{00000000-0005-0000-0000-00001F250000}"/>
    <cellStyle name="Migliaia 21 2 4 2" xfId="13530" xr:uid="{00000000-0005-0000-0000-000020250000}"/>
    <cellStyle name="Migliaia 21 2 4 2 2" xfId="19348" xr:uid="{00000000-0005-0000-0000-000021250000}"/>
    <cellStyle name="Migliaia 21 2 4 2 3" xfId="24650" xr:uid="{00000000-0005-0000-0000-000022250000}"/>
    <cellStyle name="Migliaia 21 2 4 3" xfId="16697" xr:uid="{00000000-0005-0000-0000-000023250000}"/>
    <cellStyle name="Migliaia 21 2 4 4" xfId="21999" xr:uid="{00000000-0005-0000-0000-000024250000}"/>
    <cellStyle name="Migliaia 21 2 5" xfId="2895" xr:uid="{00000000-0005-0000-0000-000025250000}"/>
    <cellStyle name="Migliaia 21 2 5 2" xfId="13531" xr:uid="{00000000-0005-0000-0000-000026250000}"/>
    <cellStyle name="Migliaia 21 2 5 2 2" xfId="19349" xr:uid="{00000000-0005-0000-0000-000027250000}"/>
    <cellStyle name="Migliaia 21 2 5 2 3" xfId="24651" xr:uid="{00000000-0005-0000-0000-000028250000}"/>
    <cellStyle name="Migliaia 21 2 5 3" xfId="16698" xr:uid="{00000000-0005-0000-0000-000029250000}"/>
    <cellStyle name="Migliaia 21 2 5 4" xfId="22000" xr:uid="{00000000-0005-0000-0000-00002A250000}"/>
    <cellStyle name="Migliaia 21 2 6" xfId="2896" xr:uid="{00000000-0005-0000-0000-00002B250000}"/>
    <cellStyle name="Migliaia 21 2 6 2" xfId="13532" xr:uid="{00000000-0005-0000-0000-00002C250000}"/>
    <cellStyle name="Migliaia 21 2 6 2 2" xfId="19350" xr:uid="{00000000-0005-0000-0000-00002D250000}"/>
    <cellStyle name="Migliaia 21 2 6 2 3" xfId="24652" xr:uid="{00000000-0005-0000-0000-00002E250000}"/>
    <cellStyle name="Migliaia 21 2 6 3" xfId="16699" xr:uid="{00000000-0005-0000-0000-00002F250000}"/>
    <cellStyle name="Migliaia 21 2 6 4" xfId="22001" xr:uid="{00000000-0005-0000-0000-000030250000}"/>
    <cellStyle name="Migliaia 21 2 7" xfId="2890" xr:uid="{00000000-0005-0000-0000-000031250000}"/>
    <cellStyle name="Migliaia 21 3" xfId="2897" xr:uid="{00000000-0005-0000-0000-000032250000}"/>
    <cellStyle name="Migliaia 21 3 2" xfId="2898" xr:uid="{00000000-0005-0000-0000-000033250000}"/>
    <cellStyle name="Migliaia 21 3 2 2" xfId="2899" xr:uid="{00000000-0005-0000-0000-000034250000}"/>
    <cellStyle name="Migliaia 21 3 2 2 2" xfId="2900" xr:uid="{00000000-0005-0000-0000-000035250000}"/>
    <cellStyle name="Migliaia 21 3 2 2 2 2" xfId="13533" xr:uid="{00000000-0005-0000-0000-000036250000}"/>
    <cellStyle name="Migliaia 21 3 2 2 2 2 2" xfId="19351" xr:uid="{00000000-0005-0000-0000-000037250000}"/>
    <cellStyle name="Migliaia 21 3 2 2 2 2 3" xfId="24653" xr:uid="{00000000-0005-0000-0000-000038250000}"/>
    <cellStyle name="Migliaia 21 3 2 2 2 3" xfId="16700" xr:uid="{00000000-0005-0000-0000-000039250000}"/>
    <cellStyle name="Migliaia 21 3 2 2 2 4" xfId="22002" xr:uid="{00000000-0005-0000-0000-00003A250000}"/>
    <cellStyle name="Migliaia 21 3 2 3" xfId="2901" xr:uid="{00000000-0005-0000-0000-00003B250000}"/>
    <cellStyle name="Migliaia 21 3 2 3 2" xfId="13534" xr:uid="{00000000-0005-0000-0000-00003C250000}"/>
    <cellStyle name="Migliaia 21 3 2 3 2 2" xfId="19352" xr:uid="{00000000-0005-0000-0000-00003D250000}"/>
    <cellStyle name="Migliaia 21 3 2 3 2 3" xfId="24654" xr:uid="{00000000-0005-0000-0000-00003E250000}"/>
    <cellStyle name="Migliaia 21 3 2 3 3" xfId="16701" xr:uid="{00000000-0005-0000-0000-00003F250000}"/>
    <cellStyle name="Migliaia 21 3 2 3 4" xfId="22003" xr:uid="{00000000-0005-0000-0000-000040250000}"/>
    <cellStyle name="Migliaia 21 3 2 4" xfId="2902" xr:uid="{00000000-0005-0000-0000-000041250000}"/>
    <cellStyle name="Migliaia 21 3 2 4 2" xfId="13535" xr:uid="{00000000-0005-0000-0000-000042250000}"/>
    <cellStyle name="Migliaia 21 3 2 4 2 2" xfId="19353" xr:uid="{00000000-0005-0000-0000-000043250000}"/>
    <cellStyle name="Migliaia 21 3 2 4 2 3" xfId="24655" xr:uid="{00000000-0005-0000-0000-000044250000}"/>
    <cellStyle name="Migliaia 21 3 2 4 3" xfId="16702" xr:uid="{00000000-0005-0000-0000-000045250000}"/>
    <cellStyle name="Migliaia 21 3 2 4 4" xfId="22004" xr:uid="{00000000-0005-0000-0000-000046250000}"/>
    <cellStyle name="Migliaia 21 3 2 5" xfId="2903" xr:uid="{00000000-0005-0000-0000-000047250000}"/>
    <cellStyle name="Migliaia 21 3 2 5 2" xfId="13536" xr:uid="{00000000-0005-0000-0000-000048250000}"/>
    <cellStyle name="Migliaia 21 3 2 5 2 2" xfId="19354" xr:uid="{00000000-0005-0000-0000-000049250000}"/>
    <cellStyle name="Migliaia 21 3 2 5 2 3" xfId="24656" xr:uid="{00000000-0005-0000-0000-00004A250000}"/>
    <cellStyle name="Migliaia 21 3 2 5 3" xfId="16703" xr:uid="{00000000-0005-0000-0000-00004B250000}"/>
    <cellStyle name="Migliaia 21 3 2 5 4" xfId="22005" xr:uid="{00000000-0005-0000-0000-00004C250000}"/>
    <cellStyle name="Migliaia 21 3 2 6" xfId="2904" xr:uid="{00000000-0005-0000-0000-00004D250000}"/>
    <cellStyle name="Migliaia 21 3 2 6 2" xfId="13537" xr:uid="{00000000-0005-0000-0000-00004E250000}"/>
    <cellStyle name="Migliaia 21 3 2 6 2 2" xfId="19355" xr:uid="{00000000-0005-0000-0000-00004F250000}"/>
    <cellStyle name="Migliaia 21 3 2 6 2 3" xfId="24657" xr:uid="{00000000-0005-0000-0000-000050250000}"/>
    <cellStyle name="Migliaia 21 3 2 6 3" xfId="16704" xr:uid="{00000000-0005-0000-0000-000051250000}"/>
    <cellStyle name="Migliaia 21 3 2 6 4" xfId="22006" xr:uid="{00000000-0005-0000-0000-000052250000}"/>
    <cellStyle name="Migliaia 21 3 3" xfId="2905" xr:uid="{00000000-0005-0000-0000-000053250000}"/>
    <cellStyle name="Migliaia 21 3 3 2" xfId="2906" xr:uid="{00000000-0005-0000-0000-000054250000}"/>
    <cellStyle name="Migliaia 21 3 3 2 2" xfId="13539" xr:uid="{00000000-0005-0000-0000-000055250000}"/>
    <cellStyle name="Migliaia 21 3 3 2 2 2" xfId="19357" xr:uid="{00000000-0005-0000-0000-000056250000}"/>
    <cellStyle name="Migliaia 21 3 3 2 2 3" xfId="24659" xr:uid="{00000000-0005-0000-0000-000057250000}"/>
    <cellStyle name="Migliaia 21 3 3 2 3" xfId="16706" xr:uid="{00000000-0005-0000-0000-000058250000}"/>
    <cellStyle name="Migliaia 21 3 3 2 4" xfId="22008" xr:uid="{00000000-0005-0000-0000-000059250000}"/>
    <cellStyle name="Migliaia 21 3 3 3" xfId="2907" xr:uid="{00000000-0005-0000-0000-00005A250000}"/>
    <cellStyle name="Migliaia 21 3 3 3 2" xfId="13540" xr:uid="{00000000-0005-0000-0000-00005B250000}"/>
    <cellStyle name="Migliaia 21 3 3 3 2 2" xfId="19358" xr:uid="{00000000-0005-0000-0000-00005C250000}"/>
    <cellStyle name="Migliaia 21 3 3 3 2 3" xfId="24660" xr:uid="{00000000-0005-0000-0000-00005D250000}"/>
    <cellStyle name="Migliaia 21 3 3 3 3" xfId="16707" xr:uid="{00000000-0005-0000-0000-00005E250000}"/>
    <cellStyle name="Migliaia 21 3 3 3 4" xfId="22009" xr:uid="{00000000-0005-0000-0000-00005F250000}"/>
    <cellStyle name="Migliaia 21 3 3 4" xfId="2908" xr:uid="{00000000-0005-0000-0000-000060250000}"/>
    <cellStyle name="Migliaia 21 3 3 4 2" xfId="13541" xr:uid="{00000000-0005-0000-0000-000061250000}"/>
    <cellStyle name="Migliaia 21 3 3 4 2 2" xfId="19359" xr:uid="{00000000-0005-0000-0000-000062250000}"/>
    <cellStyle name="Migliaia 21 3 3 4 2 3" xfId="24661" xr:uid="{00000000-0005-0000-0000-000063250000}"/>
    <cellStyle name="Migliaia 21 3 3 4 3" xfId="16708" xr:uid="{00000000-0005-0000-0000-000064250000}"/>
    <cellStyle name="Migliaia 21 3 3 4 4" xfId="22010" xr:uid="{00000000-0005-0000-0000-000065250000}"/>
    <cellStyle name="Migliaia 21 3 3 5" xfId="2909" xr:uid="{00000000-0005-0000-0000-000066250000}"/>
    <cellStyle name="Migliaia 21 3 3 5 2" xfId="13542" xr:uid="{00000000-0005-0000-0000-000067250000}"/>
    <cellStyle name="Migliaia 21 3 3 5 2 2" xfId="19360" xr:uid="{00000000-0005-0000-0000-000068250000}"/>
    <cellStyle name="Migliaia 21 3 3 5 2 3" xfId="24662" xr:uid="{00000000-0005-0000-0000-000069250000}"/>
    <cellStyle name="Migliaia 21 3 3 5 3" xfId="16709" xr:uid="{00000000-0005-0000-0000-00006A250000}"/>
    <cellStyle name="Migliaia 21 3 3 5 4" xfId="22011" xr:uid="{00000000-0005-0000-0000-00006B250000}"/>
    <cellStyle name="Migliaia 21 3 3 6" xfId="13538" xr:uid="{00000000-0005-0000-0000-00006C250000}"/>
    <cellStyle name="Migliaia 21 3 3 6 2" xfId="19356" xr:uid="{00000000-0005-0000-0000-00006D250000}"/>
    <cellStyle name="Migliaia 21 3 3 6 3" xfId="24658" xr:uid="{00000000-0005-0000-0000-00006E250000}"/>
    <cellStyle name="Migliaia 21 3 3 7" xfId="16705" xr:uid="{00000000-0005-0000-0000-00006F250000}"/>
    <cellStyle name="Migliaia 21 3 3 8" xfId="22007" xr:uid="{00000000-0005-0000-0000-000070250000}"/>
    <cellStyle name="Migliaia 21 3 4" xfId="2910" xr:uid="{00000000-0005-0000-0000-000071250000}"/>
    <cellStyle name="Migliaia 21 3 4 2" xfId="12014" xr:uid="{00000000-0005-0000-0000-000072250000}"/>
    <cellStyle name="Migliaia 21 3 4 3" xfId="12015" xr:uid="{00000000-0005-0000-0000-000073250000}"/>
    <cellStyle name="Migliaia 21 3 4 3 2" xfId="15553" xr:uid="{00000000-0005-0000-0000-000074250000}"/>
    <cellStyle name="Migliaia 21 3 4 3 2 2" xfId="20899" xr:uid="{00000000-0005-0000-0000-000075250000}"/>
    <cellStyle name="Migliaia 21 3 4 3 2 3" xfId="26201" xr:uid="{00000000-0005-0000-0000-000076250000}"/>
    <cellStyle name="Migliaia 21 3 4 3 3" xfId="18248" xr:uid="{00000000-0005-0000-0000-000077250000}"/>
    <cellStyle name="Migliaia 21 3 4 3 4" xfId="23550" xr:uid="{00000000-0005-0000-0000-000078250000}"/>
    <cellStyle name="Migliaia 21 3 4 4" xfId="13543" xr:uid="{00000000-0005-0000-0000-000079250000}"/>
    <cellStyle name="Migliaia 21 3 4 4 2" xfId="19361" xr:uid="{00000000-0005-0000-0000-00007A250000}"/>
    <cellStyle name="Migliaia 21 3 4 4 3" xfId="24663" xr:uid="{00000000-0005-0000-0000-00007B250000}"/>
    <cellStyle name="Migliaia 21 3 4 5" xfId="16710" xr:uid="{00000000-0005-0000-0000-00007C250000}"/>
    <cellStyle name="Migliaia 21 3 4 6" xfId="22012" xr:uid="{00000000-0005-0000-0000-00007D250000}"/>
    <cellStyle name="Migliaia 21 3 5" xfId="2911" xr:uid="{00000000-0005-0000-0000-00007E250000}"/>
    <cellStyle name="Migliaia 21 3 5 2" xfId="12016" xr:uid="{00000000-0005-0000-0000-00007F250000}"/>
    <cellStyle name="Migliaia 21 3 5 2 2" xfId="15554" xr:uid="{00000000-0005-0000-0000-000080250000}"/>
    <cellStyle name="Migliaia 21 3 5 2 2 2" xfId="20900" xr:uid="{00000000-0005-0000-0000-000081250000}"/>
    <cellStyle name="Migliaia 21 3 5 2 2 3" xfId="26202" xr:uid="{00000000-0005-0000-0000-000082250000}"/>
    <cellStyle name="Migliaia 21 3 5 2 3" xfId="18249" xr:uid="{00000000-0005-0000-0000-000083250000}"/>
    <cellStyle name="Migliaia 21 3 5 2 4" xfId="23551" xr:uid="{00000000-0005-0000-0000-000084250000}"/>
    <cellStyle name="Migliaia 21 3 5 3" xfId="13544" xr:uid="{00000000-0005-0000-0000-000085250000}"/>
    <cellStyle name="Migliaia 21 3 5 3 2" xfId="19362" xr:uid="{00000000-0005-0000-0000-000086250000}"/>
    <cellStyle name="Migliaia 21 3 5 3 3" xfId="24664" xr:uid="{00000000-0005-0000-0000-000087250000}"/>
    <cellStyle name="Migliaia 21 3 5 4" xfId="16711" xr:uid="{00000000-0005-0000-0000-000088250000}"/>
    <cellStyle name="Migliaia 21 3 5 5" xfId="22013" xr:uid="{00000000-0005-0000-0000-000089250000}"/>
    <cellStyle name="Migliaia 21 3 6" xfId="2912" xr:uid="{00000000-0005-0000-0000-00008A250000}"/>
    <cellStyle name="Migliaia 21 3 6 2" xfId="13545" xr:uid="{00000000-0005-0000-0000-00008B250000}"/>
    <cellStyle name="Migliaia 21 3 6 2 2" xfId="19363" xr:uid="{00000000-0005-0000-0000-00008C250000}"/>
    <cellStyle name="Migliaia 21 3 6 2 3" xfId="24665" xr:uid="{00000000-0005-0000-0000-00008D250000}"/>
    <cellStyle name="Migliaia 21 3 6 3" xfId="16712" xr:uid="{00000000-0005-0000-0000-00008E250000}"/>
    <cellStyle name="Migliaia 21 3 6 4" xfId="22014" xr:uid="{00000000-0005-0000-0000-00008F250000}"/>
    <cellStyle name="Migliaia 21 3 7" xfId="2913" xr:uid="{00000000-0005-0000-0000-000090250000}"/>
    <cellStyle name="Migliaia 21 3 7 2" xfId="13546" xr:uid="{00000000-0005-0000-0000-000091250000}"/>
    <cellStyle name="Migliaia 21 3 7 2 2" xfId="19364" xr:uid="{00000000-0005-0000-0000-000092250000}"/>
    <cellStyle name="Migliaia 21 3 7 2 3" xfId="24666" xr:uid="{00000000-0005-0000-0000-000093250000}"/>
    <cellStyle name="Migliaia 21 3 7 3" xfId="16713" xr:uid="{00000000-0005-0000-0000-000094250000}"/>
    <cellStyle name="Migliaia 21 3 7 4" xfId="22015" xr:uid="{00000000-0005-0000-0000-000095250000}"/>
    <cellStyle name="Migliaia 21 3 8" xfId="2914" xr:uid="{00000000-0005-0000-0000-000096250000}"/>
    <cellStyle name="Migliaia 21 3 8 2" xfId="13547" xr:uid="{00000000-0005-0000-0000-000097250000}"/>
    <cellStyle name="Migliaia 21 3 8 2 2" xfId="19365" xr:uid="{00000000-0005-0000-0000-000098250000}"/>
    <cellStyle name="Migliaia 21 3 8 2 3" xfId="24667" xr:uid="{00000000-0005-0000-0000-000099250000}"/>
    <cellStyle name="Migliaia 21 3 8 3" xfId="16714" xr:uid="{00000000-0005-0000-0000-00009A250000}"/>
    <cellStyle name="Migliaia 21 3 8 4" xfId="22016" xr:uid="{00000000-0005-0000-0000-00009B250000}"/>
    <cellStyle name="Migliaia 21 4" xfId="2915" xr:uid="{00000000-0005-0000-0000-00009C250000}"/>
    <cellStyle name="Migliaia 21 4 2" xfId="2916" xr:uid="{00000000-0005-0000-0000-00009D250000}"/>
    <cellStyle name="Migliaia 21 4 2 2" xfId="2917" xr:uid="{00000000-0005-0000-0000-00009E250000}"/>
    <cellStyle name="Migliaia 21 4 2 2 2" xfId="13548" xr:uid="{00000000-0005-0000-0000-00009F250000}"/>
    <cellStyle name="Migliaia 21 4 2 2 2 2" xfId="19366" xr:uid="{00000000-0005-0000-0000-0000A0250000}"/>
    <cellStyle name="Migliaia 21 4 2 2 2 3" xfId="24668" xr:uid="{00000000-0005-0000-0000-0000A1250000}"/>
    <cellStyle name="Migliaia 21 4 2 2 3" xfId="16715" xr:uid="{00000000-0005-0000-0000-0000A2250000}"/>
    <cellStyle name="Migliaia 21 4 2 2 4" xfId="22017" xr:uid="{00000000-0005-0000-0000-0000A3250000}"/>
    <cellStyle name="Migliaia 21 4 2 3" xfId="2918" xr:uid="{00000000-0005-0000-0000-0000A4250000}"/>
    <cellStyle name="Migliaia 21 4 2 3 2" xfId="13549" xr:uid="{00000000-0005-0000-0000-0000A5250000}"/>
    <cellStyle name="Migliaia 21 4 2 3 2 2" xfId="19367" xr:uid="{00000000-0005-0000-0000-0000A6250000}"/>
    <cellStyle name="Migliaia 21 4 2 3 2 3" xfId="24669" xr:uid="{00000000-0005-0000-0000-0000A7250000}"/>
    <cellStyle name="Migliaia 21 4 2 3 3" xfId="16716" xr:uid="{00000000-0005-0000-0000-0000A8250000}"/>
    <cellStyle name="Migliaia 21 4 2 3 4" xfId="22018" xr:uid="{00000000-0005-0000-0000-0000A9250000}"/>
    <cellStyle name="Migliaia 21 4 3" xfId="2919" xr:uid="{00000000-0005-0000-0000-0000AA250000}"/>
    <cellStyle name="Migliaia 21 4 3 2" xfId="13550" xr:uid="{00000000-0005-0000-0000-0000AB250000}"/>
    <cellStyle name="Migliaia 21 4 3 2 2" xfId="19368" xr:uid="{00000000-0005-0000-0000-0000AC250000}"/>
    <cellStyle name="Migliaia 21 4 3 2 3" xfId="24670" xr:uid="{00000000-0005-0000-0000-0000AD250000}"/>
    <cellStyle name="Migliaia 21 4 3 3" xfId="16717" xr:uid="{00000000-0005-0000-0000-0000AE250000}"/>
    <cellStyle name="Migliaia 21 4 3 4" xfId="22019" xr:uid="{00000000-0005-0000-0000-0000AF250000}"/>
    <cellStyle name="Migliaia 21 4 4" xfId="2920" xr:uid="{00000000-0005-0000-0000-0000B0250000}"/>
    <cellStyle name="Migliaia 21 4 4 2" xfId="13551" xr:uid="{00000000-0005-0000-0000-0000B1250000}"/>
    <cellStyle name="Migliaia 21 4 4 2 2" xfId="19369" xr:uid="{00000000-0005-0000-0000-0000B2250000}"/>
    <cellStyle name="Migliaia 21 4 4 2 3" xfId="24671" xr:uid="{00000000-0005-0000-0000-0000B3250000}"/>
    <cellStyle name="Migliaia 21 4 4 3" xfId="16718" xr:uid="{00000000-0005-0000-0000-0000B4250000}"/>
    <cellStyle name="Migliaia 21 4 4 4" xfId="22020" xr:uid="{00000000-0005-0000-0000-0000B5250000}"/>
    <cellStyle name="Migliaia 21 4 5" xfId="2921" xr:uid="{00000000-0005-0000-0000-0000B6250000}"/>
    <cellStyle name="Migliaia 21 4 5 2" xfId="13552" xr:uid="{00000000-0005-0000-0000-0000B7250000}"/>
    <cellStyle name="Migliaia 21 4 5 2 2" xfId="19370" xr:uid="{00000000-0005-0000-0000-0000B8250000}"/>
    <cellStyle name="Migliaia 21 4 5 2 3" xfId="24672" xr:uid="{00000000-0005-0000-0000-0000B9250000}"/>
    <cellStyle name="Migliaia 21 4 5 3" xfId="16719" xr:uid="{00000000-0005-0000-0000-0000BA250000}"/>
    <cellStyle name="Migliaia 21 4 5 4" xfId="22021" xr:uid="{00000000-0005-0000-0000-0000BB250000}"/>
    <cellStyle name="Migliaia 21 4 6" xfId="2922" xr:uid="{00000000-0005-0000-0000-0000BC250000}"/>
    <cellStyle name="Migliaia 21 4 6 2" xfId="13553" xr:uid="{00000000-0005-0000-0000-0000BD250000}"/>
    <cellStyle name="Migliaia 21 4 6 2 2" xfId="19371" xr:uid="{00000000-0005-0000-0000-0000BE250000}"/>
    <cellStyle name="Migliaia 21 4 6 2 3" xfId="24673" xr:uid="{00000000-0005-0000-0000-0000BF250000}"/>
    <cellStyle name="Migliaia 21 4 6 3" xfId="16720" xr:uid="{00000000-0005-0000-0000-0000C0250000}"/>
    <cellStyle name="Migliaia 21 4 6 4" xfId="22022" xr:uid="{00000000-0005-0000-0000-0000C1250000}"/>
    <cellStyle name="Migliaia 21 4 7" xfId="2923" xr:uid="{00000000-0005-0000-0000-0000C2250000}"/>
    <cellStyle name="Migliaia 21 4 7 2" xfId="13554" xr:uid="{00000000-0005-0000-0000-0000C3250000}"/>
    <cellStyle name="Migliaia 21 4 7 2 2" xfId="19372" xr:uid="{00000000-0005-0000-0000-0000C4250000}"/>
    <cellStyle name="Migliaia 21 4 7 2 3" xfId="24674" xr:uid="{00000000-0005-0000-0000-0000C5250000}"/>
    <cellStyle name="Migliaia 21 4 7 3" xfId="16721" xr:uid="{00000000-0005-0000-0000-0000C6250000}"/>
    <cellStyle name="Migliaia 21 4 7 4" xfId="22023" xr:uid="{00000000-0005-0000-0000-0000C7250000}"/>
    <cellStyle name="Migliaia 21 5" xfId="2924" xr:uid="{00000000-0005-0000-0000-0000C8250000}"/>
    <cellStyle name="Migliaia 21 5 2" xfId="2925" xr:uid="{00000000-0005-0000-0000-0000C9250000}"/>
    <cellStyle name="Migliaia 21 5 2 2" xfId="13555" xr:uid="{00000000-0005-0000-0000-0000CA250000}"/>
    <cellStyle name="Migliaia 21 5 2 2 2" xfId="19373" xr:uid="{00000000-0005-0000-0000-0000CB250000}"/>
    <cellStyle name="Migliaia 21 5 2 2 3" xfId="24675" xr:uid="{00000000-0005-0000-0000-0000CC250000}"/>
    <cellStyle name="Migliaia 21 5 2 3" xfId="16722" xr:uid="{00000000-0005-0000-0000-0000CD250000}"/>
    <cellStyle name="Migliaia 21 5 2 4" xfId="22024" xr:uid="{00000000-0005-0000-0000-0000CE250000}"/>
    <cellStyle name="Migliaia 21 5 3" xfId="2926" xr:uid="{00000000-0005-0000-0000-0000CF250000}"/>
    <cellStyle name="Migliaia 21 5 3 2" xfId="13556" xr:uid="{00000000-0005-0000-0000-0000D0250000}"/>
    <cellStyle name="Migliaia 21 5 3 2 2" xfId="19374" xr:uid="{00000000-0005-0000-0000-0000D1250000}"/>
    <cellStyle name="Migliaia 21 5 3 2 3" xfId="24676" xr:uid="{00000000-0005-0000-0000-0000D2250000}"/>
    <cellStyle name="Migliaia 21 5 3 3" xfId="16723" xr:uid="{00000000-0005-0000-0000-0000D3250000}"/>
    <cellStyle name="Migliaia 21 5 3 4" xfId="22025" xr:uid="{00000000-0005-0000-0000-0000D4250000}"/>
    <cellStyle name="Migliaia 21 5 4" xfId="2927" xr:uid="{00000000-0005-0000-0000-0000D5250000}"/>
    <cellStyle name="Migliaia 21 5 4 2" xfId="13557" xr:uid="{00000000-0005-0000-0000-0000D6250000}"/>
    <cellStyle name="Migliaia 21 5 4 2 2" xfId="19375" xr:uid="{00000000-0005-0000-0000-0000D7250000}"/>
    <cellStyle name="Migliaia 21 5 4 2 3" xfId="24677" xr:uid="{00000000-0005-0000-0000-0000D8250000}"/>
    <cellStyle name="Migliaia 21 5 4 3" xfId="16724" xr:uid="{00000000-0005-0000-0000-0000D9250000}"/>
    <cellStyle name="Migliaia 21 5 4 4" xfId="22026" xr:uid="{00000000-0005-0000-0000-0000DA250000}"/>
    <cellStyle name="Migliaia 21 5 5" xfId="2928" xr:uid="{00000000-0005-0000-0000-0000DB250000}"/>
    <cellStyle name="Migliaia 21 5 5 2" xfId="13558" xr:uid="{00000000-0005-0000-0000-0000DC250000}"/>
    <cellStyle name="Migliaia 21 5 5 2 2" xfId="19376" xr:uid="{00000000-0005-0000-0000-0000DD250000}"/>
    <cellStyle name="Migliaia 21 5 5 2 3" xfId="24678" xr:uid="{00000000-0005-0000-0000-0000DE250000}"/>
    <cellStyle name="Migliaia 21 5 5 3" xfId="16725" xr:uid="{00000000-0005-0000-0000-0000DF250000}"/>
    <cellStyle name="Migliaia 21 5 5 4" xfId="22027" xr:uid="{00000000-0005-0000-0000-0000E0250000}"/>
    <cellStyle name="Migliaia 21 5 6" xfId="2929" xr:uid="{00000000-0005-0000-0000-0000E1250000}"/>
    <cellStyle name="Migliaia 21 5 6 2" xfId="13559" xr:uid="{00000000-0005-0000-0000-0000E2250000}"/>
    <cellStyle name="Migliaia 21 5 6 2 2" xfId="19377" xr:uid="{00000000-0005-0000-0000-0000E3250000}"/>
    <cellStyle name="Migliaia 21 5 6 2 3" xfId="24679" xr:uid="{00000000-0005-0000-0000-0000E4250000}"/>
    <cellStyle name="Migliaia 21 5 6 3" xfId="16726" xr:uid="{00000000-0005-0000-0000-0000E5250000}"/>
    <cellStyle name="Migliaia 21 5 6 4" xfId="22028" xr:uid="{00000000-0005-0000-0000-0000E6250000}"/>
    <cellStyle name="Migliaia 21 6" xfId="2930" xr:uid="{00000000-0005-0000-0000-0000E7250000}"/>
    <cellStyle name="Migliaia 21 6 2" xfId="12017" xr:uid="{00000000-0005-0000-0000-0000E8250000}"/>
    <cellStyle name="Migliaia 21 6 3" xfId="12018" xr:uid="{00000000-0005-0000-0000-0000E9250000}"/>
    <cellStyle name="Migliaia 21 6 3 2" xfId="15555" xr:uid="{00000000-0005-0000-0000-0000EA250000}"/>
    <cellStyle name="Migliaia 21 6 3 2 2" xfId="20901" xr:uid="{00000000-0005-0000-0000-0000EB250000}"/>
    <cellStyle name="Migliaia 21 6 3 2 3" xfId="26203" xr:uid="{00000000-0005-0000-0000-0000EC250000}"/>
    <cellStyle name="Migliaia 21 6 3 3" xfId="18250" xr:uid="{00000000-0005-0000-0000-0000ED250000}"/>
    <cellStyle name="Migliaia 21 6 3 4" xfId="23552" xr:uid="{00000000-0005-0000-0000-0000EE250000}"/>
    <cellStyle name="Migliaia 21 6 4" xfId="13560" xr:uid="{00000000-0005-0000-0000-0000EF250000}"/>
    <cellStyle name="Migliaia 21 6 4 2" xfId="19378" xr:uid="{00000000-0005-0000-0000-0000F0250000}"/>
    <cellStyle name="Migliaia 21 6 4 3" xfId="24680" xr:uid="{00000000-0005-0000-0000-0000F1250000}"/>
    <cellStyle name="Migliaia 21 6 5" xfId="16727" xr:uid="{00000000-0005-0000-0000-0000F2250000}"/>
    <cellStyle name="Migliaia 21 6 6" xfId="22029" xr:uid="{00000000-0005-0000-0000-0000F3250000}"/>
    <cellStyle name="Migliaia 21 7" xfId="2931" xr:uid="{00000000-0005-0000-0000-0000F4250000}"/>
    <cellStyle name="Migliaia 21 7 2" xfId="12019" xr:uid="{00000000-0005-0000-0000-0000F5250000}"/>
    <cellStyle name="Migliaia 21 7 2 2" xfId="15556" xr:uid="{00000000-0005-0000-0000-0000F6250000}"/>
    <cellStyle name="Migliaia 21 7 2 2 2" xfId="20902" xr:uid="{00000000-0005-0000-0000-0000F7250000}"/>
    <cellStyle name="Migliaia 21 7 2 2 3" xfId="26204" xr:uid="{00000000-0005-0000-0000-0000F8250000}"/>
    <cellStyle name="Migliaia 21 7 2 3" xfId="18251" xr:uid="{00000000-0005-0000-0000-0000F9250000}"/>
    <cellStyle name="Migliaia 21 7 2 4" xfId="23553" xr:uid="{00000000-0005-0000-0000-0000FA250000}"/>
    <cellStyle name="Migliaia 21 7 3" xfId="13561" xr:uid="{00000000-0005-0000-0000-0000FB250000}"/>
    <cellStyle name="Migliaia 21 7 3 2" xfId="19379" xr:uid="{00000000-0005-0000-0000-0000FC250000}"/>
    <cellStyle name="Migliaia 21 7 3 3" xfId="24681" xr:uid="{00000000-0005-0000-0000-0000FD250000}"/>
    <cellStyle name="Migliaia 21 7 4" xfId="16728" xr:uid="{00000000-0005-0000-0000-0000FE250000}"/>
    <cellStyle name="Migliaia 21 7 5" xfId="22030" xr:uid="{00000000-0005-0000-0000-0000FF250000}"/>
    <cellStyle name="Migliaia 21 8" xfId="2932" xr:uid="{00000000-0005-0000-0000-000000260000}"/>
    <cellStyle name="Migliaia 21 8 2" xfId="12020" xr:uid="{00000000-0005-0000-0000-000001260000}"/>
    <cellStyle name="Migliaia 21 8 2 2" xfId="15557" xr:uid="{00000000-0005-0000-0000-000002260000}"/>
    <cellStyle name="Migliaia 21 8 2 2 2" xfId="20903" xr:uid="{00000000-0005-0000-0000-000003260000}"/>
    <cellStyle name="Migliaia 21 8 2 2 3" xfId="26205" xr:uid="{00000000-0005-0000-0000-000004260000}"/>
    <cellStyle name="Migliaia 21 8 2 3" xfId="18252" xr:uid="{00000000-0005-0000-0000-000005260000}"/>
    <cellStyle name="Migliaia 21 8 2 4" xfId="23554" xr:uid="{00000000-0005-0000-0000-000006260000}"/>
    <cellStyle name="Migliaia 21 8 3" xfId="13562" xr:uid="{00000000-0005-0000-0000-000007260000}"/>
    <cellStyle name="Migliaia 21 8 3 2" xfId="19380" xr:uid="{00000000-0005-0000-0000-000008260000}"/>
    <cellStyle name="Migliaia 21 8 3 3" xfId="24682" xr:uid="{00000000-0005-0000-0000-000009260000}"/>
    <cellStyle name="Migliaia 21 8 4" xfId="16729" xr:uid="{00000000-0005-0000-0000-00000A260000}"/>
    <cellStyle name="Migliaia 21 8 5" xfId="22031" xr:uid="{00000000-0005-0000-0000-00000B260000}"/>
    <cellStyle name="Migliaia 21 9" xfId="2933" xr:uid="{00000000-0005-0000-0000-00000C260000}"/>
    <cellStyle name="Migliaia 21 9 2" xfId="13563" xr:uid="{00000000-0005-0000-0000-00000D260000}"/>
    <cellStyle name="Migliaia 21 9 2 2" xfId="19381" xr:uid="{00000000-0005-0000-0000-00000E260000}"/>
    <cellStyle name="Migliaia 21 9 2 3" xfId="24683" xr:uid="{00000000-0005-0000-0000-00000F260000}"/>
    <cellStyle name="Migliaia 21 9 3" xfId="16730" xr:uid="{00000000-0005-0000-0000-000010260000}"/>
    <cellStyle name="Migliaia 21 9 4" xfId="22032" xr:uid="{00000000-0005-0000-0000-000011260000}"/>
    <cellStyle name="Migliaia 22" xfId="278" xr:uid="{00000000-0005-0000-0000-000012260000}"/>
    <cellStyle name="Migliaia 22 10" xfId="13564" xr:uid="{00000000-0005-0000-0000-000013260000}"/>
    <cellStyle name="Migliaia 22 10 2" xfId="19382" xr:uid="{00000000-0005-0000-0000-000014260000}"/>
    <cellStyle name="Migliaia 22 10 3" xfId="24684" xr:uid="{00000000-0005-0000-0000-000015260000}"/>
    <cellStyle name="Migliaia 22 11" xfId="16731" xr:uid="{00000000-0005-0000-0000-000016260000}"/>
    <cellStyle name="Migliaia 22 12" xfId="22033" xr:uid="{00000000-0005-0000-0000-000017260000}"/>
    <cellStyle name="Migliaia 22 13" xfId="2934" xr:uid="{00000000-0005-0000-0000-000018260000}"/>
    <cellStyle name="Migliaia 22 2" xfId="279" xr:uid="{00000000-0005-0000-0000-000019260000}"/>
    <cellStyle name="Migliaia 22 2 2" xfId="2936" xr:uid="{00000000-0005-0000-0000-00001A260000}"/>
    <cellStyle name="Migliaia 22 2 2 2" xfId="2937" xr:uid="{00000000-0005-0000-0000-00001B260000}"/>
    <cellStyle name="Migliaia 22 2 2 2 2" xfId="13565" xr:uid="{00000000-0005-0000-0000-00001C260000}"/>
    <cellStyle name="Migliaia 22 2 2 2 2 2" xfId="19383" xr:uid="{00000000-0005-0000-0000-00001D260000}"/>
    <cellStyle name="Migliaia 22 2 2 2 2 3" xfId="24685" xr:uid="{00000000-0005-0000-0000-00001E260000}"/>
    <cellStyle name="Migliaia 22 2 2 2 3" xfId="16732" xr:uid="{00000000-0005-0000-0000-00001F260000}"/>
    <cellStyle name="Migliaia 22 2 2 2 4" xfId="22034" xr:uid="{00000000-0005-0000-0000-000020260000}"/>
    <cellStyle name="Migliaia 22 2 2 3" xfId="12021" xr:uid="{00000000-0005-0000-0000-000021260000}"/>
    <cellStyle name="Migliaia 22 2 2 3 2" xfId="15558" xr:uid="{00000000-0005-0000-0000-000022260000}"/>
    <cellStyle name="Migliaia 22 2 2 3 2 2" xfId="20904" xr:uid="{00000000-0005-0000-0000-000023260000}"/>
    <cellStyle name="Migliaia 22 2 2 3 2 3" xfId="26206" xr:uid="{00000000-0005-0000-0000-000024260000}"/>
    <cellStyle name="Migliaia 22 2 2 3 3" xfId="18253" xr:uid="{00000000-0005-0000-0000-000025260000}"/>
    <cellStyle name="Migliaia 22 2 2 3 4" xfId="23555" xr:uid="{00000000-0005-0000-0000-000026260000}"/>
    <cellStyle name="Migliaia 22 2 3" xfId="2938" xr:uid="{00000000-0005-0000-0000-000027260000}"/>
    <cellStyle name="Migliaia 22 2 3 2" xfId="12022" xr:uid="{00000000-0005-0000-0000-000028260000}"/>
    <cellStyle name="Migliaia 22 2 3 2 2" xfId="15559" xr:uid="{00000000-0005-0000-0000-000029260000}"/>
    <cellStyle name="Migliaia 22 2 3 2 2 2" xfId="20905" xr:uid="{00000000-0005-0000-0000-00002A260000}"/>
    <cellStyle name="Migliaia 22 2 3 2 2 3" xfId="26207" xr:uid="{00000000-0005-0000-0000-00002B260000}"/>
    <cellStyle name="Migliaia 22 2 3 2 3" xfId="18254" xr:uid="{00000000-0005-0000-0000-00002C260000}"/>
    <cellStyle name="Migliaia 22 2 3 2 4" xfId="23556" xr:uid="{00000000-0005-0000-0000-00002D260000}"/>
    <cellStyle name="Migliaia 22 2 3 3" xfId="13566" xr:uid="{00000000-0005-0000-0000-00002E260000}"/>
    <cellStyle name="Migliaia 22 2 3 3 2" xfId="19384" xr:uid="{00000000-0005-0000-0000-00002F260000}"/>
    <cellStyle name="Migliaia 22 2 3 3 3" xfId="24686" xr:uid="{00000000-0005-0000-0000-000030260000}"/>
    <cellStyle name="Migliaia 22 2 3 4" xfId="16733" xr:uid="{00000000-0005-0000-0000-000031260000}"/>
    <cellStyle name="Migliaia 22 2 3 5" xfId="22035" xr:uid="{00000000-0005-0000-0000-000032260000}"/>
    <cellStyle name="Migliaia 22 2 4" xfId="2939" xr:uid="{00000000-0005-0000-0000-000033260000}"/>
    <cellStyle name="Migliaia 22 2 4 2" xfId="13567" xr:uid="{00000000-0005-0000-0000-000034260000}"/>
    <cellStyle name="Migliaia 22 2 4 2 2" xfId="19385" xr:uid="{00000000-0005-0000-0000-000035260000}"/>
    <cellStyle name="Migliaia 22 2 4 2 3" xfId="24687" xr:uid="{00000000-0005-0000-0000-000036260000}"/>
    <cellStyle name="Migliaia 22 2 4 3" xfId="16734" xr:uid="{00000000-0005-0000-0000-000037260000}"/>
    <cellStyle name="Migliaia 22 2 4 4" xfId="22036" xr:uid="{00000000-0005-0000-0000-000038260000}"/>
    <cellStyle name="Migliaia 22 2 5" xfId="2940" xr:uid="{00000000-0005-0000-0000-000039260000}"/>
    <cellStyle name="Migliaia 22 2 5 2" xfId="13568" xr:uid="{00000000-0005-0000-0000-00003A260000}"/>
    <cellStyle name="Migliaia 22 2 5 2 2" xfId="19386" xr:uid="{00000000-0005-0000-0000-00003B260000}"/>
    <cellStyle name="Migliaia 22 2 5 2 3" xfId="24688" xr:uid="{00000000-0005-0000-0000-00003C260000}"/>
    <cellStyle name="Migliaia 22 2 5 3" xfId="16735" xr:uid="{00000000-0005-0000-0000-00003D260000}"/>
    <cellStyle name="Migliaia 22 2 5 4" xfId="22037" xr:uid="{00000000-0005-0000-0000-00003E260000}"/>
    <cellStyle name="Migliaia 22 2 6" xfId="2941" xr:uid="{00000000-0005-0000-0000-00003F260000}"/>
    <cellStyle name="Migliaia 22 2 6 2" xfId="13569" xr:uid="{00000000-0005-0000-0000-000040260000}"/>
    <cellStyle name="Migliaia 22 2 6 2 2" xfId="19387" xr:uid="{00000000-0005-0000-0000-000041260000}"/>
    <cellStyle name="Migliaia 22 2 6 2 3" xfId="24689" xr:uid="{00000000-0005-0000-0000-000042260000}"/>
    <cellStyle name="Migliaia 22 2 6 3" xfId="16736" xr:uid="{00000000-0005-0000-0000-000043260000}"/>
    <cellStyle name="Migliaia 22 2 6 4" xfId="22038" xr:uid="{00000000-0005-0000-0000-000044260000}"/>
    <cellStyle name="Migliaia 22 2 7" xfId="2935" xr:uid="{00000000-0005-0000-0000-000045260000}"/>
    <cellStyle name="Migliaia 22 3" xfId="2942" xr:uid="{00000000-0005-0000-0000-000046260000}"/>
    <cellStyle name="Migliaia 22 3 2" xfId="2943" xr:uid="{00000000-0005-0000-0000-000047260000}"/>
    <cellStyle name="Migliaia 22 3 2 2" xfId="2944" xr:uid="{00000000-0005-0000-0000-000048260000}"/>
    <cellStyle name="Migliaia 22 3 2 2 2" xfId="2945" xr:uid="{00000000-0005-0000-0000-000049260000}"/>
    <cellStyle name="Migliaia 22 3 2 2 2 2" xfId="13570" xr:uid="{00000000-0005-0000-0000-00004A260000}"/>
    <cellStyle name="Migliaia 22 3 2 2 2 2 2" xfId="19388" xr:uid="{00000000-0005-0000-0000-00004B260000}"/>
    <cellStyle name="Migliaia 22 3 2 2 2 2 3" xfId="24690" xr:uid="{00000000-0005-0000-0000-00004C260000}"/>
    <cellStyle name="Migliaia 22 3 2 2 2 3" xfId="16737" xr:uid="{00000000-0005-0000-0000-00004D260000}"/>
    <cellStyle name="Migliaia 22 3 2 2 2 4" xfId="22039" xr:uid="{00000000-0005-0000-0000-00004E260000}"/>
    <cellStyle name="Migliaia 22 3 2 3" xfId="2946" xr:uid="{00000000-0005-0000-0000-00004F260000}"/>
    <cellStyle name="Migliaia 22 3 2 3 2" xfId="13571" xr:uid="{00000000-0005-0000-0000-000050260000}"/>
    <cellStyle name="Migliaia 22 3 2 3 2 2" xfId="19389" xr:uid="{00000000-0005-0000-0000-000051260000}"/>
    <cellStyle name="Migliaia 22 3 2 3 2 3" xfId="24691" xr:uid="{00000000-0005-0000-0000-000052260000}"/>
    <cellStyle name="Migliaia 22 3 2 3 3" xfId="16738" xr:uid="{00000000-0005-0000-0000-000053260000}"/>
    <cellStyle name="Migliaia 22 3 2 3 4" xfId="22040" xr:uid="{00000000-0005-0000-0000-000054260000}"/>
    <cellStyle name="Migliaia 22 3 2 4" xfId="2947" xr:uid="{00000000-0005-0000-0000-000055260000}"/>
    <cellStyle name="Migliaia 22 3 2 4 2" xfId="13572" xr:uid="{00000000-0005-0000-0000-000056260000}"/>
    <cellStyle name="Migliaia 22 3 2 4 2 2" xfId="19390" xr:uid="{00000000-0005-0000-0000-000057260000}"/>
    <cellStyle name="Migliaia 22 3 2 4 2 3" xfId="24692" xr:uid="{00000000-0005-0000-0000-000058260000}"/>
    <cellStyle name="Migliaia 22 3 2 4 3" xfId="16739" xr:uid="{00000000-0005-0000-0000-000059260000}"/>
    <cellStyle name="Migliaia 22 3 2 4 4" xfId="22041" xr:uid="{00000000-0005-0000-0000-00005A260000}"/>
    <cellStyle name="Migliaia 22 3 2 5" xfId="2948" xr:uid="{00000000-0005-0000-0000-00005B260000}"/>
    <cellStyle name="Migliaia 22 3 2 5 2" xfId="13573" xr:uid="{00000000-0005-0000-0000-00005C260000}"/>
    <cellStyle name="Migliaia 22 3 2 5 2 2" xfId="19391" xr:uid="{00000000-0005-0000-0000-00005D260000}"/>
    <cellStyle name="Migliaia 22 3 2 5 2 3" xfId="24693" xr:uid="{00000000-0005-0000-0000-00005E260000}"/>
    <cellStyle name="Migliaia 22 3 2 5 3" xfId="16740" xr:uid="{00000000-0005-0000-0000-00005F260000}"/>
    <cellStyle name="Migliaia 22 3 2 5 4" xfId="22042" xr:uid="{00000000-0005-0000-0000-000060260000}"/>
    <cellStyle name="Migliaia 22 3 2 6" xfId="2949" xr:uid="{00000000-0005-0000-0000-000061260000}"/>
    <cellStyle name="Migliaia 22 3 2 6 2" xfId="13574" xr:uid="{00000000-0005-0000-0000-000062260000}"/>
    <cellStyle name="Migliaia 22 3 2 6 2 2" xfId="19392" xr:uid="{00000000-0005-0000-0000-000063260000}"/>
    <cellStyle name="Migliaia 22 3 2 6 2 3" xfId="24694" xr:uid="{00000000-0005-0000-0000-000064260000}"/>
    <cellStyle name="Migliaia 22 3 2 6 3" xfId="16741" xr:uid="{00000000-0005-0000-0000-000065260000}"/>
    <cellStyle name="Migliaia 22 3 2 6 4" xfId="22043" xr:uid="{00000000-0005-0000-0000-000066260000}"/>
    <cellStyle name="Migliaia 22 3 3" xfId="2950" xr:uid="{00000000-0005-0000-0000-000067260000}"/>
    <cellStyle name="Migliaia 22 3 3 2" xfId="2951" xr:uid="{00000000-0005-0000-0000-000068260000}"/>
    <cellStyle name="Migliaia 22 3 3 2 2" xfId="13576" xr:uid="{00000000-0005-0000-0000-000069260000}"/>
    <cellStyle name="Migliaia 22 3 3 2 2 2" xfId="19394" xr:uid="{00000000-0005-0000-0000-00006A260000}"/>
    <cellStyle name="Migliaia 22 3 3 2 2 3" xfId="24696" xr:uid="{00000000-0005-0000-0000-00006B260000}"/>
    <cellStyle name="Migliaia 22 3 3 2 3" xfId="16743" xr:uid="{00000000-0005-0000-0000-00006C260000}"/>
    <cellStyle name="Migliaia 22 3 3 2 4" xfId="22045" xr:uid="{00000000-0005-0000-0000-00006D260000}"/>
    <cellStyle name="Migliaia 22 3 3 3" xfId="2952" xr:uid="{00000000-0005-0000-0000-00006E260000}"/>
    <cellStyle name="Migliaia 22 3 3 3 2" xfId="13577" xr:uid="{00000000-0005-0000-0000-00006F260000}"/>
    <cellStyle name="Migliaia 22 3 3 3 2 2" xfId="19395" xr:uid="{00000000-0005-0000-0000-000070260000}"/>
    <cellStyle name="Migliaia 22 3 3 3 2 3" xfId="24697" xr:uid="{00000000-0005-0000-0000-000071260000}"/>
    <cellStyle name="Migliaia 22 3 3 3 3" xfId="16744" xr:uid="{00000000-0005-0000-0000-000072260000}"/>
    <cellStyle name="Migliaia 22 3 3 3 4" xfId="22046" xr:uid="{00000000-0005-0000-0000-000073260000}"/>
    <cellStyle name="Migliaia 22 3 3 4" xfId="2953" xr:uid="{00000000-0005-0000-0000-000074260000}"/>
    <cellStyle name="Migliaia 22 3 3 4 2" xfId="13578" xr:uid="{00000000-0005-0000-0000-000075260000}"/>
    <cellStyle name="Migliaia 22 3 3 4 2 2" xfId="19396" xr:uid="{00000000-0005-0000-0000-000076260000}"/>
    <cellStyle name="Migliaia 22 3 3 4 2 3" xfId="24698" xr:uid="{00000000-0005-0000-0000-000077260000}"/>
    <cellStyle name="Migliaia 22 3 3 4 3" xfId="16745" xr:uid="{00000000-0005-0000-0000-000078260000}"/>
    <cellStyle name="Migliaia 22 3 3 4 4" xfId="22047" xr:uid="{00000000-0005-0000-0000-000079260000}"/>
    <cellStyle name="Migliaia 22 3 3 5" xfId="2954" xr:uid="{00000000-0005-0000-0000-00007A260000}"/>
    <cellStyle name="Migliaia 22 3 3 5 2" xfId="13579" xr:uid="{00000000-0005-0000-0000-00007B260000}"/>
    <cellStyle name="Migliaia 22 3 3 5 2 2" xfId="19397" xr:uid="{00000000-0005-0000-0000-00007C260000}"/>
    <cellStyle name="Migliaia 22 3 3 5 2 3" xfId="24699" xr:uid="{00000000-0005-0000-0000-00007D260000}"/>
    <cellStyle name="Migliaia 22 3 3 5 3" xfId="16746" xr:uid="{00000000-0005-0000-0000-00007E260000}"/>
    <cellStyle name="Migliaia 22 3 3 5 4" xfId="22048" xr:uid="{00000000-0005-0000-0000-00007F260000}"/>
    <cellStyle name="Migliaia 22 3 3 6" xfId="13575" xr:uid="{00000000-0005-0000-0000-000080260000}"/>
    <cellStyle name="Migliaia 22 3 3 6 2" xfId="19393" xr:uid="{00000000-0005-0000-0000-000081260000}"/>
    <cellStyle name="Migliaia 22 3 3 6 3" xfId="24695" xr:uid="{00000000-0005-0000-0000-000082260000}"/>
    <cellStyle name="Migliaia 22 3 3 7" xfId="16742" xr:uid="{00000000-0005-0000-0000-000083260000}"/>
    <cellStyle name="Migliaia 22 3 3 8" xfId="22044" xr:uid="{00000000-0005-0000-0000-000084260000}"/>
    <cellStyle name="Migliaia 22 3 4" xfId="2955" xr:uid="{00000000-0005-0000-0000-000085260000}"/>
    <cellStyle name="Migliaia 22 3 4 2" xfId="12023" xr:uid="{00000000-0005-0000-0000-000086260000}"/>
    <cellStyle name="Migliaia 22 3 4 3" xfId="12024" xr:uid="{00000000-0005-0000-0000-000087260000}"/>
    <cellStyle name="Migliaia 22 3 4 3 2" xfId="15560" xr:uid="{00000000-0005-0000-0000-000088260000}"/>
    <cellStyle name="Migliaia 22 3 4 3 2 2" xfId="20906" xr:uid="{00000000-0005-0000-0000-000089260000}"/>
    <cellStyle name="Migliaia 22 3 4 3 2 3" xfId="26208" xr:uid="{00000000-0005-0000-0000-00008A260000}"/>
    <cellStyle name="Migliaia 22 3 4 3 3" xfId="18255" xr:uid="{00000000-0005-0000-0000-00008B260000}"/>
    <cellStyle name="Migliaia 22 3 4 3 4" xfId="23557" xr:uid="{00000000-0005-0000-0000-00008C260000}"/>
    <cellStyle name="Migliaia 22 3 4 4" xfId="13580" xr:uid="{00000000-0005-0000-0000-00008D260000}"/>
    <cellStyle name="Migliaia 22 3 4 4 2" xfId="19398" xr:uid="{00000000-0005-0000-0000-00008E260000}"/>
    <cellStyle name="Migliaia 22 3 4 4 3" xfId="24700" xr:uid="{00000000-0005-0000-0000-00008F260000}"/>
    <cellStyle name="Migliaia 22 3 4 5" xfId="16747" xr:uid="{00000000-0005-0000-0000-000090260000}"/>
    <cellStyle name="Migliaia 22 3 4 6" xfId="22049" xr:uid="{00000000-0005-0000-0000-000091260000}"/>
    <cellStyle name="Migliaia 22 3 5" xfId="2956" xr:uid="{00000000-0005-0000-0000-000092260000}"/>
    <cellStyle name="Migliaia 22 3 5 2" xfId="12025" xr:uid="{00000000-0005-0000-0000-000093260000}"/>
    <cellStyle name="Migliaia 22 3 5 2 2" xfId="15561" xr:uid="{00000000-0005-0000-0000-000094260000}"/>
    <cellStyle name="Migliaia 22 3 5 2 2 2" xfId="20907" xr:uid="{00000000-0005-0000-0000-000095260000}"/>
    <cellStyle name="Migliaia 22 3 5 2 2 3" xfId="26209" xr:uid="{00000000-0005-0000-0000-000096260000}"/>
    <cellStyle name="Migliaia 22 3 5 2 3" xfId="18256" xr:uid="{00000000-0005-0000-0000-000097260000}"/>
    <cellStyle name="Migliaia 22 3 5 2 4" xfId="23558" xr:uid="{00000000-0005-0000-0000-000098260000}"/>
    <cellStyle name="Migliaia 22 3 5 3" xfId="13581" xr:uid="{00000000-0005-0000-0000-000099260000}"/>
    <cellStyle name="Migliaia 22 3 5 3 2" xfId="19399" xr:uid="{00000000-0005-0000-0000-00009A260000}"/>
    <cellStyle name="Migliaia 22 3 5 3 3" xfId="24701" xr:uid="{00000000-0005-0000-0000-00009B260000}"/>
    <cellStyle name="Migliaia 22 3 5 4" xfId="16748" xr:uid="{00000000-0005-0000-0000-00009C260000}"/>
    <cellStyle name="Migliaia 22 3 5 5" xfId="22050" xr:uid="{00000000-0005-0000-0000-00009D260000}"/>
    <cellStyle name="Migliaia 22 3 6" xfId="2957" xr:uid="{00000000-0005-0000-0000-00009E260000}"/>
    <cellStyle name="Migliaia 22 3 6 2" xfId="13582" xr:uid="{00000000-0005-0000-0000-00009F260000}"/>
    <cellStyle name="Migliaia 22 3 6 2 2" xfId="19400" xr:uid="{00000000-0005-0000-0000-0000A0260000}"/>
    <cellStyle name="Migliaia 22 3 6 2 3" xfId="24702" xr:uid="{00000000-0005-0000-0000-0000A1260000}"/>
    <cellStyle name="Migliaia 22 3 6 3" xfId="16749" xr:uid="{00000000-0005-0000-0000-0000A2260000}"/>
    <cellStyle name="Migliaia 22 3 6 4" xfId="22051" xr:uid="{00000000-0005-0000-0000-0000A3260000}"/>
    <cellStyle name="Migliaia 22 3 7" xfId="2958" xr:uid="{00000000-0005-0000-0000-0000A4260000}"/>
    <cellStyle name="Migliaia 22 3 7 2" xfId="13583" xr:uid="{00000000-0005-0000-0000-0000A5260000}"/>
    <cellStyle name="Migliaia 22 3 7 2 2" xfId="19401" xr:uid="{00000000-0005-0000-0000-0000A6260000}"/>
    <cellStyle name="Migliaia 22 3 7 2 3" xfId="24703" xr:uid="{00000000-0005-0000-0000-0000A7260000}"/>
    <cellStyle name="Migliaia 22 3 7 3" xfId="16750" xr:uid="{00000000-0005-0000-0000-0000A8260000}"/>
    <cellStyle name="Migliaia 22 3 7 4" xfId="22052" xr:uid="{00000000-0005-0000-0000-0000A9260000}"/>
    <cellStyle name="Migliaia 22 3 8" xfId="2959" xr:uid="{00000000-0005-0000-0000-0000AA260000}"/>
    <cellStyle name="Migliaia 22 3 8 2" xfId="13584" xr:uid="{00000000-0005-0000-0000-0000AB260000}"/>
    <cellStyle name="Migliaia 22 3 8 2 2" xfId="19402" xr:uid="{00000000-0005-0000-0000-0000AC260000}"/>
    <cellStyle name="Migliaia 22 3 8 2 3" xfId="24704" xr:uid="{00000000-0005-0000-0000-0000AD260000}"/>
    <cellStyle name="Migliaia 22 3 8 3" xfId="16751" xr:uid="{00000000-0005-0000-0000-0000AE260000}"/>
    <cellStyle name="Migliaia 22 3 8 4" xfId="22053" xr:uid="{00000000-0005-0000-0000-0000AF260000}"/>
    <cellStyle name="Migliaia 22 4" xfId="2960" xr:uid="{00000000-0005-0000-0000-0000B0260000}"/>
    <cellStyle name="Migliaia 22 4 2" xfId="2961" xr:uid="{00000000-0005-0000-0000-0000B1260000}"/>
    <cellStyle name="Migliaia 22 4 2 2" xfId="2962" xr:uid="{00000000-0005-0000-0000-0000B2260000}"/>
    <cellStyle name="Migliaia 22 4 2 2 2" xfId="13585" xr:uid="{00000000-0005-0000-0000-0000B3260000}"/>
    <cellStyle name="Migliaia 22 4 2 2 2 2" xfId="19403" xr:uid="{00000000-0005-0000-0000-0000B4260000}"/>
    <cellStyle name="Migliaia 22 4 2 2 2 3" xfId="24705" xr:uid="{00000000-0005-0000-0000-0000B5260000}"/>
    <cellStyle name="Migliaia 22 4 2 2 3" xfId="16752" xr:uid="{00000000-0005-0000-0000-0000B6260000}"/>
    <cellStyle name="Migliaia 22 4 2 2 4" xfId="22054" xr:uid="{00000000-0005-0000-0000-0000B7260000}"/>
    <cellStyle name="Migliaia 22 4 2 3" xfId="2963" xr:uid="{00000000-0005-0000-0000-0000B8260000}"/>
    <cellStyle name="Migliaia 22 4 2 3 2" xfId="13586" xr:uid="{00000000-0005-0000-0000-0000B9260000}"/>
    <cellStyle name="Migliaia 22 4 2 3 2 2" xfId="19404" xr:uid="{00000000-0005-0000-0000-0000BA260000}"/>
    <cellStyle name="Migliaia 22 4 2 3 2 3" xfId="24706" xr:uid="{00000000-0005-0000-0000-0000BB260000}"/>
    <cellStyle name="Migliaia 22 4 2 3 3" xfId="16753" xr:uid="{00000000-0005-0000-0000-0000BC260000}"/>
    <cellStyle name="Migliaia 22 4 2 3 4" xfId="22055" xr:uid="{00000000-0005-0000-0000-0000BD260000}"/>
    <cellStyle name="Migliaia 22 4 3" xfId="2964" xr:uid="{00000000-0005-0000-0000-0000BE260000}"/>
    <cellStyle name="Migliaia 22 4 3 2" xfId="13587" xr:uid="{00000000-0005-0000-0000-0000BF260000}"/>
    <cellStyle name="Migliaia 22 4 3 2 2" xfId="19405" xr:uid="{00000000-0005-0000-0000-0000C0260000}"/>
    <cellStyle name="Migliaia 22 4 3 2 3" xfId="24707" xr:uid="{00000000-0005-0000-0000-0000C1260000}"/>
    <cellStyle name="Migliaia 22 4 3 3" xfId="16754" xr:uid="{00000000-0005-0000-0000-0000C2260000}"/>
    <cellStyle name="Migliaia 22 4 3 4" xfId="22056" xr:uid="{00000000-0005-0000-0000-0000C3260000}"/>
    <cellStyle name="Migliaia 22 4 4" xfId="2965" xr:uid="{00000000-0005-0000-0000-0000C4260000}"/>
    <cellStyle name="Migliaia 22 4 4 2" xfId="13588" xr:uid="{00000000-0005-0000-0000-0000C5260000}"/>
    <cellStyle name="Migliaia 22 4 4 2 2" xfId="19406" xr:uid="{00000000-0005-0000-0000-0000C6260000}"/>
    <cellStyle name="Migliaia 22 4 4 2 3" xfId="24708" xr:uid="{00000000-0005-0000-0000-0000C7260000}"/>
    <cellStyle name="Migliaia 22 4 4 3" xfId="16755" xr:uid="{00000000-0005-0000-0000-0000C8260000}"/>
    <cellStyle name="Migliaia 22 4 4 4" xfId="22057" xr:uid="{00000000-0005-0000-0000-0000C9260000}"/>
    <cellStyle name="Migliaia 22 4 5" xfId="2966" xr:uid="{00000000-0005-0000-0000-0000CA260000}"/>
    <cellStyle name="Migliaia 22 4 5 2" xfId="13589" xr:uid="{00000000-0005-0000-0000-0000CB260000}"/>
    <cellStyle name="Migliaia 22 4 5 2 2" xfId="19407" xr:uid="{00000000-0005-0000-0000-0000CC260000}"/>
    <cellStyle name="Migliaia 22 4 5 2 3" xfId="24709" xr:uid="{00000000-0005-0000-0000-0000CD260000}"/>
    <cellStyle name="Migliaia 22 4 5 3" xfId="16756" xr:uid="{00000000-0005-0000-0000-0000CE260000}"/>
    <cellStyle name="Migliaia 22 4 5 4" xfId="22058" xr:uid="{00000000-0005-0000-0000-0000CF260000}"/>
    <cellStyle name="Migliaia 22 4 6" xfId="2967" xr:uid="{00000000-0005-0000-0000-0000D0260000}"/>
    <cellStyle name="Migliaia 22 4 6 2" xfId="13590" xr:uid="{00000000-0005-0000-0000-0000D1260000}"/>
    <cellStyle name="Migliaia 22 4 6 2 2" xfId="19408" xr:uid="{00000000-0005-0000-0000-0000D2260000}"/>
    <cellStyle name="Migliaia 22 4 6 2 3" xfId="24710" xr:uid="{00000000-0005-0000-0000-0000D3260000}"/>
    <cellStyle name="Migliaia 22 4 6 3" xfId="16757" xr:uid="{00000000-0005-0000-0000-0000D4260000}"/>
    <cellStyle name="Migliaia 22 4 6 4" xfId="22059" xr:uid="{00000000-0005-0000-0000-0000D5260000}"/>
    <cellStyle name="Migliaia 22 4 7" xfId="2968" xr:uid="{00000000-0005-0000-0000-0000D6260000}"/>
    <cellStyle name="Migliaia 22 4 7 2" xfId="13591" xr:uid="{00000000-0005-0000-0000-0000D7260000}"/>
    <cellStyle name="Migliaia 22 4 7 2 2" xfId="19409" xr:uid="{00000000-0005-0000-0000-0000D8260000}"/>
    <cellStyle name="Migliaia 22 4 7 2 3" xfId="24711" xr:uid="{00000000-0005-0000-0000-0000D9260000}"/>
    <cellStyle name="Migliaia 22 4 7 3" xfId="16758" xr:uid="{00000000-0005-0000-0000-0000DA260000}"/>
    <cellStyle name="Migliaia 22 4 7 4" xfId="22060" xr:uid="{00000000-0005-0000-0000-0000DB260000}"/>
    <cellStyle name="Migliaia 22 5" xfId="2969" xr:uid="{00000000-0005-0000-0000-0000DC260000}"/>
    <cellStyle name="Migliaia 22 5 2" xfId="2970" xr:uid="{00000000-0005-0000-0000-0000DD260000}"/>
    <cellStyle name="Migliaia 22 5 2 2" xfId="13592" xr:uid="{00000000-0005-0000-0000-0000DE260000}"/>
    <cellStyle name="Migliaia 22 5 2 2 2" xfId="19410" xr:uid="{00000000-0005-0000-0000-0000DF260000}"/>
    <cellStyle name="Migliaia 22 5 2 2 3" xfId="24712" xr:uid="{00000000-0005-0000-0000-0000E0260000}"/>
    <cellStyle name="Migliaia 22 5 2 3" xfId="16759" xr:uid="{00000000-0005-0000-0000-0000E1260000}"/>
    <cellStyle name="Migliaia 22 5 2 4" xfId="22061" xr:uid="{00000000-0005-0000-0000-0000E2260000}"/>
    <cellStyle name="Migliaia 22 5 3" xfId="2971" xr:uid="{00000000-0005-0000-0000-0000E3260000}"/>
    <cellStyle name="Migliaia 22 5 3 2" xfId="13593" xr:uid="{00000000-0005-0000-0000-0000E4260000}"/>
    <cellStyle name="Migliaia 22 5 3 2 2" xfId="19411" xr:uid="{00000000-0005-0000-0000-0000E5260000}"/>
    <cellStyle name="Migliaia 22 5 3 2 3" xfId="24713" xr:uid="{00000000-0005-0000-0000-0000E6260000}"/>
    <cellStyle name="Migliaia 22 5 3 3" xfId="16760" xr:uid="{00000000-0005-0000-0000-0000E7260000}"/>
    <cellStyle name="Migliaia 22 5 3 4" xfId="22062" xr:uid="{00000000-0005-0000-0000-0000E8260000}"/>
    <cellStyle name="Migliaia 22 5 4" xfId="2972" xr:uid="{00000000-0005-0000-0000-0000E9260000}"/>
    <cellStyle name="Migliaia 22 5 4 2" xfId="13594" xr:uid="{00000000-0005-0000-0000-0000EA260000}"/>
    <cellStyle name="Migliaia 22 5 4 2 2" xfId="19412" xr:uid="{00000000-0005-0000-0000-0000EB260000}"/>
    <cellStyle name="Migliaia 22 5 4 2 3" xfId="24714" xr:uid="{00000000-0005-0000-0000-0000EC260000}"/>
    <cellStyle name="Migliaia 22 5 4 3" xfId="16761" xr:uid="{00000000-0005-0000-0000-0000ED260000}"/>
    <cellStyle name="Migliaia 22 5 4 4" xfId="22063" xr:uid="{00000000-0005-0000-0000-0000EE260000}"/>
    <cellStyle name="Migliaia 22 5 5" xfId="2973" xr:uid="{00000000-0005-0000-0000-0000EF260000}"/>
    <cellStyle name="Migliaia 22 5 5 2" xfId="13595" xr:uid="{00000000-0005-0000-0000-0000F0260000}"/>
    <cellStyle name="Migliaia 22 5 5 2 2" xfId="19413" xr:uid="{00000000-0005-0000-0000-0000F1260000}"/>
    <cellStyle name="Migliaia 22 5 5 2 3" xfId="24715" xr:uid="{00000000-0005-0000-0000-0000F2260000}"/>
    <cellStyle name="Migliaia 22 5 5 3" xfId="16762" xr:uid="{00000000-0005-0000-0000-0000F3260000}"/>
    <cellStyle name="Migliaia 22 5 5 4" xfId="22064" xr:uid="{00000000-0005-0000-0000-0000F4260000}"/>
    <cellStyle name="Migliaia 22 5 6" xfId="2974" xr:uid="{00000000-0005-0000-0000-0000F5260000}"/>
    <cellStyle name="Migliaia 22 5 6 2" xfId="13596" xr:uid="{00000000-0005-0000-0000-0000F6260000}"/>
    <cellStyle name="Migliaia 22 5 6 2 2" xfId="19414" xr:uid="{00000000-0005-0000-0000-0000F7260000}"/>
    <cellStyle name="Migliaia 22 5 6 2 3" xfId="24716" xr:uid="{00000000-0005-0000-0000-0000F8260000}"/>
    <cellStyle name="Migliaia 22 5 6 3" xfId="16763" xr:uid="{00000000-0005-0000-0000-0000F9260000}"/>
    <cellStyle name="Migliaia 22 5 6 4" xfId="22065" xr:uid="{00000000-0005-0000-0000-0000FA260000}"/>
    <cellStyle name="Migliaia 22 6" xfId="2975" xr:uid="{00000000-0005-0000-0000-0000FB260000}"/>
    <cellStyle name="Migliaia 22 6 2" xfId="12026" xr:uid="{00000000-0005-0000-0000-0000FC260000}"/>
    <cellStyle name="Migliaia 22 6 3" xfId="12027" xr:uid="{00000000-0005-0000-0000-0000FD260000}"/>
    <cellStyle name="Migliaia 22 6 3 2" xfId="15562" xr:uid="{00000000-0005-0000-0000-0000FE260000}"/>
    <cellStyle name="Migliaia 22 6 3 2 2" xfId="20908" xr:uid="{00000000-0005-0000-0000-0000FF260000}"/>
    <cellStyle name="Migliaia 22 6 3 2 3" xfId="26210" xr:uid="{00000000-0005-0000-0000-000000270000}"/>
    <cellStyle name="Migliaia 22 6 3 3" xfId="18257" xr:uid="{00000000-0005-0000-0000-000001270000}"/>
    <cellStyle name="Migliaia 22 6 3 4" xfId="23559" xr:uid="{00000000-0005-0000-0000-000002270000}"/>
    <cellStyle name="Migliaia 22 6 4" xfId="13597" xr:uid="{00000000-0005-0000-0000-000003270000}"/>
    <cellStyle name="Migliaia 22 6 4 2" xfId="19415" xr:uid="{00000000-0005-0000-0000-000004270000}"/>
    <cellStyle name="Migliaia 22 6 4 3" xfId="24717" xr:uid="{00000000-0005-0000-0000-000005270000}"/>
    <cellStyle name="Migliaia 22 6 5" xfId="16764" xr:uid="{00000000-0005-0000-0000-000006270000}"/>
    <cellStyle name="Migliaia 22 6 6" xfId="22066" xr:uid="{00000000-0005-0000-0000-000007270000}"/>
    <cellStyle name="Migliaia 22 7" xfId="2976" xr:uid="{00000000-0005-0000-0000-000008270000}"/>
    <cellStyle name="Migliaia 22 7 2" xfId="12028" xr:uid="{00000000-0005-0000-0000-000009270000}"/>
    <cellStyle name="Migliaia 22 7 2 2" xfId="15563" xr:uid="{00000000-0005-0000-0000-00000A270000}"/>
    <cellStyle name="Migliaia 22 7 2 2 2" xfId="20909" xr:uid="{00000000-0005-0000-0000-00000B270000}"/>
    <cellStyle name="Migliaia 22 7 2 2 3" xfId="26211" xr:uid="{00000000-0005-0000-0000-00000C270000}"/>
    <cellStyle name="Migliaia 22 7 2 3" xfId="18258" xr:uid="{00000000-0005-0000-0000-00000D270000}"/>
    <cellStyle name="Migliaia 22 7 2 4" xfId="23560" xr:uid="{00000000-0005-0000-0000-00000E270000}"/>
    <cellStyle name="Migliaia 22 7 3" xfId="13598" xr:uid="{00000000-0005-0000-0000-00000F270000}"/>
    <cellStyle name="Migliaia 22 7 3 2" xfId="19416" xr:uid="{00000000-0005-0000-0000-000010270000}"/>
    <cellStyle name="Migliaia 22 7 3 3" xfId="24718" xr:uid="{00000000-0005-0000-0000-000011270000}"/>
    <cellStyle name="Migliaia 22 7 4" xfId="16765" xr:uid="{00000000-0005-0000-0000-000012270000}"/>
    <cellStyle name="Migliaia 22 7 5" xfId="22067" xr:uid="{00000000-0005-0000-0000-000013270000}"/>
    <cellStyle name="Migliaia 22 8" xfId="2977" xr:uid="{00000000-0005-0000-0000-000014270000}"/>
    <cellStyle name="Migliaia 22 8 2" xfId="12029" xr:uid="{00000000-0005-0000-0000-000015270000}"/>
    <cellStyle name="Migliaia 22 8 2 2" xfId="15564" xr:uid="{00000000-0005-0000-0000-000016270000}"/>
    <cellStyle name="Migliaia 22 8 2 2 2" xfId="20910" xr:uid="{00000000-0005-0000-0000-000017270000}"/>
    <cellStyle name="Migliaia 22 8 2 2 3" xfId="26212" xr:uid="{00000000-0005-0000-0000-000018270000}"/>
    <cellStyle name="Migliaia 22 8 2 3" xfId="18259" xr:uid="{00000000-0005-0000-0000-000019270000}"/>
    <cellStyle name="Migliaia 22 8 2 4" xfId="23561" xr:uid="{00000000-0005-0000-0000-00001A270000}"/>
    <cellStyle name="Migliaia 22 8 3" xfId="13599" xr:uid="{00000000-0005-0000-0000-00001B270000}"/>
    <cellStyle name="Migliaia 22 8 3 2" xfId="19417" xr:uid="{00000000-0005-0000-0000-00001C270000}"/>
    <cellStyle name="Migliaia 22 8 3 3" xfId="24719" xr:uid="{00000000-0005-0000-0000-00001D270000}"/>
    <cellStyle name="Migliaia 22 8 4" xfId="16766" xr:uid="{00000000-0005-0000-0000-00001E270000}"/>
    <cellStyle name="Migliaia 22 8 5" xfId="22068" xr:uid="{00000000-0005-0000-0000-00001F270000}"/>
    <cellStyle name="Migliaia 22 9" xfId="2978" xr:uid="{00000000-0005-0000-0000-000020270000}"/>
    <cellStyle name="Migliaia 22 9 2" xfId="13600" xr:uid="{00000000-0005-0000-0000-000021270000}"/>
    <cellStyle name="Migliaia 22 9 2 2" xfId="19418" xr:uid="{00000000-0005-0000-0000-000022270000}"/>
    <cellStyle name="Migliaia 22 9 2 3" xfId="24720" xr:uid="{00000000-0005-0000-0000-000023270000}"/>
    <cellStyle name="Migliaia 22 9 3" xfId="16767" xr:uid="{00000000-0005-0000-0000-000024270000}"/>
    <cellStyle name="Migliaia 22 9 4" xfId="22069" xr:uid="{00000000-0005-0000-0000-000025270000}"/>
    <cellStyle name="Migliaia 23" xfId="280" xr:uid="{00000000-0005-0000-0000-000026270000}"/>
    <cellStyle name="Migliaia 23 10" xfId="13601" xr:uid="{00000000-0005-0000-0000-000027270000}"/>
    <cellStyle name="Migliaia 23 10 2" xfId="19419" xr:uid="{00000000-0005-0000-0000-000028270000}"/>
    <cellStyle name="Migliaia 23 10 3" xfId="24721" xr:uid="{00000000-0005-0000-0000-000029270000}"/>
    <cellStyle name="Migliaia 23 11" xfId="16768" xr:uid="{00000000-0005-0000-0000-00002A270000}"/>
    <cellStyle name="Migliaia 23 12" xfId="22070" xr:uid="{00000000-0005-0000-0000-00002B270000}"/>
    <cellStyle name="Migliaia 23 13" xfId="2979" xr:uid="{00000000-0005-0000-0000-00002C270000}"/>
    <cellStyle name="Migliaia 23 2" xfId="281" xr:uid="{00000000-0005-0000-0000-00002D270000}"/>
    <cellStyle name="Migliaia 23 2 2" xfId="2981" xr:uid="{00000000-0005-0000-0000-00002E270000}"/>
    <cellStyle name="Migliaia 23 2 2 2" xfId="2982" xr:uid="{00000000-0005-0000-0000-00002F270000}"/>
    <cellStyle name="Migliaia 23 2 2 2 2" xfId="13602" xr:uid="{00000000-0005-0000-0000-000030270000}"/>
    <cellStyle name="Migliaia 23 2 2 2 2 2" xfId="19420" xr:uid="{00000000-0005-0000-0000-000031270000}"/>
    <cellStyle name="Migliaia 23 2 2 2 2 3" xfId="24722" xr:uid="{00000000-0005-0000-0000-000032270000}"/>
    <cellStyle name="Migliaia 23 2 2 2 3" xfId="16769" xr:uid="{00000000-0005-0000-0000-000033270000}"/>
    <cellStyle name="Migliaia 23 2 2 2 4" xfId="22071" xr:uid="{00000000-0005-0000-0000-000034270000}"/>
    <cellStyle name="Migliaia 23 2 2 3" xfId="12030" xr:uid="{00000000-0005-0000-0000-000035270000}"/>
    <cellStyle name="Migliaia 23 2 2 3 2" xfId="15565" xr:uid="{00000000-0005-0000-0000-000036270000}"/>
    <cellStyle name="Migliaia 23 2 2 3 2 2" xfId="20911" xr:uid="{00000000-0005-0000-0000-000037270000}"/>
    <cellStyle name="Migliaia 23 2 2 3 2 3" xfId="26213" xr:uid="{00000000-0005-0000-0000-000038270000}"/>
    <cellStyle name="Migliaia 23 2 2 3 3" xfId="18260" xr:uid="{00000000-0005-0000-0000-000039270000}"/>
    <cellStyle name="Migliaia 23 2 2 3 4" xfId="23562" xr:uid="{00000000-0005-0000-0000-00003A270000}"/>
    <cellStyle name="Migliaia 23 2 3" xfId="2983" xr:uid="{00000000-0005-0000-0000-00003B270000}"/>
    <cellStyle name="Migliaia 23 2 3 2" xfId="12031" xr:uid="{00000000-0005-0000-0000-00003C270000}"/>
    <cellStyle name="Migliaia 23 2 3 2 2" xfId="15566" xr:uid="{00000000-0005-0000-0000-00003D270000}"/>
    <cellStyle name="Migliaia 23 2 3 2 2 2" xfId="20912" xr:uid="{00000000-0005-0000-0000-00003E270000}"/>
    <cellStyle name="Migliaia 23 2 3 2 2 3" xfId="26214" xr:uid="{00000000-0005-0000-0000-00003F270000}"/>
    <cellStyle name="Migliaia 23 2 3 2 3" xfId="18261" xr:uid="{00000000-0005-0000-0000-000040270000}"/>
    <cellStyle name="Migliaia 23 2 3 2 4" xfId="23563" xr:uid="{00000000-0005-0000-0000-000041270000}"/>
    <cellStyle name="Migliaia 23 2 3 3" xfId="13603" xr:uid="{00000000-0005-0000-0000-000042270000}"/>
    <cellStyle name="Migliaia 23 2 3 3 2" xfId="19421" xr:uid="{00000000-0005-0000-0000-000043270000}"/>
    <cellStyle name="Migliaia 23 2 3 3 3" xfId="24723" xr:uid="{00000000-0005-0000-0000-000044270000}"/>
    <cellStyle name="Migliaia 23 2 3 4" xfId="16770" xr:uid="{00000000-0005-0000-0000-000045270000}"/>
    <cellStyle name="Migliaia 23 2 3 5" xfId="22072" xr:uid="{00000000-0005-0000-0000-000046270000}"/>
    <cellStyle name="Migliaia 23 2 4" xfId="2984" xr:uid="{00000000-0005-0000-0000-000047270000}"/>
    <cellStyle name="Migliaia 23 2 4 2" xfId="13604" xr:uid="{00000000-0005-0000-0000-000048270000}"/>
    <cellStyle name="Migliaia 23 2 4 2 2" xfId="19422" xr:uid="{00000000-0005-0000-0000-000049270000}"/>
    <cellStyle name="Migliaia 23 2 4 2 3" xfId="24724" xr:uid="{00000000-0005-0000-0000-00004A270000}"/>
    <cellStyle name="Migliaia 23 2 4 3" xfId="16771" xr:uid="{00000000-0005-0000-0000-00004B270000}"/>
    <cellStyle name="Migliaia 23 2 4 4" xfId="22073" xr:uid="{00000000-0005-0000-0000-00004C270000}"/>
    <cellStyle name="Migliaia 23 2 5" xfId="2985" xr:uid="{00000000-0005-0000-0000-00004D270000}"/>
    <cellStyle name="Migliaia 23 2 5 2" xfId="13605" xr:uid="{00000000-0005-0000-0000-00004E270000}"/>
    <cellStyle name="Migliaia 23 2 5 2 2" xfId="19423" xr:uid="{00000000-0005-0000-0000-00004F270000}"/>
    <cellStyle name="Migliaia 23 2 5 2 3" xfId="24725" xr:uid="{00000000-0005-0000-0000-000050270000}"/>
    <cellStyle name="Migliaia 23 2 5 3" xfId="16772" xr:uid="{00000000-0005-0000-0000-000051270000}"/>
    <cellStyle name="Migliaia 23 2 5 4" xfId="22074" xr:uid="{00000000-0005-0000-0000-000052270000}"/>
    <cellStyle name="Migliaia 23 2 6" xfId="2986" xr:uid="{00000000-0005-0000-0000-000053270000}"/>
    <cellStyle name="Migliaia 23 2 6 2" xfId="13606" xr:uid="{00000000-0005-0000-0000-000054270000}"/>
    <cellStyle name="Migliaia 23 2 6 2 2" xfId="19424" xr:uid="{00000000-0005-0000-0000-000055270000}"/>
    <cellStyle name="Migliaia 23 2 6 2 3" xfId="24726" xr:uid="{00000000-0005-0000-0000-000056270000}"/>
    <cellStyle name="Migliaia 23 2 6 3" xfId="16773" xr:uid="{00000000-0005-0000-0000-000057270000}"/>
    <cellStyle name="Migliaia 23 2 6 4" xfId="22075" xr:uid="{00000000-0005-0000-0000-000058270000}"/>
    <cellStyle name="Migliaia 23 2 7" xfId="2980" xr:uid="{00000000-0005-0000-0000-000059270000}"/>
    <cellStyle name="Migliaia 23 3" xfId="2987" xr:uid="{00000000-0005-0000-0000-00005A270000}"/>
    <cellStyle name="Migliaia 23 3 2" xfId="2988" xr:uid="{00000000-0005-0000-0000-00005B270000}"/>
    <cellStyle name="Migliaia 23 3 2 2" xfId="2989" xr:uid="{00000000-0005-0000-0000-00005C270000}"/>
    <cellStyle name="Migliaia 23 3 2 2 2" xfId="2990" xr:uid="{00000000-0005-0000-0000-00005D270000}"/>
    <cellStyle name="Migliaia 23 3 2 2 2 2" xfId="13607" xr:uid="{00000000-0005-0000-0000-00005E270000}"/>
    <cellStyle name="Migliaia 23 3 2 2 2 2 2" xfId="19425" xr:uid="{00000000-0005-0000-0000-00005F270000}"/>
    <cellStyle name="Migliaia 23 3 2 2 2 2 3" xfId="24727" xr:uid="{00000000-0005-0000-0000-000060270000}"/>
    <cellStyle name="Migliaia 23 3 2 2 2 3" xfId="16774" xr:uid="{00000000-0005-0000-0000-000061270000}"/>
    <cellStyle name="Migliaia 23 3 2 2 2 4" xfId="22076" xr:uid="{00000000-0005-0000-0000-000062270000}"/>
    <cellStyle name="Migliaia 23 3 2 3" xfId="2991" xr:uid="{00000000-0005-0000-0000-000063270000}"/>
    <cellStyle name="Migliaia 23 3 2 3 2" xfId="13608" xr:uid="{00000000-0005-0000-0000-000064270000}"/>
    <cellStyle name="Migliaia 23 3 2 3 2 2" xfId="19426" xr:uid="{00000000-0005-0000-0000-000065270000}"/>
    <cellStyle name="Migliaia 23 3 2 3 2 3" xfId="24728" xr:uid="{00000000-0005-0000-0000-000066270000}"/>
    <cellStyle name="Migliaia 23 3 2 3 3" xfId="16775" xr:uid="{00000000-0005-0000-0000-000067270000}"/>
    <cellStyle name="Migliaia 23 3 2 3 4" xfId="22077" xr:uid="{00000000-0005-0000-0000-000068270000}"/>
    <cellStyle name="Migliaia 23 3 2 4" xfId="2992" xr:uid="{00000000-0005-0000-0000-000069270000}"/>
    <cellStyle name="Migliaia 23 3 2 4 2" xfId="13609" xr:uid="{00000000-0005-0000-0000-00006A270000}"/>
    <cellStyle name="Migliaia 23 3 2 4 2 2" xfId="19427" xr:uid="{00000000-0005-0000-0000-00006B270000}"/>
    <cellStyle name="Migliaia 23 3 2 4 2 3" xfId="24729" xr:uid="{00000000-0005-0000-0000-00006C270000}"/>
    <cellStyle name="Migliaia 23 3 2 4 3" xfId="16776" xr:uid="{00000000-0005-0000-0000-00006D270000}"/>
    <cellStyle name="Migliaia 23 3 2 4 4" xfId="22078" xr:uid="{00000000-0005-0000-0000-00006E270000}"/>
    <cellStyle name="Migliaia 23 3 2 5" xfId="2993" xr:uid="{00000000-0005-0000-0000-00006F270000}"/>
    <cellStyle name="Migliaia 23 3 2 5 2" xfId="13610" xr:uid="{00000000-0005-0000-0000-000070270000}"/>
    <cellStyle name="Migliaia 23 3 2 5 2 2" xfId="19428" xr:uid="{00000000-0005-0000-0000-000071270000}"/>
    <cellStyle name="Migliaia 23 3 2 5 2 3" xfId="24730" xr:uid="{00000000-0005-0000-0000-000072270000}"/>
    <cellStyle name="Migliaia 23 3 2 5 3" xfId="16777" xr:uid="{00000000-0005-0000-0000-000073270000}"/>
    <cellStyle name="Migliaia 23 3 2 5 4" xfId="22079" xr:uid="{00000000-0005-0000-0000-000074270000}"/>
    <cellStyle name="Migliaia 23 3 2 6" xfId="2994" xr:uid="{00000000-0005-0000-0000-000075270000}"/>
    <cellStyle name="Migliaia 23 3 2 6 2" xfId="13611" xr:uid="{00000000-0005-0000-0000-000076270000}"/>
    <cellStyle name="Migliaia 23 3 2 6 2 2" xfId="19429" xr:uid="{00000000-0005-0000-0000-000077270000}"/>
    <cellStyle name="Migliaia 23 3 2 6 2 3" xfId="24731" xr:uid="{00000000-0005-0000-0000-000078270000}"/>
    <cellStyle name="Migliaia 23 3 2 6 3" xfId="16778" xr:uid="{00000000-0005-0000-0000-000079270000}"/>
    <cellStyle name="Migliaia 23 3 2 6 4" xfId="22080" xr:uid="{00000000-0005-0000-0000-00007A270000}"/>
    <cellStyle name="Migliaia 23 3 3" xfId="2995" xr:uid="{00000000-0005-0000-0000-00007B270000}"/>
    <cellStyle name="Migliaia 23 3 3 2" xfId="2996" xr:uid="{00000000-0005-0000-0000-00007C270000}"/>
    <cellStyle name="Migliaia 23 3 3 2 2" xfId="13613" xr:uid="{00000000-0005-0000-0000-00007D270000}"/>
    <cellStyle name="Migliaia 23 3 3 2 2 2" xfId="19431" xr:uid="{00000000-0005-0000-0000-00007E270000}"/>
    <cellStyle name="Migliaia 23 3 3 2 2 3" xfId="24733" xr:uid="{00000000-0005-0000-0000-00007F270000}"/>
    <cellStyle name="Migliaia 23 3 3 2 3" xfId="16780" xr:uid="{00000000-0005-0000-0000-000080270000}"/>
    <cellStyle name="Migliaia 23 3 3 2 4" xfId="22082" xr:uid="{00000000-0005-0000-0000-000081270000}"/>
    <cellStyle name="Migliaia 23 3 3 3" xfId="2997" xr:uid="{00000000-0005-0000-0000-000082270000}"/>
    <cellStyle name="Migliaia 23 3 3 3 2" xfId="13614" xr:uid="{00000000-0005-0000-0000-000083270000}"/>
    <cellStyle name="Migliaia 23 3 3 3 2 2" xfId="19432" xr:uid="{00000000-0005-0000-0000-000084270000}"/>
    <cellStyle name="Migliaia 23 3 3 3 2 3" xfId="24734" xr:uid="{00000000-0005-0000-0000-000085270000}"/>
    <cellStyle name="Migliaia 23 3 3 3 3" xfId="16781" xr:uid="{00000000-0005-0000-0000-000086270000}"/>
    <cellStyle name="Migliaia 23 3 3 3 4" xfId="22083" xr:uid="{00000000-0005-0000-0000-000087270000}"/>
    <cellStyle name="Migliaia 23 3 3 4" xfId="2998" xr:uid="{00000000-0005-0000-0000-000088270000}"/>
    <cellStyle name="Migliaia 23 3 3 4 2" xfId="13615" xr:uid="{00000000-0005-0000-0000-000089270000}"/>
    <cellStyle name="Migliaia 23 3 3 4 2 2" xfId="19433" xr:uid="{00000000-0005-0000-0000-00008A270000}"/>
    <cellStyle name="Migliaia 23 3 3 4 2 3" xfId="24735" xr:uid="{00000000-0005-0000-0000-00008B270000}"/>
    <cellStyle name="Migliaia 23 3 3 4 3" xfId="16782" xr:uid="{00000000-0005-0000-0000-00008C270000}"/>
    <cellStyle name="Migliaia 23 3 3 4 4" xfId="22084" xr:uid="{00000000-0005-0000-0000-00008D270000}"/>
    <cellStyle name="Migliaia 23 3 3 5" xfId="2999" xr:uid="{00000000-0005-0000-0000-00008E270000}"/>
    <cellStyle name="Migliaia 23 3 3 5 2" xfId="13616" xr:uid="{00000000-0005-0000-0000-00008F270000}"/>
    <cellStyle name="Migliaia 23 3 3 5 2 2" xfId="19434" xr:uid="{00000000-0005-0000-0000-000090270000}"/>
    <cellStyle name="Migliaia 23 3 3 5 2 3" xfId="24736" xr:uid="{00000000-0005-0000-0000-000091270000}"/>
    <cellStyle name="Migliaia 23 3 3 5 3" xfId="16783" xr:uid="{00000000-0005-0000-0000-000092270000}"/>
    <cellStyle name="Migliaia 23 3 3 5 4" xfId="22085" xr:uid="{00000000-0005-0000-0000-000093270000}"/>
    <cellStyle name="Migliaia 23 3 3 6" xfId="13612" xr:uid="{00000000-0005-0000-0000-000094270000}"/>
    <cellStyle name="Migliaia 23 3 3 6 2" xfId="19430" xr:uid="{00000000-0005-0000-0000-000095270000}"/>
    <cellStyle name="Migliaia 23 3 3 6 3" xfId="24732" xr:uid="{00000000-0005-0000-0000-000096270000}"/>
    <cellStyle name="Migliaia 23 3 3 7" xfId="16779" xr:uid="{00000000-0005-0000-0000-000097270000}"/>
    <cellStyle name="Migliaia 23 3 3 8" xfId="22081" xr:uid="{00000000-0005-0000-0000-000098270000}"/>
    <cellStyle name="Migliaia 23 3 4" xfId="3000" xr:uid="{00000000-0005-0000-0000-000099270000}"/>
    <cellStyle name="Migliaia 23 3 4 2" xfId="12032" xr:uid="{00000000-0005-0000-0000-00009A270000}"/>
    <cellStyle name="Migliaia 23 3 4 3" xfId="12033" xr:uid="{00000000-0005-0000-0000-00009B270000}"/>
    <cellStyle name="Migliaia 23 3 4 3 2" xfId="15567" xr:uid="{00000000-0005-0000-0000-00009C270000}"/>
    <cellStyle name="Migliaia 23 3 4 3 2 2" xfId="20913" xr:uid="{00000000-0005-0000-0000-00009D270000}"/>
    <cellStyle name="Migliaia 23 3 4 3 2 3" xfId="26215" xr:uid="{00000000-0005-0000-0000-00009E270000}"/>
    <cellStyle name="Migliaia 23 3 4 3 3" xfId="18262" xr:uid="{00000000-0005-0000-0000-00009F270000}"/>
    <cellStyle name="Migliaia 23 3 4 3 4" xfId="23564" xr:uid="{00000000-0005-0000-0000-0000A0270000}"/>
    <cellStyle name="Migliaia 23 3 4 4" xfId="13617" xr:uid="{00000000-0005-0000-0000-0000A1270000}"/>
    <cellStyle name="Migliaia 23 3 4 4 2" xfId="19435" xr:uid="{00000000-0005-0000-0000-0000A2270000}"/>
    <cellStyle name="Migliaia 23 3 4 4 3" xfId="24737" xr:uid="{00000000-0005-0000-0000-0000A3270000}"/>
    <cellStyle name="Migliaia 23 3 4 5" xfId="16784" xr:uid="{00000000-0005-0000-0000-0000A4270000}"/>
    <cellStyle name="Migliaia 23 3 4 6" xfId="22086" xr:uid="{00000000-0005-0000-0000-0000A5270000}"/>
    <cellStyle name="Migliaia 23 3 5" xfId="3001" xr:uid="{00000000-0005-0000-0000-0000A6270000}"/>
    <cellStyle name="Migliaia 23 3 5 2" xfId="12034" xr:uid="{00000000-0005-0000-0000-0000A7270000}"/>
    <cellStyle name="Migliaia 23 3 5 2 2" xfId="15568" xr:uid="{00000000-0005-0000-0000-0000A8270000}"/>
    <cellStyle name="Migliaia 23 3 5 2 2 2" xfId="20914" xr:uid="{00000000-0005-0000-0000-0000A9270000}"/>
    <cellStyle name="Migliaia 23 3 5 2 2 3" xfId="26216" xr:uid="{00000000-0005-0000-0000-0000AA270000}"/>
    <cellStyle name="Migliaia 23 3 5 2 3" xfId="18263" xr:uid="{00000000-0005-0000-0000-0000AB270000}"/>
    <cellStyle name="Migliaia 23 3 5 2 4" xfId="23565" xr:uid="{00000000-0005-0000-0000-0000AC270000}"/>
    <cellStyle name="Migliaia 23 3 5 3" xfId="13618" xr:uid="{00000000-0005-0000-0000-0000AD270000}"/>
    <cellStyle name="Migliaia 23 3 5 3 2" xfId="19436" xr:uid="{00000000-0005-0000-0000-0000AE270000}"/>
    <cellStyle name="Migliaia 23 3 5 3 3" xfId="24738" xr:uid="{00000000-0005-0000-0000-0000AF270000}"/>
    <cellStyle name="Migliaia 23 3 5 4" xfId="16785" xr:uid="{00000000-0005-0000-0000-0000B0270000}"/>
    <cellStyle name="Migliaia 23 3 5 5" xfId="22087" xr:uid="{00000000-0005-0000-0000-0000B1270000}"/>
    <cellStyle name="Migliaia 23 3 6" xfId="3002" xr:uid="{00000000-0005-0000-0000-0000B2270000}"/>
    <cellStyle name="Migliaia 23 3 6 2" xfId="13619" xr:uid="{00000000-0005-0000-0000-0000B3270000}"/>
    <cellStyle name="Migliaia 23 3 6 2 2" xfId="19437" xr:uid="{00000000-0005-0000-0000-0000B4270000}"/>
    <cellStyle name="Migliaia 23 3 6 2 3" xfId="24739" xr:uid="{00000000-0005-0000-0000-0000B5270000}"/>
    <cellStyle name="Migliaia 23 3 6 3" xfId="16786" xr:uid="{00000000-0005-0000-0000-0000B6270000}"/>
    <cellStyle name="Migliaia 23 3 6 4" xfId="22088" xr:uid="{00000000-0005-0000-0000-0000B7270000}"/>
    <cellStyle name="Migliaia 23 3 7" xfId="3003" xr:uid="{00000000-0005-0000-0000-0000B8270000}"/>
    <cellStyle name="Migliaia 23 3 7 2" xfId="13620" xr:uid="{00000000-0005-0000-0000-0000B9270000}"/>
    <cellStyle name="Migliaia 23 3 7 2 2" xfId="19438" xr:uid="{00000000-0005-0000-0000-0000BA270000}"/>
    <cellStyle name="Migliaia 23 3 7 2 3" xfId="24740" xr:uid="{00000000-0005-0000-0000-0000BB270000}"/>
    <cellStyle name="Migliaia 23 3 7 3" xfId="16787" xr:uid="{00000000-0005-0000-0000-0000BC270000}"/>
    <cellStyle name="Migliaia 23 3 7 4" xfId="22089" xr:uid="{00000000-0005-0000-0000-0000BD270000}"/>
    <cellStyle name="Migliaia 23 3 8" xfId="3004" xr:uid="{00000000-0005-0000-0000-0000BE270000}"/>
    <cellStyle name="Migliaia 23 3 8 2" xfId="13621" xr:uid="{00000000-0005-0000-0000-0000BF270000}"/>
    <cellStyle name="Migliaia 23 3 8 2 2" xfId="19439" xr:uid="{00000000-0005-0000-0000-0000C0270000}"/>
    <cellStyle name="Migliaia 23 3 8 2 3" xfId="24741" xr:uid="{00000000-0005-0000-0000-0000C1270000}"/>
    <cellStyle name="Migliaia 23 3 8 3" xfId="16788" xr:uid="{00000000-0005-0000-0000-0000C2270000}"/>
    <cellStyle name="Migliaia 23 3 8 4" xfId="22090" xr:uid="{00000000-0005-0000-0000-0000C3270000}"/>
    <cellStyle name="Migliaia 23 4" xfId="3005" xr:uid="{00000000-0005-0000-0000-0000C4270000}"/>
    <cellStyle name="Migliaia 23 4 2" xfId="3006" xr:uid="{00000000-0005-0000-0000-0000C5270000}"/>
    <cellStyle name="Migliaia 23 4 2 2" xfId="3007" xr:uid="{00000000-0005-0000-0000-0000C6270000}"/>
    <cellStyle name="Migliaia 23 4 2 2 2" xfId="13622" xr:uid="{00000000-0005-0000-0000-0000C7270000}"/>
    <cellStyle name="Migliaia 23 4 2 2 2 2" xfId="19440" xr:uid="{00000000-0005-0000-0000-0000C8270000}"/>
    <cellStyle name="Migliaia 23 4 2 2 2 3" xfId="24742" xr:uid="{00000000-0005-0000-0000-0000C9270000}"/>
    <cellStyle name="Migliaia 23 4 2 2 3" xfId="16789" xr:uid="{00000000-0005-0000-0000-0000CA270000}"/>
    <cellStyle name="Migliaia 23 4 2 2 4" xfId="22091" xr:uid="{00000000-0005-0000-0000-0000CB270000}"/>
    <cellStyle name="Migliaia 23 4 2 3" xfId="3008" xr:uid="{00000000-0005-0000-0000-0000CC270000}"/>
    <cellStyle name="Migliaia 23 4 2 3 2" xfId="13623" xr:uid="{00000000-0005-0000-0000-0000CD270000}"/>
    <cellStyle name="Migliaia 23 4 2 3 2 2" xfId="19441" xr:uid="{00000000-0005-0000-0000-0000CE270000}"/>
    <cellStyle name="Migliaia 23 4 2 3 2 3" xfId="24743" xr:uid="{00000000-0005-0000-0000-0000CF270000}"/>
    <cellStyle name="Migliaia 23 4 2 3 3" xfId="16790" xr:uid="{00000000-0005-0000-0000-0000D0270000}"/>
    <cellStyle name="Migliaia 23 4 2 3 4" xfId="22092" xr:uid="{00000000-0005-0000-0000-0000D1270000}"/>
    <cellStyle name="Migliaia 23 4 3" xfId="3009" xr:uid="{00000000-0005-0000-0000-0000D2270000}"/>
    <cellStyle name="Migliaia 23 4 3 2" xfId="13624" xr:uid="{00000000-0005-0000-0000-0000D3270000}"/>
    <cellStyle name="Migliaia 23 4 3 2 2" xfId="19442" xr:uid="{00000000-0005-0000-0000-0000D4270000}"/>
    <cellStyle name="Migliaia 23 4 3 2 3" xfId="24744" xr:uid="{00000000-0005-0000-0000-0000D5270000}"/>
    <cellStyle name="Migliaia 23 4 3 3" xfId="16791" xr:uid="{00000000-0005-0000-0000-0000D6270000}"/>
    <cellStyle name="Migliaia 23 4 3 4" xfId="22093" xr:uid="{00000000-0005-0000-0000-0000D7270000}"/>
    <cellStyle name="Migliaia 23 4 4" xfId="3010" xr:uid="{00000000-0005-0000-0000-0000D8270000}"/>
    <cellStyle name="Migliaia 23 4 4 2" xfId="13625" xr:uid="{00000000-0005-0000-0000-0000D9270000}"/>
    <cellStyle name="Migliaia 23 4 4 2 2" xfId="19443" xr:uid="{00000000-0005-0000-0000-0000DA270000}"/>
    <cellStyle name="Migliaia 23 4 4 2 3" xfId="24745" xr:uid="{00000000-0005-0000-0000-0000DB270000}"/>
    <cellStyle name="Migliaia 23 4 4 3" xfId="16792" xr:uid="{00000000-0005-0000-0000-0000DC270000}"/>
    <cellStyle name="Migliaia 23 4 4 4" xfId="22094" xr:uid="{00000000-0005-0000-0000-0000DD270000}"/>
    <cellStyle name="Migliaia 23 4 5" xfId="3011" xr:uid="{00000000-0005-0000-0000-0000DE270000}"/>
    <cellStyle name="Migliaia 23 4 5 2" xfId="13626" xr:uid="{00000000-0005-0000-0000-0000DF270000}"/>
    <cellStyle name="Migliaia 23 4 5 2 2" xfId="19444" xr:uid="{00000000-0005-0000-0000-0000E0270000}"/>
    <cellStyle name="Migliaia 23 4 5 2 3" xfId="24746" xr:uid="{00000000-0005-0000-0000-0000E1270000}"/>
    <cellStyle name="Migliaia 23 4 5 3" xfId="16793" xr:uid="{00000000-0005-0000-0000-0000E2270000}"/>
    <cellStyle name="Migliaia 23 4 5 4" xfId="22095" xr:uid="{00000000-0005-0000-0000-0000E3270000}"/>
    <cellStyle name="Migliaia 23 4 6" xfId="3012" xr:uid="{00000000-0005-0000-0000-0000E4270000}"/>
    <cellStyle name="Migliaia 23 4 6 2" xfId="13627" xr:uid="{00000000-0005-0000-0000-0000E5270000}"/>
    <cellStyle name="Migliaia 23 4 6 2 2" xfId="19445" xr:uid="{00000000-0005-0000-0000-0000E6270000}"/>
    <cellStyle name="Migliaia 23 4 6 2 3" xfId="24747" xr:uid="{00000000-0005-0000-0000-0000E7270000}"/>
    <cellStyle name="Migliaia 23 4 6 3" xfId="16794" xr:uid="{00000000-0005-0000-0000-0000E8270000}"/>
    <cellStyle name="Migliaia 23 4 6 4" xfId="22096" xr:uid="{00000000-0005-0000-0000-0000E9270000}"/>
    <cellStyle name="Migliaia 23 4 7" xfId="3013" xr:uid="{00000000-0005-0000-0000-0000EA270000}"/>
    <cellStyle name="Migliaia 23 4 7 2" xfId="13628" xr:uid="{00000000-0005-0000-0000-0000EB270000}"/>
    <cellStyle name="Migliaia 23 4 7 2 2" xfId="19446" xr:uid="{00000000-0005-0000-0000-0000EC270000}"/>
    <cellStyle name="Migliaia 23 4 7 2 3" xfId="24748" xr:uid="{00000000-0005-0000-0000-0000ED270000}"/>
    <cellStyle name="Migliaia 23 4 7 3" xfId="16795" xr:uid="{00000000-0005-0000-0000-0000EE270000}"/>
    <cellStyle name="Migliaia 23 4 7 4" xfId="22097" xr:uid="{00000000-0005-0000-0000-0000EF270000}"/>
    <cellStyle name="Migliaia 23 5" xfId="3014" xr:uid="{00000000-0005-0000-0000-0000F0270000}"/>
    <cellStyle name="Migliaia 23 5 2" xfId="3015" xr:uid="{00000000-0005-0000-0000-0000F1270000}"/>
    <cellStyle name="Migliaia 23 5 2 2" xfId="13629" xr:uid="{00000000-0005-0000-0000-0000F2270000}"/>
    <cellStyle name="Migliaia 23 5 2 2 2" xfId="19447" xr:uid="{00000000-0005-0000-0000-0000F3270000}"/>
    <cellStyle name="Migliaia 23 5 2 2 3" xfId="24749" xr:uid="{00000000-0005-0000-0000-0000F4270000}"/>
    <cellStyle name="Migliaia 23 5 2 3" xfId="16796" xr:uid="{00000000-0005-0000-0000-0000F5270000}"/>
    <cellStyle name="Migliaia 23 5 2 4" xfId="22098" xr:uid="{00000000-0005-0000-0000-0000F6270000}"/>
    <cellStyle name="Migliaia 23 5 3" xfId="3016" xr:uid="{00000000-0005-0000-0000-0000F7270000}"/>
    <cellStyle name="Migliaia 23 5 3 2" xfId="13630" xr:uid="{00000000-0005-0000-0000-0000F8270000}"/>
    <cellStyle name="Migliaia 23 5 3 2 2" xfId="19448" xr:uid="{00000000-0005-0000-0000-0000F9270000}"/>
    <cellStyle name="Migliaia 23 5 3 2 3" xfId="24750" xr:uid="{00000000-0005-0000-0000-0000FA270000}"/>
    <cellStyle name="Migliaia 23 5 3 3" xfId="16797" xr:uid="{00000000-0005-0000-0000-0000FB270000}"/>
    <cellStyle name="Migliaia 23 5 3 4" xfId="22099" xr:uid="{00000000-0005-0000-0000-0000FC270000}"/>
    <cellStyle name="Migliaia 23 5 4" xfId="3017" xr:uid="{00000000-0005-0000-0000-0000FD270000}"/>
    <cellStyle name="Migliaia 23 5 4 2" xfId="13631" xr:uid="{00000000-0005-0000-0000-0000FE270000}"/>
    <cellStyle name="Migliaia 23 5 4 2 2" xfId="19449" xr:uid="{00000000-0005-0000-0000-0000FF270000}"/>
    <cellStyle name="Migliaia 23 5 4 2 3" xfId="24751" xr:uid="{00000000-0005-0000-0000-000000280000}"/>
    <cellStyle name="Migliaia 23 5 4 3" xfId="16798" xr:uid="{00000000-0005-0000-0000-000001280000}"/>
    <cellStyle name="Migliaia 23 5 4 4" xfId="22100" xr:uid="{00000000-0005-0000-0000-000002280000}"/>
    <cellStyle name="Migliaia 23 5 5" xfId="3018" xr:uid="{00000000-0005-0000-0000-000003280000}"/>
    <cellStyle name="Migliaia 23 5 5 2" xfId="13632" xr:uid="{00000000-0005-0000-0000-000004280000}"/>
    <cellStyle name="Migliaia 23 5 5 2 2" xfId="19450" xr:uid="{00000000-0005-0000-0000-000005280000}"/>
    <cellStyle name="Migliaia 23 5 5 2 3" xfId="24752" xr:uid="{00000000-0005-0000-0000-000006280000}"/>
    <cellStyle name="Migliaia 23 5 5 3" xfId="16799" xr:uid="{00000000-0005-0000-0000-000007280000}"/>
    <cellStyle name="Migliaia 23 5 5 4" xfId="22101" xr:uid="{00000000-0005-0000-0000-000008280000}"/>
    <cellStyle name="Migliaia 23 5 6" xfId="3019" xr:uid="{00000000-0005-0000-0000-000009280000}"/>
    <cellStyle name="Migliaia 23 5 6 2" xfId="13633" xr:uid="{00000000-0005-0000-0000-00000A280000}"/>
    <cellStyle name="Migliaia 23 5 6 2 2" xfId="19451" xr:uid="{00000000-0005-0000-0000-00000B280000}"/>
    <cellStyle name="Migliaia 23 5 6 2 3" xfId="24753" xr:uid="{00000000-0005-0000-0000-00000C280000}"/>
    <cellStyle name="Migliaia 23 5 6 3" xfId="16800" xr:uid="{00000000-0005-0000-0000-00000D280000}"/>
    <cellStyle name="Migliaia 23 5 6 4" xfId="22102" xr:uid="{00000000-0005-0000-0000-00000E280000}"/>
    <cellStyle name="Migliaia 23 6" xfId="3020" xr:uid="{00000000-0005-0000-0000-00000F280000}"/>
    <cellStyle name="Migliaia 23 6 2" xfId="12035" xr:uid="{00000000-0005-0000-0000-000010280000}"/>
    <cellStyle name="Migliaia 23 6 3" xfId="12036" xr:uid="{00000000-0005-0000-0000-000011280000}"/>
    <cellStyle name="Migliaia 23 6 3 2" xfId="15569" xr:uid="{00000000-0005-0000-0000-000012280000}"/>
    <cellStyle name="Migliaia 23 6 3 2 2" xfId="20915" xr:uid="{00000000-0005-0000-0000-000013280000}"/>
    <cellStyle name="Migliaia 23 6 3 2 3" xfId="26217" xr:uid="{00000000-0005-0000-0000-000014280000}"/>
    <cellStyle name="Migliaia 23 6 3 3" xfId="18264" xr:uid="{00000000-0005-0000-0000-000015280000}"/>
    <cellStyle name="Migliaia 23 6 3 4" xfId="23566" xr:uid="{00000000-0005-0000-0000-000016280000}"/>
    <cellStyle name="Migliaia 23 6 4" xfId="13634" xr:uid="{00000000-0005-0000-0000-000017280000}"/>
    <cellStyle name="Migliaia 23 6 4 2" xfId="19452" xr:uid="{00000000-0005-0000-0000-000018280000}"/>
    <cellStyle name="Migliaia 23 6 4 3" xfId="24754" xr:uid="{00000000-0005-0000-0000-000019280000}"/>
    <cellStyle name="Migliaia 23 6 5" xfId="16801" xr:uid="{00000000-0005-0000-0000-00001A280000}"/>
    <cellStyle name="Migliaia 23 6 6" xfId="22103" xr:uid="{00000000-0005-0000-0000-00001B280000}"/>
    <cellStyle name="Migliaia 23 7" xfId="3021" xr:uid="{00000000-0005-0000-0000-00001C280000}"/>
    <cellStyle name="Migliaia 23 7 2" xfId="12037" xr:uid="{00000000-0005-0000-0000-00001D280000}"/>
    <cellStyle name="Migliaia 23 7 2 2" xfId="15570" xr:uid="{00000000-0005-0000-0000-00001E280000}"/>
    <cellStyle name="Migliaia 23 7 2 2 2" xfId="20916" xr:uid="{00000000-0005-0000-0000-00001F280000}"/>
    <cellStyle name="Migliaia 23 7 2 2 3" xfId="26218" xr:uid="{00000000-0005-0000-0000-000020280000}"/>
    <cellStyle name="Migliaia 23 7 2 3" xfId="18265" xr:uid="{00000000-0005-0000-0000-000021280000}"/>
    <cellStyle name="Migliaia 23 7 2 4" xfId="23567" xr:uid="{00000000-0005-0000-0000-000022280000}"/>
    <cellStyle name="Migliaia 23 7 3" xfId="13635" xr:uid="{00000000-0005-0000-0000-000023280000}"/>
    <cellStyle name="Migliaia 23 7 3 2" xfId="19453" xr:uid="{00000000-0005-0000-0000-000024280000}"/>
    <cellStyle name="Migliaia 23 7 3 3" xfId="24755" xr:uid="{00000000-0005-0000-0000-000025280000}"/>
    <cellStyle name="Migliaia 23 7 4" xfId="16802" xr:uid="{00000000-0005-0000-0000-000026280000}"/>
    <cellStyle name="Migliaia 23 7 5" xfId="22104" xr:uid="{00000000-0005-0000-0000-000027280000}"/>
    <cellStyle name="Migliaia 23 8" xfId="3022" xr:uid="{00000000-0005-0000-0000-000028280000}"/>
    <cellStyle name="Migliaia 23 8 2" xfId="12038" xr:uid="{00000000-0005-0000-0000-000029280000}"/>
    <cellStyle name="Migliaia 23 8 2 2" xfId="15571" xr:uid="{00000000-0005-0000-0000-00002A280000}"/>
    <cellStyle name="Migliaia 23 8 2 2 2" xfId="20917" xr:uid="{00000000-0005-0000-0000-00002B280000}"/>
    <cellStyle name="Migliaia 23 8 2 2 3" xfId="26219" xr:uid="{00000000-0005-0000-0000-00002C280000}"/>
    <cellStyle name="Migliaia 23 8 2 3" xfId="18266" xr:uid="{00000000-0005-0000-0000-00002D280000}"/>
    <cellStyle name="Migliaia 23 8 2 4" xfId="23568" xr:uid="{00000000-0005-0000-0000-00002E280000}"/>
    <cellStyle name="Migliaia 23 8 3" xfId="13636" xr:uid="{00000000-0005-0000-0000-00002F280000}"/>
    <cellStyle name="Migliaia 23 8 3 2" xfId="19454" xr:uid="{00000000-0005-0000-0000-000030280000}"/>
    <cellStyle name="Migliaia 23 8 3 3" xfId="24756" xr:uid="{00000000-0005-0000-0000-000031280000}"/>
    <cellStyle name="Migliaia 23 8 4" xfId="16803" xr:uid="{00000000-0005-0000-0000-000032280000}"/>
    <cellStyle name="Migliaia 23 8 5" xfId="22105" xr:uid="{00000000-0005-0000-0000-000033280000}"/>
    <cellStyle name="Migliaia 23 9" xfId="3023" xr:uid="{00000000-0005-0000-0000-000034280000}"/>
    <cellStyle name="Migliaia 23 9 2" xfId="13637" xr:uid="{00000000-0005-0000-0000-000035280000}"/>
    <cellStyle name="Migliaia 23 9 2 2" xfId="19455" xr:uid="{00000000-0005-0000-0000-000036280000}"/>
    <cellStyle name="Migliaia 23 9 2 3" xfId="24757" xr:uid="{00000000-0005-0000-0000-000037280000}"/>
    <cellStyle name="Migliaia 23 9 3" xfId="16804" xr:uid="{00000000-0005-0000-0000-000038280000}"/>
    <cellStyle name="Migliaia 23 9 4" xfId="22106" xr:uid="{00000000-0005-0000-0000-000039280000}"/>
    <cellStyle name="Migliaia 24" xfId="282" xr:uid="{00000000-0005-0000-0000-00003A280000}"/>
    <cellStyle name="Migliaia 24 10" xfId="13638" xr:uid="{00000000-0005-0000-0000-00003B280000}"/>
    <cellStyle name="Migliaia 24 10 2" xfId="19456" xr:uid="{00000000-0005-0000-0000-00003C280000}"/>
    <cellStyle name="Migliaia 24 10 3" xfId="24758" xr:uid="{00000000-0005-0000-0000-00003D280000}"/>
    <cellStyle name="Migliaia 24 11" xfId="16805" xr:uid="{00000000-0005-0000-0000-00003E280000}"/>
    <cellStyle name="Migliaia 24 12" xfId="22107" xr:uid="{00000000-0005-0000-0000-00003F280000}"/>
    <cellStyle name="Migliaia 24 13" xfId="3024" xr:uid="{00000000-0005-0000-0000-000040280000}"/>
    <cellStyle name="Migliaia 24 2" xfId="283" xr:uid="{00000000-0005-0000-0000-000041280000}"/>
    <cellStyle name="Migliaia 24 2 2" xfId="3026" xr:uid="{00000000-0005-0000-0000-000042280000}"/>
    <cellStyle name="Migliaia 24 2 2 2" xfId="3027" xr:uid="{00000000-0005-0000-0000-000043280000}"/>
    <cellStyle name="Migliaia 24 2 2 2 2" xfId="13639" xr:uid="{00000000-0005-0000-0000-000044280000}"/>
    <cellStyle name="Migliaia 24 2 2 2 2 2" xfId="19457" xr:uid="{00000000-0005-0000-0000-000045280000}"/>
    <cellStyle name="Migliaia 24 2 2 2 2 3" xfId="24759" xr:uid="{00000000-0005-0000-0000-000046280000}"/>
    <cellStyle name="Migliaia 24 2 2 2 3" xfId="16806" xr:uid="{00000000-0005-0000-0000-000047280000}"/>
    <cellStyle name="Migliaia 24 2 2 2 4" xfId="22108" xr:uid="{00000000-0005-0000-0000-000048280000}"/>
    <cellStyle name="Migliaia 24 2 2 3" xfId="12039" xr:uid="{00000000-0005-0000-0000-000049280000}"/>
    <cellStyle name="Migliaia 24 2 2 3 2" xfId="15572" xr:uid="{00000000-0005-0000-0000-00004A280000}"/>
    <cellStyle name="Migliaia 24 2 2 3 2 2" xfId="20918" xr:uid="{00000000-0005-0000-0000-00004B280000}"/>
    <cellStyle name="Migliaia 24 2 2 3 2 3" xfId="26220" xr:uid="{00000000-0005-0000-0000-00004C280000}"/>
    <cellStyle name="Migliaia 24 2 2 3 3" xfId="18267" xr:uid="{00000000-0005-0000-0000-00004D280000}"/>
    <cellStyle name="Migliaia 24 2 2 3 4" xfId="23569" xr:uid="{00000000-0005-0000-0000-00004E280000}"/>
    <cellStyle name="Migliaia 24 2 3" xfId="3028" xr:uid="{00000000-0005-0000-0000-00004F280000}"/>
    <cellStyle name="Migliaia 24 2 3 2" xfId="12040" xr:uid="{00000000-0005-0000-0000-000050280000}"/>
    <cellStyle name="Migliaia 24 2 3 2 2" xfId="15573" xr:uid="{00000000-0005-0000-0000-000051280000}"/>
    <cellStyle name="Migliaia 24 2 3 2 2 2" xfId="20919" xr:uid="{00000000-0005-0000-0000-000052280000}"/>
    <cellStyle name="Migliaia 24 2 3 2 2 3" xfId="26221" xr:uid="{00000000-0005-0000-0000-000053280000}"/>
    <cellStyle name="Migliaia 24 2 3 2 3" xfId="18268" xr:uid="{00000000-0005-0000-0000-000054280000}"/>
    <cellStyle name="Migliaia 24 2 3 2 4" xfId="23570" xr:uid="{00000000-0005-0000-0000-000055280000}"/>
    <cellStyle name="Migliaia 24 2 3 3" xfId="13640" xr:uid="{00000000-0005-0000-0000-000056280000}"/>
    <cellStyle name="Migliaia 24 2 3 3 2" xfId="19458" xr:uid="{00000000-0005-0000-0000-000057280000}"/>
    <cellStyle name="Migliaia 24 2 3 3 3" xfId="24760" xr:uid="{00000000-0005-0000-0000-000058280000}"/>
    <cellStyle name="Migliaia 24 2 3 4" xfId="16807" xr:uid="{00000000-0005-0000-0000-000059280000}"/>
    <cellStyle name="Migliaia 24 2 3 5" xfId="22109" xr:uid="{00000000-0005-0000-0000-00005A280000}"/>
    <cellStyle name="Migliaia 24 2 4" xfId="3029" xr:uid="{00000000-0005-0000-0000-00005B280000}"/>
    <cellStyle name="Migliaia 24 2 4 2" xfId="13641" xr:uid="{00000000-0005-0000-0000-00005C280000}"/>
    <cellStyle name="Migliaia 24 2 4 2 2" xfId="19459" xr:uid="{00000000-0005-0000-0000-00005D280000}"/>
    <cellStyle name="Migliaia 24 2 4 2 3" xfId="24761" xr:uid="{00000000-0005-0000-0000-00005E280000}"/>
    <cellStyle name="Migliaia 24 2 4 3" xfId="16808" xr:uid="{00000000-0005-0000-0000-00005F280000}"/>
    <cellStyle name="Migliaia 24 2 4 4" xfId="22110" xr:uid="{00000000-0005-0000-0000-000060280000}"/>
    <cellStyle name="Migliaia 24 2 5" xfId="3030" xr:uid="{00000000-0005-0000-0000-000061280000}"/>
    <cellStyle name="Migliaia 24 2 5 2" xfId="13642" xr:uid="{00000000-0005-0000-0000-000062280000}"/>
    <cellStyle name="Migliaia 24 2 5 2 2" xfId="19460" xr:uid="{00000000-0005-0000-0000-000063280000}"/>
    <cellStyle name="Migliaia 24 2 5 2 3" xfId="24762" xr:uid="{00000000-0005-0000-0000-000064280000}"/>
    <cellStyle name="Migliaia 24 2 5 3" xfId="16809" xr:uid="{00000000-0005-0000-0000-000065280000}"/>
    <cellStyle name="Migliaia 24 2 5 4" xfId="22111" xr:uid="{00000000-0005-0000-0000-000066280000}"/>
    <cellStyle name="Migliaia 24 2 6" xfId="3031" xr:uid="{00000000-0005-0000-0000-000067280000}"/>
    <cellStyle name="Migliaia 24 2 6 2" xfId="13643" xr:uid="{00000000-0005-0000-0000-000068280000}"/>
    <cellStyle name="Migliaia 24 2 6 2 2" xfId="19461" xr:uid="{00000000-0005-0000-0000-000069280000}"/>
    <cellStyle name="Migliaia 24 2 6 2 3" xfId="24763" xr:uid="{00000000-0005-0000-0000-00006A280000}"/>
    <cellStyle name="Migliaia 24 2 6 3" xfId="16810" xr:uid="{00000000-0005-0000-0000-00006B280000}"/>
    <cellStyle name="Migliaia 24 2 6 4" xfId="22112" xr:uid="{00000000-0005-0000-0000-00006C280000}"/>
    <cellStyle name="Migliaia 24 2 7" xfId="3025" xr:uid="{00000000-0005-0000-0000-00006D280000}"/>
    <cellStyle name="Migliaia 24 3" xfId="3032" xr:uid="{00000000-0005-0000-0000-00006E280000}"/>
    <cellStyle name="Migliaia 24 3 2" xfId="3033" xr:uid="{00000000-0005-0000-0000-00006F280000}"/>
    <cellStyle name="Migliaia 24 3 2 2" xfId="3034" xr:uid="{00000000-0005-0000-0000-000070280000}"/>
    <cellStyle name="Migliaia 24 3 2 2 2" xfId="3035" xr:uid="{00000000-0005-0000-0000-000071280000}"/>
    <cellStyle name="Migliaia 24 3 2 2 2 2" xfId="13644" xr:uid="{00000000-0005-0000-0000-000072280000}"/>
    <cellStyle name="Migliaia 24 3 2 2 2 2 2" xfId="19462" xr:uid="{00000000-0005-0000-0000-000073280000}"/>
    <cellStyle name="Migliaia 24 3 2 2 2 2 3" xfId="24764" xr:uid="{00000000-0005-0000-0000-000074280000}"/>
    <cellStyle name="Migliaia 24 3 2 2 2 3" xfId="16811" xr:uid="{00000000-0005-0000-0000-000075280000}"/>
    <cellStyle name="Migliaia 24 3 2 2 2 4" xfId="22113" xr:uid="{00000000-0005-0000-0000-000076280000}"/>
    <cellStyle name="Migliaia 24 3 2 3" xfId="3036" xr:uid="{00000000-0005-0000-0000-000077280000}"/>
    <cellStyle name="Migliaia 24 3 2 3 2" xfId="13645" xr:uid="{00000000-0005-0000-0000-000078280000}"/>
    <cellStyle name="Migliaia 24 3 2 3 2 2" xfId="19463" xr:uid="{00000000-0005-0000-0000-000079280000}"/>
    <cellStyle name="Migliaia 24 3 2 3 2 3" xfId="24765" xr:uid="{00000000-0005-0000-0000-00007A280000}"/>
    <cellStyle name="Migliaia 24 3 2 3 3" xfId="16812" xr:uid="{00000000-0005-0000-0000-00007B280000}"/>
    <cellStyle name="Migliaia 24 3 2 3 4" xfId="22114" xr:uid="{00000000-0005-0000-0000-00007C280000}"/>
    <cellStyle name="Migliaia 24 3 2 4" xfId="3037" xr:uid="{00000000-0005-0000-0000-00007D280000}"/>
    <cellStyle name="Migliaia 24 3 2 4 2" xfId="13646" xr:uid="{00000000-0005-0000-0000-00007E280000}"/>
    <cellStyle name="Migliaia 24 3 2 4 2 2" xfId="19464" xr:uid="{00000000-0005-0000-0000-00007F280000}"/>
    <cellStyle name="Migliaia 24 3 2 4 2 3" xfId="24766" xr:uid="{00000000-0005-0000-0000-000080280000}"/>
    <cellStyle name="Migliaia 24 3 2 4 3" xfId="16813" xr:uid="{00000000-0005-0000-0000-000081280000}"/>
    <cellStyle name="Migliaia 24 3 2 4 4" xfId="22115" xr:uid="{00000000-0005-0000-0000-000082280000}"/>
    <cellStyle name="Migliaia 24 3 2 5" xfId="3038" xr:uid="{00000000-0005-0000-0000-000083280000}"/>
    <cellStyle name="Migliaia 24 3 2 5 2" xfId="13647" xr:uid="{00000000-0005-0000-0000-000084280000}"/>
    <cellStyle name="Migliaia 24 3 2 5 2 2" xfId="19465" xr:uid="{00000000-0005-0000-0000-000085280000}"/>
    <cellStyle name="Migliaia 24 3 2 5 2 3" xfId="24767" xr:uid="{00000000-0005-0000-0000-000086280000}"/>
    <cellStyle name="Migliaia 24 3 2 5 3" xfId="16814" xr:uid="{00000000-0005-0000-0000-000087280000}"/>
    <cellStyle name="Migliaia 24 3 2 5 4" xfId="22116" xr:uid="{00000000-0005-0000-0000-000088280000}"/>
    <cellStyle name="Migliaia 24 3 2 6" xfId="3039" xr:uid="{00000000-0005-0000-0000-000089280000}"/>
    <cellStyle name="Migliaia 24 3 2 6 2" xfId="13648" xr:uid="{00000000-0005-0000-0000-00008A280000}"/>
    <cellStyle name="Migliaia 24 3 2 6 2 2" xfId="19466" xr:uid="{00000000-0005-0000-0000-00008B280000}"/>
    <cellStyle name="Migliaia 24 3 2 6 2 3" xfId="24768" xr:uid="{00000000-0005-0000-0000-00008C280000}"/>
    <cellStyle name="Migliaia 24 3 2 6 3" xfId="16815" xr:uid="{00000000-0005-0000-0000-00008D280000}"/>
    <cellStyle name="Migliaia 24 3 2 6 4" xfId="22117" xr:uid="{00000000-0005-0000-0000-00008E280000}"/>
    <cellStyle name="Migliaia 24 3 3" xfId="3040" xr:uid="{00000000-0005-0000-0000-00008F280000}"/>
    <cellStyle name="Migliaia 24 3 3 2" xfId="3041" xr:uid="{00000000-0005-0000-0000-000090280000}"/>
    <cellStyle name="Migliaia 24 3 3 2 2" xfId="13650" xr:uid="{00000000-0005-0000-0000-000091280000}"/>
    <cellStyle name="Migliaia 24 3 3 2 2 2" xfId="19468" xr:uid="{00000000-0005-0000-0000-000092280000}"/>
    <cellStyle name="Migliaia 24 3 3 2 2 3" xfId="24770" xr:uid="{00000000-0005-0000-0000-000093280000}"/>
    <cellStyle name="Migliaia 24 3 3 2 3" xfId="16817" xr:uid="{00000000-0005-0000-0000-000094280000}"/>
    <cellStyle name="Migliaia 24 3 3 2 4" xfId="22119" xr:uid="{00000000-0005-0000-0000-000095280000}"/>
    <cellStyle name="Migliaia 24 3 3 3" xfId="3042" xr:uid="{00000000-0005-0000-0000-000096280000}"/>
    <cellStyle name="Migliaia 24 3 3 3 2" xfId="13651" xr:uid="{00000000-0005-0000-0000-000097280000}"/>
    <cellStyle name="Migliaia 24 3 3 3 2 2" xfId="19469" xr:uid="{00000000-0005-0000-0000-000098280000}"/>
    <cellStyle name="Migliaia 24 3 3 3 2 3" xfId="24771" xr:uid="{00000000-0005-0000-0000-000099280000}"/>
    <cellStyle name="Migliaia 24 3 3 3 3" xfId="16818" xr:uid="{00000000-0005-0000-0000-00009A280000}"/>
    <cellStyle name="Migliaia 24 3 3 3 4" xfId="22120" xr:uid="{00000000-0005-0000-0000-00009B280000}"/>
    <cellStyle name="Migliaia 24 3 3 4" xfId="3043" xr:uid="{00000000-0005-0000-0000-00009C280000}"/>
    <cellStyle name="Migliaia 24 3 3 4 2" xfId="13652" xr:uid="{00000000-0005-0000-0000-00009D280000}"/>
    <cellStyle name="Migliaia 24 3 3 4 2 2" xfId="19470" xr:uid="{00000000-0005-0000-0000-00009E280000}"/>
    <cellStyle name="Migliaia 24 3 3 4 2 3" xfId="24772" xr:uid="{00000000-0005-0000-0000-00009F280000}"/>
    <cellStyle name="Migliaia 24 3 3 4 3" xfId="16819" xr:uid="{00000000-0005-0000-0000-0000A0280000}"/>
    <cellStyle name="Migliaia 24 3 3 4 4" xfId="22121" xr:uid="{00000000-0005-0000-0000-0000A1280000}"/>
    <cellStyle name="Migliaia 24 3 3 5" xfId="3044" xr:uid="{00000000-0005-0000-0000-0000A2280000}"/>
    <cellStyle name="Migliaia 24 3 3 5 2" xfId="13653" xr:uid="{00000000-0005-0000-0000-0000A3280000}"/>
    <cellStyle name="Migliaia 24 3 3 5 2 2" xfId="19471" xr:uid="{00000000-0005-0000-0000-0000A4280000}"/>
    <cellStyle name="Migliaia 24 3 3 5 2 3" xfId="24773" xr:uid="{00000000-0005-0000-0000-0000A5280000}"/>
    <cellStyle name="Migliaia 24 3 3 5 3" xfId="16820" xr:uid="{00000000-0005-0000-0000-0000A6280000}"/>
    <cellStyle name="Migliaia 24 3 3 5 4" xfId="22122" xr:uid="{00000000-0005-0000-0000-0000A7280000}"/>
    <cellStyle name="Migliaia 24 3 3 6" xfId="13649" xr:uid="{00000000-0005-0000-0000-0000A8280000}"/>
    <cellStyle name="Migliaia 24 3 3 6 2" xfId="19467" xr:uid="{00000000-0005-0000-0000-0000A9280000}"/>
    <cellStyle name="Migliaia 24 3 3 6 3" xfId="24769" xr:uid="{00000000-0005-0000-0000-0000AA280000}"/>
    <cellStyle name="Migliaia 24 3 3 7" xfId="16816" xr:uid="{00000000-0005-0000-0000-0000AB280000}"/>
    <cellStyle name="Migliaia 24 3 3 8" xfId="22118" xr:uid="{00000000-0005-0000-0000-0000AC280000}"/>
    <cellStyle name="Migliaia 24 3 4" xfId="3045" xr:uid="{00000000-0005-0000-0000-0000AD280000}"/>
    <cellStyle name="Migliaia 24 3 4 2" xfId="12041" xr:uid="{00000000-0005-0000-0000-0000AE280000}"/>
    <cellStyle name="Migliaia 24 3 4 3" xfId="12042" xr:uid="{00000000-0005-0000-0000-0000AF280000}"/>
    <cellStyle name="Migliaia 24 3 4 3 2" xfId="15574" xr:uid="{00000000-0005-0000-0000-0000B0280000}"/>
    <cellStyle name="Migliaia 24 3 4 3 2 2" xfId="20920" xr:uid="{00000000-0005-0000-0000-0000B1280000}"/>
    <cellStyle name="Migliaia 24 3 4 3 2 3" xfId="26222" xr:uid="{00000000-0005-0000-0000-0000B2280000}"/>
    <cellStyle name="Migliaia 24 3 4 3 3" xfId="18269" xr:uid="{00000000-0005-0000-0000-0000B3280000}"/>
    <cellStyle name="Migliaia 24 3 4 3 4" xfId="23571" xr:uid="{00000000-0005-0000-0000-0000B4280000}"/>
    <cellStyle name="Migliaia 24 3 4 4" xfId="13654" xr:uid="{00000000-0005-0000-0000-0000B5280000}"/>
    <cellStyle name="Migliaia 24 3 4 4 2" xfId="19472" xr:uid="{00000000-0005-0000-0000-0000B6280000}"/>
    <cellStyle name="Migliaia 24 3 4 4 3" xfId="24774" xr:uid="{00000000-0005-0000-0000-0000B7280000}"/>
    <cellStyle name="Migliaia 24 3 4 5" xfId="16821" xr:uid="{00000000-0005-0000-0000-0000B8280000}"/>
    <cellStyle name="Migliaia 24 3 4 6" xfId="22123" xr:uid="{00000000-0005-0000-0000-0000B9280000}"/>
    <cellStyle name="Migliaia 24 3 5" xfId="3046" xr:uid="{00000000-0005-0000-0000-0000BA280000}"/>
    <cellStyle name="Migliaia 24 3 5 2" xfId="12043" xr:uid="{00000000-0005-0000-0000-0000BB280000}"/>
    <cellStyle name="Migliaia 24 3 5 2 2" xfId="15575" xr:uid="{00000000-0005-0000-0000-0000BC280000}"/>
    <cellStyle name="Migliaia 24 3 5 2 2 2" xfId="20921" xr:uid="{00000000-0005-0000-0000-0000BD280000}"/>
    <cellStyle name="Migliaia 24 3 5 2 2 3" xfId="26223" xr:uid="{00000000-0005-0000-0000-0000BE280000}"/>
    <cellStyle name="Migliaia 24 3 5 2 3" xfId="18270" xr:uid="{00000000-0005-0000-0000-0000BF280000}"/>
    <cellStyle name="Migliaia 24 3 5 2 4" xfId="23572" xr:uid="{00000000-0005-0000-0000-0000C0280000}"/>
    <cellStyle name="Migliaia 24 3 5 3" xfId="13655" xr:uid="{00000000-0005-0000-0000-0000C1280000}"/>
    <cellStyle name="Migliaia 24 3 5 3 2" xfId="19473" xr:uid="{00000000-0005-0000-0000-0000C2280000}"/>
    <cellStyle name="Migliaia 24 3 5 3 3" xfId="24775" xr:uid="{00000000-0005-0000-0000-0000C3280000}"/>
    <cellStyle name="Migliaia 24 3 5 4" xfId="16822" xr:uid="{00000000-0005-0000-0000-0000C4280000}"/>
    <cellStyle name="Migliaia 24 3 5 5" xfId="22124" xr:uid="{00000000-0005-0000-0000-0000C5280000}"/>
    <cellStyle name="Migliaia 24 3 6" xfId="3047" xr:uid="{00000000-0005-0000-0000-0000C6280000}"/>
    <cellStyle name="Migliaia 24 3 6 2" xfId="13656" xr:uid="{00000000-0005-0000-0000-0000C7280000}"/>
    <cellStyle name="Migliaia 24 3 6 2 2" xfId="19474" xr:uid="{00000000-0005-0000-0000-0000C8280000}"/>
    <cellStyle name="Migliaia 24 3 6 2 3" xfId="24776" xr:uid="{00000000-0005-0000-0000-0000C9280000}"/>
    <cellStyle name="Migliaia 24 3 6 3" xfId="16823" xr:uid="{00000000-0005-0000-0000-0000CA280000}"/>
    <cellStyle name="Migliaia 24 3 6 4" xfId="22125" xr:uid="{00000000-0005-0000-0000-0000CB280000}"/>
    <cellStyle name="Migliaia 24 3 7" xfId="3048" xr:uid="{00000000-0005-0000-0000-0000CC280000}"/>
    <cellStyle name="Migliaia 24 3 7 2" xfId="13657" xr:uid="{00000000-0005-0000-0000-0000CD280000}"/>
    <cellStyle name="Migliaia 24 3 7 2 2" xfId="19475" xr:uid="{00000000-0005-0000-0000-0000CE280000}"/>
    <cellStyle name="Migliaia 24 3 7 2 3" xfId="24777" xr:uid="{00000000-0005-0000-0000-0000CF280000}"/>
    <cellStyle name="Migliaia 24 3 7 3" xfId="16824" xr:uid="{00000000-0005-0000-0000-0000D0280000}"/>
    <cellStyle name="Migliaia 24 3 7 4" xfId="22126" xr:uid="{00000000-0005-0000-0000-0000D1280000}"/>
    <cellStyle name="Migliaia 24 3 8" xfId="3049" xr:uid="{00000000-0005-0000-0000-0000D2280000}"/>
    <cellStyle name="Migliaia 24 3 8 2" xfId="13658" xr:uid="{00000000-0005-0000-0000-0000D3280000}"/>
    <cellStyle name="Migliaia 24 3 8 2 2" xfId="19476" xr:uid="{00000000-0005-0000-0000-0000D4280000}"/>
    <cellStyle name="Migliaia 24 3 8 2 3" xfId="24778" xr:uid="{00000000-0005-0000-0000-0000D5280000}"/>
    <cellStyle name="Migliaia 24 3 8 3" xfId="16825" xr:uid="{00000000-0005-0000-0000-0000D6280000}"/>
    <cellStyle name="Migliaia 24 3 8 4" xfId="22127" xr:uid="{00000000-0005-0000-0000-0000D7280000}"/>
    <cellStyle name="Migliaia 24 4" xfId="3050" xr:uid="{00000000-0005-0000-0000-0000D8280000}"/>
    <cellStyle name="Migliaia 24 4 2" xfId="3051" xr:uid="{00000000-0005-0000-0000-0000D9280000}"/>
    <cellStyle name="Migliaia 24 4 2 2" xfId="3052" xr:uid="{00000000-0005-0000-0000-0000DA280000}"/>
    <cellStyle name="Migliaia 24 4 2 2 2" xfId="13659" xr:uid="{00000000-0005-0000-0000-0000DB280000}"/>
    <cellStyle name="Migliaia 24 4 2 2 2 2" xfId="19477" xr:uid="{00000000-0005-0000-0000-0000DC280000}"/>
    <cellStyle name="Migliaia 24 4 2 2 2 3" xfId="24779" xr:uid="{00000000-0005-0000-0000-0000DD280000}"/>
    <cellStyle name="Migliaia 24 4 2 2 3" xfId="16826" xr:uid="{00000000-0005-0000-0000-0000DE280000}"/>
    <cellStyle name="Migliaia 24 4 2 2 4" xfId="22128" xr:uid="{00000000-0005-0000-0000-0000DF280000}"/>
    <cellStyle name="Migliaia 24 4 2 3" xfId="3053" xr:uid="{00000000-0005-0000-0000-0000E0280000}"/>
    <cellStyle name="Migliaia 24 4 2 3 2" xfId="13660" xr:uid="{00000000-0005-0000-0000-0000E1280000}"/>
    <cellStyle name="Migliaia 24 4 2 3 2 2" xfId="19478" xr:uid="{00000000-0005-0000-0000-0000E2280000}"/>
    <cellStyle name="Migliaia 24 4 2 3 2 3" xfId="24780" xr:uid="{00000000-0005-0000-0000-0000E3280000}"/>
    <cellStyle name="Migliaia 24 4 2 3 3" xfId="16827" xr:uid="{00000000-0005-0000-0000-0000E4280000}"/>
    <cellStyle name="Migliaia 24 4 2 3 4" xfId="22129" xr:uid="{00000000-0005-0000-0000-0000E5280000}"/>
    <cellStyle name="Migliaia 24 4 3" xfId="3054" xr:uid="{00000000-0005-0000-0000-0000E6280000}"/>
    <cellStyle name="Migliaia 24 4 3 2" xfId="13661" xr:uid="{00000000-0005-0000-0000-0000E7280000}"/>
    <cellStyle name="Migliaia 24 4 3 2 2" xfId="19479" xr:uid="{00000000-0005-0000-0000-0000E8280000}"/>
    <cellStyle name="Migliaia 24 4 3 2 3" xfId="24781" xr:uid="{00000000-0005-0000-0000-0000E9280000}"/>
    <cellStyle name="Migliaia 24 4 3 3" xfId="16828" xr:uid="{00000000-0005-0000-0000-0000EA280000}"/>
    <cellStyle name="Migliaia 24 4 3 4" xfId="22130" xr:uid="{00000000-0005-0000-0000-0000EB280000}"/>
    <cellStyle name="Migliaia 24 4 4" xfId="3055" xr:uid="{00000000-0005-0000-0000-0000EC280000}"/>
    <cellStyle name="Migliaia 24 4 4 2" xfId="13662" xr:uid="{00000000-0005-0000-0000-0000ED280000}"/>
    <cellStyle name="Migliaia 24 4 4 2 2" xfId="19480" xr:uid="{00000000-0005-0000-0000-0000EE280000}"/>
    <cellStyle name="Migliaia 24 4 4 2 3" xfId="24782" xr:uid="{00000000-0005-0000-0000-0000EF280000}"/>
    <cellStyle name="Migliaia 24 4 4 3" xfId="16829" xr:uid="{00000000-0005-0000-0000-0000F0280000}"/>
    <cellStyle name="Migliaia 24 4 4 4" xfId="22131" xr:uid="{00000000-0005-0000-0000-0000F1280000}"/>
    <cellStyle name="Migliaia 24 4 5" xfId="3056" xr:uid="{00000000-0005-0000-0000-0000F2280000}"/>
    <cellStyle name="Migliaia 24 4 5 2" xfId="13663" xr:uid="{00000000-0005-0000-0000-0000F3280000}"/>
    <cellStyle name="Migliaia 24 4 5 2 2" xfId="19481" xr:uid="{00000000-0005-0000-0000-0000F4280000}"/>
    <cellStyle name="Migliaia 24 4 5 2 3" xfId="24783" xr:uid="{00000000-0005-0000-0000-0000F5280000}"/>
    <cellStyle name="Migliaia 24 4 5 3" xfId="16830" xr:uid="{00000000-0005-0000-0000-0000F6280000}"/>
    <cellStyle name="Migliaia 24 4 5 4" xfId="22132" xr:uid="{00000000-0005-0000-0000-0000F7280000}"/>
    <cellStyle name="Migliaia 24 4 6" xfId="3057" xr:uid="{00000000-0005-0000-0000-0000F8280000}"/>
    <cellStyle name="Migliaia 24 4 6 2" xfId="13664" xr:uid="{00000000-0005-0000-0000-0000F9280000}"/>
    <cellStyle name="Migliaia 24 4 6 2 2" xfId="19482" xr:uid="{00000000-0005-0000-0000-0000FA280000}"/>
    <cellStyle name="Migliaia 24 4 6 2 3" xfId="24784" xr:uid="{00000000-0005-0000-0000-0000FB280000}"/>
    <cellStyle name="Migliaia 24 4 6 3" xfId="16831" xr:uid="{00000000-0005-0000-0000-0000FC280000}"/>
    <cellStyle name="Migliaia 24 4 6 4" xfId="22133" xr:uid="{00000000-0005-0000-0000-0000FD280000}"/>
    <cellStyle name="Migliaia 24 4 7" xfId="3058" xr:uid="{00000000-0005-0000-0000-0000FE280000}"/>
    <cellStyle name="Migliaia 24 4 7 2" xfId="13665" xr:uid="{00000000-0005-0000-0000-0000FF280000}"/>
    <cellStyle name="Migliaia 24 4 7 2 2" xfId="19483" xr:uid="{00000000-0005-0000-0000-000000290000}"/>
    <cellStyle name="Migliaia 24 4 7 2 3" xfId="24785" xr:uid="{00000000-0005-0000-0000-000001290000}"/>
    <cellStyle name="Migliaia 24 4 7 3" xfId="16832" xr:uid="{00000000-0005-0000-0000-000002290000}"/>
    <cellStyle name="Migliaia 24 4 7 4" xfId="22134" xr:uid="{00000000-0005-0000-0000-000003290000}"/>
    <cellStyle name="Migliaia 24 5" xfId="3059" xr:uid="{00000000-0005-0000-0000-000004290000}"/>
    <cellStyle name="Migliaia 24 5 2" xfId="3060" xr:uid="{00000000-0005-0000-0000-000005290000}"/>
    <cellStyle name="Migliaia 24 5 2 2" xfId="13666" xr:uid="{00000000-0005-0000-0000-000006290000}"/>
    <cellStyle name="Migliaia 24 5 2 2 2" xfId="19484" xr:uid="{00000000-0005-0000-0000-000007290000}"/>
    <cellStyle name="Migliaia 24 5 2 2 3" xfId="24786" xr:uid="{00000000-0005-0000-0000-000008290000}"/>
    <cellStyle name="Migliaia 24 5 2 3" xfId="16833" xr:uid="{00000000-0005-0000-0000-000009290000}"/>
    <cellStyle name="Migliaia 24 5 2 4" xfId="22135" xr:uid="{00000000-0005-0000-0000-00000A290000}"/>
    <cellStyle name="Migliaia 24 5 3" xfId="3061" xr:uid="{00000000-0005-0000-0000-00000B290000}"/>
    <cellStyle name="Migliaia 24 5 3 2" xfId="13667" xr:uid="{00000000-0005-0000-0000-00000C290000}"/>
    <cellStyle name="Migliaia 24 5 3 2 2" xfId="19485" xr:uid="{00000000-0005-0000-0000-00000D290000}"/>
    <cellStyle name="Migliaia 24 5 3 2 3" xfId="24787" xr:uid="{00000000-0005-0000-0000-00000E290000}"/>
    <cellStyle name="Migliaia 24 5 3 3" xfId="16834" xr:uid="{00000000-0005-0000-0000-00000F290000}"/>
    <cellStyle name="Migliaia 24 5 3 4" xfId="22136" xr:uid="{00000000-0005-0000-0000-000010290000}"/>
    <cellStyle name="Migliaia 24 5 4" xfId="3062" xr:uid="{00000000-0005-0000-0000-000011290000}"/>
    <cellStyle name="Migliaia 24 5 4 2" xfId="13668" xr:uid="{00000000-0005-0000-0000-000012290000}"/>
    <cellStyle name="Migliaia 24 5 4 2 2" xfId="19486" xr:uid="{00000000-0005-0000-0000-000013290000}"/>
    <cellStyle name="Migliaia 24 5 4 2 3" xfId="24788" xr:uid="{00000000-0005-0000-0000-000014290000}"/>
    <cellStyle name="Migliaia 24 5 4 3" xfId="16835" xr:uid="{00000000-0005-0000-0000-000015290000}"/>
    <cellStyle name="Migliaia 24 5 4 4" xfId="22137" xr:uid="{00000000-0005-0000-0000-000016290000}"/>
    <cellStyle name="Migliaia 24 5 5" xfId="3063" xr:uid="{00000000-0005-0000-0000-000017290000}"/>
    <cellStyle name="Migliaia 24 5 5 2" xfId="13669" xr:uid="{00000000-0005-0000-0000-000018290000}"/>
    <cellStyle name="Migliaia 24 5 5 2 2" xfId="19487" xr:uid="{00000000-0005-0000-0000-000019290000}"/>
    <cellStyle name="Migliaia 24 5 5 2 3" xfId="24789" xr:uid="{00000000-0005-0000-0000-00001A290000}"/>
    <cellStyle name="Migliaia 24 5 5 3" xfId="16836" xr:uid="{00000000-0005-0000-0000-00001B290000}"/>
    <cellStyle name="Migliaia 24 5 5 4" xfId="22138" xr:uid="{00000000-0005-0000-0000-00001C290000}"/>
    <cellStyle name="Migliaia 24 5 6" xfId="3064" xr:uid="{00000000-0005-0000-0000-00001D290000}"/>
    <cellStyle name="Migliaia 24 5 6 2" xfId="13670" xr:uid="{00000000-0005-0000-0000-00001E290000}"/>
    <cellStyle name="Migliaia 24 5 6 2 2" xfId="19488" xr:uid="{00000000-0005-0000-0000-00001F290000}"/>
    <cellStyle name="Migliaia 24 5 6 2 3" xfId="24790" xr:uid="{00000000-0005-0000-0000-000020290000}"/>
    <cellStyle name="Migliaia 24 5 6 3" xfId="16837" xr:uid="{00000000-0005-0000-0000-000021290000}"/>
    <cellStyle name="Migliaia 24 5 6 4" xfId="22139" xr:uid="{00000000-0005-0000-0000-000022290000}"/>
    <cellStyle name="Migliaia 24 6" xfId="3065" xr:uid="{00000000-0005-0000-0000-000023290000}"/>
    <cellStyle name="Migliaia 24 6 2" xfId="12044" xr:uid="{00000000-0005-0000-0000-000024290000}"/>
    <cellStyle name="Migliaia 24 6 3" xfId="12045" xr:uid="{00000000-0005-0000-0000-000025290000}"/>
    <cellStyle name="Migliaia 24 6 3 2" xfId="15576" xr:uid="{00000000-0005-0000-0000-000026290000}"/>
    <cellStyle name="Migliaia 24 6 3 2 2" xfId="20922" xr:uid="{00000000-0005-0000-0000-000027290000}"/>
    <cellStyle name="Migliaia 24 6 3 2 3" xfId="26224" xr:uid="{00000000-0005-0000-0000-000028290000}"/>
    <cellStyle name="Migliaia 24 6 3 3" xfId="18271" xr:uid="{00000000-0005-0000-0000-000029290000}"/>
    <cellStyle name="Migliaia 24 6 3 4" xfId="23573" xr:uid="{00000000-0005-0000-0000-00002A290000}"/>
    <cellStyle name="Migliaia 24 6 4" xfId="13671" xr:uid="{00000000-0005-0000-0000-00002B290000}"/>
    <cellStyle name="Migliaia 24 6 4 2" xfId="19489" xr:uid="{00000000-0005-0000-0000-00002C290000}"/>
    <cellStyle name="Migliaia 24 6 4 3" xfId="24791" xr:uid="{00000000-0005-0000-0000-00002D290000}"/>
    <cellStyle name="Migliaia 24 6 5" xfId="16838" xr:uid="{00000000-0005-0000-0000-00002E290000}"/>
    <cellStyle name="Migliaia 24 6 6" xfId="22140" xr:uid="{00000000-0005-0000-0000-00002F290000}"/>
    <cellStyle name="Migliaia 24 7" xfId="3066" xr:uid="{00000000-0005-0000-0000-000030290000}"/>
    <cellStyle name="Migliaia 24 7 2" xfId="12046" xr:uid="{00000000-0005-0000-0000-000031290000}"/>
    <cellStyle name="Migliaia 24 7 2 2" xfId="15577" xr:uid="{00000000-0005-0000-0000-000032290000}"/>
    <cellStyle name="Migliaia 24 7 2 2 2" xfId="20923" xr:uid="{00000000-0005-0000-0000-000033290000}"/>
    <cellStyle name="Migliaia 24 7 2 2 3" xfId="26225" xr:uid="{00000000-0005-0000-0000-000034290000}"/>
    <cellStyle name="Migliaia 24 7 2 3" xfId="18272" xr:uid="{00000000-0005-0000-0000-000035290000}"/>
    <cellStyle name="Migliaia 24 7 2 4" xfId="23574" xr:uid="{00000000-0005-0000-0000-000036290000}"/>
    <cellStyle name="Migliaia 24 7 3" xfId="13672" xr:uid="{00000000-0005-0000-0000-000037290000}"/>
    <cellStyle name="Migliaia 24 7 3 2" xfId="19490" xr:uid="{00000000-0005-0000-0000-000038290000}"/>
    <cellStyle name="Migliaia 24 7 3 3" xfId="24792" xr:uid="{00000000-0005-0000-0000-000039290000}"/>
    <cellStyle name="Migliaia 24 7 4" xfId="16839" xr:uid="{00000000-0005-0000-0000-00003A290000}"/>
    <cellStyle name="Migliaia 24 7 5" xfId="22141" xr:uid="{00000000-0005-0000-0000-00003B290000}"/>
    <cellStyle name="Migliaia 24 8" xfId="3067" xr:uid="{00000000-0005-0000-0000-00003C290000}"/>
    <cellStyle name="Migliaia 24 8 2" xfId="12047" xr:uid="{00000000-0005-0000-0000-00003D290000}"/>
    <cellStyle name="Migliaia 24 8 2 2" xfId="15578" xr:uid="{00000000-0005-0000-0000-00003E290000}"/>
    <cellStyle name="Migliaia 24 8 2 2 2" xfId="20924" xr:uid="{00000000-0005-0000-0000-00003F290000}"/>
    <cellStyle name="Migliaia 24 8 2 2 3" xfId="26226" xr:uid="{00000000-0005-0000-0000-000040290000}"/>
    <cellStyle name="Migliaia 24 8 2 3" xfId="18273" xr:uid="{00000000-0005-0000-0000-000041290000}"/>
    <cellStyle name="Migliaia 24 8 2 4" xfId="23575" xr:uid="{00000000-0005-0000-0000-000042290000}"/>
    <cellStyle name="Migliaia 24 8 3" xfId="13673" xr:uid="{00000000-0005-0000-0000-000043290000}"/>
    <cellStyle name="Migliaia 24 8 3 2" xfId="19491" xr:uid="{00000000-0005-0000-0000-000044290000}"/>
    <cellStyle name="Migliaia 24 8 3 3" xfId="24793" xr:uid="{00000000-0005-0000-0000-000045290000}"/>
    <cellStyle name="Migliaia 24 8 4" xfId="16840" xr:uid="{00000000-0005-0000-0000-000046290000}"/>
    <cellStyle name="Migliaia 24 8 5" xfId="22142" xr:uid="{00000000-0005-0000-0000-000047290000}"/>
    <cellStyle name="Migliaia 24 9" xfId="3068" xr:uid="{00000000-0005-0000-0000-000048290000}"/>
    <cellStyle name="Migliaia 24 9 2" xfId="13674" xr:uid="{00000000-0005-0000-0000-000049290000}"/>
    <cellStyle name="Migliaia 24 9 2 2" xfId="19492" xr:uid="{00000000-0005-0000-0000-00004A290000}"/>
    <cellStyle name="Migliaia 24 9 2 3" xfId="24794" xr:uid="{00000000-0005-0000-0000-00004B290000}"/>
    <cellStyle name="Migliaia 24 9 3" xfId="16841" xr:uid="{00000000-0005-0000-0000-00004C290000}"/>
    <cellStyle name="Migliaia 24 9 4" xfId="22143" xr:uid="{00000000-0005-0000-0000-00004D290000}"/>
    <cellStyle name="Migliaia 25" xfId="284" xr:uid="{00000000-0005-0000-0000-00004E290000}"/>
    <cellStyle name="Migliaia 25 10" xfId="13675" xr:uid="{00000000-0005-0000-0000-00004F290000}"/>
    <cellStyle name="Migliaia 25 10 2" xfId="19493" xr:uid="{00000000-0005-0000-0000-000050290000}"/>
    <cellStyle name="Migliaia 25 10 3" xfId="24795" xr:uid="{00000000-0005-0000-0000-000051290000}"/>
    <cellStyle name="Migliaia 25 11" xfId="16842" xr:uid="{00000000-0005-0000-0000-000052290000}"/>
    <cellStyle name="Migliaia 25 12" xfId="22144" xr:uid="{00000000-0005-0000-0000-000053290000}"/>
    <cellStyle name="Migliaia 25 13" xfId="3069" xr:uid="{00000000-0005-0000-0000-000054290000}"/>
    <cellStyle name="Migliaia 25 2" xfId="285" xr:uid="{00000000-0005-0000-0000-000055290000}"/>
    <cellStyle name="Migliaia 25 2 2" xfId="3071" xr:uid="{00000000-0005-0000-0000-000056290000}"/>
    <cellStyle name="Migliaia 25 2 2 2" xfId="3072" xr:uid="{00000000-0005-0000-0000-000057290000}"/>
    <cellStyle name="Migliaia 25 2 2 2 2" xfId="13676" xr:uid="{00000000-0005-0000-0000-000058290000}"/>
    <cellStyle name="Migliaia 25 2 2 2 2 2" xfId="19494" xr:uid="{00000000-0005-0000-0000-000059290000}"/>
    <cellStyle name="Migliaia 25 2 2 2 2 3" xfId="24796" xr:uid="{00000000-0005-0000-0000-00005A290000}"/>
    <cellStyle name="Migliaia 25 2 2 2 3" xfId="16843" xr:uid="{00000000-0005-0000-0000-00005B290000}"/>
    <cellStyle name="Migliaia 25 2 2 2 4" xfId="22145" xr:uid="{00000000-0005-0000-0000-00005C290000}"/>
    <cellStyle name="Migliaia 25 2 2 3" xfId="12048" xr:uid="{00000000-0005-0000-0000-00005D290000}"/>
    <cellStyle name="Migliaia 25 2 2 3 2" xfId="15579" xr:uid="{00000000-0005-0000-0000-00005E290000}"/>
    <cellStyle name="Migliaia 25 2 2 3 2 2" xfId="20925" xr:uid="{00000000-0005-0000-0000-00005F290000}"/>
    <cellStyle name="Migliaia 25 2 2 3 2 3" xfId="26227" xr:uid="{00000000-0005-0000-0000-000060290000}"/>
    <cellStyle name="Migliaia 25 2 2 3 3" xfId="18274" xr:uid="{00000000-0005-0000-0000-000061290000}"/>
    <cellStyle name="Migliaia 25 2 2 3 4" xfId="23576" xr:uid="{00000000-0005-0000-0000-000062290000}"/>
    <cellStyle name="Migliaia 25 2 3" xfId="3073" xr:uid="{00000000-0005-0000-0000-000063290000}"/>
    <cellStyle name="Migliaia 25 2 3 2" xfId="12049" xr:uid="{00000000-0005-0000-0000-000064290000}"/>
    <cellStyle name="Migliaia 25 2 3 2 2" xfId="15580" xr:uid="{00000000-0005-0000-0000-000065290000}"/>
    <cellStyle name="Migliaia 25 2 3 2 2 2" xfId="20926" xr:uid="{00000000-0005-0000-0000-000066290000}"/>
    <cellStyle name="Migliaia 25 2 3 2 2 3" xfId="26228" xr:uid="{00000000-0005-0000-0000-000067290000}"/>
    <cellStyle name="Migliaia 25 2 3 2 3" xfId="18275" xr:uid="{00000000-0005-0000-0000-000068290000}"/>
    <cellStyle name="Migliaia 25 2 3 2 4" xfId="23577" xr:uid="{00000000-0005-0000-0000-000069290000}"/>
    <cellStyle name="Migliaia 25 2 3 3" xfId="13677" xr:uid="{00000000-0005-0000-0000-00006A290000}"/>
    <cellStyle name="Migliaia 25 2 3 3 2" xfId="19495" xr:uid="{00000000-0005-0000-0000-00006B290000}"/>
    <cellStyle name="Migliaia 25 2 3 3 3" xfId="24797" xr:uid="{00000000-0005-0000-0000-00006C290000}"/>
    <cellStyle name="Migliaia 25 2 3 4" xfId="16844" xr:uid="{00000000-0005-0000-0000-00006D290000}"/>
    <cellStyle name="Migliaia 25 2 3 5" xfId="22146" xr:uid="{00000000-0005-0000-0000-00006E290000}"/>
    <cellStyle name="Migliaia 25 2 4" xfId="3074" xr:uid="{00000000-0005-0000-0000-00006F290000}"/>
    <cellStyle name="Migliaia 25 2 4 2" xfId="13678" xr:uid="{00000000-0005-0000-0000-000070290000}"/>
    <cellStyle name="Migliaia 25 2 4 2 2" xfId="19496" xr:uid="{00000000-0005-0000-0000-000071290000}"/>
    <cellStyle name="Migliaia 25 2 4 2 3" xfId="24798" xr:uid="{00000000-0005-0000-0000-000072290000}"/>
    <cellStyle name="Migliaia 25 2 4 3" xfId="16845" xr:uid="{00000000-0005-0000-0000-000073290000}"/>
    <cellStyle name="Migliaia 25 2 4 4" xfId="22147" xr:uid="{00000000-0005-0000-0000-000074290000}"/>
    <cellStyle name="Migliaia 25 2 5" xfId="3075" xr:uid="{00000000-0005-0000-0000-000075290000}"/>
    <cellStyle name="Migliaia 25 2 5 2" xfId="13679" xr:uid="{00000000-0005-0000-0000-000076290000}"/>
    <cellStyle name="Migliaia 25 2 5 2 2" xfId="19497" xr:uid="{00000000-0005-0000-0000-000077290000}"/>
    <cellStyle name="Migliaia 25 2 5 2 3" xfId="24799" xr:uid="{00000000-0005-0000-0000-000078290000}"/>
    <cellStyle name="Migliaia 25 2 5 3" xfId="16846" xr:uid="{00000000-0005-0000-0000-000079290000}"/>
    <cellStyle name="Migliaia 25 2 5 4" xfId="22148" xr:uid="{00000000-0005-0000-0000-00007A290000}"/>
    <cellStyle name="Migliaia 25 2 6" xfId="3076" xr:uid="{00000000-0005-0000-0000-00007B290000}"/>
    <cellStyle name="Migliaia 25 2 6 2" xfId="13680" xr:uid="{00000000-0005-0000-0000-00007C290000}"/>
    <cellStyle name="Migliaia 25 2 6 2 2" xfId="19498" xr:uid="{00000000-0005-0000-0000-00007D290000}"/>
    <cellStyle name="Migliaia 25 2 6 2 3" xfId="24800" xr:uid="{00000000-0005-0000-0000-00007E290000}"/>
    <cellStyle name="Migliaia 25 2 6 3" xfId="16847" xr:uid="{00000000-0005-0000-0000-00007F290000}"/>
    <cellStyle name="Migliaia 25 2 6 4" xfId="22149" xr:uid="{00000000-0005-0000-0000-000080290000}"/>
    <cellStyle name="Migliaia 25 2 7" xfId="3070" xr:uid="{00000000-0005-0000-0000-000081290000}"/>
    <cellStyle name="Migliaia 25 3" xfId="3077" xr:uid="{00000000-0005-0000-0000-000082290000}"/>
    <cellStyle name="Migliaia 25 3 2" xfId="3078" xr:uid="{00000000-0005-0000-0000-000083290000}"/>
    <cellStyle name="Migliaia 25 3 2 2" xfId="3079" xr:uid="{00000000-0005-0000-0000-000084290000}"/>
    <cellStyle name="Migliaia 25 3 2 2 2" xfId="3080" xr:uid="{00000000-0005-0000-0000-000085290000}"/>
    <cellStyle name="Migliaia 25 3 2 2 2 2" xfId="13681" xr:uid="{00000000-0005-0000-0000-000086290000}"/>
    <cellStyle name="Migliaia 25 3 2 2 2 2 2" xfId="19499" xr:uid="{00000000-0005-0000-0000-000087290000}"/>
    <cellStyle name="Migliaia 25 3 2 2 2 2 3" xfId="24801" xr:uid="{00000000-0005-0000-0000-000088290000}"/>
    <cellStyle name="Migliaia 25 3 2 2 2 3" xfId="16848" xr:uid="{00000000-0005-0000-0000-000089290000}"/>
    <cellStyle name="Migliaia 25 3 2 2 2 4" xfId="22150" xr:uid="{00000000-0005-0000-0000-00008A290000}"/>
    <cellStyle name="Migliaia 25 3 2 3" xfId="3081" xr:uid="{00000000-0005-0000-0000-00008B290000}"/>
    <cellStyle name="Migliaia 25 3 2 3 2" xfId="13682" xr:uid="{00000000-0005-0000-0000-00008C290000}"/>
    <cellStyle name="Migliaia 25 3 2 3 2 2" xfId="19500" xr:uid="{00000000-0005-0000-0000-00008D290000}"/>
    <cellStyle name="Migliaia 25 3 2 3 2 3" xfId="24802" xr:uid="{00000000-0005-0000-0000-00008E290000}"/>
    <cellStyle name="Migliaia 25 3 2 3 3" xfId="16849" xr:uid="{00000000-0005-0000-0000-00008F290000}"/>
    <cellStyle name="Migliaia 25 3 2 3 4" xfId="22151" xr:uid="{00000000-0005-0000-0000-000090290000}"/>
    <cellStyle name="Migliaia 25 3 2 4" xfId="3082" xr:uid="{00000000-0005-0000-0000-000091290000}"/>
    <cellStyle name="Migliaia 25 3 2 4 2" xfId="13683" xr:uid="{00000000-0005-0000-0000-000092290000}"/>
    <cellStyle name="Migliaia 25 3 2 4 2 2" xfId="19501" xr:uid="{00000000-0005-0000-0000-000093290000}"/>
    <cellStyle name="Migliaia 25 3 2 4 2 3" xfId="24803" xr:uid="{00000000-0005-0000-0000-000094290000}"/>
    <cellStyle name="Migliaia 25 3 2 4 3" xfId="16850" xr:uid="{00000000-0005-0000-0000-000095290000}"/>
    <cellStyle name="Migliaia 25 3 2 4 4" xfId="22152" xr:uid="{00000000-0005-0000-0000-000096290000}"/>
    <cellStyle name="Migliaia 25 3 2 5" xfId="3083" xr:uid="{00000000-0005-0000-0000-000097290000}"/>
    <cellStyle name="Migliaia 25 3 2 5 2" xfId="13684" xr:uid="{00000000-0005-0000-0000-000098290000}"/>
    <cellStyle name="Migliaia 25 3 2 5 2 2" xfId="19502" xr:uid="{00000000-0005-0000-0000-000099290000}"/>
    <cellStyle name="Migliaia 25 3 2 5 2 3" xfId="24804" xr:uid="{00000000-0005-0000-0000-00009A290000}"/>
    <cellStyle name="Migliaia 25 3 2 5 3" xfId="16851" xr:uid="{00000000-0005-0000-0000-00009B290000}"/>
    <cellStyle name="Migliaia 25 3 2 5 4" xfId="22153" xr:uid="{00000000-0005-0000-0000-00009C290000}"/>
    <cellStyle name="Migliaia 25 3 2 6" xfId="3084" xr:uid="{00000000-0005-0000-0000-00009D290000}"/>
    <cellStyle name="Migliaia 25 3 2 6 2" xfId="13685" xr:uid="{00000000-0005-0000-0000-00009E290000}"/>
    <cellStyle name="Migliaia 25 3 2 6 2 2" xfId="19503" xr:uid="{00000000-0005-0000-0000-00009F290000}"/>
    <cellStyle name="Migliaia 25 3 2 6 2 3" xfId="24805" xr:uid="{00000000-0005-0000-0000-0000A0290000}"/>
    <cellStyle name="Migliaia 25 3 2 6 3" xfId="16852" xr:uid="{00000000-0005-0000-0000-0000A1290000}"/>
    <cellStyle name="Migliaia 25 3 2 6 4" xfId="22154" xr:uid="{00000000-0005-0000-0000-0000A2290000}"/>
    <cellStyle name="Migliaia 25 3 3" xfId="3085" xr:uid="{00000000-0005-0000-0000-0000A3290000}"/>
    <cellStyle name="Migliaia 25 3 3 2" xfId="3086" xr:uid="{00000000-0005-0000-0000-0000A4290000}"/>
    <cellStyle name="Migliaia 25 3 3 2 2" xfId="13687" xr:uid="{00000000-0005-0000-0000-0000A5290000}"/>
    <cellStyle name="Migliaia 25 3 3 2 2 2" xfId="19505" xr:uid="{00000000-0005-0000-0000-0000A6290000}"/>
    <cellStyle name="Migliaia 25 3 3 2 2 3" xfId="24807" xr:uid="{00000000-0005-0000-0000-0000A7290000}"/>
    <cellStyle name="Migliaia 25 3 3 2 3" xfId="16854" xr:uid="{00000000-0005-0000-0000-0000A8290000}"/>
    <cellStyle name="Migliaia 25 3 3 2 4" xfId="22156" xr:uid="{00000000-0005-0000-0000-0000A9290000}"/>
    <cellStyle name="Migliaia 25 3 3 3" xfId="3087" xr:uid="{00000000-0005-0000-0000-0000AA290000}"/>
    <cellStyle name="Migliaia 25 3 3 3 2" xfId="13688" xr:uid="{00000000-0005-0000-0000-0000AB290000}"/>
    <cellStyle name="Migliaia 25 3 3 3 2 2" xfId="19506" xr:uid="{00000000-0005-0000-0000-0000AC290000}"/>
    <cellStyle name="Migliaia 25 3 3 3 2 3" xfId="24808" xr:uid="{00000000-0005-0000-0000-0000AD290000}"/>
    <cellStyle name="Migliaia 25 3 3 3 3" xfId="16855" xr:uid="{00000000-0005-0000-0000-0000AE290000}"/>
    <cellStyle name="Migliaia 25 3 3 3 4" xfId="22157" xr:uid="{00000000-0005-0000-0000-0000AF290000}"/>
    <cellStyle name="Migliaia 25 3 3 4" xfId="3088" xr:uid="{00000000-0005-0000-0000-0000B0290000}"/>
    <cellStyle name="Migliaia 25 3 3 4 2" xfId="13689" xr:uid="{00000000-0005-0000-0000-0000B1290000}"/>
    <cellStyle name="Migliaia 25 3 3 4 2 2" xfId="19507" xr:uid="{00000000-0005-0000-0000-0000B2290000}"/>
    <cellStyle name="Migliaia 25 3 3 4 2 3" xfId="24809" xr:uid="{00000000-0005-0000-0000-0000B3290000}"/>
    <cellStyle name="Migliaia 25 3 3 4 3" xfId="16856" xr:uid="{00000000-0005-0000-0000-0000B4290000}"/>
    <cellStyle name="Migliaia 25 3 3 4 4" xfId="22158" xr:uid="{00000000-0005-0000-0000-0000B5290000}"/>
    <cellStyle name="Migliaia 25 3 3 5" xfId="3089" xr:uid="{00000000-0005-0000-0000-0000B6290000}"/>
    <cellStyle name="Migliaia 25 3 3 5 2" xfId="13690" xr:uid="{00000000-0005-0000-0000-0000B7290000}"/>
    <cellStyle name="Migliaia 25 3 3 5 2 2" xfId="19508" xr:uid="{00000000-0005-0000-0000-0000B8290000}"/>
    <cellStyle name="Migliaia 25 3 3 5 2 3" xfId="24810" xr:uid="{00000000-0005-0000-0000-0000B9290000}"/>
    <cellStyle name="Migliaia 25 3 3 5 3" xfId="16857" xr:uid="{00000000-0005-0000-0000-0000BA290000}"/>
    <cellStyle name="Migliaia 25 3 3 5 4" xfId="22159" xr:uid="{00000000-0005-0000-0000-0000BB290000}"/>
    <cellStyle name="Migliaia 25 3 3 6" xfId="13686" xr:uid="{00000000-0005-0000-0000-0000BC290000}"/>
    <cellStyle name="Migliaia 25 3 3 6 2" xfId="19504" xr:uid="{00000000-0005-0000-0000-0000BD290000}"/>
    <cellStyle name="Migliaia 25 3 3 6 3" xfId="24806" xr:uid="{00000000-0005-0000-0000-0000BE290000}"/>
    <cellStyle name="Migliaia 25 3 3 7" xfId="16853" xr:uid="{00000000-0005-0000-0000-0000BF290000}"/>
    <cellStyle name="Migliaia 25 3 3 8" xfId="22155" xr:uid="{00000000-0005-0000-0000-0000C0290000}"/>
    <cellStyle name="Migliaia 25 3 4" xfId="3090" xr:uid="{00000000-0005-0000-0000-0000C1290000}"/>
    <cellStyle name="Migliaia 25 3 4 2" xfId="12050" xr:uid="{00000000-0005-0000-0000-0000C2290000}"/>
    <cellStyle name="Migliaia 25 3 4 3" xfId="12051" xr:uid="{00000000-0005-0000-0000-0000C3290000}"/>
    <cellStyle name="Migliaia 25 3 4 3 2" xfId="15581" xr:uid="{00000000-0005-0000-0000-0000C4290000}"/>
    <cellStyle name="Migliaia 25 3 4 3 2 2" xfId="20927" xr:uid="{00000000-0005-0000-0000-0000C5290000}"/>
    <cellStyle name="Migliaia 25 3 4 3 2 3" xfId="26229" xr:uid="{00000000-0005-0000-0000-0000C6290000}"/>
    <cellStyle name="Migliaia 25 3 4 3 3" xfId="18276" xr:uid="{00000000-0005-0000-0000-0000C7290000}"/>
    <cellStyle name="Migliaia 25 3 4 3 4" xfId="23578" xr:uid="{00000000-0005-0000-0000-0000C8290000}"/>
    <cellStyle name="Migliaia 25 3 4 4" xfId="13691" xr:uid="{00000000-0005-0000-0000-0000C9290000}"/>
    <cellStyle name="Migliaia 25 3 4 4 2" xfId="19509" xr:uid="{00000000-0005-0000-0000-0000CA290000}"/>
    <cellStyle name="Migliaia 25 3 4 4 3" xfId="24811" xr:uid="{00000000-0005-0000-0000-0000CB290000}"/>
    <cellStyle name="Migliaia 25 3 4 5" xfId="16858" xr:uid="{00000000-0005-0000-0000-0000CC290000}"/>
    <cellStyle name="Migliaia 25 3 4 6" xfId="22160" xr:uid="{00000000-0005-0000-0000-0000CD290000}"/>
    <cellStyle name="Migliaia 25 3 5" xfId="3091" xr:uid="{00000000-0005-0000-0000-0000CE290000}"/>
    <cellStyle name="Migliaia 25 3 5 2" xfId="12052" xr:uid="{00000000-0005-0000-0000-0000CF290000}"/>
    <cellStyle name="Migliaia 25 3 5 2 2" xfId="15582" xr:uid="{00000000-0005-0000-0000-0000D0290000}"/>
    <cellStyle name="Migliaia 25 3 5 2 2 2" xfId="20928" xr:uid="{00000000-0005-0000-0000-0000D1290000}"/>
    <cellStyle name="Migliaia 25 3 5 2 2 3" xfId="26230" xr:uid="{00000000-0005-0000-0000-0000D2290000}"/>
    <cellStyle name="Migliaia 25 3 5 2 3" xfId="18277" xr:uid="{00000000-0005-0000-0000-0000D3290000}"/>
    <cellStyle name="Migliaia 25 3 5 2 4" xfId="23579" xr:uid="{00000000-0005-0000-0000-0000D4290000}"/>
    <cellStyle name="Migliaia 25 3 5 3" xfId="13692" xr:uid="{00000000-0005-0000-0000-0000D5290000}"/>
    <cellStyle name="Migliaia 25 3 5 3 2" xfId="19510" xr:uid="{00000000-0005-0000-0000-0000D6290000}"/>
    <cellStyle name="Migliaia 25 3 5 3 3" xfId="24812" xr:uid="{00000000-0005-0000-0000-0000D7290000}"/>
    <cellStyle name="Migliaia 25 3 5 4" xfId="16859" xr:uid="{00000000-0005-0000-0000-0000D8290000}"/>
    <cellStyle name="Migliaia 25 3 5 5" xfId="22161" xr:uid="{00000000-0005-0000-0000-0000D9290000}"/>
    <cellStyle name="Migliaia 25 3 6" xfId="3092" xr:uid="{00000000-0005-0000-0000-0000DA290000}"/>
    <cellStyle name="Migliaia 25 3 6 2" xfId="13693" xr:uid="{00000000-0005-0000-0000-0000DB290000}"/>
    <cellStyle name="Migliaia 25 3 6 2 2" xfId="19511" xr:uid="{00000000-0005-0000-0000-0000DC290000}"/>
    <cellStyle name="Migliaia 25 3 6 2 3" xfId="24813" xr:uid="{00000000-0005-0000-0000-0000DD290000}"/>
    <cellStyle name="Migliaia 25 3 6 3" xfId="16860" xr:uid="{00000000-0005-0000-0000-0000DE290000}"/>
    <cellStyle name="Migliaia 25 3 6 4" xfId="22162" xr:uid="{00000000-0005-0000-0000-0000DF290000}"/>
    <cellStyle name="Migliaia 25 3 7" xfId="3093" xr:uid="{00000000-0005-0000-0000-0000E0290000}"/>
    <cellStyle name="Migliaia 25 3 7 2" xfId="13694" xr:uid="{00000000-0005-0000-0000-0000E1290000}"/>
    <cellStyle name="Migliaia 25 3 7 2 2" xfId="19512" xr:uid="{00000000-0005-0000-0000-0000E2290000}"/>
    <cellStyle name="Migliaia 25 3 7 2 3" xfId="24814" xr:uid="{00000000-0005-0000-0000-0000E3290000}"/>
    <cellStyle name="Migliaia 25 3 7 3" xfId="16861" xr:uid="{00000000-0005-0000-0000-0000E4290000}"/>
    <cellStyle name="Migliaia 25 3 7 4" xfId="22163" xr:uid="{00000000-0005-0000-0000-0000E5290000}"/>
    <cellStyle name="Migliaia 25 3 8" xfId="3094" xr:uid="{00000000-0005-0000-0000-0000E6290000}"/>
    <cellStyle name="Migliaia 25 3 8 2" xfId="13695" xr:uid="{00000000-0005-0000-0000-0000E7290000}"/>
    <cellStyle name="Migliaia 25 3 8 2 2" xfId="19513" xr:uid="{00000000-0005-0000-0000-0000E8290000}"/>
    <cellStyle name="Migliaia 25 3 8 2 3" xfId="24815" xr:uid="{00000000-0005-0000-0000-0000E9290000}"/>
    <cellStyle name="Migliaia 25 3 8 3" xfId="16862" xr:uid="{00000000-0005-0000-0000-0000EA290000}"/>
    <cellStyle name="Migliaia 25 3 8 4" xfId="22164" xr:uid="{00000000-0005-0000-0000-0000EB290000}"/>
    <cellStyle name="Migliaia 25 4" xfId="3095" xr:uid="{00000000-0005-0000-0000-0000EC290000}"/>
    <cellStyle name="Migliaia 25 4 2" xfId="3096" xr:uid="{00000000-0005-0000-0000-0000ED290000}"/>
    <cellStyle name="Migliaia 25 4 2 2" xfId="3097" xr:uid="{00000000-0005-0000-0000-0000EE290000}"/>
    <cellStyle name="Migliaia 25 4 2 2 2" xfId="13696" xr:uid="{00000000-0005-0000-0000-0000EF290000}"/>
    <cellStyle name="Migliaia 25 4 2 2 2 2" xfId="19514" xr:uid="{00000000-0005-0000-0000-0000F0290000}"/>
    <cellStyle name="Migliaia 25 4 2 2 2 3" xfId="24816" xr:uid="{00000000-0005-0000-0000-0000F1290000}"/>
    <cellStyle name="Migliaia 25 4 2 2 3" xfId="16863" xr:uid="{00000000-0005-0000-0000-0000F2290000}"/>
    <cellStyle name="Migliaia 25 4 2 2 4" xfId="22165" xr:uid="{00000000-0005-0000-0000-0000F3290000}"/>
    <cellStyle name="Migliaia 25 4 2 3" xfId="3098" xr:uid="{00000000-0005-0000-0000-0000F4290000}"/>
    <cellStyle name="Migliaia 25 4 2 3 2" xfId="13697" xr:uid="{00000000-0005-0000-0000-0000F5290000}"/>
    <cellStyle name="Migliaia 25 4 2 3 2 2" xfId="19515" xr:uid="{00000000-0005-0000-0000-0000F6290000}"/>
    <cellStyle name="Migliaia 25 4 2 3 2 3" xfId="24817" xr:uid="{00000000-0005-0000-0000-0000F7290000}"/>
    <cellStyle name="Migliaia 25 4 2 3 3" xfId="16864" xr:uid="{00000000-0005-0000-0000-0000F8290000}"/>
    <cellStyle name="Migliaia 25 4 2 3 4" xfId="22166" xr:uid="{00000000-0005-0000-0000-0000F9290000}"/>
    <cellStyle name="Migliaia 25 4 3" xfId="3099" xr:uid="{00000000-0005-0000-0000-0000FA290000}"/>
    <cellStyle name="Migliaia 25 4 3 2" xfId="13698" xr:uid="{00000000-0005-0000-0000-0000FB290000}"/>
    <cellStyle name="Migliaia 25 4 3 2 2" xfId="19516" xr:uid="{00000000-0005-0000-0000-0000FC290000}"/>
    <cellStyle name="Migliaia 25 4 3 2 3" xfId="24818" xr:uid="{00000000-0005-0000-0000-0000FD290000}"/>
    <cellStyle name="Migliaia 25 4 3 3" xfId="16865" xr:uid="{00000000-0005-0000-0000-0000FE290000}"/>
    <cellStyle name="Migliaia 25 4 3 4" xfId="22167" xr:uid="{00000000-0005-0000-0000-0000FF290000}"/>
    <cellStyle name="Migliaia 25 4 4" xfId="3100" xr:uid="{00000000-0005-0000-0000-0000002A0000}"/>
    <cellStyle name="Migliaia 25 4 4 2" xfId="13699" xr:uid="{00000000-0005-0000-0000-0000012A0000}"/>
    <cellStyle name="Migliaia 25 4 4 2 2" xfId="19517" xr:uid="{00000000-0005-0000-0000-0000022A0000}"/>
    <cellStyle name="Migliaia 25 4 4 2 3" xfId="24819" xr:uid="{00000000-0005-0000-0000-0000032A0000}"/>
    <cellStyle name="Migliaia 25 4 4 3" xfId="16866" xr:uid="{00000000-0005-0000-0000-0000042A0000}"/>
    <cellStyle name="Migliaia 25 4 4 4" xfId="22168" xr:uid="{00000000-0005-0000-0000-0000052A0000}"/>
    <cellStyle name="Migliaia 25 4 5" xfId="3101" xr:uid="{00000000-0005-0000-0000-0000062A0000}"/>
    <cellStyle name="Migliaia 25 4 5 2" xfId="13700" xr:uid="{00000000-0005-0000-0000-0000072A0000}"/>
    <cellStyle name="Migliaia 25 4 5 2 2" xfId="19518" xr:uid="{00000000-0005-0000-0000-0000082A0000}"/>
    <cellStyle name="Migliaia 25 4 5 2 3" xfId="24820" xr:uid="{00000000-0005-0000-0000-0000092A0000}"/>
    <cellStyle name="Migliaia 25 4 5 3" xfId="16867" xr:uid="{00000000-0005-0000-0000-00000A2A0000}"/>
    <cellStyle name="Migliaia 25 4 5 4" xfId="22169" xr:uid="{00000000-0005-0000-0000-00000B2A0000}"/>
    <cellStyle name="Migliaia 25 4 6" xfId="3102" xr:uid="{00000000-0005-0000-0000-00000C2A0000}"/>
    <cellStyle name="Migliaia 25 4 6 2" xfId="13701" xr:uid="{00000000-0005-0000-0000-00000D2A0000}"/>
    <cellStyle name="Migliaia 25 4 6 2 2" xfId="19519" xr:uid="{00000000-0005-0000-0000-00000E2A0000}"/>
    <cellStyle name="Migliaia 25 4 6 2 3" xfId="24821" xr:uid="{00000000-0005-0000-0000-00000F2A0000}"/>
    <cellStyle name="Migliaia 25 4 6 3" xfId="16868" xr:uid="{00000000-0005-0000-0000-0000102A0000}"/>
    <cellStyle name="Migliaia 25 4 6 4" xfId="22170" xr:uid="{00000000-0005-0000-0000-0000112A0000}"/>
    <cellStyle name="Migliaia 25 4 7" xfId="3103" xr:uid="{00000000-0005-0000-0000-0000122A0000}"/>
    <cellStyle name="Migliaia 25 4 7 2" xfId="13702" xr:uid="{00000000-0005-0000-0000-0000132A0000}"/>
    <cellStyle name="Migliaia 25 4 7 2 2" xfId="19520" xr:uid="{00000000-0005-0000-0000-0000142A0000}"/>
    <cellStyle name="Migliaia 25 4 7 2 3" xfId="24822" xr:uid="{00000000-0005-0000-0000-0000152A0000}"/>
    <cellStyle name="Migliaia 25 4 7 3" xfId="16869" xr:uid="{00000000-0005-0000-0000-0000162A0000}"/>
    <cellStyle name="Migliaia 25 4 7 4" xfId="22171" xr:uid="{00000000-0005-0000-0000-0000172A0000}"/>
    <cellStyle name="Migliaia 25 5" xfId="3104" xr:uid="{00000000-0005-0000-0000-0000182A0000}"/>
    <cellStyle name="Migliaia 25 5 2" xfId="3105" xr:uid="{00000000-0005-0000-0000-0000192A0000}"/>
    <cellStyle name="Migliaia 25 5 2 2" xfId="13703" xr:uid="{00000000-0005-0000-0000-00001A2A0000}"/>
    <cellStyle name="Migliaia 25 5 2 2 2" xfId="19521" xr:uid="{00000000-0005-0000-0000-00001B2A0000}"/>
    <cellStyle name="Migliaia 25 5 2 2 3" xfId="24823" xr:uid="{00000000-0005-0000-0000-00001C2A0000}"/>
    <cellStyle name="Migliaia 25 5 2 3" xfId="16870" xr:uid="{00000000-0005-0000-0000-00001D2A0000}"/>
    <cellStyle name="Migliaia 25 5 2 4" xfId="22172" xr:uid="{00000000-0005-0000-0000-00001E2A0000}"/>
    <cellStyle name="Migliaia 25 5 3" xfId="3106" xr:uid="{00000000-0005-0000-0000-00001F2A0000}"/>
    <cellStyle name="Migliaia 25 5 3 2" xfId="13704" xr:uid="{00000000-0005-0000-0000-0000202A0000}"/>
    <cellStyle name="Migliaia 25 5 3 2 2" xfId="19522" xr:uid="{00000000-0005-0000-0000-0000212A0000}"/>
    <cellStyle name="Migliaia 25 5 3 2 3" xfId="24824" xr:uid="{00000000-0005-0000-0000-0000222A0000}"/>
    <cellStyle name="Migliaia 25 5 3 3" xfId="16871" xr:uid="{00000000-0005-0000-0000-0000232A0000}"/>
    <cellStyle name="Migliaia 25 5 3 4" xfId="22173" xr:uid="{00000000-0005-0000-0000-0000242A0000}"/>
    <cellStyle name="Migliaia 25 5 4" xfId="3107" xr:uid="{00000000-0005-0000-0000-0000252A0000}"/>
    <cellStyle name="Migliaia 25 5 4 2" xfId="13705" xr:uid="{00000000-0005-0000-0000-0000262A0000}"/>
    <cellStyle name="Migliaia 25 5 4 2 2" xfId="19523" xr:uid="{00000000-0005-0000-0000-0000272A0000}"/>
    <cellStyle name="Migliaia 25 5 4 2 3" xfId="24825" xr:uid="{00000000-0005-0000-0000-0000282A0000}"/>
    <cellStyle name="Migliaia 25 5 4 3" xfId="16872" xr:uid="{00000000-0005-0000-0000-0000292A0000}"/>
    <cellStyle name="Migliaia 25 5 4 4" xfId="22174" xr:uid="{00000000-0005-0000-0000-00002A2A0000}"/>
    <cellStyle name="Migliaia 25 5 5" xfId="3108" xr:uid="{00000000-0005-0000-0000-00002B2A0000}"/>
    <cellStyle name="Migliaia 25 5 5 2" xfId="13706" xr:uid="{00000000-0005-0000-0000-00002C2A0000}"/>
    <cellStyle name="Migliaia 25 5 5 2 2" xfId="19524" xr:uid="{00000000-0005-0000-0000-00002D2A0000}"/>
    <cellStyle name="Migliaia 25 5 5 2 3" xfId="24826" xr:uid="{00000000-0005-0000-0000-00002E2A0000}"/>
    <cellStyle name="Migliaia 25 5 5 3" xfId="16873" xr:uid="{00000000-0005-0000-0000-00002F2A0000}"/>
    <cellStyle name="Migliaia 25 5 5 4" xfId="22175" xr:uid="{00000000-0005-0000-0000-0000302A0000}"/>
    <cellStyle name="Migliaia 25 5 6" xfId="3109" xr:uid="{00000000-0005-0000-0000-0000312A0000}"/>
    <cellStyle name="Migliaia 25 5 6 2" xfId="13707" xr:uid="{00000000-0005-0000-0000-0000322A0000}"/>
    <cellStyle name="Migliaia 25 5 6 2 2" xfId="19525" xr:uid="{00000000-0005-0000-0000-0000332A0000}"/>
    <cellStyle name="Migliaia 25 5 6 2 3" xfId="24827" xr:uid="{00000000-0005-0000-0000-0000342A0000}"/>
    <cellStyle name="Migliaia 25 5 6 3" xfId="16874" xr:uid="{00000000-0005-0000-0000-0000352A0000}"/>
    <cellStyle name="Migliaia 25 5 6 4" xfId="22176" xr:uid="{00000000-0005-0000-0000-0000362A0000}"/>
    <cellStyle name="Migliaia 25 6" xfId="3110" xr:uid="{00000000-0005-0000-0000-0000372A0000}"/>
    <cellStyle name="Migliaia 25 6 2" xfId="12053" xr:uid="{00000000-0005-0000-0000-0000382A0000}"/>
    <cellStyle name="Migliaia 25 6 3" xfId="12054" xr:uid="{00000000-0005-0000-0000-0000392A0000}"/>
    <cellStyle name="Migliaia 25 6 3 2" xfId="15583" xr:uid="{00000000-0005-0000-0000-00003A2A0000}"/>
    <cellStyle name="Migliaia 25 6 3 2 2" xfId="20929" xr:uid="{00000000-0005-0000-0000-00003B2A0000}"/>
    <cellStyle name="Migliaia 25 6 3 2 3" xfId="26231" xr:uid="{00000000-0005-0000-0000-00003C2A0000}"/>
    <cellStyle name="Migliaia 25 6 3 3" xfId="18278" xr:uid="{00000000-0005-0000-0000-00003D2A0000}"/>
    <cellStyle name="Migliaia 25 6 3 4" xfId="23580" xr:uid="{00000000-0005-0000-0000-00003E2A0000}"/>
    <cellStyle name="Migliaia 25 6 4" xfId="13708" xr:uid="{00000000-0005-0000-0000-00003F2A0000}"/>
    <cellStyle name="Migliaia 25 6 4 2" xfId="19526" xr:uid="{00000000-0005-0000-0000-0000402A0000}"/>
    <cellStyle name="Migliaia 25 6 4 3" xfId="24828" xr:uid="{00000000-0005-0000-0000-0000412A0000}"/>
    <cellStyle name="Migliaia 25 6 5" xfId="16875" xr:uid="{00000000-0005-0000-0000-0000422A0000}"/>
    <cellStyle name="Migliaia 25 6 6" xfId="22177" xr:uid="{00000000-0005-0000-0000-0000432A0000}"/>
    <cellStyle name="Migliaia 25 7" xfId="3111" xr:uid="{00000000-0005-0000-0000-0000442A0000}"/>
    <cellStyle name="Migliaia 25 7 2" xfId="12055" xr:uid="{00000000-0005-0000-0000-0000452A0000}"/>
    <cellStyle name="Migliaia 25 7 2 2" xfId="15584" xr:uid="{00000000-0005-0000-0000-0000462A0000}"/>
    <cellStyle name="Migliaia 25 7 2 2 2" xfId="20930" xr:uid="{00000000-0005-0000-0000-0000472A0000}"/>
    <cellStyle name="Migliaia 25 7 2 2 3" xfId="26232" xr:uid="{00000000-0005-0000-0000-0000482A0000}"/>
    <cellStyle name="Migliaia 25 7 2 3" xfId="18279" xr:uid="{00000000-0005-0000-0000-0000492A0000}"/>
    <cellStyle name="Migliaia 25 7 2 4" xfId="23581" xr:uid="{00000000-0005-0000-0000-00004A2A0000}"/>
    <cellStyle name="Migliaia 25 7 3" xfId="13709" xr:uid="{00000000-0005-0000-0000-00004B2A0000}"/>
    <cellStyle name="Migliaia 25 7 3 2" xfId="19527" xr:uid="{00000000-0005-0000-0000-00004C2A0000}"/>
    <cellStyle name="Migliaia 25 7 3 3" xfId="24829" xr:uid="{00000000-0005-0000-0000-00004D2A0000}"/>
    <cellStyle name="Migliaia 25 7 4" xfId="16876" xr:uid="{00000000-0005-0000-0000-00004E2A0000}"/>
    <cellStyle name="Migliaia 25 7 5" xfId="22178" xr:uid="{00000000-0005-0000-0000-00004F2A0000}"/>
    <cellStyle name="Migliaia 25 8" xfId="3112" xr:uid="{00000000-0005-0000-0000-0000502A0000}"/>
    <cellStyle name="Migliaia 25 8 2" xfId="12056" xr:uid="{00000000-0005-0000-0000-0000512A0000}"/>
    <cellStyle name="Migliaia 25 8 2 2" xfId="15585" xr:uid="{00000000-0005-0000-0000-0000522A0000}"/>
    <cellStyle name="Migliaia 25 8 2 2 2" xfId="20931" xr:uid="{00000000-0005-0000-0000-0000532A0000}"/>
    <cellStyle name="Migliaia 25 8 2 2 3" xfId="26233" xr:uid="{00000000-0005-0000-0000-0000542A0000}"/>
    <cellStyle name="Migliaia 25 8 2 3" xfId="18280" xr:uid="{00000000-0005-0000-0000-0000552A0000}"/>
    <cellStyle name="Migliaia 25 8 2 4" xfId="23582" xr:uid="{00000000-0005-0000-0000-0000562A0000}"/>
    <cellStyle name="Migliaia 25 8 3" xfId="13710" xr:uid="{00000000-0005-0000-0000-0000572A0000}"/>
    <cellStyle name="Migliaia 25 8 3 2" xfId="19528" xr:uid="{00000000-0005-0000-0000-0000582A0000}"/>
    <cellStyle name="Migliaia 25 8 3 3" xfId="24830" xr:uid="{00000000-0005-0000-0000-0000592A0000}"/>
    <cellStyle name="Migliaia 25 8 4" xfId="16877" xr:uid="{00000000-0005-0000-0000-00005A2A0000}"/>
    <cellStyle name="Migliaia 25 8 5" xfId="22179" xr:uid="{00000000-0005-0000-0000-00005B2A0000}"/>
    <cellStyle name="Migliaia 25 9" xfId="3113" xr:uid="{00000000-0005-0000-0000-00005C2A0000}"/>
    <cellStyle name="Migliaia 25 9 2" xfId="13711" xr:uid="{00000000-0005-0000-0000-00005D2A0000}"/>
    <cellStyle name="Migliaia 25 9 2 2" xfId="19529" xr:uid="{00000000-0005-0000-0000-00005E2A0000}"/>
    <cellStyle name="Migliaia 25 9 2 3" xfId="24831" xr:uid="{00000000-0005-0000-0000-00005F2A0000}"/>
    <cellStyle name="Migliaia 25 9 3" xfId="16878" xr:uid="{00000000-0005-0000-0000-0000602A0000}"/>
    <cellStyle name="Migliaia 25 9 4" xfId="22180" xr:uid="{00000000-0005-0000-0000-0000612A0000}"/>
    <cellStyle name="Migliaia 26" xfId="286" xr:uid="{00000000-0005-0000-0000-0000622A0000}"/>
    <cellStyle name="Migliaia 26 10" xfId="13712" xr:uid="{00000000-0005-0000-0000-0000632A0000}"/>
    <cellStyle name="Migliaia 26 10 2" xfId="19530" xr:uid="{00000000-0005-0000-0000-0000642A0000}"/>
    <cellStyle name="Migliaia 26 10 3" xfId="24832" xr:uid="{00000000-0005-0000-0000-0000652A0000}"/>
    <cellStyle name="Migliaia 26 11" xfId="16879" xr:uid="{00000000-0005-0000-0000-0000662A0000}"/>
    <cellStyle name="Migliaia 26 12" xfId="22181" xr:uid="{00000000-0005-0000-0000-0000672A0000}"/>
    <cellStyle name="Migliaia 26 13" xfId="3114" xr:uid="{00000000-0005-0000-0000-0000682A0000}"/>
    <cellStyle name="Migliaia 26 2" xfId="287" xr:uid="{00000000-0005-0000-0000-0000692A0000}"/>
    <cellStyle name="Migliaia 26 2 2" xfId="3116" xr:uid="{00000000-0005-0000-0000-00006A2A0000}"/>
    <cellStyle name="Migliaia 26 2 2 2" xfId="3117" xr:uid="{00000000-0005-0000-0000-00006B2A0000}"/>
    <cellStyle name="Migliaia 26 2 2 2 2" xfId="13713" xr:uid="{00000000-0005-0000-0000-00006C2A0000}"/>
    <cellStyle name="Migliaia 26 2 2 2 2 2" xfId="19531" xr:uid="{00000000-0005-0000-0000-00006D2A0000}"/>
    <cellStyle name="Migliaia 26 2 2 2 2 3" xfId="24833" xr:uid="{00000000-0005-0000-0000-00006E2A0000}"/>
    <cellStyle name="Migliaia 26 2 2 2 3" xfId="16880" xr:uid="{00000000-0005-0000-0000-00006F2A0000}"/>
    <cellStyle name="Migliaia 26 2 2 2 4" xfId="22182" xr:uid="{00000000-0005-0000-0000-0000702A0000}"/>
    <cellStyle name="Migliaia 26 2 2 3" xfId="12057" xr:uid="{00000000-0005-0000-0000-0000712A0000}"/>
    <cellStyle name="Migliaia 26 2 2 3 2" xfId="15586" xr:uid="{00000000-0005-0000-0000-0000722A0000}"/>
    <cellStyle name="Migliaia 26 2 2 3 2 2" xfId="20932" xr:uid="{00000000-0005-0000-0000-0000732A0000}"/>
    <cellStyle name="Migliaia 26 2 2 3 2 3" xfId="26234" xr:uid="{00000000-0005-0000-0000-0000742A0000}"/>
    <cellStyle name="Migliaia 26 2 2 3 3" xfId="18281" xr:uid="{00000000-0005-0000-0000-0000752A0000}"/>
    <cellStyle name="Migliaia 26 2 2 3 4" xfId="23583" xr:uid="{00000000-0005-0000-0000-0000762A0000}"/>
    <cellStyle name="Migliaia 26 2 3" xfId="3118" xr:uid="{00000000-0005-0000-0000-0000772A0000}"/>
    <cellStyle name="Migliaia 26 2 3 2" xfId="12058" xr:uid="{00000000-0005-0000-0000-0000782A0000}"/>
    <cellStyle name="Migliaia 26 2 3 2 2" xfId="15587" xr:uid="{00000000-0005-0000-0000-0000792A0000}"/>
    <cellStyle name="Migliaia 26 2 3 2 2 2" xfId="20933" xr:uid="{00000000-0005-0000-0000-00007A2A0000}"/>
    <cellStyle name="Migliaia 26 2 3 2 2 3" xfId="26235" xr:uid="{00000000-0005-0000-0000-00007B2A0000}"/>
    <cellStyle name="Migliaia 26 2 3 2 3" xfId="18282" xr:uid="{00000000-0005-0000-0000-00007C2A0000}"/>
    <cellStyle name="Migliaia 26 2 3 2 4" xfId="23584" xr:uid="{00000000-0005-0000-0000-00007D2A0000}"/>
    <cellStyle name="Migliaia 26 2 3 3" xfId="13714" xr:uid="{00000000-0005-0000-0000-00007E2A0000}"/>
    <cellStyle name="Migliaia 26 2 3 3 2" xfId="19532" xr:uid="{00000000-0005-0000-0000-00007F2A0000}"/>
    <cellStyle name="Migliaia 26 2 3 3 3" xfId="24834" xr:uid="{00000000-0005-0000-0000-0000802A0000}"/>
    <cellStyle name="Migliaia 26 2 3 4" xfId="16881" xr:uid="{00000000-0005-0000-0000-0000812A0000}"/>
    <cellStyle name="Migliaia 26 2 3 5" xfId="22183" xr:uid="{00000000-0005-0000-0000-0000822A0000}"/>
    <cellStyle name="Migliaia 26 2 4" xfId="3119" xr:uid="{00000000-0005-0000-0000-0000832A0000}"/>
    <cellStyle name="Migliaia 26 2 4 2" xfId="13715" xr:uid="{00000000-0005-0000-0000-0000842A0000}"/>
    <cellStyle name="Migliaia 26 2 4 2 2" xfId="19533" xr:uid="{00000000-0005-0000-0000-0000852A0000}"/>
    <cellStyle name="Migliaia 26 2 4 2 3" xfId="24835" xr:uid="{00000000-0005-0000-0000-0000862A0000}"/>
    <cellStyle name="Migliaia 26 2 4 3" xfId="16882" xr:uid="{00000000-0005-0000-0000-0000872A0000}"/>
    <cellStyle name="Migliaia 26 2 4 4" xfId="22184" xr:uid="{00000000-0005-0000-0000-0000882A0000}"/>
    <cellStyle name="Migliaia 26 2 5" xfId="3120" xr:uid="{00000000-0005-0000-0000-0000892A0000}"/>
    <cellStyle name="Migliaia 26 2 5 2" xfId="13716" xr:uid="{00000000-0005-0000-0000-00008A2A0000}"/>
    <cellStyle name="Migliaia 26 2 5 2 2" xfId="19534" xr:uid="{00000000-0005-0000-0000-00008B2A0000}"/>
    <cellStyle name="Migliaia 26 2 5 2 3" xfId="24836" xr:uid="{00000000-0005-0000-0000-00008C2A0000}"/>
    <cellStyle name="Migliaia 26 2 5 3" xfId="16883" xr:uid="{00000000-0005-0000-0000-00008D2A0000}"/>
    <cellStyle name="Migliaia 26 2 5 4" xfId="22185" xr:uid="{00000000-0005-0000-0000-00008E2A0000}"/>
    <cellStyle name="Migliaia 26 2 6" xfId="3121" xr:uid="{00000000-0005-0000-0000-00008F2A0000}"/>
    <cellStyle name="Migliaia 26 2 6 2" xfId="13717" xr:uid="{00000000-0005-0000-0000-0000902A0000}"/>
    <cellStyle name="Migliaia 26 2 6 2 2" xfId="19535" xr:uid="{00000000-0005-0000-0000-0000912A0000}"/>
    <cellStyle name="Migliaia 26 2 6 2 3" xfId="24837" xr:uid="{00000000-0005-0000-0000-0000922A0000}"/>
    <cellStyle name="Migliaia 26 2 6 3" xfId="16884" xr:uid="{00000000-0005-0000-0000-0000932A0000}"/>
    <cellStyle name="Migliaia 26 2 6 4" xfId="22186" xr:uid="{00000000-0005-0000-0000-0000942A0000}"/>
    <cellStyle name="Migliaia 26 2 7" xfId="3115" xr:uid="{00000000-0005-0000-0000-0000952A0000}"/>
    <cellStyle name="Migliaia 26 3" xfId="3122" xr:uid="{00000000-0005-0000-0000-0000962A0000}"/>
    <cellStyle name="Migliaia 26 3 2" xfId="3123" xr:uid="{00000000-0005-0000-0000-0000972A0000}"/>
    <cellStyle name="Migliaia 26 3 2 2" xfId="3124" xr:uid="{00000000-0005-0000-0000-0000982A0000}"/>
    <cellStyle name="Migliaia 26 3 2 2 2" xfId="3125" xr:uid="{00000000-0005-0000-0000-0000992A0000}"/>
    <cellStyle name="Migliaia 26 3 2 2 2 2" xfId="13718" xr:uid="{00000000-0005-0000-0000-00009A2A0000}"/>
    <cellStyle name="Migliaia 26 3 2 2 2 2 2" xfId="19536" xr:uid="{00000000-0005-0000-0000-00009B2A0000}"/>
    <cellStyle name="Migliaia 26 3 2 2 2 2 3" xfId="24838" xr:uid="{00000000-0005-0000-0000-00009C2A0000}"/>
    <cellStyle name="Migliaia 26 3 2 2 2 3" xfId="16885" xr:uid="{00000000-0005-0000-0000-00009D2A0000}"/>
    <cellStyle name="Migliaia 26 3 2 2 2 4" xfId="22187" xr:uid="{00000000-0005-0000-0000-00009E2A0000}"/>
    <cellStyle name="Migliaia 26 3 2 3" xfId="3126" xr:uid="{00000000-0005-0000-0000-00009F2A0000}"/>
    <cellStyle name="Migliaia 26 3 2 3 2" xfId="13719" xr:uid="{00000000-0005-0000-0000-0000A02A0000}"/>
    <cellStyle name="Migliaia 26 3 2 3 2 2" xfId="19537" xr:uid="{00000000-0005-0000-0000-0000A12A0000}"/>
    <cellStyle name="Migliaia 26 3 2 3 2 3" xfId="24839" xr:uid="{00000000-0005-0000-0000-0000A22A0000}"/>
    <cellStyle name="Migliaia 26 3 2 3 3" xfId="16886" xr:uid="{00000000-0005-0000-0000-0000A32A0000}"/>
    <cellStyle name="Migliaia 26 3 2 3 4" xfId="22188" xr:uid="{00000000-0005-0000-0000-0000A42A0000}"/>
    <cellStyle name="Migliaia 26 3 2 4" xfId="3127" xr:uid="{00000000-0005-0000-0000-0000A52A0000}"/>
    <cellStyle name="Migliaia 26 3 2 4 2" xfId="13720" xr:uid="{00000000-0005-0000-0000-0000A62A0000}"/>
    <cellStyle name="Migliaia 26 3 2 4 2 2" xfId="19538" xr:uid="{00000000-0005-0000-0000-0000A72A0000}"/>
    <cellStyle name="Migliaia 26 3 2 4 2 3" xfId="24840" xr:uid="{00000000-0005-0000-0000-0000A82A0000}"/>
    <cellStyle name="Migliaia 26 3 2 4 3" xfId="16887" xr:uid="{00000000-0005-0000-0000-0000A92A0000}"/>
    <cellStyle name="Migliaia 26 3 2 4 4" xfId="22189" xr:uid="{00000000-0005-0000-0000-0000AA2A0000}"/>
    <cellStyle name="Migliaia 26 3 2 5" xfId="3128" xr:uid="{00000000-0005-0000-0000-0000AB2A0000}"/>
    <cellStyle name="Migliaia 26 3 2 5 2" xfId="13721" xr:uid="{00000000-0005-0000-0000-0000AC2A0000}"/>
    <cellStyle name="Migliaia 26 3 2 5 2 2" xfId="19539" xr:uid="{00000000-0005-0000-0000-0000AD2A0000}"/>
    <cellStyle name="Migliaia 26 3 2 5 2 3" xfId="24841" xr:uid="{00000000-0005-0000-0000-0000AE2A0000}"/>
    <cellStyle name="Migliaia 26 3 2 5 3" xfId="16888" xr:uid="{00000000-0005-0000-0000-0000AF2A0000}"/>
    <cellStyle name="Migliaia 26 3 2 5 4" xfId="22190" xr:uid="{00000000-0005-0000-0000-0000B02A0000}"/>
    <cellStyle name="Migliaia 26 3 2 6" xfId="3129" xr:uid="{00000000-0005-0000-0000-0000B12A0000}"/>
    <cellStyle name="Migliaia 26 3 2 6 2" xfId="13722" xr:uid="{00000000-0005-0000-0000-0000B22A0000}"/>
    <cellStyle name="Migliaia 26 3 2 6 2 2" xfId="19540" xr:uid="{00000000-0005-0000-0000-0000B32A0000}"/>
    <cellStyle name="Migliaia 26 3 2 6 2 3" xfId="24842" xr:uid="{00000000-0005-0000-0000-0000B42A0000}"/>
    <cellStyle name="Migliaia 26 3 2 6 3" xfId="16889" xr:uid="{00000000-0005-0000-0000-0000B52A0000}"/>
    <cellStyle name="Migliaia 26 3 2 6 4" xfId="22191" xr:uid="{00000000-0005-0000-0000-0000B62A0000}"/>
    <cellStyle name="Migliaia 26 3 3" xfId="3130" xr:uid="{00000000-0005-0000-0000-0000B72A0000}"/>
    <cellStyle name="Migliaia 26 3 3 2" xfId="3131" xr:uid="{00000000-0005-0000-0000-0000B82A0000}"/>
    <cellStyle name="Migliaia 26 3 3 2 2" xfId="13724" xr:uid="{00000000-0005-0000-0000-0000B92A0000}"/>
    <cellStyle name="Migliaia 26 3 3 2 2 2" xfId="19542" xr:uid="{00000000-0005-0000-0000-0000BA2A0000}"/>
    <cellStyle name="Migliaia 26 3 3 2 2 3" xfId="24844" xr:uid="{00000000-0005-0000-0000-0000BB2A0000}"/>
    <cellStyle name="Migliaia 26 3 3 2 3" xfId="16891" xr:uid="{00000000-0005-0000-0000-0000BC2A0000}"/>
    <cellStyle name="Migliaia 26 3 3 2 4" xfId="22193" xr:uid="{00000000-0005-0000-0000-0000BD2A0000}"/>
    <cellStyle name="Migliaia 26 3 3 3" xfId="3132" xr:uid="{00000000-0005-0000-0000-0000BE2A0000}"/>
    <cellStyle name="Migliaia 26 3 3 3 2" xfId="13725" xr:uid="{00000000-0005-0000-0000-0000BF2A0000}"/>
    <cellStyle name="Migliaia 26 3 3 3 2 2" xfId="19543" xr:uid="{00000000-0005-0000-0000-0000C02A0000}"/>
    <cellStyle name="Migliaia 26 3 3 3 2 3" xfId="24845" xr:uid="{00000000-0005-0000-0000-0000C12A0000}"/>
    <cellStyle name="Migliaia 26 3 3 3 3" xfId="16892" xr:uid="{00000000-0005-0000-0000-0000C22A0000}"/>
    <cellStyle name="Migliaia 26 3 3 3 4" xfId="22194" xr:uid="{00000000-0005-0000-0000-0000C32A0000}"/>
    <cellStyle name="Migliaia 26 3 3 4" xfId="3133" xr:uid="{00000000-0005-0000-0000-0000C42A0000}"/>
    <cellStyle name="Migliaia 26 3 3 4 2" xfId="13726" xr:uid="{00000000-0005-0000-0000-0000C52A0000}"/>
    <cellStyle name="Migliaia 26 3 3 4 2 2" xfId="19544" xr:uid="{00000000-0005-0000-0000-0000C62A0000}"/>
    <cellStyle name="Migliaia 26 3 3 4 2 3" xfId="24846" xr:uid="{00000000-0005-0000-0000-0000C72A0000}"/>
    <cellStyle name="Migliaia 26 3 3 4 3" xfId="16893" xr:uid="{00000000-0005-0000-0000-0000C82A0000}"/>
    <cellStyle name="Migliaia 26 3 3 4 4" xfId="22195" xr:uid="{00000000-0005-0000-0000-0000C92A0000}"/>
    <cellStyle name="Migliaia 26 3 3 5" xfId="3134" xr:uid="{00000000-0005-0000-0000-0000CA2A0000}"/>
    <cellStyle name="Migliaia 26 3 3 5 2" xfId="13727" xr:uid="{00000000-0005-0000-0000-0000CB2A0000}"/>
    <cellStyle name="Migliaia 26 3 3 5 2 2" xfId="19545" xr:uid="{00000000-0005-0000-0000-0000CC2A0000}"/>
    <cellStyle name="Migliaia 26 3 3 5 2 3" xfId="24847" xr:uid="{00000000-0005-0000-0000-0000CD2A0000}"/>
    <cellStyle name="Migliaia 26 3 3 5 3" xfId="16894" xr:uid="{00000000-0005-0000-0000-0000CE2A0000}"/>
    <cellStyle name="Migliaia 26 3 3 5 4" xfId="22196" xr:uid="{00000000-0005-0000-0000-0000CF2A0000}"/>
    <cellStyle name="Migliaia 26 3 3 6" xfId="13723" xr:uid="{00000000-0005-0000-0000-0000D02A0000}"/>
    <cellStyle name="Migliaia 26 3 3 6 2" xfId="19541" xr:uid="{00000000-0005-0000-0000-0000D12A0000}"/>
    <cellStyle name="Migliaia 26 3 3 6 3" xfId="24843" xr:uid="{00000000-0005-0000-0000-0000D22A0000}"/>
    <cellStyle name="Migliaia 26 3 3 7" xfId="16890" xr:uid="{00000000-0005-0000-0000-0000D32A0000}"/>
    <cellStyle name="Migliaia 26 3 3 8" xfId="22192" xr:uid="{00000000-0005-0000-0000-0000D42A0000}"/>
    <cellStyle name="Migliaia 26 3 4" xfId="3135" xr:uid="{00000000-0005-0000-0000-0000D52A0000}"/>
    <cellStyle name="Migliaia 26 3 4 2" xfId="12059" xr:uid="{00000000-0005-0000-0000-0000D62A0000}"/>
    <cellStyle name="Migliaia 26 3 4 3" xfId="12060" xr:uid="{00000000-0005-0000-0000-0000D72A0000}"/>
    <cellStyle name="Migliaia 26 3 4 3 2" xfId="15588" xr:uid="{00000000-0005-0000-0000-0000D82A0000}"/>
    <cellStyle name="Migliaia 26 3 4 3 2 2" xfId="20934" xr:uid="{00000000-0005-0000-0000-0000D92A0000}"/>
    <cellStyle name="Migliaia 26 3 4 3 2 3" xfId="26236" xr:uid="{00000000-0005-0000-0000-0000DA2A0000}"/>
    <cellStyle name="Migliaia 26 3 4 3 3" xfId="18283" xr:uid="{00000000-0005-0000-0000-0000DB2A0000}"/>
    <cellStyle name="Migliaia 26 3 4 3 4" xfId="23585" xr:uid="{00000000-0005-0000-0000-0000DC2A0000}"/>
    <cellStyle name="Migliaia 26 3 4 4" xfId="13728" xr:uid="{00000000-0005-0000-0000-0000DD2A0000}"/>
    <cellStyle name="Migliaia 26 3 4 4 2" xfId="19546" xr:uid="{00000000-0005-0000-0000-0000DE2A0000}"/>
    <cellStyle name="Migliaia 26 3 4 4 3" xfId="24848" xr:uid="{00000000-0005-0000-0000-0000DF2A0000}"/>
    <cellStyle name="Migliaia 26 3 4 5" xfId="16895" xr:uid="{00000000-0005-0000-0000-0000E02A0000}"/>
    <cellStyle name="Migliaia 26 3 4 6" xfId="22197" xr:uid="{00000000-0005-0000-0000-0000E12A0000}"/>
    <cellStyle name="Migliaia 26 3 5" xfId="3136" xr:uid="{00000000-0005-0000-0000-0000E22A0000}"/>
    <cellStyle name="Migliaia 26 3 5 2" xfId="12061" xr:uid="{00000000-0005-0000-0000-0000E32A0000}"/>
    <cellStyle name="Migliaia 26 3 5 2 2" xfId="15589" xr:uid="{00000000-0005-0000-0000-0000E42A0000}"/>
    <cellStyle name="Migliaia 26 3 5 2 2 2" xfId="20935" xr:uid="{00000000-0005-0000-0000-0000E52A0000}"/>
    <cellStyle name="Migliaia 26 3 5 2 2 3" xfId="26237" xr:uid="{00000000-0005-0000-0000-0000E62A0000}"/>
    <cellStyle name="Migliaia 26 3 5 2 3" xfId="18284" xr:uid="{00000000-0005-0000-0000-0000E72A0000}"/>
    <cellStyle name="Migliaia 26 3 5 2 4" xfId="23586" xr:uid="{00000000-0005-0000-0000-0000E82A0000}"/>
    <cellStyle name="Migliaia 26 3 5 3" xfId="13729" xr:uid="{00000000-0005-0000-0000-0000E92A0000}"/>
    <cellStyle name="Migliaia 26 3 5 3 2" xfId="19547" xr:uid="{00000000-0005-0000-0000-0000EA2A0000}"/>
    <cellStyle name="Migliaia 26 3 5 3 3" xfId="24849" xr:uid="{00000000-0005-0000-0000-0000EB2A0000}"/>
    <cellStyle name="Migliaia 26 3 5 4" xfId="16896" xr:uid="{00000000-0005-0000-0000-0000EC2A0000}"/>
    <cellStyle name="Migliaia 26 3 5 5" xfId="22198" xr:uid="{00000000-0005-0000-0000-0000ED2A0000}"/>
    <cellStyle name="Migliaia 26 3 6" xfId="3137" xr:uid="{00000000-0005-0000-0000-0000EE2A0000}"/>
    <cellStyle name="Migliaia 26 3 6 2" xfId="13730" xr:uid="{00000000-0005-0000-0000-0000EF2A0000}"/>
    <cellStyle name="Migliaia 26 3 6 2 2" xfId="19548" xr:uid="{00000000-0005-0000-0000-0000F02A0000}"/>
    <cellStyle name="Migliaia 26 3 6 2 3" xfId="24850" xr:uid="{00000000-0005-0000-0000-0000F12A0000}"/>
    <cellStyle name="Migliaia 26 3 6 3" xfId="16897" xr:uid="{00000000-0005-0000-0000-0000F22A0000}"/>
    <cellStyle name="Migliaia 26 3 6 4" xfId="22199" xr:uid="{00000000-0005-0000-0000-0000F32A0000}"/>
    <cellStyle name="Migliaia 26 3 7" xfId="3138" xr:uid="{00000000-0005-0000-0000-0000F42A0000}"/>
    <cellStyle name="Migliaia 26 3 7 2" xfId="13731" xr:uid="{00000000-0005-0000-0000-0000F52A0000}"/>
    <cellStyle name="Migliaia 26 3 7 2 2" xfId="19549" xr:uid="{00000000-0005-0000-0000-0000F62A0000}"/>
    <cellStyle name="Migliaia 26 3 7 2 3" xfId="24851" xr:uid="{00000000-0005-0000-0000-0000F72A0000}"/>
    <cellStyle name="Migliaia 26 3 7 3" xfId="16898" xr:uid="{00000000-0005-0000-0000-0000F82A0000}"/>
    <cellStyle name="Migliaia 26 3 7 4" xfId="22200" xr:uid="{00000000-0005-0000-0000-0000F92A0000}"/>
    <cellStyle name="Migliaia 26 3 8" xfId="3139" xr:uid="{00000000-0005-0000-0000-0000FA2A0000}"/>
    <cellStyle name="Migliaia 26 3 8 2" xfId="13732" xr:uid="{00000000-0005-0000-0000-0000FB2A0000}"/>
    <cellStyle name="Migliaia 26 3 8 2 2" xfId="19550" xr:uid="{00000000-0005-0000-0000-0000FC2A0000}"/>
    <cellStyle name="Migliaia 26 3 8 2 3" xfId="24852" xr:uid="{00000000-0005-0000-0000-0000FD2A0000}"/>
    <cellStyle name="Migliaia 26 3 8 3" xfId="16899" xr:uid="{00000000-0005-0000-0000-0000FE2A0000}"/>
    <cellStyle name="Migliaia 26 3 8 4" xfId="22201" xr:uid="{00000000-0005-0000-0000-0000FF2A0000}"/>
    <cellStyle name="Migliaia 26 4" xfId="3140" xr:uid="{00000000-0005-0000-0000-0000002B0000}"/>
    <cellStyle name="Migliaia 26 4 2" xfId="3141" xr:uid="{00000000-0005-0000-0000-0000012B0000}"/>
    <cellStyle name="Migliaia 26 4 2 2" xfId="3142" xr:uid="{00000000-0005-0000-0000-0000022B0000}"/>
    <cellStyle name="Migliaia 26 4 2 2 2" xfId="13733" xr:uid="{00000000-0005-0000-0000-0000032B0000}"/>
    <cellStyle name="Migliaia 26 4 2 2 2 2" xfId="19551" xr:uid="{00000000-0005-0000-0000-0000042B0000}"/>
    <cellStyle name="Migliaia 26 4 2 2 2 3" xfId="24853" xr:uid="{00000000-0005-0000-0000-0000052B0000}"/>
    <cellStyle name="Migliaia 26 4 2 2 3" xfId="16900" xr:uid="{00000000-0005-0000-0000-0000062B0000}"/>
    <cellStyle name="Migliaia 26 4 2 2 4" xfId="22202" xr:uid="{00000000-0005-0000-0000-0000072B0000}"/>
    <cellStyle name="Migliaia 26 4 2 3" xfId="3143" xr:uid="{00000000-0005-0000-0000-0000082B0000}"/>
    <cellStyle name="Migliaia 26 4 2 3 2" xfId="13734" xr:uid="{00000000-0005-0000-0000-0000092B0000}"/>
    <cellStyle name="Migliaia 26 4 2 3 2 2" xfId="19552" xr:uid="{00000000-0005-0000-0000-00000A2B0000}"/>
    <cellStyle name="Migliaia 26 4 2 3 2 3" xfId="24854" xr:uid="{00000000-0005-0000-0000-00000B2B0000}"/>
    <cellStyle name="Migliaia 26 4 2 3 3" xfId="16901" xr:uid="{00000000-0005-0000-0000-00000C2B0000}"/>
    <cellStyle name="Migliaia 26 4 2 3 4" xfId="22203" xr:uid="{00000000-0005-0000-0000-00000D2B0000}"/>
    <cellStyle name="Migliaia 26 4 3" xfId="3144" xr:uid="{00000000-0005-0000-0000-00000E2B0000}"/>
    <cellStyle name="Migliaia 26 4 3 2" xfId="13735" xr:uid="{00000000-0005-0000-0000-00000F2B0000}"/>
    <cellStyle name="Migliaia 26 4 3 2 2" xfId="19553" xr:uid="{00000000-0005-0000-0000-0000102B0000}"/>
    <cellStyle name="Migliaia 26 4 3 2 3" xfId="24855" xr:uid="{00000000-0005-0000-0000-0000112B0000}"/>
    <cellStyle name="Migliaia 26 4 3 3" xfId="16902" xr:uid="{00000000-0005-0000-0000-0000122B0000}"/>
    <cellStyle name="Migliaia 26 4 3 4" xfId="22204" xr:uid="{00000000-0005-0000-0000-0000132B0000}"/>
    <cellStyle name="Migliaia 26 4 4" xfId="3145" xr:uid="{00000000-0005-0000-0000-0000142B0000}"/>
    <cellStyle name="Migliaia 26 4 4 2" xfId="13736" xr:uid="{00000000-0005-0000-0000-0000152B0000}"/>
    <cellStyle name="Migliaia 26 4 4 2 2" xfId="19554" xr:uid="{00000000-0005-0000-0000-0000162B0000}"/>
    <cellStyle name="Migliaia 26 4 4 2 3" xfId="24856" xr:uid="{00000000-0005-0000-0000-0000172B0000}"/>
    <cellStyle name="Migliaia 26 4 4 3" xfId="16903" xr:uid="{00000000-0005-0000-0000-0000182B0000}"/>
    <cellStyle name="Migliaia 26 4 4 4" xfId="22205" xr:uid="{00000000-0005-0000-0000-0000192B0000}"/>
    <cellStyle name="Migliaia 26 4 5" xfId="3146" xr:uid="{00000000-0005-0000-0000-00001A2B0000}"/>
    <cellStyle name="Migliaia 26 4 5 2" xfId="13737" xr:uid="{00000000-0005-0000-0000-00001B2B0000}"/>
    <cellStyle name="Migliaia 26 4 5 2 2" xfId="19555" xr:uid="{00000000-0005-0000-0000-00001C2B0000}"/>
    <cellStyle name="Migliaia 26 4 5 2 3" xfId="24857" xr:uid="{00000000-0005-0000-0000-00001D2B0000}"/>
    <cellStyle name="Migliaia 26 4 5 3" xfId="16904" xr:uid="{00000000-0005-0000-0000-00001E2B0000}"/>
    <cellStyle name="Migliaia 26 4 5 4" xfId="22206" xr:uid="{00000000-0005-0000-0000-00001F2B0000}"/>
    <cellStyle name="Migliaia 26 4 6" xfId="3147" xr:uid="{00000000-0005-0000-0000-0000202B0000}"/>
    <cellStyle name="Migliaia 26 4 6 2" xfId="13738" xr:uid="{00000000-0005-0000-0000-0000212B0000}"/>
    <cellStyle name="Migliaia 26 4 6 2 2" xfId="19556" xr:uid="{00000000-0005-0000-0000-0000222B0000}"/>
    <cellStyle name="Migliaia 26 4 6 2 3" xfId="24858" xr:uid="{00000000-0005-0000-0000-0000232B0000}"/>
    <cellStyle name="Migliaia 26 4 6 3" xfId="16905" xr:uid="{00000000-0005-0000-0000-0000242B0000}"/>
    <cellStyle name="Migliaia 26 4 6 4" xfId="22207" xr:uid="{00000000-0005-0000-0000-0000252B0000}"/>
    <cellStyle name="Migliaia 26 4 7" xfId="3148" xr:uid="{00000000-0005-0000-0000-0000262B0000}"/>
    <cellStyle name="Migliaia 26 4 7 2" xfId="13739" xr:uid="{00000000-0005-0000-0000-0000272B0000}"/>
    <cellStyle name="Migliaia 26 4 7 2 2" xfId="19557" xr:uid="{00000000-0005-0000-0000-0000282B0000}"/>
    <cellStyle name="Migliaia 26 4 7 2 3" xfId="24859" xr:uid="{00000000-0005-0000-0000-0000292B0000}"/>
    <cellStyle name="Migliaia 26 4 7 3" xfId="16906" xr:uid="{00000000-0005-0000-0000-00002A2B0000}"/>
    <cellStyle name="Migliaia 26 4 7 4" xfId="22208" xr:uid="{00000000-0005-0000-0000-00002B2B0000}"/>
    <cellStyle name="Migliaia 26 5" xfId="3149" xr:uid="{00000000-0005-0000-0000-00002C2B0000}"/>
    <cellStyle name="Migliaia 26 5 2" xfId="3150" xr:uid="{00000000-0005-0000-0000-00002D2B0000}"/>
    <cellStyle name="Migliaia 26 5 2 2" xfId="13740" xr:uid="{00000000-0005-0000-0000-00002E2B0000}"/>
    <cellStyle name="Migliaia 26 5 2 2 2" xfId="19558" xr:uid="{00000000-0005-0000-0000-00002F2B0000}"/>
    <cellStyle name="Migliaia 26 5 2 2 3" xfId="24860" xr:uid="{00000000-0005-0000-0000-0000302B0000}"/>
    <cellStyle name="Migliaia 26 5 2 3" xfId="16907" xr:uid="{00000000-0005-0000-0000-0000312B0000}"/>
    <cellStyle name="Migliaia 26 5 2 4" xfId="22209" xr:uid="{00000000-0005-0000-0000-0000322B0000}"/>
    <cellStyle name="Migliaia 26 5 3" xfId="3151" xr:uid="{00000000-0005-0000-0000-0000332B0000}"/>
    <cellStyle name="Migliaia 26 5 3 2" xfId="13741" xr:uid="{00000000-0005-0000-0000-0000342B0000}"/>
    <cellStyle name="Migliaia 26 5 3 2 2" xfId="19559" xr:uid="{00000000-0005-0000-0000-0000352B0000}"/>
    <cellStyle name="Migliaia 26 5 3 2 3" xfId="24861" xr:uid="{00000000-0005-0000-0000-0000362B0000}"/>
    <cellStyle name="Migliaia 26 5 3 3" xfId="16908" xr:uid="{00000000-0005-0000-0000-0000372B0000}"/>
    <cellStyle name="Migliaia 26 5 3 4" xfId="22210" xr:uid="{00000000-0005-0000-0000-0000382B0000}"/>
    <cellStyle name="Migliaia 26 5 4" xfId="3152" xr:uid="{00000000-0005-0000-0000-0000392B0000}"/>
    <cellStyle name="Migliaia 26 5 4 2" xfId="13742" xr:uid="{00000000-0005-0000-0000-00003A2B0000}"/>
    <cellStyle name="Migliaia 26 5 4 2 2" xfId="19560" xr:uid="{00000000-0005-0000-0000-00003B2B0000}"/>
    <cellStyle name="Migliaia 26 5 4 2 3" xfId="24862" xr:uid="{00000000-0005-0000-0000-00003C2B0000}"/>
    <cellStyle name="Migliaia 26 5 4 3" xfId="16909" xr:uid="{00000000-0005-0000-0000-00003D2B0000}"/>
    <cellStyle name="Migliaia 26 5 4 4" xfId="22211" xr:uid="{00000000-0005-0000-0000-00003E2B0000}"/>
    <cellStyle name="Migliaia 26 5 5" xfId="3153" xr:uid="{00000000-0005-0000-0000-00003F2B0000}"/>
    <cellStyle name="Migliaia 26 5 5 2" xfId="13743" xr:uid="{00000000-0005-0000-0000-0000402B0000}"/>
    <cellStyle name="Migliaia 26 5 5 2 2" xfId="19561" xr:uid="{00000000-0005-0000-0000-0000412B0000}"/>
    <cellStyle name="Migliaia 26 5 5 2 3" xfId="24863" xr:uid="{00000000-0005-0000-0000-0000422B0000}"/>
    <cellStyle name="Migliaia 26 5 5 3" xfId="16910" xr:uid="{00000000-0005-0000-0000-0000432B0000}"/>
    <cellStyle name="Migliaia 26 5 5 4" xfId="22212" xr:uid="{00000000-0005-0000-0000-0000442B0000}"/>
    <cellStyle name="Migliaia 26 5 6" xfId="3154" xr:uid="{00000000-0005-0000-0000-0000452B0000}"/>
    <cellStyle name="Migliaia 26 5 6 2" xfId="13744" xr:uid="{00000000-0005-0000-0000-0000462B0000}"/>
    <cellStyle name="Migliaia 26 5 6 2 2" xfId="19562" xr:uid="{00000000-0005-0000-0000-0000472B0000}"/>
    <cellStyle name="Migliaia 26 5 6 2 3" xfId="24864" xr:uid="{00000000-0005-0000-0000-0000482B0000}"/>
    <cellStyle name="Migliaia 26 5 6 3" xfId="16911" xr:uid="{00000000-0005-0000-0000-0000492B0000}"/>
    <cellStyle name="Migliaia 26 5 6 4" xfId="22213" xr:uid="{00000000-0005-0000-0000-00004A2B0000}"/>
    <cellStyle name="Migliaia 26 6" xfId="3155" xr:uid="{00000000-0005-0000-0000-00004B2B0000}"/>
    <cellStyle name="Migliaia 26 6 2" xfId="12062" xr:uid="{00000000-0005-0000-0000-00004C2B0000}"/>
    <cellStyle name="Migliaia 26 6 3" xfId="12063" xr:uid="{00000000-0005-0000-0000-00004D2B0000}"/>
    <cellStyle name="Migliaia 26 6 3 2" xfId="15590" xr:uid="{00000000-0005-0000-0000-00004E2B0000}"/>
    <cellStyle name="Migliaia 26 6 3 2 2" xfId="20936" xr:uid="{00000000-0005-0000-0000-00004F2B0000}"/>
    <cellStyle name="Migliaia 26 6 3 2 3" xfId="26238" xr:uid="{00000000-0005-0000-0000-0000502B0000}"/>
    <cellStyle name="Migliaia 26 6 3 3" xfId="18285" xr:uid="{00000000-0005-0000-0000-0000512B0000}"/>
    <cellStyle name="Migliaia 26 6 3 4" xfId="23587" xr:uid="{00000000-0005-0000-0000-0000522B0000}"/>
    <cellStyle name="Migliaia 26 6 4" xfId="13745" xr:uid="{00000000-0005-0000-0000-0000532B0000}"/>
    <cellStyle name="Migliaia 26 6 4 2" xfId="19563" xr:uid="{00000000-0005-0000-0000-0000542B0000}"/>
    <cellStyle name="Migliaia 26 6 4 3" xfId="24865" xr:uid="{00000000-0005-0000-0000-0000552B0000}"/>
    <cellStyle name="Migliaia 26 6 5" xfId="16912" xr:uid="{00000000-0005-0000-0000-0000562B0000}"/>
    <cellStyle name="Migliaia 26 6 6" xfId="22214" xr:uid="{00000000-0005-0000-0000-0000572B0000}"/>
    <cellStyle name="Migliaia 26 7" xfId="3156" xr:uid="{00000000-0005-0000-0000-0000582B0000}"/>
    <cellStyle name="Migliaia 26 7 2" xfId="12064" xr:uid="{00000000-0005-0000-0000-0000592B0000}"/>
    <cellStyle name="Migliaia 26 7 2 2" xfId="15591" xr:uid="{00000000-0005-0000-0000-00005A2B0000}"/>
    <cellStyle name="Migliaia 26 7 2 2 2" xfId="20937" xr:uid="{00000000-0005-0000-0000-00005B2B0000}"/>
    <cellStyle name="Migliaia 26 7 2 2 3" xfId="26239" xr:uid="{00000000-0005-0000-0000-00005C2B0000}"/>
    <cellStyle name="Migliaia 26 7 2 3" xfId="18286" xr:uid="{00000000-0005-0000-0000-00005D2B0000}"/>
    <cellStyle name="Migliaia 26 7 2 4" xfId="23588" xr:uid="{00000000-0005-0000-0000-00005E2B0000}"/>
    <cellStyle name="Migliaia 26 7 3" xfId="13746" xr:uid="{00000000-0005-0000-0000-00005F2B0000}"/>
    <cellStyle name="Migliaia 26 7 3 2" xfId="19564" xr:uid="{00000000-0005-0000-0000-0000602B0000}"/>
    <cellStyle name="Migliaia 26 7 3 3" xfId="24866" xr:uid="{00000000-0005-0000-0000-0000612B0000}"/>
    <cellStyle name="Migliaia 26 7 4" xfId="16913" xr:uid="{00000000-0005-0000-0000-0000622B0000}"/>
    <cellStyle name="Migliaia 26 7 5" xfId="22215" xr:uid="{00000000-0005-0000-0000-0000632B0000}"/>
    <cellStyle name="Migliaia 26 8" xfId="3157" xr:uid="{00000000-0005-0000-0000-0000642B0000}"/>
    <cellStyle name="Migliaia 26 8 2" xfId="12065" xr:uid="{00000000-0005-0000-0000-0000652B0000}"/>
    <cellStyle name="Migliaia 26 8 2 2" xfId="15592" xr:uid="{00000000-0005-0000-0000-0000662B0000}"/>
    <cellStyle name="Migliaia 26 8 2 2 2" xfId="20938" xr:uid="{00000000-0005-0000-0000-0000672B0000}"/>
    <cellStyle name="Migliaia 26 8 2 2 3" xfId="26240" xr:uid="{00000000-0005-0000-0000-0000682B0000}"/>
    <cellStyle name="Migliaia 26 8 2 3" xfId="18287" xr:uid="{00000000-0005-0000-0000-0000692B0000}"/>
    <cellStyle name="Migliaia 26 8 2 4" xfId="23589" xr:uid="{00000000-0005-0000-0000-00006A2B0000}"/>
    <cellStyle name="Migliaia 26 8 3" xfId="13747" xr:uid="{00000000-0005-0000-0000-00006B2B0000}"/>
    <cellStyle name="Migliaia 26 8 3 2" xfId="19565" xr:uid="{00000000-0005-0000-0000-00006C2B0000}"/>
    <cellStyle name="Migliaia 26 8 3 3" xfId="24867" xr:uid="{00000000-0005-0000-0000-00006D2B0000}"/>
    <cellStyle name="Migliaia 26 8 4" xfId="16914" xr:uid="{00000000-0005-0000-0000-00006E2B0000}"/>
    <cellStyle name="Migliaia 26 8 5" xfId="22216" xr:uid="{00000000-0005-0000-0000-00006F2B0000}"/>
    <cellStyle name="Migliaia 26 9" xfId="3158" xr:uid="{00000000-0005-0000-0000-0000702B0000}"/>
    <cellStyle name="Migliaia 26 9 2" xfId="13748" xr:uid="{00000000-0005-0000-0000-0000712B0000}"/>
    <cellStyle name="Migliaia 26 9 2 2" xfId="19566" xr:uid="{00000000-0005-0000-0000-0000722B0000}"/>
    <cellStyle name="Migliaia 26 9 2 3" xfId="24868" xr:uid="{00000000-0005-0000-0000-0000732B0000}"/>
    <cellStyle name="Migliaia 26 9 3" xfId="16915" xr:uid="{00000000-0005-0000-0000-0000742B0000}"/>
    <cellStyle name="Migliaia 26 9 4" xfId="22217" xr:uid="{00000000-0005-0000-0000-0000752B0000}"/>
    <cellStyle name="Migliaia 27" xfId="288" xr:uid="{00000000-0005-0000-0000-0000762B0000}"/>
    <cellStyle name="Migliaia 27 10" xfId="13749" xr:uid="{00000000-0005-0000-0000-0000772B0000}"/>
    <cellStyle name="Migliaia 27 10 2" xfId="19567" xr:uid="{00000000-0005-0000-0000-0000782B0000}"/>
    <cellStyle name="Migliaia 27 10 3" xfId="24869" xr:uid="{00000000-0005-0000-0000-0000792B0000}"/>
    <cellStyle name="Migliaia 27 11" xfId="16916" xr:uid="{00000000-0005-0000-0000-00007A2B0000}"/>
    <cellStyle name="Migliaia 27 12" xfId="22218" xr:uid="{00000000-0005-0000-0000-00007B2B0000}"/>
    <cellStyle name="Migliaia 27 13" xfId="3159" xr:uid="{00000000-0005-0000-0000-00007C2B0000}"/>
    <cellStyle name="Migliaia 27 2" xfId="289" xr:uid="{00000000-0005-0000-0000-00007D2B0000}"/>
    <cellStyle name="Migliaia 27 2 2" xfId="3161" xr:uid="{00000000-0005-0000-0000-00007E2B0000}"/>
    <cellStyle name="Migliaia 27 2 2 2" xfId="3162" xr:uid="{00000000-0005-0000-0000-00007F2B0000}"/>
    <cellStyle name="Migliaia 27 2 2 2 2" xfId="13750" xr:uid="{00000000-0005-0000-0000-0000802B0000}"/>
    <cellStyle name="Migliaia 27 2 2 2 2 2" xfId="19568" xr:uid="{00000000-0005-0000-0000-0000812B0000}"/>
    <cellStyle name="Migliaia 27 2 2 2 2 3" xfId="24870" xr:uid="{00000000-0005-0000-0000-0000822B0000}"/>
    <cellStyle name="Migliaia 27 2 2 2 3" xfId="16917" xr:uid="{00000000-0005-0000-0000-0000832B0000}"/>
    <cellStyle name="Migliaia 27 2 2 2 4" xfId="22219" xr:uid="{00000000-0005-0000-0000-0000842B0000}"/>
    <cellStyle name="Migliaia 27 2 2 3" xfId="12066" xr:uid="{00000000-0005-0000-0000-0000852B0000}"/>
    <cellStyle name="Migliaia 27 2 2 3 2" xfId="15593" xr:uid="{00000000-0005-0000-0000-0000862B0000}"/>
    <cellStyle name="Migliaia 27 2 2 3 2 2" xfId="20939" xr:uid="{00000000-0005-0000-0000-0000872B0000}"/>
    <cellStyle name="Migliaia 27 2 2 3 2 3" xfId="26241" xr:uid="{00000000-0005-0000-0000-0000882B0000}"/>
    <cellStyle name="Migliaia 27 2 2 3 3" xfId="18288" xr:uid="{00000000-0005-0000-0000-0000892B0000}"/>
    <cellStyle name="Migliaia 27 2 2 3 4" xfId="23590" xr:uid="{00000000-0005-0000-0000-00008A2B0000}"/>
    <cellStyle name="Migliaia 27 2 3" xfId="3163" xr:uid="{00000000-0005-0000-0000-00008B2B0000}"/>
    <cellStyle name="Migliaia 27 2 3 2" xfId="12067" xr:uid="{00000000-0005-0000-0000-00008C2B0000}"/>
    <cellStyle name="Migliaia 27 2 3 2 2" xfId="15594" xr:uid="{00000000-0005-0000-0000-00008D2B0000}"/>
    <cellStyle name="Migliaia 27 2 3 2 2 2" xfId="20940" xr:uid="{00000000-0005-0000-0000-00008E2B0000}"/>
    <cellStyle name="Migliaia 27 2 3 2 2 3" xfId="26242" xr:uid="{00000000-0005-0000-0000-00008F2B0000}"/>
    <cellStyle name="Migliaia 27 2 3 2 3" xfId="18289" xr:uid="{00000000-0005-0000-0000-0000902B0000}"/>
    <cellStyle name="Migliaia 27 2 3 2 4" xfId="23591" xr:uid="{00000000-0005-0000-0000-0000912B0000}"/>
    <cellStyle name="Migliaia 27 2 3 3" xfId="13751" xr:uid="{00000000-0005-0000-0000-0000922B0000}"/>
    <cellStyle name="Migliaia 27 2 3 3 2" xfId="19569" xr:uid="{00000000-0005-0000-0000-0000932B0000}"/>
    <cellStyle name="Migliaia 27 2 3 3 3" xfId="24871" xr:uid="{00000000-0005-0000-0000-0000942B0000}"/>
    <cellStyle name="Migliaia 27 2 3 4" xfId="16918" xr:uid="{00000000-0005-0000-0000-0000952B0000}"/>
    <cellStyle name="Migliaia 27 2 3 5" xfId="22220" xr:uid="{00000000-0005-0000-0000-0000962B0000}"/>
    <cellStyle name="Migliaia 27 2 4" xfId="3164" xr:uid="{00000000-0005-0000-0000-0000972B0000}"/>
    <cellStyle name="Migliaia 27 2 4 2" xfId="13752" xr:uid="{00000000-0005-0000-0000-0000982B0000}"/>
    <cellStyle name="Migliaia 27 2 4 2 2" xfId="19570" xr:uid="{00000000-0005-0000-0000-0000992B0000}"/>
    <cellStyle name="Migliaia 27 2 4 2 3" xfId="24872" xr:uid="{00000000-0005-0000-0000-00009A2B0000}"/>
    <cellStyle name="Migliaia 27 2 4 3" xfId="16919" xr:uid="{00000000-0005-0000-0000-00009B2B0000}"/>
    <cellStyle name="Migliaia 27 2 4 4" xfId="22221" xr:uid="{00000000-0005-0000-0000-00009C2B0000}"/>
    <cellStyle name="Migliaia 27 2 5" xfId="3165" xr:uid="{00000000-0005-0000-0000-00009D2B0000}"/>
    <cellStyle name="Migliaia 27 2 5 2" xfId="13753" xr:uid="{00000000-0005-0000-0000-00009E2B0000}"/>
    <cellStyle name="Migliaia 27 2 5 2 2" xfId="19571" xr:uid="{00000000-0005-0000-0000-00009F2B0000}"/>
    <cellStyle name="Migliaia 27 2 5 2 3" xfId="24873" xr:uid="{00000000-0005-0000-0000-0000A02B0000}"/>
    <cellStyle name="Migliaia 27 2 5 3" xfId="16920" xr:uid="{00000000-0005-0000-0000-0000A12B0000}"/>
    <cellStyle name="Migliaia 27 2 5 4" xfId="22222" xr:uid="{00000000-0005-0000-0000-0000A22B0000}"/>
    <cellStyle name="Migliaia 27 2 6" xfId="3166" xr:uid="{00000000-0005-0000-0000-0000A32B0000}"/>
    <cellStyle name="Migliaia 27 2 6 2" xfId="13754" xr:uid="{00000000-0005-0000-0000-0000A42B0000}"/>
    <cellStyle name="Migliaia 27 2 6 2 2" xfId="19572" xr:uid="{00000000-0005-0000-0000-0000A52B0000}"/>
    <cellStyle name="Migliaia 27 2 6 2 3" xfId="24874" xr:uid="{00000000-0005-0000-0000-0000A62B0000}"/>
    <cellStyle name="Migliaia 27 2 6 3" xfId="16921" xr:uid="{00000000-0005-0000-0000-0000A72B0000}"/>
    <cellStyle name="Migliaia 27 2 6 4" xfId="22223" xr:uid="{00000000-0005-0000-0000-0000A82B0000}"/>
    <cellStyle name="Migliaia 27 2 7" xfId="3160" xr:uid="{00000000-0005-0000-0000-0000A92B0000}"/>
    <cellStyle name="Migliaia 27 3" xfId="3167" xr:uid="{00000000-0005-0000-0000-0000AA2B0000}"/>
    <cellStyle name="Migliaia 27 3 2" xfId="3168" xr:uid="{00000000-0005-0000-0000-0000AB2B0000}"/>
    <cellStyle name="Migliaia 27 3 2 2" xfId="3169" xr:uid="{00000000-0005-0000-0000-0000AC2B0000}"/>
    <cellStyle name="Migliaia 27 3 2 2 2" xfId="3170" xr:uid="{00000000-0005-0000-0000-0000AD2B0000}"/>
    <cellStyle name="Migliaia 27 3 2 2 2 2" xfId="13755" xr:uid="{00000000-0005-0000-0000-0000AE2B0000}"/>
    <cellStyle name="Migliaia 27 3 2 2 2 2 2" xfId="19573" xr:uid="{00000000-0005-0000-0000-0000AF2B0000}"/>
    <cellStyle name="Migliaia 27 3 2 2 2 2 3" xfId="24875" xr:uid="{00000000-0005-0000-0000-0000B02B0000}"/>
    <cellStyle name="Migliaia 27 3 2 2 2 3" xfId="16922" xr:uid="{00000000-0005-0000-0000-0000B12B0000}"/>
    <cellStyle name="Migliaia 27 3 2 2 2 4" xfId="22224" xr:uid="{00000000-0005-0000-0000-0000B22B0000}"/>
    <cellStyle name="Migliaia 27 3 2 3" xfId="3171" xr:uid="{00000000-0005-0000-0000-0000B32B0000}"/>
    <cellStyle name="Migliaia 27 3 2 3 2" xfId="13756" xr:uid="{00000000-0005-0000-0000-0000B42B0000}"/>
    <cellStyle name="Migliaia 27 3 2 3 2 2" xfId="19574" xr:uid="{00000000-0005-0000-0000-0000B52B0000}"/>
    <cellStyle name="Migliaia 27 3 2 3 2 3" xfId="24876" xr:uid="{00000000-0005-0000-0000-0000B62B0000}"/>
    <cellStyle name="Migliaia 27 3 2 3 3" xfId="16923" xr:uid="{00000000-0005-0000-0000-0000B72B0000}"/>
    <cellStyle name="Migliaia 27 3 2 3 4" xfId="22225" xr:uid="{00000000-0005-0000-0000-0000B82B0000}"/>
    <cellStyle name="Migliaia 27 3 2 4" xfId="3172" xr:uid="{00000000-0005-0000-0000-0000B92B0000}"/>
    <cellStyle name="Migliaia 27 3 2 4 2" xfId="13757" xr:uid="{00000000-0005-0000-0000-0000BA2B0000}"/>
    <cellStyle name="Migliaia 27 3 2 4 2 2" xfId="19575" xr:uid="{00000000-0005-0000-0000-0000BB2B0000}"/>
    <cellStyle name="Migliaia 27 3 2 4 2 3" xfId="24877" xr:uid="{00000000-0005-0000-0000-0000BC2B0000}"/>
    <cellStyle name="Migliaia 27 3 2 4 3" xfId="16924" xr:uid="{00000000-0005-0000-0000-0000BD2B0000}"/>
    <cellStyle name="Migliaia 27 3 2 4 4" xfId="22226" xr:uid="{00000000-0005-0000-0000-0000BE2B0000}"/>
    <cellStyle name="Migliaia 27 3 2 5" xfId="3173" xr:uid="{00000000-0005-0000-0000-0000BF2B0000}"/>
    <cellStyle name="Migliaia 27 3 2 5 2" xfId="13758" xr:uid="{00000000-0005-0000-0000-0000C02B0000}"/>
    <cellStyle name="Migliaia 27 3 2 5 2 2" xfId="19576" xr:uid="{00000000-0005-0000-0000-0000C12B0000}"/>
    <cellStyle name="Migliaia 27 3 2 5 2 3" xfId="24878" xr:uid="{00000000-0005-0000-0000-0000C22B0000}"/>
    <cellStyle name="Migliaia 27 3 2 5 3" xfId="16925" xr:uid="{00000000-0005-0000-0000-0000C32B0000}"/>
    <cellStyle name="Migliaia 27 3 2 5 4" xfId="22227" xr:uid="{00000000-0005-0000-0000-0000C42B0000}"/>
    <cellStyle name="Migliaia 27 3 2 6" xfId="3174" xr:uid="{00000000-0005-0000-0000-0000C52B0000}"/>
    <cellStyle name="Migliaia 27 3 2 6 2" xfId="13759" xr:uid="{00000000-0005-0000-0000-0000C62B0000}"/>
    <cellStyle name="Migliaia 27 3 2 6 2 2" xfId="19577" xr:uid="{00000000-0005-0000-0000-0000C72B0000}"/>
    <cellStyle name="Migliaia 27 3 2 6 2 3" xfId="24879" xr:uid="{00000000-0005-0000-0000-0000C82B0000}"/>
    <cellStyle name="Migliaia 27 3 2 6 3" xfId="16926" xr:uid="{00000000-0005-0000-0000-0000C92B0000}"/>
    <cellStyle name="Migliaia 27 3 2 6 4" xfId="22228" xr:uid="{00000000-0005-0000-0000-0000CA2B0000}"/>
    <cellStyle name="Migliaia 27 3 3" xfId="3175" xr:uid="{00000000-0005-0000-0000-0000CB2B0000}"/>
    <cellStyle name="Migliaia 27 3 3 2" xfId="3176" xr:uid="{00000000-0005-0000-0000-0000CC2B0000}"/>
    <cellStyle name="Migliaia 27 3 3 2 2" xfId="13761" xr:uid="{00000000-0005-0000-0000-0000CD2B0000}"/>
    <cellStyle name="Migliaia 27 3 3 2 2 2" xfId="19579" xr:uid="{00000000-0005-0000-0000-0000CE2B0000}"/>
    <cellStyle name="Migliaia 27 3 3 2 2 3" xfId="24881" xr:uid="{00000000-0005-0000-0000-0000CF2B0000}"/>
    <cellStyle name="Migliaia 27 3 3 2 3" xfId="16928" xr:uid="{00000000-0005-0000-0000-0000D02B0000}"/>
    <cellStyle name="Migliaia 27 3 3 2 4" xfId="22230" xr:uid="{00000000-0005-0000-0000-0000D12B0000}"/>
    <cellStyle name="Migliaia 27 3 3 3" xfId="3177" xr:uid="{00000000-0005-0000-0000-0000D22B0000}"/>
    <cellStyle name="Migliaia 27 3 3 3 2" xfId="13762" xr:uid="{00000000-0005-0000-0000-0000D32B0000}"/>
    <cellStyle name="Migliaia 27 3 3 3 2 2" xfId="19580" xr:uid="{00000000-0005-0000-0000-0000D42B0000}"/>
    <cellStyle name="Migliaia 27 3 3 3 2 3" xfId="24882" xr:uid="{00000000-0005-0000-0000-0000D52B0000}"/>
    <cellStyle name="Migliaia 27 3 3 3 3" xfId="16929" xr:uid="{00000000-0005-0000-0000-0000D62B0000}"/>
    <cellStyle name="Migliaia 27 3 3 3 4" xfId="22231" xr:uid="{00000000-0005-0000-0000-0000D72B0000}"/>
    <cellStyle name="Migliaia 27 3 3 4" xfId="3178" xr:uid="{00000000-0005-0000-0000-0000D82B0000}"/>
    <cellStyle name="Migliaia 27 3 3 4 2" xfId="13763" xr:uid="{00000000-0005-0000-0000-0000D92B0000}"/>
    <cellStyle name="Migliaia 27 3 3 4 2 2" xfId="19581" xr:uid="{00000000-0005-0000-0000-0000DA2B0000}"/>
    <cellStyle name="Migliaia 27 3 3 4 2 3" xfId="24883" xr:uid="{00000000-0005-0000-0000-0000DB2B0000}"/>
    <cellStyle name="Migliaia 27 3 3 4 3" xfId="16930" xr:uid="{00000000-0005-0000-0000-0000DC2B0000}"/>
    <cellStyle name="Migliaia 27 3 3 4 4" xfId="22232" xr:uid="{00000000-0005-0000-0000-0000DD2B0000}"/>
    <cellStyle name="Migliaia 27 3 3 5" xfId="3179" xr:uid="{00000000-0005-0000-0000-0000DE2B0000}"/>
    <cellStyle name="Migliaia 27 3 3 5 2" xfId="13764" xr:uid="{00000000-0005-0000-0000-0000DF2B0000}"/>
    <cellStyle name="Migliaia 27 3 3 5 2 2" xfId="19582" xr:uid="{00000000-0005-0000-0000-0000E02B0000}"/>
    <cellStyle name="Migliaia 27 3 3 5 2 3" xfId="24884" xr:uid="{00000000-0005-0000-0000-0000E12B0000}"/>
    <cellStyle name="Migliaia 27 3 3 5 3" xfId="16931" xr:uid="{00000000-0005-0000-0000-0000E22B0000}"/>
    <cellStyle name="Migliaia 27 3 3 5 4" xfId="22233" xr:uid="{00000000-0005-0000-0000-0000E32B0000}"/>
    <cellStyle name="Migliaia 27 3 3 6" xfId="13760" xr:uid="{00000000-0005-0000-0000-0000E42B0000}"/>
    <cellStyle name="Migliaia 27 3 3 6 2" xfId="19578" xr:uid="{00000000-0005-0000-0000-0000E52B0000}"/>
    <cellStyle name="Migliaia 27 3 3 6 3" xfId="24880" xr:uid="{00000000-0005-0000-0000-0000E62B0000}"/>
    <cellStyle name="Migliaia 27 3 3 7" xfId="16927" xr:uid="{00000000-0005-0000-0000-0000E72B0000}"/>
    <cellStyle name="Migliaia 27 3 3 8" xfId="22229" xr:uid="{00000000-0005-0000-0000-0000E82B0000}"/>
    <cellStyle name="Migliaia 27 3 4" xfId="3180" xr:uid="{00000000-0005-0000-0000-0000E92B0000}"/>
    <cellStyle name="Migliaia 27 3 4 2" xfId="12068" xr:uid="{00000000-0005-0000-0000-0000EA2B0000}"/>
    <cellStyle name="Migliaia 27 3 4 3" xfId="12069" xr:uid="{00000000-0005-0000-0000-0000EB2B0000}"/>
    <cellStyle name="Migliaia 27 3 4 3 2" xfId="15595" xr:uid="{00000000-0005-0000-0000-0000EC2B0000}"/>
    <cellStyle name="Migliaia 27 3 4 3 2 2" xfId="20941" xr:uid="{00000000-0005-0000-0000-0000ED2B0000}"/>
    <cellStyle name="Migliaia 27 3 4 3 2 3" xfId="26243" xr:uid="{00000000-0005-0000-0000-0000EE2B0000}"/>
    <cellStyle name="Migliaia 27 3 4 3 3" xfId="18290" xr:uid="{00000000-0005-0000-0000-0000EF2B0000}"/>
    <cellStyle name="Migliaia 27 3 4 3 4" xfId="23592" xr:uid="{00000000-0005-0000-0000-0000F02B0000}"/>
    <cellStyle name="Migliaia 27 3 4 4" xfId="13765" xr:uid="{00000000-0005-0000-0000-0000F12B0000}"/>
    <cellStyle name="Migliaia 27 3 4 4 2" xfId="19583" xr:uid="{00000000-0005-0000-0000-0000F22B0000}"/>
    <cellStyle name="Migliaia 27 3 4 4 3" xfId="24885" xr:uid="{00000000-0005-0000-0000-0000F32B0000}"/>
    <cellStyle name="Migliaia 27 3 4 5" xfId="16932" xr:uid="{00000000-0005-0000-0000-0000F42B0000}"/>
    <cellStyle name="Migliaia 27 3 4 6" xfId="22234" xr:uid="{00000000-0005-0000-0000-0000F52B0000}"/>
    <cellStyle name="Migliaia 27 3 5" xfId="3181" xr:uid="{00000000-0005-0000-0000-0000F62B0000}"/>
    <cellStyle name="Migliaia 27 3 5 2" xfId="12070" xr:uid="{00000000-0005-0000-0000-0000F72B0000}"/>
    <cellStyle name="Migliaia 27 3 5 2 2" xfId="15596" xr:uid="{00000000-0005-0000-0000-0000F82B0000}"/>
    <cellStyle name="Migliaia 27 3 5 2 2 2" xfId="20942" xr:uid="{00000000-0005-0000-0000-0000F92B0000}"/>
    <cellStyle name="Migliaia 27 3 5 2 2 3" xfId="26244" xr:uid="{00000000-0005-0000-0000-0000FA2B0000}"/>
    <cellStyle name="Migliaia 27 3 5 2 3" xfId="18291" xr:uid="{00000000-0005-0000-0000-0000FB2B0000}"/>
    <cellStyle name="Migliaia 27 3 5 2 4" xfId="23593" xr:uid="{00000000-0005-0000-0000-0000FC2B0000}"/>
    <cellStyle name="Migliaia 27 3 5 3" xfId="13766" xr:uid="{00000000-0005-0000-0000-0000FD2B0000}"/>
    <cellStyle name="Migliaia 27 3 5 3 2" xfId="19584" xr:uid="{00000000-0005-0000-0000-0000FE2B0000}"/>
    <cellStyle name="Migliaia 27 3 5 3 3" xfId="24886" xr:uid="{00000000-0005-0000-0000-0000FF2B0000}"/>
    <cellStyle name="Migliaia 27 3 5 4" xfId="16933" xr:uid="{00000000-0005-0000-0000-0000002C0000}"/>
    <cellStyle name="Migliaia 27 3 5 5" xfId="22235" xr:uid="{00000000-0005-0000-0000-0000012C0000}"/>
    <cellStyle name="Migliaia 27 3 6" xfId="3182" xr:uid="{00000000-0005-0000-0000-0000022C0000}"/>
    <cellStyle name="Migliaia 27 3 6 2" xfId="13767" xr:uid="{00000000-0005-0000-0000-0000032C0000}"/>
    <cellStyle name="Migliaia 27 3 6 2 2" xfId="19585" xr:uid="{00000000-0005-0000-0000-0000042C0000}"/>
    <cellStyle name="Migliaia 27 3 6 2 3" xfId="24887" xr:uid="{00000000-0005-0000-0000-0000052C0000}"/>
    <cellStyle name="Migliaia 27 3 6 3" xfId="16934" xr:uid="{00000000-0005-0000-0000-0000062C0000}"/>
    <cellStyle name="Migliaia 27 3 6 4" xfId="22236" xr:uid="{00000000-0005-0000-0000-0000072C0000}"/>
    <cellStyle name="Migliaia 27 3 7" xfId="3183" xr:uid="{00000000-0005-0000-0000-0000082C0000}"/>
    <cellStyle name="Migliaia 27 3 7 2" xfId="13768" xr:uid="{00000000-0005-0000-0000-0000092C0000}"/>
    <cellStyle name="Migliaia 27 3 7 2 2" xfId="19586" xr:uid="{00000000-0005-0000-0000-00000A2C0000}"/>
    <cellStyle name="Migliaia 27 3 7 2 3" xfId="24888" xr:uid="{00000000-0005-0000-0000-00000B2C0000}"/>
    <cellStyle name="Migliaia 27 3 7 3" xfId="16935" xr:uid="{00000000-0005-0000-0000-00000C2C0000}"/>
    <cellStyle name="Migliaia 27 3 7 4" xfId="22237" xr:uid="{00000000-0005-0000-0000-00000D2C0000}"/>
    <cellStyle name="Migliaia 27 3 8" xfId="3184" xr:uid="{00000000-0005-0000-0000-00000E2C0000}"/>
    <cellStyle name="Migliaia 27 3 8 2" xfId="13769" xr:uid="{00000000-0005-0000-0000-00000F2C0000}"/>
    <cellStyle name="Migliaia 27 3 8 2 2" xfId="19587" xr:uid="{00000000-0005-0000-0000-0000102C0000}"/>
    <cellStyle name="Migliaia 27 3 8 2 3" xfId="24889" xr:uid="{00000000-0005-0000-0000-0000112C0000}"/>
    <cellStyle name="Migliaia 27 3 8 3" xfId="16936" xr:uid="{00000000-0005-0000-0000-0000122C0000}"/>
    <cellStyle name="Migliaia 27 3 8 4" xfId="22238" xr:uid="{00000000-0005-0000-0000-0000132C0000}"/>
    <cellStyle name="Migliaia 27 4" xfId="3185" xr:uid="{00000000-0005-0000-0000-0000142C0000}"/>
    <cellStyle name="Migliaia 27 4 2" xfId="3186" xr:uid="{00000000-0005-0000-0000-0000152C0000}"/>
    <cellStyle name="Migliaia 27 4 2 2" xfId="3187" xr:uid="{00000000-0005-0000-0000-0000162C0000}"/>
    <cellStyle name="Migliaia 27 4 2 2 2" xfId="13770" xr:uid="{00000000-0005-0000-0000-0000172C0000}"/>
    <cellStyle name="Migliaia 27 4 2 2 2 2" xfId="19588" xr:uid="{00000000-0005-0000-0000-0000182C0000}"/>
    <cellStyle name="Migliaia 27 4 2 2 2 3" xfId="24890" xr:uid="{00000000-0005-0000-0000-0000192C0000}"/>
    <cellStyle name="Migliaia 27 4 2 2 3" xfId="16937" xr:uid="{00000000-0005-0000-0000-00001A2C0000}"/>
    <cellStyle name="Migliaia 27 4 2 2 4" xfId="22239" xr:uid="{00000000-0005-0000-0000-00001B2C0000}"/>
    <cellStyle name="Migliaia 27 4 2 3" xfId="3188" xr:uid="{00000000-0005-0000-0000-00001C2C0000}"/>
    <cellStyle name="Migliaia 27 4 2 3 2" xfId="13771" xr:uid="{00000000-0005-0000-0000-00001D2C0000}"/>
    <cellStyle name="Migliaia 27 4 2 3 2 2" xfId="19589" xr:uid="{00000000-0005-0000-0000-00001E2C0000}"/>
    <cellStyle name="Migliaia 27 4 2 3 2 3" xfId="24891" xr:uid="{00000000-0005-0000-0000-00001F2C0000}"/>
    <cellStyle name="Migliaia 27 4 2 3 3" xfId="16938" xr:uid="{00000000-0005-0000-0000-0000202C0000}"/>
    <cellStyle name="Migliaia 27 4 2 3 4" xfId="22240" xr:uid="{00000000-0005-0000-0000-0000212C0000}"/>
    <cellStyle name="Migliaia 27 4 3" xfId="3189" xr:uid="{00000000-0005-0000-0000-0000222C0000}"/>
    <cellStyle name="Migliaia 27 4 3 2" xfId="13772" xr:uid="{00000000-0005-0000-0000-0000232C0000}"/>
    <cellStyle name="Migliaia 27 4 3 2 2" xfId="19590" xr:uid="{00000000-0005-0000-0000-0000242C0000}"/>
    <cellStyle name="Migliaia 27 4 3 2 3" xfId="24892" xr:uid="{00000000-0005-0000-0000-0000252C0000}"/>
    <cellStyle name="Migliaia 27 4 3 3" xfId="16939" xr:uid="{00000000-0005-0000-0000-0000262C0000}"/>
    <cellStyle name="Migliaia 27 4 3 4" xfId="22241" xr:uid="{00000000-0005-0000-0000-0000272C0000}"/>
    <cellStyle name="Migliaia 27 4 4" xfId="3190" xr:uid="{00000000-0005-0000-0000-0000282C0000}"/>
    <cellStyle name="Migliaia 27 4 4 2" xfId="13773" xr:uid="{00000000-0005-0000-0000-0000292C0000}"/>
    <cellStyle name="Migliaia 27 4 4 2 2" xfId="19591" xr:uid="{00000000-0005-0000-0000-00002A2C0000}"/>
    <cellStyle name="Migliaia 27 4 4 2 3" xfId="24893" xr:uid="{00000000-0005-0000-0000-00002B2C0000}"/>
    <cellStyle name="Migliaia 27 4 4 3" xfId="16940" xr:uid="{00000000-0005-0000-0000-00002C2C0000}"/>
    <cellStyle name="Migliaia 27 4 4 4" xfId="22242" xr:uid="{00000000-0005-0000-0000-00002D2C0000}"/>
    <cellStyle name="Migliaia 27 4 5" xfId="3191" xr:uid="{00000000-0005-0000-0000-00002E2C0000}"/>
    <cellStyle name="Migliaia 27 4 5 2" xfId="13774" xr:uid="{00000000-0005-0000-0000-00002F2C0000}"/>
    <cellStyle name="Migliaia 27 4 5 2 2" xfId="19592" xr:uid="{00000000-0005-0000-0000-0000302C0000}"/>
    <cellStyle name="Migliaia 27 4 5 2 3" xfId="24894" xr:uid="{00000000-0005-0000-0000-0000312C0000}"/>
    <cellStyle name="Migliaia 27 4 5 3" xfId="16941" xr:uid="{00000000-0005-0000-0000-0000322C0000}"/>
    <cellStyle name="Migliaia 27 4 5 4" xfId="22243" xr:uid="{00000000-0005-0000-0000-0000332C0000}"/>
    <cellStyle name="Migliaia 27 4 6" xfId="3192" xr:uid="{00000000-0005-0000-0000-0000342C0000}"/>
    <cellStyle name="Migliaia 27 4 6 2" xfId="13775" xr:uid="{00000000-0005-0000-0000-0000352C0000}"/>
    <cellStyle name="Migliaia 27 4 6 2 2" xfId="19593" xr:uid="{00000000-0005-0000-0000-0000362C0000}"/>
    <cellStyle name="Migliaia 27 4 6 2 3" xfId="24895" xr:uid="{00000000-0005-0000-0000-0000372C0000}"/>
    <cellStyle name="Migliaia 27 4 6 3" xfId="16942" xr:uid="{00000000-0005-0000-0000-0000382C0000}"/>
    <cellStyle name="Migliaia 27 4 6 4" xfId="22244" xr:uid="{00000000-0005-0000-0000-0000392C0000}"/>
    <cellStyle name="Migliaia 27 4 7" xfId="3193" xr:uid="{00000000-0005-0000-0000-00003A2C0000}"/>
    <cellStyle name="Migliaia 27 4 7 2" xfId="13776" xr:uid="{00000000-0005-0000-0000-00003B2C0000}"/>
    <cellStyle name="Migliaia 27 4 7 2 2" xfId="19594" xr:uid="{00000000-0005-0000-0000-00003C2C0000}"/>
    <cellStyle name="Migliaia 27 4 7 2 3" xfId="24896" xr:uid="{00000000-0005-0000-0000-00003D2C0000}"/>
    <cellStyle name="Migliaia 27 4 7 3" xfId="16943" xr:uid="{00000000-0005-0000-0000-00003E2C0000}"/>
    <cellStyle name="Migliaia 27 4 7 4" xfId="22245" xr:uid="{00000000-0005-0000-0000-00003F2C0000}"/>
    <cellStyle name="Migliaia 27 5" xfId="3194" xr:uid="{00000000-0005-0000-0000-0000402C0000}"/>
    <cellStyle name="Migliaia 27 5 2" xfId="3195" xr:uid="{00000000-0005-0000-0000-0000412C0000}"/>
    <cellStyle name="Migliaia 27 5 2 2" xfId="13777" xr:uid="{00000000-0005-0000-0000-0000422C0000}"/>
    <cellStyle name="Migliaia 27 5 2 2 2" xfId="19595" xr:uid="{00000000-0005-0000-0000-0000432C0000}"/>
    <cellStyle name="Migliaia 27 5 2 2 3" xfId="24897" xr:uid="{00000000-0005-0000-0000-0000442C0000}"/>
    <cellStyle name="Migliaia 27 5 2 3" xfId="16944" xr:uid="{00000000-0005-0000-0000-0000452C0000}"/>
    <cellStyle name="Migliaia 27 5 2 4" xfId="22246" xr:uid="{00000000-0005-0000-0000-0000462C0000}"/>
    <cellStyle name="Migliaia 27 5 3" xfId="3196" xr:uid="{00000000-0005-0000-0000-0000472C0000}"/>
    <cellStyle name="Migliaia 27 5 3 2" xfId="13778" xr:uid="{00000000-0005-0000-0000-0000482C0000}"/>
    <cellStyle name="Migliaia 27 5 3 2 2" xfId="19596" xr:uid="{00000000-0005-0000-0000-0000492C0000}"/>
    <cellStyle name="Migliaia 27 5 3 2 3" xfId="24898" xr:uid="{00000000-0005-0000-0000-00004A2C0000}"/>
    <cellStyle name="Migliaia 27 5 3 3" xfId="16945" xr:uid="{00000000-0005-0000-0000-00004B2C0000}"/>
    <cellStyle name="Migliaia 27 5 3 4" xfId="22247" xr:uid="{00000000-0005-0000-0000-00004C2C0000}"/>
    <cellStyle name="Migliaia 27 5 4" xfId="3197" xr:uid="{00000000-0005-0000-0000-00004D2C0000}"/>
    <cellStyle name="Migliaia 27 5 4 2" xfId="13779" xr:uid="{00000000-0005-0000-0000-00004E2C0000}"/>
    <cellStyle name="Migliaia 27 5 4 2 2" xfId="19597" xr:uid="{00000000-0005-0000-0000-00004F2C0000}"/>
    <cellStyle name="Migliaia 27 5 4 2 3" xfId="24899" xr:uid="{00000000-0005-0000-0000-0000502C0000}"/>
    <cellStyle name="Migliaia 27 5 4 3" xfId="16946" xr:uid="{00000000-0005-0000-0000-0000512C0000}"/>
    <cellStyle name="Migliaia 27 5 4 4" xfId="22248" xr:uid="{00000000-0005-0000-0000-0000522C0000}"/>
    <cellStyle name="Migliaia 27 5 5" xfId="3198" xr:uid="{00000000-0005-0000-0000-0000532C0000}"/>
    <cellStyle name="Migliaia 27 5 5 2" xfId="13780" xr:uid="{00000000-0005-0000-0000-0000542C0000}"/>
    <cellStyle name="Migliaia 27 5 5 2 2" xfId="19598" xr:uid="{00000000-0005-0000-0000-0000552C0000}"/>
    <cellStyle name="Migliaia 27 5 5 2 3" xfId="24900" xr:uid="{00000000-0005-0000-0000-0000562C0000}"/>
    <cellStyle name="Migliaia 27 5 5 3" xfId="16947" xr:uid="{00000000-0005-0000-0000-0000572C0000}"/>
    <cellStyle name="Migliaia 27 5 5 4" xfId="22249" xr:uid="{00000000-0005-0000-0000-0000582C0000}"/>
    <cellStyle name="Migliaia 27 5 6" xfId="3199" xr:uid="{00000000-0005-0000-0000-0000592C0000}"/>
    <cellStyle name="Migliaia 27 5 6 2" xfId="13781" xr:uid="{00000000-0005-0000-0000-00005A2C0000}"/>
    <cellStyle name="Migliaia 27 5 6 2 2" xfId="19599" xr:uid="{00000000-0005-0000-0000-00005B2C0000}"/>
    <cellStyle name="Migliaia 27 5 6 2 3" xfId="24901" xr:uid="{00000000-0005-0000-0000-00005C2C0000}"/>
    <cellStyle name="Migliaia 27 5 6 3" xfId="16948" xr:uid="{00000000-0005-0000-0000-00005D2C0000}"/>
    <cellStyle name="Migliaia 27 5 6 4" xfId="22250" xr:uid="{00000000-0005-0000-0000-00005E2C0000}"/>
    <cellStyle name="Migliaia 27 6" xfId="3200" xr:uid="{00000000-0005-0000-0000-00005F2C0000}"/>
    <cellStyle name="Migliaia 27 6 2" xfId="12071" xr:uid="{00000000-0005-0000-0000-0000602C0000}"/>
    <cellStyle name="Migliaia 27 6 3" xfId="12072" xr:uid="{00000000-0005-0000-0000-0000612C0000}"/>
    <cellStyle name="Migliaia 27 6 3 2" xfId="15597" xr:uid="{00000000-0005-0000-0000-0000622C0000}"/>
    <cellStyle name="Migliaia 27 6 3 2 2" xfId="20943" xr:uid="{00000000-0005-0000-0000-0000632C0000}"/>
    <cellStyle name="Migliaia 27 6 3 2 3" xfId="26245" xr:uid="{00000000-0005-0000-0000-0000642C0000}"/>
    <cellStyle name="Migliaia 27 6 3 3" xfId="18292" xr:uid="{00000000-0005-0000-0000-0000652C0000}"/>
    <cellStyle name="Migliaia 27 6 3 4" xfId="23594" xr:uid="{00000000-0005-0000-0000-0000662C0000}"/>
    <cellStyle name="Migliaia 27 6 4" xfId="13782" xr:uid="{00000000-0005-0000-0000-0000672C0000}"/>
    <cellStyle name="Migliaia 27 6 4 2" xfId="19600" xr:uid="{00000000-0005-0000-0000-0000682C0000}"/>
    <cellStyle name="Migliaia 27 6 4 3" xfId="24902" xr:uid="{00000000-0005-0000-0000-0000692C0000}"/>
    <cellStyle name="Migliaia 27 6 5" xfId="16949" xr:uid="{00000000-0005-0000-0000-00006A2C0000}"/>
    <cellStyle name="Migliaia 27 6 6" xfId="22251" xr:uid="{00000000-0005-0000-0000-00006B2C0000}"/>
    <cellStyle name="Migliaia 27 7" xfId="3201" xr:uid="{00000000-0005-0000-0000-00006C2C0000}"/>
    <cellStyle name="Migliaia 27 7 2" xfId="12073" xr:uid="{00000000-0005-0000-0000-00006D2C0000}"/>
    <cellStyle name="Migliaia 27 7 2 2" xfId="15598" xr:uid="{00000000-0005-0000-0000-00006E2C0000}"/>
    <cellStyle name="Migliaia 27 7 2 2 2" xfId="20944" xr:uid="{00000000-0005-0000-0000-00006F2C0000}"/>
    <cellStyle name="Migliaia 27 7 2 2 3" xfId="26246" xr:uid="{00000000-0005-0000-0000-0000702C0000}"/>
    <cellStyle name="Migliaia 27 7 2 3" xfId="18293" xr:uid="{00000000-0005-0000-0000-0000712C0000}"/>
    <cellStyle name="Migliaia 27 7 2 4" xfId="23595" xr:uid="{00000000-0005-0000-0000-0000722C0000}"/>
    <cellStyle name="Migliaia 27 7 3" xfId="13783" xr:uid="{00000000-0005-0000-0000-0000732C0000}"/>
    <cellStyle name="Migliaia 27 7 3 2" xfId="19601" xr:uid="{00000000-0005-0000-0000-0000742C0000}"/>
    <cellStyle name="Migliaia 27 7 3 3" xfId="24903" xr:uid="{00000000-0005-0000-0000-0000752C0000}"/>
    <cellStyle name="Migliaia 27 7 4" xfId="16950" xr:uid="{00000000-0005-0000-0000-0000762C0000}"/>
    <cellStyle name="Migliaia 27 7 5" xfId="22252" xr:uid="{00000000-0005-0000-0000-0000772C0000}"/>
    <cellStyle name="Migliaia 27 8" xfId="3202" xr:uid="{00000000-0005-0000-0000-0000782C0000}"/>
    <cellStyle name="Migliaia 27 8 2" xfId="12074" xr:uid="{00000000-0005-0000-0000-0000792C0000}"/>
    <cellStyle name="Migliaia 27 8 2 2" xfId="15599" xr:uid="{00000000-0005-0000-0000-00007A2C0000}"/>
    <cellStyle name="Migliaia 27 8 2 2 2" xfId="20945" xr:uid="{00000000-0005-0000-0000-00007B2C0000}"/>
    <cellStyle name="Migliaia 27 8 2 2 3" xfId="26247" xr:uid="{00000000-0005-0000-0000-00007C2C0000}"/>
    <cellStyle name="Migliaia 27 8 2 3" xfId="18294" xr:uid="{00000000-0005-0000-0000-00007D2C0000}"/>
    <cellStyle name="Migliaia 27 8 2 4" xfId="23596" xr:uid="{00000000-0005-0000-0000-00007E2C0000}"/>
    <cellStyle name="Migliaia 27 8 3" xfId="13784" xr:uid="{00000000-0005-0000-0000-00007F2C0000}"/>
    <cellStyle name="Migliaia 27 8 3 2" xfId="19602" xr:uid="{00000000-0005-0000-0000-0000802C0000}"/>
    <cellStyle name="Migliaia 27 8 3 3" xfId="24904" xr:uid="{00000000-0005-0000-0000-0000812C0000}"/>
    <cellStyle name="Migliaia 27 8 4" xfId="16951" xr:uid="{00000000-0005-0000-0000-0000822C0000}"/>
    <cellStyle name="Migliaia 27 8 5" xfId="22253" xr:uid="{00000000-0005-0000-0000-0000832C0000}"/>
    <cellStyle name="Migliaia 27 9" xfId="3203" xr:uid="{00000000-0005-0000-0000-0000842C0000}"/>
    <cellStyle name="Migliaia 27 9 2" xfId="13785" xr:uid="{00000000-0005-0000-0000-0000852C0000}"/>
    <cellStyle name="Migliaia 27 9 2 2" xfId="19603" xr:uid="{00000000-0005-0000-0000-0000862C0000}"/>
    <cellStyle name="Migliaia 27 9 2 3" xfId="24905" xr:uid="{00000000-0005-0000-0000-0000872C0000}"/>
    <cellStyle name="Migliaia 27 9 3" xfId="16952" xr:uid="{00000000-0005-0000-0000-0000882C0000}"/>
    <cellStyle name="Migliaia 27 9 4" xfId="22254" xr:uid="{00000000-0005-0000-0000-0000892C0000}"/>
    <cellStyle name="Migliaia 28" xfId="290" xr:uid="{00000000-0005-0000-0000-00008A2C0000}"/>
    <cellStyle name="Migliaia 28 10" xfId="13786" xr:uid="{00000000-0005-0000-0000-00008B2C0000}"/>
    <cellStyle name="Migliaia 28 10 2" xfId="19604" xr:uid="{00000000-0005-0000-0000-00008C2C0000}"/>
    <cellStyle name="Migliaia 28 10 3" xfId="24906" xr:uid="{00000000-0005-0000-0000-00008D2C0000}"/>
    <cellStyle name="Migliaia 28 11" xfId="16953" xr:uid="{00000000-0005-0000-0000-00008E2C0000}"/>
    <cellStyle name="Migliaia 28 12" xfId="22255" xr:uid="{00000000-0005-0000-0000-00008F2C0000}"/>
    <cellStyle name="Migliaia 28 13" xfId="3204" xr:uid="{00000000-0005-0000-0000-0000902C0000}"/>
    <cellStyle name="Migliaia 28 2" xfId="291" xr:uid="{00000000-0005-0000-0000-0000912C0000}"/>
    <cellStyle name="Migliaia 28 2 2" xfId="3206" xr:uid="{00000000-0005-0000-0000-0000922C0000}"/>
    <cellStyle name="Migliaia 28 2 2 2" xfId="3207" xr:uid="{00000000-0005-0000-0000-0000932C0000}"/>
    <cellStyle name="Migliaia 28 2 2 2 2" xfId="13787" xr:uid="{00000000-0005-0000-0000-0000942C0000}"/>
    <cellStyle name="Migliaia 28 2 2 2 2 2" xfId="19605" xr:uid="{00000000-0005-0000-0000-0000952C0000}"/>
    <cellStyle name="Migliaia 28 2 2 2 2 3" xfId="24907" xr:uid="{00000000-0005-0000-0000-0000962C0000}"/>
    <cellStyle name="Migliaia 28 2 2 2 3" xfId="16954" xr:uid="{00000000-0005-0000-0000-0000972C0000}"/>
    <cellStyle name="Migliaia 28 2 2 2 4" xfId="22256" xr:uid="{00000000-0005-0000-0000-0000982C0000}"/>
    <cellStyle name="Migliaia 28 2 2 3" xfId="12075" xr:uid="{00000000-0005-0000-0000-0000992C0000}"/>
    <cellStyle name="Migliaia 28 2 2 3 2" xfId="15600" xr:uid="{00000000-0005-0000-0000-00009A2C0000}"/>
    <cellStyle name="Migliaia 28 2 2 3 2 2" xfId="20946" xr:uid="{00000000-0005-0000-0000-00009B2C0000}"/>
    <cellStyle name="Migliaia 28 2 2 3 2 3" xfId="26248" xr:uid="{00000000-0005-0000-0000-00009C2C0000}"/>
    <cellStyle name="Migliaia 28 2 2 3 3" xfId="18295" xr:uid="{00000000-0005-0000-0000-00009D2C0000}"/>
    <cellStyle name="Migliaia 28 2 2 3 4" xfId="23597" xr:uid="{00000000-0005-0000-0000-00009E2C0000}"/>
    <cellStyle name="Migliaia 28 2 3" xfId="3208" xr:uid="{00000000-0005-0000-0000-00009F2C0000}"/>
    <cellStyle name="Migliaia 28 2 3 2" xfId="12076" xr:uid="{00000000-0005-0000-0000-0000A02C0000}"/>
    <cellStyle name="Migliaia 28 2 3 2 2" xfId="15601" xr:uid="{00000000-0005-0000-0000-0000A12C0000}"/>
    <cellStyle name="Migliaia 28 2 3 2 2 2" xfId="20947" xr:uid="{00000000-0005-0000-0000-0000A22C0000}"/>
    <cellStyle name="Migliaia 28 2 3 2 2 3" xfId="26249" xr:uid="{00000000-0005-0000-0000-0000A32C0000}"/>
    <cellStyle name="Migliaia 28 2 3 2 3" xfId="18296" xr:uid="{00000000-0005-0000-0000-0000A42C0000}"/>
    <cellStyle name="Migliaia 28 2 3 2 4" xfId="23598" xr:uid="{00000000-0005-0000-0000-0000A52C0000}"/>
    <cellStyle name="Migliaia 28 2 3 3" xfId="13788" xr:uid="{00000000-0005-0000-0000-0000A62C0000}"/>
    <cellStyle name="Migliaia 28 2 3 3 2" xfId="19606" xr:uid="{00000000-0005-0000-0000-0000A72C0000}"/>
    <cellStyle name="Migliaia 28 2 3 3 3" xfId="24908" xr:uid="{00000000-0005-0000-0000-0000A82C0000}"/>
    <cellStyle name="Migliaia 28 2 3 4" xfId="16955" xr:uid="{00000000-0005-0000-0000-0000A92C0000}"/>
    <cellStyle name="Migliaia 28 2 3 5" xfId="22257" xr:uid="{00000000-0005-0000-0000-0000AA2C0000}"/>
    <cellStyle name="Migliaia 28 2 4" xfId="3209" xr:uid="{00000000-0005-0000-0000-0000AB2C0000}"/>
    <cellStyle name="Migliaia 28 2 4 2" xfId="13789" xr:uid="{00000000-0005-0000-0000-0000AC2C0000}"/>
    <cellStyle name="Migliaia 28 2 4 2 2" xfId="19607" xr:uid="{00000000-0005-0000-0000-0000AD2C0000}"/>
    <cellStyle name="Migliaia 28 2 4 2 3" xfId="24909" xr:uid="{00000000-0005-0000-0000-0000AE2C0000}"/>
    <cellStyle name="Migliaia 28 2 4 3" xfId="16956" xr:uid="{00000000-0005-0000-0000-0000AF2C0000}"/>
    <cellStyle name="Migliaia 28 2 4 4" xfId="22258" xr:uid="{00000000-0005-0000-0000-0000B02C0000}"/>
    <cellStyle name="Migliaia 28 2 5" xfId="3210" xr:uid="{00000000-0005-0000-0000-0000B12C0000}"/>
    <cellStyle name="Migliaia 28 2 5 2" xfId="13790" xr:uid="{00000000-0005-0000-0000-0000B22C0000}"/>
    <cellStyle name="Migliaia 28 2 5 2 2" xfId="19608" xr:uid="{00000000-0005-0000-0000-0000B32C0000}"/>
    <cellStyle name="Migliaia 28 2 5 2 3" xfId="24910" xr:uid="{00000000-0005-0000-0000-0000B42C0000}"/>
    <cellStyle name="Migliaia 28 2 5 3" xfId="16957" xr:uid="{00000000-0005-0000-0000-0000B52C0000}"/>
    <cellStyle name="Migliaia 28 2 5 4" xfId="22259" xr:uid="{00000000-0005-0000-0000-0000B62C0000}"/>
    <cellStyle name="Migliaia 28 2 6" xfId="3211" xr:uid="{00000000-0005-0000-0000-0000B72C0000}"/>
    <cellStyle name="Migliaia 28 2 6 2" xfId="13791" xr:uid="{00000000-0005-0000-0000-0000B82C0000}"/>
    <cellStyle name="Migliaia 28 2 6 2 2" xfId="19609" xr:uid="{00000000-0005-0000-0000-0000B92C0000}"/>
    <cellStyle name="Migliaia 28 2 6 2 3" xfId="24911" xr:uid="{00000000-0005-0000-0000-0000BA2C0000}"/>
    <cellStyle name="Migliaia 28 2 6 3" xfId="16958" xr:uid="{00000000-0005-0000-0000-0000BB2C0000}"/>
    <cellStyle name="Migliaia 28 2 6 4" xfId="22260" xr:uid="{00000000-0005-0000-0000-0000BC2C0000}"/>
    <cellStyle name="Migliaia 28 2 7" xfId="3205" xr:uid="{00000000-0005-0000-0000-0000BD2C0000}"/>
    <cellStyle name="Migliaia 28 3" xfId="3212" xr:uid="{00000000-0005-0000-0000-0000BE2C0000}"/>
    <cellStyle name="Migliaia 28 3 2" xfId="3213" xr:uid="{00000000-0005-0000-0000-0000BF2C0000}"/>
    <cellStyle name="Migliaia 28 3 2 2" xfId="3214" xr:uid="{00000000-0005-0000-0000-0000C02C0000}"/>
    <cellStyle name="Migliaia 28 3 2 2 2" xfId="3215" xr:uid="{00000000-0005-0000-0000-0000C12C0000}"/>
    <cellStyle name="Migliaia 28 3 2 2 2 2" xfId="13792" xr:uid="{00000000-0005-0000-0000-0000C22C0000}"/>
    <cellStyle name="Migliaia 28 3 2 2 2 2 2" xfId="19610" xr:uid="{00000000-0005-0000-0000-0000C32C0000}"/>
    <cellStyle name="Migliaia 28 3 2 2 2 2 3" xfId="24912" xr:uid="{00000000-0005-0000-0000-0000C42C0000}"/>
    <cellStyle name="Migliaia 28 3 2 2 2 3" xfId="16959" xr:uid="{00000000-0005-0000-0000-0000C52C0000}"/>
    <cellStyle name="Migliaia 28 3 2 2 2 4" xfId="22261" xr:uid="{00000000-0005-0000-0000-0000C62C0000}"/>
    <cellStyle name="Migliaia 28 3 2 3" xfId="3216" xr:uid="{00000000-0005-0000-0000-0000C72C0000}"/>
    <cellStyle name="Migliaia 28 3 2 3 2" xfId="13793" xr:uid="{00000000-0005-0000-0000-0000C82C0000}"/>
    <cellStyle name="Migliaia 28 3 2 3 2 2" xfId="19611" xr:uid="{00000000-0005-0000-0000-0000C92C0000}"/>
    <cellStyle name="Migliaia 28 3 2 3 2 3" xfId="24913" xr:uid="{00000000-0005-0000-0000-0000CA2C0000}"/>
    <cellStyle name="Migliaia 28 3 2 3 3" xfId="16960" xr:uid="{00000000-0005-0000-0000-0000CB2C0000}"/>
    <cellStyle name="Migliaia 28 3 2 3 4" xfId="22262" xr:uid="{00000000-0005-0000-0000-0000CC2C0000}"/>
    <cellStyle name="Migliaia 28 3 2 4" xfId="3217" xr:uid="{00000000-0005-0000-0000-0000CD2C0000}"/>
    <cellStyle name="Migliaia 28 3 2 4 2" xfId="13794" xr:uid="{00000000-0005-0000-0000-0000CE2C0000}"/>
    <cellStyle name="Migliaia 28 3 2 4 2 2" xfId="19612" xr:uid="{00000000-0005-0000-0000-0000CF2C0000}"/>
    <cellStyle name="Migliaia 28 3 2 4 2 3" xfId="24914" xr:uid="{00000000-0005-0000-0000-0000D02C0000}"/>
    <cellStyle name="Migliaia 28 3 2 4 3" xfId="16961" xr:uid="{00000000-0005-0000-0000-0000D12C0000}"/>
    <cellStyle name="Migliaia 28 3 2 4 4" xfId="22263" xr:uid="{00000000-0005-0000-0000-0000D22C0000}"/>
    <cellStyle name="Migliaia 28 3 2 5" xfId="3218" xr:uid="{00000000-0005-0000-0000-0000D32C0000}"/>
    <cellStyle name="Migliaia 28 3 2 5 2" xfId="13795" xr:uid="{00000000-0005-0000-0000-0000D42C0000}"/>
    <cellStyle name="Migliaia 28 3 2 5 2 2" xfId="19613" xr:uid="{00000000-0005-0000-0000-0000D52C0000}"/>
    <cellStyle name="Migliaia 28 3 2 5 2 3" xfId="24915" xr:uid="{00000000-0005-0000-0000-0000D62C0000}"/>
    <cellStyle name="Migliaia 28 3 2 5 3" xfId="16962" xr:uid="{00000000-0005-0000-0000-0000D72C0000}"/>
    <cellStyle name="Migliaia 28 3 2 5 4" xfId="22264" xr:uid="{00000000-0005-0000-0000-0000D82C0000}"/>
    <cellStyle name="Migliaia 28 3 2 6" xfId="3219" xr:uid="{00000000-0005-0000-0000-0000D92C0000}"/>
    <cellStyle name="Migliaia 28 3 2 6 2" xfId="13796" xr:uid="{00000000-0005-0000-0000-0000DA2C0000}"/>
    <cellStyle name="Migliaia 28 3 2 6 2 2" xfId="19614" xr:uid="{00000000-0005-0000-0000-0000DB2C0000}"/>
    <cellStyle name="Migliaia 28 3 2 6 2 3" xfId="24916" xr:uid="{00000000-0005-0000-0000-0000DC2C0000}"/>
    <cellStyle name="Migliaia 28 3 2 6 3" xfId="16963" xr:uid="{00000000-0005-0000-0000-0000DD2C0000}"/>
    <cellStyle name="Migliaia 28 3 2 6 4" xfId="22265" xr:uid="{00000000-0005-0000-0000-0000DE2C0000}"/>
    <cellStyle name="Migliaia 28 3 3" xfId="3220" xr:uid="{00000000-0005-0000-0000-0000DF2C0000}"/>
    <cellStyle name="Migliaia 28 3 3 2" xfId="3221" xr:uid="{00000000-0005-0000-0000-0000E02C0000}"/>
    <cellStyle name="Migliaia 28 3 3 2 2" xfId="13798" xr:uid="{00000000-0005-0000-0000-0000E12C0000}"/>
    <cellStyle name="Migliaia 28 3 3 2 2 2" xfId="19616" xr:uid="{00000000-0005-0000-0000-0000E22C0000}"/>
    <cellStyle name="Migliaia 28 3 3 2 2 3" xfId="24918" xr:uid="{00000000-0005-0000-0000-0000E32C0000}"/>
    <cellStyle name="Migliaia 28 3 3 2 3" xfId="16965" xr:uid="{00000000-0005-0000-0000-0000E42C0000}"/>
    <cellStyle name="Migliaia 28 3 3 2 4" xfId="22267" xr:uid="{00000000-0005-0000-0000-0000E52C0000}"/>
    <cellStyle name="Migliaia 28 3 3 3" xfId="3222" xr:uid="{00000000-0005-0000-0000-0000E62C0000}"/>
    <cellStyle name="Migliaia 28 3 3 3 2" xfId="13799" xr:uid="{00000000-0005-0000-0000-0000E72C0000}"/>
    <cellStyle name="Migliaia 28 3 3 3 2 2" xfId="19617" xr:uid="{00000000-0005-0000-0000-0000E82C0000}"/>
    <cellStyle name="Migliaia 28 3 3 3 2 3" xfId="24919" xr:uid="{00000000-0005-0000-0000-0000E92C0000}"/>
    <cellStyle name="Migliaia 28 3 3 3 3" xfId="16966" xr:uid="{00000000-0005-0000-0000-0000EA2C0000}"/>
    <cellStyle name="Migliaia 28 3 3 3 4" xfId="22268" xr:uid="{00000000-0005-0000-0000-0000EB2C0000}"/>
    <cellStyle name="Migliaia 28 3 3 4" xfId="3223" xr:uid="{00000000-0005-0000-0000-0000EC2C0000}"/>
    <cellStyle name="Migliaia 28 3 3 4 2" xfId="13800" xr:uid="{00000000-0005-0000-0000-0000ED2C0000}"/>
    <cellStyle name="Migliaia 28 3 3 4 2 2" xfId="19618" xr:uid="{00000000-0005-0000-0000-0000EE2C0000}"/>
    <cellStyle name="Migliaia 28 3 3 4 2 3" xfId="24920" xr:uid="{00000000-0005-0000-0000-0000EF2C0000}"/>
    <cellStyle name="Migliaia 28 3 3 4 3" xfId="16967" xr:uid="{00000000-0005-0000-0000-0000F02C0000}"/>
    <cellStyle name="Migliaia 28 3 3 4 4" xfId="22269" xr:uid="{00000000-0005-0000-0000-0000F12C0000}"/>
    <cellStyle name="Migliaia 28 3 3 5" xfId="3224" xr:uid="{00000000-0005-0000-0000-0000F22C0000}"/>
    <cellStyle name="Migliaia 28 3 3 5 2" xfId="13801" xr:uid="{00000000-0005-0000-0000-0000F32C0000}"/>
    <cellStyle name="Migliaia 28 3 3 5 2 2" xfId="19619" xr:uid="{00000000-0005-0000-0000-0000F42C0000}"/>
    <cellStyle name="Migliaia 28 3 3 5 2 3" xfId="24921" xr:uid="{00000000-0005-0000-0000-0000F52C0000}"/>
    <cellStyle name="Migliaia 28 3 3 5 3" xfId="16968" xr:uid="{00000000-0005-0000-0000-0000F62C0000}"/>
    <cellStyle name="Migliaia 28 3 3 5 4" xfId="22270" xr:uid="{00000000-0005-0000-0000-0000F72C0000}"/>
    <cellStyle name="Migliaia 28 3 3 6" xfId="13797" xr:uid="{00000000-0005-0000-0000-0000F82C0000}"/>
    <cellStyle name="Migliaia 28 3 3 6 2" xfId="19615" xr:uid="{00000000-0005-0000-0000-0000F92C0000}"/>
    <cellStyle name="Migliaia 28 3 3 6 3" xfId="24917" xr:uid="{00000000-0005-0000-0000-0000FA2C0000}"/>
    <cellStyle name="Migliaia 28 3 3 7" xfId="16964" xr:uid="{00000000-0005-0000-0000-0000FB2C0000}"/>
    <cellStyle name="Migliaia 28 3 3 8" xfId="22266" xr:uid="{00000000-0005-0000-0000-0000FC2C0000}"/>
    <cellStyle name="Migliaia 28 3 4" xfId="3225" xr:uid="{00000000-0005-0000-0000-0000FD2C0000}"/>
    <cellStyle name="Migliaia 28 3 4 2" xfId="12077" xr:uid="{00000000-0005-0000-0000-0000FE2C0000}"/>
    <cellStyle name="Migliaia 28 3 4 3" xfId="12078" xr:uid="{00000000-0005-0000-0000-0000FF2C0000}"/>
    <cellStyle name="Migliaia 28 3 4 3 2" xfId="15602" xr:uid="{00000000-0005-0000-0000-0000002D0000}"/>
    <cellStyle name="Migliaia 28 3 4 3 2 2" xfId="20948" xr:uid="{00000000-0005-0000-0000-0000012D0000}"/>
    <cellStyle name="Migliaia 28 3 4 3 2 3" xfId="26250" xr:uid="{00000000-0005-0000-0000-0000022D0000}"/>
    <cellStyle name="Migliaia 28 3 4 3 3" xfId="18297" xr:uid="{00000000-0005-0000-0000-0000032D0000}"/>
    <cellStyle name="Migliaia 28 3 4 3 4" xfId="23599" xr:uid="{00000000-0005-0000-0000-0000042D0000}"/>
    <cellStyle name="Migliaia 28 3 4 4" xfId="13802" xr:uid="{00000000-0005-0000-0000-0000052D0000}"/>
    <cellStyle name="Migliaia 28 3 4 4 2" xfId="19620" xr:uid="{00000000-0005-0000-0000-0000062D0000}"/>
    <cellStyle name="Migliaia 28 3 4 4 3" xfId="24922" xr:uid="{00000000-0005-0000-0000-0000072D0000}"/>
    <cellStyle name="Migliaia 28 3 4 5" xfId="16969" xr:uid="{00000000-0005-0000-0000-0000082D0000}"/>
    <cellStyle name="Migliaia 28 3 4 6" xfId="22271" xr:uid="{00000000-0005-0000-0000-0000092D0000}"/>
    <cellStyle name="Migliaia 28 3 5" xfId="3226" xr:uid="{00000000-0005-0000-0000-00000A2D0000}"/>
    <cellStyle name="Migliaia 28 3 5 2" xfId="12079" xr:uid="{00000000-0005-0000-0000-00000B2D0000}"/>
    <cellStyle name="Migliaia 28 3 5 2 2" xfId="15603" xr:uid="{00000000-0005-0000-0000-00000C2D0000}"/>
    <cellStyle name="Migliaia 28 3 5 2 2 2" xfId="20949" xr:uid="{00000000-0005-0000-0000-00000D2D0000}"/>
    <cellStyle name="Migliaia 28 3 5 2 2 3" xfId="26251" xr:uid="{00000000-0005-0000-0000-00000E2D0000}"/>
    <cellStyle name="Migliaia 28 3 5 2 3" xfId="18298" xr:uid="{00000000-0005-0000-0000-00000F2D0000}"/>
    <cellStyle name="Migliaia 28 3 5 2 4" xfId="23600" xr:uid="{00000000-0005-0000-0000-0000102D0000}"/>
    <cellStyle name="Migliaia 28 3 5 3" xfId="13803" xr:uid="{00000000-0005-0000-0000-0000112D0000}"/>
    <cellStyle name="Migliaia 28 3 5 3 2" xfId="19621" xr:uid="{00000000-0005-0000-0000-0000122D0000}"/>
    <cellStyle name="Migliaia 28 3 5 3 3" xfId="24923" xr:uid="{00000000-0005-0000-0000-0000132D0000}"/>
    <cellStyle name="Migliaia 28 3 5 4" xfId="16970" xr:uid="{00000000-0005-0000-0000-0000142D0000}"/>
    <cellStyle name="Migliaia 28 3 5 5" xfId="22272" xr:uid="{00000000-0005-0000-0000-0000152D0000}"/>
    <cellStyle name="Migliaia 28 3 6" xfId="3227" xr:uid="{00000000-0005-0000-0000-0000162D0000}"/>
    <cellStyle name="Migliaia 28 3 6 2" xfId="13804" xr:uid="{00000000-0005-0000-0000-0000172D0000}"/>
    <cellStyle name="Migliaia 28 3 6 2 2" xfId="19622" xr:uid="{00000000-0005-0000-0000-0000182D0000}"/>
    <cellStyle name="Migliaia 28 3 6 2 3" xfId="24924" xr:uid="{00000000-0005-0000-0000-0000192D0000}"/>
    <cellStyle name="Migliaia 28 3 6 3" xfId="16971" xr:uid="{00000000-0005-0000-0000-00001A2D0000}"/>
    <cellStyle name="Migliaia 28 3 6 4" xfId="22273" xr:uid="{00000000-0005-0000-0000-00001B2D0000}"/>
    <cellStyle name="Migliaia 28 3 7" xfId="3228" xr:uid="{00000000-0005-0000-0000-00001C2D0000}"/>
    <cellStyle name="Migliaia 28 3 7 2" xfId="13805" xr:uid="{00000000-0005-0000-0000-00001D2D0000}"/>
    <cellStyle name="Migliaia 28 3 7 2 2" xfId="19623" xr:uid="{00000000-0005-0000-0000-00001E2D0000}"/>
    <cellStyle name="Migliaia 28 3 7 2 3" xfId="24925" xr:uid="{00000000-0005-0000-0000-00001F2D0000}"/>
    <cellStyle name="Migliaia 28 3 7 3" xfId="16972" xr:uid="{00000000-0005-0000-0000-0000202D0000}"/>
    <cellStyle name="Migliaia 28 3 7 4" xfId="22274" xr:uid="{00000000-0005-0000-0000-0000212D0000}"/>
    <cellStyle name="Migliaia 28 3 8" xfId="3229" xr:uid="{00000000-0005-0000-0000-0000222D0000}"/>
    <cellStyle name="Migliaia 28 3 8 2" xfId="13806" xr:uid="{00000000-0005-0000-0000-0000232D0000}"/>
    <cellStyle name="Migliaia 28 3 8 2 2" xfId="19624" xr:uid="{00000000-0005-0000-0000-0000242D0000}"/>
    <cellStyle name="Migliaia 28 3 8 2 3" xfId="24926" xr:uid="{00000000-0005-0000-0000-0000252D0000}"/>
    <cellStyle name="Migliaia 28 3 8 3" xfId="16973" xr:uid="{00000000-0005-0000-0000-0000262D0000}"/>
    <cellStyle name="Migliaia 28 3 8 4" xfId="22275" xr:uid="{00000000-0005-0000-0000-0000272D0000}"/>
    <cellStyle name="Migliaia 28 4" xfId="3230" xr:uid="{00000000-0005-0000-0000-0000282D0000}"/>
    <cellStyle name="Migliaia 28 4 2" xfId="3231" xr:uid="{00000000-0005-0000-0000-0000292D0000}"/>
    <cellStyle name="Migliaia 28 4 2 2" xfId="3232" xr:uid="{00000000-0005-0000-0000-00002A2D0000}"/>
    <cellStyle name="Migliaia 28 4 2 2 2" xfId="13807" xr:uid="{00000000-0005-0000-0000-00002B2D0000}"/>
    <cellStyle name="Migliaia 28 4 2 2 2 2" xfId="19625" xr:uid="{00000000-0005-0000-0000-00002C2D0000}"/>
    <cellStyle name="Migliaia 28 4 2 2 2 3" xfId="24927" xr:uid="{00000000-0005-0000-0000-00002D2D0000}"/>
    <cellStyle name="Migliaia 28 4 2 2 3" xfId="16974" xr:uid="{00000000-0005-0000-0000-00002E2D0000}"/>
    <cellStyle name="Migliaia 28 4 2 2 4" xfId="22276" xr:uid="{00000000-0005-0000-0000-00002F2D0000}"/>
    <cellStyle name="Migliaia 28 4 2 3" xfId="3233" xr:uid="{00000000-0005-0000-0000-0000302D0000}"/>
    <cellStyle name="Migliaia 28 4 2 3 2" xfId="13808" xr:uid="{00000000-0005-0000-0000-0000312D0000}"/>
    <cellStyle name="Migliaia 28 4 2 3 2 2" xfId="19626" xr:uid="{00000000-0005-0000-0000-0000322D0000}"/>
    <cellStyle name="Migliaia 28 4 2 3 2 3" xfId="24928" xr:uid="{00000000-0005-0000-0000-0000332D0000}"/>
    <cellStyle name="Migliaia 28 4 2 3 3" xfId="16975" xr:uid="{00000000-0005-0000-0000-0000342D0000}"/>
    <cellStyle name="Migliaia 28 4 2 3 4" xfId="22277" xr:uid="{00000000-0005-0000-0000-0000352D0000}"/>
    <cellStyle name="Migliaia 28 4 3" xfId="3234" xr:uid="{00000000-0005-0000-0000-0000362D0000}"/>
    <cellStyle name="Migliaia 28 4 3 2" xfId="13809" xr:uid="{00000000-0005-0000-0000-0000372D0000}"/>
    <cellStyle name="Migliaia 28 4 3 2 2" xfId="19627" xr:uid="{00000000-0005-0000-0000-0000382D0000}"/>
    <cellStyle name="Migliaia 28 4 3 2 3" xfId="24929" xr:uid="{00000000-0005-0000-0000-0000392D0000}"/>
    <cellStyle name="Migliaia 28 4 3 3" xfId="16976" xr:uid="{00000000-0005-0000-0000-00003A2D0000}"/>
    <cellStyle name="Migliaia 28 4 3 4" xfId="22278" xr:uid="{00000000-0005-0000-0000-00003B2D0000}"/>
    <cellStyle name="Migliaia 28 4 4" xfId="3235" xr:uid="{00000000-0005-0000-0000-00003C2D0000}"/>
    <cellStyle name="Migliaia 28 4 4 2" xfId="13810" xr:uid="{00000000-0005-0000-0000-00003D2D0000}"/>
    <cellStyle name="Migliaia 28 4 4 2 2" xfId="19628" xr:uid="{00000000-0005-0000-0000-00003E2D0000}"/>
    <cellStyle name="Migliaia 28 4 4 2 3" xfId="24930" xr:uid="{00000000-0005-0000-0000-00003F2D0000}"/>
    <cellStyle name="Migliaia 28 4 4 3" xfId="16977" xr:uid="{00000000-0005-0000-0000-0000402D0000}"/>
    <cellStyle name="Migliaia 28 4 4 4" xfId="22279" xr:uid="{00000000-0005-0000-0000-0000412D0000}"/>
    <cellStyle name="Migliaia 28 4 5" xfId="3236" xr:uid="{00000000-0005-0000-0000-0000422D0000}"/>
    <cellStyle name="Migliaia 28 4 5 2" xfId="13811" xr:uid="{00000000-0005-0000-0000-0000432D0000}"/>
    <cellStyle name="Migliaia 28 4 5 2 2" xfId="19629" xr:uid="{00000000-0005-0000-0000-0000442D0000}"/>
    <cellStyle name="Migliaia 28 4 5 2 3" xfId="24931" xr:uid="{00000000-0005-0000-0000-0000452D0000}"/>
    <cellStyle name="Migliaia 28 4 5 3" xfId="16978" xr:uid="{00000000-0005-0000-0000-0000462D0000}"/>
    <cellStyle name="Migliaia 28 4 5 4" xfId="22280" xr:uid="{00000000-0005-0000-0000-0000472D0000}"/>
    <cellStyle name="Migliaia 28 4 6" xfId="3237" xr:uid="{00000000-0005-0000-0000-0000482D0000}"/>
    <cellStyle name="Migliaia 28 4 6 2" xfId="13812" xr:uid="{00000000-0005-0000-0000-0000492D0000}"/>
    <cellStyle name="Migliaia 28 4 6 2 2" xfId="19630" xr:uid="{00000000-0005-0000-0000-00004A2D0000}"/>
    <cellStyle name="Migliaia 28 4 6 2 3" xfId="24932" xr:uid="{00000000-0005-0000-0000-00004B2D0000}"/>
    <cellStyle name="Migliaia 28 4 6 3" xfId="16979" xr:uid="{00000000-0005-0000-0000-00004C2D0000}"/>
    <cellStyle name="Migliaia 28 4 6 4" xfId="22281" xr:uid="{00000000-0005-0000-0000-00004D2D0000}"/>
    <cellStyle name="Migliaia 28 4 7" xfId="3238" xr:uid="{00000000-0005-0000-0000-00004E2D0000}"/>
    <cellStyle name="Migliaia 28 4 7 2" xfId="13813" xr:uid="{00000000-0005-0000-0000-00004F2D0000}"/>
    <cellStyle name="Migliaia 28 4 7 2 2" xfId="19631" xr:uid="{00000000-0005-0000-0000-0000502D0000}"/>
    <cellStyle name="Migliaia 28 4 7 2 3" xfId="24933" xr:uid="{00000000-0005-0000-0000-0000512D0000}"/>
    <cellStyle name="Migliaia 28 4 7 3" xfId="16980" xr:uid="{00000000-0005-0000-0000-0000522D0000}"/>
    <cellStyle name="Migliaia 28 4 7 4" xfId="22282" xr:uid="{00000000-0005-0000-0000-0000532D0000}"/>
    <cellStyle name="Migliaia 28 5" xfId="3239" xr:uid="{00000000-0005-0000-0000-0000542D0000}"/>
    <cellStyle name="Migliaia 28 5 2" xfId="3240" xr:uid="{00000000-0005-0000-0000-0000552D0000}"/>
    <cellStyle name="Migliaia 28 5 2 2" xfId="13814" xr:uid="{00000000-0005-0000-0000-0000562D0000}"/>
    <cellStyle name="Migliaia 28 5 2 2 2" xfId="19632" xr:uid="{00000000-0005-0000-0000-0000572D0000}"/>
    <cellStyle name="Migliaia 28 5 2 2 3" xfId="24934" xr:uid="{00000000-0005-0000-0000-0000582D0000}"/>
    <cellStyle name="Migliaia 28 5 2 3" xfId="16981" xr:uid="{00000000-0005-0000-0000-0000592D0000}"/>
    <cellStyle name="Migliaia 28 5 2 4" xfId="22283" xr:uid="{00000000-0005-0000-0000-00005A2D0000}"/>
    <cellStyle name="Migliaia 28 5 3" xfId="3241" xr:uid="{00000000-0005-0000-0000-00005B2D0000}"/>
    <cellStyle name="Migliaia 28 5 3 2" xfId="13815" xr:uid="{00000000-0005-0000-0000-00005C2D0000}"/>
    <cellStyle name="Migliaia 28 5 3 2 2" xfId="19633" xr:uid="{00000000-0005-0000-0000-00005D2D0000}"/>
    <cellStyle name="Migliaia 28 5 3 2 3" xfId="24935" xr:uid="{00000000-0005-0000-0000-00005E2D0000}"/>
    <cellStyle name="Migliaia 28 5 3 3" xfId="16982" xr:uid="{00000000-0005-0000-0000-00005F2D0000}"/>
    <cellStyle name="Migliaia 28 5 3 4" xfId="22284" xr:uid="{00000000-0005-0000-0000-0000602D0000}"/>
    <cellStyle name="Migliaia 28 5 4" xfId="3242" xr:uid="{00000000-0005-0000-0000-0000612D0000}"/>
    <cellStyle name="Migliaia 28 5 4 2" xfId="13816" xr:uid="{00000000-0005-0000-0000-0000622D0000}"/>
    <cellStyle name="Migliaia 28 5 4 2 2" xfId="19634" xr:uid="{00000000-0005-0000-0000-0000632D0000}"/>
    <cellStyle name="Migliaia 28 5 4 2 3" xfId="24936" xr:uid="{00000000-0005-0000-0000-0000642D0000}"/>
    <cellStyle name="Migliaia 28 5 4 3" xfId="16983" xr:uid="{00000000-0005-0000-0000-0000652D0000}"/>
    <cellStyle name="Migliaia 28 5 4 4" xfId="22285" xr:uid="{00000000-0005-0000-0000-0000662D0000}"/>
    <cellStyle name="Migliaia 28 5 5" xfId="3243" xr:uid="{00000000-0005-0000-0000-0000672D0000}"/>
    <cellStyle name="Migliaia 28 5 5 2" xfId="13817" xr:uid="{00000000-0005-0000-0000-0000682D0000}"/>
    <cellStyle name="Migliaia 28 5 5 2 2" xfId="19635" xr:uid="{00000000-0005-0000-0000-0000692D0000}"/>
    <cellStyle name="Migliaia 28 5 5 2 3" xfId="24937" xr:uid="{00000000-0005-0000-0000-00006A2D0000}"/>
    <cellStyle name="Migliaia 28 5 5 3" xfId="16984" xr:uid="{00000000-0005-0000-0000-00006B2D0000}"/>
    <cellStyle name="Migliaia 28 5 5 4" xfId="22286" xr:uid="{00000000-0005-0000-0000-00006C2D0000}"/>
    <cellStyle name="Migliaia 28 5 6" xfId="3244" xr:uid="{00000000-0005-0000-0000-00006D2D0000}"/>
    <cellStyle name="Migliaia 28 5 6 2" xfId="13818" xr:uid="{00000000-0005-0000-0000-00006E2D0000}"/>
    <cellStyle name="Migliaia 28 5 6 2 2" xfId="19636" xr:uid="{00000000-0005-0000-0000-00006F2D0000}"/>
    <cellStyle name="Migliaia 28 5 6 2 3" xfId="24938" xr:uid="{00000000-0005-0000-0000-0000702D0000}"/>
    <cellStyle name="Migliaia 28 5 6 3" xfId="16985" xr:uid="{00000000-0005-0000-0000-0000712D0000}"/>
    <cellStyle name="Migliaia 28 5 6 4" xfId="22287" xr:uid="{00000000-0005-0000-0000-0000722D0000}"/>
    <cellStyle name="Migliaia 28 6" xfId="3245" xr:uid="{00000000-0005-0000-0000-0000732D0000}"/>
    <cellStyle name="Migliaia 28 6 2" xfId="12080" xr:uid="{00000000-0005-0000-0000-0000742D0000}"/>
    <cellStyle name="Migliaia 28 6 3" xfId="12081" xr:uid="{00000000-0005-0000-0000-0000752D0000}"/>
    <cellStyle name="Migliaia 28 6 3 2" xfId="15604" xr:uid="{00000000-0005-0000-0000-0000762D0000}"/>
    <cellStyle name="Migliaia 28 6 3 2 2" xfId="20950" xr:uid="{00000000-0005-0000-0000-0000772D0000}"/>
    <cellStyle name="Migliaia 28 6 3 2 3" xfId="26252" xr:uid="{00000000-0005-0000-0000-0000782D0000}"/>
    <cellStyle name="Migliaia 28 6 3 3" xfId="18299" xr:uid="{00000000-0005-0000-0000-0000792D0000}"/>
    <cellStyle name="Migliaia 28 6 3 4" xfId="23601" xr:uid="{00000000-0005-0000-0000-00007A2D0000}"/>
    <cellStyle name="Migliaia 28 6 4" xfId="13819" xr:uid="{00000000-0005-0000-0000-00007B2D0000}"/>
    <cellStyle name="Migliaia 28 6 4 2" xfId="19637" xr:uid="{00000000-0005-0000-0000-00007C2D0000}"/>
    <cellStyle name="Migliaia 28 6 4 3" xfId="24939" xr:uid="{00000000-0005-0000-0000-00007D2D0000}"/>
    <cellStyle name="Migliaia 28 6 5" xfId="16986" xr:uid="{00000000-0005-0000-0000-00007E2D0000}"/>
    <cellStyle name="Migliaia 28 6 6" xfId="22288" xr:uid="{00000000-0005-0000-0000-00007F2D0000}"/>
    <cellStyle name="Migliaia 28 7" xfId="3246" xr:uid="{00000000-0005-0000-0000-0000802D0000}"/>
    <cellStyle name="Migliaia 28 7 2" xfId="12082" xr:uid="{00000000-0005-0000-0000-0000812D0000}"/>
    <cellStyle name="Migliaia 28 7 2 2" xfId="15605" xr:uid="{00000000-0005-0000-0000-0000822D0000}"/>
    <cellStyle name="Migliaia 28 7 2 2 2" xfId="20951" xr:uid="{00000000-0005-0000-0000-0000832D0000}"/>
    <cellStyle name="Migliaia 28 7 2 2 3" xfId="26253" xr:uid="{00000000-0005-0000-0000-0000842D0000}"/>
    <cellStyle name="Migliaia 28 7 2 3" xfId="18300" xr:uid="{00000000-0005-0000-0000-0000852D0000}"/>
    <cellStyle name="Migliaia 28 7 2 4" xfId="23602" xr:uid="{00000000-0005-0000-0000-0000862D0000}"/>
    <cellStyle name="Migliaia 28 7 3" xfId="13820" xr:uid="{00000000-0005-0000-0000-0000872D0000}"/>
    <cellStyle name="Migliaia 28 7 3 2" xfId="19638" xr:uid="{00000000-0005-0000-0000-0000882D0000}"/>
    <cellStyle name="Migliaia 28 7 3 3" xfId="24940" xr:uid="{00000000-0005-0000-0000-0000892D0000}"/>
    <cellStyle name="Migliaia 28 7 4" xfId="16987" xr:uid="{00000000-0005-0000-0000-00008A2D0000}"/>
    <cellStyle name="Migliaia 28 7 5" xfId="22289" xr:uid="{00000000-0005-0000-0000-00008B2D0000}"/>
    <cellStyle name="Migliaia 28 8" xfId="3247" xr:uid="{00000000-0005-0000-0000-00008C2D0000}"/>
    <cellStyle name="Migliaia 28 8 2" xfId="12083" xr:uid="{00000000-0005-0000-0000-00008D2D0000}"/>
    <cellStyle name="Migliaia 28 8 2 2" xfId="15606" xr:uid="{00000000-0005-0000-0000-00008E2D0000}"/>
    <cellStyle name="Migliaia 28 8 2 2 2" xfId="20952" xr:uid="{00000000-0005-0000-0000-00008F2D0000}"/>
    <cellStyle name="Migliaia 28 8 2 2 3" xfId="26254" xr:uid="{00000000-0005-0000-0000-0000902D0000}"/>
    <cellStyle name="Migliaia 28 8 2 3" xfId="18301" xr:uid="{00000000-0005-0000-0000-0000912D0000}"/>
    <cellStyle name="Migliaia 28 8 2 4" xfId="23603" xr:uid="{00000000-0005-0000-0000-0000922D0000}"/>
    <cellStyle name="Migliaia 28 8 3" xfId="13821" xr:uid="{00000000-0005-0000-0000-0000932D0000}"/>
    <cellStyle name="Migliaia 28 8 3 2" xfId="19639" xr:uid="{00000000-0005-0000-0000-0000942D0000}"/>
    <cellStyle name="Migliaia 28 8 3 3" xfId="24941" xr:uid="{00000000-0005-0000-0000-0000952D0000}"/>
    <cellStyle name="Migliaia 28 8 4" xfId="16988" xr:uid="{00000000-0005-0000-0000-0000962D0000}"/>
    <cellStyle name="Migliaia 28 8 5" xfId="22290" xr:uid="{00000000-0005-0000-0000-0000972D0000}"/>
    <cellStyle name="Migliaia 28 9" xfId="3248" xr:uid="{00000000-0005-0000-0000-0000982D0000}"/>
    <cellStyle name="Migliaia 28 9 2" xfId="13822" xr:uid="{00000000-0005-0000-0000-0000992D0000}"/>
    <cellStyle name="Migliaia 28 9 2 2" xfId="19640" xr:uid="{00000000-0005-0000-0000-00009A2D0000}"/>
    <cellStyle name="Migliaia 28 9 2 3" xfId="24942" xr:uid="{00000000-0005-0000-0000-00009B2D0000}"/>
    <cellStyle name="Migliaia 28 9 3" xfId="16989" xr:uid="{00000000-0005-0000-0000-00009C2D0000}"/>
    <cellStyle name="Migliaia 28 9 4" xfId="22291" xr:uid="{00000000-0005-0000-0000-00009D2D0000}"/>
    <cellStyle name="Migliaia 29" xfId="292" xr:uid="{00000000-0005-0000-0000-00009E2D0000}"/>
    <cellStyle name="Migliaia 29 10" xfId="13823" xr:uid="{00000000-0005-0000-0000-00009F2D0000}"/>
    <cellStyle name="Migliaia 29 10 2" xfId="19641" xr:uid="{00000000-0005-0000-0000-0000A02D0000}"/>
    <cellStyle name="Migliaia 29 10 3" xfId="24943" xr:uid="{00000000-0005-0000-0000-0000A12D0000}"/>
    <cellStyle name="Migliaia 29 11" xfId="16990" xr:uid="{00000000-0005-0000-0000-0000A22D0000}"/>
    <cellStyle name="Migliaia 29 12" xfId="22292" xr:uid="{00000000-0005-0000-0000-0000A32D0000}"/>
    <cellStyle name="Migliaia 29 13" xfId="3249" xr:uid="{00000000-0005-0000-0000-0000A42D0000}"/>
    <cellStyle name="Migliaia 29 2" xfId="293" xr:uid="{00000000-0005-0000-0000-0000A52D0000}"/>
    <cellStyle name="Migliaia 29 2 2" xfId="3251" xr:uid="{00000000-0005-0000-0000-0000A62D0000}"/>
    <cellStyle name="Migliaia 29 2 2 2" xfId="3252" xr:uid="{00000000-0005-0000-0000-0000A72D0000}"/>
    <cellStyle name="Migliaia 29 2 2 2 2" xfId="13824" xr:uid="{00000000-0005-0000-0000-0000A82D0000}"/>
    <cellStyle name="Migliaia 29 2 2 2 2 2" xfId="19642" xr:uid="{00000000-0005-0000-0000-0000A92D0000}"/>
    <cellStyle name="Migliaia 29 2 2 2 2 3" xfId="24944" xr:uid="{00000000-0005-0000-0000-0000AA2D0000}"/>
    <cellStyle name="Migliaia 29 2 2 2 3" xfId="16991" xr:uid="{00000000-0005-0000-0000-0000AB2D0000}"/>
    <cellStyle name="Migliaia 29 2 2 2 4" xfId="22293" xr:uid="{00000000-0005-0000-0000-0000AC2D0000}"/>
    <cellStyle name="Migliaia 29 2 2 3" xfId="12084" xr:uid="{00000000-0005-0000-0000-0000AD2D0000}"/>
    <cellStyle name="Migliaia 29 2 2 3 2" xfId="15607" xr:uid="{00000000-0005-0000-0000-0000AE2D0000}"/>
    <cellStyle name="Migliaia 29 2 2 3 2 2" xfId="20953" xr:uid="{00000000-0005-0000-0000-0000AF2D0000}"/>
    <cellStyle name="Migliaia 29 2 2 3 2 3" xfId="26255" xr:uid="{00000000-0005-0000-0000-0000B02D0000}"/>
    <cellStyle name="Migliaia 29 2 2 3 3" xfId="18302" xr:uid="{00000000-0005-0000-0000-0000B12D0000}"/>
    <cellStyle name="Migliaia 29 2 2 3 4" xfId="23604" xr:uid="{00000000-0005-0000-0000-0000B22D0000}"/>
    <cellStyle name="Migliaia 29 2 3" xfId="3253" xr:uid="{00000000-0005-0000-0000-0000B32D0000}"/>
    <cellStyle name="Migliaia 29 2 3 2" xfId="12085" xr:uid="{00000000-0005-0000-0000-0000B42D0000}"/>
    <cellStyle name="Migliaia 29 2 3 2 2" xfId="15608" xr:uid="{00000000-0005-0000-0000-0000B52D0000}"/>
    <cellStyle name="Migliaia 29 2 3 2 2 2" xfId="20954" xr:uid="{00000000-0005-0000-0000-0000B62D0000}"/>
    <cellStyle name="Migliaia 29 2 3 2 2 3" xfId="26256" xr:uid="{00000000-0005-0000-0000-0000B72D0000}"/>
    <cellStyle name="Migliaia 29 2 3 2 3" xfId="18303" xr:uid="{00000000-0005-0000-0000-0000B82D0000}"/>
    <cellStyle name="Migliaia 29 2 3 2 4" xfId="23605" xr:uid="{00000000-0005-0000-0000-0000B92D0000}"/>
    <cellStyle name="Migliaia 29 2 3 3" xfId="13825" xr:uid="{00000000-0005-0000-0000-0000BA2D0000}"/>
    <cellStyle name="Migliaia 29 2 3 3 2" xfId="19643" xr:uid="{00000000-0005-0000-0000-0000BB2D0000}"/>
    <cellStyle name="Migliaia 29 2 3 3 3" xfId="24945" xr:uid="{00000000-0005-0000-0000-0000BC2D0000}"/>
    <cellStyle name="Migliaia 29 2 3 4" xfId="16992" xr:uid="{00000000-0005-0000-0000-0000BD2D0000}"/>
    <cellStyle name="Migliaia 29 2 3 5" xfId="22294" xr:uid="{00000000-0005-0000-0000-0000BE2D0000}"/>
    <cellStyle name="Migliaia 29 2 4" xfId="3254" xr:uid="{00000000-0005-0000-0000-0000BF2D0000}"/>
    <cellStyle name="Migliaia 29 2 4 2" xfId="13826" xr:uid="{00000000-0005-0000-0000-0000C02D0000}"/>
    <cellStyle name="Migliaia 29 2 4 2 2" xfId="19644" xr:uid="{00000000-0005-0000-0000-0000C12D0000}"/>
    <cellStyle name="Migliaia 29 2 4 2 3" xfId="24946" xr:uid="{00000000-0005-0000-0000-0000C22D0000}"/>
    <cellStyle name="Migliaia 29 2 4 3" xfId="16993" xr:uid="{00000000-0005-0000-0000-0000C32D0000}"/>
    <cellStyle name="Migliaia 29 2 4 4" xfId="22295" xr:uid="{00000000-0005-0000-0000-0000C42D0000}"/>
    <cellStyle name="Migliaia 29 2 5" xfId="3255" xr:uid="{00000000-0005-0000-0000-0000C52D0000}"/>
    <cellStyle name="Migliaia 29 2 5 2" xfId="13827" xr:uid="{00000000-0005-0000-0000-0000C62D0000}"/>
    <cellStyle name="Migliaia 29 2 5 2 2" xfId="19645" xr:uid="{00000000-0005-0000-0000-0000C72D0000}"/>
    <cellStyle name="Migliaia 29 2 5 2 3" xfId="24947" xr:uid="{00000000-0005-0000-0000-0000C82D0000}"/>
    <cellStyle name="Migliaia 29 2 5 3" xfId="16994" xr:uid="{00000000-0005-0000-0000-0000C92D0000}"/>
    <cellStyle name="Migliaia 29 2 5 4" xfId="22296" xr:uid="{00000000-0005-0000-0000-0000CA2D0000}"/>
    <cellStyle name="Migliaia 29 2 6" xfId="3256" xr:uid="{00000000-0005-0000-0000-0000CB2D0000}"/>
    <cellStyle name="Migliaia 29 2 6 2" xfId="13828" xr:uid="{00000000-0005-0000-0000-0000CC2D0000}"/>
    <cellStyle name="Migliaia 29 2 6 2 2" xfId="19646" xr:uid="{00000000-0005-0000-0000-0000CD2D0000}"/>
    <cellStyle name="Migliaia 29 2 6 2 3" xfId="24948" xr:uid="{00000000-0005-0000-0000-0000CE2D0000}"/>
    <cellStyle name="Migliaia 29 2 6 3" xfId="16995" xr:uid="{00000000-0005-0000-0000-0000CF2D0000}"/>
    <cellStyle name="Migliaia 29 2 6 4" xfId="22297" xr:uid="{00000000-0005-0000-0000-0000D02D0000}"/>
    <cellStyle name="Migliaia 29 2 7" xfId="3250" xr:uid="{00000000-0005-0000-0000-0000D12D0000}"/>
    <cellStyle name="Migliaia 29 3" xfId="3257" xr:uid="{00000000-0005-0000-0000-0000D22D0000}"/>
    <cellStyle name="Migliaia 29 3 2" xfId="3258" xr:uid="{00000000-0005-0000-0000-0000D32D0000}"/>
    <cellStyle name="Migliaia 29 3 2 2" xfId="3259" xr:uid="{00000000-0005-0000-0000-0000D42D0000}"/>
    <cellStyle name="Migliaia 29 3 2 2 2" xfId="3260" xr:uid="{00000000-0005-0000-0000-0000D52D0000}"/>
    <cellStyle name="Migliaia 29 3 2 2 2 2" xfId="13829" xr:uid="{00000000-0005-0000-0000-0000D62D0000}"/>
    <cellStyle name="Migliaia 29 3 2 2 2 2 2" xfId="19647" xr:uid="{00000000-0005-0000-0000-0000D72D0000}"/>
    <cellStyle name="Migliaia 29 3 2 2 2 2 3" xfId="24949" xr:uid="{00000000-0005-0000-0000-0000D82D0000}"/>
    <cellStyle name="Migliaia 29 3 2 2 2 3" xfId="16996" xr:uid="{00000000-0005-0000-0000-0000D92D0000}"/>
    <cellStyle name="Migliaia 29 3 2 2 2 4" xfId="22298" xr:uid="{00000000-0005-0000-0000-0000DA2D0000}"/>
    <cellStyle name="Migliaia 29 3 2 3" xfId="3261" xr:uid="{00000000-0005-0000-0000-0000DB2D0000}"/>
    <cellStyle name="Migliaia 29 3 2 3 2" xfId="13830" xr:uid="{00000000-0005-0000-0000-0000DC2D0000}"/>
    <cellStyle name="Migliaia 29 3 2 3 2 2" xfId="19648" xr:uid="{00000000-0005-0000-0000-0000DD2D0000}"/>
    <cellStyle name="Migliaia 29 3 2 3 2 3" xfId="24950" xr:uid="{00000000-0005-0000-0000-0000DE2D0000}"/>
    <cellStyle name="Migliaia 29 3 2 3 3" xfId="16997" xr:uid="{00000000-0005-0000-0000-0000DF2D0000}"/>
    <cellStyle name="Migliaia 29 3 2 3 4" xfId="22299" xr:uid="{00000000-0005-0000-0000-0000E02D0000}"/>
    <cellStyle name="Migliaia 29 3 2 4" xfId="3262" xr:uid="{00000000-0005-0000-0000-0000E12D0000}"/>
    <cellStyle name="Migliaia 29 3 2 4 2" xfId="13831" xr:uid="{00000000-0005-0000-0000-0000E22D0000}"/>
    <cellStyle name="Migliaia 29 3 2 4 2 2" xfId="19649" xr:uid="{00000000-0005-0000-0000-0000E32D0000}"/>
    <cellStyle name="Migliaia 29 3 2 4 2 3" xfId="24951" xr:uid="{00000000-0005-0000-0000-0000E42D0000}"/>
    <cellStyle name="Migliaia 29 3 2 4 3" xfId="16998" xr:uid="{00000000-0005-0000-0000-0000E52D0000}"/>
    <cellStyle name="Migliaia 29 3 2 4 4" xfId="22300" xr:uid="{00000000-0005-0000-0000-0000E62D0000}"/>
    <cellStyle name="Migliaia 29 3 2 5" xfId="3263" xr:uid="{00000000-0005-0000-0000-0000E72D0000}"/>
    <cellStyle name="Migliaia 29 3 2 5 2" xfId="13832" xr:uid="{00000000-0005-0000-0000-0000E82D0000}"/>
    <cellStyle name="Migliaia 29 3 2 5 2 2" xfId="19650" xr:uid="{00000000-0005-0000-0000-0000E92D0000}"/>
    <cellStyle name="Migliaia 29 3 2 5 2 3" xfId="24952" xr:uid="{00000000-0005-0000-0000-0000EA2D0000}"/>
    <cellStyle name="Migliaia 29 3 2 5 3" xfId="16999" xr:uid="{00000000-0005-0000-0000-0000EB2D0000}"/>
    <cellStyle name="Migliaia 29 3 2 5 4" xfId="22301" xr:uid="{00000000-0005-0000-0000-0000EC2D0000}"/>
    <cellStyle name="Migliaia 29 3 2 6" xfId="3264" xr:uid="{00000000-0005-0000-0000-0000ED2D0000}"/>
    <cellStyle name="Migliaia 29 3 2 6 2" xfId="13833" xr:uid="{00000000-0005-0000-0000-0000EE2D0000}"/>
    <cellStyle name="Migliaia 29 3 2 6 2 2" xfId="19651" xr:uid="{00000000-0005-0000-0000-0000EF2D0000}"/>
    <cellStyle name="Migliaia 29 3 2 6 2 3" xfId="24953" xr:uid="{00000000-0005-0000-0000-0000F02D0000}"/>
    <cellStyle name="Migliaia 29 3 2 6 3" xfId="17000" xr:uid="{00000000-0005-0000-0000-0000F12D0000}"/>
    <cellStyle name="Migliaia 29 3 2 6 4" xfId="22302" xr:uid="{00000000-0005-0000-0000-0000F22D0000}"/>
    <cellStyle name="Migliaia 29 3 3" xfId="3265" xr:uid="{00000000-0005-0000-0000-0000F32D0000}"/>
    <cellStyle name="Migliaia 29 3 3 2" xfId="3266" xr:uid="{00000000-0005-0000-0000-0000F42D0000}"/>
    <cellStyle name="Migliaia 29 3 3 2 2" xfId="13835" xr:uid="{00000000-0005-0000-0000-0000F52D0000}"/>
    <cellStyle name="Migliaia 29 3 3 2 2 2" xfId="19653" xr:uid="{00000000-0005-0000-0000-0000F62D0000}"/>
    <cellStyle name="Migliaia 29 3 3 2 2 3" xfId="24955" xr:uid="{00000000-0005-0000-0000-0000F72D0000}"/>
    <cellStyle name="Migliaia 29 3 3 2 3" xfId="17002" xr:uid="{00000000-0005-0000-0000-0000F82D0000}"/>
    <cellStyle name="Migliaia 29 3 3 2 4" xfId="22304" xr:uid="{00000000-0005-0000-0000-0000F92D0000}"/>
    <cellStyle name="Migliaia 29 3 3 3" xfId="3267" xr:uid="{00000000-0005-0000-0000-0000FA2D0000}"/>
    <cellStyle name="Migliaia 29 3 3 3 2" xfId="13836" xr:uid="{00000000-0005-0000-0000-0000FB2D0000}"/>
    <cellStyle name="Migliaia 29 3 3 3 2 2" xfId="19654" xr:uid="{00000000-0005-0000-0000-0000FC2D0000}"/>
    <cellStyle name="Migliaia 29 3 3 3 2 3" xfId="24956" xr:uid="{00000000-0005-0000-0000-0000FD2D0000}"/>
    <cellStyle name="Migliaia 29 3 3 3 3" xfId="17003" xr:uid="{00000000-0005-0000-0000-0000FE2D0000}"/>
    <cellStyle name="Migliaia 29 3 3 3 4" xfId="22305" xr:uid="{00000000-0005-0000-0000-0000FF2D0000}"/>
    <cellStyle name="Migliaia 29 3 3 4" xfId="3268" xr:uid="{00000000-0005-0000-0000-0000002E0000}"/>
    <cellStyle name="Migliaia 29 3 3 4 2" xfId="13837" xr:uid="{00000000-0005-0000-0000-0000012E0000}"/>
    <cellStyle name="Migliaia 29 3 3 4 2 2" xfId="19655" xr:uid="{00000000-0005-0000-0000-0000022E0000}"/>
    <cellStyle name="Migliaia 29 3 3 4 2 3" xfId="24957" xr:uid="{00000000-0005-0000-0000-0000032E0000}"/>
    <cellStyle name="Migliaia 29 3 3 4 3" xfId="17004" xr:uid="{00000000-0005-0000-0000-0000042E0000}"/>
    <cellStyle name="Migliaia 29 3 3 4 4" xfId="22306" xr:uid="{00000000-0005-0000-0000-0000052E0000}"/>
    <cellStyle name="Migliaia 29 3 3 5" xfId="3269" xr:uid="{00000000-0005-0000-0000-0000062E0000}"/>
    <cellStyle name="Migliaia 29 3 3 5 2" xfId="13838" xr:uid="{00000000-0005-0000-0000-0000072E0000}"/>
    <cellStyle name="Migliaia 29 3 3 5 2 2" xfId="19656" xr:uid="{00000000-0005-0000-0000-0000082E0000}"/>
    <cellStyle name="Migliaia 29 3 3 5 2 3" xfId="24958" xr:uid="{00000000-0005-0000-0000-0000092E0000}"/>
    <cellStyle name="Migliaia 29 3 3 5 3" xfId="17005" xr:uid="{00000000-0005-0000-0000-00000A2E0000}"/>
    <cellStyle name="Migliaia 29 3 3 5 4" xfId="22307" xr:uid="{00000000-0005-0000-0000-00000B2E0000}"/>
    <cellStyle name="Migliaia 29 3 3 6" xfId="13834" xr:uid="{00000000-0005-0000-0000-00000C2E0000}"/>
    <cellStyle name="Migliaia 29 3 3 6 2" xfId="19652" xr:uid="{00000000-0005-0000-0000-00000D2E0000}"/>
    <cellStyle name="Migliaia 29 3 3 6 3" xfId="24954" xr:uid="{00000000-0005-0000-0000-00000E2E0000}"/>
    <cellStyle name="Migliaia 29 3 3 7" xfId="17001" xr:uid="{00000000-0005-0000-0000-00000F2E0000}"/>
    <cellStyle name="Migliaia 29 3 3 8" xfId="22303" xr:uid="{00000000-0005-0000-0000-0000102E0000}"/>
    <cellStyle name="Migliaia 29 3 4" xfId="3270" xr:uid="{00000000-0005-0000-0000-0000112E0000}"/>
    <cellStyle name="Migliaia 29 3 4 2" xfId="12086" xr:uid="{00000000-0005-0000-0000-0000122E0000}"/>
    <cellStyle name="Migliaia 29 3 4 3" xfId="12087" xr:uid="{00000000-0005-0000-0000-0000132E0000}"/>
    <cellStyle name="Migliaia 29 3 4 3 2" xfId="15609" xr:uid="{00000000-0005-0000-0000-0000142E0000}"/>
    <cellStyle name="Migliaia 29 3 4 3 2 2" xfId="20955" xr:uid="{00000000-0005-0000-0000-0000152E0000}"/>
    <cellStyle name="Migliaia 29 3 4 3 2 3" xfId="26257" xr:uid="{00000000-0005-0000-0000-0000162E0000}"/>
    <cellStyle name="Migliaia 29 3 4 3 3" xfId="18304" xr:uid="{00000000-0005-0000-0000-0000172E0000}"/>
    <cellStyle name="Migliaia 29 3 4 3 4" xfId="23606" xr:uid="{00000000-0005-0000-0000-0000182E0000}"/>
    <cellStyle name="Migliaia 29 3 4 4" xfId="13839" xr:uid="{00000000-0005-0000-0000-0000192E0000}"/>
    <cellStyle name="Migliaia 29 3 4 4 2" xfId="19657" xr:uid="{00000000-0005-0000-0000-00001A2E0000}"/>
    <cellStyle name="Migliaia 29 3 4 4 3" xfId="24959" xr:uid="{00000000-0005-0000-0000-00001B2E0000}"/>
    <cellStyle name="Migliaia 29 3 4 5" xfId="17006" xr:uid="{00000000-0005-0000-0000-00001C2E0000}"/>
    <cellStyle name="Migliaia 29 3 4 6" xfId="22308" xr:uid="{00000000-0005-0000-0000-00001D2E0000}"/>
    <cellStyle name="Migliaia 29 3 5" xfId="3271" xr:uid="{00000000-0005-0000-0000-00001E2E0000}"/>
    <cellStyle name="Migliaia 29 3 5 2" xfId="12088" xr:uid="{00000000-0005-0000-0000-00001F2E0000}"/>
    <cellStyle name="Migliaia 29 3 5 2 2" xfId="15610" xr:uid="{00000000-0005-0000-0000-0000202E0000}"/>
    <cellStyle name="Migliaia 29 3 5 2 2 2" xfId="20956" xr:uid="{00000000-0005-0000-0000-0000212E0000}"/>
    <cellStyle name="Migliaia 29 3 5 2 2 3" xfId="26258" xr:uid="{00000000-0005-0000-0000-0000222E0000}"/>
    <cellStyle name="Migliaia 29 3 5 2 3" xfId="18305" xr:uid="{00000000-0005-0000-0000-0000232E0000}"/>
    <cellStyle name="Migliaia 29 3 5 2 4" xfId="23607" xr:uid="{00000000-0005-0000-0000-0000242E0000}"/>
    <cellStyle name="Migliaia 29 3 5 3" xfId="13840" xr:uid="{00000000-0005-0000-0000-0000252E0000}"/>
    <cellStyle name="Migliaia 29 3 5 3 2" xfId="19658" xr:uid="{00000000-0005-0000-0000-0000262E0000}"/>
    <cellStyle name="Migliaia 29 3 5 3 3" xfId="24960" xr:uid="{00000000-0005-0000-0000-0000272E0000}"/>
    <cellStyle name="Migliaia 29 3 5 4" xfId="17007" xr:uid="{00000000-0005-0000-0000-0000282E0000}"/>
    <cellStyle name="Migliaia 29 3 5 5" xfId="22309" xr:uid="{00000000-0005-0000-0000-0000292E0000}"/>
    <cellStyle name="Migliaia 29 3 6" xfId="3272" xr:uid="{00000000-0005-0000-0000-00002A2E0000}"/>
    <cellStyle name="Migliaia 29 3 6 2" xfId="13841" xr:uid="{00000000-0005-0000-0000-00002B2E0000}"/>
    <cellStyle name="Migliaia 29 3 6 2 2" xfId="19659" xr:uid="{00000000-0005-0000-0000-00002C2E0000}"/>
    <cellStyle name="Migliaia 29 3 6 2 3" xfId="24961" xr:uid="{00000000-0005-0000-0000-00002D2E0000}"/>
    <cellStyle name="Migliaia 29 3 6 3" xfId="17008" xr:uid="{00000000-0005-0000-0000-00002E2E0000}"/>
    <cellStyle name="Migliaia 29 3 6 4" xfId="22310" xr:uid="{00000000-0005-0000-0000-00002F2E0000}"/>
    <cellStyle name="Migliaia 29 3 7" xfId="3273" xr:uid="{00000000-0005-0000-0000-0000302E0000}"/>
    <cellStyle name="Migliaia 29 3 7 2" xfId="13842" xr:uid="{00000000-0005-0000-0000-0000312E0000}"/>
    <cellStyle name="Migliaia 29 3 7 2 2" xfId="19660" xr:uid="{00000000-0005-0000-0000-0000322E0000}"/>
    <cellStyle name="Migliaia 29 3 7 2 3" xfId="24962" xr:uid="{00000000-0005-0000-0000-0000332E0000}"/>
    <cellStyle name="Migliaia 29 3 7 3" xfId="17009" xr:uid="{00000000-0005-0000-0000-0000342E0000}"/>
    <cellStyle name="Migliaia 29 3 7 4" xfId="22311" xr:uid="{00000000-0005-0000-0000-0000352E0000}"/>
    <cellStyle name="Migliaia 29 3 8" xfId="3274" xr:uid="{00000000-0005-0000-0000-0000362E0000}"/>
    <cellStyle name="Migliaia 29 3 8 2" xfId="13843" xr:uid="{00000000-0005-0000-0000-0000372E0000}"/>
    <cellStyle name="Migliaia 29 3 8 2 2" xfId="19661" xr:uid="{00000000-0005-0000-0000-0000382E0000}"/>
    <cellStyle name="Migliaia 29 3 8 2 3" xfId="24963" xr:uid="{00000000-0005-0000-0000-0000392E0000}"/>
    <cellStyle name="Migliaia 29 3 8 3" xfId="17010" xr:uid="{00000000-0005-0000-0000-00003A2E0000}"/>
    <cellStyle name="Migliaia 29 3 8 4" xfId="22312" xr:uid="{00000000-0005-0000-0000-00003B2E0000}"/>
    <cellStyle name="Migliaia 29 4" xfId="3275" xr:uid="{00000000-0005-0000-0000-00003C2E0000}"/>
    <cellStyle name="Migliaia 29 4 2" xfId="3276" xr:uid="{00000000-0005-0000-0000-00003D2E0000}"/>
    <cellStyle name="Migliaia 29 4 2 2" xfId="3277" xr:uid="{00000000-0005-0000-0000-00003E2E0000}"/>
    <cellStyle name="Migliaia 29 4 2 2 2" xfId="13844" xr:uid="{00000000-0005-0000-0000-00003F2E0000}"/>
    <cellStyle name="Migliaia 29 4 2 2 2 2" xfId="19662" xr:uid="{00000000-0005-0000-0000-0000402E0000}"/>
    <cellStyle name="Migliaia 29 4 2 2 2 3" xfId="24964" xr:uid="{00000000-0005-0000-0000-0000412E0000}"/>
    <cellStyle name="Migliaia 29 4 2 2 3" xfId="17011" xr:uid="{00000000-0005-0000-0000-0000422E0000}"/>
    <cellStyle name="Migliaia 29 4 2 2 4" xfId="22313" xr:uid="{00000000-0005-0000-0000-0000432E0000}"/>
    <cellStyle name="Migliaia 29 4 2 3" xfId="3278" xr:uid="{00000000-0005-0000-0000-0000442E0000}"/>
    <cellStyle name="Migliaia 29 4 2 3 2" xfId="13845" xr:uid="{00000000-0005-0000-0000-0000452E0000}"/>
    <cellStyle name="Migliaia 29 4 2 3 2 2" xfId="19663" xr:uid="{00000000-0005-0000-0000-0000462E0000}"/>
    <cellStyle name="Migliaia 29 4 2 3 2 3" xfId="24965" xr:uid="{00000000-0005-0000-0000-0000472E0000}"/>
    <cellStyle name="Migliaia 29 4 2 3 3" xfId="17012" xr:uid="{00000000-0005-0000-0000-0000482E0000}"/>
    <cellStyle name="Migliaia 29 4 2 3 4" xfId="22314" xr:uid="{00000000-0005-0000-0000-0000492E0000}"/>
    <cellStyle name="Migliaia 29 4 3" xfId="3279" xr:uid="{00000000-0005-0000-0000-00004A2E0000}"/>
    <cellStyle name="Migliaia 29 4 3 2" xfId="13846" xr:uid="{00000000-0005-0000-0000-00004B2E0000}"/>
    <cellStyle name="Migliaia 29 4 3 2 2" xfId="19664" xr:uid="{00000000-0005-0000-0000-00004C2E0000}"/>
    <cellStyle name="Migliaia 29 4 3 2 3" xfId="24966" xr:uid="{00000000-0005-0000-0000-00004D2E0000}"/>
    <cellStyle name="Migliaia 29 4 3 3" xfId="17013" xr:uid="{00000000-0005-0000-0000-00004E2E0000}"/>
    <cellStyle name="Migliaia 29 4 3 4" xfId="22315" xr:uid="{00000000-0005-0000-0000-00004F2E0000}"/>
    <cellStyle name="Migliaia 29 4 4" xfId="3280" xr:uid="{00000000-0005-0000-0000-0000502E0000}"/>
    <cellStyle name="Migliaia 29 4 4 2" xfId="13847" xr:uid="{00000000-0005-0000-0000-0000512E0000}"/>
    <cellStyle name="Migliaia 29 4 4 2 2" xfId="19665" xr:uid="{00000000-0005-0000-0000-0000522E0000}"/>
    <cellStyle name="Migliaia 29 4 4 2 3" xfId="24967" xr:uid="{00000000-0005-0000-0000-0000532E0000}"/>
    <cellStyle name="Migliaia 29 4 4 3" xfId="17014" xr:uid="{00000000-0005-0000-0000-0000542E0000}"/>
    <cellStyle name="Migliaia 29 4 4 4" xfId="22316" xr:uid="{00000000-0005-0000-0000-0000552E0000}"/>
    <cellStyle name="Migliaia 29 4 5" xfId="3281" xr:uid="{00000000-0005-0000-0000-0000562E0000}"/>
    <cellStyle name="Migliaia 29 4 5 2" xfId="13848" xr:uid="{00000000-0005-0000-0000-0000572E0000}"/>
    <cellStyle name="Migliaia 29 4 5 2 2" xfId="19666" xr:uid="{00000000-0005-0000-0000-0000582E0000}"/>
    <cellStyle name="Migliaia 29 4 5 2 3" xfId="24968" xr:uid="{00000000-0005-0000-0000-0000592E0000}"/>
    <cellStyle name="Migliaia 29 4 5 3" xfId="17015" xr:uid="{00000000-0005-0000-0000-00005A2E0000}"/>
    <cellStyle name="Migliaia 29 4 5 4" xfId="22317" xr:uid="{00000000-0005-0000-0000-00005B2E0000}"/>
    <cellStyle name="Migliaia 29 4 6" xfId="3282" xr:uid="{00000000-0005-0000-0000-00005C2E0000}"/>
    <cellStyle name="Migliaia 29 4 6 2" xfId="13849" xr:uid="{00000000-0005-0000-0000-00005D2E0000}"/>
    <cellStyle name="Migliaia 29 4 6 2 2" xfId="19667" xr:uid="{00000000-0005-0000-0000-00005E2E0000}"/>
    <cellStyle name="Migliaia 29 4 6 2 3" xfId="24969" xr:uid="{00000000-0005-0000-0000-00005F2E0000}"/>
    <cellStyle name="Migliaia 29 4 6 3" xfId="17016" xr:uid="{00000000-0005-0000-0000-0000602E0000}"/>
    <cellStyle name="Migliaia 29 4 6 4" xfId="22318" xr:uid="{00000000-0005-0000-0000-0000612E0000}"/>
    <cellStyle name="Migliaia 29 4 7" xfId="3283" xr:uid="{00000000-0005-0000-0000-0000622E0000}"/>
    <cellStyle name="Migliaia 29 4 7 2" xfId="13850" xr:uid="{00000000-0005-0000-0000-0000632E0000}"/>
    <cellStyle name="Migliaia 29 4 7 2 2" xfId="19668" xr:uid="{00000000-0005-0000-0000-0000642E0000}"/>
    <cellStyle name="Migliaia 29 4 7 2 3" xfId="24970" xr:uid="{00000000-0005-0000-0000-0000652E0000}"/>
    <cellStyle name="Migliaia 29 4 7 3" xfId="17017" xr:uid="{00000000-0005-0000-0000-0000662E0000}"/>
    <cellStyle name="Migliaia 29 4 7 4" xfId="22319" xr:uid="{00000000-0005-0000-0000-0000672E0000}"/>
    <cellStyle name="Migliaia 29 5" xfId="3284" xr:uid="{00000000-0005-0000-0000-0000682E0000}"/>
    <cellStyle name="Migliaia 29 5 2" xfId="3285" xr:uid="{00000000-0005-0000-0000-0000692E0000}"/>
    <cellStyle name="Migliaia 29 5 2 2" xfId="13851" xr:uid="{00000000-0005-0000-0000-00006A2E0000}"/>
    <cellStyle name="Migliaia 29 5 2 2 2" xfId="19669" xr:uid="{00000000-0005-0000-0000-00006B2E0000}"/>
    <cellStyle name="Migliaia 29 5 2 2 3" xfId="24971" xr:uid="{00000000-0005-0000-0000-00006C2E0000}"/>
    <cellStyle name="Migliaia 29 5 2 3" xfId="17018" xr:uid="{00000000-0005-0000-0000-00006D2E0000}"/>
    <cellStyle name="Migliaia 29 5 2 4" xfId="22320" xr:uid="{00000000-0005-0000-0000-00006E2E0000}"/>
    <cellStyle name="Migliaia 29 5 3" xfId="3286" xr:uid="{00000000-0005-0000-0000-00006F2E0000}"/>
    <cellStyle name="Migliaia 29 5 3 2" xfId="13852" xr:uid="{00000000-0005-0000-0000-0000702E0000}"/>
    <cellStyle name="Migliaia 29 5 3 2 2" xfId="19670" xr:uid="{00000000-0005-0000-0000-0000712E0000}"/>
    <cellStyle name="Migliaia 29 5 3 2 3" xfId="24972" xr:uid="{00000000-0005-0000-0000-0000722E0000}"/>
    <cellStyle name="Migliaia 29 5 3 3" xfId="17019" xr:uid="{00000000-0005-0000-0000-0000732E0000}"/>
    <cellStyle name="Migliaia 29 5 3 4" xfId="22321" xr:uid="{00000000-0005-0000-0000-0000742E0000}"/>
    <cellStyle name="Migliaia 29 5 4" xfId="3287" xr:uid="{00000000-0005-0000-0000-0000752E0000}"/>
    <cellStyle name="Migliaia 29 5 4 2" xfId="13853" xr:uid="{00000000-0005-0000-0000-0000762E0000}"/>
    <cellStyle name="Migliaia 29 5 4 2 2" xfId="19671" xr:uid="{00000000-0005-0000-0000-0000772E0000}"/>
    <cellStyle name="Migliaia 29 5 4 2 3" xfId="24973" xr:uid="{00000000-0005-0000-0000-0000782E0000}"/>
    <cellStyle name="Migliaia 29 5 4 3" xfId="17020" xr:uid="{00000000-0005-0000-0000-0000792E0000}"/>
    <cellStyle name="Migliaia 29 5 4 4" xfId="22322" xr:uid="{00000000-0005-0000-0000-00007A2E0000}"/>
    <cellStyle name="Migliaia 29 5 5" xfId="3288" xr:uid="{00000000-0005-0000-0000-00007B2E0000}"/>
    <cellStyle name="Migliaia 29 5 5 2" xfId="13854" xr:uid="{00000000-0005-0000-0000-00007C2E0000}"/>
    <cellStyle name="Migliaia 29 5 5 2 2" xfId="19672" xr:uid="{00000000-0005-0000-0000-00007D2E0000}"/>
    <cellStyle name="Migliaia 29 5 5 2 3" xfId="24974" xr:uid="{00000000-0005-0000-0000-00007E2E0000}"/>
    <cellStyle name="Migliaia 29 5 5 3" xfId="17021" xr:uid="{00000000-0005-0000-0000-00007F2E0000}"/>
    <cellStyle name="Migliaia 29 5 5 4" xfId="22323" xr:uid="{00000000-0005-0000-0000-0000802E0000}"/>
    <cellStyle name="Migliaia 29 5 6" xfId="3289" xr:uid="{00000000-0005-0000-0000-0000812E0000}"/>
    <cellStyle name="Migliaia 29 5 6 2" xfId="13855" xr:uid="{00000000-0005-0000-0000-0000822E0000}"/>
    <cellStyle name="Migliaia 29 5 6 2 2" xfId="19673" xr:uid="{00000000-0005-0000-0000-0000832E0000}"/>
    <cellStyle name="Migliaia 29 5 6 2 3" xfId="24975" xr:uid="{00000000-0005-0000-0000-0000842E0000}"/>
    <cellStyle name="Migliaia 29 5 6 3" xfId="17022" xr:uid="{00000000-0005-0000-0000-0000852E0000}"/>
    <cellStyle name="Migliaia 29 5 6 4" xfId="22324" xr:uid="{00000000-0005-0000-0000-0000862E0000}"/>
    <cellStyle name="Migliaia 29 6" xfId="3290" xr:uid="{00000000-0005-0000-0000-0000872E0000}"/>
    <cellStyle name="Migliaia 29 6 2" xfId="12089" xr:uid="{00000000-0005-0000-0000-0000882E0000}"/>
    <cellStyle name="Migliaia 29 6 3" xfId="12090" xr:uid="{00000000-0005-0000-0000-0000892E0000}"/>
    <cellStyle name="Migliaia 29 6 3 2" xfId="15611" xr:uid="{00000000-0005-0000-0000-00008A2E0000}"/>
    <cellStyle name="Migliaia 29 6 3 2 2" xfId="20957" xr:uid="{00000000-0005-0000-0000-00008B2E0000}"/>
    <cellStyle name="Migliaia 29 6 3 2 3" xfId="26259" xr:uid="{00000000-0005-0000-0000-00008C2E0000}"/>
    <cellStyle name="Migliaia 29 6 3 3" xfId="18306" xr:uid="{00000000-0005-0000-0000-00008D2E0000}"/>
    <cellStyle name="Migliaia 29 6 3 4" xfId="23608" xr:uid="{00000000-0005-0000-0000-00008E2E0000}"/>
    <cellStyle name="Migliaia 29 6 4" xfId="13856" xr:uid="{00000000-0005-0000-0000-00008F2E0000}"/>
    <cellStyle name="Migliaia 29 6 4 2" xfId="19674" xr:uid="{00000000-0005-0000-0000-0000902E0000}"/>
    <cellStyle name="Migliaia 29 6 4 3" xfId="24976" xr:uid="{00000000-0005-0000-0000-0000912E0000}"/>
    <cellStyle name="Migliaia 29 6 5" xfId="17023" xr:uid="{00000000-0005-0000-0000-0000922E0000}"/>
    <cellStyle name="Migliaia 29 6 6" xfId="22325" xr:uid="{00000000-0005-0000-0000-0000932E0000}"/>
    <cellStyle name="Migliaia 29 7" xfId="3291" xr:uid="{00000000-0005-0000-0000-0000942E0000}"/>
    <cellStyle name="Migliaia 29 7 2" xfId="12091" xr:uid="{00000000-0005-0000-0000-0000952E0000}"/>
    <cellStyle name="Migliaia 29 7 2 2" xfId="15612" xr:uid="{00000000-0005-0000-0000-0000962E0000}"/>
    <cellStyle name="Migliaia 29 7 2 2 2" xfId="20958" xr:uid="{00000000-0005-0000-0000-0000972E0000}"/>
    <cellStyle name="Migliaia 29 7 2 2 3" xfId="26260" xr:uid="{00000000-0005-0000-0000-0000982E0000}"/>
    <cellStyle name="Migliaia 29 7 2 3" xfId="18307" xr:uid="{00000000-0005-0000-0000-0000992E0000}"/>
    <cellStyle name="Migliaia 29 7 2 4" xfId="23609" xr:uid="{00000000-0005-0000-0000-00009A2E0000}"/>
    <cellStyle name="Migliaia 29 7 3" xfId="13857" xr:uid="{00000000-0005-0000-0000-00009B2E0000}"/>
    <cellStyle name="Migliaia 29 7 3 2" xfId="19675" xr:uid="{00000000-0005-0000-0000-00009C2E0000}"/>
    <cellStyle name="Migliaia 29 7 3 3" xfId="24977" xr:uid="{00000000-0005-0000-0000-00009D2E0000}"/>
    <cellStyle name="Migliaia 29 7 4" xfId="17024" xr:uid="{00000000-0005-0000-0000-00009E2E0000}"/>
    <cellStyle name="Migliaia 29 7 5" xfId="22326" xr:uid="{00000000-0005-0000-0000-00009F2E0000}"/>
    <cellStyle name="Migliaia 29 8" xfId="3292" xr:uid="{00000000-0005-0000-0000-0000A02E0000}"/>
    <cellStyle name="Migliaia 29 8 2" xfId="12092" xr:uid="{00000000-0005-0000-0000-0000A12E0000}"/>
    <cellStyle name="Migliaia 29 8 2 2" xfId="15613" xr:uid="{00000000-0005-0000-0000-0000A22E0000}"/>
    <cellStyle name="Migliaia 29 8 2 2 2" xfId="20959" xr:uid="{00000000-0005-0000-0000-0000A32E0000}"/>
    <cellStyle name="Migliaia 29 8 2 2 3" xfId="26261" xr:uid="{00000000-0005-0000-0000-0000A42E0000}"/>
    <cellStyle name="Migliaia 29 8 2 3" xfId="18308" xr:uid="{00000000-0005-0000-0000-0000A52E0000}"/>
    <cellStyle name="Migliaia 29 8 2 4" xfId="23610" xr:uid="{00000000-0005-0000-0000-0000A62E0000}"/>
    <cellStyle name="Migliaia 29 8 3" xfId="13858" xr:uid="{00000000-0005-0000-0000-0000A72E0000}"/>
    <cellStyle name="Migliaia 29 8 3 2" xfId="19676" xr:uid="{00000000-0005-0000-0000-0000A82E0000}"/>
    <cellStyle name="Migliaia 29 8 3 3" xfId="24978" xr:uid="{00000000-0005-0000-0000-0000A92E0000}"/>
    <cellStyle name="Migliaia 29 8 4" xfId="17025" xr:uid="{00000000-0005-0000-0000-0000AA2E0000}"/>
    <cellStyle name="Migliaia 29 8 5" xfId="22327" xr:uid="{00000000-0005-0000-0000-0000AB2E0000}"/>
    <cellStyle name="Migliaia 29 9" xfId="3293" xr:uid="{00000000-0005-0000-0000-0000AC2E0000}"/>
    <cellStyle name="Migliaia 29 9 2" xfId="13859" xr:uid="{00000000-0005-0000-0000-0000AD2E0000}"/>
    <cellStyle name="Migliaia 29 9 2 2" xfId="19677" xr:uid="{00000000-0005-0000-0000-0000AE2E0000}"/>
    <cellStyle name="Migliaia 29 9 2 3" xfId="24979" xr:uid="{00000000-0005-0000-0000-0000AF2E0000}"/>
    <cellStyle name="Migliaia 29 9 3" xfId="17026" xr:uid="{00000000-0005-0000-0000-0000B02E0000}"/>
    <cellStyle name="Migliaia 29 9 4" xfId="22328" xr:uid="{00000000-0005-0000-0000-0000B12E0000}"/>
    <cellStyle name="Migliaia 3" xfId="294" xr:uid="{00000000-0005-0000-0000-0000B22E0000}"/>
    <cellStyle name="Migliaia 3 10" xfId="13860" xr:uid="{00000000-0005-0000-0000-0000B32E0000}"/>
    <cellStyle name="Migliaia 3 10 2" xfId="19678" xr:uid="{00000000-0005-0000-0000-0000B42E0000}"/>
    <cellStyle name="Migliaia 3 10 3" xfId="24980" xr:uid="{00000000-0005-0000-0000-0000B52E0000}"/>
    <cellStyle name="Migliaia 3 11" xfId="17027" xr:uid="{00000000-0005-0000-0000-0000B62E0000}"/>
    <cellStyle name="Migliaia 3 12" xfId="22329" xr:uid="{00000000-0005-0000-0000-0000B72E0000}"/>
    <cellStyle name="Migliaia 3 13" xfId="3294" xr:uid="{00000000-0005-0000-0000-0000B82E0000}"/>
    <cellStyle name="Migliaia 3 2" xfId="295" xr:uid="{00000000-0005-0000-0000-0000B92E0000}"/>
    <cellStyle name="Migliaia 3 2 2" xfId="3296" xr:uid="{00000000-0005-0000-0000-0000BA2E0000}"/>
    <cellStyle name="Migliaia 3 2 2 2" xfId="3297" xr:uid="{00000000-0005-0000-0000-0000BB2E0000}"/>
    <cellStyle name="Migliaia 3 2 2 2 2" xfId="13861" xr:uid="{00000000-0005-0000-0000-0000BC2E0000}"/>
    <cellStyle name="Migliaia 3 2 2 2 2 2" xfId="19679" xr:uid="{00000000-0005-0000-0000-0000BD2E0000}"/>
    <cellStyle name="Migliaia 3 2 2 2 2 3" xfId="24981" xr:uid="{00000000-0005-0000-0000-0000BE2E0000}"/>
    <cellStyle name="Migliaia 3 2 2 2 3" xfId="17028" xr:uid="{00000000-0005-0000-0000-0000BF2E0000}"/>
    <cellStyle name="Migliaia 3 2 2 2 4" xfId="22330" xr:uid="{00000000-0005-0000-0000-0000C02E0000}"/>
    <cellStyle name="Migliaia 3 2 2 3" xfId="12093" xr:uid="{00000000-0005-0000-0000-0000C12E0000}"/>
    <cellStyle name="Migliaia 3 2 2 3 2" xfId="15614" xr:uid="{00000000-0005-0000-0000-0000C22E0000}"/>
    <cellStyle name="Migliaia 3 2 2 3 2 2" xfId="20960" xr:uid="{00000000-0005-0000-0000-0000C32E0000}"/>
    <cellStyle name="Migliaia 3 2 2 3 2 3" xfId="26262" xr:uid="{00000000-0005-0000-0000-0000C42E0000}"/>
    <cellStyle name="Migliaia 3 2 2 3 3" xfId="18309" xr:uid="{00000000-0005-0000-0000-0000C52E0000}"/>
    <cellStyle name="Migliaia 3 2 2 3 4" xfId="23611" xr:uid="{00000000-0005-0000-0000-0000C62E0000}"/>
    <cellStyle name="Migliaia 3 2 3" xfId="3298" xr:uid="{00000000-0005-0000-0000-0000C72E0000}"/>
    <cellStyle name="Migliaia 3 2 3 2" xfId="12094" xr:uid="{00000000-0005-0000-0000-0000C82E0000}"/>
    <cellStyle name="Migliaia 3 2 3 2 2" xfId="15615" xr:uid="{00000000-0005-0000-0000-0000C92E0000}"/>
    <cellStyle name="Migliaia 3 2 3 2 2 2" xfId="20961" xr:uid="{00000000-0005-0000-0000-0000CA2E0000}"/>
    <cellStyle name="Migliaia 3 2 3 2 2 3" xfId="26263" xr:uid="{00000000-0005-0000-0000-0000CB2E0000}"/>
    <cellStyle name="Migliaia 3 2 3 2 3" xfId="18310" xr:uid="{00000000-0005-0000-0000-0000CC2E0000}"/>
    <cellStyle name="Migliaia 3 2 3 2 4" xfId="23612" xr:uid="{00000000-0005-0000-0000-0000CD2E0000}"/>
    <cellStyle name="Migliaia 3 2 3 3" xfId="13862" xr:uid="{00000000-0005-0000-0000-0000CE2E0000}"/>
    <cellStyle name="Migliaia 3 2 3 3 2" xfId="19680" xr:uid="{00000000-0005-0000-0000-0000CF2E0000}"/>
    <cellStyle name="Migliaia 3 2 3 3 3" xfId="24982" xr:uid="{00000000-0005-0000-0000-0000D02E0000}"/>
    <cellStyle name="Migliaia 3 2 3 4" xfId="17029" xr:uid="{00000000-0005-0000-0000-0000D12E0000}"/>
    <cellStyle name="Migliaia 3 2 3 5" xfId="22331" xr:uid="{00000000-0005-0000-0000-0000D22E0000}"/>
    <cellStyle name="Migliaia 3 2 4" xfId="3299" xr:uid="{00000000-0005-0000-0000-0000D32E0000}"/>
    <cellStyle name="Migliaia 3 2 4 2" xfId="13863" xr:uid="{00000000-0005-0000-0000-0000D42E0000}"/>
    <cellStyle name="Migliaia 3 2 4 2 2" xfId="19681" xr:uid="{00000000-0005-0000-0000-0000D52E0000}"/>
    <cellStyle name="Migliaia 3 2 4 2 3" xfId="24983" xr:uid="{00000000-0005-0000-0000-0000D62E0000}"/>
    <cellStyle name="Migliaia 3 2 4 3" xfId="17030" xr:uid="{00000000-0005-0000-0000-0000D72E0000}"/>
    <cellStyle name="Migliaia 3 2 4 4" xfId="22332" xr:uid="{00000000-0005-0000-0000-0000D82E0000}"/>
    <cellStyle name="Migliaia 3 2 5" xfId="3300" xr:uid="{00000000-0005-0000-0000-0000D92E0000}"/>
    <cellStyle name="Migliaia 3 2 5 2" xfId="13864" xr:uid="{00000000-0005-0000-0000-0000DA2E0000}"/>
    <cellStyle name="Migliaia 3 2 5 2 2" xfId="19682" xr:uid="{00000000-0005-0000-0000-0000DB2E0000}"/>
    <cellStyle name="Migliaia 3 2 5 2 3" xfId="24984" xr:uid="{00000000-0005-0000-0000-0000DC2E0000}"/>
    <cellStyle name="Migliaia 3 2 5 3" xfId="17031" xr:uid="{00000000-0005-0000-0000-0000DD2E0000}"/>
    <cellStyle name="Migliaia 3 2 5 4" xfId="22333" xr:uid="{00000000-0005-0000-0000-0000DE2E0000}"/>
    <cellStyle name="Migliaia 3 2 6" xfId="3301" xr:uid="{00000000-0005-0000-0000-0000DF2E0000}"/>
    <cellStyle name="Migliaia 3 2 6 2" xfId="13865" xr:uid="{00000000-0005-0000-0000-0000E02E0000}"/>
    <cellStyle name="Migliaia 3 2 6 2 2" xfId="19683" xr:uid="{00000000-0005-0000-0000-0000E12E0000}"/>
    <cellStyle name="Migliaia 3 2 6 2 3" xfId="24985" xr:uid="{00000000-0005-0000-0000-0000E22E0000}"/>
    <cellStyle name="Migliaia 3 2 6 3" xfId="17032" xr:uid="{00000000-0005-0000-0000-0000E32E0000}"/>
    <cellStyle name="Migliaia 3 2 6 4" xfId="22334" xr:uid="{00000000-0005-0000-0000-0000E42E0000}"/>
    <cellStyle name="Migliaia 3 2 7" xfId="3295" xr:uid="{00000000-0005-0000-0000-0000E52E0000}"/>
    <cellStyle name="Migliaia 3 3" xfId="3302" xr:uid="{00000000-0005-0000-0000-0000E62E0000}"/>
    <cellStyle name="Migliaia 3 3 2" xfId="3303" xr:uid="{00000000-0005-0000-0000-0000E72E0000}"/>
    <cellStyle name="Migliaia 3 3 2 2" xfId="3304" xr:uid="{00000000-0005-0000-0000-0000E82E0000}"/>
    <cellStyle name="Migliaia 3 3 2 2 2" xfId="3305" xr:uid="{00000000-0005-0000-0000-0000E92E0000}"/>
    <cellStyle name="Migliaia 3 3 2 2 2 2" xfId="13866" xr:uid="{00000000-0005-0000-0000-0000EA2E0000}"/>
    <cellStyle name="Migliaia 3 3 2 2 2 2 2" xfId="19684" xr:uid="{00000000-0005-0000-0000-0000EB2E0000}"/>
    <cellStyle name="Migliaia 3 3 2 2 2 2 3" xfId="24986" xr:uid="{00000000-0005-0000-0000-0000EC2E0000}"/>
    <cellStyle name="Migliaia 3 3 2 2 2 3" xfId="17033" xr:uid="{00000000-0005-0000-0000-0000ED2E0000}"/>
    <cellStyle name="Migliaia 3 3 2 2 2 4" xfId="22335" xr:uid="{00000000-0005-0000-0000-0000EE2E0000}"/>
    <cellStyle name="Migliaia 3 3 2 3" xfId="3306" xr:uid="{00000000-0005-0000-0000-0000EF2E0000}"/>
    <cellStyle name="Migliaia 3 3 2 3 2" xfId="13867" xr:uid="{00000000-0005-0000-0000-0000F02E0000}"/>
    <cellStyle name="Migliaia 3 3 2 3 2 2" xfId="19685" xr:uid="{00000000-0005-0000-0000-0000F12E0000}"/>
    <cellStyle name="Migliaia 3 3 2 3 2 3" xfId="24987" xr:uid="{00000000-0005-0000-0000-0000F22E0000}"/>
    <cellStyle name="Migliaia 3 3 2 3 3" xfId="17034" xr:uid="{00000000-0005-0000-0000-0000F32E0000}"/>
    <cellStyle name="Migliaia 3 3 2 3 4" xfId="22336" xr:uid="{00000000-0005-0000-0000-0000F42E0000}"/>
    <cellStyle name="Migliaia 3 3 2 4" xfId="3307" xr:uid="{00000000-0005-0000-0000-0000F52E0000}"/>
    <cellStyle name="Migliaia 3 3 2 4 2" xfId="13868" xr:uid="{00000000-0005-0000-0000-0000F62E0000}"/>
    <cellStyle name="Migliaia 3 3 2 4 2 2" xfId="19686" xr:uid="{00000000-0005-0000-0000-0000F72E0000}"/>
    <cellStyle name="Migliaia 3 3 2 4 2 3" xfId="24988" xr:uid="{00000000-0005-0000-0000-0000F82E0000}"/>
    <cellStyle name="Migliaia 3 3 2 4 3" xfId="17035" xr:uid="{00000000-0005-0000-0000-0000F92E0000}"/>
    <cellStyle name="Migliaia 3 3 2 4 4" xfId="22337" xr:uid="{00000000-0005-0000-0000-0000FA2E0000}"/>
    <cellStyle name="Migliaia 3 3 2 5" xfId="3308" xr:uid="{00000000-0005-0000-0000-0000FB2E0000}"/>
    <cellStyle name="Migliaia 3 3 2 5 2" xfId="13869" xr:uid="{00000000-0005-0000-0000-0000FC2E0000}"/>
    <cellStyle name="Migliaia 3 3 2 5 2 2" xfId="19687" xr:uid="{00000000-0005-0000-0000-0000FD2E0000}"/>
    <cellStyle name="Migliaia 3 3 2 5 2 3" xfId="24989" xr:uid="{00000000-0005-0000-0000-0000FE2E0000}"/>
    <cellStyle name="Migliaia 3 3 2 5 3" xfId="17036" xr:uid="{00000000-0005-0000-0000-0000FF2E0000}"/>
    <cellStyle name="Migliaia 3 3 2 5 4" xfId="22338" xr:uid="{00000000-0005-0000-0000-0000002F0000}"/>
    <cellStyle name="Migliaia 3 3 2 6" xfId="3309" xr:uid="{00000000-0005-0000-0000-0000012F0000}"/>
    <cellStyle name="Migliaia 3 3 2 6 2" xfId="13870" xr:uid="{00000000-0005-0000-0000-0000022F0000}"/>
    <cellStyle name="Migliaia 3 3 2 6 2 2" xfId="19688" xr:uid="{00000000-0005-0000-0000-0000032F0000}"/>
    <cellStyle name="Migliaia 3 3 2 6 2 3" xfId="24990" xr:uid="{00000000-0005-0000-0000-0000042F0000}"/>
    <cellStyle name="Migliaia 3 3 2 6 3" xfId="17037" xr:uid="{00000000-0005-0000-0000-0000052F0000}"/>
    <cellStyle name="Migliaia 3 3 2 6 4" xfId="22339" xr:uid="{00000000-0005-0000-0000-0000062F0000}"/>
    <cellStyle name="Migliaia 3 3 3" xfId="3310" xr:uid="{00000000-0005-0000-0000-0000072F0000}"/>
    <cellStyle name="Migliaia 3 3 3 2" xfId="3311" xr:uid="{00000000-0005-0000-0000-0000082F0000}"/>
    <cellStyle name="Migliaia 3 3 3 2 2" xfId="13872" xr:uid="{00000000-0005-0000-0000-0000092F0000}"/>
    <cellStyle name="Migliaia 3 3 3 2 2 2" xfId="19690" xr:uid="{00000000-0005-0000-0000-00000A2F0000}"/>
    <cellStyle name="Migliaia 3 3 3 2 2 3" xfId="24992" xr:uid="{00000000-0005-0000-0000-00000B2F0000}"/>
    <cellStyle name="Migliaia 3 3 3 2 3" xfId="17039" xr:uid="{00000000-0005-0000-0000-00000C2F0000}"/>
    <cellStyle name="Migliaia 3 3 3 2 4" xfId="22341" xr:uid="{00000000-0005-0000-0000-00000D2F0000}"/>
    <cellStyle name="Migliaia 3 3 3 3" xfId="3312" xr:uid="{00000000-0005-0000-0000-00000E2F0000}"/>
    <cellStyle name="Migliaia 3 3 3 3 2" xfId="13873" xr:uid="{00000000-0005-0000-0000-00000F2F0000}"/>
    <cellStyle name="Migliaia 3 3 3 3 2 2" xfId="19691" xr:uid="{00000000-0005-0000-0000-0000102F0000}"/>
    <cellStyle name="Migliaia 3 3 3 3 2 3" xfId="24993" xr:uid="{00000000-0005-0000-0000-0000112F0000}"/>
    <cellStyle name="Migliaia 3 3 3 3 3" xfId="17040" xr:uid="{00000000-0005-0000-0000-0000122F0000}"/>
    <cellStyle name="Migliaia 3 3 3 3 4" xfId="22342" xr:uid="{00000000-0005-0000-0000-0000132F0000}"/>
    <cellStyle name="Migliaia 3 3 3 4" xfId="3313" xr:uid="{00000000-0005-0000-0000-0000142F0000}"/>
    <cellStyle name="Migliaia 3 3 3 4 2" xfId="13874" xr:uid="{00000000-0005-0000-0000-0000152F0000}"/>
    <cellStyle name="Migliaia 3 3 3 4 2 2" xfId="19692" xr:uid="{00000000-0005-0000-0000-0000162F0000}"/>
    <cellStyle name="Migliaia 3 3 3 4 2 3" xfId="24994" xr:uid="{00000000-0005-0000-0000-0000172F0000}"/>
    <cellStyle name="Migliaia 3 3 3 4 3" xfId="17041" xr:uid="{00000000-0005-0000-0000-0000182F0000}"/>
    <cellStyle name="Migliaia 3 3 3 4 4" xfId="22343" xr:uid="{00000000-0005-0000-0000-0000192F0000}"/>
    <cellStyle name="Migliaia 3 3 3 5" xfId="3314" xr:uid="{00000000-0005-0000-0000-00001A2F0000}"/>
    <cellStyle name="Migliaia 3 3 3 5 2" xfId="13875" xr:uid="{00000000-0005-0000-0000-00001B2F0000}"/>
    <cellStyle name="Migliaia 3 3 3 5 2 2" xfId="19693" xr:uid="{00000000-0005-0000-0000-00001C2F0000}"/>
    <cellStyle name="Migliaia 3 3 3 5 2 3" xfId="24995" xr:uid="{00000000-0005-0000-0000-00001D2F0000}"/>
    <cellStyle name="Migliaia 3 3 3 5 3" xfId="17042" xr:uid="{00000000-0005-0000-0000-00001E2F0000}"/>
    <cellStyle name="Migliaia 3 3 3 5 4" xfId="22344" xr:uid="{00000000-0005-0000-0000-00001F2F0000}"/>
    <cellStyle name="Migliaia 3 3 3 6" xfId="13871" xr:uid="{00000000-0005-0000-0000-0000202F0000}"/>
    <cellStyle name="Migliaia 3 3 3 6 2" xfId="19689" xr:uid="{00000000-0005-0000-0000-0000212F0000}"/>
    <cellStyle name="Migliaia 3 3 3 6 3" xfId="24991" xr:uid="{00000000-0005-0000-0000-0000222F0000}"/>
    <cellStyle name="Migliaia 3 3 3 7" xfId="17038" xr:uid="{00000000-0005-0000-0000-0000232F0000}"/>
    <cellStyle name="Migliaia 3 3 3 8" xfId="22340" xr:uid="{00000000-0005-0000-0000-0000242F0000}"/>
    <cellStyle name="Migliaia 3 3 4" xfId="3315" xr:uid="{00000000-0005-0000-0000-0000252F0000}"/>
    <cellStyle name="Migliaia 3 3 4 2" xfId="12095" xr:uid="{00000000-0005-0000-0000-0000262F0000}"/>
    <cellStyle name="Migliaia 3 3 4 3" xfId="12096" xr:uid="{00000000-0005-0000-0000-0000272F0000}"/>
    <cellStyle name="Migliaia 3 3 4 3 2" xfId="15616" xr:uid="{00000000-0005-0000-0000-0000282F0000}"/>
    <cellStyle name="Migliaia 3 3 4 3 2 2" xfId="20962" xr:uid="{00000000-0005-0000-0000-0000292F0000}"/>
    <cellStyle name="Migliaia 3 3 4 3 2 3" xfId="26264" xr:uid="{00000000-0005-0000-0000-00002A2F0000}"/>
    <cellStyle name="Migliaia 3 3 4 3 3" xfId="18311" xr:uid="{00000000-0005-0000-0000-00002B2F0000}"/>
    <cellStyle name="Migliaia 3 3 4 3 4" xfId="23613" xr:uid="{00000000-0005-0000-0000-00002C2F0000}"/>
    <cellStyle name="Migliaia 3 3 4 4" xfId="13876" xr:uid="{00000000-0005-0000-0000-00002D2F0000}"/>
    <cellStyle name="Migliaia 3 3 4 4 2" xfId="19694" xr:uid="{00000000-0005-0000-0000-00002E2F0000}"/>
    <cellStyle name="Migliaia 3 3 4 4 3" xfId="24996" xr:uid="{00000000-0005-0000-0000-00002F2F0000}"/>
    <cellStyle name="Migliaia 3 3 4 5" xfId="17043" xr:uid="{00000000-0005-0000-0000-0000302F0000}"/>
    <cellStyle name="Migliaia 3 3 4 6" xfId="22345" xr:uid="{00000000-0005-0000-0000-0000312F0000}"/>
    <cellStyle name="Migliaia 3 3 5" xfId="3316" xr:uid="{00000000-0005-0000-0000-0000322F0000}"/>
    <cellStyle name="Migliaia 3 3 5 2" xfId="12097" xr:uid="{00000000-0005-0000-0000-0000332F0000}"/>
    <cellStyle name="Migliaia 3 3 5 2 2" xfId="15617" xr:uid="{00000000-0005-0000-0000-0000342F0000}"/>
    <cellStyle name="Migliaia 3 3 5 2 2 2" xfId="20963" xr:uid="{00000000-0005-0000-0000-0000352F0000}"/>
    <cellStyle name="Migliaia 3 3 5 2 2 3" xfId="26265" xr:uid="{00000000-0005-0000-0000-0000362F0000}"/>
    <cellStyle name="Migliaia 3 3 5 2 3" xfId="18312" xr:uid="{00000000-0005-0000-0000-0000372F0000}"/>
    <cellStyle name="Migliaia 3 3 5 2 4" xfId="23614" xr:uid="{00000000-0005-0000-0000-0000382F0000}"/>
    <cellStyle name="Migliaia 3 3 5 3" xfId="13877" xr:uid="{00000000-0005-0000-0000-0000392F0000}"/>
    <cellStyle name="Migliaia 3 3 5 3 2" xfId="19695" xr:uid="{00000000-0005-0000-0000-00003A2F0000}"/>
    <cellStyle name="Migliaia 3 3 5 3 3" xfId="24997" xr:uid="{00000000-0005-0000-0000-00003B2F0000}"/>
    <cellStyle name="Migliaia 3 3 5 4" xfId="17044" xr:uid="{00000000-0005-0000-0000-00003C2F0000}"/>
    <cellStyle name="Migliaia 3 3 5 5" xfId="22346" xr:uid="{00000000-0005-0000-0000-00003D2F0000}"/>
    <cellStyle name="Migliaia 3 3 6" xfId="3317" xr:uid="{00000000-0005-0000-0000-00003E2F0000}"/>
    <cellStyle name="Migliaia 3 3 6 2" xfId="13878" xr:uid="{00000000-0005-0000-0000-00003F2F0000}"/>
    <cellStyle name="Migliaia 3 3 6 2 2" xfId="19696" xr:uid="{00000000-0005-0000-0000-0000402F0000}"/>
    <cellStyle name="Migliaia 3 3 6 2 3" xfId="24998" xr:uid="{00000000-0005-0000-0000-0000412F0000}"/>
    <cellStyle name="Migliaia 3 3 6 3" xfId="17045" xr:uid="{00000000-0005-0000-0000-0000422F0000}"/>
    <cellStyle name="Migliaia 3 3 6 4" xfId="22347" xr:uid="{00000000-0005-0000-0000-0000432F0000}"/>
    <cellStyle name="Migliaia 3 3 7" xfId="3318" xr:uid="{00000000-0005-0000-0000-0000442F0000}"/>
    <cellStyle name="Migliaia 3 3 7 2" xfId="13879" xr:uid="{00000000-0005-0000-0000-0000452F0000}"/>
    <cellStyle name="Migliaia 3 3 7 2 2" xfId="19697" xr:uid="{00000000-0005-0000-0000-0000462F0000}"/>
    <cellStyle name="Migliaia 3 3 7 2 3" xfId="24999" xr:uid="{00000000-0005-0000-0000-0000472F0000}"/>
    <cellStyle name="Migliaia 3 3 7 3" xfId="17046" xr:uid="{00000000-0005-0000-0000-0000482F0000}"/>
    <cellStyle name="Migliaia 3 3 7 4" xfId="22348" xr:uid="{00000000-0005-0000-0000-0000492F0000}"/>
    <cellStyle name="Migliaia 3 3 8" xfId="3319" xr:uid="{00000000-0005-0000-0000-00004A2F0000}"/>
    <cellStyle name="Migliaia 3 3 8 2" xfId="13880" xr:uid="{00000000-0005-0000-0000-00004B2F0000}"/>
    <cellStyle name="Migliaia 3 3 8 2 2" xfId="19698" xr:uid="{00000000-0005-0000-0000-00004C2F0000}"/>
    <cellStyle name="Migliaia 3 3 8 2 3" xfId="25000" xr:uid="{00000000-0005-0000-0000-00004D2F0000}"/>
    <cellStyle name="Migliaia 3 3 8 3" xfId="17047" xr:uid="{00000000-0005-0000-0000-00004E2F0000}"/>
    <cellStyle name="Migliaia 3 3 8 4" xfId="22349" xr:uid="{00000000-0005-0000-0000-00004F2F0000}"/>
    <cellStyle name="Migliaia 3 4" xfId="3320" xr:uid="{00000000-0005-0000-0000-0000502F0000}"/>
    <cellStyle name="Migliaia 3 4 2" xfId="3321" xr:uid="{00000000-0005-0000-0000-0000512F0000}"/>
    <cellStyle name="Migliaia 3 4 2 2" xfId="3322" xr:uid="{00000000-0005-0000-0000-0000522F0000}"/>
    <cellStyle name="Migliaia 3 4 2 2 2" xfId="13881" xr:uid="{00000000-0005-0000-0000-0000532F0000}"/>
    <cellStyle name="Migliaia 3 4 2 2 2 2" xfId="19699" xr:uid="{00000000-0005-0000-0000-0000542F0000}"/>
    <cellStyle name="Migliaia 3 4 2 2 2 3" xfId="25001" xr:uid="{00000000-0005-0000-0000-0000552F0000}"/>
    <cellStyle name="Migliaia 3 4 2 2 3" xfId="17048" xr:uid="{00000000-0005-0000-0000-0000562F0000}"/>
    <cellStyle name="Migliaia 3 4 2 2 4" xfId="22350" xr:uid="{00000000-0005-0000-0000-0000572F0000}"/>
    <cellStyle name="Migliaia 3 4 2 3" xfId="3323" xr:uid="{00000000-0005-0000-0000-0000582F0000}"/>
    <cellStyle name="Migliaia 3 4 2 3 2" xfId="13882" xr:uid="{00000000-0005-0000-0000-0000592F0000}"/>
    <cellStyle name="Migliaia 3 4 2 3 2 2" xfId="19700" xr:uid="{00000000-0005-0000-0000-00005A2F0000}"/>
    <cellStyle name="Migliaia 3 4 2 3 2 3" xfId="25002" xr:uid="{00000000-0005-0000-0000-00005B2F0000}"/>
    <cellStyle name="Migliaia 3 4 2 3 3" xfId="17049" xr:uid="{00000000-0005-0000-0000-00005C2F0000}"/>
    <cellStyle name="Migliaia 3 4 2 3 4" xfId="22351" xr:uid="{00000000-0005-0000-0000-00005D2F0000}"/>
    <cellStyle name="Migliaia 3 4 3" xfId="3324" xr:uid="{00000000-0005-0000-0000-00005E2F0000}"/>
    <cellStyle name="Migliaia 3 4 3 2" xfId="13883" xr:uid="{00000000-0005-0000-0000-00005F2F0000}"/>
    <cellStyle name="Migliaia 3 4 3 2 2" xfId="19701" xr:uid="{00000000-0005-0000-0000-0000602F0000}"/>
    <cellStyle name="Migliaia 3 4 3 2 3" xfId="25003" xr:uid="{00000000-0005-0000-0000-0000612F0000}"/>
    <cellStyle name="Migliaia 3 4 3 3" xfId="17050" xr:uid="{00000000-0005-0000-0000-0000622F0000}"/>
    <cellStyle name="Migliaia 3 4 3 4" xfId="22352" xr:uid="{00000000-0005-0000-0000-0000632F0000}"/>
    <cellStyle name="Migliaia 3 4 4" xfId="3325" xr:uid="{00000000-0005-0000-0000-0000642F0000}"/>
    <cellStyle name="Migliaia 3 4 4 2" xfId="13884" xr:uid="{00000000-0005-0000-0000-0000652F0000}"/>
    <cellStyle name="Migliaia 3 4 4 2 2" xfId="19702" xr:uid="{00000000-0005-0000-0000-0000662F0000}"/>
    <cellStyle name="Migliaia 3 4 4 2 3" xfId="25004" xr:uid="{00000000-0005-0000-0000-0000672F0000}"/>
    <cellStyle name="Migliaia 3 4 4 3" xfId="17051" xr:uid="{00000000-0005-0000-0000-0000682F0000}"/>
    <cellStyle name="Migliaia 3 4 4 4" xfId="22353" xr:uid="{00000000-0005-0000-0000-0000692F0000}"/>
    <cellStyle name="Migliaia 3 4 5" xfId="3326" xr:uid="{00000000-0005-0000-0000-00006A2F0000}"/>
    <cellStyle name="Migliaia 3 4 5 2" xfId="13885" xr:uid="{00000000-0005-0000-0000-00006B2F0000}"/>
    <cellStyle name="Migliaia 3 4 5 2 2" xfId="19703" xr:uid="{00000000-0005-0000-0000-00006C2F0000}"/>
    <cellStyle name="Migliaia 3 4 5 2 3" xfId="25005" xr:uid="{00000000-0005-0000-0000-00006D2F0000}"/>
    <cellStyle name="Migliaia 3 4 5 3" xfId="17052" xr:uid="{00000000-0005-0000-0000-00006E2F0000}"/>
    <cellStyle name="Migliaia 3 4 5 4" xfId="22354" xr:uid="{00000000-0005-0000-0000-00006F2F0000}"/>
    <cellStyle name="Migliaia 3 4 6" xfId="3327" xr:uid="{00000000-0005-0000-0000-0000702F0000}"/>
    <cellStyle name="Migliaia 3 4 6 2" xfId="13886" xr:uid="{00000000-0005-0000-0000-0000712F0000}"/>
    <cellStyle name="Migliaia 3 4 6 2 2" xfId="19704" xr:uid="{00000000-0005-0000-0000-0000722F0000}"/>
    <cellStyle name="Migliaia 3 4 6 2 3" xfId="25006" xr:uid="{00000000-0005-0000-0000-0000732F0000}"/>
    <cellStyle name="Migliaia 3 4 6 3" xfId="17053" xr:uid="{00000000-0005-0000-0000-0000742F0000}"/>
    <cellStyle name="Migliaia 3 4 6 4" xfId="22355" xr:uid="{00000000-0005-0000-0000-0000752F0000}"/>
    <cellStyle name="Migliaia 3 4 7" xfId="3328" xr:uid="{00000000-0005-0000-0000-0000762F0000}"/>
    <cellStyle name="Migliaia 3 4 7 2" xfId="13887" xr:uid="{00000000-0005-0000-0000-0000772F0000}"/>
    <cellStyle name="Migliaia 3 4 7 2 2" xfId="19705" xr:uid="{00000000-0005-0000-0000-0000782F0000}"/>
    <cellStyle name="Migliaia 3 4 7 2 3" xfId="25007" xr:uid="{00000000-0005-0000-0000-0000792F0000}"/>
    <cellStyle name="Migliaia 3 4 7 3" xfId="17054" xr:uid="{00000000-0005-0000-0000-00007A2F0000}"/>
    <cellStyle name="Migliaia 3 4 7 4" xfId="22356" xr:uid="{00000000-0005-0000-0000-00007B2F0000}"/>
    <cellStyle name="Migliaia 3 5" xfId="3329" xr:uid="{00000000-0005-0000-0000-00007C2F0000}"/>
    <cellStyle name="Migliaia 3 5 2" xfId="3330" xr:uid="{00000000-0005-0000-0000-00007D2F0000}"/>
    <cellStyle name="Migliaia 3 5 2 2" xfId="13888" xr:uid="{00000000-0005-0000-0000-00007E2F0000}"/>
    <cellStyle name="Migliaia 3 5 2 2 2" xfId="19706" xr:uid="{00000000-0005-0000-0000-00007F2F0000}"/>
    <cellStyle name="Migliaia 3 5 2 2 3" xfId="25008" xr:uid="{00000000-0005-0000-0000-0000802F0000}"/>
    <cellStyle name="Migliaia 3 5 2 3" xfId="17055" xr:uid="{00000000-0005-0000-0000-0000812F0000}"/>
    <cellStyle name="Migliaia 3 5 2 4" xfId="22357" xr:uid="{00000000-0005-0000-0000-0000822F0000}"/>
    <cellStyle name="Migliaia 3 5 3" xfId="3331" xr:uid="{00000000-0005-0000-0000-0000832F0000}"/>
    <cellStyle name="Migliaia 3 5 3 2" xfId="13889" xr:uid="{00000000-0005-0000-0000-0000842F0000}"/>
    <cellStyle name="Migliaia 3 5 3 2 2" xfId="19707" xr:uid="{00000000-0005-0000-0000-0000852F0000}"/>
    <cellStyle name="Migliaia 3 5 3 2 3" xfId="25009" xr:uid="{00000000-0005-0000-0000-0000862F0000}"/>
    <cellStyle name="Migliaia 3 5 3 3" xfId="17056" xr:uid="{00000000-0005-0000-0000-0000872F0000}"/>
    <cellStyle name="Migliaia 3 5 3 4" xfId="22358" xr:uid="{00000000-0005-0000-0000-0000882F0000}"/>
    <cellStyle name="Migliaia 3 5 4" xfId="3332" xr:uid="{00000000-0005-0000-0000-0000892F0000}"/>
    <cellStyle name="Migliaia 3 5 4 2" xfId="13890" xr:uid="{00000000-0005-0000-0000-00008A2F0000}"/>
    <cellStyle name="Migliaia 3 5 4 2 2" xfId="19708" xr:uid="{00000000-0005-0000-0000-00008B2F0000}"/>
    <cellStyle name="Migliaia 3 5 4 2 3" xfId="25010" xr:uid="{00000000-0005-0000-0000-00008C2F0000}"/>
    <cellStyle name="Migliaia 3 5 4 3" xfId="17057" xr:uid="{00000000-0005-0000-0000-00008D2F0000}"/>
    <cellStyle name="Migliaia 3 5 4 4" xfId="22359" xr:uid="{00000000-0005-0000-0000-00008E2F0000}"/>
    <cellStyle name="Migliaia 3 5 5" xfId="3333" xr:uid="{00000000-0005-0000-0000-00008F2F0000}"/>
    <cellStyle name="Migliaia 3 5 5 2" xfId="13891" xr:uid="{00000000-0005-0000-0000-0000902F0000}"/>
    <cellStyle name="Migliaia 3 5 5 2 2" xfId="19709" xr:uid="{00000000-0005-0000-0000-0000912F0000}"/>
    <cellStyle name="Migliaia 3 5 5 2 3" xfId="25011" xr:uid="{00000000-0005-0000-0000-0000922F0000}"/>
    <cellStyle name="Migliaia 3 5 5 3" xfId="17058" xr:uid="{00000000-0005-0000-0000-0000932F0000}"/>
    <cellStyle name="Migliaia 3 5 5 4" xfId="22360" xr:uid="{00000000-0005-0000-0000-0000942F0000}"/>
    <cellStyle name="Migliaia 3 5 6" xfId="3334" xr:uid="{00000000-0005-0000-0000-0000952F0000}"/>
    <cellStyle name="Migliaia 3 5 6 2" xfId="13892" xr:uid="{00000000-0005-0000-0000-0000962F0000}"/>
    <cellStyle name="Migliaia 3 5 6 2 2" xfId="19710" xr:uid="{00000000-0005-0000-0000-0000972F0000}"/>
    <cellStyle name="Migliaia 3 5 6 2 3" xfId="25012" xr:uid="{00000000-0005-0000-0000-0000982F0000}"/>
    <cellStyle name="Migliaia 3 5 6 3" xfId="17059" xr:uid="{00000000-0005-0000-0000-0000992F0000}"/>
    <cellStyle name="Migliaia 3 5 6 4" xfId="22361" xr:uid="{00000000-0005-0000-0000-00009A2F0000}"/>
    <cellStyle name="Migliaia 3 6" xfId="3335" xr:uid="{00000000-0005-0000-0000-00009B2F0000}"/>
    <cellStyle name="Migliaia 3 6 2" xfId="12098" xr:uid="{00000000-0005-0000-0000-00009C2F0000}"/>
    <cellStyle name="Migliaia 3 6 3" xfId="12099" xr:uid="{00000000-0005-0000-0000-00009D2F0000}"/>
    <cellStyle name="Migliaia 3 6 3 2" xfId="15618" xr:uid="{00000000-0005-0000-0000-00009E2F0000}"/>
    <cellStyle name="Migliaia 3 6 3 2 2" xfId="20964" xr:uid="{00000000-0005-0000-0000-00009F2F0000}"/>
    <cellStyle name="Migliaia 3 6 3 2 3" xfId="26266" xr:uid="{00000000-0005-0000-0000-0000A02F0000}"/>
    <cellStyle name="Migliaia 3 6 3 3" xfId="18313" xr:uid="{00000000-0005-0000-0000-0000A12F0000}"/>
    <cellStyle name="Migliaia 3 6 3 4" xfId="23615" xr:uid="{00000000-0005-0000-0000-0000A22F0000}"/>
    <cellStyle name="Migliaia 3 6 4" xfId="13893" xr:uid="{00000000-0005-0000-0000-0000A32F0000}"/>
    <cellStyle name="Migliaia 3 6 4 2" xfId="19711" xr:uid="{00000000-0005-0000-0000-0000A42F0000}"/>
    <cellStyle name="Migliaia 3 6 4 3" xfId="25013" xr:uid="{00000000-0005-0000-0000-0000A52F0000}"/>
    <cellStyle name="Migliaia 3 6 5" xfId="17060" xr:uid="{00000000-0005-0000-0000-0000A62F0000}"/>
    <cellStyle name="Migliaia 3 6 6" xfId="22362" xr:uid="{00000000-0005-0000-0000-0000A72F0000}"/>
    <cellStyle name="Migliaia 3 7" xfId="3336" xr:uid="{00000000-0005-0000-0000-0000A82F0000}"/>
    <cellStyle name="Migliaia 3 7 2" xfId="12100" xr:uid="{00000000-0005-0000-0000-0000A92F0000}"/>
    <cellStyle name="Migliaia 3 7 2 2" xfId="15619" xr:uid="{00000000-0005-0000-0000-0000AA2F0000}"/>
    <cellStyle name="Migliaia 3 7 2 2 2" xfId="20965" xr:uid="{00000000-0005-0000-0000-0000AB2F0000}"/>
    <cellStyle name="Migliaia 3 7 2 2 3" xfId="26267" xr:uid="{00000000-0005-0000-0000-0000AC2F0000}"/>
    <cellStyle name="Migliaia 3 7 2 3" xfId="18314" xr:uid="{00000000-0005-0000-0000-0000AD2F0000}"/>
    <cellStyle name="Migliaia 3 7 2 4" xfId="23616" xr:uid="{00000000-0005-0000-0000-0000AE2F0000}"/>
    <cellStyle name="Migliaia 3 7 3" xfId="13894" xr:uid="{00000000-0005-0000-0000-0000AF2F0000}"/>
    <cellStyle name="Migliaia 3 7 3 2" xfId="19712" xr:uid="{00000000-0005-0000-0000-0000B02F0000}"/>
    <cellStyle name="Migliaia 3 7 3 3" xfId="25014" xr:uid="{00000000-0005-0000-0000-0000B12F0000}"/>
    <cellStyle name="Migliaia 3 7 4" xfId="17061" xr:uid="{00000000-0005-0000-0000-0000B22F0000}"/>
    <cellStyle name="Migliaia 3 7 5" xfId="22363" xr:uid="{00000000-0005-0000-0000-0000B32F0000}"/>
    <cellStyle name="Migliaia 3 8" xfId="3337" xr:uid="{00000000-0005-0000-0000-0000B42F0000}"/>
    <cellStyle name="Migliaia 3 8 2" xfId="12101" xr:uid="{00000000-0005-0000-0000-0000B52F0000}"/>
    <cellStyle name="Migliaia 3 8 2 2" xfId="15620" xr:uid="{00000000-0005-0000-0000-0000B62F0000}"/>
    <cellStyle name="Migliaia 3 8 2 2 2" xfId="20966" xr:uid="{00000000-0005-0000-0000-0000B72F0000}"/>
    <cellStyle name="Migliaia 3 8 2 2 3" xfId="26268" xr:uid="{00000000-0005-0000-0000-0000B82F0000}"/>
    <cellStyle name="Migliaia 3 8 2 3" xfId="18315" xr:uid="{00000000-0005-0000-0000-0000B92F0000}"/>
    <cellStyle name="Migliaia 3 8 2 4" xfId="23617" xr:uid="{00000000-0005-0000-0000-0000BA2F0000}"/>
    <cellStyle name="Migliaia 3 8 3" xfId="13895" xr:uid="{00000000-0005-0000-0000-0000BB2F0000}"/>
    <cellStyle name="Migliaia 3 8 3 2" xfId="19713" xr:uid="{00000000-0005-0000-0000-0000BC2F0000}"/>
    <cellStyle name="Migliaia 3 8 3 3" xfId="25015" xr:uid="{00000000-0005-0000-0000-0000BD2F0000}"/>
    <cellStyle name="Migliaia 3 8 4" xfId="17062" xr:uid="{00000000-0005-0000-0000-0000BE2F0000}"/>
    <cellStyle name="Migliaia 3 8 5" xfId="22364" xr:uid="{00000000-0005-0000-0000-0000BF2F0000}"/>
    <cellStyle name="Migliaia 3 9" xfId="3338" xr:uid="{00000000-0005-0000-0000-0000C02F0000}"/>
    <cellStyle name="Migliaia 3 9 2" xfId="13896" xr:uid="{00000000-0005-0000-0000-0000C12F0000}"/>
    <cellStyle name="Migliaia 3 9 2 2" xfId="19714" xr:uid="{00000000-0005-0000-0000-0000C22F0000}"/>
    <cellStyle name="Migliaia 3 9 2 3" xfId="25016" xr:uid="{00000000-0005-0000-0000-0000C32F0000}"/>
    <cellStyle name="Migliaia 3 9 3" xfId="17063" xr:uid="{00000000-0005-0000-0000-0000C42F0000}"/>
    <cellStyle name="Migliaia 3 9 4" xfId="22365" xr:uid="{00000000-0005-0000-0000-0000C52F0000}"/>
    <cellStyle name="Migliaia 30" xfId="296" xr:uid="{00000000-0005-0000-0000-0000C62F0000}"/>
    <cellStyle name="Migliaia 30 10" xfId="13897" xr:uid="{00000000-0005-0000-0000-0000C72F0000}"/>
    <cellStyle name="Migliaia 30 10 2" xfId="19715" xr:uid="{00000000-0005-0000-0000-0000C82F0000}"/>
    <cellStyle name="Migliaia 30 10 3" xfId="25017" xr:uid="{00000000-0005-0000-0000-0000C92F0000}"/>
    <cellStyle name="Migliaia 30 11" xfId="17064" xr:uid="{00000000-0005-0000-0000-0000CA2F0000}"/>
    <cellStyle name="Migliaia 30 12" xfId="22366" xr:uid="{00000000-0005-0000-0000-0000CB2F0000}"/>
    <cellStyle name="Migliaia 30 13" xfId="3339" xr:uid="{00000000-0005-0000-0000-0000CC2F0000}"/>
    <cellStyle name="Migliaia 30 2" xfId="297" xr:uid="{00000000-0005-0000-0000-0000CD2F0000}"/>
    <cellStyle name="Migliaia 30 2 2" xfId="3341" xr:uid="{00000000-0005-0000-0000-0000CE2F0000}"/>
    <cellStyle name="Migliaia 30 2 2 2" xfId="3342" xr:uid="{00000000-0005-0000-0000-0000CF2F0000}"/>
    <cellStyle name="Migliaia 30 2 2 2 2" xfId="13898" xr:uid="{00000000-0005-0000-0000-0000D02F0000}"/>
    <cellStyle name="Migliaia 30 2 2 2 2 2" xfId="19716" xr:uid="{00000000-0005-0000-0000-0000D12F0000}"/>
    <cellStyle name="Migliaia 30 2 2 2 2 3" xfId="25018" xr:uid="{00000000-0005-0000-0000-0000D22F0000}"/>
    <cellStyle name="Migliaia 30 2 2 2 3" xfId="17065" xr:uid="{00000000-0005-0000-0000-0000D32F0000}"/>
    <cellStyle name="Migliaia 30 2 2 2 4" xfId="22367" xr:uid="{00000000-0005-0000-0000-0000D42F0000}"/>
    <cellStyle name="Migliaia 30 2 2 3" xfId="12102" xr:uid="{00000000-0005-0000-0000-0000D52F0000}"/>
    <cellStyle name="Migliaia 30 2 2 3 2" xfId="15621" xr:uid="{00000000-0005-0000-0000-0000D62F0000}"/>
    <cellStyle name="Migliaia 30 2 2 3 2 2" xfId="20967" xr:uid="{00000000-0005-0000-0000-0000D72F0000}"/>
    <cellStyle name="Migliaia 30 2 2 3 2 3" xfId="26269" xr:uid="{00000000-0005-0000-0000-0000D82F0000}"/>
    <cellStyle name="Migliaia 30 2 2 3 3" xfId="18316" xr:uid="{00000000-0005-0000-0000-0000D92F0000}"/>
    <cellStyle name="Migliaia 30 2 2 3 4" xfId="23618" xr:uid="{00000000-0005-0000-0000-0000DA2F0000}"/>
    <cellStyle name="Migliaia 30 2 3" xfId="3343" xr:uid="{00000000-0005-0000-0000-0000DB2F0000}"/>
    <cellStyle name="Migliaia 30 2 3 2" xfId="12103" xr:uid="{00000000-0005-0000-0000-0000DC2F0000}"/>
    <cellStyle name="Migliaia 30 2 3 2 2" xfId="15622" xr:uid="{00000000-0005-0000-0000-0000DD2F0000}"/>
    <cellStyle name="Migliaia 30 2 3 2 2 2" xfId="20968" xr:uid="{00000000-0005-0000-0000-0000DE2F0000}"/>
    <cellStyle name="Migliaia 30 2 3 2 2 3" xfId="26270" xr:uid="{00000000-0005-0000-0000-0000DF2F0000}"/>
    <cellStyle name="Migliaia 30 2 3 2 3" xfId="18317" xr:uid="{00000000-0005-0000-0000-0000E02F0000}"/>
    <cellStyle name="Migliaia 30 2 3 2 4" xfId="23619" xr:uid="{00000000-0005-0000-0000-0000E12F0000}"/>
    <cellStyle name="Migliaia 30 2 3 3" xfId="13899" xr:uid="{00000000-0005-0000-0000-0000E22F0000}"/>
    <cellStyle name="Migliaia 30 2 3 3 2" xfId="19717" xr:uid="{00000000-0005-0000-0000-0000E32F0000}"/>
    <cellStyle name="Migliaia 30 2 3 3 3" xfId="25019" xr:uid="{00000000-0005-0000-0000-0000E42F0000}"/>
    <cellStyle name="Migliaia 30 2 3 4" xfId="17066" xr:uid="{00000000-0005-0000-0000-0000E52F0000}"/>
    <cellStyle name="Migliaia 30 2 3 5" xfId="22368" xr:uid="{00000000-0005-0000-0000-0000E62F0000}"/>
    <cellStyle name="Migliaia 30 2 4" xfId="3344" xr:uid="{00000000-0005-0000-0000-0000E72F0000}"/>
    <cellStyle name="Migliaia 30 2 4 2" xfId="13900" xr:uid="{00000000-0005-0000-0000-0000E82F0000}"/>
    <cellStyle name="Migliaia 30 2 4 2 2" xfId="19718" xr:uid="{00000000-0005-0000-0000-0000E92F0000}"/>
    <cellStyle name="Migliaia 30 2 4 2 3" xfId="25020" xr:uid="{00000000-0005-0000-0000-0000EA2F0000}"/>
    <cellStyle name="Migliaia 30 2 4 3" xfId="17067" xr:uid="{00000000-0005-0000-0000-0000EB2F0000}"/>
    <cellStyle name="Migliaia 30 2 4 4" xfId="22369" xr:uid="{00000000-0005-0000-0000-0000EC2F0000}"/>
    <cellStyle name="Migliaia 30 2 5" xfId="3345" xr:uid="{00000000-0005-0000-0000-0000ED2F0000}"/>
    <cellStyle name="Migliaia 30 2 5 2" xfId="13901" xr:uid="{00000000-0005-0000-0000-0000EE2F0000}"/>
    <cellStyle name="Migliaia 30 2 5 2 2" xfId="19719" xr:uid="{00000000-0005-0000-0000-0000EF2F0000}"/>
    <cellStyle name="Migliaia 30 2 5 2 3" xfId="25021" xr:uid="{00000000-0005-0000-0000-0000F02F0000}"/>
    <cellStyle name="Migliaia 30 2 5 3" xfId="17068" xr:uid="{00000000-0005-0000-0000-0000F12F0000}"/>
    <cellStyle name="Migliaia 30 2 5 4" xfId="22370" xr:uid="{00000000-0005-0000-0000-0000F22F0000}"/>
    <cellStyle name="Migliaia 30 2 6" xfId="3346" xr:uid="{00000000-0005-0000-0000-0000F32F0000}"/>
    <cellStyle name="Migliaia 30 2 6 2" xfId="13902" xr:uid="{00000000-0005-0000-0000-0000F42F0000}"/>
    <cellStyle name="Migliaia 30 2 6 2 2" xfId="19720" xr:uid="{00000000-0005-0000-0000-0000F52F0000}"/>
    <cellStyle name="Migliaia 30 2 6 2 3" xfId="25022" xr:uid="{00000000-0005-0000-0000-0000F62F0000}"/>
    <cellStyle name="Migliaia 30 2 6 3" xfId="17069" xr:uid="{00000000-0005-0000-0000-0000F72F0000}"/>
    <cellStyle name="Migliaia 30 2 6 4" xfId="22371" xr:uid="{00000000-0005-0000-0000-0000F82F0000}"/>
    <cellStyle name="Migliaia 30 2 7" xfId="3340" xr:uid="{00000000-0005-0000-0000-0000F92F0000}"/>
    <cellStyle name="Migliaia 30 3" xfId="3347" xr:uid="{00000000-0005-0000-0000-0000FA2F0000}"/>
    <cellStyle name="Migliaia 30 3 2" xfId="3348" xr:uid="{00000000-0005-0000-0000-0000FB2F0000}"/>
    <cellStyle name="Migliaia 30 3 2 2" xfId="3349" xr:uid="{00000000-0005-0000-0000-0000FC2F0000}"/>
    <cellStyle name="Migliaia 30 3 2 2 2" xfId="3350" xr:uid="{00000000-0005-0000-0000-0000FD2F0000}"/>
    <cellStyle name="Migliaia 30 3 2 2 2 2" xfId="13903" xr:uid="{00000000-0005-0000-0000-0000FE2F0000}"/>
    <cellStyle name="Migliaia 30 3 2 2 2 2 2" xfId="19721" xr:uid="{00000000-0005-0000-0000-0000FF2F0000}"/>
    <cellStyle name="Migliaia 30 3 2 2 2 2 3" xfId="25023" xr:uid="{00000000-0005-0000-0000-000000300000}"/>
    <cellStyle name="Migliaia 30 3 2 2 2 3" xfId="17070" xr:uid="{00000000-0005-0000-0000-000001300000}"/>
    <cellStyle name="Migliaia 30 3 2 2 2 4" xfId="22372" xr:uid="{00000000-0005-0000-0000-000002300000}"/>
    <cellStyle name="Migliaia 30 3 2 3" xfId="3351" xr:uid="{00000000-0005-0000-0000-000003300000}"/>
    <cellStyle name="Migliaia 30 3 2 3 2" xfId="13904" xr:uid="{00000000-0005-0000-0000-000004300000}"/>
    <cellStyle name="Migliaia 30 3 2 3 2 2" xfId="19722" xr:uid="{00000000-0005-0000-0000-000005300000}"/>
    <cellStyle name="Migliaia 30 3 2 3 2 3" xfId="25024" xr:uid="{00000000-0005-0000-0000-000006300000}"/>
    <cellStyle name="Migliaia 30 3 2 3 3" xfId="17071" xr:uid="{00000000-0005-0000-0000-000007300000}"/>
    <cellStyle name="Migliaia 30 3 2 3 4" xfId="22373" xr:uid="{00000000-0005-0000-0000-000008300000}"/>
    <cellStyle name="Migliaia 30 3 2 4" xfId="3352" xr:uid="{00000000-0005-0000-0000-000009300000}"/>
    <cellStyle name="Migliaia 30 3 2 4 2" xfId="13905" xr:uid="{00000000-0005-0000-0000-00000A300000}"/>
    <cellStyle name="Migliaia 30 3 2 4 2 2" xfId="19723" xr:uid="{00000000-0005-0000-0000-00000B300000}"/>
    <cellStyle name="Migliaia 30 3 2 4 2 3" xfId="25025" xr:uid="{00000000-0005-0000-0000-00000C300000}"/>
    <cellStyle name="Migliaia 30 3 2 4 3" xfId="17072" xr:uid="{00000000-0005-0000-0000-00000D300000}"/>
    <cellStyle name="Migliaia 30 3 2 4 4" xfId="22374" xr:uid="{00000000-0005-0000-0000-00000E300000}"/>
    <cellStyle name="Migliaia 30 3 2 5" xfId="3353" xr:uid="{00000000-0005-0000-0000-00000F300000}"/>
    <cellStyle name="Migliaia 30 3 2 5 2" xfId="13906" xr:uid="{00000000-0005-0000-0000-000010300000}"/>
    <cellStyle name="Migliaia 30 3 2 5 2 2" xfId="19724" xr:uid="{00000000-0005-0000-0000-000011300000}"/>
    <cellStyle name="Migliaia 30 3 2 5 2 3" xfId="25026" xr:uid="{00000000-0005-0000-0000-000012300000}"/>
    <cellStyle name="Migliaia 30 3 2 5 3" xfId="17073" xr:uid="{00000000-0005-0000-0000-000013300000}"/>
    <cellStyle name="Migliaia 30 3 2 5 4" xfId="22375" xr:uid="{00000000-0005-0000-0000-000014300000}"/>
    <cellStyle name="Migliaia 30 3 2 6" xfId="3354" xr:uid="{00000000-0005-0000-0000-000015300000}"/>
    <cellStyle name="Migliaia 30 3 2 6 2" xfId="13907" xr:uid="{00000000-0005-0000-0000-000016300000}"/>
    <cellStyle name="Migliaia 30 3 2 6 2 2" xfId="19725" xr:uid="{00000000-0005-0000-0000-000017300000}"/>
    <cellStyle name="Migliaia 30 3 2 6 2 3" xfId="25027" xr:uid="{00000000-0005-0000-0000-000018300000}"/>
    <cellStyle name="Migliaia 30 3 2 6 3" xfId="17074" xr:uid="{00000000-0005-0000-0000-000019300000}"/>
    <cellStyle name="Migliaia 30 3 2 6 4" xfId="22376" xr:uid="{00000000-0005-0000-0000-00001A300000}"/>
    <cellStyle name="Migliaia 30 3 3" xfId="3355" xr:uid="{00000000-0005-0000-0000-00001B300000}"/>
    <cellStyle name="Migliaia 30 3 3 2" xfId="3356" xr:uid="{00000000-0005-0000-0000-00001C300000}"/>
    <cellStyle name="Migliaia 30 3 3 2 2" xfId="13909" xr:uid="{00000000-0005-0000-0000-00001D300000}"/>
    <cellStyle name="Migliaia 30 3 3 2 2 2" xfId="19727" xr:uid="{00000000-0005-0000-0000-00001E300000}"/>
    <cellStyle name="Migliaia 30 3 3 2 2 3" xfId="25029" xr:uid="{00000000-0005-0000-0000-00001F300000}"/>
    <cellStyle name="Migliaia 30 3 3 2 3" xfId="17076" xr:uid="{00000000-0005-0000-0000-000020300000}"/>
    <cellStyle name="Migliaia 30 3 3 2 4" xfId="22378" xr:uid="{00000000-0005-0000-0000-000021300000}"/>
    <cellStyle name="Migliaia 30 3 3 3" xfId="3357" xr:uid="{00000000-0005-0000-0000-000022300000}"/>
    <cellStyle name="Migliaia 30 3 3 3 2" xfId="13910" xr:uid="{00000000-0005-0000-0000-000023300000}"/>
    <cellStyle name="Migliaia 30 3 3 3 2 2" xfId="19728" xr:uid="{00000000-0005-0000-0000-000024300000}"/>
    <cellStyle name="Migliaia 30 3 3 3 2 3" xfId="25030" xr:uid="{00000000-0005-0000-0000-000025300000}"/>
    <cellStyle name="Migliaia 30 3 3 3 3" xfId="17077" xr:uid="{00000000-0005-0000-0000-000026300000}"/>
    <cellStyle name="Migliaia 30 3 3 3 4" xfId="22379" xr:uid="{00000000-0005-0000-0000-000027300000}"/>
    <cellStyle name="Migliaia 30 3 3 4" xfId="3358" xr:uid="{00000000-0005-0000-0000-000028300000}"/>
    <cellStyle name="Migliaia 30 3 3 4 2" xfId="13911" xr:uid="{00000000-0005-0000-0000-000029300000}"/>
    <cellStyle name="Migliaia 30 3 3 4 2 2" xfId="19729" xr:uid="{00000000-0005-0000-0000-00002A300000}"/>
    <cellStyle name="Migliaia 30 3 3 4 2 3" xfId="25031" xr:uid="{00000000-0005-0000-0000-00002B300000}"/>
    <cellStyle name="Migliaia 30 3 3 4 3" xfId="17078" xr:uid="{00000000-0005-0000-0000-00002C300000}"/>
    <cellStyle name="Migliaia 30 3 3 4 4" xfId="22380" xr:uid="{00000000-0005-0000-0000-00002D300000}"/>
    <cellStyle name="Migliaia 30 3 3 5" xfId="3359" xr:uid="{00000000-0005-0000-0000-00002E300000}"/>
    <cellStyle name="Migliaia 30 3 3 5 2" xfId="13912" xr:uid="{00000000-0005-0000-0000-00002F300000}"/>
    <cellStyle name="Migliaia 30 3 3 5 2 2" xfId="19730" xr:uid="{00000000-0005-0000-0000-000030300000}"/>
    <cellStyle name="Migliaia 30 3 3 5 2 3" xfId="25032" xr:uid="{00000000-0005-0000-0000-000031300000}"/>
    <cellStyle name="Migliaia 30 3 3 5 3" xfId="17079" xr:uid="{00000000-0005-0000-0000-000032300000}"/>
    <cellStyle name="Migliaia 30 3 3 5 4" xfId="22381" xr:uid="{00000000-0005-0000-0000-000033300000}"/>
    <cellStyle name="Migliaia 30 3 3 6" xfId="13908" xr:uid="{00000000-0005-0000-0000-000034300000}"/>
    <cellStyle name="Migliaia 30 3 3 6 2" xfId="19726" xr:uid="{00000000-0005-0000-0000-000035300000}"/>
    <cellStyle name="Migliaia 30 3 3 6 3" xfId="25028" xr:uid="{00000000-0005-0000-0000-000036300000}"/>
    <cellStyle name="Migliaia 30 3 3 7" xfId="17075" xr:uid="{00000000-0005-0000-0000-000037300000}"/>
    <cellStyle name="Migliaia 30 3 3 8" xfId="22377" xr:uid="{00000000-0005-0000-0000-000038300000}"/>
    <cellStyle name="Migliaia 30 3 4" xfId="3360" xr:uid="{00000000-0005-0000-0000-000039300000}"/>
    <cellStyle name="Migliaia 30 3 4 2" xfId="12104" xr:uid="{00000000-0005-0000-0000-00003A300000}"/>
    <cellStyle name="Migliaia 30 3 4 3" xfId="12105" xr:uid="{00000000-0005-0000-0000-00003B300000}"/>
    <cellStyle name="Migliaia 30 3 4 3 2" xfId="15623" xr:uid="{00000000-0005-0000-0000-00003C300000}"/>
    <cellStyle name="Migliaia 30 3 4 3 2 2" xfId="20969" xr:uid="{00000000-0005-0000-0000-00003D300000}"/>
    <cellStyle name="Migliaia 30 3 4 3 2 3" xfId="26271" xr:uid="{00000000-0005-0000-0000-00003E300000}"/>
    <cellStyle name="Migliaia 30 3 4 3 3" xfId="18318" xr:uid="{00000000-0005-0000-0000-00003F300000}"/>
    <cellStyle name="Migliaia 30 3 4 3 4" xfId="23620" xr:uid="{00000000-0005-0000-0000-000040300000}"/>
    <cellStyle name="Migliaia 30 3 4 4" xfId="13913" xr:uid="{00000000-0005-0000-0000-000041300000}"/>
    <cellStyle name="Migliaia 30 3 4 4 2" xfId="19731" xr:uid="{00000000-0005-0000-0000-000042300000}"/>
    <cellStyle name="Migliaia 30 3 4 4 3" xfId="25033" xr:uid="{00000000-0005-0000-0000-000043300000}"/>
    <cellStyle name="Migliaia 30 3 4 5" xfId="17080" xr:uid="{00000000-0005-0000-0000-000044300000}"/>
    <cellStyle name="Migliaia 30 3 4 6" xfId="22382" xr:uid="{00000000-0005-0000-0000-000045300000}"/>
    <cellStyle name="Migliaia 30 3 5" xfId="3361" xr:uid="{00000000-0005-0000-0000-000046300000}"/>
    <cellStyle name="Migliaia 30 3 5 2" xfId="12106" xr:uid="{00000000-0005-0000-0000-000047300000}"/>
    <cellStyle name="Migliaia 30 3 5 2 2" xfId="15624" xr:uid="{00000000-0005-0000-0000-000048300000}"/>
    <cellStyle name="Migliaia 30 3 5 2 2 2" xfId="20970" xr:uid="{00000000-0005-0000-0000-000049300000}"/>
    <cellStyle name="Migliaia 30 3 5 2 2 3" xfId="26272" xr:uid="{00000000-0005-0000-0000-00004A300000}"/>
    <cellStyle name="Migliaia 30 3 5 2 3" xfId="18319" xr:uid="{00000000-0005-0000-0000-00004B300000}"/>
    <cellStyle name="Migliaia 30 3 5 2 4" xfId="23621" xr:uid="{00000000-0005-0000-0000-00004C300000}"/>
    <cellStyle name="Migliaia 30 3 5 3" xfId="13914" xr:uid="{00000000-0005-0000-0000-00004D300000}"/>
    <cellStyle name="Migliaia 30 3 5 3 2" xfId="19732" xr:uid="{00000000-0005-0000-0000-00004E300000}"/>
    <cellStyle name="Migliaia 30 3 5 3 3" xfId="25034" xr:uid="{00000000-0005-0000-0000-00004F300000}"/>
    <cellStyle name="Migliaia 30 3 5 4" xfId="17081" xr:uid="{00000000-0005-0000-0000-000050300000}"/>
    <cellStyle name="Migliaia 30 3 5 5" xfId="22383" xr:uid="{00000000-0005-0000-0000-000051300000}"/>
    <cellStyle name="Migliaia 30 3 6" xfId="3362" xr:uid="{00000000-0005-0000-0000-000052300000}"/>
    <cellStyle name="Migliaia 30 3 6 2" xfId="13915" xr:uid="{00000000-0005-0000-0000-000053300000}"/>
    <cellStyle name="Migliaia 30 3 6 2 2" xfId="19733" xr:uid="{00000000-0005-0000-0000-000054300000}"/>
    <cellStyle name="Migliaia 30 3 6 2 3" xfId="25035" xr:uid="{00000000-0005-0000-0000-000055300000}"/>
    <cellStyle name="Migliaia 30 3 6 3" xfId="17082" xr:uid="{00000000-0005-0000-0000-000056300000}"/>
    <cellStyle name="Migliaia 30 3 6 4" xfId="22384" xr:uid="{00000000-0005-0000-0000-000057300000}"/>
    <cellStyle name="Migliaia 30 3 7" xfId="3363" xr:uid="{00000000-0005-0000-0000-000058300000}"/>
    <cellStyle name="Migliaia 30 3 7 2" xfId="13916" xr:uid="{00000000-0005-0000-0000-000059300000}"/>
    <cellStyle name="Migliaia 30 3 7 2 2" xfId="19734" xr:uid="{00000000-0005-0000-0000-00005A300000}"/>
    <cellStyle name="Migliaia 30 3 7 2 3" xfId="25036" xr:uid="{00000000-0005-0000-0000-00005B300000}"/>
    <cellStyle name="Migliaia 30 3 7 3" xfId="17083" xr:uid="{00000000-0005-0000-0000-00005C300000}"/>
    <cellStyle name="Migliaia 30 3 7 4" xfId="22385" xr:uid="{00000000-0005-0000-0000-00005D300000}"/>
    <cellStyle name="Migliaia 30 3 8" xfId="3364" xr:uid="{00000000-0005-0000-0000-00005E300000}"/>
    <cellStyle name="Migliaia 30 3 8 2" xfId="13917" xr:uid="{00000000-0005-0000-0000-00005F300000}"/>
    <cellStyle name="Migliaia 30 3 8 2 2" xfId="19735" xr:uid="{00000000-0005-0000-0000-000060300000}"/>
    <cellStyle name="Migliaia 30 3 8 2 3" xfId="25037" xr:uid="{00000000-0005-0000-0000-000061300000}"/>
    <cellStyle name="Migliaia 30 3 8 3" xfId="17084" xr:uid="{00000000-0005-0000-0000-000062300000}"/>
    <cellStyle name="Migliaia 30 3 8 4" xfId="22386" xr:uid="{00000000-0005-0000-0000-000063300000}"/>
    <cellStyle name="Migliaia 30 4" xfId="3365" xr:uid="{00000000-0005-0000-0000-000064300000}"/>
    <cellStyle name="Migliaia 30 4 2" xfId="3366" xr:uid="{00000000-0005-0000-0000-000065300000}"/>
    <cellStyle name="Migliaia 30 4 2 2" xfId="3367" xr:uid="{00000000-0005-0000-0000-000066300000}"/>
    <cellStyle name="Migliaia 30 4 2 2 2" xfId="13918" xr:uid="{00000000-0005-0000-0000-000067300000}"/>
    <cellStyle name="Migliaia 30 4 2 2 2 2" xfId="19736" xr:uid="{00000000-0005-0000-0000-000068300000}"/>
    <cellStyle name="Migliaia 30 4 2 2 2 3" xfId="25038" xr:uid="{00000000-0005-0000-0000-000069300000}"/>
    <cellStyle name="Migliaia 30 4 2 2 3" xfId="17085" xr:uid="{00000000-0005-0000-0000-00006A300000}"/>
    <cellStyle name="Migliaia 30 4 2 2 4" xfId="22387" xr:uid="{00000000-0005-0000-0000-00006B300000}"/>
    <cellStyle name="Migliaia 30 4 2 3" xfId="3368" xr:uid="{00000000-0005-0000-0000-00006C300000}"/>
    <cellStyle name="Migliaia 30 4 2 3 2" xfId="13919" xr:uid="{00000000-0005-0000-0000-00006D300000}"/>
    <cellStyle name="Migliaia 30 4 2 3 2 2" xfId="19737" xr:uid="{00000000-0005-0000-0000-00006E300000}"/>
    <cellStyle name="Migliaia 30 4 2 3 2 3" xfId="25039" xr:uid="{00000000-0005-0000-0000-00006F300000}"/>
    <cellStyle name="Migliaia 30 4 2 3 3" xfId="17086" xr:uid="{00000000-0005-0000-0000-000070300000}"/>
    <cellStyle name="Migliaia 30 4 2 3 4" xfId="22388" xr:uid="{00000000-0005-0000-0000-000071300000}"/>
    <cellStyle name="Migliaia 30 4 3" xfId="3369" xr:uid="{00000000-0005-0000-0000-000072300000}"/>
    <cellStyle name="Migliaia 30 4 3 2" xfId="13920" xr:uid="{00000000-0005-0000-0000-000073300000}"/>
    <cellStyle name="Migliaia 30 4 3 2 2" xfId="19738" xr:uid="{00000000-0005-0000-0000-000074300000}"/>
    <cellStyle name="Migliaia 30 4 3 2 3" xfId="25040" xr:uid="{00000000-0005-0000-0000-000075300000}"/>
    <cellStyle name="Migliaia 30 4 3 3" xfId="17087" xr:uid="{00000000-0005-0000-0000-000076300000}"/>
    <cellStyle name="Migliaia 30 4 3 4" xfId="22389" xr:uid="{00000000-0005-0000-0000-000077300000}"/>
    <cellStyle name="Migliaia 30 4 4" xfId="3370" xr:uid="{00000000-0005-0000-0000-000078300000}"/>
    <cellStyle name="Migliaia 30 4 4 2" xfId="13921" xr:uid="{00000000-0005-0000-0000-000079300000}"/>
    <cellStyle name="Migliaia 30 4 4 2 2" xfId="19739" xr:uid="{00000000-0005-0000-0000-00007A300000}"/>
    <cellStyle name="Migliaia 30 4 4 2 3" xfId="25041" xr:uid="{00000000-0005-0000-0000-00007B300000}"/>
    <cellStyle name="Migliaia 30 4 4 3" xfId="17088" xr:uid="{00000000-0005-0000-0000-00007C300000}"/>
    <cellStyle name="Migliaia 30 4 4 4" xfId="22390" xr:uid="{00000000-0005-0000-0000-00007D300000}"/>
    <cellStyle name="Migliaia 30 4 5" xfId="3371" xr:uid="{00000000-0005-0000-0000-00007E300000}"/>
    <cellStyle name="Migliaia 30 4 5 2" xfId="13922" xr:uid="{00000000-0005-0000-0000-00007F300000}"/>
    <cellStyle name="Migliaia 30 4 5 2 2" xfId="19740" xr:uid="{00000000-0005-0000-0000-000080300000}"/>
    <cellStyle name="Migliaia 30 4 5 2 3" xfId="25042" xr:uid="{00000000-0005-0000-0000-000081300000}"/>
    <cellStyle name="Migliaia 30 4 5 3" xfId="17089" xr:uid="{00000000-0005-0000-0000-000082300000}"/>
    <cellStyle name="Migliaia 30 4 5 4" xfId="22391" xr:uid="{00000000-0005-0000-0000-000083300000}"/>
    <cellStyle name="Migliaia 30 4 6" xfId="3372" xr:uid="{00000000-0005-0000-0000-000084300000}"/>
    <cellStyle name="Migliaia 30 4 6 2" xfId="13923" xr:uid="{00000000-0005-0000-0000-000085300000}"/>
    <cellStyle name="Migliaia 30 4 6 2 2" xfId="19741" xr:uid="{00000000-0005-0000-0000-000086300000}"/>
    <cellStyle name="Migliaia 30 4 6 2 3" xfId="25043" xr:uid="{00000000-0005-0000-0000-000087300000}"/>
    <cellStyle name="Migliaia 30 4 6 3" xfId="17090" xr:uid="{00000000-0005-0000-0000-000088300000}"/>
    <cellStyle name="Migliaia 30 4 6 4" xfId="22392" xr:uid="{00000000-0005-0000-0000-000089300000}"/>
    <cellStyle name="Migliaia 30 4 7" xfId="3373" xr:uid="{00000000-0005-0000-0000-00008A300000}"/>
    <cellStyle name="Migliaia 30 4 7 2" xfId="13924" xr:uid="{00000000-0005-0000-0000-00008B300000}"/>
    <cellStyle name="Migliaia 30 4 7 2 2" xfId="19742" xr:uid="{00000000-0005-0000-0000-00008C300000}"/>
    <cellStyle name="Migliaia 30 4 7 2 3" xfId="25044" xr:uid="{00000000-0005-0000-0000-00008D300000}"/>
    <cellStyle name="Migliaia 30 4 7 3" xfId="17091" xr:uid="{00000000-0005-0000-0000-00008E300000}"/>
    <cellStyle name="Migliaia 30 4 7 4" xfId="22393" xr:uid="{00000000-0005-0000-0000-00008F300000}"/>
    <cellStyle name="Migliaia 30 5" xfId="3374" xr:uid="{00000000-0005-0000-0000-000090300000}"/>
    <cellStyle name="Migliaia 30 5 2" xfId="3375" xr:uid="{00000000-0005-0000-0000-000091300000}"/>
    <cellStyle name="Migliaia 30 5 2 2" xfId="13925" xr:uid="{00000000-0005-0000-0000-000092300000}"/>
    <cellStyle name="Migliaia 30 5 2 2 2" xfId="19743" xr:uid="{00000000-0005-0000-0000-000093300000}"/>
    <cellStyle name="Migliaia 30 5 2 2 3" xfId="25045" xr:uid="{00000000-0005-0000-0000-000094300000}"/>
    <cellStyle name="Migliaia 30 5 2 3" xfId="17092" xr:uid="{00000000-0005-0000-0000-000095300000}"/>
    <cellStyle name="Migliaia 30 5 2 4" xfId="22394" xr:uid="{00000000-0005-0000-0000-000096300000}"/>
    <cellStyle name="Migliaia 30 5 3" xfId="3376" xr:uid="{00000000-0005-0000-0000-000097300000}"/>
    <cellStyle name="Migliaia 30 5 3 2" xfId="13926" xr:uid="{00000000-0005-0000-0000-000098300000}"/>
    <cellStyle name="Migliaia 30 5 3 2 2" xfId="19744" xr:uid="{00000000-0005-0000-0000-000099300000}"/>
    <cellStyle name="Migliaia 30 5 3 2 3" xfId="25046" xr:uid="{00000000-0005-0000-0000-00009A300000}"/>
    <cellStyle name="Migliaia 30 5 3 3" xfId="17093" xr:uid="{00000000-0005-0000-0000-00009B300000}"/>
    <cellStyle name="Migliaia 30 5 3 4" xfId="22395" xr:uid="{00000000-0005-0000-0000-00009C300000}"/>
    <cellStyle name="Migliaia 30 5 4" xfId="3377" xr:uid="{00000000-0005-0000-0000-00009D300000}"/>
    <cellStyle name="Migliaia 30 5 4 2" xfId="13927" xr:uid="{00000000-0005-0000-0000-00009E300000}"/>
    <cellStyle name="Migliaia 30 5 4 2 2" xfId="19745" xr:uid="{00000000-0005-0000-0000-00009F300000}"/>
    <cellStyle name="Migliaia 30 5 4 2 3" xfId="25047" xr:uid="{00000000-0005-0000-0000-0000A0300000}"/>
    <cellStyle name="Migliaia 30 5 4 3" xfId="17094" xr:uid="{00000000-0005-0000-0000-0000A1300000}"/>
    <cellStyle name="Migliaia 30 5 4 4" xfId="22396" xr:uid="{00000000-0005-0000-0000-0000A2300000}"/>
    <cellStyle name="Migliaia 30 5 5" xfId="3378" xr:uid="{00000000-0005-0000-0000-0000A3300000}"/>
    <cellStyle name="Migliaia 30 5 5 2" xfId="13928" xr:uid="{00000000-0005-0000-0000-0000A4300000}"/>
    <cellStyle name="Migliaia 30 5 5 2 2" xfId="19746" xr:uid="{00000000-0005-0000-0000-0000A5300000}"/>
    <cellStyle name="Migliaia 30 5 5 2 3" xfId="25048" xr:uid="{00000000-0005-0000-0000-0000A6300000}"/>
    <cellStyle name="Migliaia 30 5 5 3" xfId="17095" xr:uid="{00000000-0005-0000-0000-0000A7300000}"/>
    <cellStyle name="Migliaia 30 5 5 4" xfId="22397" xr:uid="{00000000-0005-0000-0000-0000A8300000}"/>
    <cellStyle name="Migliaia 30 5 6" xfId="3379" xr:uid="{00000000-0005-0000-0000-0000A9300000}"/>
    <cellStyle name="Migliaia 30 5 6 2" xfId="13929" xr:uid="{00000000-0005-0000-0000-0000AA300000}"/>
    <cellStyle name="Migliaia 30 5 6 2 2" xfId="19747" xr:uid="{00000000-0005-0000-0000-0000AB300000}"/>
    <cellStyle name="Migliaia 30 5 6 2 3" xfId="25049" xr:uid="{00000000-0005-0000-0000-0000AC300000}"/>
    <cellStyle name="Migliaia 30 5 6 3" xfId="17096" xr:uid="{00000000-0005-0000-0000-0000AD300000}"/>
    <cellStyle name="Migliaia 30 5 6 4" xfId="22398" xr:uid="{00000000-0005-0000-0000-0000AE300000}"/>
    <cellStyle name="Migliaia 30 6" xfId="3380" xr:uid="{00000000-0005-0000-0000-0000AF300000}"/>
    <cellStyle name="Migliaia 30 6 2" xfId="12107" xr:uid="{00000000-0005-0000-0000-0000B0300000}"/>
    <cellStyle name="Migliaia 30 6 3" xfId="12108" xr:uid="{00000000-0005-0000-0000-0000B1300000}"/>
    <cellStyle name="Migliaia 30 6 3 2" xfId="15625" xr:uid="{00000000-0005-0000-0000-0000B2300000}"/>
    <cellStyle name="Migliaia 30 6 3 2 2" xfId="20971" xr:uid="{00000000-0005-0000-0000-0000B3300000}"/>
    <cellStyle name="Migliaia 30 6 3 2 3" xfId="26273" xr:uid="{00000000-0005-0000-0000-0000B4300000}"/>
    <cellStyle name="Migliaia 30 6 3 3" xfId="18320" xr:uid="{00000000-0005-0000-0000-0000B5300000}"/>
    <cellStyle name="Migliaia 30 6 3 4" xfId="23622" xr:uid="{00000000-0005-0000-0000-0000B6300000}"/>
    <cellStyle name="Migliaia 30 6 4" xfId="13930" xr:uid="{00000000-0005-0000-0000-0000B7300000}"/>
    <cellStyle name="Migliaia 30 6 4 2" xfId="19748" xr:uid="{00000000-0005-0000-0000-0000B8300000}"/>
    <cellStyle name="Migliaia 30 6 4 3" xfId="25050" xr:uid="{00000000-0005-0000-0000-0000B9300000}"/>
    <cellStyle name="Migliaia 30 6 5" xfId="17097" xr:uid="{00000000-0005-0000-0000-0000BA300000}"/>
    <cellStyle name="Migliaia 30 6 6" xfId="22399" xr:uid="{00000000-0005-0000-0000-0000BB300000}"/>
    <cellStyle name="Migliaia 30 7" xfId="3381" xr:uid="{00000000-0005-0000-0000-0000BC300000}"/>
    <cellStyle name="Migliaia 30 7 2" xfId="12109" xr:uid="{00000000-0005-0000-0000-0000BD300000}"/>
    <cellStyle name="Migliaia 30 7 2 2" xfId="15626" xr:uid="{00000000-0005-0000-0000-0000BE300000}"/>
    <cellStyle name="Migliaia 30 7 2 2 2" xfId="20972" xr:uid="{00000000-0005-0000-0000-0000BF300000}"/>
    <cellStyle name="Migliaia 30 7 2 2 3" xfId="26274" xr:uid="{00000000-0005-0000-0000-0000C0300000}"/>
    <cellStyle name="Migliaia 30 7 2 3" xfId="18321" xr:uid="{00000000-0005-0000-0000-0000C1300000}"/>
    <cellStyle name="Migliaia 30 7 2 4" xfId="23623" xr:uid="{00000000-0005-0000-0000-0000C2300000}"/>
    <cellStyle name="Migliaia 30 7 3" xfId="13931" xr:uid="{00000000-0005-0000-0000-0000C3300000}"/>
    <cellStyle name="Migliaia 30 7 3 2" xfId="19749" xr:uid="{00000000-0005-0000-0000-0000C4300000}"/>
    <cellStyle name="Migliaia 30 7 3 3" xfId="25051" xr:uid="{00000000-0005-0000-0000-0000C5300000}"/>
    <cellStyle name="Migliaia 30 7 4" xfId="17098" xr:uid="{00000000-0005-0000-0000-0000C6300000}"/>
    <cellStyle name="Migliaia 30 7 5" xfId="22400" xr:uid="{00000000-0005-0000-0000-0000C7300000}"/>
    <cellStyle name="Migliaia 30 8" xfId="3382" xr:uid="{00000000-0005-0000-0000-0000C8300000}"/>
    <cellStyle name="Migliaia 30 8 2" xfId="12110" xr:uid="{00000000-0005-0000-0000-0000C9300000}"/>
    <cellStyle name="Migliaia 30 8 2 2" xfId="15627" xr:uid="{00000000-0005-0000-0000-0000CA300000}"/>
    <cellStyle name="Migliaia 30 8 2 2 2" xfId="20973" xr:uid="{00000000-0005-0000-0000-0000CB300000}"/>
    <cellStyle name="Migliaia 30 8 2 2 3" xfId="26275" xr:uid="{00000000-0005-0000-0000-0000CC300000}"/>
    <cellStyle name="Migliaia 30 8 2 3" xfId="18322" xr:uid="{00000000-0005-0000-0000-0000CD300000}"/>
    <cellStyle name="Migliaia 30 8 2 4" xfId="23624" xr:uid="{00000000-0005-0000-0000-0000CE300000}"/>
    <cellStyle name="Migliaia 30 8 3" xfId="13932" xr:uid="{00000000-0005-0000-0000-0000CF300000}"/>
    <cellStyle name="Migliaia 30 8 3 2" xfId="19750" xr:uid="{00000000-0005-0000-0000-0000D0300000}"/>
    <cellStyle name="Migliaia 30 8 3 3" xfId="25052" xr:uid="{00000000-0005-0000-0000-0000D1300000}"/>
    <cellStyle name="Migliaia 30 8 4" xfId="17099" xr:uid="{00000000-0005-0000-0000-0000D2300000}"/>
    <cellStyle name="Migliaia 30 8 5" xfId="22401" xr:uid="{00000000-0005-0000-0000-0000D3300000}"/>
    <cellStyle name="Migliaia 30 9" xfId="3383" xr:uid="{00000000-0005-0000-0000-0000D4300000}"/>
    <cellStyle name="Migliaia 30 9 2" xfId="13933" xr:uid="{00000000-0005-0000-0000-0000D5300000}"/>
    <cellStyle name="Migliaia 30 9 2 2" xfId="19751" xr:uid="{00000000-0005-0000-0000-0000D6300000}"/>
    <cellStyle name="Migliaia 30 9 2 3" xfId="25053" xr:uid="{00000000-0005-0000-0000-0000D7300000}"/>
    <cellStyle name="Migliaia 30 9 3" xfId="17100" xr:uid="{00000000-0005-0000-0000-0000D8300000}"/>
    <cellStyle name="Migliaia 30 9 4" xfId="22402" xr:uid="{00000000-0005-0000-0000-0000D9300000}"/>
    <cellStyle name="Migliaia 31" xfId="298" xr:uid="{00000000-0005-0000-0000-0000DA300000}"/>
    <cellStyle name="Migliaia 31 10" xfId="13934" xr:uid="{00000000-0005-0000-0000-0000DB300000}"/>
    <cellStyle name="Migliaia 31 10 2" xfId="19752" xr:uid="{00000000-0005-0000-0000-0000DC300000}"/>
    <cellStyle name="Migliaia 31 10 3" xfId="25054" xr:uid="{00000000-0005-0000-0000-0000DD300000}"/>
    <cellStyle name="Migliaia 31 11" xfId="17101" xr:uid="{00000000-0005-0000-0000-0000DE300000}"/>
    <cellStyle name="Migliaia 31 12" xfId="22403" xr:uid="{00000000-0005-0000-0000-0000DF300000}"/>
    <cellStyle name="Migliaia 31 13" xfId="3384" xr:uid="{00000000-0005-0000-0000-0000E0300000}"/>
    <cellStyle name="Migliaia 31 2" xfId="299" xr:uid="{00000000-0005-0000-0000-0000E1300000}"/>
    <cellStyle name="Migliaia 31 2 2" xfId="3386" xr:uid="{00000000-0005-0000-0000-0000E2300000}"/>
    <cellStyle name="Migliaia 31 2 2 2" xfId="3387" xr:uid="{00000000-0005-0000-0000-0000E3300000}"/>
    <cellStyle name="Migliaia 31 2 2 2 2" xfId="13935" xr:uid="{00000000-0005-0000-0000-0000E4300000}"/>
    <cellStyle name="Migliaia 31 2 2 2 2 2" xfId="19753" xr:uid="{00000000-0005-0000-0000-0000E5300000}"/>
    <cellStyle name="Migliaia 31 2 2 2 2 3" xfId="25055" xr:uid="{00000000-0005-0000-0000-0000E6300000}"/>
    <cellStyle name="Migliaia 31 2 2 2 3" xfId="17102" xr:uid="{00000000-0005-0000-0000-0000E7300000}"/>
    <cellStyle name="Migliaia 31 2 2 2 4" xfId="22404" xr:uid="{00000000-0005-0000-0000-0000E8300000}"/>
    <cellStyle name="Migliaia 31 2 2 3" xfId="12111" xr:uid="{00000000-0005-0000-0000-0000E9300000}"/>
    <cellStyle name="Migliaia 31 2 2 3 2" xfId="15628" xr:uid="{00000000-0005-0000-0000-0000EA300000}"/>
    <cellStyle name="Migliaia 31 2 2 3 2 2" xfId="20974" xr:uid="{00000000-0005-0000-0000-0000EB300000}"/>
    <cellStyle name="Migliaia 31 2 2 3 2 3" xfId="26276" xr:uid="{00000000-0005-0000-0000-0000EC300000}"/>
    <cellStyle name="Migliaia 31 2 2 3 3" xfId="18323" xr:uid="{00000000-0005-0000-0000-0000ED300000}"/>
    <cellStyle name="Migliaia 31 2 2 3 4" xfId="23625" xr:uid="{00000000-0005-0000-0000-0000EE300000}"/>
    <cellStyle name="Migliaia 31 2 3" xfId="3388" xr:uid="{00000000-0005-0000-0000-0000EF300000}"/>
    <cellStyle name="Migliaia 31 2 3 2" xfId="12112" xr:uid="{00000000-0005-0000-0000-0000F0300000}"/>
    <cellStyle name="Migliaia 31 2 3 2 2" xfId="15629" xr:uid="{00000000-0005-0000-0000-0000F1300000}"/>
    <cellStyle name="Migliaia 31 2 3 2 2 2" xfId="20975" xr:uid="{00000000-0005-0000-0000-0000F2300000}"/>
    <cellStyle name="Migliaia 31 2 3 2 2 3" xfId="26277" xr:uid="{00000000-0005-0000-0000-0000F3300000}"/>
    <cellStyle name="Migliaia 31 2 3 2 3" xfId="18324" xr:uid="{00000000-0005-0000-0000-0000F4300000}"/>
    <cellStyle name="Migliaia 31 2 3 2 4" xfId="23626" xr:uid="{00000000-0005-0000-0000-0000F5300000}"/>
    <cellStyle name="Migliaia 31 2 3 3" xfId="13936" xr:uid="{00000000-0005-0000-0000-0000F6300000}"/>
    <cellStyle name="Migliaia 31 2 3 3 2" xfId="19754" xr:uid="{00000000-0005-0000-0000-0000F7300000}"/>
    <cellStyle name="Migliaia 31 2 3 3 3" xfId="25056" xr:uid="{00000000-0005-0000-0000-0000F8300000}"/>
    <cellStyle name="Migliaia 31 2 3 4" xfId="17103" xr:uid="{00000000-0005-0000-0000-0000F9300000}"/>
    <cellStyle name="Migliaia 31 2 3 5" xfId="22405" xr:uid="{00000000-0005-0000-0000-0000FA300000}"/>
    <cellStyle name="Migliaia 31 2 4" xfId="3389" xr:uid="{00000000-0005-0000-0000-0000FB300000}"/>
    <cellStyle name="Migliaia 31 2 4 2" xfId="13937" xr:uid="{00000000-0005-0000-0000-0000FC300000}"/>
    <cellStyle name="Migliaia 31 2 4 2 2" xfId="19755" xr:uid="{00000000-0005-0000-0000-0000FD300000}"/>
    <cellStyle name="Migliaia 31 2 4 2 3" xfId="25057" xr:uid="{00000000-0005-0000-0000-0000FE300000}"/>
    <cellStyle name="Migliaia 31 2 4 3" xfId="17104" xr:uid="{00000000-0005-0000-0000-0000FF300000}"/>
    <cellStyle name="Migliaia 31 2 4 4" xfId="22406" xr:uid="{00000000-0005-0000-0000-000000310000}"/>
    <cellStyle name="Migliaia 31 2 5" xfId="3390" xr:uid="{00000000-0005-0000-0000-000001310000}"/>
    <cellStyle name="Migliaia 31 2 5 2" xfId="13938" xr:uid="{00000000-0005-0000-0000-000002310000}"/>
    <cellStyle name="Migliaia 31 2 5 2 2" xfId="19756" xr:uid="{00000000-0005-0000-0000-000003310000}"/>
    <cellStyle name="Migliaia 31 2 5 2 3" xfId="25058" xr:uid="{00000000-0005-0000-0000-000004310000}"/>
    <cellStyle name="Migliaia 31 2 5 3" xfId="17105" xr:uid="{00000000-0005-0000-0000-000005310000}"/>
    <cellStyle name="Migliaia 31 2 5 4" xfId="22407" xr:uid="{00000000-0005-0000-0000-000006310000}"/>
    <cellStyle name="Migliaia 31 2 6" xfId="3391" xr:uid="{00000000-0005-0000-0000-000007310000}"/>
    <cellStyle name="Migliaia 31 2 6 2" xfId="13939" xr:uid="{00000000-0005-0000-0000-000008310000}"/>
    <cellStyle name="Migliaia 31 2 6 2 2" xfId="19757" xr:uid="{00000000-0005-0000-0000-000009310000}"/>
    <cellStyle name="Migliaia 31 2 6 2 3" xfId="25059" xr:uid="{00000000-0005-0000-0000-00000A310000}"/>
    <cellStyle name="Migliaia 31 2 6 3" xfId="17106" xr:uid="{00000000-0005-0000-0000-00000B310000}"/>
    <cellStyle name="Migliaia 31 2 6 4" xfId="22408" xr:uid="{00000000-0005-0000-0000-00000C310000}"/>
    <cellStyle name="Migliaia 31 2 7" xfId="3385" xr:uid="{00000000-0005-0000-0000-00000D310000}"/>
    <cellStyle name="Migliaia 31 3" xfId="3392" xr:uid="{00000000-0005-0000-0000-00000E310000}"/>
    <cellStyle name="Migliaia 31 3 2" xfId="3393" xr:uid="{00000000-0005-0000-0000-00000F310000}"/>
    <cellStyle name="Migliaia 31 3 2 2" xfId="3394" xr:uid="{00000000-0005-0000-0000-000010310000}"/>
    <cellStyle name="Migliaia 31 3 2 2 2" xfId="3395" xr:uid="{00000000-0005-0000-0000-000011310000}"/>
    <cellStyle name="Migliaia 31 3 2 2 2 2" xfId="13940" xr:uid="{00000000-0005-0000-0000-000012310000}"/>
    <cellStyle name="Migliaia 31 3 2 2 2 2 2" xfId="19758" xr:uid="{00000000-0005-0000-0000-000013310000}"/>
    <cellStyle name="Migliaia 31 3 2 2 2 2 3" xfId="25060" xr:uid="{00000000-0005-0000-0000-000014310000}"/>
    <cellStyle name="Migliaia 31 3 2 2 2 3" xfId="17107" xr:uid="{00000000-0005-0000-0000-000015310000}"/>
    <cellStyle name="Migliaia 31 3 2 2 2 4" xfId="22409" xr:uid="{00000000-0005-0000-0000-000016310000}"/>
    <cellStyle name="Migliaia 31 3 2 3" xfId="3396" xr:uid="{00000000-0005-0000-0000-000017310000}"/>
    <cellStyle name="Migliaia 31 3 2 3 2" xfId="13941" xr:uid="{00000000-0005-0000-0000-000018310000}"/>
    <cellStyle name="Migliaia 31 3 2 3 2 2" xfId="19759" xr:uid="{00000000-0005-0000-0000-000019310000}"/>
    <cellStyle name="Migliaia 31 3 2 3 2 3" xfId="25061" xr:uid="{00000000-0005-0000-0000-00001A310000}"/>
    <cellStyle name="Migliaia 31 3 2 3 3" xfId="17108" xr:uid="{00000000-0005-0000-0000-00001B310000}"/>
    <cellStyle name="Migliaia 31 3 2 3 4" xfId="22410" xr:uid="{00000000-0005-0000-0000-00001C310000}"/>
    <cellStyle name="Migliaia 31 3 2 4" xfId="3397" xr:uid="{00000000-0005-0000-0000-00001D310000}"/>
    <cellStyle name="Migliaia 31 3 2 4 2" xfId="13942" xr:uid="{00000000-0005-0000-0000-00001E310000}"/>
    <cellStyle name="Migliaia 31 3 2 4 2 2" xfId="19760" xr:uid="{00000000-0005-0000-0000-00001F310000}"/>
    <cellStyle name="Migliaia 31 3 2 4 2 3" xfId="25062" xr:uid="{00000000-0005-0000-0000-000020310000}"/>
    <cellStyle name="Migliaia 31 3 2 4 3" xfId="17109" xr:uid="{00000000-0005-0000-0000-000021310000}"/>
    <cellStyle name="Migliaia 31 3 2 4 4" xfId="22411" xr:uid="{00000000-0005-0000-0000-000022310000}"/>
    <cellStyle name="Migliaia 31 3 2 5" xfId="3398" xr:uid="{00000000-0005-0000-0000-000023310000}"/>
    <cellStyle name="Migliaia 31 3 2 5 2" xfId="13943" xr:uid="{00000000-0005-0000-0000-000024310000}"/>
    <cellStyle name="Migliaia 31 3 2 5 2 2" xfId="19761" xr:uid="{00000000-0005-0000-0000-000025310000}"/>
    <cellStyle name="Migliaia 31 3 2 5 2 3" xfId="25063" xr:uid="{00000000-0005-0000-0000-000026310000}"/>
    <cellStyle name="Migliaia 31 3 2 5 3" xfId="17110" xr:uid="{00000000-0005-0000-0000-000027310000}"/>
    <cellStyle name="Migliaia 31 3 2 5 4" xfId="22412" xr:uid="{00000000-0005-0000-0000-000028310000}"/>
    <cellStyle name="Migliaia 31 3 2 6" xfId="3399" xr:uid="{00000000-0005-0000-0000-000029310000}"/>
    <cellStyle name="Migliaia 31 3 2 6 2" xfId="13944" xr:uid="{00000000-0005-0000-0000-00002A310000}"/>
    <cellStyle name="Migliaia 31 3 2 6 2 2" xfId="19762" xr:uid="{00000000-0005-0000-0000-00002B310000}"/>
    <cellStyle name="Migliaia 31 3 2 6 2 3" xfId="25064" xr:uid="{00000000-0005-0000-0000-00002C310000}"/>
    <cellStyle name="Migliaia 31 3 2 6 3" xfId="17111" xr:uid="{00000000-0005-0000-0000-00002D310000}"/>
    <cellStyle name="Migliaia 31 3 2 6 4" xfId="22413" xr:uid="{00000000-0005-0000-0000-00002E310000}"/>
    <cellStyle name="Migliaia 31 3 3" xfId="3400" xr:uid="{00000000-0005-0000-0000-00002F310000}"/>
    <cellStyle name="Migliaia 31 3 3 2" xfId="3401" xr:uid="{00000000-0005-0000-0000-000030310000}"/>
    <cellStyle name="Migliaia 31 3 3 2 2" xfId="13946" xr:uid="{00000000-0005-0000-0000-000031310000}"/>
    <cellStyle name="Migliaia 31 3 3 2 2 2" xfId="19764" xr:uid="{00000000-0005-0000-0000-000032310000}"/>
    <cellStyle name="Migliaia 31 3 3 2 2 3" xfId="25066" xr:uid="{00000000-0005-0000-0000-000033310000}"/>
    <cellStyle name="Migliaia 31 3 3 2 3" xfId="17113" xr:uid="{00000000-0005-0000-0000-000034310000}"/>
    <cellStyle name="Migliaia 31 3 3 2 4" xfId="22415" xr:uid="{00000000-0005-0000-0000-000035310000}"/>
    <cellStyle name="Migliaia 31 3 3 3" xfId="3402" xr:uid="{00000000-0005-0000-0000-000036310000}"/>
    <cellStyle name="Migliaia 31 3 3 3 2" xfId="13947" xr:uid="{00000000-0005-0000-0000-000037310000}"/>
    <cellStyle name="Migliaia 31 3 3 3 2 2" xfId="19765" xr:uid="{00000000-0005-0000-0000-000038310000}"/>
    <cellStyle name="Migliaia 31 3 3 3 2 3" xfId="25067" xr:uid="{00000000-0005-0000-0000-000039310000}"/>
    <cellStyle name="Migliaia 31 3 3 3 3" xfId="17114" xr:uid="{00000000-0005-0000-0000-00003A310000}"/>
    <cellStyle name="Migliaia 31 3 3 3 4" xfId="22416" xr:uid="{00000000-0005-0000-0000-00003B310000}"/>
    <cellStyle name="Migliaia 31 3 3 4" xfId="3403" xr:uid="{00000000-0005-0000-0000-00003C310000}"/>
    <cellStyle name="Migliaia 31 3 3 4 2" xfId="13948" xr:uid="{00000000-0005-0000-0000-00003D310000}"/>
    <cellStyle name="Migliaia 31 3 3 4 2 2" xfId="19766" xr:uid="{00000000-0005-0000-0000-00003E310000}"/>
    <cellStyle name="Migliaia 31 3 3 4 2 3" xfId="25068" xr:uid="{00000000-0005-0000-0000-00003F310000}"/>
    <cellStyle name="Migliaia 31 3 3 4 3" xfId="17115" xr:uid="{00000000-0005-0000-0000-000040310000}"/>
    <cellStyle name="Migliaia 31 3 3 4 4" xfId="22417" xr:uid="{00000000-0005-0000-0000-000041310000}"/>
    <cellStyle name="Migliaia 31 3 3 5" xfId="3404" xr:uid="{00000000-0005-0000-0000-000042310000}"/>
    <cellStyle name="Migliaia 31 3 3 5 2" xfId="13949" xr:uid="{00000000-0005-0000-0000-000043310000}"/>
    <cellStyle name="Migliaia 31 3 3 5 2 2" xfId="19767" xr:uid="{00000000-0005-0000-0000-000044310000}"/>
    <cellStyle name="Migliaia 31 3 3 5 2 3" xfId="25069" xr:uid="{00000000-0005-0000-0000-000045310000}"/>
    <cellStyle name="Migliaia 31 3 3 5 3" xfId="17116" xr:uid="{00000000-0005-0000-0000-000046310000}"/>
    <cellStyle name="Migliaia 31 3 3 5 4" xfId="22418" xr:uid="{00000000-0005-0000-0000-000047310000}"/>
    <cellStyle name="Migliaia 31 3 3 6" xfId="13945" xr:uid="{00000000-0005-0000-0000-000048310000}"/>
    <cellStyle name="Migliaia 31 3 3 6 2" xfId="19763" xr:uid="{00000000-0005-0000-0000-000049310000}"/>
    <cellStyle name="Migliaia 31 3 3 6 3" xfId="25065" xr:uid="{00000000-0005-0000-0000-00004A310000}"/>
    <cellStyle name="Migliaia 31 3 3 7" xfId="17112" xr:uid="{00000000-0005-0000-0000-00004B310000}"/>
    <cellStyle name="Migliaia 31 3 3 8" xfId="22414" xr:uid="{00000000-0005-0000-0000-00004C310000}"/>
    <cellStyle name="Migliaia 31 3 4" xfId="3405" xr:uid="{00000000-0005-0000-0000-00004D310000}"/>
    <cellStyle name="Migliaia 31 3 4 2" xfId="12113" xr:uid="{00000000-0005-0000-0000-00004E310000}"/>
    <cellStyle name="Migliaia 31 3 4 3" xfId="12114" xr:uid="{00000000-0005-0000-0000-00004F310000}"/>
    <cellStyle name="Migliaia 31 3 4 3 2" xfId="15630" xr:uid="{00000000-0005-0000-0000-000050310000}"/>
    <cellStyle name="Migliaia 31 3 4 3 2 2" xfId="20976" xr:uid="{00000000-0005-0000-0000-000051310000}"/>
    <cellStyle name="Migliaia 31 3 4 3 2 3" xfId="26278" xr:uid="{00000000-0005-0000-0000-000052310000}"/>
    <cellStyle name="Migliaia 31 3 4 3 3" xfId="18325" xr:uid="{00000000-0005-0000-0000-000053310000}"/>
    <cellStyle name="Migliaia 31 3 4 3 4" xfId="23627" xr:uid="{00000000-0005-0000-0000-000054310000}"/>
    <cellStyle name="Migliaia 31 3 4 4" xfId="13950" xr:uid="{00000000-0005-0000-0000-000055310000}"/>
    <cellStyle name="Migliaia 31 3 4 4 2" xfId="19768" xr:uid="{00000000-0005-0000-0000-000056310000}"/>
    <cellStyle name="Migliaia 31 3 4 4 3" xfId="25070" xr:uid="{00000000-0005-0000-0000-000057310000}"/>
    <cellStyle name="Migliaia 31 3 4 5" xfId="17117" xr:uid="{00000000-0005-0000-0000-000058310000}"/>
    <cellStyle name="Migliaia 31 3 4 6" xfId="22419" xr:uid="{00000000-0005-0000-0000-000059310000}"/>
    <cellStyle name="Migliaia 31 3 5" xfId="3406" xr:uid="{00000000-0005-0000-0000-00005A310000}"/>
    <cellStyle name="Migliaia 31 3 5 2" xfId="12115" xr:uid="{00000000-0005-0000-0000-00005B310000}"/>
    <cellStyle name="Migliaia 31 3 5 2 2" xfId="15631" xr:uid="{00000000-0005-0000-0000-00005C310000}"/>
    <cellStyle name="Migliaia 31 3 5 2 2 2" xfId="20977" xr:uid="{00000000-0005-0000-0000-00005D310000}"/>
    <cellStyle name="Migliaia 31 3 5 2 2 3" xfId="26279" xr:uid="{00000000-0005-0000-0000-00005E310000}"/>
    <cellStyle name="Migliaia 31 3 5 2 3" xfId="18326" xr:uid="{00000000-0005-0000-0000-00005F310000}"/>
    <cellStyle name="Migliaia 31 3 5 2 4" xfId="23628" xr:uid="{00000000-0005-0000-0000-000060310000}"/>
    <cellStyle name="Migliaia 31 3 5 3" xfId="13951" xr:uid="{00000000-0005-0000-0000-000061310000}"/>
    <cellStyle name="Migliaia 31 3 5 3 2" xfId="19769" xr:uid="{00000000-0005-0000-0000-000062310000}"/>
    <cellStyle name="Migliaia 31 3 5 3 3" xfId="25071" xr:uid="{00000000-0005-0000-0000-000063310000}"/>
    <cellStyle name="Migliaia 31 3 5 4" xfId="17118" xr:uid="{00000000-0005-0000-0000-000064310000}"/>
    <cellStyle name="Migliaia 31 3 5 5" xfId="22420" xr:uid="{00000000-0005-0000-0000-000065310000}"/>
    <cellStyle name="Migliaia 31 3 6" xfId="3407" xr:uid="{00000000-0005-0000-0000-000066310000}"/>
    <cellStyle name="Migliaia 31 3 6 2" xfId="13952" xr:uid="{00000000-0005-0000-0000-000067310000}"/>
    <cellStyle name="Migliaia 31 3 6 2 2" xfId="19770" xr:uid="{00000000-0005-0000-0000-000068310000}"/>
    <cellStyle name="Migliaia 31 3 6 2 3" xfId="25072" xr:uid="{00000000-0005-0000-0000-000069310000}"/>
    <cellStyle name="Migliaia 31 3 6 3" xfId="17119" xr:uid="{00000000-0005-0000-0000-00006A310000}"/>
    <cellStyle name="Migliaia 31 3 6 4" xfId="22421" xr:uid="{00000000-0005-0000-0000-00006B310000}"/>
    <cellStyle name="Migliaia 31 3 7" xfId="3408" xr:uid="{00000000-0005-0000-0000-00006C310000}"/>
    <cellStyle name="Migliaia 31 3 7 2" xfId="13953" xr:uid="{00000000-0005-0000-0000-00006D310000}"/>
    <cellStyle name="Migliaia 31 3 7 2 2" xfId="19771" xr:uid="{00000000-0005-0000-0000-00006E310000}"/>
    <cellStyle name="Migliaia 31 3 7 2 3" xfId="25073" xr:uid="{00000000-0005-0000-0000-00006F310000}"/>
    <cellStyle name="Migliaia 31 3 7 3" xfId="17120" xr:uid="{00000000-0005-0000-0000-000070310000}"/>
    <cellStyle name="Migliaia 31 3 7 4" xfId="22422" xr:uid="{00000000-0005-0000-0000-000071310000}"/>
    <cellStyle name="Migliaia 31 3 8" xfId="3409" xr:uid="{00000000-0005-0000-0000-000072310000}"/>
    <cellStyle name="Migliaia 31 3 8 2" xfId="13954" xr:uid="{00000000-0005-0000-0000-000073310000}"/>
    <cellStyle name="Migliaia 31 3 8 2 2" xfId="19772" xr:uid="{00000000-0005-0000-0000-000074310000}"/>
    <cellStyle name="Migliaia 31 3 8 2 3" xfId="25074" xr:uid="{00000000-0005-0000-0000-000075310000}"/>
    <cellStyle name="Migliaia 31 3 8 3" xfId="17121" xr:uid="{00000000-0005-0000-0000-000076310000}"/>
    <cellStyle name="Migliaia 31 3 8 4" xfId="22423" xr:uid="{00000000-0005-0000-0000-000077310000}"/>
    <cellStyle name="Migliaia 31 4" xfId="3410" xr:uid="{00000000-0005-0000-0000-000078310000}"/>
    <cellStyle name="Migliaia 31 4 2" xfId="3411" xr:uid="{00000000-0005-0000-0000-000079310000}"/>
    <cellStyle name="Migliaia 31 4 2 2" xfId="3412" xr:uid="{00000000-0005-0000-0000-00007A310000}"/>
    <cellStyle name="Migliaia 31 4 2 2 2" xfId="13955" xr:uid="{00000000-0005-0000-0000-00007B310000}"/>
    <cellStyle name="Migliaia 31 4 2 2 2 2" xfId="19773" xr:uid="{00000000-0005-0000-0000-00007C310000}"/>
    <cellStyle name="Migliaia 31 4 2 2 2 3" xfId="25075" xr:uid="{00000000-0005-0000-0000-00007D310000}"/>
    <cellStyle name="Migliaia 31 4 2 2 3" xfId="17122" xr:uid="{00000000-0005-0000-0000-00007E310000}"/>
    <cellStyle name="Migliaia 31 4 2 2 4" xfId="22424" xr:uid="{00000000-0005-0000-0000-00007F310000}"/>
    <cellStyle name="Migliaia 31 4 2 3" xfId="3413" xr:uid="{00000000-0005-0000-0000-000080310000}"/>
    <cellStyle name="Migliaia 31 4 2 3 2" xfId="13956" xr:uid="{00000000-0005-0000-0000-000081310000}"/>
    <cellStyle name="Migliaia 31 4 2 3 2 2" xfId="19774" xr:uid="{00000000-0005-0000-0000-000082310000}"/>
    <cellStyle name="Migliaia 31 4 2 3 2 3" xfId="25076" xr:uid="{00000000-0005-0000-0000-000083310000}"/>
    <cellStyle name="Migliaia 31 4 2 3 3" xfId="17123" xr:uid="{00000000-0005-0000-0000-000084310000}"/>
    <cellStyle name="Migliaia 31 4 2 3 4" xfId="22425" xr:uid="{00000000-0005-0000-0000-000085310000}"/>
    <cellStyle name="Migliaia 31 4 3" xfId="3414" xr:uid="{00000000-0005-0000-0000-000086310000}"/>
    <cellStyle name="Migliaia 31 4 3 2" xfId="13957" xr:uid="{00000000-0005-0000-0000-000087310000}"/>
    <cellStyle name="Migliaia 31 4 3 2 2" xfId="19775" xr:uid="{00000000-0005-0000-0000-000088310000}"/>
    <cellStyle name="Migliaia 31 4 3 2 3" xfId="25077" xr:uid="{00000000-0005-0000-0000-000089310000}"/>
    <cellStyle name="Migliaia 31 4 3 3" xfId="17124" xr:uid="{00000000-0005-0000-0000-00008A310000}"/>
    <cellStyle name="Migliaia 31 4 3 4" xfId="22426" xr:uid="{00000000-0005-0000-0000-00008B310000}"/>
    <cellStyle name="Migliaia 31 4 4" xfId="3415" xr:uid="{00000000-0005-0000-0000-00008C310000}"/>
    <cellStyle name="Migliaia 31 4 4 2" xfId="13958" xr:uid="{00000000-0005-0000-0000-00008D310000}"/>
    <cellStyle name="Migliaia 31 4 4 2 2" xfId="19776" xr:uid="{00000000-0005-0000-0000-00008E310000}"/>
    <cellStyle name="Migliaia 31 4 4 2 3" xfId="25078" xr:uid="{00000000-0005-0000-0000-00008F310000}"/>
    <cellStyle name="Migliaia 31 4 4 3" xfId="17125" xr:uid="{00000000-0005-0000-0000-000090310000}"/>
    <cellStyle name="Migliaia 31 4 4 4" xfId="22427" xr:uid="{00000000-0005-0000-0000-000091310000}"/>
    <cellStyle name="Migliaia 31 4 5" xfId="3416" xr:uid="{00000000-0005-0000-0000-000092310000}"/>
    <cellStyle name="Migliaia 31 4 5 2" xfId="13959" xr:uid="{00000000-0005-0000-0000-000093310000}"/>
    <cellStyle name="Migliaia 31 4 5 2 2" xfId="19777" xr:uid="{00000000-0005-0000-0000-000094310000}"/>
    <cellStyle name="Migliaia 31 4 5 2 3" xfId="25079" xr:uid="{00000000-0005-0000-0000-000095310000}"/>
    <cellStyle name="Migliaia 31 4 5 3" xfId="17126" xr:uid="{00000000-0005-0000-0000-000096310000}"/>
    <cellStyle name="Migliaia 31 4 5 4" xfId="22428" xr:uid="{00000000-0005-0000-0000-000097310000}"/>
    <cellStyle name="Migliaia 31 4 6" xfId="3417" xr:uid="{00000000-0005-0000-0000-000098310000}"/>
    <cellStyle name="Migliaia 31 4 6 2" xfId="13960" xr:uid="{00000000-0005-0000-0000-000099310000}"/>
    <cellStyle name="Migliaia 31 4 6 2 2" xfId="19778" xr:uid="{00000000-0005-0000-0000-00009A310000}"/>
    <cellStyle name="Migliaia 31 4 6 2 3" xfId="25080" xr:uid="{00000000-0005-0000-0000-00009B310000}"/>
    <cellStyle name="Migliaia 31 4 6 3" xfId="17127" xr:uid="{00000000-0005-0000-0000-00009C310000}"/>
    <cellStyle name="Migliaia 31 4 6 4" xfId="22429" xr:uid="{00000000-0005-0000-0000-00009D310000}"/>
    <cellStyle name="Migliaia 31 4 7" xfId="3418" xr:uid="{00000000-0005-0000-0000-00009E310000}"/>
    <cellStyle name="Migliaia 31 4 7 2" xfId="13961" xr:uid="{00000000-0005-0000-0000-00009F310000}"/>
    <cellStyle name="Migliaia 31 4 7 2 2" xfId="19779" xr:uid="{00000000-0005-0000-0000-0000A0310000}"/>
    <cellStyle name="Migliaia 31 4 7 2 3" xfId="25081" xr:uid="{00000000-0005-0000-0000-0000A1310000}"/>
    <cellStyle name="Migliaia 31 4 7 3" xfId="17128" xr:uid="{00000000-0005-0000-0000-0000A2310000}"/>
    <cellStyle name="Migliaia 31 4 7 4" xfId="22430" xr:uid="{00000000-0005-0000-0000-0000A3310000}"/>
    <cellStyle name="Migliaia 31 5" xfId="3419" xr:uid="{00000000-0005-0000-0000-0000A4310000}"/>
    <cellStyle name="Migliaia 31 5 2" xfId="3420" xr:uid="{00000000-0005-0000-0000-0000A5310000}"/>
    <cellStyle name="Migliaia 31 5 2 2" xfId="13962" xr:uid="{00000000-0005-0000-0000-0000A6310000}"/>
    <cellStyle name="Migliaia 31 5 2 2 2" xfId="19780" xr:uid="{00000000-0005-0000-0000-0000A7310000}"/>
    <cellStyle name="Migliaia 31 5 2 2 3" xfId="25082" xr:uid="{00000000-0005-0000-0000-0000A8310000}"/>
    <cellStyle name="Migliaia 31 5 2 3" xfId="17129" xr:uid="{00000000-0005-0000-0000-0000A9310000}"/>
    <cellStyle name="Migliaia 31 5 2 4" xfId="22431" xr:uid="{00000000-0005-0000-0000-0000AA310000}"/>
    <cellStyle name="Migliaia 31 5 3" xfId="3421" xr:uid="{00000000-0005-0000-0000-0000AB310000}"/>
    <cellStyle name="Migliaia 31 5 3 2" xfId="13963" xr:uid="{00000000-0005-0000-0000-0000AC310000}"/>
    <cellStyle name="Migliaia 31 5 3 2 2" xfId="19781" xr:uid="{00000000-0005-0000-0000-0000AD310000}"/>
    <cellStyle name="Migliaia 31 5 3 2 3" xfId="25083" xr:uid="{00000000-0005-0000-0000-0000AE310000}"/>
    <cellStyle name="Migliaia 31 5 3 3" xfId="17130" xr:uid="{00000000-0005-0000-0000-0000AF310000}"/>
    <cellStyle name="Migliaia 31 5 3 4" xfId="22432" xr:uid="{00000000-0005-0000-0000-0000B0310000}"/>
    <cellStyle name="Migliaia 31 5 4" xfId="3422" xr:uid="{00000000-0005-0000-0000-0000B1310000}"/>
    <cellStyle name="Migliaia 31 5 4 2" xfId="13964" xr:uid="{00000000-0005-0000-0000-0000B2310000}"/>
    <cellStyle name="Migliaia 31 5 4 2 2" xfId="19782" xr:uid="{00000000-0005-0000-0000-0000B3310000}"/>
    <cellStyle name="Migliaia 31 5 4 2 3" xfId="25084" xr:uid="{00000000-0005-0000-0000-0000B4310000}"/>
    <cellStyle name="Migliaia 31 5 4 3" xfId="17131" xr:uid="{00000000-0005-0000-0000-0000B5310000}"/>
    <cellStyle name="Migliaia 31 5 4 4" xfId="22433" xr:uid="{00000000-0005-0000-0000-0000B6310000}"/>
    <cellStyle name="Migliaia 31 5 5" xfId="3423" xr:uid="{00000000-0005-0000-0000-0000B7310000}"/>
    <cellStyle name="Migliaia 31 5 5 2" xfId="13965" xr:uid="{00000000-0005-0000-0000-0000B8310000}"/>
    <cellStyle name="Migliaia 31 5 5 2 2" xfId="19783" xr:uid="{00000000-0005-0000-0000-0000B9310000}"/>
    <cellStyle name="Migliaia 31 5 5 2 3" xfId="25085" xr:uid="{00000000-0005-0000-0000-0000BA310000}"/>
    <cellStyle name="Migliaia 31 5 5 3" xfId="17132" xr:uid="{00000000-0005-0000-0000-0000BB310000}"/>
    <cellStyle name="Migliaia 31 5 5 4" xfId="22434" xr:uid="{00000000-0005-0000-0000-0000BC310000}"/>
    <cellStyle name="Migliaia 31 5 6" xfId="3424" xr:uid="{00000000-0005-0000-0000-0000BD310000}"/>
    <cellStyle name="Migliaia 31 5 6 2" xfId="13966" xr:uid="{00000000-0005-0000-0000-0000BE310000}"/>
    <cellStyle name="Migliaia 31 5 6 2 2" xfId="19784" xr:uid="{00000000-0005-0000-0000-0000BF310000}"/>
    <cellStyle name="Migliaia 31 5 6 2 3" xfId="25086" xr:uid="{00000000-0005-0000-0000-0000C0310000}"/>
    <cellStyle name="Migliaia 31 5 6 3" xfId="17133" xr:uid="{00000000-0005-0000-0000-0000C1310000}"/>
    <cellStyle name="Migliaia 31 5 6 4" xfId="22435" xr:uid="{00000000-0005-0000-0000-0000C2310000}"/>
    <cellStyle name="Migliaia 31 6" xfId="3425" xr:uid="{00000000-0005-0000-0000-0000C3310000}"/>
    <cellStyle name="Migliaia 31 6 2" xfId="12116" xr:uid="{00000000-0005-0000-0000-0000C4310000}"/>
    <cellStyle name="Migliaia 31 6 3" xfId="12117" xr:uid="{00000000-0005-0000-0000-0000C5310000}"/>
    <cellStyle name="Migliaia 31 6 3 2" xfId="15632" xr:uid="{00000000-0005-0000-0000-0000C6310000}"/>
    <cellStyle name="Migliaia 31 6 3 2 2" xfId="20978" xr:uid="{00000000-0005-0000-0000-0000C7310000}"/>
    <cellStyle name="Migliaia 31 6 3 2 3" xfId="26280" xr:uid="{00000000-0005-0000-0000-0000C8310000}"/>
    <cellStyle name="Migliaia 31 6 3 3" xfId="18327" xr:uid="{00000000-0005-0000-0000-0000C9310000}"/>
    <cellStyle name="Migliaia 31 6 3 4" xfId="23629" xr:uid="{00000000-0005-0000-0000-0000CA310000}"/>
    <cellStyle name="Migliaia 31 6 4" xfId="13967" xr:uid="{00000000-0005-0000-0000-0000CB310000}"/>
    <cellStyle name="Migliaia 31 6 4 2" xfId="19785" xr:uid="{00000000-0005-0000-0000-0000CC310000}"/>
    <cellStyle name="Migliaia 31 6 4 3" xfId="25087" xr:uid="{00000000-0005-0000-0000-0000CD310000}"/>
    <cellStyle name="Migliaia 31 6 5" xfId="17134" xr:uid="{00000000-0005-0000-0000-0000CE310000}"/>
    <cellStyle name="Migliaia 31 6 6" xfId="22436" xr:uid="{00000000-0005-0000-0000-0000CF310000}"/>
    <cellStyle name="Migliaia 31 7" xfId="3426" xr:uid="{00000000-0005-0000-0000-0000D0310000}"/>
    <cellStyle name="Migliaia 31 7 2" xfId="12118" xr:uid="{00000000-0005-0000-0000-0000D1310000}"/>
    <cellStyle name="Migliaia 31 7 2 2" xfId="15633" xr:uid="{00000000-0005-0000-0000-0000D2310000}"/>
    <cellStyle name="Migliaia 31 7 2 2 2" xfId="20979" xr:uid="{00000000-0005-0000-0000-0000D3310000}"/>
    <cellStyle name="Migliaia 31 7 2 2 3" xfId="26281" xr:uid="{00000000-0005-0000-0000-0000D4310000}"/>
    <cellStyle name="Migliaia 31 7 2 3" xfId="18328" xr:uid="{00000000-0005-0000-0000-0000D5310000}"/>
    <cellStyle name="Migliaia 31 7 2 4" xfId="23630" xr:uid="{00000000-0005-0000-0000-0000D6310000}"/>
    <cellStyle name="Migliaia 31 7 3" xfId="13968" xr:uid="{00000000-0005-0000-0000-0000D7310000}"/>
    <cellStyle name="Migliaia 31 7 3 2" xfId="19786" xr:uid="{00000000-0005-0000-0000-0000D8310000}"/>
    <cellStyle name="Migliaia 31 7 3 3" xfId="25088" xr:uid="{00000000-0005-0000-0000-0000D9310000}"/>
    <cellStyle name="Migliaia 31 7 4" xfId="17135" xr:uid="{00000000-0005-0000-0000-0000DA310000}"/>
    <cellStyle name="Migliaia 31 7 5" xfId="22437" xr:uid="{00000000-0005-0000-0000-0000DB310000}"/>
    <cellStyle name="Migliaia 31 8" xfId="3427" xr:uid="{00000000-0005-0000-0000-0000DC310000}"/>
    <cellStyle name="Migliaia 31 8 2" xfId="12119" xr:uid="{00000000-0005-0000-0000-0000DD310000}"/>
    <cellStyle name="Migliaia 31 8 2 2" xfId="15634" xr:uid="{00000000-0005-0000-0000-0000DE310000}"/>
    <cellStyle name="Migliaia 31 8 2 2 2" xfId="20980" xr:uid="{00000000-0005-0000-0000-0000DF310000}"/>
    <cellStyle name="Migliaia 31 8 2 2 3" xfId="26282" xr:uid="{00000000-0005-0000-0000-0000E0310000}"/>
    <cellStyle name="Migliaia 31 8 2 3" xfId="18329" xr:uid="{00000000-0005-0000-0000-0000E1310000}"/>
    <cellStyle name="Migliaia 31 8 2 4" xfId="23631" xr:uid="{00000000-0005-0000-0000-0000E2310000}"/>
    <cellStyle name="Migliaia 31 8 3" xfId="13969" xr:uid="{00000000-0005-0000-0000-0000E3310000}"/>
    <cellStyle name="Migliaia 31 8 3 2" xfId="19787" xr:uid="{00000000-0005-0000-0000-0000E4310000}"/>
    <cellStyle name="Migliaia 31 8 3 3" xfId="25089" xr:uid="{00000000-0005-0000-0000-0000E5310000}"/>
    <cellStyle name="Migliaia 31 8 4" xfId="17136" xr:uid="{00000000-0005-0000-0000-0000E6310000}"/>
    <cellStyle name="Migliaia 31 8 5" xfId="22438" xr:uid="{00000000-0005-0000-0000-0000E7310000}"/>
    <cellStyle name="Migliaia 31 9" xfId="3428" xr:uid="{00000000-0005-0000-0000-0000E8310000}"/>
    <cellStyle name="Migliaia 31 9 2" xfId="13970" xr:uid="{00000000-0005-0000-0000-0000E9310000}"/>
    <cellStyle name="Migliaia 31 9 2 2" xfId="19788" xr:uid="{00000000-0005-0000-0000-0000EA310000}"/>
    <cellStyle name="Migliaia 31 9 2 3" xfId="25090" xr:uid="{00000000-0005-0000-0000-0000EB310000}"/>
    <cellStyle name="Migliaia 31 9 3" xfId="17137" xr:uid="{00000000-0005-0000-0000-0000EC310000}"/>
    <cellStyle name="Migliaia 31 9 4" xfId="22439" xr:uid="{00000000-0005-0000-0000-0000ED310000}"/>
    <cellStyle name="Migliaia 32" xfId="300" xr:uid="{00000000-0005-0000-0000-0000EE310000}"/>
    <cellStyle name="Migliaia 32 10" xfId="13971" xr:uid="{00000000-0005-0000-0000-0000EF310000}"/>
    <cellStyle name="Migliaia 32 10 2" xfId="19789" xr:uid="{00000000-0005-0000-0000-0000F0310000}"/>
    <cellStyle name="Migliaia 32 10 3" xfId="25091" xr:uid="{00000000-0005-0000-0000-0000F1310000}"/>
    <cellStyle name="Migliaia 32 11" xfId="17138" xr:uid="{00000000-0005-0000-0000-0000F2310000}"/>
    <cellStyle name="Migliaia 32 12" xfId="22440" xr:uid="{00000000-0005-0000-0000-0000F3310000}"/>
    <cellStyle name="Migliaia 32 13" xfId="3429" xr:uid="{00000000-0005-0000-0000-0000F4310000}"/>
    <cellStyle name="Migliaia 32 2" xfId="301" xr:uid="{00000000-0005-0000-0000-0000F5310000}"/>
    <cellStyle name="Migliaia 32 2 2" xfId="3431" xr:uid="{00000000-0005-0000-0000-0000F6310000}"/>
    <cellStyle name="Migliaia 32 2 2 2" xfId="3432" xr:uid="{00000000-0005-0000-0000-0000F7310000}"/>
    <cellStyle name="Migliaia 32 2 2 2 2" xfId="13972" xr:uid="{00000000-0005-0000-0000-0000F8310000}"/>
    <cellStyle name="Migliaia 32 2 2 2 2 2" xfId="19790" xr:uid="{00000000-0005-0000-0000-0000F9310000}"/>
    <cellStyle name="Migliaia 32 2 2 2 2 3" xfId="25092" xr:uid="{00000000-0005-0000-0000-0000FA310000}"/>
    <cellStyle name="Migliaia 32 2 2 2 3" xfId="17139" xr:uid="{00000000-0005-0000-0000-0000FB310000}"/>
    <cellStyle name="Migliaia 32 2 2 2 4" xfId="22441" xr:uid="{00000000-0005-0000-0000-0000FC310000}"/>
    <cellStyle name="Migliaia 32 2 2 3" xfId="12120" xr:uid="{00000000-0005-0000-0000-0000FD310000}"/>
    <cellStyle name="Migliaia 32 2 2 3 2" xfId="15635" xr:uid="{00000000-0005-0000-0000-0000FE310000}"/>
    <cellStyle name="Migliaia 32 2 2 3 2 2" xfId="20981" xr:uid="{00000000-0005-0000-0000-0000FF310000}"/>
    <cellStyle name="Migliaia 32 2 2 3 2 3" xfId="26283" xr:uid="{00000000-0005-0000-0000-000000320000}"/>
    <cellStyle name="Migliaia 32 2 2 3 3" xfId="18330" xr:uid="{00000000-0005-0000-0000-000001320000}"/>
    <cellStyle name="Migliaia 32 2 2 3 4" xfId="23632" xr:uid="{00000000-0005-0000-0000-000002320000}"/>
    <cellStyle name="Migliaia 32 2 3" xfId="3433" xr:uid="{00000000-0005-0000-0000-000003320000}"/>
    <cellStyle name="Migliaia 32 2 3 2" xfId="12121" xr:uid="{00000000-0005-0000-0000-000004320000}"/>
    <cellStyle name="Migliaia 32 2 3 2 2" xfId="15636" xr:uid="{00000000-0005-0000-0000-000005320000}"/>
    <cellStyle name="Migliaia 32 2 3 2 2 2" xfId="20982" xr:uid="{00000000-0005-0000-0000-000006320000}"/>
    <cellStyle name="Migliaia 32 2 3 2 2 3" xfId="26284" xr:uid="{00000000-0005-0000-0000-000007320000}"/>
    <cellStyle name="Migliaia 32 2 3 2 3" xfId="18331" xr:uid="{00000000-0005-0000-0000-000008320000}"/>
    <cellStyle name="Migliaia 32 2 3 2 4" xfId="23633" xr:uid="{00000000-0005-0000-0000-000009320000}"/>
    <cellStyle name="Migliaia 32 2 3 3" xfId="13973" xr:uid="{00000000-0005-0000-0000-00000A320000}"/>
    <cellStyle name="Migliaia 32 2 3 3 2" xfId="19791" xr:uid="{00000000-0005-0000-0000-00000B320000}"/>
    <cellStyle name="Migliaia 32 2 3 3 3" xfId="25093" xr:uid="{00000000-0005-0000-0000-00000C320000}"/>
    <cellStyle name="Migliaia 32 2 3 4" xfId="17140" xr:uid="{00000000-0005-0000-0000-00000D320000}"/>
    <cellStyle name="Migliaia 32 2 3 5" xfId="22442" xr:uid="{00000000-0005-0000-0000-00000E320000}"/>
    <cellStyle name="Migliaia 32 2 4" xfId="3434" xr:uid="{00000000-0005-0000-0000-00000F320000}"/>
    <cellStyle name="Migliaia 32 2 4 2" xfId="13974" xr:uid="{00000000-0005-0000-0000-000010320000}"/>
    <cellStyle name="Migliaia 32 2 4 2 2" xfId="19792" xr:uid="{00000000-0005-0000-0000-000011320000}"/>
    <cellStyle name="Migliaia 32 2 4 2 3" xfId="25094" xr:uid="{00000000-0005-0000-0000-000012320000}"/>
    <cellStyle name="Migliaia 32 2 4 3" xfId="17141" xr:uid="{00000000-0005-0000-0000-000013320000}"/>
    <cellStyle name="Migliaia 32 2 4 4" xfId="22443" xr:uid="{00000000-0005-0000-0000-000014320000}"/>
    <cellStyle name="Migliaia 32 2 5" xfId="3435" xr:uid="{00000000-0005-0000-0000-000015320000}"/>
    <cellStyle name="Migliaia 32 2 5 2" xfId="13975" xr:uid="{00000000-0005-0000-0000-000016320000}"/>
    <cellStyle name="Migliaia 32 2 5 2 2" xfId="19793" xr:uid="{00000000-0005-0000-0000-000017320000}"/>
    <cellStyle name="Migliaia 32 2 5 2 3" xfId="25095" xr:uid="{00000000-0005-0000-0000-000018320000}"/>
    <cellStyle name="Migliaia 32 2 5 3" xfId="17142" xr:uid="{00000000-0005-0000-0000-000019320000}"/>
    <cellStyle name="Migliaia 32 2 5 4" xfId="22444" xr:uid="{00000000-0005-0000-0000-00001A320000}"/>
    <cellStyle name="Migliaia 32 2 6" xfId="3436" xr:uid="{00000000-0005-0000-0000-00001B320000}"/>
    <cellStyle name="Migliaia 32 2 6 2" xfId="13976" xr:uid="{00000000-0005-0000-0000-00001C320000}"/>
    <cellStyle name="Migliaia 32 2 6 2 2" xfId="19794" xr:uid="{00000000-0005-0000-0000-00001D320000}"/>
    <cellStyle name="Migliaia 32 2 6 2 3" xfId="25096" xr:uid="{00000000-0005-0000-0000-00001E320000}"/>
    <cellStyle name="Migliaia 32 2 6 3" xfId="17143" xr:uid="{00000000-0005-0000-0000-00001F320000}"/>
    <cellStyle name="Migliaia 32 2 6 4" xfId="22445" xr:uid="{00000000-0005-0000-0000-000020320000}"/>
    <cellStyle name="Migliaia 32 2 7" xfId="3430" xr:uid="{00000000-0005-0000-0000-000021320000}"/>
    <cellStyle name="Migliaia 32 3" xfId="3437" xr:uid="{00000000-0005-0000-0000-000022320000}"/>
    <cellStyle name="Migliaia 32 3 2" xfId="3438" xr:uid="{00000000-0005-0000-0000-000023320000}"/>
    <cellStyle name="Migliaia 32 3 2 2" xfId="3439" xr:uid="{00000000-0005-0000-0000-000024320000}"/>
    <cellStyle name="Migliaia 32 3 2 2 2" xfId="3440" xr:uid="{00000000-0005-0000-0000-000025320000}"/>
    <cellStyle name="Migliaia 32 3 2 2 2 2" xfId="13977" xr:uid="{00000000-0005-0000-0000-000026320000}"/>
    <cellStyle name="Migliaia 32 3 2 2 2 2 2" xfId="19795" xr:uid="{00000000-0005-0000-0000-000027320000}"/>
    <cellStyle name="Migliaia 32 3 2 2 2 2 3" xfId="25097" xr:uid="{00000000-0005-0000-0000-000028320000}"/>
    <cellStyle name="Migliaia 32 3 2 2 2 3" xfId="17144" xr:uid="{00000000-0005-0000-0000-000029320000}"/>
    <cellStyle name="Migliaia 32 3 2 2 2 4" xfId="22446" xr:uid="{00000000-0005-0000-0000-00002A320000}"/>
    <cellStyle name="Migliaia 32 3 2 3" xfId="3441" xr:uid="{00000000-0005-0000-0000-00002B320000}"/>
    <cellStyle name="Migliaia 32 3 2 3 2" xfId="13978" xr:uid="{00000000-0005-0000-0000-00002C320000}"/>
    <cellStyle name="Migliaia 32 3 2 3 2 2" xfId="19796" xr:uid="{00000000-0005-0000-0000-00002D320000}"/>
    <cellStyle name="Migliaia 32 3 2 3 2 3" xfId="25098" xr:uid="{00000000-0005-0000-0000-00002E320000}"/>
    <cellStyle name="Migliaia 32 3 2 3 3" xfId="17145" xr:uid="{00000000-0005-0000-0000-00002F320000}"/>
    <cellStyle name="Migliaia 32 3 2 3 4" xfId="22447" xr:uid="{00000000-0005-0000-0000-000030320000}"/>
    <cellStyle name="Migliaia 32 3 2 4" xfId="3442" xr:uid="{00000000-0005-0000-0000-000031320000}"/>
    <cellStyle name="Migliaia 32 3 2 4 2" xfId="13979" xr:uid="{00000000-0005-0000-0000-000032320000}"/>
    <cellStyle name="Migliaia 32 3 2 4 2 2" xfId="19797" xr:uid="{00000000-0005-0000-0000-000033320000}"/>
    <cellStyle name="Migliaia 32 3 2 4 2 3" xfId="25099" xr:uid="{00000000-0005-0000-0000-000034320000}"/>
    <cellStyle name="Migliaia 32 3 2 4 3" xfId="17146" xr:uid="{00000000-0005-0000-0000-000035320000}"/>
    <cellStyle name="Migliaia 32 3 2 4 4" xfId="22448" xr:uid="{00000000-0005-0000-0000-000036320000}"/>
    <cellStyle name="Migliaia 32 3 2 5" xfId="3443" xr:uid="{00000000-0005-0000-0000-000037320000}"/>
    <cellStyle name="Migliaia 32 3 2 5 2" xfId="13980" xr:uid="{00000000-0005-0000-0000-000038320000}"/>
    <cellStyle name="Migliaia 32 3 2 5 2 2" xfId="19798" xr:uid="{00000000-0005-0000-0000-000039320000}"/>
    <cellStyle name="Migliaia 32 3 2 5 2 3" xfId="25100" xr:uid="{00000000-0005-0000-0000-00003A320000}"/>
    <cellStyle name="Migliaia 32 3 2 5 3" xfId="17147" xr:uid="{00000000-0005-0000-0000-00003B320000}"/>
    <cellStyle name="Migliaia 32 3 2 5 4" xfId="22449" xr:uid="{00000000-0005-0000-0000-00003C320000}"/>
    <cellStyle name="Migliaia 32 3 2 6" xfId="3444" xr:uid="{00000000-0005-0000-0000-00003D320000}"/>
    <cellStyle name="Migliaia 32 3 2 6 2" xfId="13981" xr:uid="{00000000-0005-0000-0000-00003E320000}"/>
    <cellStyle name="Migliaia 32 3 2 6 2 2" xfId="19799" xr:uid="{00000000-0005-0000-0000-00003F320000}"/>
    <cellStyle name="Migliaia 32 3 2 6 2 3" xfId="25101" xr:uid="{00000000-0005-0000-0000-000040320000}"/>
    <cellStyle name="Migliaia 32 3 2 6 3" xfId="17148" xr:uid="{00000000-0005-0000-0000-000041320000}"/>
    <cellStyle name="Migliaia 32 3 2 6 4" xfId="22450" xr:uid="{00000000-0005-0000-0000-000042320000}"/>
    <cellStyle name="Migliaia 32 3 3" xfId="3445" xr:uid="{00000000-0005-0000-0000-000043320000}"/>
    <cellStyle name="Migliaia 32 3 3 2" xfId="3446" xr:uid="{00000000-0005-0000-0000-000044320000}"/>
    <cellStyle name="Migliaia 32 3 3 2 2" xfId="13983" xr:uid="{00000000-0005-0000-0000-000045320000}"/>
    <cellStyle name="Migliaia 32 3 3 2 2 2" xfId="19801" xr:uid="{00000000-0005-0000-0000-000046320000}"/>
    <cellStyle name="Migliaia 32 3 3 2 2 3" xfId="25103" xr:uid="{00000000-0005-0000-0000-000047320000}"/>
    <cellStyle name="Migliaia 32 3 3 2 3" xfId="17150" xr:uid="{00000000-0005-0000-0000-000048320000}"/>
    <cellStyle name="Migliaia 32 3 3 2 4" xfId="22452" xr:uid="{00000000-0005-0000-0000-000049320000}"/>
    <cellStyle name="Migliaia 32 3 3 3" xfId="3447" xr:uid="{00000000-0005-0000-0000-00004A320000}"/>
    <cellStyle name="Migliaia 32 3 3 3 2" xfId="13984" xr:uid="{00000000-0005-0000-0000-00004B320000}"/>
    <cellStyle name="Migliaia 32 3 3 3 2 2" xfId="19802" xr:uid="{00000000-0005-0000-0000-00004C320000}"/>
    <cellStyle name="Migliaia 32 3 3 3 2 3" xfId="25104" xr:uid="{00000000-0005-0000-0000-00004D320000}"/>
    <cellStyle name="Migliaia 32 3 3 3 3" xfId="17151" xr:uid="{00000000-0005-0000-0000-00004E320000}"/>
    <cellStyle name="Migliaia 32 3 3 3 4" xfId="22453" xr:uid="{00000000-0005-0000-0000-00004F320000}"/>
    <cellStyle name="Migliaia 32 3 3 4" xfId="3448" xr:uid="{00000000-0005-0000-0000-000050320000}"/>
    <cellStyle name="Migliaia 32 3 3 4 2" xfId="13985" xr:uid="{00000000-0005-0000-0000-000051320000}"/>
    <cellStyle name="Migliaia 32 3 3 4 2 2" xfId="19803" xr:uid="{00000000-0005-0000-0000-000052320000}"/>
    <cellStyle name="Migliaia 32 3 3 4 2 3" xfId="25105" xr:uid="{00000000-0005-0000-0000-000053320000}"/>
    <cellStyle name="Migliaia 32 3 3 4 3" xfId="17152" xr:uid="{00000000-0005-0000-0000-000054320000}"/>
    <cellStyle name="Migliaia 32 3 3 4 4" xfId="22454" xr:uid="{00000000-0005-0000-0000-000055320000}"/>
    <cellStyle name="Migliaia 32 3 3 5" xfId="3449" xr:uid="{00000000-0005-0000-0000-000056320000}"/>
    <cellStyle name="Migliaia 32 3 3 5 2" xfId="13986" xr:uid="{00000000-0005-0000-0000-000057320000}"/>
    <cellStyle name="Migliaia 32 3 3 5 2 2" xfId="19804" xr:uid="{00000000-0005-0000-0000-000058320000}"/>
    <cellStyle name="Migliaia 32 3 3 5 2 3" xfId="25106" xr:uid="{00000000-0005-0000-0000-000059320000}"/>
    <cellStyle name="Migliaia 32 3 3 5 3" xfId="17153" xr:uid="{00000000-0005-0000-0000-00005A320000}"/>
    <cellStyle name="Migliaia 32 3 3 5 4" xfId="22455" xr:uid="{00000000-0005-0000-0000-00005B320000}"/>
    <cellStyle name="Migliaia 32 3 3 6" xfId="13982" xr:uid="{00000000-0005-0000-0000-00005C320000}"/>
    <cellStyle name="Migliaia 32 3 3 6 2" xfId="19800" xr:uid="{00000000-0005-0000-0000-00005D320000}"/>
    <cellStyle name="Migliaia 32 3 3 6 3" xfId="25102" xr:uid="{00000000-0005-0000-0000-00005E320000}"/>
    <cellStyle name="Migliaia 32 3 3 7" xfId="17149" xr:uid="{00000000-0005-0000-0000-00005F320000}"/>
    <cellStyle name="Migliaia 32 3 3 8" xfId="22451" xr:uid="{00000000-0005-0000-0000-000060320000}"/>
    <cellStyle name="Migliaia 32 3 4" xfId="3450" xr:uid="{00000000-0005-0000-0000-000061320000}"/>
    <cellStyle name="Migliaia 32 3 4 2" xfId="12122" xr:uid="{00000000-0005-0000-0000-000062320000}"/>
    <cellStyle name="Migliaia 32 3 4 3" xfId="12123" xr:uid="{00000000-0005-0000-0000-000063320000}"/>
    <cellStyle name="Migliaia 32 3 4 3 2" xfId="15637" xr:uid="{00000000-0005-0000-0000-000064320000}"/>
    <cellStyle name="Migliaia 32 3 4 3 2 2" xfId="20983" xr:uid="{00000000-0005-0000-0000-000065320000}"/>
    <cellStyle name="Migliaia 32 3 4 3 2 3" xfId="26285" xr:uid="{00000000-0005-0000-0000-000066320000}"/>
    <cellStyle name="Migliaia 32 3 4 3 3" xfId="18332" xr:uid="{00000000-0005-0000-0000-000067320000}"/>
    <cellStyle name="Migliaia 32 3 4 3 4" xfId="23634" xr:uid="{00000000-0005-0000-0000-000068320000}"/>
    <cellStyle name="Migliaia 32 3 4 4" xfId="13987" xr:uid="{00000000-0005-0000-0000-000069320000}"/>
    <cellStyle name="Migliaia 32 3 4 4 2" xfId="19805" xr:uid="{00000000-0005-0000-0000-00006A320000}"/>
    <cellStyle name="Migliaia 32 3 4 4 3" xfId="25107" xr:uid="{00000000-0005-0000-0000-00006B320000}"/>
    <cellStyle name="Migliaia 32 3 4 5" xfId="17154" xr:uid="{00000000-0005-0000-0000-00006C320000}"/>
    <cellStyle name="Migliaia 32 3 4 6" xfId="22456" xr:uid="{00000000-0005-0000-0000-00006D320000}"/>
    <cellStyle name="Migliaia 32 3 5" xfId="3451" xr:uid="{00000000-0005-0000-0000-00006E320000}"/>
    <cellStyle name="Migliaia 32 3 5 2" xfId="12124" xr:uid="{00000000-0005-0000-0000-00006F320000}"/>
    <cellStyle name="Migliaia 32 3 5 2 2" xfId="15638" xr:uid="{00000000-0005-0000-0000-000070320000}"/>
    <cellStyle name="Migliaia 32 3 5 2 2 2" xfId="20984" xr:uid="{00000000-0005-0000-0000-000071320000}"/>
    <cellStyle name="Migliaia 32 3 5 2 2 3" xfId="26286" xr:uid="{00000000-0005-0000-0000-000072320000}"/>
    <cellStyle name="Migliaia 32 3 5 2 3" xfId="18333" xr:uid="{00000000-0005-0000-0000-000073320000}"/>
    <cellStyle name="Migliaia 32 3 5 2 4" xfId="23635" xr:uid="{00000000-0005-0000-0000-000074320000}"/>
    <cellStyle name="Migliaia 32 3 5 3" xfId="13988" xr:uid="{00000000-0005-0000-0000-000075320000}"/>
    <cellStyle name="Migliaia 32 3 5 3 2" xfId="19806" xr:uid="{00000000-0005-0000-0000-000076320000}"/>
    <cellStyle name="Migliaia 32 3 5 3 3" xfId="25108" xr:uid="{00000000-0005-0000-0000-000077320000}"/>
    <cellStyle name="Migliaia 32 3 5 4" xfId="17155" xr:uid="{00000000-0005-0000-0000-000078320000}"/>
    <cellStyle name="Migliaia 32 3 5 5" xfId="22457" xr:uid="{00000000-0005-0000-0000-000079320000}"/>
    <cellStyle name="Migliaia 32 3 6" xfId="3452" xr:uid="{00000000-0005-0000-0000-00007A320000}"/>
    <cellStyle name="Migliaia 32 3 6 2" xfId="13989" xr:uid="{00000000-0005-0000-0000-00007B320000}"/>
    <cellStyle name="Migliaia 32 3 6 2 2" xfId="19807" xr:uid="{00000000-0005-0000-0000-00007C320000}"/>
    <cellStyle name="Migliaia 32 3 6 2 3" xfId="25109" xr:uid="{00000000-0005-0000-0000-00007D320000}"/>
    <cellStyle name="Migliaia 32 3 6 3" xfId="17156" xr:uid="{00000000-0005-0000-0000-00007E320000}"/>
    <cellStyle name="Migliaia 32 3 6 4" xfId="22458" xr:uid="{00000000-0005-0000-0000-00007F320000}"/>
    <cellStyle name="Migliaia 32 3 7" xfId="3453" xr:uid="{00000000-0005-0000-0000-000080320000}"/>
    <cellStyle name="Migliaia 32 3 7 2" xfId="13990" xr:uid="{00000000-0005-0000-0000-000081320000}"/>
    <cellStyle name="Migliaia 32 3 7 2 2" xfId="19808" xr:uid="{00000000-0005-0000-0000-000082320000}"/>
    <cellStyle name="Migliaia 32 3 7 2 3" xfId="25110" xr:uid="{00000000-0005-0000-0000-000083320000}"/>
    <cellStyle name="Migliaia 32 3 7 3" xfId="17157" xr:uid="{00000000-0005-0000-0000-000084320000}"/>
    <cellStyle name="Migliaia 32 3 7 4" xfId="22459" xr:uid="{00000000-0005-0000-0000-000085320000}"/>
    <cellStyle name="Migliaia 32 3 8" xfId="3454" xr:uid="{00000000-0005-0000-0000-000086320000}"/>
    <cellStyle name="Migliaia 32 3 8 2" xfId="13991" xr:uid="{00000000-0005-0000-0000-000087320000}"/>
    <cellStyle name="Migliaia 32 3 8 2 2" xfId="19809" xr:uid="{00000000-0005-0000-0000-000088320000}"/>
    <cellStyle name="Migliaia 32 3 8 2 3" xfId="25111" xr:uid="{00000000-0005-0000-0000-000089320000}"/>
    <cellStyle name="Migliaia 32 3 8 3" xfId="17158" xr:uid="{00000000-0005-0000-0000-00008A320000}"/>
    <cellStyle name="Migliaia 32 3 8 4" xfId="22460" xr:uid="{00000000-0005-0000-0000-00008B320000}"/>
    <cellStyle name="Migliaia 32 4" xfId="3455" xr:uid="{00000000-0005-0000-0000-00008C320000}"/>
    <cellStyle name="Migliaia 32 4 2" xfId="3456" xr:uid="{00000000-0005-0000-0000-00008D320000}"/>
    <cellStyle name="Migliaia 32 4 2 2" xfId="3457" xr:uid="{00000000-0005-0000-0000-00008E320000}"/>
    <cellStyle name="Migliaia 32 4 2 2 2" xfId="13992" xr:uid="{00000000-0005-0000-0000-00008F320000}"/>
    <cellStyle name="Migliaia 32 4 2 2 2 2" xfId="19810" xr:uid="{00000000-0005-0000-0000-000090320000}"/>
    <cellStyle name="Migliaia 32 4 2 2 2 3" xfId="25112" xr:uid="{00000000-0005-0000-0000-000091320000}"/>
    <cellStyle name="Migliaia 32 4 2 2 3" xfId="17159" xr:uid="{00000000-0005-0000-0000-000092320000}"/>
    <cellStyle name="Migliaia 32 4 2 2 4" xfId="22461" xr:uid="{00000000-0005-0000-0000-000093320000}"/>
    <cellStyle name="Migliaia 32 4 2 3" xfId="3458" xr:uid="{00000000-0005-0000-0000-000094320000}"/>
    <cellStyle name="Migliaia 32 4 2 3 2" xfId="13993" xr:uid="{00000000-0005-0000-0000-000095320000}"/>
    <cellStyle name="Migliaia 32 4 2 3 2 2" xfId="19811" xr:uid="{00000000-0005-0000-0000-000096320000}"/>
    <cellStyle name="Migliaia 32 4 2 3 2 3" xfId="25113" xr:uid="{00000000-0005-0000-0000-000097320000}"/>
    <cellStyle name="Migliaia 32 4 2 3 3" xfId="17160" xr:uid="{00000000-0005-0000-0000-000098320000}"/>
    <cellStyle name="Migliaia 32 4 2 3 4" xfId="22462" xr:uid="{00000000-0005-0000-0000-000099320000}"/>
    <cellStyle name="Migliaia 32 4 3" xfId="3459" xr:uid="{00000000-0005-0000-0000-00009A320000}"/>
    <cellStyle name="Migliaia 32 4 3 2" xfId="13994" xr:uid="{00000000-0005-0000-0000-00009B320000}"/>
    <cellStyle name="Migliaia 32 4 3 2 2" xfId="19812" xr:uid="{00000000-0005-0000-0000-00009C320000}"/>
    <cellStyle name="Migliaia 32 4 3 2 3" xfId="25114" xr:uid="{00000000-0005-0000-0000-00009D320000}"/>
    <cellStyle name="Migliaia 32 4 3 3" xfId="17161" xr:uid="{00000000-0005-0000-0000-00009E320000}"/>
    <cellStyle name="Migliaia 32 4 3 4" xfId="22463" xr:uid="{00000000-0005-0000-0000-00009F320000}"/>
    <cellStyle name="Migliaia 32 4 4" xfId="3460" xr:uid="{00000000-0005-0000-0000-0000A0320000}"/>
    <cellStyle name="Migliaia 32 4 4 2" xfId="13995" xr:uid="{00000000-0005-0000-0000-0000A1320000}"/>
    <cellStyle name="Migliaia 32 4 4 2 2" xfId="19813" xr:uid="{00000000-0005-0000-0000-0000A2320000}"/>
    <cellStyle name="Migliaia 32 4 4 2 3" xfId="25115" xr:uid="{00000000-0005-0000-0000-0000A3320000}"/>
    <cellStyle name="Migliaia 32 4 4 3" xfId="17162" xr:uid="{00000000-0005-0000-0000-0000A4320000}"/>
    <cellStyle name="Migliaia 32 4 4 4" xfId="22464" xr:uid="{00000000-0005-0000-0000-0000A5320000}"/>
    <cellStyle name="Migliaia 32 4 5" xfId="3461" xr:uid="{00000000-0005-0000-0000-0000A6320000}"/>
    <cellStyle name="Migliaia 32 4 5 2" xfId="13996" xr:uid="{00000000-0005-0000-0000-0000A7320000}"/>
    <cellStyle name="Migliaia 32 4 5 2 2" xfId="19814" xr:uid="{00000000-0005-0000-0000-0000A8320000}"/>
    <cellStyle name="Migliaia 32 4 5 2 3" xfId="25116" xr:uid="{00000000-0005-0000-0000-0000A9320000}"/>
    <cellStyle name="Migliaia 32 4 5 3" xfId="17163" xr:uid="{00000000-0005-0000-0000-0000AA320000}"/>
    <cellStyle name="Migliaia 32 4 5 4" xfId="22465" xr:uid="{00000000-0005-0000-0000-0000AB320000}"/>
    <cellStyle name="Migliaia 32 4 6" xfId="3462" xr:uid="{00000000-0005-0000-0000-0000AC320000}"/>
    <cellStyle name="Migliaia 32 4 6 2" xfId="13997" xr:uid="{00000000-0005-0000-0000-0000AD320000}"/>
    <cellStyle name="Migliaia 32 4 6 2 2" xfId="19815" xr:uid="{00000000-0005-0000-0000-0000AE320000}"/>
    <cellStyle name="Migliaia 32 4 6 2 3" xfId="25117" xr:uid="{00000000-0005-0000-0000-0000AF320000}"/>
    <cellStyle name="Migliaia 32 4 6 3" xfId="17164" xr:uid="{00000000-0005-0000-0000-0000B0320000}"/>
    <cellStyle name="Migliaia 32 4 6 4" xfId="22466" xr:uid="{00000000-0005-0000-0000-0000B1320000}"/>
    <cellStyle name="Migliaia 32 4 7" xfId="3463" xr:uid="{00000000-0005-0000-0000-0000B2320000}"/>
    <cellStyle name="Migliaia 32 4 7 2" xfId="13998" xr:uid="{00000000-0005-0000-0000-0000B3320000}"/>
    <cellStyle name="Migliaia 32 4 7 2 2" xfId="19816" xr:uid="{00000000-0005-0000-0000-0000B4320000}"/>
    <cellStyle name="Migliaia 32 4 7 2 3" xfId="25118" xr:uid="{00000000-0005-0000-0000-0000B5320000}"/>
    <cellStyle name="Migliaia 32 4 7 3" xfId="17165" xr:uid="{00000000-0005-0000-0000-0000B6320000}"/>
    <cellStyle name="Migliaia 32 4 7 4" xfId="22467" xr:uid="{00000000-0005-0000-0000-0000B7320000}"/>
    <cellStyle name="Migliaia 32 5" xfId="3464" xr:uid="{00000000-0005-0000-0000-0000B8320000}"/>
    <cellStyle name="Migliaia 32 5 2" xfId="3465" xr:uid="{00000000-0005-0000-0000-0000B9320000}"/>
    <cellStyle name="Migliaia 32 5 2 2" xfId="13999" xr:uid="{00000000-0005-0000-0000-0000BA320000}"/>
    <cellStyle name="Migliaia 32 5 2 2 2" xfId="19817" xr:uid="{00000000-0005-0000-0000-0000BB320000}"/>
    <cellStyle name="Migliaia 32 5 2 2 3" xfId="25119" xr:uid="{00000000-0005-0000-0000-0000BC320000}"/>
    <cellStyle name="Migliaia 32 5 2 3" xfId="17166" xr:uid="{00000000-0005-0000-0000-0000BD320000}"/>
    <cellStyle name="Migliaia 32 5 2 4" xfId="22468" xr:uid="{00000000-0005-0000-0000-0000BE320000}"/>
    <cellStyle name="Migliaia 32 5 3" xfId="3466" xr:uid="{00000000-0005-0000-0000-0000BF320000}"/>
    <cellStyle name="Migliaia 32 5 3 2" xfId="14000" xr:uid="{00000000-0005-0000-0000-0000C0320000}"/>
    <cellStyle name="Migliaia 32 5 3 2 2" xfId="19818" xr:uid="{00000000-0005-0000-0000-0000C1320000}"/>
    <cellStyle name="Migliaia 32 5 3 2 3" xfId="25120" xr:uid="{00000000-0005-0000-0000-0000C2320000}"/>
    <cellStyle name="Migliaia 32 5 3 3" xfId="17167" xr:uid="{00000000-0005-0000-0000-0000C3320000}"/>
    <cellStyle name="Migliaia 32 5 3 4" xfId="22469" xr:uid="{00000000-0005-0000-0000-0000C4320000}"/>
    <cellStyle name="Migliaia 32 5 4" xfId="3467" xr:uid="{00000000-0005-0000-0000-0000C5320000}"/>
    <cellStyle name="Migliaia 32 5 4 2" xfId="14001" xr:uid="{00000000-0005-0000-0000-0000C6320000}"/>
    <cellStyle name="Migliaia 32 5 4 2 2" xfId="19819" xr:uid="{00000000-0005-0000-0000-0000C7320000}"/>
    <cellStyle name="Migliaia 32 5 4 2 3" xfId="25121" xr:uid="{00000000-0005-0000-0000-0000C8320000}"/>
    <cellStyle name="Migliaia 32 5 4 3" xfId="17168" xr:uid="{00000000-0005-0000-0000-0000C9320000}"/>
    <cellStyle name="Migliaia 32 5 4 4" xfId="22470" xr:uid="{00000000-0005-0000-0000-0000CA320000}"/>
    <cellStyle name="Migliaia 32 5 5" xfId="3468" xr:uid="{00000000-0005-0000-0000-0000CB320000}"/>
    <cellStyle name="Migliaia 32 5 5 2" xfId="14002" xr:uid="{00000000-0005-0000-0000-0000CC320000}"/>
    <cellStyle name="Migliaia 32 5 5 2 2" xfId="19820" xr:uid="{00000000-0005-0000-0000-0000CD320000}"/>
    <cellStyle name="Migliaia 32 5 5 2 3" xfId="25122" xr:uid="{00000000-0005-0000-0000-0000CE320000}"/>
    <cellStyle name="Migliaia 32 5 5 3" xfId="17169" xr:uid="{00000000-0005-0000-0000-0000CF320000}"/>
    <cellStyle name="Migliaia 32 5 5 4" xfId="22471" xr:uid="{00000000-0005-0000-0000-0000D0320000}"/>
    <cellStyle name="Migliaia 32 5 6" xfId="3469" xr:uid="{00000000-0005-0000-0000-0000D1320000}"/>
    <cellStyle name="Migliaia 32 5 6 2" xfId="14003" xr:uid="{00000000-0005-0000-0000-0000D2320000}"/>
    <cellStyle name="Migliaia 32 5 6 2 2" xfId="19821" xr:uid="{00000000-0005-0000-0000-0000D3320000}"/>
    <cellStyle name="Migliaia 32 5 6 2 3" xfId="25123" xr:uid="{00000000-0005-0000-0000-0000D4320000}"/>
    <cellStyle name="Migliaia 32 5 6 3" xfId="17170" xr:uid="{00000000-0005-0000-0000-0000D5320000}"/>
    <cellStyle name="Migliaia 32 5 6 4" xfId="22472" xr:uid="{00000000-0005-0000-0000-0000D6320000}"/>
    <cellStyle name="Migliaia 32 6" xfId="3470" xr:uid="{00000000-0005-0000-0000-0000D7320000}"/>
    <cellStyle name="Migliaia 32 6 2" xfId="12125" xr:uid="{00000000-0005-0000-0000-0000D8320000}"/>
    <cellStyle name="Migliaia 32 6 3" xfId="12126" xr:uid="{00000000-0005-0000-0000-0000D9320000}"/>
    <cellStyle name="Migliaia 32 6 3 2" xfId="15639" xr:uid="{00000000-0005-0000-0000-0000DA320000}"/>
    <cellStyle name="Migliaia 32 6 3 2 2" xfId="20985" xr:uid="{00000000-0005-0000-0000-0000DB320000}"/>
    <cellStyle name="Migliaia 32 6 3 2 3" xfId="26287" xr:uid="{00000000-0005-0000-0000-0000DC320000}"/>
    <cellStyle name="Migliaia 32 6 3 3" xfId="18334" xr:uid="{00000000-0005-0000-0000-0000DD320000}"/>
    <cellStyle name="Migliaia 32 6 3 4" xfId="23636" xr:uid="{00000000-0005-0000-0000-0000DE320000}"/>
    <cellStyle name="Migliaia 32 6 4" xfId="14004" xr:uid="{00000000-0005-0000-0000-0000DF320000}"/>
    <cellStyle name="Migliaia 32 6 4 2" xfId="19822" xr:uid="{00000000-0005-0000-0000-0000E0320000}"/>
    <cellStyle name="Migliaia 32 6 4 3" xfId="25124" xr:uid="{00000000-0005-0000-0000-0000E1320000}"/>
    <cellStyle name="Migliaia 32 6 5" xfId="17171" xr:uid="{00000000-0005-0000-0000-0000E2320000}"/>
    <cellStyle name="Migliaia 32 6 6" xfId="22473" xr:uid="{00000000-0005-0000-0000-0000E3320000}"/>
    <cellStyle name="Migliaia 32 7" xfId="3471" xr:uid="{00000000-0005-0000-0000-0000E4320000}"/>
    <cellStyle name="Migliaia 32 7 2" xfId="12127" xr:uid="{00000000-0005-0000-0000-0000E5320000}"/>
    <cellStyle name="Migliaia 32 7 2 2" xfId="15640" xr:uid="{00000000-0005-0000-0000-0000E6320000}"/>
    <cellStyle name="Migliaia 32 7 2 2 2" xfId="20986" xr:uid="{00000000-0005-0000-0000-0000E7320000}"/>
    <cellStyle name="Migliaia 32 7 2 2 3" xfId="26288" xr:uid="{00000000-0005-0000-0000-0000E8320000}"/>
    <cellStyle name="Migliaia 32 7 2 3" xfId="18335" xr:uid="{00000000-0005-0000-0000-0000E9320000}"/>
    <cellStyle name="Migliaia 32 7 2 4" xfId="23637" xr:uid="{00000000-0005-0000-0000-0000EA320000}"/>
    <cellStyle name="Migliaia 32 7 3" xfId="14005" xr:uid="{00000000-0005-0000-0000-0000EB320000}"/>
    <cellStyle name="Migliaia 32 7 3 2" xfId="19823" xr:uid="{00000000-0005-0000-0000-0000EC320000}"/>
    <cellStyle name="Migliaia 32 7 3 3" xfId="25125" xr:uid="{00000000-0005-0000-0000-0000ED320000}"/>
    <cellStyle name="Migliaia 32 7 4" xfId="17172" xr:uid="{00000000-0005-0000-0000-0000EE320000}"/>
    <cellStyle name="Migliaia 32 7 5" xfId="22474" xr:uid="{00000000-0005-0000-0000-0000EF320000}"/>
    <cellStyle name="Migliaia 32 8" xfId="3472" xr:uid="{00000000-0005-0000-0000-0000F0320000}"/>
    <cellStyle name="Migliaia 32 8 2" xfId="12128" xr:uid="{00000000-0005-0000-0000-0000F1320000}"/>
    <cellStyle name="Migliaia 32 8 2 2" xfId="15641" xr:uid="{00000000-0005-0000-0000-0000F2320000}"/>
    <cellStyle name="Migliaia 32 8 2 2 2" xfId="20987" xr:uid="{00000000-0005-0000-0000-0000F3320000}"/>
    <cellStyle name="Migliaia 32 8 2 2 3" xfId="26289" xr:uid="{00000000-0005-0000-0000-0000F4320000}"/>
    <cellStyle name="Migliaia 32 8 2 3" xfId="18336" xr:uid="{00000000-0005-0000-0000-0000F5320000}"/>
    <cellStyle name="Migliaia 32 8 2 4" xfId="23638" xr:uid="{00000000-0005-0000-0000-0000F6320000}"/>
    <cellStyle name="Migliaia 32 8 3" xfId="14006" xr:uid="{00000000-0005-0000-0000-0000F7320000}"/>
    <cellStyle name="Migliaia 32 8 3 2" xfId="19824" xr:uid="{00000000-0005-0000-0000-0000F8320000}"/>
    <cellStyle name="Migliaia 32 8 3 3" xfId="25126" xr:uid="{00000000-0005-0000-0000-0000F9320000}"/>
    <cellStyle name="Migliaia 32 8 4" xfId="17173" xr:uid="{00000000-0005-0000-0000-0000FA320000}"/>
    <cellStyle name="Migliaia 32 8 5" xfId="22475" xr:uid="{00000000-0005-0000-0000-0000FB320000}"/>
    <cellStyle name="Migliaia 32 9" xfId="3473" xr:uid="{00000000-0005-0000-0000-0000FC320000}"/>
    <cellStyle name="Migliaia 32 9 2" xfId="14007" xr:uid="{00000000-0005-0000-0000-0000FD320000}"/>
    <cellStyle name="Migliaia 32 9 2 2" xfId="19825" xr:uid="{00000000-0005-0000-0000-0000FE320000}"/>
    <cellStyle name="Migliaia 32 9 2 3" xfId="25127" xr:uid="{00000000-0005-0000-0000-0000FF320000}"/>
    <cellStyle name="Migliaia 32 9 3" xfId="17174" xr:uid="{00000000-0005-0000-0000-000000330000}"/>
    <cellStyle name="Migliaia 32 9 4" xfId="22476" xr:uid="{00000000-0005-0000-0000-000001330000}"/>
    <cellStyle name="Migliaia 33" xfId="302" xr:uid="{00000000-0005-0000-0000-000002330000}"/>
    <cellStyle name="Migliaia 33 10" xfId="14008" xr:uid="{00000000-0005-0000-0000-000003330000}"/>
    <cellStyle name="Migliaia 33 10 2" xfId="19826" xr:uid="{00000000-0005-0000-0000-000004330000}"/>
    <cellStyle name="Migliaia 33 10 3" xfId="25128" xr:uid="{00000000-0005-0000-0000-000005330000}"/>
    <cellStyle name="Migliaia 33 11" xfId="17175" xr:uid="{00000000-0005-0000-0000-000006330000}"/>
    <cellStyle name="Migliaia 33 12" xfId="22477" xr:uid="{00000000-0005-0000-0000-000007330000}"/>
    <cellStyle name="Migliaia 33 13" xfId="3474" xr:uid="{00000000-0005-0000-0000-000008330000}"/>
    <cellStyle name="Migliaia 33 2" xfId="303" xr:uid="{00000000-0005-0000-0000-000009330000}"/>
    <cellStyle name="Migliaia 33 2 2" xfId="3476" xr:uid="{00000000-0005-0000-0000-00000A330000}"/>
    <cellStyle name="Migliaia 33 2 2 2" xfId="3477" xr:uid="{00000000-0005-0000-0000-00000B330000}"/>
    <cellStyle name="Migliaia 33 2 2 2 2" xfId="14009" xr:uid="{00000000-0005-0000-0000-00000C330000}"/>
    <cellStyle name="Migliaia 33 2 2 2 2 2" xfId="19827" xr:uid="{00000000-0005-0000-0000-00000D330000}"/>
    <cellStyle name="Migliaia 33 2 2 2 2 3" xfId="25129" xr:uid="{00000000-0005-0000-0000-00000E330000}"/>
    <cellStyle name="Migliaia 33 2 2 2 3" xfId="17176" xr:uid="{00000000-0005-0000-0000-00000F330000}"/>
    <cellStyle name="Migliaia 33 2 2 2 4" xfId="22478" xr:uid="{00000000-0005-0000-0000-000010330000}"/>
    <cellStyle name="Migliaia 33 2 2 3" xfId="12129" xr:uid="{00000000-0005-0000-0000-000011330000}"/>
    <cellStyle name="Migliaia 33 2 2 3 2" xfId="15642" xr:uid="{00000000-0005-0000-0000-000012330000}"/>
    <cellStyle name="Migliaia 33 2 2 3 2 2" xfId="20988" xr:uid="{00000000-0005-0000-0000-000013330000}"/>
    <cellStyle name="Migliaia 33 2 2 3 2 3" xfId="26290" xr:uid="{00000000-0005-0000-0000-000014330000}"/>
    <cellStyle name="Migliaia 33 2 2 3 3" xfId="18337" xr:uid="{00000000-0005-0000-0000-000015330000}"/>
    <cellStyle name="Migliaia 33 2 2 3 4" xfId="23639" xr:uid="{00000000-0005-0000-0000-000016330000}"/>
    <cellStyle name="Migliaia 33 2 3" xfId="3478" xr:uid="{00000000-0005-0000-0000-000017330000}"/>
    <cellStyle name="Migliaia 33 2 3 2" xfId="12130" xr:uid="{00000000-0005-0000-0000-000018330000}"/>
    <cellStyle name="Migliaia 33 2 3 2 2" xfId="15643" xr:uid="{00000000-0005-0000-0000-000019330000}"/>
    <cellStyle name="Migliaia 33 2 3 2 2 2" xfId="20989" xr:uid="{00000000-0005-0000-0000-00001A330000}"/>
    <cellStyle name="Migliaia 33 2 3 2 2 3" xfId="26291" xr:uid="{00000000-0005-0000-0000-00001B330000}"/>
    <cellStyle name="Migliaia 33 2 3 2 3" xfId="18338" xr:uid="{00000000-0005-0000-0000-00001C330000}"/>
    <cellStyle name="Migliaia 33 2 3 2 4" xfId="23640" xr:uid="{00000000-0005-0000-0000-00001D330000}"/>
    <cellStyle name="Migliaia 33 2 3 3" xfId="14010" xr:uid="{00000000-0005-0000-0000-00001E330000}"/>
    <cellStyle name="Migliaia 33 2 3 3 2" xfId="19828" xr:uid="{00000000-0005-0000-0000-00001F330000}"/>
    <cellStyle name="Migliaia 33 2 3 3 3" xfId="25130" xr:uid="{00000000-0005-0000-0000-000020330000}"/>
    <cellStyle name="Migliaia 33 2 3 4" xfId="17177" xr:uid="{00000000-0005-0000-0000-000021330000}"/>
    <cellStyle name="Migliaia 33 2 3 5" xfId="22479" xr:uid="{00000000-0005-0000-0000-000022330000}"/>
    <cellStyle name="Migliaia 33 2 4" xfId="3479" xr:uid="{00000000-0005-0000-0000-000023330000}"/>
    <cellStyle name="Migliaia 33 2 4 2" xfId="14011" xr:uid="{00000000-0005-0000-0000-000024330000}"/>
    <cellStyle name="Migliaia 33 2 4 2 2" xfId="19829" xr:uid="{00000000-0005-0000-0000-000025330000}"/>
    <cellStyle name="Migliaia 33 2 4 2 3" xfId="25131" xr:uid="{00000000-0005-0000-0000-000026330000}"/>
    <cellStyle name="Migliaia 33 2 4 3" xfId="17178" xr:uid="{00000000-0005-0000-0000-000027330000}"/>
    <cellStyle name="Migliaia 33 2 4 4" xfId="22480" xr:uid="{00000000-0005-0000-0000-000028330000}"/>
    <cellStyle name="Migliaia 33 2 5" xfId="3480" xr:uid="{00000000-0005-0000-0000-000029330000}"/>
    <cellStyle name="Migliaia 33 2 5 2" xfId="14012" xr:uid="{00000000-0005-0000-0000-00002A330000}"/>
    <cellStyle name="Migliaia 33 2 5 2 2" xfId="19830" xr:uid="{00000000-0005-0000-0000-00002B330000}"/>
    <cellStyle name="Migliaia 33 2 5 2 3" xfId="25132" xr:uid="{00000000-0005-0000-0000-00002C330000}"/>
    <cellStyle name="Migliaia 33 2 5 3" xfId="17179" xr:uid="{00000000-0005-0000-0000-00002D330000}"/>
    <cellStyle name="Migliaia 33 2 5 4" xfId="22481" xr:uid="{00000000-0005-0000-0000-00002E330000}"/>
    <cellStyle name="Migliaia 33 2 6" xfId="3481" xr:uid="{00000000-0005-0000-0000-00002F330000}"/>
    <cellStyle name="Migliaia 33 2 6 2" xfId="14013" xr:uid="{00000000-0005-0000-0000-000030330000}"/>
    <cellStyle name="Migliaia 33 2 6 2 2" xfId="19831" xr:uid="{00000000-0005-0000-0000-000031330000}"/>
    <cellStyle name="Migliaia 33 2 6 2 3" xfId="25133" xr:uid="{00000000-0005-0000-0000-000032330000}"/>
    <cellStyle name="Migliaia 33 2 6 3" xfId="17180" xr:uid="{00000000-0005-0000-0000-000033330000}"/>
    <cellStyle name="Migliaia 33 2 6 4" xfId="22482" xr:uid="{00000000-0005-0000-0000-000034330000}"/>
    <cellStyle name="Migliaia 33 2 7" xfId="3475" xr:uid="{00000000-0005-0000-0000-000035330000}"/>
    <cellStyle name="Migliaia 33 3" xfId="3482" xr:uid="{00000000-0005-0000-0000-000036330000}"/>
    <cellStyle name="Migliaia 33 3 2" xfId="3483" xr:uid="{00000000-0005-0000-0000-000037330000}"/>
    <cellStyle name="Migliaia 33 3 2 2" xfId="3484" xr:uid="{00000000-0005-0000-0000-000038330000}"/>
    <cellStyle name="Migliaia 33 3 2 2 2" xfId="3485" xr:uid="{00000000-0005-0000-0000-000039330000}"/>
    <cellStyle name="Migliaia 33 3 2 2 2 2" xfId="14014" xr:uid="{00000000-0005-0000-0000-00003A330000}"/>
    <cellStyle name="Migliaia 33 3 2 2 2 2 2" xfId="19832" xr:uid="{00000000-0005-0000-0000-00003B330000}"/>
    <cellStyle name="Migliaia 33 3 2 2 2 2 3" xfId="25134" xr:uid="{00000000-0005-0000-0000-00003C330000}"/>
    <cellStyle name="Migliaia 33 3 2 2 2 3" xfId="17181" xr:uid="{00000000-0005-0000-0000-00003D330000}"/>
    <cellStyle name="Migliaia 33 3 2 2 2 4" xfId="22483" xr:uid="{00000000-0005-0000-0000-00003E330000}"/>
    <cellStyle name="Migliaia 33 3 2 3" xfId="3486" xr:uid="{00000000-0005-0000-0000-00003F330000}"/>
    <cellStyle name="Migliaia 33 3 2 3 2" xfId="14015" xr:uid="{00000000-0005-0000-0000-000040330000}"/>
    <cellStyle name="Migliaia 33 3 2 3 2 2" xfId="19833" xr:uid="{00000000-0005-0000-0000-000041330000}"/>
    <cellStyle name="Migliaia 33 3 2 3 2 3" xfId="25135" xr:uid="{00000000-0005-0000-0000-000042330000}"/>
    <cellStyle name="Migliaia 33 3 2 3 3" xfId="17182" xr:uid="{00000000-0005-0000-0000-000043330000}"/>
    <cellStyle name="Migliaia 33 3 2 3 4" xfId="22484" xr:uid="{00000000-0005-0000-0000-000044330000}"/>
    <cellStyle name="Migliaia 33 3 2 4" xfId="3487" xr:uid="{00000000-0005-0000-0000-000045330000}"/>
    <cellStyle name="Migliaia 33 3 2 4 2" xfId="14016" xr:uid="{00000000-0005-0000-0000-000046330000}"/>
    <cellStyle name="Migliaia 33 3 2 4 2 2" xfId="19834" xr:uid="{00000000-0005-0000-0000-000047330000}"/>
    <cellStyle name="Migliaia 33 3 2 4 2 3" xfId="25136" xr:uid="{00000000-0005-0000-0000-000048330000}"/>
    <cellStyle name="Migliaia 33 3 2 4 3" xfId="17183" xr:uid="{00000000-0005-0000-0000-000049330000}"/>
    <cellStyle name="Migliaia 33 3 2 4 4" xfId="22485" xr:uid="{00000000-0005-0000-0000-00004A330000}"/>
    <cellStyle name="Migliaia 33 3 2 5" xfId="3488" xr:uid="{00000000-0005-0000-0000-00004B330000}"/>
    <cellStyle name="Migliaia 33 3 2 5 2" xfId="14017" xr:uid="{00000000-0005-0000-0000-00004C330000}"/>
    <cellStyle name="Migliaia 33 3 2 5 2 2" xfId="19835" xr:uid="{00000000-0005-0000-0000-00004D330000}"/>
    <cellStyle name="Migliaia 33 3 2 5 2 3" xfId="25137" xr:uid="{00000000-0005-0000-0000-00004E330000}"/>
    <cellStyle name="Migliaia 33 3 2 5 3" xfId="17184" xr:uid="{00000000-0005-0000-0000-00004F330000}"/>
    <cellStyle name="Migliaia 33 3 2 5 4" xfId="22486" xr:uid="{00000000-0005-0000-0000-000050330000}"/>
    <cellStyle name="Migliaia 33 3 2 6" xfId="3489" xr:uid="{00000000-0005-0000-0000-000051330000}"/>
    <cellStyle name="Migliaia 33 3 2 6 2" xfId="14018" xr:uid="{00000000-0005-0000-0000-000052330000}"/>
    <cellStyle name="Migliaia 33 3 2 6 2 2" xfId="19836" xr:uid="{00000000-0005-0000-0000-000053330000}"/>
    <cellStyle name="Migliaia 33 3 2 6 2 3" xfId="25138" xr:uid="{00000000-0005-0000-0000-000054330000}"/>
    <cellStyle name="Migliaia 33 3 2 6 3" xfId="17185" xr:uid="{00000000-0005-0000-0000-000055330000}"/>
    <cellStyle name="Migliaia 33 3 2 6 4" xfId="22487" xr:uid="{00000000-0005-0000-0000-000056330000}"/>
    <cellStyle name="Migliaia 33 3 3" xfId="3490" xr:uid="{00000000-0005-0000-0000-000057330000}"/>
    <cellStyle name="Migliaia 33 3 3 2" xfId="3491" xr:uid="{00000000-0005-0000-0000-000058330000}"/>
    <cellStyle name="Migliaia 33 3 3 2 2" xfId="14020" xr:uid="{00000000-0005-0000-0000-000059330000}"/>
    <cellStyle name="Migliaia 33 3 3 2 2 2" xfId="19838" xr:uid="{00000000-0005-0000-0000-00005A330000}"/>
    <cellStyle name="Migliaia 33 3 3 2 2 3" xfId="25140" xr:uid="{00000000-0005-0000-0000-00005B330000}"/>
    <cellStyle name="Migliaia 33 3 3 2 3" xfId="17187" xr:uid="{00000000-0005-0000-0000-00005C330000}"/>
    <cellStyle name="Migliaia 33 3 3 2 4" xfId="22489" xr:uid="{00000000-0005-0000-0000-00005D330000}"/>
    <cellStyle name="Migliaia 33 3 3 3" xfId="3492" xr:uid="{00000000-0005-0000-0000-00005E330000}"/>
    <cellStyle name="Migliaia 33 3 3 3 2" xfId="14021" xr:uid="{00000000-0005-0000-0000-00005F330000}"/>
    <cellStyle name="Migliaia 33 3 3 3 2 2" xfId="19839" xr:uid="{00000000-0005-0000-0000-000060330000}"/>
    <cellStyle name="Migliaia 33 3 3 3 2 3" xfId="25141" xr:uid="{00000000-0005-0000-0000-000061330000}"/>
    <cellStyle name="Migliaia 33 3 3 3 3" xfId="17188" xr:uid="{00000000-0005-0000-0000-000062330000}"/>
    <cellStyle name="Migliaia 33 3 3 3 4" xfId="22490" xr:uid="{00000000-0005-0000-0000-000063330000}"/>
    <cellStyle name="Migliaia 33 3 3 4" xfId="3493" xr:uid="{00000000-0005-0000-0000-000064330000}"/>
    <cellStyle name="Migliaia 33 3 3 4 2" xfId="14022" xr:uid="{00000000-0005-0000-0000-000065330000}"/>
    <cellStyle name="Migliaia 33 3 3 4 2 2" xfId="19840" xr:uid="{00000000-0005-0000-0000-000066330000}"/>
    <cellStyle name="Migliaia 33 3 3 4 2 3" xfId="25142" xr:uid="{00000000-0005-0000-0000-000067330000}"/>
    <cellStyle name="Migliaia 33 3 3 4 3" xfId="17189" xr:uid="{00000000-0005-0000-0000-000068330000}"/>
    <cellStyle name="Migliaia 33 3 3 4 4" xfId="22491" xr:uid="{00000000-0005-0000-0000-000069330000}"/>
    <cellStyle name="Migliaia 33 3 3 5" xfId="3494" xr:uid="{00000000-0005-0000-0000-00006A330000}"/>
    <cellStyle name="Migliaia 33 3 3 5 2" xfId="14023" xr:uid="{00000000-0005-0000-0000-00006B330000}"/>
    <cellStyle name="Migliaia 33 3 3 5 2 2" xfId="19841" xr:uid="{00000000-0005-0000-0000-00006C330000}"/>
    <cellStyle name="Migliaia 33 3 3 5 2 3" xfId="25143" xr:uid="{00000000-0005-0000-0000-00006D330000}"/>
    <cellStyle name="Migliaia 33 3 3 5 3" xfId="17190" xr:uid="{00000000-0005-0000-0000-00006E330000}"/>
    <cellStyle name="Migliaia 33 3 3 5 4" xfId="22492" xr:uid="{00000000-0005-0000-0000-00006F330000}"/>
    <cellStyle name="Migliaia 33 3 3 6" xfId="14019" xr:uid="{00000000-0005-0000-0000-000070330000}"/>
    <cellStyle name="Migliaia 33 3 3 6 2" xfId="19837" xr:uid="{00000000-0005-0000-0000-000071330000}"/>
    <cellStyle name="Migliaia 33 3 3 6 3" xfId="25139" xr:uid="{00000000-0005-0000-0000-000072330000}"/>
    <cellStyle name="Migliaia 33 3 3 7" xfId="17186" xr:uid="{00000000-0005-0000-0000-000073330000}"/>
    <cellStyle name="Migliaia 33 3 3 8" xfId="22488" xr:uid="{00000000-0005-0000-0000-000074330000}"/>
    <cellStyle name="Migliaia 33 3 4" xfId="3495" xr:uid="{00000000-0005-0000-0000-000075330000}"/>
    <cellStyle name="Migliaia 33 3 4 2" xfId="12131" xr:uid="{00000000-0005-0000-0000-000076330000}"/>
    <cellStyle name="Migliaia 33 3 4 3" xfId="12132" xr:uid="{00000000-0005-0000-0000-000077330000}"/>
    <cellStyle name="Migliaia 33 3 4 3 2" xfId="15644" xr:uid="{00000000-0005-0000-0000-000078330000}"/>
    <cellStyle name="Migliaia 33 3 4 3 2 2" xfId="20990" xr:uid="{00000000-0005-0000-0000-000079330000}"/>
    <cellStyle name="Migliaia 33 3 4 3 2 3" xfId="26292" xr:uid="{00000000-0005-0000-0000-00007A330000}"/>
    <cellStyle name="Migliaia 33 3 4 3 3" xfId="18339" xr:uid="{00000000-0005-0000-0000-00007B330000}"/>
    <cellStyle name="Migliaia 33 3 4 3 4" xfId="23641" xr:uid="{00000000-0005-0000-0000-00007C330000}"/>
    <cellStyle name="Migliaia 33 3 4 4" xfId="14024" xr:uid="{00000000-0005-0000-0000-00007D330000}"/>
    <cellStyle name="Migliaia 33 3 4 4 2" xfId="19842" xr:uid="{00000000-0005-0000-0000-00007E330000}"/>
    <cellStyle name="Migliaia 33 3 4 4 3" xfId="25144" xr:uid="{00000000-0005-0000-0000-00007F330000}"/>
    <cellStyle name="Migliaia 33 3 4 5" xfId="17191" xr:uid="{00000000-0005-0000-0000-000080330000}"/>
    <cellStyle name="Migliaia 33 3 4 6" xfId="22493" xr:uid="{00000000-0005-0000-0000-000081330000}"/>
    <cellStyle name="Migliaia 33 3 5" xfId="3496" xr:uid="{00000000-0005-0000-0000-000082330000}"/>
    <cellStyle name="Migliaia 33 3 5 2" xfId="12133" xr:uid="{00000000-0005-0000-0000-000083330000}"/>
    <cellStyle name="Migliaia 33 3 5 2 2" xfId="15645" xr:uid="{00000000-0005-0000-0000-000084330000}"/>
    <cellStyle name="Migliaia 33 3 5 2 2 2" xfId="20991" xr:uid="{00000000-0005-0000-0000-000085330000}"/>
    <cellStyle name="Migliaia 33 3 5 2 2 3" xfId="26293" xr:uid="{00000000-0005-0000-0000-000086330000}"/>
    <cellStyle name="Migliaia 33 3 5 2 3" xfId="18340" xr:uid="{00000000-0005-0000-0000-000087330000}"/>
    <cellStyle name="Migliaia 33 3 5 2 4" xfId="23642" xr:uid="{00000000-0005-0000-0000-000088330000}"/>
    <cellStyle name="Migliaia 33 3 5 3" xfId="14025" xr:uid="{00000000-0005-0000-0000-000089330000}"/>
    <cellStyle name="Migliaia 33 3 5 3 2" xfId="19843" xr:uid="{00000000-0005-0000-0000-00008A330000}"/>
    <cellStyle name="Migliaia 33 3 5 3 3" xfId="25145" xr:uid="{00000000-0005-0000-0000-00008B330000}"/>
    <cellStyle name="Migliaia 33 3 5 4" xfId="17192" xr:uid="{00000000-0005-0000-0000-00008C330000}"/>
    <cellStyle name="Migliaia 33 3 5 5" xfId="22494" xr:uid="{00000000-0005-0000-0000-00008D330000}"/>
    <cellStyle name="Migliaia 33 3 6" xfId="3497" xr:uid="{00000000-0005-0000-0000-00008E330000}"/>
    <cellStyle name="Migliaia 33 3 6 2" xfId="14026" xr:uid="{00000000-0005-0000-0000-00008F330000}"/>
    <cellStyle name="Migliaia 33 3 6 2 2" xfId="19844" xr:uid="{00000000-0005-0000-0000-000090330000}"/>
    <cellStyle name="Migliaia 33 3 6 2 3" xfId="25146" xr:uid="{00000000-0005-0000-0000-000091330000}"/>
    <cellStyle name="Migliaia 33 3 6 3" xfId="17193" xr:uid="{00000000-0005-0000-0000-000092330000}"/>
    <cellStyle name="Migliaia 33 3 6 4" xfId="22495" xr:uid="{00000000-0005-0000-0000-000093330000}"/>
    <cellStyle name="Migliaia 33 3 7" xfId="3498" xr:uid="{00000000-0005-0000-0000-000094330000}"/>
    <cellStyle name="Migliaia 33 3 7 2" xfId="14027" xr:uid="{00000000-0005-0000-0000-000095330000}"/>
    <cellStyle name="Migliaia 33 3 7 2 2" xfId="19845" xr:uid="{00000000-0005-0000-0000-000096330000}"/>
    <cellStyle name="Migliaia 33 3 7 2 3" xfId="25147" xr:uid="{00000000-0005-0000-0000-000097330000}"/>
    <cellStyle name="Migliaia 33 3 7 3" xfId="17194" xr:uid="{00000000-0005-0000-0000-000098330000}"/>
    <cellStyle name="Migliaia 33 3 7 4" xfId="22496" xr:uid="{00000000-0005-0000-0000-000099330000}"/>
    <cellStyle name="Migliaia 33 3 8" xfId="3499" xr:uid="{00000000-0005-0000-0000-00009A330000}"/>
    <cellStyle name="Migliaia 33 3 8 2" xfId="14028" xr:uid="{00000000-0005-0000-0000-00009B330000}"/>
    <cellStyle name="Migliaia 33 3 8 2 2" xfId="19846" xr:uid="{00000000-0005-0000-0000-00009C330000}"/>
    <cellStyle name="Migliaia 33 3 8 2 3" xfId="25148" xr:uid="{00000000-0005-0000-0000-00009D330000}"/>
    <cellStyle name="Migliaia 33 3 8 3" xfId="17195" xr:uid="{00000000-0005-0000-0000-00009E330000}"/>
    <cellStyle name="Migliaia 33 3 8 4" xfId="22497" xr:uid="{00000000-0005-0000-0000-00009F330000}"/>
    <cellStyle name="Migliaia 33 4" xfId="3500" xr:uid="{00000000-0005-0000-0000-0000A0330000}"/>
    <cellStyle name="Migliaia 33 4 2" xfId="3501" xr:uid="{00000000-0005-0000-0000-0000A1330000}"/>
    <cellStyle name="Migliaia 33 4 2 2" xfId="3502" xr:uid="{00000000-0005-0000-0000-0000A2330000}"/>
    <cellStyle name="Migliaia 33 4 2 2 2" xfId="14029" xr:uid="{00000000-0005-0000-0000-0000A3330000}"/>
    <cellStyle name="Migliaia 33 4 2 2 2 2" xfId="19847" xr:uid="{00000000-0005-0000-0000-0000A4330000}"/>
    <cellStyle name="Migliaia 33 4 2 2 2 3" xfId="25149" xr:uid="{00000000-0005-0000-0000-0000A5330000}"/>
    <cellStyle name="Migliaia 33 4 2 2 3" xfId="17196" xr:uid="{00000000-0005-0000-0000-0000A6330000}"/>
    <cellStyle name="Migliaia 33 4 2 2 4" xfId="22498" xr:uid="{00000000-0005-0000-0000-0000A7330000}"/>
    <cellStyle name="Migliaia 33 4 2 3" xfId="3503" xr:uid="{00000000-0005-0000-0000-0000A8330000}"/>
    <cellStyle name="Migliaia 33 4 2 3 2" xfId="14030" xr:uid="{00000000-0005-0000-0000-0000A9330000}"/>
    <cellStyle name="Migliaia 33 4 2 3 2 2" xfId="19848" xr:uid="{00000000-0005-0000-0000-0000AA330000}"/>
    <cellStyle name="Migliaia 33 4 2 3 2 3" xfId="25150" xr:uid="{00000000-0005-0000-0000-0000AB330000}"/>
    <cellStyle name="Migliaia 33 4 2 3 3" xfId="17197" xr:uid="{00000000-0005-0000-0000-0000AC330000}"/>
    <cellStyle name="Migliaia 33 4 2 3 4" xfId="22499" xr:uid="{00000000-0005-0000-0000-0000AD330000}"/>
    <cellStyle name="Migliaia 33 4 3" xfId="3504" xr:uid="{00000000-0005-0000-0000-0000AE330000}"/>
    <cellStyle name="Migliaia 33 4 3 2" xfId="14031" xr:uid="{00000000-0005-0000-0000-0000AF330000}"/>
    <cellStyle name="Migliaia 33 4 3 2 2" xfId="19849" xr:uid="{00000000-0005-0000-0000-0000B0330000}"/>
    <cellStyle name="Migliaia 33 4 3 2 3" xfId="25151" xr:uid="{00000000-0005-0000-0000-0000B1330000}"/>
    <cellStyle name="Migliaia 33 4 3 3" xfId="17198" xr:uid="{00000000-0005-0000-0000-0000B2330000}"/>
    <cellStyle name="Migliaia 33 4 3 4" xfId="22500" xr:uid="{00000000-0005-0000-0000-0000B3330000}"/>
    <cellStyle name="Migliaia 33 4 4" xfId="3505" xr:uid="{00000000-0005-0000-0000-0000B4330000}"/>
    <cellStyle name="Migliaia 33 4 4 2" xfId="14032" xr:uid="{00000000-0005-0000-0000-0000B5330000}"/>
    <cellStyle name="Migliaia 33 4 4 2 2" xfId="19850" xr:uid="{00000000-0005-0000-0000-0000B6330000}"/>
    <cellStyle name="Migliaia 33 4 4 2 3" xfId="25152" xr:uid="{00000000-0005-0000-0000-0000B7330000}"/>
    <cellStyle name="Migliaia 33 4 4 3" xfId="17199" xr:uid="{00000000-0005-0000-0000-0000B8330000}"/>
    <cellStyle name="Migliaia 33 4 4 4" xfId="22501" xr:uid="{00000000-0005-0000-0000-0000B9330000}"/>
    <cellStyle name="Migliaia 33 4 5" xfId="3506" xr:uid="{00000000-0005-0000-0000-0000BA330000}"/>
    <cellStyle name="Migliaia 33 4 5 2" xfId="14033" xr:uid="{00000000-0005-0000-0000-0000BB330000}"/>
    <cellStyle name="Migliaia 33 4 5 2 2" xfId="19851" xr:uid="{00000000-0005-0000-0000-0000BC330000}"/>
    <cellStyle name="Migliaia 33 4 5 2 3" xfId="25153" xr:uid="{00000000-0005-0000-0000-0000BD330000}"/>
    <cellStyle name="Migliaia 33 4 5 3" xfId="17200" xr:uid="{00000000-0005-0000-0000-0000BE330000}"/>
    <cellStyle name="Migliaia 33 4 5 4" xfId="22502" xr:uid="{00000000-0005-0000-0000-0000BF330000}"/>
    <cellStyle name="Migliaia 33 4 6" xfId="3507" xr:uid="{00000000-0005-0000-0000-0000C0330000}"/>
    <cellStyle name="Migliaia 33 4 6 2" xfId="14034" xr:uid="{00000000-0005-0000-0000-0000C1330000}"/>
    <cellStyle name="Migliaia 33 4 6 2 2" xfId="19852" xr:uid="{00000000-0005-0000-0000-0000C2330000}"/>
    <cellStyle name="Migliaia 33 4 6 2 3" xfId="25154" xr:uid="{00000000-0005-0000-0000-0000C3330000}"/>
    <cellStyle name="Migliaia 33 4 6 3" xfId="17201" xr:uid="{00000000-0005-0000-0000-0000C4330000}"/>
    <cellStyle name="Migliaia 33 4 6 4" xfId="22503" xr:uid="{00000000-0005-0000-0000-0000C5330000}"/>
    <cellStyle name="Migliaia 33 4 7" xfId="3508" xr:uid="{00000000-0005-0000-0000-0000C6330000}"/>
    <cellStyle name="Migliaia 33 4 7 2" xfId="14035" xr:uid="{00000000-0005-0000-0000-0000C7330000}"/>
    <cellStyle name="Migliaia 33 4 7 2 2" xfId="19853" xr:uid="{00000000-0005-0000-0000-0000C8330000}"/>
    <cellStyle name="Migliaia 33 4 7 2 3" xfId="25155" xr:uid="{00000000-0005-0000-0000-0000C9330000}"/>
    <cellStyle name="Migliaia 33 4 7 3" xfId="17202" xr:uid="{00000000-0005-0000-0000-0000CA330000}"/>
    <cellStyle name="Migliaia 33 4 7 4" xfId="22504" xr:uid="{00000000-0005-0000-0000-0000CB330000}"/>
    <cellStyle name="Migliaia 33 5" xfId="3509" xr:uid="{00000000-0005-0000-0000-0000CC330000}"/>
    <cellStyle name="Migliaia 33 5 2" xfId="3510" xr:uid="{00000000-0005-0000-0000-0000CD330000}"/>
    <cellStyle name="Migliaia 33 5 2 2" xfId="14036" xr:uid="{00000000-0005-0000-0000-0000CE330000}"/>
    <cellStyle name="Migliaia 33 5 2 2 2" xfId="19854" xr:uid="{00000000-0005-0000-0000-0000CF330000}"/>
    <cellStyle name="Migliaia 33 5 2 2 3" xfId="25156" xr:uid="{00000000-0005-0000-0000-0000D0330000}"/>
    <cellStyle name="Migliaia 33 5 2 3" xfId="17203" xr:uid="{00000000-0005-0000-0000-0000D1330000}"/>
    <cellStyle name="Migliaia 33 5 2 4" xfId="22505" xr:uid="{00000000-0005-0000-0000-0000D2330000}"/>
    <cellStyle name="Migliaia 33 5 3" xfId="3511" xr:uid="{00000000-0005-0000-0000-0000D3330000}"/>
    <cellStyle name="Migliaia 33 5 3 2" xfId="14037" xr:uid="{00000000-0005-0000-0000-0000D4330000}"/>
    <cellStyle name="Migliaia 33 5 3 2 2" xfId="19855" xr:uid="{00000000-0005-0000-0000-0000D5330000}"/>
    <cellStyle name="Migliaia 33 5 3 2 3" xfId="25157" xr:uid="{00000000-0005-0000-0000-0000D6330000}"/>
    <cellStyle name="Migliaia 33 5 3 3" xfId="17204" xr:uid="{00000000-0005-0000-0000-0000D7330000}"/>
    <cellStyle name="Migliaia 33 5 3 4" xfId="22506" xr:uid="{00000000-0005-0000-0000-0000D8330000}"/>
    <cellStyle name="Migliaia 33 5 4" xfId="3512" xr:uid="{00000000-0005-0000-0000-0000D9330000}"/>
    <cellStyle name="Migliaia 33 5 4 2" xfId="14038" xr:uid="{00000000-0005-0000-0000-0000DA330000}"/>
    <cellStyle name="Migliaia 33 5 4 2 2" xfId="19856" xr:uid="{00000000-0005-0000-0000-0000DB330000}"/>
    <cellStyle name="Migliaia 33 5 4 2 3" xfId="25158" xr:uid="{00000000-0005-0000-0000-0000DC330000}"/>
    <cellStyle name="Migliaia 33 5 4 3" xfId="17205" xr:uid="{00000000-0005-0000-0000-0000DD330000}"/>
    <cellStyle name="Migliaia 33 5 4 4" xfId="22507" xr:uid="{00000000-0005-0000-0000-0000DE330000}"/>
    <cellStyle name="Migliaia 33 5 5" xfId="3513" xr:uid="{00000000-0005-0000-0000-0000DF330000}"/>
    <cellStyle name="Migliaia 33 5 5 2" xfId="14039" xr:uid="{00000000-0005-0000-0000-0000E0330000}"/>
    <cellStyle name="Migliaia 33 5 5 2 2" xfId="19857" xr:uid="{00000000-0005-0000-0000-0000E1330000}"/>
    <cellStyle name="Migliaia 33 5 5 2 3" xfId="25159" xr:uid="{00000000-0005-0000-0000-0000E2330000}"/>
    <cellStyle name="Migliaia 33 5 5 3" xfId="17206" xr:uid="{00000000-0005-0000-0000-0000E3330000}"/>
    <cellStyle name="Migliaia 33 5 5 4" xfId="22508" xr:uid="{00000000-0005-0000-0000-0000E4330000}"/>
    <cellStyle name="Migliaia 33 5 6" xfId="3514" xr:uid="{00000000-0005-0000-0000-0000E5330000}"/>
    <cellStyle name="Migliaia 33 5 6 2" xfId="14040" xr:uid="{00000000-0005-0000-0000-0000E6330000}"/>
    <cellStyle name="Migliaia 33 5 6 2 2" xfId="19858" xr:uid="{00000000-0005-0000-0000-0000E7330000}"/>
    <cellStyle name="Migliaia 33 5 6 2 3" xfId="25160" xr:uid="{00000000-0005-0000-0000-0000E8330000}"/>
    <cellStyle name="Migliaia 33 5 6 3" xfId="17207" xr:uid="{00000000-0005-0000-0000-0000E9330000}"/>
    <cellStyle name="Migliaia 33 5 6 4" xfId="22509" xr:uid="{00000000-0005-0000-0000-0000EA330000}"/>
    <cellStyle name="Migliaia 33 6" xfId="3515" xr:uid="{00000000-0005-0000-0000-0000EB330000}"/>
    <cellStyle name="Migliaia 33 6 2" xfId="12134" xr:uid="{00000000-0005-0000-0000-0000EC330000}"/>
    <cellStyle name="Migliaia 33 6 3" xfId="12135" xr:uid="{00000000-0005-0000-0000-0000ED330000}"/>
    <cellStyle name="Migliaia 33 6 3 2" xfId="15646" xr:uid="{00000000-0005-0000-0000-0000EE330000}"/>
    <cellStyle name="Migliaia 33 6 3 2 2" xfId="20992" xr:uid="{00000000-0005-0000-0000-0000EF330000}"/>
    <cellStyle name="Migliaia 33 6 3 2 3" xfId="26294" xr:uid="{00000000-0005-0000-0000-0000F0330000}"/>
    <cellStyle name="Migliaia 33 6 3 3" xfId="18341" xr:uid="{00000000-0005-0000-0000-0000F1330000}"/>
    <cellStyle name="Migliaia 33 6 3 4" xfId="23643" xr:uid="{00000000-0005-0000-0000-0000F2330000}"/>
    <cellStyle name="Migliaia 33 6 4" xfId="14041" xr:uid="{00000000-0005-0000-0000-0000F3330000}"/>
    <cellStyle name="Migliaia 33 6 4 2" xfId="19859" xr:uid="{00000000-0005-0000-0000-0000F4330000}"/>
    <cellStyle name="Migliaia 33 6 4 3" xfId="25161" xr:uid="{00000000-0005-0000-0000-0000F5330000}"/>
    <cellStyle name="Migliaia 33 6 5" xfId="17208" xr:uid="{00000000-0005-0000-0000-0000F6330000}"/>
    <cellStyle name="Migliaia 33 6 6" xfId="22510" xr:uid="{00000000-0005-0000-0000-0000F7330000}"/>
    <cellStyle name="Migliaia 33 7" xfId="3516" xr:uid="{00000000-0005-0000-0000-0000F8330000}"/>
    <cellStyle name="Migliaia 33 7 2" xfId="12136" xr:uid="{00000000-0005-0000-0000-0000F9330000}"/>
    <cellStyle name="Migliaia 33 7 2 2" xfId="15647" xr:uid="{00000000-0005-0000-0000-0000FA330000}"/>
    <cellStyle name="Migliaia 33 7 2 2 2" xfId="20993" xr:uid="{00000000-0005-0000-0000-0000FB330000}"/>
    <cellStyle name="Migliaia 33 7 2 2 3" xfId="26295" xr:uid="{00000000-0005-0000-0000-0000FC330000}"/>
    <cellStyle name="Migliaia 33 7 2 3" xfId="18342" xr:uid="{00000000-0005-0000-0000-0000FD330000}"/>
    <cellStyle name="Migliaia 33 7 2 4" xfId="23644" xr:uid="{00000000-0005-0000-0000-0000FE330000}"/>
    <cellStyle name="Migliaia 33 7 3" xfId="14042" xr:uid="{00000000-0005-0000-0000-0000FF330000}"/>
    <cellStyle name="Migliaia 33 7 3 2" xfId="19860" xr:uid="{00000000-0005-0000-0000-000000340000}"/>
    <cellStyle name="Migliaia 33 7 3 3" xfId="25162" xr:uid="{00000000-0005-0000-0000-000001340000}"/>
    <cellStyle name="Migliaia 33 7 4" xfId="17209" xr:uid="{00000000-0005-0000-0000-000002340000}"/>
    <cellStyle name="Migliaia 33 7 5" xfId="22511" xr:uid="{00000000-0005-0000-0000-000003340000}"/>
    <cellStyle name="Migliaia 33 8" xfId="3517" xr:uid="{00000000-0005-0000-0000-000004340000}"/>
    <cellStyle name="Migliaia 33 8 2" xfId="12137" xr:uid="{00000000-0005-0000-0000-000005340000}"/>
    <cellStyle name="Migliaia 33 8 2 2" xfId="15648" xr:uid="{00000000-0005-0000-0000-000006340000}"/>
    <cellStyle name="Migliaia 33 8 2 2 2" xfId="20994" xr:uid="{00000000-0005-0000-0000-000007340000}"/>
    <cellStyle name="Migliaia 33 8 2 2 3" xfId="26296" xr:uid="{00000000-0005-0000-0000-000008340000}"/>
    <cellStyle name="Migliaia 33 8 2 3" xfId="18343" xr:uid="{00000000-0005-0000-0000-000009340000}"/>
    <cellStyle name="Migliaia 33 8 2 4" xfId="23645" xr:uid="{00000000-0005-0000-0000-00000A340000}"/>
    <cellStyle name="Migliaia 33 8 3" xfId="14043" xr:uid="{00000000-0005-0000-0000-00000B340000}"/>
    <cellStyle name="Migliaia 33 8 3 2" xfId="19861" xr:uid="{00000000-0005-0000-0000-00000C340000}"/>
    <cellStyle name="Migliaia 33 8 3 3" xfId="25163" xr:uid="{00000000-0005-0000-0000-00000D340000}"/>
    <cellStyle name="Migliaia 33 8 4" xfId="17210" xr:uid="{00000000-0005-0000-0000-00000E340000}"/>
    <cellStyle name="Migliaia 33 8 5" xfId="22512" xr:uid="{00000000-0005-0000-0000-00000F340000}"/>
    <cellStyle name="Migliaia 33 9" xfId="3518" xr:uid="{00000000-0005-0000-0000-000010340000}"/>
    <cellStyle name="Migliaia 33 9 2" xfId="14044" xr:uid="{00000000-0005-0000-0000-000011340000}"/>
    <cellStyle name="Migliaia 33 9 2 2" xfId="19862" xr:uid="{00000000-0005-0000-0000-000012340000}"/>
    <cellStyle name="Migliaia 33 9 2 3" xfId="25164" xr:uid="{00000000-0005-0000-0000-000013340000}"/>
    <cellStyle name="Migliaia 33 9 3" xfId="17211" xr:uid="{00000000-0005-0000-0000-000014340000}"/>
    <cellStyle name="Migliaia 33 9 4" xfId="22513" xr:uid="{00000000-0005-0000-0000-000015340000}"/>
    <cellStyle name="Migliaia 34" xfId="304" xr:uid="{00000000-0005-0000-0000-000016340000}"/>
    <cellStyle name="Migliaia 34 10" xfId="14045" xr:uid="{00000000-0005-0000-0000-000017340000}"/>
    <cellStyle name="Migliaia 34 10 2" xfId="19863" xr:uid="{00000000-0005-0000-0000-000018340000}"/>
    <cellStyle name="Migliaia 34 10 3" xfId="25165" xr:uid="{00000000-0005-0000-0000-000019340000}"/>
    <cellStyle name="Migliaia 34 11" xfId="17212" xr:uid="{00000000-0005-0000-0000-00001A340000}"/>
    <cellStyle name="Migliaia 34 12" xfId="22514" xr:uid="{00000000-0005-0000-0000-00001B340000}"/>
    <cellStyle name="Migliaia 34 13" xfId="3519" xr:uid="{00000000-0005-0000-0000-00001C340000}"/>
    <cellStyle name="Migliaia 34 2" xfId="305" xr:uid="{00000000-0005-0000-0000-00001D340000}"/>
    <cellStyle name="Migliaia 34 2 2" xfId="3521" xr:uid="{00000000-0005-0000-0000-00001E340000}"/>
    <cellStyle name="Migliaia 34 2 2 2" xfId="3522" xr:uid="{00000000-0005-0000-0000-00001F340000}"/>
    <cellStyle name="Migliaia 34 2 2 2 2" xfId="14046" xr:uid="{00000000-0005-0000-0000-000020340000}"/>
    <cellStyle name="Migliaia 34 2 2 2 2 2" xfId="19864" xr:uid="{00000000-0005-0000-0000-000021340000}"/>
    <cellStyle name="Migliaia 34 2 2 2 2 3" xfId="25166" xr:uid="{00000000-0005-0000-0000-000022340000}"/>
    <cellStyle name="Migliaia 34 2 2 2 3" xfId="17213" xr:uid="{00000000-0005-0000-0000-000023340000}"/>
    <cellStyle name="Migliaia 34 2 2 2 4" xfId="22515" xr:uid="{00000000-0005-0000-0000-000024340000}"/>
    <cellStyle name="Migliaia 34 2 2 3" xfId="12138" xr:uid="{00000000-0005-0000-0000-000025340000}"/>
    <cellStyle name="Migliaia 34 2 2 3 2" xfId="15649" xr:uid="{00000000-0005-0000-0000-000026340000}"/>
    <cellStyle name="Migliaia 34 2 2 3 2 2" xfId="20995" xr:uid="{00000000-0005-0000-0000-000027340000}"/>
    <cellStyle name="Migliaia 34 2 2 3 2 3" xfId="26297" xr:uid="{00000000-0005-0000-0000-000028340000}"/>
    <cellStyle name="Migliaia 34 2 2 3 3" xfId="18344" xr:uid="{00000000-0005-0000-0000-000029340000}"/>
    <cellStyle name="Migliaia 34 2 2 3 4" xfId="23646" xr:uid="{00000000-0005-0000-0000-00002A340000}"/>
    <cellStyle name="Migliaia 34 2 3" xfId="3523" xr:uid="{00000000-0005-0000-0000-00002B340000}"/>
    <cellStyle name="Migliaia 34 2 3 2" xfId="12139" xr:uid="{00000000-0005-0000-0000-00002C340000}"/>
    <cellStyle name="Migliaia 34 2 3 2 2" xfId="15650" xr:uid="{00000000-0005-0000-0000-00002D340000}"/>
    <cellStyle name="Migliaia 34 2 3 2 2 2" xfId="20996" xr:uid="{00000000-0005-0000-0000-00002E340000}"/>
    <cellStyle name="Migliaia 34 2 3 2 2 3" xfId="26298" xr:uid="{00000000-0005-0000-0000-00002F340000}"/>
    <cellStyle name="Migliaia 34 2 3 2 3" xfId="18345" xr:uid="{00000000-0005-0000-0000-000030340000}"/>
    <cellStyle name="Migliaia 34 2 3 2 4" xfId="23647" xr:uid="{00000000-0005-0000-0000-000031340000}"/>
    <cellStyle name="Migliaia 34 2 3 3" xfId="14047" xr:uid="{00000000-0005-0000-0000-000032340000}"/>
    <cellStyle name="Migliaia 34 2 3 3 2" xfId="19865" xr:uid="{00000000-0005-0000-0000-000033340000}"/>
    <cellStyle name="Migliaia 34 2 3 3 3" xfId="25167" xr:uid="{00000000-0005-0000-0000-000034340000}"/>
    <cellStyle name="Migliaia 34 2 3 4" xfId="17214" xr:uid="{00000000-0005-0000-0000-000035340000}"/>
    <cellStyle name="Migliaia 34 2 3 5" xfId="22516" xr:uid="{00000000-0005-0000-0000-000036340000}"/>
    <cellStyle name="Migliaia 34 2 4" xfId="3524" xr:uid="{00000000-0005-0000-0000-000037340000}"/>
    <cellStyle name="Migliaia 34 2 4 2" xfId="14048" xr:uid="{00000000-0005-0000-0000-000038340000}"/>
    <cellStyle name="Migliaia 34 2 4 2 2" xfId="19866" xr:uid="{00000000-0005-0000-0000-000039340000}"/>
    <cellStyle name="Migliaia 34 2 4 2 3" xfId="25168" xr:uid="{00000000-0005-0000-0000-00003A340000}"/>
    <cellStyle name="Migliaia 34 2 4 3" xfId="17215" xr:uid="{00000000-0005-0000-0000-00003B340000}"/>
    <cellStyle name="Migliaia 34 2 4 4" xfId="22517" xr:uid="{00000000-0005-0000-0000-00003C340000}"/>
    <cellStyle name="Migliaia 34 2 5" xfId="3525" xr:uid="{00000000-0005-0000-0000-00003D340000}"/>
    <cellStyle name="Migliaia 34 2 5 2" xfId="14049" xr:uid="{00000000-0005-0000-0000-00003E340000}"/>
    <cellStyle name="Migliaia 34 2 5 2 2" xfId="19867" xr:uid="{00000000-0005-0000-0000-00003F340000}"/>
    <cellStyle name="Migliaia 34 2 5 2 3" xfId="25169" xr:uid="{00000000-0005-0000-0000-000040340000}"/>
    <cellStyle name="Migliaia 34 2 5 3" xfId="17216" xr:uid="{00000000-0005-0000-0000-000041340000}"/>
    <cellStyle name="Migliaia 34 2 5 4" xfId="22518" xr:uid="{00000000-0005-0000-0000-000042340000}"/>
    <cellStyle name="Migliaia 34 2 6" xfId="3526" xr:uid="{00000000-0005-0000-0000-000043340000}"/>
    <cellStyle name="Migliaia 34 2 6 2" xfId="14050" xr:uid="{00000000-0005-0000-0000-000044340000}"/>
    <cellStyle name="Migliaia 34 2 6 2 2" xfId="19868" xr:uid="{00000000-0005-0000-0000-000045340000}"/>
    <cellStyle name="Migliaia 34 2 6 2 3" xfId="25170" xr:uid="{00000000-0005-0000-0000-000046340000}"/>
    <cellStyle name="Migliaia 34 2 6 3" xfId="17217" xr:uid="{00000000-0005-0000-0000-000047340000}"/>
    <cellStyle name="Migliaia 34 2 6 4" xfId="22519" xr:uid="{00000000-0005-0000-0000-000048340000}"/>
    <cellStyle name="Migliaia 34 2 7" xfId="3520" xr:uid="{00000000-0005-0000-0000-000049340000}"/>
    <cellStyle name="Migliaia 34 3" xfId="3527" xr:uid="{00000000-0005-0000-0000-00004A340000}"/>
    <cellStyle name="Migliaia 34 3 2" xfId="3528" xr:uid="{00000000-0005-0000-0000-00004B340000}"/>
    <cellStyle name="Migliaia 34 3 2 2" xfId="3529" xr:uid="{00000000-0005-0000-0000-00004C340000}"/>
    <cellStyle name="Migliaia 34 3 2 2 2" xfId="3530" xr:uid="{00000000-0005-0000-0000-00004D340000}"/>
    <cellStyle name="Migliaia 34 3 2 2 2 2" xfId="14051" xr:uid="{00000000-0005-0000-0000-00004E340000}"/>
    <cellStyle name="Migliaia 34 3 2 2 2 2 2" xfId="19869" xr:uid="{00000000-0005-0000-0000-00004F340000}"/>
    <cellStyle name="Migliaia 34 3 2 2 2 2 3" xfId="25171" xr:uid="{00000000-0005-0000-0000-000050340000}"/>
    <cellStyle name="Migliaia 34 3 2 2 2 3" xfId="17218" xr:uid="{00000000-0005-0000-0000-000051340000}"/>
    <cellStyle name="Migliaia 34 3 2 2 2 4" xfId="22520" xr:uid="{00000000-0005-0000-0000-000052340000}"/>
    <cellStyle name="Migliaia 34 3 2 3" xfId="3531" xr:uid="{00000000-0005-0000-0000-000053340000}"/>
    <cellStyle name="Migliaia 34 3 2 3 2" xfId="14052" xr:uid="{00000000-0005-0000-0000-000054340000}"/>
    <cellStyle name="Migliaia 34 3 2 3 2 2" xfId="19870" xr:uid="{00000000-0005-0000-0000-000055340000}"/>
    <cellStyle name="Migliaia 34 3 2 3 2 3" xfId="25172" xr:uid="{00000000-0005-0000-0000-000056340000}"/>
    <cellStyle name="Migliaia 34 3 2 3 3" xfId="17219" xr:uid="{00000000-0005-0000-0000-000057340000}"/>
    <cellStyle name="Migliaia 34 3 2 3 4" xfId="22521" xr:uid="{00000000-0005-0000-0000-000058340000}"/>
    <cellStyle name="Migliaia 34 3 2 4" xfId="3532" xr:uid="{00000000-0005-0000-0000-000059340000}"/>
    <cellStyle name="Migliaia 34 3 2 4 2" xfId="14053" xr:uid="{00000000-0005-0000-0000-00005A340000}"/>
    <cellStyle name="Migliaia 34 3 2 4 2 2" xfId="19871" xr:uid="{00000000-0005-0000-0000-00005B340000}"/>
    <cellStyle name="Migliaia 34 3 2 4 2 3" xfId="25173" xr:uid="{00000000-0005-0000-0000-00005C340000}"/>
    <cellStyle name="Migliaia 34 3 2 4 3" xfId="17220" xr:uid="{00000000-0005-0000-0000-00005D340000}"/>
    <cellStyle name="Migliaia 34 3 2 4 4" xfId="22522" xr:uid="{00000000-0005-0000-0000-00005E340000}"/>
    <cellStyle name="Migliaia 34 3 2 5" xfId="3533" xr:uid="{00000000-0005-0000-0000-00005F340000}"/>
    <cellStyle name="Migliaia 34 3 2 5 2" xfId="14054" xr:uid="{00000000-0005-0000-0000-000060340000}"/>
    <cellStyle name="Migliaia 34 3 2 5 2 2" xfId="19872" xr:uid="{00000000-0005-0000-0000-000061340000}"/>
    <cellStyle name="Migliaia 34 3 2 5 2 3" xfId="25174" xr:uid="{00000000-0005-0000-0000-000062340000}"/>
    <cellStyle name="Migliaia 34 3 2 5 3" xfId="17221" xr:uid="{00000000-0005-0000-0000-000063340000}"/>
    <cellStyle name="Migliaia 34 3 2 5 4" xfId="22523" xr:uid="{00000000-0005-0000-0000-000064340000}"/>
    <cellStyle name="Migliaia 34 3 2 6" xfId="3534" xr:uid="{00000000-0005-0000-0000-000065340000}"/>
    <cellStyle name="Migliaia 34 3 2 6 2" xfId="14055" xr:uid="{00000000-0005-0000-0000-000066340000}"/>
    <cellStyle name="Migliaia 34 3 2 6 2 2" xfId="19873" xr:uid="{00000000-0005-0000-0000-000067340000}"/>
    <cellStyle name="Migliaia 34 3 2 6 2 3" xfId="25175" xr:uid="{00000000-0005-0000-0000-000068340000}"/>
    <cellStyle name="Migliaia 34 3 2 6 3" xfId="17222" xr:uid="{00000000-0005-0000-0000-000069340000}"/>
    <cellStyle name="Migliaia 34 3 2 6 4" xfId="22524" xr:uid="{00000000-0005-0000-0000-00006A340000}"/>
    <cellStyle name="Migliaia 34 3 3" xfId="3535" xr:uid="{00000000-0005-0000-0000-00006B340000}"/>
    <cellStyle name="Migliaia 34 3 3 2" xfId="3536" xr:uid="{00000000-0005-0000-0000-00006C340000}"/>
    <cellStyle name="Migliaia 34 3 3 2 2" xfId="14057" xr:uid="{00000000-0005-0000-0000-00006D340000}"/>
    <cellStyle name="Migliaia 34 3 3 2 2 2" xfId="19875" xr:uid="{00000000-0005-0000-0000-00006E340000}"/>
    <cellStyle name="Migliaia 34 3 3 2 2 3" xfId="25177" xr:uid="{00000000-0005-0000-0000-00006F340000}"/>
    <cellStyle name="Migliaia 34 3 3 2 3" xfId="17224" xr:uid="{00000000-0005-0000-0000-000070340000}"/>
    <cellStyle name="Migliaia 34 3 3 2 4" xfId="22526" xr:uid="{00000000-0005-0000-0000-000071340000}"/>
    <cellStyle name="Migliaia 34 3 3 3" xfId="3537" xr:uid="{00000000-0005-0000-0000-000072340000}"/>
    <cellStyle name="Migliaia 34 3 3 3 2" xfId="14058" xr:uid="{00000000-0005-0000-0000-000073340000}"/>
    <cellStyle name="Migliaia 34 3 3 3 2 2" xfId="19876" xr:uid="{00000000-0005-0000-0000-000074340000}"/>
    <cellStyle name="Migliaia 34 3 3 3 2 3" xfId="25178" xr:uid="{00000000-0005-0000-0000-000075340000}"/>
    <cellStyle name="Migliaia 34 3 3 3 3" xfId="17225" xr:uid="{00000000-0005-0000-0000-000076340000}"/>
    <cellStyle name="Migliaia 34 3 3 3 4" xfId="22527" xr:uid="{00000000-0005-0000-0000-000077340000}"/>
    <cellStyle name="Migliaia 34 3 3 4" xfId="3538" xr:uid="{00000000-0005-0000-0000-000078340000}"/>
    <cellStyle name="Migliaia 34 3 3 4 2" xfId="14059" xr:uid="{00000000-0005-0000-0000-000079340000}"/>
    <cellStyle name="Migliaia 34 3 3 4 2 2" xfId="19877" xr:uid="{00000000-0005-0000-0000-00007A340000}"/>
    <cellStyle name="Migliaia 34 3 3 4 2 3" xfId="25179" xr:uid="{00000000-0005-0000-0000-00007B340000}"/>
    <cellStyle name="Migliaia 34 3 3 4 3" xfId="17226" xr:uid="{00000000-0005-0000-0000-00007C340000}"/>
    <cellStyle name="Migliaia 34 3 3 4 4" xfId="22528" xr:uid="{00000000-0005-0000-0000-00007D340000}"/>
    <cellStyle name="Migliaia 34 3 3 5" xfId="3539" xr:uid="{00000000-0005-0000-0000-00007E340000}"/>
    <cellStyle name="Migliaia 34 3 3 5 2" xfId="14060" xr:uid="{00000000-0005-0000-0000-00007F340000}"/>
    <cellStyle name="Migliaia 34 3 3 5 2 2" xfId="19878" xr:uid="{00000000-0005-0000-0000-000080340000}"/>
    <cellStyle name="Migliaia 34 3 3 5 2 3" xfId="25180" xr:uid="{00000000-0005-0000-0000-000081340000}"/>
    <cellStyle name="Migliaia 34 3 3 5 3" xfId="17227" xr:uid="{00000000-0005-0000-0000-000082340000}"/>
    <cellStyle name="Migliaia 34 3 3 5 4" xfId="22529" xr:uid="{00000000-0005-0000-0000-000083340000}"/>
    <cellStyle name="Migliaia 34 3 3 6" xfId="14056" xr:uid="{00000000-0005-0000-0000-000084340000}"/>
    <cellStyle name="Migliaia 34 3 3 6 2" xfId="19874" xr:uid="{00000000-0005-0000-0000-000085340000}"/>
    <cellStyle name="Migliaia 34 3 3 6 3" xfId="25176" xr:uid="{00000000-0005-0000-0000-000086340000}"/>
    <cellStyle name="Migliaia 34 3 3 7" xfId="17223" xr:uid="{00000000-0005-0000-0000-000087340000}"/>
    <cellStyle name="Migliaia 34 3 3 8" xfId="22525" xr:uid="{00000000-0005-0000-0000-000088340000}"/>
    <cellStyle name="Migliaia 34 3 4" xfId="3540" xr:uid="{00000000-0005-0000-0000-000089340000}"/>
    <cellStyle name="Migliaia 34 3 4 2" xfId="12140" xr:uid="{00000000-0005-0000-0000-00008A340000}"/>
    <cellStyle name="Migliaia 34 3 4 3" xfId="12141" xr:uid="{00000000-0005-0000-0000-00008B340000}"/>
    <cellStyle name="Migliaia 34 3 4 3 2" xfId="15651" xr:uid="{00000000-0005-0000-0000-00008C340000}"/>
    <cellStyle name="Migliaia 34 3 4 3 2 2" xfId="20997" xr:uid="{00000000-0005-0000-0000-00008D340000}"/>
    <cellStyle name="Migliaia 34 3 4 3 2 3" xfId="26299" xr:uid="{00000000-0005-0000-0000-00008E340000}"/>
    <cellStyle name="Migliaia 34 3 4 3 3" xfId="18346" xr:uid="{00000000-0005-0000-0000-00008F340000}"/>
    <cellStyle name="Migliaia 34 3 4 3 4" xfId="23648" xr:uid="{00000000-0005-0000-0000-000090340000}"/>
    <cellStyle name="Migliaia 34 3 4 4" xfId="14061" xr:uid="{00000000-0005-0000-0000-000091340000}"/>
    <cellStyle name="Migliaia 34 3 4 4 2" xfId="19879" xr:uid="{00000000-0005-0000-0000-000092340000}"/>
    <cellStyle name="Migliaia 34 3 4 4 3" xfId="25181" xr:uid="{00000000-0005-0000-0000-000093340000}"/>
    <cellStyle name="Migliaia 34 3 4 5" xfId="17228" xr:uid="{00000000-0005-0000-0000-000094340000}"/>
    <cellStyle name="Migliaia 34 3 4 6" xfId="22530" xr:uid="{00000000-0005-0000-0000-000095340000}"/>
    <cellStyle name="Migliaia 34 3 5" xfId="3541" xr:uid="{00000000-0005-0000-0000-000096340000}"/>
    <cellStyle name="Migliaia 34 3 5 2" xfId="12142" xr:uid="{00000000-0005-0000-0000-000097340000}"/>
    <cellStyle name="Migliaia 34 3 5 2 2" xfId="15652" xr:uid="{00000000-0005-0000-0000-000098340000}"/>
    <cellStyle name="Migliaia 34 3 5 2 2 2" xfId="20998" xr:uid="{00000000-0005-0000-0000-000099340000}"/>
    <cellStyle name="Migliaia 34 3 5 2 2 3" xfId="26300" xr:uid="{00000000-0005-0000-0000-00009A340000}"/>
    <cellStyle name="Migliaia 34 3 5 2 3" xfId="18347" xr:uid="{00000000-0005-0000-0000-00009B340000}"/>
    <cellStyle name="Migliaia 34 3 5 2 4" xfId="23649" xr:uid="{00000000-0005-0000-0000-00009C340000}"/>
    <cellStyle name="Migliaia 34 3 5 3" xfId="14062" xr:uid="{00000000-0005-0000-0000-00009D340000}"/>
    <cellStyle name="Migliaia 34 3 5 3 2" xfId="19880" xr:uid="{00000000-0005-0000-0000-00009E340000}"/>
    <cellStyle name="Migliaia 34 3 5 3 3" xfId="25182" xr:uid="{00000000-0005-0000-0000-00009F340000}"/>
    <cellStyle name="Migliaia 34 3 5 4" xfId="17229" xr:uid="{00000000-0005-0000-0000-0000A0340000}"/>
    <cellStyle name="Migliaia 34 3 5 5" xfId="22531" xr:uid="{00000000-0005-0000-0000-0000A1340000}"/>
    <cellStyle name="Migliaia 34 3 6" xfId="3542" xr:uid="{00000000-0005-0000-0000-0000A2340000}"/>
    <cellStyle name="Migliaia 34 3 6 2" xfId="14063" xr:uid="{00000000-0005-0000-0000-0000A3340000}"/>
    <cellStyle name="Migliaia 34 3 6 2 2" xfId="19881" xr:uid="{00000000-0005-0000-0000-0000A4340000}"/>
    <cellStyle name="Migliaia 34 3 6 2 3" xfId="25183" xr:uid="{00000000-0005-0000-0000-0000A5340000}"/>
    <cellStyle name="Migliaia 34 3 6 3" xfId="17230" xr:uid="{00000000-0005-0000-0000-0000A6340000}"/>
    <cellStyle name="Migliaia 34 3 6 4" xfId="22532" xr:uid="{00000000-0005-0000-0000-0000A7340000}"/>
    <cellStyle name="Migliaia 34 3 7" xfId="3543" xr:uid="{00000000-0005-0000-0000-0000A8340000}"/>
    <cellStyle name="Migliaia 34 3 7 2" xfId="14064" xr:uid="{00000000-0005-0000-0000-0000A9340000}"/>
    <cellStyle name="Migliaia 34 3 7 2 2" xfId="19882" xr:uid="{00000000-0005-0000-0000-0000AA340000}"/>
    <cellStyle name="Migliaia 34 3 7 2 3" xfId="25184" xr:uid="{00000000-0005-0000-0000-0000AB340000}"/>
    <cellStyle name="Migliaia 34 3 7 3" xfId="17231" xr:uid="{00000000-0005-0000-0000-0000AC340000}"/>
    <cellStyle name="Migliaia 34 3 7 4" xfId="22533" xr:uid="{00000000-0005-0000-0000-0000AD340000}"/>
    <cellStyle name="Migliaia 34 3 8" xfId="3544" xr:uid="{00000000-0005-0000-0000-0000AE340000}"/>
    <cellStyle name="Migliaia 34 3 8 2" xfId="14065" xr:uid="{00000000-0005-0000-0000-0000AF340000}"/>
    <cellStyle name="Migliaia 34 3 8 2 2" xfId="19883" xr:uid="{00000000-0005-0000-0000-0000B0340000}"/>
    <cellStyle name="Migliaia 34 3 8 2 3" xfId="25185" xr:uid="{00000000-0005-0000-0000-0000B1340000}"/>
    <cellStyle name="Migliaia 34 3 8 3" xfId="17232" xr:uid="{00000000-0005-0000-0000-0000B2340000}"/>
    <cellStyle name="Migliaia 34 3 8 4" xfId="22534" xr:uid="{00000000-0005-0000-0000-0000B3340000}"/>
    <cellStyle name="Migliaia 34 4" xfId="3545" xr:uid="{00000000-0005-0000-0000-0000B4340000}"/>
    <cellStyle name="Migliaia 34 4 2" xfId="3546" xr:uid="{00000000-0005-0000-0000-0000B5340000}"/>
    <cellStyle name="Migliaia 34 4 2 2" xfId="3547" xr:uid="{00000000-0005-0000-0000-0000B6340000}"/>
    <cellStyle name="Migliaia 34 4 2 2 2" xfId="14066" xr:uid="{00000000-0005-0000-0000-0000B7340000}"/>
    <cellStyle name="Migliaia 34 4 2 2 2 2" xfId="19884" xr:uid="{00000000-0005-0000-0000-0000B8340000}"/>
    <cellStyle name="Migliaia 34 4 2 2 2 3" xfId="25186" xr:uid="{00000000-0005-0000-0000-0000B9340000}"/>
    <cellStyle name="Migliaia 34 4 2 2 3" xfId="17233" xr:uid="{00000000-0005-0000-0000-0000BA340000}"/>
    <cellStyle name="Migliaia 34 4 2 2 4" xfId="22535" xr:uid="{00000000-0005-0000-0000-0000BB340000}"/>
    <cellStyle name="Migliaia 34 4 2 3" xfId="3548" xr:uid="{00000000-0005-0000-0000-0000BC340000}"/>
    <cellStyle name="Migliaia 34 4 2 3 2" xfId="14067" xr:uid="{00000000-0005-0000-0000-0000BD340000}"/>
    <cellStyle name="Migliaia 34 4 2 3 2 2" xfId="19885" xr:uid="{00000000-0005-0000-0000-0000BE340000}"/>
    <cellStyle name="Migliaia 34 4 2 3 2 3" xfId="25187" xr:uid="{00000000-0005-0000-0000-0000BF340000}"/>
    <cellStyle name="Migliaia 34 4 2 3 3" xfId="17234" xr:uid="{00000000-0005-0000-0000-0000C0340000}"/>
    <cellStyle name="Migliaia 34 4 2 3 4" xfId="22536" xr:uid="{00000000-0005-0000-0000-0000C1340000}"/>
    <cellStyle name="Migliaia 34 4 3" xfId="3549" xr:uid="{00000000-0005-0000-0000-0000C2340000}"/>
    <cellStyle name="Migliaia 34 4 3 2" xfId="14068" xr:uid="{00000000-0005-0000-0000-0000C3340000}"/>
    <cellStyle name="Migliaia 34 4 3 2 2" xfId="19886" xr:uid="{00000000-0005-0000-0000-0000C4340000}"/>
    <cellStyle name="Migliaia 34 4 3 2 3" xfId="25188" xr:uid="{00000000-0005-0000-0000-0000C5340000}"/>
    <cellStyle name="Migliaia 34 4 3 3" xfId="17235" xr:uid="{00000000-0005-0000-0000-0000C6340000}"/>
    <cellStyle name="Migliaia 34 4 3 4" xfId="22537" xr:uid="{00000000-0005-0000-0000-0000C7340000}"/>
    <cellStyle name="Migliaia 34 4 4" xfId="3550" xr:uid="{00000000-0005-0000-0000-0000C8340000}"/>
    <cellStyle name="Migliaia 34 4 4 2" xfId="14069" xr:uid="{00000000-0005-0000-0000-0000C9340000}"/>
    <cellStyle name="Migliaia 34 4 4 2 2" xfId="19887" xr:uid="{00000000-0005-0000-0000-0000CA340000}"/>
    <cellStyle name="Migliaia 34 4 4 2 3" xfId="25189" xr:uid="{00000000-0005-0000-0000-0000CB340000}"/>
    <cellStyle name="Migliaia 34 4 4 3" xfId="17236" xr:uid="{00000000-0005-0000-0000-0000CC340000}"/>
    <cellStyle name="Migliaia 34 4 4 4" xfId="22538" xr:uid="{00000000-0005-0000-0000-0000CD340000}"/>
    <cellStyle name="Migliaia 34 4 5" xfId="3551" xr:uid="{00000000-0005-0000-0000-0000CE340000}"/>
    <cellStyle name="Migliaia 34 4 5 2" xfId="14070" xr:uid="{00000000-0005-0000-0000-0000CF340000}"/>
    <cellStyle name="Migliaia 34 4 5 2 2" xfId="19888" xr:uid="{00000000-0005-0000-0000-0000D0340000}"/>
    <cellStyle name="Migliaia 34 4 5 2 3" xfId="25190" xr:uid="{00000000-0005-0000-0000-0000D1340000}"/>
    <cellStyle name="Migliaia 34 4 5 3" xfId="17237" xr:uid="{00000000-0005-0000-0000-0000D2340000}"/>
    <cellStyle name="Migliaia 34 4 5 4" xfId="22539" xr:uid="{00000000-0005-0000-0000-0000D3340000}"/>
    <cellStyle name="Migliaia 34 4 6" xfId="3552" xr:uid="{00000000-0005-0000-0000-0000D4340000}"/>
    <cellStyle name="Migliaia 34 4 6 2" xfId="14071" xr:uid="{00000000-0005-0000-0000-0000D5340000}"/>
    <cellStyle name="Migliaia 34 4 6 2 2" xfId="19889" xr:uid="{00000000-0005-0000-0000-0000D6340000}"/>
    <cellStyle name="Migliaia 34 4 6 2 3" xfId="25191" xr:uid="{00000000-0005-0000-0000-0000D7340000}"/>
    <cellStyle name="Migliaia 34 4 6 3" xfId="17238" xr:uid="{00000000-0005-0000-0000-0000D8340000}"/>
    <cellStyle name="Migliaia 34 4 6 4" xfId="22540" xr:uid="{00000000-0005-0000-0000-0000D9340000}"/>
    <cellStyle name="Migliaia 34 4 7" xfId="3553" xr:uid="{00000000-0005-0000-0000-0000DA340000}"/>
    <cellStyle name="Migliaia 34 4 7 2" xfId="14072" xr:uid="{00000000-0005-0000-0000-0000DB340000}"/>
    <cellStyle name="Migliaia 34 4 7 2 2" xfId="19890" xr:uid="{00000000-0005-0000-0000-0000DC340000}"/>
    <cellStyle name="Migliaia 34 4 7 2 3" xfId="25192" xr:uid="{00000000-0005-0000-0000-0000DD340000}"/>
    <cellStyle name="Migliaia 34 4 7 3" xfId="17239" xr:uid="{00000000-0005-0000-0000-0000DE340000}"/>
    <cellStyle name="Migliaia 34 4 7 4" xfId="22541" xr:uid="{00000000-0005-0000-0000-0000DF340000}"/>
    <cellStyle name="Migliaia 34 5" xfId="3554" xr:uid="{00000000-0005-0000-0000-0000E0340000}"/>
    <cellStyle name="Migliaia 34 5 2" xfId="3555" xr:uid="{00000000-0005-0000-0000-0000E1340000}"/>
    <cellStyle name="Migliaia 34 5 2 2" xfId="14073" xr:uid="{00000000-0005-0000-0000-0000E2340000}"/>
    <cellStyle name="Migliaia 34 5 2 2 2" xfId="19891" xr:uid="{00000000-0005-0000-0000-0000E3340000}"/>
    <cellStyle name="Migliaia 34 5 2 2 3" xfId="25193" xr:uid="{00000000-0005-0000-0000-0000E4340000}"/>
    <cellStyle name="Migliaia 34 5 2 3" xfId="17240" xr:uid="{00000000-0005-0000-0000-0000E5340000}"/>
    <cellStyle name="Migliaia 34 5 2 4" xfId="22542" xr:uid="{00000000-0005-0000-0000-0000E6340000}"/>
    <cellStyle name="Migliaia 34 5 3" xfId="3556" xr:uid="{00000000-0005-0000-0000-0000E7340000}"/>
    <cellStyle name="Migliaia 34 5 3 2" xfId="14074" xr:uid="{00000000-0005-0000-0000-0000E8340000}"/>
    <cellStyle name="Migliaia 34 5 3 2 2" xfId="19892" xr:uid="{00000000-0005-0000-0000-0000E9340000}"/>
    <cellStyle name="Migliaia 34 5 3 2 3" xfId="25194" xr:uid="{00000000-0005-0000-0000-0000EA340000}"/>
    <cellStyle name="Migliaia 34 5 3 3" xfId="17241" xr:uid="{00000000-0005-0000-0000-0000EB340000}"/>
    <cellStyle name="Migliaia 34 5 3 4" xfId="22543" xr:uid="{00000000-0005-0000-0000-0000EC340000}"/>
    <cellStyle name="Migliaia 34 5 4" xfId="3557" xr:uid="{00000000-0005-0000-0000-0000ED340000}"/>
    <cellStyle name="Migliaia 34 5 4 2" xfId="14075" xr:uid="{00000000-0005-0000-0000-0000EE340000}"/>
    <cellStyle name="Migliaia 34 5 4 2 2" xfId="19893" xr:uid="{00000000-0005-0000-0000-0000EF340000}"/>
    <cellStyle name="Migliaia 34 5 4 2 3" xfId="25195" xr:uid="{00000000-0005-0000-0000-0000F0340000}"/>
    <cellStyle name="Migliaia 34 5 4 3" xfId="17242" xr:uid="{00000000-0005-0000-0000-0000F1340000}"/>
    <cellStyle name="Migliaia 34 5 4 4" xfId="22544" xr:uid="{00000000-0005-0000-0000-0000F2340000}"/>
    <cellStyle name="Migliaia 34 5 5" xfId="3558" xr:uid="{00000000-0005-0000-0000-0000F3340000}"/>
    <cellStyle name="Migliaia 34 5 5 2" xfId="14076" xr:uid="{00000000-0005-0000-0000-0000F4340000}"/>
    <cellStyle name="Migliaia 34 5 5 2 2" xfId="19894" xr:uid="{00000000-0005-0000-0000-0000F5340000}"/>
    <cellStyle name="Migliaia 34 5 5 2 3" xfId="25196" xr:uid="{00000000-0005-0000-0000-0000F6340000}"/>
    <cellStyle name="Migliaia 34 5 5 3" xfId="17243" xr:uid="{00000000-0005-0000-0000-0000F7340000}"/>
    <cellStyle name="Migliaia 34 5 5 4" xfId="22545" xr:uid="{00000000-0005-0000-0000-0000F8340000}"/>
    <cellStyle name="Migliaia 34 5 6" xfId="3559" xr:uid="{00000000-0005-0000-0000-0000F9340000}"/>
    <cellStyle name="Migliaia 34 5 6 2" xfId="14077" xr:uid="{00000000-0005-0000-0000-0000FA340000}"/>
    <cellStyle name="Migliaia 34 5 6 2 2" xfId="19895" xr:uid="{00000000-0005-0000-0000-0000FB340000}"/>
    <cellStyle name="Migliaia 34 5 6 2 3" xfId="25197" xr:uid="{00000000-0005-0000-0000-0000FC340000}"/>
    <cellStyle name="Migliaia 34 5 6 3" xfId="17244" xr:uid="{00000000-0005-0000-0000-0000FD340000}"/>
    <cellStyle name="Migliaia 34 5 6 4" xfId="22546" xr:uid="{00000000-0005-0000-0000-0000FE340000}"/>
    <cellStyle name="Migliaia 34 6" xfId="3560" xr:uid="{00000000-0005-0000-0000-0000FF340000}"/>
    <cellStyle name="Migliaia 34 6 2" xfId="12143" xr:uid="{00000000-0005-0000-0000-000000350000}"/>
    <cellStyle name="Migliaia 34 6 3" xfId="12144" xr:uid="{00000000-0005-0000-0000-000001350000}"/>
    <cellStyle name="Migliaia 34 6 3 2" xfId="15653" xr:uid="{00000000-0005-0000-0000-000002350000}"/>
    <cellStyle name="Migliaia 34 6 3 2 2" xfId="20999" xr:uid="{00000000-0005-0000-0000-000003350000}"/>
    <cellStyle name="Migliaia 34 6 3 2 3" xfId="26301" xr:uid="{00000000-0005-0000-0000-000004350000}"/>
    <cellStyle name="Migliaia 34 6 3 3" xfId="18348" xr:uid="{00000000-0005-0000-0000-000005350000}"/>
    <cellStyle name="Migliaia 34 6 3 4" xfId="23650" xr:uid="{00000000-0005-0000-0000-000006350000}"/>
    <cellStyle name="Migliaia 34 6 4" xfId="14078" xr:uid="{00000000-0005-0000-0000-000007350000}"/>
    <cellStyle name="Migliaia 34 6 4 2" xfId="19896" xr:uid="{00000000-0005-0000-0000-000008350000}"/>
    <cellStyle name="Migliaia 34 6 4 3" xfId="25198" xr:uid="{00000000-0005-0000-0000-000009350000}"/>
    <cellStyle name="Migliaia 34 6 5" xfId="17245" xr:uid="{00000000-0005-0000-0000-00000A350000}"/>
    <cellStyle name="Migliaia 34 6 6" xfId="22547" xr:uid="{00000000-0005-0000-0000-00000B350000}"/>
    <cellStyle name="Migliaia 34 7" xfId="3561" xr:uid="{00000000-0005-0000-0000-00000C350000}"/>
    <cellStyle name="Migliaia 34 7 2" xfId="12145" xr:uid="{00000000-0005-0000-0000-00000D350000}"/>
    <cellStyle name="Migliaia 34 7 2 2" xfId="15654" xr:uid="{00000000-0005-0000-0000-00000E350000}"/>
    <cellStyle name="Migliaia 34 7 2 2 2" xfId="21000" xr:uid="{00000000-0005-0000-0000-00000F350000}"/>
    <cellStyle name="Migliaia 34 7 2 2 3" xfId="26302" xr:uid="{00000000-0005-0000-0000-000010350000}"/>
    <cellStyle name="Migliaia 34 7 2 3" xfId="18349" xr:uid="{00000000-0005-0000-0000-000011350000}"/>
    <cellStyle name="Migliaia 34 7 2 4" xfId="23651" xr:uid="{00000000-0005-0000-0000-000012350000}"/>
    <cellStyle name="Migliaia 34 7 3" xfId="14079" xr:uid="{00000000-0005-0000-0000-000013350000}"/>
    <cellStyle name="Migliaia 34 7 3 2" xfId="19897" xr:uid="{00000000-0005-0000-0000-000014350000}"/>
    <cellStyle name="Migliaia 34 7 3 3" xfId="25199" xr:uid="{00000000-0005-0000-0000-000015350000}"/>
    <cellStyle name="Migliaia 34 7 4" xfId="17246" xr:uid="{00000000-0005-0000-0000-000016350000}"/>
    <cellStyle name="Migliaia 34 7 5" xfId="22548" xr:uid="{00000000-0005-0000-0000-000017350000}"/>
    <cellStyle name="Migliaia 34 8" xfId="3562" xr:uid="{00000000-0005-0000-0000-000018350000}"/>
    <cellStyle name="Migliaia 34 8 2" xfId="12146" xr:uid="{00000000-0005-0000-0000-000019350000}"/>
    <cellStyle name="Migliaia 34 8 2 2" xfId="15655" xr:uid="{00000000-0005-0000-0000-00001A350000}"/>
    <cellStyle name="Migliaia 34 8 2 2 2" xfId="21001" xr:uid="{00000000-0005-0000-0000-00001B350000}"/>
    <cellStyle name="Migliaia 34 8 2 2 3" xfId="26303" xr:uid="{00000000-0005-0000-0000-00001C350000}"/>
    <cellStyle name="Migliaia 34 8 2 3" xfId="18350" xr:uid="{00000000-0005-0000-0000-00001D350000}"/>
    <cellStyle name="Migliaia 34 8 2 4" xfId="23652" xr:uid="{00000000-0005-0000-0000-00001E350000}"/>
    <cellStyle name="Migliaia 34 8 3" xfId="14080" xr:uid="{00000000-0005-0000-0000-00001F350000}"/>
    <cellStyle name="Migliaia 34 8 3 2" xfId="19898" xr:uid="{00000000-0005-0000-0000-000020350000}"/>
    <cellStyle name="Migliaia 34 8 3 3" xfId="25200" xr:uid="{00000000-0005-0000-0000-000021350000}"/>
    <cellStyle name="Migliaia 34 8 4" xfId="17247" xr:uid="{00000000-0005-0000-0000-000022350000}"/>
    <cellStyle name="Migliaia 34 8 5" xfId="22549" xr:uid="{00000000-0005-0000-0000-000023350000}"/>
    <cellStyle name="Migliaia 34 9" xfId="3563" xr:uid="{00000000-0005-0000-0000-000024350000}"/>
    <cellStyle name="Migliaia 34 9 2" xfId="14081" xr:uid="{00000000-0005-0000-0000-000025350000}"/>
    <cellStyle name="Migliaia 34 9 2 2" xfId="19899" xr:uid="{00000000-0005-0000-0000-000026350000}"/>
    <cellStyle name="Migliaia 34 9 2 3" xfId="25201" xr:uid="{00000000-0005-0000-0000-000027350000}"/>
    <cellStyle name="Migliaia 34 9 3" xfId="17248" xr:uid="{00000000-0005-0000-0000-000028350000}"/>
    <cellStyle name="Migliaia 34 9 4" xfId="22550" xr:uid="{00000000-0005-0000-0000-000029350000}"/>
    <cellStyle name="Migliaia 35" xfId="306" xr:uid="{00000000-0005-0000-0000-00002A350000}"/>
    <cellStyle name="Migliaia 35 10" xfId="14082" xr:uid="{00000000-0005-0000-0000-00002B350000}"/>
    <cellStyle name="Migliaia 35 10 2" xfId="19900" xr:uid="{00000000-0005-0000-0000-00002C350000}"/>
    <cellStyle name="Migliaia 35 10 3" xfId="25202" xr:uid="{00000000-0005-0000-0000-00002D350000}"/>
    <cellStyle name="Migliaia 35 11" xfId="17249" xr:uid="{00000000-0005-0000-0000-00002E350000}"/>
    <cellStyle name="Migliaia 35 12" xfId="22551" xr:uid="{00000000-0005-0000-0000-00002F350000}"/>
    <cellStyle name="Migliaia 35 13" xfId="3564" xr:uid="{00000000-0005-0000-0000-000030350000}"/>
    <cellStyle name="Migliaia 35 2" xfId="307" xr:uid="{00000000-0005-0000-0000-000031350000}"/>
    <cellStyle name="Migliaia 35 2 2" xfId="3566" xr:uid="{00000000-0005-0000-0000-000032350000}"/>
    <cellStyle name="Migliaia 35 2 2 2" xfId="3567" xr:uid="{00000000-0005-0000-0000-000033350000}"/>
    <cellStyle name="Migliaia 35 2 2 2 2" xfId="14083" xr:uid="{00000000-0005-0000-0000-000034350000}"/>
    <cellStyle name="Migliaia 35 2 2 2 2 2" xfId="19901" xr:uid="{00000000-0005-0000-0000-000035350000}"/>
    <cellStyle name="Migliaia 35 2 2 2 2 3" xfId="25203" xr:uid="{00000000-0005-0000-0000-000036350000}"/>
    <cellStyle name="Migliaia 35 2 2 2 3" xfId="17250" xr:uid="{00000000-0005-0000-0000-000037350000}"/>
    <cellStyle name="Migliaia 35 2 2 2 4" xfId="22552" xr:uid="{00000000-0005-0000-0000-000038350000}"/>
    <cellStyle name="Migliaia 35 2 2 3" xfId="12147" xr:uid="{00000000-0005-0000-0000-000039350000}"/>
    <cellStyle name="Migliaia 35 2 2 3 2" xfId="15656" xr:uid="{00000000-0005-0000-0000-00003A350000}"/>
    <cellStyle name="Migliaia 35 2 2 3 2 2" xfId="21002" xr:uid="{00000000-0005-0000-0000-00003B350000}"/>
    <cellStyle name="Migliaia 35 2 2 3 2 3" xfId="26304" xr:uid="{00000000-0005-0000-0000-00003C350000}"/>
    <cellStyle name="Migliaia 35 2 2 3 3" xfId="18351" xr:uid="{00000000-0005-0000-0000-00003D350000}"/>
    <cellStyle name="Migliaia 35 2 2 3 4" xfId="23653" xr:uid="{00000000-0005-0000-0000-00003E350000}"/>
    <cellStyle name="Migliaia 35 2 3" xfId="3568" xr:uid="{00000000-0005-0000-0000-00003F350000}"/>
    <cellStyle name="Migliaia 35 2 3 2" xfId="12148" xr:uid="{00000000-0005-0000-0000-000040350000}"/>
    <cellStyle name="Migliaia 35 2 3 2 2" xfId="15657" xr:uid="{00000000-0005-0000-0000-000041350000}"/>
    <cellStyle name="Migliaia 35 2 3 2 2 2" xfId="21003" xr:uid="{00000000-0005-0000-0000-000042350000}"/>
    <cellStyle name="Migliaia 35 2 3 2 2 3" xfId="26305" xr:uid="{00000000-0005-0000-0000-000043350000}"/>
    <cellStyle name="Migliaia 35 2 3 2 3" xfId="18352" xr:uid="{00000000-0005-0000-0000-000044350000}"/>
    <cellStyle name="Migliaia 35 2 3 2 4" xfId="23654" xr:uid="{00000000-0005-0000-0000-000045350000}"/>
    <cellStyle name="Migliaia 35 2 3 3" xfId="14084" xr:uid="{00000000-0005-0000-0000-000046350000}"/>
    <cellStyle name="Migliaia 35 2 3 3 2" xfId="19902" xr:uid="{00000000-0005-0000-0000-000047350000}"/>
    <cellStyle name="Migliaia 35 2 3 3 3" xfId="25204" xr:uid="{00000000-0005-0000-0000-000048350000}"/>
    <cellStyle name="Migliaia 35 2 3 4" xfId="17251" xr:uid="{00000000-0005-0000-0000-000049350000}"/>
    <cellStyle name="Migliaia 35 2 3 5" xfId="22553" xr:uid="{00000000-0005-0000-0000-00004A350000}"/>
    <cellStyle name="Migliaia 35 2 4" xfId="3569" xr:uid="{00000000-0005-0000-0000-00004B350000}"/>
    <cellStyle name="Migliaia 35 2 4 2" xfId="14085" xr:uid="{00000000-0005-0000-0000-00004C350000}"/>
    <cellStyle name="Migliaia 35 2 4 2 2" xfId="19903" xr:uid="{00000000-0005-0000-0000-00004D350000}"/>
    <cellStyle name="Migliaia 35 2 4 2 3" xfId="25205" xr:uid="{00000000-0005-0000-0000-00004E350000}"/>
    <cellStyle name="Migliaia 35 2 4 3" xfId="17252" xr:uid="{00000000-0005-0000-0000-00004F350000}"/>
    <cellStyle name="Migliaia 35 2 4 4" xfId="22554" xr:uid="{00000000-0005-0000-0000-000050350000}"/>
    <cellStyle name="Migliaia 35 2 5" xfId="3570" xr:uid="{00000000-0005-0000-0000-000051350000}"/>
    <cellStyle name="Migliaia 35 2 5 2" xfId="14086" xr:uid="{00000000-0005-0000-0000-000052350000}"/>
    <cellStyle name="Migliaia 35 2 5 2 2" xfId="19904" xr:uid="{00000000-0005-0000-0000-000053350000}"/>
    <cellStyle name="Migliaia 35 2 5 2 3" xfId="25206" xr:uid="{00000000-0005-0000-0000-000054350000}"/>
    <cellStyle name="Migliaia 35 2 5 3" xfId="17253" xr:uid="{00000000-0005-0000-0000-000055350000}"/>
    <cellStyle name="Migliaia 35 2 5 4" xfId="22555" xr:uid="{00000000-0005-0000-0000-000056350000}"/>
    <cellStyle name="Migliaia 35 2 6" xfId="3571" xr:uid="{00000000-0005-0000-0000-000057350000}"/>
    <cellStyle name="Migliaia 35 2 6 2" xfId="14087" xr:uid="{00000000-0005-0000-0000-000058350000}"/>
    <cellStyle name="Migliaia 35 2 6 2 2" xfId="19905" xr:uid="{00000000-0005-0000-0000-000059350000}"/>
    <cellStyle name="Migliaia 35 2 6 2 3" xfId="25207" xr:uid="{00000000-0005-0000-0000-00005A350000}"/>
    <cellStyle name="Migliaia 35 2 6 3" xfId="17254" xr:uid="{00000000-0005-0000-0000-00005B350000}"/>
    <cellStyle name="Migliaia 35 2 6 4" xfId="22556" xr:uid="{00000000-0005-0000-0000-00005C350000}"/>
    <cellStyle name="Migliaia 35 2 7" xfId="3565" xr:uid="{00000000-0005-0000-0000-00005D350000}"/>
    <cellStyle name="Migliaia 35 3" xfId="3572" xr:uid="{00000000-0005-0000-0000-00005E350000}"/>
    <cellStyle name="Migliaia 35 3 2" xfId="3573" xr:uid="{00000000-0005-0000-0000-00005F350000}"/>
    <cellStyle name="Migliaia 35 3 2 2" xfId="3574" xr:uid="{00000000-0005-0000-0000-000060350000}"/>
    <cellStyle name="Migliaia 35 3 2 2 2" xfId="3575" xr:uid="{00000000-0005-0000-0000-000061350000}"/>
    <cellStyle name="Migliaia 35 3 2 2 2 2" xfId="14088" xr:uid="{00000000-0005-0000-0000-000062350000}"/>
    <cellStyle name="Migliaia 35 3 2 2 2 2 2" xfId="19906" xr:uid="{00000000-0005-0000-0000-000063350000}"/>
    <cellStyle name="Migliaia 35 3 2 2 2 2 3" xfId="25208" xr:uid="{00000000-0005-0000-0000-000064350000}"/>
    <cellStyle name="Migliaia 35 3 2 2 2 3" xfId="17255" xr:uid="{00000000-0005-0000-0000-000065350000}"/>
    <cellStyle name="Migliaia 35 3 2 2 2 4" xfId="22557" xr:uid="{00000000-0005-0000-0000-000066350000}"/>
    <cellStyle name="Migliaia 35 3 2 3" xfId="3576" xr:uid="{00000000-0005-0000-0000-000067350000}"/>
    <cellStyle name="Migliaia 35 3 2 3 2" xfId="14089" xr:uid="{00000000-0005-0000-0000-000068350000}"/>
    <cellStyle name="Migliaia 35 3 2 3 2 2" xfId="19907" xr:uid="{00000000-0005-0000-0000-000069350000}"/>
    <cellStyle name="Migliaia 35 3 2 3 2 3" xfId="25209" xr:uid="{00000000-0005-0000-0000-00006A350000}"/>
    <cellStyle name="Migliaia 35 3 2 3 3" xfId="17256" xr:uid="{00000000-0005-0000-0000-00006B350000}"/>
    <cellStyle name="Migliaia 35 3 2 3 4" xfId="22558" xr:uid="{00000000-0005-0000-0000-00006C350000}"/>
    <cellStyle name="Migliaia 35 3 2 4" xfId="3577" xr:uid="{00000000-0005-0000-0000-00006D350000}"/>
    <cellStyle name="Migliaia 35 3 2 4 2" xfId="14090" xr:uid="{00000000-0005-0000-0000-00006E350000}"/>
    <cellStyle name="Migliaia 35 3 2 4 2 2" xfId="19908" xr:uid="{00000000-0005-0000-0000-00006F350000}"/>
    <cellStyle name="Migliaia 35 3 2 4 2 3" xfId="25210" xr:uid="{00000000-0005-0000-0000-000070350000}"/>
    <cellStyle name="Migliaia 35 3 2 4 3" xfId="17257" xr:uid="{00000000-0005-0000-0000-000071350000}"/>
    <cellStyle name="Migliaia 35 3 2 4 4" xfId="22559" xr:uid="{00000000-0005-0000-0000-000072350000}"/>
    <cellStyle name="Migliaia 35 3 2 5" xfId="3578" xr:uid="{00000000-0005-0000-0000-000073350000}"/>
    <cellStyle name="Migliaia 35 3 2 5 2" xfId="14091" xr:uid="{00000000-0005-0000-0000-000074350000}"/>
    <cellStyle name="Migliaia 35 3 2 5 2 2" xfId="19909" xr:uid="{00000000-0005-0000-0000-000075350000}"/>
    <cellStyle name="Migliaia 35 3 2 5 2 3" xfId="25211" xr:uid="{00000000-0005-0000-0000-000076350000}"/>
    <cellStyle name="Migliaia 35 3 2 5 3" xfId="17258" xr:uid="{00000000-0005-0000-0000-000077350000}"/>
    <cellStyle name="Migliaia 35 3 2 5 4" xfId="22560" xr:uid="{00000000-0005-0000-0000-000078350000}"/>
    <cellStyle name="Migliaia 35 3 2 6" xfId="3579" xr:uid="{00000000-0005-0000-0000-000079350000}"/>
    <cellStyle name="Migliaia 35 3 2 6 2" xfId="14092" xr:uid="{00000000-0005-0000-0000-00007A350000}"/>
    <cellStyle name="Migliaia 35 3 2 6 2 2" xfId="19910" xr:uid="{00000000-0005-0000-0000-00007B350000}"/>
    <cellStyle name="Migliaia 35 3 2 6 2 3" xfId="25212" xr:uid="{00000000-0005-0000-0000-00007C350000}"/>
    <cellStyle name="Migliaia 35 3 2 6 3" xfId="17259" xr:uid="{00000000-0005-0000-0000-00007D350000}"/>
    <cellStyle name="Migliaia 35 3 2 6 4" xfId="22561" xr:uid="{00000000-0005-0000-0000-00007E350000}"/>
    <cellStyle name="Migliaia 35 3 3" xfId="3580" xr:uid="{00000000-0005-0000-0000-00007F350000}"/>
    <cellStyle name="Migliaia 35 3 3 2" xfId="3581" xr:uid="{00000000-0005-0000-0000-000080350000}"/>
    <cellStyle name="Migliaia 35 3 3 2 2" xfId="14094" xr:uid="{00000000-0005-0000-0000-000081350000}"/>
    <cellStyle name="Migliaia 35 3 3 2 2 2" xfId="19912" xr:uid="{00000000-0005-0000-0000-000082350000}"/>
    <cellStyle name="Migliaia 35 3 3 2 2 3" xfId="25214" xr:uid="{00000000-0005-0000-0000-000083350000}"/>
    <cellStyle name="Migliaia 35 3 3 2 3" xfId="17261" xr:uid="{00000000-0005-0000-0000-000084350000}"/>
    <cellStyle name="Migliaia 35 3 3 2 4" xfId="22563" xr:uid="{00000000-0005-0000-0000-000085350000}"/>
    <cellStyle name="Migliaia 35 3 3 3" xfId="3582" xr:uid="{00000000-0005-0000-0000-000086350000}"/>
    <cellStyle name="Migliaia 35 3 3 3 2" xfId="14095" xr:uid="{00000000-0005-0000-0000-000087350000}"/>
    <cellStyle name="Migliaia 35 3 3 3 2 2" xfId="19913" xr:uid="{00000000-0005-0000-0000-000088350000}"/>
    <cellStyle name="Migliaia 35 3 3 3 2 3" xfId="25215" xr:uid="{00000000-0005-0000-0000-000089350000}"/>
    <cellStyle name="Migliaia 35 3 3 3 3" xfId="17262" xr:uid="{00000000-0005-0000-0000-00008A350000}"/>
    <cellStyle name="Migliaia 35 3 3 3 4" xfId="22564" xr:uid="{00000000-0005-0000-0000-00008B350000}"/>
    <cellStyle name="Migliaia 35 3 3 4" xfId="3583" xr:uid="{00000000-0005-0000-0000-00008C350000}"/>
    <cellStyle name="Migliaia 35 3 3 4 2" xfId="14096" xr:uid="{00000000-0005-0000-0000-00008D350000}"/>
    <cellStyle name="Migliaia 35 3 3 4 2 2" xfId="19914" xr:uid="{00000000-0005-0000-0000-00008E350000}"/>
    <cellStyle name="Migliaia 35 3 3 4 2 3" xfId="25216" xr:uid="{00000000-0005-0000-0000-00008F350000}"/>
    <cellStyle name="Migliaia 35 3 3 4 3" xfId="17263" xr:uid="{00000000-0005-0000-0000-000090350000}"/>
    <cellStyle name="Migliaia 35 3 3 4 4" xfId="22565" xr:uid="{00000000-0005-0000-0000-000091350000}"/>
    <cellStyle name="Migliaia 35 3 3 5" xfId="3584" xr:uid="{00000000-0005-0000-0000-000092350000}"/>
    <cellStyle name="Migliaia 35 3 3 5 2" xfId="14097" xr:uid="{00000000-0005-0000-0000-000093350000}"/>
    <cellStyle name="Migliaia 35 3 3 5 2 2" xfId="19915" xr:uid="{00000000-0005-0000-0000-000094350000}"/>
    <cellStyle name="Migliaia 35 3 3 5 2 3" xfId="25217" xr:uid="{00000000-0005-0000-0000-000095350000}"/>
    <cellStyle name="Migliaia 35 3 3 5 3" xfId="17264" xr:uid="{00000000-0005-0000-0000-000096350000}"/>
    <cellStyle name="Migliaia 35 3 3 5 4" xfId="22566" xr:uid="{00000000-0005-0000-0000-000097350000}"/>
    <cellStyle name="Migliaia 35 3 3 6" xfId="14093" xr:uid="{00000000-0005-0000-0000-000098350000}"/>
    <cellStyle name="Migliaia 35 3 3 6 2" xfId="19911" xr:uid="{00000000-0005-0000-0000-000099350000}"/>
    <cellStyle name="Migliaia 35 3 3 6 3" xfId="25213" xr:uid="{00000000-0005-0000-0000-00009A350000}"/>
    <cellStyle name="Migliaia 35 3 3 7" xfId="17260" xr:uid="{00000000-0005-0000-0000-00009B350000}"/>
    <cellStyle name="Migliaia 35 3 3 8" xfId="22562" xr:uid="{00000000-0005-0000-0000-00009C350000}"/>
    <cellStyle name="Migliaia 35 3 4" xfId="3585" xr:uid="{00000000-0005-0000-0000-00009D350000}"/>
    <cellStyle name="Migliaia 35 3 4 2" xfId="12149" xr:uid="{00000000-0005-0000-0000-00009E350000}"/>
    <cellStyle name="Migliaia 35 3 4 3" xfId="12150" xr:uid="{00000000-0005-0000-0000-00009F350000}"/>
    <cellStyle name="Migliaia 35 3 4 3 2" xfId="15658" xr:uid="{00000000-0005-0000-0000-0000A0350000}"/>
    <cellStyle name="Migliaia 35 3 4 3 2 2" xfId="21004" xr:uid="{00000000-0005-0000-0000-0000A1350000}"/>
    <cellStyle name="Migliaia 35 3 4 3 2 3" xfId="26306" xr:uid="{00000000-0005-0000-0000-0000A2350000}"/>
    <cellStyle name="Migliaia 35 3 4 3 3" xfId="18353" xr:uid="{00000000-0005-0000-0000-0000A3350000}"/>
    <cellStyle name="Migliaia 35 3 4 3 4" xfId="23655" xr:uid="{00000000-0005-0000-0000-0000A4350000}"/>
    <cellStyle name="Migliaia 35 3 4 4" xfId="14098" xr:uid="{00000000-0005-0000-0000-0000A5350000}"/>
    <cellStyle name="Migliaia 35 3 4 4 2" xfId="19916" xr:uid="{00000000-0005-0000-0000-0000A6350000}"/>
    <cellStyle name="Migliaia 35 3 4 4 3" xfId="25218" xr:uid="{00000000-0005-0000-0000-0000A7350000}"/>
    <cellStyle name="Migliaia 35 3 4 5" xfId="17265" xr:uid="{00000000-0005-0000-0000-0000A8350000}"/>
    <cellStyle name="Migliaia 35 3 4 6" xfId="22567" xr:uid="{00000000-0005-0000-0000-0000A9350000}"/>
    <cellStyle name="Migliaia 35 3 5" xfId="3586" xr:uid="{00000000-0005-0000-0000-0000AA350000}"/>
    <cellStyle name="Migliaia 35 3 5 2" xfId="12151" xr:uid="{00000000-0005-0000-0000-0000AB350000}"/>
    <cellStyle name="Migliaia 35 3 5 2 2" xfId="15659" xr:uid="{00000000-0005-0000-0000-0000AC350000}"/>
    <cellStyle name="Migliaia 35 3 5 2 2 2" xfId="21005" xr:uid="{00000000-0005-0000-0000-0000AD350000}"/>
    <cellStyle name="Migliaia 35 3 5 2 2 3" xfId="26307" xr:uid="{00000000-0005-0000-0000-0000AE350000}"/>
    <cellStyle name="Migliaia 35 3 5 2 3" xfId="18354" xr:uid="{00000000-0005-0000-0000-0000AF350000}"/>
    <cellStyle name="Migliaia 35 3 5 2 4" xfId="23656" xr:uid="{00000000-0005-0000-0000-0000B0350000}"/>
    <cellStyle name="Migliaia 35 3 5 3" xfId="14099" xr:uid="{00000000-0005-0000-0000-0000B1350000}"/>
    <cellStyle name="Migliaia 35 3 5 3 2" xfId="19917" xr:uid="{00000000-0005-0000-0000-0000B2350000}"/>
    <cellStyle name="Migliaia 35 3 5 3 3" xfId="25219" xr:uid="{00000000-0005-0000-0000-0000B3350000}"/>
    <cellStyle name="Migliaia 35 3 5 4" xfId="17266" xr:uid="{00000000-0005-0000-0000-0000B4350000}"/>
    <cellStyle name="Migliaia 35 3 5 5" xfId="22568" xr:uid="{00000000-0005-0000-0000-0000B5350000}"/>
    <cellStyle name="Migliaia 35 3 6" xfId="3587" xr:uid="{00000000-0005-0000-0000-0000B6350000}"/>
    <cellStyle name="Migliaia 35 3 6 2" xfId="14100" xr:uid="{00000000-0005-0000-0000-0000B7350000}"/>
    <cellStyle name="Migliaia 35 3 6 2 2" xfId="19918" xr:uid="{00000000-0005-0000-0000-0000B8350000}"/>
    <cellStyle name="Migliaia 35 3 6 2 3" xfId="25220" xr:uid="{00000000-0005-0000-0000-0000B9350000}"/>
    <cellStyle name="Migliaia 35 3 6 3" xfId="17267" xr:uid="{00000000-0005-0000-0000-0000BA350000}"/>
    <cellStyle name="Migliaia 35 3 6 4" xfId="22569" xr:uid="{00000000-0005-0000-0000-0000BB350000}"/>
    <cellStyle name="Migliaia 35 3 7" xfId="3588" xr:uid="{00000000-0005-0000-0000-0000BC350000}"/>
    <cellStyle name="Migliaia 35 3 7 2" xfId="14101" xr:uid="{00000000-0005-0000-0000-0000BD350000}"/>
    <cellStyle name="Migliaia 35 3 7 2 2" xfId="19919" xr:uid="{00000000-0005-0000-0000-0000BE350000}"/>
    <cellStyle name="Migliaia 35 3 7 2 3" xfId="25221" xr:uid="{00000000-0005-0000-0000-0000BF350000}"/>
    <cellStyle name="Migliaia 35 3 7 3" xfId="17268" xr:uid="{00000000-0005-0000-0000-0000C0350000}"/>
    <cellStyle name="Migliaia 35 3 7 4" xfId="22570" xr:uid="{00000000-0005-0000-0000-0000C1350000}"/>
    <cellStyle name="Migliaia 35 3 8" xfId="3589" xr:uid="{00000000-0005-0000-0000-0000C2350000}"/>
    <cellStyle name="Migliaia 35 3 8 2" xfId="14102" xr:uid="{00000000-0005-0000-0000-0000C3350000}"/>
    <cellStyle name="Migliaia 35 3 8 2 2" xfId="19920" xr:uid="{00000000-0005-0000-0000-0000C4350000}"/>
    <cellStyle name="Migliaia 35 3 8 2 3" xfId="25222" xr:uid="{00000000-0005-0000-0000-0000C5350000}"/>
    <cellStyle name="Migliaia 35 3 8 3" xfId="17269" xr:uid="{00000000-0005-0000-0000-0000C6350000}"/>
    <cellStyle name="Migliaia 35 3 8 4" xfId="22571" xr:uid="{00000000-0005-0000-0000-0000C7350000}"/>
    <cellStyle name="Migliaia 35 4" xfId="3590" xr:uid="{00000000-0005-0000-0000-0000C8350000}"/>
    <cellStyle name="Migliaia 35 4 2" xfId="3591" xr:uid="{00000000-0005-0000-0000-0000C9350000}"/>
    <cellStyle name="Migliaia 35 4 2 2" xfId="3592" xr:uid="{00000000-0005-0000-0000-0000CA350000}"/>
    <cellStyle name="Migliaia 35 4 2 2 2" xfId="14103" xr:uid="{00000000-0005-0000-0000-0000CB350000}"/>
    <cellStyle name="Migliaia 35 4 2 2 2 2" xfId="19921" xr:uid="{00000000-0005-0000-0000-0000CC350000}"/>
    <cellStyle name="Migliaia 35 4 2 2 2 3" xfId="25223" xr:uid="{00000000-0005-0000-0000-0000CD350000}"/>
    <cellStyle name="Migliaia 35 4 2 2 3" xfId="17270" xr:uid="{00000000-0005-0000-0000-0000CE350000}"/>
    <cellStyle name="Migliaia 35 4 2 2 4" xfId="22572" xr:uid="{00000000-0005-0000-0000-0000CF350000}"/>
    <cellStyle name="Migliaia 35 4 2 3" xfId="3593" xr:uid="{00000000-0005-0000-0000-0000D0350000}"/>
    <cellStyle name="Migliaia 35 4 2 3 2" xfId="14104" xr:uid="{00000000-0005-0000-0000-0000D1350000}"/>
    <cellStyle name="Migliaia 35 4 2 3 2 2" xfId="19922" xr:uid="{00000000-0005-0000-0000-0000D2350000}"/>
    <cellStyle name="Migliaia 35 4 2 3 2 3" xfId="25224" xr:uid="{00000000-0005-0000-0000-0000D3350000}"/>
    <cellStyle name="Migliaia 35 4 2 3 3" xfId="17271" xr:uid="{00000000-0005-0000-0000-0000D4350000}"/>
    <cellStyle name="Migliaia 35 4 2 3 4" xfId="22573" xr:uid="{00000000-0005-0000-0000-0000D5350000}"/>
    <cellStyle name="Migliaia 35 4 3" xfId="3594" xr:uid="{00000000-0005-0000-0000-0000D6350000}"/>
    <cellStyle name="Migliaia 35 4 3 2" xfId="14105" xr:uid="{00000000-0005-0000-0000-0000D7350000}"/>
    <cellStyle name="Migliaia 35 4 3 2 2" xfId="19923" xr:uid="{00000000-0005-0000-0000-0000D8350000}"/>
    <cellStyle name="Migliaia 35 4 3 2 3" xfId="25225" xr:uid="{00000000-0005-0000-0000-0000D9350000}"/>
    <cellStyle name="Migliaia 35 4 3 3" xfId="17272" xr:uid="{00000000-0005-0000-0000-0000DA350000}"/>
    <cellStyle name="Migliaia 35 4 3 4" xfId="22574" xr:uid="{00000000-0005-0000-0000-0000DB350000}"/>
    <cellStyle name="Migliaia 35 4 4" xfId="3595" xr:uid="{00000000-0005-0000-0000-0000DC350000}"/>
    <cellStyle name="Migliaia 35 4 4 2" xfId="14106" xr:uid="{00000000-0005-0000-0000-0000DD350000}"/>
    <cellStyle name="Migliaia 35 4 4 2 2" xfId="19924" xr:uid="{00000000-0005-0000-0000-0000DE350000}"/>
    <cellStyle name="Migliaia 35 4 4 2 3" xfId="25226" xr:uid="{00000000-0005-0000-0000-0000DF350000}"/>
    <cellStyle name="Migliaia 35 4 4 3" xfId="17273" xr:uid="{00000000-0005-0000-0000-0000E0350000}"/>
    <cellStyle name="Migliaia 35 4 4 4" xfId="22575" xr:uid="{00000000-0005-0000-0000-0000E1350000}"/>
    <cellStyle name="Migliaia 35 4 5" xfId="3596" xr:uid="{00000000-0005-0000-0000-0000E2350000}"/>
    <cellStyle name="Migliaia 35 4 5 2" xfId="14107" xr:uid="{00000000-0005-0000-0000-0000E3350000}"/>
    <cellStyle name="Migliaia 35 4 5 2 2" xfId="19925" xr:uid="{00000000-0005-0000-0000-0000E4350000}"/>
    <cellStyle name="Migliaia 35 4 5 2 3" xfId="25227" xr:uid="{00000000-0005-0000-0000-0000E5350000}"/>
    <cellStyle name="Migliaia 35 4 5 3" xfId="17274" xr:uid="{00000000-0005-0000-0000-0000E6350000}"/>
    <cellStyle name="Migliaia 35 4 5 4" xfId="22576" xr:uid="{00000000-0005-0000-0000-0000E7350000}"/>
    <cellStyle name="Migliaia 35 4 6" xfId="3597" xr:uid="{00000000-0005-0000-0000-0000E8350000}"/>
    <cellStyle name="Migliaia 35 4 6 2" xfId="14108" xr:uid="{00000000-0005-0000-0000-0000E9350000}"/>
    <cellStyle name="Migliaia 35 4 6 2 2" xfId="19926" xr:uid="{00000000-0005-0000-0000-0000EA350000}"/>
    <cellStyle name="Migliaia 35 4 6 2 3" xfId="25228" xr:uid="{00000000-0005-0000-0000-0000EB350000}"/>
    <cellStyle name="Migliaia 35 4 6 3" xfId="17275" xr:uid="{00000000-0005-0000-0000-0000EC350000}"/>
    <cellStyle name="Migliaia 35 4 6 4" xfId="22577" xr:uid="{00000000-0005-0000-0000-0000ED350000}"/>
    <cellStyle name="Migliaia 35 4 7" xfId="3598" xr:uid="{00000000-0005-0000-0000-0000EE350000}"/>
    <cellStyle name="Migliaia 35 4 7 2" xfId="14109" xr:uid="{00000000-0005-0000-0000-0000EF350000}"/>
    <cellStyle name="Migliaia 35 4 7 2 2" xfId="19927" xr:uid="{00000000-0005-0000-0000-0000F0350000}"/>
    <cellStyle name="Migliaia 35 4 7 2 3" xfId="25229" xr:uid="{00000000-0005-0000-0000-0000F1350000}"/>
    <cellStyle name="Migliaia 35 4 7 3" xfId="17276" xr:uid="{00000000-0005-0000-0000-0000F2350000}"/>
    <cellStyle name="Migliaia 35 4 7 4" xfId="22578" xr:uid="{00000000-0005-0000-0000-0000F3350000}"/>
    <cellStyle name="Migliaia 35 5" xfId="3599" xr:uid="{00000000-0005-0000-0000-0000F4350000}"/>
    <cellStyle name="Migliaia 35 5 2" xfId="3600" xr:uid="{00000000-0005-0000-0000-0000F5350000}"/>
    <cellStyle name="Migliaia 35 5 2 2" xfId="14110" xr:uid="{00000000-0005-0000-0000-0000F6350000}"/>
    <cellStyle name="Migliaia 35 5 2 2 2" xfId="19928" xr:uid="{00000000-0005-0000-0000-0000F7350000}"/>
    <cellStyle name="Migliaia 35 5 2 2 3" xfId="25230" xr:uid="{00000000-0005-0000-0000-0000F8350000}"/>
    <cellStyle name="Migliaia 35 5 2 3" xfId="17277" xr:uid="{00000000-0005-0000-0000-0000F9350000}"/>
    <cellStyle name="Migliaia 35 5 2 4" xfId="22579" xr:uid="{00000000-0005-0000-0000-0000FA350000}"/>
    <cellStyle name="Migliaia 35 5 3" xfId="3601" xr:uid="{00000000-0005-0000-0000-0000FB350000}"/>
    <cellStyle name="Migliaia 35 5 3 2" xfId="14111" xr:uid="{00000000-0005-0000-0000-0000FC350000}"/>
    <cellStyle name="Migliaia 35 5 3 2 2" xfId="19929" xr:uid="{00000000-0005-0000-0000-0000FD350000}"/>
    <cellStyle name="Migliaia 35 5 3 2 3" xfId="25231" xr:uid="{00000000-0005-0000-0000-0000FE350000}"/>
    <cellStyle name="Migliaia 35 5 3 3" xfId="17278" xr:uid="{00000000-0005-0000-0000-0000FF350000}"/>
    <cellStyle name="Migliaia 35 5 3 4" xfId="22580" xr:uid="{00000000-0005-0000-0000-000000360000}"/>
    <cellStyle name="Migliaia 35 5 4" xfId="3602" xr:uid="{00000000-0005-0000-0000-000001360000}"/>
    <cellStyle name="Migliaia 35 5 4 2" xfId="14112" xr:uid="{00000000-0005-0000-0000-000002360000}"/>
    <cellStyle name="Migliaia 35 5 4 2 2" xfId="19930" xr:uid="{00000000-0005-0000-0000-000003360000}"/>
    <cellStyle name="Migliaia 35 5 4 2 3" xfId="25232" xr:uid="{00000000-0005-0000-0000-000004360000}"/>
    <cellStyle name="Migliaia 35 5 4 3" xfId="17279" xr:uid="{00000000-0005-0000-0000-000005360000}"/>
    <cellStyle name="Migliaia 35 5 4 4" xfId="22581" xr:uid="{00000000-0005-0000-0000-000006360000}"/>
    <cellStyle name="Migliaia 35 5 5" xfId="3603" xr:uid="{00000000-0005-0000-0000-000007360000}"/>
    <cellStyle name="Migliaia 35 5 5 2" xfId="14113" xr:uid="{00000000-0005-0000-0000-000008360000}"/>
    <cellStyle name="Migliaia 35 5 5 2 2" xfId="19931" xr:uid="{00000000-0005-0000-0000-000009360000}"/>
    <cellStyle name="Migliaia 35 5 5 2 3" xfId="25233" xr:uid="{00000000-0005-0000-0000-00000A360000}"/>
    <cellStyle name="Migliaia 35 5 5 3" xfId="17280" xr:uid="{00000000-0005-0000-0000-00000B360000}"/>
    <cellStyle name="Migliaia 35 5 5 4" xfId="22582" xr:uid="{00000000-0005-0000-0000-00000C360000}"/>
    <cellStyle name="Migliaia 35 5 6" xfId="3604" xr:uid="{00000000-0005-0000-0000-00000D360000}"/>
    <cellStyle name="Migliaia 35 5 6 2" xfId="14114" xr:uid="{00000000-0005-0000-0000-00000E360000}"/>
    <cellStyle name="Migliaia 35 5 6 2 2" xfId="19932" xr:uid="{00000000-0005-0000-0000-00000F360000}"/>
    <cellStyle name="Migliaia 35 5 6 2 3" xfId="25234" xr:uid="{00000000-0005-0000-0000-000010360000}"/>
    <cellStyle name="Migliaia 35 5 6 3" xfId="17281" xr:uid="{00000000-0005-0000-0000-000011360000}"/>
    <cellStyle name="Migliaia 35 5 6 4" xfId="22583" xr:uid="{00000000-0005-0000-0000-000012360000}"/>
    <cellStyle name="Migliaia 35 6" xfId="3605" xr:uid="{00000000-0005-0000-0000-000013360000}"/>
    <cellStyle name="Migliaia 35 6 2" xfId="12152" xr:uid="{00000000-0005-0000-0000-000014360000}"/>
    <cellStyle name="Migliaia 35 6 3" xfId="12153" xr:uid="{00000000-0005-0000-0000-000015360000}"/>
    <cellStyle name="Migliaia 35 6 3 2" xfId="15660" xr:uid="{00000000-0005-0000-0000-000016360000}"/>
    <cellStyle name="Migliaia 35 6 3 2 2" xfId="21006" xr:uid="{00000000-0005-0000-0000-000017360000}"/>
    <cellStyle name="Migliaia 35 6 3 2 3" xfId="26308" xr:uid="{00000000-0005-0000-0000-000018360000}"/>
    <cellStyle name="Migliaia 35 6 3 3" xfId="18355" xr:uid="{00000000-0005-0000-0000-000019360000}"/>
    <cellStyle name="Migliaia 35 6 3 4" xfId="23657" xr:uid="{00000000-0005-0000-0000-00001A360000}"/>
    <cellStyle name="Migliaia 35 6 4" xfId="14115" xr:uid="{00000000-0005-0000-0000-00001B360000}"/>
    <cellStyle name="Migliaia 35 6 4 2" xfId="19933" xr:uid="{00000000-0005-0000-0000-00001C360000}"/>
    <cellStyle name="Migliaia 35 6 4 3" xfId="25235" xr:uid="{00000000-0005-0000-0000-00001D360000}"/>
    <cellStyle name="Migliaia 35 6 5" xfId="17282" xr:uid="{00000000-0005-0000-0000-00001E360000}"/>
    <cellStyle name="Migliaia 35 6 6" xfId="22584" xr:uid="{00000000-0005-0000-0000-00001F360000}"/>
    <cellStyle name="Migliaia 35 7" xfId="3606" xr:uid="{00000000-0005-0000-0000-000020360000}"/>
    <cellStyle name="Migliaia 35 7 2" xfId="12154" xr:uid="{00000000-0005-0000-0000-000021360000}"/>
    <cellStyle name="Migliaia 35 7 2 2" xfId="15661" xr:uid="{00000000-0005-0000-0000-000022360000}"/>
    <cellStyle name="Migliaia 35 7 2 2 2" xfId="21007" xr:uid="{00000000-0005-0000-0000-000023360000}"/>
    <cellStyle name="Migliaia 35 7 2 2 3" xfId="26309" xr:uid="{00000000-0005-0000-0000-000024360000}"/>
    <cellStyle name="Migliaia 35 7 2 3" xfId="18356" xr:uid="{00000000-0005-0000-0000-000025360000}"/>
    <cellStyle name="Migliaia 35 7 2 4" xfId="23658" xr:uid="{00000000-0005-0000-0000-000026360000}"/>
    <cellStyle name="Migliaia 35 7 3" xfId="14116" xr:uid="{00000000-0005-0000-0000-000027360000}"/>
    <cellStyle name="Migliaia 35 7 3 2" xfId="19934" xr:uid="{00000000-0005-0000-0000-000028360000}"/>
    <cellStyle name="Migliaia 35 7 3 3" xfId="25236" xr:uid="{00000000-0005-0000-0000-000029360000}"/>
    <cellStyle name="Migliaia 35 7 4" xfId="17283" xr:uid="{00000000-0005-0000-0000-00002A360000}"/>
    <cellStyle name="Migliaia 35 7 5" xfId="22585" xr:uid="{00000000-0005-0000-0000-00002B360000}"/>
    <cellStyle name="Migliaia 35 8" xfId="3607" xr:uid="{00000000-0005-0000-0000-00002C360000}"/>
    <cellStyle name="Migliaia 35 8 2" xfId="12155" xr:uid="{00000000-0005-0000-0000-00002D360000}"/>
    <cellStyle name="Migliaia 35 8 2 2" xfId="15662" xr:uid="{00000000-0005-0000-0000-00002E360000}"/>
    <cellStyle name="Migliaia 35 8 2 2 2" xfId="21008" xr:uid="{00000000-0005-0000-0000-00002F360000}"/>
    <cellStyle name="Migliaia 35 8 2 2 3" xfId="26310" xr:uid="{00000000-0005-0000-0000-000030360000}"/>
    <cellStyle name="Migliaia 35 8 2 3" xfId="18357" xr:uid="{00000000-0005-0000-0000-000031360000}"/>
    <cellStyle name="Migliaia 35 8 2 4" xfId="23659" xr:uid="{00000000-0005-0000-0000-000032360000}"/>
    <cellStyle name="Migliaia 35 8 3" xfId="14117" xr:uid="{00000000-0005-0000-0000-000033360000}"/>
    <cellStyle name="Migliaia 35 8 3 2" xfId="19935" xr:uid="{00000000-0005-0000-0000-000034360000}"/>
    <cellStyle name="Migliaia 35 8 3 3" xfId="25237" xr:uid="{00000000-0005-0000-0000-000035360000}"/>
    <cellStyle name="Migliaia 35 8 4" xfId="17284" xr:uid="{00000000-0005-0000-0000-000036360000}"/>
    <cellStyle name="Migliaia 35 8 5" xfId="22586" xr:uid="{00000000-0005-0000-0000-000037360000}"/>
    <cellStyle name="Migliaia 35 9" xfId="3608" xr:uid="{00000000-0005-0000-0000-000038360000}"/>
    <cellStyle name="Migliaia 35 9 2" xfId="14118" xr:uid="{00000000-0005-0000-0000-000039360000}"/>
    <cellStyle name="Migliaia 35 9 2 2" xfId="19936" xr:uid="{00000000-0005-0000-0000-00003A360000}"/>
    <cellStyle name="Migliaia 35 9 2 3" xfId="25238" xr:uid="{00000000-0005-0000-0000-00003B360000}"/>
    <cellStyle name="Migliaia 35 9 3" xfId="17285" xr:uid="{00000000-0005-0000-0000-00003C360000}"/>
    <cellStyle name="Migliaia 35 9 4" xfId="22587" xr:uid="{00000000-0005-0000-0000-00003D360000}"/>
    <cellStyle name="Migliaia 36" xfId="308" xr:uid="{00000000-0005-0000-0000-00003E360000}"/>
    <cellStyle name="Migliaia 36 10" xfId="14119" xr:uid="{00000000-0005-0000-0000-00003F360000}"/>
    <cellStyle name="Migliaia 36 10 2" xfId="19937" xr:uid="{00000000-0005-0000-0000-000040360000}"/>
    <cellStyle name="Migliaia 36 10 3" xfId="25239" xr:uid="{00000000-0005-0000-0000-000041360000}"/>
    <cellStyle name="Migliaia 36 11" xfId="17286" xr:uid="{00000000-0005-0000-0000-000042360000}"/>
    <cellStyle name="Migliaia 36 12" xfId="22588" xr:uid="{00000000-0005-0000-0000-000043360000}"/>
    <cellStyle name="Migliaia 36 13" xfId="3609" xr:uid="{00000000-0005-0000-0000-000044360000}"/>
    <cellStyle name="Migliaia 36 2" xfId="309" xr:uid="{00000000-0005-0000-0000-000045360000}"/>
    <cellStyle name="Migliaia 36 2 2" xfId="3611" xr:uid="{00000000-0005-0000-0000-000046360000}"/>
    <cellStyle name="Migliaia 36 2 2 2" xfId="3612" xr:uid="{00000000-0005-0000-0000-000047360000}"/>
    <cellStyle name="Migliaia 36 2 2 2 2" xfId="14120" xr:uid="{00000000-0005-0000-0000-000048360000}"/>
    <cellStyle name="Migliaia 36 2 2 2 2 2" xfId="19938" xr:uid="{00000000-0005-0000-0000-000049360000}"/>
    <cellStyle name="Migliaia 36 2 2 2 2 3" xfId="25240" xr:uid="{00000000-0005-0000-0000-00004A360000}"/>
    <cellStyle name="Migliaia 36 2 2 2 3" xfId="17287" xr:uid="{00000000-0005-0000-0000-00004B360000}"/>
    <cellStyle name="Migliaia 36 2 2 2 4" xfId="22589" xr:uid="{00000000-0005-0000-0000-00004C360000}"/>
    <cellStyle name="Migliaia 36 2 2 3" xfId="12156" xr:uid="{00000000-0005-0000-0000-00004D360000}"/>
    <cellStyle name="Migliaia 36 2 2 3 2" xfId="15663" xr:uid="{00000000-0005-0000-0000-00004E360000}"/>
    <cellStyle name="Migliaia 36 2 2 3 2 2" xfId="21009" xr:uid="{00000000-0005-0000-0000-00004F360000}"/>
    <cellStyle name="Migliaia 36 2 2 3 2 3" xfId="26311" xr:uid="{00000000-0005-0000-0000-000050360000}"/>
    <cellStyle name="Migliaia 36 2 2 3 3" xfId="18358" xr:uid="{00000000-0005-0000-0000-000051360000}"/>
    <cellStyle name="Migliaia 36 2 2 3 4" xfId="23660" xr:uid="{00000000-0005-0000-0000-000052360000}"/>
    <cellStyle name="Migliaia 36 2 3" xfId="3613" xr:uid="{00000000-0005-0000-0000-000053360000}"/>
    <cellStyle name="Migliaia 36 2 3 2" xfId="12157" xr:uid="{00000000-0005-0000-0000-000054360000}"/>
    <cellStyle name="Migliaia 36 2 3 2 2" xfId="15664" xr:uid="{00000000-0005-0000-0000-000055360000}"/>
    <cellStyle name="Migliaia 36 2 3 2 2 2" xfId="21010" xr:uid="{00000000-0005-0000-0000-000056360000}"/>
    <cellStyle name="Migliaia 36 2 3 2 2 3" xfId="26312" xr:uid="{00000000-0005-0000-0000-000057360000}"/>
    <cellStyle name="Migliaia 36 2 3 2 3" xfId="18359" xr:uid="{00000000-0005-0000-0000-000058360000}"/>
    <cellStyle name="Migliaia 36 2 3 2 4" xfId="23661" xr:uid="{00000000-0005-0000-0000-000059360000}"/>
    <cellStyle name="Migliaia 36 2 3 3" xfId="14121" xr:uid="{00000000-0005-0000-0000-00005A360000}"/>
    <cellStyle name="Migliaia 36 2 3 3 2" xfId="19939" xr:uid="{00000000-0005-0000-0000-00005B360000}"/>
    <cellStyle name="Migliaia 36 2 3 3 3" xfId="25241" xr:uid="{00000000-0005-0000-0000-00005C360000}"/>
    <cellStyle name="Migliaia 36 2 3 4" xfId="17288" xr:uid="{00000000-0005-0000-0000-00005D360000}"/>
    <cellStyle name="Migliaia 36 2 3 5" xfId="22590" xr:uid="{00000000-0005-0000-0000-00005E360000}"/>
    <cellStyle name="Migliaia 36 2 4" xfId="3614" xr:uid="{00000000-0005-0000-0000-00005F360000}"/>
    <cellStyle name="Migliaia 36 2 4 2" xfId="14122" xr:uid="{00000000-0005-0000-0000-000060360000}"/>
    <cellStyle name="Migliaia 36 2 4 2 2" xfId="19940" xr:uid="{00000000-0005-0000-0000-000061360000}"/>
    <cellStyle name="Migliaia 36 2 4 2 3" xfId="25242" xr:uid="{00000000-0005-0000-0000-000062360000}"/>
    <cellStyle name="Migliaia 36 2 4 3" xfId="17289" xr:uid="{00000000-0005-0000-0000-000063360000}"/>
    <cellStyle name="Migliaia 36 2 4 4" xfId="22591" xr:uid="{00000000-0005-0000-0000-000064360000}"/>
    <cellStyle name="Migliaia 36 2 5" xfId="3615" xr:uid="{00000000-0005-0000-0000-000065360000}"/>
    <cellStyle name="Migliaia 36 2 5 2" xfId="14123" xr:uid="{00000000-0005-0000-0000-000066360000}"/>
    <cellStyle name="Migliaia 36 2 5 2 2" xfId="19941" xr:uid="{00000000-0005-0000-0000-000067360000}"/>
    <cellStyle name="Migliaia 36 2 5 2 3" xfId="25243" xr:uid="{00000000-0005-0000-0000-000068360000}"/>
    <cellStyle name="Migliaia 36 2 5 3" xfId="17290" xr:uid="{00000000-0005-0000-0000-000069360000}"/>
    <cellStyle name="Migliaia 36 2 5 4" xfId="22592" xr:uid="{00000000-0005-0000-0000-00006A360000}"/>
    <cellStyle name="Migliaia 36 2 6" xfId="3616" xr:uid="{00000000-0005-0000-0000-00006B360000}"/>
    <cellStyle name="Migliaia 36 2 6 2" xfId="14124" xr:uid="{00000000-0005-0000-0000-00006C360000}"/>
    <cellStyle name="Migliaia 36 2 6 2 2" xfId="19942" xr:uid="{00000000-0005-0000-0000-00006D360000}"/>
    <cellStyle name="Migliaia 36 2 6 2 3" xfId="25244" xr:uid="{00000000-0005-0000-0000-00006E360000}"/>
    <cellStyle name="Migliaia 36 2 6 3" xfId="17291" xr:uid="{00000000-0005-0000-0000-00006F360000}"/>
    <cellStyle name="Migliaia 36 2 6 4" xfId="22593" xr:uid="{00000000-0005-0000-0000-000070360000}"/>
    <cellStyle name="Migliaia 36 2 7" xfId="3610" xr:uid="{00000000-0005-0000-0000-000071360000}"/>
    <cellStyle name="Migliaia 36 3" xfId="3617" xr:uid="{00000000-0005-0000-0000-000072360000}"/>
    <cellStyle name="Migliaia 36 3 2" xfId="3618" xr:uid="{00000000-0005-0000-0000-000073360000}"/>
    <cellStyle name="Migliaia 36 3 2 2" xfId="3619" xr:uid="{00000000-0005-0000-0000-000074360000}"/>
    <cellStyle name="Migliaia 36 3 2 2 2" xfId="3620" xr:uid="{00000000-0005-0000-0000-000075360000}"/>
    <cellStyle name="Migliaia 36 3 2 2 2 2" xfId="14125" xr:uid="{00000000-0005-0000-0000-000076360000}"/>
    <cellStyle name="Migliaia 36 3 2 2 2 2 2" xfId="19943" xr:uid="{00000000-0005-0000-0000-000077360000}"/>
    <cellStyle name="Migliaia 36 3 2 2 2 2 3" xfId="25245" xr:uid="{00000000-0005-0000-0000-000078360000}"/>
    <cellStyle name="Migliaia 36 3 2 2 2 3" xfId="17292" xr:uid="{00000000-0005-0000-0000-000079360000}"/>
    <cellStyle name="Migliaia 36 3 2 2 2 4" xfId="22594" xr:uid="{00000000-0005-0000-0000-00007A360000}"/>
    <cellStyle name="Migliaia 36 3 2 3" xfId="3621" xr:uid="{00000000-0005-0000-0000-00007B360000}"/>
    <cellStyle name="Migliaia 36 3 2 3 2" xfId="14126" xr:uid="{00000000-0005-0000-0000-00007C360000}"/>
    <cellStyle name="Migliaia 36 3 2 3 2 2" xfId="19944" xr:uid="{00000000-0005-0000-0000-00007D360000}"/>
    <cellStyle name="Migliaia 36 3 2 3 2 3" xfId="25246" xr:uid="{00000000-0005-0000-0000-00007E360000}"/>
    <cellStyle name="Migliaia 36 3 2 3 3" xfId="17293" xr:uid="{00000000-0005-0000-0000-00007F360000}"/>
    <cellStyle name="Migliaia 36 3 2 3 4" xfId="22595" xr:uid="{00000000-0005-0000-0000-000080360000}"/>
    <cellStyle name="Migliaia 36 3 2 4" xfId="3622" xr:uid="{00000000-0005-0000-0000-000081360000}"/>
    <cellStyle name="Migliaia 36 3 2 4 2" xfId="14127" xr:uid="{00000000-0005-0000-0000-000082360000}"/>
    <cellStyle name="Migliaia 36 3 2 4 2 2" xfId="19945" xr:uid="{00000000-0005-0000-0000-000083360000}"/>
    <cellStyle name="Migliaia 36 3 2 4 2 3" xfId="25247" xr:uid="{00000000-0005-0000-0000-000084360000}"/>
    <cellStyle name="Migliaia 36 3 2 4 3" xfId="17294" xr:uid="{00000000-0005-0000-0000-000085360000}"/>
    <cellStyle name="Migliaia 36 3 2 4 4" xfId="22596" xr:uid="{00000000-0005-0000-0000-000086360000}"/>
    <cellStyle name="Migliaia 36 3 2 5" xfId="3623" xr:uid="{00000000-0005-0000-0000-000087360000}"/>
    <cellStyle name="Migliaia 36 3 2 5 2" xfId="14128" xr:uid="{00000000-0005-0000-0000-000088360000}"/>
    <cellStyle name="Migliaia 36 3 2 5 2 2" xfId="19946" xr:uid="{00000000-0005-0000-0000-000089360000}"/>
    <cellStyle name="Migliaia 36 3 2 5 2 3" xfId="25248" xr:uid="{00000000-0005-0000-0000-00008A360000}"/>
    <cellStyle name="Migliaia 36 3 2 5 3" xfId="17295" xr:uid="{00000000-0005-0000-0000-00008B360000}"/>
    <cellStyle name="Migliaia 36 3 2 5 4" xfId="22597" xr:uid="{00000000-0005-0000-0000-00008C360000}"/>
    <cellStyle name="Migliaia 36 3 2 6" xfId="3624" xr:uid="{00000000-0005-0000-0000-00008D360000}"/>
    <cellStyle name="Migliaia 36 3 2 6 2" xfId="14129" xr:uid="{00000000-0005-0000-0000-00008E360000}"/>
    <cellStyle name="Migliaia 36 3 2 6 2 2" xfId="19947" xr:uid="{00000000-0005-0000-0000-00008F360000}"/>
    <cellStyle name="Migliaia 36 3 2 6 2 3" xfId="25249" xr:uid="{00000000-0005-0000-0000-000090360000}"/>
    <cellStyle name="Migliaia 36 3 2 6 3" xfId="17296" xr:uid="{00000000-0005-0000-0000-000091360000}"/>
    <cellStyle name="Migliaia 36 3 2 6 4" xfId="22598" xr:uid="{00000000-0005-0000-0000-000092360000}"/>
    <cellStyle name="Migliaia 36 3 3" xfId="3625" xr:uid="{00000000-0005-0000-0000-000093360000}"/>
    <cellStyle name="Migliaia 36 3 3 2" xfId="3626" xr:uid="{00000000-0005-0000-0000-000094360000}"/>
    <cellStyle name="Migliaia 36 3 3 2 2" xfId="14131" xr:uid="{00000000-0005-0000-0000-000095360000}"/>
    <cellStyle name="Migliaia 36 3 3 2 2 2" xfId="19949" xr:uid="{00000000-0005-0000-0000-000096360000}"/>
    <cellStyle name="Migliaia 36 3 3 2 2 3" xfId="25251" xr:uid="{00000000-0005-0000-0000-000097360000}"/>
    <cellStyle name="Migliaia 36 3 3 2 3" xfId="17298" xr:uid="{00000000-0005-0000-0000-000098360000}"/>
    <cellStyle name="Migliaia 36 3 3 2 4" xfId="22600" xr:uid="{00000000-0005-0000-0000-000099360000}"/>
    <cellStyle name="Migliaia 36 3 3 3" xfId="3627" xr:uid="{00000000-0005-0000-0000-00009A360000}"/>
    <cellStyle name="Migliaia 36 3 3 3 2" xfId="14132" xr:uid="{00000000-0005-0000-0000-00009B360000}"/>
    <cellStyle name="Migliaia 36 3 3 3 2 2" xfId="19950" xr:uid="{00000000-0005-0000-0000-00009C360000}"/>
    <cellStyle name="Migliaia 36 3 3 3 2 3" xfId="25252" xr:uid="{00000000-0005-0000-0000-00009D360000}"/>
    <cellStyle name="Migliaia 36 3 3 3 3" xfId="17299" xr:uid="{00000000-0005-0000-0000-00009E360000}"/>
    <cellStyle name="Migliaia 36 3 3 3 4" xfId="22601" xr:uid="{00000000-0005-0000-0000-00009F360000}"/>
    <cellStyle name="Migliaia 36 3 3 4" xfId="3628" xr:uid="{00000000-0005-0000-0000-0000A0360000}"/>
    <cellStyle name="Migliaia 36 3 3 4 2" xfId="14133" xr:uid="{00000000-0005-0000-0000-0000A1360000}"/>
    <cellStyle name="Migliaia 36 3 3 4 2 2" xfId="19951" xr:uid="{00000000-0005-0000-0000-0000A2360000}"/>
    <cellStyle name="Migliaia 36 3 3 4 2 3" xfId="25253" xr:uid="{00000000-0005-0000-0000-0000A3360000}"/>
    <cellStyle name="Migliaia 36 3 3 4 3" xfId="17300" xr:uid="{00000000-0005-0000-0000-0000A4360000}"/>
    <cellStyle name="Migliaia 36 3 3 4 4" xfId="22602" xr:uid="{00000000-0005-0000-0000-0000A5360000}"/>
    <cellStyle name="Migliaia 36 3 3 5" xfId="3629" xr:uid="{00000000-0005-0000-0000-0000A6360000}"/>
    <cellStyle name="Migliaia 36 3 3 5 2" xfId="14134" xr:uid="{00000000-0005-0000-0000-0000A7360000}"/>
    <cellStyle name="Migliaia 36 3 3 5 2 2" xfId="19952" xr:uid="{00000000-0005-0000-0000-0000A8360000}"/>
    <cellStyle name="Migliaia 36 3 3 5 2 3" xfId="25254" xr:uid="{00000000-0005-0000-0000-0000A9360000}"/>
    <cellStyle name="Migliaia 36 3 3 5 3" xfId="17301" xr:uid="{00000000-0005-0000-0000-0000AA360000}"/>
    <cellStyle name="Migliaia 36 3 3 5 4" xfId="22603" xr:uid="{00000000-0005-0000-0000-0000AB360000}"/>
    <cellStyle name="Migliaia 36 3 3 6" xfId="14130" xr:uid="{00000000-0005-0000-0000-0000AC360000}"/>
    <cellStyle name="Migliaia 36 3 3 6 2" xfId="19948" xr:uid="{00000000-0005-0000-0000-0000AD360000}"/>
    <cellStyle name="Migliaia 36 3 3 6 3" xfId="25250" xr:uid="{00000000-0005-0000-0000-0000AE360000}"/>
    <cellStyle name="Migliaia 36 3 3 7" xfId="17297" xr:uid="{00000000-0005-0000-0000-0000AF360000}"/>
    <cellStyle name="Migliaia 36 3 3 8" xfId="22599" xr:uid="{00000000-0005-0000-0000-0000B0360000}"/>
    <cellStyle name="Migliaia 36 3 4" xfId="3630" xr:uid="{00000000-0005-0000-0000-0000B1360000}"/>
    <cellStyle name="Migliaia 36 3 4 2" xfId="12158" xr:uid="{00000000-0005-0000-0000-0000B2360000}"/>
    <cellStyle name="Migliaia 36 3 4 3" xfId="12159" xr:uid="{00000000-0005-0000-0000-0000B3360000}"/>
    <cellStyle name="Migliaia 36 3 4 3 2" xfId="15665" xr:uid="{00000000-0005-0000-0000-0000B4360000}"/>
    <cellStyle name="Migliaia 36 3 4 3 2 2" xfId="21011" xr:uid="{00000000-0005-0000-0000-0000B5360000}"/>
    <cellStyle name="Migliaia 36 3 4 3 2 3" xfId="26313" xr:uid="{00000000-0005-0000-0000-0000B6360000}"/>
    <cellStyle name="Migliaia 36 3 4 3 3" xfId="18360" xr:uid="{00000000-0005-0000-0000-0000B7360000}"/>
    <cellStyle name="Migliaia 36 3 4 3 4" xfId="23662" xr:uid="{00000000-0005-0000-0000-0000B8360000}"/>
    <cellStyle name="Migliaia 36 3 4 4" xfId="14135" xr:uid="{00000000-0005-0000-0000-0000B9360000}"/>
    <cellStyle name="Migliaia 36 3 4 4 2" xfId="19953" xr:uid="{00000000-0005-0000-0000-0000BA360000}"/>
    <cellStyle name="Migliaia 36 3 4 4 3" xfId="25255" xr:uid="{00000000-0005-0000-0000-0000BB360000}"/>
    <cellStyle name="Migliaia 36 3 4 5" xfId="17302" xr:uid="{00000000-0005-0000-0000-0000BC360000}"/>
    <cellStyle name="Migliaia 36 3 4 6" xfId="22604" xr:uid="{00000000-0005-0000-0000-0000BD360000}"/>
    <cellStyle name="Migliaia 36 3 5" xfId="3631" xr:uid="{00000000-0005-0000-0000-0000BE360000}"/>
    <cellStyle name="Migliaia 36 3 5 2" xfId="12160" xr:uid="{00000000-0005-0000-0000-0000BF360000}"/>
    <cellStyle name="Migliaia 36 3 5 2 2" xfId="15666" xr:uid="{00000000-0005-0000-0000-0000C0360000}"/>
    <cellStyle name="Migliaia 36 3 5 2 2 2" xfId="21012" xr:uid="{00000000-0005-0000-0000-0000C1360000}"/>
    <cellStyle name="Migliaia 36 3 5 2 2 3" xfId="26314" xr:uid="{00000000-0005-0000-0000-0000C2360000}"/>
    <cellStyle name="Migliaia 36 3 5 2 3" xfId="18361" xr:uid="{00000000-0005-0000-0000-0000C3360000}"/>
    <cellStyle name="Migliaia 36 3 5 2 4" xfId="23663" xr:uid="{00000000-0005-0000-0000-0000C4360000}"/>
    <cellStyle name="Migliaia 36 3 5 3" xfId="14136" xr:uid="{00000000-0005-0000-0000-0000C5360000}"/>
    <cellStyle name="Migliaia 36 3 5 3 2" xfId="19954" xr:uid="{00000000-0005-0000-0000-0000C6360000}"/>
    <cellStyle name="Migliaia 36 3 5 3 3" xfId="25256" xr:uid="{00000000-0005-0000-0000-0000C7360000}"/>
    <cellStyle name="Migliaia 36 3 5 4" xfId="17303" xr:uid="{00000000-0005-0000-0000-0000C8360000}"/>
    <cellStyle name="Migliaia 36 3 5 5" xfId="22605" xr:uid="{00000000-0005-0000-0000-0000C9360000}"/>
    <cellStyle name="Migliaia 36 3 6" xfId="3632" xr:uid="{00000000-0005-0000-0000-0000CA360000}"/>
    <cellStyle name="Migliaia 36 3 6 2" xfId="14137" xr:uid="{00000000-0005-0000-0000-0000CB360000}"/>
    <cellStyle name="Migliaia 36 3 6 2 2" xfId="19955" xr:uid="{00000000-0005-0000-0000-0000CC360000}"/>
    <cellStyle name="Migliaia 36 3 6 2 3" xfId="25257" xr:uid="{00000000-0005-0000-0000-0000CD360000}"/>
    <cellStyle name="Migliaia 36 3 6 3" xfId="17304" xr:uid="{00000000-0005-0000-0000-0000CE360000}"/>
    <cellStyle name="Migliaia 36 3 6 4" xfId="22606" xr:uid="{00000000-0005-0000-0000-0000CF360000}"/>
    <cellStyle name="Migliaia 36 3 7" xfId="3633" xr:uid="{00000000-0005-0000-0000-0000D0360000}"/>
    <cellStyle name="Migliaia 36 3 7 2" xfId="14138" xr:uid="{00000000-0005-0000-0000-0000D1360000}"/>
    <cellStyle name="Migliaia 36 3 7 2 2" xfId="19956" xr:uid="{00000000-0005-0000-0000-0000D2360000}"/>
    <cellStyle name="Migliaia 36 3 7 2 3" xfId="25258" xr:uid="{00000000-0005-0000-0000-0000D3360000}"/>
    <cellStyle name="Migliaia 36 3 7 3" xfId="17305" xr:uid="{00000000-0005-0000-0000-0000D4360000}"/>
    <cellStyle name="Migliaia 36 3 7 4" xfId="22607" xr:uid="{00000000-0005-0000-0000-0000D5360000}"/>
    <cellStyle name="Migliaia 36 3 8" xfId="3634" xr:uid="{00000000-0005-0000-0000-0000D6360000}"/>
    <cellStyle name="Migliaia 36 3 8 2" xfId="14139" xr:uid="{00000000-0005-0000-0000-0000D7360000}"/>
    <cellStyle name="Migliaia 36 3 8 2 2" xfId="19957" xr:uid="{00000000-0005-0000-0000-0000D8360000}"/>
    <cellStyle name="Migliaia 36 3 8 2 3" xfId="25259" xr:uid="{00000000-0005-0000-0000-0000D9360000}"/>
    <cellStyle name="Migliaia 36 3 8 3" xfId="17306" xr:uid="{00000000-0005-0000-0000-0000DA360000}"/>
    <cellStyle name="Migliaia 36 3 8 4" xfId="22608" xr:uid="{00000000-0005-0000-0000-0000DB360000}"/>
    <cellStyle name="Migliaia 36 4" xfId="3635" xr:uid="{00000000-0005-0000-0000-0000DC360000}"/>
    <cellStyle name="Migliaia 36 4 2" xfId="3636" xr:uid="{00000000-0005-0000-0000-0000DD360000}"/>
    <cellStyle name="Migliaia 36 4 2 2" xfId="3637" xr:uid="{00000000-0005-0000-0000-0000DE360000}"/>
    <cellStyle name="Migliaia 36 4 2 2 2" xfId="14140" xr:uid="{00000000-0005-0000-0000-0000DF360000}"/>
    <cellStyle name="Migliaia 36 4 2 2 2 2" xfId="19958" xr:uid="{00000000-0005-0000-0000-0000E0360000}"/>
    <cellStyle name="Migliaia 36 4 2 2 2 3" xfId="25260" xr:uid="{00000000-0005-0000-0000-0000E1360000}"/>
    <cellStyle name="Migliaia 36 4 2 2 3" xfId="17307" xr:uid="{00000000-0005-0000-0000-0000E2360000}"/>
    <cellStyle name="Migliaia 36 4 2 2 4" xfId="22609" xr:uid="{00000000-0005-0000-0000-0000E3360000}"/>
    <cellStyle name="Migliaia 36 4 2 3" xfId="3638" xr:uid="{00000000-0005-0000-0000-0000E4360000}"/>
    <cellStyle name="Migliaia 36 4 2 3 2" xfId="14141" xr:uid="{00000000-0005-0000-0000-0000E5360000}"/>
    <cellStyle name="Migliaia 36 4 2 3 2 2" xfId="19959" xr:uid="{00000000-0005-0000-0000-0000E6360000}"/>
    <cellStyle name="Migliaia 36 4 2 3 2 3" xfId="25261" xr:uid="{00000000-0005-0000-0000-0000E7360000}"/>
    <cellStyle name="Migliaia 36 4 2 3 3" xfId="17308" xr:uid="{00000000-0005-0000-0000-0000E8360000}"/>
    <cellStyle name="Migliaia 36 4 2 3 4" xfId="22610" xr:uid="{00000000-0005-0000-0000-0000E9360000}"/>
    <cellStyle name="Migliaia 36 4 3" xfId="3639" xr:uid="{00000000-0005-0000-0000-0000EA360000}"/>
    <cellStyle name="Migliaia 36 4 3 2" xfId="14142" xr:uid="{00000000-0005-0000-0000-0000EB360000}"/>
    <cellStyle name="Migliaia 36 4 3 2 2" xfId="19960" xr:uid="{00000000-0005-0000-0000-0000EC360000}"/>
    <cellStyle name="Migliaia 36 4 3 2 3" xfId="25262" xr:uid="{00000000-0005-0000-0000-0000ED360000}"/>
    <cellStyle name="Migliaia 36 4 3 3" xfId="17309" xr:uid="{00000000-0005-0000-0000-0000EE360000}"/>
    <cellStyle name="Migliaia 36 4 3 4" xfId="22611" xr:uid="{00000000-0005-0000-0000-0000EF360000}"/>
    <cellStyle name="Migliaia 36 4 4" xfId="3640" xr:uid="{00000000-0005-0000-0000-0000F0360000}"/>
    <cellStyle name="Migliaia 36 4 4 2" xfId="14143" xr:uid="{00000000-0005-0000-0000-0000F1360000}"/>
    <cellStyle name="Migliaia 36 4 4 2 2" xfId="19961" xr:uid="{00000000-0005-0000-0000-0000F2360000}"/>
    <cellStyle name="Migliaia 36 4 4 2 3" xfId="25263" xr:uid="{00000000-0005-0000-0000-0000F3360000}"/>
    <cellStyle name="Migliaia 36 4 4 3" xfId="17310" xr:uid="{00000000-0005-0000-0000-0000F4360000}"/>
    <cellStyle name="Migliaia 36 4 4 4" xfId="22612" xr:uid="{00000000-0005-0000-0000-0000F5360000}"/>
    <cellStyle name="Migliaia 36 4 5" xfId="3641" xr:uid="{00000000-0005-0000-0000-0000F6360000}"/>
    <cellStyle name="Migliaia 36 4 5 2" xfId="14144" xr:uid="{00000000-0005-0000-0000-0000F7360000}"/>
    <cellStyle name="Migliaia 36 4 5 2 2" xfId="19962" xr:uid="{00000000-0005-0000-0000-0000F8360000}"/>
    <cellStyle name="Migliaia 36 4 5 2 3" xfId="25264" xr:uid="{00000000-0005-0000-0000-0000F9360000}"/>
    <cellStyle name="Migliaia 36 4 5 3" xfId="17311" xr:uid="{00000000-0005-0000-0000-0000FA360000}"/>
    <cellStyle name="Migliaia 36 4 5 4" xfId="22613" xr:uid="{00000000-0005-0000-0000-0000FB360000}"/>
    <cellStyle name="Migliaia 36 4 6" xfId="3642" xr:uid="{00000000-0005-0000-0000-0000FC360000}"/>
    <cellStyle name="Migliaia 36 4 6 2" xfId="14145" xr:uid="{00000000-0005-0000-0000-0000FD360000}"/>
    <cellStyle name="Migliaia 36 4 6 2 2" xfId="19963" xr:uid="{00000000-0005-0000-0000-0000FE360000}"/>
    <cellStyle name="Migliaia 36 4 6 2 3" xfId="25265" xr:uid="{00000000-0005-0000-0000-0000FF360000}"/>
    <cellStyle name="Migliaia 36 4 6 3" xfId="17312" xr:uid="{00000000-0005-0000-0000-000000370000}"/>
    <cellStyle name="Migliaia 36 4 6 4" xfId="22614" xr:uid="{00000000-0005-0000-0000-000001370000}"/>
    <cellStyle name="Migliaia 36 4 7" xfId="3643" xr:uid="{00000000-0005-0000-0000-000002370000}"/>
    <cellStyle name="Migliaia 36 4 7 2" xfId="14146" xr:uid="{00000000-0005-0000-0000-000003370000}"/>
    <cellStyle name="Migliaia 36 4 7 2 2" xfId="19964" xr:uid="{00000000-0005-0000-0000-000004370000}"/>
    <cellStyle name="Migliaia 36 4 7 2 3" xfId="25266" xr:uid="{00000000-0005-0000-0000-000005370000}"/>
    <cellStyle name="Migliaia 36 4 7 3" xfId="17313" xr:uid="{00000000-0005-0000-0000-000006370000}"/>
    <cellStyle name="Migliaia 36 4 7 4" xfId="22615" xr:uid="{00000000-0005-0000-0000-000007370000}"/>
    <cellStyle name="Migliaia 36 5" xfId="3644" xr:uid="{00000000-0005-0000-0000-000008370000}"/>
    <cellStyle name="Migliaia 36 5 2" xfId="3645" xr:uid="{00000000-0005-0000-0000-000009370000}"/>
    <cellStyle name="Migliaia 36 5 2 2" xfId="14147" xr:uid="{00000000-0005-0000-0000-00000A370000}"/>
    <cellStyle name="Migliaia 36 5 2 2 2" xfId="19965" xr:uid="{00000000-0005-0000-0000-00000B370000}"/>
    <cellStyle name="Migliaia 36 5 2 2 3" xfId="25267" xr:uid="{00000000-0005-0000-0000-00000C370000}"/>
    <cellStyle name="Migliaia 36 5 2 3" xfId="17314" xr:uid="{00000000-0005-0000-0000-00000D370000}"/>
    <cellStyle name="Migliaia 36 5 2 4" xfId="22616" xr:uid="{00000000-0005-0000-0000-00000E370000}"/>
    <cellStyle name="Migliaia 36 5 3" xfId="3646" xr:uid="{00000000-0005-0000-0000-00000F370000}"/>
    <cellStyle name="Migliaia 36 5 3 2" xfId="14148" xr:uid="{00000000-0005-0000-0000-000010370000}"/>
    <cellStyle name="Migliaia 36 5 3 2 2" xfId="19966" xr:uid="{00000000-0005-0000-0000-000011370000}"/>
    <cellStyle name="Migliaia 36 5 3 2 3" xfId="25268" xr:uid="{00000000-0005-0000-0000-000012370000}"/>
    <cellStyle name="Migliaia 36 5 3 3" xfId="17315" xr:uid="{00000000-0005-0000-0000-000013370000}"/>
    <cellStyle name="Migliaia 36 5 3 4" xfId="22617" xr:uid="{00000000-0005-0000-0000-000014370000}"/>
    <cellStyle name="Migliaia 36 5 4" xfId="3647" xr:uid="{00000000-0005-0000-0000-000015370000}"/>
    <cellStyle name="Migliaia 36 5 4 2" xfId="14149" xr:uid="{00000000-0005-0000-0000-000016370000}"/>
    <cellStyle name="Migliaia 36 5 4 2 2" xfId="19967" xr:uid="{00000000-0005-0000-0000-000017370000}"/>
    <cellStyle name="Migliaia 36 5 4 2 3" xfId="25269" xr:uid="{00000000-0005-0000-0000-000018370000}"/>
    <cellStyle name="Migliaia 36 5 4 3" xfId="17316" xr:uid="{00000000-0005-0000-0000-000019370000}"/>
    <cellStyle name="Migliaia 36 5 4 4" xfId="22618" xr:uid="{00000000-0005-0000-0000-00001A370000}"/>
    <cellStyle name="Migliaia 36 5 5" xfId="3648" xr:uid="{00000000-0005-0000-0000-00001B370000}"/>
    <cellStyle name="Migliaia 36 5 5 2" xfId="14150" xr:uid="{00000000-0005-0000-0000-00001C370000}"/>
    <cellStyle name="Migliaia 36 5 5 2 2" xfId="19968" xr:uid="{00000000-0005-0000-0000-00001D370000}"/>
    <cellStyle name="Migliaia 36 5 5 2 3" xfId="25270" xr:uid="{00000000-0005-0000-0000-00001E370000}"/>
    <cellStyle name="Migliaia 36 5 5 3" xfId="17317" xr:uid="{00000000-0005-0000-0000-00001F370000}"/>
    <cellStyle name="Migliaia 36 5 5 4" xfId="22619" xr:uid="{00000000-0005-0000-0000-000020370000}"/>
    <cellStyle name="Migliaia 36 5 6" xfId="3649" xr:uid="{00000000-0005-0000-0000-000021370000}"/>
    <cellStyle name="Migliaia 36 5 6 2" xfId="14151" xr:uid="{00000000-0005-0000-0000-000022370000}"/>
    <cellStyle name="Migliaia 36 5 6 2 2" xfId="19969" xr:uid="{00000000-0005-0000-0000-000023370000}"/>
    <cellStyle name="Migliaia 36 5 6 2 3" xfId="25271" xr:uid="{00000000-0005-0000-0000-000024370000}"/>
    <cellStyle name="Migliaia 36 5 6 3" xfId="17318" xr:uid="{00000000-0005-0000-0000-000025370000}"/>
    <cellStyle name="Migliaia 36 5 6 4" xfId="22620" xr:uid="{00000000-0005-0000-0000-000026370000}"/>
    <cellStyle name="Migliaia 36 6" xfId="3650" xr:uid="{00000000-0005-0000-0000-000027370000}"/>
    <cellStyle name="Migliaia 36 6 2" xfId="12161" xr:uid="{00000000-0005-0000-0000-000028370000}"/>
    <cellStyle name="Migliaia 36 6 3" xfId="12162" xr:uid="{00000000-0005-0000-0000-000029370000}"/>
    <cellStyle name="Migliaia 36 6 3 2" xfId="15667" xr:uid="{00000000-0005-0000-0000-00002A370000}"/>
    <cellStyle name="Migliaia 36 6 3 2 2" xfId="21013" xr:uid="{00000000-0005-0000-0000-00002B370000}"/>
    <cellStyle name="Migliaia 36 6 3 2 3" xfId="26315" xr:uid="{00000000-0005-0000-0000-00002C370000}"/>
    <cellStyle name="Migliaia 36 6 3 3" xfId="18362" xr:uid="{00000000-0005-0000-0000-00002D370000}"/>
    <cellStyle name="Migliaia 36 6 3 4" xfId="23664" xr:uid="{00000000-0005-0000-0000-00002E370000}"/>
    <cellStyle name="Migliaia 36 6 4" xfId="14152" xr:uid="{00000000-0005-0000-0000-00002F370000}"/>
    <cellStyle name="Migliaia 36 6 4 2" xfId="19970" xr:uid="{00000000-0005-0000-0000-000030370000}"/>
    <cellStyle name="Migliaia 36 6 4 3" xfId="25272" xr:uid="{00000000-0005-0000-0000-000031370000}"/>
    <cellStyle name="Migliaia 36 6 5" xfId="17319" xr:uid="{00000000-0005-0000-0000-000032370000}"/>
    <cellStyle name="Migliaia 36 6 6" xfId="22621" xr:uid="{00000000-0005-0000-0000-000033370000}"/>
    <cellStyle name="Migliaia 36 7" xfId="3651" xr:uid="{00000000-0005-0000-0000-000034370000}"/>
    <cellStyle name="Migliaia 36 7 2" xfId="12163" xr:uid="{00000000-0005-0000-0000-000035370000}"/>
    <cellStyle name="Migliaia 36 7 2 2" xfId="15668" xr:uid="{00000000-0005-0000-0000-000036370000}"/>
    <cellStyle name="Migliaia 36 7 2 2 2" xfId="21014" xr:uid="{00000000-0005-0000-0000-000037370000}"/>
    <cellStyle name="Migliaia 36 7 2 2 3" xfId="26316" xr:uid="{00000000-0005-0000-0000-000038370000}"/>
    <cellStyle name="Migliaia 36 7 2 3" xfId="18363" xr:uid="{00000000-0005-0000-0000-000039370000}"/>
    <cellStyle name="Migliaia 36 7 2 4" xfId="23665" xr:uid="{00000000-0005-0000-0000-00003A370000}"/>
    <cellStyle name="Migliaia 36 7 3" xfId="14153" xr:uid="{00000000-0005-0000-0000-00003B370000}"/>
    <cellStyle name="Migliaia 36 7 3 2" xfId="19971" xr:uid="{00000000-0005-0000-0000-00003C370000}"/>
    <cellStyle name="Migliaia 36 7 3 3" xfId="25273" xr:uid="{00000000-0005-0000-0000-00003D370000}"/>
    <cellStyle name="Migliaia 36 7 4" xfId="17320" xr:uid="{00000000-0005-0000-0000-00003E370000}"/>
    <cellStyle name="Migliaia 36 7 5" xfId="22622" xr:uid="{00000000-0005-0000-0000-00003F370000}"/>
    <cellStyle name="Migliaia 36 8" xfId="3652" xr:uid="{00000000-0005-0000-0000-000040370000}"/>
    <cellStyle name="Migliaia 36 8 2" xfId="12164" xr:uid="{00000000-0005-0000-0000-000041370000}"/>
    <cellStyle name="Migliaia 36 8 2 2" xfId="15669" xr:uid="{00000000-0005-0000-0000-000042370000}"/>
    <cellStyle name="Migliaia 36 8 2 2 2" xfId="21015" xr:uid="{00000000-0005-0000-0000-000043370000}"/>
    <cellStyle name="Migliaia 36 8 2 2 3" xfId="26317" xr:uid="{00000000-0005-0000-0000-000044370000}"/>
    <cellStyle name="Migliaia 36 8 2 3" xfId="18364" xr:uid="{00000000-0005-0000-0000-000045370000}"/>
    <cellStyle name="Migliaia 36 8 2 4" xfId="23666" xr:uid="{00000000-0005-0000-0000-000046370000}"/>
    <cellStyle name="Migliaia 36 8 3" xfId="14154" xr:uid="{00000000-0005-0000-0000-000047370000}"/>
    <cellStyle name="Migliaia 36 8 3 2" xfId="19972" xr:uid="{00000000-0005-0000-0000-000048370000}"/>
    <cellStyle name="Migliaia 36 8 3 3" xfId="25274" xr:uid="{00000000-0005-0000-0000-000049370000}"/>
    <cellStyle name="Migliaia 36 8 4" xfId="17321" xr:uid="{00000000-0005-0000-0000-00004A370000}"/>
    <cellStyle name="Migliaia 36 8 5" xfId="22623" xr:uid="{00000000-0005-0000-0000-00004B370000}"/>
    <cellStyle name="Migliaia 36 9" xfId="3653" xr:uid="{00000000-0005-0000-0000-00004C370000}"/>
    <cellStyle name="Migliaia 36 9 2" xfId="14155" xr:uid="{00000000-0005-0000-0000-00004D370000}"/>
    <cellStyle name="Migliaia 36 9 2 2" xfId="19973" xr:uid="{00000000-0005-0000-0000-00004E370000}"/>
    <cellStyle name="Migliaia 36 9 2 3" xfId="25275" xr:uid="{00000000-0005-0000-0000-00004F370000}"/>
    <cellStyle name="Migliaia 36 9 3" xfId="17322" xr:uid="{00000000-0005-0000-0000-000050370000}"/>
    <cellStyle name="Migliaia 36 9 4" xfId="22624" xr:uid="{00000000-0005-0000-0000-000051370000}"/>
    <cellStyle name="Migliaia 37" xfId="310" xr:uid="{00000000-0005-0000-0000-000052370000}"/>
    <cellStyle name="Migliaia 37 10" xfId="14156" xr:uid="{00000000-0005-0000-0000-000053370000}"/>
    <cellStyle name="Migliaia 37 10 2" xfId="19974" xr:uid="{00000000-0005-0000-0000-000054370000}"/>
    <cellStyle name="Migliaia 37 10 3" xfId="25276" xr:uid="{00000000-0005-0000-0000-000055370000}"/>
    <cellStyle name="Migliaia 37 11" xfId="17323" xr:uid="{00000000-0005-0000-0000-000056370000}"/>
    <cellStyle name="Migliaia 37 12" xfId="22625" xr:uid="{00000000-0005-0000-0000-000057370000}"/>
    <cellStyle name="Migliaia 37 13" xfId="3654" xr:uid="{00000000-0005-0000-0000-000058370000}"/>
    <cellStyle name="Migliaia 37 2" xfId="311" xr:uid="{00000000-0005-0000-0000-000059370000}"/>
    <cellStyle name="Migliaia 37 2 2" xfId="3656" xr:uid="{00000000-0005-0000-0000-00005A370000}"/>
    <cellStyle name="Migliaia 37 2 2 2" xfId="3657" xr:uid="{00000000-0005-0000-0000-00005B370000}"/>
    <cellStyle name="Migliaia 37 2 2 2 2" xfId="14157" xr:uid="{00000000-0005-0000-0000-00005C370000}"/>
    <cellStyle name="Migliaia 37 2 2 2 2 2" xfId="19975" xr:uid="{00000000-0005-0000-0000-00005D370000}"/>
    <cellStyle name="Migliaia 37 2 2 2 2 3" xfId="25277" xr:uid="{00000000-0005-0000-0000-00005E370000}"/>
    <cellStyle name="Migliaia 37 2 2 2 3" xfId="17324" xr:uid="{00000000-0005-0000-0000-00005F370000}"/>
    <cellStyle name="Migliaia 37 2 2 2 4" xfId="22626" xr:uid="{00000000-0005-0000-0000-000060370000}"/>
    <cellStyle name="Migliaia 37 2 2 3" xfId="12165" xr:uid="{00000000-0005-0000-0000-000061370000}"/>
    <cellStyle name="Migliaia 37 2 2 3 2" xfId="15670" xr:uid="{00000000-0005-0000-0000-000062370000}"/>
    <cellStyle name="Migliaia 37 2 2 3 2 2" xfId="21016" xr:uid="{00000000-0005-0000-0000-000063370000}"/>
    <cellStyle name="Migliaia 37 2 2 3 2 3" xfId="26318" xr:uid="{00000000-0005-0000-0000-000064370000}"/>
    <cellStyle name="Migliaia 37 2 2 3 3" xfId="18365" xr:uid="{00000000-0005-0000-0000-000065370000}"/>
    <cellStyle name="Migliaia 37 2 2 3 4" xfId="23667" xr:uid="{00000000-0005-0000-0000-000066370000}"/>
    <cellStyle name="Migliaia 37 2 3" xfId="3658" xr:uid="{00000000-0005-0000-0000-000067370000}"/>
    <cellStyle name="Migliaia 37 2 3 2" xfId="12166" xr:uid="{00000000-0005-0000-0000-000068370000}"/>
    <cellStyle name="Migliaia 37 2 3 2 2" xfId="15671" xr:uid="{00000000-0005-0000-0000-000069370000}"/>
    <cellStyle name="Migliaia 37 2 3 2 2 2" xfId="21017" xr:uid="{00000000-0005-0000-0000-00006A370000}"/>
    <cellStyle name="Migliaia 37 2 3 2 2 3" xfId="26319" xr:uid="{00000000-0005-0000-0000-00006B370000}"/>
    <cellStyle name="Migliaia 37 2 3 2 3" xfId="18366" xr:uid="{00000000-0005-0000-0000-00006C370000}"/>
    <cellStyle name="Migliaia 37 2 3 2 4" xfId="23668" xr:uid="{00000000-0005-0000-0000-00006D370000}"/>
    <cellStyle name="Migliaia 37 2 3 3" xfId="14158" xr:uid="{00000000-0005-0000-0000-00006E370000}"/>
    <cellStyle name="Migliaia 37 2 3 3 2" xfId="19976" xr:uid="{00000000-0005-0000-0000-00006F370000}"/>
    <cellStyle name="Migliaia 37 2 3 3 3" xfId="25278" xr:uid="{00000000-0005-0000-0000-000070370000}"/>
    <cellStyle name="Migliaia 37 2 3 4" xfId="17325" xr:uid="{00000000-0005-0000-0000-000071370000}"/>
    <cellStyle name="Migliaia 37 2 3 5" xfId="22627" xr:uid="{00000000-0005-0000-0000-000072370000}"/>
    <cellStyle name="Migliaia 37 2 4" xfId="3659" xr:uid="{00000000-0005-0000-0000-000073370000}"/>
    <cellStyle name="Migliaia 37 2 4 2" xfId="14159" xr:uid="{00000000-0005-0000-0000-000074370000}"/>
    <cellStyle name="Migliaia 37 2 4 2 2" xfId="19977" xr:uid="{00000000-0005-0000-0000-000075370000}"/>
    <cellStyle name="Migliaia 37 2 4 2 3" xfId="25279" xr:uid="{00000000-0005-0000-0000-000076370000}"/>
    <cellStyle name="Migliaia 37 2 4 3" xfId="17326" xr:uid="{00000000-0005-0000-0000-000077370000}"/>
    <cellStyle name="Migliaia 37 2 4 4" xfId="22628" xr:uid="{00000000-0005-0000-0000-000078370000}"/>
    <cellStyle name="Migliaia 37 2 5" xfId="3660" xr:uid="{00000000-0005-0000-0000-000079370000}"/>
    <cellStyle name="Migliaia 37 2 5 2" xfId="14160" xr:uid="{00000000-0005-0000-0000-00007A370000}"/>
    <cellStyle name="Migliaia 37 2 5 2 2" xfId="19978" xr:uid="{00000000-0005-0000-0000-00007B370000}"/>
    <cellStyle name="Migliaia 37 2 5 2 3" xfId="25280" xr:uid="{00000000-0005-0000-0000-00007C370000}"/>
    <cellStyle name="Migliaia 37 2 5 3" xfId="17327" xr:uid="{00000000-0005-0000-0000-00007D370000}"/>
    <cellStyle name="Migliaia 37 2 5 4" xfId="22629" xr:uid="{00000000-0005-0000-0000-00007E370000}"/>
    <cellStyle name="Migliaia 37 2 6" xfId="3661" xr:uid="{00000000-0005-0000-0000-00007F370000}"/>
    <cellStyle name="Migliaia 37 2 6 2" xfId="14161" xr:uid="{00000000-0005-0000-0000-000080370000}"/>
    <cellStyle name="Migliaia 37 2 6 2 2" xfId="19979" xr:uid="{00000000-0005-0000-0000-000081370000}"/>
    <cellStyle name="Migliaia 37 2 6 2 3" xfId="25281" xr:uid="{00000000-0005-0000-0000-000082370000}"/>
    <cellStyle name="Migliaia 37 2 6 3" xfId="17328" xr:uid="{00000000-0005-0000-0000-000083370000}"/>
    <cellStyle name="Migliaia 37 2 6 4" xfId="22630" xr:uid="{00000000-0005-0000-0000-000084370000}"/>
    <cellStyle name="Migliaia 37 2 7" xfId="3655" xr:uid="{00000000-0005-0000-0000-000085370000}"/>
    <cellStyle name="Migliaia 37 3" xfId="3662" xr:uid="{00000000-0005-0000-0000-000086370000}"/>
    <cellStyle name="Migliaia 37 3 2" xfId="3663" xr:uid="{00000000-0005-0000-0000-000087370000}"/>
    <cellStyle name="Migliaia 37 3 2 2" xfId="3664" xr:uid="{00000000-0005-0000-0000-000088370000}"/>
    <cellStyle name="Migliaia 37 3 2 2 2" xfId="3665" xr:uid="{00000000-0005-0000-0000-000089370000}"/>
    <cellStyle name="Migliaia 37 3 2 2 2 2" xfId="14162" xr:uid="{00000000-0005-0000-0000-00008A370000}"/>
    <cellStyle name="Migliaia 37 3 2 2 2 2 2" xfId="19980" xr:uid="{00000000-0005-0000-0000-00008B370000}"/>
    <cellStyle name="Migliaia 37 3 2 2 2 2 3" xfId="25282" xr:uid="{00000000-0005-0000-0000-00008C370000}"/>
    <cellStyle name="Migliaia 37 3 2 2 2 3" xfId="17329" xr:uid="{00000000-0005-0000-0000-00008D370000}"/>
    <cellStyle name="Migliaia 37 3 2 2 2 4" xfId="22631" xr:uid="{00000000-0005-0000-0000-00008E370000}"/>
    <cellStyle name="Migliaia 37 3 2 3" xfId="3666" xr:uid="{00000000-0005-0000-0000-00008F370000}"/>
    <cellStyle name="Migliaia 37 3 2 3 2" xfId="14163" xr:uid="{00000000-0005-0000-0000-000090370000}"/>
    <cellStyle name="Migliaia 37 3 2 3 2 2" xfId="19981" xr:uid="{00000000-0005-0000-0000-000091370000}"/>
    <cellStyle name="Migliaia 37 3 2 3 2 3" xfId="25283" xr:uid="{00000000-0005-0000-0000-000092370000}"/>
    <cellStyle name="Migliaia 37 3 2 3 3" xfId="17330" xr:uid="{00000000-0005-0000-0000-000093370000}"/>
    <cellStyle name="Migliaia 37 3 2 3 4" xfId="22632" xr:uid="{00000000-0005-0000-0000-000094370000}"/>
    <cellStyle name="Migliaia 37 3 2 4" xfId="3667" xr:uid="{00000000-0005-0000-0000-000095370000}"/>
    <cellStyle name="Migliaia 37 3 2 4 2" xfId="14164" xr:uid="{00000000-0005-0000-0000-000096370000}"/>
    <cellStyle name="Migliaia 37 3 2 4 2 2" xfId="19982" xr:uid="{00000000-0005-0000-0000-000097370000}"/>
    <cellStyle name="Migliaia 37 3 2 4 2 3" xfId="25284" xr:uid="{00000000-0005-0000-0000-000098370000}"/>
    <cellStyle name="Migliaia 37 3 2 4 3" xfId="17331" xr:uid="{00000000-0005-0000-0000-000099370000}"/>
    <cellStyle name="Migliaia 37 3 2 4 4" xfId="22633" xr:uid="{00000000-0005-0000-0000-00009A370000}"/>
    <cellStyle name="Migliaia 37 3 2 5" xfId="3668" xr:uid="{00000000-0005-0000-0000-00009B370000}"/>
    <cellStyle name="Migliaia 37 3 2 5 2" xfId="14165" xr:uid="{00000000-0005-0000-0000-00009C370000}"/>
    <cellStyle name="Migliaia 37 3 2 5 2 2" xfId="19983" xr:uid="{00000000-0005-0000-0000-00009D370000}"/>
    <cellStyle name="Migliaia 37 3 2 5 2 3" xfId="25285" xr:uid="{00000000-0005-0000-0000-00009E370000}"/>
    <cellStyle name="Migliaia 37 3 2 5 3" xfId="17332" xr:uid="{00000000-0005-0000-0000-00009F370000}"/>
    <cellStyle name="Migliaia 37 3 2 5 4" xfId="22634" xr:uid="{00000000-0005-0000-0000-0000A0370000}"/>
    <cellStyle name="Migliaia 37 3 2 6" xfId="3669" xr:uid="{00000000-0005-0000-0000-0000A1370000}"/>
    <cellStyle name="Migliaia 37 3 2 6 2" xfId="14166" xr:uid="{00000000-0005-0000-0000-0000A2370000}"/>
    <cellStyle name="Migliaia 37 3 2 6 2 2" xfId="19984" xr:uid="{00000000-0005-0000-0000-0000A3370000}"/>
    <cellStyle name="Migliaia 37 3 2 6 2 3" xfId="25286" xr:uid="{00000000-0005-0000-0000-0000A4370000}"/>
    <cellStyle name="Migliaia 37 3 2 6 3" xfId="17333" xr:uid="{00000000-0005-0000-0000-0000A5370000}"/>
    <cellStyle name="Migliaia 37 3 2 6 4" xfId="22635" xr:uid="{00000000-0005-0000-0000-0000A6370000}"/>
    <cellStyle name="Migliaia 37 3 3" xfId="3670" xr:uid="{00000000-0005-0000-0000-0000A7370000}"/>
    <cellStyle name="Migliaia 37 3 3 2" xfId="3671" xr:uid="{00000000-0005-0000-0000-0000A8370000}"/>
    <cellStyle name="Migliaia 37 3 3 2 2" xfId="14168" xr:uid="{00000000-0005-0000-0000-0000A9370000}"/>
    <cellStyle name="Migliaia 37 3 3 2 2 2" xfId="19986" xr:uid="{00000000-0005-0000-0000-0000AA370000}"/>
    <cellStyle name="Migliaia 37 3 3 2 2 3" xfId="25288" xr:uid="{00000000-0005-0000-0000-0000AB370000}"/>
    <cellStyle name="Migliaia 37 3 3 2 3" xfId="17335" xr:uid="{00000000-0005-0000-0000-0000AC370000}"/>
    <cellStyle name="Migliaia 37 3 3 2 4" xfId="22637" xr:uid="{00000000-0005-0000-0000-0000AD370000}"/>
    <cellStyle name="Migliaia 37 3 3 3" xfId="3672" xr:uid="{00000000-0005-0000-0000-0000AE370000}"/>
    <cellStyle name="Migliaia 37 3 3 3 2" xfId="14169" xr:uid="{00000000-0005-0000-0000-0000AF370000}"/>
    <cellStyle name="Migliaia 37 3 3 3 2 2" xfId="19987" xr:uid="{00000000-0005-0000-0000-0000B0370000}"/>
    <cellStyle name="Migliaia 37 3 3 3 2 3" xfId="25289" xr:uid="{00000000-0005-0000-0000-0000B1370000}"/>
    <cellStyle name="Migliaia 37 3 3 3 3" xfId="17336" xr:uid="{00000000-0005-0000-0000-0000B2370000}"/>
    <cellStyle name="Migliaia 37 3 3 3 4" xfId="22638" xr:uid="{00000000-0005-0000-0000-0000B3370000}"/>
    <cellStyle name="Migliaia 37 3 3 4" xfId="3673" xr:uid="{00000000-0005-0000-0000-0000B4370000}"/>
    <cellStyle name="Migliaia 37 3 3 4 2" xfId="14170" xr:uid="{00000000-0005-0000-0000-0000B5370000}"/>
    <cellStyle name="Migliaia 37 3 3 4 2 2" xfId="19988" xr:uid="{00000000-0005-0000-0000-0000B6370000}"/>
    <cellStyle name="Migliaia 37 3 3 4 2 3" xfId="25290" xr:uid="{00000000-0005-0000-0000-0000B7370000}"/>
    <cellStyle name="Migliaia 37 3 3 4 3" xfId="17337" xr:uid="{00000000-0005-0000-0000-0000B8370000}"/>
    <cellStyle name="Migliaia 37 3 3 4 4" xfId="22639" xr:uid="{00000000-0005-0000-0000-0000B9370000}"/>
    <cellStyle name="Migliaia 37 3 3 5" xfId="3674" xr:uid="{00000000-0005-0000-0000-0000BA370000}"/>
    <cellStyle name="Migliaia 37 3 3 5 2" xfId="14171" xr:uid="{00000000-0005-0000-0000-0000BB370000}"/>
    <cellStyle name="Migliaia 37 3 3 5 2 2" xfId="19989" xr:uid="{00000000-0005-0000-0000-0000BC370000}"/>
    <cellStyle name="Migliaia 37 3 3 5 2 3" xfId="25291" xr:uid="{00000000-0005-0000-0000-0000BD370000}"/>
    <cellStyle name="Migliaia 37 3 3 5 3" xfId="17338" xr:uid="{00000000-0005-0000-0000-0000BE370000}"/>
    <cellStyle name="Migliaia 37 3 3 5 4" xfId="22640" xr:uid="{00000000-0005-0000-0000-0000BF370000}"/>
    <cellStyle name="Migliaia 37 3 3 6" xfId="14167" xr:uid="{00000000-0005-0000-0000-0000C0370000}"/>
    <cellStyle name="Migliaia 37 3 3 6 2" xfId="19985" xr:uid="{00000000-0005-0000-0000-0000C1370000}"/>
    <cellStyle name="Migliaia 37 3 3 6 3" xfId="25287" xr:uid="{00000000-0005-0000-0000-0000C2370000}"/>
    <cellStyle name="Migliaia 37 3 3 7" xfId="17334" xr:uid="{00000000-0005-0000-0000-0000C3370000}"/>
    <cellStyle name="Migliaia 37 3 3 8" xfId="22636" xr:uid="{00000000-0005-0000-0000-0000C4370000}"/>
    <cellStyle name="Migliaia 37 3 4" xfId="3675" xr:uid="{00000000-0005-0000-0000-0000C5370000}"/>
    <cellStyle name="Migliaia 37 3 4 2" xfId="12167" xr:uid="{00000000-0005-0000-0000-0000C6370000}"/>
    <cellStyle name="Migliaia 37 3 4 3" xfId="12168" xr:uid="{00000000-0005-0000-0000-0000C7370000}"/>
    <cellStyle name="Migliaia 37 3 4 3 2" xfId="15672" xr:uid="{00000000-0005-0000-0000-0000C8370000}"/>
    <cellStyle name="Migliaia 37 3 4 3 2 2" xfId="21018" xr:uid="{00000000-0005-0000-0000-0000C9370000}"/>
    <cellStyle name="Migliaia 37 3 4 3 2 3" xfId="26320" xr:uid="{00000000-0005-0000-0000-0000CA370000}"/>
    <cellStyle name="Migliaia 37 3 4 3 3" xfId="18367" xr:uid="{00000000-0005-0000-0000-0000CB370000}"/>
    <cellStyle name="Migliaia 37 3 4 3 4" xfId="23669" xr:uid="{00000000-0005-0000-0000-0000CC370000}"/>
    <cellStyle name="Migliaia 37 3 4 4" xfId="14172" xr:uid="{00000000-0005-0000-0000-0000CD370000}"/>
    <cellStyle name="Migliaia 37 3 4 4 2" xfId="19990" xr:uid="{00000000-0005-0000-0000-0000CE370000}"/>
    <cellStyle name="Migliaia 37 3 4 4 3" xfId="25292" xr:uid="{00000000-0005-0000-0000-0000CF370000}"/>
    <cellStyle name="Migliaia 37 3 4 5" xfId="17339" xr:uid="{00000000-0005-0000-0000-0000D0370000}"/>
    <cellStyle name="Migliaia 37 3 4 6" xfId="22641" xr:uid="{00000000-0005-0000-0000-0000D1370000}"/>
    <cellStyle name="Migliaia 37 3 5" xfId="3676" xr:uid="{00000000-0005-0000-0000-0000D2370000}"/>
    <cellStyle name="Migliaia 37 3 5 2" xfId="12169" xr:uid="{00000000-0005-0000-0000-0000D3370000}"/>
    <cellStyle name="Migliaia 37 3 5 2 2" xfId="15673" xr:uid="{00000000-0005-0000-0000-0000D4370000}"/>
    <cellStyle name="Migliaia 37 3 5 2 2 2" xfId="21019" xr:uid="{00000000-0005-0000-0000-0000D5370000}"/>
    <cellStyle name="Migliaia 37 3 5 2 2 3" xfId="26321" xr:uid="{00000000-0005-0000-0000-0000D6370000}"/>
    <cellStyle name="Migliaia 37 3 5 2 3" xfId="18368" xr:uid="{00000000-0005-0000-0000-0000D7370000}"/>
    <cellStyle name="Migliaia 37 3 5 2 4" xfId="23670" xr:uid="{00000000-0005-0000-0000-0000D8370000}"/>
    <cellStyle name="Migliaia 37 3 5 3" xfId="14173" xr:uid="{00000000-0005-0000-0000-0000D9370000}"/>
    <cellStyle name="Migliaia 37 3 5 3 2" xfId="19991" xr:uid="{00000000-0005-0000-0000-0000DA370000}"/>
    <cellStyle name="Migliaia 37 3 5 3 3" xfId="25293" xr:uid="{00000000-0005-0000-0000-0000DB370000}"/>
    <cellStyle name="Migliaia 37 3 5 4" xfId="17340" xr:uid="{00000000-0005-0000-0000-0000DC370000}"/>
    <cellStyle name="Migliaia 37 3 5 5" xfId="22642" xr:uid="{00000000-0005-0000-0000-0000DD370000}"/>
    <cellStyle name="Migliaia 37 3 6" xfId="3677" xr:uid="{00000000-0005-0000-0000-0000DE370000}"/>
    <cellStyle name="Migliaia 37 3 6 2" xfId="14174" xr:uid="{00000000-0005-0000-0000-0000DF370000}"/>
    <cellStyle name="Migliaia 37 3 6 2 2" xfId="19992" xr:uid="{00000000-0005-0000-0000-0000E0370000}"/>
    <cellStyle name="Migliaia 37 3 6 2 3" xfId="25294" xr:uid="{00000000-0005-0000-0000-0000E1370000}"/>
    <cellStyle name="Migliaia 37 3 6 3" xfId="17341" xr:uid="{00000000-0005-0000-0000-0000E2370000}"/>
    <cellStyle name="Migliaia 37 3 6 4" xfId="22643" xr:uid="{00000000-0005-0000-0000-0000E3370000}"/>
    <cellStyle name="Migliaia 37 3 7" xfId="3678" xr:uid="{00000000-0005-0000-0000-0000E4370000}"/>
    <cellStyle name="Migliaia 37 3 7 2" xfId="14175" xr:uid="{00000000-0005-0000-0000-0000E5370000}"/>
    <cellStyle name="Migliaia 37 3 7 2 2" xfId="19993" xr:uid="{00000000-0005-0000-0000-0000E6370000}"/>
    <cellStyle name="Migliaia 37 3 7 2 3" xfId="25295" xr:uid="{00000000-0005-0000-0000-0000E7370000}"/>
    <cellStyle name="Migliaia 37 3 7 3" xfId="17342" xr:uid="{00000000-0005-0000-0000-0000E8370000}"/>
    <cellStyle name="Migliaia 37 3 7 4" xfId="22644" xr:uid="{00000000-0005-0000-0000-0000E9370000}"/>
    <cellStyle name="Migliaia 37 3 8" xfId="3679" xr:uid="{00000000-0005-0000-0000-0000EA370000}"/>
    <cellStyle name="Migliaia 37 3 8 2" xfId="14176" xr:uid="{00000000-0005-0000-0000-0000EB370000}"/>
    <cellStyle name="Migliaia 37 3 8 2 2" xfId="19994" xr:uid="{00000000-0005-0000-0000-0000EC370000}"/>
    <cellStyle name="Migliaia 37 3 8 2 3" xfId="25296" xr:uid="{00000000-0005-0000-0000-0000ED370000}"/>
    <cellStyle name="Migliaia 37 3 8 3" xfId="17343" xr:uid="{00000000-0005-0000-0000-0000EE370000}"/>
    <cellStyle name="Migliaia 37 3 8 4" xfId="22645" xr:uid="{00000000-0005-0000-0000-0000EF370000}"/>
    <cellStyle name="Migliaia 37 4" xfId="3680" xr:uid="{00000000-0005-0000-0000-0000F0370000}"/>
    <cellStyle name="Migliaia 37 4 2" xfId="3681" xr:uid="{00000000-0005-0000-0000-0000F1370000}"/>
    <cellStyle name="Migliaia 37 4 2 2" xfId="3682" xr:uid="{00000000-0005-0000-0000-0000F2370000}"/>
    <cellStyle name="Migliaia 37 4 2 2 2" xfId="14177" xr:uid="{00000000-0005-0000-0000-0000F3370000}"/>
    <cellStyle name="Migliaia 37 4 2 2 2 2" xfId="19995" xr:uid="{00000000-0005-0000-0000-0000F4370000}"/>
    <cellStyle name="Migliaia 37 4 2 2 2 3" xfId="25297" xr:uid="{00000000-0005-0000-0000-0000F5370000}"/>
    <cellStyle name="Migliaia 37 4 2 2 3" xfId="17344" xr:uid="{00000000-0005-0000-0000-0000F6370000}"/>
    <cellStyle name="Migliaia 37 4 2 2 4" xfId="22646" xr:uid="{00000000-0005-0000-0000-0000F7370000}"/>
    <cellStyle name="Migliaia 37 4 2 3" xfId="3683" xr:uid="{00000000-0005-0000-0000-0000F8370000}"/>
    <cellStyle name="Migliaia 37 4 2 3 2" xfId="14178" xr:uid="{00000000-0005-0000-0000-0000F9370000}"/>
    <cellStyle name="Migliaia 37 4 2 3 2 2" xfId="19996" xr:uid="{00000000-0005-0000-0000-0000FA370000}"/>
    <cellStyle name="Migliaia 37 4 2 3 2 3" xfId="25298" xr:uid="{00000000-0005-0000-0000-0000FB370000}"/>
    <cellStyle name="Migliaia 37 4 2 3 3" xfId="17345" xr:uid="{00000000-0005-0000-0000-0000FC370000}"/>
    <cellStyle name="Migliaia 37 4 2 3 4" xfId="22647" xr:uid="{00000000-0005-0000-0000-0000FD370000}"/>
    <cellStyle name="Migliaia 37 4 3" xfId="3684" xr:uid="{00000000-0005-0000-0000-0000FE370000}"/>
    <cellStyle name="Migliaia 37 4 3 2" xfId="14179" xr:uid="{00000000-0005-0000-0000-0000FF370000}"/>
    <cellStyle name="Migliaia 37 4 3 2 2" xfId="19997" xr:uid="{00000000-0005-0000-0000-000000380000}"/>
    <cellStyle name="Migliaia 37 4 3 2 3" xfId="25299" xr:uid="{00000000-0005-0000-0000-000001380000}"/>
    <cellStyle name="Migliaia 37 4 3 3" xfId="17346" xr:uid="{00000000-0005-0000-0000-000002380000}"/>
    <cellStyle name="Migliaia 37 4 3 4" xfId="22648" xr:uid="{00000000-0005-0000-0000-000003380000}"/>
    <cellStyle name="Migliaia 37 4 4" xfId="3685" xr:uid="{00000000-0005-0000-0000-000004380000}"/>
    <cellStyle name="Migliaia 37 4 4 2" xfId="14180" xr:uid="{00000000-0005-0000-0000-000005380000}"/>
    <cellStyle name="Migliaia 37 4 4 2 2" xfId="19998" xr:uid="{00000000-0005-0000-0000-000006380000}"/>
    <cellStyle name="Migliaia 37 4 4 2 3" xfId="25300" xr:uid="{00000000-0005-0000-0000-000007380000}"/>
    <cellStyle name="Migliaia 37 4 4 3" xfId="17347" xr:uid="{00000000-0005-0000-0000-000008380000}"/>
    <cellStyle name="Migliaia 37 4 4 4" xfId="22649" xr:uid="{00000000-0005-0000-0000-000009380000}"/>
    <cellStyle name="Migliaia 37 4 5" xfId="3686" xr:uid="{00000000-0005-0000-0000-00000A380000}"/>
    <cellStyle name="Migliaia 37 4 5 2" xfId="14181" xr:uid="{00000000-0005-0000-0000-00000B380000}"/>
    <cellStyle name="Migliaia 37 4 5 2 2" xfId="19999" xr:uid="{00000000-0005-0000-0000-00000C380000}"/>
    <cellStyle name="Migliaia 37 4 5 2 3" xfId="25301" xr:uid="{00000000-0005-0000-0000-00000D380000}"/>
    <cellStyle name="Migliaia 37 4 5 3" xfId="17348" xr:uid="{00000000-0005-0000-0000-00000E380000}"/>
    <cellStyle name="Migliaia 37 4 5 4" xfId="22650" xr:uid="{00000000-0005-0000-0000-00000F380000}"/>
    <cellStyle name="Migliaia 37 4 6" xfId="3687" xr:uid="{00000000-0005-0000-0000-000010380000}"/>
    <cellStyle name="Migliaia 37 4 6 2" xfId="14182" xr:uid="{00000000-0005-0000-0000-000011380000}"/>
    <cellStyle name="Migliaia 37 4 6 2 2" xfId="20000" xr:uid="{00000000-0005-0000-0000-000012380000}"/>
    <cellStyle name="Migliaia 37 4 6 2 3" xfId="25302" xr:uid="{00000000-0005-0000-0000-000013380000}"/>
    <cellStyle name="Migliaia 37 4 6 3" xfId="17349" xr:uid="{00000000-0005-0000-0000-000014380000}"/>
    <cellStyle name="Migliaia 37 4 6 4" xfId="22651" xr:uid="{00000000-0005-0000-0000-000015380000}"/>
    <cellStyle name="Migliaia 37 4 7" xfId="3688" xr:uid="{00000000-0005-0000-0000-000016380000}"/>
    <cellStyle name="Migliaia 37 4 7 2" xfId="14183" xr:uid="{00000000-0005-0000-0000-000017380000}"/>
    <cellStyle name="Migliaia 37 4 7 2 2" xfId="20001" xr:uid="{00000000-0005-0000-0000-000018380000}"/>
    <cellStyle name="Migliaia 37 4 7 2 3" xfId="25303" xr:uid="{00000000-0005-0000-0000-000019380000}"/>
    <cellStyle name="Migliaia 37 4 7 3" xfId="17350" xr:uid="{00000000-0005-0000-0000-00001A380000}"/>
    <cellStyle name="Migliaia 37 4 7 4" xfId="22652" xr:uid="{00000000-0005-0000-0000-00001B380000}"/>
    <cellStyle name="Migliaia 37 5" xfId="3689" xr:uid="{00000000-0005-0000-0000-00001C380000}"/>
    <cellStyle name="Migliaia 37 5 2" xfId="3690" xr:uid="{00000000-0005-0000-0000-00001D380000}"/>
    <cellStyle name="Migliaia 37 5 2 2" xfId="14184" xr:uid="{00000000-0005-0000-0000-00001E380000}"/>
    <cellStyle name="Migliaia 37 5 2 2 2" xfId="20002" xr:uid="{00000000-0005-0000-0000-00001F380000}"/>
    <cellStyle name="Migliaia 37 5 2 2 3" xfId="25304" xr:uid="{00000000-0005-0000-0000-000020380000}"/>
    <cellStyle name="Migliaia 37 5 2 3" xfId="17351" xr:uid="{00000000-0005-0000-0000-000021380000}"/>
    <cellStyle name="Migliaia 37 5 2 4" xfId="22653" xr:uid="{00000000-0005-0000-0000-000022380000}"/>
    <cellStyle name="Migliaia 37 5 3" xfId="3691" xr:uid="{00000000-0005-0000-0000-000023380000}"/>
    <cellStyle name="Migliaia 37 5 3 2" xfId="14185" xr:uid="{00000000-0005-0000-0000-000024380000}"/>
    <cellStyle name="Migliaia 37 5 3 2 2" xfId="20003" xr:uid="{00000000-0005-0000-0000-000025380000}"/>
    <cellStyle name="Migliaia 37 5 3 2 3" xfId="25305" xr:uid="{00000000-0005-0000-0000-000026380000}"/>
    <cellStyle name="Migliaia 37 5 3 3" xfId="17352" xr:uid="{00000000-0005-0000-0000-000027380000}"/>
    <cellStyle name="Migliaia 37 5 3 4" xfId="22654" xr:uid="{00000000-0005-0000-0000-000028380000}"/>
    <cellStyle name="Migliaia 37 5 4" xfId="3692" xr:uid="{00000000-0005-0000-0000-000029380000}"/>
    <cellStyle name="Migliaia 37 5 4 2" xfId="14186" xr:uid="{00000000-0005-0000-0000-00002A380000}"/>
    <cellStyle name="Migliaia 37 5 4 2 2" xfId="20004" xr:uid="{00000000-0005-0000-0000-00002B380000}"/>
    <cellStyle name="Migliaia 37 5 4 2 3" xfId="25306" xr:uid="{00000000-0005-0000-0000-00002C380000}"/>
    <cellStyle name="Migliaia 37 5 4 3" xfId="17353" xr:uid="{00000000-0005-0000-0000-00002D380000}"/>
    <cellStyle name="Migliaia 37 5 4 4" xfId="22655" xr:uid="{00000000-0005-0000-0000-00002E380000}"/>
    <cellStyle name="Migliaia 37 5 5" xfId="3693" xr:uid="{00000000-0005-0000-0000-00002F380000}"/>
    <cellStyle name="Migliaia 37 5 5 2" xfId="14187" xr:uid="{00000000-0005-0000-0000-000030380000}"/>
    <cellStyle name="Migliaia 37 5 5 2 2" xfId="20005" xr:uid="{00000000-0005-0000-0000-000031380000}"/>
    <cellStyle name="Migliaia 37 5 5 2 3" xfId="25307" xr:uid="{00000000-0005-0000-0000-000032380000}"/>
    <cellStyle name="Migliaia 37 5 5 3" xfId="17354" xr:uid="{00000000-0005-0000-0000-000033380000}"/>
    <cellStyle name="Migliaia 37 5 5 4" xfId="22656" xr:uid="{00000000-0005-0000-0000-000034380000}"/>
    <cellStyle name="Migliaia 37 5 6" xfId="3694" xr:uid="{00000000-0005-0000-0000-000035380000}"/>
    <cellStyle name="Migliaia 37 5 6 2" xfId="14188" xr:uid="{00000000-0005-0000-0000-000036380000}"/>
    <cellStyle name="Migliaia 37 5 6 2 2" xfId="20006" xr:uid="{00000000-0005-0000-0000-000037380000}"/>
    <cellStyle name="Migliaia 37 5 6 2 3" xfId="25308" xr:uid="{00000000-0005-0000-0000-000038380000}"/>
    <cellStyle name="Migliaia 37 5 6 3" xfId="17355" xr:uid="{00000000-0005-0000-0000-000039380000}"/>
    <cellStyle name="Migliaia 37 5 6 4" xfId="22657" xr:uid="{00000000-0005-0000-0000-00003A380000}"/>
    <cellStyle name="Migliaia 37 6" xfId="3695" xr:uid="{00000000-0005-0000-0000-00003B380000}"/>
    <cellStyle name="Migliaia 37 6 2" xfId="12170" xr:uid="{00000000-0005-0000-0000-00003C380000}"/>
    <cellStyle name="Migliaia 37 6 3" xfId="12171" xr:uid="{00000000-0005-0000-0000-00003D380000}"/>
    <cellStyle name="Migliaia 37 6 3 2" xfId="15674" xr:uid="{00000000-0005-0000-0000-00003E380000}"/>
    <cellStyle name="Migliaia 37 6 3 2 2" xfId="21020" xr:uid="{00000000-0005-0000-0000-00003F380000}"/>
    <cellStyle name="Migliaia 37 6 3 2 3" xfId="26322" xr:uid="{00000000-0005-0000-0000-000040380000}"/>
    <cellStyle name="Migliaia 37 6 3 3" xfId="18369" xr:uid="{00000000-0005-0000-0000-000041380000}"/>
    <cellStyle name="Migliaia 37 6 3 4" xfId="23671" xr:uid="{00000000-0005-0000-0000-000042380000}"/>
    <cellStyle name="Migliaia 37 6 4" xfId="14189" xr:uid="{00000000-0005-0000-0000-000043380000}"/>
    <cellStyle name="Migliaia 37 6 4 2" xfId="20007" xr:uid="{00000000-0005-0000-0000-000044380000}"/>
    <cellStyle name="Migliaia 37 6 4 3" xfId="25309" xr:uid="{00000000-0005-0000-0000-000045380000}"/>
    <cellStyle name="Migliaia 37 6 5" xfId="17356" xr:uid="{00000000-0005-0000-0000-000046380000}"/>
    <cellStyle name="Migliaia 37 6 6" xfId="22658" xr:uid="{00000000-0005-0000-0000-000047380000}"/>
    <cellStyle name="Migliaia 37 7" xfId="3696" xr:uid="{00000000-0005-0000-0000-000048380000}"/>
    <cellStyle name="Migliaia 37 7 2" xfId="12172" xr:uid="{00000000-0005-0000-0000-000049380000}"/>
    <cellStyle name="Migliaia 37 7 2 2" xfId="15675" xr:uid="{00000000-0005-0000-0000-00004A380000}"/>
    <cellStyle name="Migliaia 37 7 2 2 2" xfId="21021" xr:uid="{00000000-0005-0000-0000-00004B380000}"/>
    <cellStyle name="Migliaia 37 7 2 2 3" xfId="26323" xr:uid="{00000000-0005-0000-0000-00004C380000}"/>
    <cellStyle name="Migliaia 37 7 2 3" xfId="18370" xr:uid="{00000000-0005-0000-0000-00004D380000}"/>
    <cellStyle name="Migliaia 37 7 2 4" xfId="23672" xr:uid="{00000000-0005-0000-0000-00004E380000}"/>
    <cellStyle name="Migliaia 37 7 3" xfId="14190" xr:uid="{00000000-0005-0000-0000-00004F380000}"/>
    <cellStyle name="Migliaia 37 7 3 2" xfId="20008" xr:uid="{00000000-0005-0000-0000-000050380000}"/>
    <cellStyle name="Migliaia 37 7 3 3" xfId="25310" xr:uid="{00000000-0005-0000-0000-000051380000}"/>
    <cellStyle name="Migliaia 37 7 4" xfId="17357" xr:uid="{00000000-0005-0000-0000-000052380000}"/>
    <cellStyle name="Migliaia 37 7 5" xfId="22659" xr:uid="{00000000-0005-0000-0000-000053380000}"/>
    <cellStyle name="Migliaia 37 8" xfId="3697" xr:uid="{00000000-0005-0000-0000-000054380000}"/>
    <cellStyle name="Migliaia 37 8 2" xfId="12173" xr:uid="{00000000-0005-0000-0000-000055380000}"/>
    <cellStyle name="Migliaia 37 8 2 2" xfId="15676" xr:uid="{00000000-0005-0000-0000-000056380000}"/>
    <cellStyle name="Migliaia 37 8 2 2 2" xfId="21022" xr:uid="{00000000-0005-0000-0000-000057380000}"/>
    <cellStyle name="Migliaia 37 8 2 2 3" xfId="26324" xr:uid="{00000000-0005-0000-0000-000058380000}"/>
    <cellStyle name="Migliaia 37 8 2 3" xfId="18371" xr:uid="{00000000-0005-0000-0000-000059380000}"/>
    <cellStyle name="Migliaia 37 8 2 4" xfId="23673" xr:uid="{00000000-0005-0000-0000-00005A380000}"/>
    <cellStyle name="Migliaia 37 8 3" xfId="14191" xr:uid="{00000000-0005-0000-0000-00005B380000}"/>
    <cellStyle name="Migliaia 37 8 3 2" xfId="20009" xr:uid="{00000000-0005-0000-0000-00005C380000}"/>
    <cellStyle name="Migliaia 37 8 3 3" xfId="25311" xr:uid="{00000000-0005-0000-0000-00005D380000}"/>
    <cellStyle name="Migliaia 37 8 4" xfId="17358" xr:uid="{00000000-0005-0000-0000-00005E380000}"/>
    <cellStyle name="Migliaia 37 8 5" xfId="22660" xr:uid="{00000000-0005-0000-0000-00005F380000}"/>
    <cellStyle name="Migliaia 37 9" xfId="3698" xr:uid="{00000000-0005-0000-0000-000060380000}"/>
    <cellStyle name="Migliaia 37 9 2" xfId="14192" xr:uid="{00000000-0005-0000-0000-000061380000}"/>
    <cellStyle name="Migliaia 37 9 2 2" xfId="20010" xr:uid="{00000000-0005-0000-0000-000062380000}"/>
    <cellStyle name="Migliaia 37 9 2 3" xfId="25312" xr:uid="{00000000-0005-0000-0000-000063380000}"/>
    <cellStyle name="Migliaia 37 9 3" xfId="17359" xr:uid="{00000000-0005-0000-0000-000064380000}"/>
    <cellStyle name="Migliaia 37 9 4" xfId="22661" xr:uid="{00000000-0005-0000-0000-000065380000}"/>
    <cellStyle name="Migliaia 38" xfId="312" xr:uid="{00000000-0005-0000-0000-000066380000}"/>
    <cellStyle name="Migliaia 38 10" xfId="14193" xr:uid="{00000000-0005-0000-0000-000067380000}"/>
    <cellStyle name="Migliaia 38 10 2" xfId="20011" xr:uid="{00000000-0005-0000-0000-000068380000}"/>
    <cellStyle name="Migliaia 38 10 3" xfId="25313" xr:uid="{00000000-0005-0000-0000-000069380000}"/>
    <cellStyle name="Migliaia 38 11" xfId="17360" xr:uid="{00000000-0005-0000-0000-00006A380000}"/>
    <cellStyle name="Migliaia 38 12" xfId="22662" xr:uid="{00000000-0005-0000-0000-00006B380000}"/>
    <cellStyle name="Migliaia 38 13" xfId="3699" xr:uid="{00000000-0005-0000-0000-00006C380000}"/>
    <cellStyle name="Migliaia 38 2" xfId="313" xr:uid="{00000000-0005-0000-0000-00006D380000}"/>
    <cellStyle name="Migliaia 38 2 2" xfId="3701" xr:uid="{00000000-0005-0000-0000-00006E380000}"/>
    <cellStyle name="Migliaia 38 2 2 2" xfId="3702" xr:uid="{00000000-0005-0000-0000-00006F380000}"/>
    <cellStyle name="Migliaia 38 2 2 2 2" xfId="14194" xr:uid="{00000000-0005-0000-0000-000070380000}"/>
    <cellStyle name="Migliaia 38 2 2 2 2 2" xfId="20012" xr:uid="{00000000-0005-0000-0000-000071380000}"/>
    <cellStyle name="Migliaia 38 2 2 2 2 3" xfId="25314" xr:uid="{00000000-0005-0000-0000-000072380000}"/>
    <cellStyle name="Migliaia 38 2 2 2 3" xfId="17361" xr:uid="{00000000-0005-0000-0000-000073380000}"/>
    <cellStyle name="Migliaia 38 2 2 2 4" xfId="22663" xr:uid="{00000000-0005-0000-0000-000074380000}"/>
    <cellStyle name="Migliaia 38 2 2 3" xfId="12174" xr:uid="{00000000-0005-0000-0000-000075380000}"/>
    <cellStyle name="Migliaia 38 2 2 3 2" xfId="15677" xr:uid="{00000000-0005-0000-0000-000076380000}"/>
    <cellStyle name="Migliaia 38 2 2 3 2 2" xfId="21023" xr:uid="{00000000-0005-0000-0000-000077380000}"/>
    <cellStyle name="Migliaia 38 2 2 3 2 3" xfId="26325" xr:uid="{00000000-0005-0000-0000-000078380000}"/>
    <cellStyle name="Migliaia 38 2 2 3 3" xfId="18372" xr:uid="{00000000-0005-0000-0000-000079380000}"/>
    <cellStyle name="Migliaia 38 2 2 3 4" xfId="23674" xr:uid="{00000000-0005-0000-0000-00007A380000}"/>
    <cellStyle name="Migliaia 38 2 3" xfId="3703" xr:uid="{00000000-0005-0000-0000-00007B380000}"/>
    <cellStyle name="Migliaia 38 2 3 2" xfId="12175" xr:uid="{00000000-0005-0000-0000-00007C380000}"/>
    <cellStyle name="Migliaia 38 2 3 2 2" xfId="15678" xr:uid="{00000000-0005-0000-0000-00007D380000}"/>
    <cellStyle name="Migliaia 38 2 3 2 2 2" xfId="21024" xr:uid="{00000000-0005-0000-0000-00007E380000}"/>
    <cellStyle name="Migliaia 38 2 3 2 2 3" xfId="26326" xr:uid="{00000000-0005-0000-0000-00007F380000}"/>
    <cellStyle name="Migliaia 38 2 3 2 3" xfId="18373" xr:uid="{00000000-0005-0000-0000-000080380000}"/>
    <cellStyle name="Migliaia 38 2 3 2 4" xfId="23675" xr:uid="{00000000-0005-0000-0000-000081380000}"/>
    <cellStyle name="Migliaia 38 2 3 3" xfId="14195" xr:uid="{00000000-0005-0000-0000-000082380000}"/>
    <cellStyle name="Migliaia 38 2 3 3 2" xfId="20013" xr:uid="{00000000-0005-0000-0000-000083380000}"/>
    <cellStyle name="Migliaia 38 2 3 3 3" xfId="25315" xr:uid="{00000000-0005-0000-0000-000084380000}"/>
    <cellStyle name="Migliaia 38 2 3 4" xfId="17362" xr:uid="{00000000-0005-0000-0000-000085380000}"/>
    <cellStyle name="Migliaia 38 2 3 5" xfId="22664" xr:uid="{00000000-0005-0000-0000-000086380000}"/>
    <cellStyle name="Migliaia 38 2 4" xfId="3704" xr:uid="{00000000-0005-0000-0000-000087380000}"/>
    <cellStyle name="Migliaia 38 2 4 2" xfId="14196" xr:uid="{00000000-0005-0000-0000-000088380000}"/>
    <cellStyle name="Migliaia 38 2 4 2 2" xfId="20014" xr:uid="{00000000-0005-0000-0000-000089380000}"/>
    <cellStyle name="Migliaia 38 2 4 2 3" xfId="25316" xr:uid="{00000000-0005-0000-0000-00008A380000}"/>
    <cellStyle name="Migliaia 38 2 4 3" xfId="17363" xr:uid="{00000000-0005-0000-0000-00008B380000}"/>
    <cellStyle name="Migliaia 38 2 4 4" xfId="22665" xr:uid="{00000000-0005-0000-0000-00008C380000}"/>
    <cellStyle name="Migliaia 38 2 5" xfId="3705" xr:uid="{00000000-0005-0000-0000-00008D380000}"/>
    <cellStyle name="Migliaia 38 2 5 2" xfId="14197" xr:uid="{00000000-0005-0000-0000-00008E380000}"/>
    <cellStyle name="Migliaia 38 2 5 2 2" xfId="20015" xr:uid="{00000000-0005-0000-0000-00008F380000}"/>
    <cellStyle name="Migliaia 38 2 5 2 3" xfId="25317" xr:uid="{00000000-0005-0000-0000-000090380000}"/>
    <cellStyle name="Migliaia 38 2 5 3" xfId="17364" xr:uid="{00000000-0005-0000-0000-000091380000}"/>
    <cellStyle name="Migliaia 38 2 5 4" xfId="22666" xr:uid="{00000000-0005-0000-0000-000092380000}"/>
    <cellStyle name="Migliaia 38 2 6" xfId="3706" xr:uid="{00000000-0005-0000-0000-000093380000}"/>
    <cellStyle name="Migliaia 38 2 6 2" xfId="14198" xr:uid="{00000000-0005-0000-0000-000094380000}"/>
    <cellStyle name="Migliaia 38 2 6 2 2" xfId="20016" xr:uid="{00000000-0005-0000-0000-000095380000}"/>
    <cellStyle name="Migliaia 38 2 6 2 3" xfId="25318" xr:uid="{00000000-0005-0000-0000-000096380000}"/>
    <cellStyle name="Migliaia 38 2 6 3" xfId="17365" xr:uid="{00000000-0005-0000-0000-000097380000}"/>
    <cellStyle name="Migliaia 38 2 6 4" xfId="22667" xr:uid="{00000000-0005-0000-0000-000098380000}"/>
    <cellStyle name="Migliaia 38 2 7" xfId="3700" xr:uid="{00000000-0005-0000-0000-000099380000}"/>
    <cellStyle name="Migliaia 38 3" xfId="3707" xr:uid="{00000000-0005-0000-0000-00009A380000}"/>
    <cellStyle name="Migliaia 38 3 2" xfId="3708" xr:uid="{00000000-0005-0000-0000-00009B380000}"/>
    <cellStyle name="Migliaia 38 3 2 2" xfId="3709" xr:uid="{00000000-0005-0000-0000-00009C380000}"/>
    <cellStyle name="Migliaia 38 3 2 2 2" xfId="3710" xr:uid="{00000000-0005-0000-0000-00009D380000}"/>
    <cellStyle name="Migliaia 38 3 2 2 2 2" xfId="14199" xr:uid="{00000000-0005-0000-0000-00009E380000}"/>
    <cellStyle name="Migliaia 38 3 2 2 2 2 2" xfId="20017" xr:uid="{00000000-0005-0000-0000-00009F380000}"/>
    <cellStyle name="Migliaia 38 3 2 2 2 2 3" xfId="25319" xr:uid="{00000000-0005-0000-0000-0000A0380000}"/>
    <cellStyle name="Migliaia 38 3 2 2 2 3" xfId="17366" xr:uid="{00000000-0005-0000-0000-0000A1380000}"/>
    <cellStyle name="Migliaia 38 3 2 2 2 4" xfId="22668" xr:uid="{00000000-0005-0000-0000-0000A2380000}"/>
    <cellStyle name="Migliaia 38 3 2 3" xfId="3711" xr:uid="{00000000-0005-0000-0000-0000A3380000}"/>
    <cellStyle name="Migliaia 38 3 2 3 2" xfId="14200" xr:uid="{00000000-0005-0000-0000-0000A4380000}"/>
    <cellStyle name="Migliaia 38 3 2 3 2 2" xfId="20018" xr:uid="{00000000-0005-0000-0000-0000A5380000}"/>
    <cellStyle name="Migliaia 38 3 2 3 2 3" xfId="25320" xr:uid="{00000000-0005-0000-0000-0000A6380000}"/>
    <cellStyle name="Migliaia 38 3 2 3 3" xfId="17367" xr:uid="{00000000-0005-0000-0000-0000A7380000}"/>
    <cellStyle name="Migliaia 38 3 2 3 4" xfId="22669" xr:uid="{00000000-0005-0000-0000-0000A8380000}"/>
    <cellStyle name="Migliaia 38 3 2 4" xfId="3712" xr:uid="{00000000-0005-0000-0000-0000A9380000}"/>
    <cellStyle name="Migliaia 38 3 2 4 2" xfId="14201" xr:uid="{00000000-0005-0000-0000-0000AA380000}"/>
    <cellStyle name="Migliaia 38 3 2 4 2 2" xfId="20019" xr:uid="{00000000-0005-0000-0000-0000AB380000}"/>
    <cellStyle name="Migliaia 38 3 2 4 2 3" xfId="25321" xr:uid="{00000000-0005-0000-0000-0000AC380000}"/>
    <cellStyle name="Migliaia 38 3 2 4 3" xfId="17368" xr:uid="{00000000-0005-0000-0000-0000AD380000}"/>
    <cellStyle name="Migliaia 38 3 2 4 4" xfId="22670" xr:uid="{00000000-0005-0000-0000-0000AE380000}"/>
    <cellStyle name="Migliaia 38 3 2 5" xfId="3713" xr:uid="{00000000-0005-0000-0000-0000AF380000}"/>
    <cellStyle name="Migliaia 38 3 2 5 2" xfId="14202" xr:uid="{00000000-0005-0000-0000-0000B0380000}"/>
    <cellStyle name="Migliaia 38 3 2 5 2 2" xfId="20020" xr:uid="{00000000-0005-0000-0000-0000B1380000}"/>
    <cellStyle name="Migliaia 38 3 2 5 2 3" xfId="25322" xr:uid="{00000000-0005-0000-0000-0000B2380000}"/>
    <cellStyle name="Migliaia 38 3 2 5 3" xfId="17369" xr:uid="{00000000-0005-0000-0000-0000B3380000}"/>
    <cellStyle name="Migliaia 38 3 2 5 4" xfId="22671" xr:uid="{00000000-0005-0000-0000-0000B4380000}"/>
    <cellStyle name="Migliaia 38 3 2 6" xfId="3714" xr:uid="{00000000-0005-0000-0000-0000B5380000}"/>
    <cellStyle name="Migliaia 38 3 2 6 2" xfId="14203" xr:uid="{00000000-0005-0000-0000-0000B6380000}"/>
    <cellStyle name="Migliaia 38 3 2 6 2 2" xfId="20021" xr:uid="{00000000-0005-0000-0000-0000B7380000}"/>
    <cellStyle name="Migliaia 38 3 2 6 2 3" xfId="25323" xr:uid="{00000000-0005-0000-0000-0000B8380000}"/>
    <cellStyle name="Migliaia 38 3 2 6 3" xfId="17370" xr:uid="{00000000-0005-0000-0000-0000B9380000}"/>
    <cellStyle name="Migliaia 38 3 2 6 4" xfId="22672" xr:uid="{00000000-0005-0000-0000-0000BA380000}"/>
    <cellStyle name="Migliaia 38 3 3" xfId="3715" xr:uid="{00000000-0005-0000-0000-0000BB380000}"/>
    <cellStyle name="Migliaia 38 3 3 2" xfId="3716" xr:uid="{00000000-0005-0000-0000-0000BC380000}"/>
    <cellStyle name="Migliaia 38 3 3 2 2" xfId="14205" xr:uid="{00000000-0005-0000-0000-0000BD380000}"/>
    <cellStyle name="Migliaia 38 3 3 2 2 2" xfId="20023" xr:uid="{00000000-0005-0000-0000-0000BE380000}"/>
    <cellStyle name="Migliaia 38 3 3 2 2 3" xfId="25325" xr:uid="{00000000-0005-0000-0000-0000BF380000}"/>
    <cellStyle name="Migliaia 38 3 3 2 3" xfId="17372" xr:uid="{00000000-0005-0000-0000-0000C0380000}"/>
    <cellStyle name="Migliaia 38 3 3 2 4" xfId="22674" xr:uid="{00000000-0005-0000-0000-0000C1380000}"/>
    <cellStyle name="Migliaia 38 3 3 3" xfId="3717" xr:uid="{00000000-0005-0000-0000-0000C2380000}"/>
    <cellStyle name="Migliaia 38 3 3 3 2" xfId="14206" xr:uid="{00000000-0005-0000-0000-0000C3380000}"/>
    <cellStyle name="Migliaia 38 3 3 3 2 2" xfId="20024" xr:uid="{00000000-0005-0000-0000-0000C4380000}"/>
    <cellStyle name="Migliaia 38 3 3 3 2 3" xfId="25326" xr:uid="{00000000-0005-0000-0000-0000C5380000}"/>
    <cellStyle name="Migliaia 38 3 3 3 3" xfId="17373" xr:uid="{00000000-0005-0000-0000-0000C6380000}"/>
    <cellStyle name="Migliaia 38 3 3 3 4" xfId="22675" xr:uid="{00000000-0005-0000-0000-0000C7380000}"/>
    <cellStyle name="Migliaia 38 3 3 4" xfId="3718" xr:uid="{00000000-0005-0000-0000-0000C8380000}"/>
    <cellStyle name="Migliaia 38 3 3 4 2" xfId="14207" xr:uid="{00000000-0005-0000-0000-0000C9380000}"/>
    <cellStyle name="Migliaia 38 3 3 4 2 2" xfId="20025" xr:uid="{00000000-0005-0000-0000-0000CA380000}"/>
    <cellStyle name="Migliaia 38 3 3 4 2 3" xfId="25327" xr:uid="{00000000-0005-0000-0000-0000CB380000}"/>
    <cellStyle name="Migliaia 38 3 3 4 3" xfId="17374" xr:uid="{00000000-0005-0000-0000-0000CC380000}"/>
    <cellStyle name="Migliaia 38 3 3 4 4" xfId="22676" xr:uid="{00000000-0005-0000-0000-0000CD380000}"/>
    <cellStyle name="Migliaia 38 3 3 5" xfId="3719" xr:uid="{00000000-0005-0000-0000-0000CE380000}"/>
    <cellStyle name="Migliaia 38 3 3 5 2" xfId="14208" xr:uid="{00000000-0005-0000-0000-0000CF380000}"/>
    <cellStyle name="Migliaia 38 3 3 5 2 2" xfId="20026" xr:uid="{00000000-0005-0000-0000-0000D0380000}"/>
    <cellStyle name="Migliaia 38 3 3 5 2 3" xfId="25328" xr:uid="{00000000-0005-0000-0000-0000D1380000}"/>
    <cellStyle name="Migliaia 38 3 3 5 3" xfId="17375" xr:uid="{00000000-0005-0000-0000-0000D2380000}"/>
    <cellStyle name="Migliaia 38 3 3 5 4" xfId="22677" xr:uid="{00000000-0005-0000-0000-0000D3380000}"/>
    <cellStyle name="Migliaia 38 3 3 6" xfId="14204" xr:uid="{00000000-0005-0000-0000-0000D4380000}"/>
    <cellStyle name="Migliaia 38 3 3 6 2" xfId="20022" xr:uid="{00000000-0005-0000-0000-0000D5380000}"/>
    <cellStyle name="Migliaia 38 3 3 6 3" xfId="25324" xr:uid="{00000000-0005-0000-0000-0000D6380000}"/>
    <cellStyle name="Migliaia 38 3 3 7" xfId="17371" xr:uid="{00000000-0005-0000-0000-0000D7380000}"/>
    <cellStyle name="Migliaia 38 3 3 8" xfId="22673" xr:uid="{00000000-0005-0000-0000-0000D8380000}"/>
    <cellStyle name="Migliaia 38 3 4" xfId="3720" xr:uid="{00000000-0005-0000-0000-0000D9380000}"/>
    <cellStyle name="Migliaia 38 3 4 2" xfId="12176" xr:uid="{00000000-0005-0000-0000-0000DA380000}"/>
    <cellStyle name="Migliaia 38 3 4 3" xfId="12177" xr:uid="{00000000-0005-0000-0000-0000DB380000}"/>
    <cellStyle name="Migliaia 38 3 4 3 2" xfId="15679" xr:uid="{00000000-0005-0000-0000-0000DC380000}"/>
    <cellStyle name="Migliaia 38 3 4 3 2 2" xfId="21025" xr:uid="{00000000-0005-0000-0000-0000DD380000}"/>
    <cellStyle name="Migliaia 38 3 4 3 2 3" xfId="26327" xr:uid="{00000000-0005-0000-0000-0000DE380000}"/>
    <cellStyle name="Migliaia 38 3 4 3 3" xfId="18374" xr:uid="{00000000-0005-0000-0000-0000DF380000}"/>
    <cellStyle name="Migliaia 38 3 4 3 4" xfId="23676" xr:uid="{00000000-0005-0000-0000-0000E0380000}"/>
    <cellStyle name="Migliaia 38 3 4 4" xfId="14209" xr:uid="{00000000-0005-0000-0000-0000E1380000}"/>
    <cellStyle name="Migliaia 38 3 4 4 2" xfId="20027" xr:uid="{00000000-0005-0000-0000-0000E2380000}"/>
    <cellStyle name="Migliaia 38 3 4 4 3" xfId="25329" xr:uid="{00000000-0005-0000-0000-0000E3380000}"/>
    <cellStyle name="Migliaia 38 3 4 5" xfId="17376" xr:uid="{00000000-0005-0000-0000-0000E4380000}"/>
    <cellStyle name="Migliaia 38 3 4 6" xfId="22678" xr:uid="{00000000-0005-0000-0000-0000E5380000}"/>
    <cellStyle name="Migliaia 38 3 5" xfId="3721" xr:uid="{00000000-0005-0000-0000-0000E6380000}"/>
    <cellStyle name="Migliaia 38 3 5 2" xfId="12178" xr:uid="{00000000-0005-0000-0000-0000E7380000}"/>
    <cellStyle name="Migliaia 38 3 5 2 2" xfId="15680" xr:uid="{00000000-0005-0000-0000-0000E8380000}"/>
    <cellStyle name="Migliaia 38 3 5 2 2 2" xfId="21026" xr:uid="{00000000-0005-0000-0000-0000E9380000}"/>
    <cellStyle name="Migliaia 38 3 5 2 2 3" xfId="26328" xr:uid="{00000000-0005-0000-0000-0000EA380000}"/>
    <cellStyle name="Migliaia 38 3 5 2 3" xfId="18375" xr:uid="{00000000-0005-0000-0000-0000EB380000}"/>
    <cellStyle name="Migliaia 38 3 5 2 4" xfId="23677" xr:uid="{00000000-0005-0000-0000-0000EC380000}"/>
    <cellStyle name="Migliaia 38 3 5 3" xfId="14210" xr:uid="{00000000-0005-0000-0000-0000ED380000}"/>
    <cellStyle name="Migliaia 38 3 5 3 2" xfId="20028" xr:uid="{00000000-0005-0000-0000-0000EE380000}"/>
    <cellStyle name="Migliaia 38 3 5 3 3" xfId="25330" xr:uid="{00000000-0005-0000-0000-0000EF380000}"/>
    <cellStyle name="Migliaia 38 3 5 4" xfId="17377" xr:uid="{00000000-0005-0000-0000-0000F0380000}"/>
    <cellStyle name="Migliaia 38 3 5 5" xfId="22679" xr:uid="{00000000-0005-0000-0000-0000F1380000}"/>
    <cellStyle name="Migliaia 38 3 6" xfId="3722" xr:uid="{00000000-0005-0000-0000-0000F2380000}"/>
    <cellStyle name="Migliaia 38 3 6 2" xfId="14211" xr:uid="{00000000-0005-0000-0000-0000F3380000}"/>
    <cellStyle name="Migliaia 38 3 6 2 2" xfId="20029" xr:uid="{00000000-0005-0000-0000-0000F4380000}"/>
    <cellStyle name="Migliaia 38 3 6 2 3" xfId="25331" xr:uid="{00000000-0005-0000-0000-0000F5380000}"/>
    <cellStyle name="Migliaia 38 3 6 3" xfId="17378" xr:uid="{00000000-0005-0000-0000-0000F6380000}"/>
    <cellStyle name="Migliaia 38 3 6 4" xfId="22680" xr:uid="{00000000-0005-0000-0000-0000F7380000}"/>
    <cellStyle name="Migliaia 38 3 7" xfId="3723" xr:uid="{00000000-0005-0000-0000-0000F8380000}"/>
    <cellStyle name="Migliaia 38 3 7 2" xfId="14212" xr:uid="{00000000-0005-0000-0000-0000F9380000}"/>
    <cellStyle name="Migliaia 38 3 7 2 2" xfId="20030" xr:uid="{00000000-0005-0000-0000-0000FA380000}"/>
    <cellStyle name="Migliaia 38 3 7 2 3" xfId="25332" xr:uid="{00000000-0005-0000-0000-0000FB380000}"/>
    <cellStyle name="Migliaia 38 3 7 3" xfId="17379" xr:uid="{00000000-0005-0000-0000-0000FC380000}"/>
    <cellStyle name="Migliaia 38 3 7 4" xfId="22681" xr:uid="{00000000-0005-0000-0000-0000FD380000}"/>
    <cellStyle name="Migliaia 38 3 8" xfId="3724" xr:uid="{00000000-0005-0000-0000-0000FE380000}"/>
    <cellStyle name="Migliaia 38 3 8 2" xfId="14213" xr:uid="{00000000-0005-0000-0000-0000FF380000}"/>
    <cellStyle name="Migliaia 38 3 8 2 2" xfId="20031" xr:uid="{00000000-0005-0000-0000-000000390000}"/>
    <cellStyle name="Migliaia 38 3 8 2 3" xfId="25333" xr:uid="{00000000-0005-0000-0000-000001390000}"/>
    <cellStyle name="Migliaia 38 3 8 3" xfId="17380" xr:uid="{00000000-0005-0000-0000-000002390000}"/>
    <cellStyle name="Migliaia 38 3 8 4" xfId="22682" xr:uid="{00000000-0005-0000-0000-000003390000}"/>
    <cellStyle name="Migliaia 38 4" xfId="3725" xr:uid="{00000000-0005-0000-0000-000004390000}"/>
    <cellStyle name="Migliaia 38 4 2" xfId="3726" xr:uid="{00000000-0005-0000-0000-000005390000}"/>
    <cellStyle name="Migliaia 38 4 2 2" xfId="3727" xr:uid="{00000000-0005-0000-0000-000006390000}"/>
    <cellStyle name="Migliaia 38 4 2 2 2" xfId="14214" xr:uid="{00000000-0005-0000-0000-000007390000}"/>
    <cellStyle name="Migliaia 38 4 2 2 2 2" xfId="20032" xr:uid="{00000000-0005-0000-0000-000008390000}"/>
    <cellStyle name="Migliaia 38 4 2 2 2 3" xfId="25334" xr:uid="{00000000-0005-0000-0000-000009390000}"/>
    <cellStyle name="Migliaia 38 4 2 2 3" xfId="17381" xr:uid="{00000000-0005-0000-0000-00000A390000}"/>
    <cellStyle name="Migliaia 38 4 2 2 4" xfId="22683" xr:uid="{00000000-0005-0000-0000-00000B390000}"/>
    <cellStyle name="Migliaia 38 4 2 3" xfId="3728" xr:uid="{00000000-0005-0000-0000-00000C390000}"/>
    <cellStyle name="Migliaia 38 4 2 3 2" xfId="14215" xr:uid="{00000000-0005-0000-0000-00000D390000}"/>
    <cellStyle name="Migliaia 38 4 2 3 2 2" xfId="20033" xr:uid="{00000000-0005-0000-0000-00000E390000}"/>
    <cellStyle name="Migliaia 38 4 2 3 2 3" xfId="25335" xr:uid="{00000000-0005-0000-0000-00000F390000}"/>
    <cellStyle name="Migliaia 38 4 2 3 3" xfId="17382" xr:uid="{00000000-0005-0000-0000-000010390000}"/>
    <cellStyle name="Migliaia 38 4 2 3 4" xfId="22684" xr:uid="{00000000-0005-0000-0000-000011390000}"/>
    <cellStyle name="Migliaia 38 4 3" xfId="3729" xr:uid="{00000000-0005-0000-0000-000012390000}"/>
    <cellStyle name="Migliaia 38 4 3 2" xfId="14216" xr:uid="{00000000-0005-0000-0000-000013390000}"/>
    <cellStyle name="Migliaia 38 4 3 2 2" xfId="20034" xr:uid="{00000000-0005-0000-0000-000014390000}"/>
    <cellStyle name="Migliaia 38 4 3 2 3" xfId="25336" xr:uid="{00000000-0005-0000-0000-000015390000}"/>
    <cellStyle name="Migliaia 38 4 3 3" xfId="17383" xr:uid="{00000000-0005-0000-0000-000016390000}"/>
    <cellStyle name="Migliaia 38 4 3 4" xfId="22685" xr:uid="{00000000-0005-0000-0000-000017390000}"/>
    <cellStyle name="Migliaia 38 4 4" xfId="3730" xr:uid="{00000000-0005-0000-0000-000018390000}"/>
    <cellStyle name="Migliaia 38 4 4 2" xfId="14217" xr:uid="{00000000-0005-0000-0000-000019390000}"/>
    <cellStyle name="Migliaia 38 4 4 2 2" xfId="20035" xr:uid="{00000000-0005-0000-0000-00001A390000}"/>
    <cellStyle name="Migliaia 38 4 4 2 3" xfId="25337" xr:uid="{00000000-0005-0000-0000-00001B390000}"/>
    <cellStyle name="Migliaia 38 4 4 3" xfId="17384" xr:uid="{00000000-0005-0000-0000-00001C390000}"/>
    <cellStyle name="Migliaia 38 4 4 4" xfId="22686" xr:uid="{00000000-0005-0000-0000-00001D390000}"/>
    <cellStyle name="Migliaia 38 4 5" xfId="3731" xr:uid="{00000000-0005-0000-0000-00001E390000}"/>
    <cellStyle name="Migliaia 38 4 5 2" xfId="14218" xr:uid="{00000000-0005-0000-0000-00001F390000}"/>
    <cellStyle name="Migliaia 38 4 5 2 2" xfId="20036" xr:uid="{00000000-0005-0000-0000-000020390000}"/>
    <cellStyle name="Migliaia 38 4 5 2 3" xfId="25338" xr:uid="{00000000-0005-0000-0000-000021390000}"/>
    <cellStyle name="Migliaia 38 4 5 3" xfId="17385" xr:uid="{00000000-0005-0000-0000-000022390000}"/>
    <cellStyle name="Migliaia 38 4 5 4" xfId="22687" xr:uid="{00000000-0005-0000-0000-000023390000}"/>
    <cellStyle name="Migliaia 38 4 6" xfId="3732" xr:uid="{00000000-0005-0000-0000-000024390000}"/>
    <cellStyle name="Migliaia 38 4 6 2" xfId="14219" xr:uid="{00000000-0005-0000-0000-000025390000}"/>
    <cellStyle name="Migliaia 38 4 6 2 2" xfId="20037" xr:uid="{00000000-0005-0000-0000-000026390000}"/>
    <cellStyle name="Migliaia 38 4 6 2 3" xfId="25339" xr:uid="{00000000-0005-0000-0000-000027390000}"/>
    <cellStyle name="Migliaia 38 4 6 3" xfId="17386" xr:uid="{00000000-0005-0000-0000-000028390000}"/>
    <cellStyle name="Migliaia 38 4 6 4" xfId="22688" xr:uid="{00000000-0005-0000-0000-000029390000}"/>
    <cellStyle name="Migliaia 38 4 7" xfId="3733" xr:uid="{00000000-0005-0000-0000-00002A390000}"/>
    <cellStyle name="Migliaia 38 4 7 2" xfId="14220" xr:uid="{00000000-0005-0000-0000-00002B390000}"/>
    <cellStyle name="Migliaia 38 4 7 2 2" xfId="20038" xr:uid="{00000000-0005-0000-0000-00002C390000}"/>
    <cellStyle name="Migliaia 38 4 7 2 3" xfId="25340" xr:uid="{00000000-0005-0000-0000-00002D390000}"/>
    <cellStyle name="Migliaia 38 4 7 3" xfId="17387" xr:uid="{00000000-0005-0000-0000-00002E390000}"/>
    <cellStyle name="Migliaia 38 4 7 4" xfId="22689" xr:uid="{00000000-0005-0000-0000-00002F390000}"/>
    <cellStyle name="Migliaia 38 5" xfId="3734" xr:uid="{00000000-0005-0000-0000-000030390000}"/>
    <cellStyle name="Migliaia 38 5 2" xfId="3735" xr:uid="{00000000-0005-0000-0000-000031390000}"/>
    <cellStyle name="Migliaia 38 5 2 2" xfId="14221" xr:uid="{00000000-0005-0000-0000-000032390000}"/>
    <cellStyle name="Migliaia 38 5 2 2 2" xfId="20039" xr:uid="{00000000-0005-0000-0000-000033390000}"/>
    <cellStyle name="Migliaia 38 5 2 2 3" xfId="25341" xr:uid="{00000000-0005-0000-0000-000034390000}"/>
    <cellStyle name="Migliaia 38 5 2 3" xfId="17388" xr:uid="{00000000-0005-0000-0000-000035390000}"/>
    <cellStyle name="Migliaia 38 5 2 4" xfId="22690" xr:uid="{00000000-0005-0000-0000-000036390000}"/>
    <cellStyle name="Migliaia 38 5 3" xfId="3736" xr:uid="{00000000-0005-0000-0000-000037390000}"/>
    <cellStyle name="Migliaia 38 5 3 2" xfId="14222" xr:uid="{00000000-0005-0000-0000-000038390000}"/>
    <cellStyle name="Migliaia 38 5 3 2 2" xfId="20040" xr:uid="{00000000-0005-0000-0000-000039390000}"/>
    <cellStyle name="Migliaia 38 5 3 2 3" xfId="25342" xr:uid="{00000000-0005-0000-0000-00003A390000}"/>
    <cellStyle name="Migliaia 38 5 3 3" xfId="17389" xr:uid="{00000000-0005-0000-0000-00003B390000}"/>
    <cellStyle name="Migliaia 38 5 3 4" xfId="22691" xr:uid="{00000000-0005-0000-0000-00003C390000}"/>
    <cellStyle name="Migliaia 38 5 4" xfId="3737" xr:uid="{00000000-0005-0000-0000-00003D390000}"/>
    <cellStyle name="Migliaia 38 5 4 2" xfId="14223" xr:uid="{00000000-0005-0000-0000-00003E390000}"/>
    <cellStyle name="Migliaia 38 5 4 2 2" xfId="20041" xr:uid="{00000000-0005-0000-0000-00003F390000}"/>
    <cellStyle name="Migliaia 38 5 4 2 3" xfId="25343" xr:uid="{00000000-0005-0000-0000-000040390000}"/>
    <cellStyle name="Migliaia 38 5 4 3" xfId="17390" xr:uid="{00000000-0005-0000-0000-000041390000}"/>
    <cellStyle name="Migliaia 38 5 4 4" xfId="22692" xr:uid="{00000000-0005-0000-0000-000042390000}"/>
    <cellStyle name="Migliaia 38 5 5" xfId="3738" xr:uid="{00000000-0005-0000-0000-000043390000}"/>
    <cellStyle name="Migliaia 38 5 5 2" xfId="14224" xr:uid="{00000000-0005-0000-0000-000044390000}"/>
    <cellStyle name="Migliaia 38 5 5 2 2" xfId="20042" xr:uid="{00000000-0005-0000-0000-000045390000}"/>
    <cellStyle name="Migliaia 38 5 5 2 3" xfId="25344" xr:uid="{00000000-0005-0000-0000-000046390000}"/>
    <cellStyle name="Migliaia 38 5 5 3" xfId="17391" xr:uid="{00000000-0005-0000-0000-000047390000}"/>
    <cellStyle name="Migliaia 38 5 5 4" xfId="22693" xr:uid="{00000000-0005-0000-0000-000048390000}"/>
    <cellStyle name="Migliaia 38 5 6" xfId="3739" xr:uid="{00000000-0005-0000-0000-000049390000}"/>
    <cellStyle name="Migliaia 38 5 6 2" xfId="14225" xr:uid="{00000000-0005-0000-0000-00004A390000}"/>
    <cellStyle name="Migliaia 38 5 6 2 2" xfId="20043" xr:uid="{00000000-0005-0000-0000-00004B390000}"/>
    <cellStyle name="Migliaia 38 5 6 2 3" xfId="25345" xr:uid="{00000000-0005-0000-0000-00004C390000}"/>
    <cellStyle name="Migliaia 38 5 6 3" xfId="17392" xr:uid="{00000000-0005-0000-0000-00004D390000}"/>
    <cellStyle name="Migliaia 38 5 6 4" xfId="22694" xr:uid="{00000000-0005-0000-0000-00004E390000}"/>
    <cellStyle name="Migliaia 38 6" xfId="3740" xr:uid="{00000000-0005-0000-0000-00004F390000}"/>
    <cellStyle name="Migliaia 38 6 2" xfId="12179" xr:uid="{00000000-0005-0000-0000-000050390000}"/>
    <cellStyle name="Migliaia 38 6 3" xfId="12180" xr:uid="{00000000-0005-0000-0000-000051390000}"/>
    <cellStyle name="Migliaia 38 6 3 2" xfId="15681" xr:uid="{00000000-0005-0000-0000-000052390000}"/>
    <cellStyle name="Migliaia 38 6 3 2 2" xfId="21027" xr:uid="{00000000-0005-0000-0000-000053390000}"/>
    <cellStyle name="Migliaia 38 6 3 2 3" xfId="26329" xr:uid="{00000000-0005-0000-0000-000054390000}"/>
    <cellStyle name="Migliaia 38 6 3 3" xfId="18376" xr:uid="{00000000-0005-0000-0000-000055390000}"/>
    <cellStyle name="Migliaia 38 6 3 4" xfId="23678" xr:uid="{00000000-0005-0000-0000-000056390000}"/>
    <cellStyle name="Migliaia 38 6 4" xfId="14226" xr:uid="{00000000-0005-0000-0000-000057390000}"/>
    <cellStyle name="Migliaia 38 6 4 2" xfId="20044" xr:uid="{00000000-0005-0000-0000-000058390000}"/>
    <cellStyle name="Migliaia 38 6 4 3" xfId="25346" xr:uid="{00000000-0005-0000-0000-000059390000}"/>
    <cellStyle name="Migliaia 38 6 5" xfId="17393" xr:uid="{00000000-0005-0000-0000-00005A390000}"/>
    <cellStyle name="Migliaia 38 6 6" xfId="22695" xr:uid="{00000000-0005-0000-0000-00005B390000}"/>
    <cellStyle name="Migliaia 38 7" xfId="3741" xr:uid="{00000000-0005-0000-0000-00005C390000}"/>
    <cellStyle name="Migliaia 38 7 2" xfId="12181" xr:uid="{00000000-0005-0000-0000-00005D390000}"/>
    <cellStyle name="Migliaia 38 7 2 2" xfId="15682" xr:uid="{00000000-0005-0000-0000-00005E390000}"/>
    <cellStyle name="Migliaia 38 7 2 2 2" xfId="21028" xr:uid="{00000000-0005-0000-0000-00005F390000}"/>
    <cellStyle name="Migliaia 38 7 2 2 3" xfId="26330" xr:uid="{00000000-0005-0000-0000-000060390000}"/>
    <cellStyle name="Migliaia 38 7 2 3" xfId="18377" xr:uid="{00000000-0005-0000-0000-000061390000}"/>
    <cellStyle name="Migliaia 38 7 2 4" xfId="23679" xr:uid="{00000000-0005-0000-0000-000062390000}"/>
    <cellStyle name="Migliaia 38 7 3" xfId="14227" xr:uid="{00000000-0005-0000-0000-000063390000}"/>
    <cellStyle name="Migliaia 38 7 3 2" xfId="20045" xr:uid="{00000000-0005-0000-0000-000064390000}"/>
    <cellStyle name="Migliaia 38 7 3 3" xfId="25347" xr:uid="{00000000-0005-0000-0000-000065390000}"/>
    <cellStyle name="Migliaia 38 7 4" xfId="17394" xr:uid="{00000000-0005-0000-0000-000066390000}"/>
    <cellStyle name="Migliaia 38 7 5" xfId="22696" xr:uid="{00000000-0005-0000-0000-000067390000}"/>
    <cellStyle name="Migliaia 38 8" xfId="3742" xr:uid="{00000000-0005-0000-0000-000068390000}"/>
    <cellStyle name="Migliaia 38 8 2" xfId="12182" xr:uid="{00000000-0005-0000-0000-000069390000}"/>
    <cellStyle name="Migliaia 38 8 2 2" xfId="15683" xr:uid="{00000000-0005-0000-0000-00006A390000}"/>
    <cellStyle name="Migliaia 38 8 2 2 2" xfId="21029" xr:uid="{00000000-0005-0000-0000-00006B390000}"/>
    <cellStyle name="Migliaia 38 8 2 2 3" xfId="26331" xr:uid="{00000000-0005-0000-0000-00006C390000}"/>
    <cellStyle name="Migliaia 38 8 2 3" xfId="18378" xr:uid="{00000000-0005-0000-0000-00006D390000}"/>
    <cellStyle name="Migliaia 38 8 2 4" xfId="23680" xr:uid="{00000000-0005-0000-0000-00006E390000}"/>
    <cellStyle name="Migliaia 38 8 3" xfId="14228" xr:uid="{00000000-0005-0000-0000-00006F390000}"/>
    <cellStyle name="Migliaia 38 8 3 2" xfId="20046" xr:uid="{00000000-0005-0000-0000-000070390000}"/>
    <cellStyle name="Migliaia 38 8 3 3" xfId="25348" xr:uid="{00000000-0005-0000-0000-000071390000}"/>
    <cellStyle name="Migliaia 38 8 4" xfId="17395" xr:uid="{00000000-0005-0000-0000-000072390000}"/>
    <cellStyle name="Migliaia 38 8 5" xfId="22697" xr:uid="{00000000-0005-0000-0000-000073390000}"/>
    <cellStyle name="Migliaia 38 9" xfId="3743" xr:uid="{00000000-0005-0000-0000-000074390000}"/>
    <cellStyle name="Migliaia 38 9 2" xfId="14229" xr:uid="{00000000-0005-0000-0000-000075390000}"/>
    <cellStyle name="Migliaia 38 9 2 2" xfId="20047" xr:uid="{00000000-0005-0000-0000-000076390000}"/>
    <cellStyle name="Migliaia 38 9 2 3" xfId="25349" xr:uid="{00000000-0005-0000-0000-000077390000}"/>
    <cellStyle name="Migliaia 38 9 3" xfId="17396" xr:uid="{00000000-0005-0000-0000-000078390000}"/>
    <cellStyle name="Migliaia 38 9 4" xfId="22698" xr:uid="{00000000-0005-0000-0000-000079390000}"/>
    <cellStyle name="Migliaia 39" xfId="314" xr:uid="{00000000-0005-0000-0000-00007A390000}"/>
    <cellStyle name="Migliaia 39 10" xfId="14230" xr:uid="{00000000-0005-0000-0000-00007B390000}"/>
    <cellStyle name="Migliaia 39 10 2" xfId="20048" xr:uid="{00000000-0005-0000-0000-00007C390000}"/>
    <cellStyle name="Migliaia 39 10 3" xfId="25350" xr:uid="{00000000-0005-0000-0000-00007D390000}"/>
    <cellStyle name="Migliaia 39 11" xfId="17397" xr:uid="{00000000-0005-0000-0000-00007E390000}"/>
    <cellStyle name="Migliaia 39 12" xfId="22699" xr:uid="{00000000-0005-0000-0000-00007F390000}"/>
    <cellStyle name="Migliaia 39 13" xfId="3744" xr:uid="{00000000-0005-0000-0000-000080390000}"/>
    <cellStyle name="Migliaia 39 2" xfId="315" xr:uid="{00000000-0005-0000-0000-000081390000}"/>
    <cellStyle name="Migliaia 39 2 2" xfId="3746" xr:uid="{00000000-0005-0000-0000-000082390000}"/>
    <cellStyle name="Migliaia 39 2 2 2" xfId="3747" xr:uid="{00000000-0005-0000-0000-000083390000}"/>
    <cellStyle name="Migliaia 39 2 2 2 2" xfId="14231" xr:uid="{00000000-0005-0000-0000-000084390000}"/>
    <cellStyle name="Migliaia 39 2 2 2 2 2" xfId="20049" xr:uid="{00000000-0005-0000-0000-000085390000}"/>
    <cellStyle name="Migliaia 39 2 2 2 2 3" xfId="25351" xr:uid="{00000000-0005-0000-0000-000086390000}"/>
    <cellStyle name="Migliaia 39 2 2 2 3" xfId="17398" xr:uid="{00000000-0005-0000-0000-000087390000}"/>
    <cellStyle name="Migliaia 39 2 2 2 4" xfId="22700" xr:uid="{00000000-0005-0000-0000-000088390000}"/>
    <cellStyle name="Migliaia 39 2 2 3" xfId="12183" xr:uid="{00000000-0005-0000-0000-000089390000}"/>
    <cellStyle name="Migliaia 39 2 2 3 2" xfId="15684" xr:uid="{00000000-0005-0000-0000-00008A390000}"/>
    <cellStyle name="Migliaia 39 2 2 3 2 2" xfId="21030" xr:uid="{00000000-0005-0000-0000-00008B390000}"/>
    <cellStyle name="Migliaia 39 2 2 3 2 3" xfId="26332" xr:uid="{00000000-0005-0000-0000-00008C390000}"/>
    <cellStyle name="Migliaia 39 2 2 3 3" xfId="18379" xr:uid="{00000000-0005-0000-0000-00008D390000}"/>
    <cellStyle name="Migliaia 39 2 2 3 4" xfId="23681" xr:uid="{00000000-0005-0000-0000-00008E390000}"/>
    <cellStyle name="Migliaia 39 2 3" xfId="3748" xr:uid="{00000000-0005-0000-0000-00008F390000}"/>
    <cellStyle name="Migliaia 39 2 3 2" xfId="12184" xr:uid="{00000000-0005-0000-0000-000090390000}"/>
    <cellStyle name="Migliaia 39 2 3 2 2" xfId="15685" xr:uid="{00000000-0005-0000-0000-000091390000}"/>
    <cellStyle name="Migliaia 39 2 3 2 2 2" xfId="21031" xr:uid="{00000000-0005-0000-0000-000092390000}"/>
    <cellStyle name="Migliaia 39 2 3 2 2 3" xfId="26333" xr:uid="{00000000-0005-0000-0000-000093390000}"/>
    <cellStyle name="Migliaia 39 2 3 2 3" xfId="18380" xr:uid="{00000000-0005-0000-0000-000094390000}"/>
    <cellStyle name="Migliaia 39 2 3 2 4" xfId="23682" xr:uid="{00000000-0005-0000-0000-000095390000}"/>
    <cellStyle name="Migliaia 39 2 3 3" xfId="14232" xr:uid="{00000000-0005-0000-0000-000096390000}"/>
    <cellStyle name="Migliaia 39 2 3 3 2" xfId="20050" xr:uid="{00000000-0005-0000-0000-000097390000}"/>
    <cellStyle name="Migliaia 39 2 3 3 3" xfId="25352" xr:uid="{00000000-0005-0000-0000-000098390000}"/>
    <cellStyle name="Migliaia 39 2 3 4" xfId="17399" xr:uid="{00000000-0005-0000-0000-000099390000}"/>
    <cellStyle name="Migliaia 39 2 3 5" xfId="22701" xr:uid="{00000000-0005-0000-0000-00009A390000}"/>
    <cellStyle name="Migliaia 39 2 4" xfId="3749" xr:uid="{00000000-0005-0000-0000-00009B390000}"/>
    <cellStyle name="Migliaia 39 2 4 2" xfId="14233" xr:uid="{00000000-0005-0000-0000-00009C390000}"/>
    <cellStyle name="Migliaia 39 2 4 2 2" xfId="20051" xr:uid="{00000000-0005-0000-0000-00009D390000}"/>
    <cellStyle name="Migliaia 39 2 4 2 3" xfId="25353" xr:uid="{00000000-0005-0000-0000-00009E390000}"/>
    <cellStyle name="Migliaia 39 2 4 3" xfId="17400" xr:uid="{00000000-0005-0000-0000-00009F390000}"/>
    <cellStyle name="Migliaia 39 2 4 4" xfId="22702" xr:uid="{00000000-0005-0000-0000-0000A0390000}"/>
    <cellStyle name="Migliaia 39 2 5" xfId="3750" xr:uid="{00000000-0005-0000-0000-0000A1390000}"/>
    <cellStyle name="Migliaia 39 2 5 2" xfId="14234" xr:uid="{00000000-0005-0000-0000-0000A2390000}"/>
    <cellStyle name="Migliaia 39 2 5 2 2" xfId="20052" xr:uid="{00000000-0005-0000-0000-0000A3390000}"/>
    <cellStyle name="Migliaia 39 2 5 2 3" xfId="25354" xr:uid="{00000000-0005-0000-0000-0000A4390000}"/>
    <cellStyle name="Migliaia 39 2 5 3" xfId="17401" xr:uid="{00000000-0005-0000-0000-0000A5390000}"/>
    <cellStyle name="Migliaia 39 2 5 4" xfId="22703" xr:uid="{00000000-0005-0000-0000-0000A6390000}"/>
    <cellStyle name="Migliaia 39 2 6" xfId="3751" xr:uid="{00000000-0005-0000-0000-0000A7390000}"/>
    <cellStyle name="Migliaia 39 2 6 2" xfId="14235" xr:uid="{00000000-0005-0000-0000-0000A8390000}"/>
    <cellStyle name="Migliaia 39 2 6 2 2" xfId="20053" xr:uid="{00000000-0005-0000-0000-0000A9390000}"/>
    <cellStyle name="Migliaia 39 2 6 2 3" xfId="25355" xr:uid="{00000000-0005-0000-0000-0000AA390000}"/>
    <cellStyle name="Migliaia 39 2 6 3" xfId="17402" xr:uid="{00000000-0005-0000-0000-0000AB390000}"/>
    <cellStyle name="Migliaia 39 2 6 4" xfId="22704" xr:uid="{00000000-0005-0000-0000-0000AC390000}"/>
    <cellStyle name="Migliaia 39 2 7" xfId="3745" xr:uid="{00000000-0005-0000-0000-0000AD390000}"/>
    <cellStyle name="Migliaia 39 3" xfId="3752" xr:uid="{00000000-0005-0000-0000-0000AE390000}"/>
    <cellStyle name="Migliaia 39 3 2" xfId="3753" xr:uid="{00000000-0005-0000-0000-0000AF390000}"/>
    <cellStyle name="Migliaia 39 3 2 2" xfId="3754" xr:uid="{00000000-0005-0000-0000-0000B0390000}"/>
    <cellStyle name="Migliaia 39 3 2 2 2" xfId="3755" xr:uid="{00000000-0005-0000-0000-0000B1390000}"/>
    <cellStyle name="Migliaia 39 3 2 2 2 2" xfId="14236" xr:uid="{00000000-0005-0000-0000-0000B2390000}"/>
    <cellStyle name="Migliaia 39 3 2 2 2 2 2" xfId="20054" xr:uid="{00000000-0005-0000-0000-0000B3390000}"/>
    <cellStyle name="Migliaia 39 3 2 2 2 2 3" xfId="25356" xr:uid="{00000000-0005-0000-0000-0000B4390000}"/>
    <cellStyle name="Migliaia 39 3 2 2 2 3" xfId="17403" xr:uid="{00000000-0005-0000-0000-0000B5390000}"/>
    <cellStyle name="Migliaia 39 3 2 2 2 4" xfId="22705" xr:uid="{00000000-0005-0000-0000-0000B6390000}"/>
    <cellStyle name="Migliaia 39 3 2 3" xfId="3756" xr:uid="{00000000-0005-0000-0000-0000B7390000}"/>
    <cellStyle name="Migliaia 39 3 2 3 2" xfId="14237" xr:uid="{00000000-0005-0000-0000-0000B8390000}"/>
    <cellStyle name="Migliaia 39 3 2 3 2 2" xfId="20055" xr:uid="{00000000-0005-0000-0000-0000B9390000}"/>
    <cellStyle name="Migliaia 39 3 2 3 2 3" xfId="25357" xr:uid="{00000000-0005-0000-0000-0000BA390000}"/>
    <cellStyle name="Migliaia 39 3 2 3 3" xfId="17404" xr:uid="{00000000-0005-0000-0000-0000BB390000}"/>
    <cellStyle name="Migliaia 39 3 2 3 4" xfId="22706" xr:uid="{00000000-0005-0000-0000-0000BC390000}"/>
    <cellStyle name="Migliaia 39 3 2 4" xfId="3757" xr:uid="{00000000-0005-0000-0000-0000BD390000}"/>
    <cellStyle name="Migliaia 39 3 2 4 2" xfId="14238" xr:uid="{00000000-0005-0000-0000-0000BE390000}"/>
    <cellStyle name="Migliaia 39 3 2 4 2 2" xfId="20056" xr:uid="{00000000-0005-0000-0000-0000BF390000}"/>
    <cellStyle name="Migliaia 39 3 2 4 2 3" xfId="25358" xr:uid="{00000000-0005-0000-0000-0000C0390000}"/>
    <cellStyle name="Migliaia 39 3 2 4 3" xfId="17405" xr:uid="{00000000-0005-0000-0000-0000C1390000}"/>
    <cellStyle name="Migliaia 39 3 2 4 4" xfId="22707" xr:uid="{00000000-0005-0000-0000-0000C2390000}"/>
    <cellStyle name="Migliaia 39 3 2 5" xfId="3758" xr:uid="{00000000-0005-0000-0000-0000C3390000}"/>
    <cellStyle name="Migliaia 39 3 2 5 2" xfId="14239" xr:uid="{00000000-0005-0000-0000-0000C4390000}"/>
    <cellStyle name="Migliaia 39 3 2 5 2 2" xfId="20057" xr:uid="{00000000-0005-0000-0000-0000C5390000}"/>
    <cellStyle name="Migliaia 39 3 2 5 2 3" xfId="25359" xr:uid="{00000000-0005-0000-0000-0000C6390000}"/>
    <cellStyle name="Migliaia 39 3 2 5 3" xfId="17406" xr:uid="{00000000-0005-0000-0000-0000C7390000}"/>
    <cellStyle name="Migliaia 39 3 2 5 4" xfId="22708" xr:uid="{00000000-0005-0000-0000-0000C8390000}"/>
    <cellStyle name="Migliaia 39 3 2 6" xfId="3759" xr:uid="{00000000-0005-0000-0000-0000C9390000}"/>
    <cellStyle name="Migliaia 39 3 2 6 2" xfId="14240" xr:uid="{00000000-0005-0000-0000-0000CA390000}"/>
    <cellStyle name="Migliaia 39 3 2 6 2 2" xfId="20058" xr:uid="{00000000-0005-0000-0000-0000CB390000}"/>
    <cellStyle name="Migliaia 39 3 2 6 2 3" xfId="25360" xr:uid="{00000000-0005-0000-0000-0000CC390000}"/>
    <cellStyle name="Migliaia 39 3 2 6 3" xfId="17407" xr:uid="{00000000-0005-0000-0000-0000CD390000}"/>
    <cellStyle name="Migliaia 39 3 2 6 4" xfId="22709" xr:uid="{00000000-0005-0000-0000-0000CE390000}"/>
    <cellStyle name="Migliaia 39 3 3" xfId="3760" xr:uid="{00000000-0005-0000-0000-0000CF390000}"/>
    <cellStyle name="Migliaia 39 3 3 2" xfId="3761" xr:uid="{00000000-0005-0000-0000-0000D0390000}"/>
    <cellStyle name="Migliaia 39 3 3 2 2" xfId="14242" xr:uid="{00000000-0005-0000-0000-0000D1390000}"/>
    <cellStyle name="Migliaia 39 3 3 2 2 2" xfId="20060" xr:uid="{00000000-0005-0000-0000-0000D2390000}"/>
    <cellStyle name="Migliaia 39 3 3 2 2 3" xfId="25362" xr:uid="{00000000-0005-0000-0000-0000D3390000}"/>
    <cellStyle name="Migliaia 39 3 3 2 3" xfId="17409" xr:uid="{00000000-0005-0000-0000-0000D4390000}"/>
    <cellStyle name="Migliaia 39 3 3 2 4" xfId="22711" xr:uid="{00000000-0005-0000-0000-0000D5390000}"/>
    <cellStyle name="Migliaia 39 3 3 3" xfId="3762" xr:uid="{00000000-0005-0000-0000-0000D6390000}"/>
    <cellStyle name="Migliaia 39 3 3 3 2" xfId="14243" xr:uid="{00000000-0005-0000-0000-0000D7390000}"/>
    <cellStyle name="Migliaia 39 3 3 3 2 2" xfId="20061" xr:uid="{00000000-0005-0000-0000-0000D8390000}"/>
    <cellStyle name="Migliaia 39 3 3 3 2 3" xfId="25363" xr:uid="{00000000-0005-0000-0000-0000D9390000}"/>
    <cellStyle name="Migliaia 39 3 3 3 3" xfId="17410" xr:uid="{00000000-0005-0000-0000-0000DA390000}"/>
    <cellStyle name="Migliaia 39 3 3 3 4" xfId="22712" xr:uid="{00000000-0005-0000-0000-0000DB390000}"/>
    <cellStyle name="Migliaia 39 3 3 4" xfId="3763" xr:uid="{00000000-0005-0000-0000-0000DC390000}"/>
    <cellStyle name="Migliaia 39 3 3 4 2" xfId="14244" xr:uid="{00000000-0005-0000-0000-0000DD390000}"/>
    <cellStyle name="Migliaia 39 3 3 4 2 2" xfId="20062" xr:uid="{00000000-0005-0000-0000-0000DE390000}"/>
    <cellStyle name="Migliaia 39 3 3 4 2 3" xfId="25364" xr:uid="{00000000-0005-0000-0000-0000DF390000}"/>
    <cellStyle name="Migliaia 39 3 3 4 3" xfId="17411" xr:uid="{00000000-0005-0000-0000-0000E0390000}"/>
    <cellStyle name="Migliaia 39 3 3 4 4" xfId="22713" xr:uid="{00000000-0005-0000-0000-0000E1390000}"/>
    <cellStyle name="Migliaia 39 3 3 5" xfId="3764" xr:uid="{00000000-0005-0000-0000-0000E2390000}"/>
    <cellStyle name="Migliaia 39 3 3 5 2" xfId="14245" xr:uid="{00000000-0005-0000-0000-0000E3390000}"/>
    <cellStyle name="Migliaia 39 3 3 5 2 2" xfId="20063" xr:uid="{00000000-0005-0000-0000-0000E4390000}"/>
    <cellStyle name="Migliaia 39 3 3 5 2 3" xfId="25365" xr:uid="{00000000-0005-0000-0000-0000E5390000}"/>
    <cellStyle name="Migliaia 39 3 3 5 3" xfId="17412" xr:uid="{00000000-0005-0000-0000-0000E6390000}"/>
    <cellStyle name="Migliaia 39 3 3 5 4" xfId="22714" xr:uid="{00000000-0005-0000-0000-0000E7390000}"/>
    <cellStyle name="Migliaia 39 3 3 6" xfId="14241" xr:uid="{00000000-0005-0000-0000-0000E8390000}"/>
    <cellStyle name="Migliaia 39 3 3 6 2" xfId="20059" xr:uid="{00000000-0005-0000-0000-0000E9390000}"/>
    <cellStyle name="Migliaia 39 3 3 6 3" xfId="25361" xr:uid="{00000000-0005-0000-0000-0000EA390000}"/>
    <cellStyle name="Migliaia 39 3 3 7" xfId="17408" xr:uid="{00000000-0005-0000-0000-0000EB390000}"/>
    <cellStyle name="Migliaia 39 3 3 8" xfId="22710" xr:uid="{00000000-0005-0000-0000-0000EC390000}"/>
    <cellStyle name="Migliaia 39 3 4" xfId="3765" xr:uid="{00000000-0005-0000-0000-0000ED390000}"/>
    <cellStyle name="Migliaia 39 3 4 2" xfId="12185" xr:uid="{00000000-0005-0000-0000-0000EE390000}"/>
    <cellStyle name="Migliaia 39 3 4 3" xfId="12186" xr:uid="{00000000-0005-0000-0000-0000EF390000}"/>
    <cellStyle name="Migliaia 39 3 4 3 2" xfId="15686" xr:uid="{00000000-0005-0000-0000-0000F0390000}"/>
    <cellStyle name="Migliaia 39 3 4 3 2 2" xfId="21032" xr:uid="{00000000-0005-0000-0000-0000F1390000}"/>
    <cellStyle name="Migliaia 39 3 4 3 2 3" xfId="26334" xr:uid="{00000000-0005-0000-0000-0000F2390000}"/>
    <cellStyle name="Migliaia 39 3 4 3 3" xfId="18381" xr:uid="{00000000-0005-0000-0000-0000F3390000}"/>
    <cellStyle name="Migliaia 39 3 4 3 4" xfId="23683" xr:uid="{00000000-0005-0000-0000-0000F4390000}"/>
    <cellStyle name="Migliaia 39 3 4 4" xfId="14246" xr:uid="{00000000-0005-0000-0000-0000F5390000}"/>
    <cellStyle name="Migliaia 39 3 4 4 2" xfId="20064" xr:uid="{00000000-0005-0000-0000-0000F6390000}"/>
    <cellStyle name="Migliaia 39 3 4 4 3" xfId="25366" xr:uid="{00000000-0005-0000-0000-0000F7390000}"/>
    <cellStyle name="Migliaia 39 3 4 5" xfId="17413" xr:uid="{00000000-0005-0000-0000-0000F8390000}"/>
    <cellStyle name="Migliaia 39 3 4 6" xfId="22715" xr:uid="{00000000-0005-0000-0000-0000F9390000}"/>
    <cellStyle name="Migliaia 39 3 5" xfId="3766" xr:uid="{00000000-0005-0000-0000-0000FA390000}"/>
    <cellStyle name="Migliaia 39 3 5 2" xfId="12187" xr:uid="{00000000-0005-0000-0000-0000FB390000}"/>
    <cellStyle name="Migliaia 39 3 5 2 2" xfId="15687" xr:uid="{00000000-0005-0000-0000-0000FC390000}"/>
    <cellStyle name="Migliaia 39 3 5 2 2 2" xfId="21033" xr:uid="{00000000-0005-0000-0000-0000FD390000}"/>
    <cellStyle name="Migliaia 39 3 5 2 2 3" xfId="26335" xr:uid="{00000000-0005-0000-0000-0000FE390000}"/>
    <cellStyle name="Migliaia 39 3 5 2 3" xfId="18382" xr:uid="{00000000-0005-0000-0000-0000FF390000}"/>
    <cellStyle name="Migliaia 39 3 5 2 4" xfId="23684" xr:uid="{00000000-0005-0000-0000-0000003A0000}"/>
    <cellStyle name="Migliaia 39 3 5 3" xfId="14247" xr:uid="{00000000-0005-0000-0000-0000013A0000}"/>
    <cellStyle name="Migliaia 39 3 5 3 2" xfId="20065" xr:uid="{00000000-0005-0000-0000-0000023A0000}"/>
    <cellStyle name="Migliaia 39 3 5 3 3" xfId="25367" xr:uid="{00000000-0005-0000-0000-0000033A0000}"/>
    <cellStyle name="Migliaia 39 3 5 4" xfId="17414" xr:uid="{00000000-0005-0000-0000-0000043A0000}"/>
    <cellStyle name="Migliaia 39 3 5 5" xfId="22716" xr:uid="{00000000-0005-0000-0000-0000053A0000}"/>
    <cellStyle name="Migliaia 39 3 6" xfId="3767" xr:uid="{00000000-0005-0000-0000-0000063A0000}"/>
    <cellStyle name="Migliaia 39 3 6 2" xfId="14248" xr:uid="{00000000-0005-0000-0000-0000073A0000}"/>
    <cellStyle name="Migliaia 39 3 6 2 2" xfId="20066" xr:uid="{00000000-0005-0000-0000-0000083A0000}"/>
    <cellStyle name="Migliaia 39 3 6 2 3" xfId="25368" xr:uid="{00000000-0005-0000-0000-0000093A0000}"/>
    <cellStyle name="Migliaia 39 3 6 3" xfId="17415" xr:uid="{00000000-0005-0000-0000-00000A3A0000}"/>
    <cellStyle name="Migliaia 39 3 6 4" xfId="22717" xr:uid="{00000000-0005-0000-0000-00000B3A0000}"/>
    <cellStyle name="Migliaia 39 3 7" xfId="3768" xr:uid="{00000000-0005-0000-0000-00000C3A0000}"/>
    <cellStyle name="Migliaia 39 3 7 2" xfId="14249" xr:uid="{00000000-0005-0000-0000-00000D3A0000}"/>
    <cellStyle name="Migliaia 39 3 7 2 2" xfId="20067" xr:uid="{00000000-0005-0000-0000-00000E3A0000}"/>
    <cellStyle name="Migliaia 39 3 7 2 3" xfId="25369" xr:uid="{00000000-0005-0000-0000-00000F3A0000}"/>
    <cellStyle name="Migliaia 39 3 7 3" xfId="17416" xr:uid="{00000000-0005-0000-0000-0000103A0000}"/>
    <cellStyle name="Migliaia 39 3 7 4" xfId="22718" xr:uid="{00000000-0005-0000-0000-0000113A0000}"/>
    <cellStyle name="Migliaia 39 3 8" xfId="3769" xr:uid="{00000000-0005-0000-0000-0000123A0000}"/>
    <cellStyle name="Migliaia 39 3 8 2" xfId="14250" xr:uid="{00000000-0005-0000-0000-0000133A0000}"/>
    <cellStyle name="Migliaia 39 3 8 2 2" xfId="20068" xr:uid="{00000000-0005-0000-0000-0000143A0000}"/>
    <cellStyle name="Migliaia 39 3 8 2 3" xfId="25370" xr:uid="{00000000-0005-0000-0000-0000153A0000}"/>
    <cellStyle name="Migliaia 39 3 8 3" xfId="17417" xr:uid="{00000000-0005-0000-0000-0000163A0000}"/>
    <cellStyle name="Migliaia 39 3 8 4" xfId="22719" xr:uid="{00000000-0005-0000-0000-0000173A0000}"/>
    <cellStyle name="Migliaia 39 4" xfId="3770" xr:uid="{00000000-0005-0000-0000-0000183A0000}"/>
    <cellStyle name="Migliaia 39 4 2" xfId="3771" xr:uid="{00000000-0005-0000-0000-0000193A0000}"/>
    <cellStyle name="Migliaia 39 4 2 2" xfId="3772" xr:uid="{00000000-0005-0000-0000-00001A3A0000}"/>
    <cellStyle name="Migliaia 39 4 2 2 2" xfId="14251" xr:uid="{00000000-0005-0000-0000-00001B3A0000}"/>
    <cellStyle name="Migliaia 39 4 2 2 2 2" xfId="20069" xr:uid="{00000000-0005-0000-0000-00001C3A0000}"/>
    <cellStyle name="Migliaia 39 4 2 2 2 3" xfId="25371" xr:uid="{00000000-0005-0000-0000-00001D3A0000}"/>
    <cellStyle name="Migliaia 39 4 2 2 3" xfId="17418" xr:uid="{00000000-0005-0000-0000-00001E3A0000}"/>
    <cellStyle name="Migliaia 39 4 2 2 4" xfId="22720" xr:uid="{00000000-0005-0000-0000-00001F3A0000}"/>
    <cellStyle name="Migliaia 39 4 2 3" xfId="3773" xr:uid="{00000000-0005-0000-0000-0000203A0000}"/>
    <cellStyle name="Migliaia 39 4 2 3 2" xfId="14252" xr:uid="{00000000-0005-0000-0000-0000213A0000}"/>
    <cellStyle name="Migliaia 39 4 2 3 2 2" xfId="20070" xr:uid="{00000000-0005-0000-0000-0000223A0000}"/>
    <cellStyle name="Migliaia 39 4 2 3 2 3" xfId="25372" xr:uid="{00000000-0005-0000-0000-0000233A0000}"/>
    <cellStyle name="Migliaia 39 4 2 3 3" xfId="17419" xr:uid="{00000000-0005-0000-0000-0000243A0000}"/>
    <cellStyle name="Migliaia 39 4 2 3 4" xfId="22721" xr:uid="{00000000-0005-0000-0000-0000253A0000}"/>
    <cellStyle name="Migliaia 39 4 3" xfId="3774" xr:uid="{00000000-0005-0000-0000-0000263A0000}"/>
    <cellStyle name="Migliaia 39 4 3 2" xfId="14253" xr:uid="{00000000-0005-0000-0000-0000273A0000}"/>
    <cellStyle name="Migliaia 39 4 3 2 2" xfId="20071" xr:uid="{00000000-0005-0000-0000-0000283A0000}"/>
    <cellStyle name="Migliaia 39 4 3 2 3" xfId="25373" xr:uid="{00000000-0005-0000-0000-0000293A0000}"/>
    <cellStyle name="Migliaia 39 4 3 3" xfId="17420" xr:uid="{00000000-0005-0000-0000-00002A3A0000}"/>
    <cellStyle name="Migliaia 39 4 3 4" xfId="22722" xr:uid="{00000000-0005-0000-0000-00002B3A0000}"/>
    <cellStyle name="Migliaia 39 4 4" xfId="3775" xr:uid="{00000000-0005-0000-0000-00002C3A0000}"/>
    <cellStyle name="Migliaia 39 4 4 2" xfId="14254" xr:uid="{00000000-0005-0000-0000-00002D3A0000}"/>
    <cellStyle name="Migliaia 39 4 4 2 2" xfId="20072" xr:uid="{00000000-0005-0000-0000-00002E3A0000}"/>
    <cellStyle name="Migliaia 39 4 4 2 3" xfId="25374" xr:uid="{00000000-0005-0000-0000-00002F3A0000}"/>
    <cellStyle name="Migliaia 39 4 4 3" xfId="17421" xr:uid="{00000000-0005-0000-0000-0000303A0000}"/>
    <cellStyle name="Migliaia 39 4 4 4" xfId="22723" xr:uid="{00000000-0005-0000-0000-0000313A0000}"/>
    <cellStyle name="Migliaia 39 4 5" xfId="3776" xr:uid="{00000000-0005-0000-0000-0000323A0000}"/>
    <cellStyle name="Migliaia 39 4 5 2" xfId="14255" xr:uid="{00000000-0005-0000-0000-0000333A0000}"/>
    <cellStyle name="Migliaia 39 4 5 2 2" xfId="20073" xr:uid="{00000000-0005-0000-0000-0000343A0000}"/>
    <cellStyle name="Migliaia 39 4 5 2 3" xfId="25375" xr:uid="{00000000-0005-0000-0000-0000353A0000}"/>
    <cellStyle name="Migliaia 39 4 5 3" xfId="17422" xr:uid="{00000000-0005-0000-0000-0000363A0000}"/>
    <cellStyle name="Migliaia 39 4 5 4" xfId="22724" xr:uid="{00000000-0005-0000-0000-0000373A0000}"/>
    <cellStyle name="Migliaia 39 4 6" xfId="3777" xr:uid="{00000000-0005-0000-0000-0000383A0000}"/>
    <cellStyle name="Migliaia 39 4 6 2" xfId="14256" xr:uid="{00000000-0005-0000-0000-0000393A0000}"/>
    <cellStyle name="Migliaia 39 4 6 2 2" xfId="20074" xr:uid="{00000000-0005-0000-0000-00003A3A0000}"/>
    <cellStyle name="Migliaia 39 4 6 2 3" xfId="25376" xr:uid="{00000000-0005-0000-0000-00003B3A0000}"/>
    <cellStyle name="Migliaia 39 4 6 3" xfId="17423" xr:uid="{00000000-0005-0000-0000-00003C3A0000}"/>
    <cellStyle name="Migliaia 39 4 6 4" xfId="22725" xr:uid="{00000000-0005-0000-0000-00003D3A0000}"/>
    <cellStyle name="Migliaia 39 4 7" xfId="3778" xr:uid="{00000000-0005-0000-0000-00003E3A0000}"/>
    <cellStyle name="Migliaia 39 4 7 2" xfId="14257" xr:uid="{00000000-0005-0000-0000-00003F3A0000}"/>
    <cellStyle name="Migliaia 39 4 7 2 2" xfId="20075" xr:uid="{00000000-0005-0000-0000-0000403A0000}"/>
    <cellStyle name="Migliaia 39 4 7 2 3" xfId="25377" xr:uid="{00000000-0005-0000-0000-0000413A0000}"/>
    <cellStyle name="Migliaia 39 4 7 3" xfId="17424" xr:uid="{00000000-0005-0000-0000-0000423A0000}"/>
    <cellStyle name="Migliaia 39 4 7 4" xfId="22726" xr:uid="{00000000-0005-0000-0000-0000433A0000}"/>
    <cellStyle name="Migliaia 39 5" xfId="3779" xr:uid="{00000000-0005-0000-0000-0000443A0000}"/>
    <cellStyle name="Migliaia 39 5 2" xfId="3780" xr:uid="{00000000-0005-0000-0000-0000453A0000}"/>
    <cellStyle name="Migliaia 39 5 2 2" xfId="14258" xr:uid="{00000000-0005-0000-0000-0000463A0000}"/>
    <cellStyle name="Migliaia 39 5 2 2 2" xfId="20076" xr:uid="{00000000-0005-0000-0000-0000473A0000}"/>
    <cellStyle name="Migliaia 39 5 2 2 3" xfId="25378" xr:uid="{00000000-0005-0000-0000-0000483A0000}"/>
    <cellStyle name="Migliaia 39 5 2 3" xfId="17425" xr:uid="{00000000-0005-0000-0000-0000493A0000}"/>
    <cellStyle name="Migliaia 39 5 2 4" xfId="22727" xr:uid="{00000000-0005-0000-0000-00004A3A0000}"/>
    <cellStyle name="Migliaia 39 5 3" xfId="3781" xr:uid="{00000000-0005-0000-0000-00004B3A0000}"/>
    <cellStyle name="Migliaia 39 5 3 2" xfId="14259" xr:uid="{00000000-0005-0000-0000-00004C3A0000}"/>
    <cellStyle name="Migliaia 39 5 3 2 2" xfId="20077" xr:uid="{00000000-0005-0000-0000-00004D3A0000}"/>
    <cellStyle name="Migliaia 39 5 3 2 3" xfId="25379" xr:uid="{00000000-0005-0000-0000-00004E3A0000}"/>
    <cellStyle name="Migliaia 39 5 3 3" xfId="17426" xr:uid="{00000000-0005-0000-0000-00004F3A0000}"/>
    <cellStyle name="Migliaia 39 5 3 4" xfId="22728" xr:uid="{00000000-0005-0000-0000-0000503A0000}"/>
    <cellStyle name="Migliaia 39 5 4" xfId="3782" xr:uid="{00000000-0005-0000-0000-0000513A0000}"/>
    <cellStyle name="Migliaia 39 5 4 2" xfId="14260" xr:uid="{00000000-0005-0000-0000-0000523A0000}"/>
    <cellStyle name="Migliaia 39 5 4 2 2" xfId="20078" xr:uid="{00000000-0005-0000-0000-0000533A0000}"/>
    <cellStyle name="Migliaia 39 5 4 2 3" xfId="25380" xr:uid="{00000000-0005-0000-0000-0000543A0000}"/>
    <cellStyle name="Migliaia 39 5 4 3" xfId="17427" xr:uid="{00000000-0005-0000-0000-0000553A0000}"/>
    <cellStyle name="Migliaia 39 5 4 4" xfId="22729" xr:uid="{00000000-0005-0000-0000-0000563A0000}"/>
    <cellStyle name="Migliaia 39 5 5" xfId="3783" xr:uid="{00000000-0005-0000-0000-0000573A0000}"/>
    <cellStyle name="Migliaia 39 5 5 2" xfId="14261" xr:uid="{00000000-0005-0000-0000-0000583A0000}"/>
    <cellStyle name="Migliaia 39 5 5 2 2" xfId="20079" xr:uid="{00000000-0005-0000-0000-0000593A0000}"/>
    <cellStyle name="Migliaia 39 5 5 2 3" xfId="25381" xr:uid="{00000000-0005-0000-0000-00005A3A0000}"/>
    <cellStyle name="Migliaia 39 5 5 3" xfId="17428" xr:uid="{00000000-0005-0000-0000-00005B3A0000}"/>
    <cellStyle name="Migliaia 39 5 5 4" xfId="22730" xr:uid="{00000000-0005-0000-0000-00005C3A0000}"/>
    <cellStyle name="Migliaia 39 5 6" xfId="3784" xr:uid="{00000000-0005-0000-0000-00005D3A0000}"/>
    <cellStyle name="Migliaia 39 5 6 2" xfId="14262" xr:uid="{00000000-0005-0000-0000-00005E3A0000}"/>
    <cellStyle name="Migliaia 39 5 6 2 2" xfId="20080" xr:uid="{00000000-0005-0000-0000-00005F3A0000}"/>
    <cellStyle name="Migliaia 39 5 6 2 3" xfId="25382" xr:uid="{00000000-0005-0000-0000-0000603A0000}"/>
    <cellStyle name="Migliaia 39 5 6 3" xfId="17429" xr:uid="{00000000-0005-0000-0000-0000613A0000}"/>
    <cellStyle name="Migliaia 39 5 6 4" xfId="22731" xr:uid="{00000000-0005-0000-0000-0000623A0000}"/>
    <cellStyle name="Migliaia 39 6" xfId="3785" xr:uid="{00000000-0005-0000-0000-0000633A0000}"/>
    <cellStyle name="Migliaia 39 6 2" xfId="12188" xr:uid="{00000000-0005-0000-0000-0000643A0000}"/>
    <cellStyle name="Migliaia 39 6 3" xfId="12189" xr:uid="{00000000-0005-0000-0000-0000653A0000}"/>
    <cellStyle name="Migliaia 39 6 3 2" xfId="15688" xr:uid="{00000000-0005-0000-0000-0000663A0000}"/>
    <cellStyle name="Migliaia 39 6 3 2 2" xfId="21034" xr:uid="{00000000-0005-0000-0000-0000673A0000}"/>
    <cellStyle name="Migliaia 39 6 3 2 3" xfId="26336" xr:uid="{00000000-0005-0000-0000-0000683A0000}"/>
    <cellStyle name="Migliaia 39 6 3 3" xfId="18383" xr:uid="{00000000-0005-0000-0000-0000693A0000}"/>
    <cellStyle name="Migliaia 39 6 3 4" xfId="23685" xr:uid="{00000000-0005-0000-0000-00006A3A0000}"/>
    <cellStyle name="Migliaia 39 6 4" xfId="14263" xr:uid="{00000000-0005-0000-0000-00006B3A0000}"/>
    <cellStyle name="Migliaia 39 6 4 2" xfId="20081" xr:uid="{00000000-0005-0000-0000-00006C3A0000}"/>
    <cellStyle name="Migliaia 39 6 4 3" xfId="25383" xr:uid="{00000000-0005-0000-0000-00006D3A0000}"/>
    <cellStyle name="Migliaia 39 6 5" xfId="17430" xr:uid="{00000000-0005-0000-0000-00006E3A0000}"/>
    <cellStyle name="Migliaia 39 6 6" xfId="22732" xr:uid="{00000000-0005-0000-0000-00006F3A0000}"/>
    <cellStyle name="Migliaia 39 7" xfId="3786" xr:uid="{00000000-0005-0000-0000-0000703A0000}"/>
    <cellStyle name="Migliaia 39 7 2" xfId="12190" xr:uid="{00000000-0005-0000-0000-0000713A0000}"/>
    <cellStyle name="Migliaia 39 7 2 2" xfId="15689" xr:uid="{00000000-0005-0000-0000-0000723A0000}"/>
    <cellStyle name="Migliaia 39 7 2 2 2" xfId="21035" xr:uid="{00000000-0005-0000-0000-0000733A0000}"/>
    <cellStyle name="Migliaia 39 7 2 2 3" xfId="26337" xr:uid="{00000000-0005-0000-0000-0000743A0000}"/>
    <cellStyle name="Migliaia 39 7 2 3" xfId="18384" xr:uid="{00000000-0005-0000-0000-0000753A0000}"/>
    <cellStyle name="Migliaia 39 7 2 4" xfId="23686" xr:uid="{00000000-0005-0000-0000-0000763A0000}"/>
    <cellStyle name="Migliaia 39 7 3" xfId="14264" xr:uid="{00000000-0005-0000-0000-0000773A0000}"/>
    <cellStyle name="Migliaia 39 7 3 2" xfId="20082" xr:uid="{00000000-0005-0000-0000-0000783A0000}"/>
    <cellStyle name="Migliaia 39 7 3 3" xfId="25384" xr:uid="{00000000-0005-0000-0000-0000793A0000}"/>
    <cellStyle name="Migliaia 39 7 4" xfId="17431" xr:uid="{00000000-0005-0000-0000-00007A3A0000}"/>
    <cellStyle name="Migliaia 39 7 5" xfId="22733" xr:uid="{00000000-0005-0000-0000-00007B3A0000}"/>
    <cellStyle name="Migliaia 39 8" xfId="3787" xr:uid="{00000000-0005-0000-0000-00007C3A0000}"/>
    <cellStyle name="Migliaia 39 8 2" xfId="12191" xr:uid="{00000000-0005-0000-0000-00007D3A0000}"/>
    <cellStyle name="Migliaia 39 8 2 2" xfId="15690" xr:uid="{00000000-0005-0000-0000-00007E3A0000}"/>
    <cellStyle name="Migliaia 39 8 2 2 2" xfId="21036" xr:uid="{00000000-0005-0000-0000-00007F3A0000}"/>
    <cellStyle name="Migliaia 39 8 2 2 3" xfId="26338" xr:uid="{00000000-0005-0000-0000-0000803A0000}"/>
    <cellStyle name="Migliaia 39 8 2 3" xfId="18385" xr:uid="{00000000-0005-0000-0000-0000813A0000}"/>
    <cellStyle name="Migliaia 39 8 2 4" xfId="23687" xr:uid="{00000000-0005-0000-0000-0000823A0000}"/>
    <cellStyle name="Migliaia 39 8 3" xfId="14265" xr:uid="{00000000-0005-0000-0000-0000833A0000}"/>
    <cellStyle name="Migliaia 39 8 3 2" xfId="20083" xr:uid="{00000000-0005-0000-0000-0000843A0000}"/>
    <cellStyle name="Migliaia 39 8 3 3" xfId="25385" xr:uid="{00000000-0005-0000-0000-0000853A0000}"/>
    <cellStyle name="Migliaia 39 8 4" xfId="17432" xr:uid="{00000000-0005-0000-0000-0000863A0000}"/>
    <cellStyle name="Migliaia 39 8 5" xfId="22734" xr:uid="{00000000-0005-0000-0000-0000873A0000}"/>
    <cellStyle name="Migliaia 39 9" xfId="3788" xr:uid="{00000000-0005-0000-0000-0000883A0000}"/>
    <cellStyle name="Migliaia 39 9 2" xfId="14266" xr:uid="{00000000-0005-0000-0000-0000893A0000}"/>
    <cellStyle name="Migliaia 39 9 2 2" xfId="20084" xr:uid="{00000000-0005-0000-0000-00008A3A0000}"/>
    <cellStyle name="Migliaia 39 9 2 3" xfId="25386" xr:uid="{00000000-0005-0000-0000-00008B3A0000}"/>
    <cellStyle name="Migliaia 39 9 3" xfId="17433" xr:uid="{00000000-0005-0000-0000-00008C3A0000}"/>
    <cellStyle name="Migliaia 39 9 4" xfId="22735" xr:uid="{00000000-0005-0000-0000-00008D3A0000}"/>
    <cellStyle name="Migliaia 4" xfId="316" xr:uid="{00000000-0005-0000-0000-00008E3A0000}"/>
    <cellStyle name="Migliaia 4 10" xfId="14267" xr:uid="{00000000-0005-0000-0000-00008F3A0000}"/>
    <cellStyle name="Migliaia 4 10 2" xfId="20085" xr:uid="{00000000-0005-0000-0000-0000903A0000}"/>
    <cellStyle name="Migliaia 4 10 3" xfId="25387" xr:uid="{00000000-0005-0000-0000-0000913A0000}"/>
    <cellStyle name="Migliaia 4 11" xfId="17434" xr:uid="{00000000-0005-0000-0000-0000923A0000}"/>
    <cellStyle name="Migliaia 4 12" xfId="22736" xr:uid="{00000000-0005-0000-0000-0000933A0000}"/>
    <cellStyle name="Migliaia 4 13" xfId="3789" xr:uid="{00000000-0005-0000-0000-0000943A0000}"/>
    <cellStyle name="Migliaia 4 2" xfId="317" xr:uid="{00000000-0005-0000-0000-0000953A0000}"/>
    <cellStyle name="Migliaia 4 2 2" xfId="3791" xr:uid="{00000000-0005-0000-0000-0000963A0000}"/>
    <cellStyle name="Migliaia 4 2 2 2" xfId="3792" xr:uid="{00000000-0005-0000-0000-0000973A0000}"/>
    <cellStyle name="Migliaia 4 2 2 2 2" xfId="14268" xr:uid="{00000000-0005-0000-0000-0000983A0000}"/>
    <cellStyle name="Migliaia 4 2 2 2 2 2" xfId="20086" xr:uid="{00000000-0005-0000-0000-0000993A0000}"/>
    <cellStyle name="Migliaia 4 2 2 2 2 3" xfId="25388" xr:uid="{00000000-0005-0000-0000-00009A3A0000}"/>
    <cellStyle name="Migliaia 4 2 2 2 3" xfId="17435" xr:uid="{00000000-0005-0000-0000-00009B3A0000}"/>
    <cellStyle name="Migliaia 4 2 2 2 4" xfId="22737" xr:uid="{00000000-0005-0000-0000-00009C3A0000}"/>
    <cellStyle name="Migliaia 4 2 2 3" xfId="12192" xr:uid="{00000000-0005-0000-0000-00009D3A0000}"/>
    <cellStyle name="Migliaia 4 2 2 3 2" xfId="15691" xr:uid="{00000000-0005-0000-0000-00009E3A0000}"/>
    <cellStyle name="Migliaia 4 2 2 3 2 2" xfId="21037" xr:uid="{00000000-0005-0000-0000-00009F3A0000}"/>
    <cellStyle name="Migliaia 4 2 2 3 2 3" xfId="26339" xr:uid="{00000000-0005-0000-0000-0000A03A0000}"/>
    <cellStyle name="Migliaia 4 2 2 3 3" xfId="18386" xr:uid="{00000000-0005-0000-0000-0000A13A0000}"/>
    <cellStyle name="Migliaia 4 2 2 3 4" xfId="23688" xr:uid="{00000000-0005-0000-0000-0000A23A0000}"/>
    <cellStyle name="Migliaia 4 2 3" xfId="3793" xr:uid="{00000000-0005-0000-0000-0000A33A0000}"/>
    <cellStyle name="Migliaia 4 2 3 2" xfId="12193" xr:uid="{00000000-0005-0000-0000-0000A43A0000}"/>
    <cellStyle name="Migliaia 4 2 3 2 2" xfId="15692" xr:uid="{00000000-0005-0000-0000-0000A53A0000}"/>
    <cellStyle name="Migliaia 4 2 3 2 2 2" xfId="21038" xr:uid="{00000000-0005-0000-0000-0000A63A0000}"/>
    <cellStyle name="Migliaia 4 2 3 2 2 3" xfId="26340" xr:uid="{00000000-0005-0000-0000-0000A73A0000}"/>
    <cellStyle name="Migliaia 4 2 3 2 3" xfId="18387" xr:uid="{00000000-0005-0000-0000-0000A83A0000}"/>
    <cellStyle name="Migliaia 4 2 3 2 4" xfId="23689" xr:uid="{00000000-0005-0000-0000-0000A93A0000}"/>
    <cellStyle name="Migliaia 4 2 3 3" xfId="14269" xr:uid="{00000000-0005-0000-0000-0000AA3A0000}"/>
    <cellStyle name="Migliaia 4 2 3 3 2" xfId="20087" xr:uid="{00000000-0005-0000-0000-0000AB3A0000}"/>
    <cellStyle name="Migliaia 4 2 3 3 3" xfId="25389" xr:uid="{00000000-0005-0000-0000-0000AC3A0000}"/>
    <cellStyle name="Migliaia 4 2 3 4" xfId="17436" xr:uid="{00000000-0005-0000-0000-0000AD3A0000}"/>
    <cellStyle name="Migliaia 4 2 3 5" xfId="22738" xr:uid="{00000000-0005-0000-0000-0000AE3A0000}"/>
    <cellStyle name="Migliaia 4 2 4" xfId="3794" xr:uid="{00000000-0005-0000-0000-0000AF3A0000}"/>
    <cellStyle name="Migliaia 4 2 4 2" xfId="14270" xr:uid="{00000000-0005-0000-0000-0000B03A0000}"/>
    <cellStyle name="Migliaia 4 2 4 2 2" xfId="20088" xr:uid="{00000000-0005-0000-0000-0000B13A0000}"/>
    <cellStyle name="Migliaia 4 2 4 2 3" xfId="25390" xr:uid="{00000000-0005-0000-0000-0000B23A0000}"/>
    <cellStyle name="Migliaia 4 2 4 3" xfId="17437" xr:uid="{00000000-0005-0000-0000-0000B33A0000}"/>
    <cellStyle name="Migliaia 4 2 4 4" xfId="22739" xr:uid="{00000000-0005-0000-0000-0000B43A0000}"/>
    <cellStyle name="Migliaia 4 2 5" xfId="3795" xr:uid="{00000000-0005-0000-0000-0000B53A0000}"/>
    <cellStyle name="Migliaia 4 2 5 2" xfId="14271" xr:uid="{00000000-0005-0000-0000-0000B63A0000}"/>
    <cellStyle name="Migliaia 4 2 5 2 2" xfId="20089" xr:uid="{00000000-0005-0000-0000-0000B73A0000}"/>
    <cellStyle name="Migliaia 4 2 5 2 3" xfId="25391" xr:uid="{00000000-0005-0000-0000-0000B83A0000}"/>
    <cellStyle name="Migliaia 4 2 5 3" xfId="17438" xr:uid="{00000000-0005-0000-0000-0000B93A0000}"/>
    <cellStyle name="Migliaia 4 2 5 4" xfId="22740" xr:uid="{00000000-0005-0000-0000-0000BA3A0000}"/>
    <cellStyle name="Migliaia 4 2 6" xfId="3796" xr:uid="{00000000-0005-0000-0000-0000BB3A0000}"/>
    <cellStyle name="Migliaia 4 2 6 2" xfId="14272" xr:uid="{00000000-0005-0000-0000-0000BC3A0000}"/>
    <cellStyle name="Migliaia 4 2 6 2 2" xfId="20090" xr:uid="{00000000-0005-0000-0000-0000BD3A0000}"/>
    <cellStyle name="Migliaia 4 2 6 2 3" xfId="25392" xr:uid="{00000000-0005-0000-0000-0000BE3A0000}"/>
    <cellStyle name="Migliaia 4 2 6 3" xfId="17439" xr:uid="{00000000-0005-0000-0000-0000BF3A0000}"/>
    <cellStyle name="Migliaia 4 2 6 4" xfId="22741" xr:uid="{00000000-0005-0000-0000-0000C03A0000}"/>
    <cellStyle name="Migliaia 4 2 7" xfId="3790" xr:uid="{00000000-0005-0000-0000-0000C13A0000}"/>
    <cellStyle name="Migliaia 4 3" xfId="3797" xr:uid="{00000000-0005-0000-0000-0000C23A0000}"/>
    <cellStyle name="Migliaia 4 3 2" xfId="3798" xr:uid="{00000000-0005-0000-0000-0000C33A0000}"/>
    <cellStyle name="Migliaia 4 3 2 2" xfId="3799" xr:uid="{00000000-0005-0000-0000-0000C43A0000}"/>
    <cellStyle name="Migliaia 4 3 2 2 2" xfId="3800" xr:uid="{00000000-0005-0000-0000-0000C53A0000}"/>
    <cellStyle name="Migliaia 4 3 2 2 2 2" xfId="14273" xr:uid="{00000000-0005-0000-0000-0000C63A0000}"/>
    <cellStyle name="Migliaia 4 3 2 2 2 2 2" xfId="20091" xr:uid="{00000000-0005-0000-0000-0000C73A0000}"/>
    <cellStyle name="Migliaia 4 3 2 2 2 2 3" xfId="25393" xr:uid="{00000000-0005-0000-0000-0000C83A0000}"/>
    <cellStyle name="Migliaia 4 3 2 2 2 3" xfId="17440" xr:uid="{00000000-0005-0000-0000-0000C93A0000}"/>
    <cellStyle name="Migliaia 4 3 2 2 2 4" xfId="22742" xr:uid="{00000000-0005-0000-0000-0000CA3A0000}"/>
    <cellStyle name="Migliaia 4 3 2 3" xfId="3801" xr:uid="{00000000-0005-0000-0000-0000CB3A0000}"/>
    <cellStyle name="Migliaia 4 3 2 3 2" xfId="14274" xr:uid="{00000000-0005-0000-0000-0000CC3A0000}"/>
    <cellStyle name="Migliaia 4 3 2 3 2 2" xfId="20092" xr:uid="{00000000-0005-0000-0000-0000CD3A0000}"/>
    <cellStyle name="Migliaia 4 3 2 3 2 3" xfId="25394" xr:uid="{00000000-0005-0000-0000-0000CE3A0000}"/>
    <cellStyle name="Migliaia 4 3 2 3 3" xfId="17441" xr:uid="{00000000-0005-0000-0000-0000CF3A0000}"/>
    <cellStyle name="Migliaia 4 3 2 3 4" xfId="22743" xr:uid="{00000000-0005-0000-0000-0000D03A0000}"/>
    <cellStyle name="Migliaia 4 3 2 4" xfId="3802" xr:uid="{00000000-0005-0000-0000-0000D13A0000}"/>
    <cellStyle name="Migliaia 4 3 2 4 2" xfId="14275" xr:uid="{00000000-0005-0000-0000-0000D23A0000}"/>
    <cellStyle name="Migliaia 4 3 2 4 2 2" xfId="20093" xr:uid="{00000000-0005-0000-0000-0000D33A0000}"/>
    <cellStyle name="Migliaia 4 3 2 4 2 3" xfId="25395" xr:uid="{00000000-0005-0000-0000-0000D43A0000}"/>
    <cellStyle name="Migliaia 4 3 2 4 3" xfId="17442" xr:uid="{00000000-0005-0000-0000-0000D53A0000}"/>
    <cellStyle name="Migliaia 4 3 2 4 4" xfId="22744" xr:uid="{00000000-0005-0000-0000-0000D63A0000}"/>
    <cellStyle name="Migliaia 4 3 2 5" xfId="3803" xr:uid="{00000000-0005-0000-0000-0000D73A0000}"/>
    <cellStyle name="Migliaia 4 3 2 5 2" xfId="14276" xr:uid="{00000000-0005-0000-0000-0000D83A0000}"/>
    <cellStyle name="Migliaia 4 3 2 5 2 2" xfId="20094" xr:uid="{00000000-0005-0000-0000-0000D93A0000}"/>
    <cellStyle name="Migliaia 4 3 2 5 2 3" xfId="25396" xr:uid="{00000000-0005-0000-0000-0000DA3A0000}"/>
    <cellStyle name="Migliaia 4 3 2 5 3" xfId="17443" xr:uid="{00000000-0005-0000-0000-0000DB3A0000}"/>
    <cellStyle name="Migliaia 4 3 2 5 4" xfId="22745" xr:uid="{00000000-0005-0000-0000-0000DC3A0000}"/>
    <cellStyle name="Migliaia 4 3 2 6" xfId="3804" xr:uid="{00000000-0005-0000-0000-0000DD3A0000}"/>
    <cellStyle name="Migliaia 4 3 2 6 2" xfId="14277" xr:uid="{00000000-0005-0000-0000-0000DE3A0000}"/>
    <cellStyle name="Migliaia 4 3 2 6 2 2" xfId="20095" xr:uid="{00000000-0005-0000-0000-0000DF3A0000}"/>
    <cellStyle name="Migliaia 4 3 2 6 2 3" xfId="25397" xr:uid="{00000000-0005-0000-0000-0000E03A0000}"/>
    <cellStyle name="Migliaia 4 3 2 6 3" xfId="17444" xr:uid="{00000000-0005-0000-0000-0000E13A0000}"/>
    <cellStyle name="Migliaia 4 3 2 6 4" xfId="22746" xr:uid="{00000000-0005-0000-0000-0000E23A0000}"/>
    <cellStyle name="Migliaia 4 3 3" xfId="3805" xr:uid="{00000000-0005-0000-0000-0000E33A0000}"/>
    <cellStyle name="Migliaia 4 3 3 2" xfId="3806" xr:uid="{00000000-0005-0000-0000-0000E43A0000}"/>
    <cellStyle name="Migliaia 4 3 3 2 2" xfId="14279" xr:uid="{00000000-0005-0000-0000-0000E53A0000}"/>
    <cellStyle name="Migliaia 4 3 3 2 2 2" xfId="20097" xr:uid="{00000000-0005-0000-0000-0000E63A0000}"/>
    <cellStyle name="Migliaia 4 3 3 2 2 3" xfId="25399" xr:uid="{00000000-0005-0000-0000-0000E73A0000}"/>
    <cellStyle name="Migliaia 4 3 3 2 3" xfId="17446" xr:uid="{00000000-0005-0000-0000-0000E83A0000}"/>
    <cellStyle name="Migliaia 4 3 3 2 4" xfId="22748" xr:uid="{00000000-0005-0000-0000-0000E93A0000}"/>
    <cellStyle name="Migliaia 4 3 3 3" xfId="3807" xr:uid="{00000000-0005-0000-0000-0000EA3A0000}"/>
    <cellStyle name="Migliaia 4 3 3 3 2" xfId="14280" xr:uid="{00000000-0005-0000-0000-0000EB3A0000}"/>
    <cellStyle name="Migliaia 4 3 3 3 2 2" xfId="20098" xr:uid="{00000000-0005-0000-0000-0000EC3A0000}"/>
    <cellStyle name="Migliaia 4 3 3 3 2 3" xfId="25400" xr:uid="{00000000-0005-0000-0000-0000ED3A0000}"/>
    <cellStyle name="Migliaia 4 3 3 3 3" xfId="17447" xr:uid="{00000000-0005-0000-0000-0000EE3A0000}"/>
    <cellStyle name="Migliaia 4 3 3 3 4" xfId="22749" xr:uid="{00000000-0005-0000-0000-0000EF3A0000}"/>
    <cellStyle name="Migliaia 4 3 3 4" xfId="3808" xr:uid="{00000000-0005-0000-0000-0000F03A0000}"/>
    <cellStyle name="Migliaia 4 3 3 4 2" xfId="14281" xr:uid="{00000000-0005-0000-0000-0000F13A0000}"/>
    <cellStyle name="Migliaia 4 3 3 4 2 2" xfId="20099" xr:uid="{00000000-0005-0000-0000-0000F23A0000}"/>
    <cellStyle name="Migliaia 4 3 3 4 2 3" xfId="25401" xr:uid="{00000000-0005-0000-0000-0000F33A0000}"/>
    <cellStyle name="Migliaia 4 3 3 4 3" xfId="17448" xr:uid="{00000000-0005-0000-0000-0000F43A0000}"/>
    <cellStyle name="Migliaia 4 3 3 4 4" xfId="22750" xr:uid="{00000000-0005-0000-0000-0000F53A0000}"/>
    <cellStyle name="Migliaia 4 3 3 5" xfId="3809" xr:uid="{00000000-0005-0000-0000-0000F63A0000}"/>
    <cellStyle name="Migliaia 4 3 3 5 2" xfId="14282" xr:uid="{00000000-0005-0000-0000-0000F73A0000}"/>
    <cellStyle name="Migliaia 4 3 3 5 2 2" xfId="20100" xr:uid="{00000000-0005-0000-0000-0000F83A0000}"/>
    <cellStyle name="Migliaia 4 3 3 5 2 3" xfId="25402" xr:uid="{00000000-0005-0000-0000-0000F93A0000}"/>
    <cellStyle name="Migliaia 4 3 3 5 3" xfId="17449" xr:uid="{00000000-0005-0000-0000-0000FA3A0000}"/>
    <cellStyle name="Migliaia 4 3 3 5 4" xfId="22751" xr:uid="{00000000-0005-0000-0000-0000FB3A0000}"/>
    <cellStyle name="Migliaia 4 3 3 6" xfId="14278" xr:uid="{00000000-0005-0000-0000-0000FC3A0000}"/>
    <cellStyle name="Migliaia 4 3 3 6 2" xfId="20096" xr:uid="{00000000-0005-0000-0000-0000FD3A0000}"/>
    <cellStyle name="Migliaia 4 3 3 6 3" xfId="25398" xr:uid="{00000000-0005-0000-0000-0000FE3A0000}"/>
    <cellStyle name="Migliaia 4 3 3 7" xfId="17445" xr:uid="{00000000-0005-0000-0000-0000FF3A0000}"/>
    <cellStyle name="Migliaia 4 3 3 8" xfId="22747" xr:uid="{00000000-0005-0000-0000-0000003B0000}"/>
    <cellStyle name="Migliaia 4 3 4" xfId="3810" xr:uid="{00000000-0005-0000-0000-0000013B0000}"/>
    <cellStyle name="Migliaia 4 3 4 2" xfId="12194" xr:uid="{00000000-0005-0000-0000-0000023B0000}"/>
    <cellStyle name="Migliaia 4 3 4 3" xfId="12195" xr:uid="{00000000-0005-0000-0000-0000033B0000}"/>
    <cellStyle name="Migliaia 4 3 4 3 2" xfId="15693" xr:uid="{00000000-0005-0000-0000-0000043B0000}"/>
    <cellStyle name="Migliaia 4 3 4 3 2 2" xfId="21039" xr:uid="{00000000-0005-0000-0000-0000053B0000}"/>
    <cellStyle name="Migliaia 4 3 4 3 2 3" xfId="26341" xr:uid="{00000000-0005-0000-0000-0000063B0000}"/>
    <cellStyle name="Migliaia 4 3 4 3 3" xfId="18388" xr:uid="{00000000-0005-0000-0000-0000073B0000}"/>
    <cellStyle name="Migliaia 4 3 4 3 4" xfId="23690" xr:uid="{00000000-0005-0000-0000-0000083B0000}"/>
    <cellStyle name="Migliaia 4 3 4 4" xfId="14283" xr:uid="{00000000-0005-0000-0000-0000093B0000}"/>
    <cellStyle name="Migliaia 4 3 4 4 2" xfId="20101" xr:uid="{00000000-0005-0000-0000-00000A3B0000}"/>
    <cellStyle name="Migliaia 4 3 4 4 3" xfId="25403" xr:uid="{00000000-0005-0000-0000-00000B3B0000}"/>
    <cellStyle name="Migliaia 4 3 4 5" xfId="17450" xr:uid="{00000000-0005-0000-0000-00000C3B0000}"/>
    <cellStyle name="Migliaia 4 3 4 6" xfId="22752" xr:uid="{00000000-0005-0000-0000-00000D3B0000}"/>
    <cellStyle name="Migliaia 4 3 5" xfId="3811" xr:uid="{00000000-0005-0000-0000-00000E3B0000}"/>
    <cellStyle name="Migliaia 4 3 5 2" xfId="12196" xr:uid="{00000000-0005-0000-0000-00000F3B0000}"/>
    <cellStyle name="Migliaia 4 3 5 2 2" xfId="15694" xr:uid="{00000000-0005-0000-0000-0000103B0000}"/>
    <cellStyle name="Migliaia 4 3 5 2 2 2" xfId="21040" xr:uid="{00000000-0005-0000-0000-0000113B0000}"/>
    <cellStyle name="Migliaia 4 3 5 2 2 3" xfId="26342" xr:uid="{00000000-0005-0000-0000-0000123B0000}"/>
    <cellStyle name="Migliaia 4 3 5 2 3" xfId="18389" xr:uid="{00000000-0005-0000-0000-0000133B0000}"/>
    <cellStyle name="Migliaia 4 3 5 2 4" xfId="23691" xr:uid="{00000000-0005-0000-0000-0000143B0000}"/>
    <cellStyle name="Migliaia 4 3 5 3" xfId="14284" xr:uid="{00000000-0005-0000-0000-0000153B0000}"/>
    <cellStyle name="Migliaia 4 3 5 3 2" xfId="20102" xr:uid="{00000000-0005-0000-0000-0000163B0000}"/>
    <cellStyle name="Migliaia 4 3 5 3 3" xfId="25404" xr:uid="{00000000-0005-0000-0000-0000173B0000}"/>
    <cellStyle name="Migliaia 4 3 5 4" xfId="17451" xr:uid="{00000000-0005-0000-0000-0000183B0000}"/>
    <cellStyle name="Migliaia 4 3 5 5" xfId="22753" xr:uid="{00000000-0005-0000-0000-0000193B0000}"/>
    <cellStyle name="Migliaia 4 3 6" xfId="3812" xr:uid="{00000000-0005-0000-0000-00001A3B0000}"/>
    <cellStyle name="Migliaia 4 3 6 2" xfId="14285" xr:uid="{00000000-0005-0000-0000-00001B3B0000}"/>
    <cellStyle name="Migliaia 4 3 6 2 2" xfId="20103" xr:uid="{00000000-0005-0000-0000-00001C3B0000}"/>
    <cellStyle name="Migliaia 4 3 6 2 3" xfId="25405" xr:uid="{00000000-0005-0000-0000-00001D3B0000}"/>
    <cellStyle name="Migliaia 4 3 6 3" xfId="17452" xr:uid="{00000000-0005-0000-0000-00001E3B0000}"/>
    <cellStyle name="Migliaia 4 3 6 4" xfId="22754" xr:uid="{00000000-0005-0000-0000-00001F3B0000}"/>
    <cellStyle name="Migliaia 4 3 7" xfId="3813" xr:uid="{00000000-0005-0000-0000-0000203B0000}"/>
    <cellStyle name="Migliaia 4 3 7 2" xfId="14286" xr:uid="{00000000-0005-0000-0000-0000213B0000}"/>
    <cellStyle name="Migliaia 4 3 7 2 2" xfId="20104" xr:uid="{00000000-0005-0000-0000-0000223B0000}"/>
    <cellStyle name="Migliaia 4 3 7 2 3" xfId="25406" xr:uid="{00000000-0005-0000-0000-0000233B0000}"/>
    <cellStyle name="Migliaia 4 3 7 3" xfId="17453" xr:uid="{00000000-0005-0000-0000-0000243B0000}"/>
    <cellStyle name="Migliaia 4 3 7 4" xfId="22755" xr:uid="{00000000-0005-0000-0000-0000253B0000}"/>
    <cellStyle name="Migliaia 4 3 8" xfId="3814" xr:uid="{00000000-0005-0000-0000-0000263B0000}"/>
    <cellStyle name="Migliaia 4 3 8 2" xfId="14287" xr:uid="{00000000-0005-0000-0000-0000273B0000}"/>
    <cellStyle name="Migliaia 4 3 8 2 2" xfId="20105" xr:uid="{00000000-0005-0000-0000-0000283B0000}"/>
    <cellStyle name="Migliaia 4 3 8 2 3" xfId="25407" xr:uid="{00000000-0005-0000-0000-0000293B0000}"/>
    <cellStyle name="Migliaia 4 3 8 3" xfId="17454" xr:uid="{00000000-0005-0000-0000-00002A3B0000}"/>
    <cellStyle name="Migliaia 4 3 8 4" xfId="22756" xr:uid="{00000000-0005-0000-0000-00002B3B0000}"/>
    <cellStyle name="Migliaia 4 4" xfId="3815" xr:uid="{00000000-0005-0000-0000-00002C3B0000}"/>
    <cellStyle name="Migliaia 4 4 2" xfId="3816" xr:uid="{00000000-0005-0000-0000-00002D3B0000}"/>
    <cellStyle name="Migliaia 4 4 2 2" xfId="3817" xr:uid="{00000000-0005-0000-0000-00002E3B0000}"/>
    <cellStyle name="Migliaia 4 4 2 2 2" xfId="14288" xr:uid="{00000000-0005-0000-0000-00002F3B0000}"/>
    <cellStyle name="Migliaia 4 4 2 2 2 2" xfId="20106" xr:uid="{00000000-0005-0000-0000-0000303B0000}"/>
    <cellStyle name="Migliaia 4 4 2 2 2 3" xfId="25408" xr:uid="{00000000-0005-0000-0000-0000313B0000}"/>
    <cellStyle name="Migliaia 4 4 2 2 3" xfId="17455" xr:uid="{00000000-0005-0000-0000-0000323B0000}"/>
    <cellStyle name="Migliaia 4 4 2 2 4" xfId="22757" xr:uid="{00000000-0005-0000-0000-0000333B0000}"/>
    <cellStyle name="Migliaia 4 4 2 3" xfId="3818" xr:uid="{00000000-0005-0000-0000-0000343B0000}"/>
    <cellStyle name="Migliaia 4 4 2 3 2" xfId="14289" xr:uid="{00000000-0005-0000-0000-0000353B0000}"/>
    <cellStyle name="Migliaia 4 4 2 3 2 2" xfId="20107" xr:uid="{00000000-0005-0000-0000-0000363B0000}"/>
    <cellStyle name="Migliaia 4 4 2 3 2 3" xfId="25409" xr:uid="{00000000-0005-0000-0000-0000373B0000}"/>
    <cellStyle name="Migliaia 4 4 2 3 3" xfId="17456" xr:uid="{00000000-0005-0000-0000-0000383B0000}"/>
    <cellStyle name="Migliaia 4 4 2 3 4" xfId="22758" xr:uid="{00000000-0005-0000-0000-0000393B0000}"/>
    <cellStyle name="Migliaia 4 4 3" xfId="3819" xr:uid="{00000000-0005-0000-0000-00003A3B0000}"/>
    <cellStyle name="Migliaia 4 4 3 2" xfId="14290" xr:uid="{00000000-0005-0000-0000-00003B3B0000}"/>
    <cellStyle name="Migliaia 4 4 3 2 2" xfId="20108" xr:uid="{00000000-0005-0000-0000-00003C3B0000}"/>
    <cellStyle name="Migliaia 4 4 3 2 3" xfId="25410" xr:uid="{00000000-0005-0000-0000-00003D3B0000}"/>
    <cellStyle name="Migliaia 4 4 3 3" xfId="17457" xr:uid="{00000000-0005-0000-0000-00003E3B0000}"/>
    <cellStyle name="Migliaia 4 4 3 4" xfId="22759" xr:uid="{00000000-0005-0000-0000-00003F3B0000}"/>
    <cellStyle name="Migliaia 4 4 4" xfId="3820" xr:uid="{00000000-0005-0000-0000-0000403B0000}"/>
    <cellStyle name="Migliaia 4 4 4 2" xfId="14291" xr:uid="{00000000-0005-0000-0000-0000413B0000}"/>
    <cellStyle name="Migliaia 4 4 4 2 2" xfId="20109" xr:uid="{00000000-0005-0000-0000-0000423B0000}"/>
    <cellStyle name="Migliaia 4 4 4 2 3" xfId="25411" xr:uid="{00000000-0005-0000-0000-0000433B0000}"/>
    <cellStyle name="Migliaia 4 4 4 3" xfId="17458" xr:uid="{00000000-0005-0000-0000-0000443B0000}"/>
    <cellStyle name="Migliaia 4 4 4 4" xfId="22760" xr:uid="{00000000-0005-0000-0000-0000453B0000}"/>
    <cellStyle name="Migliaia 4 4 5" xfId="3821" xr:uid="{00000000-0005-0000-0000-0000463B0000}"/>
    <cellStyle name="Migliaia 4 4 5 2" xfId="14292" xr:uid="{00000000-0005-0000-0000-0000473B0000}"/>
    <cellStyle name="Migliaia 4 4 5 2 2" xfId="20110" xr:uid="{00000000-0005-0000-0000-0000483B0000}"/>
    <cellStyle name="Migliaia 4 4 5 2 3" xfId="25412" xr:uid="{00000000-0005-0000-0000-0000493B0000}"/>
    <cellStyle name="Migliaia 4 4 5 3" xfId="17459" xr:uid="{00000000-0005-0000-0000-00004A3B0000}"/>
    <cellStyle name="Migliaia 4 4 5 4" xfId="22761" xr:uid="{00000000-0005-0000-0000-00004B3B0000}"/>
    <cellStyle name="Migliaia 4 4 6" xfId="3822" xr:uid="{00000000-0005-0000-0000-00004C3B0000}"/>
    <cellStyle name="Migliaia 4 4 6 2" xfId="14293" xr:uid="{00000000-0005-0000-0000-00004D3B0000}"/>
    <cellStyle name="Migliaia 4 4 6 2 2" xfId="20111" xr:uid="{00000000-0005-0000-0000-00004E3B0000}"/>
    <cellStyle name="Migliaia 4 4 6 2 3" xfId="25413" xr:uid="{00000000-0005-0000-0000-00004F3B0000}"/>
    <cellStyle name="Migliaia 4 4 6 3" xfId="17460" xr:uid="{00000000-0005-0000-0000-0000503B0000}"/>
    <cellStyle name="Migliaia 4 4 6 4" xfId="22762" xr:uid="{00000000-0005-0000-0000-0000513B0000}"/>
    <cellStyle name="Migliaia 4 4 7" xfId="3823" xr:uid="{00000000-0005-0000-0000-0000523B0000}"/>
    <cellStyle name="Migliaia 4 4 7 2" xfId="14294" xr:uid="{00000000-0005-0000-0000-0000533B0000}"/>
    <cellStyle name="Migliaia 4 4 7 2 2" xfId="20112" xr:uid="{00000000-0005-0000-0000-0000543B0000}"/>
    <cellStyle name="Migliaia 4 4 7 2 3" xfId="25414" xr:uid="{00000000-0005-0000-0000-0000553B0000}"/>
    <cellStyle name="Migliaia 4 4 7 3" xfId="17461" xr:uid="{00000000-0005-0000-0000-0000563B0000}"/>
    <cellStyle name="Migliaia 4 4 7 4" xfId="22763" xr:uid="{00000000-0005-0000-0000-0000573B0000}"/>
    <cellStyle name="Migliaia 4 5" xfId="3824" xr:uid="{00000000-0005-0000-0000-0000583B0000}"/>
    <cellStyle name="Migliaia 4 5 2" xfId="3825" xr:uid="{00000000-0005-0000-0000-0000593B0000}"/>
    <cellStyle name="Migliaia 4 5 2 2" xfId="14295" xr:uid="{00000000-0005-0000-0000-00005A3B0000}"/>
    <cellStyle name="Migliaia 4 5 2 2 2" xfId="20113" xr:uid="{00000000-0005-0000-0000-00005B3B0000}"/>
    <cellStyle name="Migliaia 4 5 2 2 3" xfId="25415" xr:uid="{00000000-0005-0000-0000-00005C3B0000}"/>
    <cellStyle name="Migliaia 4 5 2 3" xfId="17462" xr:uid="{00000000-0005-0000-0000-00005D3B0000}"/>
    <cellStyle name="Migliaia 4 5 2 4" xfId="22764" xr:uid="{00000000-0005-0000-0000-00005E3B0000}"/>
    <cellStyle name="Migliaia 4 5 3" xfId="3826" xr:uid="{00000000-0005-0000-0000-00005F3B0000}"/>
    <cellStyle name="Migliaia 4 5 3 2" xfId="14296" xr:uid="{00000000-0005-0000-0000-0000603B0000}"/>
    <cellStyle name="Migliaia 4 5 3 2 2" xfId="20114" xr:uid="{00000000-0005-0000-0000-0000613B0000}"/>
    <cellStyle name="Migliaia 4 5 3 2 3" xfId="25416" xr:uid="{00000000-0005-0000-0000-0000623B0000}"/>
    <cellStyle name="Migliaia 4 5 3 3" xfId="17463" xr:uid="{00000000-0005-0000-0000-0000633B0000}"/>
    <cellStyle name="Migliaia 4 5 3 4" xfId="22765" xr:uid="{00000000-0005-0000-0000-0000643B0000}"/>
    <cellStyle name="Migliaia 4 5 4" xfId="3827" xr:uid="{00000000-0005-0000-0000-0000653B0000}"/>
    <cellStyle name="Migliaia 4 5 4 2" xfId="14297" xr:uid="{00000000-0005-0000-0000-0000663B0000}"/>
    <cellStyle name="Migliaia 4 5 4 2 2" xfId="20115" xr:uid="{00000000-0005-0000-0000-0000673B0000}"/>
    <cellStyle name="Migliaia 4 5 4 2 3" xfId="25417" xr:uid="{00000000-0005-0000-0000-0000683B0000}"/>
    <cellStyle name="Migliaia 4 5 4 3" xfId="17464" xr:uid="{00000000-0005-0000-0000-0000693B0000}"/>
    <cellStyle name="Migliaia 4 5 4 4" xfId="22766" xr:uid="{00000000-0005-0000-0000-00006A3B0000}"/>
    <cellStyle name="Migliaia 4 5 5" xfId="3828" xr:uid="{00000000-0005-0000-0000-00006B3B0000}"/>
    <cellStyle name="Migliaia 4 5 5 2" xfId="14298" xr:uid="{00000000-0005-0000-0000-00006C3B0000}"/>
    <cellStyle name="Migliaia 4 5 5 2 2" xfId="20116" xr:uid="{00000000-0005-0000-0000-00006D3B0000}"/>
    <cellStyle name="Migliaia 4 5 5 2 3" xfId="25418" xr:uid="{00000000-0005-0000-0000-00006E3B0000}"/>
    <cellStyle name="Migliaia 4 5 5 3" xfId="17465" xr:uid="{00000000-0005-0000-0000-00006F3B0000}"/>
    <cellStyle name="Migliaia 4 5 5 4" xfId="22767" xr:uid="{00000000-0005-0000-0000-0000703B0000}"/>
    <cellStyle name="Migliaia 4 5 6" xfId="3829" xr:uid="{00000000-0005-0000-0000-0000713B0000}"/>
    <cellStyle name="Migliaia 4 5 6 2" xfId="14299" xr:uid="{00000000-0005-0000-0000-0000723B0000}"/>
    <cellStyle name="Migliaia 4 5 6 2 2" xfId="20117" xr:uid="{00000000-0005-0000-0000-0000733B0000}"/>
    <cellStyle name="Migliaia 4 5 6 2 3" xfId="25419" xr:uid="{00000000-0005-0000-0000-0000743B0000}"/>
    <cellStyle name="Migliaia 4 5 6 3" xfId="17466" xr:uid="{00000000-0005-0000-0000-0000753B0000}"/>
    <cellStyle name="Migliaia 4 5 6 4" xfId="22768" xr:uid="{00000000-0005-0000-0000-0000763B0000}"/>
    <cellStyle name="Migliaia 4 6" xfId="3830" xr:uid="{00000000-0005-0000-0000-0000773B0000}"/>
    <cellStyle name="Migliaia 4 6 2" xfId="12197" xr:uid="{00000000-0005-0000-0000-0000783B0000}"/>
    <cellStyle name="Migliaia 4 6 3" xfId="12198" xr:uid="{00000000-0005-0000-0000-0000793B0000}"/>
    <cellStyle name="Migliaia 4 6 3 2" xfId="15695" xr:uid="{00000000-0005-0000-0000-00007A3B0000}"/>
    <cellStyle name="Migliaia 4 6 3 2 2" xfId="21041" xr:uid="{00000000-0005-0000-0000-00007B3B0000}"/>
    <cellStyle name="Migliaia 4 6 3 2 3" xfId="26343" xr:uid="{00000000-0005-0000-0000-00007C3B0000}"/>
    <cellStyle name="Migliaia 4 6 3 3" xfId="18390" xr:uid="{00000000-0005-0000-0000-00007D3B0000}"/>
    <cellStyle name="Migliaia 4 6 3 4" xfId="23692" xr:uid="{00000000-0005-0000-0000-00007E3B0000}"/>
    <cellStyle name="Migliaia 4 6 4" xfId="14300" xr:uid="{00000000-0005-0000-0000-00007F3B0000}"/>
    <cellStyle name="Migliaia 4 6 4 2" xfId="20118" xr:uid="{00000000-0005-0000-0000-0000803B0000}"/>
    <cellStyle name="Migliaia 4 6 4 3" xfId="25420" xr:uid="{00000000-0005-0000-0000-0000813B0000}"/>
    <cellStyle name="Migliaia 4 6 5" xfId="17467" xr:uid="{00000000-0005-0000-0000-0000823B0000}"/>
    <cellStyle name="Migliaia 4 6 6" xfId="22769" xr:uid="{00000000-0005-0000-0000-0000833B0000}"/>
    <cellStyle name="Migliaia 4 7" xfId="3831" xr:uid="{00000000-0005-0000-0000-0000843B0000}"/>
    <cellStyle name="Migliaia 4 7 2" xfId="12199" xr:uid="{00000000-0005-0000-0000-0000853B0000}"/>
    <cellStyle name="Migliaia 4 7 2 2" xfId="15696" xr:uid="{00000000-0005-0000-0000-0000863B0000}"/>
    <cellStyle name="Migliaia 4 7 2 2 2" xfId="21042" xr:uid="{00000000-0005-0000-0000-0000873B0000}"/>
    <cellStyle name="Migliaia 4 7 2 2 3" xfId="26344" xr:uid="{00000000-0005-0000-0000-0000883B0000}"/>
    <cellStyle name="Migliaia 4 7 2 3" xfId="18391" xr:uid="{00000000-0005-0000-0000-0000893B0000}"/>
    <cellStyle name="Migliaia 4 7 2 4" xfId="23693" xr:uid="{00000000-0005-0000-0000-00008A3B0000}"/>
    <cellStyle name="Migliaia 4 7 3" xfId="14301" xr:uid="{00000000-0005-0000-0000-00008B3B0000}"/>
    <cellStyle name="Migliaia 4 7 3 2" xfId="20119" xr:uid="{00000000-0005-0000-0000-00008C3B0000}"/>
    <cellStyle name="Migliaia 4 7 3 3" xfId="25421" xr:uid="{00000000-0005-0000-0000-00008D3B0000}"/>
    <cellStyle name="Migliaia 4 7 4" xfId="17468" xr:uid="{00000000-0005-0000-0000-00008E3B0000}"/>
    <cellStyle name="Migliaia 4 7 5" xfId="22770" xr:uid="{00000000-0005-0000-0000-00008F3B0000}"/>
    <cellStyle name="Migliaia 4 8" xfId="3832" xr:uid="{00000000-0005-0000-0000-0000903B0000}"/>
    <cellStyle name="Migliaia 4 8 2" xfId="12200" xr:uid="{00000000-0005-0000-0000-0000913B0000}"/>
    <cellStyle name="Migliaia 4 8 2 2" xfId="15697" xr:uid="{00000000-0005-0000-0000-0000923B0000}"/>
    <cellStyle name="Migliaia 4 8 2 2 2" xfId="21043" xr:uid="{00000000-0005-0000-0000-0000933B0000}"/>
    <cellStyle name="Migliaia 4 8 2 2 3" xfId="26345" xr:uid="{00000000-0005-0000-0000-0000943B0000}"/>
    <cellStyle name="Migliaia 4 8 2 3" xfId="18392" xr:uid="{00000000-0005-0000-0000-0000953B0000}"/>
    <cellStyle name="Migliaia 4 8 2 4" xfId="23694" xr:uid="{00000000-0005-0000-0000-0000963B0000}"/>
    <cellStyle name="Migliaia 4 8 3" xfId="14302" xr:uid="{00000000-0005-0000-0000-0000973B0000}"/>
    <cellStyle name="Migliaia 4 8 3 2" xfId="20120" xr:uid="{00000000-0005-0000-0000-0000983B0000}"/>
    <cellStyle name="Migliaia 4 8 3 3" xfId="25422" xr:uid="{00000000-0005-0000-0000-0000993B0000}"/>
    <cellStyle name="Migliaia 4 8 4" xfId="17469" xr:uid="{00000000-0005-0000-0000-00009A3B0000}"/>
    <cellStyle name="Migliaia 4 8 5" xfId="22771" xr:uid="{00000000-0005-0000-0000-00009B3B0000}"/>
    <cellStyle name="Migliaia 4 9" xfId="3833" xr:uid="{00000000-0005-0000-0000-00009C3B0000}"/>
    <cellStyle name="Migliaia 4 9 2" xfId="14303" xr:uid="{00000000-0005-0000-0000-00009D3B0000}"/>
    <cellStyle name="Migliaia 4 9 2 2" xfId="20121" xr:uid="{00000000-0005-0000-0000-00009E3B0000}"/>
    <cellStyle name="Migliaia 4 9 2 3" xfId="25423" xr:uid="{00000000-0005-0000-0000-00009F3B0000}"/>
    <cellStyle name="Migliaia 4 9 3" xfId="17470" xr:uid="{00000000-0005-0000-0000-0000A03B0000}"/>
    <cellStyle name="Migliaia 4 9 4" xfId="22772" xr:uid="{00000000-0005-0000-0000-0000A13B0000}"/>
    <cellStyle name="Migliaia 40" xfId="318" xr:uid="{00000000-0005-0000-0000-0000A23B0000}"/>
    <cellStyle name="Migliaia 40 10" xfId="14304" xr:uid="{00000000-0005-0000-0000-0000A33B0000}"/>
    <cellStyle name="Migliaia 40 10 2" xfId="20122" xr:uid="{00000000-0005-0000-0000-0000A43B0000}"/>
    <cellStyle name="Migliaia 40 10 3" xfId="25424" xr:uid="{00000000-0005-0000-0000-0000A53B0000}"/>
    <cellStyle name="Migliaia 40 11" xfId="17471" xr:uid="{00000000-0005-0000-0000-0000A63B0000}"/>
    <cellStyle name="Migliaia 40 12" xfId="22773" xr:uid="{00000000-0005-0000-0000-0000A73B0000}"/>
    <cellStyle name="Migliaia 40 13" xfId="3834" xr:uid="{00000000-0005-0000-0000-0000A83B0000}"/>
    <cellStyle name="Migliaia 40 2" xfId="319" xr:uid="{00000000-0005-0000-0000-0000A93B0000}"/>
    <cellStyle name="Migliaia 40 2 2" xfId="3836" xr:uid="{00000000-0005-0000-0000-0000AA3B0000}"/>
    <cellStyle name="Migliaia 40 2 2 2" xfId="3837" xr:uid="{00000000-0005-0000-0000-0000AB3B0000}"/>
    <cellStyle name="Migliaia 40 2 2 2 2" xfId="14305" xr:uid="{00000000-0005-0000-0000-0000AC3B0000}"/>
    <cellStyle name="Migliaia 40 2 2 2 2 2" xfId="20123" xr:uid="{00000000-0005-0000-0000-0000AD3B0000}"/>
    <cellStyle name="Migliaia 40 2 2 2 2 3" xfId="25425" xr:uid="{00000000-0005-0000-0000-0000AE3B0000}"/>
    <cellStyle name="Migliaia 40 2 2 2 3" xfId="17472" xr:uid="{00000000-0005-0000-0000-0000AF3B0000}"/>
    <cellStyle name="Migliaia 40 2 2 2 4" xfId="22774" xr:uid="{00000000-0005-0000-0000-0000B03B0000}"/>
    <cellStyle name="Migliaia 40 2 2 3" xfId="12201" xr:uid="{00000000-0005-0000-0000-0000B13B0000}"/>
    <cellStyle name="Migliaia 40 2 2 3 2" xfId="15698" xr:uid="{00000000-0005-0000-0000-0000B23B0000}"/>
    <cellStyle name="Migliaia 40 2 2 3 2 2" xfId="21044" xr:uid="{00000000-0005-0000-0000-0000B33B0000}"/>
    <cellStyle name="Migliaia 40 2 2 3 2 3" xfId="26346" xr:uid="{00000000-0005-0000-0000-0000B43B0000}"/>
    <cellStyle name="Migliaia 40 2 2 3 3" xfId="18393" xr:uid="{00000000-0005-0000-0000-0000B53B0000}"/>
    <cellStyle name="Migliaia 40 2 2 3 4" xfId="23695" xr:uid="{00000000-0005-0000-0000-0000B63B0000}"/>
    <cellStyle name="Migliaia 40 2 3" xfId="3838" xr:uid="{00000000-0005-0000-0000-0000B73B0000}"/>
    <cellStyle name="Migliaia 40 2 3 2" xfId="12202" xr:uid="{00000000-0005-0000-0000-0000B83B0000}"/>
    <cellStyle name="Migliaia 40 2 3 2 2" xfId="15699" xr:uid="{00000000-0005-0000-0000-0000B93B0000}"/>
    <cellStyle name="Migliaia 40 2 3 2 2 2" xfId="21045" xr:uid="{00000000-0005-0000-0000-0000BA3B0000}"/>
    <cellStyle name="Migliaia 40 2 3 2 2 3" xfId="26347" xr:uid="{00000000-0005-0000-0000-0000BB3B0000}"/>
    <cellStyle name="Migliaia 40 2 3 2 3" xfId="18394" xr:uid="{00000000-0005-0000-0000-0000BC3B0000}"/>
    <cellStyle name="Migliaia 40 2 3 2 4" xfId="23696" xr:uid="{00000000-0005-0000-0000-0000BD3B0000}"/>
    <cellStyle name="Migliaia 40 2 3 3" xfId="14306" xr:uid="{00000000-0005-0000-0000-0000BE3B0000}"/>
    <cellStyle name="Migliaia 40 2 3 3 2" xfId="20124" xr:uid="{00000000-0005-0000-0000-0000BF3B0000}"/>
    <cellStyle name="Migliaia 40 2 3 3 3" xfId="25426" xr:uid="{00000000-0005-0000-0000-0000C03B0000}"/>
    <cellStyle name="Migliaia 40 2 3 4" xfId="17473" xr:uid="{00000000-0005-0000-0000-0000C13B0000}"/>
    <cellStyle name="Migliaia 40 2 3 5" xfId="22775" xr:uid="{00000000-0005-0000-0000-0000C23B0000}"/>
    <cellStyle name="Migliaia 40 2 4" xfId="3839" xr:uid="{00000000-0005-0000-0000-0000C33B0000}"/>
    <cellStyle name="Migliaia 40 2 4 2" xfId="14307" xr:uid="{00000000-0005-0000-0000-0000C43B0000}"/>
    <cellStyle name="Migliaia 40 2 4 2 2" xfId="20125" xr:uid="{00000000-0005-0000-0000-0000C53B0000}"/>
    <cellStyle name="Migliaia 40 2 4 2 3" xfId="25427" xr:uid="{00000000-0005-0000-0000-0000C63B0000}"/>
    <cellStyle name="Migliaia 40 2 4 3" xfId="17474" xr:uid="{00000000-0005-0000-0000-0000C73B0000}"/>
    <cellStyle name="Migliaia 40 2 4 4" xfId="22776" xr:uid="{00000000-0005-0000-0000-0000C83B0000}"/>
    <cellStyle name="Migliaia 40 2 5" xfId="3840" xr:uid="{00000000-0005-0000-0000-0000C93B0000}"/>
    <cellStyle name="Migliaia 40 2 5 2" xfId="14308" xr:uid="{00000000-0005-0000-0000-0000CA3B0000}"/>
    <cellStyle name="Migliaia 40 2 5 2 2" xfId="20126" xr:uid="{00000000-0005-0000-0000-0000CB3B0000}"/>
    <cellStyle name="Migliaia 40 2 5 2 3" xfId="25428" xr:uid="{00000000-0005-0000-0000-0000CC3B0000}"/>
    <cellStyle name="Migliaia 40 2 5 3" xfId="17475" xr:uid="{00000000-0005-0000-0000-0000CD3B0000}"/>
    <cellStyle name="Migliaia 40 2 5 4" xfId="22777" xr:uid="{00000000-0005-0000-0000-0000CE3B0000}"/>
    <cellStyle name="Migliaia 40 2 6" xfId="3841" xr:uid="{00000000-0005-0000-0000-0000CF3B0000}"/>
    <cellStyle name="Migliaia 40 2 6 2" xfId="14309" xr:uid="{00000000-0005-0000-0000-0000D03B0000}"/>
    <cellStyle name="Migliaia 40 2 6 2 2" xfId="20127" xr:uid="{00000000-0005-0000-0000-0000D13B0000}"/>
    <cellStyle name="Migliaia 40 2 6 2 3" xfId="25429" xr:uid="{00000000-0005-0000-0000-0000D23B0000}"/>
    <cellStyle name="Migliaia 40 2 6 3" xfId="17476" xr:uid="{00000000-0005-0000-0000-0000D33B0000}"/>
    <cellStyle name="Migliaia 40 2 6 4" xfId="22778" xr:uid="{00000000-0005-0000-0000-0000D43B0000}"/>
    <cellStyle name="Migliaia 40 2 7" xfId="3835" xr:uid="{00000000-0005-0000-0000-0000D53B0000}"/>
    <cellStyle name="Migliaia 40 3" xfId="3842" xr:uid="{00000000-0005-0000-0000-0000D63B0000}"/>
    <cellStyle name="Migliaia 40 3 2" xfId="3843" xr:uid="{00000000-0005-0000-0000-0000D73B0000}"/>
    <cellStyle name="Migliaia 40 3 2 2" xfId="3844" xr:uid="{00000000-0005-0000-0000-0000D83B0000}"/>
    <cellStyle name="Migliaia 40 3 2 2 2" xfId="3845" xr:uid="{00000000-0005-0000-0000-0000D93B0000}"/>
    <cellStyle name="Migliaia 40 3 2 2 2 2" xfId="14310" xr:uid="{00000000-0005-0000-0000-0000DA3B0000}"/>
    <cellStyle name="Migliaia 40 3 2 2 2 2 2" xfId="20128" xr:uid="{00000000-0005-0000-0000-0000DB3B0000}"/>
    <cellStyle name="Migliaia 40 3 2 2 2 2 3" xfId="25430" xr:uid="{00000000-0005-0000-0000-0000DC3B0000}"/>
    <cellStyle name="Migliaia 40 3 2 2 2 3" xfId="17477" xr:uid="{00000000-0005-0000-0000-0000DD3B0000}"/>
    <cellStyle name="Migliaia 40 3 2 2 2 4" xfId="22779" xr:uid="{00000000-0005-0000-0000-0000DE3B0000}"/>
    <cellStyle name="Migliaia 40 3 2 3" xfId="3846" xr:uid="{00000000-0005-0000-0000-0000DF3B0000}"/>
    <cellStyle name="Migliaia 40 3 2 3 2" xfId="14311" xr:uid="{00000000-0005-0000-0000-0000E03B0000}"/>
    <cellStyle name="Migliaia 40 3 2 3 2 2" xfId="20129" xr:uid="{00000000-0005-0000-0000-0000E13B0000}"/>
    <cellStyle name="Migliaia 40 3 2 3 2 3" xfId="25431" xr:uid="{00000000-0005-0000-0000-0000E23B0000}"/>
    <cellStyle name="Migliaia 40 3 2 3 3" xfId="17478" xr:uid="{00000000-0005-0000-0000-0000E33B0000}"/>
    <cellStyle name="Migliaia 40 3 2 3 4" xfId="22780" xr:uid="{00000000-0005-0000-0000-0000E43B0000}"/>
    <cellStyle name="Migliaia 40 3 2 4" xfId="3847" xr:uid="{00000000-0005-0000-0000-0000E53B0000}"/>
    <cellStyle name="Migliaia 40 3 2 4 2" xfId="14312" xr:uid="{00000000-0005-0000-0000-0000E63B0000}"/>
    <cellStyle name="Migliaia 40 3 2 4 2 2" xfId="20130" xr:uid="{00000000-0005-0000-0000-0000E73B0000}"/>
    <cellStyle name="Migliaia 40 3 2 4 2 3" xfId="25432" xr:uid="{00000000-0005-0000-0000-0000E83B0000}"/>
    <cellStyle name="Migliaia 40 3 2 4 3" xfId="17479" xr:uid="{00000000-0005-0000-0000-0000E93B0000}"/>
    <cellStyle name="Migliaia 40 3 2 4 4" xfId="22781" xr:uid="{00000000-0005-0000-0000-0000EA3B0000}"/>
    <cellStyle name="Migliaia 40 3 2 5" xfId="3848" xr:uid="{00000000-0005-0000-0000-0000EB3B0000}"/>
    <cellStyle name="Migliaia 40 3 2 5 2" xfId="14313" xr:uid="{00000000-0005-0000-0000-0000EC3B0000}"/>
    <cellStyle name="Migliaia 40 3 2 5 2 2" xfId="20131" xr:uid="{00000000-0005-0000-0000-0000ED3B0000}"/>
    <cellStyle name="Migliaia 40 3 2 5 2 3" xfId="25433" xr:uid="{00000000-0005-0000-0000-0000EE3B0000}"/>
    <cellStyle name="Migliaia 40 3 2 5 3" xfId="17480" xr:uid="{00000000-0005-0000-0000-0000EF3B0000}"/>
    <cellStyle name="Migliaia 40 3 2 5 4" xfId="22782" xr:uid="{00000000-0005-0000-0000-0000F03B0000}"/>
    <cellStyle name="Migliaia 40 3 2 6" xfId="3849" xr:uid="{00000000-0005-0000-0000-0000F13B0000}"/>
    <cellStyle name="Migliaia 40 3 2 6 2" xfId="14314" xr:uid="{00000000-0005-0000-0000-0000F23B0000}"/>
    <cellStyle name="Migliaia 40 3 2 6 2 2" xfId="20132" xr:uid="{00000000-0005-0000-0000-0000F33B0000}"/>
    <cellStyle name="Migliaia 40 3 2 6 2 3" xfId="25434" xr:uid="{00000000-0005-0000-0000-0000F43B0000}"/>
    <cellStyle name="Migliaia 40 3 2 6 3" xfId="17481" xr:uid="{00000000-0005-0000-0000-0000F53B0000}"/>
    <cellStyle name="Migliaia 40 3 2 6 4" xfId="22783" xr:uid="{00000000-0005-0000-0000-0000F63B0000}"/>
    <cellStyle name="Migliaia 40 3 3" xfId="3850" xr:uid="{00000000-0005-0000-0000-0000F73B0000}"/>
    <cellStyle name="Migliaia 40 3 3 2" xfId="3851" xr:uid="{00000000-0005-0000-0000-0000F83B0000}"/>
    <cellStyle name="Migliaia 40 3 3 2 2" xfId="14316" xr:uid="{00000000-0005-0000-0000-0000F93B0000}"/>
    <cellStyle name="Migliaia 40 3 3 2 2 2" xfId="20134" xr:uid="{00000000-0005-0000-0000-0000FA3B0000}"/>
    <cellStyle name="Migliaia 40 3 3 2 2 3" xfId="25436" xr:uid="{00000000-0005-0000-0000-0000FB3B0000}"/>
    <cellStyle name="Migliaia 40 3 3 2 3" xfId="17483" xr:uid="{00000000-0005-0000-0000-0000FC3B0000}"/>
    <cellStyle name="Migliaia 40 3 3 2 4" xfId="22785" xr:uid="{00000000-0005-0000-0000-0000FD3B0000}"/>
    <cellStyle name="Migliaia 40 3 3 3" xfId="3852" xr:uid="{00000000-0005-0000-0000-0000FE3B0000}"/>
    <cellStyle name="Migliaia 40 3 3 3 2" xfId="14317" xr:uid="{00000000-0005-0000-0000-0000FF3B0000}"/>
    <cellStyle name="Migliaia 40 3 3 3 2 2" xfId="20135" xr:uid="{00000000-0005-0000-0000-0000003C0000}"/>
    <cellStyle name="Migliaia 40 3 3 3 2 3" xfId="25437" xr:uid="{00000000-0005-0000-0000-0000013C0000}"/>
    <cellStyle name="Migliaia 40 3 3 3 3" xfId="17484" xr:uid="{00000000-0005-0000-0000-0000023C0000}"/>
    <cellStyle name="Migliaia 40 3 3 3 4" xfId="22786" xr:uid="{00000000-0005-0000-0000-0000033C0000}"/>
    <cellStyle name="Migliaia 40 3 3 4" xfId="3853" xr:uid="{00000000-0005-0000-0000-0000043C0000}"/>
    <cellStyle name="Migliaia 40 3 3 4 2" xfId="14318" xr:uid="{00000000-0005-0000-0000-0000053C0000}"/>
    <cellStyle name="Migliaia 40 3 3 4 2 2" xfId="20136" xr:uid="{00000000-0005-0000-0000-0000063C0000}"/>
    <cellStyle name="Migliaia 40 3 3 4 2 3" xfId="25438" xr:uid="{00000000-0005-0000-0000-0000073C0000}"/>
    <cellStyle name="Migliaia 40 3 3 4 3" xfId="17485" xr:uid="{00000000-0005-0000-0000-0000083C0000}"/>
    <cellStyle name="Migliaia 40 3 3 4 4" xfId="22787" xr:uid="{00000000-0005-0000-0000-0000093C0000}"/>
    <cellStyle name="Migliaia 40 3 3 5" xfId="3854" xr:uid="{00000000-0005-0000-0000-00000A3C0000}"/>
    <cellStyle name="Migliaia 40 3 3 5 2" xfId="14319" xr:uid="{00000000-0005-0000-0000-00000B3C0000}"/>
    <cellStyle name="Migliaia 40 3 3 5 2 2" xfId="20137" xr:uid="{00000000-0005-0000-0000-00000C3C0000}"/>
    <cellStyle name="Migliaia 40 3 3 5 2 3" xfId="25439" xr:uid="{00000000-0005-0000-0000-00000D3C0000}"/>
    <cellStyle name="Migliaia 40 3 3 5 3" xfId="17486" xr:uid="{00000000-0005-0000-0000-00000E3C0000}"/>
    <cellStyle name="Migliaia 40 3 3 5 4" xfId="22788" xr:uid="{00000000-0005-0000-0000-00000F3C0000}"/>
    <cellStyle name="Migliaia 40 3 3 6" xfId="14315" xr:uid="{00000000-0005-0000-0000-0000103C0000}"/>
    <cellStyle name="Migliaia 40 3 3 6 2" xfId="20133" xr:uid="{00000000-0005-0000-0000-0000113C0000}"/>
    <cellStyle name="Migliaia 40 3 3 6 3" xfId="25435" xr:uid="{00000000-0005-0000-0000-0000123C0000}"/>
    <cellStyle name="Migliaia 40 3 3 7" xfId="17482" xr:uid="{00000000-0005-0000-0000-0000133C0000}"/>
    <cellStyle name="Migliaia 40 3 3 8" xfId="22784" xr:uid="{00000000-0005-0000-0000-0000143C0000}"/>
    <cellStyle name="Migliaia 40 3 4" xfId="3855" xr:uid="{00000000-0005-0000-0000-0000153C0000}"/>
    <cellStyle name="Migliaia 40 3 4 2" xfId="12203" xr:uid="{00000000-0005-0000-0000-0000163C0000}"/>
    <cellStyle name="Migliaia 40 3 4 3" xfId="12204" xr:uid="{00000000-0005-0000-0000-0000173C0000}"/>
    <cellStyle name="Migliaia 40 3 4 3 2" xfId="15700" xr:uid="{00000000-0005-0000-0000-0000183C0000}"/>
    <cellStyle name="Migliaia 40 3 4 3 2 2" xfId="21046" xr:uid="{00000000-0005-0000-0000-0000193C0000}"/>
    <cellStyle name="Migliaia 40 3 4 3 2 3" xfId="26348" xr:uid="{00000000-0005-0000-0000-00001A3C0000}"/>
    <cellStyle name="Migliaia 40 3 4 3 3" xfId="18395" xr:uid="{00000000-0005-0000-0000-00001B3C0000}"/>
    <cellStyle name="Migliaia 40 3 4 3 4" xfId="23697" xr:uid="{00000000-0005-0000-0000-00001C3C0000}"/>
    <cellStyle name="Migliaia 40 3 4 4" xfId="14320" xr:uid="{00000000-0005-0000-0000-00001D3C0000}"/>
    <cellStyle name="Migliaia 40 3 4 4 2" xfId="20138" xr:uid="{00000000-0005-0000-0000-00001E3C0000}"/>
    <cellStyle name="Migliaia 40 3 4 4 3" xfId="25440" xr:uid="{00000000-0005-0000-0000-00001F3C0000}"/>
    <cellStyle name="Migliaia 40 3 4 5" xfId="17487" xr:uid="{00000000-0005-0000-0000-0000203C0000}"/>
    <cellStyle name="Migliaia 40 3 4 6" xfId="22789" xr:uid="{00000000-0005-0000-0000-0000213C0000}"/>
    <cellStyle name="Migliaia 40 3 5" xfId="3856" xr:uid="{00000000-0005-0000-0000-0000223C0000}"/>
    <cellStyle name="Migliaia 40 3 5 2" xfId="12205" xr:uid="{00000000-0005-0000-0000-0000233C0000}"/>
    <cellStyle name="Migliaia 40 3 5 2 2" xfId="15701" xr:uid="{00000000-0005-0000-0000-0000243C0000}"/>
    <cellStyle name="Migliaia 40 3 5 2 2 2" xfId="21047" xr:uid="{00000000-0005-0000-0000-0000253C0000}"/>
    <cellStyle name="Migliaia 40 3 5 2 2 3" xfId="26349" xr:uid="{00000000-0005-0000-0000-0000263C0000}"/>
    <cellStyle name="Migliaia 40 3 5 2 3" xfId="18396" xr:uid="{00000000-0005-0000-0000-0000273C0000}"/>
    <cellStyle name="Migliaia 40 3 5 2 4" xfId="23698" xr:uid="{00000000-0005-0000-0000-0000283C0000}"/>
    <cellStyle name="Migliaia 40 3 5 3" xfId="14321" xr:uid="{00000000-0005-0000-0000-0000293C0000}"/>
    <cellStyle name="Migliaia 40 3 5 3 2" xfId="20139" xr:uid="{00000000-0005-0000-0000-00002A3C0000}"/>
    <cellStyle name="Migliaia 40 3 5 3 3" xfId="25441" xr:uid="{00000000-0005-0000-0000-00002B3C0000}"/>
    <cellStyle name="Migliaia 40 3 5 4" xfId="17488" xr:uid="{00000000-0005-0000-0000-00002C3C0000}"/>
    <cellStyle name="Migliaia 40 3 5 5" xfId="22790" xr:uid="{00000000-0005-0000-0000-00002D3C0000}"/>
    <cellStyle name="Migliaia 40 3 6" xfId="3857" xr:uid="{00000000-0005-0000-0000-00002E3C0000}"/>
    <cellStyle name="Migliaia 40 3 6 2" xfId="14322" xr:uid="{00000000-0005-0000-0000-00002F3C0000}"/>
    <cellStyle name="Migliaia 40 3 6 2 2" xfId="20140" xr:uid="{00000000-0005-0000-0000-0000303C0000}"/>
    <cellStyle name="Migliaia 40 3 6 2 3" xfId="25442" xr:uid="{00000000-0005-0000-0000-0000313C0000}"/>
    <cellStyle name="Migliaia 40 3 6 3" xfId="17489" xr:uid="{00000000-0005-0000-0000-0000323C0000}"/>
    <cellStyle name="Migliaia 40 3 6 4" xfId="22791" xr:uid="{00000000-0005-0000-0000-0000333C0000}"/>
    <cellStyle name="Migliaia 40 3 7" xfId="3858" xr:uid="{00000000-0005-0000-0000-0000343C0000}"/>
    <cellStyle name="Migliaia 40 3 7 2" xfId="14323" xr:uid="{00000000-0005-0000-0000-0000353C0000}"/>
    <cellStyle name="Migliaia 40 3 7 2 2" xfId="20141" xr:uid="{00000000-0005-0000-0000-0000363C0000}"/>
    <cellStyle name="Migliaia 40 3 7 2 3" xfId="25443" xr:uid="{00000000-0005-0000-0000-0000373C0000}"/>
    <cellStyle name="Migliaia 40 3 7 3" xfId="17490" xr:uid="{00000000-0005-0000-0000-0000383C0000}"/>
    <cellStyle name="Migliaia 40 3 7 4" xfId="22792" xr:uid="{00000000-0005-0000-0000-0000393C0000}"/>
    <cellStyle name="Migliaia 40 3 8" xfId="3859" xr:uid="{00000000-0005-0000-0000-00003A3C0000}"/>
    <cellStyle name="Migliaia 40 3 8 2" xfId="14324" xr:uid="{00000000-0005-0000-0000-00003B3C0000}"/>
    <cellStyle name="Migliaia 40 3 8 2 2" xfId="20142" xr:uid="{00000000-0005-0000-0000-00003C3C0000}"/>
    <cellStyle name="Migliaia 40 3 8 2 3" xfId="25444" xr:uid="{00000000-0005-0000-0000-00003D3C0000}"/>
    <cellStyle name="Migliaia 40 3 8 3" xfId="17491" xr:uid="{00000000-0005-0000-0000-00003E3C0000}"/>
    <cellStyle name="Migliaia 40 3 8 4" xfId="22793" xr:uid="{00000000-0005-0000-0000-00003F3C0000}"/>
    <cellStyle name="Migliaia 40 4" xfId="3860" xr:uid="{00000000-0005-0000-0000-0000403C0000}"/>
    <cellStyle name="Migliaia 40 4 2" xfId="3861" xr:uid="{00000000-0005-0000-0000-0000413C0000}"/>
    <cellStyle name="Migliaia 40 4 2 2" xfId="3862" xr:uid="{00000000-0005-0000-0000-0000423C0000}"/>
    <cellStyle name="Migliaia 40 4 2 2 2" xfId="14325" xr:uid="{00000000-0005-0000-0000-0000433C0000}"/>
    <cellStyle name="Migliaia 40 4 2 2 2 2" xfId="20143" xr:uid="{00000000-0005-0000-0000-0000443C0000}"/>
    <cellStyle name="Migliaia 40 4 2 2 2 3" xfId="25445" xr:uid="{00000000-0005-0000-0000-0000453C0000}"/>
    <cellStyle name="Migliaia 40 4 2 2 3" xfId="17492" xr:uid="{00000000-0005-0000-0000-0000463C0000}"/>
    <cellStyle name="Migliaia 40 4 2 2 4" xfId="22794" xr:uid="{00000000-0005-0000-0000-0000473C0000}"/>
    <cellStyle name="Migliaia 40 4 2 3" xfId="3863" xr:uid="{00000000-0005-0000-0000-0000483C0000}"/>
    <cellStyle name="Migliaia 40 4 2 3 2" xfId="14326" xr:uid="{00000000-0005-0000-0000-0000493C0000}"/>
    <cellStyle name="Migliaia 40 4 2 3 2 2" xfId="20144" xr:uid="{00000000-0005-0000-0000-00004A3C0000}"/>
    <cellStyle name="Migliaia 40 4 2 3 2 3" xfId="25446" xr:uid="{00000000-0005-0000-0000-00004B3C0000}"/>
    <cellStyle name="Migliaia 40 4 2 3 3" xfId="17493" xr:uid="{00000000-0005-0000-0000-00004C3C0000}"/>
    <cellStyle name="Migliaia 40 4 2 3 4" xfId="22795" xr:uid="{00000000-0005-0000-0000-00004D3C0000}"/>
    <cellStyle name="Migliaia 40 4 3" xfId="3864" xr:uid="{00000000-0005-0000-0000-00004E3C0000}"/>
    <cellStyle name="Migliaia 40 4 3 2" xfId="14327" xr:uid="{00000000-0005-0000-0000-00004F3C0000}"/>
    <cellStyle name="Migliaia 40 4 3 2 2" xfId="20145" xr:uid="{00000000-0005-0000-0000-0000503C0000}"/>
    <cellStyle name="Migliaia 40 4 3 2 3" xfId="25447" xr:uid="{00000000-0005-0000-0000-0000513C0000}"/>
    <cellStyle name="Migliaia 40 4 3 3" xfId="17494" xr:uid="{00000000-0005-0000-0000-0000523C0000}"/>
    <cellStyle name="Migliaia 40 4 3 4" xfId="22796" xr:uid="{00000000-0005-0000-0000-0000533C0000}"/>
    <cellStyle name="Migliaia 40 4 4" xfId="3865" xr:uid="{00000000-0005-0000-0000-0000543C0000}"/>
    <cellStyle name="Migliaia 40 4 4 2" xfId="14328" xr:uid="{00000000-0005-0000-0000-0000553C0000}"/>
    <cellStyle name="Migliaia 40 4 4 2 2" xfId="20146" xr:uid="{00000000-0005-0000-0000-0000563C0000}"/>
    <cellStyle name="Migliaia 40 4 4 2 3" xfId="25448" xr:uid="{00000000-0005-0000-0000-0000573C0000}"/>
    <cellStyle name="Migliaia 40 4 4 3" xfId="17495" xr:uid="{00000000-0005-0000-0000-0000583C0000}"/>
    <cellStyle name="Migliaia 40 4 4 4" xfId="22797" xr:uid="{00000000-0005-0000-0000-0000593C0000}"/>
    <cellStyle name="Migliaia 40 4 5" xfId="3866" xr:uid="{00000000-0005-0000-0000-00005A3C0000}"/>
    <cellStyle name="Migliaia 40 4 5 2" xfId="14329" xr:uid="{00000000-0005-0000-0000-00005B3C0000}"/>
    <cellStyle name="Migliaia 40 4 5 2 2" xfId="20147" xr:uid="{00000000-0005-0000-0000-00005C3C0000}"/>
    <cellStyle name="Migliaia 40 4 5 2 3" xfId="25449" xr:uid="{00000000-0005-0000-0000-00005D3C0000}"/>
    <cellStyle name="Migliaia 40 4 5 3" xfId="17496" xr:uid="{00000000-0005-0000-0000-00005E3C0000}"/>
    <cellStyle name="Migliaia 40 4 5 4" xfId="22798" xr:uid="{00000000-0005-0000-0000-00005F3C0000}"/>
    <cellStyle name="Migliaia 40 4 6" xfId="3867" xr:uid="{00000000-0005-0000-0000-0000603C0000}"/>
    <cellStyle name="Migliaia 40 4 6 2" xfId="14330" xr:uid="{00000000-0005-0000-0000-0000613C0000}"/>
    <cellStyle name="Migliaia 40 4 6 2 2" xfId="20148" xr:uid="{00000000-0005-0000-0000-0000623C0000}"/>
    <cellStyle name="Migliaia 40 4 6 2 3" xfId="25450" xr:uid="{00000000-0005-0000-0000-0000633C0000}"/>
    <cellStyle name="Migliaia 40 4 6 3" xfId="17497" xr:uid="{00000000-0005-0000-0000-0000643C0000}"/>
    <cellStyle name="Migliaia 40 4 6 4" xfId="22799" xr:uid="{00000000-0005-0000-0000-0000653C0000}"/>
    <cellStyle name="Migliaia 40 4 7" xfId="3868" xr:uid="{00000000-0005-0000-0000-0000663C0000}"/>
    <cellStyle name="Migliaia 40 4 7 2" xfId="14331" xr:uid="{00000000-0005-0000-0000-0000673C0000}"/>
    <cellStyle name="Migliaia 40 4 7 2 2" xfId="20149" xr:uid="{00000000-0005-0000-0000-0000683C0000}"/>
    <cellStyle name="Migliaia 40 4 7 2 3" xfId="25451" xr:uid="{00000000-0005-0000-0000-0000693C0000}"/>
    <cellStyle name="Migliaia 40 4 7 3" xfId="17498" xr:uid="{00000000-0005-0000-0000-00006A3C0000}"/>
    <cellStyle name="Migliaia 40 4 7 4" xfId="22800" xr:uid="{00000000-0005-0000-0000-00006B3C0000}"/>
    <cellStyle name="Migliaia 40 5" xfId="3869" xr:uid="{00000000-0005-0000-0000-00006C3C0000}"/>
    <cellStyle name="Migliaia 40 5 2" xfId="3870" xr:uid="{00000000-0005-0000-0000-00006D3C0000}"/>
    <cellStyle name="Migliaia 40 5 2 2" xfId="14332" xr:uid="{00000000-0005-0000-0000-00006E3C0000}"/>
    <cellStyle name="Migliaia 40 5 2 2 2" xfId="20150" xr:uid="{00000000-0005-0000-0000-00006F3C0000}"/>
    <cellStyle name="Migliaia 40 5 2 2 3" xfId="25452" xr:uid="{00000000-0005-0000-0000-0000703C0000}"/>
    <cellStyle name="Migliaia 40 5 2 3" xfId="17499" xr:uid="{00000000-0005-0000-0000-0000713C0000}"/>
    <cellStyle name="Migliaia 40 5 2 4" xfId="22801" xr:uid="{00000000-0005-0000-0000-0000723C0000}"/>
    <cellStyle name="Migliaia 40 5 3" xfId="3871" xr:uid="{00000000-0005-0000-0000-0000733C0000}"/>
    <cellStyle name="Migliaia 40 5 3 2" xfId="14333" xr:uid="{00000000-0005-0000-0000-0000743C0000}"/>
    <cellStyle name="Migliaia 40 5 3 2 2" xfId="20151" xr:uid="{00000000-0005-0000-0000-0000753C0000}"/>
    <cellStyle name="Migliaia 40 5 3 2 3" xfId="25453" xr:uid="{00000000-0005-0000-0000-0000763C0000}"/>
    <cellStyle name="Migliaia 40 5 3 3" xfId="17500" xr:uid="{00000000-0005-0000-0000-0000773C0000}"/>
    <cellStyle name="Migliaia 40 5 3 4" xfId="22802" xr:uid="{00000000-0005-0000-0000-0000783C0000}"/>
    <cellStyle name="Migliaia 40 5 4" xfId="3872" xr:uid="{00000000-0005-0000-0000-0000793C0000}"/>
    <cellStyle name="Migliaia 40 5 4 2" xfId="14334" xr:uid="{00000000-0005-0000-0000-00007A3C0000}"/>
    <cellStyle name="Migliaia 40 5 4 2 2" xfId="20152" xr:uid="{00000000-0005-0000-0000-00007B3C0000}"/>
    <cellStyle name="Migliaia 40 5 4 2 3" xfId="25454" xr:uid="{00000000-0005-0000-0000-00007C3C0000}"/>
    <cellStyle name="Migliaia 40 5 4 3" xfId="17501" xr:uid="{00000000-0005-0000-0000-00007D3C0000}"/>
    <cellStyle name="Migliaia 40 5 4 4" xfId="22803" xr:uid="{00000000-0005-0000-0000-00007E3C0000}"/>
    <cellStyle name="Migliaia 40 5 5" xfId="3873" xr:uid="{00000000-0005-0000-0000-00007F3C0000}"/>
    <cellStyle name="Migliaia 40 5 5 2" xfId="14335" xr:uid="{00000000-0005-0000-0000-0000803C0000}"/>
    <cellStyle name="Migliaia 40 5 5 2 2" xfId="20153" xr:uid="{00000000-0005-0000-0000-0000813C0000}"/>
    <cellStyle name="Migliaia 40 5 5 2 3" xfId="25455" xr:uid="{00000000-0005-0000-0000-0000823C0000}"/>
    <cellStyle name="Migliaia 40 5 5 3" xfId="17502" xr:uid="{00000000-0005-0000-0000-0000833C0000}"/>
    <cellStyle name="Migliaia 40 5 5 4" xfId="22804" xr:uid="{00000000-0005-0000-0000-0000843C0000}"/>
    <cellStyle name="Migliaia 40 5 6" xfId="3874" xr:uid="{00000000-0005-0000-0000-0000853C0000}"/>
    <cellStyle name="Migliaia 40 5 6 2" xfId="14336" xr:uid="{00000000-0005-0000-0000-0000863C0000}"/>
    <cellStyle name="Migliaia 40 5 6 2 2" xfId="20154" xr:uid="{00000000-0005-0000-0000-0000873C0000}"/>
    <cellStyle name="Migliaia 40 5 6 2 3" xfId="25456" xr:uid="{00000000-0005-0000-0000-0000883C0000}"/>
    <cellStyle name="Migliaia 40 5 6 3" xfId="17503" xr:uid="{00000000-0005-0000-0000-0000893C0000}"/>
    <cellStyle name="Migliaia 40 5 6 4" xfId="22805" xr:uid="{00000000-0005-0000-0000-00008A3C0000}"/>
    <cellStyle name="Migliaia 40 6" xfId="3875" xr:uid="{00000000-0005-0000-0000-00008B3C0000}"/>
    <cellStyle name="Migliaia 40 6 2" xfId="12206" xr:uid="{00000000-0005-0000-0000-00008C3C0000}"/>
    <cellStyle name="Migliaia 40 6 3" xfId="12207" xr:uid="{00000000-0005-0000-0000-00008D3C0000}"/>
    <cellStyle name="Migliaia 40 6 3 2" xfId="15702" xr:uid="{00000000-0005-0000-0000-00008E3C0000}"/>
    <cellStyle name="Migliaia 40 6 3 2 2" xfId="21048" xr:uid="{00000000-0005-0000-0000-00008F3C0000}"/>
    <cellStyle name="Migliaia 40 6 3 2 3" xfId="26350" xr:uid="{00000000-0005-0000-0000-0000903C0000}"/>
    <cellStyle name="Migliaia 40 6 3 3" xfId="18397" xr:uid="{00000000-0005-0000-0000-0000913C0000}"/>
    <cellStyle name="Migliaia 40 6 3 4" xfId="23699" xr:uid="{00000000-0005-0000-0000-0000923C0000}"/>
    <cellStyle name="Migliaia 40 6 4" xfId="14337" xr:uid="{00000000-0005-0000-0000-0000933C0000}"/>
    <cellStyle name="Migliaia 40 6 4 2" xfId="20155" xr:uid="{00000000-0005-0000-0000-0000943C0000}"/>
    <cellStyle name="Migliaia 40 6 4 3" xfId="25457" xr:uid="{00000000-0005-0000-0000-0000953C0000}"/>
    <cellStyle name="Migliaia 40 6 5" xfId="17504" xr:uid="{00000000-0005-0000-0000-0000963C0000}"/>
    <cellStyle name="Migliaia 40 6 6" xfId="22806" xr:uid="{00000000-0005-0000-0000-0000973C0000}"/>
    <cellStyle name="Migliaia 40 7" xfId="3876" xr:uid="{00000000-0005-0000-0000-0000983C0000}"/>
    <cellStyle name="Migliaia 40 7 2" xfId="12208" xr:uid="{00000000-0005-0000-0000-0000993C0000}"/>
    <cellStyle name="Migliaia 40 7 2 2" xfId="15703" xr:uid="{00000000-0005-0000-0000-00009A3C0000}"/>
    <cellStyle name="Migliaia 40 7 2 2 2" xfId="21049" xr:uid="{00000000-0005-0000-0000-00009B3C0000}"/>
    <cellStyle name="Migliaia 40 7 2 2 3" xfId="26351" xr:uid="{00000000-0005-0000-0000-00009C3C0000}"/>
    <cellStyle name="Migliaia 40 7 2 3" xfId="18398" xr:uid="{00000000-0005-0000-0000-00009D3C0000}"/>
    <cellStyle name="Migliaia 40 7 2 4" xfId="23700" xr:uid="{00000000-0005-0000-0000-00009E3C0000}"/>
    <cellStyle name="Migliaia 40 7 3" xfId="14338" xr:uid="{00000000-0005-0000-0000-00009F3C0000}"/>
    <cellStyle name="Migliaia 40 7 3 2" xfId="20156" xr:uid="{00000000-0005-0000-0000-0000A03C0000}"/>
    <cellStyle name="Migliaia 40 7 3 3" xfId="25458" xr:uid="{00000000-0005-0000-0000-0000A13C0000}"/>
    <cellStyle name="Migliaia 40 7 4" xfId="17505" xr:uid="{00000000-0005-0000-0000-0000A23C0000}"/>
    <cellStyle name="Migliaia 40 7 5" xfId="22807" xr:uid="{00000000-0005-0000-0000-0000A33C0000}"/>
    <cellStyle name="Migliaia 40 8" xfId="3877" xr:uid="{00000000-0005-0000-0000-0000A43C0000}"/>
    <cellStyle name="Migliaia 40 8 2" xfId="12209" xr:uid="{00000000-0005-0000-0000-0000A53C0000}"/>
    <cellStyle name="Migliaia 40 8 2 2" xfId="15704" xr:uid="{00000000-0005-0000-0000-0000A63C0000}"/>
    <cellStyle name="Migliaia 40 8 2 2 2" xfId="21050" xr:uid="{00000000-0005-0000-0000-0000A73C0000}"/>
    <cellStyle name="Migliaia 40 8 2 2 3" xfId="26352" xr:uid="{00000000-0005-0000-0000-0000A83C0000}"/>
    <cellStyle name="Migliaia 40 8 2 3" xfId="18399" xr:uid="{00000000-0005-0000-0000-0000A93C0000}"/>
    <cellStyle name="Migliaia 40 8 2 4" xfId="23701" xr:uid="{00000000-0005-0000-0000-0000AA3C0000}"/>
    <cellStyle name="Migliaia 40 8 3" xfId="14339" xr:uid="{00000000-0005-0000-0000-0000AB3C0000}"/>
    <cellStyle name="Migliaia 40 8 3 2" xfId="20157" xr:uid="{00000000-0005-0000-0000-0000AC3C0000}"/>
    <cellStyle name="Migliaia 40 8 3 3" xfId="25459" xr:uid="{00000000-0005-0000-0000-0000AD3C0000}"/>
    <cellStyle name="Migliaia 40 8 4" xfId="17506" xr:uid="{00000000-0005-0000-0000-0000AE3C0000}"/>
    <cellStyle name="Migliaia 40 8 5" xfId="22808" xr:uid="{00000000-0005-0000-0000-0000AF3C0000}"/>
    <cellStyle name="Migliaia 40 9" xfId="3878" xr:uid="{00000000-0005-0000-0000-0000B03C0000}"/>
    <cellStyle name="Migliaia 40 9 2" xfId="14340" xr:uid="{00000000-0005-0000-0000-0000B13C0000}"/>
    <cellStyle name="Migliaia 40 9 2 2" xfId="20158" xr:uid="{00000000-0005-0000-0000-0000B23C0000}"/>
    <cellStyle name="Migliaia 40 9 2 3" xfId="25460" xr:uid="{00000000-0005-0000-0000-0000B33C0000}"/>
    <cellStyle name="Migliaia 40 9 3" xfId="17507" xr:uid="{00000000-0005-0000-0000-0000B43C0000}"/>
    <cellStyle name="Migliaia 40 9 4" xfId="22809" xr:uid="{00000000-0005-0000-0000-0000B53C0000}"/>
    <cellStyle name="Migliaia 41" xfId="320" xr:uid="{00000000-0005-0000-0000-0000B63C0000}"/>
    <cellStyle name="Migliaia 41 10" xfId="14341" xr:uid="{00000000-0005-0000-0000-0000B73C0000}"/>
    <cellStyle name="Migliaia 41 10 2" xfId="20159" xr:uid="{00000000-0005-0000-0000-0000B83C0000}"/>
    <cellStyle name="Migliaia 41 10 3" xfId="25461" xr:uid="{00000000-0005-0000-0000-0000B93C0000}"/>
    <cellStyle name="Migliaia 41 11" xfId="17508" xr:uid="{00000000-0005-0000-0000-0000BA3C0000}"/>
    <cellStyle name="Migliaia 41 12" xfId="22810" xr:uid="{00000000-0005-0000-0000-0000BB3C0000}"/>
    <cellStyle name="Migliaia 41 13" xfId="3879" xr:uid="{00000000-0005-0000-0000-0000BC3C0000}"/>
    <cellStyle name="Migliaia 41 2" xfId="321" xr:uid="{00000000-0005-0000-0000-0000BD3C0000}"/>
    <cellStyle name="Migliaia 41 2 2" xfId="3881" xr:uid="{00000000-0005-0000-0000-0000BE3C0000}"/>
    <cellStyle name="Migliaia 41 2 2 2" xfId="3882" xr:uid="{00000000-0005-0000-0000-0000BF3C0000}"/>
    <cellStyle name="Migliaia 41 2 2 2 2" xfId="14342" xr:uid="{00000000-0005-0000-0000-0000C03C0000}"/>
    <cellStyle name="Migliaia 41 2 2 2 2 2" xfId="20160" xr:uid="{00000000-0005-0000-0000-0000C13C0000}"/>
    <cellStyle name="Migliaia 41 2 2 2 2 3" xfId="25462" xr:uid="{00000000-0005-0000-0000-0000C23C0000}"/>
    <cellStyle name="Migliaia 41 2 2 2 3" xfId="17509" xr:uid="{00000000-0005-0000-0000-0000C33C0000}"/>
    <cellStyle name="Migliaia 41 2 2 2 4" xfId="22811" xr:uid="{00000000-0005-0000-0000-0000C43C0000}"/>
    <cellStyle name="Migliaia 41 2 2 3" xfId="12210" xr:uid="{00000000-0005-0000-0000-0000C53C0000}"/>
    <cellStyle name="Migliaia 41 2 2 3 2" xfId="15705" xr:uid="{00000000-0005-0000-0000-0000C63C0000}"/>
    <cellStyle name="Migliaia 41 2 2 3 2 2" xfId="21051" xr:uid="{00000000-0005-0000-0000-0000C73C0000}"/>
    <cellStyle name="Migliaia 41 2 2 3 2 3" xfId="26353" xr:uid="{00000000-0005-0000-0000-0000C83C0000}"/>
    <cellStyle name="Migliaia 41 2 2 3 3" xfId="18400" xr:uid="{00000000-0005-0000-0000-0000C93C0000}"/>
    <cellStyle name="Migliaia 41 2 2 3 4" xfId="23702" xr:uid="{00000000-0005-0000-0000-0000CA3C0000}"/>
    <cellStyle name="Migliaia 41 2 3" xfId="3883" xr:uid="{00000000-0005-0000-0000-0000CB3C0000}"/>
    <cellStyle name="Migliaia 41 2 3 2" xfId="12211" xr:uid="{00000000-0005-0000-0000-0000CC3C0000}"/>
    <cellStyle name="Migliaia 41 2 3 2 2" xfId="15706" xr:uid="{00000000-0005-0000-0000-0000CD3C0000}"/>
    <cellStyle name="Migliaia 41 2 3 2 2 2" xfId="21052" xr:uid="{00000000-0005-0000-0000-0000CE3C0000}"/>
    <cellStyle name="Migliaia 41 2 3 2 2 3" xfId="26354" xr:uid="{00000000-0005-0000-0000-0000CF3C0000}"/>
    <cellStyle name="Migliaia 41 2 3 2 3" xfId="18401" xr:uid="{00000000-0005-0000-0000-0000D03C0000}"/>
    <cellStyle name="Migliaia 41 2 3 2 4" xfId="23703" xr:uid="{00000000-0005-0000-0000-0000D13C0000}"/>
    <cellStyle name="Migliaia 41 2 3 3" xfId="14343" xr:uid="{00000000-0005-0000-0000-0000D23C0000}"/>
    <cellStyle name="Migliaia 41 2 3 3 2" xfId="20161" xr:uid="{00000000-0005-0000-0000-0000D33C0000}"/>
    <cellStyle name="Migliaia 41 2 3 3 3" xfId="25463" xr:uid="{00000000-0005-0000-0000-0000D43C0000}"/>
    <cellStyle name="Migliaia 41 2 3 4" xfId="17510" xr:uid="{00000000-0005-0000-0000-0000D53C0000}"/>
    <cellStyle name="Migliaia 41 2 3 5" xfId="22812" xr:uid="{00000000-0005-0000-0000-0000D63C0000}"/>
    <cellStyle name="Migliaia 41 2 4" xfId="3884" xr:uid="{00000000-0005-0000-0000-0000D73C0000}"/>
    <cellStyle name="Migliaia 41 2 4 2" xfId="14344" xr:uid="{00000000-0005-0000-0000-0000D83C0000}"/>
    <cellStyle name="Migliaia 41 2 4 2 2" xfId="20162" xr:uid="{00000000-0005-0000-0000-0000D93C0000}"/>
    <cellStyle name="Migliaia 41 2 4 2 3" xfId="25464" xr:uid="{00000000-0005-0000-0000-0000DA3C0000}"/>
    <cellStyle name="Migliaia 41 2 4 3" xfId="17511" xr:uid="{00000000-0005-0000-0000-0000DB3C0000}"/>
    <cellStyle name="Migliaia 41 2 4 4" xfId="22813" xr:uid="{00000000-0005-0000-0000-0000DC3C0000}"/>
    <cellStyle name="Migliaia 41 2 5" xfId="3885" xr:uid="{00000000-0005-0000-0000-0000DD3C0000}"/>
    <cellStyle name="Migliaia 41 2 5 2" xfId="14345" xr:uid="{00000000-0005-0000-0000-0000DE3C0000}"/>
    <cellStyle name="Migliaia 41 2 5 2 2" xfId="20163" xr:uid="{00000000-0005-0000-0000-0000DF3C0000}"/>
    <cellStyle name="Migliaia 41 2 5 2 3" xfId="25465" xr:uid="{00000000-0005-0000-0000-0000E03C0000}"/>
    <cellStyle name="Migliaia 41 2 5 3" xfId="17512" xr:uid="{00000000-0005-0000-0000-0000E13C0000}"/>
    <cellStyle name="Migliaia 41 2 5 4" xfId="22814" xr:uid="{00000000-0005-0000-0000-0000E23C0000}"/>
    <cellStyle name="Migliaia 41 2 6" xfId="3886" xr:uid="{00000000-0005-0000-0000-0000E33C0000}"/>
    <cellStyle name="Migliaia 41 2 6 2" xfId="14346" xr:uid="{00000000-0005-0000-0000-0000E43C0000}"/>
    <cellStyle name="Migliaia 41 2 6 2 2" xfId="20164" xr:uid="{00000000-0005-0000-0000-0000E53C0000}"/>
    <cellStyle name="Migliaia 41 2 6 2 3" xfId="25466" xr:uid="{00000000-0005-0000-0000-0000E63C0000}"/>
    <cellStyle name="Migliaia 41 2 6 3" xfId="17513" xr:uid="{00000000-0005-0000-0000-0000E73C0000}"/>
    <cellStyle name="Migliaia 41 2 6 4" xfId="22815" xr:uid="{00000000-0005-0000-0000-0000E83C0000}"/>
    <cellStyle name="Migliaia 41 2 7" xfId="3880" xr:uid="{00000000-0005-0000-0000-0000E93C0000}"/>
    <cellStyle name="Migliaia 41 3" xfId="3887" xr:uid="{00000000-0005-0000-0000-0000EA3C0000}"/>
    <cellStyle name="Migliaia 41 3 2" xfId="3888" xr:uid="{00000000-0005-0000-0000-0000EB3C0000}"/>
    <cellStyle name="Migliaia 41 3 2 2" xfId="3889" xr:uid="{00000000-0005-0000-0000-0000EC3C0000}"/>
    <cellStyle name="Migliaia 41 3 2 2 2" xfId="3890" xr:uid="{00000000-0005-0000-0000-0000ED3C0000}"/>
    <cellStyle name="Migliaia 41 3 2 2 2 2" xfId="14347" xr:uid="{00000000-0005-0000-0000-0000EE3C0000}"/>
    <cellStyle name="Migliaia 41 3 2 2 2 2 2" xfId="20165" xr:uid="{00000000-0005-0000-0000-0000EF3C0000}"/>
    <cellStyle name="Migliaia 41 3 2 2 2 2 3" xfId="25467" xr:uid="{00000000-0005-0000-0000-0000F03C0000}"/>
    <cellStyle name="Migliaia 41 3 2 2 2 3" xfId="17514" xr:uid="{00000000-0005-0000-0000-0000F13C0000}"/>
    <cellStyle name="Migliaia 41 3 2 2 2 4" xfId="22816" xr:uid="{00000000-0005-0000-0000-0000F23C0000}"/>
    <cellStyle name="Migliaia 41 3 2 3" xfId="3891" xr:uid="{00000000-0005-0000-0000-0000F33C0000}"/>
    <cellStyle name="Migliaia 41 3 2 3 2" xfId="14348" xr:uid="{00000000-0005-0000-0000-0000F43C0000}"/>
    <cellStyle name="Migliaia 41 3 2 3 2 2" xfId="20166" xr:uid="{00000000-0005-0000-0000-0000F53C0000}"/>
    <cellStyle name="Migliaia 41 3 2 3 2 3" xfId="25468" xr:uid="{00000000-0005-0000-0000-0000F63C0000}"/>
    <cellStyle name="Migliaia 41 3 2 3 3" xfId="17515" xr:uid="{00000000-0005-0000-0000-0000F73C0000}"/>
    <cellStyle name="Migliaia 41 3 2 3 4" xfId="22817" xr:uid="{00000000-0005-0000-0000-0000F83C0000}"/>
    <cellStyle name="Migliaia 41 3 2 4" xfId="3892" xr:uid="{00000000-0005-0000-0000-0000F93C0000}"/>
    <cellStyle name="Migliaia 41 3 2 4 2" xfId="14349" xr:uid="{00000000-0005-0000-0000-0000FA3C0000}"/>
    <cellStyle name="Migliaia 41 3 2 4 2 2" xfId="20167" xr:uid="{00000000-0005-0000-0000-0000FB3C0000}"/>
    <cellStyle name="Migliaia 41 3 2 4 2 3" xfId="25469" xr:uid="{00000000-0005-0000-0000-0000FC3C0000}"/>
    <cellStyle name="Migliaia 41 3 2 4 3" xfId="17516" xr:uid="{00000000-0005-0000-0000-0000FD3C0000}"/>
    <cellStyle name="Migliaia 41 3 2 4 4" xfId="22818" xr:uid="{00000000-0005-0000-0000-0000FE3C0000}"/>
    <cellStyle name="Migliaia 41 3 2 5" xfId="3893" xr:uid="{00000000-0005-0000-0000-0000FF3C0000}"/>
    <cellStyle name="Migliaia 41 3 2 5 2" xfId="14350" xr:uid="{00000000-0005-0000-0000-0000003D0000}"/>
    <cellStyle name="Migliaia 41 3 2 5 2 2" xfId="20168" xr:uid="{00000000-0005-0000-0000-0000013D0000}"/>
    <cellStyle name="Migliaia 41 3 2 5 2 3" xfId="25470" xr:uid="{00000000-0005-0000-0000-0000023D0000}"/>
    <cellStyle name="Migliaia 41 3 2 5 3" xfId="17517" xr:uid="{00000000-0005-0000-0000-0000033D0000}"/>
    <cellStyle name="Migliaia 41 3 2 5 4" xfId="22819" xr:uid="{00000000-0005-0000-0000-0000043D0000}"/>
    <cellStyle name="Migliaia 41 3 2 6" xfId="3894" xr:uid="{00000000-0005-0000-0000-0000053D0000}"/>
    <cellStyle name="Migliaia 41 3 2 6 2" xfId="14351" xr:uid="{00000000-0005-0000-0000-0000063D0000}"/>
    <cellStyle name="Migliaia 41 3 2 6 2 2" xfId="20169" xr:uid="{00000000-0005-0000-0000-0000073D0000}"/>
    <cellStyle name="Migliaia 41 3 2 6 2 3" xfId="25471" xr:uid="{00000000-0005-0000-0000-0000083D0000}"/>
    <cellStyle name="Migliaia 41 3 2 6 3" xfId="17518" xr:uid="{00000000-0005-0000-0000-0000093D0000}"/>
    <cellStyle name="Migliaia 41 3 2 6 4" xfId="22820" xr:uid="{00000000-0005-0000-0000-00000A3D0000}"/>
    <cellStyle name="Migliaia 41 3 3" xfId="3895" xr:uid="{00000000-0005-0000-0000-00000B3D0000}"/>
    <cellStyle name="Migliaia 41 3 3 2" xfId="3896" xr:uid="{00000000-0005-0000-0000-00000C3D0000}"/>
    <cellStyle name="Migliaia 41 3 3 2 2" xfId="14353" xr:uid="{00000000-0005-0000-0000-00000D3D0000}"/>
    <cellStyle name="Migliaia 41 3 3 2 2 2" xfId="20171" xr:uid="{00000000-0005-0000-0000-00000E3D0000}"/>
    <cellStyle name="Migliaia 41 3 3 2 2 3" xfId="25473" xr:uid="{00000000-0005-0000-0000-00000F3D0000}"/>
    <cellStyle name="Migliaia 41 3 3 2 3" xfId="17520" xr:uid="{00000000-0005-0000-0000-0000103D0000}"/>
    <cellStyle name="Migliaia 41 3 3 2 4" xfId="22822" xr:uid="{00000000-0005-0000-0000-0000113D0000}"/>
    <cellStyle name="Migliaia 41 3 3 3" xfId="3897" xr:uid="{00000000-0005-0000-0000-0000123D0000}"/>
    <cellStyle name="Migliaia 41 3 3 3 2" xfId="14354" xr:uid="{00000000-0005-0000-0000-0000133D0000}"/>
    <cellStyle name="Migliaia 41 3 3 3 2 2" xfId="20172" xr:uid="{00000000-0005-0000-0000-0000143D0000}"/>
    <cellStyle name="Migliaia 41 3 3 3 2 3" xfId="25474" xr:uid="{00000000-0005-0000-0000-0000153D0000}"/>
    <cellStyle name="Migliaia 41 3 3 3 3" xfId="17521" xr:uid="{00000000-0005-0000-0000-0000163D0000}"/>
    <cellStyle name="Migliaia 41 3 3 3 4" xfId="22823" xr:uid="{00000000-0005-0000-0000-0000173D0000}"/>
    <cellStyle name="Migliaia 41 3 3 4" xfId="3898" xr:uid="{00000000-0005-0000-0000-0000183D0000}"/>
    <cellStyle name="Migliaia 41 3 3 4 2" xfId="14355" xr:uid="{00000000-0005-0000-0000-0000193D0000}"/>
    <cellStyle name="Migliaia 41 3 3 4 2 2" xfId="20173" xr:uid="{00000000-0005-0000-0000-00001A3D0000}"/>
    <cellStyle name="Migliaia 41 3 3 4 2 3" xfId="25475" xr:uid="{00000000-0005-0000-0000-00001B3D0000}"/>
    <cellStyle name="Migliaia 41 3 3 4 3" xfId="17522" xr:uid="{00000000-0005-0000-0000-00001C3D0000}"/>
    <cellStyle name="Migliaia 41 3 3 4 4" xfId="22824" xr:uid="{00000000-0005-0000-0000-00001D3D0000}"/>
    <cellStyle name="Migliaia 41 3 3 5" xfId="3899" xr:uid="{00000000-0005-0000-0000-00001E3D0000}"/>
    <cellStyle name="Migliaia 41 3 3 5 2" xfId="14356" xr:uid="{00000000-0005-0000-0000-00001F3D0000}"/>
    <cellStyle name="Migliaia 41 3 3 5 2 2" xfId="20174" xr:uid="{00000000-0005-0000-0000-0000203D0000}"/>
    <cellStyle name="Migliaia 41 3 3 5 2 3" xfId="25476" xr:uid="{00000000-0005-0000-0000-0000213D0000}"/>
    <cellStyle name="Migliaia 41 3 3 5 3" xfId="17523" xr:uid="{00000000-0005-0000-0000-0000223D0000}"/>
    <cellStyle name="Migliaia 41 3 3 5 4" xfId="22825" xr:uid="{00000000-0005-0000-0000-0000233D0000}"/>
    <cellStyle name="Migliaia 41 3 3 6" xfId="14352" xr:uid="{00000000-0005-0000-0000-0000243D0000}"/>
    <cellStyle name="Migliaia 41 3 3 6 2" xfId="20170" xr:uid="{00000000-0005-0000-0000-0000253D0000}"/>
    <cellStyle name="Migliaia 41 3 3 6 3" xfId="25472" xr:uid="{00000000-0005-0000-0000-0000263D0000}"/>
    <cellStyle name="Migliaia 41 3 3 7" xfId="17519" xr:uid="{00000000-0005-0000-0000-0000273D0000}"/>
    <cellStyle name="Migliaia 41 3 3 8" xfId="22821" xr:uid="{00000000-0005-0000-0000-0000283D0000}"/>
    <cellStyle name="Migliaia 41 3 4" xfId="3900" xr:uid="{00000000-0005-0000-0000-0000293D0000}"/>
    <cellStyle name="Migliaia 41 3 4 2" xfId="12212" xr:uid="{00000000-0005-0000-0000-00002A3D0000}"/>
    <cellStyle name="Migliaia 41 3 4 3" xfId="12213" xr:uid="{00000000-0005-0000-0000-00002B3D0000}"/>
    <cellStyle name="Migliaia 41 3 4 3 2" xfId="15707" xr:uid="{00000000-0005-0000-0000-00002C3D0000}"/>
    <cellStyle name="Migliaia 41 3 4 3 2 2" xfId="21053" xr:uid="{00000000-0005-0000-0000-00002D3D0000}"/>
    <cellStyle name="Migliaia 41 3 4 3 2 3" xfId="26355" xr:uid="{00000000-0005-0000-0000-00002E3D0000}"/>
    <cellStyle name="Migliaia 41 3 4 3 3" xfId="18402" xr:uid="{00000000-0005-0000-0000-00002F3D0000}"/>
    <cellStyle name="Migliaia 41 3 4 3 4" xfId="23704" xr:uid="{00000000-0005-0000-0000-0000303D0000}"/>
    <cellStyle name="Migliaia 41 3 4 4" xfId="14357" xr:uid="{00000000-0005-0000-0000-0000313D0000}"/>
    <cellStyle name="Migliaia 41 3 4 4 2" xfId="20175" xr:uid="{00000000-0005-0000-0000-0000323D0000}"/>
    <cellStyle name="Migliaia 41 3 4 4 3" xfId="25477" xr:uid="{00000000-0005-0000-0000-0000333D0000}"/>
    <cellStyle name="Migliaia 41 3 4 5" xfId="17524" xr:uid="{00000000-0005-0000-0000-0000343D0000}"/>
    <cellStyle name="Migliaia 41 3 4 6" xfId="22826" xr:uid="{00000000-0005-0000-0000-0000353D0000}"/>
    <cellStyle name="Migliaia 41 3 5" xfId="3901" xr:uid="{00000000-0005-0000-0000-0000363D0000}"/>
    <cellStyle name="Migliaia 41 3 5 2" xfId="12214" xr:uid="{00000000-0005-0000-0000-0000373D0000}"/>
    <cellStyle name="Migliaia 41 3 5 2 2" xfId="15708" xr:uid="{00000000-0005-0000-0000-0000383D0000}"/>
    <cellStyle name="Migliaia 41 3 5 2 2 2" xfId="21054" xr:uid="{00000000-0005-0000-0000-0000393D0000}"/>
    <cellStyle name="Migliaia 41 3 5 2 2 3" xfId="26356" xr:uid="{00000000-0005-0000-0000-00003A3D0000}"/>
    <cellStyle name="Migliaia 41 3 5 2 3" xfId="18403" xr:uid="{00000000-0005-0000-0000-00003B3D0000}"/>
    <cellStyle name="Migliaia 41 3 5 2 4" xfId="23705" xr:uid="{00000000-0005-0000-0000-00003C3D0000}"/>
    <cellStyle name="Migliaia 41 3 5 3" xfId="14358" xr:uid="{00000000-0005-0000-0000-00003D3D0000}"/>
    <cellStyle name="Migliaia 41 3 5 3 2" xfId="20176" xr:uid="{00000000-0005-0000-0000-00003E3D0000}"/>
    <cellStyle name="Migliaia 41 3 5 3 3" xfId="25478" xr:uid="{00000000-0005-0000-0000-00003F3D0000}"/>
    <cellStyle name="Migliaia 41 3 5 4" xfId="17525" xr:uid="{00000000-0005-0000-0000-0000403D0000}"/>
    <cellStyle name="Migliaia 41 3 5 5" xfId="22827" xr:uid="{00000000-0005-0000-0000-0000413D0000}"/>
    <cellStyle name="Migliaia 41 3 6" xfId="3902" xr:uid="{00000000-0005-0000-0000-0000423D0000}"/>
    <cellStyle name="Migliaia 41 3 6 2" xfId="14359" xr:uid="{00000000-0005-0000-0000-0000433D0000}"/>
    <cellStyle name="Migliaia 41 3 6 2 2" xfId="20177" xr:uid="{00000000-0005-0000-0000-0000443D0000}"/>
    <cellStyle name="Migliaia 41 3 6 2 3" xfId="25479" xr:uid="{00000000-0005-0000-0000-0000453D0000}"/>
    <cellStyle name="Migliaia 41 3 6 3" xfId="17526" xr:uid="{00000000-0005-0000-0000-0000463D0000}"/>
    <cellStyle name="Migliaia 41 3 6 4" xfId="22828" xr:uid="{00000000-0005-0000-0000-0000473D0000}"/>
    <cellStyle name="Migliaia 41 3 7" xfId="3903" xr:uid="{00000000-0005-0000-0000-0000483D0000}"/>
    <cellStyle name="Migliaia 41 3 7 2" xfId="14360" xr:uid="{00000000-0005-0000-0000-0000493D0000}"/>
    <cellStyle name="Migliaia 41 3 7 2 2" xfId="20178" xr:uid="{00000000-0005-0000-0000-00004A3D0000}"/>
    <cellStyle name="Migliaia 41 3 7 2 3" xfId="25480" xr:uid="{00000000-0005-0000-0000-00004B3D0000}"/>
    <cellStyle name="Migliaia 41 3 7 3" xfId="17527" xr:uid="{00000000-0005-0000-0000-00004C3D0000}"/>
    <cellStyle name="Migliaia 41 3 7 4" xfId="22829" xr:uid="{00000000-0005-0000-0000-00004D3D0000}"/>
    <cellStyle name="Migliaia 41 3 8" xfId="3904" xr:uid="{00000000-0005-0000-0000-00004E3D0000}"/>
    <cellStyle name="Migliaia 41 3 8 2" xfId="14361" xr:uid="{00000000-0005-0000-0000-00004F3D0000}"/>
    <cellStyle name="Migliaia 41 3 8 2 2" xfId="20179" xr:uid="{00000000-0005-0000-0000-0000503D0000}"/>
    <cellStyle name="Migliaia 41 3 8 2 3" xfId="25481" xr:uid="{00000000-0005-0000-0000-0000513D0000}"/>
    <cellStyle name="Migliaia 41 3 8 3" xfId="17528" xr:uid="{00000000-0005-0000-0000-0000523D0000}"/>
    <cellStyle name="Migliaia 41 3 8 4" xfId="22830" xr:uid="{00000000-0005-0000-0000-0000533D0000}"/>
    <cellStyle name="Migliaia 41 4" xfId="3905" xr:uid="{00000000-0005-0000-0000-0000543D0000}"/>
    <cellStyle name="Migliaia 41 4 2" xfId="3906" xr:uid="{00000000-0005-0000-0000-0000553D0000}"/>
    <cellStyle name="Migliaia 41 4 2 2" xfId="3907" xr:uid="{00000000-0005-0000-0000-0000563D0000}"/>
    <cellStyle name="Migliaia 41 4 2 2 2" xfId="14362" xr:uid="{00000000-0005-0000-0000-0000573D0000}"/>
    <cellStyle name="Migliaia 41 4 2 2 2 2" xfId="20180" xr:uid="{00000000-0005-0000-0000-0000583D0000}"/>
    <cellStyle name="Migliaia 41 4 2 2 2 3" xfId="25482" xr:uid="{00000000-0005-0000-0000-0000593D0000}"/>
    <cellStyle name="Migliaia 41 4 2 2 3" xfId="17529" xr:uid="{00000000-0005-0000-0000-00005A3D0000}"/>
    <cellStyle name="Migliaia 41 4 2 2 4" xfId="22831" xr:uid="{00000000-0005-0000-0000-00005B3D0000}"/>
    <cellStyle name="Migliaia 41 4 2 3" xfId="3908" xr:uid="{00000000-0005-0000-0000-00005C3D0000}"/>
    <cellStyle name="Migliaia 41 4 2 3 2" xfId="14363" xr:uid="{00000000-0005-0000-0000-00005D3D0000}"/>
    <cellStyle name="Migliaia 41 4 2 3 2 2" xfId="20181" xr:uid="{00000000-0005-0000-0000-00005E3D0000}"/>
    <cellStyle name="Migliaia 41 4 2 3 2 3" xfId="25483" xr:uid="{00000000-0005-0000-0000-00005F3D0000}"/>
    <cellStyle name="Migliaia 41 4 2 3 3" xfId="17530" xr:uid="{00000000-0005-0000-0000-0000603D0000}"/>
    <cellStyle name="Migliaia 41 4 2 3 4" xfId="22832" xr:uid="{00000000-0005-0000-0000-0000613D0000}"/>
    <cellStyle name="Migliaia 41 4 3" xfId="3909" xr:uid="{00000000-0005-0000-0000-0000623D0000}"/>
    <cellStyle name="Migliaia 41 4 3 2" xfId="14364" xr:uid="{00000000-0005-0000-0000-0000633D0000}"/>
    <cellStyle name="Migliaia 41 4 3 2 2" xfId="20182" xr:uid="{00000000-0005-0000-0000-0000643D0000}"/>
    <cellStyle name="Migliaia 41 4 3 2 3" xfId="25484" xr:uid="{00000000-0005-0000-0000-0000653D0000}"/>
    <cellStyle name="Migliaia 41 4 3 3" xfId="17531" xr:uid="{00000000-0005-0000-0000-0000663D0000}"/>
    <cellStyle name="Migliaia 41 4 3 4" xfId="22833" xr:uid="{00000000-0005-0000-0000-0000673D0000}"/>
    <cellStyle name="Migliaia 41 4 4" xfId="3910" xr:uid="{00000000-0005-0000-0000-0000683D0000}"/>
    <cellStyle name="Migliaia 41 4 4 2" xfId="14365" xr:uid="{00000000-0005-0000-0000-0000693D0000}"/>
    <cellStyle name="Migliaia 41 4 4 2 2" xfId="20183" xr:uid="{00000000-0005-0000-0000-00006A3D0000}"/>
    <cellStyle name="Migliaia 41 4 4 2 3" xfId="25485" xr:uid="{00000000-0005-0000-0000-00006B3D0000}"/>
    <cellStyle name="Migliaia 41 4 4 3" xfId="17532" xr:uid="{00000000-0005-0000-0000-00006C3D0000}"/>
    <cellStyle name="Migliaia 41 4 4 4" xfId="22834" xr:uid="{00000000-0005-0000-0000-00006D3D0000}"/>
    <cellStyle name="Migliaia 41 4 5" xfId="3911" xr:uid="{00000000-0005-0000-0000-00006E3D0000}"/>
    <cellStyle name="Migliaia 41 4 5 2" xfId="14366" xr:uid="{00000000-0005-0000-0000-00006F3D0000}"/>
    <cellStyle name="Migliaia 41 4 5 2 2" xfId="20184" xr:uid="{00000000-0005-0000-0000-0000703D0000}"/>
    <cellStyle name="Migliaia 41 4 5 2 3" xfId="25486" xr:uid="{00000000-0005-0000-0000-0000713D0000}"/>
    <cellStyle name="Migliaia 41 4 5 3" xfId="17533" xr:uid="{00000000-0005-0000-0000-0000723D0000}"/>
    <cellStyle name="Migliaia 41 4 5 4" xfId="22835" xr:uid="{00000000-0005-0000-0000-0000733D0000}"/>
    <cellStyle name="Migliaia 41 4 6" xfId="3912" xr:uid="{00000000-0005-0000-0000-0000743D0000}"/>
    <cellStyle name="Migliaia 41 4 6 2" xfId="14367" xr:uid="{00000000-0005-0000-0000-0000753D0000}"/>
    <cellStyle name="Migliaia 41 4 6 2 2" xfId="20185" xr:uid="{00000000-0005-0000-0000-0000763D0000}"/>
    <cellStyle name="Migliaia 41 4 6 2 3" xfId="25487" xr:uid="{00000000-0005-0000-0000-0000773D0000}"/>
    <cellStyle name="Migliaia 41 4 6 3" xfId="17534" xr:uid="{00000000-0005-0000-0000-0000783D0000}"/>
    <cellStyle name="Migliaia 41 4 6 4" xfId="22836" xr:uid="{00000000-0005-0000-0000-0000793D0000}"/>
    <cellStyle name="Migliaia 41 4 7" xfId="3913" xr:uid="{00000000-0005-0000-0000-00007A3D0000}"/>
    <cellStyle name="Migliaia 41 4 7 2" xfId="14368" xr:uid="{00000000-0005-0000-0000-00007B3D0000}"/>
    <cellStyle name="Migliaia 41 4 7 2 2" xfId="20186" xr:uid="{00000000-0005-0000-0000-00007C3D0000}"/>
    <cellStyle name="Migliaia 41 4 7 2 3" xfId="25488" xr:uid="{00000000-0005-0000-0000-00007D3D0000}"/>
    <cellStyle name="Migliaia 41 4 7 3" xfId="17535" xr:uid="{00000000-0005-0000-0000-00007E3D0000}"/>
    <cellStyle name="Migliaia 41 4 7 4" xfId="22837" xr:uid="{00000000-0005-0000-0000-00007F3D0000}"/>
    <cellStyle name="Migliaia 41 5" xfId="3914" xr:uid="{00000000-0005-0000-0000-0000803D0000}"/>
    <cellStyle name="Migliaia 41 5 2" xfId="3915" xr:uid="{00000000-0005-0000-0000-0000813D0000}"/>
    <cellStyle name="Migliaia 41 5 2 2" xfId="14369" xr:uid="{00000000-0005-0000-0000-0000823D0000}"/>
    <cellStyle name="Migliaia 41 5 2 2 2" xfId="20187" xr:uid="{00000000-0005-0000-0000-0000833D0000}"/>
    <cellStyle name="Migliaia 41 5 2 2 3" xfId="25489" xr:uid="{00000000-0005-0000-0000-0000843D0000}"/>
    <cellStyle name="Migliaia 41 5 2 3" xfId="17536" xr:uid="{00000000-0005-0000-0000-0000853D0000}"/>
    <cellStyle name="Migliaia 41 5 2 4" xfId="22838" xr:uid="{00000000-0005-0000-0000-0000863D0000}"/>
    <cellStyle name="Migliaia 41 5 3" xfId="3916" xr:uid="{00000000-0005-0000-0000-0000873D0000}"/>
    <cellStyle name="Migliaia 41 5 3 2" xfId="14370" xr:uid="{00000000-0005-0000-0000-0000883D0000}"/>
    <cellStyle name="Migliaia 41 5 3 2 2" xfId="20188" xr:uid="{00000000-0005-0000-0000-0000893D0000}"/>
    <cellStyle name="Migliaia 41 5 3 2 3" xfId="25490" xr:uid="{00000000-0005-0000-0000-00008A3D0000}"/>
    <cellStyle name="Migliaia 41 5 3 3" xfId="17537" xr:uid="{00000000-0005-0000-0000-00008B3D0000}"/>
    <cellStyle name="Migliaia 41 5 3 4" xfId="22839" xr:uid="{00000000-0005-0000-0000-00008C3D0000}"/>
    <cellStyle name="Migliaia 41 5 4" xfId="3917" xr:uid="{00000000-0005-0000-0000-00008D3D0000}"/>
    <cellStyle name="Migliaia 41 5 4 2" xfId="14371" xr:uid="{00000000-0005-0000-0000-00008E3D0000}"/>
    <cellStyle name="Migliaia 41 5 4 2 2" xfId="20189" xr:uid="{00000000-0005-0000-0000-00008F3D0000}"/>
    <cellStyle name="Migliaia 41 5 4 2 3" xfId="25491" xr:uid="{00000000-0005-0000-0000-0000903D0000}"/>
    <cellStyle name="Migliaia 41 5 4 3" xfId="17538" xr:uid="{00000000-0005-0000-0000-0000913D0000}"/>
    <cellStyle name="Migliaia 41 5 4 4" xfId="22840" xr:uid="{00000000-0005-0000-0000-0000923D0000}"/>
    <cellStyle name="Migliaia 41 5 5" xfId="3918" xr:uid="{00000000-0005-0000-0000-0000933D0000}"/>
    <cellStyle name="Migliaia 41 5 5 2" xfId="14372" xr:uid="{00000000-0005-0000-0000-0000943D0000}"/>
    <cellStyle name="Migliaia 41 5 5 2 2" xfId="20190" xr:uid="{00000000-0005-0000-0000-0000953D0000}"/>
    <cellStyle name="Migliaia 41 5 5 2 3" xfId="25492" xr:uid="{00000000-0005-0000-0000-0000963D0000}"/>
    <cellStyle name="Migliaia 41 5 5 3" xfId="17539" xr:uid="{00000000-0005-0000-0000-0000973D0000}"/>
    <cellStyle name="Migliaia 41 5 5 4" xfId="22841" xr:uid="{00000000-0005-0000-0000-0000983D0000}"/>
    <cellStyle name="Migliaia 41 5 6" xfId="3919" xr:uid="{00000000-0005-0000-0000-0000993D0000}"/>
    <cellStyle name="Migliaia 41 5 6 2" xfId="14373" xr:uid="{00000000-0005-0000-0000-00009A3D0000}"/>
    <cellStyle name="Migliaia 41 5 6 2 2" xfId="20191" xr:uid="{00000000-0005-0000-0000-00009B3D0000}"/>
    <cellStyle name="Migliaia 41 5 6 2 3" xfId="25493" xr:uid="{00000000-0005-0000-0000-00009C3D0000}"/>
    <cellStyle name="Migliaia 41 5 6 3" xfId="17540" xr:uid="{00000000-0005-0000-0000-00009D3D0000}"/>
    <cellStyle name="Migliaia 41 5 6 4" xfId="22842" xr:uid="{00000000-0005-0000-0000-00009E3D0000}"/>
    <cellStyle name="Migliaia 41 6" xfId="3920" xr:uid="{00000000-0005-0000-0000-00009F3D0000}"/>
    <cellStyle name="Migliaia 41 6 2" xfId="12215" xr:uid="{00000000-0005-0000-0000-0000A03D0000}"/>
    <cellStyle name="Migliaia 41 6 3" xfId="12216" xr:uid="{00000000-0005-0000-0000-0000A13D0000}"/>
    <cellStyle name="Migliaia 41 6 3 2" xfId="15709" xr:uid="{00000000-0005-0000-0000-0000A23D0000}"/>
    <cellStyle name="Migliaia 41 6 3 2 2" xfId="21055" xr:uid="{00000000-0005-0000-0000-0000A33D0000}"/>
    <cellStyle name="Migliaia 41 6 3 2 3" xfId="26357" xr:uid="{00000000-0005-0000-0000-0000A43D0000}"/>
    <cellStyle name="Migliaia 41 6 3 3" xfId="18404" xr:uid="{00000000-0005-0000-0000-0000A53D0000}"/>
    <cellStyle name="Migliaia 41 6 3 4" xfId="23706" xr:uid="{00000000-0005-0000-0000-0000A63D0000}"/>
    <cellStyle name="Migliaia 41 6 4" xfId="14374" xr:uid="{00000000-0005-0000-0000-0000A73D0000}"/>
    <cellStyle name="Migliaia 41 6 4 2" xfId="20192" xr:uid="{00000000-0005-0000-0000-0000A83D0000}"/>
    <cellStyle name="Migliaia 41 6 4 3" xfId="25494" xr:uid="{00000000-0005-0000-0000-0000A93D0000}"/>
    <cellStyle name="Migliaia 41 6 5" xfId="17541" xr:uid="{00000000-0005-0000-0000-0000AA3D0000}"/>
    <cellStyle name="Migliaia 41 6 6" xfId="22843" xr:uid="{00000000-0005-0000-0000-0000AB3D0000}"/>
    <cellStyle name="Migliaia 41 7" xfId="3921" xr:uid="{00000000-0005-0000-0000-0000AC3D0000}"/>
    <cellStyle name="Migliaia 41 7 2" xfId="12217" xr:uid="{00000000-0005-0000-0000-0000AD3D0000}"/>
    <cellStyle name="Migliaia 41 7 2 2" xfId="15710" xr:uid="{00000000-0005-0000-0000-0000AE3D0000}"/>
    <cellStyle name="Migliaia 41 7 2 2 2" xfId="21056" xr:uid="{00000000-0005-0000-0000-0000AF3D0000}"/>
    <cellStyle name="Migliaia 41 7 2 2 3" xfId="26358" xr:uid="{00000000-0005-0000-0000-0000B03D0000}"/>
    <cellStyle name="Migliaia 41 7 2 3" xfId="18405" xr:uid="{00000000-0005-0000-0000-0000B13D0000}"/>
    <cellStyle name="Migliaia 41 7 2 4" xfId="23707" xr:uid="{00000000-0005-0000-0000-0000B23D0000}"/>
    <cellStyle name="Migliaia 41 7 3" xfId="14375" xr:uid="{00000000-0005-0000-0000-0000B33D0000}"/>
    <cellStyle name="Migliaia 41 7 3 2" xfId="20193" xr:uid="{00000000-0005-0000-0000-0000B43D0000}"/>
    <cellStyle name="Migliaia 41 7 3 3" xfId="25495" xr:uid="{00000000-0005-0000-0000-0000B53D0000}"/>
    <cellStyle name="Migliaia 41 7 4" xfId="17542" xr:uid="{00000000-0005-0000-0000-0000B63D0000}"/>
    <cellStyle name="Migliaia 41 7 5" xfId="22844" xr:uid="{00000000-0005-0000-0000-0000B73D0000}"/>
    <cellStyle name="Migliaia 41 8" xfId="3922" xr:uid="{00000000-0005-0000-0000-0000B83D0000}"/>
    <cellStyle name="Migliaia 41 8 2" xfId="12218" xr:uid="{00000000-0005-0000-0000-0000B93D0000}"/>
    <cellStyle name="Migliaia 41 8 2 2" xfId="15711" xr:uid="{00000000-0005-0000-0000-0000BA3D0000}"/>
    <cellStyle name="Migliaia 41 8 2 2 2" xfId="21057" xr:uid="{00000000-0005-0000-0000-0000BB3D0000}"/>
    <cellStyle name="Migliaia 41 8 2 2 3" xfId="26359" xr:uid="{00000000-0005-0000-0000-0000BC3D0000}"/>
    <cellStyle name="Migliaia 41 8 2 3" xfId="18406" xr:uid="{00000000-0005-0000-0000-0000BD3D0000}"/>
    <cellStyle name="Migliaia 41 8 2 4" xfId="23708" xr:uid="{00000000-0005-0000-0000-0000BE3D0000}"/>
    <cellStyle name="Migliaia 41 8 3" xfId="14376" xr:uid="{00000000-0005-0000-0000-0000BF3D0000}"/>
    <cellStyle name="Migliaia 41 8 3 2" xfId="20194" xr:uid="{00000000-0005-0000-0000-0000C03D0000}"/>
    <cellStyle name="Migliaia 41 8 3 3" xfId="25496" xr:uid="{00000000-0005-0000-0000-0000C13D0000}"/>
    <cellStyle name="Migliaia 41 8 4" xfId="17543" xr:uid="{00000000-0005-0000-0000-0000C23D0000}"/>
    <cellStyle name="Migliaia 41 8 5" xfId="22845" xr:uid="{00000000-0005-0000-0000-0000C33D0000}"/>
    <cellStyle name="Migliaia 41 9" xfId="3923" xr:uid="{00000000-0005-0000-0000-0000C43D0000}"/>
    <cellStyle name="Migliaia 41 9 2" xfId="14377" xr:uid="{00000000-0005-0000-0000-0000C53D0000}"/>
    <cellStyle name="Migliaia 41 9 2 2" xfId="20195" xr:uid="{00000000-0005-0000-0000-0000C63D0000}"/>
    <cellStyle name="Migliaia 41 9 2 3" xfId="25497" xr:uid="{00000000-0005-0000-0000-0000C73D0000}"/>
    <cellStyle name="Migliaia 41 9 3" xfId="17544" xr:uid="{00000000-0005-0000-0000-0000C83D0000}"/>
    <cellStyle name="Migliaia 41 9 4" xfId="22846" xr:uid="{00000000-0005-0000-0000-0000C93D0000}"/>
    <cellStyle name="Migliaia 42" xfId="322" xr:uid="{00000000-0005-0000-0000-0000CA3D0000}"/>
    <cellStyle name="Migliaia 42 10" xfId="14378" xr:uid="{00000000-0005-0000-0000-0000CB3D0000}"/>
    <cellStyle name="Migliaia 42 10 2" xfId="20196" xr:uid="{00000000-0005-0000-0000-0000CC3D0000}"/>
    <cellStyle name="Migliaia 42 10 3" xfId="25498" xr:uid="{00000000-0005-0000-0000-0000CD3D0000}"/>
    <cellStyle name="Migliaia 42 11" xfId="17545" xr:uid="{00000000-0005-0000-0000-0000CE3D0000}"/>
    <cellStyle name="Migliaia 42 12" xfId="22847" xr:uid="{00000000-0005-0000-0000-0000CF3D0000}"/>
    <cellStyle name="Migliaia 42 13" xfId="3924" xr:uid="{00000000-0005-0000-0000-0000D03D0000}"/>
    <cellStyle name="Migliaia 42 2" xfId="323" xr:uid="{00000000-0005-0000-0000-0000D13D0000}"/>
    <cellStyle name="Migliaia 42 2 2" xfId="3926" xr:uid="{00000000-0005-0000-0000-0000D23D0000}"/>
    <cellStyle name="Migliaia 42 2 2 2" xfId="3927" xr:uid="{00000000-0005-0000-0000-0000D33D0000}"/>
    <cellStyle name="Migliaia 42 2 2 2 2" xfId="14379" xr:uid="{00000000-0005-0000-0000-0000D43D0000}"/>
    <cellStyle name="Migliaia 42 2 2 2 2 2" xfId="20197" xr:uid="{00000000-0005-0000-0000-0000D53D0000}"/>
    <cellStyle name="Migliaia 42 2 2 2 2 3" xfId="25499" xr:uid="{00000000-0005-0000-0000-0000D63D0000}"/>
    <cellStyle name="Migliaia 42 2 2 2 3" xfId="17546" xr:uid="{00000000-0005-0000-0000-0000D73D0000}"/>
    <cellStyle name="Migliaia 42 2 2 2 4" xfId="22848" xr:uid="{00000000-0005-0000-0000-0000D83D0000}"/>
    <cellStyle name="Migliaia 42 2 2 3" xfId="12219" xr:uid="{00000000-0005-0000-0000-0000D93D0000}"/>
    <cellStyle name="Migliaia 42 2 2 3 2" xfId="15712" xr:uid="{00000000-0005-0000-0000-0000DA3D0000}"/>
    <cellStyle name="Migliaia 42 2 2 3 2 2" xfId="21058" xr:uid="{00000000-0005-0000-0000-0000DB3D0000}"/>
    <cellStyle name="Migliaia 42 2 2 3 2 3" xfId="26360" xr:uid="{00000000-0005-0000-0000-0000DC3D0000}"/>
    <cellStyle name="Migliaia 42 2 2 3 3" xfId="18407" xr:uid="{00000000-0005-0000-0000-0000DD3D0000}"/>
    <cellStyle name="Migliaia 42 2 2 3 4" xfId="23709" xr:uid="{00000000-0005-0000-0000-0000DE3D0000}"/>
    <cellStyle name="Migliaia 42 2 3" xfId="3928" xr:uid="{00000000-0005-0000-0000-0000DF3D0000}"/>
    <cellStyle name="Migliaia 42 2 3 2" xfId="12220" xr:uid="{00000000-0005-0000-0000-0000E03D0000}"/>
    <cellStyle name="Migliaia 42 2 3 2 2" xfId="15713" xr:uid="{00000000-0005-0000-0000-0000E13D0000}"/>
    <cellStyle name="Migliaia 42 2 3 2 2 2" xfId="21059" xr:uid="{00000000-0005-0000-0000-0000E23D0000}"/>
    <cellStyle name="Migliaia 42 2 3 2 2 3" xfId="26361" xr:uid="{00000000-0005-0000-0000-0000E33D0000}"/>
    <cellStyle name="Migliaia 42 2 3 2 3" xfId="18408" xr:uid="{00000000-0005-0000-0000-0000E43D0000}"/>
    <cellStyle name="Migliaia 42 2 3 2 4" xfId="23710" xr:uid="{00000000-0005-0000-0000-0000E53D0000}"/>
    <cellStyle name="Migliaia 42 2 3 3" xfId="14380" xr:uid="{00000000-0005-0000-0000-0000E63D0000}"/>
    <cellStyle name="Migliaia 42 2 3 3 2" xfId="20198" xr:uid="{00000000-0005-0000-0000-0000E73D0000}"/>
    <cellStyle name="Migliaia 42 2 3 3 3" xfId="25500" xr:uid="{00000000-0005-0000-0000-0000E83D0000}"/>
    <cellStyle name="Migliaia 42 2 3 4" xfId="17547" xr:uid="{00000000-0005-0000-0000-0000E93D0000}"/>
    <cellStyle name="Migliaia 42 2 3 5" xfId="22849" xr:uid="{00000000-0005-0000-0000-0000EA3D0000}"/>
    <cellStyle name="Migliaia 42 2 4" xfId="3929" xr:uid="{00000000-0005-0000-0000-0000EB3D0000}"/>
    <cellStyle name="Migliaia 42 2 4 2" xfId="14381" xr:uid="{00000000-0005-0000-0000-0000EC3D0000}"/>
    <cellStyle name="Migliaia 42 2 4 2 2" xfId="20199" xr:uid="{00000000-0005-0000-0000-0000ED3D0000}"/>
    <cellStyle name="Migliaia 42 2 4 2 3" xfId="25501" xr:uid="{00000000-0005-0000-0000-0000EE3D0000}"/>
    <cellStyle name="Migliaia 42 2 4 3" xfId="17548" xr:uid="{00000000-0005-0000-0000-0000EF3D0000}"/>
    <cellStyle name="Migliaia 42 2 4 4" xfId="22850" xr:uid="{00000000-0005-0000-0000-0000F03D0000}"/>
    <cellStyle name="Migliaia 42 2 5" xfId="3930" xr:uid="{00000000-0005-0000-0000-0000F13D0000}"/>
    <cellStyle name="Migliaia 42 2 5 2" xfId="14382" xr:uid="{00000000-0005-0000-0000-0000F23D0000}"/>
    <cellStyle name="Migliaia 42 2 5 2 2" xfId="20200" xr:uid="{00000000-0005-0000-0000-0000F33D0000}"/>
    <cellStyle name="Migliaia 42 2 5 2 3" xfId="25502" xr:uid="{00000000-0005-0000-0000-0000F43D0000}"/>
    <cellStyle name="Migliaia 42 2 5 3" xfId="17549" xr:uid="{00000000-0005-0000-0000-0000F53D0000}"/>
    <cellStyle name="Migliaia 42 2 5 4" xfId="22851" xr:uid="{00000000-0005-0000-0000-0000F63D0000}"/>
    <cellStyle name="Migliaia 42 2 6" xfId="3931" xr:uid="{00000000-0005-0000-0000-0000F73D0000}"/>
    <cellStyle name="Migliaia 42 2 6 2" xfId="14383" xr:uid="{00000000-0005-0000-0000-0000F83D0000}"/>
    <cellStyle name="Migliaia 42 2 6 2 2" xfId="20201" xr:uid="{00000000-0005-0000-0000-0000F93D0000}"/>
    <cellStyle name="Migliaia 42 2 6 2 3" xfId="25503" xr:uid="{00000000-0005-0000-0000-0000FA3D0000}"/>
    <cellStyle name="Migliaia 42 2 6 3" xfId="17550" xr:uid="{00000000-0005-0000-0000-0000FB3D0000}"/>
    <cellStyle name="Migliaia 42 2 6 4" xfId="22852" xr:uid="{00000000-0005-0000-0000-0000FC3D0000}"/>
    <cellStyle name="Migliaia 42 2 7" xfId="3925" xr:uid="{00000000-0005-0000-0000-0000FD3D0000}"/>
    <cellStyle name="Migliaia 42 3" xfId="3932" xr:uid="{00000000-0005-0000-0000-0000FE3D0000}"/>
    <cellStyle name="Migliaia 42 3 2" xfId="3933" xr:uid="{00000000-0005-0000-0000-0000FF3D0000}"/>
    <cellStyle name="Migliaia 42 3 2 2" xfId="3934" xr:uid="{00000000-0005-0000-0000-0000003E0000}"/>
    <cellStyle name="Migliaia 42 3 2 2 2" xfId="3935" xr:uid="{00000000-0005-0000-0000-0000013E0000}"/>
    <cellStyle name="Migliaia 42 3 2 2 2 2" xfId="14384" xr:uid="{00000000-0005-0000-0000-0000023E0000}"/>
    <cellStyle name="Migliaia 42 3 2 2 2 2 2" xfId="20202" xr:uid="{00000000-0005-0000-0000-0000033E0000}"/>
    <cellStyle name="Migliaia 42 3 2 2 2 2 3" xfId="25504" xr:uid="{00000000-0005-0000-0000-0000043E0000}"/>
    <cellStyle name="Migliaia 42 3 2 2 2 3" xfId="17551" xr:uid="{00000000-0005-0000-0000-0000053E0000}"/>
    <cellStyle name="Migliaia 42 3 2 2 2 4" xfId="22853" xr:uid="{00000000-0005-0000-0000-0000063E0000}"/>
    <cellStyle name="Migliaia 42 3 2 3" xfId="3936" xr:uid="{00000000-0005-0000-0000-0000073E0000}"/>
    <cellStyle name="Migliaia 42 3 2 3 2" xfId="14385" xr:uid="{00000000-0005-0000-0000-0000083E0000}"/>
    <cellStyle name="Migliaia 42 3 2 3 2 2" xfId="20203" xr:uid="{00000000-0005-0000-0000-0000093E0000}"/>
    <cellStyle name="Migliaia 42 3 2 3 2 3" xfId="25505" xr:uid="{00000000-0005-0000-0000-00000A3E0000}"/>
    <cellStyle name="Migliaia 42 3 2 3 3" xfId="17552" xr:uid="{00000000-0005-0000-0000-00000B3E0000}"/>
    <cellStyle name="Migliaia 42 3 2 3 4" xfId="22854" xr:uid="{00000000-0005-0000-0000-00000C3E0000}"/>
    <cellStyle name="Migliaia 42 3 2 4" xfId="3937" xr:uid="{00000000-0005-0000-0000-00000D3E0000}"/>
    <cellStyle name="Migliaia 42 3 2 4 2" xfId="14386" xr:uid="{00000000-0005-0000-0000-00000E3E0000}"/>
    <cellStyle name="Migliaia 42 3 2 4 2 2" xfId="20204" xr:uid="{00000000-0005-0000-0000-00000F3E0000}"/>
    <cellStyle name="Migliaia 42 3 2 4 2 3" xfId="25506" xr:uid="{00000000-0005-0000-0000-0000103E0000}"/>
    <cellStyle name="Migliaia 42 3 2 4 3" xfId="17553" xr:uid="{00000000-0005-0000-0000-0000113E0000}"/>
    <cellStyle name="Migliaia 42 3 2 4 4" xfId="22855" xr:uid="{00000000-0005-0000-0000-0000123E0000}"/>
    <cellStyle name="Migliaia 42 3 2 5" xfId="3938" xr:uid="{00000000-0005-0000-0000-0000133E0000}"/>
    <cellStyle name="Migliaia 42 3 2 5 2" xfId="14387" xr:uid="{00000000-0005-0000-0000-0000143E0000}"/>
    <cellStyle name="Migliaia 42 3 2 5 2 2" xfId="20205" xr:uid="{00000000-0005-0000-0000-0000153E0000}"/>
    <cellStyle name="Migliaia 42 3 2 5 2 3" xfId="25507" xr:uid="{00000000-0005-0000-0000-0000163E0000}"/>
    <cellStyle name="Migliaia 42 3 2 5 3" xfId="17554" xr:uid="{00000000-0005-0000-0000-0000173E0000}"/>
    <cellStyle name="Migliaia 42 3 2 5 4" xfId="22856" xr:uid="{00000000-0005-0000-0000-0000183E0000}"/>
    <cellStyle name="Migliaia 42 3 2 6" xfId="3939" xr:uid="{00000000-0005-0000-0000-0000193E0000}"/>
    <cellStyle name="Migliaia 42 3 2 6 2" xfId="14388" xr:uid="{00000000-0005-0000-0000-00001A3E0000}"/>
    <cellStyle name="Migliaia 42 3 2 6 2 2" xfId="20206" xr:uid="{00000000-0005-0000-0000-00001B3E0000}"/>
    <cellStyle name="Migliaia 42 3 2 6 2 3" xfId="25508" xr:uid="{00000000-0005-0000-0000-00001C3E0000}"/>
    <cellStyle name="Migliaia 42 3 2 6 3" xfId="17555" xr:uid="{00000000-0005-0000-0000-00001D3E0000}"/>
    <cellStyle name="Migliaia 42 3 2 6 4" xfId="22857" xr:uid="{00000000-0005-0000-0000-00001E3E0000}"/>
    <cellStyle name="Migliaia 42 3 3" xfId="3940" xr:uid="{00000000-0005-0000-0000-00001F3E0000}"/>
    <cellStyle name="Migliaia 42 3 3 2" xfId="3941" xr:uid="{00000000-0005-0000-0000-0000203E0000}"/>
    <cellStyle name="Migliaia 42 3 3 2 2" xfId="14390" xr:uid="{00000000-0005-0000-0000-0000213E0000}"/>
    <cellStyle name="Migliaia 42 3 3 2 2 2" xfId="20208" xr:uid="{00000000-0005-0000-0000-0000223E0000}"/>
    <cellStyle name="Migliaia 42 3 3 2 2 3" xfId="25510" xr:uid="{00000000-0005-0000-0000-0000233E0000}"/>
    <cellStyle name="Migliaia 42 3 3 2 3" xfId="17557" xr:uid="{00000000-0005-0000-0000-0000243E0000}"/>
    <cellStyle name="Migliaia 42 3 3 2 4" xfId="22859" xr:uid="{00000000-0005-0000-0000-0000253E0000}"/>
    <cellStyle name="Migliaia 42 3 3 3" xfId="3942" xr:uid="{00000000-0005-0000-0000-0000263E0000}"/>
    <cellStyle name="Migliaia 42 3 3 3 2" xfId="14391" xr:uid="{00000000-0005-0000-0000-0000273E0000}"/>
    <cellStyle name="Migliaia 42 3 3 3 2 2" xfId="20209" xr:uid="{00000000-0005-0000-0000-0000283E0000}"/>
    <cellStyle name="Migliaia 42 3 3 3 2 3" xfId="25511" xr:uid="{00000000-0005-0000-0000-0000293E0000}"/>
    <cellStyle name="Migliaia 42 3 3 3 3" xfId="17558" xr:uid="{00000000-0005-0000-0000-00002A3E0000}"/>
    <cellStyle name="Migliaia 42 3 3 3 4" xfId="22860" xr:uid="{00000000-0005-0000-0000-00002B3E0000}"/>
    <cellStyle name="Migliaia 42 3 3 4" xfId="3943" xr:uid="{00000000-0005-0000-0000-00002C3E0000}"/>
    <cellStyle name="Migliaia 42 3 3 4 2" xfId="14392" xr:uid="{00000000-0005-0000-0000-00002D3E0000}"/>
    <cellStyle name="Migliaia 42 3 3 4 2 2" xfId="20210" xr:uid="{00000000-0005-0000-0000-00002E3E0000}"/>
    <cellStyle name="Migliaia 42 3 3 4 2 3" xfId="25512" xr:uid="{00000000-0005-0000-0000-00002F3E0000}"/>
    <cellStyle name="Migliaia 42 3 3 4 3" xfId="17559" xr:uid="{00000000-0005-0000-0000-0000303E0000}"/>
    <cellStyle name="Migliaia 42 3 3 4 4" xfId="22861" xr:uid="{00000000-0005-0000-0000-0000313E0000}"/>
    <cellStyle name="Migliaia 42 3 3 5" xfId="3944" xr:uid="{00000000-0005-0000-0000-0000323E0000}"/>
    <cellStyle name="Migliaia 42 3 3 5 2" xfId="14393" xr:uid="{00000000-0005-0000-0000-0000333E0000}"/>
    <cellStyle name="Migliaia 42 3 3 5 2 2" xfId="20211" xr:uid="{00000000-0005-0000-0000-0000343E0000}"/>
    <cellStyle name="Migliaia 42 3 3 5 2 3" xfId="25513" xr:uid="{00000000-0005-0000-0000-0000353E0000}"/>
    <cellStyle name="Migliaia 42 3 3 5 3" xfId="17560" xr:uid="{00000000-0005-0000-0000-0000363E0000}"/>
    <cellStyle name="Migliaia 42 3 3 5 4" xfId="22862" xr:uid="{00000000-0005-0000-0000-0000373E0000}"/>
    <cellStyle name="Migliaia 42 3 3 6" xfId="14389" xr:uid="{00000000-0005-0000-0000-0000383E0000}"/>
    <cellStyle name="Migliaia 42 3 3 6 2" xfId="20207" xr:uid="{00000000-0005-0000-0000-0000393E0000}"/>
    <cellStyle name="Migliaia 42 3 3 6 3" xfId="25509" xr:uid="{00000000-0005-0000-0000-00003A3E0000}"/>
    <cellStyle name="Migliaia 42 3 3 7" xfId="17556" xr:uid="{00000000-0005-0000-0000-00003B3E0000}"/>
    <cellStyle name="Migliaia 42 3 3 8" xfId="22858" xr:uid="{00000000-0005-0000-0000-00003C3E0000}"/>
    <cellStyle name="Migliaia 42 3 4" xfId="3945" xr:uid="{00000000-0005-0000-0000-00003D3E0000}"/>
    <cellStyle name="Migliaia 42 3 4 2" xfId="12221" xr:uid="{00000000-0005-0000-0000-00003E3E0000}"/>
    <cellStyle name="Migliaia 42 3 4 3" xfId="12222" xr:uid="{00000000-0005-0000-0000-00003F3E0000}"/>
    <cellStyle name="Migliaia 42 3 4 3 2" xfId="15714" xr:uid="{00000000-0005-0000-0000-0000403E0000}"/>
    <cellStyle name="Migliaia 42 3 4 3 2 2" xfId="21060" xr:uid="{00000000-0005-0000-0000-0000413E0000}"/>
    <cellStyle name="Migliaia 42 3 4 3 2 3" xfId="26362" xr:uid="{00000000-0005-0000-0000-0000423E0000}"/>
    <cellStyle name="Migliaia 42 3 4 3 3" xfId="18409" xr:uid="{00000000-0005-0000-0000-0000433E0000}"/>
    <cellStyle name="Migliaia 42 3 4 3 4" xfId="23711" xr:uid="{00000000-0005-0000-0000-0000443E0000}"/>
    <cellStyle name="Migliaia 42 3 4 4" xfId="14394" xr:uid="{00000000-0005-0000-0000-0000453E0000}"/>
    <cellStyle name="Migliaia 42 3 4 4 2" xfId="20212" xr:uid="{00000000-0005-0000-0000-0000463E0000}"/>
    <cellStyle name="Migliaia 42 3 4 4 3" xfId="25514" xr:uid="{00000000-0005-0000-0000-0000473E0000}"/>
    <cellStyle name="Migliaia 42 3 4 5" xfId="17561" xr:uid="{00000000-0005-0000-0000-0000483E0000}"/>
    <cellStyle name="Migliaia 42 3 4 6" xfId="22863" xr:uid="{00000000-0005-0000-0000-0000493E0000}"/>
    <cellStyle name="Migliaia 42 3 5" xfId="3946" xr:uid="{00000000-0005-0000-0000-00004A3E0000}"/>
    <cellStyle name="Migliaia 42 3 5 2" xfId="12223" xr:uid="{00000000-0005-0000-0000-00004B3E0000}"/>
    <cellStyle name="Migliaia 42 3 5 2 2" xfId="15715" xr:uid="{00000000-0005-0000-0000-00004C3E0000}"/>
    <cellStyle name="Migliaia 42 3 5 2 2 2" xfId="21061" xr:uid="{00000000-0005-0000-0000-00004D3E0000}"/>
    <cellStyle name="Migliaia 42 3 5 2 2 3" xfId="26363" xr:uid="{00000000-0005-0000-0000-00004E3E0000}"/>
    <cellStyle name="Migliaia 42 3 5 2 3" xfId="18410" xr:uid="{00000000-0005-0000-0000-00004F3E0000}"/>
    <cellStyle name="Migliaia 42 3 5 2 4" xfId="23712" xr:uid="{00000000-0005-0000-0000-0000503E0000}"/>
    <cellStyle name="Migliaia 42 3 5 3" xfId="14395" xr:uid="{00000000-0005-0000-0000-0000513E0000}"/>
    <cellStyle name="Migliaia 42 3 5 3 2" xfId="20213" xr:uid="{00000000-0005-0000-0000-0000523E0000}"/>
    <cellStyle name="Migliaia 42 3 5 3 3" xfId="25515" xr:uid="{00000000-0005-0000-0000-0000533E0000}"/>
    <cellStyle name="Migliaia 42 3 5 4" xfId="17562" xr:uid="{00000000-0005-0000-0000-0000543E0000}"/>
    <cellStyle name="Migliaia 42 3 5 5" xfId="22864" xr:uid="{00000000-0005-0000-0000-0000553E0000}"/>
    <cellStyle name="Migliaia 42 3 6" xfId="3947" xr:uid="{00000000-0005-0000-0000-0000563E0000}"/>
    <cellStyle name="Migliaia 42 3 6 2" xfId="14396" xr:uid="{00000000-0005-0000-0000-0000573E0000}"/>
    <cellStyle name="Migliaia 42 3 6 2 2" xfId="20214" xr:uid="{00000000-0005-0000-0000-0000583E0000}"/>
    <cellStyle name="Migliaia 42 3 6 2 3" xfId="25516" xr:uid="{00000000-0005-0000-0000-0000593E0000}"/>
    <cellStyle name="Migliaia 42 3 6 3" xfId="17563" xr:uid="{00000000-0005-0000-0000-00005A3E0000}"/>
    <cellStyle name="Migliaia 42 3 6 4" xfId="22865" xr:uid="{00000000-0005-0000-0000-00005B3E0000}"/>
    <cellStyle name="Migliaia 42 3 7" xfId="3948" xr:uid="{00000000-0005-0000-0000-00005C3E0000}"/>
    <cellStyle name="Migliaia 42 3 7 2" xfId="14397" xr:uid="{00000000-0005-0000-0000-00005D3E0000}"/>
    <cellStyle name="Migliaia 42 3 7 2 2" xfId="20215" xr:uid="{00000000-0005-0000-0000-00005E3E0000}"/>
    <cellStyle name="Migliaia 42 3 7 2 3" xfId="25517" xr:uid="{00000000-0005-0000-0000-00005F3E0000}"/>
    <cellStyle name="Migliaia 42 3 7 3" xfId="17564" xr:uid="{00000000-0005-0000-0000-0000603E0000}"/>
    <cellStyle name="Migliaia 42 3 7 4" xfId="22866" xr:uid="{00000000-0005-0000-0000-0000613E0000}"/>
    <cellStyle name="Migliaia 42 3 8" xfId="3949" xr:uid="{00000000-0005-0000-0000-0000623E0000}"/>
    <cellStyle name="Migliaia 42 3 8 2" xfId="14398" xr:uid="{00000000-0005-0000-0000-0000633E0000}"/>
    <cellStyle name="Migliaia 42 3 8 2 2" xfId="20216" xr:uid="{00000000-0005-0000-0000-0000643E0000}"/>
    <cellStyle name="Migliaia 42 3 8 2 3" xfId="25518" xr:uid="{00000000-0005-0000-0000-0000653E0000}"/>
    <cellStyle name="Migliaia 42 3 8 3" xfId="17565" xr:uid="{00000000-0005-0000-0000-0000663E0000}"/>
    <cellStyle name="Migliaia 42 3 8 4" xfId="22867" xr:uid="{00000000-0005-0000-0000-0000673E0000}"/>
    <cellStyle name="Migliaia 42 4" xfId="3950" xr:uid="{00000000-0005-0000-0000-0000683E0000}"/>
    <cellStyle name="Migliaia 42 4 2" xfId="3951" xr:uid="{00000000-0005-0000-0000-0000693E0000}"/>
    <cellStyle name="Migliaia 42 4 2 2" xfId="3952" xr:uid="{00000000-0005-0000-0000-00006A3E0000}"/>
    <cellStyle name="Migliaia 42 4 2 2 2" xfId="14399" xr:uid="{00000000-0005-0000-0000-00006B3E0000}"/>
    <cellStyle name="Migliaia 42 4 2 2 2 2" xfId="20217" xr:uid="{00000000-0005-0000-0000-00006C3E0000}"/>
    <cellStyle name="Migliaia 42 4 2 2 2 3" xfId="25519" xr:uid="{00000000-0005-0000-0000-00006D3E0000}"/>
    <cellStyle name="Migliaia 42 4 2 2 3" xfId="17566" xr:uid="{00000000-0005-0000-0000-00006E3E0000}"/>
    <cellStyle name="Migliaia 42 4 2 2 4" xfId="22868" xr:uid="{00000000-0005-0000-0000-00006F3E0000}"/>
    <cellStyle name="Migliaia 42 4 2 3" xfId="3953" xr:uid="{00000000-0005-0000-0000-0000703E0000}"/>
    <cellStyle name="Migliaia 42 4 2 3 2" xfId="14400" xr:uid="{00000000-0005-0000-0000-0000713E0000}"/>
    <cellStyle name="Migliaia 42 4 2 3 2 2" xfId="20218" xr:uid="{00000000-0005-0000-0000-0000723E0000}"/>
    <cellStyle name="Migliaia 42 4 2 3 2 3" xfId="25520" xr:uid="{00000000-0005-0000-0000-0000733E0000}"/>
    <cellStyle name="Migliaia 42 4 2 3 3" xfId="17567" xr:uid="{00000000-0005-0000-0000-0000743E0000}"/>
    <cellStyle name="Migliaia 42 4 2 3 4" xfId="22869" xr:uid="{00000000-0005-0000-0000-0000753E0000}"/>
    <cellStyle name="Migliaia 42 4 3" xfId="3954" xr:uid="{00000000-0005-0000-0000-0000763E0000}"/>
    <cellStyle name="Migliaia 42 4 3 2" xfId="14401" xr:uid="{00000000-0005-0000-0000-0000773E0000}"/>
    <cellStyle name="Migliaia 42 4 3 2 2" xfId="20219" xr:uid="{00000000-0005-0000-0000-0000783E0000}"/>
    <cellStyle name="Migliaia 42 4 3 2 3" xfId="25521" xr:uid="{00000000-0005-0000-0000-0000793E0000}"/>
    <cellStyle name="Migliaia 42 4 3 3" xfId="17568" xr:uid="{00000000-0005-0000-0000-00007A3E0000}"/>
    <cellStyle name="Migliaia 42 4 3 4" xfId="22870" xr:uid="{00000000-0005-0000-0000-00007B3E0000}"/>
    <cellStyle name="Migliaia 42 4 4" xfId="3955" xr:uid="{00000000-0005-0000-0000-00007C3E0000}"/>
    <cellStyle name="Migliaia 42 4 4 2" xfId="14402" xr:uid="{00000000-0005-0000-0000-00007D3E0000}"/>
    <cellStyle name="Migliaia 42 4 4 2 2" xfId="20220" xr:uid="{00000000-0005-0000-0000-00007E3E0000}"/>
    <cellStyle name="Migliaia 42 4 4 2 3" xfId="25522" xr:uid="{00000000-0005-0000-0000-00007F3E0000}"/>
    <cellStyle name="Migliaia 42 4 4 3" xfId="17569" xr:uid="{00000000-0005-0000-0000-0000803E0000}"/>
    <cellStyle name="Migliaia 42 4 4 4" xfId="22871" xr:uid="{00000000-0005-0000-0000-0000813E0000}"/>
    <cellStyle name="Migliaia 42 4 5" xfId="3956" xr:uid="{00000000-0005-0000-0000-0000823E0000}"/>
    <cellStyle name="Migliaia 42 4 5 2" xfId="14403" xr:uid="{00000000-0005-0000-0000-0000833E0000}"/>
    <cellStyle name="Migliaia 42 4 5 2 2" xfId="20221" xr:uid="{00000000-0005-0000-0000-0000843E0000}"/>
    <cellStyle name="Migliaia 42 4 5 2 3" xfId="25523" xr:uid="{00000000-0005-0000-0000-0000853E0000}"/>
    <cellStyle name="Migliaia 42 4 5 3" xfId="17570" xr:uid="{00000000-0005-0000-0000-0000863E0000}"/>
    <cellStyle name="Migliaia 42 4 5 4" xfId="22872" xr:uid="{00000000-0005-0000-0000-0000873E0000}"/>
    <cellStyle name="Migliaia 42 4 6" xfId="3957" xr:uid="{00000000-0005-0000-0000-0000883E0000}"/>
    <cellStyle name="Migliaia 42 4 6 2" xfId="14404" xr:uid="{00000000-0005-0000-0000-0000893E0000}"/>
    <cellStyle name="Migliaia 42 4 6 2 2" xfId="20222" xr:uid="{00000000-0005-0000-0000-00008A3E0000}"/>
    <cellStyle name="Migliaia 42 4 6 2 3" xfId="25524" xr:uid="{00000000-0005-0000-0000-00008B3E0000}"/>
    <cellStyle name="Migliaia 42 4 6 3" xfId="17571" xr:uid="{00000000-0005-0000-0000-00008C3E0000}"/>
    <cellStyle name="Migliaia 42 4 6 4" xfId="22873" xr:uid="{00000000-0005-0000-0000-00008D3E0000}"/>
    <cellStyle name="Migliaia 42 4 7" xfId="3958" xr:uid="{00000000-0005-0000-0000-00008E3E0000}"/>
    <cellStyle name="Migliaia 42 4 7 2" xfId="14405" xr:uid="{00000000-0005-0000-0000-00008F3E0000}"/>
    <cellStyle name="Migliaia 42 4 7 2 2" xfId="20223" xr:uid="{00000000-0005-0000-0000-0000903E0000}"/>
    <cellStyle name="Migliaia 42 4 7 2 3" xfId="25525" xr:uid="{00000000-0005-0000-0000-0000913E0000}"/>
    <cellStyle name="Migliaia 42 4 7 3" xfId="17572" xr:uid="{00000000-0005-0000-0000-0000923E0000}"/>
    <cellStyle name="Migliaia 42 4 7 4" xfId="22874" xr:uid="{00000000-0005-0000-0000-0000933E0000}"/>
    <cellStyle name="Migliaia 42 5" xfId="3959" xr:uid="{00000000-0005-0000-0000-0000943E0000}"/>
    <cellStyle name="Migliaia 42 5 2" xfId="3960" xr:uid="{00000000-0005-0000-0000-0000953E0000}"/>
    <cellStyle name="Migliaia 42 5 2 2" xfId="14406" xr:uid="{00000000-0005-0000-0000-0000963E0000}"/>
    <cellStyle name="Migliaia 42 5 2 2 2" xfId="20224" xr:uid="{00000000-0005-0000-0000-0000973E0000}"/>
    <cellStyle name="Migliaia 42 5 2 2 3" xfId="25526" xr:uid="{00000000-0005-0000-0000-0000983E0000}"/>
    <cellStyle name="Migliaia 42 5 2 3" xfId="17573" xr:uid="{00000000-0005-0000-0000-0000993E0000}"/>
    <cellStyle name="Migliaia 42 5 2 4" xfId="22875" xr:uid="{00000000-0005-0000-0000-00009A3E0000}"/>
    <cellStyle name="Migliaia 42 5 3" xfId="3961" xr:uid="{00000000-0005-0000-0000-00009B3E0000}"/>
    <cellStyle name="Migliaia 42 5 3 2" xfId="14407" xr:uid="{00000000-0005-0000-0000-00009C3E0000}"/>
    <cellStyle name="Migliaia 42 5 3 2 2" xfId="20225" xr:uid="{00000000-0005-0000-0000-00009D3E0000}"/>
    <cellStyle name="Migliaia 42 5 3 2 3" xfId="25527" xr:uid="{00000000-0005-0000-0000-00009E3E0000}"/>
    <cellStyle name="Migliaia 42 5 3 3" xfId="17574" xr:uid="{00000000-0005-0000-0000-00009F3E0000}"/>
    <cellStyle name="Migliaia 42 5 3 4" xfId="22876" xr:uid="{00000000-0005-0000-0000-0000A03E0000}"/>
    <cellStyle name="Migliaia 42 5 4" xfId="3962" xr:uid="{00000000-0005-0000-0000-0000A13E0000}"/>
    <cellStyle name="Migliaia 42 5 4 2" xfId="14408" xr:uid="{00000000-0005-0000-0000-0000A23E0000}"/>
    <cellStyle name="Migliaia 42 5 4 2 2" xfId="20226" xr:uid="{00000000-0005-0000-0000-0000A33E0000}"/>
    <cellStyle name="Migliaia 42 5 4 2 3" xfId="25528" xr:uid="{00000000-0005-0000-0000-0000A43E0000}"/>
    <cellStyle name="Migliaia 42 5 4 3" xfId="17575" xr:uid="{00000000-0005-0000-0000-0000A53E0000}"/>
    <cellStyle name="Migliaia 42 5 4 4" xfId="22877" xr:uid="{00000000-0005-0000-0000-0000A63E0000}"/>
    <cellStyle name="Migliaia 42 5 5" xfId="3963" xr:uid="{00000000-0005-0000-0000-0000A73E0000}"/>
    <cellStyle name="Migliaia 42 5 5 2" xfId="14409" xr:uid="{00000000-0005-0000-0000-0000A83E0000}"/>
    <cellStyle name="Migliaia 42 5 5 2 2" xfId="20227" xr:uid="{00000000-0005-0000-0000-0000A93E0000}"/>
    <cellStyle name="Migliaia 42 5 5 2 3" xfId="25529" xr:uid="{00000000-0005-0000-0000-0000AA3E0000}"/>
    <cellStyle name="Migliaia 42 5 5 3" xfId="17576" xr:uid="{00000000-0005-0000-0000-0000AB3E0000}"/>
    <cellStyle name="Migliaia 42 5 5 4" xfId="22878" xr:uid="{00000000-0005-0000-0000-0000AC3E0000}"/>
    <cellStyle name="Migliaia 42 5 6" xfId="3964" xr:uid="{00000000-0005-0000-0000-0000AD3E0000}"/>
    <cellStyle name="Migliaia 42 5 6 2" xfId="14410" xr:uid="{00000000-0005-0000-0000-0000AE3E0000}"/>
    <cellStyle name="Migliaia 42 5 6 2 2" xfId="20228" xr:uid="{00000000-0005-0000-0000-0000AF3E0000}"/>
    <cellStyle name="Migliaia 42 5 6 2 3" xfId="25530" xr:uid="{00000000-0005-0000-0000-0000B03E0000}"/>
    <cellStyle name="Migliaia 42 5 6 3" xfId="17577" xr:uid="{00000000-0005-0000-0000-0000B13E0000}"/>
    <cellStyle name="Migliaia 42 5 6 4" xfId="22879" xr:uid="{00000000-0005-0000-0000-0000B23E0000}"/>
    <cellStyle name="Migliaia 42 6" xfId="3965" xr:uid="{00000000-0005-0000-0000-0000B33E0000}"/>
    <cellStyle name="Migliaia 42 6 2" xfId="12224" xr:uid="{00000000-0005-0000-0000-0000B43E0000}"/>
    <cellStyle name="Migliaia 42 6 3" xfId="12225" xr:uid="{00000000-0005-0000-0000-0000B53E0000}"/>
    <cellStyle name="Migliaia 42 6 3 2" xfId="15716" xr:uid="{00000000-0005-0000-0000-0000B63E0000}"/>
    <cellStyle name="Migliaia 42 6 3 2 2" xfId="21062" xr:uid="{00000000-0005-0000-0000-0000B73E0000}"/>
    <cellStyle name="Migliaia 42 6 3 2 3" xfId="26364" xr:uid="{00000000-0005-0000-0000-0000B83E0000}"/>
    <cellStyle name="Migliaia 42 6 3 3" xfId="18411" xr:uid="{00000000-0005-0000-0000-0000B93E0000}"/>
    <cellStyle name="Migliaia 42 6 3 4" xfId="23713" xr:uid="{00000000-0005-0000-0000-0000BA3E0000}"/>
    <cellStyle name="Migliaia 42 6 4" xfId="14411" xr:uid="{00000000-0005-0000-0000-0000BB3E0000}"/>
    <cellStyle name="Migliaia 42 6 4 2" xfId="20229" xr:uid="{00000000-0005-0000-0000-0000BC3E0000}"/>
    <cellStyle name="Migliaia 42 6 4 3" xfId="25531" xr:uid="{00000000-0005-0000-0000-0000BD3E0000}"/>
    <cellStyle name="Migliaia 42 6 5" xfId="17578" xr:uid="{00000000-0005-0000-0000-0000BE3E0000}"/>
    <cellStyle name="Migliaia 42 6 6" xfId="22880" xr:uid="{00000000-0005-0000-0000-0000BF3E0000}"/>
    <cellStyle name="Migliaia 42 7" xfId="3966" xr:uid="{00000000-0005-0000-0000-0000C03E0000}"/>
    <cellStyle name="Migliaia 42 7 2" xfId="12226" xr:uid="{00000000-0005-0000-0000-0000C13E0000}"/>
    <cellStyle name="Migliaia 42 7 2 2" xfId="15717" xr:uid="{00000000-0005-0000-0000-0000C23E0000}"/>
    <cellStyle name="Migliaia 42 7 2 2 2" xfId="21063" xr:uid="{00000000-0005-0000-0000-0000C33E0000}"/>
    <cellStyle name="Migliaia 42 7 2 2 3" xfId="26365" xr:uid="{00000000-0005-0000-0000-0000C43E0000}"/>
    <cellStyle name="Migliaia 42 7 2 3" xfId="18412" xr:uid="{00000000-0005-0000-0000-0000C53E0000}"/>
    <cellStyle name="Migliaia 42 7 2 4" xfId="23714" xr:uid="{00000000-0005-0000-0000-0000C63E0000}"/>
    <cellStyle name="Migliaia 42 7 3" xfId="14412" xr:uid="{00000000-0005-0000-0000-0000C73E0000}"/>
    <cellStyle name="Migliaia 42 7 3 2" xfId="20230" xr:uid="{00000000-0005-0000-0000-0000C83E0000}"/>
    <cellStyle name="Migliaia 42 7 3 3" xfId="25532" xr:uid="{00000000-0005-0000-0000-0000C93E0000}"/>
    <cellStyle name="Migliaia 42 7 4" xfId="17579" xr:uid="{00000000-0005-0000-0000-0000CA3E0000}"/>
    <cellStyle name="Migliaia 42 7 5" xfId="22881" xr:uid="{00000000-0005-0000-0000-0000CB3E0000}"/>
    <cellStyle name="Migliaia 42 8" xfId="3967" xr:uid="{00000000-0005-0000-0000-0000CC3E0000}"/>
    <cellStyle name="Migliaia 42 8 2" xfId="12227" xr:uid="{00000000-0005-0000-0000-0000CD3E0000}"/>
    <cellStyle name="Migliaia 42 8 2 2" xfId="15718" xr:uid="{00000000-0005-0000-0000-0000CE3E0000}"/>
    <cellStyle name="Migliaia 42 8 2 2 2" xfId="21064" xr:uid="{00000000-0005-0000-0000-0000CF3E0000}"/>
    <cellStyle name="Migliaia 42 8 2 2 3" xfId="26366" xr:uid="{00000000-0005-0000-0000-0000D03E0000}"/>
    <cellStyle name="Migliaia 42 8 2 3" xfId="18413" xr:uid="{00000000-0005-0000-0000-0000D13E0000}"/>
    <cellStyle name="Migliaia 42 8 2 4" xfId="23715" xr:uid="{00000000-0005-0000-0000-0000D23E0000}"/>
    <cellStyle name="Migliaia 42 8 3" xfId="14413" xr:uid="{00000000-0005-0000-0000-0000D33E0000}"/>
    <cellStyle name="Migliaia 42 8 3 2" xfId="20231" xr:uid="{00000000-0005-0000-0000-0000D43E0000}"/>
    <cellStyle name="Migliaia 42 8 3 3" xfId="25533" xr:uid="{00000000-0005-0000-0000-0000D53E0000}"/>
    <cellStyle name="Migliaia 42 8 4" xfId="17580" xr:uid="{00000000-0005-0000-0000-0000D63E0000}"/>
    <cellStyle name="Migliaia 42 8 5" xfId="22882" xr:uid="{00000000-0005-0000-0000-0000D73E0000}"/>
    <cellStyle name="Migliaia 42 9" xfId="3968" xr:uid="{00000000-0005-0000-0000-0000D83E0000}"/>
    <cellStyle name="Migliaia 42 9 2" xfId="14414" xr:uid="{00000000-0005-0000-0000-0000D93E0000}"/>
    <cellStyle name="Migliaia 42 9 2 2" xfId="20232" xr:uid="{00000000-0005-0000-0000-0000DA3E0000}"/>
    <cellStyle name="Migliaia 42 9 2 3" xfId="25534" xr:uid="{00000000-0005-0000-0000-0000DB3E0000}"/>
    <cellStyle name="Migliaia 42 9 3" xfId="17581" xr:uid="{00000000-0005-0000-0000-0000DC3E0000}"/>
    <cellStyle name="Migliaia 42 9 4" xfId="22883" xr:uid="{00000000-0005-0000-0000-0000DD3E0000}"/>
    <cellStyle name="Migliaia 43" xfId="324" xr:uid="{00000000-0005-0000-0000-0000DE3E0000}"/>
    <cellStyle name="Migliaia 43 10" xfId="14415" xr:uid="{00000000-0005-0000-0000-0000DF3E0000}"/>
    <cellStyle name="Migliaia 43 10 2" xfId="20233" xr:uid="{00000000-0005-0000-0000-0000E03E0000}"/>
    <cellStyle name="Migliaia 43 10 3" xfId="25535" xr:uid="{00000000-0005-0000-0000-0000E13E0000}"/>
    <cellStyle name="Migliaia 43 11" xfId="17582" xr:uid="{00000000-0005-0000-0000-0000E23E0000}"/>
    <cellStyle name="Migliaia 43 12" xfId="22884" xr:uid="{00000000-0005-0000-0000-0000E33E0000}"/>
    <cellStyle name="Migliaia 43 13" xfId="3969" xr:uid="{00000000-0005-0000-0000-0000E43E0000}"/>
    <cellStyle name="Migliaia 43 2" xfId="325" xr:uid="{00000000-0005-0000-0000-0000E53E0000}"/>
    <cellStyle name="Migliaia 43 2 2" xfId="3971" xr:uid="{00000000-0005-0000-0000-0000E63E0000}"/>
    <cellStyle name="Migliaia 43 2 2 2" xfId="3972" xr:uid="{00000000-0005-0000-0000-0000E73E0000}"/>
    <cellStyle name="Migliaia 43 2 2 2 2" xfId="14416" xr:uid="{00000000-0005-0000-0000-0000E83E0000}"/>
    <cellStyle name="Migliaia 43 2 2 2 2 2" xfId="20234" xr:uid="{00000000-0005-0000-0000-0000E93E0000}"/>
    <cellStyle name="Migliaia 43 2 2 2 2 3" xfId="25536" xr:uid="{00000000-0005-0000-0000-0000EA3E0000}"/>
    <cellStyle name="Migliaia 43 2 2 2 3" xfId="17583" xr:uid="{00000000-0005-0000-0000-0000EB3E0000}"/>
    <cellStyle name="Migliaia 43 2 2 2 4" xfId="22885" xr:uid="{00000000-0005-0000-0000-0000EC3E0000}"/>
    <cellStyle name="Migliaia 43 2 2 3" xfId="12228" xr:uid="{00000000-0005-0000-0000-0000ED3E0000}"/>
    <cellStyle name="Migliaia 43 2 2 3 2" xfId="15719" xr:uid="{00000000-0005-0000-0000-0000EE3E0000}"/>
    <cellStyle name="Migliaia 43 2 2 3 2 2" xfId="21065" xr:uid="{00000000-0005-0000-0000-0000EF3E0000}"/>
    <cellStyle name="Migliaia 43 2 2 3 2 3" xfId="26367" xr:uid="{00000000-0005-0000-0000-0000F03E0000}"/>
    <cellStyle name="Migliaia 43 2 2 3 3" xfId="18414" xr:uid="{00000000-0005-0000-0000-0000F13E0000}"/>
    <cellStyle name="Migliaia 43 2 2 3 4" xfId="23716" xr:uid="{00000000-0005-0000-0000-0000F23E0000}"/>
    <cellStyle name="Migliaia 43 2 3" xfId="3973" xr:uid="{00000000-0005-0000-0000-0000F33E0000}"/>
    <cellStyle name="Migliaia 43 2 3 2" xfId="12229" xr:uid="{00000000-0005-0000-0000-0000F43E0000}"/>
    <cellStyle name="Migliaia 43 2 3 2 2" xfId="15720" xr:uid="{00000000-0005-0000-0000-0000F53E0000}"/>
    <cellStyle name="Migliaia 43 2 3 2 2 2" xfId="21066" xr:uid="{00000000-0005-0000-0000-0000F63E0000}"/>
    <cellStyle name="Migliaia 43 2 3 2 2 3" xfId="26368" xr:uid="{00000000-0005-0000-0000-0000F73E0000}"/>
    <cellStyle name="Migliaia 43 2 3 2 3" xfId="18415" xr:uid="{00000000-0005-0000-0000-0000F83E0000}"/>
    <cellStyle name="Migliaia 43 2 3 2 4" xfId="23717" xr:uid="{00000000-0005-0000-0000-0000F93E0000}"/>
    <cellStyle name="Migliaia 43 2 3 3" xfId="14417" xr:uid="{00000000-0005-0000-0000-0000FA3E0000}"/>
    <cellStyle name="Migliaia 43 2 3 3 2" xfId="20235" xr:uid="{00000000-0005-0000-0000-0000FB3E0000}"/>
    <cellStyle name="Migliaia 43 2 3 3 3" xfId="25537" xr:uid="{00000000-0005-0000-0000-0000FC3E0000}"/>
    <cellStyle name="Migliaia 43 2 3 4" xfId="17584" xr:uid="{00000000-0005-0000-0000-0000FD3E0000}"/>
    <cellStyle name="Migliaia 43 2 3 5" xfId="22886" xr:uid="{00000000-0005-0000-0000-0000FE3E0000}"/>
    <cellStyle name="Migliaia 43 2 4" xfId="3974" xr:uid="{00000000-0005-0000-0000-0000FF3E0000}"/>
    <cellStyle name="Migliaia 43 2 4 2" xfId="14418" xr:uid="{00000000-0005-0000-0000-0000003F0000}"/>
    <cellStyle name="Migliaia 43 2 4 2 2" xfId="20236" xr:uid="{00000000-0005-0000-0000-0000013F0000}"/>
    <cellStyle name="Migliaia 43 2 4 2 3" xfId="25538" xr:uid="{00000000-0005-0000-0000-0000023F0000}"/>
    <cellStyle name="Migliaia 43 2 4 3" xfId="17585" xr:uid="{00000000-0005-0000-0000-0000033F0000}"/>
    <cellStyle name="Migliaia 43 2 4 4" xfId="22887" xr:uid="{00000000-0005-0000-0000-0000043F0000}"/>
    <cellStyle name="Migliaia 43 2 5" xfId="3975" xr:uid="{00000000-0005-0000-0000-0000053F0000}"/>
    <cellStyle name="Migliaia 43 2 5 2" xfId="14419" xr:uid="{00000000-0005-0000-0000-0000063F0000}"/>
    <cellStyle name="Migliaia 43 2 5 2 2" xfId="20237" xr:uid="{00000000-0005-0000-0000-0000073F0000}"/>
    <cellStyle name="Migliaia 43 2 5 2 3" xfId="25539" xr:uid="{00000000-0005-0000-0000-0000083F0000}"/>
    <cellStyle name="Migliaia 43 2 5 3" xfId="17586" xr:uid="{00000000-0005-0000-0000-0000093F0000}"/>
    <cellStyle name="Migliaia 43 2 5 4" xfId="22888" xr:uid="{00000000-0005-0000-0000-00000A3F0000}"/>
    <cellStyle name="Migliaia 43 2 6" xfId="3976" xr:uid="{00000000-0005-0000-0000-00000B3F0000}"/>
    <cellStyle name="Migliaia 43 2 6 2" xfId="14420" xr:uid="{00000000-0005-0000-0000-00000C3F0000}"/>
    <cellStyle name="Migliaia 43 2 6 2 2" xfId="20238" xr:uid="{00000000-0005-0000-0000-00000D3F0000}"/>
    <cellStyle name="Migliaia 43 2 6 2 3" xfId="25540" xr:uid="{00000000-0005-0000-0000-00000E3F0000}"/>
    <cellStyle name="Migliaia 43 2 6 3" xfId="17587" xr:uid="{00000000-0005-0000-0000-00000F3F0000}"/>
    <cellStyle name="Migliaia 43 2 6 4" xfId="22889" xr:uid="{00000000-0005-0000-0000-0000103F0000}"/>
    <cellStyle name="Migliaia 43 2 7" xfId="3970" xr:uid="{00000000-0005-0000-0000-0000113F0000}"/>
    <cellStyle name="Migliaia 43 3" xfId="3977" xr:uid="{00000000-0005-0000-0000-0000123F0000}"/>
    <cellStyle name="Migliaia 43 3 2" xfId="3978" xr:uid="{00000000-0005-0000-0000-0000133F0000}"/>
    <cellStyle name="Migliaia 43 3 2 2" xfId="3979" xr:uid="{00000000-0005-0000-0000-0000143F0000}"/>
    <cellStyle name="Migliaia 43 3 2 2 2" xfId="3980" xr:uid="{00000000-0005-0000-0000-0000153F0000}"/>
    <cellStyle name="Migliaia 43 3 2 2 2 2" xfId="14421" xr:uid="{00000000-0005-0000-0000-0000163F0000}"/>
    <cellStyle name="Migliaia 43 3 2 2 2 2 2" xfId="20239" xr:uid="{00000000-0005-0000-0000-0000173F0000}"/>
    <cellStyle name="Migliaia 43 3 2 2 2 2 3" xfId="25541" xr:uid="{00000000-0005-0000-0000-0000183F0000}"/>
    <cellStyle name="Migliaia 43 3 2 2 2 3" xfId="17588" xr:uid="{00000000-0005-0000-0000-0000193F0000}"/>
    <cellStyle name="Migliaia 43 3 2 2 2 4" xfId="22890" xr:uid="{00000000-0005-0000-0000-00001A3F0000}"/>
    <cellStyle name="Migliaia 43 3 2 3" xfId="3981" xr:uid="{00000000-0005-0000-0000-00001B3F0000}"/>
    <cellStyle name="Migliaia 43 3 2 3 2" xfId="14422" xr:uid="{00000000-0005-0000-0000-00001C3F0000}"/>
    <cellStyle name="Migliaia 43 3 2 3 2 2" xfId="20240" xr:uid="{00000000-0005-0000-0000-00001D3F0000}"/>
    <cellStyle name="Migliaia 43 3 2 3 2 3" xfId="25542" xr:uid="{00000000-0005-0000-0000-00001E3F0000}"/>
    <cellStyle name="Migliaia 43 3 2 3 3" xfId="17589" xr:uid="{00000000-0005-0000-0000-00001F3F0000}"/>
    <cellStyle name="Migliaia 43 3 2 3 4" xfId="22891" xr:uid="{00000000-0005-0000-0000-0000203F0000}"/>
    <cellStyle name="Migliaia 43 3 2 4" xfId="3982" xr:uid="{00000000-0005-0000-0000-0000213F0000}"/>
    <cellStyle name="Migliaia 43 3 2 4 2" xfId="14423" xr:uid="{00000000-0005-0000-0000-0000223F0000}"/>
    <cellStyle name="Migliaia 43 3 2 4 2 2" xfId="20241" xr:uid="{00000000-0005-0000-0000-0000233F0000}"/>
    <cellStyle name="Migliaia 43 3 2 4 2 3" xfId="25543" xr:uid="{00000000-0005-0000-0000-0000243F0000}"/>
    <cellStyle name="Migliaia 43 3 2 4 3" xfId="17590" xr:uid="{00000000-0005-0000-0000-0000253F0000}"/>
    <cellStyle name="Migliaia 43 3 2 4 4" xfId="22892" xr:uid="{00000000-0005-0000-0000-0000263F0000}"/>
    <cellStyle name="Migliaia 43 3 2 5" xfId="3983" xr:uid="{00000000-0005-0000-0000-0000273F0000}"/>
    <cellStyle name="Migliaia 43 3 2 5 2" xfId="14424" xr:uid="{00000000-0005-0000-0000-0000283F0000}"/>
    <cellStyle name="Migliaia 43 3 2 5 2 2" xfId="20242" xr:uid="{00000000-0005-0000-0000-0000293F0000}"/>
    <cellStyle name="Migliaia 43 3 2 5 2 3" xfId="25544" xr:uid="{00000000-0005-0000-0000-00002A3F0000}"/>
    <cellStyle name="Migliaia 43 3 2 5 3" xfId="17591" xr:uid="{00000000-0005-0000-0000-00002B3F0000}"/>
    <cellStyle name="Migliaia 43 3 2 5 4" xfId="22893" xr:uid="{00000000-0005-0000-0000-00002C3F0000}"/>
    <cellStyle name="Migliaia 43 3 2 6" xfId="3984" xr:uid="{00000000-0005-0000-0000-00002D3F0000}"/>
    <cellStyle name="Migliaia 43 3 2 6 2" xfId="14425" xr:uid="{00000000-0005-0000-0000-00002E3F0000}"/>
    <cellStyle name="Migliaia 43 3 2 6 2 2" xfId="20243" xr:uid="{00000000-0005-0000-0000-00002F3F0000}"/>
    <cellStyle name="Migliaia 43 3 2 6 2 3" xfId="25545" xr:uid="{00000000-0005-0000-0000-0000303F0000}"/>
    <cellStyle name="Migliaia 43 3 2 6 3" xfId="17592" xr:uid="{00000000-0005-0000-0000-0000313F0000}"/>
    <cellStyle name="Migliaia 43 3 2 6 4" xfId="22894" xr:uid="{00000000-0005-0000-0000-0000323F0000}"/>
    <cellStyle name="Migliaia 43 3 3" xfId="3985" xr:uid="{00000000-0005-0000-0000-0000333F0000}"/>
    <cellStyle name="Migliaia 43 3 3 2" xfId="3986" xr:uid="{00000000-0005-0000-0000-0000343F0000}"/>
    <cellStyle name="Migliaia 43 3 3 2 2" xfId="14427" xr:uid="{00000000-0005-0000-0000-0000353F0000}"/>
    <cellStyle name="Migliaia 43 3 3 2 2 2" xfId="20245" xr:uid="{00000000-0005-0000-0000-0000363F0000}"/>
    <cellStyle name="Migliaia 43 3 3 2 2 3" xfId="25547" xr:uid="{00000000-0005-0000-0000-0000373F0000}"/>
    <cellStyle name="Migliaia 43 3 3 2 3" xfId="17594" xr:uid="{00000000-0005-0000-0000-0000383F0000}"/>
    <cellStyle name="Migliaia 43 3 3 2 4" xfId="22896" xr:uid="{00000000-0005-0000-0000-0000393F0000}"/>
    <cellStyle name="Migliaia 43 3 3 3" xfId="3987" xr:uid="{00000000-0005-0000-0000-00003A3F0000}"/>
    <cellStyle name="Migliaia 43 3 3 3 2" xfId="14428" xr:uid="{00000000-0005-0000-0000-00003B3F0000}"/>
    <cellStyle name="Migliaia 43 3 3 3 2 2" xfId="20246" xr:uid="{00000000-0005-0000-0000-00003C3F0000}"/>
    <cellStyle name="Migliaia 43 3 3 3 2 3" xfId="25548" xr:uid="{00000000-0005-0000-0000-00003D3F0000}"/>
    <cellStyle name="Migliaia 43 3 3 3 3" xfId="17595" xr:uid="{00000000-0005-0000-0000-00003E3F0000}"/>
    <cellStyle name="Migliaia 43 3 3 3 4" xfId="22897" xr:uid="{00000000-0005-0000-0000-00003F3F0000}"/>
    <cellStyle name="Migliaia 43 3 3 4" xfId="3988" xr:uid="{00000000-0005-0000-0000-0000403F0000}"/>
    <cellStyle name="Migliaia 43 3 3 4 2" xfId="14429" xr:uid="{00000000-0005-0000-0000-0000413F0000}"/>
    <cellStyle name="Migliaia 43 3 3 4 2 2" xfId="20247" xr:uid="{00000000-0005-0000-0000-0000423F0000}"/>
    <cellStyle name="Migliaia 43 3 3 4 2 3" xfId="25549" xr:uid="{00000000-0005-0000-0000-0000433F0000}"/>
    <cellStyle name="Migliaia 43 3 3 4 3" xfId="17596" xr:uid="{00000000-0005-0000-0000-0000443F0000}"/>
    <cellStyle name="Migliaia 43 3 3 4 4" xfId="22898" xr:uid="{00000000-0005-0000-0000-0000453F0000}"/>
    <cellStyle name="Migliaia 43 3 3 5" xfId="3989" xr:uid="{00000000-0005-0000-0000-0000463F0000}"/>
    <cellStyle name="Migliaia 43 3 3 5 2" xfId="14430" xr:uid="{00000000-0005-0000-0000-0000473F0000}"/>
    <cellStyle name="Migliaia 43 3 3 5 2 2" xfId="20248" xr:uid="{00000000-0005-0000-0000-0000483F0000}"/>
    <cellStyle name="Migliaia 43 3 3 5 2 3" xfId="25550" xr:uid="{00000000-0005-0000-0000-0000493F0000}"/>
    <cellStyle name="Migliaia 43 3 3 5 3" xfId="17597" xr:uid="{00000000-0005-0000-0000-00004A3F0000}"/>
    <cellStyle name="Migliaia 43 3 3 5 4" xfId="22899" xr:uid="{00000000-0005-0000-0000-00004B3F0000}"/>
    <cellStyle name="Migliaia 43 3 3 6" xfId="14426" xr:uid="{00000000-0005-0000-0000-00004C3F0000}"/>
    <cellStyle name="Migliaia 43 3 3 6 2" xfId="20244" xr:uid="{00000000-0005-0000-0000-00004D3F0000}"/>
    <cellStyle name="Migliaia 43 3 3 6 3" xfId="25546" xr:uid="{00000000-0005-0000-0000-00004E3F0000}"/>
    <cellStyle name="Migliaia 43 3 3 7" xfId="17593" xr:uid="{00000000-0005-0000-0000-00004F3F0000}"/>
    <cellStyle name="Migliaia 43 3 3 8" xfId="22895" xr:uid="{00000000-0005-0000-0000-0000503F0000}"/>
    <cellStyle name="Migliaia 43 3 4" xfId="3990" xr:uid="{00000000-0005-0000-0000-0000513F0000}"/>
    <cellStyle name="Migliaia 43 3 4 2" xfId="12230" xr:uid="{00000000-0005-0000-0000-0000523F0000}"/>
    <cellStyle name="Migliaia 43 3 4 3" xfId="12231" xr:uid="{00000000-0005-0000-0000-0000533F0000}"/>
    <cellStyle name="Migliaia 43 3 4 3 2" xfId="15721" xr:uid="{00000000-0005-0000-0000-0000543F0000}"/>
    <cellStyle name="Migliaia 43 3 4 3 2 2" xfId="21067" xr:uid="{00000000-0005-0000-0000-0000553F0000}"/>
    <cellStyle name="Migliaia 43 3 4 3 2 3" xfId="26369" xr:uid="{00000000-0005-0000-0000-0000563F0000}"/>
    <cellStyle name="Migliaia 43 3 4 3 3" xfId="18416" xr:uid="{00000000-0005-0000-0000-0000573F0000}"/>
    <cellStyle name="Migliaia 43 3 4 3 4" xfId="23718" xr:uid="{00000000-0005-0000-0000-0000583F0000}"/>
    <cellStyle name="Migliaia 43 3 4 4" xfId="14431" xr:uid="{00000000-0005-0000-0000-0000593F0000}"/>
    <cellStyle name="Migliaia 43 3 4 4 2" xfId="20249" xr:uid="{00000000-0005-0000-0000-00005A3F0000}"/>
    <cellStyle name="Migliaia 43 3 4 4 3" xfId="25551" xr:uid="{00000000-0005-0000-0000-00005B3F0000}"/>
    <cellStyle name="Migliaia 43 3 4 5" xfId="17598" xr:uid="{00000000-0005-0000-0000-00005C3F0000}"/>
    <cellStyle name="Migliaia 43 3 4 6" xfId="22900" xr:uid="{00000000-0005-0000-0000-00005D3F0000}"/>
    <cellStyle name="Migliaia 43 3 5" xfId="3991" xr:uid="{00000000-0005-0000-0000-00005E3F0000}"/>
    <cellStyle name="Migliaia 43 3 5 2" xfId="12232" xr:uid="{00000000-0005-0000-0000-00005F3F0000}"/>
    <cellStyle name="Migliaia 43 3 5 2 2" xfId="15722" xr:uid="{00000000-0005-0000-0000-0000603F0000}"/>
    <cellStyle name="Migliaia 43 3 5 2 2 2" xfId="21068" xr:uid="{00000000-0005-0000-0000-0000613F0000}"/>
    <cellStyle name="Migliaia 43 3 5 2 2 3" xfId="26370" xr:uid="{00000000-0005-0000-0000-0000623F0000}"/>
    <cellStyle name="Migliaia 43 3 5 2 3" xfId="18417" xr:uid="{00000000-0005-0000-0000-0000633F0000}"/>
    <cellStyle name="Migliaia 43 3 5 2 4" xfId="23719" xr:uid="{00000000-0005-0000-0000-0000643F0000}"/>
    <cellStyle name="Migliaia 43 3 5 3" xfId="14432" xr:uid="{00000000-0005-0000-0000-0000653F0000}"/>
    <cellStyle name="Migliaia 43 3 5 3 2" xfId="20250" xr:uid="{00000000-0005-0000-0000-0000663F0000}"/>
    <cellStyle name="Migliaia 43 3 5 3 3" xfId="25552" xr:uid="{00000000-0005-0000-0000-0000673F0000}"/>
    <cellStyle name="Migliaia 43 3 5 4" xfId="17599" xr:uid="{00000000-0005-0000-0000-0000683F0000}"/>
    <cellStyle name="Migliaia 43 3 5 5" xfId="22901" xr:uid="{00000000-0005-0000-0000-0000693F0000}"/>
    <cellStyle name="Migliaia 43 3 6" xfId="3992" xr:uid="{00000000-0005-0000-0000-00006A3F0000}"/>
    <cellStyle name="Migliaia 43 3 6 2" xfId="14433" xr:uid="{00000000-0005-0000-0000-00006B3F0000}"/>
    <cellStyle name="Migliaia 43 3 6 2 2" xfId="20251" xr:uid="{00000000-0005-0000-0000-00006C3F0000}"/>
    <cellStyle name="Migliaia 43 3 6 2 3" xfId="25553" xr:uid="{00000000-0005-0000-0000-00006D3F0000}"/>
    <cellStyle name="Migliaia 43 3 6 3" xfId="17600" xr:uid="{00000000-0005-0000-0000-00006E3F0000}"/>
    <cellStyle name="Migliaia 43 3 6 4" xfId="22902" xr:uid="{00000000-0005-0000-0000-00006F3F0000}"/>
    <cellStyle name="Migliaia 43 3 7" xfId="3993" xr:uid="{00000000-0005-0000-0000-0000703F0000}"/>
    <cellStyle name="Migliaia 43 3 7 2" xfId="14434" xr:uid="{00000000-0005-0000-0000-0000713F0000}"/>
    <cellStyle name="Migliaia 43 3 7 2 2" xfId="20252" xr:uid="{00000000-0005-0000-0000-0000723F0000}"/>
    <cellStyle name="Migliaia 43 3 7 2 3" xfId="25554" xr:uid="{00000000-0005-0000-0000-0000733F0000}"/>
    <cellStyle name="Migliaia 43 3 7 3" xfId="17601" xr:uid="{00000000-0005-0000-0000-0000743F0000}"/>
    <cellStyle name="Migliaia 43 3 7 4" xfId="22903" xr:uid="{00000000-0005-0000-0000-0000753F0000}"/>
    <cellStyle name="Migliaia 43 3 8" xfId="3994" xr:uid="{00000000-0005-0000-0000-0000763F0000}"/>
    <cellStyle name="Migliaia 43 3 8 2" xfId="14435" xr:uid="{00000000-0005-0000-0000-0000773F0000}"/>
    <cellStyle name="Migliaia 43 3 8 2 2" xfId="20253" xr:uid="{00000000-0005-0000-0000-0000783F0000}"/>
    <cellStyle name="Migliaia 43 3 8 2 3" xfId="25555" xr:uid="{00000000-0005-0000-0000-0000793F0000}"/>
    <cellStyle name="Migliaia 43 3 8 3" xfId="17602" xr:uid="{00000000-0005-0000-0000-00007A3F0000}"/>
    <cellStyle name="Migliaia 43 3 8 4" xfId="22904" xr:uid="{00000000-0005-0000-0000-00007B3F0000}"/>
    <cellStyle name="Migliaia 43 4" xfId="3995" xr:uid="{00000000-0005-0000-0000-00007C3F0000}"/>
    <cellStyle name="Migliaia 43 4 2" xfId="3996" xr:uid="{00000000-0005-0000-0000-00007D3F0000}"/>
    <cellStyle name="Migliaia 43 4 2 2" xfId="3997" xr:uid="{00000000-0005-0000-0000-00007E3F0000}"/>
    <cellStyle name="Migliaia 43 4 2 2 2" xfId="14436" xr:uid="{00000000-0005-0000-0000-00007F3F0000}"/>
    <cellStyle name="Migliaia 43 4 2 2 2 2" xfId="20254" xr:uid="{00000000-0005-0000-0000-0000803F0000}"/>
    <cellStyle name="Migliaia 43 4 2 2 2 3" xfId="25556" xr:uid="{00000000-0005-0000-0000-0000813F0000}"/>
    <cellStyle name="Migliaia 43 4 2 2 3" xfId="17603" xr:uid="{00000000-0005-0000-0000-0000823F0000}"/>
    <cellStyle name="Migliaia 43 4 2 2 4" xfId="22905" xr:uid="{00000000-0005-0000-0000-0000833F0000}"/>
    <cellStyle name="Migliaia 43 4 2 3" xfId="3998" xr:uid="{00000000-0005-0000-0000-0000843F0000}"/>
    <cellStyle name="Migliaia 43 4 2 3 2" xfId="14437" xr:uid="{00000000-0005-0000-0000-0000853F0000}"/>
    <cellStyle name="Migliaia 43 4 2 3 2 2" xfId="20255" xr:uid="{00000000-0005-0000-0000-0000863F0000}"/>
    <cellStyle name="Migliaia 43 4 2 3 2 3" xfId="25557" xr:uid="{00000000-0005-0000-0000-0000873F0000}"/>
    <cellStyle name="Migliaia 43 4 2 3 3" xfId="17604" xr:uid="{00000000-0005-0000-0000-0000883F0000}"/>
    <cellStyle name="Migliaia 43 4 2 3 4" xfId="22906" xr:uid="{00000000-0005-0000-0000-0000893F0000}"/>
    <cellStyle name="Migliaia 43 4 3" xfId="3999" xr:uid="{00000000-0005-0000-0000-00008A3F0000}"/>
    <cellStyle name="Migliaia 43 4 3 2" xfId="14438" xr:uid="{00000000-0005-0000-0000-00008B3F0000}"/>
    <cellStyle name="Migliaia 43 4 3 2 2" xfId="20256" xr:uid="{00000000-0005-0000-0000-00008C3F0000}"/>
    <cellStyle name="Migliaia 43 4 3 2 3" xfId="25558" xr:uid="{00000000-0005-0000-0000-00008D3F0000}"/>
    <cellStyle name="Migliaia 43 4 3 3" xfId="17605" xr:uid="{00000000-0005-0000-0000-00008E3F0000}"/>
    <cellStyle name="Migliaia 43 4 3 4" xfId="22907" xr:uid="{00000000-0005-0000-0000-00008F3F0000}"/>
    <cellStyle name="Migliaia 43 4 4" xfId="4000" xr:uid="{00000000-0005-0000-0000-0000903F0000}"/>
    <cellStyle name="Migliaia 43 4 4 2" xfId="14439" xr:uid="{00000000-0005-0000-0000-0000913F0000}"/>
    <cellStyle name="Migliaia 43 4 4 2 2" xfId="20257" xr:uid="{00000000-0005-0000-0000-0000923F0000}"/>
    <cellStyle name="Migliaia 43 4 4 2 3" xfId="25559" xr:uid="{00000000-0005-0000-0000-0000933F0000}"/>
    <cellStyle name="Migliaia 43 4 4 3" xfId="17606" xr:uid="{00000000-0005-0000-0000-0000943F0000}"/>
    <cellStyle name="Migliaia 43 4 4 4" xfId="22908" xr:uid="{00000000-0005-0000-0000-0000953F0000}"/>
    <cellStyle name="Migliaia 43 4 5" xfId="4001" xr:uid="{00000000-0005-0000-0000-0000963F0000}"/>
    <cellStyle name="Migliaia 43 4 5 2" xfId="14440" xr:uid="{00000000-0005-0000-0000-0000973F0000}"/>
    <cellStyle name="Migliaia 43 4 5 2 2" xfId="20258" xr:uid="{00000000-0005-0000-0000-0000983F0000}"/>
    <cellStyle name="Migliaia 43 4 5 2 3" xfId="25560" xr:uid="{00000000-0005-0000-0000-0000993F0000}"/>
    <cellStyle name="Migliaia 43 4 5 3" xfId="17607" xr:uid="{00000000-0005-0000-0000-00009A3F0000}"/>
    <cellStyle name="Migliaia 43 4 5 4" xfId="22909" xr:uid="{00000000-0005-0000-0000-00009B3F0000}"/>
    <cellStyle name="Migliaia 43 4 6" xfId="4002" xr:uid="{00000000-0005-0000-0000-00009C3F0000}"/>
    <cellStyle name="Migliaia 43 4 6 2" xfId="14441" xr:uid="{00000000-0005-0000-0000-00009D3F0000}"/>
    <cellStyle name="Migliaia 43 4 6 2 2" xfId="20259" xr:uid="{00000000-0005-0000-0000-00009E3F0000}"/>
    <cellStyle name="Migliaia 43 4 6 2 3" xfId="25561" xr:uid="{00000000-0005-0000-0000-00009F3F0000}"/>
    <cellStyle name="Migliaia 43 4 6 3" xfId="17608" xr:uid="{00000000-0005-0000-0000-0000A03F0000}"/>
    <cellStyle name="Migliaia 43 4 6 4" xfId="22910" xr:uid="{00000000-0005-0000-0000-0000A13F0000}"/>
    <cellStyle name="Migliaia 43 4 7" xfId="4003" xr:uid="{00000000-0005-0000-0000-0000A23F0000}"/>
    <cellStyle name="Migliaia 43 4 7 2" xfId="14442" xr:uid="{00000000-0005-0000-0000-0000A33F0000}"/>
    <cellStyle name="Migliaia 43 4 7 2 2" xfId="20260" xr:uid="{00000000-0005-0000-0000-0000A43F0000}"/>
    <cellStyle name="Migliaia 43 4 7 2 3" xfId="25562" xr:uid="{00000000-0005-0000-0000-0000A53F0000}"/>
    <cellStyle name="Migliaia 43 4 7 3" xfId="17609" xr:uid="{00000000-0005-0000-0000-0000A63F0000}"/>
    <cellStyle name="Migliaia 43 4 7 4" xfId="22911" xr:uid="{00000000-0005-0000-0000-0000A73F0000}"/>
    <cellStyle name="Migliaia 43 5" xfId="4004" xr:uid="{00000000-0005-0000-0000-0000A83F0000}"/>
    <cellStyle name="Migliaia 43 5 2" xfId="4005" xr:uid="{00000000-0005-0000-0000-0000A93F0000}"/>
    <cellStyle name="Migliaia 43 5 2 2" xfId="14443" xr:uid="{00000000-0005-0000-0000-0000AA3F0000}"/>
    <cellStyle name="Migliaia 43 5 2 2 2" xfId="20261" xr:uid="{00000000-0005-0000-0000-0000AB3F0000}"/>
    <cellStyle name="Migliaia 43 5 2 2 3" xfId="25563" xr:uid="{00000000-0005-0000-0000-0000AC3F0000}"/>
    <cellStyle name="Migliaia 43 5 2 3" xfId="17610" xr:uid="{00000000-0005-0000-0000-0000AD3F0000}"/>
    <cellStyle name="Migliaia 43 5 2 4" xfId="22912" xr:uid="{00000000-0005-0000-0000-0000AE3F0000}"/>
    <cellStyle name="Migliaia 43 5 3" xfId="4006" xr:uid="{00000000-0005-0000-0000-0000AF3F0000}"/>
    <cellStyle name="Migliaia 43 5 3 2" xfId="14444" xr:uid="{00000000-0005-0000-0000-0000B03F0000}"/>
    <cellStyle name="Migliaia 43 5 3 2 2" xfId="20262" xr:uid="{00000000-0005-0000-0000-0000B13F0000}"/>
    <cellStyle name="Migliaia 43 5 3 2 3" xfId="25564" xr:uid="{00000000-0005-0000-0000-0000B23F0000}"/>
    <cellStyle name="Migliaia 43 5 3 3" xfId="17611" xr:uid="{00000000-0005-0000-0000-0000B33F0000}"/>
    <cellStyle name="Migliaia 43 5 3 4" xfId="22913" xr:uid="{00000000-0005-0000-0000-0000B43F0000}"/>
    <cellStyle name="Migliaia 43 5 4" xfId="4007" xr:uid="{00000000-0005-0000-0000-0000B53F0000}"/>
    <cellStyle name="Migliaia 43 5 4 2" xfId="14445" xr:uid="{00000000-0005-0000-0000-0000B63F0000}"/>
    <cellStyle name="Migliaia 43 5 4 2 2" xfId="20263" xr:uid="{00000000-0005-0000-0000-0000B73F0000}"/>
    <cellStyle name="Migliaia 43 5 4 2 3" xfId="25565" xr:uid="{00000000-0005-0000-0000-0000B83F0000}"/>
    <cellStyle name="Migliaia 43 5 4 3" xfId="17612" xr:uid="{00000000-0005-0000-0000-0000B93F0000}"/>
    <cellStyle name="Migliaia 43 5 4 4" xfId="22914" xr:uid="{00000000-0005-0000-0000-0000BA3F0000}"/>
    <cellStyle name="Migliaia 43 5 5" xfId="4008" xr:uid="{00000000-0005-0000-0000-0000BB3F0000}"/>
    <cellStyle name="Migliaia 43 5 5 2" xfId="14446" xr:uid="{00000000-0005-0000-0000-0000BC3F0000}"/>
    <cellStyle name="Migliaia 43 5 5 2 2" xfId="20264" xr:uid="{00000000-0005-0000-0000-0000BD3F0000}"/>
    <cellStyle name="Migliaia 43 5 5 2 3" xfId="25566" xr:uid="{00000000-0005-0000-0000-0000BE3F0000}"/>
    <cellStyle name="Migliaia 43 5 5 3" xfId="17613" xr:uid="{00000000-0005-0000-0000-0000BF3F0000}"/>
    <cellStyle name="Migliaia 43 5 5 4" xfId="22915" xr:uid="{00000000-0005-0000-0000-0000C03F0000}"/>
    <cellStyle name="Migliaia 43 5 6" xfId="4009" xr:uid="{00000000-0005-0000-0000-0000C13F0000}"/>
    <cellStyle name="Migliaia 43 5 6 2" xfId="14447" xr:uid="{00000000-0005-0000-0000-0000C23F0000}"/>
    <cellStyle name="Migliaia 43 5 6 2 2" xfId="20265" xr:uid="{00000000-0005-0000-0000-0000C33F0000}"/>
    <cellStyle name="Migliaia 43 5 6 2 3" xfId="25567" xr:uid="{00000000-0005-0000-0000-0000C43F0000}"/>
    <cellStyle name="Migliaia 43 5 6 3" xfId="17614" xr:uid="{00000000-0005-0000-0000-0000C53F0000}"/>
    <cellStyle name="Migliaia 43 5 6 4" xfId="22916" xr:uid="{00000000-0005-0000-0000-0000C63F0000}"/>
    <cellStyle name="Migliaia 43 6" xfId="4010" xr:uid="{00000000-0005-0000-0000-0000C73F0000}"/>
    <cellStyle name="Migliaia 43 6 2" xfId="12233" xr:uid="{00000000-0005-0000-0000-0000C83F0000}"/>
    <cellStyle name="Migliaia 43 6 3" xfId="12234" xr:uid="{00000000-0005-0000-0000-0000C93F0000}"/>
    <cellStyle name="Migliaia 43 6 3 2" xfId="15723" xr:uid="{00000000-0005-0000-0000-0000CA3F0000}"/>
    <cellStyle name="Migliaia 43 6 3 2 2" xfId="21069" xr:uid="{00000000-0005-0000-0000-0000CB3F0000}"/>
    <cellStyle name="Migliaia 43 6 3 2 3" xfId="26371" xr:uid="{00000000-0005-0000-0000-0000CC3F0000}"/>
    <cellStyle name="Migliaia 43 6 3 3" xfId="18418" xr:uid="{00000000-0005-0000-0000-0000CD3F0000}"/>
    <cellStyle name="Migliaia 43 6 3 4" xfId="23720" xr:uid="{00000000-0005-0000-0000-0000CE3F0000}"/>
    <cellStyle name="Migliaia 43 6 4" xfId="14448" xr:uid="{00000000-0005-0000-0000-0000CF3F0000}"/>
    <cellStyle name="Migliaia 43 6 4 2" xfId="20266" xr:uid="{00000000-0005-0000-0000-0000D03F0000}"/>
    <cellStyle name="Migliaia 43 6 4 3" xfId="25568" xr:uid="{00000000-0005-0000-0000-0000D13F0000}"/>
    <cellStyle name="Migliaia 43 6 5" xfId="17615" xr:uid="{00000000-0005-0000-0000-0000D23F0000}"/>
    <cellStyle name="Migliaia 43 6 6" xfId="22917" xr:uid="{00000000-0005-0000-0000-0000D33F0000}"/>
    <cellStyle name="Migliaia 43 7" xfId="4011" xr:uid="{00000000-0005-0000-0000-0000D43F0000}"/>
    <cellStyle name="Migliaia 43 7 2" xfId="12235" xr:uid="{00000000-0005-0000-0000-0000D53F0000}"/>
    <cellStyle name="Migliaia 43 7 2 2" xfId="15724" xr:uid="{00000000-0005-0000-0000-0000D63F0000}"/>
    <cellStyle name="Migliaia 43 7 2 2 2" xfId="21070" xr:uid="{00000000-0005-0000-0000-0000D73F0000}"/>
    <cellStyle name="Migliaia 43 7 2 2 3" xfId="26372" xr:uid="{00000000-0005-0000-0000-0000D83F0000}"/>
    <cellStyle name="Migliaia 43 7 2 3" xfId="18419" xr:uid="{00000000-0005-0000-0000-0000D93F0000}"/>
    <cellStyle name="Migliaia 43 7 2 4" xfId="23721" xr:uid="{00000000-0005-0000-0000-0000DA3F0000}"/>
    <cellStyle name="Migliaia 43 7 3" xfId="14449" xr:uid="{00000000-0005-0000-0000-0000DB3F0000}"/>
    <cellStyle name="Migliaia 43 7 3 2" xfId="20267" xr:uid="{00000000-0005-0000-0000-0000DC3F0000}"/>
    <cellStyle name="Migliaia 43 7 3 3" xfId="25569" xr:uid="{00000000-0005-0000-0000-0000DD3F0000}"/>
    <cellStyle name="Migliaia 43 7 4" xfId="17616" xr:uid="{00000000-0005-0000-0000-0000DE3F0000}"/>
    <cellStyle name="Migliaia 43 7 5" xfId="22918" xr:uid="{00000000-0005-0000-0000-0000DF3F0000}"/>
    <cellStyle name="Migliaia 43 8" xfId="4012" xr:uid="{00000000-0005-0000-0000-0000E03F0000}"/>
    <cellStyle name="Migliaia 43 8 2" xfId="12236" xr:uid="{00000000-0005-0000-0000-0000E13F0000}"/>
    <cellStyle name="Migliaia 43 8 2 2" xfId="15725" xr:uid="{00000000-0005-0000-0000-0000E23F0000}"/>
    <cellStyle name="Migliaia 43 8 2 2 2" xfId="21071" xr:uid="{00000000-0005-0000-0000-0000E33F0000}"/>
    <cellStyle name="Migliaia 43 8 2 2 3" xfId="26373" xr:uid="{00000000-0005-0000-0000-0000E43F0000}"/>
    <cellStyle name="Migliaia 43 8 2 3" xfId="18420" xr:uid="{00000000-0005-0000-0000-0000E53F0000}"/>
    <cellStyle name="Migliaia 43 8 2 4" xfId="23722" xr:uid="{00000000-0005-0000-0000-0000E63F0000}"/>
    <cellStyle name="Migliaia 43 8 3" xfId="14450" xr:uid="{00000000-0005-0000-0000-0000E73F0000}"/>
    <cellStyle name="Migliaia 43 8 3 2" xfId="20268" xr:uid="{00000000-0005-0000-0000-0000E83F0000}"/>
    <cellStyle name="Migliaia 43 8 3 3" xfId="25570" xr:uid="{00000000-0005-0000-0000-0000E93F0000}"/>
    <cellStyle name="Migliaia 43 8 4" xfId="17617" xr:uid="{00000000-0005-0000-0000-0000EA3F0000}"/>
    <cellStyle name="Migliaia 43 8 5" xfId="22919" xr:uid="{00000000-0005-0000-0000-0000EB3F0000}"/>
    <cellStyle name="Migliaia 43 9" xfId="4013" xr:uid="{00000000-0005-0000-0000-0000EC3F0000}"/>
    <cellStyle name="Migliaia 43 9 2" xfId="14451" xr:uid="{00000000-0005-0000-0000-0000ED3F0000}"/>
    <cellStyle name="Migliaia 43 9 2 2" xfId="20269" xr:uid="{00000000-0005-0000-0000-0000EE3F0000}"/>
    <cellStyle name="Migliaia 43 9 2 3" xfId="25571" xr:uid="{00000000-0005-0000-0000-0000EF3F0000}"/>
    <cellStyle name="Migliaia 43 9 3" xfId="17618" xr:uid="{00000000-0005-0000-0000-0000F03F0000}"/>
    <cellStyle name="Migliaia 43 9 4" xfId="22920" xr:uid="{00000000-0005-0000-0000-0000F13F0000}"/>
    <cellStyle name="Migliaia 44" xfId="326" xr:uid="{00000000-0005-0000-0000-0000F23F0000}"/>
    <cellStyle name="Migliaia 44 10" xfId="14452" xr:uid="{00000000-0005-0000-0000-0000F33F0000}"/>
    <cellStyle name="Migliaia 44 10 2" xfId="20270" xr:uid="{00000000-0005-0000-0000-0000F43F0000}"/>
    <cellStyle name="Migliaia 44 10 3" xfId="25572" xr:uid="{00000000-0005-0000-0000-0000F53F0000}"/>
    <cellStyle name="Migliaia 44 11" xfId="17619" xr:uid="{00000000-0005-0000-0000-0000F63F0000}"/>
    <cellStyle name="Migliaia 44 12" xfId="22921" xr:uid="{00000000-0005-0000-0000-0000F73F0000}"/>
    <cellStyle name="Migliaia 44 13" xfId="4014" xr:uid="{00000000-0005-0000-0000-0000F83F0000}"/>
    <cellStyle name="Migliaia 44 2" xfId="327" xr:uid="{00000000-0005-0000-0000-0000F93F0000}"/>
    <cellStyle name="Migliaia 44 2 2" xfId="4016" xr:uid="{00000000-0005-0000-0000-0000FA3F0000}"/>
    <cellStyle name="Migliaia 44 2 2 2" xfId="4017" xr:uid="{00000000-0005-0000-0000-0000FB3F0000}"/>
    <cellStyle name="Migliaia 44 2 2 2 2" xfId="14453" xr:uid="{00000000-0005-0000-0000-0000FC3F0000}"/>
    <cellStyle name="Migliaia 44 2 2 2 2 2" xfId="20271" xr:uid="{00000000-0005-0000-0000-0000FD3F0000}"/>
    <cellStyle name="Migliaia 44 2 2 2 2 3" xfId="25573" xr:uid="{00000000-0005-0000-0000-0000FE3F0000}"/>
    <cellStyle name="Migliaia 44 2 2 2 3" xfId="17620" xr:uid="{00000000-0005-0000-0000-0000FF3F0000}"/>
    <cellStyle name="Migliaia 44 2 2 2 4" xfId="22922" xr:uid="{00000000-0005-0000-0000-000000400000}"/>
    <cellStyle name="Migliaia 44 2 2 3" xfId="12237" xr:uid="{00000000-0005-0000-0000-000001400000}"/>
    <cellStyle name="Migliaia 44 2 2 3 2" xfId="15726" xr:uid="{00000000-0005-0000-0000-000002400000}"/>
    <cellStyle name="Migliaia 44 2 2 3 2 2" xfId="21072" xr:uid="{00000000-0005-0000-0000-000003400000}"/>
    <cellStyle name="Migliaia 44 2 2 3 2 3" xfId="26374" xr:uid="{00000000-0005-0000-0000-000004400000}"/>
    <cellStyle name="Migliaia 44 2 2 3 3" xfId="18421" xr:uid="{00000000-0005-0000-0000-000005400000}"/>
    <cellStyle name="Migliaia 44 2 2 3 4" xfId="23723" xr:uid="{00000000-0005-0000-0000-000006400000}"/>
    <cellStyle name="Migliaia 44 2 3" xfId="4018" xr:uid="{00000000-0005-0000-0000-000007400000}"/>
    <cellStyle name="Migliaia 44 2 3 2" xfId="12238" xr:uid="{00000000-0005-0000-0000-000008400000}"/>
    <cellStyle name="Migliaia 44 2 3 2 2" xfId="15727" xr:uid="{00000000-0005-0000-0000-000009400000}"/>
    <cellStyle name="Migliaia 44 2 3 2 2 2" xfId="21073" xr:uid="{00000000-0005-0000-0000-00000A400000}"/>
    <cellStyle name="Migliaia 44 2 3 2 2 3" xfId="26375" xr:uid="{00000000-0005-0000-0000-00000B400000}"/>
    <cellStyle name="Migliaia 44 2 3 2 3" xfId="18422" xr:uid="{00000000-0005-0000-0000-00000C400000}"/>
    <cellStyle name="Migliaia 44 2 3 2 4" xfId="23724" xr:uid="{00000000-0005-0000-0000-00000D400000}"/>
    <cellStyle name="Migliaia 44 2 3 3" xfId="14454" xr:uid="{00000000-0005-0000-0000-00000E400000}"/>
    <cellStyle name="Migliaia 44 2 3 3 2" xfId="20272" xr:uid="{00000000-0005-0000-0000-00000F400000}"/>
    <cellStyle name="Migliaia 44 2 3 3 3" xfId="25574" xr:uid="{00000000-0005-0000-0000-000010400000}"/>
    <cellStyle name="Migliaia 44 2 3 4" xfId="17621" xr:uid="{00000000-0005-0000-0000-000011400000}"/>
    <cellStyle name="Migliaia 44 2 3 5" xfId="22923" xr:uid="{00000000-0005-0000-0000-000012400000}"/>
    <cellStyle name="Migliaia 44 2 4" xfId="4019" xr:uid="{00000000-0005-0000-0000-000013400000}"/>
    <cellStyle name="Migliaia 44 2 4 2" xfId="14455" xr:uid="{00000000-0005-0000-0000-000014400000}"/>
    <cellStyle name="Migliaia 44 2 4 2 2" xfId="20273" xr:uid="{00000000-0005-0000-0000-000015400000}"/>
    <cellStyle name="Migliaia 44 2 4 2 3" xfId="25575" xr:uid="{00000000-0005-0000-0000-000016400000}"/>
    <cellStyle name="Migliaia 44 2 4 3" xfId="17622" xr:uid="{00000000-0005-0000-0000-000017400000}"/>
    <cellStyle name="Migliaia 44 2 4 4" xfId="22924" xr:uid="{00000000-0005-0000-0000-000018400000}"/>
    <cellStyle name="Migliaia 44 2 5" xfId="4020" xr:uid="{00000000-0005-0000-0000-000019400000}"/>
    <cellStyle name="Migliaia 44 2 5 2" xfId="14456" xr:uid="{00000000-0005-0000-0000-00001A400000}"/>
    <cellStyle name="Migliaia 44 2 5 2 2" xfId="20274" xr:uid="{00000000-0005-0000-0000-00001B400000}"/>
    <cellStyle name="Migliaia 44 2 5 2 3" xfId="25576" xr:uid="{00000000-0005-0000-0000-00001C400000}"/>
    <cellStyle name="Migliaia 44 2 5 3" xfId="17623" xr:uid="{00000000-0005-0000-0000-00001D400000}"/>
    <cellStyle name="Migliaia 44 2 5 4" xfId="22925" xr:uid="{00000000-0005-0000-0000-00001E400000}"/>
    <cellStyle name="Migliaia 44 2 6" xfId="4021" xr:uid="{00000000-0005-0000-0000-00001F400000}"/>
    <cellStyle name="Migliaia 44 2 6 2" xfId="14457" xr:uid="{00000000-0005-0000-0000-000020400000}"/>
    <cellStyle name="Migliaia 44 2 6 2 2" xfId="20275" xr:uid="{00000000-0005-0000-0000-000021400000}"/>
    <cellStyle name="Migliaia 44 2 6 2 3" xfId="25577" xr:uid="{00000000-0005-0000-0000-000022400000}"/>
    <cellStyle name="Migliaia 44 2 6 3" xfId="17624" xr:uid="{00000000-0005-0000-0000-000023400000}"/>
    <cellStyle name="Migliaia 44 2 6 4" xfId="22926" xr:uid="{00000000-0005-0000-0000-000024400000}"/>
    <cellStyle name="Migliaia 44 2 7" xfId="4015" xr:uid="{00000000-0005-0000-0000-000025400000}"/>
    <cellStyle name="Migliaia 44 3" xfId="4022" xr:uid="{00000000-0005-0000-0000-000026400000}"/>
    <cellStyle name="Migliaia 44 3 2" xfId="4023" xr:uid="{00000000-0005-0000-0000-000027400000}"/>
    <cellStyle name="Migliaia 44 3 2 2" xfId="4024" xr:uid="{00000000-0005-0000-0000-000028400000}"/>
    <cellStyle name="Migliaia 44 3 2 2 2" xfId="4025" xr:uid="{00000000-0005-0000-0000-000029400000}"/>
    <cellStyle name="Migliaia 44 3 2 2 2 2" xfId="14458" xr:uid="{00000000-0005-0000-0000-00002A400000}"/>
    <cellStyle name="Migliaia 44 3 2 2 2 2 2" xfId="20276" xr:uid="{00000000-0005-0000-0000-00002B400000}"/>
    <cellStyle name="Migliaia 44 3 2 2 2 2 3" xfId="25578" xr:uid="{00000000-0005-0000-0000-00002C400000}"/>
    <cellStyle name="Migliaia 44 3 2 2 2 3" xfId="17625" xr:uid="{00000000-0005-0000-0000-00002D400000}"/>
    <cellStyle name="Migliaia 44 3 2 2 2 4" xfId="22927" xr:uid="{00000000-0005-0000-0000-00002E400000}"/>
    <cellStyle name="Migliaia 44 3 2 3" xfId="4026" xr:uid="{00000000-0005-0000-0000-00002F400000}"/>
    <cellStyle name="Migliaia 44 3 2 3 2" xfId="14459" xr:uid="{00000000-0005-0000-0000-000030400000}"/>
    <cellStyle name="Migliaia 44 3 2 3 2 2" xfId="20277" xr:uid="{00000000-0005-0000-0000-000031400000}"/>
    <cellStyle name="Migliaia 44 3 2 3 2 3" xfId="25579" xr:uid="{00000000-0005-0000-0000-000032400000}"/>
    <cellStyle name="Migliaia 44 3 2 3 3" xfId="17626" xr:uid="{00000000-0005-0000-0000-000033400000}"/>
    <cellStyle name="Migliaia 44 3 2 3 4" xfId="22928" xr:uid="{00000000-0005-0000-0000-000034400000}"/>
    <cellStyle name="Migliaia 44 3 2 4" xfId="4027" xr:uid="{00000000-0005-0000-0000-000035400000}"/>
    <cellStyle name="Migliaia 44 3 2 4 2" xfId="14460" xr:uid="{00000000-0005-0000-0000-000036400000}"/>
    <cellStyle name="Migliaia 44 3 2 4 2 2" xfId="20278" xr:uid="{00000000-0005-0000-0000-000037400000}"/>
    <cellStyle name="Migliaia 44 3 2 4 2 3" xfId="25580" xr:uid="{00000000-0005-0000-0000-000038400000}"/>
    <cellStyle name="Migliaia 44 3 2 4 3" xfId="17627" xr:uid="{00000000-0005-0000-0000-000039400000}"/>
    <cellStyle name="Migliaia 44 3 2 4 4" xfId="22929" xr:uid="{00000000-0005-0000-0000-00003A400000}"/>
    <cellStyle name="Migliaia 44 3 2 5" xfId="4028" xr:uid="{00000000-0005-0000-0000-00003B400000}"/>
    <cellStyle name="Migliaia 44 3 2 5 2" xfId="14461" xr:uid="{00000000-0005-0000-0000-00003C400000}"/>
    <cellStyle name="Migliaia 44 3 2 5 2 2" xfId="20279" xr:uid="{00000000-0005-0000-0000-00003D400000}"/>
    <cellStyle name="Migliaia 44 3 2 5 2 3" xfId="25581" xr:uid="{00000000-0005-0000-0000-00003E400000}"/>
    <cellStyle name="Migliaia 44 3 2 5 3" xfId="17628" xr:uid="{00000000-0005-0000-0000-00003F400000}"/>
    <cellStyle name="Migliaia 44 3 2 5 4" xfId="22930" xr:uid="{00000000-0005-0000-0000-000040400000}"/>
    <cellStyle name="Migliaia 44 3 2 6" xfId="4029" xr:uid="{00000000-0005-0000-0000-000041400000}"/>
    <cellStyle name="Migliaia 44 3 2 6 2" xfId="14462" xr:uid="{00000000-0005-0000-0000-000042400000}"/>
    <cellStyle name="Migliaia 44 3 2 6 2 2" xfId="20280" xr:uid="{00000000-0005-0000-0000-000043400000}"/>
    <cellStyle name="Migliaia 44 3 2 6 2 3" xfId="25582" xr:uid="{00000000-0005-0000-0000-000044400000}"/>
    <cellStyle name="Migliaia 44 3 2 6 3" xfId="17629" xr:uid="{00000000-0005-0000-0000-000045400000}"/>
    <cellStyle name="Migliaia 44 3 2 6 4" xfId="22931" xr:uid="{00000000-0005-0000-0000-000046400000}"/>
    <cellStyle name="Migliaia 44 3 3" xfId="4030" xr:uid="{00000000-0005-0000-0000-000047400000}"/>
    <cellStyle name="Migliaia 44 3 3 2" xfId="4031" xr:uid="{00000000-0005-0000-0000-000048400000}"/>
    <cellStyle name="Migliaia 44 3 3 2 2" xfId="14464" xr:uid="{00000000-0005-0000-0000-000049400000}"/>
    <cellStyle name="Migliaia 44 3 3 2 2 2" xfId="20282" xr:uid="{00000000-0005-0000-0000-00004A400000}"/>
    <cellStyle name="Migliaia 44 3 3 2 2 3" xfId="25584" xr:uid="{00000000-0005-0000-0000-00004B400000}"/>
    <cellStyle name="Migliaia 44 3 3 2 3" xfId="17631" xr:uid="{00000000-0005-0000-0000-00004C400000}"/>
    <cellStyle name="Migliaia 44 3 3 2 4" xfId="22933" xr:uid="{00000000-0005-0000-0000-00004D400000}"/>
    <cellStyle name="Migliaia 44 3 3 3" xfId="4032" xr:uid="{00000000-0005-0000-0000-00004E400000}"/>
    <cellStyle name="Migliaia 44 3 3 3 2" xfId="14465" xr:uid="{00000000-0005-0000-0000-00004F400000}"/>
    <cellStyle name="Migliaia 44 3 3 3 2 2" xfId="20283" xr:uid="{00000000-0005-0000-0000-000050400000}"/>
    <cellStyle name="Migliaia 44 3 3 3 2 3" xfId="25585" xr:uid="{00000000-0005-0000-0000-000051400000}"/>
    <cellStyle name="Migliaia 44 3 3 3 3" xfId="17632" xr:uid="{00000000-0005-0000-0000-000052400000}"/>
    <cellStyle name="Migliaia 44 3 3 3 4" xfId="22934" xr:uid="{00000000-0005-0000-0000-000053400000}"/>
    <cellStyle name="Migliaia 44 3 3 4" xfId="4033" xr:uid="{00000000-0005-0000-0000-000054400000}"/>
    <cellStyle name="Migliaia 44 3 3 4 2" xfId="14466" xr:uid="{00000000-0005-0000-0000-000055400000}"/>
    <cellStyle name="Migliaia 44 3 3 4 2 2" xfId="20284" xr:uid="{00000000-0005-0000-0000-000056400000}"/>
    <cellStyle name="Migliaia 44 3 3 4 2 3" xfId="25586" xr:uid="{00000000-0005-0000-0000-000057400000}"/>
    <cellStyle name="Migliaia 44 3 3 4 3" xfId="17633" xr:uid="{00000000-0005-0000-0000-000058400000}"/>
    <cellStyle name="Migliaia 44 3 3 4 4" xfId="22935" xr:uid="{00000000-0005-0000-0000-000059400000}"/>
    <cellStyle name="Migliaia 44 3 3 5" xfId="4034" xr:uid="{00000000-0005-0000-0000-00005A400000}"/>
    <cellStyle name="Migliaia 44 3 3 5 2" xfId="14467" xr:uid="{00000000-0005-0000-0000-00005B400000}"/>
    <cellStyle name="Migliaia 44 3 3 5 2 2" xfId="20285" xr:uid="{00000000-0005-0000-0000-00005C400000}"/>
    <cellStyle name="Migliaia 44 3 3 5 2 3" xfId="25587" xr:uid="{00000000-0005-0000-0000-00005D400000}"/>
    <cellStyle name="Migliaia 44 3 3 5 3" xfId="17634" xr:uid="{00000000-0005-0000-0000-00005E400000}"/>
    <cellStyle name="Migliaia 44 3 3 5 4" xfId="22936" xr:uid="{00000000-0005-0000-0000-00005F400000}"/>
    <cellStyle name="Migliaia 44 3 3 6" xfId="14463" xr:uid="{00000000-0005-0000-0000-000060400000}"/>
    <cellStyle name="Migliaia 44 3 3 6 2" xfId="20281" xr:uid="{00000000-0005-0000-0000-000061400000}"/>
    <cellStyle name="Migliaia 44 3 3 6 3" xfId="25583" xr:uid="{00000000-0005-0000-0000-000062400000}"/>
    <cellStyle name="Migliaia 44 3 3 7" xfId="17630" xr:uid="{00000000-0005-0000-0000-000063400000}"/>
    <cellStyle name="Migliaia 44 3 3 8" xfId="22932" xr:uid="{00000000-0005-0000-0000-000064400000}"/>
    <cellStyle name="Migliaia 44 3 4" xfId="4035" xr:uid="{00000000-0005-0000-0000-000065400000}"/>
    <cellStyle name="Migliaia 44 3 4 2" xfId="12239" xr:uid="{00000000-0005-0000-0000-000066400000}"/>
    <cellStyle name="Migliaia 44 3 4 3" xfId="12240" xr:uid="{00000000-0005-0000-0000-000067400000}"/>
    <cellStyle name="Migliaia 44 3 4 3 2" xfId="15728" xr:uid="{00000000-0005-0000-0000-000068400000}"/>
    <cellStyle name="Migliaia 44 3 4 3 2 2" xfId="21074" xr:uid="{00000000-0005-0000-0000-000069400000}"/>
    <cellStyle name="Migliaia 44 3 4 3 2 3" xfId="26376" xr:uid="{00000000-0005-0000-0000-00006A400000}"/>
    <cellStyle name="Migliaia 44 3 4 3 3" xfId="18423" xr:uid="{00000000-0005-0000-0000-00006B400000}"/>
    <cellStyle name="Migliaia 44 3 4 3 4" xfId="23725" xr:uid="{00000000-0005-0000-0000-00006C400000}"/>
    <cellStyle name="Migliaia 44 3 4 4" xfId="14468" xr:uid="{00000000-0005-0000-0000-00006D400000}"/>
    <cellStyle name="Migliaia 44 3 4 4 2" xfId="20286" xr:uid="{00000000-0005-0000-0000-00006E400000}"/>
    <cellStyle name="Migliaia 44 3 4 4 3" xfId="25588" xr:uid="{00000000-0005-0000-0000-00006F400000}"/>
    <cellStyle name="Migliaia 44 3 4 5" xfId="17635" xr:uid="{00000000-0005-0000-0000-000070400000}"/>
    <cellStyle name="Migliaia 44 3 4 6" xfId="22937" xr:uid="{00000000-0005-0000-0000-000071400000}"/>
    <cellStyle name="Migliaia 44 3 5" xfId="4036" xr:uid="{00000000-0005-0000-0000-000072400000}"/>
    <cellStyle name="Migliaia 44 3 5 2" xfId="12241" xr:uid="{00000000-0005-0000-0000-000073400000}"/>
    <cellStyle name="Migliaia 44 3 5 2 2" xfId="15729" xr:uid="{00000000-0005-0000-0000-000074400000}"/>
    <cellStyle name="Migliaia 44 3 5 2 2 2" xfId="21075" xr:uid="{00000000-0005-0000-0000-000075400000}"/>
    <cellStyle name="Migliaia 44 3 5 2 2 3" xfId="26377" xr:uid="{00000000-0005-0000-0000-000076400000}"/>
    <cellStyle name="Migliaia 44 3 5 2 3" xfId="18424" xr:uid="{00000000-0005-0000-0000-000077400000}"/>
    <cellStyle name="Migliaia 44 3 5 2 4" xfId="23726" xr:uid="{00000000-0005-0000-0000-000078400000}"/>
    <cellStyle name="Migliaia 44 3 5 3" xfId="14469" xr:uid="{00000000-0005-0000-0000-000079400000}"/>
    <cellStyle name="Migliaia 44 3 5 3 2" xfId="20287" xr:uid="{00000000-0005-0000-0000-00007A400000}"/>
    <cellStyle name="Migliaia 44 3 5 3 3" xfId="25589" xr:uid="{00000000-0005-0000-0000-00007B400000}"/>
    <cellStyle name="Migliaia 44 3 5 4" xfId="17636" xr:uid="{00000000-0005-0000-0000-00007C400000}"/>
    <cellStyle name="Migliaia 44 3 5 5" xfId="22938" xr:uid="{00000000-0005-0000-0000-00007D400000}"/>
    <cellStyle name="Migliaia 44 3 6" xfId="4037" xr:uid="{00000000-0005-0000-0000-00007E400000}"/>
    <cellStyle name="Migliaia 44 3 6 2" xfId="14470" xr:uid="{00000000-0005-0000-0000-00007F400000}"/>
    <cellStyle name="Migliaia 44 3 6 2 2" xfId="20288" xr:uid="{00000000-0005-0000-0000-000080400000}"/>
    <cellStyle name="Migliaia 44 3 6 2 3" xfId="25590" xr:uid="{00000000-0005-0000-0000-000081400000}"/>
    <cellStyle name="Migliaia 44 3 6 3" xfId="17637" xr:uid="{00000000-0005-0000-0000-000082400000}"/>
    <cellStyle name="Migliaia 44 3 6 4" xfId="22939" xr:uid="{00000000-0005-0000-0000-000083400000}"/>
    <cellStyle name="Migliaia 44 3 7" xfId="4038" xr:uid="{00000000-0005-0000-0000-000084400000}"/>
    <cellStyle name="Migliaia 44 3 7 2" xfId="14471" xr:uid="{00000000-0005-0000-0000-000085400000}"/>
    <cellStyle name="Migliaia 44 3 7 2 2" xfId="20289" xr:uid="{00000000-0005-0000-0000-000086400000}"/>
    <cellStyle name="Migliaia 44 3 7 2 3" xfId="25591" xr:uid="{00000000-0005-0000-0000-000087400000}"/>
    <cellStyle name="Migliaia 44 3 7 3" xfId="17638" xr:uid="{00000000-0005-0000-0000-000088400000}"/>
    <cellStyle name="Migliaia 44 3 7 4" xfId="22940" xr:uid="{00000000-0005-0000-0000-000089400000}"/>
    <cellStyle name="Migliaia 44 3 8" xfId="4039" xr:uid="{00000000-0005-0000-0000-00008A400000}"/>
    <cellStyle name="Migliaia 44 3 8 2" xfId="14472" xr:uid="{00000000-0005-0000-0000-00008B400000}"/>
    <cellStyle name="Migliaia 44 3 8 2 2" xfId="20290" xr:uid="{00000000-0005-0000-0000-00008C400000}"/>
    <cellStyle name="Migliaia 44 3 8 2 3" xfId="25592" xr:uid="{00000000-0005-0000-0000-00008D400000}"/>
    <cellStyle name="Migliaia 44 3 8 3" xfId="17639" xr:uid="{00000000-0005-0000-0000-00008E400000}"/>
    <cellStyle name="Migliaia 44 3 8 4" xfId="22941" xr:uid="{00000000-0005-0000-0000-00008F400000}"/>
    <cellStyle name="Migliaia 44 4" xfId="4040" xr:uid="{00000000-0005-0000-0000-000090400000}"/>
    <cellStyle name="Migliaia 44 4 2" xfId="4041" xr:uid="{00000000-0005-0000-0000-000091400000}"/>
    <cellStyle name="Migliaia 44 4 2 2" xfId="4042" xr:uid="{00000000-0005-0000-0000-000092400000}"/>
    <cellStyle name="Migliaia 44 4 2 2 2" xfId="14473" xr:uid="{00000000-0005-0000-0000-000093400000}"/>
    <cellStyle name="Migliaia 44 4 2 2 2 2" xfId="20291" xr:uid="{00000000-0005-0000-0000-000094400000}"/>
    <cellStyle name="Migliaia 44 4 2 2 2 3" xfId="25593" xr:uid="{00000000-0005-0000-0000-000095400000}"/>
    <cellStyle name="Migliaia 44 4 2 2 3" xfId="17640" xr:uid="{00000000-0005-0000-0000-000096400000}"/>
    <cellStyle name="Migliaia 44 4 2 2 4" xfId="22942" xr:uid="{00000000-0005-0000-0000-000097400000}"/>
    <cellStyle name="Migliaia 44 4 2 3" xfId="4043" xr:uid="{00000000-0005-0000-0000-000098400000}"/>
    <cellStyle name="Migliaia 44 4 2 3 2" xfId="14474" xr:uid="{00000000-0005-0000-0000-000099400000}"/>
    <cellStyle name="Migliaia 44 4 2 3 2 2" xfId="20292" xr:uid="{00000000-0005-0000-0000-00009A400000}"/>
    <cellStyle name="Migliaia 44 4 2 3 2 3" xfId="25594" xr:uid="{00000000-0005-0000-0000-00009B400000}"/>
    <cellStyle name="Migliaia 44 4 2 3 3" xfId="17641" xr:uid="{00000000-0005-0000-0000-00009C400000}"/>
    <cellStyle name="Migliaia 44 4 2 3 4" xfId="22943" xr:uid="{00000000-0005-0000-0000-00009D400000}"/>
    <cellStyle name="Migliaia 44 4 3" xfId="4044" xr:uid="{00000000-0005-0000-0000-00009E400000}"/>
    <cellStyle name="Migliaia 44 4 3 2" xfId="14475" xr:uid="{00000000-0005-0000-0000-00009F400000}"/>
    <cellStyle name="Migliaia 44 4 3 2 2" xfId="20293" xr:uid="{00000000-0005-0000-0000-0000A0400000}"/>
    <cellStyle name="Migliaia 44 4 3 2 3" xfId="25595" xr:uid="{00000000-0005-0000-0000-0000A1400000}"/>
    <cellStyle name="Migliaia 44 4 3 3" xfId="17642" xr:uid="{00000000-0005-0000-0000-0000A2400000}"/>
    <cellStyle name="Migliaia 44 4 3 4" xfId="22944" xr:uid="{00000000-0005-0000-0000-0000A3400000}"/>
    <cellStyle name="Migliaia 44 4 4" xfId="4045" xr:uid="{00000000-0005-0000-0000-0000A4400000}"/>
    <cellStyle name="Migliaia 44 4 4 2" xfId="14476" xr:uid="{00000000-0005-0000-0000-0000A5400000}"/>
    <cellStyle name="Migliaia 44 4 4 2 2" xfId="20294" xr:uid="{00000000-0005-0000-0000-0000A6400000}"/>
    <cellStyle name="Migliaia 44 4 4 2 3" xfId="25596" xr:uid="{00000000-0005-0000-0000-0000A7400000}"/>
    <cellStyle name="Migliaia 44 4 4 3" xfId="17643" xr:uid="{00000000-0005-0000-0000-0000A8400000}"/>
    <cellStyle name="Migliaia 44 4 4 4" xfId="22945" xr:uid="{00000000-0005-0000-0000-0000A9400000}"/>
    <cellStyle name="Migliaia 44 4 5" xfId="4046" xr:uid="{00000000-0005-0000-0000-0000AA400000}"/>
    <cellStyle name="Migliaia 44 4 5 2" xfId="14477" xr:uid="{00000000-0005-0000-0000-0000AB400000}"/>
    <cellStyle name="Migliaia 44 4 5 2 2" xfId="20295" xr:uid="{00000000-0005-0000-0000-0000AC400000}"/>
    <cellStyle name="Migliaia 44 4 5 2 3" xfId="25597" xr:uid="{00000000-0005-0000-0000-0000AD400000}"/>
    <cellStyle name="Migliaia 44 4 5 3" xfId="17644" xr:uid="{00000000-0005-0000-0000-0000AE400000}"/>
    <cellStyle name="Migliaia 44 4 5 4" xfId="22946" xr:uid="{00000000-0005-0000-0000-0000AF400000}"/>
    <cellStyle name="Migliaia 44 4 6" xfId="4047" xr:uid="{00000000-0005-0000-0000-0000B0400000}"/>
    <cellStyle name="Migliaia 44 4 6 2" xfId="14478" xr:uid="{00000000-0005-0000-0000-0000B1400000}"/>
    <cellStyle name="Migliaia 44 4 6 2 2" xfId="20296" xr:uid="{00000000-0005-0000-0000-0000B2400000}"/>
    <cellStyle name="Migliaia 44 4 6 2 3" xfId="25598" xr:uid="{00000000-0005-0000-0000-0000B3400000}"/>
    <cellStyle name="Migliaia 44 4 6 3" xfId="17645" xr:uid="{00000000-0005-0000-0000-0000B4400000}"/>
    <cellStyle name="Migliaia 44 4 6 4" xfId="22947" xr:uid="{00000000-0005-0000-0000-0000B5400000}"/>
    <cellStyle name="Migliaia 44 4 7" xfId="4048" xr:uid="{00000000-0005-0000-0000-0000B6400000}"/>
    <cellStyle name="Migliaia 44 4 7 2" xfId="14479" xr:uid="{00000000-0005-0000-0000-0000B7400000}"/>
    <cellStyle name="Migliaia 44 4 7 2 2" xfId="20297" xr:uid="{00000000-0005-0000-0000-0000B8400000}"/>
    <cellStyle name="Migliaia 44 4 7 2 3" xfId="25599" xr:uid="{00000000-0005-0000-0000-0000B9400000}"/>
    <cellStyle name="Migliaia 44 4 7 3" xfId="17646" xr:uid="{00000000-0005-0000-0000-0000BA400000}"/>
    <cellStyle name="Migliaia 44 4 7 4" xfId="22948" xr:uid="{00000000-0005-0000-0000-0000BB400000}"/>
    <cellStyle name="Migliaia 44 5" xfId="4049" xr:uid="{00000000-0005-0000-0000-0000BC400000}"/>
    <cellStyle name="Migliaia 44 5 2" xfId="4050" xr:uid="{00000000-0005-0000-0000-0000BD400000}"/>
    <cellStyle name="Migliaia 44 5 2 2" xfId="14480" xr:uid="{00000000-0005-0000-0000-0000BE400000}"/>
    <cellStyle name="Migliaia 44 5 2 2 2" xfId="20298" xr:uid="{00000000-0005-0000-0000-0000BF400000}"/>
    <cellStyle name="Migliaia 44 5 2 2 3" xfId="25600" xr:uid="{00000000-0005-0000-0000-0000C0400000}"/>
    <cellStyle name="Migliaia 44 5 2 3" xfId="17647" xr:uid="{00000000-0005-0000-0000-0000C1400000}"/>
    <cellStyle name="Migliaia 44 5 2 4" xfId="22949" xr:uid="{00000000-0005-0000-0000-0000C2400000}"/>
    <cellStyle name="Migliaia 44 5 3" xfId="4051" xr:uid="{00000000-0005-0000-0000-0000C3400000}"/>
    <cellStyle name="Migliaia 44 5 3 2" xfId="14481" xr:uid="{00000000-0005-0000-0000-0000C4400000}"/>
    <cellStyle name="Migliaia 44 5 3 2 2" xfId="20299" xr:uid="{00000000-0005-0000-0000-0000C5400000}"/>
    <cellStyle name="Migliaia 44 5 3 2 3" xfId="25601" xr:uid="{00000000-0005-0000-0000-0000C6400000}"/>
    <cellStyle name="Migliaia 44 5 3 3" xfId="17648" xr:uid="{00000000-0005-0000-0000-0000C7400000}"/>
    <cellStyle name="Migliaia 44 5 3 4" xfId="22950" xr:uid="{00000000-0005-0000-0000-0000C8400000}"/>
    <cellStyle name="Migliaia 44 5 4" xfId="4052" xr:uid="{00000000-0005-0000-0000-0000C9400000}"/>
    <cellStyle name="Migliaia 44 5 4 2" xfId="14482" xr:uid="{00000000-0005-0000-0000-0000CA400000}"/>
    <cellStyle name="Migliaia 44 5 4 2 2" xfId="20300" xr:uid="{00000000-0005-0000-0000-0000CB400000}"/>
    <cellStyle name="Migliaia 44 5 4 2 3" xfId="25602" xr:uid="{00000000-0005-0000-0000-0000CC400000}"/>
    <cellStyle name="Migliaia 44 5 4 3" xfId="17649" xr:uid="{00000000-0005-0000-0000-0000CD400000}"/>
    <cellStyle name="Migliaia 44 5 4 4" xfId="22951" xr:uid="{00000000-0005-0000-0000-0000CE400000}"/>
    <cellStyle name="Migliaia 44 5 5" xfId="4053" xr:uid="{00000000-0005-0000-0000-0000CF400000}"/>
    <cellStyle name="Migliaia 44 5 5 2" xfId="14483" xr:uid="{00000000-0005-0000-0000-0000D0400000}"/>
    <cellStyle name="Migliaia 44 5 5 2 2" xfId="20301" xr:uid="{00000000-0005-0000-0000-0000D1400000}"/>
    <cellStyle name="Migliaia 44 5 5 2 3" xfId="25603" xr:uid="{00000000-0005-0000-0000-0000D2400000}"/>
    <cellStyle name="Migliaia 44 5 5 3" xfId="17650" xr:uid="{00000000-0005-0000-0000-0000D3400000}"/>
    <cellStyle name="Migliaia 44 5 5 4" xfId="22952" xr:uid="{00000000-0005-0000-0000-0000D4400000}"/>
    <cellStyle name="Migliaia 44 5 6" xfId="4054" xr:uid="{00000000-0005-0000-0000-0000D5400000}"/>
    <cellStyle name="Migliaia 44 5 6 2" xfId="14484" xr:uid="{00000000-0005-0000-0000-0000D6400000}"/>
    <cellStyle name="Migliaia 44 5 6 2 2" xfId="20302" xr:uid="{00000000-0005-0000-0000-0000D7400000}"/>
    <cellStyle name="Migliaia 44 5 6 2 3" xfId="25604" xr:uid="{00000000-0005-0000-0000-0000D8400000}"/>
    <cellStyle name="Migliaia 44 5 6 3" xfId="17651" xr:uid="{00000000-0005-0000-0000-0000D9400000}"/>
    <cellStyle name="Migliaia 44 5 6 4" xfId="22953" xr:uid="{00000000-0005-0000-0000-0000DA400000}"/>
    <cellStyle name="Migliaia 44 6" xfId="4055" xr:uid="{00000000-0005-0000-0000-0000DB400000}"/>
    <cellStyle name="Migliaia 44 6 2" xfId="12242" xr:uid="{00000000-0005-0000-0000-0000DC400000}"/>
    <cellStyle name="Migliaia 44 6 3" xfId="12243" xr:uid="{00000000-0005-0000-0000-0000DD400000}"/>
    <cellStyle name="Migliaia 44 6 3 2" xfId="15730" xr:uid="{00000000-0005-0000-0000-0000DE400000}"/>
    <cellStyle name="Migliaia 44 6 3 2 2" xfId="21076" xr:uid="{00000000-0005-0000-0000-0000DF400000}"/>
    <cellStyle name="Migliaia 44 6 3 2 3" xfId="26378" xr:uid="{00000000-0005-0000-0000-0000E0400000}"/>
    <cellStyle name="Migliaia 44 6 3 3" xfId="18425" xr:uid="{00000000-0005-0000-0000-0000E1400000}"/>
    <cellStyle name="Migliaia 44 6 3 4" xfId="23727" xr:uid="{00000000-0005-0000-0000-0000E2400000}"/>
    <cellStyle name="Migliaia 44 6 4" xfId="14485" xr:uid="{00000000-0005-0000-0000-0000E3400000}"/>
    <cellStyle name="Migliaia 44 6 4 2" xfId="20303" xr:uid="{00000000-0005-0000-0000-0000E4400000}"/>
    <cellStyle name="Migliaia 44 6 4 3" xfId="25605" xr:uid="{00000000-0005-0000-0000-0000E5400000}"/>
    <cellStyle name="Migliaia 44 6 5" xfId="17652" xr:uid="{00000000-0005-0000-0000-0000E6400000}"/>
    <cellStyle name="Migliaia 44 6 6" xfId="22954" xr:uid="{00000000-0005-0000-0000-0000E7400000}"/>
    <cellStyle name="Migliaia 44 7" xfId="4056" xr:uid="{00000000-0005-0000-0000-0000E8400000}"/>
    <cellStyle name="Migliaia 44 7 2" xfId="12244" xr:uid="{00000000-0005-0000-0000-0000E9400000}"/>
    <cellStyle name="Migliaia 44 7 2 2" xfId="15731" xr:uid="{00000000-0005-0000-0000-0000EA400000}"/>
    <cellStyle name="Migliaia 44 7 2 2 2" xfId="21077" xr:uid="{00000000-0005-0000-0000-0000EB400000}"/>
    <cellStyle name="Migliaia 44 7 2 2 3" xfId="26379" xr:uid="{00000000-0005-0000-0000-0000EC400000}"/>
    <cellStyle name="Migliaia 44 7 2 3" xfId="18426" xr:uid="{00000000-0005-0000-0000-0000ED400000}"/>
    <cellStyle name="Migliaia 44 7 2 4" xfId="23728" xr:uid="{00000000-0005-0000-0000-0000EE400000}"/>
    <cellStyle name="Migliaia 44 7 3" xfId="14486" xr:uid="{00000000-0005-0000-0000-0000EF400000}"/>
    <cellStyle name="Migliaia 44 7 3 2" xfId="20304" xr:uid="{00000000-0005-0000-0000-0000F0400000}"/>
    <cellStyle name="Migliaia 44 7 3 3" xfId="25606" xr:uid="{00000000-0005-0000-0000-0000F1400000}"/>
    <cellStyle name="Migliaia 44 7 4" xfId="17653" xr:uid="{00000000-0005-0000-0000-0000F2400000}"/>
    <cellStyle name="Migliaia 44 7 5" xfId="22955" xr:uid="{00000000-0005-0000-0000-0000F3400000}"/>
    <cellStyle name="Migliaia 44 8" xfId="4057" xr:uid="{00000000-0005-0000-0000-0000F4400000}"/>
    <cellStyle name="Migliaia 44 8 2" xfId="12245" xr:uid="{00000000-0005-0000-0000-0000F5400000}"/>
    <cellStyle name="Migliaia 44 8 2 2" xfId="15732" xr:uid="{00000000-0005-0000-0000-0000F6400000}"/>
    <cellStyle name="Migliaia 44 8 2 2 2" xfId="21078" xr:uid="{00000000-0005-0000-0000-0000F7400000}"/>
    <cellStyle name="Migliaia 44 8 2 2 3" xfId="26380" xr:uid="{00000000-0005-0000-0000-0000F8400000}"/>
    <cellStyle name="Migliaia 44 8 2 3" xfId="18427" xr:uid="{00000000-0005-0000-0000-0000F9400000}"/>
    <cellStyle name="Migliaia 44 8 2 4" xfId="23729" xr:uid="{00000000-0005-0000-0000-0000FA400000}"/>
    <cellStyle name="Migliaia 44 8 3" xfId="14487" xr:uid="{00000000-0005-0000-0000-0000FB400000}"/>
    <cellStyle name="Migliaia 44 8 3 2" xfId="20305" xr:uid="{00000000-0005-0000-0000-0000FC400000}"/>
    <cellStyle name="Migliaia 44 8 3 3" xfId="25607" xr:uid="{00000000-0005-0000-0000-0000FD400000}"/>
    <cellStyle name="Migliaia 44 8 4" xfId="17654" xr:uid="{00000000-0005-0000-0000-0000FE400000}"/>
    <cellStyle name="Migliaia 44 8 5" xfId="22956" xr:uid="{00000000-0005-0000-0000-0000FF400000}"/>
    <cellStyle name="Migliaia 44 9" xfId="4058" xr:uid="{00000000-0005-0000-0000-000000410000}"/>
    <cellStyle name="Migliaia 44 9 2" xfId="14488" xr:uid="{00000000-0005-0000-0000-000001410000}"/>
    <cellStyle name="Migliaia 44 9 2 2" xfId="20306" xr:uid="{00000000-0005-0000-0000-000002410000}"/>
    <cellStyle name="Migliaia 44 9 2 3" xfId="25608" xr:uid="{00000000-0005-0000-0000-000003410000}"/>
    <cellStyle name="Migliaia 44 9 3" xfId="17655" xr:uid="{00000000-0005-0000-0000-000004410000}"/>
    <cellStyle name="Migliaia 44 9 4" xfId="22957" xr:uid="{00000000-0005-0000-0000-000005410000}"/>
    <cellStyle name="Migliaia 45" xfId="328" xr:uid="{00000000-0005-0000-0000-000006410000}"/>
    <cellStyle name="Migliaia 45 10" xfId="14489" xr:uid="{00000000-0005-0000-0000-000007410000}"/>
    <cellStyle name="Migliaia 45 10 2" xfId="20307" xr:uid="{00000000-0005-0000-0000-000008410000}"/>
    <cellStyle name="Migliaia 45 10 3" xfId="25609" xr:uid="{00000000-0005-0000-0000-000009410000}"/>
    <cellStyle name="Migliaia 45 11" xfId="17656" xr:uid="{00000000-0005-0000-0000-00000A410000}"/>
    <cellStyle name="Migliaia 45 12" xfId="22958" xr:uid="{00000000-0005-0000-0000-00000B410000}"/>
    <cellStyle name="Migliaia 45 13" xfId="4059" xr:uid="{00000000-0005-0000-0000-00000C410000}"/>
    <cellStyle name="Migliaia 45 2" xfId="329" xr:uid="{00000000-0005-0000-0000-00000D410000}"/>
    <cellStyle name="Migliaia 45 2 2" xfId="4061" xr:uid="{00000000-0005-0000-0000-00000E410000}"/>
    <cellStyle name="Migliaia 45 2 2 2" xfId="4062" xr:uid="{00000000-0005-0000-0000-00000F410000}"/>
    <cellStyle name="Migliaia 45 2 2 2 2" xfId="14490" xr:uid="{00000000-0005-0000-0000-000010410000}"/>
    <cellStyle name="Migliaia 45 2 2 2 2 2" xfId="20308" xr:uid="{00000000-0005-0000-0000-000011410000}"/>
    <cellStyle name="Migliaia 45 2 2 2 2 3" xfId="25610" xr:uid="{00000000-0005-0000-0000-000012410000}"/>
    <cellStyle name="Migliaia 45 2 2 2 3" xfId="17657" xr:uid="{00000000-0005-0000-0000-000013410000}"/>
    <cellStyle name="Migliaia 45 2 2 2 4" xfId="22959" xr:uid="{00000000-0005-0000-0000-000014410000}"/>
    <cellStyle name="Migliaia 45 2 2 3" xfId="12246" xr:uid="{00000000-0005-0000-0000-000015410000}"/>
    <cellStyle name="Migliaia 45 2 2 3 2" xfId="15733" xr:uid="{00000000-0005-0000-0000-000016410000}"/>
    <cellStyle name="Migliaia 45 2 2 3 2 2" xfId="21079" xr:uid="{00000000-0005-0000-0000-000017410000}"/>
    <cellStyle name="Migliaia 45 2 2 3 2 3" xfId="26381" xr:uid="{00000000-0005-0000-0000-000018410000}"/>
    <cellStyle name="Migliaia 45 2 2 3 3" xfId="18428" xr:uid="{00000000-0005-0000-0000-000019410000}"/>
    <cellStyle name="Migliaia 45 2 2 3 4" xfId="23730" xr:uid="{00000000-0005-0000-0000-00001A410000}"/>
    <cellStyle name="Migliaia 45 2 3" xfId="4063" xr:uid="{00000000-0005-0000-0000-00001B410000}"/>
    <cellStyle name="Migliaia 45 2 3 2" xfId="12247" xr:uid="{00000000-0005-0000-0000-00001C410000}"/>
    <cellStyle name="Migliaia 45 2 3 2 2" xfId="15734" xr:uid="{00000000-0005-0000-0000-00001D410000}"/>
    <cellStyle name="Migliaia 45 2 3 2 2 2" xfId="21080" xr:uid="{00000000-0005-0000-0000-00001E410000}"/>
    <cellStyle name="Migliaia 45 2 3 2 2 3" xfId="26382" xr:uid="{00000000-0005-0000-0000-00001F410000}"/>
    <cellStyle name="Migliaia 45 2 3 2 3" xfId="18429" xr:uid="{00000000-0005-0000-0000-000020410000}"/>
    <cellStyle name="Migliaia 45 2 3 2 4" xfId="23731" xr:uid="{00000000-0005-0000-0000-000021410000}"/>
    <cellStyle name="Migliaia 45 2 3 3" xfId="14491" xr:uid="{00000000-0005-0000-0000-000022410000}"/>
    <cellStyle name="Migliaia 45 2 3 3 2" xfId="20309" xr:uid="{00000000-0005-0000-0000-000023410000}"/>
    <cellStyle name="Migliaia 45 2 3 3 3" xfId="25611" xr:uid="{00000000-0005-0000-0000-000024410000}"/>
    <cellStyle name="Migliaia 45 2 3 4" xfId="17658" xr:uid="{00000000-0005-0000-0000-000025410000}"/>
    <cellStyle name="Migliaia 45 2 3 5" xfId="22960" xr:uid="{00000000-0005-0000-0000-000026410000}"/>
    <cellStyle name="Migliaia 45 2 4" xfId="4064" xr:uid="{00000000-0005-0000-0000-000027410000}"/>
    <cellStyle name="Migliaia 45 2 4 2" xfId="14492" xr:uid="{00000000-0005-0000-0000-000028410000}"/>
    <cellStyle name="Migliaia 45 2 4 2 2" xfId="20310" xr:uid="{00000000-0005-0000-0000-000029410000}"/>
    <cellStyle name="Migliaia 45 2 4 2 3" xfId="25612" xr:uid="{00000000-0005-0000-0000-00002A410000}"/>
    <cellStyle name="Migliaia 45 2 4 3" xfId="17659" xr:uid="{00000000-0005-0000-0000-00002B410000}"/>
    <cellStyle name="Migliaia 45 2 4 4" xfId="22961" xr:uid="{00000000-0005-0000-0000-00002C410000}"/>
    <cellStyle name="Migliaia 45 2 5" xfId="4065" xr:uid="{00000000-0005-0000-0000-00002D410000}"/>
    <cellStyle name="Migliaia 45 2 5 2" xfId="14493" xr:uid="{00000000-0005-0000-0000-00002E410000}"/>
    <cellStyle name="Migliaia 45 2 5 2 2" xfId="20311" xr:uid="{00000000-0005-0000-0000-00002F410000}"/>
    <cellStyle name="Migliaia 45 2 5 2 3" xfId="25613" xr:uid="{00000000-0005-0000-0000-000030410000}"/>
    <cellStyle name="Migliaia 45 2 5 3" xfId="17660" xr:uid="{00000000-0005-0000-0000-000031410000}"/>
    <cellStyle name="Migliaia 45 2 5 4" xfId="22962" xr:uid="{00000000-0005-0000-0000-000032410000}"/>
    <cellStyle name="Migliaia 45 2 6" xfId="4066" xr:uid="{00000000-0005-0000-0000-000033410000}"/>
    <cellStyle name="Migliaia 45 2 6 2" xfId="14494" xr:uid="{00000000-0005-0000-0000-000034410000}"/>
    <cellStyle name="Migliaia 45 2 6 2 2" xfId="20312" xr:uid="{00000000-0005-0000-0000-000035410000}"/>
    <cellStyle name="Migliaia 45 2 6 2 3" xfId="25614" xr:uid="{00000000-0005-0000-0000-000036410000}"/>
    <cellStyle name="Migliaia 45 2 6 3" xfId="17661" xr:uid="{00000000-0005-0000-0000-000037410000}"/>
    <cellStyle name="Migliaia 45 2 6 4" xfId="22963" xr:uid="{00000000-0005-0000-0000-000038410000}"/>
    <cellStyle name="Migliaia 45 2 7" xfId="4060" xr:uid="{00000000-0005-0000-0000-000039410000}"/>
    <cellStyle name="Migliaia 45 3" xfId="4067" xr:uid="{00000000-0005-0000-0000-00003A410000}"/>
    <cellStyle name="Migliaia 45 3 2" xfId="4068" xr:uid="{00000000-0005-0000-0000-00003B410000}"/>
    <cellStyle name="Migliaia 45 3 2 2" xfId="4069" xr:uid="{00000000-0005-0000-0000-00003C410000}"/>
    <cellStyle name="Migliaia 45 3 2 2 2" xfId="4070" xr:uid="{00000000-0005-0000-0000-00003D410000}"/>
    <cellStyle name="Migliaia 45 3 2 2 2 2" xfId="14495" xr:uid="{00000000-0005-0000-0000-00003E410000}"/>
    <cellStyle name="Migliaia 45 3 2 2 2 2 2" xfId="20313" xr:uid="{00000000-0005-0000-0000-00003F410000}"/>
    <cellStyle name="Migliaia 45 3 2 2 2 2 3" xfId="25615" xr:uid="{00000000-0005-0000-0000-000040410000}"/>
    <cellStyle name="Migliaia 45 3 2 2 2 3" xfId="17662" xr:uid="{00000000-0005-0000-0000-000041410000}"/>
    <cellStyle name="Migliaia 45 3 2 2 2 4" xfId="22964" xr:uid="{00000000-0005-0000-0000-000042410000}"/>
    <cellStyle name="Migliaia 45 3 2 3" xfId="4071" xr:uid="{00000000-0005-0000-0000-000043410000}"/>
    <cellStyle name="Migliaia 45 3 2 3 2" xfId="14496" xr:uid="{00000000-0005-0000-0000-000044410000}"/>
    <cellStyle name="Migliaia 45 3 2 3 2 2" xfId="20314" xr:uid="{00000000-0005-0000-0000-000045410000}"/>
    <cellStyle name="Migliaia 45 3 2 3 2 3" xfId="25616" xr:uid="{00000000-0005-0000-0000-000046410000}"/>
    <cellStyle name="Migliaia 45 3 2 3 3" xfId="17663" xr:uid="{00000000-0005-0000-0000-000047410000}"/>
    <cellStyle name="Migliaia 45 3 2 3 4" xfId="22965" xr:uid="{00000000-0005-0000-0000-000048410000}"/>
    <cellStyle name="Migliaia 45 3 2 4" xfId="4072" xr:uid="{00000000-0005-0000-0000-000049410000}"/>
    <cellStyle name="Migliaia 45 3 2 4 2" xfId="14497" xr:uid="{00000000-0005-0000-0000-00004A410000}"/>
    <cellStyle name="Migliaia 45 3 2 4 2 2" xfId="20315" xr:uid="{00000000-0005-0000-0000-00004B410000}"/>
    <cellStyle name="Migliaia 45 3 2 4 2 3" xfId="25617" xr:uid="{00000000-0005-0000-0000-00004C410000}"/>
    <cellStyle name="Migliaia 45 3 2 4 3" xfId="17664" xr:uid="{00000000-0005-0000-0000-00004D410000}"/>
    <cellStyle name="Migliaia 45 3 2 4 4" xfId="22966" xr:uid="{00000000-0005-0000-0000-00004E410000}"/>
    <cellStyle name="Migliaia 45 3 2 5" xfId="4073" xr:uid="{00000000-0005-0000-0000-00004F410000}"/>
    <cellStyle name="Migliaia 45 3 2 5 2" xfId="14498" xr:uid="{00000000-0005-0000-0000-000050410000}"/>
    <cellStyle name="Migliaia 45 3 2 5 2 2" xfId="20316" xr:uid="{00000000-0005-0000-0000-000051410000}"/>
    <cellStyle name="Migliaia 45 3 2 5 2 3" xfId="25618" xr:uid="{00000000-0005-0000-0000-000052410000}"/>
    <cellStyle name="Migliaia 45 3 2 5 3" xfId="17665" xr:uid="{00000000-0005-0000-0000-000053410000}"/>
    <cellStyle name="Migliaia 45 3 2 5 4" xfId="22967" xr:uid="{00000000-0005-0000-0000-000054410000}"/>
    <cellStyle name="Migliaia 45 3 2 6" xfId="4074" xr:uid="{00000000-0005-0000-0000-000055410000}"/>
    <cellStyle name="Migliaia 45 3 2 6 2" xfId="14499" xr:uid="{00000000-0005-0000-0000-000056410000}"/>
    <cellStyle name="Migliaia 45 3 2 6 2 2" xfId="20317" xr:uid="{00000000-0005-0000-0000-000057410000}"/>
    <cellStyle name="Migliaia 45 3 2 6 2 3" xfId="25619" xr:uid="{00000000-0005-0000-0000-000058410000}"/>
    <cellStyle name="Migliaia 45 3 2 6 3" xfId="17666" xr:uid="{00000000-0005-0000-0000-000059410000}"/>
    <cellStyle name="Migliaia 45 3 2 6 4" xfId="22968" xr:uid="{00000000-0005-0000-0000-00005A410000}"/>
    <cellStyle name="Migliaia 45 3 3" xfId="4075" xr:uid="{00000000-0005-0000-0000-00005B410000}"/>
    <cellStyle name="Migliaia 45 3 3 2" xfId="4076" xr:uid="{00000000-0005-0000-0000-00005C410000}"/>
    <cellStyle name="Migliaia 45 3 3 2 2" xfId="14501" xr:uid="{00000000-0005-0000-0000-00005D410000}"/>
    <cellStyle name="Migliaia 45 3 3 2 2 2" xfId="20319" xr:uid="{00000000-0005-0000-0000-00005E410000}"/>
    <cellStyle name="Migliaia 45 3 3 2 2 3" xfId="25621" xr:uid="{00000000-0005-0000-0000-00005F410000}"/>
    <cellStyle name="Migliaia 45 3 3 2 3" xfId="17668" xr:uid="{00000000-0005-0000-0000-000060410000}"/>
    <cellStyle name="Migliaia 45 3 3 2 4" xfId="22970" xr:uid="{00000000-0005-0000-0000-000061410000}"/>
    <cellStyle name="Migliaia 45 3 3 3" xfId="4077" xr:uid="{00000000-0005-0000-0000-000062410000}"/>
    <cellStyle name="Migliaia 45 3 3 3 2" xfId="14502" xr:uid="{00000000-0005-0000-0000-000063410000}"/>
    <cellStyle name="Migliaia 45 3 3 3 2 2" xfId="20320" xr:uid="{00000000-0005-0000-0000-000064410000}"/>
    <cellStyle name="Migliaia 45 3 3 3 2 3" xfId="25622" xr:uid="{00000000-0005-0000-0000-000065410000}"/>
    <cellStyle name="Migliaia 45 3 3 3 3" xfId="17669" xr:uid="{00000000-0005-0000-0000-000066410000}"/>
    <cellStyle name="Migliaia 45 3 3 3 4" xfId="22971" xr:uid="{00000000-0005-0000-0000-000067410000}"/>
    <cellStyle name="Migliaia 45 3 3 4" xfId="4078" xr:uid="{00000000-0005-0000-0000-000068410000}"/>
    <cellStyle name="Migliaia 45 3 3 4 2" xfId="14503" xr:uid="{00000000-0005-0000-0000-000069410000}"/>
    <cellStyle name="Migliaia 45 3 3 4 2 2" xfId="20321" xr:uid="{00000000-0005-0000-0000-00006A410000}"/>
    <cellStyle name="Migliaia 45 3 3 4 2 3" xfId="25623" xr:uid="{00000000-0005-0000-0000-00006B410000}"/>
    <cellStyle name="Migliaia 45 3 3 4 3" xfId="17670" xr:uid="{00000000-0005-0000-0000-00006C410000}"/>
    <cellStyle name="Migliaia 45 3 3 4 4" xfId="22972" xr:uid="{00000000-0005-0000-0000-00006D410000}"/>
    <cellStyle name="Migliaia 45 3 3 5" xfId="4079" xr:uid="{00000000-0005-0000-0000-00006E410000}"/>
    <cellStyle name="Migliaia 45 3 3 5 2" xfId="14504" xr:uid="{00000000-0005-0000-0000-00006F410000}"/>
    <cellStyle name="Migliaia 45 3 3 5 2 2" xfId="20322" xr:uid="{00000000-0005-0000-0000-000070410000}"/>
    <cellStyle name="Migliaia 45 3 3 5 2 3" xfId="25624" xr:uid="{00000000-0005-0000-0000-000071410000}"/>
    <cellStyle name="Migliaia 45 3 3 5 3" xfId="17671" xr:uid="{00000000-0005-0000-0000-000072410000}"/>
    <cellStyle name="Migliaia 45 3 3 5 4" xfId="22973" xr:uid="{00000000-0005-0000-0000-000073410000}"/>
    <cellStyle name="Migliaia 45 3 3 6" xfId="14500" xr:uid="{00000000-0005-0000-0000-000074410000}"/>
    <cellStyle name="Migliaia 45 3 3 6 2" xfId="20318" xr:uid="{00000000-0005-0000-0000-000075410000}"/>
    <cellStyle name="Migliaia 45 3 3 6 3" xfId="25620" xr:uid="{00000000-0005-0000-0000-000076410000}"/>
    <cellStyle name="Migliaia 45 3 3 7" xfId="17667" xr:uid="{00000000-0005-0000-0000-000077410000}"/>
    <cellStyle name="Migliaia 45 3 3 8" xfId="22969" xr:uid="{00000000-0005-0000-0000-000078410000}"/>
    <cellStyle name="Migliaia 45 3 4" xfId="4080" xr:uid="{00000000-0005-0000-0000-000079410000}"/>
    <cellStyle name="Migliaia 45 3 4 2" xfId="12248" xr:uid="{00000000-0005-0000-0000-00007A410000}"/>
    <cellStyle name="Migliaia 45 3 4 3" xfId="12249" xr:uid="{00000000-0005-0000-0000-00007B410000}"/>
    <cellStyle name="Migliaia 45 3 4 3 2" xfId="15735" xr:uid="{00000000-0005-0000-0000-00007C410000}"/>
    <cellStyle name="Migliaia 45 3 4 3 2 2" xfId="21081" xr:uid="{00000000-0005-0000-0000-00007D410000}"/>
    <cellStyle name="Migliaia 45 3 4 3 2 3" xfId="26383" xr:uid="{00000000-0005-0000-0000-00007E410000}"/>
    <cellStyle name="Migliaia 45 3 4 3 3" xfId="18430" xr:uid="{00000000-0005-0000-0000-00007F410000}"/>
    <cellStyle name="Migliaia 45 3 4 3 4" xfId="23732" xr:uid="{00000000-0005-0000-0000-000080410000}"/>
    <cellStyle name="Migliaia 45 3 4 4" xfId="14505" xr:uid="{00000000-0005-0000-0000-000081410000}"/>
    <cellStyle name="Migliaia 45 3 4 4 2" xfId="20323" xr:uid="{00000000-0005-0000-0000-000082410000}"/>
    <cellStyle name="Migliaia 45 3 4 4 3" xfId="25625" xr:uid="{00000000-0005-0000-0000-000083410000}"/>
    <cellStyle name="Migliaia 45 3 4 5" xfId="17672" xr:uid="{00000000-0005-0000-0000-000084410000}"/>
    <cellStyle name="Migliaia 45 3 4 6" xfId="22974" xr:uid="{00000000-0005-0000-0000-000085410000}"/>
    <cellStyle name="Migliaia 45 3 5" xfId="4081" xr:uid="{00000000-0005-0000-0000-000086410000}"/>
    <cellStyle name="Migliaia 45 3 5 2" xfId="12250" xr:uid="{00000000-0005-0000-0000-000087410000}"/>
    <cellStyle name="Migliaia 45 3 5 2 2" xfId="15736" xr:uid="{00000000-0005-0000-0000-000088410000}"/>
    <cellStyle name="Migliaia 45 3 5 2 2 2" xfId="21082" xr:uid="{00000000-0005-0000-0000-000089410000}"/>
    <cellStyle name="Migliaia 45 3 5 2 2 3" xfId="26384" xr:uid="{00000000-0005-0000-0000-00008A410000}"/>
    <cellStyle name="Migliaia 45 3 5 2 3" xfId="18431" xr:uid="{00000000-0005-0000-0000-00008B410000}"/>
    <cellStyle name="Migliaia 45 3 5 2 4" xfId="23733" xr:uid="{00000000-0005-0000-0000-00008C410000}"/>
    <cellStyle name="Migliaia 45 3 5 3" xfId="14506" xr:uid="{00000000-0005-0000-0000-00008D410000}"/>
    <cellStyle name="Migliaia 45 3 5 3 2" xfId="20324" xr:uid="{00000000-0005-0000-0000-00008E410000}"/>
    <cellStyle name="Migliaia 45 3 5 3 3" xfId="25626" xr:uid="{00000000-0005-0000-0000-00008F410000}"/>
    <cellStyle name="Migliaia 45 3 5 4" xfId="17673" xr:uid="{00000000-0005-0000-0000-000090410000}"/>
    <cellStyle name="Migliaia 45 3 5 5" xfId="22975" xr:uid="{00000000-0005-0000-0000-000091410000}"/>
    <cellStyle name="Migliaia 45 3 6" xfId="4082" xr:uid="{00000000-0005-0000-0000-000092410000}"/>
    <cellStyle name="Migliaia 45 3 6 2" xfId="14507" xr:uid="{00000000-0005-0000-0000-000093410000}"/>
    <cellStyle name="Migliaia 45 3 6 2 2" xfId="20325" xr:uid="{00000000-0005-0000-0000-000094410000}"/>
    <cellStyle name="Migliaia 45 3 6 2 3" xfId="25627" xr:uid="{00000000-0005-0000-0000-000095410000}"/>
    <cellStyle name="Migliaia 45 3 6 3" xfId="17674" xr:uid="{00000000-0005-0000-0000-000096410000}"/>
    <cellStyle name="Migliaia 45 3 6 4" xfId="22976" xr:uid="{00000000-0005-0000-0000-000097410000}"/>
    <cellStyle name="Migliaia 45 3 7" xfId="4083" xr:uid="{00000000-0005-0000-0000-000098410000}"/>
    <cellStyle name="Migliaia 45 3 7 2" xfId="14508" xr:uid="{00000000-0005-0000-0000-000099410000}"/>
    <cellStyle name="Migliaia 45 3 7 2 2" xfId="20326" xr:uid="{00000000-0005-0000-0000-00009A410000}"/>
    <cellStyle name="Migliaia 45 3 7 2 3" xfId="25628" xr:uid="{00000000-0005-0000-0000-00009B410000}"/>
    <cellStyle name="Migliaia 45 3 7 3" xfId="17675" xr:uid="{00000000-0005-0000-0000-00009C410000}"/>
    <cellStyle name="Migliaia 45 3 7 4" xfId="22977" xr:uid="{00000000-0005-0000-0000-00009D410000}"/>
    <cellStyle name="Migliaia 45 3 8" xfId="4084" xr:uid="{00000000-0005-0000-0000-00009E410000}"/>
    <cellStyle name="Migliaia 45 3 8 2" xfId="14509" xr:uid="{00000000-0005-0000-0000-00009F410000}"/>
    <cellStyle name="Migliaia 45 3 8 2 2" xfId="20327" xr:uid="{00000000-0005-0000-0000-0000A0410000}"/>
    <cellStyle name="Migliaia 45 3 8 2 3" xfId="25629" xr:uid="{00000000-0005-0000-0000-0000A1410000}"/>
    <cellStyle name="Migliaia 45 3 8 3" xfId="17676" xr:uid="{00000000-0005-0000-0000-0000A2410000}"/>
    <cellStyle name="Migliaia 45 3 8 4" xfId="22978" xr:uid="{00000000-0005-0000-0000-0000A3410000}"/>
    <cellStyle name="Migliaia 45 4" xfId="4085" xr:uid="{00000000-0005-0000-0000-0000A4410000}"/>
    <cellStyle name="Migliaia 45 4 2" xfId="4086" xr:uid="{00000000-0005-0000-0000-0000A5410000}"/>
    <cellStyle name="Migliaia 45 4 2 2" xfId="4087" xr:uid="{00000000-0005-0000-0000-0000A6410000}"/>
    <cellStyle name="Migliaia 45 4 2 2 2" xfId="14510" xr:uid="{00000000-0005-0000-0000-0000A7410000}"/>
    <cellStyle name="Migliaia 45 4 2 2 2 2" xfId="20328" xr:uid="{00000000-0005-0000-0000-0000A8410000}"/>
    <cellStyle name="Migliaia 45 4 2 2 2 3" xfId="25630" xr:uid="{00000000-0005-0000-0000-0000A9410000}"/>
    <cellStyle name="Migliaia 45 4 2 2 3" xfId="17677" xr:uid="{00000000-0005-0000-0000-0000AA410000}"/>
    <cellStyle name="Migliaia 45 4 2 2 4" xfId="22979" xr:uid="{00000000-0005-0000-0000-0000AB410000}"/>
    <cellStyle name="Migliaia 45 4 2 3" xfId="4088" xr:uid="{00000000-0005-0000-0000-0000AC410000}"/>
    <cellStyle name="Migliaia 45 4 2 3 2" xfId="14511" xr:uid="{00000000-0005-0000-0000-0000AD410000}"/>
    <cellStyle name="Migliaia 45 4 2 3 2 2" xfId="20329" xr:uid="{00000000-0005-0000-0000-0000AE410000}"/>
    <cellStyle name="Migliaia 45 4 2 3 2 3" xfId="25631" xr:uid="{00000000-0005-0000-0000-0000AF410000}"/>
    <cellStyle name="Migliaia 45 4 2 3 3" xfId="17678" xr:uid="{00000000-0005-0000-0000-0000B0410000}"/>
    <cellStyle name="Migliaia 45 4 2 3 4" xfId="22980" xr:uid="{00000000-0005-0000-0000-0000B1410000}"/>
    <cellStyle name="Migliaia 45 4 3" xfId="4089" xr:uid="{00000000-0005-0000-0000-0000B2410000}"/>
    <cellStyle name="Migliaia 45 4 3 2" xfId="14512" xr:uid="{00000000-0005-0000-0000-0000B3410000}"/>
    <cellStyle name="Migliaia 45 4 3 2 2" xfId="20330" xr:uid="{00000000-0005-0000-0000-0000B4410000}"/>
    <cellStyle name="Migliaia 45 4 3 2 3" xfId="25632" xr:uid="{00000000-0005-0000-0000-0000B5410000}"/>
    <cellStyle name="Migliaia 45 4 3 3" xfId="17679" xr:uid="{00000000-0005-0000-0000-0000B6410000}"/>
    <cellStyle name="Migliaia 45 4 3 4" xfId="22981" xr:uid="{00000000-0005-0000-0000-0000B7410000}"/>
    <cellStyle name="Migliaia 45 4 4" xfId="4090" xr:uid="{00000000-0005-0000-0000-0000B8410000}"/>
    <cellStyle name="Migliaia 45 4 4 2" xfId="14513" xr:uid="{00000000-0005-0000-0000-0000B9410000}"/>
    <cellStyle name="Migliaia 45 4 4 2 2" xfId="20331" xr:uid="{00000000-0005-0000-0000-0000BA410000}"/>
    <cellStyle name="Migliaia 45 4 4 2 3" xfId="25633" xr:uid="{00000000-0005-0000-0000-0000BB410000}"/>
    <cellStyle name="Migliaia 45 4 4 3" xfId="17680" xr:uid="{00000000-0005-0000-0000-0000BC410000}"/>
    <cellStyle name="Migliaia 45 4 4 4" xfId="22982" xr:uid="{00000000-0005-0000-0000-0000BD410000}"/>
    <cellStyle name="Migliaia 45 4 5" xfId="4091" xr:uid="{00000000-0005-0000-0000-0000BE410000}"/>
    <cellStyle name="Migliaia 45 4 5 2" xfId="14514" xr:uid="{00000000-0005-0000-0000-0000BF410000}"/>
    <cellStyle name="Migliaia 45 4 5 2 2" xfId="20332" xr:uid="{00000000-0005-0000-0000-0000C0410000}"/>
    <cellStyle name="Migliaia 45 4 5 2 3" xfId="25634" xr:uid="{00000000-0005-0000-0000-0000C1410000}"/>
    <cellStyle name="Migliaia 45 4 5 3" xfId="17681" xr:uid="{00000000-0005-0000-0000-0000C2410000}"/>
    <cellStyle name="Migliaia 45 4 5 4" xfId="22983" xr:uid="{00000000-0005-0000-0000-0000C3410000}"/>
    <cellStyle name="Migliaia 45 4 6" xfId="4092" xr:uid="{00000000-0005-0000-0000-0000C4410000}"/>
    <cellStyle name="Migliaia 45 4 6 2" xfId="14515" xr:uid="{00000000-0005-0000-0000-0000C5410000}"/>
    <cellStyle name="Migliaia 45 4 6 2 2" xfId="20333" xr:uid="{00000000-0005-0000-0000-0000C6410000}"/>
    <cellStyle name="Migliaia 45 4 6 2 3" xfId="25635" xr:uid="{00000000-0005-0000-0000-0000C7410000}"/>
    <cellStyle name="Migliaia 45 4 6 3" xfId="17682" xr:uid="{00000000-0005-0000-0000-0000C8410000}"/>
    <cellStyle name="Migliaia 45 4 6 4" xfId="22984" xr:uid="{00000000-0005-0000-0000-0000C9410000}"/>
    <cellStyle name="Migliaia 45 4 7" xfId="4093" xr:uid="{00000000-0005-0000-0000-0000CA410000}"/>
    <cellStyle name="Migliaia 45 4 7 2" xfId="14516" xr:uid="{00000000-0005-0000-0000-0000CB410000}"/>
    <cellStyle name="Migliaia 45 4 7 2 2" xfId="20334" xr:uid="{00000000-0005-0000-0000-0000CC410000}"/>
    <cellStyle name="Migliaia 45 4 7 2 3" xfId="25636" xr:uid="{00000000-0005-0000-0000-0000CD410000}"/>
    <cellStyle name="Migliaia 45 4 7 3" xfId="17683" xr:uid="{00000000-0005-0000-0000-0000CE410000}"/>
    <cellStyle name="Migliaia 45 4 7 4" xfId="22985" xr:uid="{00000000-0005-0000-0000-0000CF410000}"/>
    <cellStyle name="Migliaia 45 5" xfId="4094" xr:uid="{00000000-0005-0000-0000-0000D0410000}"/>
    <cellStyle name="Migliaia 45 5 2" xfId="4095" xr:uid="{00000000-0005-0000-0000-0000D1410000}"/>
    <cellStyle name="Migliaia 45 5 2 2" xfId="14517" xr:uid="{00000000-0005-0000-0000-0000D2410000}"/>
    <cellStyle name="Migliaia 45 5 2 2 2" xfId="20335" xr:uid="{00000000-0005-0000-0000-0000D3410000}"/>
    <cellStyle name="Migliaia 45 5 2 2 3" xfId="25637" xr:uid="{00000000-0005-0000-0000-0000D4410000}"/>
    <cellStyle name="Migliaia 45 5 2 3" xfId="17684" xr:uid="{00000000-0005-0000-0000-0000D5410000}"/>
    <cellStyle name="Migliaia 45 5 2 4" xfId="22986" xr:uid="{00000000-0005-0000-0000-0000D6410000}"/>
    <cellStyle name="Migliaia 45 5 3" xfId="4096" xr:uid="{00000000-0005-0000-0000-0000D7410000}"/>
    <cellStyle name="Migliaia 45 5 3 2" xfId="14518" xr:uid="{00000000-0005-0000-0000-0000D8410000}"/>
    <cellStyle name="Migliaia 45 5 3 2 2" xfId="20336" xr:uid="{00000000-0005-0000-0000-0000D9410000}"/>
    <cellStyle name="Migliaia 45 5 3 2 3" xfId="25638" xr:uid="{00000000-0005-0000-0000-0000DA410000}"/>
    <cellStyle name="Migliaia 45 5 3 3" xfId="17685" xr:uid="{00000000-0005-0000-0000-0000DB410000}"/>
    <cellStyle name="Migliaia 45 5 3 4" xfId="22987" xr:uid="{00000000-0005-0000-0000-0000DC410000}"/>
    <cellStyle name="Migliaia 45 5 4" xfId="4097" xr:uid="{00000000-0005-0000-0000-0000DD410000}"/>
    <cellStyle name="Migliaia 45 5 4 2" xfId="14519" xr:uid="{00000000-0005-0000-0000-0000DE410000}"/>
    <cellStyle name="Migliaia 45 5 4 2 2" xfId="20337" xr:uid="{00000000-0005-0000-0000-0000DF410000}"/>
    <cellStyle name="Migliaia 45 5 4 2 3" xfId="25639" xr:uid="{00000000-0005-0000-0000-0000E0410000}"/>
    <cellStyle name="Migliaia 45 5 4 3" xfId="17686" xr:uid="{00000000-0005-0000-0000-0000E1410000}"/>
    <cellStyle name="Migliaia 45 5 4 4" xfId="22988" xr:uid="{00000000-0005-0000-0000-0000E2410000}"/>
    <cellStyle name="Migliaia 45 5 5" xfId="4098" xr:uid="{00000000-0005-0000-0000-0000E3410000}"/>
    <cellStyle name="Migliaia 45 5 5 2" xfId="14520" xr:uid="{00000000-0005-0000-0000-0000E4410000}"/>
    <cellStyle name="Migliaia 45 5 5 2 2" xfId="20338" xr:uid="{00000000-0005-0000-0000-0000E5410000}"/>
    <cellStyle name="Migliaia 45 5 5 2 3" xfId="25640" xr:uid="{00000000-0005-0000-0000-0000E6410000}"/>
    <cellStyle name="Migliaia 45 5 5 3" xfId="17687" xr:uid="{00000000-0005-0000-0000-0000E7410000}"/>
    <cellStyle name="Migliaia 45 5 5 4" xfId="22989" xr:uid="{00000000-0005-0000-0000-0000E8410000}"/>
    <cellStyle name="Migliaia 45 5 6" xfId="4099" xr:uid="{00000000-0005-0000-0000-0000E9410000}"/>
    <cellStyle name="Migliaia 45 5 6 2" xfId="14521" xr:uid="{00000000-0005-0000-0000-0000EA410000}"/>
    <cellStyle name="Migliaia 45 5 6 2 2" xfId="20339" xr:uid="{00000000-0005-0000-0000-0000EB410000}"/>
    <cellStyle name="Migliaia 45 5 6 2 3" xfId="25641" xr:uid="{00000000-0005-0000-0000-0000EC410000}"/>
    <cellStyle name="Migliaia 45 5 6 3" xfId="17688" xr:uid="{00000000-0005-0000-0000-0000ED410000}"/>
    <cellStyle name="Migliaia 45 5 6 4" xfId="22990" xr:uid="{00000000-0005-0000-0000-0000EE410000}"/>
    <cellStyle name="Migliaia 45 6" xfId="4100" xr:uid="{00000000-0005-0000-0000-0000EF410000}"/>
    <cellStyle name="Migliaia 45 6 2" xfId="12251" xr:uid="{00000000-0005-0000-0000-0000F0410000}"/>
    <cellStyle name="Migliaia 45 6 3" xfId="12252" xr:uid="{00000000-0005-0000-0000-0000F1410000}"/>
    <cellStyle name="Migliaia 45 6 3 2" xfId="15737" xr:uid="{00000000-0005-0000-0000-0000F2410000}"/>
    <cellStyle name="Migliaia 45 6 3 2 2" xfId="21083" xr:uid="{00000000-0005-0000-0000-0000F3410000}"/>
    <cellStyle name="Migliaia 45 6 3 2 3" xfId="26385" xr:uid="{00000000-0005-0000-0000-0000F4410000}"/>
    <cellStyle name="Migliaia 45 6 3 3" xfId="18432" xr:uid="{00000000-0005-0000-0000-0000F5410000}"/>
    <cellStyle name="Migliaia 45 6 3 4" xfId="23734" xr:uid="{00000000-0005-0000-0000-0000F6410000}"/>
    <cellStyle name="Migliaia 45 6 4" xfId="14522" xr:uid="{00000000-0005-0000-0000-0000F7410000}"/>
    <cellStyle name="Migliaia 45 6 4 2" xfId="20340" xr:uid="{00000000-0005-0000-0000-0000F8410000}"/>
    <cellStyle name="Migliaia 45 6 4 3" xfId="25642" xr:uid="{00000000-0005-0000-0000-0000F9410000}"/>
    <cellStyle name="Migliaia 45 6 5" xfId="17689" xr:uid="{00000000-0005-0000-0000-0000FA410000}"/>
    <cellStyle name="Migliaia 45 6 6" xfId="22991" xr:uid="{00000000-0005-0000-0000-0000FB410000}"/>
    <cellStyle name="Migliaia 45 7" xfId="4101" xr:uid="{00000000-0005-0000-0000-0000FC410000}"/>
    <cellStyle name="Migliaia 45 7 2" xfId="12253" xr:uid="{00000000-0005-0000-0000-0000FD410000}"/>
    <cellStyle name="Migliaia 45 7 2 2" xfId="15738" xr:uid="{00000000-0005-0000-0000-0000FE410000}"/>
    <cellStyle name="Migliaia 45 7 2 2 2" xfId="21084" xr:uid="{00000000-0005-0000-0000-0000FF410000}"/>
    <cellStyle name="Migliaia 45 7 2 2 3" xfId="26386" xr:uid="{00000000-0005-0000-0000-000000420000}"/>
    <cellStyle name="Migliaia 45 7 2 3" xfId="18433" xr:uid="{00000000-0005-0000-0000-000001420000}"/>
    <cellStyle name="Migliaia 45 7 2 4" xfId="23735" xr:uid="{00000000-0005-0000-0000-000002420000}"/>
    <cellStyle name="Migliaia 45 7 3" xfId="14523" xr:uid="{00000000-0005-0000-0000-000003420000}"/>
    <cellStyle name="Migliaia 45 7 3 2" xfId="20341" xr:uid="{00000000-0005-0000-0000-000004420000}"/>
    <cellStyle name="Migliaia 45 7 3 3" xfId="25643" xr:uid="{00000000-0005-0000-0000-000005420000}"/>
    <cellStyle name="Migliaia 45 7 4" xfId="17690" xr:uid="{00000000-0005-0000-0000-000006420000}"/>
    <cellStyle name="Migliaia 45 7 5" xfId="22992" xr:uid="{00000000-0005-0000-0000-000007420000}"/>
    <cellStyle name="Migliaia 45 8" xfId="4102" xr:uid="{00000000-0005-0000-0000-000008420000}"/>
    <cellStyle name="Migliaia 45 8 2" xfId="12254" xr:uid="{00000000-0005-0000-0000-000009420000}"/>
    <cellStyle name="Migliaia 45 8 2 2" xfId="15739" xr:uid="{00000000-0005-0000-0000-00000A420000}"/>
    <cellStyle name="Migliaia 45 8 2 2 2" xfId="21085" xr:uid="{00000000-0005-0000-0000-00000B420000}"/>
    <cellStyle name="Migliaia 45 8 2 2 3" xfId="26387" xr:uid="{00000000-0005-0000-0000-00000C420000}"/>
    <cellStyle name="Migliaia 45 8 2 3" xfId="18434" xr:uid="{00000000-0005-0000-0000-00000D420000}"/>
    <cellStyle name="Migliaia 45 8 2 4" xfId="23736" xr:uid="{00000000-0005-0000-0000-00000E420000}"/>
    <cellStyle name="Migliaia 45 8 3" xfId="14524" xr:uid="{00000000-0005-0000-0000-00000F420000}"/>
    <cellStyle name="Migliaia 45 8 3 2" xfId="20342" xr:uid="{00000000-0005-0000-0000-000010420000}"/>
    <cellStyle name="Migliaia 45 8 3 3" xfId="25644" xr:uid="{00000000-0005-0000-0000-000011420000}"/>
    <cellStyle name="Migliaia 45 8 4" xfId="17691" xr:uid="{00000000-0005-0000-0000-000012420000}"/>
    <cellStyle name="Migliaia 45 8 5" xfId="22993" xr:uid="{00000000-0005-0000-0000-000013420000}"/>
    <cellStyle name="Migliaia 45 9" xfId="4103" xr:uid="{00000000-0005-0000-0000-000014420000}"/>
    <cellStyle name="Migliaia 45 9 2" xfId="14525" xr:uid="{00000000-0005-0000-0000-000015420000}"/>
    <cellStyle name="Migliaia 45 9 2 2" xfId="20343" xr:uid="{00000000-0005-0000-0000-000016420000}"/>
    <cellStyle name="Migliaia 45 9 2 3" xfId="25645" xr:uid="{00000000-0005-0000-0000-000017420000}"/>
    <cellStyle name="Migliaia 45 9 3" xfId="17692" xr:uid="{00000000-0005-0000-0000-000018420000}"/>
    <cellStyle name="Migliaia 45 9 4" xfId="22994" xr:uid="{00000000-0005-0000-0000-000019420000}"/>
    <cellStyle name="Migliaia 46" xfId="330" xr:uid="{00000000-0005-0000-0000-00001A420000}"/>
    <cellStyle name="Migliaia 46 10" xfId="14526" xr:uid="{00000000-0005-0000-0000-00001B420000}"/>
    <cellStyle name="Migliaia 46 10 2" xfId="20344" xr:uid="{00000000-0005-0000-0000-00001C420000}"/>
    <cellStyle name="Migliaia 46 10 3" xfId="25646" xr:uid="{00000000-0005-0000-0000-00001D420000}"/>
    <cellStyle name="Migliaia 46 11" xfId="17693" xr:uid="{00000000-0005-0000-0000-00001E420000}"/>
    <cellStyle name="Migliaia 46 12" xfId="22995" xr:uid="{00000000-0005-0000-0000-00001F420000}"/>
    <cellStyle name="Migliaia 46 13" xfId="4104" xr:uid="{00000000-0005-0000-0000-000020420000}"/>
    <cellStyle name="Migliaia 46 2" xfId="331" xr:uid="{00000000-0005-0000-0000-000021420000}"/>
    <cellStyle name="Migliaia 46 2 2" xfId="4106" xr:uid="{00000000-0005-0000-0000-000022420000}"/>
    <cellStyle name="Migliaia 46 2 2 2" xfId="4107" xr:uid="{00000000-0005-0000-0000-000023420000}"/>
    <cellStyle name="Migliaia 46 2 2 2 2" xfId="14527" xr:uid="{00000000-0005-0000-0000-000024420000}"/>
    <cellStyle name="Migliaia 46 2 2 2 2 2" xfId="20345" xr:uid="{00000000-0005-0000-0000-000025420000}"/>
    <cellStyle name="Migliaia 46 2 2 2 2 3" xfId="25647" xr:uid="{00000000-0005-0000-0000-000026420000}"/>
    <cellStyle name="Migliaia 46 2 2 2 3" xfId="17694" xr:uid="{00000000-0005-0000-0000-000027420000}"/>
    <cellStyle name="Migliaia 46 2 2 2 4" xfId="22996" xr:uid="{00000000-0005-0000-0000-000028420000}"/>
    <cellStyle name="Migliaia 46 2 2 3" xfId="12255" xr:uid="{00000000-0005-0000-0000-000029420000}"/>
    <cellStyle name="Migliaia 46 2 2 3 2" xfId="15740" xr:uid="{00000000-0005-0000-0000-00002A420000}"/>
    <cellStyle name="Migliaia 46 2 2 3 2 2" xfId="21086" xr:uid="{00000000-0005-0000-0000-00002B420000}"/>
    <cellStyle name="Migliaia 46 2 2 3 2 3" xfId="26388" xr:uid="{00000000-0005-0000-0000-00002C420000}"/>
    <cellStyle name="Migliaia 46 2 2 3 3" xfId="18435" xr:uid="{00000000-0005-0000-0000-00002D420000}"/>
    <cellStyle name="Migliaia 46 2 2 3 4" xfId="23737" xr:uid="{00000000-0005-0000-0000-00002E420000}"/>
    <cellStyle name="Migliaia 46 2 3" xfId="4108" xr:uid="{00000000-0005-0000-0000-00002F420000}"/>
    <cellStyle name="Migliaia 46 2 3 2" xfId="12256" xr:uid="{00000000-0005-0000-0000-000030420000}"/>
    <cellStyle name="Migliaia 46 2 3 2 2" xfId="15741" xr:uid="{00000000-0005-0000-0000-000031420000}"/>
    <cellStyle name="Migliaia 46 2 3 2 2 2" xfId="21087" xr:uid="{00000000-0005-0000-0000-000032420000}"/>
    <cellStyle name="Migliaia 46 2 3 2 2 3" xfId="26389" xr:uid="{00000000-0005-0000-0000-000033420000}"/>
    <cellStyle name="Migliaia 46 2 3 2 3" xfId="18436" xr:uid="{00000000-0005-0000-0000-000034420000}"/>
    <cellStyle name="Migliaia 46 2 3 2 4" xfId="23738" xr:uid="{00000000-0005-0000-0000-000035420000}"/>
    <cellStyle name="Migliaia 46 2 3 3" xfId="14528" xr:uid="{00000000-0005-0000-0000-000036420000}"/>
    <cellStyle name="Migliaia 46 2 3 3 2" xfId="20346" xr:uid="{00000000-0005-0000-0000-000037420000}"/>
    <cellStyle name="Migliaia 46 2 3 3 3" xfId="25648" xr:uid="{00000000-0005-0000-0000-000038420000}"/>
    <cellStyle name="Migliaia 46 2 3 4" xfId="17695" xr:uid="{00000000-0005-0000-0000-000039420000}"/>
    <cellStyle name="Migliaia 46 2 3 5" xfId="22997" xr:uid="{00000000-0005-0000-0000-00003A420000}"/>
    <cellStyle name="Migliaia 46 2 4" xfId="4109" xr:uid="{00000000-0005-0000-0000-00003B420000}"/>
    <cellStyle name="Migliaia 46 2 4 2" xfId="14529" xr:uid="{00000000-0005-0000-0000-00003C420000}"/>
    <cellStyle name="Migliaia 46 2 4 2 2" xfId="20347" xr:uid="{00000000-0005-0000-0000-00003D420000}"/>
    <cellStyle name="Migliaia 46 2 4 2 3" xfId="25649" xr:uid="{00000000-0005-0000-0000-00003E420000}"/>
    <cellStyle name="Migliaia 46 2 4 3" xfId="17696" xr:uid="{00000000-0005-0000-0000-00003F420000}"/>
    <cellStyle name="Migliaia 46 2 4 4" xfId="22998" xr:uid="{00000000-0005-0000-0000-000040420000}"/>
    <cellStyle name="Migliaia 46 2 5" xfId="4110" xr:uid="{00000000-0005-0000-0000-000041420000}"/>
    <cellStyle name="Migliaia 46 2 5 2" xfId="14530" xr:uid="{00000000-0005-0000-0000-000042420000}"/>
    <cellStyle name="Migliaia 46 2 5 2 2" xfId="20348" xr:uid="{00000000-0005-0000-0000-000043420000}"/>
    <cellStyle name="Migliaia 46 2 5 2 3" xfId="25650" xr:uid="{00000000-0005-0000-0000-000044420000}"/>
    <cellStyle name="Migliaia 46 2 5 3" xfId="17697" xr:uid="{00000000-0005-0000-0000-000045420000}"/>
    <cellStyle name="Migliaia 46 2 5 4" xfId="22999" xr:uid="{00000000-0005-0000-0000-000046420000}"/>
    <cellStyle name="Migliaia 46 2 6" xfId="4111" xr:uid="{00000000-0005-0000-0000-000047420000}"/>
    <cellStyle name="Migliaia 46 2 6 2" xfId="14531" xr:uid="{00000000-0005-0000-0000-000048420000}"/>
    <cellStyle name="Migliaia 46 2 6 2 2" xfId="20349" xr:uid="{00000000-0005-0000-0000-000049420000}"/>
    <cellStyle name="Migliaia 46 2 6 2 3" xfId="25651" xr:uid="{00000000-0005-0000-0000-00004A420000}"/>
    <cellStyle name="Migliaia 46 2 6 3" xfId="17698" xr:uid="{00000000-0005-0000-0000-00004B420000}"/>
    <cellStyle name="Migliaia 46 2 6 4" xfId="23000" xr:uid="{00000000-0005-0000-0000-00004C420000}"/>
    <cellStyle name="Migliaia 46 2 7" xfId="4105" xr:uid="{00000000-0005-0000-0000-00004D420000}"/>
    <cellStyle name="Migliaia 46 3" xfId="4112" xr:uid="{00000000-0005-0000-0000-00004E420000}"/>
    <cellStyle name="Migliaia 46 3 2" xfId="4113" xr:uid="{00000000-0005-0000-0000-00004F420000}"/>
    <cellStyle name="Migliaia 46 3 2 2" xfId="4114" xr:uid="{00000000-0005-0000-0000-000050420000}"/>
    <cellStyle name="Migliaia 46 3 2 2 2" xfId="4115" xr:uid="{00000000-0005-0000-0000-000051420000}"/>
    <cellStyle name="Migliaia 46 3 2 2 2 2" xfId="14532" xr:uid="{00000000-0005-0000-0000-000052420000}"/>
    <cellStyle name="Migliaia 46 3 2 2 2 2 2" xfId="20350" xr:uid="{00000000-0005-0000-0000-000053420000}"/>
    <cellStyle name="Migliaia 46 3 2 2 2 2 3" xfId="25652" xr:uid="{00000000-0005-0000-0000-000054420000}"/>
    <cellStyle name="Migliaia 46 3 2 2 2 3" xfId="17699" xr:uid="{00000000-0005-0000-0000-000055420000}"/>
    <cellStyle name="Migliaia 46 3 2 2 2 4" xfId="23001" xr:uid="{00000000-0005-0000-0000-000056420000}"/>
    <cellStyle name="Migliaia 46 3 2 3" xfId="4116" xr:uid="{00000000-0005-0000-0000-000057420000}"/>
    <cellStyle name="Migliaia 46 3 2 3 2" xfId="14533" xr:uid="{00000000-0005-0000-0000-000058420000}"/>
    <cellStyle name="Migliaia 46 3 2 3 2 2" xfId="20351" xr:uid="{00000000-0005-0000-0000-000059420000}"/>
    <cellStyle name="Migliaia 46 3 2 3 2 3" xfId="25653" xr:uid="{00000000-0005-0000-0000-00005A420000}"/>
    <cellStyle name="Migliaia 46 3 2 3 3" xfId="17700" xr:uid="{00000000-0005-0000-0000-00005B420000}"/>
    <cellStyle name="Migliaia 46 3 2 3 4" xfId="23002" xr:uid="{00000000-0005-0000-0000-00005C420000}"/>
    <cellStyle name="Migliaia 46 3 2 4" xfId="4117" xr:uid="{00000000-0005-0000-0000-00005D420000}"/>
    <cellStyle name="Migliaia 46 3 2 4 2" xfId="14534" xr:uid="{00000000-0005-0000-0000-00005E420000}"/>
    <cellStyle name="Migliaia 46 3 2 4 2 2" xfId="20352" xr:uid="{00000000-0005-0000-0000-00005F420000}"/>
    <cellStyle name="Migliaia 46 3 2 4 2 3" xfId="25654" xr:uid="{00000000-0005-0000-0000-000060420000}"/>
    <cellStyle name="Migliaia 46 3 2 4 3" xfId="17701" xr:uid="{00000000-0005-0000-0000-000061420000}"/>
    <cellStyle name="Migliaia 46 3 2 4 4" xfId="23003" xr:uid="{00000000-0005-0000-0000-000062420000}"/>
    <cellStyle name="Migliaia 46 3 2 5" xfId="4118" xr:uid="{00000000-0005-0000-0000-000063420000}"/>
    <cellStyle name="Migliaia 46 3 2 5 2" xfId="14535" xr:uid="{00000000-0005-0000-0000-000064420000}"/>
    <cellStyle name="Migliaia 46 3 2 5 2 2" xfId="20353" xr:uid="{00000000-0005-0000-0000-000065420000}"/>
    <cellStyle name="Migliaia 46 3 2 5 2 3" xfId="25655" xr:uid="{00000000-0005-0000-0000-000066420000}"/>
    <cellStyle name="Migliaia 46 3 2 5 3" xfId="17702" xr:uid="{00000000-0005-0000-0000-000067420000}"/>
    <cellStyle name="Migliaia 46 3 2 5 4" xfId="23004" xr:uid="{00000000-0005-0000-0000-000068420000}"/>
    <cellStyle name="Migliaia 46 3 2 6" xfId="4119" xr:uid="{00000000-0005-0000-0000-000069420000}"/>
    <cellStyle name="Migliaia 46 3 2 6 2" xfId="14536" xr:uid="{00000000-0005-0000-0000-00006A420000}"/>
    <cellStyle name="Migliaia 46 3 2 6 2 2" xfId="20354" xr:uid="{00000000-0005-0000-0000-00006B420000}"/>
    <cellStyle name="Migliaia 46 3 2 6 2 3" xfId="25656" xr:uid="{00000000-0005-0000-0000-00006C420000}"/>
    <cellStyle name="Migliaia 46 3 2 6 3" xfId="17703" xr:uid="{00000000-0005-0000-0000-00006D420000}"/>
    <cellStyle name="Migliaia 46 3 2 6 4" xfId="23005" xr:uid="{00000000-0005-0000-0000-00006E420000}"/>
    <cellStyle name="Migliaia 46 3 3" xfId="4120" xr:uid="{00000000-0005-0000-0000-00006F420000}"/>
    <cellStyle name="Migliaia 46 3 3 2" xfId="4121" xr:uid="{00000000-0005-0000-0000-000070420000}"/>
    <cellStyle name="Migliaia 46 3 3 2 2" xfId="14538" xr:uid="{00000000-0005-0000-0000-000071420000}"/>
    <cellStyle name="Migliaia 46 3 3 2 2 2" xfId="20356" xr:uid="{00000000-0005-0000-0000-000072420000}"/>
    <cellStyle name="Migliaia 46 3 3 2 2 3" xfId="25658" xr:uid="{00000000-0005-0000-0000-000073420000}"/>
    <cellStyle name="Migliaia 46 3 3 2 3" xfId="17705" xr:uid="{00000000-0005-0000-0000-000074420000}"/>
    <cellStyle name="Migliaia 46 3 3 2 4" xfId="23007" xr:uid="{00000000-0005-0000-0000-000075420000}"/>
    <cellStyle name="Migliaia 46 3 3 3" xfId="4122" xr:uid="{00000000-0005-0000-0000-000076420000}"/>
    <cellStyle name="Migliaia 46 3 3 3 2" xfId="14539" xr:uid="{00000000-0005-0000-0000-000077420000}"/>
    <cellStyle name="Migliaia 46 3 3 3 2 2" xfId="20357" xr:uid="{00000000-0005-0000-0000-000078420000}"/>
    <cellStyle name="Migliaia 46 3 3 3 2 3" xfId="25659" xr:uid="{00000000-0005-0000-0000-000079420000}"/>
    <cellStyle name="Migliaia 46 3 3 3 3" xfId="17706" xr:uid="{00000000-0005-0000-0000-00007A420000}"/>
    <cellStyle name="Migliaia 46 3 3 3 4" xfId="23008" xr:uid="{00000000-0005-0000-0000-00007B420000}"/>
    <cellStyle name="Migliaia 46 3 3 4" xfId="4123" xr:uid="{00000000-0005-0000-0000-00007C420000}"/>
    <cellStyle name="Migliaia 46 3 3 4 2" xfId="14540" xr:uid="{00000000-0005-0000-0000-00007D420000}"/>
    <cellStyle name="Migliaia 46 3 3 4 2 2" xfId="20358" xr:uid="{00000000-0005-0000-0000-00007E420000}"/>
    <cellStyle name="Migliaia 46 3 3 4 2 3" xfId="25660" xr:uid="{00000000-0005-0000-0000-00007F420000}"/>
    <cellStyle name="Migliaia 46 3 3 4 3" xfId="17707" xr:uid="{00000000-0005-0000-0000-000080420000}"/>
    <cellStyle name="Migliaia 46 3 3 4 4" xfId="23009" xr:uid="{00000000-0005-0000-0000-000081420000}"/>
    <cellStyle name="Migliaia 46 3 3 5" xfId="4124" xr:uid="{00000000-0005-0000-0000-000082420000}"/>
    <cellStyle name="Migliaia 46 3 3 5 2" xfId="14541" xr:uid="{00000000-0005-0000-0000-000083420000}"/>
    <cellStyle name="Migliaia 46 3 3 5 2 2" xfId="20359" xr:uid="{00000000-0005-0000-0000-000084420000}"/>
    <cellStyle name="Migliaia 46 3 3 5 2 3" xfId="25661" xr:uid="{00000000-0005-0000-0000-000085420000}"/>
    <cellStyle name="Migliaia 46 3 3 5 3" xfId="17708" xr:uid="{00000000-0005-0000-0000-000086420000}"/>
    <cellStyle name="Migliaia 46 3 3 5 4" xfId="23010" xr:uid="{00000000-0005-0000-0000-000087420000}"/>
    <cellStyle name="Migliaia 46 3 3 6" xfId="14537" xr:uid="{00000000-0005-0000-0000-000088420000}"/>
    <cellStyle name="Migliaia 46 3 3 6 2" xfId="20355" xr:uid="{00000000-0005-0000-0000-000089420000}"/>
    <cellStyle name="Migliaia 46 3 3 6 3" xfId="25657" xr:uid="{00000000-0005-0000-0000-00008A420000}"/>
    <cellStyle name="Migliaia 46 3 3 7" xfId="17704" xr:uid="{00000000-0005-0000-0000-00008B420000}"/>
    <cellStyle name="Migliaia 46 3 3 8" xfId="23006" xr:uid="{00000000-0005-0000-0000-00008C420000}"/>
    <cellStyle name="Migliaia 46 3 4" xfId="4125" xr:uid="{00000000-0005-0000-0000-00008D420000}"/>
    <cellStyle name="Migliaia 46 3 4 2" xfId="12257" xr:uid="{00000000-0005-0000-0000-00008E420000}"/>
    <cellStyle name="Migliaia 46 3 4 3" xfId="12258" xr:uid="{00000000-0005-0000-0000-00008F420000}"/>
    <cellStyle name="Migliaia 46 3 4 3 2" xfId="15742" xr:uid="{00000000-0005-0000-0000-000090420000}"/>
    <cellStyle name="Migliaia 46 3 4 3 2 2" xfId="21088" xr:uid="{00000000-0005-0000-0000-000091420000}"/>
    <cellStyle name="Migliaia 46 3 4 3 2 3" xfId="26390" xr:uid="{00000000-0005-0000-0000-000092420000}"/>
    <cellStyle name="Migliaia 46 3 4 3 3" xfId="18437" xr:uid="{00000000-0005-0000-0000-000093420000}"/>
    <cellStyle name="Migliaia 46 3 4 3 4" xfId="23739" xr:uid="{00000000-0005-0000-0000-000094420000}"/>
    <cellStyle name="Migliaia 46 3 4 4" xfId="14542" xr:uid="{00000000-0005-0000-0000-000095420000}"/>
    <cellStyle name="Migliaia 46 3 4 4 2" xfId="20360" xr:uid="{00000000-0005-0000-0000-000096420000}"/>
    <cellStyle name="Migliaia 46 3 4 4 3" xfId="25662" xr:uid="{00000000-0005-0000-0000-000097420000}"/>
    <cellStyle name="Migliaia 46 3 4 5" xfId="17709" xr:uid="{00000000-0005-0000-0000-000098420000}"/>
    <cellStyle name="Migliaia 46 3 4 6" xfId="23011" xr:uid="{00000000-0005-0000-0000-000099420000}"/>
    <cellStyle name="Migliaia 46 3 5" xfId="4126" xr:uid="{00000000-0005-0000-0000-00009A420000}"/>
    <cellStyle name="Migliaia 46 3 5 2" xfId="12259" xr:uid="{00000000-0005-0000-0000-00009B420000}"/>
    <cellStyle name="Migliaia 46 3 5 2 2" xfId="15743" xr:uid="{00000000-0005-0000-0000-00009C420000}"/>
    <cellStyle name="Migliaia 46 3 5 2 2 2" xfId="21089" xr:uid="{00000000-0005-0000-0000-00009D420000}"/>
    <cellStyle name="Migliaia 46 3 5 2 2 3" xfId="26391" xr:uid="{00000000-0005-0000-0000-00009E420000}"/>
    <cellStyle name="Migliaia 46 3 5 2 3" xfId="18438" xr:uid="{00000000-0005-0000-0000-00009F420000}"/>
    <cellStyle name="Migliaia 46 3 5 2 4" xfId="23740" xr:uid="{00000000-0005-0000-0000-0000A0420000}"/>
    <cellStyle name="Migliaia 46 3 5 3" xfId="14543" xr:uid="{00000000-0005-0000-0000-0000A1420000}"/>
    <cellStyle name="Migliaia 46 3 5 3 2" xfId="20361" xr:uid="{00000000-0005-0000-0000-0000A2420000}"/>
    <cellStyle name="Migliaia 46 3 5 3 3" xfId="25663" xr:uid="{00000000-0005-0000-0000-0000A3420000}"/>
    <cellStyle name="Migliaia 46 3 5 4" xfId="17710" xr:uid="{00000000-0005-0000-0000-0000A4420000}"/>
    <cellStyle name="Migliaia 46 3 5 5" xfId="23012" xr:uid="{00000000-0005-0000-0000-0000A5420000}"/>
    <cellStyle name="Migliaia 46 3 6" xfId="4127" xr:uid="{00000000-0005-0000-0000-0000A6420000}"/>
    <cellStyle name="Migliaia 46 3 6 2" xfId="14544" xr:uid="{00000000-0005-0000-0000-0000A7420000}"/>
    <cellStyle name="Migliaia 46 3 6 2 2" xfId="20362" xr:uid="{00000000-0005-0000-0000-0000A8420000}"/>
    <cellStyle name="Migliaia 46 3 6 2 3" xfId="25664" xr:uid="{00000000-0005-0000-0000-0000A9420000}"/>
    <cellStyle name="Migliaia 46 3 6 3" xfId="17711" xr:uid="{00000000-0005-0000-0000-0000AA420000}"/>
    <cellStyle name="Migliaia 46 3 6 4" xfId="23013" xr:uid="{00000000-0005-0000-0000-0000AB420000}"/>
    <cellStyle name="Migliaia 46 3 7" xfId="4128" xr:uid="{00000000-0005-0000-0000-0000AC420000}"/>
    <cellStyle name="Migliaia 46 3 7 2" xfId="14545" xr:uid="{00000000-0005-0000-0000-0000AD420000}"/>
    <cellStyle name="Migliaia 46 3 7 2 2" xfId="20363" xr:uid="{00000000-0005-0000-0000-0000AE420000}"/>
    <cellStyle name="Migliaia 46 3 7 2 3" xfId="25665" xr:uid="{00000000-0005-0000-0000-0000AF420000}"/>
    <cellStyle name="Migliaia 46 3 7 3" xfId="17712" xr:uid="{00000000-0005-0000-0000-0000B0420000}"/>
    <cellStyle name="Migliaia 46 3 7 4" xfId="23014" xr:uid="{00000000-0005-0000-0000-0000B1420000}"/>
    <cellStyle name="Migliaia 46 3 8" xfId="4129" xr:uid="{00000000-0005-0000-0000-0000B2420000}"/>
    <cellStyle name="Migliaia 46 3 8 2" xfId="14546" xr:uid="{00000000-0005-0000-0000-0000B3420000}"/>
    <cellStyle name="Migliaia 46 3 8 2 2" xfId="20364" xr:uid="{00000000-0005-0000-0000-0000B4420000}"/>
    <cellStyle name="Migliaia 46 3 8 2 3" xfId="25666" xr:uid="{00000000-0005-0000-0000-0000B5420000}"/>
    <cellStyle name="Migliaia 46 3 8 3" xfId="17713" xr:uid="{00000000-0005-0000-0000-0000B6420000}"/>
    <cellStyle name="Migliaia 46 3 8 4" xfId="23015" xr:uid="{00000000-0005-0000-0000-0000B7420000}"/>
    <cellStyle name="Migliaia 46 4" xfId="4130" xr:uid="{00000000-0005-0000-0000-0000B8420000}"/>
    <cellStyle name="Migliaia 46 4 2" xfId="4131" xr:uid="{00000000-0005-0000-0000-0000B9420000}"/>
    <cellStyle name="Migliaia 46 4 2 2" xfId="4132" xr:uid="{00000000-0005-0000-0000-0000BA420000}"/>
    <cellStyle name="Migliaia 46 4 2 2 2" xfId="14547" xr:uid="{00000000-0005-0000-0000-0000BB420000}"/>
    <cellStyle name="Migliaia 46 4 2 2 2 2" xfId="20365" xr:uid="{00000000-0005-0000-0000-0000BC420000}"/>
    <cellStyle name="Migliaia 46 4 2 2 2 3" xfId="25667" xr:uid="{00000000-0005-0000-0000-0000BD420000}"/>
    <cellStyle name="Migliaia 46 4 2 2 3" xfId="17714" xr:uid="{00000000-0005-0000-0000-0000BE420000}"/>
    <cellStyle name="Migliaia 46 4 2 2 4" xfId="23016" xr:uid="{00000000-0005-0000-0000-0000BF420000}"/>
    <cellStyle name="Migliaia 46 4 2 3" xfId="4133" xr:uid="{00000000-0005-0000-0000-0000C0420000}"/>
    <cellStyle name="Migliaia 46 4 2 3 2" xfId="14548" xr:uid="{00000000-0005-0000-0000-0000C1420000}"/>
    <cellStyle name="Migliaia 46 4 2 3 2 2" xfId="20366" xr:uid="{00000000-0005-0000-0000-0000C2420000}"/>
    <cellStyle name="Migliaia 46 4 2 3 2 3" xfId="25668" xr:uid="{00000000-0005-0000-0000-0000C3420000}"/>
    <cellStyle name="Migliaia 46 4 2 3 3" xfId="17715" xr:uid="{00000000-0005-0000-0000-0000C4420000}"/>
    <cellStyle name="Migliaia 46 4 2 3 4" xfId="23017" xr:uid="{00000000-0005-0000-0000-0000C5420000}"/>
    <cellStyle name="Migliaia 46 4 3" xfId="4134" xr:uid="{00000000-0005-0000-0000-0000C6420000}"/>
    <cellStyle name="Migliaia 46 4 3 2" xfId="14549" xr:uid="{00000000-0005-0000-0000-0000C7420000}"/>
    <cellStyle name="Migliaia 46 4 3 2 2" xfId="20367" xr:uid="{00000000-0005-0000-0000-0000C8420000}"/>
    <cellStyle name="Migliaia 46 4 3 2 3" xfId="25669" xr:uid="{00000000-0005-0000-0000-0000C9420000}"/>
    <cellStyle name="Migliaia 46 4 3 3" xfId="17716" xr:uid="{00000000-0005-0000-0000-0000CA420000}"/>
    <cellStyle name="Migliaia 46 4 3 4" xfId="23018" xr:uid="{00000000-0005-0000-0000-0000CB420000}"/>
    <cellStyle name="Migliaia 46 4 4" xfId="4135" xr:uid="{00000000-0005-0000-0000-0000CC420000}"/>
    <cellStyle name="Migliaia 46 4 4 2" xfId="14550" xr:uid="{00000000-0005-0000-0000-0000CD420000}"/>
    <cellStyle name="Migliaia 46 4 4 2 2" xfId="20368" xr:uid="{00000000-0005-0000-0000-0000CE420000}"/>
    <cellStyle name="Migliaia 46 4 4 2 3" xfId="25670" xr:uid="{00000000-0005-0000-0000-0000CF420000}"/>
    <cellStyle name="Migliaia 46 4 4 3" xfId="17717" xr:uid="{00000000-0005-0000-0000-0000D0420000}"/>
    <cellStyle name="Migliaia 46 4 4 4" xfId="23019" xr:uid="{00000000-0005-0000-0000-0000D1420000}"/>
    <cellStyle name="Migliaia 46 4 5" xfId="4136" xr:uid="{00000000-0005-0000-0000-0000D2420000}"/>
    <cellStyle name="Migliaia 46 4 5 2" xfId="14551" xr:uid="{00000000-0005-0000-0000-0000D3420000}"/>
    <cellStyle name="Migliaia 46 4 5 2 2" xfId="20369" xr:uid="{00000000-0005-0000-0000-0000D4420000}"/>
    <cellStyle name="Migliaia 46 4 5 2 3" xfId="25671" xr:uid="{00000000-0005-0000-0000-0000D5420000}"/>
    <cellStyle name="Migliaia 46 4 5 3" xfId="17718" xr:uid="{00000000-0005-0000-0000-0000D6420000}"/>
    <cellStyle name="Migliaia 46 4 5 4" xfId="23020" xr:uid="{00000000-0005-0000-0000-0000D7420000}"/>
    <cellStyle name="Migliaia 46 4 6" xfId="4137" xr:uid="{00000000-0005-0000-0000-0000D8420000}"/>
    <cellStyle name="Migliaia 46 4 6 2" xfId="14552" xr:uid="{00000000-0005-0000-0000-0000D9420000}"/>
    <cellStyle name="Migliaia 46 4 6 2 2" xfId="20370" xr:uid="{00000000-0005-0000-0000-0000DA420000}"/>
    <cellStyle name="Migliaia 46 4 6 2 3" xfId="25672" xr:uid="{00000000-0005-0000-0000-0000DB420000}"/>
    <cellStyle name="Migliaia 46 4 6 3" xfId="17719" xr:uid="{00000000-0005-0000-0000-0000DC420000}"/>
    <cellStyle name="Migliaia 46 4 6 4" xfId="23021" xr:uid="{00000000-0005-0000-0000-0000DD420000}"/>
    <cellStyle name="Migliaia 46 4 7" xfId="4138" xr:uid="{00000000-0005-0000-0000-0000DE420000}"/>
    <cellStyle name="Migliaia 46 4 7 2" xfId="14553" xr:uid="{00000000-0005-0000-0000-0000DF420000}"/>
    <cellStyle name="Migliaia 46 4 7 2 2" xfId="20371" xr:uid="{00000000-0005-0000-0000-0000E0420000}"/>
    <cellStyle name="Migliaia 46 4 7 2 3" xfId="25673" xr:uid="{00000000-0005-0000-0000-0000E1420000}"/>
    <cellStyle name="Migliaia 46 4 7 3" xfId="17720" xr:uid="{00000000-0005-0000-0000-0000E2420000}"/>
    <cellStyle name="Migliaia 46 4 7 4" xfId="23022" xr:uid="{00000000-0005-0000-0000-0000E3420000}"/>
    <cellStyle name="Migliaia 46 5" xfId="4139" xr:uid="{00000000-0005-0000-0000-0000E4420000}"/>
    <cellStyle name="Migliaia 46 5 2" xfId="4140" xr:uid="{00000000-0005-0000-0000-0000E5420000}"/>
    <cellStyle name="Migliaia 46 5 2 2" xfId="14554" xr:uid="{00000000-0005-0000-0000-0000E6420000}"/>
    <cellStyle name="Migliaia 46 5 2 2 2" xfId="20372" xr:uid="{00000000-0005-0000-0000-0000E7420000}"/>
    <cellStyle name="Migliaia 46 5 2 2 3" xfId="25674" xr:uid="{00000000-0005-0000-0000-0000E8420000}"/>
    <cellStyle name="Migliaia 46 5 2 3" xfId="17721" xr:uid="{00000000-0005-0000-0000-0000E9420000}"/>
    <cellStyle name="Migliaia 46 5 2 4" xfId="23023" xr:uid="{00000000-0005-0000-0000-0000EA420000}"/>
    <cellStyle name="Migliaia 46 5 3" xfId="4141" xr:uid="{00000000-0005-0000-0000-0000EB420000}"/>
    <cellStyle name="Migliaia 46 5 3 2" xfId="14555" xr:uid="{00000000-0005-0000-0000-0000EC420000}"/>
    <cellStyle name="Migliaia 46 5 3 2 2" xfId="20373" xr:uid="{00000000-0005-0000-0000-0000ED420000}"/>
    <cellStyle name="Migliaia 46 5 3 2 3" xfId="25675" xr:uid="{00000000-0005-0000-0000-0000EE420000}"/>
    <cellStyle name="Migliaia 46 5 3 3" xfId="17722" xr:uid="{00000000-0005-0000-0000-0000EF420000}"/>
    <cellStyle name="Migliaia 46 5 3 4" xfId="23024" xr:uid="{00000000-0005-0000-0000-0000F0420000}"/>
    <cellStyle name="Migliaia 46 5 4" xfId="4142" xr:uid="{00000000-0005-0000-0000-0000F1420000}"/>
    <cellStyle name="Migliaia 46 5 4 2" xfId="14556" xr:uid="{00000000-0005-0000-0000-0000F2420000}"/>
    <cellStyle name="Migliaia 46 5 4 2 2" xfId="20374" xr:uid="{00000000-0005-0000-0000-0000F3420000}"/>
    <cellStyle name="Migliaia 46 5 4 2 3" xfId="25676" xr:uid="{00000000-0005-0000-0000-0000F4420000}"/>
    <cellStyle name="Migliaia 46 5 4 3" xfId="17723" xr:uid="{00000000-0005-0000-0000-0000F5420000}"/>
    <cellStyle name="Migliaia 46 5 4 4" xfId="23025" xr:uid="{00000000-0005-0000-0000-0000F6420000}"/>
    <cellStyle name="Migliaia 46 5 5" xfId="4143" xr:uid="{00000000-0005-0000-0000-0000F7420000}"/>
    <cellStyle name="Migliaia 46 5 5 2" xfId="14557" xr:uid="{00000000-0005-0000-0000-0000F8420000}"/>
    <cellStyle name="Migliaia 46 5 5 2 2" xfId="20375" xr:uid="{00000000-0005-0000-0000-0000F9420000}"/>
    <cellStyle name="Migliaia 46 5 5 2 3" xfId="25677" xr:uid="{00000000-0005-0000-0000-0000FA420000}"/>
    <cellStyle name="Migliaia 46 5 5 3" xfId="17724" xr:uid="{00000000-0005-0000-0000-0000FB420000}"/>
    <cellStyle name="Migliaia 46 5 5 4" xfId="23026" xr:uid="{00000000-0005-0000-0000-0000FC420000}"/>
    <cellStyle name="Migliaia 46 5 6" xfId="4144" xr:uid="{00000000-0005-0000-0000-0000FD420000}"/>
    <cellStyle name="Migliaia 46 5 6 2" xfId="14558" xr:uid="{00000000-0005-0000-0000-0000FE420000}"/>
    <cellStyle name="Migliaia 46 5 6 2 2" xfId="20376" xr:uid="{00000000-0005-0000-0000-0000FF420000}"/>
    <cellStyle name="Migliaia 46 5 6 2 3" xfId="25678" xr:uid="{00000000-0005-0000-0000-000000430000}"/>
    <cellStyle name="Migliaia 46 5 6 3" xfId="17725" xr:uid="{00000000-0005-0000-0000-000001430000}"/>
    <cellStyle name="Migliaia 46 5 6 4" xfId="23027" xr:uid="{00000000-0005-0000-0000-000002430000}"/>
    <cellStyle name="Migliaia 46 6" xfId="4145" xr:uid="{00000000-0005-0000-0000-000003430000}"/>
    <cellStyle name="Migliaia 46 6 2" xfId="12260" xr:uid="{00000000-0005-0000-0000-000004430000}"/>
    <cellStyle name="Migliaia 46 6 3" xfId="12261" xr:uid="{00000000-0005-0000-0000-000005430000}"/>
    <cellStyle name="Migliaia 46 6 3 2" xfId="15744" xr:uid="{00000000-0005-0000-0000-000006430000}"/>
    <cellStyle name="Migliaia 46 6 3 2 2" xfId="21090" xr:uid="{00000000-0005-0000-0000-000007430000}"/>
    <cellStyle name="Migliaia 46 6 3 2 3" xfId="26392" xr:uid="{00000000-0005-0000-0000-000008430000}"/>
    <cellStyle name="Migliaia 46 6 3 3" xfId="18439" xr:uid="{00000000-0005-0000-0000-000009430000}"/>
    <cellStyle name="Migliaia 46 6 3 4" xfId="23741" xr:uid="{00000000-0005-0000-0000-00000A430000}"/>
    <cellStyle name="Migliaia 46 6 4" xfId="14559" xr:uid="{00000000-0005-0000-0000-00000B430000}"/>
    <cellStyle name="Migliaia 46 6 4 2" xfId="20377" xr:uid="{00000000-0005-0000-0000-00000C430000}"/>
    <cellStyle name="Migliaia 46 6 4 3" xfId="25679" xr:uid="{00000000-0005-0000-0000-00000D430000}"/>
    <cellStyle name="Migliaia 46 6 5" xfId="17726" xr:uid="{00000000-0005-0000-0000-00000E430000}"/>
    <cellStyle name="Migliaia 46 6 6" xfId="23028" xr:uid="{00000000-0005-0000-0000-00000F430000}"/>
    <cellStyle name="Migliaia 46 7" xfId="4146" xr:uid="{00000000-0005-0000-0000-000010430000}"/>
    <cellStyle name="Migliaia 46 7 2" xfId="12262" xr:uid="{00000000-0005-0000-0000-000011430000}"/>
    <cellStyle name="Migliaia 46 7 2 2" xfId="15745" xr:uid="{00000000-0005-0000-0000-000012430000}"/>
    <cellStyle name="Migliaia 46 7 2 2 2" xfId="21091" xr:uid="{00000000-0005-0000-0000-000013430000}"/>
    <cellStyle name="Migliaia 46 7 2 2 3" xfId="26393" xr:uid="{00000000-0005-0000-0000-000014430000}"/>
    <cellStyle name="Migliaia 46 7 2 3" xfId="18440" xr:uid="{00000000-0005-0000-0000-000015430000}"/>
    <cellStyle name="Migliaia 46 7 2 4" xfId="23742" xr:uid="{00000000-0005-0000-0000-000016430000}"/>
    <cellStyle name="Migliaia 46 7 3" xfId="14560" xr:uid="{00000000-0005-0000-0000-000017430000}"/>
    <cellStyle name="Migliaia 46 7 3 2" xfId="20378" xr:uid="{00000000-0005-0000-0000-000018430000}"/>
    <cellStyle name="Migliaia 46 7 3 3" xfId="25680" xr:uid="{00000000-0005-0000-0000-000019430000}"/>
    <cellStyle name="Migliaia 46 7 4" xfId="17727" xr:uid="{00000000-0005-0000-0000-00001A430000}"/>
    <cellStyle name="Migliaia 46 7 5" xfId="23029" xr:uid="{00000000-0005-0000-0000-00001B430000}"/>
    <cellStyle name="Migliaia 46 8" xfId="4147" xr:uid="{00000000-0005-0000-0000-00001C430000}"/>
    <cellStyle name="Migliaia 46 8 2" xfId="12263" xr:uid="{00000000-0005-0000-0000-00001D430000}"/>
    <cellStyle name="Migliaia 46 8 2 2" xfId="15746" xr:uid="{00000000-0005-0000-0000-00001E430000}"/>
    <cellStyle name="Migliaia 46 8 2 2 2" xfId="21092" xr:uid="{00000000-0005-0000-0000-00001F430000}"/>
    <cellStyle name="Migliaia 46 8 2 2 3" xfId="26394" xr:uid="{00000000-0005-0000-0000-000020430000}"/>
    <cellStyle name="Migliaia 46 8 2 3" xfId="18441" xr:uid="{00000000-0005-0000-0000-000021430000}"/>
    <cellStyle name="Migliaia 46 8 2 4" xfId="23743" xr:uid="{00000000-0005-0000-0000-000022430000}"/>
    <cellStyle name="Migliaia 46 8 3" xfId="14561" xr:uid="{00000000-0005-0000-0000-000023430000}"/>
    <cellStyle name="Migliaia 46 8 3 2" xfId="20379" xr:uid="{00000000-0005-0000-0000-000024430000}"/>
    <cellStyle name="Migliaia 46 8 3 3" xfId="25681" xr:uid="{00000000-0005-0000-0000-000025430000}"/>
    <cellStyle name="Migliaia 46 8 4" xfId="17728" xr:uid="{00000000-0005-0000-0000-000026430000}"/>
    <cellStyle name="Migliaia 46 8 5" xfId="23030" xr:uid="{00000000-0005-0000-0000-000027430000}"/>
    <cellStyle name="Migliaia 46 9" xfId="4148" xr:uid="{00000000-0005-0000-0000-000028430000}"/>
    <cellStyle name="Migliaia 46 9 2" xfId="14562" xr:uid="{00000000-0005-0000-0000-000029430000}"/>
    <cellStyle name="Migliaia 46 9 2 2" xfId="20380" xr:uid="{00000000-0005-0000-0000-00002A430000}"/>
    <cellStyle name="Migliaia 46 9 2 3" xfId="25682" xr:uid="{00000000-0005-0000-0000-00002B430000}"/>
    <cellStyle name="Migliaia 46 9 3" xfId="17729" xr:uid="{00000000-0005-0000-0000-00002C430000}"/>
    <cellStyle name="Migliaia 46 9 4" xfId="23031" xr:uid="{00000000-0005-0000-0000-00002D430000}"/>
    <cellStyle name="Migliaia 47" xfId="332" xr:uid="{00000000-0005-0000-0000-00002E430000}"/>
    <cellStyle name="Migliaia 47 10" xfId="14563" xr:uid="{00000000-0005-0000-0000-00002F430000}"/>
    <cellStyle name="Migliaia 47 10 2" xfId="20381" xr:uid="{00000000-0005-0000-0000-000030430000}"/>
    <cellStyle name="Migliaia 47 10 3" xfId="25683" xr:uid="{00000000-0005-0000-0000-000031430000}"/>
    <cellStyle name="Migliaia 47 11" xfId="17730" xr:uid="{00000000-0005-0000-0000-000032430000}"/>
    <cellStyle name="Migliaia 47 12" xfId="23032" xr:uid="{00000000-0005-0000-0000-000033430000}"/>
    <cellStyle name="Migliaia 47 13" xfId="4149" xr:uid="{00000000-0005-0000-0000-000034430000}"/>
    <cellStyle name="Migliaia 47 2" xfId="333" xr:uid="{00000000-0005-0000-0000-000035430000}"/>
    <cellStyle name="Migliaia 47 2 2" xfId="4151" xr:uid="{00000000-0005-0000-0000-000036430000}"/>
    <cellStyle name="Migliaia 47 2 2 2" xfId="4152" xr:uid="{00000000-0005-0000-0000-000037430000}"/>
    <cellStyle name="Migliaia 47 2 2 2 2" xfId="14564" xr:uid="{00000000-0005-0000-0000-000038430000}"/>
    <cellStyle name="Migliaia 47 2 2 2 2 2" xfId="20382" xr:uid="{00000000-0005-0000-0000-000039430000}"/>
    <cellStyle name="Migliaia 47 2 2 2 2 3" xfId="25684" xr:uid="{00000000-0005-0000-0000-00003A430000}"/>
    <cellStyle name="Migliaia 47 2 2 2 3" xfId="17731" xr:uid="{00000000-0005-0000-0000-00003B430000}"/>
    <cellStyle name="Migliaia 47 2 2 2 4" xfId="23033" xr:uid="{00000000-0005-0000-0000-00003C430000}"/>
    <cellStyle name="Migliaia 47 2 2 3" xfId="12264" xr:uid="{00000000-0005-0000-0000-00003D430000}"/>
    <cellStyle name="Migliaia 47 2 2 3 2" xfId="15747" xr:uid="{00000000-0005-0000-0000-00003E430000}"/>
    <cellStyle name="Migliaia 47 2 2 3 2 2" xfId="21093" xr:uid="{00000000-0005-0000-0000-00003F430000}"/>
    <cellStyle name="Migliaia 47 2 2 3 2 3" xfId="26395" xr:uid="{00000000-0005-0000-0000-000040430000}"/>
    <cellStyle name="Migliaia 47 2 2 3 3" xfId="18442" xr:uid="{00000000-0005-0000-0000-000041430000}"/>
    <cellStyle name="Migliaia 47 2 2 3 4" xfId="23744" xr:uid="{00000000-0005-0000-0000-000042430000}"/>
    <cellStyle name="Migliaia 47 2 3" xfId="4153" xr:uid="{00000000-0005-0000-0000-000043430000}"/>
    <cellStyle name="Migliaia 47 2 3 2" xfId="12265" xr:uid="{00000000-0005-0000-0000-000044430000}"/>
    <cellStyle name="Migliaia 47 2 3 2 2" xfId="15748" xr:uid="{00000000-0005-0000-0000-000045430000}"/>
    <cellStyle name="Migliaia 47 2 3 2 2 2" xfId="21094" xr:uid="{00000000-0005-0000-0000-000046430000}"/>
    <cellStyle name="Migliaia 47 2 3 2 2 3" xfId="26396" xr:uid="{00000000-0005-0000-0000-000047430000}"/>
    <cellStyle name="Migliaia 47 2 3 2 3" xfId="18443" xr:uid="{00000000-0005-0000-0000-000048430000}"/>
    <cellStyle name="Migliaia 47 2 3 2 4" xfId="23745" xr:uid="{00000000-0005-0000-0000-000049430000}"/>
    <cellStyle name="Migliaia 47 2 3 3" xfId="14565" xr:uid="{00000000-0005-0000-0000-00004A430000}"/>
    <cellStyle name="Migliaia 47 2 3 3 2" xfId="20383" xr:uid="{00000000-0005-0000-0000-00004B430000}"/>
    <cellStyle name="Migliaia 47 2 3 3 3" xfId="25685" xr:uid="{00000000-0005-0000-0000-00004C430000}"/>
    <cellStyle name="Migliaia 47 2 3 4" xfId="17732" xr:uid="{00000000-0005-0000-0000-00004D430000}"/>
    <cellStyle name="Migliaia 47 2 3 5" xfId="23034" xr:uid="{00000000-0005-0000-0000-00004E430000}"/>
    <cellStyle name="Migliaia 47 2 4" xfId="4154" xr:uid="{00000000-0005-0000-0000-00004F430000}"/>
    <cellStyle name="Migliaia 47 2 4 2" xfId="14566" xr:uid="{00000000-0005-0000-0000-000050430000}"/>
    <cellStyle name="Migliaia 47 2 4 2 2" xfId="20384" xr:uid="{00000000-0005-0000-0000-000051430000}"/>
    <cellStyle name="Migliaia 47 2 4 2 3" xfId="25686" xr:uid="{00000000-0005-0000-0000-000052430000}"/>
    <cellStyle name="Migliaia 47 2 4 3" xfId="17733" xr:uid="{00000000-0005-0000-0000-000053430000}"/>
    <cellStyle name="Migliaia 47 2 4 4" xfId="23035" xr:uid="{00000000-0005-0000-0000-000054430000}"/>
    <cellStyle name="Migliaia 47 2 5" xfId="4155" xr:uid="{00000000-0005-0000-0000-000055430000}"/>
    <cellStyle name="Migliaia 47 2 5 2" xfId="14567" xr:uid="{00000000-0005-0000-0000-000056430000}"/>
    <cellStyle name="Migliaia 47 2 5 2 2" xfId="20385" xr:uid="{00000000-0005-0000-0000-000057430000}"/>
    <cellStyle name="Migliaia 47 2 5 2 3" xfId="25687" xr:uid="{00000000-0005-0000-0000-000058430000}"/>
    <cellStyle name="Migliaia 47 2 5 3" xfId="17734" xr:uid="{00000000-0005-0000-0000-000059430000}"/>
    <cellStyle name="Migliaia 47 2 5 4" xfId="23036" xr:uid="{00000000-0005-0000-0000-00005A430000}"/>
    <cellStyle name="Migliaia 47 2 6" xfId="4156" xr:uid="{00000000-0005-0000-0000-00005B430000}"/>
    <cellStyle name="Migliaia 47 2 6 2" xfId="14568" xr:uid="{00000000-0005-0000-0000-00005C430000}"/>
    <cellStyle name="Migliaia 47 2 6 2 2" xfId="20386" xr:uid="{00000000-0005-0000-0000-00005D430000}"/>
    <cellStyle name="Migliaia 47 2 6 2 3" xfId="25688" xr:uid="{00000000-0005-0000-0000-00005E430000}"/>
    <cellStyle name="Migliaia 47 2 6 3" xfId="17735" xr:uid="{00000000-0005-0000-0000-00005F430000}"/>
    <cellStyle name="Migliaia 47 2 6 4" xfId="23037" xr:uid="{00000000-0005-0000-0000-000060430000}"/>
    <cellStyle name="Migliaia 47 2 7" xfId="4150" xr:uid="{00000000-0005-0000-0000-000061430000}"/>
    <cellStyle name="Migliaia 47 3" xfId="4157" xr:uid="{00000000-0005-0000-0000-000062430000}"/>
    <cellStyle name="Migliaia 47 3 2" xfId="4158" xr:uid="{00000000-0005-0000-0000-000063430000}"/>
    <cellStyle name="Migliaia 47 3 2 2" xfId="4159" xr:uid="{00000000-0005-0000-0000-000064430000}"/>
    <cellStyle name="Migliaia 47 3 2 2 2" xfId="4160" xr:uid="{00000000-0005-0000-0000-000065430000}"/>
    <cellStyle name="Migliaia 47 3 2 2 2 2" xfId="14569" xr:uid="{00000000-0005-0000-0000-000066430000}"/>
    <cellStyle name="Migliaia 47 3 2 2 2 2 2" xfId="20387" xr:uid="{00000000-0005-0000-0000-000067430000}"/>
    <cellStyle name="Migliaia 47 3 2 2 2 2 3" xfId="25689" xr:uid="{00000000-0005-0000-0000-000068430000}"/>
    <cellStyle name="Migliaia 47 3 2 2 2 3" xfId="17736" xr:uid="{00000000-0005-0000-0000-000069430000}"/>
    <cellStyle name="Migliaia 47 3 2 2 2 4" xfId="23038" xr:uid="{00000000-0005-0000-0000-00006A430000}"/>
    <cellStyle name="Migliaia 47 3 2 3" xfId="4161" xr:uid="{00000000-0005-0000-0000-00006B430000}"/>
    <cellStyle name="Migliaia 47 3 2 3 2" xfId="14570" xr:uid="{00000000-0005-0000-0000-00006C430000}"/>
    <cellStyle name="Migliaia 47 3 2 3 2 2" xfId="20388" xr:uid="{00000000-0005-0000-0000-00006D430000}"/>
    <cellStyle name="Migliaia 47 3 2 3 2 3" xfId="25690" xr:uid="{00000000-0005-0000-0000-00006E430000}"/>
    <cellStyle name="Migliaia 47 3 2 3 3" xfId="17737" xr:uid="{00000000-0005-0000-0000-00006F430000}"/>
    <cellStyle name="Migliaia 47 3 2 3 4" xfId="23039" xr:uid="{00000000-0005-0000-0000-000070430000}"/>
    <cellStyle name="Migliaia 47 3 2 4" xfId="4162" xr:uid="{00000000-0005-0000-0000-000071430000}"/>
    <cellStyle name="Migliaia 47 3 2 4 2" xfId="14571" xr:uid="{00000000-0005-0000-0000-000072430000}"/>
    <cellStyle name="Migliaia 47 3 2 4 2 2" xfId="20389" xr:uid="{00000000-0005-0000-0000-000073430000}"/>
    <cellStyle name="Migliaia 47 3 2 4 2 3" xfId="25691" xr:uid="{00000000-0005-0000-0000-000074430000}"/>
    <cellStyle name="Migliaia 47 3 2 4 3" xfId="17738" xr:uid="{00000000-0005-0000-0000-000075430000}"/>
    <cellStyle name="Migliaia 47 3 2 4 4" xfId="23040" xr:uid="{00000000-0005-0000-0000-000076430000}"/>
    <cellStyle name="Migliaia 47 3 2 5" xfId="4163" xr:uid="{00000000-0005-0000-0000-000077430000}"/>
    <cellStyle name="Migliaia 47 3 2 5 2" xfId="14572" xr:uid="{00000000-0005-0000-0000-000078430000}"/>
    <cellStyle name="Migliaia 47 3 2 5 2 2" xfId="20390" xr:uid="{00000000-0005-0000-0000-000079430000}"/>
    <cellStyle name="Migliaia 47 3 2 5 2 3" xfId="25692" xr:uid="{00000000-0005-0000-0000-00007A430000}"/>
    <cellStyle name="Migliaia 47 3 2 5 3" xfId="17739" xr:uid="{00000000-0005-0000-0000-00007B430000}"/>
    <cellStyle name="Migliaia 47 3 2 5 4" xfId="23041" xr:uid="{00000000-0005-0000-0000-00007C430000}"/>
    <cellStyle name="Migliaia 47 3 2 6" xfId="4164" xr:uid="{00000000-0005-0000-0000-00007D430000}"/>
    <cellStyle name="Migliaia 47 3 2 6 2" xfId="14573" xr:uid="{00000000-0005-0000-0000-00007E430000}"/>
    <cellStyle name="Migliaia 47 3 2 6 2 2" xfId="20391" xr:uid="{00000000-0005-0000-0000-00007F430000}"/>
    <cellStyle name="Migliaia 47 3 2 6 2 3" xfId="25693" xr:uid="{00000000-0005-0000-0000-000080430000}"/>
    <cellStyle name="Migliaia 47 3 2 6 3" xfId="17740" xr:uid="{00000000-0005-0000-0000-000081430000}"/>
    <cellStyle name="Migliaia 47 3 2 6 4" xfId="23042" xr:uid="{00000000-0005-0000-0000-000082430000}"/>
    <cellStyle name="Migliaia 47 3 3" xfId="4165" xr:uid="{00000000-0005-0000-0000-000083430000}"/>
    <cellStyle name="Migliaia 47 3 3 2" xfId="4166" xr:uid="{00000000-0005-0000-0000-000084430000}"/>
    <cellStyle name="Migliaia 47 3 3 2 2" xfId="14575" xr:uid="{00000000-0005-0000-0000-000085430000}"/>
    <cellStyle name="Migliaia 47 3 3 2 2 2" xfId="20393" xr:uid="{00000000-0005-0000-0000-000086430000}"/>
    <cellStyle name="Migliaia 47 3 3 2 2 3" xfId="25695" xr:uid="{00000000-0005-0000-0000-000087430000}"/>
    <cellStyle name="Migliaia 47 3 3 2 3" xfId="17742" xr:uid="{00000000-0005-0000-0000-000088430000}"/>
    <cellStyle name="Migliaia 47 3 3 2 4" xfId="23044" xr:uid="{00000000-0005-0000-0000-000089430000}"/>
    <cellStyle name="Migliaia 47 3 3 3" xfId="4167" xr:uid="{00000000-0005-0000-0000-00008A430000}"/>
    <cellStyle name="Migliaia 47 3 3 3 2" xfId="14576" xr:uid="{00000000-0005-0000-0000-00008B430000}"/>
    <cellStyle name="Migliaia 47 3 3 3 2 2" xfId="20394" xr:uid="{00000000-0005-0000-0000-00008C430000}"/>
    <cellStyle name="Migliaia 47 3 3 3 2 3" xfId="25696" xr:uid="{00000000-0005-0000-0000-00008D430000}"/>
    <cellStyle name="Migliaia 47 3 3 3 3" xfId="17743" xr:uid="{00000000-0005-0000-0000-00008E430000}"/>
    <cellStyle name="Migliaia 47 3 3 3 4" xfId="23045" xr:uid="{00000000-0005-0000-0000-00008F430000}"/>
    <cellStyle name="Migliaia 47 3 3 4" xfId="4168" xr:uid="{00000000-0005-0000-0000-000090430000}"/>
    <cellStyle name="Migliaia 47 3 3 4 2" xfId="14577" xr:uid="{00000000-0005-0000-0000-000091430000}"/>
    <cellStyle name="Migliaia 47 3 3 4 2 2" xfId="20395" xr:uid="{00000000-0005-0000-0000-000092430000}"/>
    <cellStyle name="Migliaia 47 3 3 4 2 3" xfId="25697" xr:uid="{00000000-0005-0000-0000-000093430000}"/>
    <cellStyle name="Migliaia 47 3 3 4 3" xfId="17744" xr:uid="{00000000-0005-0000-0000-000094430000}"/>
    <cellStyle name="Migliaia 47 3 3 4 4" xfId="23046" xr:uid="{00000000-0005-0000-0000-000095430000}"/>
    <cellStyle name="Migliaia 47 3 3 5" xfId="4169" xr:uid="{00000000-0005-0000-0000-000096430000}"/>
    <cellStyle name="Migliaia 47 3 3 5 2" xfId="14578" xr:uid="{00000000-0005-0000-0000-000097430000}"/>
    <cellStyle name="Migliaia 47 3 3 5 2 2" xfId="20396" xr:uid="{00000000-0005-0000-0000-000098430000}"/>
    <cellStyle name="Migliaia 47 3 3 5 2 3" xfId="25698" xr:uid="{00000000-0005-0000-0000-000099430000}"/>
    <cellStyle name="Migliaia 47 3 3 5 3" xfId="17745" xr:uid="{00000000-0005-0000-0000-00009A430000}"/>
    <cellStyle name="Migliaia 47 3 3 5 4" xfId="23047" xr:uid="{00000000-0005-0000-0000-00009B430000}"/>
    <cellStyle name="Migliaia 47 3 3 6" xfId="14574" xr:uid="{00000000-0005-0000-0000-00009C430000}"/>
    <cellStyle name="Migliaia 47 3 3 6 2" xfId="20392" xr:uid="{00000000-0005-0000-0000-00009D430000}"/>
    <cellStyle name="Migliaia 47 3 3 6 3" xfId="25694" xr:uid="{00000000-0005-0000-0000-00009E430000}"/>
    <cellStyle name="Migliaia 47 3 3 7" xfId="17741" xr:uid="{00000000-0005-0000-0000-00009F430000}"/>
    <cellStyle name="Migliaia 47 3 3 8" xfId="23043" xr:uid="{00000000-0005-0000-0000-0000A0430000}"/>
    <cellStyle name="Migliaia 47 3 4" xfId="4170" xr:uid="{00000000-0005-0000-0000-0000A1430000}"/>
    <cellStyle name="Migliaia 47 3 4 2" xfId="12266" xr:uid="{00000000-0005-0000-0000-0000A2430000}"/>
    <cellStyle name="Migliaia 47 3 4 3" xfId="12267" xr:uid="{00000000-0005-0000-0000-0000A3430000}"/>
    <cellStyle name="Migliaia 47 3 4 3 2" xfId="15749" xr:uid="{00000000-0005-0000-0000-0000A4430000}"/>
    <cellStyle name="Migliaia 47 3 4 3 2 2" xfId="21095" xr:uid="{00000000-0005-0000-0000-0000A5430000}"/>
    <cellStyle name="Migliaia 47 3 4 3 2 3" xfId="26397" xr:uid="{00000000-0005-0000-0000-0000A6430000}"/>
    <cellStyle name="Migliaia 47 3 4 3 3" xfId="18444" xr:uid="{00000000-0005-0000-0000-0000A7430000}"/>
    <cellStyle name="Migliaia 47 3 4 3 4" xfId="23746" xr:uid="{00000000-0005-0000-0000-0000A8430000}"/>
    <cellStyle name="Migliaia 47 3 4 4" xfId="14579" xr:uid="{00000000-0005-0000-0000-0000A9430000}"/>
    <cellStyle name="Migliaia 47 3 4 4 2" xfId="20397" xr:uid="{00000000-0005-0000-0000-0000AA430000}"/>
    <cellStyle name="Migliaia 47 3 4 4 3" xfId="25699" xr:uid="{00000000-0005-0000-0000-0000AB430000}"/>
    <cellStyle name="Migliaia 47 3 4 5" xfId="17746" xr:uid="{00000000-0005-0000-0000-0000AC430000}"/>
    <cellStyle name="Migliaia 47 3 4 6" xfId="23048" xr:uid="{00000000-0005-0000-0000-0000AD430000}"/>
    <cellStyle name="Migliaia 47 3 5" xfId="4171" xr:uid="{00000000-0005-0000-0000-0000AE430000}"/>
    <cellStyle name="Migliaia 47 3 5 2" xfId="12268" xr:uid="{00000000-0005-0000-0000-0000AF430000}"/>
    <cellStyle name="Migliaia 47 3 5 2 2" xfId="15750" xr:uid="{00000000-0005-0000-0000-0000B0430000}"/>
    <cellStyle name="Migliaia 47 3 5 2 2 2" xfId="21096" xr:uid="{00000000-0005-0000-0000-0000B1430000}"/>
    <cellStyle name="Migliaia 47 3 5 2 2 3" xfId="26398" xr:uid="{00000000-0005-0000-0000-0000B2430000}"/>
    <cellStyle name="Migliaia 47 3 5 2 3" xfId="18445" xr:uid="{00000000-0005-0000-0000-0000B3430000}"/>
    <cellStyle name="Migliaia 47 3 5 2 4" xfId="23747" xr:uid="{00000000-0005-0000-0000-0000B4430000}"/>
    <cellStyle name="Migliaia 47 3 5 3" xfId="14580" xr:uid="{00000000-0005-0000-0000-0000B5430000}"/>
    <cellStyle name="Migliaia 47 3 5 3 2" xfId="20398" xr:uid="{00000000-0005-0000-0000-0000B6430000}"/>
    <cellStyle name="Migliaia 47 3 5 3 3" xfId="25700" xr:uid="{00000000-0005-0000-0000-0000B7430000}"/>
    <cellStyle name="Migliaia 47 3 5 4" xfId="17747" xr:uid="{00000000-0005-0000-0000-0000B8430000}"/>
    <cellStyle name="Migliaia 47 3 5 5" xfId="23049" xr:uid="{00000000-0005-0000-0000-0000B9430000}"/>
    <cellStyle name="Migliaia 47 3 6" xfId="4172" xr:uid="{00000000-0005-0000-0000-0000BA430000}"/>
    <cellStyle name="Migliaia 47 3 6 2" xfId="14581" xr:uid="{00000000-0005-0000-0000-0000BB430000}"/>
    <cellStyle name="Migliaia 47 3 6 2 2" xfId="20399" xr:uid="{00000000-0005-0000-0000-0000BC430000}"/>
    <cellStyle name="Migliaia 47 3 6 2 3" xfId="25701" xr:uid="{00000000-0005-0000-0000-0000BD430000}"/>
    <cellStyle name="Migliaia 47 3 6 3" xfId="17748" xr:uid="{00000000-0005-0000-0000-0000BE430000}"/>
    <cellStyle name="Migliaia 47 3 6 4" xfId="23050" xr:uid="{00000000-0005-0000-0000-0000BF430000}"/>
    <cellStyle name="Migliaia 47 3 7" xfId="4173" xr:uid="{00000000-0005-0000-0000-0000C0430000}"/>
    <cellStyle name="Migliaia 47 3 7 2" xfId="14582" xr:uid="{00000000-0005-0000-0000-0000C1430000}"/>
    <cellStyle name="Migliaia 47 3 7 2 2" xfId="20400" xr:uid="{00000000-0005-0000-0000-0000C2430000}"/>
    <cellStyle name="Migliaia 47 3 7 2 3" xfId="25702" xr:uid="{00000000-0005-0000-0000-0000C3430000}"/>
    <cellStyle name="Migliaia 47 3 7 3" xfId="17749" xr:uid="{00000000-0005-0000-0000-0000C4430000}"/>
    <cellStyle name="Migliaia 47 3 7 4" xfId="23051" xr:uid="{00000000-0005-0000-0000-0000C5430000}"/>
    <cellStyle name="Migliaia 47 3 8" xfId="4174" xr:uid="{00000000-0005-0000-0000-0000C6430000}"/>
    <cellStyle name="Migliaia 47 3 8 2" xfId="14583" xr:uid="{00000000-0005-0000-0000-0000C7430000}"/>
    <cellStyle name="Migliaia 47 3 8 2 2" xfId="20401" xr:uid="{00000000-0005-0000-0000-0000C8430000}"/>
    <cellStyle name="Migliaia 47 3 8 2 3" xfId="25703" xr:uid="{00000000-0005-0000-0000-0000C9430000}"/>
    <cellStyle name="Migliaia 47 3 8 3" xfId="17750" xr:uid="{00000000-0005-0000-0000-0000CA430000}"/>
    <cellStyle name="Migliaia 47 3 8 4" xfId="23052" xr:uid="{00000000-0005-0000-0000-0000CB430000}"/>
    <cellStyle name="Migliaia 47 4" xfId="4175" xr:uid="{00000000-0005-0000-0000-0000CC430000}"/>
    <cellStyle name="Migliaia 47 4 2" xfId="4176" xr:uid="{00000000-0005-0000-0000-0000CD430000}"/>
    <cellStyle name="Migliaia 47 4 2 2" xfId="4177" xr:uid="{00000000-0005-0000-0000-0000CE430000}"/>
    <cellStyle name="Migliaia 47 4 2 2 2" xfId="14584" xr:uid="{00000000-0005-0000-0000-0000CF430000}"/>
    <cellStyle name="Migliaia 47 4 2 2 2 2" xfId="20402" xr:uid="{00000000-0005-0000-0000-0000D0430000}"/>
    <cellStyle name="Migliaia 47 4 2 2 2 3" xfId="25704" xr:uid="{00000000-0005-0000-0000-0000D1430000}"/>
    <cellStyle name="Migliaia 47 4 2 2 3" xfId="17751" xr:uid="{00000000-0005-0000-0000-0000D2430000}"/>
    <cellStyle name="Migliaia 47 4 2 2 4" xfId="23053" xr:uid="{00000000-0005-0000-0000-0000D3430000}"/>
    <cellStyle name="Migliaia 47 4 2 3" xfId="4178" xr:uid="{00000000-0005-0000-0000-0000D4430000}"/>
    <cellStyle name="Migliaia 47 4 2 3 2" xfId="14585" xr:uid="{00000000-0005-0000-0000-0000D5430000}"/>
    <cellStyle name="Migliaia 47 4 2 3 2 2" xfId="20403" xr:uid="{00000000-0005-0000-0000-0000D6430000}"/>
    <cellStyle name="Migliaia 47 4 2 3 2 3" xfId="25705" xr:uid="{00000000-0005-0000-0000-0000D7430000}"/>
    <cellStyle name="Migliaia 47 4 2 3 3" xfId="17752" xr:uid="{00000000-0005-0000-0000-0000D8430000}"/>
    <cellStyle name="Migliaia 47 4 2 3 4" xfId="23054" xr:uid="{00000000-0005-0000-0000-0000D9430000}"/>
    <cellStyle name="Migliaia 47 4 3" xfId="4179" xr:uid="{00000000-0005-0000-0000-0000DA430000}"/>
    <cellStyle name="Migliaia 47 4 3 2" xfId="14586" xr:uid="{00000000-0005-0000-0000-0000DB430000}"/>
    <cellStyle name="Migliaia 47 4 3 2 2" xfId="20404" xr:uid="{00000000-0005-0000-0000-0000DC430000}"/>
    <cellStyle name="Migliaia 47 4 3 2 3" xfId="25706" xr:uid="{00000000-0005-0000-0000-0000DD430000}"/>
    <cellStyle name="Migliaia 47 4 3 3" xfId="17753" xr:uid="{00000000-0005-0000-0000-0000DE430000}"/>
    <cellStyle name="Migliaia 47 4 3 4" xfId="23055" xr:uid="{00000000-0005-0000-0000-0000DF430000}"/>
    <cellStyle name="Migliaia 47 4 4" xfId="4180" xr:uid="{00000000-0005-0000-0000-0000E0430000}"/>
    <cellStyle name="Migliaia 47 4 4 2" xfId="14587" xr:uid="{00000000-0005-0000-0000-0000E1430000}"/>
    <cellStyle name="Migliaia 47 4 4 2 2" xfId="20405" xr:uid="{00000000-0005-0000-0000-0000E2430000}"/>
    <cellStyle name="Migliaia 47 4 4 2 3" xfId="25707" xr:uid="{00000000-0005-0000-0000-0000E3430000}"/>
    <cellStyle name="Migliaia 47 4 4 3" xfId="17754" xr:uid="{00000000-0005-0000-0000-0000E4430000}"/>
    <cellStyle name="Migliaia 47 4 4 4" xfId="23056" xr:uid="{00000000-0005-0000-0000-0000E5430000}"/>
    <cellStyle name="Migliaia 47 4 5" xfId="4181" xr:uid="{00000000-0005-0000-0000-0000E6430000}"/>
    <cellStyle name="Migliaia 47 4 5 2" xfId="14588" xr:uid="{00000000-0005-0000-0000-0000E7430000}"/>
    <cellStyle name="Migliaia 47 4 5 2 2" xfId="20406" xr:uid="{00000000-0005-0000-0000-0000E8430000}"/>
    <cellStyle name="Migliaia 47 4 5 2 3" xfId="25708" xr:uid="{00000000-0005-0000-0000-0000E9430000}"/>
    <cellStyle name="Migliaia 47 4 5 3" xfId="17755" xr:uid="{00000000-0005-0000-0000-0000EA430000}"/>
    <cellStyle name="Migliaia 47 4 5 4" xfId="23057" xr:uid="{00000000-0005-0000-0000-0000EB430000}"/>
    <cellStyle name="Migliaia 47 4 6" xfId="4182" xr:uid="{00000000-0005-0000-0000-0000EC430000}"/>
    <cellStyle name="Migliaia 47 4 6 2" xfId="14589" xr:uid="{00000000-0005-0000-0000-0000ED430000}"/>
    <cellStyle name="Migliaia 47 4 6 2 2" xfId="20407" xr:uid="{00000000-0005-0000-0000-0000EE430000}"/>
    <cellStyle name="Migliaia 47 4 6 2 3" xfId="25709" xr:uid="{00000000-0005-0000-0000-0000EF430000}"/>
    <cellStyle name="Migliaia 47 4 6 3" xfId="17756" xr:uid="{00000000-0005-0000-0000-0000F0430000}"/>
    <cellStyle name="Migliaia 47 4 6 4" xfId="23058" xr:uid="{00000000-0005-0000-0000-0000F1430000}"/>
    <cellStyle name="Migliaia 47 4 7" xfId="4183" xr:uid="{00000000-0005-0000-0000-0000F2430000}"/>
    <cellStyle name="Migliaia 47 4 7 2" xfId="14590" xr:uid="{00000000-0005-0000-0000-0000F3430000}"/>
    <cellStyle name="Migliaia 47 4 7 2 2" xfId="20408" xr:uid="{00000000-0005-0000-0000-0000F4430000}"/>
    <cellStyle name="Migliaia 47 4 7 2 3" xfId="25710" xr:uid="{00000000-0005-0000-0000-0000F5430000}"/>
    <cellStyle name="Migliaia 47 4 7 3" xfId="17757" xr:uid="{00000000-0005-0000-0000-0000F6430000}"/>
    <cellStyle name="Migliaia 47 4 7 4" xfId="23059" xr:uid="{00000000-0005-0000-0000-0000F7430000}"/>
    <cellStyle name="Migliaia 47 5" xfId="4184" xr:uid="{00000000-0005-0000-0000-0000F8430000}"/>
    <cellStyle name="Migliaia 47 5 2" xfId="4185" xr:uid="{00000000-0005-0000-0000-0000F9430000}"/>
    <cellStyle name="Migliaia 47 5 2 2" xfId="14591" xr:uid="{00000000-0005-0000-0000-0000FA430000}"/>
    <cellStyle name="Migliaia 47 5 2 2 2" xfId="20409" xr:uid="{00000000-0005-0000-0000-0000FB430000}"/>
    <cellStyle name="Migliaia 47 5 2 2 3" xfId="25711" xr:uid="{00000000-0005-0000-0000-0000FC430000}"/>
    <cellStyle name="Migliaia 47 5 2 3" xfId="17758" xr:uid="{00000000-0005-0000-0000-0000FD430000}"/>
    <cellStyle name="Migliaia 47 5 2 4" xfId="23060" xr:uid="{00000000-0005-0000-0000-0000FE430000}"/>
    <cellStyle name="Migliaia 47 5 3" xfId="4186" xr:uid="{00000000-0005-0000-0000-0000FF430000}"/>
    <cellStyle name="Migliaia 47 5 3 2" xfId="14592" xr:uid="{00000000-0005-0000-0000-000000440000}"/>
    <cellStyle name="Migliaia 47 5 3 2 2" xfId="20410" xr:uid="{00000000-0005-0000-0000-000001440000}"/>
    <cellStyle name="Migliaia 47 5 3 2 3" xfId="25712" xr:uid="{00000000-0005-0000-0000-000002440000}"/>
    <cellStyle name="Migliaia 47 5 3 3" xfId="17759" xr:uid="{00000000-0005-0000-0000-000003440000}"/>
    <cellStyle name="Migliaia 47 5 3 4" xfId="23061" xr:uid="{00000000-0005-0000-0000-000004440000}"/>
    <cellStyle name="Migliaia 47 5 4" xfId="4187" xr:uid="{00000000-0005-0000-0000-000005440000}"/>
    <cellStyle name="Migliaia 47 5 4 2" xfId="14593" xr:uid="{00000000-0005-0000-0000-000006440000}"/>
    <cellStyle name="Migliaia 47 5 4 2 2" xfId="20411" xr:uid="{00000000-0005-0000-0000-000007440000}"/>
    <cellStyle name="Migliaia 47 5 4 2 3" xfId="25713" xr:uid="{00000000-0005-0000-0000-000008440000}"/>
    <cellStyle name="Migliaia 47 5 4 3" xfId="17760" xr:uid="{00000000-0005-0000-0000-000009440000}"/>
    <cellStyle name="Migliaia 47 5 4 4" xfId="23062" xr:uid="{00000000-0005-0000-0000-00000A440000}"/>
    <cellStyle name="Migliaia 47 5 5" xfId="4188" xr:uid="{00000000-0005-0000-0000-00000B440000}"/>
    <cellStyle name="Migliaia 47 5 5 2" xfId="14594" xr:uid="{00000000-0005-0000-0000-00000C440000}"/>
    <cellStyle name="Migliaia 47 5 5 2 2" xfId="20412" xr:uid="{00000000-0005-0000-0000-00000D440000}"/>
    <cellStyle name="Migliaia 47 5 5 2 3" xfId="25714" xr:uid="{00000000-0005-0000-0000-00000E440000}"/>
    <cellStyle name="Migliaia 47 5 5 3" xfId="17761" xr:uid="{00000000-0005-0000-0000-00000F440000}"/>
    <cellStyle name="Migliaia 47 5 5 4" xfId="23063" xr:uid="{00000000-0005-0000-0000-000010440000}"/>
    <cellStyle name="Migliaia 47 5 6" xfId="4189" xr:uid="{00000000-0005-0000-0000-000011440000}"/>
    <cellStyle name="Migliaia 47 5 6 2" xfId="14595" xr:uid="{00000000-0005-0000-0000-000012440000}"/>
    <cellStyle name="Migliaia 47 5 6 2 2" xfId="20413" xr:uid="{00000000-0005-0000-0000-000013440000}"/>
    <cellStyle name="Migliaia 47 5 6 2 3" xfId="25715" xr:uid="{00000000-0005-0000-0000-000014440000}"/>
    <cellStyle name="Migliaia 47 5 6 3" xfId="17762" xr:uid="{00000000-0005-0000-0000-000015440000}"/>
    <cellStyle name="Migliaia 47 5 6 4" xfId="23064" xr:uid="{00000000-0005-0000-0000-000016440000}"/>
    <cellStyle name="Migliaia 47 6" xfId="4190" xr:uid="{00000000-0005-0000-0000-000017440000}"/>
    <cellStyle name="Migliaia 47 6 2" xfId="12269" xr:uid="{00000000-0005-0000-0000-000018440000}"/>
    <cellStyle name="Migliaia 47 6 3" xfId="12270" xr:uid="{00000000-0005-0000-0000-000019440000}"/>
    <cellStyle name="Migliaia 47 6 3 2" xfId="15751" xr:uid="{00000000-0005-0000-0000-00001A440000}"/>
    <cellStyle name="Migliaia 47 6 3 2 2" xfId="21097" xr:uid="{00000000-0005-0000-0000-00001B440000}"/>
    <cellStyle name="Migliaia 47 6 3 2 3" xfId="26399" xr:uid="{00000000-0005-0000-0000-00001C440000}"/>
    <cellStyle name="Migliaia 47 6 3 3" xfId="18446" xr:uid="{00000000-0005-0000-0000-00001D440000}"/>
    <cellStyle name="Migliaia 47 6 3 4" xfId="23748" xr:uid="{00000000-0005-0000-0000-00001E440000}"/>
    <cellStyle name="Migliaia 47 6 4" xfId="14596" xr:uid="{00000000-0005-0000-0000-00001F440000}"/>
    <cellStyle name="Migliaia 47 6 4 2" xfId="20414" xr:uid="{00000000-0005-0000-0000-000020440000}"/>
    <cellStyle name="Migliaia 47 6 4 3" xfId="25716" xr:uid="{00000000-0005-0000-0000-000021440000}"/>
    <cellStyle name="Migliaia 47 6 5" xfId="17763" xr:uid="{00000000-0005-0000-0000-000022440000}"/>
    <cellStyle name="Migliaia 47 6 6" xfId="23065" xr:uid="{00000000-0005-0000-0000-000023440000}"/>
    <cellStyle name="Migliaia 47 7" xfId="4191" xr:uid="{00000000-0005-0000-0000-000024440000}"/>
    <cellStyle name="Migliaia 47 7 2" xfId="12271" xr:uid="{00000000-0005-0000-0000-000025440000}"/>
    <cellStyle name="Migliaia 47 7 2 2" xfId="15752" xr:uid="{00000000-0005-0000-0000-000026440000}"/>
    <cellStyle name="Migliaia 47 7 2 2 2" xfId="21098" xr:uid="{00000000-0005-0000-0000-000027440000}"/>
    <cellStyle name="Migliaia 47 7 2 2 3" xfId="26400" xr:uid="{00000000-0005-0000-0000-000028440000}"/>
    <cellStyle name="Migliaia 47 7 2 3" xfId="18447" xr:uid="{00000000-0005-0000-0000-000029440000}"/>
    <cellStyle name="Migliaia 47 7 2 4" xfId="23749" xr:uid="{00000000-0005-0000-0000-00002A440000}"/>
    <cellStyle name="Migliaia 47 7 3" xfId="14597" xr:uid="{00000000-0005-0000-0000-00002B440000}"/>
    <cellStyle name="Migliaia 47 7 3 2" xfId="20415" xr:uid="{00000000-0005-0000-0000-00002C440000}"/>
    <cellStyle name="Migliaia 47 7 3 3" xfId="25717" xr:uid="{00000000-0005-0000-0000-00002D440000}"/>
    <cellStyle name="Migliaia 47 7 4" xfId="17764" xr:uid="{00000000-0005-0000-0000-00002E440000}"/>
    <cellStyle name="Migliaia 47 7 5" xfId="23066" xr:uid="{00000000-0005-0000-0000-00002F440000}"/>
    <cellStyle name="Migliaia 47 8" xfId="4192" xr:uid="{00000000-0005-0000-0000-000030440000}"/>
    <cellStyle name="Migliaia 47 8 2" xfId="12272" xr:uid="{00000000-0005-0000-0000-000031440000}"/>
    <cellStyle name="Migliaia 47 8 2 2" xfId="15753" xr:uid="{00000000-0005-0000-0000-000032440000}"/>
    <cellStyle name="Migliaia 47 8 2 2 2" xfId="21099" xr:uid="{00000000-0005-0000-0000-000033440000}"/>
    <cellStyle name="Migliaia 47 8 2 2 3" xfId="26401" xr:uid="{00000000-0005-0000-0000-000034440000}"/>
    <cellStyle name="Migliaia 47 8 2 3" xfId="18448" xr:uid="{00000000-0005-0000-0000-000035440000}"/>
    <cellStyle name="Migliaia 47 8 2 4" xfId="23750" xr:uid="{00000000-0005-0000-0000-000036440000}"/>
    <cellStyle name="Migliaia 47 8 3" xfId="14598" xr:uid="{00000000-0005-0000-0000-000037440000}"/>
    <cellStyle name="Migliaia 47 8 3 2" xfId="20416" xr:uid="{00000000-0005-0000-0000-000038440000}"/>
    <cellStyle name="Migliaia 47 8 3 3" xfId="25718" xr:uid="{00000000-0005-0000-0000-000039440000}"/>
    <cellStyle name="Migliaia 47 8 4" xfId="17765" xr:uid="{00000000-0005-0000-0000-00003A440000}"/>
    <cellStyle name="Migliaia 47 8 5" xfId="23067" xr:uid="{00000000-0005-0000-0000-00003B440000}"/>
    <cellStyle name="Migliaia 47 9" xfId="4193" xr:uid="{00000000-0005-0000-0000-00003C440000}"/>
    <cellStyle name="Migliaia 47 9 2" xfId="14599" xr:uid="{00000000-0005-0000-0000-00003D440000}"/>
    <cellStyle name="Migliaia 47 9 2 2" xfId="20417" xr:uid="{00000000-0005-0000-0000-00003E440000}"/>
    <cellStyle name="Migliaia 47 9 2 3" xfId="25719" xr:uid="{00000000-0005-0000-0000-00003F440000}"/>
    <cellStyle name="Migliaia 47 9 3" xfId="17766" xr:uid="{00000000-0005-0000-0000-000040440000}"/>
    <cellStyle name="Migliaia 47 9 4" xfId="23068" xr:uid="{00000000-0005-0000-0000-000041440000}"/>
    <cellStyle name="Migliaia 48" xfId="334" xr:uid="{00000000-0005-0000-0000-000042440000}"/>
    <cellStyle name="Migliaia 48 10" xfId="14600" xr:uid="{00000000-0005-0000-0000-000043440000}"/>
    <cellStyle name="Migliaia 48 10 2" xfId="20418" xr:uid="{00000000-0005-0000-0000-000044440000}"/>
    <cellStyle name="Migliaia 48 10 3" xfId="25720" xr:uid="{00000000-0005-0000-0000-000045440000}"/>
    <cellStyle name="Migliaia 48 11" xfId="17767" xr:uid="{00000000-0005-0000-0000-000046440000}"/>
    <cellStyle name="Migliaia 48 12" xfId="23069" xr:uid="{00000000-0005-0000-0000-000047440000}"/>
    <cellStyle name="Migliaia 48 13" xfId="4194" xr:uid="{00000000-0005-0000-0000-000048440000}"/>
    <cellStyle name="Migliaia 48 2" xfId="335" xr:uid="{00000000-0005-0000-0000-000049440000}"/>
    <cellStyle name="Migliaia 48 2 2" xfId="4196" xr:uid="{00000000-0005-0000-0000-00004A440000}"/>
    <cellStyle name="Migliaia 48 2 2 2" xfId="4197" xr:uid="{00000000-0005-0000-0000-00004B440000}"/>
    <cellStyle name="Migliaia 48 2 2 2 2" xfId="14601" xr:uid="{00000000-0005-0000-0000-00004C440000}"/>
    <cellStyle name="Migliaia 48 2 2 2 2 2" xfId="20419" xr:uid="{00000000-0005-0000-0000-00004D440000}"/>
    <cellStyle name="Migliaia 48 2 2 2 2 3" xfId="25721" xr:uid="{00000000-0005-0000-0000-00004E440000}"/>
    <cellStyle name="Migliaia 48 2 2 2 3" xfId="17768" xr:uid="{00000000-0005-0000-0000-00004F440000}"/>
    <cellStyle name="Migliaia 48 2 2 2 4" xfId="23070" xr:uid="{00000000-0005-0000-0000-000050440000}"/>
    <cellStyle name="Migliaia 48 2 2 3" xfId="12273" xr:uid="{00000000-0005-0000-0000-000051440000}"/>
    <cellStyle name="Migliaia 48 2 2 3 2" xfId="15754" xr:uid="{00000000-0005-0000-0000-000052440000}"/>
    <cellStyle name="Migliaia 48 2 2 3 2 2" xfId="21100" xr:uid="{00000000-0005-0000-0000-000053440000}"/>
    <cellStyle name="Migliaia 48 2 2 3 2 3" xfId="26402" xr:uid="{00000000-0005-0000-0000-000054440000}"/>
    <cellStyle name="Migliaia 48 2 2 3 3" xfId="18449" xr:uid="{00000000-0005-0000-0000-000055440000}"/>
    <cellStyle name="Migliaia 48 2 2 3 4" xfId="23751" xr:uid="{00000000-0005-0000-0000-000056440000}"/>
    <cellStyle name="Migliaia 48 2 3" xfId="4198" xr:uid="{00000000-0005-0000-0000-000057440000}"/>
    <cellStyle name="Migliaia 48 2 3 2" xfId="12274" xr:uid="{00000000-0005-0000-0000-000058440000}"/>
    <cellStyle name="Migliaia 48 2 3 2 2" xfId="15755" xr:uid="{00000000-0005-0000-0000-000059440000}"/>
    <cellStyle name="Migliaia 48 2 3 2 2 2" xfId="21101" xr:uid="{00000000-0005-0000-0000-00005A440000}"/>
    <cellStyle name="Migliaia 48 2 3 2 2 3" xfId="26403" xr:uid="{00000000-0005-0000-0000-00005B440000}"/>
    <cellStyle name="Migliaia 48 2 3 2 3" xfId="18450" xr:uid="{00000000-0005-0000-0000-00005C440000}"/>
    <cellStyle name="Migliaia 48 2 3 2 4" xfId="23752" xr:uid="{00000000-0005-0000-0000-00005D440000}"/>
    <cellStyle name="Migliaia 48 2 3 3" xfId="14602" xr:uid="{00000000-0005-0000-0000-00005E440000}"/>
    <cellStyle name="Migliaia 48 2 3 3 2" xfId="20420" xr:uid="{00000000-0005-0000-0000-00005F440000}"/>
    <cellStyle name="Migliaia 48 2 3 3 3" xfId="25722" xr:uid="{00000000-0005-0000-0000-000060440000}"/>
    <cellStyle name="Migliaia 48 2 3 4" xfId="17769" xr:uid="{00000000-0005-0000-0000-000061440000}"/>
    <cellStyle name="Migliaia 48 2 3 5" xfId="23071" xr:uid="{00000000-0005-0000-0000-000062440000}"/>
    <cellStyle name="Migliaia 48 2 4" xfId="4199" xr:uid="{00000000-0005-0000-0000-000063440000}"/>
    <cellStyle name="Migliaia 48 2 4 2" xfId="14603" xr:uid="{00000000-0005-0000-0000-000064440000}"/>
    <cellStyle name="Migliaia 48 2 4 2 2" xfId="20421" xr:uid="{00000000-0005-0000-0000-000065440000}"/>
    <cellStyle name="Migliaia 48 2 4 2 3" xfId="25723" xr:uid="{00000000-0005-0000-0000-000066440000}"/>
    <cellStyle name="Migliaia 48 2 4 3" xfId="17770" xr:uid="{00000000-0005-0000-0000-000067440000}"/>
    <cellStyle name="Migliaia 48 2 4 4" xfId="23072" xr:uid="{00000000-0005-0000-0000-000068440000}"/>
    <cellStyle name="Migliaia 48 2 5" xfId="4200" xr:uid="{00000000-0005-0000-0000-000069440000}"/>
    <cellStyle name="Migliaia 48 2 5 2" xfId="14604" xr:uid="{00000000-0005-0000-0000-00006A440000}"/>
    <cellStyle name="Migliaia 48 2 5 2 2" xfId="20422" xr:uid="{00000000-0005-0000-0000-00006B440000}"/>
    <cellStyle name="Migliaia 48 2 5 2 3" xfId="25724" xr:uid="{00000000-0005-0000-0000-00006C440000}"/>
    <cellStyle name="Migliaia 48 2 5 3" xfId="17771" xr:uid="{00000000-0005-0000-0000-00006D440000}"/>
    <cellStyle name="Migliaia 48 2 5 4" xfId="23073" xr:uid="{00000000-0005-0000-0000-00006E440000}"/>
    <cellStyle name="Migliaia 48 2 6" xfId="4201" xr:uid="{00000000-0005-0000-0000-00006F440000}"/>
    <cellStyle name="Migliaia 48 2 6 2" xfId="14605" xr:uid="{00000000-0005-0000-0000-000070440000}"/>
    <cellStyle name="Migliaia 48 2 6 2 2" xfId="20423" xr:uid="{00000000-0005-0000-0000-000071440000}"/>
    <cellStyle name="Migliaia 48 2 6 2 3" xfId="25725" xr:uid="{00000000-0005-0000-0000-000072440000}"/>
    <cellStyle name="Migliaia 48 2 6 3" xfId="17772" xr:uid="{00000000-0005-0000-0000-000073440000}"/>
    <cellStyle name="Migliaia 48 2 6 4" xfId="23074" xr:uid="{00000000-0005-0000-0000-000074440000}"/>
    <cellStyle name="Migliaia 48 2 7" xfId="4195" xr:uid="{00000000-0005-0000-0000-000075440000}"/>
    <cellStyle name="Migliaia 48 3" xfId="4202" xr:uid="{00000000-0005-0000-0000-000076440000}"/>
    <cellStyle name="Migliaia 48 3 2" xfId="4203" xr:uid="{00000000-0005-0000-0000-000077440000}"/>
    <cellStyle name="Migliaia 48 3 2 2" xfId="4204" xr:uid="{00000000-0005-0000-0000-000078440000}"/>
    <cellStyle name="Migliaia 48 3 2 2 2" xfId="4205" xr:uid="{00000000-0005-0000-0000-000079440000}"/>
    <cellStyle name="Migliaia 48 3 2 2 2 2" xfId="14606" xr:uid="{00000000-0005-0000-0000-00007A440000}"/>
    <cellStyle name="Migliaia 48 3 2 2 2 2 2" xfId="20424" xr:uid="{00000000-0005-0000-0000-00007B440000}"/>
    <cellStyle name="Migliaia 48 3 2 2 2 2 3" xfId="25726" xr:uid="{00000000-0005-0000-0000-00007C440000}"/>
    <cellStyle name="Migliaia 48 3 2 2 2 3" xfId="17773" xr:uid="{00000000-0005-0000-0000-00007D440000}"/>
    <cellStyle name="Migliaia 48 3 2 2 2 4" xfId="23075" xr:uid="{00000000-0005-0000-0000-00007E440000}"/>
    <cellStyle name="Migliaia 48 3 2 3" xfId="4206" xr:uid="{00000000-0005-0000-0000-00007F440000}"/>
    <cellStyle name="Migliaia 48 3 2 3 2" xfId="14607" xr:uid="{00000000-0005-0000-0000-000080440000}"/>
    <cellStyle name="Migliaia 48 3 2 3 2 2" xfId="20425" xr:uid="{00000000-0005-0000-0000-000081440000}"/>
    <cellStyle name="Migliaia 48 3 2 3 2 3" xfId="25727" xr:uid="{00000000-0005-0000-0000-000082440000}"/>
    <cellStyle name="Migliaia 48 3 2 3 3" xfId="17774" xr:uid="{00000000-0005-0000-0000-000083440000}"/>
    <cellStyle name="Migliaia 48 3 2 3 4" xfId="23076" xr:uid="{00000000-0005-0000-0000-000084440000}"/>
    <cellStyle name="Migliaia 48 3 2 4" xfId="4207" xr:uid="{00000000-0005-0000-0000-000085440000}"/>
    <cellStyle name="Migliaia 48 3 2 4 2" xfId="14608" xr:uid="{00000000-0005-0000-0000-000086440000}"/>
    <cellStyle name="Migliaia 48 3 2 4 2 2" xfId="20426" xr:uid="{00000000-0005-0000-0000-000087440000}"/>
    <cellStyle name="Migliaia 48 3 2 4 2 3" xfId="25728" xr:uid="{00000000-0005-0000-0000-000088440000}"/>
    <cellStyle name="Migliaia 48 3 2 4 3" xfId="17775" xr:uid="{00000000-0005-0000-0000-000089440000}"/>
    <cellStyle name="Migliaia 48 3 2 4 4" xfId="23077" xr:uid="{00000000-0005-0000-0000-00008A440000}"/>
    <cellStyle name="Migliaia 48 3 2 5" xfId="4208" xr:uid="{00000000-0005-0000-0000-00008B440000}"/>
    <cellStyle name="Migliaia 48 3 2 5 2" xfId="14609" xr:uid="{00000000-0005-0000-0000-00008C440000}"/>
    <cellStyle name="Migliaia 48 3 2 5 2 2" xfId="20427" xr:uid="{00000000-0005-0000-0000-00008D440000}"/>
    <cellStyle name="Migliaia 48 3 2 5 2 3" xfId="25729" xr:uid="{00000000-0005-0000-0000-00008E440000}"/>
    <cellStyle name="Migliaia 48 3 2 5 3" xfId="17776" xr:uid="{00000000-0005-0000-0000-00008F440000}"/>
    <cellStyle name="Migliaia 48 3 2 5 4" xfId="23078" xr:uid="{00000000-0005-0000-0000-000090440000}"/>
    <cellStyle name="Migliaia 48 3 2 6" xfId="4209" xr:uid="{00000000-0005-0000-0000-000091440000}"/>
    <cellStyle name="Migliaia 48 3 2 6 2" xfId="14610" xr:uid="{00000000-0005-0000-0000-000092440000}"/>
    <cellStyle name="Migliaia 48 3 2 6 2 2" xfId="20428" xr:uid="{00000000-0005-0000-0000-000093440000}"/>
    <cellStyle name="Migliaia 48 3 2 6 2 3" xfId="25730" xr:uid="{00000000-0005-0000-0000-000094440000}"/>
    <cellStyle name="Migliaia 48 3 2 6 3" xfId="17777" xr:uid="{00000000-0005-0000-0000-000095440000}"/>
    <cellStyle name="Migliaia 48 3 2 6 4" xfId="23079" xr:uid="{00000000-0005-0000-0000-000096440000}"/>
    <cellStyle name="Migliaia 48 3 3" xfId="4210" xr:uid="{00000000-0005-0000-0000-000097440000}"/>
    <cellStyle name="Migliaia 48 3 3 2" xfId="4211" xr:uid="{00000000-0005-0000-0000-000098440000}"/>
    <cellStyle name="Migliaia 48 3 3 2 2" xfId="14612" xr:uid="{00000000-0005-0000-0000-000099440000}"/>
    <cellStyle name="Migliaia 48 3 3 2 2 2" xfId="20430" xr:uid="{00000000-0005-0000-0000-00009A440000}"/>
    <cellStyle name="Migliaia 48 3 3 2 2 3" xfId="25732" xr:uid="{00000000-0005-0000-0000-00009B440000}"/>
    <cellStyle name="Migliaia 48 3 3 2 3" xfId="17779" xr:uid="{00000000-0005-0000-0000-00009C440000}"/>
    <cellStyle name="Migliaia 48 3 3 2 4" xfId="23081" xr:uid="{00000000-0005-0000-0000-00009D440000}"/>
    <cellStyle name="Migliaia 48 3 3 3" xfId="4212" xr:uid="{00000000-0005-0000-0000-00009E440000}"/>
    <cellStyle name="Migliaia 48 3 3 3 2" xfId="14613" xr:uid="{00000000-0005-0000-0000-00009F440000}"/>
    <cellStyle name="Migliaia 48 3 3 3 2 2" xfId="20431" xr:uid="{00000000-0005-0000-0000-0000A0440000}"/>
    <cellStyle name="Migliaia 48 3 3 3 2 3" xfId="25733" xr:uid="{00000000-0005-0000-0000-0000A1440000}"/>
    <cellStyle name="Migliaia 48 3 3 3 3" xfId="17780" xr:uid="{00000000-0005-0000-0000-0000A2440000}"/>
    <cellStyle name="Migliaia 48 3 3 3 4" xfId="23082" xr:uid="{00000000-0005-0000-0000-0000A3440000}"/>
    <cellStyle name="Migliaia 48 3 3 4" xfId="4213" xr:uid="{00000000-0005-0000-0000-0000A4440000}"/>
    <cellStyle name="Migliaia 48 3 3 4 2" xfId="14614" xr:uid="{00000000-0005-0000-0000-0000A5440000}"/>
    <cellStyle name="Migliaia 48 3 3 4 2 2" xfId="20432" xr:uid="{00000000-0005-0000-0000-0000A6440000}"/>
    <cellStyle name="Migliaia 48 3 3 4 2 3" xfId="25734" xr:uid="{00000000-0005-0000-0000-0000A7440000}"/>
    <cellStyle name="Migliaia 48 3 3 4 3" xfId="17781" xr:uid="{00000000-0005-0000-0000-0000A8440000}"/>
    <cellStyle name="Migliaia 48 3 3 4 4" xfId="23083" xr:uid="{00000000-0005-0000-0000-0000A9440000}"/>
    <cellStyle name="Migliaia 48 3 3 5" xfId="4214" xr:uid="{00000000-0005-0000-0000-0000AA440000}"/>
    <cellStyle name="Migliaia 48 3 3 5 2" xfId="14615" xr:uid="{00000000-0005-0000-0000-0000AB440000}"/>
    <cellStyle name="Migliaia 48 3 3 5 2 2" xfId="20433" xr:uid="{00000000-0005-0000-0000-0000AC440000}"/>
    <cellStyle name="Migliaia 48 3 3 5 2 3" xfId="25735" xr:uid="{00000000-0005-0000-0000-0000AD440000}"/>
    <cellStyle name="Migliaia 48 3 3 5 3" xfId="17782" xr:uid="{00000000-0005-0000-0000-0000AE440000}"/>
    <cellStyle name="Migliaia 48 3 3 5 4" xfId="23084" xr:uid="{00000000-0005-0000-0000-0000AF440000}"/>
    <cellStyle name="Migliaia 48 3 3 6" xfId="14611" xr:uid="{00000000-0005-0000-0000-0000B0440000}"/>
    <cellStyle name="Migliaia 48 3 3 6 2" xfId="20429" xr:uid="{00000000-0005-0000-0000-0000B1440000}"/>
    <cellStyle name="Migliaia 48 3 3 6 3" xfId="25731" xr:uid="{00000000-0005-0000-0000-0000B2440000}"/>
    <cellStyle name="Migliaia 48 3 3 7" xfId="17778" xr:uid="{00000000-0005-0000-0000-0000B3440000}"/>
    <cellStyle name="Migliaia 48 3 3 8" xfId="23080" xr:uid="{00000000-0005-0000-0000-0000B4440000}"/>
    <cellStyle name="Migliaia 48 3 4" xfId="4215" xr:uid="{00000000-0005-0000-0000-0000B5440000}"/>
    <cellStyle name="Migliaia 48 3 4 2" xfId="12275" xr:uid="{00000000-0005-0000-0000-0000B6440000}"/>
    <cellStyle name="Migliaia 48 3 4 3" xfId="12276" xr:uid="{00000000-0005-0000-0000-0000B7440000}"/>
    <cellStyle name="Migliaia 48 3 4 3 2" xfId="15756" xr:uid="{00000000-0005-0000-0000-0000B8440000}"/>
    <cellStyle name="Migliaia 48 3 4 3 2 2" xfId="21102" xr:uid="{00000000-0005-0000-0000-0000B9440000}"/>
    <cellStyle name="Migliaia 48 3 4 3 2 3" xfId="26404" xr:uid="{00000000-0005-0000-0000-0000BA440000}"/>
    <cellStyle name="Migliaia 48 3 4 3 3" xfId="18451" xr:uid="{00000000-0005-0000-0000-0000BB440000}"/>
    <cellStyle name="Migliaia 48 3 4 3 4" xfId="23753" xr:uid="{00000000-0005-0000-0000-0000BC440000}"/>
    <cellStyle name="Migliaia 48 3 4 4" xfId="14616" xr:uid="{00000000-0005-0000-0000-0000BD440000}"/>
    <cellStyle name="Migliaia 48 3 4 4 2" xfId="20434" xr:uid="{00000000-0005-0000-0000-0000BE440000}"/>
    <cellStyle name="Migliaia 48 3 4 4 3" xfId="25736" xr:uid="{00000000-0005-0000-0000-0000BF440000}"/>
    <cellStyle name="Migliaia 48 3 4 5" xfId="17783" xr:uid="{00000000-0005-0000-0000-0000C0440000}"/>
    <cellStyle name="Migliaia 48 3 4 6" xfId="23085" xr:uid="{00000000-0005-0000-0000-0000C1440000}"/>
    <cellStyle name="Migliaia 48 3 5" xfId="4216" xr:uid="{00000000-0005-0000-0000-0000C2440000}"/>
    <cellStyle name="Migliaia 48 3 5 2" xfId="12277" xr:uid="{00000000-0005-0000-0000-0000C3440000}"/>
    <cellStyle name="Migliaia 48 3 5 2 2" xfId="15757" xr:uid="{00000000-0005-0000-0000-0000C4440000}"/>
    <cellStyle name="Migliaia 48 3 5 2 2 2" xfId="21103" xr:uid="{00000000-0005-0000-0000-0000C5440000}"/>
    <cellStyle name="Migliaia 48 3 5 2 2 3" xfId="26405" xr:uid="{00000000-0005-0000-0000-0000C6440000}"/>
    <cellStyle name="Migliaia 48 3 5 2 3" xfId="18452" xr:uid="{00000000-0005-0000-0000-0000C7440000}"/>
    <cellStyle name="Migliaia 48 3 5 2 4" xfId="23754" xr:uid="{00000000-0005-0000-0000-0000C8440000}"/>
    <cellStyle name="Migliaia 48 3 5 3" xfId="14617" xr:uid="{00000000-0005-0000-0000-0000C9440000}"/>
    <cellStyle name="Migliaia 48 3 5 3 2" xfId="20435" xr:uid="{00000000-0005-0000-0000-0000CA440000}"/>
    <cellStyle name="Migliaia 48 3 5 3 3" xfId="25737" xr:uid="{00000000-0005-0000-0000-0000CB440000}"/>
    <cellStyle name="Migliaia 48 3 5 4" xfId="17784" xr:uid="{00000000-0005-0000-0000-0000CC440000}"/>
    <cellStyle name="Migliaia 48 3 5 5" xfId="23086" xr:uid="{00000000-0005-0000-0000-0000CD440000}"/>
    <cellStyle name="Migliaia 48 3 6" xfId="4217" xr:uid="{00000000-0005-0000-0000-0000CE440000}"/>
    <cellStyle name="Migliaia 48 3 6 2" xfId="14618" xr:uid="{00000000-0005-0000-0000-0000CF440000}"/>
    <cellStyle name="Migliaia 48 3 6 2 2" xfId="20436" xr:uid="{00000000-0005-0000-0000-0000D0440000}"/>
    <cellStyle name="Migliaia 48 3 6 2 3" xfId="25738" xr:uid="{00000000-0005-0000-0000-0000D1440000}"/>
    <cellStyle name="Migliaia 48 3 6 3" xfId="17785" xr:uid="{00000000-0005-0000-0000-0000D2440000}"/>
    <cellStyle name="Migliaia 48 3 6 4" xfId="23087" xr:uid="{00000000-0005-0000-0000-0000D3440000}"/>
    <cellStyle name="Migliaia 48 3 7" xfId="4218" xr:uid="{00000000-0005-0000-0000-0000D4440000}"/>
    <cellStyle name="Migliaia 48 3 7 2" xfId="14619" xr:uid="{00000000-0005-0000-0000-0000D5440000}"/>
    <cellStyle name="Migliaia 48 3 7 2 2" xfId="20437" xr:uid="{00000000-0005-0000-0000-0000D6440000}"/>
    <cellStyle name="Migliaia 48 3 7 2 3" xfId="25739" xr:uid="{00000000-0005-0000-0000-0000D7440000}"/>
    <cellStyle name="Migliaia 48 3 7 3" xfId="17786" xr:uid="{00000000-0005-0000-0000-0000D8440000}"/>
    <cellStyle name="Migliaia 48 3 7 4" xfId="23088" xr:uid="{00000000-0005-0000-0000-0000D9440000}"/>
    <cellStyle name="Migliaia 48 3 8" xfId="4219" xr:uid="{00000000-0005-0000-0000-0000DA440000}"/>
    <cellStyle name="Migliaia 48 3 8 2" xfId="14620" xr:uid="{00000000-0005-0000-0000-0000DB440000}"/>
    <cellStyle name="Migliaia 48 3 8 2 2" xfId="20438" xr:uid="{00000000-0005-0000-0000-0000DC440000}"/>
    <cellStyle name="Migliaia 48 3 8 2 3" xfId="25740" xr:uid="{00000000-0005-0000-0000-0000DD440000}"/>
    <cellStyle name="Migliaia 48 3 8 3" xfId="17787" xr:uid="{00000000-0005-0000-0000-0000DE440000}"/>
    <cellStyle name="Migliaia 48 3 8 4" xfId="23089" xr:uid="{00000000-0005-0000-0000-0000DF440000}"/>
    <cellStyle name="Migliaia 48 4" xfId="4220" xr:uid="{00000000-0005-0000-0000-0000E0440000}"/>
    <cellStyle name="Migliaia 48 4 2" xfId="4221" xr:uid="{00000000-0005-0000-0000-0000E1440000}"/>
    <cellStyle name="Migliaia 48 4 2 2" xfId="4222" xr:uid="{00000000-0005-0000-0000-0000E2440000}"/>
    <cellStyle name="Migliaia 48 4 2 2 2" xfId="14621" xr:uid="{00000000-0005-0000-0000-0000E3440000}"/>
    <cellStyle name="Migliaia 48 4 2 2 2 2" xfId="20439" xr:uid="{00000000-0005-0000-0000-0000E4440000}"/>
    <cellStyle name="Migliaia 48 4 2 2 2 3" xfId="25741" xr:uid="{00000000-0005-0000-0000-0000E5440000}"/>
    <cellStyle name="Migliaia 48 4 2 2 3" xfId="17788" xr:uid="{00000000-0005-0000-0000-0000E6440000}"/>
    <cellStyle name="Migliaia 48 4 2 2 4" xfId="23090" xr:uid="{00000000-0005-0000-0000-0000E7440000}"/>
    <cellStyle name="Migliaia 48 4 2 3" xfId="4223" xr:uid="{00000000-0005-0000-0000-0000E8440000}"/>
    <cellStyle name="Migliaia 48 4 2 3 2" xfId="14622" xr:uid="{00000000-0005-0000-0000-0000E9440000}"/>
    <cellStyle name="Migliaia 48 4 2 3 2 2" xfId="20440" xr:uid="{00000000-0005-0000-0000-0000EA440000}"/>
    <cellStyle name="Migliaia 48 4 2 3 2 3" xfId="25742" xr:uid="{00000000-0005-0000-0000-0000EB440000}"/>
    <cellStyle name="Migliaia 48 4 2 3 3" xfId="17789" xr:uid="{00000000-0005-0000-0000-0000EC440000}"/>
    <cellStyle name="Migliaia 48 4 2 3 4" xfId="23091" xr:uid="{00000000-0005-0000-0000-0000ED440000}"/>
    <cellStyle name="Migliaia 48 4 3" xfId="4224" xr:uid="{00000000-0005-0000-0000-0000EE440000}"/>
    <cellStyle name="Migliaia 48 4 3 2" xfId="14623" xr:uid="{00000000-0005-0000-0000-0000EF440000}"/>
    <cellStyle name="Migliaia 48 4 3 2 2" xfId="20441" xr:uid="{00000000-0005-0000-0000-0000F0440000}"/>
    <cellStyle name="Migliaia 48 4 3 2 3" xfId="25743" xr:uid="{00000000-0005-0000-0000-0000F1440000}"/>
    <cellStyle name="Migliaia 48 4 3 3" xfId="17790" xr:uid="{00000000-0005-0000-0000-0000F2440000}"/>
    <cellStyle name="Migliaia 48 4 3 4" xfId="23092" xr:uid="{00000000-0005-0000-0000-0000F3440000}"/>
    <cellStyle name="Migliaia 48 4 4" xfId="4225" xr:uid="{00000000-0005-0000-0000-0000F4440000}"/>
    <cellStyle name="Migliaia 48 4 4 2" xfId="14624" xr:uid="{00000000-0005-0000-0000-0000F5440000}"/>
    <cellStyle name="Migliaia 48 4 4 2 2" xfId="20442" xr:uid="{00000000-0005-0000-0000-0000F6440000}"/>
    <cellStyle name="Migliaia 48 4 4 2 3" xfId="25744" xr:uid="{00000000-0005-0000-0000-0000F7440000}"/>
    <cellStyle name="Migliaia 48 4 4 3" xfId="17791" xr:uid="{00000000-0005-0000-0000-0000F8440000}"/>
    <cellStyle name="Migliaia 48 4 4 4" xfId="23093" xr:uid="{00000000-0005-0000-0000-0000F9440000}"/>
    <cellStyle name="Migliaia 48 4 5" xfId="4226" xr:uid="{00000000-0005-0000-0000-0000FA440000}"/>
    <cellStyle name="Migliaia 48 4 5 2" xfId="14625" xr:uid="{00000000-0005-0000-0000-0000FB440000}"/>
    <cellStyle name="Migliaia 48 4 5 2 2" xfId="20443" xr:uid="{00000000-0005-0000-0000-0000FC440000}"/>
    <cellStyle name="Migliaia 48 4 5 2 3" xfId="25745" xr:uid="{00000000-0005-0000-0000-0000FD440000}"/>
    <cellStyle name="Migliaia 48 4 5 3" xfId="17792" xr:uid="{00000000-0005-0000-0000-0000FE440000}"/>
    <cellStyle name="Migliaia 48 4 5 4" xfId="23094" xr:uid="{00000000-0005-0000-0000-0000FF440000}"/>
    <cellStyle name="Migliaia 48 4 6" xfId="4227" xr:uid="{00000000-0005-0000-0000-000000450000}"/>
    <cellStyle name="Migliaia 48 4 6 2" xfId="14626" xr:uid="{00000000-0005-0000-0000-000001450000}"/>
    <cellStyle name="Migliaia 48 4 6 2 2" xfId="20444" xr:uid="{00000000-0005-0000-0000-000002450000}"/>
    <cellStyle name="Migliaia 48 4 6 2 3" xfId="25746" xr:uid="{00000000-0005-0000-0000-000003450000}"/>
    <cellStyle name="Migliaia 48 4 6 3" xfId="17793" xr:uid="{00000000-0005-0000-0000-000004450000}"/>
    <cellStyle name="Migliaia 48 4 6 4" xfId="23095" xr:uid="{00000000-0005-0000-0000-000005450000}"/>
    <cellStyle name="Migliaia 48 4 7" xfId="4228" xr:uid="{00000000-0005-0000-0000-000006450000}"/>
    <cellStyle name="Migliaia 48 4 7 2" xfId="14627" xr:uid="{00000000-0005-0000-0000-000007450000}"/>
    <cellStyle name="Migliaia 48 4 7 2 2" xfId="20445" xr:uid="{00000000-0005-0000-0000-000008450000}"/>
    <cellStyle name="Migliaia 48 4 7 2 3" xfId="25747" xr:uid="{00000000-0005-0000-0000-000009450000}"/>
    <cellStyle name="Migliaia 48 4 7 3" xfId="17794" xr:uid="{00000000-0005-0000-0000-00000A450000}"/>
    <cellStyle name="Migliaia 48 4 7 4" xfId="23096" xr:uid="{00000000-0005-0000-0000-00000B450000}"/>
    <cellStyle name="Migliaia 48 5" xfId="4229" xr:uid="{00000000-0005-0000-0000-00000C450000}"/>
    <cellStyle name="Migliaia 48 5 2" xfId="4230" xr:uid="{00000000-0005-0000-0000-00000D450000}"/>
    <cellStyle name="Migliaia 48 5 2 2" xfId="14628" xr:uid="{00000000-0005-0000-0000-00000E450000}"/>
    <cellStyle name="Migliaia 48 5 2 2 2" xfId="20446" xr:uid="{00000000-0005-0000-0000-00000F450000}"/>
    <cellStyle name="Migliaia 48 5 2 2 3" xfId="25748" xr:uid="{00000000-0005-0000-0000-000010450000}"/>
    <cellStyle name="Migliaia 48 5 2 3" xfId="17795" xr:uid="{00000000-0005-0000-0000-000011450000}"/>
    <cellStyle name="Migliaia 48 5 2 4" xfId="23097" xr:uid="{00000000-0005-0000-0000-000012450000}"/>
    <cellStyle name="Migliaia 48 5 3" xfId="4231" xr:uid="{00000000-0005-0000-0000-000013450000}"/>
    <cellStyle name="Migliaia 48 5 3 2" xfId="14629" xr:uid="{00000000-0005-0000-0000-000014450000}"/>
    <cellStyle name="Migliaia 48 5 3 2 2" xfId="20447" xr:uid="{00000000-0005-0000-0000-000015450000}"/>
    <cellStyle name="Migliaia 48 5 3 2 3" xfId="25749" xr:uid="{00000000-0005-0000-0000-000016450000}"/>
    <cellStyle name="Migliaia 48 5 3 3" xfId="17796" xr:uid="{00000000-0005-0000-0000-000017450000}"/>
    <cellStyle name="Migliaia 48 5 3 4" xfId="23098" xr:uid="{00000000-0005-0000-0000-000018450000}"/>
    <cellStyle name="Migliaia 48 5 4" xfId="4232" xr:uid="{00000000-0005-0000-0000-000019450000}"/>
    <cellStyle name="Migliaia 48 5 4 2" xfId="14630" xr:uid="{00000000-0005-0000-0000-00001A450000}"/>
    <cellStyle name="Migliaia 48 5 4 2 2" xfId="20448" xr:uid="{00000000-0005-0000-0000-00001B450000}"/>
    <cellStyle name="Migliaia 48 5 4 2 3" xfId="25750" xr:uid="{00000000-0005-0000-0000-00001C450000}"/>
    <cellStyle name="Migliaia 48 5 4 3" xfId="17797" xr:uid="{00000000-0005-0000-0000-00001D450000}"/>
    <cellStyle name="Migliaia 48 5 4 4" xfId="23099" xr:uid="{00000000-0005-0000-0000-00001E450000}"/>
    <cellStyle name="Migliaia 48 5 5" xfId="4233" xr:uid="{00000000-0005-0000-0000-00001F450000}"/>
    <cellStyle name="Migliaia 48 5 5 2" xfId="14631" xr:uid="{00000000-0005-0000-0000-000020450000}"/>
    <cellStyle name="Migliaia 48 5 5 2 2" xfId="20449" xr:uid="{00000000-0005-0000-0000-000021450000}"/>
    <cellStyle name="Migliaia 48 5 5 2 3" xfId="25751" xr:uid="{00000000-0005-0000-0000-000022450000}"/>
    <cellStyle name="Migliaia 48 5 5 3" xfId="17798" xr:uid="{00000000-0005-0000-0000-000023450000}"/>
    <cellStyle name="Migliaia 48 5 5 4" xfId="23100" xr:uid="{00000000-0005-0000-0000-000024450000}"/>
    <cellStyle name="Migliaia 48 5 6" xfId="4234" xr:uid="{00000000-0005-0000-0000-000025450000}"/>
    <cellStyle name="Migliaia 48 5 6 2" xfId="14632" xr:uid="{00000000-0005-0000-0000-000026450000}"/>
    <cellStyle name="Migliaia 48 5 6 2 2" xfId="20450" xr:uid="{00000000-0005-0000-0000-000027450000}"/>
    <cellStyle name="Migliaia 48 5 6 2 3" xfId="25752" xr:uid="{00000000-0005-0000-0000-000028450000}"/>
    <cellStyle name="Migliaia 48 5 6 3" xfId="17799" xr:uid="{00000000-0005-0000-0000-000029450000}"/>
    <cellStyle name="Migliaia 48 5 6 4" xfId="23101" xr:uid="{00000000-0005-0000-0000-00002A450000}"/>
    <cellStyle name="Migliaia 48 6" xfId="4235" xr:uid="{00000000-0005-0000-0000-00002B450000}"/>
    <cellStyle name="Migliaia 48 6 2" xfId="12278" xr:uid="{00000000-0005-0000-0000-00002C450000}"/>
    <cellStyle name="Migliaia 48 6 3" xfId="12279" xr:uid="{00000000-0005-0000-0000-00002D450000}"/>
    <cellStyle name="Migliaia 48 6 3 2" xfId="15758" xr:uid="{00000000-0005-0000-0000-00002E450000}"/>
    <cellStyle name="Migliaia 48 6 3 2 2" xfId="21104" xr:uid="{00000000-0005-0000-0000-00002F450000}"/>
    <cellStyle name="Migliaia 48 6 3 2 3" xfId="26406" xr:uid="{00000000-0005-0000-0000-000030450000}"/>
    <cellStyle name="Migliaia 48 6 3 3" xfId="18453" xr:uid="{00000000-0005-0000-0000-000031450000}"/>
    <cellStyle name="Migliaia 48 6 3 4" xfId="23755" xr:uid="{00000000-0005-0000-0000-000032450000}"/>
    <cellStyle name="Migliaia 48 6 4" xfId="14633" xr:uid="{00000000-0005-0000-0000-000033450000}"/>
    <cellStyle name="Migliaia 48 6 4 2" xfId="20451" xr:uid="{00000000-0005-0000-0000-000034450000}"/>
    <cellStyle name="Migliaia 48 6 4 3" xfId="25753" xr:uid="{00000000-0005-0000-0000-000035450000}"/>
    <cellStyle name="Migliaia 48 6 5" xfId="17800" xr:uid="{00000000-0005-0000-0000-000036450000}"/>
    <cellStyle name="Migliaia 48 6 6" xfId="23102" xr:uid="{00000000-0005-0000-0000-000037450000}"/>
    <cellStyle name="Migliaia 48 7" xfId="4236" xr:uid="{00000000-0005-0000-0000-000038450000}"/>
    <cellStyle name="Migliaia 48 7 2" xfId="12280" xr:uid="{00000000-0005-0000-0000-000039450000}"/>
    <cellStyle name="Migliaia 48 7 2 2" xfId="15759" xr:uid="{00000000-0005-0000-0000-00003A450000}"/>
    <cellStyle name="Migliaia 48 7 2 2 2" xfId="21105" xr:uid="{00000000-0005-0000-0000-00003B450000}"/>
    <cellStyle name="Migliaia 48 7 2 2 3" xfId="26407" xr:uid="{00000000-0005-0000-0000-00003C450000}"/>
    <cellStyle name="Migliaia 48 7 2 3" xfId="18454" xr:uid="{00000000-0005-0000-0000-00003D450000}"/>
    <cellStyle name="Migliaia 48 7 2 4" xfId="23756" xr:uid="{00000000-0005-0000-0000-00003E450000}"/>
    <cellStyle name="Migliaia 48 7 3" xfId="14634" xr:uid="{00000000-0005-0000-0000-00003F450000}"/>
    <cellStyle name="Migliaia 48 7 3 2" xfId="20452" xr:uid="{00000000-0005-0000-0000-000040450000}"/>
    <cellStyle name="Migliaia 48 7 3 3" xfId="25754" xr:uid="{00000000-0005-0000-0000-000041450000}"/>
    <cellStyle name="Migliaia 48 7 4" xfId="17801" xr:uid="{00000000-0005-0000-0000-000042450000}"/>
    <cellStyle name="Migliaia 48 7 5" xfId="23103" xr:uid="{00000000-0005-0000-0000-000043450000}"/>
    <cellStyle name="Migliaia 48 8" xfId="4237" xr:uid="{00000000-0005-0000-0000-000044450000}"/>
    <cellStyle name="Migliaia 48 8 2" xfId="12281" xr:uid="{00000000-0005-0000-0000-000045450000}"/>
    <cellStyle name="Migliaia 48 8 2 2" xfId="15760" xr:uid="{00000000-0005-0000-0000-000046450000}"/>
    <cellStyle name="Migliaia 48 8 2 2 2" xfId="21106" xr:uid="{00000000-0005-0000-0000-000047450000}"/>
    <cellStyle name="Migliaia 48 8 2 2 3" xfId="26408" xr:uid="{00000000-0005-0000-0000-000048450000}"/>
    <cellStyle name="Migliaia 48 8 2 3" xfId="18455" xr:uid="{00000000-0005-0000-0000-000049450000}"/>
    <cellStyle name="Migliaia 48 8 2 4" xfId="23757" xr:uid="{00000000-0005-0000-0000-00004A450000}"/>
    <cellStyle name="Migliaia 48 8 3" xfId="14635" xr:uid="{00000000-0005-0000-0000-00004B450000}"/>
    <cellStyle name="Migliaia 48 8 3 2" xfId="20453" xr:uid="{00000000-0005-0000-0000-00004C450000}"/>
    <cellStyle name="Migliaia 48 8 3 3" xfId="25755" xr:uid="{00000000-0005-0000-0000-00004D450000}"/>
    <cellStyle name="Migliaia 48 8 4" xfId="17802" xr:uid="{00000000-0005-0000-0000-00004E450000}"/>
    <cellStyle name="Migliaia 48 8 5" xfId="23104" xr:uid="{00000000-0005-0000-0000-00004F450000}"/>
    <cellStyle name="Migliaia 48 9" xfId="4238" xr:uid="{00000000-0005-0000-0000-000050450000}"/>
    <cellStyle name="Migliaia 48 9 2" xfId="14636" xr:uid="{00000000-0005-0000-0000-000051450000}"/>
    <cellStyle name="Migliaia 48 9 2 2" xfId="20454" xr:uid="{00000000-0005-0000-0000-000052450000}"/>
    <cellStyle name="Migliaia 48 9 2 3" xfId="25756" xr:uid="{00000000-0005-0000-0000-000053450000}"/>
    <cellStyle name="Migliaia 48 9 3" xfId="17803" xr:uid="{00000000-0005-0000-0000-000054450000}"/>
    <cellStyle name="Migliaia 48 9 4" xfId="23105" xr:uid="{00000000-0005-0000-0000-000055450000}"/>
    <cellStyle name="Migliaia 49" xfId="336" xr:uid="{00000000-0005-0000-0000-000056450000}"/>
    <cellStyle name="Migliaia 49 10" xfId="14637" xr:uid="{00000000-0005-0000-0000-000057450000}"/>
    <cellStyle name="Migliaia 49 10 2" xfId="20455" xr:uid="{00000000-0005-0000-0000-000058450000}"/>
    <cellStyle name="Migliaia 49 10 3" xfId="25757" xr:uid="{00000000-0005-0000-0000-000059450000}"/>
    <cellStyle name="Migliaia 49 11" xfId="17804" xr:uid="{00000000-0005-0000-0000-00005A450000}"/>
    <cellStyle name="Migliaia 49 12" xfId="23106" xr:uid="{00000000-0005-0000-0000-00005B450000}"/>
    <cellStyle name="Migliaia 49 13" xfId="4239" xr:uid="{00000000-0005-0000-0000-00005C450000}"/>
    <cellStyle name="Migliaia 49 2" xfId="337" xr:uid="{00000000-0005-0000-0000-00005D450000}"/>
    <cellStyle name="Migliaia 49 2 2" xfId="4241" xr:uid="{00000000-0005-0000-0000-00005E450000}"/>
    <cellStyle name="Migliaia 49 2 2 2" xfId="4242" xr:uid="{00000000-0005-0000-0000-00005F450000}"/>
    <cellStyle name="Migliaia 49 2 2 2 2" xfId="14638" xr:uid="{00000000-0005-0000-0000-000060450000}"/>
    <cellStyle name="Migliaia 49 2 2 2 2 2" xfId="20456" xr:uid="{00000000-0005-0000-0000-000061450000}"/>
    <cellStyle name="Migliaia 49 2 2 2 2 3" xfId="25758" xr:uid="{00000000-0005-0000-0000-000062450000}"/>
    <cellStyle name="Migliaia 49 2 2 2 3" xfId="17805" xr:uid="{00000000-0005-0000-0000-000063450000}"/>
    <cellStyle name="Migliaia 49 2 2 2 4" xfId="23107" xr:uid="{00000000-0005-0000-0000-000064450000}"/>
    <cellStyle name="Migliaia 49 2 2 3" xfId="12282" xr:uid="{00000000-0005-0000-0000-000065450000}"/>
    <cellStyle name="Migliaia 49 2 2 3 2" xfId="15761" xr:uid="{00000000-0005-0000-0000-000066450000}"/>
    <cellStyle name="Migliaia 49 2 2 3 2 2" xfId="21107" xr:uid="{00000000-0005-0000-0000-000067450000}"/>
    <cellStyle name="Migliaia 49 2 2 3 2 3" xfId="26409" xr:uid="{00000000-0005-0000-0000-000068450000}"/>
    <cellStyle name="Migliaia 49 2 2 3 3" xfId="18456" xr:uid="{00000000-0005-0000-0000-000069450000}"/>
    <cellStyle name="Migliaia 49 2 2 3 4" xfId="23758" xr:uid="{00000000-0005-0000-0000-00006A450000}"/>
    <cellStyle name="Migliaia 49 2 3" xfId="4243" xr:uid="{00000000-0005-0000-0000-00006B450000}"/>
    <cellStyle name="Migliaia 49 2 3 2" xfId="12283" xr:uid="{00000000-0005-0000-0000-00006C450000}"/>
    <cellStyle name="Migliaia 49 2 3 2 2" xfId="15762" xr:uid="{00000000-0005-0000-0000-00006D450000}"/>
    <cellStyle name="Migliaia 49 2 3 2 2 2" xfId="21108" xr:uid="{00000000-0005-0000-0000-00006E450000}"/>
    <cellStyle name="Migliaia 49 2 3 2 2 3" xfId="26410" xr:uid="{00000000-0005-0000-0000-00006F450000}"/>
    <cellStyle name="Migliaia 49 2 3 2 3" xfId="18457" xr:uid="{00000000-0005-0000-0000-000070450000}"/>
    <cellStyle name="Migliaia 49 2 3 2 4" xfId="23759" xr:uid="{00000000-0005-0000-0000-000071450000}"/>
    <cellStyle name="Migliaia 49 2 3 3" xfId="14639" xr:uid="{00000000-0005-0000-0000-000072450000}"/>
    <cellStyle name="Migliaia 49 2 3 3 2" xfId="20457" xr:uid="{00000000-0005-0000-0000-000073450000}"/>
    <cellStyle name="Migliaia 49 2 3 3 3" xfId="25759" xr:uid="{00000000-0005-0000-0000-000074450000}"/>
    <cellStyle name="Migliaia 49 2 3 4" xfId="17806" xr:uid="{00000000-0005-0000-0000-000075450000}"/>
    <cellStyle name="Migliaia 49 2 3 5" xfId="23108" xr:uid="{00000000-0005-0000-0000-000076450000}"/>
    <cellStyle name="Migliaia 49 2 4" xfId="4244" xr:uid="{00000000-0005-0000-0000-000077450000}"/>
    <cellStyle name="Migliaia 49 2 4 2" xfId="14640" xr:uid="{00000000-0005-0000-0000-000078450000}"/>
    <cellStyle name="Migliaia 49 2 4 2 2" xfId="20458" xr:uid="{00000000-0005-0000-0000-000079450000}"/>
    <cellStyle name="Migliaia 49 2 4 2 3" xfId="25760" xr:uid="{00000000-0005-0000-0000-00007A450000}"/>
    <cellStyle name="Migliaia 49 2 4 3" xfId="17807" xr:uid="{00000000-0005-0000-0000-00007B450000}"/>
    <cellStyle name="Migliaia 49 2 4 4" xfId="23109" xr:uid="{00000000-0005-0000-0000-00007C450000}"/>
    <cellStyle name="Migliaia 49 2 5" xfId="4245" xr:uid="{00000000-0005-0000-0000-00007D450000}"/>
    <cellStyle name="Migliaia 49 2 5 2" xfId="14641" xr:uid="{00000000-0005-0000-0000-00007E450000}"/>
    <cellStyle name="Migliaia 49 2 5 2 2" xfId="20459" xr:uid="{00000000-0005-0000-0000-00007F450000}"/>
    <cellStyle name="Migliaia 49 2 5 2 3" xfId="25761" xr:uid="{00000000-0005-0000-0000-000080450000}"/>
    <cellStyle name="Migliaia 49 2 5 3" xfId="17808" xr:uid="{00000000-0005-0000-0000-000081450000}"/>
    <cellStyle name="Migliaia 49 2 5 4" xfId="23110" xr:uid="{00000000-0005-0000-0000-000082450000}"/>
    <cellStyle name="Migliaia 49 2 6" xfId="4246" xr:uid="{00000000-0005-0000-0000-000083450000}"/>
    <cellStyle name="Migliaia 49 2 6 2" xfId="14642" xr:uid="{00000000-0005-0000-0000-000084450000}"/>
    <cellStyle name="Migliaia 49 2 6 2 2" xfId="20460" xr:uid="{00000000-0005-0000-0000-000085450000}"/>
    <cellStyle name="Migliaia 49 2 6 2 3" xfId="25762" xr:uid="{00000000-0005-0000-0000-000086450000}"/>
    <cellStyle name="Migliaia 49 2 6 3" xfId="17809" xr:uid="{00000000-0005-0000-0000-000087450000}"/>
    <cellStyle name="Migliaia 49 2 6 4" xfId="23111" xr:uid="{00000000-0005-0000-0000-000088450000}"/>
    <cellStyle name="Migliaia 49 2 7" xfId="4240" xr:uid="{00000000-0005-0000-0000-000089450000}"/>
    <cellStyle name="Migliaia 49 3" xfId="4247" xr:uid="{00000000-0005-0000-0000-00008A450000}"/>
    <cellStyle name="Migliaia 49 3 2" xfId="4248" xr:uid="{00000000-0005-0000-0000-00008B450000}"/>
    <cellStyle name="Migliaia 49 3 2 2" xfId="4249" xr:uid="{00000000-0005-0000-0000-00008C450000}"/>
    <cellStyle name="Migliaia 49 3 2 2 2" xfId="4250" xr:uid="{00000000-0005-0000-0000-00008D450000}"/>
    <cellStyle name="Migliaia 49 3 2 2 2 2" xfId="14643" xr:uid="{00000000-0005-0000-0000-00008E450000}"/>
    <cellStyle name="Migliaia 49 3 2 2 2 2 2" xfId="20461" xr:uid="{00000000-0005-0000-0000-00008F450000}"/>
    <cellStyle name="Migliaia 49 3 2 2 2 2 3" xfId="25763" xr:uid="{00000000-0005-0000-0000-000090450000}"/>
    <cellStyle name="Migliaia 49 3 2 2 2 3" xfId="17810" xr:uid="{00000000-0005-0000-0000-000091450000}"/>
    <cellStyle name="Migliaia 49 3 2 2 2 4" xfId="23112" xr:uid="{00000000-0005-0000-0000-000092450000}"/>
    <cellStyle name="Migliaia 49 3 2 3" xfId="4251" xr:uid="{00000000-0005-0000-0000-000093450000}"/>
    <cellStyle name="Migliaia 49 3 2 3 2" xfId="14644" xr:uid="{00000000-0005-0000-0000-000094450000}"/>
    <cellStyle name="Migliaia 49 3 2 3 2 2" xfId="20462" xr:uid="{00000000-0005-0000-0000-000095450000}"/>
    <cellStyle name="Migliaia 49 3 2 3 2 3" xfId="25764" xr:uid="{00000000-0005-0000-0000-000096450000}"/>
    <cellStyle name="Migliaia 49 3 2 3 3" xfId="17811" xr:uid="{00000000-0005-0000-0000-000097450000}"/>
    <cellStyle name="Migliaia 49 3 2 3 4" xfId="23113" xr:uid="{00000000-0005-0000-0000-000098450000}"/>
    <cellStyle name="Migliaia 49 3 2 4" xfId="4252" xr:uid="{00000000-0005-0000-0000-000099450000}"/>
    <cellStyle name="Migliaia 49 3 2 4 2" xfId="14645" xr:uid="{00000000-0005-0000-0000-00009A450000}"/>
    <cellStyle name="Migliaia 49 3 2 4 2 2" xfId="20463" xr:uid="{00000000-0005-0000-0000-00009B450000}"/>
    <cellStyle name="Migliaia 49 3 2 4 2 3" xfId="25765" xr:uid="{00000000-0005-0000-0000-00009C450000}"/>
    <cellStyle name="Migliaia 49 3 2 4 3" xfId="17812" xr:uid="{00000000-0005-0000-0000-00009D450000}"/>
    <cellStyle name="Migliaia 49 3 2 4 4" xfId="23114" xr:uid="{00000000-0005-0000-0000-00009E450000}"/>
    <cellStyle name="Migliaia 49 3 2 5" xfId="4253" xr:uid="{00000000-0005-0000-0000-00009F450000}"/>
    <cellStyle name="Migliaia 49 3 2 5 2" xfId="14646" xr:uid="{00000000-0005-0000-0000-0000A0450000}"/>
    <cellStyle name="Migliaia 49 3 2 5 2 2" xfId="20464" xr:uid="{00000000-0005-0000-0000-0000A1450000}"/>
    <cellStyle name="Migliaia 49 3 2 5 2 3" xfId="25766" xr:uid="{00000000-0005-0000-0000-0000A2450000}"/>
    <cellStyle name="Migliaia 49 3 2 5 3" xfId="17813" xr:uid="{00000000-0005-0000-0000-0000A3450000}"/>
    <cellStyle name="Migliaia 49 3 2 5 4" xfId="23115" xr:uid="{00000000-0005-0000-0000-0000A4450000}"/>
    <cellStyle name="Migliaia 49 3 2 6" xfId="4254" xr:uid="{00000000-0005-0000-0000-0000A5450000}"/>
    <cellStyle name="Migliaia 49 3 2 6 2" xfId="14647" xr:uid="{00000000-0005-0000-0000-0000A6450000}"/>
    <cellStyle name="Migliaia 49 3 2 6 2 2" xfId="20465" xr:uid="{00000000-0005-0000-0000-0000A7450000}"/>
    <cellStyle name="Migliaia 49 3 2 6 2 3" xfId="25767" xr:uid="{00000000-0005-0000-0000-0000A8450000}"/>
    <cellStyle name="Migliaia 49 3 2 6 3" xfId="17814" xr:uid="{00000000-0005-0000-0000-0000A9450000}"/>
    <cellStyle name="Migliaia 49 3 2 6 4" xfId="23116" xr:uid="{00000000-0005-0000-0000-0000AA450000}"/>
    <cellStyle name="Migliaia 49 3 3" xfId="4255" xr:uid="{00000000-0005-0000-0000-0000AB450000}"/>
    <cellStyle name="Migliaia 49 3 3 2" xfId="4256" xr:uid="{00000000-0005-0000-0000-0000AC450000}"/>
    <cellStyle name="Migliaia 49 3 3 2 2" xfId="14649" xr:uid="{00000000-0005-0000-0000-0000AD450000}"/>
    <cellStyle name="Migliaia 49 3 3 2 2 2" xfId="20467" xr:uid="{00000000-0005-0000-0000-0000AE450000}"/>
    <cellStyle name="Migliaia 49 3 3 2 2 3" xfId="25769" xr:uid="{00000000-0005-0000-0000-0000AF450000}"/>
    <cellStyle name="Migliaia 49 3 3 2 3" xfId="17816" xr:uid="{00000000-0005-0000-0000-0000B0450000}"/>
    <cellStyle name="Migliaia 49 3 3 2 4" xfId="23118" xr:uid="{00000000-0005-0000-0000-0000B1450000}"/>
    <cellStyle name="Migliaia 49 3 3 3" xfId="4257" xr:uid="{00000000-0005-0000-0000-0000B2450000}"/>
    <cellStyle name="Migliaia 49 3 3 3 2" xfId="14650" xr:uid="{00000000-0005-0000-0000-0000B3450000}"/>
    <cellStyle name="Migliaia 49 3 3 3 2 2" xfId="20468" xr:uid="{00000000-0005-0000-0000-0000B4450000}"/>
    <cellStyle name="Migliaia 49 3 3 3 2 3" xfId="25770" xr:uid="{00000000-0005-0000-0000-0000B5450000}"/>
    <cellStyle name="Migliaia 49 3 3 3 3" xfId="17817" xr:uid="{00000000-0005-0000-0000-0000B6450000}"/>
    <cellStyle name="Migliaia 49 3 3 3 4" xfId="23119" xr:uid="{00000000-0005-0000-0000-0000B7450000}"/>
    <cellStyle name="Migliaia 49 3 3 4" xfId="4258" xr:uid="{00000000-0005-0000-0000-0000B8450000}"/>
    <cellStyle name="Migliaia 49 3 3 4 2" xfId="14651" xr:uid="{00000000-0005-0000-0000-0000B9450000}"/>
    <cellStyle name="Migliaia 49 3 3 4 2 2" xfId="20469" xr:uid="{00000000-0005-0000-0000-0000BA450000}"/>
    <cellStyle name="Migliaia 49 3 3 4 2 3" xfId="25771" xr:uid="{00000000-0005-0000-0000-0000BB450000}"/>
    <cellStyle name="Migliaia 49 3 3 4 3" xfId="17818" xr:uid="{00000000-0005-0000-0000-0000BC450000}"/>
    <cellStyle name="Migliaia 49 3 3 4 4" xfId="23120" xr:uid="{00000000-0005-0000-0000-0000BD450000}"/>
    <cellStyle name="Migliaia 49 3 3 5" xfId="4259" xr:uid="{00000000-0005-0000-0000-0000BE450000}"/>
    <cellStyle name="Migliaia 49 3 3 5 2" xfId="14652" xr:uid="{00000000-0005-0000-0000-0000BF450000}"/>
    <cellStyle name="Migliaia 49 3 3 5 2 2" xfId="20470" xr:uid="{00000000-0005-0000-0000-0000C0450000}"/>
    <cellStyle name="Migliaia 49 3 3 5 2 3" xfId="25772" xr:uid="{00000000-0005-0000-0000-0000C1450000}"/>
    <cellStyle name="Migliaia 49 3 3 5 3" xfId="17819" xr:uid="{00000000-0005-0000-0000-0000C2450000}"/>
    <cellStyle name="Migliaia 49 3 3 5 4" xfId="23121" xr:uid="{00000000-0005-0000-0000-0000C3450000}"/>
    <cellStyle name="Migliaia 49 3 3 6" xfId="14648" xr:uid="{00000000-0005-0000-0000-0000C4450000}"/>
    <cellStyle name="Migliaia 49 3 3 6 2" xfId="20466" xr:uid="{00000000-0005-0000-0000-0000C5450000}"/>
    <cellStyle name="Migliaia 49 3 3 6 3" xfId="25768" xr:uid="{00000000-0005-0000-0000-0000C6450000}"/>
    <cellStyle name="Migliaia 49 3 3 7" xfId="17815" xr:uid="{00000000-0005-0000-0000-0000C7450000}"/>
    <cellStyle name="Migliaia 49 3 3 8" xfId="23117" xr:uid="{00000000-0005-0000-0000-0000C8450000}"/>
    <cellStyle name="Migliaia 49 3 4" xfId="4260" xr:uid="{00000000-0005-0000-0000-0000C9450000}"/>
    <cellStyle name="Migliaia 49 3 4 2" xfId="12284" xr:uid="{00000000-0005-0000-0000-0000CA450000}"/>
    <cellStyle name="Migliaia 49 3 4 3" xfId="12285" xr:uid="{00000000-0005-0000-0000-0000CB450000}"/>
    <cellStyle name="Migliaia 49 3 4 3 2" xfId="15763" xr:uid="{00000000-0005-0000-0000-0000CC450000}"/>
    <cellStyle name="Migliaia 49 3 4 3 2 2" xfId="21109" xr:uid="{00000000-0005-0000-0000-0000CD450000}"/>
    <cellStyle name="Migliaia 49 3 4 3 2 3" xfId="26411" xr:uid="{00000000-0005-0000-0000-0000CE450000}"/>
    <cellStyle name="Migliaia 49 3 4 3 3" xfId="18458" xr:uid="{00000000-0005-0000-0000-0000CF450000}"/>
    <cellStyle name="Migliaia 49 3 4 3 4" xfId="23760" xr:uid="{00000000-0005-0000-0000-0000D0450000}"/>
    <cellStyle name="Migliaia 49 3 4 4" xfId="14653" xr:uid="{00000000-0005-0000-0000-0000D1450000}"/>
    <cellStyle name="Migliaia 49 3 4 4 2" xfId="20471" xr:uid="{00000000-0005-0000-0000-0000D2450000}"/>
    <cellStyle name="Migliaia 49 3 4 4 3" xfId="25773" xr:uid="{00000000-0005-0000-0000-0000D3450000}"/>
    <cellStyle name="Migliaia 49 3 4 5" xfId="17820" xr:uid="{00000000-0005-0000-0000-0000D4450000}"/>
    <cellStyle name="Migliaia 49 3 4 6" xfId="23122" xr:uid="{00000000-0005-0000-0000-0000D5450000}"/>
    <cellStyle name="Migliaia 49 3 5" xfId="4261" xr:uid="{00000000-0005-0000-0000-0000D6450000}"/>
    <cellStyle name="Migliaia 49 3 5 2" xfId="12286" xr:uid="{00000000-0005-0000-0000-0000D7450000}"/>
    <cellStyle name="Migliaia 49 3 5 2 2" xfId="15764" xr:uid="{00000000-0005-0000-0000-0000D8450000}"/>
    <cellStyle name="Migliaia 49 3 5 2 2 2" xfId="21110" xr:uid="{00000000-0005-0000-0000-0000D9450000}"/>
    <cellStyle name="Migliaia 49 3 5 2 2 3" xfId="26412" xr:uid="{00000000-0005-0000-0000-0000DA450000}"/>
    <cellStyle name="Migliaia 49 3 5 2 3" xfId="18459" xr:uid="{00000000-0005-0000-0000-0000DB450000}"/>
    <cellStyle name="Migliaia 49 3 5 2 4" xfId="23761" xr:uid="{00000000-0005-0000-0000-0000DC450000}"/>
    <cellStyle name="Migliaia 49 3 5 3" xfId="14654" xr:uid="{00000000-0005-0000-0000-0000DD450000}"/>
    <cellStyle name="Migliaia 49 3 5 3 2" xfId="20472" xr:uid="{00000000-0005-0000-0000-0000DE450000}"/>
    <cellStyle name="Migliaia 49 3 5 3 3" xfId="25774" xr:uid="{00000000-0005-0000-0000-0000DF450000}"/>
    <cellStyle name="Migliaia 49 3 5 4" xfId="17821" xr:uid="{00000000-0005-0000-0000-0000E0450000}"/>
    <cellStyle name="Migliaia 49 3 5 5" xfId="23123" xr:uid="{00000000-0005-0000-0000-0000E1450000}"/>
    <cellStyle name="Migliaia 49 3 6" xfId="4262" xr:uid="{00000000-0005-0000-0000-0000E2450000}"/>
    <cellStyle name="Migliaia 49 3 6 2" xfId="14655" xr:uid="{00000000-0005-0000-0000-0000E3450000}"/>
    <cellStyle name="Migliaia 49 3 6 2 2" xfId="20473" xr:uid="{00000000-0005-0000-0000-0000E4450000}"/>
    <cellStyle name="Migliaia 49 3 6 2 3" xfId="25775" xr:uid="{00000000-0005-0000-0000-0000E5450000}"/>
    <cellStyle name="Migliaia 49 3 6 3" xfId="17822" xr:uid="{00000000-0005-0000-0000-0000E6450000}"/>
    <cellStyle name="Migliaia 49 3 6 4" xfId="23124" xr:uid="{00000000-0005-0000-0000-0000E7450000}"/>
    <cellStyle name="Migliaia 49 3 7" xfId="4263" xr:uid="{00000000-0005-0000-0000-0000E8450000}"/>
    <cellStyle name="Migliaia 49 3 7 2" xfId="14656" xr:uid="{00000000-0005-0000-0000-0000E9450000}"/>
    <cellStyle name="Migliaia 49 3 7 2 2" xfId="20474" xr:uid="{00000000-0005-0000-0000-0000EA450000}"/>
    <cellStyle name="Migliaia 49 3 7 2 3" xfId="25776" xr:uid="{00000000-0005-0000-0000-0000EB450000}"/>
    <cellStyle name="Migliaia 49 3 7 3" xfId="17823" xr:uid="{00000000-0005-0000-0000-0000EC450000}"/>
    <cellStyle name="Migliaia 49 3 7 4" xfId="23125" xr:uid="{00000000-0005-0000-0000-0000ED450000}"/>
    <cellStyle name="Migliaia 49 3 8" xfId="4264" xr:uid="{00000000-0005-0000-0000-0000EE450000}"/>
    <cellStyle name="Migliaia 49 3 8 2" xfId="14657" xr:uid="{00000000-0005-0000-0000-0000EF450000}"/>
    <cellStyle name="Migliaia 49 3 8 2 2" xfId="20475" xr:uid="{00000000-0005-0000-0000-0000F0450000}"/>
    <cellStyle name="Migliaia 49 3 8 2 3" xfId="25777" xr:uid="{00000000-0005-0000-0000-0000F1450000}"/>
    <cellStyle name="Migliaia 49 3 8 3" xfId="17824" xr:uid="{00000000-0005-0000-0000-0000F2450000}"/>
    <cellStyle name="Migliaia 49 3 8 4" xfId="23126" xr:uid="{00000000-0005-0000-0000-0000F3450000}"/>
    <cellStyle name="Migliaia 49 4" xfId="4265" xr:uid="{00000000-0005-0000-0000-0000F4450000}"/>
    <cellStyle name="Migliaia 49 4 2" xfId="4266" xr:uid="{00000000-0005-0000-0000-0000F5450000}"/>
    <cellStyle name="Migliaia 49 4 2 2" xfId="4267" xr:uid="{00000000-0005-0000-0000-0000F6450000}"/>
    <cellStyle name="Migliaia 49 4 2 2 2" xfId="14658" xr:uid="{00000000-0005-0000-0000-0000F7450000}"/>
    <cellStyle name="Migliaia 49 4 2 2 2 2" xfId="20476" xr:uid="{00000000-0005-0000-0000-0000F8450000}"/>
    <cellStyle name="Migliaia 49 4 2 2 2 3" xfId="25778" xr:uid="{00000000-0005-0000-0000-0000F9450000}"/>
    <cellStyle name="Migliaia 49 4 2 2 3" xfId="17825" xr:uid="{00000000-0005-0000-0000-0000FA450000}"/>
    <cellStyle name="Migliaia 49 4 2 2 4" xfId="23127" xr:uid="{00000000-0005-0000-0000-0000FB450000}"/>
    <cellStyle name="Migliaia 49 4 2 3" xfId="4268" xr:uid="{00000000-0005-0000-0000-0000FC450000}"/>
    <cellStyle name="Migliaia 49 4 2 3 2" xfId="14659" xr:uid="{00000000-0005-0000-0000-0000FD450000}"/>
    <cellStyle name="Migliaia 49 4 2 3 2 2" xfId="20477" xr:uid="{00000000-0005-0000-0000-0000FE450000}"/>
    <cellStyle name="Migliaia 49 4 2 3 2 3" xfId="25779" xr:uid="{00000000-0005-0000-0000-0000FF450000}"/>
    <cellStyle name="Migliaia 49 4 2 3 3" xfId="17826" xr:uid="{00000000-0005-0000-0000-000000460000}"/>
    <cellStyle name="Migliaia 49 4 2 3 4" xfId="23128" xr:uid="{00000000-0005-0000-0000-000001460000}"/>
    <cellStyle name="Migliaia 49 4 3" xfId="4269" xr:uid="{00000000-0005-0000-0000-000002460000}"/>
    <cellStyle name="Migliaia 49 4 3 2" xfId="14660" xr:uid="{00000000-0005-0000-0000-000003460000}"/>
    <cellStyle name="Migliaia 49 4 3 2 2" xfId="20478" xr:uid="{00000000-0005-0000-0000-000004460000}"/>
    <cellStyle name="Migliaia 49 4 3 2 3" xfId="25780" xr:uid="{00000000-0005-0000-0000-000005460000}"/>
    <cellStyle name="Migliaia 49 4 3 3" xfId="17827" xr:uid="{00000000-0005-0000-0000-000006460000}"/>
    <cellStyle name="Migliaia 49 4 3 4" xfId="23129" xr:uid="{00000000-0005-0000-0000-000007460000}"/>
    <cellStyle name="Migliaia 49 4 4" xfId="4270" xr:uid="{00000000-0005-0000-0000-000008460000}"/>
    <cellStyle name="Migliaia 49 4 4 2" xfId="14661" xr:uid="{00000000-0005-0000-0000-000009460000}"/>
    <cellStyle name="Migliaia 49 4 4 2 2" xfId="20479" xr:uid="{00000000-0005-0000-0000-00000A460000}"/>
    <cellStyle name="Migliaia 49 4 4 2 3" xfId="25781" xr:uid="{00000000-0005-0000-0000-00000B460000}"/>
    <cellStyle name="Migliaia 49 4 4 3" xfId="17828" xr:uid="{00000000-0005-0000-0000-00000C460000}"/>
    <cellStyle name="Migliaia 49 4 4 4" xfId="23130" xr:uid="{00000000-0005-0000-0000-00000D460000}"/>
    <cellStyle name="Migliaia 49 4 5" xfId="4271" xr:uid="{00000000-0005-0000-0000-00000E460000}"/>
    <cellStyle name="Migliaia 49 4 5 2" xfId="14662" xr:uid="{00000000-0005-0000-0000-00000F460000}"/>
    <cellStyle name="Migliaia 49 4 5 2 2" xfId="20480" xr:uid="{00000000-0005-0000-0000-000010460000}"/>
    <cellStyle name="Migliaia 49 4 5 2 3" xfId="25782" xr:uid="{00000000-0005-0000-0000-000011460000}"/>
    <cellStyle name="Migliaia 49 4 5 3" xfId="17829" xr:uid="{00000000-0005-0000-0000-000012460000}"/>
    <cellStyle name="Migliaia 49 4 5 4" xfId="23131" xr:uid="{00000000-0005-0000-0000-000013460000}"/>
    <cellStyle name="Migliaia 49 4 6" xfId="4272" xr:uid="{00000000-0005-0000-0000-000014460000}"/>
    <cellStyle name="Migliaia 49 4 6 2" xfId="14663" xr:uid="{00000000-0005-0000-0000-000015460000}"/>
    <cellStyle name="Migliaia 49 4 6 2 2" xfId="20481" xr:uid="{00000000-0005-0000-0000-000016460000}"/>
    <cellStyle name="Migliaia 49 4 6 2 3" xfId="25783" xr:uid="{00000000-0005-0000-0000-000017460000}"/>
    <cellStyle name="Migliaia 49 4 6 3" xfId="17830" xr:uid="{00000000-0005-0000-0000-000018460000}"/>
    <cellStyle name="Migliaia 49 4 6 4" xfId="23132" xr:uid="{00000000-0005-0000-0000-000019460000}"/>
    <cellStyle name="Migliaia 49 4 7" xfId="4273" xr:uid="{00000000-0005-0000-0000-00001A460000}"/>
    <cellStyle name="Migliaia 49 4 7 2" xfId="14664" xr:uid="{00000000-0005-0000-0000-00001B460000}"/>
    <cellStyle name="Migliaia 49 4 7 2 2" xfId="20482" xr:uid="{00000000-0005-0000-0000-00001C460000}"/>
    <cellStyle name="Migliaia 49 4 7 2 3" xfId="25784" xr:uid="{00000000-0005-0000-0000-00001D460000}"/>
    <cellStyle name="Migliaia 49 4 7 3" xfId="17831" xr:uid="{00000000-0005-0000-0000-00001E460000}"/>
    <cellStyle name="Migliaia 49 4 7 4" xfId="23133" xr:uid="{00000000-0005-0000-0000-00001F460000}"/>
    <cellStyle name="Migliaia 49 5" xfId="4274" xr:uid="{00000000-0005-0000-0000-000020460000}"/>
    <cellStyle name="Migliaia 49 5 2" xfId="4275" xr:uid="{00000000-0005-0000-0000-000021460000}"/>
    <cellStyle name="Migliaia 49 5 2 2" xfId="14665" xr:uid="{00000000-0005-0000-0000-000022460000}"/>
    <cellStyle name="Migliaia 49 5 2 2 2" xfId="20483" xr:uid="{00000000-0005-0000-0000-000023460000}"/>
    <cellStyle name="Migliaia 49 5 2 2 3" xfId="25785" xr:uid="{00000000-0005-0000-0000-000024460000}"/>
    <cellStyle name="Migliaia 49 5 2 3" xfId="17832" xr:uid="{00000000-0005-0000-0000-000025460000}"/>
    <cellStyle name="Migliaia 49 5 2 4" xfId="23134" xr:uid="{00000000-0005-0000-0000-000026460000}"/>
    <cellStyle name="Migliaia 49 5 3" xfId="4276" xr:uid="{00000000-0005-0000-0000-000027460000}"/>
    <cellStyle name="Migliaia 49 5 3 2" xfId="14666" xr:uid="{00000000-0005-0000-0000-000028460000}"/>
    <cellStyle name="Migliaia 49 5 3 2 2" xfId="20484" xr:uid="{00000000-0005-0000-0000-000029460000}"/>
    <cellStyle name="Migliaia 49 5 3 2 3" xfId="25786" xr:uid="{00000000-0005-0000-0000-00002A460000}"/>
    <cellStyle name="Migliaia 49 5 3 3" xfId="17833" xr:uid="{00000000-0005-0000-0000-00002B460000}"/>
    <cellStyle name="Migliaia 49 5 3 4" xfId="23135" xr:uid="{00000000-0005-0000-0000-00002C460000}"/>
    <cellStyle name="Migliaia 49 5 4" xfId="4277" xr:uid="{00000000-0005-0000-0000-00002D460000}"/>
    <cellStyle name="Migliaia 49 5 4 2" xfId="14667" xr:uid="{00000000-0005-0000-0000-00002E460000}"/>
    <cellStyle name="Migliaia 49 5 4 2 2" xfId="20485" xr:uid="{00000000-0005-0000-0000-00002F460000}"/>
    <cellStyle name="Migliaia 49 5 4 2 3" xfId="25787" xr:uid="{00000000-0005-0000-0000-000030460000}"/>
    <cellStyle name="Migliaia 49 5 4 3" xfId="17834" xr:uid="{00000000-0005-0000-0000-000031460000}"/>
    <cellStyle name="Migliaia 49 5 4 4" xfId="23136" xr:uid="{00000000-0005-0000-0000-000032460000}"/>
    <cellStyle name="Migliaia 49 5 5" xfId="4278" xr:uid="{00000000-0005-0000-0000-000033460000}"/>
    <cellStyle name="Migliaia 49 5 5 2" xfId="14668" xr:uid="{00000000-0005-0000-0000-000034460000}"/>
    <cellStyle name="Migliaia 49 5 5 2 2" xfId="20486" xr:uid="{00000000-0005-0000-0000-000035460000}"/>
    <cellStyle name="Migliaia 49 5 5 2 3" xfId="25788" xr:uid="{00000000-0005-0000-0000-000036460000}"/>
    <cellStyle name="Migliaia 49 5 5 3" xfId="17835" xr:uid="{00000000-0005-0000-0000-000037460000}"/>
    <cellStyle name="Migliaia 49 5 5 4" xfId="23137" xr:uid="{00000000-0005-0000-0000-000038460000}"/>
    <cellStyle name="Migliaia 49 5 6" xfId="4279" xr:uid="{00000000-0005-0000-0000-000039460000}"/>
    <cellStyle name="Migliaia 49 5 6 2" xfId="14669" xr:uid="{00000000-0005-0000-0000-00003A460000}"/>
    <cellStyle name="Migliaia 49 5 6 2 2" xfId="20487" xr:uid="{00000000-0005-0000-0000-00003B460000}"/>
    <cellStyle name="Migliaia 49 5 6 2 3" xfId="25789" xr:uid="{00000000-0005-0000-0000-00003C460000}"/>
    <cellStyle name="Migliaia 49 5 6 3" xfId="17836" xr:uid="{00000000-0005-0000-0000-00003D460000}"/>
    <cellStyle name="Migliaia 49 5 6 4" xfId="23138" xr:uid="{00000000-0005-0000-0000-00003E460000}"/>
    <cellStyle name="Migliaia 49 6" xfId="4280" xr:uid="{00000000-0005-0000-0000-00003F460000}"/>
    <cellStyle name="Migliaia 49 6 2" xfId="12287" xr:uid="{00000000-0005-0000-0000-000040460000}"/>
    <cellStyle name="Migliaia 49 6 3" xfId="12288" xr:uid="{00000000-0005-0000-0000-000041460000}"/>
    <cellStyle name="Migliaia 49 6 3 2" xfId="15765" xr:uid="{00000000-0005-0000-0000-000042460000}"/>
    <cellStyle name="Migliaia 49 6 3 2 2" xfId="21111" xr:uid="{00000000-0005-0000-0000-000043460000}"/>
    <cellStyle name="Migliaia 49 6 3 2 3" xfId="26413" xr:uid="{00000000-0005-0000-0000-000044460000}"/>
    <cellStyle name="Migliaia 49 6 3 3" xfId="18460" xr:uid="{00000000-0005-0000-0000-000045460000}"/>
    <cellStyle name="Migliaia 49 6 3 4" xfId="23762" xr:uid="{00000000-0005-0000-0000-000046460000}"/>
    <cellStyle name="Migliaia 49 6 4" xfId="14670" xr:uid="{00000000-0005-0000-0000-000047460000}"/>
    <cellStyle name="Migliaia 49 6 4 2" xfId="20488" xr:uid="{00000000-0005-0000-0000-000048460000}"/>
    <cellStyle name="Migliaia 49 6 4 3" xfId="25790" xr:uid="{00000000-0005-0000-0000-000049460000}"/>
    <cellStyle name="Migliaia 49 6 5" xfId="17837" xr:uid="{00000000-0005-0000-0000-00004A460000}"/>
    <cellStyle name="Migliaia 49 6 6" xfId="23139" xr:uid="{00000000-0005-0000-0000-00004B460000}"/>
    <cellStyle name="Migliaia 49 7" xfId="4281" xr:uid="{00000000-0005-0000-0000-00004C460000}"/>
    <cellStyle name="Migliaia 49 7 2" xfId="12289" xr:uid="{00000000-0005-0000-0000-00004D460000}"/>
    <cellStyle name="Migliaia 49 7 2 2" xfId="15766" xr:uid="{00000000-0005-0000-0000-00004E460000}"/>
    <cellStyle name="Migliaia 49 7 2 2 2" xfId="21112" xr:uid="{00000000-0005-0000-0000-00004F460000}"/>
    <cellStyle name="Migliaia 49 7 2 2 3" xfId="26414" xr:uid="{00000000-0005-0000-0000-000050460000}"/>
    <cellStyle name="Migliaia 49 7 2 3" xfId="18461" xr:uid="{00000000-0005-0000-0000-000051460000}"/>
    <cellStyle name="Migliaia 49 7 2 4" xfId="23763" xr:uid="{00000000-0005-0000-0000-000052460000}"/>
    <cellStyle name="Migliaia 49 7 3" xfId="14671" xr:uid="{00000000-0005-0000-0000-000053460000}"/>
    <cellStyle name="Migliaia 49 7 3 2" xfId="20489" xr:uid="{00000000-0005-0000-0000-000054460000}"/>
    <cellStyle name="Migliaia 49 7 3 3" xfId="25791" xr:uid="{00000000-0005-0000-0000-000055460000}"/>
    <cellStyle name="Migliaia 49 7 4" xfId="17838" xr:uid="{00000000-0005-0000-0000-000056460000}"/>
    <cellStyle name="Migliaia 49 7 5" xfId="23140" xr:uid="{00000000-0005-0000-0000-000057460000}"/>
    <cellStyle name="Migliaia 49 8" xfId="4282" xr:uid="{00000000-0005-0000-0000-000058460000}"/>
    <cellStyle name="Migliaia 49 8 2" xfId="12290" xr:uid="{00000000-0005-0000-0000-000059460000}"/>
    <cellStyle name="Migliaia 49 8 2 2" xfId="15767" xr:uid="{00000000-0005-0000-0000-00005A460000}"/>
    <cellStyle name="Migliaia 49 8 2 2 2" xfId="21113" xr:uid="{00000000-0005-0000-0000-00005B460000}"/>
    <cellStyle name="Migliaia 49 8 2 2 3" xfId="26415" xr:uid="{00000000-0005-0000-0000-00005C460000}"/>
    <cellStyle name="Migliaia 49 8 2 3" xfId="18462" xr:uid="{00000000-0005-0000-0000-00005D460000}"/>
    <cellStyle name="Migliaia 49 8 2 4" xfId="23764" xr:uid="{00000000-0005-0000-0000-00005E460000}"/>
    <cellStyle name="Migliaia 49 8 3" xfId="14672" xr:uid="{00000000-0005-0000-0000-00005F460000}"/>
    <cellStyle name="Migliaia 49 8 3 2" xfId="20490" xr:uid="{00000000-0005-0000-0000-000060460000}"/>
    <cellStyle name="Migliaia 49 8 3 3" xfId="25792" xr:uid="{00000000-0005-0000-0000-000061460000}"/>
    <cellStyle name="Migliaia 49 8 4" xfId="17839" xr:uid="{00000000-0005-0000-0000-000062460000}"/>
    <cellStyle name="Migliaia 49 8 5" xfId="23141" xr:uid="{00000000-0005-0000-0000-000063460000}"/>
    <cellStyle name="Migliaia 49 9" xfId="4283" xr:uid="{00000000-0005-0000-0000-000064460000}"/>
    <cellStyle name="Migliaia 49 9 2" xfId="14673" xr:uid="{00000000-0005-0000-0000-000065460000}"/>
    <cellStyle name="Migliaia 49 9 2 2" xfId="20491" xr:uid="{00000000-0005-0000-0000-000066460000}"/>
    <cellStyle name="Migliaia 49 9 2 3" xfId="25793" xr:uid="{00000000-0005-0000-0000-000067460000}"/>
    <cellStyle name="Migliaia 49 9 3" xfId="17840" xr:uid="{00000000-0005-0000-0000-000068460000}"/>
    <cellStyle name="Migliaia 49 9 4" xfId="23142" xr:uid="{00000000-0005-0000-0000-000069460000}"/>
    <cellStyle name="Migliaia 5" xfId="338" xr:uid="{00000000-0005-0000-0000-00006A460000}"/>
    <cellStyle name="Migliaia 5 10" xfId="14674" xr:uid="{00000000-0005-0000-0000-00006B460000}"/>
    <cellStyle name="Migliaia 5 10 2" xfId="20492" xr:uid="{00000000-0005-0000-0000-00006C460000}"/>
    <cellStyle name="Migliaia 5 10 3" xfId="25794" xr:uid="{00000000-0005-0000-0000-00006D460000}"/>
    <cellStyle name="Migliaia 5 11" xfId="17841" xr:uid="{00000000-0005-0000-0000-00006E460000}"/>
    <cellStyle name="Migliaia 5 12" xfId="23143" xr:uid="{00000000-0005-0000-0000-00006F460000}"/>
    <cellStyle name="Migliaia 5 13" xfId="4284" xr:uid="{00000000-0005-0000-0000-000070460000}"/>
    <cellStyle name="Migliaia 5 2" xfId="339" xr:uid="{00000000-0005-0000-0000-000071460000}"/>
    <cellStyle name="Migliaia 5 2 2" xfId="4286" xr:uid="{00000000-0005-0000-0000-000072460000}"/>
    <cellStyle name="Migliaia 5 2 2 2" xfId="4287" xr:uid="{00000000-0005-0000-0000-000073460000}"/>
    <cellStyle name="Migliaia 5 2 2 2 2" xfId="14675" xr:uid="{00000000-0005-0000-0000-000074460000}"/>
    <cellStyle name="Migliaia 5 2 2 2 2 2" xfId="20493" xr:uid="{00000000-0005-0000-0000-000075460000}"/>
    <cellStyle name="Migliaia 5 2 2 2 2 3" xfId="25795" xr:uid="{00000000-0005-0000-0000-000076460000}"/>
    <cellStyle name="Migliaia 5 2 2 2 3" xfId="17842" xr:uid="{00000000-0005-0000-0000-000077460000}"/>
    <cellStyle name="Migliaia 5 2 2 2 4" xfId="23144" xr:uid="{00000000-0005-0000-0000-000078460000}"/>
    <cellStyle name="Migliaia 5 2 2 3" xfId="12291" xr:uid="{00000000-0005-0000-0000-000079460000}"/>
    <cellStyle name="Migliaia 5 2 2 3 2" xfId="15768" xr:uid="{00000000-0005-0000-0000-00007A460000}"/>
    <cellStyle name="Migliaia 5 2 2 3 2 2" xfId="21114" xr:uid="{00000000-0005-0000-0000-00007B460000}"/>
    <cellStyle name="Migliaia 5 2 2 3 2 3" xfId="26416" xr:uid="{00000000-0005-0000-0000-00007C460000}"/>
    <cellStyle name="Migliaia 5 2 2 3 3" xfId="18463" xr:uid="{00000000-0005-0000-0000-00007D460000}"/>
    <cellStyle name="Migliaia 5 2 2 3 4" xfId="23765" xr:uid="{00000000-0005-0000-0000-00007E460000}"/>
    <cellStyle name="Migliaia 5 2 3" xfId="4288" xr:uid="{00000000-0005-0000-0000-00007F460000}"/>
    <cellStyle name="Migliaia 5 2 3 2" xfId="12292" xr:uid="{00000000-0005-0000-0000-000080460000}"/>
    <cellStyle name="Migliaia 5 2 3 2 2" xfId="15769" xr:uid="{00000000-0005-0000-0000-000081460000}"/>
    <cellStyle name="Migliaia 5 2 3 2 2 2" xfId="21115" xr:uid="{00000000-0005-0000-0000-000082460000}"/>
    <cellStyle name="Migliaia 5 2 3 2 2 3" xfId="26417" xr:uid="{00000000-0005-0000-0000-000083460000}"/>
    <cellStyle name="Migliaia 5 2 3 2 3" xfId="18464" xr:uid="{00000000-0005-0000-0000-000084460000}"/>
    <cellStyle name="Migliaia 5 2 3 2 4" xfId="23766" xr:uid="{00000000-0005-0000-0000-000085460000}"/>
    <cellStyle name="Migliaia 5 2 3 3" xfId="14676" xr:uid="{00000000-0005-0000-0000-000086460000}"/>
    <cellStyle name="Migliaia 5 2 3 3 2" xfId="20494" xr:uid="{00000000-0005-0000-0000-000087460000}"/>
    <cellStyle name="Migliaia 5 2 3 3 3" xfId="25796" xr:uid="{00000000-0005-0000-0000-000088460000}"/>
    <cellStyle name="Migliaia 5 2 3 4" xfId="17843" xr:uid="{00000000-0005-0000-0000-000089460000}"/>
    <cellStyle name="Migliaia 5 2 3 5" xfId="23145" xr:uid="{00000000-0005-0000-0000-00008A460000}"/>
    <cellStyle name="Migliaia 5 2 4" xfId="4289" xr:uid="{00000000-0005-0000-0000-00008B460000}"/>
    <cellStyle name="Migliaia 5 2 4 2" xfId="14677" xr:uid="{00000000-0005-0000-0000-00008C460000}"/>
    <cellStyle name="Migliaia 5 2 4 2 2" xfId="20495" xr:uid="{00000000-0005-0000-0000-00008D460000}"/>
    <cellStyle name="Migliaia 5 2 4 2 3" xfId="25797" xr:uid="{00000000-0005-0000-0000-00008E460000}"/>
    <cellStyle name="Migliaia 5 2 4 3" xfId="17844" xr:uid="{00000000-0005-0000-0000-00008F460000}"/>
    <cellStyle name="Migliaia 5 2 4 4" xfId="23146" xr:uid="{00000000-0005-0000-0000-000090460000}"/>
    <cellStyle name="Migliaia 5 2 5" xfId="4290" xr:uid="{00000000-0005-0000-0000-000091460000}"/>
    <cellStyle name="Migliaia 5 2 5 2" xfId="14678" xr:uid="{00000000-0005-0000-0000-000092460000}"/>
    <cellStyle name="Migliaia 5 2 5 2 2" xfId="20496" xr:uid="{00000000-0005-0000-0000-000093460000}"/>
    <cellStyle name="Migliaia 5 2 5 2 3" xfId="25798" xr:uid="{00000000-0005-0000-0000-000094460000}"/>
    <cellStyle name="Migliaia 5 2 5 3" xfId="17845" xr:uid="{00000000-0005-0000-0000-000095460000}"/>
    <cellStyle name="Migliaia 5 2 5 4" xfId="23147" xr:uid="{00000000-0005-0000-0000-000096460000}"/>
    <cellStyle name="Migliaia 5 2 6" xfId="4291" xr:uid="{00000000-0005-0000-0000-000097460000}"/>
    <cellStyle name="Migliaia 5 2 6 2" xfId="14679" xr:uid="{00000000-0005-0000-0000-000098460000}"/>
    <cellStyle name="Migliaia 5 2 6 2 2" xfId="20497" xr:uid="{00000000-0005-0000-0000-000099460000}"/>
    <cellStyle name="Migliaia 5 2 6 2 3" xfId="25799" xr:uid="{00000000-0005-0000-0000-00009A460000}"/>
    <cellStyle name="Migliaia 5 2 6 3" xfId="17846" xr:uid="{00000000-0005-0000-0000-00009B460000}"/>
    <cellStyle name="Migliaia 5 2 6 4" xfId="23148" xr:uid="{00000000-0005-0000-0000-00009C460000}"/>
    <cellStyle name="Migliaia 5 2 7" xfId="4285" xr:uid="{00000000-0005-0000-0000-00009D460000}"/>
    <cellStyle name="Migliaia 5 3" xfId="4292" xr:uid="{00000000-0005-0000-0000-00009E460000}"/>
    <cellStyle name="Migliaia 5 3 2" xfId="4293" xr:uid="{00000000-0005-0000-0000-00009F460000}"/>
    <cellStyle name="Migliaia 5 3 2 2" xfId="4294" xr:uid="{00000000-0005-0000-0000-0000A0460000}"/>
    <cellStyle name="Migliaia 5 3 2 2 2" xfId="4295" xr:uid="{00000000-0005-0000-0000-0000A1460000}"/>
    <cellStyle name="Migliaia 5 3 2 2 2 2" xfId="14680" xr:uid="{00000000-0005-0000-0000-0000A2460000}"/>
    <cellStyle name="Migliaia 5 3 2 2 2 2 2" xfId="20498" xr:uid="{00000000-0005-0000-0000-0000A3460000}"/>
    <cellStyle name="Migliaia 5 3 2 2 2 2 3" xfId="25800" xr:uid="{00000000-0005-0000-0000-0000A4460000}"/>
    <cellStyle name="Migliaia 5 3 2 2 2 3" xfId="17847" xr:uid="{00000000-0005-0000-0000-0000A5460000}"/>
    <cellStyle name="Migliaia 5 3 2 2 2 4" xfId="23149" xr:uid="{00000000-0005-0000-0000-0000A6460000}"/>
    <cellStyle name="Migliaia 5 3 2 3" xfId="4296" xr:uid="{00000000-0005-0000-0000-0000A7460000}"/>
    <cellStyle name="Migliaia 5 3 2 3 2" xfId="14681" xr:uid="{00000000-0005-0000-0000-0000A8460000}"/>
    <cellStyle name="Migliaia 5 3 2 3 2 2" xfId="20499" xr:uid="{00000000-0005-0000-0000-0000A9460000}"/>
    <cellStyle name="Migliaia 5 3 2 3 2 3" xfId="25801" xr:uid="{00000000-0005-0000-0000-0000AA460000}"/>
    <cellStyle name="Migliaia 5 3 2 3 3" xfId="17848" xr:uid="{00000000-0005-0000-0000-0000AB460000}"/>
    <cellStyle name="Migliaia 5 3 2 3 4" xfId="23150" xr:uid="{00000000-0005-0000-0000-0000AC460000}"/>
    <cellStyle name="Migliaia 5 3 2 4" xfId="4297" xr:uid="{00000000-0005-0000-0000-0000AD460000}"/>
    <cellStyle name="Migliaia 5 3 2 4 2" xfId="14682" xr:uid="{00000000-0005-0000-0000-0000AE460000}"/>
    <cellStyle name="Migliaia 5 3 2 4 2 2" xfId="20500" xr:uid="{00000000-0005-0000-0000-0000AF460000}"/>
    <cellStyle name="Migliaia 5 3 2 4 2 3" xfId="25802" xr:uid="{00000000-0005-0000-0000-0000B0460000}"/>
    <cellStyle name="Migliaia 5 3 2 4 3" xfId="17849" xr:uid="{00000000-0005-0000-0000-0000B1460000}"/>
    <cellStyle name="Migliaia 5 3 2 4 4" xfId="23151" xr:uid="{00000000-0005-0000-0000-0000B2460000}"/>
    <cellStyle name="Migliaia 5 3 2 5" xfId="4298" xr:uid="{00000000-0005-0000-0000-0000B3460000}"/>
    <cellStyle name="Migliaia 5 3 2 5 2" xfId="14683" xr:uid="{00000000-0005-0000-0000-0000B4460000}"/>
    <cellStyle name="Migliaia 5 3 2 5 2 2" xfId="20501" xr:uid="{00000000-0005-0000-0000-0000B5460000}"/>
    <cellStyle name="Migliaia 5 3 2 5 2 3" xfId="25803" xr:uid="{00000000-0005-0000-0000-0000B6460000}"/>
    <cellStyle name="Migliaia 5 3 2 5 3" xfId="17850" xr:uid="{00000000-0005-0000-0000-0000B7460000}"/>
    <cellStyle name="Migliaia 5 3 2 5 4" xfId="23152" xr:uid="{00000000-0005-0000-0000-0000B8460000}"/>
    <cellStyle name="Migliaia 5 3 2 6" xfId="4299" xr:uid="{00000000-0005-0000-0000-0000B9460000}"/>
    <cellStyle name="Migliaia 5 3 2 6 2" xfId="14684" xr:uid="{00000000-0005-0000-0000-0000BA460000}"/>
    <cellStyle name="Migliaia 5 3 2 6 2 2" xfId="20502" xr:uid="{00000000-0005-0000-0000-0000BB460000}"/>
    <cellStyle name="Migliaia 5 3 2 6 2 3" xfId="25804" xr:uid="{00000000-0005-0000-0000-0000BC460000}"/>
    <cellStyle name="Migliaia 5 3 2 6 3" xfId="17851" xr:uid="{00000000-0005-0000-0000-0000BD460000}"/>
    <cellStyle name="Migliaia 5 3 2 6 4" xfId="23153" xr:uid="{00000000-0005-0000-0000-0000BE460000}"/>
    <cellStyle name="Migliaia 5 3 3" xfId="4300" xr:uid="{00000000-0005-0000-0000-0000BF460000}"/>
    <cellStyle name="Migliaia 5 3 3 2" xfId="4301" xr:uid="{00000000-0005-0000-0000-0000C0460000}"/>
    <cellStyle name="Migliaia 5 3 3 2 2" xfId="14686" xr:uid="{00000000-0005-0000-0000-0000C1460000}"/>
    <cellStyle name="Migliaia 5 3 3 2 2 2" xfId="20504" xr:uid="{00000000-0005-0000-0000-0000C2460000}"/>
    <cellStyle name="Migliaia 5 3 3 2 2 3" xfId="25806" xr:uid="{00000000-0005-0000-0000-0000C3460000}"/>
    <cellStyle name="Migliaia 5 3 3 2 3" xfId="17853" xr:uid="{00000000-0005-0000-0000-0000C4460000}"/>
    <cellStyle name="Migliaia 5 3 3 2 4" xfId="23155" xr:uid="{00000000-0005-0000-0000-0000C5460000}"/>
    <cellStyle name="Migliaia 5 3 3 3" xfId="4302" xr:uid="{00000000-0005-0000-0000-0000C6460000}"/>
    <cellStyle name="Migliaia 5 3 3 3 2" xfId="14687" xr:uid="{00000000-0005-0000-0000-0000C7460000}"/>
    <cellStyle name="Migliaia 5 3 3 3 2 2" xfId="20505" xr:uid="{00000000-0005-0000-0000-0000C8460000}"/>
    <cellStyle name="Migliaia 5 3 3 3 2 3" xfId="25807" xr:uid="{00000000-0005-0000-0000-0000C9460000}"/>
    <cellStyle name="Migliaia 5 3 3 3 3" xfId="17854" xr:uid="{00000000-0005-0000-0000-0000CA460000}"/>
    <cellStyle name="Migliaia 5 3 3 3 4" xfId="23156" xr:uid="{00000000-0005-0000-0000-0000CB460000}"/>
    <cellStyle name="Migliaia 5 3 3 4" xfId="4303" xr:uid="{00000000-0005-0000-0000-0000CC460000}"/>
    <cellStyle name="Migliaia 5 3 3 4 2" xfId="14688" xr:uid="{00000000-0005-0000-0000-0000CD460000}"/>
    <cellStyle name="Migliaia 5 3 3 4 2 2" xfId="20506" xr:uid="{00000000-0005-0000-0000-0000CE460000}"/>
    <cellStyle name="Migliaia 5 3 3 4 2 3" xfId="25808" xr:uid="{00000000-0005-0000-0000-0000CF460000}"/>
    <cellStyle name="Migliaia 5 3 3 4 3" xfId="17855" xr:uid="{00000000-0005-0000-0000-0000D0460000}"/>
    <cellStyle name="Migliaia 5 3 3 4 4" xfId="23157" xr:uid="{00000000-0005-0000-0000-0000D1460000}"/>
    <cellStyle name="Migliaia 5 3 3 5" xfId="4304" xr:uid="{00000000-0005-0000-0000-0000D2460000}"/>
    <cellStyle name="Migliaia 5 3 3 5 2" xfId="14689" xr:uid="{00000000-0005-0000-0000-0000D3460000}"/>
    <cellStyle name="Migliaia 5 3 3 5 2 2" xfId="20507" xr:uid="{00000000-0005-0000-0000-0000D4460000}"/>
    <cellStyle name="Migliaia 5 3 3 5 2 3" xfId="25809" xr:uid="{00000000-0005-0000-0000-0000D5460000}"/>
    <cellStyle name="Migliaia 5 3 3 5 3" xfId="17856" xr:uid="{00000000-0005-0000-0000-0000D6460000}"/>
    <cellStyle name="Migliaia 5 3 3 5 4" xfId="23158" xr:uid="{00000000-0005-0000-0000-0000D7460000}"/>
    <cellStyle name="Migliaia 5 3 3 6" xfId="14685" xr:uid="{00000000-0005-0000-0000-0000D8460000}"/>
    <cellStyle name="Migliaia 5 3 3 6 2" xfId="20503" xr:uid="{00000000-0005-0000-0000-0000D9460000}"/>
    <cellStyle name="Migliaia 5 3 3 6 3" xfId="25805" xr:uid="{00000000-0005-0000-0000-0000DA460000}"/>
    <cellStyle name="Migliaia 5 3 3 7" xfId="17852" xr:uid="{00000000-0005-0000-0000-0000DB460000}"/>
    <cellStyle name="Migliaia 5 3 3 8" xfId="23154" xr:uid="{00000000-0005-0000-0000-0000DC460000}"/>
    <cellStyle name="Migliaia 5 3 4" xfId="4305" xr:uid="{00000000-0005-0000-0000-0000DD460000}"/>
    <cellStyle name="Migliaia 5 3 4 2" xfId="12293" xr:uid="{00000000-0005-0000-0000-0000DE460000}"/>
    <cellStyle name="Migliaia 5 3 4 3" xfId="12294" xr:uid="{00000000-0005-0000-0000-0000DF460000}"/>
    <cellStyle name="Migliaia 5 3 4 3 2" xfId="15770" xr:uid="{00000000-0005-0000-0000-0000E0460000}"/>
    <cellStyle name="Migliaia 5 3 4 3 2 2" xfId="21116" xr:uid="{00000000-0005-0000-0000-0000E1460000}"/>
    <cellStyle name="Migliaia 5 3 4 3 2 3" xfId="26418" xr:uid="{00000000-0005-0000-0000-0000E2460000}"/>
    <cellStyle name="Migliaia 5 3 4 3 3" xfId="18465" xr:uid="{00000000-0005-0000-0000-0000E3460000}"/>
    <cellStyle name="Migliaia 5 3 4 3 4" xfId="23767" xr:uid="{00000000-0005-0000-0000-0000E4460000}"/>
    <cellStyle name="Migliaia 5 3 4 4" xfId="14690" xr:uid="{00000000-0005-0000-0000-0000E5460000}"/>
    <cellStyle name="Migliaia 5 3 4 4 2" xfId="20508" xr:uid="{00000000-0005-0000-0000-0000E6460000}"/>
    <cellStyle name="Migliaia 5 3 4 4 3" xfId="25810" xr:uid="{00000000-0005-0000-0000-0000E7460000}"/>
    <cellStyle name="Migliaia 5 3 4 5" xfId="17857" xr:uid="{00000000-0005-0000-0000-0000E8460000}"/>
    <cellStyle name="Migliaia 5 3 4 6" xfId="23159" xr:uid="{00000000-0005-0000-0000-0000E9460000}"/>
    <cellStyle name="Migliaia 5 3 5" xfId="4306" xr:uid="{00000000-0005-0000-0000-0000EA460000}"/>
    <cellStyle name="Migliaia 5 3 5 2" xfId="12295" xr:uid="{00000000-0005-0000-0000-0000EB460000}"/>
    <cellStyle name="Migliaia 5 3 5 2 2" xfId="15771" xr:uid="{00000000-0005-0000-0000-0000EC460000}"/>
    <cellStyle name="Migliaia 5 3 5 2 2 2" xfId="21117" xr:uid="{00000000-0005-0000-0000-0000ED460000}"/>
    <cellStyle name="Migliaia 5 3 5 2 2 3" xfId="26419" xr:uid="{00000000-0005-0000-0000-0000EE460000}"/>
    <cellStyle name="Migliaia 5 3 5 2 3" xfId="18466" xr:uid="{00000000-0005-0000-0000-0000EF460000}"/>
    <cellStyle name="Migliaia 5 3 5 2 4" xfId="23768" xr:uid="{00000000-0005-0000-0000-0000F0460000}"/>
    <cellStyle name="Migliaia 5 3 5 3" xfId="14691" xr:uid="{00000000-0005-0000-0000-0000F1460000}"/>
    <cellStyle name="Migliaia 5 3 5 3 2" xfId="20509" xr:uid="{00000000-0005-0000-0000-0000F2460000}"/>
    <cellStyle name="Migliaia 5 3 5 3 3" xfId="25811" xr:uid="{00000000-0005-0000-0000-0000F3460000}"/>
    <cellStyle name="Migliaia 5 3 5 4" xfId="17858" xr:uid="{00000000-0005-0000-0000-0000F4460000}"/>
    <cellStyle name="Migliaia 5 3 5 5" xfId="23160" xr:uid="{00000000-0005-0000-0000-0000F5460000}"/>
    <cellStyle name="Migliaia 5 3 6" xfId="4307" xr:uid="{00000000-0005-0000-0000-0000F6460000}"/>
    <cellStyle name="Migliaia 5 3 6 2" xfId="14692" xr:uid="{00000000-0005-0000-0000-0000F7460000}"/>
    <cellStyle name="Migliaia 5 3 6 2 2" xfId="20510" xr:uid="{00000000-0005-0000-0000-0000F8460000}"/>
    <cellStyle name="Migliaia 5 3 6 2 3" xfId="25812" xr:uid="{00000000-0005-0000-0000-0000F9460000}"/>
    <cellStyle name="Migliaia 5 3 6 3" xfId="17859" xr:uid="{00000000-0005-0000-0000-0000FA460000}"/>
    <cellStyle name="Migliaia 5 3 6 4" xfId="23161" xr:uid="{00000000-0005-0000-0000-0000FB460000}"/>
    <cellStyle name="Migliaia 5 3 7" xfId="4308" xr:uid="{00000000-0005-0000-0000-0000FC460000}"/>
    <cellStyle name="Migliaia 5 3 7 2" xfId="14693" xr:uid="{00000000-0005-0000-0000-0000FD460000}"/>
    <cellStyle name="Migliaia 5 3 7 2 2" xfId="20511" xr:uid="{00000000-0005-0000-0000-0000FE460000}"/>
    <cellStyle name="Migliaia 5 3 7 2 3" xfId="25813" xr:uid="{00000000-0005-0000-0000-0000FF460000}"/>
    <cellStyle name="Migliaia 5 3 7 3" xfId="17860" xr:uid="{00000000-0005-0000-0000-000000470000}"/>
    <cellStyle name="Migliaia 5 3 7 4" xfId="23162" xr:uid="{00000000-0005-0000-0000-000001470000}"/>
    <cellStyle name="Migliaia 5 3 8" xfId="4309" xr:uid="{00000000-0005-0000-0000-000002470000}"/>
    <cellStyle name="Migliaia 5 3 8 2" xfId="14694" xr:uid="{00000000-0005-0000-0000-000003470000}"/>
    <cellStyle name="Migliaia 5 3 8 2 2" xfId="20512" xr:uid="{00000000-0005-0000-0000-000004470000}"/>
    <cellStyle name="Migliaia 5 3 8 2 3" xfId="25814" xr:uid="{00000000-0005-0000-0000-000005470000}"/>
    <cellStyle name="Migliaia 5 3 8 3" xfId="17861" xr:uid="{00000000-0005-0000-0000-000006470000}"/>
    <cellStyle name="Migliaia 5 3 8 4" xfId="23163" xr:uid="{00000000-0005-0000-0000-000007470000}"/>
    <cellStyle name="Migliaia 5 4" xfId="4310" xr:uid="{00000000-0005-0000-0000-000008470000}"/>
    <cellStyle name="Migliaia 5 4 2" xfId="4311" xr:uid="{00000000-0005-0000-0000-000009470000}"/>
    <cellStyle name="Migliaia 5 4 2 2" xfId="4312" xr:uid="{00000000-0005-0000-0000-00000A470000}"/>
    <cellStyle name="Migliaia 5 4 2 2 2" xfId="14695" xr:uid="{00000000-0005-0000-0000-00000B470000}"/>
    <cellStyle name="Migliaia 5 4 2 2 2 2" xfId="20513" xr:uid="{00000000-0005-0000-0000-00000C470000}"/>
    <cellStyle name="Migliaia 5 4 2 2 2 3" xfId="25815" xr:uid="{00000000-0005-0000-0000-00000D470000}"/>
    <cellStyle name="Migliaia 5 4 2 2 3" xfId="17862" xr:uid="{00000000-0005-0000-0000-00000E470000}"/>
    <cellStyle name="Migliaia 5 4 2 2 4" xfId="23164" xr:uid="{00000000-0005-0000-0000-00000F470000}"/>
    <cellStyle name="Migliaia 5 4 2 3" xfId="4313" xr:uid="{00000000-0005-0000-0000-000010470000}"/>
    <cellStyle name="Migliaia 5 4 2 3 2" xfId="14696" xr:uid="{00000000-0005-0000-0000-000011470000}"/>
    <cellStyle name="Migliaia 5 4 2 3 2 2" xfId="20514" xr:uid="{00000000-0005-0000-0000-000012470000}"/>
    <cellStyle name="Migliaia 5 4 2 3 2 3" xfId="25816" xr:uid="{00000000-0005-0000-0000-000013470000}"/>
    <cellStyle name="Migliaia 5 4 2 3 3" xfId="17863" xr:uid="{00000000-0005-0000-0000-000014470000}"/>
    <cellStyle name="Migliaia 5 4 2 3 4" xfId="23165" xr:uid="{00000000-0005-0000-0000-000015470000}"/>
    <cellStyle name="Migliaia 5 4 3" xfId="4314" xr:uid="{00000000-0005-0000-0000-000016470000}"/>
    <cellStyle name="Migliaia 5 4 3 2" xfId="14697" xr:uid="{00000000-0005-0000-0000-000017470000}"/>
    <cellStyle name="Migliaia 5 4 3 2 2" xfId="20515" xr:uid="{00000000-0005-0000-0000-000018470000}"/>
    <cellStyle name="Migliaia 5 4 3 2 3" xfId="25817" xr:uid="{00000000-0005-0000-0000-000019470000}"/>
    <cellStyle name="Migliaia 5 4 3 3" xfId="17864" xr:uid="{00000000-0005-0000-0000-00001A470000}"/>
    <cellStyle name="Migliaia 5 4 3 4" xfId="23166" xr:uid="{00000000-0005-0000-0000-00001B470000}"/>
    <cellStyle name="Migliaia 5 4 4" xfId="4315" xr:uid="{00000000-0005-0000-0000-00001C470000}"/>
    <cellStyle name="Migliaia 5 4 4 2" xfId="14698" xr:uid="{00000000-0005-0000-0000-00001D470000}"/>
    <cellStyle name="Migliaia 5 4 4 2 2" xfId="20516" xr:uid="{00000000-0005-0000-0000-00001E470000}"/>
    <cellStyle name="Migliaia 5 4 4 2 3" xfId="25818" xr:uid="{00000000-0005-0000-0000-00001F470000}"/>
    <cellStyle name="Migliaia 5 4 4 3" xfId="17865" xr:uid="{00000000-0005-0000-0000-000020470000}"/>
    <cellStyle name="Migliaia 5 4 4 4" xfId="23167" xr:uid="{00000000-0005-0000-0000-000021470000}"/>
    <cellStyle name="Migliaia 5 4 5" xfId="4316" xr:uid="{00000000-0005-0000-0000-000022470000}"/>
    <cellStyle name="Migliaia 5 4 5 2" xfId="14699" xr:uid="{00000000-0005-0000-0000-000023470000}"/>
    <cellStyle name="Migliaia 5 4 5 2 2" xfId="20517" xr:uid="{00000000-0005-0000-0000-000024470000}"/>
    <cellStyle name="Migliaia 5 4 5 2 3" xfId="25819" xr:uid="{00000000-0005-0000-0000-000025470000}"/>
    <cellStyle name="Migliaia 5 4 5 3" xfId="17866" xr:uid="{00000000-0005-0000-0000-000026470000}"/>
    <cellStyle name="Migliaia 5 4 5 4" xfId="23168" xr:uid="{00000000-0005-0000-0000-000027470000}"/>
    <cellStyle name="Migliaia 5 4 6" xfId="4317" xr:uid="{00000000-0005-0000-0000-000028470000}"/>
    <cellStyle name="Migliaia 5 4 6 2" xfId="14700" xr:uid="{00000000-0005-0000-0000-000029470000}"/>
    <cellStyle name="Migliaia 5 4 6 2 2" xfId="20518" xr:uid="{00000000-0005-0000-0000-00002A470000}"/>
    <cellStyle name="Migliaia 5 4 6 2 3" xfId="25820" xr:uid="{00000000-0005-0000-0000-00002B470000}"/>
    <cellStyle name="Migliaia 5 4 6 3" xfId="17867" xr:uid="{00000000-0005-0000-0000-00002C470000}"/>
    <cellStyle name="Migliaia 5 4 6 4" xfId="23169" xr:uid="{00000000-0005-0000-0000-00002D470000}"/>
    <cellStyle name="Migliaia 5 4 7" xfId="4318" xr:uid="{00000000-0005-0000-0000-00002E470000}"/>
    <cellStyle name="Migliaia 5 4 7 2" xfId="14701" xr:uid="{00000000-0005-0000-0000-00002F470000}"/>
    <cellStyle name="Migliaia 5 4 7 2 2" xfId="20519" xr:uid="{00000000-0005-0000-0000-000030470000}"/>
    <cellStyle name="Migliaia 5 4 7 2 3" xfId="25821" xr:uid="{00000000-0005-0000-0000-000031470000}"/>
    <cellStyle name="Migliaia 5 4 7 3" xfId="17868" xr:uid="{00000000-0005-0000-0000-000032470000}"/>
    <cellStyle name="Migliaia 5 4 7 4" xfId="23170" xr:uid="{00000000-0005-0000-0000-000033470000}"/>
    <cellStyle name="Migliaia 5 5" xfId="4319" xr:uid="{00000000-0005-0000-0000-000034470000}"/>
    <cellStyle name="Migliaia 5 5 2" xfId="4320" xr:uid="{00000000-0005-0000-0000-000035470000}"/>
    <cellStyle name="Migliaia 5 5 2 2" xfId="14702" xr:uid="{00000000-0005-0000-0000-000036470000}"/>
    <cellStyle name="Migliaia 5 5 2 2 2" xfId="20520" xr:uid="{00000000-0005-0000-0000-000037470000}"/>
    <cellStyle name="Migliaia 5 5 2 2 3" xfId="25822" xr:uid="{00000000-0005-0000-0000-000038470000}"/>
    <cellStyle name="Migliaia 5 5 2 3" xfId="17869" xr:uid="{00000000-0005-0000-0000-000039470000}"/>
    <cellStyle name="Migliaia 5 5 2 4" xfId="23171" xr:uid="{00000000-0005-0000-0000-00003A470000}"/>
    <cellStyle name="Migliaia 5 5 3" xfId="4321" xr:uid="{00000000-0005-0000-0000-00003B470000}"/>
    <cellStyle name="Migliaia 5 5 3 2" xfId="14703" xr:uid="{00000000-0005-0000-0000-00003C470000}"/>
    <cellStyle name="Migliaia 5 5 3 2 2" xfId="20521" xr:uid="{00000000-0005-0000-0000-00003D470000}"/>
    <cellStyle name="Migliaia 5 5 3 2 3" xfId="25823" xr:uid="{00000000-0005-0000-0000-00003E470000}"/>
    <cellStyle name="Migliaia 5 5 3 3" xfId="17870" xr:uid="{00000000-0005-0000-0000-00003F470000}"/>
    <cellStyle name="Migliaia 5 5 3 4" xfId="23172" xr:uid="{00000000-0005-0000-0000-000040470000}"/>
    <cellStyle name="Migliaia 5 5 4" xfId="4322" xr:uid="{00000000-0005-0000-0000-000041470000}"/>
    <cellStyle name="Migliaia 5 5 4 2" xfId="14704" xr:uid="{00000000-0005-0000-0000-000042470000}"/>
    <cellStyle name="Migliaia 5 5 4 2 2" xfId="20522" xr:uid="{00000000-0005-0000-0000-000043470000}"/>
    <cellStyle name="Migliaia 5 5 4 2 3" xfId="25824" xr:uid="{00000000-0005-0000-0000-000044470000}"/>
    <cellStyle name="Migliaia 5 5 4 3" xfId="17871" xr:uid="{00000000-0005-0000-0000-000045470000}"/>
    <cellStyle name="Migliaia 5 5 4 4" xfId="23173" xr:uid="{00000000-0005-0000-0000-000046470000}"/>
    <cellStyle name="Migliaia 5 5 5" xfId="4323" xr:uid="{00000000-0005-0000-0000-000047470000}"/>
    <cellStyle name="Migliaia 5 5 5 2" xfId="14705" xr:uid="{00000000-0005-0000-0000-000048470000}"/>
    <cellStyle name="Migliaia 5 5 5 2 2" xfId="20523" xr:uid="{00000000-0005-0000-0000-000049470000}"/>
    <cellStyle name="Migliaia 5 5 5 2 3" xfId="25825" xr:uid="{00000000-0005-0000-0000-00004A470000}"/>
    <cellStyle name="Migliaia 5 5 5 3" xfId="17872" xr:uid="{00000000-0005-0000-0000-00004B470000}"/>
    <cellStyle name="Migliaia 5 5 5 4" xfId="23174" xr:uid="{00000000-0005-0000-0000-00004C470000}"/>
    <cellStyle name="Migliaia 5 5 6" xfId="4324" xr:uid="{00000000-0005-0000-0000-00004D470000}"/>
    <cellStyle name="Migliaia 5 5 6 2" xfId="14706" xr:uid="{00000000-0005-0000-0000-00004E470000}"/>
    <cellStyle name="Migliaia 5 5 6 2 2" xfId="20524" xr:uid="{00000000-0005-0000-0000-00004F470000}"/>
    <cellStyle name="Migliaia 5 5 6 2 3" xfId="25826" xr:uid="{00000000-0005-0000-0000-000050470000}"/>
    <cellStyle name="Migliaia 5 5 6 3" xfId="17873" xr:uid="{00000000-0005-0000-0000-000051470000}"/>
    <cellStyle name="Migliaia 5 5 6 4" xfId="23175" xr:uid="{00000000-0005-0000-0000-000052470000}"/>
    <cellStyle name="Migliaia 5 6" xfId="4325" xr:uid="{00000000-0005-0000-0000-000053470000}"/>
    <cellStyle name="Migliaia 5 6 2" xfId="12296" xr:uid="{00000000-0005-0000-0000-000054470000}"/>
    <cellStyle name="Migliaia 5 6 3" xfId="12297" xr:uid="{00000000-0005-0000-0000-000055470000}"/>
    <cellStyle name="Migliaia 5 6 3 2" xfId="15772" xr:uid="{00000000-0005-0000-0000-000056470000}"/>
    <cellStyle name="Migliaia 5 6 3 2 2" xfId="21118" xr:uid="{00000000-0005-0000-0000-000057470000}"/>
    <cellStyle name="Migliaia 5 6 3 2 3" xfId="26420" xr:uid="{00000000-0005-0000-0000-000058470000}"/>
    <cellStyle name="Migliaia 5 6 3 3" xfId="18467" xr:uid="{00000000-0005-0000-0000-000059470000}"/>
    <cellStyle name="Migliaia 5 6 3 4" xfId="23769" xr:uid="{00000000-0005-0000-0000-00005A470000}"/>
    <cellStyle name="Migliaia 5 6 4" xfId="14707" xr:uid="{00000000-0005-0000-0000-00005B470000}"/>
    <cellStyle name="Migliaia 5 6 4 2" xfId="20525" xr:uid="{00000000-0005-0000-0000-00005C470000}"/>
    <cellStyle name="Migliaia 5 6 4 3" xfId="25827" xr:uid="{00000000-0005-0000-0000-00005D470000}"/>
    <cellStyle name="Migliaia 5 6 5" xfId="17874" xr:uid="{00000000-0005-0000-0000-00005E470000}"/>
    <cellStyle name="Migliaia 5 6 6" xfId="23176" xr:uid="{00000000-0005-0000-0000-00005F470000}"/>
    <cellStyle name="Migliaia 5 7" xfId="4326" xr:uid="{00000000-0005-0000-0000-000060470000}"/>
    <cellStyle name="Migliaia 5 7 2" xfId="12298" xr:uid="{00000000-0005-0000-0000-000061470000}"/>
    <cellStyle name="Migliaia 5 7 2 2" xfId="15773" xr:uid="{00000000-0005-0000-0000-000062470000}"/>
    <cellStyle name="Migliaia 5 7 2 2 2" xfId="21119" xr:uid="{00000000-0005-0000-0000-000063470000}"/>
    <cellStyle name="Migliaia 5 7 2 2 3" xfId="26421" xr:uid="{00000000-0005-0000-0000-000064470000}"/>
    <cellStyle name="Migliaia 5 7 2 3" xfId="18468" xr:uid="{00000000-0005-0000-0000-000065470000}"/>
    <cellStyle name="Migliaia 5 7 2 4" xfId="23770" xr:uid="{00000000-0005-0000-0000-000066470000}"/>
    <cellStyle name="Migliaia 5 7 3" xfId="14708" xr:uid="{00000000-0005-0000-0000-000067470000}"/>
    <cellStyle name="Migliaia 5 7 3 2" xfId="20526" xr:uid="{00000000-0005-0000-0000-000068470000}"/>
    <cellStyle name="Migliaia 5 7 3 3" xfId="25828" xr:uid="{00000000-0005-0000-0000-000069470000}"/>
    <cellStyle name="Migliaia 5 7 4" xfId="17875" xr:uid="{00000000-0005-0000-0000-00006A470000}"/>
    <cellStyle name="Migliaia 5 7 5" xfId="23177" xr:uid="{00000000-0005-0000-0000-00006B470000}"/>
    <cellStyle name="Migliaia 5 8" xfId="4327" xr:uid="{00000000-0005-0000-0000-00006C470000}"/>
    <cellStyle name="Migliaia 5 8 2" xfId="12299" xr:uid="{00000000-0005-0000-0000-00006D470000}"/>
    <cellStyle name="Migliaia 5 8 2 2" xfId="15774" xr:uid="{00000000-0005-0000-0000-00006E470000}"/>
    <cellStyle name="Migliaia 5 8 2 2 2" xfId="21120" xr:uid="{00000000-0005-0000-0000-00006F470000}"/>
    <cellStyle name="Migliaia 5 8 2 2 3" xfId="26422" xr:uid="{00000000-0005-0000-0000-000070470000}"/>
    <cellStyle name="Migliaia 5 8 2 3" xfId="18469" xr:uid="{00000000-0005-0000-0000-000071470000}"/>
    <cellStyle name="Migliaia 5 8 2 4" xfId="23771" xr:uid="{00000000-0005-0000-0000-000072470000}"/>
    <cellStyle name="Migliaia 5 8 3" xfId="14709" xr:uid="{00000000-0005-0000-0000-000073470000}"/>
    <cellStyle name="Migliaia 5 8 3 2" xfId="20527" xr:uid="{00000000-0005-0000-0000-000074470000}"/>
    <cellStyle name="Migliaia 5 8 3 3" xfId="25829" xr:uid="{00000000-0005-0000-0000-000075470000}"/>
    <cellStyle name="Migliaia 5 8 4" xfId="17876" xr:uid="{00000000-0005-0000-0000-000076470000}"/>
    <cellStyle name="Migliaia 5 8 5" xfId="23178" xr:uid="{00000000-0005-0000-0000-000077470000}"/>
    <cellStyle name="Migliaia 5 9" xfId="4328" xr:uid="{00000000-0005-0000-0000-000078470000}"/>
    <cellStyle name="Migliaia 5 9 2" xfId="14710" xr:uid="{00000000-0005-0000-0000-000079470000}"/>
    <cellStyle name="Migliaia 5 9 2 2" xfId="20528" xr:uid="{00000000-0005-0000-0000-00007A470000}"/>
    <cellStyle name="Migliaia 5 9 2 3" xfId="25830" xr:uid="{00000000-0005-0000-0000-00007B470000}"/>
    <cellStyle name="Migliaia 5 9 3" xfId="17877" xr:uid="{00000000-0005-0000-0000-00007C470000}"/>
    <cellStyle name="Migliaia 5 9 4" xfId="23179" xr:uid="{00000000-0005-0000-0000-00007D470000}"/>
    <cellStyle name="Migliaia 50" xfId="340" xr:uid="{00000000-0005-0000-0000-00007E470000}"/>
    <cellStyle name="Migliaia 50 10" xfId="14711" xr:uid="{00000000-0005-0000-0000-00007F470000}"/>
    <cellStyle name="Migliaia 50 10 2" xfId="20529" xr:uid="{00000000-0005-0000-0000-000080470000}"/>
    <cellStyle name="Migliaia 50 10 3" xfId="25831" xr:uid="{00000000-0005-0000-0000-000081470000}"/>
    <cellStyle name="Migliaia 50 11" xfId="17878" xr:uid="{00000000-0005-0000-0000-000082470000}"/>
    <cellStyle name="Migliaia 50 12" xfId="23180" xr:uid="{00000000-0005-0000-0000-000083470000}"/>
    <cellStyle name="Migliaia 50 13" xfId="4329" xr:uid="{00000000-0005-0000-0000-000084470000}"/>
    <cellStyle name="Migliaia 50 2" xfId="341" xr:uid="{00000000-0005-0000-0000-000085470000}"/>
    <cellStyle name="Migliaia 50 2 2" xfId="4331" xr:uid="{00000000-0005-0000-0000-000086470000}"/>
    <cellStyle name="Migliaia 50 2 2 2" xfId="4332" xr:uid="{00000000-0005-0000-0000-000087470000}"/>
    <cellStyle name="Migliaia 50 2 2 2 2" xfId="14712" xr:uid="{00000000-0005-0000-0000-000088470000}"/>
    <cellStyle name="Migliaia 50 2 2 2 2 2" xfId="20530" xr:uid="{00000000-0005-0000-0000-000089470000}"/>
    <cellStyle name="Migliaia 50 2 2 2 2 3" xfId="25832" xr:uid="{00000000-0005-0000-0000-00008A470000}"/>
    <cellStyle name="Migliaia 50 2 2 2 3" xfId="17879" xr:uid="{00000000-0005-0000-0000-00008B470000}"/>
    <cellStyle name="Migliaia 50 2 2 2 4" xfId="23181" xr:uid="{00000000-0005-0000-0000-00008C470000}"/>
    <cellStyle name="Migliaia 50 2 2 3" xfId="12300" xr:uid="{00000000-0005-0000-0000-00008D470000}"/>
    <cellStyle name="Migliaia 50 2 2 3 2" xfId="15775" xr:uid="{00000000-0005-0000-0000-00008E470000}"/>
    <cellStyle name="Migliaia 50 2 2 3 2 2" xfId="21121" xr:uid="{00000000-0005-0000-0000-00008F470000}"/>
    <cellStyle name="Migliaia 50 2 2 3 2 3" xfId="26423" xr:uid="{00000000-0005-0000-0000-000090470000}"/>
    <cellStyle name="Migliaia 50 2 2 3 3" xfId="18470" xr:uid="{00000000-0005-0000-0000-000091470000}"/>
    <cellStyle name="Migliaia 50 2 2 3 4" xfId="23772" xr:uid="{00000000-0005-0000-0000-000092470000}"/>
    <cellStyle name="Migliaia 50 2 3" xfId="4333" xr:uid="{00000000-0005-0000-0000-000093470000}"/>
    <cellStyle name="Migliaia 50 2 3 2" xfId="12301" xr:uid="{00000000-0005-0000-0000-000094470000}"/>
    <cellStyle name="Migliaia 50 2 3 2 2" xfId="15776" xr:uid="{00000000-0005-0000-0000-000095470000}"/>
    <cellStyle name="Migliaia 50 2 3 2 2 2" xfId="21122" xr:uid="{00000000-0005-0000-0000-000096470000}"/>
    <cellStyle name="Migliaia 50 2 3 2 2 3" xfId="26424" xr:uid="{00000000-0005-0000-0000-000097470000}"/>
    <cellStyle name="Migliaia 50 2 3 2 3" xfId="18471" xr:uid="{00000000-0005-0000-0000-000098470000}"/>
    <cellStyle name="Migliaia 50 2 3 2 4" xfId="23773" xr:uid="{00000000-0005-0000-0000-000099470000}"/>
    <cellStyle name="Migliaia 50 2 3 3" xfId="14713" xr:uid="{00000000-0005-0000-0000-00009A470000}"/>
    <cellStyle name="Migliaia 50 2 3 3 2" xfId="20531" xr:uid="{00000000-0005-0000-0000-00009B470000}"/>
    <cellStyle name="Migliaia 50 2 3 3 3" xfId="25833" xr:uid="{00000000-0005-0000-0000-00009C470000}"/>
    <cellStyle name="Migliaia 50 2 3 4" xfId="17880" xr:uid="{00000000-0005-0000-0000-00009D470000}"/>
    <cellStyle name="Migliaia 50 2 3 5" xfId="23182" xr:uid="{00000000-0005-0000-0000-00009E470000}"/>
    <cellStyle name="Migliaia 50 2 4" xfId="4334" xr:uid="{00000000-0005-0000-0000-00009F470000}"/>
    <cellStyle name="Migliaia 50 2 4 2" xfId="14714" xr:uid="{00000000-0005-0000-0000-0000A0470000}"/>
    <cellStyle name="Migliaia 50 2 4 2 2" xfId="20532" xr:uid="{00000000-0005-0000-0000-0000A1470000}"/>
    <cellStyle name="Migliaia 50 2 4 2 3" xfId="25834" xr:uid="{00000000-0005-0000-0000-0000A2470000}"/>
    <cellStyle name="Migliaia 50 2 4 3" xfId="17881" xr:uid="{00000000-0005-0000-0000-0000A3470000}"/>
    <cellStyle name="Migliaia 50 2 4 4" xfId="23183" xr:uid="{00000000-0005-0000-0000-0000A4470000}"/>
    <cellStyle name="Migliaia 50 2 5" xfId="4335" xr:uid="{00000000-0005-0000-0000-0000A5470000}"/>
    <cellStyle name="Migliaia 50 2 5 2" xfId="14715" xr:uid="{00000000-0005-0000-0000-0000A6470000}"/>
    <cellStyle name="Migliaia 50 2 5 2 2" xfId="20533" xr:uid="{00000000-0005-0000-0000-0000A7470000}"/>
    <cellStyle name="Migliaia 50 2 5 2 3" xfId="25835" xr:uid="{00000000-0005-0000-0000-0000A8470000}"/>
    <cellStyle name="Migliaia 50 2 5 3" xfId="17882" xr:uid="{00000000-0005-0000-0000-0000A9470000}"/>
    <cellStyle name="Migliaia 50 2 5 4" xfId="23184" xr:uid="{00000000-0005-0000-0000-0000AA470000}"/>
    <cellStyle name="Migliaia 50 2 6" xfId="4336" xr:uid="{00000000-0005-0000-0000-0000AB470000}"/>
    <cellStyle name="Migliaia 50 2 6 2" xfId="14716" xr:uid="{00000000-0005-0000-0000-0000AC470000}"/>
    <cellStyle name="Migliaia 50 2 6 2 2" xfId="20534" xr:uid="{00000000-0005-0000-0000-0000AD470000}"/>
    <cellStyle name="Migliaia 50 2 6 2 3" xfId="25836" xr:uid="{00000000-0005-0000-0000-0000AE470000}"/>
    <cellStyle name="Migliaia 50 2 6 3" xfId="17883" xr:uid="{00000000-0005-0000-0000-0000AF470000}"/>
    <cellStyle name="Migliaia 50 2 6 4" xfId="23185" xr:uid="{00000000-0005-0000-0000-0000B0470000}"/>
    <cellStyle name="Migliaia 50 2 7" xfId="4330" xr:uid="{00000000-0005-0000-0000-0000B1470000}"/>
    <cellStyle name="Migliaia 50 3" xfId="4337" xr:uid="{00000000-0005-0000-0000-0000B2470000}"/>
    <cellStyle name="Migliaia 50 3 2" xfId="4338" xr:uid="{00000000-0005-0000-0000-0000B3470000}"/>
    <cellStyle name="Migliaia 50 3 2 2" xfId="4339" xr:uid="{00000000-0005-0000-0000-0000B4470000}"/>
    <cellStyle name="Migliaia 50 3 2 2 2" xfId="4340" xr:uid="{00000000-0005-0000-0000-0000B5470000}"/>
    <cellStyle name="Migliaia 50 3 2 2 2 2" xfId="14717" xr:uid="{00000000-0005-0000-0000-0000B6470000}"/>
    <cellStyle name="Migliaia 50 3 2 2 2 2 2" xfId="20535" xr:uid="{00000000-0005-0000-0000-0000B7470000}"/>
    <cellStyle name="Migliaia 50 3 2 2 2 2 3" xfId="25837" xr:uid="{00000000-0005-0000-0000-0000B8470000}"/>
    <cellStyle name="Migliaia 50 3 2 2 2 3" xfId="17884" xr:uid="{00000000-0005-0000-0000-0000B9470000}"/>
    <cellStyle name="Migliaia 50 3 2 2 2 4" xfId="23186" xr:uid="{00000000-0005-0000-0000-0000BA470000}"/>
    <cellStyle name="Migliaia 50 3 2 3" xfId="4341" xr:uid="{00000000-0005-0000-0000-0000BB470000}"/>
    <cellStyle name="Migliaia 50 3 2 3 2" xfId="14718" xr:uid="{00000000-0005-0000-0000-0000BC470000}"/>
    <cellStyle name="Migliaia 50 3 2 3 2 2" xfId="20536" xr:uid="{00000000-0005-0000-0000-0000BD470000}"/>
    <cellStyle name="Migliaia 50 3 2 3 2 3" xfId="25838" xr:uid="{00000000-0005-0000-0000-0000BE470000}"/>
    <cellStyle name="Migliaia 50 3 2 3 3" xfId="17885" xr:uid="{00000000-0005-0000-0000-0000BF470000}"/>
    <cellStyle name="Migliaia 50 3 2 3 4" xfId="23187" xr:uid="{00000000-0005-0000-0000-0000C0470000}"/>
    <cellStyle name="Migliaia 50 3 2 4" xfId="4342" xr:uid="{00000000-0005-0000-0000-0000C1470000}"/>
    <cellStyle name="Migliaia 50 3 2 4 2" xfId="14719" xr:uid="{00000000-0005-0000-0000-0000C2470000}"/>
    <cellStyle name="Migliaia 50 3 2 4 2 2" xfId="20537" xr:uid="{00000000-0005-0000-0000-0000C3470000}"/>
    <cellStyle name="Migliaia 50 3 2 4 2 3" xfId="25839" xr:uid="{00000000-0005-0000-0000-0000C4470000}"/>
    <cellStyle name="Migliaia 50 3 2 4 3" xfId="17886" xr:uid="{00000000-0005-0000-0000-0000C5470000}"/>
    <cellStyle name="Migliaia 50 3 2 4 4" xfId="23188" xr:uid="{00000000-0005-0000-0000-0000C6470000}"/>
    <cellStyle name="Migliaia 50 3 2 5" xfId="4343" xr:uid="{00000000-0005-0000-0000-0000C7470000}"/>
    <cellStyle name="Migliaia 50 3 2 5 2" xfId="14720" xr:uid="{00000000-0005-0000-0000-0000C8470000}"/>
    <cellStyle name="Migliaia 50 3 2 5 2 2" xfId="20538" xr:uid="{00000000-0005-0000-0000-0000C9470000}"/>
    <cellStyle name="Migliaia 50 3 2 5 2 3" xfId="25840" xr:uid="{00000000-0005-0000-0000-0000CA470000}"/>
    <cellStyle name="Migliaia 50 3 2 5 3" xfId="17887" xr:uid="{00000000-0005-0000-0000-0000CB470000}"/>
    <cellStyle name="Migliaia 50 3 2 5 4" xfId="23189" xr:uid="{00000000-0005-0000-0000-0000CC470000}"/>
    <cellStyle name="Migliaia 50 3 2 6" xfId="4344" xr:uid="{00000000-0005-0000-0000-0000CD470000}"/>
    <cellStyle name="Migliaia 50 3 2 6 2" xfId="14721" xr:uid="{00000000-0005-0000-0000-0000CE470000}"/>
    <cellStyle name="Migliaia 50 3 2 6 2 2" xfId="20539" xr:uid="{00000000-0005-0000-0000-0000CF470000}"/>
    <cellStyle name="Migliaia 50 3 2 6 2 3" xfId="25841" xr:uid="{00000000-0005-0000-0000-0000D0470000}"/>
    <cellStyle name="Migliaia 50 3 2 6 3" xfId="17888" xr:uid="{00000000-0005-0000-0000-0000D1470000}"/>
    <cellStyle name="Migliaia 50 3 2 6 4" xfId="23190" xr:uid="{00000000-0005-0000-0000-0000D2470000}"/>
    <cellStyle name="Migliaia 50 3 3" xfId="4345" xr:uid="{00000000-0005-0000-0000-0000D3470000}"/>
    <cellStyle name="Migliaia 50 3 3 2" xfId="4346" xr:uid="{00000000-0005-0000-0000-0000D4470000}"/>
    <cellStyle name="Migliaia 50 3 3 2 2" xfId="14723" xr:uid="{00000000-0005-0000-0000-0000D5470000}"/>
    <cellStyle name="Migliaia 50 3 3 2 2 2" xfId="20541" xr:uid="{00000000-0005-0000-0000-0000D6470000}"/>
    <cellStyle name="Migliaia 50 3 3 2 2 3" xfId="25843" xr:uid="{00000000-0005-0000-0000-0000D7470000}"/>
    <cellStyle name="Migliaia 50 3 3 2 3" xfId="17890" xr:uid="{00000000-0005-0000-0000-0000D8470000}"/>
    <cellStyle name="Migliaia 50 3 3 2 4" xfId="23192" xr:uid="{00000000-0005-0000-0000-0000D9470000}"/>
    <cellStyle name="Migliaia 50 3 3 3" xfId="4347" xr:uid="{00000000-0005-0000-0000-0000DA470000}"/>
    <cellStyle name="Migliaia 50 3 3 3 2" xfId="14724" xr:uid="{00000000-0005-0000-0000-0000DB470000}"/>
    <cellStyle name="Migliaia 50 3 3 3 2 2" xfId="20542" xr:uid="{00000000-0005-0000-0000-0000DC470000}"/>
    <cellStyle name="Migliaia 50 3 3 3 2 3" xfId="25844" xr:uid="{00000000-0005-0000-0000-0000DD470000}"/>
    <cellStyle name="Migliaia 50 3 3 3 3" xfId="17891" xr:uid="{00000000-0005-0000-0000-0000DE470000}"/>
    <cellStyle name="Migliaia 50 3 3 3 4" xfId="23193" xr:uid="{00000000-0005-0000-0000-0000DF470000}"/>
    <cellStyle name="Migliaia 50 3 3 4" xfId="4348" xr:uid="{00000000-0005-0000-0000-0000E0470000}"/>
    <cellStyle name="Migliaia 50 3 3 4 2" xfId="14725" xr:uid="{00000000-0005-0000-0000-0000E1470000}"/>
    <cellStyle name="Migliaia 50 3 3 4 2 2" xfId="20543" xr:uid="{00000000-0005-0000-0000-0000E2470000}"/>
    <cellStyle name="Migliaia 50 3 3 4 2 3" xfId="25845" xr:uid="{00000000-0005-0000-0000-0000E3470000}"/>
    <cellStyle name="Migliaia 50 3 3 4 3" xfId="17892" xr:uid="{00000000-0005-0000-0000-0000E4470000}"/>
    <cellStyle name="Migliaia 50 3 3 4 4" xfId="23194" xr:uid="{00000000-0005-0000-0000-0000E5470000}"/>
    <cellStyle name="Migliaia 50 3 3 5" xfId="4349" xr:uid="{00000000-0005-0000-0000-0000E6470000}"/>
    <cellStyle name="Migliaia 50 3 3 5 2" xfId="14726" xr:uid="{00000000-0005-0000-0000-0000E7470000}"/>
    <cellStyle name="Migliaia 50 3 3 5 2 2" xfId="20544" xr:uid="{00000000-0005-0000-0000-0000E8470000}"/>
    <cellStyle name="Migliaia 50 3 3 5 2 3" xfId="25846" xr:uid="{00000000-0005-0000-0000-0000E9470000}"/>
    <cellStyle name="Migliaia 50 3 3 5 3" xfId="17893" xr:uid="{00000000-0005-0000-0000-0000EA470000}"/>
    <cellStyle name="Migliaia 50 3 3 5 4" xfId="23195" xr:uid="{00000000-0005-0000-0000-0000EB470000}"/>
    <cellStyle name="Migliaia 50 3 3 6" xfId="14722" xr:uid="{00000000-0005-0000-0000-0000EC470000}"/>
    <cellStyle name="Migliaia 50 3 3 6 2" xfId="20540" xr:uid="{00000000-0005-0000-0000-0000ED470000}"/>
    <cellStyle name="Migliaia 50 3 3 6 3" xfId="25842" xr:uid="{00000000-0005-0000-0000-0000EE470000}"/>
    <cellStyle name="Migliaia 50 3 3 7" xfId="17889" xr:uid="{00000000-0005-0000-0000-0000EF470000}"/>
    <cellStyle name="Migliaia 50 3 3 8" xfId="23191" xr:uid="{00000000-0005-0000-0000-0000F0470000}"/>
    <cellStyle name="Migliaia 50 3 4" xfId="4350" xr:uid="{00000000-0005-0000-0000-0000F1470000}"/>
    <cellStyle name="Migliaia 50 3 4 2" xfId="12302" xr:uid="{00000000-0005-0000-0000-0000F2470000}"/>
    <cellStyle name="Migliaia 50 3 4 3" xfId="12303" xr:uid="{00000000-0005-0000-0000-0000F3470000}"/>
    <cellStyle name="Migliaia 50 3 4 3 2" xfId="15777" xr:uid="{00000000-0005-0000-0000-0000F4470000}"/>
    <cellStyle name="Migliaia 50 3 4 3 2 2" xfId="21123" xr:uid="{00000000-0005-0000-0000-0000F5470000}"/>
    <cellStyle name="Migliaia 50 3 4 3 2 3" xfId="26425" xr:uid="{00000000-0005-0000-0000-0000F6470000}"/>
    <cellStyle name="Migliaia 50 3 4 3 3" xfId="18472" xr:uid="{00000000-0005-0000-0000-0000F7470000}"/>
    <cellStyle name="Migliaia 50 3 4 3 4" xfId="23774" xr:uid="{00000000-0005-0000-0000-0000F8470000}"/>
    <cellStyle name="Migliaia 50 3 4 4" xfId="14727" xr:uid="{00000000-0005-0000-0000-0000F9470000}"/>
    <cellStyle name="Migliaia 50 3 4 4 2" xfId="20545" xr:uid="{00000000-0005-0000-0000-0000FA470000}"/>
    <cellStyle name="Migliaia 50 3 4 4 3" xfId="25847" xr:uid="{00000000-0005-0000-0000-0000FB470000}"/>
    <cellStyle name="Migliaia 50 3 4 5" xfId="17894" xr:uid="{00000000-0005-0000-0000-0000FC470000}"/>
    <cellStyle name="Migliaia 50 3 4 6" xfId="23196" xr:uid="{00000000-0005-0000-0000-0000FD470000}"/>
    <cellStyle name="Migliaia 50 3 5" xfId="4351" xr:uid="{00000000-0005-0000-0000-0000FE470000}"/>
    <cellStyle name="Migliaia 50 3 5 2" xfId="12304" xr:uid="{00000000-0005-0000-0000-0000FF470000}"/>
    <cellStyle name="Migliaia 50 3 5 2 2" xfId="15778" xr:uid="{00000000-0005-0000-0000-000000480000}"/>
    <cellStyle name="Migliaia 50 3 5 2 2 2" xfId="21124" xr:uid="{00000000-0005-0000-0000-000001480000}"/>
    <cellStyle name="Migliaia 50 3 5 2 2 3" xfId="26426" xr:uid="{00000000-0005-0000-0000-000002480000}"/>
    <cellStyle name="Migliaia 50 3 5 2 3" xfId="18473" xr:uid="{00000000-0005-0000-0000-000003480000}"/>
    <cellStyle name="Migliaia 50 3 5 2 4" xfId="23775" xr:uid="{00000000-0005-0000-0000-000004480000}"/>
    <cellStyle name="Migliaia 50 3 5 3" xfId="14728" xr:uid="{00000000-0005-0000-0000-000005480000}"/>
    <cellStyle name="Migliaia 50 3 5 3 2" xfId="20546" xr:uid="{00000000-0005-0000-0000-000006480000}"/>
    <cellStyle name="Migliaia 50 3 5 3 3" xfId="25848" xr:uid="{00000000-0005-0000-0000-000007480000}"/>
    <cellStyle name="Migliaia 50 3 5 4" xfId="17895" xr:uid="{00000000-0005-0000-0000-000008480000}"/>
    <cellStyle name="Migliaia 50 3 5 5" xfId="23197" xr:uid="{00000000-0005-0000-0000-000009480000}"/>
    <cellStyle name="Migliaia 50 3 6" xfId="4352" xr:uid="{00000000-0005-0000-0000-00000A480000}"/>
    <cellStyle name="Migliaia 50 3 6 2" xfId="14729" xr:uid="{00000000-0005-0000-0000-00000B480000}"/>
    <cellStyle name="Migliaia 50 3 6 2 2" xfId="20547" xr:uid="{00000000-0005-0000-0000-00000C480000}"/>
    <cellStyle name="Migliaia 50 3 6 2 3" xfId="25849" xr:uid="{00000000-0005-0000-0000-00000D480000}"/>
    <cellStyle name="Migliaia 50 3 6 3" xfId="17896" xr:uid="{00000000-0005-0000-0000-00000E480000}"/>
    <cellStyle name="Migliaia 50 3 6 4" xfId="23198" xr:uid="{00000000-0005-0000-0000-00000F480000}"/>
    <cellStyle name="Migliaia 50 3 7" xfId="4353" xr:uid="{00000000-0005-0000-0000-000010480000}"/>
    <cellStyle name="Migliaia 50 3 7 2" xfId="14730" xr:uid="{00000000-0005-0000-0000-000011480000}"/>
    <cellStyle name="Migliaia 50 3 7 2 2" xfId="20548" xr:uid="{00000000-0005-0000-0000-000012480000}"/>
    <cellStyle name="Migliaia 50 3 7 2 3" xfId="25850" xr:uid="{00000000-0005-0000-0000-000013480000}"/>
    <cellStyle name="Migliaia 50 3 7 3" xfId="17897" xr:uid="{00000000-0005-0000-0000-000014480000}"/>
    <cellStyle name="Migliaia 50 3 7 4" xfId="23199" xr:uid="{00000000-0005-0000-0000-000015480000}"/>
    <cellStyle name="Migliaia 50 3 8" xfId="4354" xr:uid="{00000000-0005-0000-0000-000016480000}"/>
    <cellStyle name="Migliaia 50 3 8 2" xfId="14731" xr:uid="{00000000-0005-0000-0000-000017480000}"/>
    <cellStyle name="Migliaia 50 3 8 2 2" xfId="20549" xr:uid="{00000000-0005-0000-0000-000018480000}"/>
    <cellStyle name="Migliaia 50 3 8 2 3" xfId="25851" xr:uid="{00000000-0005-0000-0000-000019480000}"/>
    <cellStyle name="Migliaia 50 3 8 3" xfId="17898" xr:uid="{00000000-0005-0000-0000-00001A480000}"/>
    <cellStyle name="Migliaia 50 3 8 4" xfId="23200" xr:uid="{00000000-0005-0000-0000-00001B480000}"/>
    <cellStyle name="Migliaia 50 4" xfId="4355" xr:uid="{00000000-0005-0000-0000-00001C480000}"/>
    <cellStyle name="Migliaia 50 4 2" xfId="4356" xr:uid="{00000000-0005-0000-0000-00001D480000}"/>
    <cellStyle name="Migliaia 50 4 2 2" xfId="4357" xr:uid="{00000000-0005-0000-0000-00001E480000}"/>
    <cellStyle name="Migliaia 50 4 2 2 2" xfId="14732" xr:uid="{00000000-0005-0000-0000-00001F480000}"/>
    <cellStyle name="Migliaia 50 4 2 2 2 2" xfId="20550" xr:uid="{00000000-0005-0000-0000-000020480000}"/>
    <cellStyle name="Migliaia 50 4 2 2 2 3" xfId="25852" xr:uid="{00000000-0005-0000-0000-000021480000}"/>
    <cellStyle name="Migliaia 50 4 2 2 3" xfId="17899" xr:uid="{00000000-0005-0000-0000-000022480000}"/>
    <cellStyle name="Migliaia 50 4 2 2 4" xfId="23201" xr:uid="{00000000-0005-0000-0000-000023480000}"/>
    <cellStyle name="Migliaia 50 4 2 3" xfId="4358" xr:uid="{00000000-0005-0000-0000-000024480000}"/>
    <cellStyle name="Migliaia 50 4 2 3 2" xfId="14733" xr:uid="{00000000-0005-0000-0000-000025480000}"/>
    <cellStyle name="Migliaia 50 4 2 3 2 2" xfId="20551" xr:uid="{00000000-0005-0000-0000-000026480000}"/>
    <cellStyle name="Migliaia 50 4 2 3 2 3" xfId="25853" xr:uid="{00000000-0005-0000-0000-000027480000}"/>
    <cellStyle name="Migliaia 50 4 2 3 3" xfId="17900" xr:uid="{00000000-0005-0000-0000-000028480000}"/>
    <cellStyle name="Migliaia 50 4 2 3 4" xfId="23202" xr:uid="{00000000-0005-0000-0000-000029480000}"/>
    <cellStyle name="Migliaia 50 4 3" xfId="4359" xr:uid="{00000000-0005-0000-0000-00002A480000}"/>
    <cellStyle name="Migliaia 50 4 3 2" xfId="14734" xr:uid="{00000000-0005-0000-0000-00002B480000}"/>
    <cellStyle name="Migliaia 50 4 3 2 2" xfId="20552" xr:uid="{00000000-0005-0000-0000-00002C480000}"/>
    <cellStyle name="Migliaia 50 4 3 2 3" xfId="25854" xr:uid="{00000000-0005-0000-0000-00002D480000}"/>
    <cellStyle name="Migliaia 50 4 3 3" xfId="17901" xr:uid="{00000000-0005-0000-0000-00002E480000}"/>
    <cellStyle name="Migliaia 50 4 3 4" xfId="23203" xr:uid="{00000000-0005-0000-0000-00002F480000}"/>
    <cellStyle name="Migliaia 50 4 4" xfId="4360" xr:uid="{00000000-0005-0000-0000-000030480000}"/>
    <cellStyle name="Migliaia 50 4 4 2" xfId="14735" xr:uid="{00000000-0005-0000-0000-000031480000}"/>
    <cellStyle name="Migliaia 50 4 4 2 2" xfId="20553" xr:uid="{00000000-0005-0000-0000-000032480000}"/>
    <cellStyle name="Migliaia 50 4 4 2 3" xfId="25855" xr:uid="{00000000-0005-0000-0000-000033480000}"/>
    <cellStyle name="Migliaia 50 4 4 3" xfId="17902" xr:uid="{00000000-0005-0000-0000-000034480000}"/>
    <cellStyle name="Migliaia 50 4 4 4" xfId="23204" xr:uid="{00000000-0005-0000-0000-000035480000}"/>
    <cellStyle name="Migliaia 50 4 5" xfId="4361" xr:uid="{00000000-0005-0000-0000-000036480000}"/>
    <cellStyle name="Migliaia 50 4 5 2" xfId="14736" xr:uid="{00000000-0005-0000-0000-000037480000}"/>
    <cellStyle name="Migliaia 50 4 5 2 2" xfId="20554" xr:uid="{00000000-0005-0000-0000-000038480000}"/>
    <cellStyle name="Migliaia 50 4 5 2 3" xfId="25856" xr:uid="{00000000-0005-0000-0000-000039480000}"/>
    <cellStyle name="Migliaia 50 4 5 3" xfId="17903" xr:uid="{00000000-0005-0000-0000-00003A480000}"/>
    <cellStyle name="Migliaia 50 4 5 4" xfId="23205" xr:uid="{00000000-0005-0000-0000-00003B480000}"/>
    <cellStyle name="Migliaia 50 4 6" xfId="4362" xr:uid="{00000000-0005-0000-0000-00003C480000}"/>
    <cellStyle name="Migliaia 50 4 6 2" xfId="14737" xr:uid="{00000000-0005-0000-0000-00003D480000}"/>
    <cellStyle name="Migliaia 50 4 6 2 2" xfId="20555" xr:uid="{00000000-0005-0000-0000-00003E480000}"/>
    <cellStyle name="Migliaia 50 4 6 2 3" xfId="25857" xr:uid="{00000000-0005-0000-0000-00003F480000}"/>
    <cellStyle name="Migliaia 50 4 6 3" xfId="17904" xr:uid="{00000000-0005-0000-0000-000040480000}"/>
    <cellStyle name="Migliaia 50 4 6 4" xfId="23206" xr:uid="{00000000-0005-0000-0000-000041480000}"/>
    <cellStyle name="Migliaia 50 4 7" xfId="4363" xr:uid="{00000000-0005-0000-0000-000042480000}"/>
    <cellStyle name="Migliaia 50 4 7 2" xfId="14738" xr:uid="{00000000-0005-0000-0000-000043480000}"/>
    <cellStyle name="Migliaia 50 4 7 2 2" xfId="20556" xr:uid="{00000000-0005-0000-0000-000044480000}"/>
    <cellStyle name="Migliaia 50 4 7 2 3" xfId="25858" xr:uid="{00000000-0005-0000-0000-000045480000}"/>
    <cellStyle name="Migliaia 50 4 7 3" xfId="17905" xr:uid="{00000000-0005-0000-0000-000046480000}"/>
    <cellStyle name="Migliaia 50 4 7 4" xfId="23207" xr:uid="{00000000-0005-0000-0000-000047480000}"/>
    <cellStyle name="Migliaia 50 5" xfId="4364" xr:uid="{00000000-0005-0000-0000-000048480000}"/>
    <cellStyle name="Migliaia 50 5 2" xfId="4365" xr:uid="{00000000-0005-0000-0000-000049480000}"/>
    <cellStyle name="Migliaia 50 5 2 2" xfId="14739" xr:uid="{00000000-0005-0000-0000-00004A480000}"/>
    <cellStyle name="Migliaia 50 5 2 2 2" xfId="20557" xr:uid="{00000000-0005-0000-0000-00004B480000}"/>
    <cellStyle name="Migliaia 50 5 2 2 3" xfId="25859" xr:uid="{00000000-0005-0000-0000-00004C480000}"/>
    <cellStyle name="Migliaia 50 5 2 3" xfId="17906" xr:uid="{00000000-0005-0000-0000-00004D480000}"/>
    <cellStyle name="Migliaia 50 5 2 4" xfId="23208" xr:uid="{00000000-0005-0000-0000-00004E480000}"/>
    <cellStyle name="Migliaia 50 5 3" xfId="4366" xr:uid="{00000000-0005-0000-0000-00004F480000}"/>
    <cellStyle name="Migliaia 50 5 3 2" xfId="14740" xr:uid="{00000000-0005-0000-0000-000050480000}"/>
    <cellStyle name="Migliaia 50 5 3 2 2" xfId="20558" xr:uid="{00000000-0005-0000-0000-000051480000}"/>
    <cellStyle name="Migliaia 50 5 3 2 3" xfId="25860" xr:uid="{00000000-0005-0000-0000-000052480000}"/>
    <cellStyle name="Migliaia 50 5 3 3" xfId="17907" xr:uid="{00000000-0005-0000-0000-000053480000}"/>
    <cellStyle name="Migliaia 50 5 3 4" xfId="23209" xr:uid="{00000000-0005-0000-0000-000054480000}"/>
    <cellStyle name="Migliaia 50 5 4" xfId="4367" xr:uid="{00000000-0005-0000-0000-000055480000}"/>
    <cellStyle name="Migliaia 50 5 4 2" xfId="14741" xr:uid="{00000000-0005-0000-0000-000056480000}"/>
    <cellStyle name="Migliaia 50 5 4 2 2" xfId="20559" xr:uid="{00000000-0005-0000-0000-000057480000}"/>
    <cellStyle name="Migliaia 50 5 4 2 3" xfId="25861" xr:uid="{00000000-0005-0000-0000-000058480000}"/>
    <cellStyle name="Migliaia 50 5 4 3" xfId="17908" xr:uid="{00000000-0005-0000-0000-000059480000}"/>
    <cellStyle name="Migliaia 50 5 4 4" xfId="23210" xr:uid="{00000000-0005-0000-0000-00005A480000}"/>
    <cellStyle name="Migliaia 50 5 5" xfId="4368" xr:uid="{00000000-0005-0000-0000-00005B480000}"/>
    <cellStyle name="Migliaia 50 5 5 2" xfId="14742" xr:uid="{00000000-0005-0000-0000-00005C480000}"/>
    <cellStyle name="Migliaia 50 5 5 2 2" xfId="20560" xr:uid="{00000000-0005-0000-0000-00005D480000}"/>
    <cellStyle name="Migliaia 50 5 5 2 3" xfId="25862" xr:uid="{00000000-0005-0000-0000-00005E480000}"/>
    <cellStyle name="Migliaia 50 5 5 3" xfId="17909" xr:uid="{00000000-0005-0000-0000-00005F480000}"/>
    <cellStyle name="Migliaia 50 5 5 4" xfId="23211" xr:uid="{00000000-0005-0000-0000-000060480000}"/>
    <cellStyle name="Migliaia 50 5 6" xfId="4369" xr:uid="{00000000-0005-0000-0000-000061480000}"/>
    <cellStyle name="Migliaia 50 5 6 2" xfId="14743" xr:uid="{00000000-0005-0000-0000-000062480000}"/>
    <cellStyle name="Migliaia 50 5 6 2 2" xfId="20561" xr:uid="{00000000-0005-0000-0000-000063480000}"/>
    <cellStyle name="Migliaia 50 5 6 2 3" xfId="25863" xr:uid="{00000000-0005-0000-0000-000064480000}"/>
    <cellStyle name="Migliaia 50 5 6 3" xfId="17910" xr:uid="{00000000-0005-0000-0000-000065480000}"/>
    <cellStyle name="Migliaia 50 5 6 4" xfId="23212" xr:uid="{00000000-0005-0000-0000-000066480000}"/>
    <cellStyle name="Migliaia 50 6" xfId="4370" xr:uid="{00000000-0005-0000-0000-000067480000}"/>
    <cellStyle name="Migliaia 50 6 2" xfId="12305" xr:uid="{00000000-0005-0000-0000-000068480000}"/>
    <cellStyle name="Migliaia 50 6 3" xfId="12306" xr:uid="{00000000-0005-0000-0000-000069480000}"/>
    <cellStyle name="Migliaia 50 6 3 2" xfId="15779" xr:uid="{00000000-0005-0000-0000-00006A480000}"/>
    <cellStyle name="Migliaia 50 6 3 2 2" xfId="21125" xr:uid="{00000000-0005-0000-0000-00006B480000}"/>
    <cellStyle name="Migliaia 50 6 3 2 3" xfId="26427" xr:uid="{00000000-0005-0000-0000-00006C480000}"/>
    <cellStyle name="Migliaia 50 6 3 3" xfId="18474" xr:uid="{00000000-0005-0000-0000-00006D480000}"/>
    <cellStyle name="Migliaia 50 6 3 4" xfId="23776" xr:uid="{00000000-0005-0000-0000-00006E480000}"/>
    <cellStyle name="Migliaia 50 6 4" xfId="14744" xr:uid="{00000000-0005-0000-0000-00006F480000}"/>
    <cellStyle name="Migliaia 50 6 4 2" xfId="20562" xr:uid="{00000000-0005-0000-0000-000070480000}"/>
    <cellStyle name="Migliaia 50 6 4 3" xfId="25864" xr:uid="{00000000-0005-0000-0000-000071480000}"/>
    <cellStyle name="Migliaia 50 6 5" xfId="17911" xr:uid="{00000000-0005-0000-0000-000072480000}"/>
    <cellStyle name="Migliaia 50 6 6" xfId="23213" xr:uid="{00000000-0005-0000-0000-000073480000}"/>
    <cellStyle name="Migliaia 50 7" xfId="4371" xr:uid="{00000000-0005-0000-0000-000074480000}"/>
    <cellStyle name="Migliaia 50 7 2" xfId="12307" xr:uid="{00000000-0005-0000-0000-000075480000}"/>
    <cellStyle name="Migliaia 50 7 2 2" xfId="15780" xr:uid="{00000000-0005-0000-0000-000076480000}"/>
    <cellStyle name="Migliaia 50 7 2 2 2" xfId="21126" xr:uid="{00000000-0005-0000-0000-000077480000}"/>
    <cellStyle name="Migliaia 50 7 2 2 3" xfId="26428" xr:uid="{00000000-0005-0000-0000-000078480000}"/>
    <cellStyle name="Migliaia 50 7 2 3" xfId="18475" xr:uid="{00000000-0005-0000-0000-000079480000}"/>
    <cellStyle name="Migliaia 50 7 2 4" xfId="23777" xr:uid="{00000000-0005-0000-0000-00007A480000}"/>
    <cellStyle name="Migliaia 50 7 3" xfId="14745" xr:uid="{00000000-0005-0000-0000-00007B480000}"/>
    <cellStyle name="Migliaia 50 7 3 2" xfId="20563" xr:uid="{00000000-0005-0000-0000-00007C480000}"/>
    <cellStyle name="Migliaia 50 7 3 3" xfId="25865" xr:uid="{00000000-0005-0000-0000-00007D480000}"/>
    <cellStyle name="Migliaia 50 7 4" xfId="17912" xr:uid="{00000000-0005-0000-0000-00007E480000}"/>
    <cellStyle name="Migliaia 50 7 5" xfId="23214" xr:uid="{00000000-0005-0000-0000-00007F480000}"/>
    <cellStyle name="Migliaia 50 8" xfId="4372" xr:uid="{00000000-0005-0000-0000-000080480000}"/>
    <cellStyle name="Migliaia 50 8 2" xfId="12308" xr:uid="{00000000-0005-0000-0000-000081480000}"/>
    <cellStyle name="Migliaia 50 8 2 2" xfId="15781" xr:uid="{00000000-0005-0000-0000-000082480000}"/>
    <cellStyle name="Migliaia 50 8 2 2 2" xfId="21127" xr:uid="{00000000-0005-0000-0000-000083480000}"/>
    <cellStyle name="Migliaia 50 8 2 2 3" xfId="26429" xr:uid="{00000000-0005-0000-0000-000084480000}"/>
    <cellStyle name="Migliaia 50 8 2 3" xfId="18476" xr:uid="{00000000-0005-0000-0000-000085480000}"/>
    <cellStyle name="Migliaia 50 8 2 4" xfId="23778" xr:uid="{00000000-0005-0000-0000-000086480000}"/>
    <cellStyle name="Migliaia 50 8 3" xfId="14746" xr:uid="{00000000-0005-0000-0000-000087480000}"/>
    <cellStyle name="Migliaia 50 8 3 2" xfId="20564" xr:uid="{00000000-0005-0000-0000-000088480000}"/>
    <cellStyle name="Migliaia 50 8 3 3" xfId="25866" xr:uid="{00000000-0005-0000-0000-000089480000}"/>
    <cellStyle name="Migliaia 50 8 4" xfId="17913" xr:uid="{00000000-0005-0000-0000-00008A480000}"/>
    <cellStyle name="Migliaia 50 8 5" xfId="23215" xr:uid="{00000000-0005-0000-0000-00008B480000}"/>
    <cellStyle name="Migliaia 50 9" xfId="4373" xr:uid="{00000000-0005-0000-0000-00008C480000}"/>
    <cellStyle name="Migliaia 50 9 2" xfId="14747" xr:uid="{00000000-0005-0000-0000-00008D480000}"/>
    <cellStyle name="Migliaia 50 9 2 2" xfId="20565" xr:uid="{00000000-0005-0000-0000-00008E480000}"/>
    <cellStyle name="Migliaia 50 9 2 3" xfId="25867" xr:uid="{00000000-0005-0000-0000-00008F480000}"/>
    <cellStyle name="Migliaia 50 9 3" xfId="17914" xr:uid="{00000000-0005-0000-0000-000090480000}"/>
    <cellStyle name="Migliaia 50 9 4" xfId="23216" xr:uid="{00000000-0005-0000-0000-000091480000}"/>
    <cellStyle name="Migliaia 51" xfId="342" xr:uid="{00000000-0005-0000-0000-000092480000}"/>
    <cellStyle name="Migliaia 51 10" xfId="14748" xr:uid="{00000000-0005-0000-0000-000093480000}"/>
    <cellStyle name="Migliaia 51 10 2" xfId="20566" xr:uid="{00000000-0005-0000-0000-000094480000}"/>
    <cellStyle name="Migliaia 51 10 3" xfId="25868" xr:uid="{00000000-0005-0000-0000-000095480000}"/>
    <cellStyle name="Migliaia 51 11" xfId="17915" xr:uid="{00000000-0005-0000-0000-000096480000}"/>
    <cellStyle name="Migliaia 51 12" xfId="23217" xr:uid="{00000000-0005-0000-0000-000097480000}"/>
    <cellStyle name="Migliaia 51 13" xfId="4374" xr:uid="{00000000-0005-0000-0000-000098480000}"/>
    <cellStyle name="Migliaia 51 2" xfId="343" xr:uid="{00000000-0005-0000-0000-000099480000}"/>
    <cellStyle name="Migliaia 51 2 2" xfId="4376" xr:uid="{00000000-0005-0000-0000-00009A480000}"/>
    <cellStyle name="Migliaia 51 2 2 2" xfId="4377" xr:uid="{00000000-0005-0000-0000-00009B480000}"/>
    <cellStyle name="Migliaia 51 2 2 2 2" xfId="14749" xr:uid="{00000000-0005-0000-0000-00009C480000}"/>
    <cellStyle name="Migliaia 51 2 2 2 2 2" xfId="20567" xr:uid="{00000000-0005-0000-0000-00009D480000}"/>
    <cellStyle name="Migliaia 51 2 2 2 2 3" xfId="25869" xr:uid="{00000000-0005-0000-0000-00009E480000}"/>
    <cellStyle name="Migliaia 51 2 2 2 3" xfId="17916" xr:uid="{00000000-0005-0000-0000-00009F480000}"/>
    <cellStyle name="Migliaia 51 2 2 2 4" xfId="23218" xr:uid="{00000000-0005-0000-0000-0000A0480000}"/>
    <cellStyle name="Migliaia 51 2 2 3" xfId="12309" xr:uid="{00000000-0005-0000-0000-0000A1480000}"/>
    <cellStyle name="Migliaia 51 2 2 3 2" xfId="15782" xr:uid="{00000000-0005-0000-0000-0000A2480000}"/>
    <cellStyle name="Migliaia 51 2 2 3 2 2" xfId="21128" xr:uid="{00000000-0005-0000-0000-0000A3480000}"/>
    <cellStyle name="Migliaia 51 2 2 3 2 3" xfId="26430" xr:uid="{00000000-0005-0000-0000-0000A4480000}"/>
    <cellStyle name="Migliaia 51 2 2 3 3" xfId="18477" xr:uid="{00000000-0005-0000-0000-0000A5480000}"/>
    <cellStyle name="Migliaia 51 2 2 3 4" xfId="23779" xr:uid="{00000000-0005-0000-0000-0000A6480000}"/>
    <cellStyle name="Migliaia 51 2 3" xfId="4378" xr:uid="{00000000-0005-0000-0000-0000A7480000}"/>
    <cellStyle name="Migliaia 51 2 3 2" xfId="12310" xr:uid="{00000000-0005-0000-0000-0000A8480000}"/>
    <cellStyle name="Migliaia 51 2 3 2 2" xfId="15783" xr:uid="{00000000-0005-0000-0000-0000A9480000}"/>
    <cellStyle name="Migliaia 51 2 3 2 2 2" xfId="21129" xr:uid="{00000000-0005-0000-0000-0000AA480000}"/>
    <cellStyle name="Migliaia 51 2 3 2 2 3" xfId="26431" xr:uid="{00000000-0005-0000-0000-0000AB480000}"/>
    <cellStyle name="Migliaia 51 2 3 2 3" xfId="18478" xr:uid="{00000000-0005-0000-0000-0000AC480000}"/>
    <cellStyle name="Migliaia 51 2 3 2 4" xfId="23780" xr:uid="{00000000-0005-0000-0000-0000AD480000}"/>
    <cellStyle name="Migliaia 51 2 3 3" xfId="14750" xr:uid="{00000000-0005-0000-0000-0000AE480000}"/>
    <cellStyle name="Migliaia 51 2 3 3 2" xfId="20568" xr:uid="{00000000-0005-0000-0000-0000AF480000}"/>
    <cellStyle name="Migliaia 51 2 3 3 3" xfId="25870" xr:uid="{00000000-0005-0000-0000-0000B0480000}"/>
    <cellStyle name="Migliaia 51 2 3 4" xfId="17917" xr:uid="{00000000-0005-0000-0000-0000B1480000}"/>
    <cellStyle name="Migliaia 51 2 3 5" xfId="23219" xr:uid="{00000000-0005-0000-0000-0000B2480000}"/>
    <cellStyle name="Migliaia 51 2 4" xfId="4379" xr:uid="{00000000-0005-0000-0000-0000B3480000}"/>
    <cellStyle name="Migliaia 51 2 4 2" xfId="14751" xr:uid="{00000000-0005-0000-0000-0000B4480000}"/>
    <cellStyle name="Migliaia 51 2 4 2 2" xfId="20569" xr:uid="{00000000-0005-0000-0000-0000B5480000}"/>
    <cellStyle name="Migliaia 51 2 4 2 3" xfId="25871" xr:uid="{00000000-0005-0000-0000-0000B6480000}"/>
    <cellStyle name="Migliaia 51 2 4 3" xfId="17918" xr:uid="{00000000-0005-0000-0000-0000B7480000}"/>
    <cellStyle name="Migliaia 51 2 4 4" xfId="23220" xr:uid="{00000000-0005-0000-0000-0000B8480000}"/>
    <cellStyle name="Migliaia 51 2 5" xfId="4380" xr:uid="{00000000-0005-0000-0000-0000B9480000}"/>
    <cellStyle name="Migliaia 51 2 5 2" xfId="14752" xr:uid="{00000000-0005-0000-0000-0000BA480000}"/>
    <cellStyle name="Migliaia 51 2 5 2 2" xfId="20570" xr:uid="{00000000-0005-0000-0000-0000BB480000}"/>
    <cellStyle name="Migliaia 51 2 5 2 3" xfId="25872" xr:uid="{00000000-0005-0000-0000-0000BC480000}"/>
    <cellStyle name="Migliaia 51 2 5 3" xfId="17919" xr:uid="{00000000-0005-0000-0000-0000BD480000}"/>
    <cellStyle name="Migliaia 51 2 5 4" xfId="23221" xr:uid="{00000000-0005-0000-0000-0000BE480000}"/>
    <cellStyle name="Migliaia 51 2 6" xfId="4381" xr:uid="{00000000-0005-0000-0000-0000BF480000}"/>
    <cellStyle name="Migliaia 51 2 6 2" xfId="14753" xr:uid="{00000000-0005-0000-0000-0000C0480000}"/>
    <cellStyle name="Migliaia 51 2 6 2 2" xfId="20571" xr:uid="{00000000-0005-0000-0000-0000C1480000}"/>
    <cellStyle name="Migliaia 51 2 6 2 3" xfId="25873" xr:uid="{00000000-0005-0000-0000-0000C2480000}"/>
    <cellStyle name="Migliaia 51 2 6 3" xfId="17920" xr:uid="{00000000-0005-0000-0000-0000C3480000}"/>
    <cellStyle name="Migliaia 51 2 6 4" xfId="23222" xr:uid="{00000000-0005-0000-0000-0000C4480000}"/>
    <cellStyle name="Migliaia 51 2 7" xfId="4375" xr:uid="{00000000-0005-0000-0000-0000C5480000}"/>
    <cellStyle name="Migliaia 51 3" xfId="4382" xr:uid="{00000000-0005-0000-0000-0000C6480000}"/>
    <cellStyle name="Migliaia 51 3 2" xfId="4383" xr:uid="{00000000-0005-0000-0000-0000C7480000}"/>
    <cellStyle name="Migliaia 51 3 2 2" xfId="4384" xr:uid="{00000000-0005-0000-0000-0000C8480000}"/>
    <cellStyle name="Migliaia 51 3 2 2 2" xfId="4385" xr:uid="{00000000-0005-0000-0000-0000C9480000}"/>
    <cellStyle name="Migliaia 51 3 2 2 2 2" xfId="14754" xr:uid="{00000000-0005-0000-0000-0000CA480000}"/>
    <cellStyle name="Migliaia 51 3 2 2 2 2 2" xfId="20572" xr:uid="{00000000-0005-0000-0000-0000CB480000}"/>
    <cellStyle name="Migliaia 51 3 2 2 2 2 3" xfId="25874" xr:uid="{00000000-0005-0000-0000-0000CC480000}"/>
    <cellStyle name="Migliaia 51 3 2 2 2 3" xfId="17921" xr:uid="{00000000-0005-0000-0000-0000CD480000}"/>
    <cellStyle name="Migliaia 51 3 2 2 2 4" xfId="23223" xr:uid="{00000000-0005-0000-0000-0000CE480000}"/>
    <cellStyle name="Migliaia 51 3 2 3" xfId="4386" xr:uid="{00000000-0005-0000-0000-0000CF480000}"/>
    <cellStyle name="Migliaia 51 3 2 3 2" xfId="14755" xr:uid="{00000000-0005-0000-0000-0000D0480000}"/>
    <cellStyle name="Migliaia 51 3 2 3 2 2" xfId="20573" xr:uid="{00000000-0005-0000-0000-0000D1480000}"/>
    <cellStyle name="Migliaia 51 3 2 3 2 3" xfId="25875" xr:uid="{00000000-0005-0000-0000-0000D2480000}"/>
    <cellStyle name="Migliaia 51 3 2 3 3" xfId="17922" xr:uid="{00000000-0005-0000-0000-0000D3480000}"/>
    <cellStyle name="Migliaia 51 3 2 3 4" xfId="23224" xr:uid="{00000000-0005-0000-0000-0000D4480000}"/>
    <cellStyle name="Migliaia 51 3 2 4" xfId="4387" xr:uid="{00000000-0005-0000-0000-0000D5480000}"/>
    <cellStyle name="Migliaia 51 3 2 4 2" xfId="14756" xr:uid="{00000000-0005-0000-0000-0000D6480000}"/>
    <cellStyle name="Migliaia 51 3 2 4 2 2" xfId="20574" xr:uid="{00000000-0005-0000-0000-0000D7480000}"/>
    <cellStyle name="Migliaia 51 3 2 4 2 3" xfId="25876" xr:uid="{00000000-0005-0000-0000-0000D8480000}"/>
    <cellStyle name="Migliaia 51 3 2 4 3" xfId="17923" xr:uid="{00000000-0005-0000-0000-0000D9480000}"/>
    <cellStyle name="Migliaia 51 3 2 4 4" xfId="23225" xr:uid="{00000000-0005-0000-0000-0000DA480000}"/>
    <cellStyle name="Migliaia 51 3 2 5" xfId="4388" xr:uid="{00000000-0005-0000-0000-0000DB480000}"/>
    <cellStyle name="Migliaia 51 3 2 5 2" xfId="14757" xr:uid="{00000000-0005-0000-0000-0000DC480000}"/>
    <cellStyle name="Migliaia 51 3 2 5 2 2" xfId="20575" xr:uid="{00000000-0005-0000-0000-0000DD480000}"/>
    <cellStyle name="Migliaia 51 3 2 5 2 3" xfId="25877" xr:uid="{00000000-0005-0000-0000-0000DE480000}"/>
    <cellStyle name="Migliaia 51 3 2 5 3" xfId="17924" xr:uid="{00000000-0005-0000-0000-0000DF480000}"/>
    <cellStyle name="Migliaia 51 3 2 5 4" xfId="23226" xr:uid="{00000000-0005-0000-0000-0000E0480000}"/>
    <cellStyle name="Migliaia 51 3 2 6" xfId="4389" xr:uid="{00000000-0005-0000-0000-0000E1480000}"/>
    <cellStyle name="Migliaia 51 3 2 6 2" xfId="14758" xr:uid="{00000000-0005-0000-0000-0000E2480000}"/>
    <cellStyle name="Migliaia 51 3 2 6 2 2" xfId="20576" xr:uid="{00000000-0005-0000-0000-0000E3480000}"/>
    <cellStyle name="Migliaia 51 3 2 6 2 3" xfId="25878" xr:uid="{00000000-0005-0000-0000-0000E4480000}"/>
    <cellStyle name="Migliaia 51 3 2 6 3" xfId="17925" xr:uid="{00000000-0005-0000-0000-0000E5480000}"/>
    <cellStyle name="Migliaia 51 3 2 6 4" xfId="23227" xr:uid="{00000000-0005-0000-0000-0000E6480000}"/>
    <cellStyle name="Migliaia 51 3 3" xfId="4390" xr:uid="{00000000-0005-0000-0000-0000E7480000}"/>
    <cellStyle name="Migliaia 51 3 3 2" xfId="4391" xr:uid="{00000000-0005-0000-0000-0000E8480000}"/>
    <cellStyle name="Migliaia 51 3 3 2 2" xfId="14760" xr:uid="{00000000-0005-0000-0000-0000E9480000}"/>
    <cellStyle name="Migliaia 51 3 3 2 2 2" xfId="20578" xr:uid="{00000000-0005-0000-0000-0000EA480000}"/>
    <cellStyle name="Migliaia 51 3 3 2 2 3" xfId="25880" xr:uid="{00000000-0005-0000-0000-0000EB480000}"/>
    <cellStyle name="Migliaia 51 3 3 2 3" xfId="17927" xr:uid="{00000000-0005-0000-0000-0000EC480000}"/>
    <cellStyle name="Migliaia 51 3 3 2 4" xfId="23229" xr:uid="{00000000-0005-0000-0000-0000ED480000}"/>
    <cellStyle name="Migliaia 51 3 3 3" xfId="4392" xr:uid="{00000000-0005-0000-0000-0000EE480000}"/>
    <cellStyle name="Migliaia 51 3 3 3 2" xfId="14761" xr:uid="{00000000-0005-0000-0000-0000EF480000}"/>
    <cellStyle name="Migliaia 51 3 3 3 2 2" xfId="20579" xr:uid="{00000000-0005-0000-0000-0000F0480000}"/>
    <cellStyle name="Migliaia 51 3 3 3 2 3" xfId="25881" xr:uid="{00000000-0005-0000-0000-0000F1480000}"/>
    <cellStyle name="Migliaia 51 3 3 3 3" xfId="17928" xr:uid="{00000000-0005-0000-0000-0000F2480000}"/>
    <cellStyle name="Migliaia 51 3 3 3 4" xfId="23230" xr:uid="{00000000-0005-0000-0000-0000F3480000}"/>
    <cellStyle name="Migliaia 51 3 3 4" xfId="4393" xr:uid="{00000000-0005-0000-0000-0000F4480000}"/>
    <cellStyle name="Migliaia 51 3 3 4 2" xfId="14762" xr:uid="{00000000-0005-0000-0000-0000F5480000}"/>
    <cellStyle name="Migliaia 51 3 3 4 2 2" xfId="20580" xr:uid="{00000000-0005-0000-0000-0000F6480000}"/>
    <cellStyle name="Migliaia 51 3 3 4 2 3" xfId="25882" xr:uid="{00000000-0005-0000-0000-0000F7480000}"/>
    <cellStyle name="Migliaia 51 3 3 4 3" xfId="17929" xr:uid="{00000000-0005-0000-0000-0000F8480000}"/>
    <cellStyle name="Migliaia 51 3 3 4 4" xfId="23231" xr:uid="{00000000-0005-0000-0000-0000F9480000}"/>
    <cellStyle name="Migliaia 51 3 3 5" xfId="4394" xr:uid="{00000000-0005-0000-0000-0000FA480000}"/>
    <cellStyle name="Migliaia 51 3 3 5 2" xfId="14763" xr:uid="{00000000-0005-0000-0000-0000FB480000}"/>
    <cellStyle name="Migliaia 51 3 3 5 2 2" xfId="20581" xr:uid="{00000000-0005-0000-0000-0000FC480000}"/>
    <cellStyle name="Migliaia 51 3 3 5 2 3" xfId="25883" xr:uid="{00000000-0005-0000-0000-0000FD480000}"/>
    <cellStyle name="Migliaia 51 3 3 5 3" xfId="17930" xr:uid="{00000000-0005-0000-0000-0000FE480000}"/>
    <cellStyle name="Migliaia 51 3 3 5 4" xfId="23232" xr:uid="{00000000-0005-0000-0000-0000FF480000}"/>
    <cellStyle name="Migliaia 51 3 3 6" xfId="14759" xr:uid="{00000000-0005-0000-0000-000000490000}"/>
    <cellStyle name="Migliaia 51 3 3 6 2" xfId="20577" xr:uid="{00000000-0005-0000-0000-000001490000}"/>
    <cellStyle name="Migliaia 51 3 3 6 3" xfId="25879" xr:uid="{00000000-0005-0000-0000-000002490000}"/>
    <cellStyle name="Migliaia 51 3 3 7" xfId="17926" xr:uid="{00000000-0005-0000-0000-000003490000}"/>
    <cellStyle name="Migliaia 51 3 3 8" xfId="23228" xr:uid="{00000000-0005-0000-0000-000004490000}"/>
    <cellStyle name="Migliaia 51 3 4" xfId="4395" xr:uid="{00000000-0005-0000-0000-000005490000}"/>
    <cellStyle name="Migliaia 51 3 4 2" xfId="12311" xr:uid="{00000000-0005-0000-0000-000006490000}"/>
    <cellStyle name="Migliaia 51 3 4 3" xfId="12312" xr:uid="{00000000-0005-0000-0000-000007490000}"/>
    <cellStyle name="Migliaia 51 3 4 3 2" xfId="15784" xr:uid="{00000000-0005-0000-0000-000008490000}"/>
    <cellStyle name="Migliaia 51 3 4 3 2 2" xfId="21130" xr:uid="{00000000-0005-0000-0000-000009490000}"/>
    <cellStyle name="Migliaia 51 3 4 3 2 3" xfId="26432" xr:uid="{00000000-0005-0000-0000-00000A490000}"/>
    <cellStyle name="Migliaia 51 3 4 3 3" xfId="18479" xr:uid="{00000000-0005-0000-0000-00000B490000}"/>
    <cellStyle name="Migliaia 51 3 4 3 4" xfId="23781" xr:uid="{00000000-0005-0000-0000-00000C490000}"/>
    <cellStyle name="Migliaia 51 3 4 4" xfId="14764" xr:uid="{00000000-0005-0000-0000-00000D490000}"/>
    <cellStyle name="Migliaia 51 3 4 4 2" xfId="20582" xr:uid="{00000000-0005-0000-0000-00000E490000}"/>
    <cellStyle name="Migliaia 51 3 4 4 3" xfId="25884" xr:uid="{00000000-0005-0000-0000-00000F490000}"/>
    <cellStyle name="Migliaia 51 3 4 5" xfId="17931" xr:uid="{00000000-0005-0000-0000-000010490000}"/>
    <cellStyle name="Migliaia 51 3 4 6" xfId="23233" xr:uid="{00000000-0005-0000-0000-000011490000}"/>
    <cellStyle name="Migliaia 51 3 5" xfId="4396" xr:uid="{00000000-0005-0000-0000-000012490000}"/>
    <cellStyle name="Migliaia 51 3 5 2" xfId="12313" xr:uid="{00000000-0005-0000-0000-000013490000}"/>
    <cellStyle name="Migliaia 51 3 5 2 2" xfId="15785" xr:uid="{00000000-0005-0000-0000-000014490000}"/>
    <cellStyle name="Migliaia 51 3 5 2 2 2" xfId="21131" xr:uid="{00000000-0005-0000-0000-000015490000}"/>
    <cellStyle name="Migliaia 51 3 5 2 2 3" xfId="26433" xr:uid="{00000000-0005-0000-0000-000016490000}"/>
    <cellStyle name="Migliaia 51 3 5 2 3" xfId="18480" xr:uid="{00000000-0005-0000-0000-000017490000}"/>
    <cellStyle name="Migliaia 51 3 5 2 4" xfId="23782" xr:uid="{00000000-0005-0000-0000-000018490000}"/>
    <cellStyle name="Migliaia 51 3 5 3" xfId="14765" xr:uid="{00000000-0005-0000-0000-000019490000}"/>
    <cellStyle name="Migliaia 51 3 5 3 2" xfId="20583" xr:uid="{00000000-0005-0000-0000-00001A490000}"/>
    <cellStyle name="Migliaia 51 3 5 3 3" xfId="25885" xr:uid="{00000000-0005-0000-0000-00001B490000}"/>
    <cellStyle name="Migliaia 51 3 5 4" xfId="17932" xr:uid="{00000000-0005-0000-0000-00001C490000}"/>
    <cellStyle name="Migliaia 51 3 5 5" xfId="23234" xr:uid="{00000000-0005-0000-0000-00001D490000}"/>
    <cellStyle name="Migliaia 51 3 6" xfId="4397" xr:uid="{00000000-0005-0000-0000-00001E490000}"/>
    <cellStyle name="Migliaia 51 3 6 2" xfId="14766" xr:uid="{00000000-0005-0000-0000-00001F490000}"/>
    <cellStyle name="Migliaia 51 3 6 2 2" xfId="20584" xr:uid="{00000000-0005-0000-0000-000020490000}"/>
    <cellStyle name="Migliaia 51 3 6 2 3" xfId="25886" xr:uid="{00000000-0005-0000-0000-000021490000}"/>
    <cellStyle name="Migliaia 51 3 6 3" xfId="17933" xr:uid="{00000000-0005-0000-0000-000022490000}"/>
    <cellStyle name="Migliaia 51 3 6 4" xfId="23235" xr:uid="{00000000-0005-0000-0000-000023490000}"/>
    <cellStyle name="Migliaia 51 3 7" xfId="4398" xr:uid="{00000000-0005-0000-0000-000024490000}"/>
    <cellStyle name="Migliaia 51 3 7 2" xfId="14767" xr:uid="{00000000-0005-0000-0000-000025490000}"/>
    <cellStyle name="Migliaia 51 3 7 2 2" xfId="20585" xr:uid="{00000000-0005-0000-0000-000026490000}"/>
    <cellStyle name="Migliaia 51 3 7 2 3" xfId="25887" xr:uid="{00000000-0005-0000-0000-000027490000}"/>
    <cellStyle name="Migliaia 51 3 7 3" xfId="17934" xr:uid="{00000000-0005-0000-0000-000028490000}"/>
    <cellStyle name="Migliaia 51 3 7 4" xfId="23236" xr:uid="{00000000-0005-0000-0000-000029490000}"/>
    <cellStyle name="Migliaia 51 3 8" xfId="4399" xr:uid="{00000000-0005-0000-0000-00002A490000}"/>
    <cellStyle name="Migliaia 51 3 8 2" xfId="14768" xr:uid="{00000000-0005-0000-0000-00002B490000}"/>
    <cellStyle name="Migliaia 51 3 8 2 2" xfId="20586" xr:uid="{00000000-0005-0000-0000-00002C490000}"/>
    <cellStyle name="Migliaia 51 3 8 2 3" xfId="25888" xr:uid="{00000000-0005-0000-0000-00002D490000}"/>
    <cellStyle name="Migliaia 51 3 8 3" xfId="17935" xr:uid="{00000000-0005-0000-0000-00002E490000}"/>
    <cellStyle name="Migliaia 51 3 8 4" xfId="23237" xr:uid="{00000000-0005-0000-0000-00002F490000}"/>
    <cellStyle name="Migliaia 51 4" xfId="4400" xr:uid="{00000000-0005-0000-0000-000030490000}"/>
    <cellStyle name="Migliaia 51 4 2" xfId="4401" xr:uid="{00000000-0005-0000-0000-000031490000}"/>
    <cellStyle name="Migliaia 51 4 2 2" xfId="4402" xr:uid="{00000000-0005-0000-0000-000032490000}"/>
    <cellStyle name="Migliaia 51 4 2 2 2" xfId="14769" xr:uid="{00000000-0005-0000-0000-000033490000}"/>
    <cellStyle name="Migliaia 51 4 2 2 2 2" xfId="20587" xr:uid="{00000000-0005-0000-0000-000034490000}"/>
    <cellStyle name="Migliaia 51 4 2 2 2 3" xfId="25889" xr:uid="{00000000-0005-0000-0000-000035490000}"/>
    <cellStyle name="Migliaia 51 4 2 2 3" xfId="17936" xr:uid="{00000000-0005-0000-0000-000036490000}"/>
    <cellStyle name="Migliaia 51 4 2 2 4" xfId="23238" xr:uid="{00000000-0005-0000-0000-000037490000}"/>
    <cellStyle name="Migliaia 51 4 2 3" xfId="4403" xr:uid="{00000000-0005-0000-0000-000038490000}"/>
    <cellStyle name="Migliaia 51 4 2 3 2" xfId="14770" xr:uid="{00000000-0005-0000-0000-000039490000}"/>
    <cellStyle name="Migliaia 51 4 2 3 2 2" xfId="20588" xr:uid="{00000000-0005-0000-0000-00003A490000}"/>
    <cellStyle name="Migliaia 51 4 2 3 2 3" xfId="25890" xr:uid="{00000000-0005-0000-0000-00003B490000}"/>
    <cellStyle name="Migliaia 51 4 2 3 3" xfId="17937" xr:uid="{00000000-0005-0000-0000-00003C490000}"/>
    <cellStyle name="Migliaia 51 4 2 3 4" xfId="23239" xr:uid="{00000000-0005-0000-0000-00003D490000}"/>
    <cellStyle name="Migliaia 51 4 3" xfId="4404" xr:uid="{00000000-0005-0000-0000-00003E490000}"/>
    <cellStyle name="Migliaia 51 4 3 2" xfId="14771" xr:uid="{00000000-0005-0000-0000-00003F490000}"/>
    <cellStyle name="Migliaia 51 4 3 2 2" xfId="20589" xr:uid="{00000000-0005-0000-0000-000040490000}"/>
    <cellStyle name="Migliaia 51 4 3 2 3" xfId="25891" xr:uid="{00000000-0005-0000-0000-000041490000}"/>
    <cellStyle name="Migliaia 51 4 3 3" xfId="17938" xr:uid="{00000000-0005-0000-0000-000042490000}"/>
    <cellStyle name="Migliaia 51 4 3 4" xfId="23240" xr:uid="{00000000-0005-0000-0000-000043490000}"/>
    <cellStyle name="Migliaia 51 4 4" xfId="4405" xr:uid="{00000000-0005-0000-0000-000044490000}"/>
    <cellStyle name="Migliaia 51 4 4 2" xfId="14772" xr:uid="{00000000-0005-0000-0000-000045490000}"/>
    <cellStyle name="Migliaia 51 4 4 2 2" xfId="20590" xr:uid="{00000000-0005-0000-0000-000046490000}"/>
    <cellStyle name="Migliaia 51 4 4 2 3" xfId="25892" xr:uid="{00000000-0005-0000-0000-000047490000}"/>
    <cellStyle name="Migliaia 51 4 4 3" xfId="17939" xr:uid="{00000000-0005-0000-0000-000048490000}"/>
    <cellStyle name="Migliaia 51 4 4 4" xfId="23241" xr:uid="{00000000-0005-0000-0000-000049490000}"/>
    <cellStyle name="Migliaia 51 4 5" xfId="4406" xr:uid="{00000000-0005-0000-0000-00004A490000}"/>
    <cellStyle name="Migliaia 51 4 5 2" xfId="14773" xr:uid="{00000000-0005-0000-0000-00004B490000}"/>
    <cellStyle name="Migliaia 51 4 5 2 2" xfId="20591" xr:uid="{00000000-0005-0000-0000-00004C490000}"/>
    <cellStyle name="Migliaia 51 4 5 2 3" xfId="25893" xr:uid="{00000000-0005-0000-0000-00004D490000}"/>
    <cellStyle name="Migliaia 51 4 5 3" xfId="17940" xr:uid="{00000000-0005-0000-0000-00004E490000}"/>
    <cellStyle name="Migliaia 51 4 5 4" xfId="23242" xr:uid="{00000000-0005-0000-0000-00004F490000}"/>
    <cellStyle name="Migliaia 51 4 6" xfId="4407" xr:uid="{00000000-0005-0000-0000-000050490000}"/>
    <cellStyle name="Migliaia 51 4 6 2" xfId="14774" xr:uid="{00000000-0005-0000-0000-000051490000}"/>
    <cellStyle name="Migliaia 51 4 6 2 2" xfId="20592" xr:uid="{00000000-0005-0000-0000-000052490000}"/>
    <cellStyle name="Migliaia 51 4 6 2 3" xfId="25894" xr:uid="{00000000-0005-0000-0000-000053490000}"/>
    <cellStyle name="Migliaia 51 4 6 3" xfId="17941" xr:uid="{00000000-0005-0000-0000-000054490000}"/>
    <cellStyle name="Migliaia 51 4 6 4" xfId="23243" xr:uid="{00000000-0005-0000-0000-000055490000}"/>
    <cellStyle name="Migliaia 51 4 7" xfId="4408" xr:uid="{00000000-0005-0000-0000-000056490000}"/>
    <cellStyle name="Migliaia 51 4 7 2" xfId="14775" xr:uid="{00000000-0005-0000-0000-000057490000}"/>
    <cellStyle name="Migliaia 51 4 7 2 2" xfId="20593" xr:uid="{00000000-0005-0000-0000-000058490000}"/>
    <cellStyle name="Migliaia 51 4 7 2 3" xfId="25895" xr:uid="{00000000-0005-0000-0000-000059490000}"/>
    <cellStyle name="Migliaia 51 4 7 3" xfId="17942" xr:uid="{00000000-0005-0000-0000-00005A490000}"/>
    <cellStyle name="Migliaia 51 4 7 4" xfId="23244" xr:uid="{00000000-0005-0000-0000-00005B490000}"/>
    <cellStyle name="Migliaia 51 5" xfId="4409" xr:uid="{00000000-0005-0000-0000-00005C490000}"/>
    <cellStyle name="Migliaia 51 5 2" xfId="4410" xr:uid="{00000000-0005-0000-0000-00005D490000}"/>
    <cellStyle name="Migliaia 51 5 2 2" xfId="14776" xr:uid="{00000000-0005-0000-0000-00005E490000}"/>
    <cellStyle name="Migliaia 51 5 2 2 2" xfId="20594" xr:uid="{00000000-0005-0000-0000-00005F490000}"/>
    <cellStyle name="Migliaia 51 5 2 2 3" xfId="25896" xr:uid="{00000000-0005-0000-0000-000060490000}"/>
    <cellStyle name="Migliaia 51 5 2 3" xfId="17943" xr:uid="{00000000-0005-0000-0000-000061490000}"/>
    <cellStyle name="Migliaia 51 5 2 4" xfId="23245" xr:uid="{00000000-0005-0000-0000-000062490000}"/>
    <cellStyle name="Migliaia 51 5 3" xfId="4411" xr:uid="{00000000-0005-0000-0000-000063490000}"/>
    <cellStyle name="Migliaia 51 5 3 2" xfId="14777" xr:uid="{00000000-0005-0000-0000-000064490000}"/>
    <cellStyle name="Migliaia 51 5 3 2 2" xfId="20595" xr:uid="{00000000-0005-0000-0000-000065490000}"/>
    <cellStyle name="Migliaia 51 5 3 2 3" xfId="25897" xr:uid="{00000000-0005-0000-0000-000066490000}"/>
    <cellStyle name="Migliaia 51 5 3 3" xfId="17944" xr:uid="{00000000-0005-0000-0000-000067490000}"/>
    <cellStyle name="Migliaia 51 5 3 4" xfId="23246" xr:uid="{00000000-0005-0000-0000-000068490000}"/>
    <cellStyle name="Migliaia 51 5 4" xfId="4412" xr:uid="{00000000-0005-0000-0000-000069490000}"/>
    <cellStyle name="Migliaia 51 5 4 2" xfId="14778" xr:uid="{00000000-0005-0000-0000-00006A490000}"/>
    <cellStyle name="Migliaia 51 5 4 2 2" xfId="20596" xr:uid="{00000000-0005-0000-0000-00006B490000}"/>
    <cellStyle name="Migliaia 51 5 4 2 3" xfId="25898" xr:uid="{00000000-0005-0000-0000-00006C490000}"/>
    <cellStyle name="Migliaia 51 5 4 3" xfId="17945" xr:uid="{00000000-0005-0000-0000-00006D490000}"/>
    <cellStyle name="Migliaia 51 5 4 4" xfId="23247" xr:uid="{00000000-0005-0000-0000-00006E490000}"/>
    <cellStyle name="Migliaia 51 5 5" xfId="4413" xr:uid="{00000000-0005-0000-0000-00006F490000}"/>
    <cellStyle name="Migliaia 51 5 5 2" xfId="14779" xr:uid="{00000000-0005-0000-0000-000070490000}"/>
    <cellStyle name="Migliaia 51 5 5 2 2" xfId="20597" xr:uid="{00000000-0005-0000-0000-000071490000}"/>
    <cellStyle name="Migliaia 51 5 5 2 3" xfId="25899" xr:uid="{00000000-0005-0000-0000-000072490000}"/>
    <cellStyle name="Migliaia 51 5 5 3" xfId="17946" xr:uid="{00000000-0005-0000-0000-000073490000}"/>
    <cellStyle name="Migliaia 51 5 5 4" xfId="23248" xr:uid="{00000000-0005-0000-0000-000074490000}"/>
    <cellStyle name="Migliaia 51 5 6" xfId="4414" xr:uid="{00000000-0005-0000-0000-000075490000}"/>
    <cellStyle name="Migliaia 51 5 6 2" xfId="14780" xr:uid="{00000000-0005-0000-0000-000076490000}"/>
    <cellStyle name="Migliaia 51 5 6 2 2" xfId="20598" xr:uid="{00000000-0005-0000-0000-000077490000}"/>
    <cellStyle name="Migliaia 51 5 6 2 3" xfId="25900" xr:uid="{00000000-0005-0000-0000-000078490000}"/>
    <cellStyle name="Migliaia 51 5 6 3" xfId="17947" xr:uid="{00000000-0005-0000-0000-000079490000}"/>
    <cellStyle name="Migliaia 51 5 6 4" xfId="23249" xr:uid="{00000000-0005-0000-0000-00007A490000}"/>
    <cellStyle name="Migliaia 51 6" xfId="4415" xr:uid="{00000000-0005-0000-0000-00007B490000}"/>
    <cellStyle name="Migliaia 51 6 2" xfId="12314" xr:uid="{00000000-0005-0000-0000-00007C490000}"/>
    <cellStyle name="Migliaia 51 6 3" xfId="12315" xr:uid="{00000000-0005-0000-0000-00007D490000}"/>
    <cellStyle name="Migliaia 51 6 3 2" xfId="15786" xr:uid="{00000000-0005-0000-0000-00007E490000}"/>
    <cellStyle name="Migliaia 51 6 3 2 2" xfId="21132" xr:uid="{00000000-0005-0000-0000-00007F490000}"/>
    <cellStyle name="Migliaia 51 6 3 2 3" xfId="26434" xr:uid="{00000000-0005-0000-0000-000080490000}"/>
    <cellStyle name="Migliaia 51 6 3 3" xfId="18481" xr:uid="{00000000-0005-0000-0000-000081490000}"/>
    <cellStyle name="Migliaia 51 6 3 4" xfId="23783" xr:uid="{00000000-0005-0000-0000-000082490000}"/>
    <cellStyle name="Migliaia 51 6 4" xfId="14781" xr:uid="{00000000-0005-0000-0000-000083490000}"/>
    <cellStyle name="Migliaia 51 6 4 2" xfId="20599" xr:uid="{00000000-0005-0000-0000-000084490000}"/>
    <cellStyle name="Migliaia 51 6 4 3" xfId="25901" xr:uid="{00000000-0005-0000-0000-000085490000}"/>
    <cellStyle name="Migliaia 51 6 5" xfId="17948" xr:uid="{00000000-0005-0000-0000-000086490000}"/>
    <cellStyle name="Migliaia 51 6 6" xfId="23250" xr:uid="{00000000-0005-0000-0000-000087490000}"/>
    <cellStyle name="Migliaia 51 7" xfId="4416" xr:uid="{00000000-0005-0000-0000-000088490000}"/>
    <cellStyle name="Migliaia 51 7 2" xfId="12316" xr:uid="{00000000-0005-0000-0000-000089490000}"/>
    <cellStyle name="Migliaia 51 7 2 2" xfId="15787" xr:uid="{00000000-0005-0000-0000-00008A490000}"/>
    <cellStyle name="Migliaia 51 7 2 2 2" xfId="21133" xr:uid="{00000000-0005-0000-0000-00008B490000}"/>
    <cellStyle name="Migliaia 51 7 2 2 3" xfId="26435" xr:uid="{00000000-0005-0000-0000-00008C490000}"/>
    <cellStyle name="Migliaia 51 7 2 3" xfId="18482" xr:uid="{00000000-0005-0000-0000-00008D490000}"/>
    <cellStyle name="Migliaia 51 7 2 4" xfId="23784" xr:uid="{00000000-0005-0000-0000-00008E490000}"/>
    <cellStyle name="Migliaia 51 7 3" xfId="14782" xr:uid="{00000000-0005-0000-0000-00008F490000}"/>
    <cellStyle name="Migliaia 51 7 3 2" xfId="20600" xr:uid="{00000000-0005-0000-0000-000090490000}"/>
    <cellStyle name="Migliaia 51 7 3 3" xfId="25902" xr:uid="{00000000-0005-0000-0000-000091490000}"/>
    <cellStyle name="Migliaia 51 7 4" xfId="17949" xr:uid="{00000000-0005-0000-0000-000092490000}"/>
    <cellStyle name="Migliaia 51 7 5" xfId="23251" xr:uid="{00000000-0005-0000-0000-000093490000}"/>
    <cellStyle name="Migliaia 51 8" xfId="4417" xr:uid="{00000000-0005-0000-0000-000094490000}"/>
    <cellStyle name="Migliaia 51 8 2" xfId="12317" xr:uid="{00000000-0005-0000-0000-000095490000}"/>
    <cellStyle name="Migliaia 51 8 2 2" xfId="15788" xr:uid="{00000000-0005-0000-0000-000096490000}"/>
    <cellStyle name="Migliaia 51 8 2 2 2" xfId="21134" xr:uid="{00000000-0005-0000-0000-000097490000}"/>
    <cellStyle name="Migliaia 51 8 2 2 3" xfId="26436" xr:uid="{00000000-0005-0000-0000-000098490000}"/>
    <cellStyle name="Migliaia 51 8 2 3" xfId="18483" xr:uid="{00000000-0005-0000-0000-000099490000}"/>
    <cellStyle name="Migliaia 51 8 2 4" xfId="23785" xr:uid="{00000000-0005-0000-0000-00009A490000}"/>
    <cellStyle name="Migliaia 51 8 3" xfId="14783" xr:uid="{00000000-0005-0000-0000-00009B490000}"/>
    <cellStyle name="Migliaia 51 8 3 2" xfId="20601" xr:uid="{00000000-0005-0000-0000-00009C490000}"/>
    <cellStyle name="Migliaia 51 8 3 3" xfId="25903" xr:uid="{00000000-0005-0000-0000-00009D490000}"/>
    <cellStyle name="Migliaia 51 8 4" xfId="17950" xr:uid="{00000000-0005-0000-0000-00009E490000}"/>
    <cellStyle name="Migliaia 51 8 5" xfId="23252" xr:uid="{00000000-0005-0000-0000-00009F490000}"/>
    <cellStyle name="Migliaia 51 9" xfId="4418" xr:uid="{00000000-0005-0000-0000-0000A0490000}"/>
    <cellStyle name="Migliaia 51 9 2" xfId="14784" xr:uid="{00000000-0005-0000-0000-0000A1490000}"/>
    <cellStyle name="Migliaia 51 9 2 2" xfId="20602" xr:uid="{00000000-0005-0000-0000-0000A2490000}"/>
    <cellStyle name="Migliaia 51 9 2 3" xfId="25904" xr:uid="{00000000-0005-0000-0000-0000A3490000}"/>
    <cellStyle name="Migliaia 51 9 3" xfId="17951" xr:uid="{00000000-0005-0000-0000-0000A4490000}"/>
    <cellStyle name="Migliaia 51 9 4" xfId="23253" xr:uid="{00000000-0005-0000-0000-0000A5490000}"/>
    <cellStyle name="Migliaia 52" xfId="344" xr:uid="{00000000-0005-0000-0000-0000A6490000}"/>
    <cellStyle name="Migliaia 52 10" xfId="14785" xr:uid="{00000000-0005-0000-0000-0000A7490000}"/>
    <cellStyle name="Migliaia 52 10 2" xfId="20603" xr:uid="{00000000-0005-0000-0000-0000A8490000}"/>
    <cellStyle name="Migliaia 52 10 3" xfId="25905" xr:uid="{00000000-0005-0000-0000-0000A9490000}"/>
    <cellStyle name="Migliaia 52 11" xfId="17952" xr:uid="{00000000-0005-0000-0000-0000AA490000}"/>
    <cellStyle name="Migliaia 52 12" xfId="23254" xr:uid="{00000000-0005-0000-0000-0000AB490000}"/>
    <cellStyle name="Migliaia 52 13" xfId="4419" xr:uid="{00000000-0005-0000-0000-0000AC490000}"/>
    <cellStyle name="Migliaia 52 2" xfId="345" xr:uid="{00000000-0005-0000-0000-0000AD490000}"/>
    <cellStyle name="Migliaia 52 2 2" xfId="4421" xr:uid="{00000000-0005-0000-0000-0000AE490000}"/>
    <cellStyle name="Migliaia 52 2 2 2" xfId="4422" xr:uid="{00000000-0005-0000-0000-0000AF490000}"/>
    <cellStyle name="Migliaia 52 2 2 2 2" xfId="14786" xr:uid="{00000000-0005-0000-0000-0000B0490000}"/>
    <cellStyle name="Migliaia 52 2 2 2 2 2" xfId="20604" xr:uid="{00000000-0005-0000-0000-0000B1490000}"/>
    <cellStyle name="Migliaia 52 2 2 2 2 3" xfId="25906" xr:uid="{00000000-0005-0000-0000-0000B2490000}"/>
    <cellStyle name="Migliaia 52 2 2 2 3" xfId="17953" xr:uid="{00000000-0005-0000-0000-0000B3490000}"/>
    <cellStyle name="Migliaia 52 2 2 2 4" xfId="23255" xr:uid="{00000000-0005-0000-0000-0000B4490000}"/>
    <cellStyle name="Migliaia 52 2 2 3" xfId="12318" xr:uid="{00000000-0005-0000-0000-0000B5490000}"/>
    <cellStyle name="Migliaia 52 2 2 3 2" xfId="15789" xr:uid="{00000000-0005-0000-0000-0000B6490000}"/>
    <cellStyle name="Migliaia 52 2 2 3 2 2" xfId="21135" xr:uid="{00000000-0005-0000-0000-0000B7490000}"/>
    <cellStyle name="Migliaia 52 2 2 3 2 3" xfId="26437" xr:uid="{00000000-0005-0000-0000-0000B8490000}"/>
    <cellStyle name="Migliaia 52 2 2 3 3" xfId="18484" xr:uid="{00000000-0005-0000-0000-0000B9490000}"/>
    <cellStyle name="Migliaia 52 2 2 3 4" xfId="23786" xr:uid="{00000000-0005-0000-0000-0000BA490000}"/>
    <cellStyle name="Migliaia 52 2 3" xfId="4423" xr:uid="{00000000-0005-0000-0000-0000BB490000}"/>
    <cellStyle name="Migliaia 52 2 3 2" xfId="12319" xr:uid="{00000000-0005-0000-0000-0000BC490000}"/>
    <cellStyle name="Migliaia 52 2 3 2 2" xfId="15790" xr:uid="{00000000-0005-0000-0000-0000BD490000}"/>
    <cellStyle name="Migliaia 52 2 3 2 2 2" xfId="21136" xr:uid="{00000000-0005-0000-0000-0000BE490000}"/>
    <cellStyle name="Migliaia 52 2 3 2 2 3" xfId="26438" xr:uid="{00000000-0005-0000-0000-0000BF490000}"/>
    <cellStyle name="Migliaia 52 2 3 2 3" xfId="18485" xr:uid="{00000000-0005-0000-0000-0000C0490000}"/>
    <cellStyle name="Migliaia 52 2 3 2 4" xfId="23787" xr:uid="{00000000-0005-0000-0000-0000C1490000}"/>
    <cellStyle name="Migliaia 52 2 3 3" xfId="14787" xr:uid="{00000000-0005-0000-0000-0000C2490000}"/>
    <cellStyle name="Migliaia 52 2 3 3 2" xfId="20605" xr:uid="{00000000-0005-0000-0000-0000C3490000}"/>
    <cellStyle name="Migliaia 52 2 3 3 3" xfId="25907" xr:uid="{00000000-0005-0000-0000-0000C4490000}"/>
    <cellStyle name="Migliaia 52 2 3 4" xfId="17954" xr:uid="{00000000-0005-0000-0000-0000C5490000}"/>
    <cellStyle name="Migliaia 52 2 3 5" xfId="23256" xr:uid="{00000000-0005-0000-0000-0000C6490000}"/>
    <cellStyle name="Migliaia 52 2 4" xfId="4424" xr:uid="{00000000-0005-0000-0000-0000C7490000}"/>
    <cellStyle name="Migliaia 52 2 4 2" xfId="14788" xr:uid="{00000000-0005-0000-0000-0000C8490000}"/>
    <cellStyle name="Migliaia 52 2 4 2 2" xfId="20606" xr:uid="{00000000-0005-0000-0000-0000C9490000}"/>
    <cellStyle name="Migliaia 52 2 4 2 3" xfId="25908" xr:uid="{00000000-0005-0000-0000-0000CA490000}"/>
    <cellStyle name="Migliaia 52 2 4 3" xfId="17955" xr:uid="{00000000-0005-0000-0000-0000CB490000}"/>
    <cellStyle name="Migliaia 52 2 4 4" xfId="23257" xr:uid="{00000000-0005-0000-0000-0000CC490000}"/>
    <cellStyle name="Migliaia 52 2 5" xfId="4425" xr:uid="{00000000-0005-0000-0000-0000CD490000}"/>
    <cellStyle name="Migliaia 52 2 5 2" xfId="14789" xr:uid="{00000000-0005-0000-0000-0000CE490000}"/>
    <cellStyle name="Migliaia 52 2 5 2 2" xfId="20607" xr:uid="{00000000-0005-0000-0000-0000CF490000}"/>
    <cellStyle name="Migliaia 52 2 5 2 3" xfId="25909" xr:uid="{00000000-0005-0000-0000-0000D0490000}"/>
    <cellStyle name="Migliaia 52 2 5 3" xfId="17956" xr:uid="{00000000-0005-0000-0000-0000D1490000}"/>
    <cellStyle name="Migliaia 52 2 5 4" xfId="23258" xr:uid="{00000000-0005-0000-0000-0000D2490000}"/>
    <cellStyle name="Migliaia 52 2 6" xfId="4426" xr:uid="{00000000-0005-0000-0000-0000D3490000}"/>
    <cellStyle name="Migliaia 52 2 6 2" xfId="14790" xr:uid="{00000000-0005-0000-0000-0000D4490000}"/>
    <cellStyle name="Migliaia 52 2 6 2 2" xfId="20608" xr:uid="{00000000-0005-0000-0000-0000D5490000}"/>
    <cellStyle name="Migliaia 52 2 6 2 3" xfId="25910" xr:uid="{00000000-0005-0000-0000-0000D6490000}"/>
    <cellStyle name="Migliaia 52 2 6 3" xfId="17957" xr:uid="{00000000-0005-0000-0000-0000D7490000}"/>
    <cellStyle name="Migliaia 52 2 6 4" xfId="23259" xr:uid="{00000000-0005-0000-0000-0000D8490000}"/>
    <cellStyle name="Migliaia 52 2 7" xfId="4420" xr:uid="{00000000-0005-0000-0000-0000D9490000}"/>
    <cellStyle name="Migliaia 52 3" xfId="4427" xr:uid="{00000000-0005-0000-0000-0000DA490000}"/>
    <cellStyle name="Migliaia 52 3 2" xfId="4428" xr:uid="{00000000-0005-0000-0000-0000DB490000}"/>
    <cellStyle name="Migliaia 52 3 2 2" xfId="4429" xr:uid="{00000000-0005-0000-0000-0000DC490000}"/>
    <cellStyle name="Migliaia 52 3 2 2 2" xfId="4430" xr:uid="{00000000-0005-0000-0000-0000DD490000}"/>
    <cellStyle name="Migliaia 52 3 2 2 2 2" xfId="14791" xr:uid="{00000000-0005-0000-0000-0000DE490000}"/>
    <cellStyle name="Migliaia 52 3 2 2 2 2 2" xfId="20609" xr:uid="{00000000-0005-0000-0000-0000DF490000}"/>
    <cellStyle name="Migliaia 52 3 2 2 2 2 3" xfId="25911" xr:uid="{00000000-0005-0000-0000-0000E0490000}"/>
    <cellStyle name="Migliaia 52 3 2 2 2 3" xfId="17958" xr:uid="{00000000-0005-0000-0000-0000E1490000}"/>
    <cellStyle name="Migliaia 52 3 2 2 2 4" xfId="23260" xr:uid="{00000000-0005-0000-0000-0000E2490000}"/>
    <cellStyle name="Migliaia 52 3 2 3" xfId="4431" xr:uid="{00000000-0005-0000-0000-0000E3490000}"/>
    <cellStyle name="Migliaia 52 3 2 3 2" xfId="14792" xr:uid="{00000000-0005-0000-0000-0000E4490000}"/>
    <cellStyle name="Migliaia 52 3 2 3 2 2" xfId="20610" xr:uid="{00000000-0005-0000-0000-0000E5490000}"/>
    <cellStyle name="Migliaia 52 3 2 3 2 3" xfId="25912" xr:uid="{00000000-0005-0000-0000-0000E6490000}"/>
    <cellStyle name="Migliaia 52 3 2 3 3" xfId="17959" xr:uid="{00000000-0005-0000-0000-0000E7490000}"/>
    <cellStyle name="Migliaia 52 3 2 3 4" xfId="23261" xr:uid="{00000000-0005-0000-0000-0000E8490000}"/>
    <cellStyle name="Migliaia 52 3 2 4" xfId="4432" xr:uid="{00000000-0005-0000-0000-0000E9490000}"/>
    <cellStyle name="Migliaia 52 3 2 4 2" xfId="14793" xr:uid="{00000000-0005-0000-0000-0000EA490000}"/>
    <cellStyle name="Migliaia 52 3 2 4 2 2" xfId="20611" xr:uid="{00000000-0005-0000-0000-0000EB490000}"/>
    <cellStyle name="Migliaia 52 3 2 4 2 3" xfId="25913" xr:uid="{00000000-0005-0000-0000-0000EC490000}"/>
    <cellStyle name="Migliaia 52 3 2 4 3" xfId="17960" xr:uid="{00000000-0005-0000-0000-0000ED490000}"/>
    <cellStyle name="Migliaia 52 3 2 4 4" xfId="23262" xr:uid="{00000000-0005-0000-0000-0000EE490000}"/>
    <cellStyle name="Migliaia 52 3 2 5" xfId="4433" xr:uid="{00000000-0005-0000-0000-0000EF490000}"/>
    <cellStyle name="Migliaia 52 3 2 5 2" xfId="14794" xr:uid="{00000000-0005-0000-0000-0000F0490000}"/>
    <cellStyle name="Migliaia 52 3 2 5 2 2" xfId="20612" xr:uid="{00000000-0005-0000-0000-0000F1490000}"/>
    <cellStyle name="Migliaia 52 3 2 5 2 3" xfId="25914" xr:uid="{00000000-0005-0000-0000-0000F2490000}"/>
    <cellStyle name="Migliaia 52 3 2 5 3" xfId="17961" xr:uid="{00000000-0005-0000-0000-0000F3490000}"/>
    <cellStyle name="Migliaia 52 3 2 5 4" xfId="23263" xr:uid="{00000000-0005-0000-0000-0000F4490000}"/>
    <cellStyle name="Migliaia 52 3 2 6" xfId="4434" xr:uid="{00000000-0005-0000-0000-0000F5490000}"/>
    <cellStyle name="Migliaia 52 3 2 6 2" xfId="14795" xr:uid="{00000000-0005-0000-0000-0000F6490000}"/>
    <cellStyle name="Migliaia 52 3 2 6 2 2" xfId="20613" xr:uid="{00000000-0005-0000-0000-0000F7490000}"/>
    <cellStyle name="Migliaia 52 3 2 6 2 3" xfId="25915" xr:uid="{00000000-0005-0000-0000-0000F8490000}"/>
    <cellStyle name="Migliaia 52 3 2 6 3" xfId="17962" xr:uid="{00000000-0005-0000-0000-0000F9490000}"/>
    <cellStyle name="Migliaia 52 3 2 6 4" xfId="23264" xr:uid="{00000000-0005-0000-0000-0000FA490000}"/>
    <cellStyle name="Migliaia 52 3 3" xfId="4435" xr:uid="{00000000-0005-0000-0000-0000FB490000}"/>
    <cellStyle name="Migliaia 52 3 3 2" xfId="4436" xr:uid="{00000000-0005-0000-0000-0000FC490000}"/>
    <cellStyle name="Migliaia 52 3 3 2 2" xfId="14797" xr:uid="{00000000-0005-0000-0000-0000FD490000}"/>
    <cellStyle name="Migliaia 52 3 3 2 2 2" xfId="20615" xr:uid="{00000000-0005-0000-0000-0000FE490000}"/>
    <cellStyle name="Migliaia 52 3 3 2 2 3" xfId="25917" xr:uid="{00000000-0005-0000-0000-0000FF490000}"/>
    <cellStyle name="Migliaia 52 3 3 2 3" xfId="17964" xr:uid="{00000000-0005-0000-0000-0000004A0000}"/>
    <cellStyle name="Migliaia 52 3 3 2 4" xfId="23266" xr:uid="{00000000-0005-0000-0000-0000014A0000}"/>
    <cellStyle name="Migliaia 52 3 3 3" xfId="4437" xr:uid="{00000000-0005-0000-0000-0000024A0000}"/>
    <cellStyle name="Migliaia 52 3 3 3 2" xfId="14798" xr:uid="{00000000-0005-0000-0000-0000034A0000}"/>
    <cellStyle name="Migliaia 52 3 3 3 2 2" xfId="20616" xr:uid="{00000000-0005-0000-0000-0000044A0000}"/>
    <cellStyle name="Migliaia 52 3 3 3 2 3" xfId="25918" xr:uid="{00000000-0005-0000-0000-0000054A0000}"/>
    <cellStyle name="Migliaia 52 3 3 3 3" xfId="17965" xr:uid="{00000000-0005-0000-0000-0000064A0000}"/>
    <cellStyle name="Migliaia 52 3 3 3 4" xfId="23267" xr:uid="{00000000-0005-0000-0000-0000074A0000}"/>
    <cellStyle name="Migliaia 52 3 3 4" xfId="4438" xr:uid="{00000000-0005-0000-0000-0000084A0000}"/>
    <cellStyle name="Migliaia 52 3 3 4 2" xfId="14799" xr:uid="{00000000-0005-0000-0000-0000094A0000}"/>
    <cellStyle name="Migliaia 52 3 3 4 2 2" xfId="20617" xr:uid="{00000000-0005-0000-0000-00000A4A0000}"/>
    <cellStyle name="Migliaia 52 3 3 4 2 3" xfId="25919" xr:uid="{00000000-0005-0000-0000-00000B4A0000}"/>
    <cellStyle name="Migliaia 52 3 3 4 3" xfId="17966" xr:uid="{00000000-0005-0000-0000-00000C4A0000}"/>
    <cellStyle name="Migliaia 52 3 3 4 4" xfId="23268" xr:uid="{00000000-0005-0000-0000-00000D4A0000}"/>
    <cellStyle name="Migliaia 52 3 3 5" xfId="4439" xr:uid="{00000000-0005-0000-0000-00000E4A0000}"/>
    <cellStyle name="Migliaia 52 3 3 5 2" xfId="14800" xr:uid="{00000000-0005-0000-0000-00000F4A0000}"/>
    <cellStyle name="Migliaia 52 3 3 5 2 2" xfId="20618" xr:uid="{00000000-0005-0000-0000-0000104A0000}"/>
    <cellStyle name="Migliaia 52 3 3 5 2 3" xfId="25920" xr:uid="{00000000-0005-0000-0000-0000114A0000}"/>
    <cellStyle name="Migliaia 52 3 3 5 3" xfId="17967" xr:uid="{00000000-0005-0000-0000-0000124A0000}"/>
    <cellStyle name="Migliaia 52 3 3 5 4" xfId="23269" xr:uid="{00000000-0005-0000-0000-0000134A0000}"/>
    <cellStyle name="Migliaia 52 3 3 6" xfId="14796" xr:uid="{00000000-0005-0000-0000-0000144A0000}"/>
    <cellStyle name="Migliaia 52 3 3 6 2" xfId="20614" xr:uid="{00000000-0005-0000-0000-0000154A0000}"/>
    <cellStyle name="Migliaia 52 3 3 6 3" xfId="25916" xr:uid="{00000000-0005-0000-0000-0000164A0000}"/>
    <cellStyle name="Migliaia 52 3 3 7" xfId="17963" xr:uid="{00000000-0005-0000-0000-0000174A0000}"/>
    <cellStyle name="Migliaia 52 3 3 8" xfId="23265" xr:uid="{00000000-0005-0000-0000-0000184A0000}"/>
    <cellStyle name="Migliaia 52 3 4" xfId="4440" xr:uid="{00000000-0005-0000-0000-0000194A0000}"/>
    <cellStyle name="Migliaia 52 3 4 2" xfId="12320" xr:uid="{00000000-0005-0000-0000-00001A4A0000}"/>
    <cellStyle name="Migliaia 52 3 4 3" xfId="12321" xr:uid="{00000000-0005-0000-0000-00001B4A0000}"/>
    <cellStyle name="Migliaia 52 3 4 3 2" xfId="15791" xr:uid="{00000000-0005-0000-0000-00001C4A0000}"/>
    <cellStyle name="Migliaia 52 3 4 3 2 2" xfId="21137" xr:uid="{00000000-0005-0000-0000-00001D4A0000}"/>
    <cellStyle name="Migliaia 52 3 4 3 2 3" xfId="26439" xr:uid="{00000000-0005-0000-0000-00001E4A0000}"/>
    <cellStyle name="Migliaia 52 3 4 3 3" xfId="18486" xr:uid="{00000000-0005-0000-0000-00001F4A0000}"/>
    <cellStyle name="Migliaia 52 3 4 3 4" xfId="23788" xr:uid="{00000000-0005-0000-0000-0000204A0000}"/>
    <cellStyle name="Migliaia 52 3 4 4" xfId="14801" xr:uid="{00000000-0005-0000-0000-0000214A0000}"/>
    <cellStyle name="Migliaia 52 3 4 4 2" xfId="20619" xr:uid="{00000000-0005-0000-0000-0000224A0000}"/>
    <cellStyle name="Migliaia 52 3 4 4 3" xfId="25921" xr:uid="{00000000-0005-0000-0000-0000234A0000}"/>
    <cellStyle name="Migliaia 52 3 4 5" xfId="17968" xr:uid="{00000000-0005-0000-0000-0000244A0000}"/>
    <cellStyle name="Migliaia 52 3 4 6" xfId="23270" xr:uid="{00000000-0005-0000-0000-0000254A0000}"/>
    <cellStyle name="Migliaia 52 3 5" xfId="4441" xr:uid="{00000000-0005-0000-0000-0000264A0000}"/>
    <cellStyle name="Migliaia 52 3 5 2" xfId="12322" xr:uid="{00000000-0005-0000-0000-0000274A0000}"/>
    <cellStyle name="Migliaia 52 3 5 2 2" xfId="15792" xr:uid="{00000000-0005-0000-0000-0000284A0000}"/>
    <cellStyle name="Migliaia 52 3 5 2 2 2" xfId="21138" xr:uid="{00000000-0005-0000-0000-0000294A0000}"/>
    <cellStyle name="Migliaia 52 3 5 2 2 3" xfId="26440" xr:uid="{00000000-0005-0000-0000-00002A4A0000}"/>
    <cellStyle name="Migliaia 52 3 5 2 3" xfId="18487" xr:uid="{00000000-0005-0000-0000-00002B4A0000}"/>
    <cellStyle name="Migliaia 52 3 5 2 4" xfId="23789" xr:uid="{00000000-0005-0000-0000-00002C4A0000}"/>
    <cellStyle name="Migliaia 52 3 5 3" xfId="14802" xr:uid="{00000000-0005-0000-0000-00002D4A0000}"/>
    <cellStyle name="Migliaia 52 3 5 3 2" xfId="20620" xr:uid="{00000000-0005-0000-0000-00002E4A0000}"/>
    <cellStyle name="Migliaia 52 3 5 3 3" xfId="25922" xr:uid="{00000000-0005-0000-0000-00002F4A0000}"/>
    <cellStyle name="Migliaia 52 3 5 4" xfId="17969" xr:uid="{00000000-0005-0000-0000-0000304A0000}"/>
    <cellStyle name="Migliaia 52 3 5 5" xfId="23271" xr:uid="{00000000-0005-0000-0000-0000314A0000}"/>
    <cellStyle name="Migliaia 52 3 6" xfId="4442" xr:uid="{00000000-0005-0000-0000-0000324A0000}"/>
    <cellStyle name="Migliaia 52 3 6 2" xfId="14803" xr:uid="{00000000-0005-0000-0000-0000334A0000}"/>
    <cellStyle name="Migliaia 52 3 6 2 2" xfId="20621" xr:uid="{00000000-0005-0000-0000-0000344A0000}"/>
    <cellStyle name="Migliaia 52 3 6 2 3" xfId="25923" xr:uid="{00000000-0005-0000-0000-0000354A0000}"/>
    <cellStyle name="Migliaia 52 3 6 3" xfId="17970" xr:uid="{00000000-0005-0000-0000-0000364A0000}"/>
    <cellStyle name="Migliaia 52 3 6 4" xfId="23272" xr:uid="{00000000-0005-0000-0000-0000374A0000}"/>
    <cellStyle name="Migliaia 52 3 7" xfId="4443" xr:uid="{00000000-0005-0000-0000-0000384A0000}"/>
    <cellStyle name="Migliaia 52 3 7 2" xfId="14804" xr:uid="{00000000-0005-0000-0000-0000394A0000}"/>
    <cellStyle name="Migliaia 52 3 7 2 2" xfId="20622" xr:uid="{00000000-0005-0000-0000-00003A4A0000}"/>
    <cellStyle name="Migliaia 52 3 7 2 3" xfId="25924" xr:uid="{00000000-0005-0000-0000-00003B4A0000}"/>
    <cellStyle name="Migliaia 52 3 7 3" xfId="17971" xr:uid="{00000000-0005-0000-0000-00003C4A0000}"/>
    <cellStyle name="Migliaia 52 3 7 4" xfId="23273" xr:uid="{00000000-0005-0000-0000-00003D4A0000}"/>
    <cellStyle name="Migliaia 52 3 8" xfId="4444" xr:uid="{00000000-0005-0000-0000-00003E4A0000}"/>
    <cellStyle name="Migliaia 52 3 8 2" xfId="14805" xr:uid="{00000000-0005-0000-0000-00003F4A0000}"/>
    <cellStyle name="Migliaia 52 3 8 2 2" xfId="20623" xr:uid="{00000000-0005-0000-0000-0000404A0000}"/>
    <cellStyle name="Migliaia 52 3 8 2 3" xfId="25925" xr:uid="{00000000-0005-0000-0000-0000414A0000}"/>
    <cellStyle name="Migliaia 52 3 8 3" xfId="17972" xr:uid="{00000000-0005-0000-0000-0000424A0000}"/>
    <cellStyle name="Migliaia 52 3 8 4" xfId="23274" xr:uid="{00000000-0005-0000-0000-0000434A0000}"/>
    <cellStyle name="Migliaia 52 4" xfId="4445" xr:uid="{00000000-0005-0000-0000-0000444A0000}"/>
    <cellStyle name="Migliaia 52 4 2" xfId="4446" xr:uid="{00000000-0005-0000-0000-0000454A0000}"/>
    <cellStyle name="Migliaia 52 4 2 2" xfId="4447" xr:uid="{00000000-0005-0000-0000-0000464A0000}"/>
    <cellStyle name="Migliaia 52 4 2 2 2" xfId="14806" xr:uid="{00000000-0005-0000-0000-0000474A0000}"/>
    <cellStyle name="Migliaia 52 4 2 2 2 2" xfId="20624" xr:uid="{00000000-0005-0000-0000-0000484A0000}"/>
    <cellStyle name="Migliaia 52 4 2 2 2 3" xfId="25926" xr:uid="{00000000-0005-0000-0000-0000494A0000}"/>
    <cellStyle name="Migliaia 52 4 2 2 3" xfId="17973" xr:uid="{00000000-0005-0000-0000-00004A4A0000}"/>
    <cellStyle name="Migliaia 52 4 2 2 4" xfId="23275" xr:uid="{00000000-0005-0000-0000-00004B4A0000}"/>
    <cellStyle name="Migliaia 52 4 2 3" xfId="4448" xr:uid="{00000000-0005-0000-0000-00004C4A0000}"/>
    <cellStyle name="Migliaia 52 4 2 3 2" xfId="14807" xr:uid="{00000000-0005-0000-0000-00004D4A0000}"/>
    <cellStyle name="Migliaia 52 4 2 3 2 2" xfId="20625" xr:uid="{00000000-0005-0000-0000-00004E4A0000}"/>
    <cellStyle name="Migliaia 52 4 2 3 2 3" xfId="25927" xr:uid="{00000000-0005-0000-0000-00004F4A0000}"/>
    <cellStyle name="Migliaia 52 4 2 3 3" xfId="17974" xr:uid="{00000000-0005-0000-0000-0000504A0000}"/>
    <cellStyle name="Migliaia 52 4 2 3 4" xfId="23276" xr:uid="{00000000-0005-0000-0000-0000514A0000}"/>
    <cellStyle name="Migliaia 52 4 3" xfId="4449" xr:uid="{00000000-0005-0000-0000-0000524A0000}"/>
    <cellStyle name="Migliaia 52 4 3 2" xfId="14808" xr:uid="{00000000-0005-0000-0000-0000534A0000}"/>
    <cellStyle name="Migliaia 52 4 3 2 2" xfId="20626" xr:uid="{00000000-0005-0000-0000-0000544A0000}"/>
    <cellStyle name="Migliaia 52 4 3 2 3" xfId="25928" xr:uid="{00000000-0005-0000-0000-0000554A0000}"/>
    <cellStyle name="Migliaia 52 4 3 3" xfId="17975" xr:uid="{00000000-0005-0000-0000-0000564A0000}"/>
    <cellStyle name="Migliaia 52 4 3 4" xfId="23277" xr:uid="{00000000-0005-0000-0000-0000574A0000}"/>
    <cellStyle name="Migliaia 52 4 4" xfId="4450" xr:uid="{00000000-0005-0000-0000-0000584A0000}"/>
    <cellStyle name="Migliaia 52 4 4 2" xfId="14809" xr:uid="{00000000-0005-0000-0000-0000594A0000}"/>
    <cellStyle name="Migliaia 52 4 4 2 2" xfId="20627" xr:uid="{00000000-0005-0000-0000-00005A4A0000}"/>
    <cellStyle name="Migliaia 52 4 4 2 3" xfId="25929" xr:uid="{00000000-0005-0000-0000-00005B4A0000}"/>
    <cellStyle name="Migliaia 52 4 4 3" xfId="17976" xr:uid="{00000000-0005-0000-0000-00005C4A0000}"/>
    <cellStyle name="Migliaia 52 4 4 4" xfId="23278" xr:uid="{00000000-0005-0000-0000-00005D4A0000}"/>
    <cellStyle name="Migliaia 52 4 5" xfId="4451" xr:uid="{00000000-0005-0000-0000-00005E4A0000}"/>
    <cellStyle name="Migliaia 52 4 5 2" xfId="14810" xr:uid="{00000000-0005-0000-0000-00005F4A0000}"/>
    <cellStyle name="Migliaia 52 4 5 2 2" xfId="20628" xr:uid="{00000000-0005-0000-0000-0000604A0000}"/>
    <cellStyle name="Migliaia 52 4 5 2 3" xfId="25930" xr:uid="{00000000-0005-0000-0000-0000614A0000}"/>
    <cellStyle name="Migliaia 52 4 5 3" xfId="17977" xr:uid="{00000000-0005-0000-0000-0000624A0000}"/>
    <cellStyle name="Migliaia 52 4 5 4" xfId="23279" xr:uid="{00000000-0005-0000-0000-0000634A0000}"/>
    <cellStyle name="Migliaia 52 4 6" xfId="4452" xr:uid="{00000000-0005-0000-0000-0000644A0000}"/>
    <cellStyle name="Migliaia 52 4 6 2" xfId="14811" xr:uid="{00000000-0005-0000-0000-0000654A0000}"/>
    <cellStyle name="Migliaia 52 4 6 2 2" xfId="20629" xr:uid="{00000000-0005-0000-0000-0000664A0000}"/>
    <cellStyle name="Migliaia 52 4 6 2 3" xfId="25931" xr:uid="{00000000-0005-0000-0000-0000674A0000}"/>
    <cellStyle name="Migliaia 52 4 6 3" xfId="17978" xr:uid="{00000000-0005-0000-0000-0000684A0000}"/>
    <cellStyle name="Migliaia 52 4 6 4" xfId="23280" xr:uid="{00000000-0005-0000-0000-0000694A0000}"/>
    <cellStyle name="Migliaia 52 4 7" xfId="4453" xr:uid="{00000000-0005-0000-0000-00006A4A0000}"/>
    <cellStyle name="Migliaia 52 4 7 2" xfId="14812" xr:uid="{00000000-0005-0000-0000-00006B4A0000}"/>
    <cellStyle name="Migliaia 52 4 7 2 2" xfId="20630" xr:uid="{00000000-0005-0000-0000-00006C4A0000}"/>
    <cellStyle name="Migliaia 52 4 7 2 3" xfId="25932" xr:uid="{00000000-0005-0000-0000-00006D4A0000}"/>
    <cellStyle name="Migliaia 52 4 7 3" xfId="17979" xr:uid="{00000000-0005-0000-0000-00006E4A0000}"/>
    <cellStyle name="Migliaia 52 4 7 4" xfId="23281" xr:uid="{00000000-0005-0000-0000-00006F4A0000}"/>
    <cellStyle name="Migliaia 52 5" xfId="4454" xr:uid="{00000000-0005-0000-0000-0000704A0000}"/>
    <cellStyle name="Migliaia 52 5 2" xfId="4455" xr:uid="{00000000-0005-0000-0000-0000714A0000}"/>
    <cellStyle name="Migliaia 52 5 2 2" xfId="14813" xr:uid="{00000000-0005-0000-0000-0000724A0000}"/>
    <cellStyle name="Migliaia 52 5 2 2 2" xfId="20631" xr:uid="{00000000-0005-0000-0000-0000734A0000}"/>
    <cellStyle name="Migliaia 52 5 2 2 3" xfId="25933" xr:uid="{00000000-0005-0000-0000-0000744A0000}"/>
    <cellStyle name="Migliaia 52 5 2 3" xfId="17980" xr:uid="{00000000-0005-0000-0000-0000754A0000}"/>
    <cellStyle name="Migliaia 52 5 2 4" xfId="23282" xr:uid="{00000000-0005-0000-0000-0000764A0000}"/>
    <cellStyle name="Migliaia 52 5 3" xfId="4456" xr:uid="{00000000-0005-0000-0000-0000774A0000}"/>
    <cellStyle name="Migliaia 52 5 3 2" xfId="14814" xr:uid="{00000000-0005-0000-0000-0000784A0000}"/>
    <cellStyle name="Migliaia 52 5 3 2 2" xfId="20632" xr:uid="{00000000-0005-0000-0000-0000794A0000}"/>
    <cellStyle name="Migliaia 52 5 3 2 3" xfId="25934" xr:uid="{00000000-0005-0000-0000-00007A4A0000}"/>
    <cellStyle name="Migliaia 52 5 3 3" xfId="17981" xr:uid="{00000000-0005-0000-0000-00007B4A0000}"/>
    <cellStyle name="Migliaia 52 5 3 4" xfId="23283" xr:uid="{00000000-0005-0000-0000-00007C4A0000}"/>
    <cellStyle name="Migliaia 52 5 4" xfId="4457" xr:uid="{00000000-0005-0000-0000-00007D4A0000}"/>
    <cellStyle name="Migliaia 52 5 4 2" xfId="14815" xr:uid="{00000000-0005-0000-0000-00007E4A0000}"/>
    <cellStyle name="Migliaia 52 5 4 2 2" xfId="20633" xr:uid="{00000000-0005-0000-0000-00007F4A0000}"/>
    <cellStyle name="Migliaia 52 5 4 2 3" xfId="25935" xr:uid="{00000000-0005-0000-0000-0000804A0000}"/>
    <cellStyle name="Migliaia 52 5 4 3" xfId="17982" xr:uid="{00000000-0005-0000-0000-0000814A0000}"/>
    <cellStyle name="Migliaia 52 5 4 4" xfId="23284" xr:uid="{00000000-0005-0000-0000-0000824A0000}"/>
    <cellStyle name="Migliaia 52 5 5" xfId="4458" xr:uid="{00000000-0005-0000-0000-0000834A0000}"/>
    <cellStyle name="Migliaia 52 5 5 2" xfId="14816" xr:uid="{00000000-0005-0000-0000-0000844A0000}"/>
    <cellStyle name="Migliaia 52 5 5 2 2" xfId="20634" xr:uid="{00000000-0005-0000-0000-0000854A0000}"/>
    <cellStyle name="Migliaia 52 5 5 2 3" xfId="25936" xr:uid="{00000000-0005-0000-0000-0000864A0000}"/>
    <cellStyle name="Migliaia 52 5 5 3" xfId="17983" xr:uid="{00000000-0005-0000-0000-0000874A0000}"/>
    <cellStyle name="Migliaia 52 5 5 4" xfId="23285" xr:uid="{00000000-0005-0000-0000-0000884A0000}"/>
    <cellStyle name="Migliaia 52 5 6" xfId="4459" xr:uid="{00000000-0005-0000-0000-0000894A0000}"/>
    <cellStyle name="Migliaia 52 5 6 2" xfId="14817" xr:uid="{00000000-0005-0000-0000-00008A4A0000}"/>
    <cellStyle name="Migliaia 52 5 6 2 2" xfId="20635" xr:uid="{00000000-0005-0000-0000-00008B4A0000}"/>
    <cellStyle name="Migliaia 52 5 6 2 3" xfId="25937" xr:uid="{00000000-0005-0000-0000-00008C4A0000}"/>
    <cellStyle name="Migliaia 52 5 6 3" xfId="17984" xr:uid="{00000000-0005-0000-0000-00008D4A0000}"/>
    <cellStyle name="Migliaia 52 5 6 4" xfId="23286" xr:uid="{00000000-0005-0000-0000-00008E4A0000}"/>
    <cellStyle name="Migliaia 52 6" xfId="4460" xr:uid="{00000000-0005-0000-0000-00008F4A0000}"/>
    <cellStyle name="Migliaia 52 6 2" xfId="12323" xr:uid="{00000000-0005-0000-0000-0000904A0000}"/>
    <cellStyle name="Migliaia 52 6 3" xfId="12324" xr:uid="{00000000-0005-0000-0000-0000914A0000}"/>
    <cellStyle name="Migliaia 52 6 3 2" xfId="15793" xr:uid="{00000000-0005-0000-0000-0000924A0000}"/>
    <cellStyle name="Migliaia 52 6 3 2 2" xfId="21139" xr:uid="{00000000-0005-0000-0000-0000934A0000}"/>
    <cellStyle name="Migliaia 52 6 3 2 3" xfId="26441" xr:uid="{00000000-0005-0000-0000-0000944A0000}"/>
    <cellStyle name="Migliaia 52 6 3 3" xfId="18488" xr:uid="{00000000-0005-0000-0000-0000954A0000}"/>
    <cellStyle name="Migliaia 52 6 3 4" xfId="23790" xr:uid="{00000000-0005-0000-0000-0000964A0000}"/>
    <cellStyle name="Migliaia 52 6 4" xfId="14818" xr:uid="{00000000-0005-0000-0000-0000974A0000}"/>
    <cellStyle name="Migliaia 52 6 4 2" xfId="20636" xr:uid="{00000000-0005-0000-0000-0000984A0000}"/>
    <cellStyle name="Migliaia 52 6 4 3" xfId="25938" xr:uid="{00000000-0005-0000-0000-0000994A0000}"/>
    <cellStyle name="Migliaia 52 6 5" xfId="17985" xr:uid="{00000000-0005-0000-0000-00009A4A0000}"/>
    <cellStyle name="Migliaia 52 6 6" xfId="23287" xr:uid="{00000000-0005-0000-0000-00009B4A0000}"/>
    <cellStyle name="Migliaia 52 7" xfId="4461" xr:uid="{00000000-0005-0000-0000-00009C4A0000}"/>
    <cellStyle name="Migliaia 52 7 2" xfId="12325" xr:uid="{00000000-0005-0000-0000-00009D4A0000}"/>
    <cellStyle name="Migliaia 52 7 2 2" xfId="15794" xr:uid="{00000000-0005-0000-0000-00009E4A0000}"/>
    <cellStyle name="Migliaia 52 7 2 2 2" xfId="21140" xr:uid="{00000000-0005-0000-0000-00009F4A0000}"/>
    <cellStyle name="Migliaia 52 7 2 2 3" xfId="26442" xr:uid="{00000000-0005-0000-0000-0000A04A0000}"/>
    <cellStyle name="Migliaia 52 7 2 3" xfId="18489" xr:uid="{00000000-0005-0000-0000-0000A14A0000}"/>
    <cellStyle name="Migliaia 52 7 2 4" xfId="23791" xr:uid="{00000000-0005-0000-0000-0000A24A0000}"/>
    <cellStyle name="Migliaia 52 7 3" xfId="14819" xr:uid="{00000000-0005-0000-0000-0000A34A0000}"/>
    <cellStyle name="Migliaia 52 7 3 2" xfId="20637" xr:uid="{00000000-0005-0000-0000-0000A44A0000}"/>
    <cellStyle name="Migliaia 52 7 3 3" xfId="25939" xr:uid="{00000000-0005-0000-0000-0000A54A0000}"/>
    <cellStyle name="Migliaia 52 7 4" xfId="17986" xr:uid="{00000000-0005-0000-0000-0000A64A0000}"/>
    <cellStyle name="Migliaia 52 7 5" xfId="23288" xr:uid="{00000000-0005-0000-0000-0000A74A0000}"/>
    <cellStyle name="Migliaia 52 8" xfId="4462" xr:uid="{00000000-0005-0000-0000-0000A84A0000}"/>
    <cellStyle name="Migliaia 52 8 2" xfId="12326" xr:uid="{00000000-0005-0000-0000-0000A94A0000}"/>
    <cellStyle name="Migliaia 52 8 2 2" xfId="15795" xr:uid="{00000000-0005-0000-0000-0000AA4A0000}"/>
    <cellStyle name="Migliaia 52 8 2 2 2" xfId="21141" xr:uid="{00000000-0005-0000-0000-0000AB4A0000}"/>
    <cellStyle name="Migliaia 52 8 2 2 3" xfId="26443" xr:uid="{00000000-0005-0000-0000-0000AC4A0000}"/>
    <cellStyle name="Migliaia 52 8 2 3" xfId="18490" xr:uid="{00000000-0005-0000-0000-0000AD4A0000}"/>
    <cellStyle name="Migliaia 52 8 2 4" xfId="23792" xr:uid="{00000000-0005-0000-0000-0000AE4A0000}"/>
    <cellStyle name="Migliaia 52 8 3" xfId="14820" xr:uid="{00000000-0005-0000-0000-0000AF4A0000}"/>
    <cellStyle name="Migliaia 52 8 3 2" xfId="20638" xr:uid="{00000000-0005-0000-0000-0000B04A0000}"/>
    <cellStyle name="Migliaia 52 8 3 3" xfId="25940" xr:uid="{00000000-0005-0000-0000-0000B14A0000}"/>
    <cellStyle name="Migliaia 52 8 4" xfId="17987" xr:uid="{00000000-0005-0000-0000-0000B24A0000}"/>
    <cellStyle name="Migliaia 52 8 5" xfId="23289" xr:uid="{00000000-0005-0000-0000-0000B34A0000}"/>
    <cellStyle name="Migliaia 52 9" xfId="4463" xr:uid="{00000000-0005-0000-0000-0000B44A0000}"/>
    <cellStyle name="Migliaia 52 9 2" xfId="14821" xr:uid="{00000000-0005-0000-0000-0000B54A0000}"/>
    <cellStyle name="Migliaia 52 9 2 2" xfId="20639" xr:uid="{00000000-0005-0000-0000-0000B64A0000}"/>
    <cellStyle name="Migliaia 52 9 2 3" xfId="25941" xr:uid="{00000000-0005-0000-0000-0000B74A0000}"/>
    <cellStyle name="Migliaia 52 9 3" xfId="17988" xr:uid="{00000000-0005-0000-0000-0000B84A0000}"/>
    <cellStyle name="Migliaia 52 9 4" xfId="23290" xr:uid="{00000000-0005-0000-0000-0000B94A0000}"/>
    <cellStyle name="Migliaia 53" xfId="346" xr:uid="{00000000-0005-0000-0000-0000BA4A0000}"/>
    <cellStyle name="Migliaia 53 10" xfId="14822" xr:uid="{00000000-0005-0000-0000-0000BB4A0000}"/>
    <cellStyle name="Migliaia 53 10 2" xfId="20640" xr:uid="{00000000-0005-0000-0000-0000BC4A0000}"/>
    <cellStyle name="Migliaia 53 10 3" xfId="25942" xr:uid="{00000000-0005-0000-0000-0000BD4A0000}"/>
    <cellStyle name="Migliaia 53 11" xfId="17989" xr:uid="{00000000-0005-0000-0000-0000BE4A0000}"/>
    <cellStyle name="Migliaia 53 12" xfId="23291" xr:uid="{00000000-0005-0000-0000-0000BF4A0000}"/>
    <cellStyle name="Migliaia 53 13" xfId="4464" xr:uid="{00000000-0005-0000-0000-0000C04A0000}"/>
    <cellStyle name="Migliaia 53 2" xfId="347" xr:uid="{00000000-0005-0000-0000-0000C14A0000}"/>
    <cellStyle name="Migliaia 53 2 2" xfId="4466" xr:uid="{00000000-0005-0000-0000-0000C24A0000}"/>
    <cellStyle name="Migliaia 53 2 2 2" xfId="4467" xr:uid="{00000000-0005-0000-0000-0000C34A0000}"/>
    <cellStyle name="Migliaia 53 2 2 2 2" xfId="14823" xr:uid="{00000000-0005-0000-0000-0000C44A0000}"/>
    <cellStyle name="Migliaia 53 2 2 2 2 2" xfId="20641" xr:uid="{00000000-0005-0000-0000-0000C54A0000}"/>
    <cellStyle name="Migliaia 53 2 2 2 2 3" xfId="25943" xr:uid="{00000000-0005-0000-0000-0000C64A0000}"/>
    <cellStyle name="Migliaia 53 2 2 2 3" xfId="17990" xr:uid="{00000000-0005-0000-0000-0000C74A0000}"/>
    <cellStyle name="Migliaia 53 2 2 2 4" xfId="23292" xr:uid="{00000000-0005-0000-0000-0000C84A0000}"/>
    <cellStyle name="Migliaia 53 2 2 3" xfId="12327" xr:uid="{00000000-0005-0000-0000-0000C94A0000}"/>
    <cellStyle name="Migliaia 53 2 2 3 2" xfId="15796" xr:uid="{00000000-0005-0000-0000-0000CA4A0000}"/>
    <cellStyle name="Migliaia 53 2 2 3 2 2" xfId="21142" xr:uid="{00000000-0005-0000-0000-0000CB4A0000}"/>
    <cellStyle name="Migliaia 53 2 2 3 2 3" xfId="26444" xr:uid="{00000000-0005-0000-0000-0000CC4A0000}"/>
    <cellStyle name="Migliaia 53 2 2 3 3" xfId="18491" xr:uid="{00000000-0005-0000-0000-0000CD4A0000}"/>
    <cellStyle name="Migliaia 53 2 2 3 4" xfId="23793" xr:uid="{00000000-0005-0000-0000-0000CE4A0000}"/>
    <cellStyle name="Migliaia 53 2 3" xfId="4468" xr:uid="{00000000-0005-0000-0000-0000CF4A0000}"/>
    <cellStyle name="Migliaia 53 2 3 2" xfId="12328" xr:uid="{00000000-0005-0000-0000-0000D04A0000}"/>
    <cellStyle name="Migliaia 53 2 3 2 2" xfId="15797" xr:uid="{00000000-0005-0000-0000-0000D14A0000}"/>
    <cellStyle name="Migliaia 53 2 3 2 2 2" xfId="21143" xr:uid="{00000000-0005-0000-0000-0000D24A0000}"/>
    <cellStyle name="Migliaia 53 2 3 2 2 3" xfId="26445" xr:uid="{00000000-0005-0000-0000-0000D34A0000}"/>
    <cellStyle name="Migliaia 53 2 3 2 3" xfId="18492" xr:uid="{00000000-0005-0000-0000-0000D44A0000}"/>
    <cellStyle name="Migliaia 53 2 3 2 4" xfId="23794" xr:uid="{00000000-0005-0000-0000-0000D54A0000}"/>
    <cellStyle name="Migliaia 53 2 3 3" xfId="14824" xr:uid="{00000000-0005-0000-0000-0000D64A0000}"/>
    <cellStyle name="Migliaia 53 2 3 3 2" xfId="20642" xr:uid="{00000000-0005-0000-0000-0000D74A0000}"/>
    <cellStyle name="Migliaia 53 2 3 3 3" xfId="25944" xr:uid="{00000000-0005-0000-0000-0000D84A0000}"/>
    <cellStyle name="Migliaia 53 2 3 4" xfId="17991" xr:uid="{00000000-0005-0000-0000-0000D94A0000}"/>
    <cellStyle name="Migliaia 53 2 3 5" xfId="23293" xr:uid="{00000000-0005-0000-0000-0000DA4A0000}"/>
    <cellStyle name="Migliaia 53 2 4" xfId="4469" xr:uid="{00000000-0005-0000-0000-0000DB4A0000}"/>
    <cellStyle name="Migliaia 53 2 4 2" xfId="14825" xr:uid="{00000000-0005-0000-0000-0000DC4A0000}"/>
    <cellStyle name="Migliaia 53 2 4 2 2" xfId="20643" xr:uid="{00000000-0005-0000-0000-0000DD4A0000}"/>
    <cellStyle name="Migliaia 53 2 4 2 3" xfId="25945" xr:uid="{00000000-0005-0000-0000-0000DE4A0000}"/>
    <cellStyle name="Migliaia 53 2 4 3" xfId="17992" xr:uid="{00000000-0005-0000-0000-0000DF4A0000}"/>
    <cellStyle name="Migliaia 53 2 4 4" xfId="23294" xr:uid="{00000000-0005-0000-0000-0000E04A0000}"/>
    <cellStyle name="Migliaia 53 2 5" xfId="4470" xr:uid="{00000000-0005-0000-0000-0000E14A0000}"/>
    <cellStyle name="Migliaia 53 2 5 2" xfId="14826" xr:uid="{00000000-0005-0000-0000-0000E24A0000}"/>
    <cellStyle name="Migliaia 53 2 5 2 2" xfId="20644" xr:uid="{00000000-0005-0000-0000-0000E34A0000}"/>
    <cellStyle name="Migliaia 53 2 5 2 3" xfId="25946" xr:uid="{00000000-0005-0000-0000-0000E44A0000}"/>
    <cellStyle name="Migliaia 53 2 5 3" xfId="17993" xr:uid="{00000000-0005-0000-0000-0000E54A0000}"/>
    <cellStyle name="Migliaia 53 2 5 4" xfId="23295" xr:uid="{00000000-0005-0000-0000-0000E64A0000}"/>
    <cellStyle name="Migliaia 53 2 6" xfId="4471" xr:uid="{00000000-0005-0000-0000-0000E74A0000}"/>
    <cellStyle name="Migliaia 53 2 6 2" xfId="14827" xr:uid="{00000000-0005-0000-0000-0000E84A0000}"/>
    <cellStyle name="Migliaia 53 2 6 2 2" xfId="20645" xr:uid="{00000000-0005-0000-0000-0000E94A0000}"/>
    <cellStyle name="Migliaia 53 2 6 2 3" xfId="25947" xr:uid="{00000000-0005-0000-0000-0000EA4A0000}"/>
    <cellStyle name="Migliaia 53 2 6 3" xfId="17994" xr:uid="{00000000-0005-0000-0000-0000EB4A0000}"/>
    <cellStyle name="Migliaia 53 2 6 4" xfId="23296" xr:uid="{00000000-0005-0000-0000-0000EC4A0000}"/>
    <cellStyle name="Migliaia 53 2 7" xfId="4465" xr:uid="{00000000-0005-0000-0000-0000ED4A0000}"/>
    <cellStyle name="Migliaia 53 3" xfId="4472" xr:uid="{00000000-0005-0000-0000-0000EE4A0000}"/>
    <cellStyle name="Migliaia 53 3 2" xfId="4473" xr:uid="{00000000-0005-0000-0000-0000EF4A0000}"/>
    <cellStyle name="Migliaia 53 3 2 2" xfId="4474" xr:uid="{00000000-0005-0000-0000-0000F04A0000}"/>
    <cellStyle name="Migliaia 53 3 2 2 2" xfId="4475" xr:uid="{00000000-0005-0000-0000-0000F14A0000}"/>
    <cellStyle name="Migliaia 53 3 2 2 2 2" xfId="14828" xr:uid="{00000000-0005-0000-0000-0000F24A0000}"/>
    <cellStyle name="Migliaia 53 3 2 2 2 2 2" xfId="20646" xr:uid="{00000000-0005-0000-0000-0000F34A0000}"/>
    <cellStyle name="Migliaia 53 3 2 2 2 2 3" xfId="25948" xr:uid="{00000000-0005-0000-0000-0000F44A0000}"/>
    <cellStyle name="Migliaia 53 3 2 2 2 3" xfId="17995" xr:uid="{00000000-0005-0000-0000-0000F54A0000}"/>
    <cellStyle name="Migliaia 53 3 2 2 2 4" xfId="23297" xr:uid="{00000000-0005-0000-0000-0000F64A0000}"/>
    <cellStyle name="Migliaia 53 3 2 3" xfId="4476" xr:uid="{00000000-0005-0000-0000-0000F74A0000}"/>
    <cellStyle name="Migliaia 53 3 2 3 2" xfId="14829" xr:uid="{00000000-0005-0000-0000-0000F84A0000}"/>
    <cellStyle name="Migliaia 53 3 2 3 2 2" xfId="20647" xr:uid="{00000000-0005-0000-0000-0000F94A0000}"/>
    <cellStyle name="Migliaia 53 3 2 3 2 3" xfId="25949" xr:uid="{00000000-0005-0000-0000-0000FA4A0000}"/>
    <cellStyle name="Migliaia 53 3 2 3 3" xfId="17996" xr:uid="{00000000-0005-0000-0000-0000FB4A0000}"/>
    <cellStyle name="Migliaia 53 3 2 3 4" xfId="23298" xr:uid="{00000000-0005-0000-0000-0000FC4A0000}"/>
    <cellStyle name="Migliaia 53 3 2 4" xfId="4477" xr:uid="{00000000-0005-0000-0000-0000FD4A0000}"/>
    <cellStyle name="Migliaia 53 3 2 4 2" xfId="14830" xr:uid="{00000000-0005-0000-0000-0000FE4A0000}"/>
    <cellStyle name="Migliaia 53 3 2 4 2 2" xfId="20648" xr:uid="{00000000-0005-0000-0000-0000FF4A0000}"/>
    <cellStyle name="Migliaia 53 3 2 4 2 3" xfId="25950" xr:uid="{00000000-0005-0000-0000-0000004B0000}"/>
    <cellStyle name="Migliaia 53 3 2 4 3" xfId="17997" xr:uid="{00000000-0005-0000-0000-0000014B0000}"/>
    <cellStyle name="Migliaia 53 3 2 4 4" xfId="23299" xr:uid="{00000000-0005-0000-0000-0000024B0000}"/>
    <cellStyle name="Migliaia 53 3 2 5" xfId="4478" xr:uid="{00000000-0005-0000-0000-0000034B0000}"/>
    <cellStyle name="Migliaia 53 3 2 5 2" xfId="14831" xr:uid="{00000000-0005-0000-0000-0000044B0000}"/>
    <cellStyle name="Migliaia 53 3 2 5 2 2" xfId="20649" xr:uid="{00000000-0005-0000-0000-0000054B0000}"/>
    <cellStyle name="Migliaia 53 3 2 5 2 3" xfId="25951" xr:uid="{00000000-0005-0000-0000-0000064B0000}"/>
    <cellStyle name="Migliaia 53 3 2 5 3" xfId="17998" xr:uid="{00000000-0005-0000-0000-0000074B0000}"/>
    <cellStyle name="Migliaia 53 3 2 5 4" xfId="23300" xr:uid="{00000000-0005-0000-0000-0000084B0000}"/>
    <cellStyle name="Migliaia 53 3 2 6" xfId="4479" xr:uid="{00000000-0005-0000-0000-0000094B0000}"/>
    <cellStyle name="Migliaia 53 3 2 6 2" xfId="14832" xr:uid="{00000000-0005-0000-0000-00000A4B0000}"/>
    <cellStyle name="Migliaia 53 3 2 6 2 2" xfId="20650" xr:uid="{00000000-0005-0000-0000-00000B4B0000}"/>
    <cellStyle name="Migliaia 53 3 2 6 2 3" xfId="25952" xr:uid="{00000000-0005-0000-0000-00000C4B0000}"/>
    <cellStyle name="Migliaia 53 3 2 6 3" xfId="17999" xr:uid="{00000000-0005-0000-0000-00000D4B0000}"/>
    <cellStyle name="Migliaia 53 3 2 6 4" xfId="23301" xr:uid="{00000000-0005-0000-0000-00000E4B0000}"/>
    <cellStyle name="Migliaia 53 3 3" xfId="4480" xr:uid="{00000000-0005-0000-0000-00000F4B0000}"/>
    <cellStyle name="Migliaia 53 3 3 2" xfId="4481" xr:uid="{00000000-0005-0000-0000-0000104B0000}"/>
    <cellStyle name="Migliaia 53 3 3 2 2" xfId="14834" xr:uid="{00000000-0005-0000-0000-0000114B0000}"/>
    <cellStyle name="Migliaia 53 3 3 2 2 2" xfId="20652" xr:uid="{00000000-0005-0000-0000-0000124B0000}"/>
    <cellStyle name="Migliaia 53 3 3 2 2 3" xfId="25954" xr:uid="{00000000-0005-0000-0000-0000134B0000}"/>
    <cellStyle name="Migliaia 53 3 3 2 3" xfId="18001" xr:uid="{00000000-0005-0000-0000-0000144B0000}"/>
    <cellStyle name="Migliaia 53 3 3 2 4" xfId="23303" xr:uid="{00000000-0005-0000-0000-0000154B0000}"/>
    <cellStyle name="Migliaia 53 3 3 3" xfId="4482" xr:uid="{00000000-0005-0000-0000-0000164B0000}"/>
    <cellStyle name="Migliaia 53 3 3 3 2" xfId="14835" xr:uid="{00000000-0005-0000-0000-0000174B0000}"/>
    <cellStyle name="Migliaia 53 3 3 3 2 2" xfId="20653" xr:uid="{00000000-0005-0000-0000-0000184B0000}"/>
    <cellStyle name="Migliaia 53 3 3 3 2 3" xfId="25955" xr:uid="{00000000-0005-0000-0000-0000194B0000}"/>
    <cellStyle name="Migliaia 53 3 3 3 3" xfId="18002" xr:uid="{00000000-0005-0000-0000-00001A4B0000}"/>
    <cellStyle name="Migliaia 53 3 3 3 4" xfId="23304" xr:uid="{00000000-0005-0000-0000-00001B4B0000}"/>
    <cellStyle name="Migliaia 53 3 3 4" xfId="4483" xr:uid="{00000000-0005-0000-0000-00001C4B0000}"/>
    <cellStyle name="Migliaia 53 3 3 4 2" xfId="14836" xr:uid="{00000000-0005-0000-0000-00001D4B0000}"/>
    <cellStyle name="Migliaia 53 3 3 4 2 2" xfId="20654" xr:uid="{00000000-0005-0000-0000-00001E4B0000}"/>
    <cellStyle name="Migliaia 53 3 3 4 2 3" xfId="25956" xr:uid="{00000000-0005-0000-0000-00001F4B0000}"/>
    <cellStyle name="Migliaia 53 3 3 4 3" xfId="18003" xr:uid="{00000000-0005-0000-0000-0000204B0000}"/>
    <cellStyle name="Migliaia 53 3 3 4 4" xfId="23305" xr:uid="{00000000-0005-0000-0000-0000214B0000}"/>
    <cellStyle name="Migliaia 53 3 3 5" xfId="4484" xr:uid="{00000000-0005-0000-0000-0000224B0000}"/>
    <cellStyle name="Migliaia 53 3 3 5 2" xfId="14837" xr:uid="{00000000-0005-0000-0000-0000234B0000}"/>
    <cellStyle name="Migliaia 53 3 3 5 2 2" xfId="20655" xr:uid="{00000000-0005-0000-0000-0000244B0000}"/>
    <cellStyle name="Migliaia 53 3 3 5 2 3" xfId="25957" xr:uid="{00000000-0005-0000-0000-0000254B0000}"/>
    <cellStyle name="Migliaia 53 3 3 5 3" xfId="18004" xr:uid="{00000000-0005-0000-0000-0000264B0000}"/>
    <cellStyle name="Migliaia 53 3 3 5 4" xfId="23306" xr:uid="{00000000-0005-0000-0000-0000274B0000}"/>
    <cellStyle name="Migliaia 53 3 3 6" xfId="14833" xr:uid="{00000000-0005-0000-0000-0000284B0000}"/>
    <cellStyle name="Migliaia 53 3 3 6 2" xfId="20651" xr:uid="{00000000-0005-0000-0000-0000294B0000}"/>
    <cellStyle name="Migliaia 53 3 3 6 3" xfId="25953" xr:uid="{00000000-0005-0000-0000-00002A4B0000}"/>
    <cellStyle name="Migliaia 53 3 3 7" xfId="18000" xr:uid="{00000000-0005-0000-0000-00002B4B0000}"/>
    <cellStyle name="Migliaia 53 3 3 8" xfId="23302" xr:uid="{00000000-0005-0000-0000-00002C4B0000}"/>
    <cellStyle name="Migliaia 53 3 4" xfId="4485" xr:uid="{00000000-0005-0000-0000-00002D4B0000}"/>
    <cellStyle name="Migliaia 53 3 4 2" xfId="12329" xr:uid="{00000000-0005-0000-0000-00002E4B0000}"/>
    <cellStyle name="Migliaia 53 3 4 3" xfId="12330" xr:uid="{00000000-0005-0000-0000-00002F4B0000}"/>
    <cellStyle name="Migliaia 53 3 4 3 2" xfId="15798" xr:uid="{00000000-0005-0000-0000-0000304B0000}"/>
    <cellStyle name="Migliaia 53 3 4 3 2 2" xfId="21144" xr:uid="{00000000-0005-0000-0000-0000314B0000}"/>
    <cellStyle name="Migliaia 53 3 4 3 2 3" xfId="26446" xr:uid="{00000000-0005-0000-0000-0000324B0000}"/>
    <cellStyle name="Migliaia 53 3 4 3 3" xfId="18493" xr:uid="{00000000-0005-0000-0000-0000334B0000}"/>
    <cellStyle name="Migliaia 53 3 4 3 4" xfId="23795" xr:uid="{00000000-0005-0000-0000-0000344B0000}"/>
    <cellStyle name="Migliaia 53 3 4 4" xfId="14838" xr:uid="{00000000-0005-0000-0000-0000354B0000}"/>
    <cellStyle name="Migliaia 53 3 4 4 2" xfId="20656" xr:uid="{00000000-0005-0000-0000-0000364B0000}"/>
    <cellStyle name="Migliaia 53 3 4 4 3" xfId="25958" xr:uid="{00000000-0005-0000-0000-0000374B0000}"/>
    <cellStyle name="Migliaia 53 3 4 5" xfId="18005" xr:uid="{00000000-0005-0000-0000-0000384B0000}"/>
    <cellStyle name="Migliaia 53 3 4 6" xfId="23307" xr:uid="{00000000-0005-0000-0000-0000394B0000}"/>
    <cellStyle name="Migliaia 53 3 5" xfId="4486" xr:uid="{00000000-0005-0000-0000-00003A4B0000}"/>
    <cellStyle name="Migliaia 53 3 5 2" xfId="12331" xr:uid="{00000000-0005-0000-0000-00003B4B0000}"/>
    <cellStyle name="Migliaia 53 3 5 2 2" xfId="15799" xr:uid="{00000000-0005-0000-0000-00003C4B0000}"/>
    <cellStyle name="Migliaia 53 3 5 2 2 2" xfId="21145" xr:uid="{00000000-0005-0000-0000-00003D4B0000}"/>
    <cellStyle name="Migliaia 53 3 5 2 2 3" xfId="26447" xr:uid="{00000000-0005-0000-0000-00003E4B0000}"/>
    <cellStyle name="Migliaia 53 3 5 2 3" xfId="18494" xr:uid="{00000000-0005-0000-0000-00003F4B0000}"/>
    <cellStyle name="Migliaia 53 3 5 2 4" xfId="23796" xr:uid="{00000000-0005-0000-0000-0000404B0000}"/>
    <cellStyle name="Migliaia 53 3 5 3" xfId="14839" xr:uid="{00000000-0005-0000-0000-0000414B0000}"/>
    <cellStyle name="Migliaia 53 3 5 3 2" xfId="20657" xr:uid="{00000000-0005-0000-0000-0000424B0000}"/>
    <cellStyle name="Migliaia 53 3 5 3 3" xfId="25959" xr:uid="{00000000-0005-0000-0000-0000434B0000}"/>
    <cellStyle name="Migliaia 53 3 5 4" xfId="18006" xr:uid="{00000000-0005-0000-0000-0000444B0000}"/>
    <cellStyle name="Migliaia 53 3 5 5" xfId="23308" xr:uid="{00000000-0005-0000-0000-0000454B0000}"/>
    <cellStyle name="Migliaia 53 3 6" xfId="4487" xr:uid="{00000000-0005-0000-0000-0000464B0000}"/>
    <cellStyle name="Migliaia 53 3 6 2" xfId="14840" xr:uid="{00000000-0005-0000-0000-0000474B0000}"/>
    <cellStyle name="Migliaia 53 3 6 2 2" xfId="20658" xr:uid="{00000000-0005-0000-0000-0000484B0000}"/>
    <cellStyle name="Migliaia 53 3 6 2 3" xfId="25960" xr:uid="{00000000-0005-0000-0000-0000494B0000}"/>
    <cellStyle name="Migliaia 53 3 6 3" xfId="18007" xr:uid="{00000000-0005-0000-0000-00004A4B0000}"/>
    <cellStyle name="Migliaia 53 3 6 4" xfId="23309" xr:uid="{00000000-0005-0000-0000-00004B4B0000}"/>
    <cellStyle name="Migliaia 53 3 7" xfId="4488" xr:uid="{00000000-0005-0000-0000-00004C4B0000}"/>
    <cellStyle name="Migliaia 53 3 7 2" xfId="14841" xr:uid="{00000000-0005-0000-0000-00004D4B0000}"/>
    <cellStyle name="Migliaia 53 3 7 2 2" xfId="20659" xr:uid="{00000000-0005-0000-0000-00004E4B0000}"/>
    <cellStyle name="Migliaia 53 3 7 2 3" xfId="25961" xr:uid="{00000000-0005-0000-0000-00004F4B0000}"/>
    <cellStyle name="Migliaia 53 3 7 3" xfId="18008" xr:uid="{00000000-0005-0000-0000-0000504B0000}"/>
    <cellStyle name="Migliaia 53 3 7 4" xfId="23310" xr:uid="{00000000-0005-0000-0000-0000514B0000}"/>
    <cellStyle name="Migliaia 53 3 8" xfId="4489" xr:uid="{00000000-0005-0000-0000-0000524B0000}"/>
    <cellStyle name="Migliaia 53 3 8 2" xfId="14842" xr:uid="{00000000-0005-0000-0000-0000534B0000}"/>
    <cellStyle name="Migliaia 53 3 8 2 2" xfId="20660" xr:uid="{00000000-0005-0000-0000-0000544B0000}"/>
    <cellStyle name="Migliaia 53 3 8 2 3" xfId="25962" xr:uid="{00000000-0005-0000-0000-0000554B0000}"/>
    <cellStyle name="Migliaia 53 3 8 3" xfId="18009" xr:uid="{00000000-0005-0000-0000-0000564B0000}"/>
    <cellStyle name="Migliaia 53 3 8 4" xfId="23311" xr:uid="{00000000-0005-0000-0000-0000574B0000}"/>
    <cellStyle name="Migliaia 53 4" xfId="4490" xr:uid="{00000000-0005-0000-0000-0000584B0000}"/>
    <cellStyle name="Migliaia 53 4 2" xfId="4491" xr:uid="{00000000-0005-0000-0000-0000594B0000}"/>
    <cellStyle name="Migliaia 53 4 2 2" xfId="4492" xr:uid="{00000000-0005-0000-0000-00005A4B0000}"/>
    <cellStyle name="Migliaia 53 4 2 2 2" xfId="14843" xr:uid="{00000000-0005-0000-0000-00005B4B0000}"/>
    <cellStyle name="Migliaia 53 4 2 2 2 2" xfId="20661" xr:uid="{00000000-0005-0000-0000-00005C4B0000}"/>
    <cellStyle name="Migliaia 53 4 2 2 2 3" xfId="25963" xr:uid="{00000000-0005-0000-0000-00005D4B0000}"/>
    <cellStyle name="Migliaia 53 4 2 2 3" xfId="18010" xr:uid="{00000000-0005-0000-0000-00005E4B0000}"/>
    <cellStyle name="Migliaia 53 4 2 2 4" xfId="23312" xr:uid="{00000000-0005-0000-0000-00005F4B0000}"/>
    <cellStyle name="Migliaia 53 4 2 3" xfId="4493" xr:uid="{00000000-0005-0000-0000-0000604B0000}"/>
    <cellStyle name="Migliaia 53 4 2 3 2" xfId="14844" xr:uid="{00000000-0005-0000-0000-0000614B0000}"/>
    <cellStyle name="Migliaia 53 4 2 3 2 2" xfId="20662" xr:uid="{00000000-0005-0000-0000-0000624B0000}"/>
    <cellStyle name="Migliaia 53 4 2 3 2 3" xfId="25964" xr:uid="{00000000-0005-0000-0000-0000634B0000}"/>
    <cellStyle name="Migliaia 53 4 2 3 3" xfId="18011" xr:uid="{00000000-0005-0000-0000-0000644B0000}"/>
    <cellStyle name="Migliaia 53 4 2 3 4" xfId="23313" xr:uid="{00000000-0005-0000-0000-0000654B0000}"/>
    <cellStyle name="Migliaia 53 4 3" xfId="4494" xr:uid="{00000000-0005-0000-0000-0000664B0000}"/>
    <cellStyle name="Migliaia 53 4 3 2" xfId="14845" xr:uid="{00000000-0005-0000-0000-0000674B0000}"/>
    <cellStyle name="Migliaia 53 4 3 2 2" xfId="20663" xr:uid="{00000000-0005-0000-0000-0000684B0000}"/>
    <cellStyle name="Migliaia 53 4 3 2 3" xfId="25965" xr:uid="{00000000-0005-0000-0000-0000694B0000}"/>
    <cellStyle name="Migliaia 53 4 3 3" xfId="18012" xr:uid="{00000000-0005-0000-0000-00006A4B0000}"/>
    <cellStyle name="Migliaia 53 4 3 4" xfId="23314" xr:uid="{00000000-0005-0000-0000-00006B4B0000}"/>
    <cellStyle name="Migliaia 53 4 4" xfId="4495" xr:uid="{00000000-0005-0000-0000-00006C4B0000}"/>
    <cellStyle name="Migliaia 53 4 4 2" xfId="14846" xr:uid="{00000000-0005-0000-0000-00006D4B0000}"/>
    <cellStyle name="Migliaia 53 4 4 2 2" xfId="20664" xr:uid="{00000000-0005-0000-0000-00006E4B0000}"/>
    <cellStyle name="Migliaia 53 4 4 2 3" xfId="25966" xr:uid="{00000000-0005-0000-0000-00006F4B0000}"/>
    <cellStyle name="Migliaia 53 4 4 3" xfId="18013" xr:uid="{00000000-0005-0000-0000-0000704B0000}"/>
    <cellStyle name="Migliaia 53 4 4 4" xfId="23315" xr:uid="{00000000-0005-0000-0000-0000714B0000}"/>
    <cellStyle name="Migliaia 53 4 5" xfId="4496" xr:uid="{00000000-0005-0000-0000-0000724B0000}"/>
    <cellStyle name="Migliaia 53 4 5 2" xfId="14847" xr:uid="{00000000-0005-0000-0000-0000734B0000}"/>
    <cellStyle name="Migliaia 53 4 5 2 2" xfId="20665" xr:uid="{00000000-0005-0000-0000-0000744B0000}"/>
    <cellStyle name="Migliaia 53 4 5 2 3" xfId="25967" xr:uid="{00000000-0005-0000-0000-0000754B0000}"/>
    <cellStyle name="Migliaia 53 4 5 3" xfId="18014" xr:uid="{00000000-0005-0000-0000-0000764B0000}"/>
    <cellStyle name="Migliaia 53 4 5 4" xfId="23316" xr:uid="{00000000-0005-0000-0000-0000774B0000}"/>
    <cellStyle name="Migliaia 53 4 6" xfId="4497" xr:uid="{00000000-0005-0000-0000-0000784B0000}"/>
    <cellStyle name="Migliaia 53 4 6 2" xfId="14848" xr:uid="{00000000-0005-0000-0000-0000794B0000}"/>
    <cellStyle name="Migliaia 53 4 6 2 2" xfId="20666" xr:uid="{00000000-0005-0000-0000-00007A4B0000}"/>
    <cellStyle name="Migliaia 53 4 6 2 3" xfId="25968" xr:uid="{00000000-0005-0000-0000-00007B4B0000}"/>
    <cellStyle name="Migliaia 53 4 6 3" xfId="18015" xr:uid="{00000000-0005-0000-0000-00007C4B0000}"/>
    <cellStyle name="Migliaia 53 4 6 4" xfId="23317" xr:uid="{00000000-0005-0000-0000-00007D4B0000}"/>
    <cellStyle name="Migliaia 53 4 7" xfId="4498" xr:uid="{00000000-0005-0000-0000-00007E4B0000}"/>
    <cellStyle name="Migliaia 53 4 7 2" xfId="14849" xr:uid="{00000000-0005-0000-0000-00007F4B0000}"/>
    <cellStyle name="Migliaia 53 4 7 2 2" xfId="20667" xr:uid="{00000000-0005-0000-0000-0000804B0000}"/>
    <cellStyle name="Migliaia 53 4 7 2 3" xfId="25969" xr:uid="{00000000-0005-0000-0000-0000814B0000}"/>
    <cellStyle name="Migliaia 53 4 7 3" xfId="18016" xr:uid="{00000000-0005-0000-0000-0000824B0000}"/>
    <cellStyle name="Migliaia 53 4 7 4" xfId="23318" xr:uid="{00000000-0005-0000-0000-0000834B0000}"/>
    <cellStyle name="Migliaia 53 5" xfId="4499" xr:uid="{00000000-0005-0000-0000-0000844B0000}"/>
    <cellStyle name="Migliaia 53 5 2" xfId="4500" xr:uid="{00000000-0005-0000-0000-0000854B0000}"/>
    <cellStyle name="Migliaia 53 5 2 2" xfId="14850" xr:uid="{00000000-0005-0000-0000-0000864B0000}"/>
    <cellStyle name="Migliaia 53 5 2 2 2" xfId="20668" xr:uid="{00000000-0005-0000-0000-0000874B0000}"/>
    <cellStyle name="Migliaia 53 5 2 2 3" xfId="25970" xr:uid="{00000000-0005-0000-0000-0000884B0000}"/>
    <cellStyle name="Migliaia 53 5 2 3" xfId="18017" xr:uid="{00000000-0005-0000-0000-0000894B0000}"/>
    <cellStyle name="Migliaia 53 5 2 4" xfId="23319" xr:uid="{00000000-0005-0000-0000-00008A4B0000}"/>
    <cellStyle name="Migliaia 53 5 3" xfId="4501" xr:uid="{00000000-0005-0000-0000-00008B4B0000}"/>
    <cellStyle name="Migliaia 53 5 3 2" xfId="14851" xr:uid="{00000000-0005-0000-0000-00008C4B0000}"/>
    <cellStyle name="Migliaia 53 5 3 2 2" xfId="20669" xr:uid="{00000000-0005-0000-0000-00008D4B0000}"/>
    <cellStyle name="Migliaia 53 5 3 2 3" xfId="25971" xr:uid="{00000000-0005-0000-0000-00008E4B0000}"/>
    <cellStyle name="Migliaia 53 5 3 3" xfId="18018" xr:uid="{00000000-0005-0000-0000-00008F4B0000}"/>
    <cellStyle name="Migliaia 53 5 3 4" xfId="23320" xr:uid="{00000000-0005-0000-0000-0000904B0000}"/>
    <cellStyle name="Migliaia 53 5 4" xfId="4502" xr:uid="{00000000-0005-0000-0000-0000914B0000}"/>
    <cellStyle name="Migliaia 53 5 4 2" xfId="14852" xr:uid="{00000000-0005-0000-0000-0000924B0000}"/>
    <cellStyle name="Migliaia 53 5 4 2 2" xfId="20670" xr:uid="{00000000-0005-0000-0000-0000934B0000}"/>
    <cellStyle name="Migliaia 53 5 4 2 3" xfId="25972" xr:uid="{00000000-0005-0000-0000-0000944B0000}"/>
    <cellStyle name="Migliaia 53 5 4 3" xfId="18019" xr:uid="{00000000-0005-0000-0000-0000954B0000}"/>
    <cellStyle name="Migliaia 53 5 4 4" xfId="23321" xr:uid="{00000000-0005-0000-0000-0000964B0000}"/>
    <cellStyle name="Migliaia 53 5 5" xfId="4503" xr:uid="{00000000-0005-0000-0000-0000974B0000}"/>
    <cellStyle name="Migliaia 53 5 5 2" xfId="14853" xr:uid="{00000000-0005-0000-0000-0000984B0000}"/>
    <cellStyle name="Migliaia 53 5 5 2 2" xfId="20671" xr:uid="{00000000-0005-0000-0000-0000994B0000}"/>
    <cellStyle name="Migliaia 53 5 5 2 3" xfId="25973" xr:uid="{00000000-0005-0000-0000-00009A4B0000}"/>
    <cellStyle name="Migliaia 53 5 5 3" xfId="18020" xr:uid="{00000000-0005-0000-0000-00009B4B0000}"/>
    <cellStyle name="Migliaia 53 5 5 4" xfId="23322" xr:uid="{00000000-0005-0000-0000-00009C4B0000}"/>
    <cellStyle name="Migliaia 53 5 6" xfId="4504" xr:uid="{00000000-0005-0000-0000-00009D4B0000}"/>
    <cellStyle name="Migliaia 53 5 6 2" xfId="14854" xr:uid="{00000000-0005-0000-0000-00009E4B0000}"/>
    <cellStyle name="Migliaia 53 5 6 2 2" xfId="20672" xr:uid="{00000000-0005-0000-0000-00009F4B0000}"/>
    <cellStyle name="Migliaia 53 5 6 2 3" xfId="25974" xr:uid="{00000000-0005-0000-0000-0000A04B0000}"/>
    <cellStyle name="Migliaia 53 5 6 3" xfId="18021" xr:uid="{00000000-0005-0000-0000-0000A14B0000}"/>
    <cellStyle name="Migliaia 53 5 6 4" xfId="23323" xr:uid="{00000000-0005-0000-0000-0000A24B0000}"/>
    <cellStyle name="Migliaia 53 6" xfId="4505" xr:uid="{00000000-0005-0000-0000-0000A34B0000}"/>
    <cellStyle name="Migliaia 53 6 2" xfId="12332" xr:uid="{00000000-0005-0000-0000-0000A44B0000}"/>
    <cellStyle name="Migliaia 53 6 3" xfId="12333" xr:uid="{00000000-0005-0000-0000-0000A54B0000}"/>
    <cellStyle name="Migliaia 53 6 3 2" xfId="15800" xr:uid="{00000000-0005-0000-0000-0000A64B0000}"/>
    <cellStyle name="Migliaia 53 6 3 2 2" xfId="21146" xr:uid="{00000000-0005-0000-0000-0000A74B0000}"/>
    <cellStyle name="Migliaia 53 6 3 2 3" xfId="26448" xr:uid="{00000000-0005-0000-0000-0000A84B0000}"/>
    <cellStyle name="Migliaia 53 6 3 3" xfId="18495" xr:uid="{00000000-0005-0000-0000-0000A94B0000}"/>
    <cellStyle name="Migliaia 53 6 3 4" xfId="23797" xr:uid="{00000000-0005-0000-0000-0000AA4B0000}"/>
    <cellStyle name="Migliaia 53 6 4" xfId="14855" xr:uid="{00000000-0005-0000-0000-0000AB4B0000}"/>
    <cellStyle name="Migliaia 53 6 4 2" xfId="20673" xr:uid="{00000000-0005-0000-0000-0000AC4B0000}"/>
    <cellStyle name="Migliaia 53 6 4 3" xfId="25975" xr:uid="{00000000-0005-0000-0000-0000AD4B0000}"/>
    <cellStyle name="Migliaia 53 6 5" xfId="18022" xr:uid="{00000000-0005-0000-0000-0000AE4B0000}"/>
    <cellStyle name="Migliaia 53 6 6" xfId="23324" xr:uid="{00000000-0005-0000-0000-0000AF4B0000}"/>
    <cellStyle name="Migliaia 53 7" xfId="4506" xr:uid="{00000000-0005-0000-0000-0000B04B0000}"/>
    <cellStyle name="Migliaia 53 7 2" xfId="12334" xr:uid="{00000000-0005-0000-0000-0000B14B0000}"/>
    <cellStyle name="Migliaia 53 7 2 2" xfId="15801" xr:uid="{00000000-0005-0000-0000-0000B24B0000}"/>
    <cellStyle name="Migliaia 53 7 2 2 2" xfId="21147" xr:uid="{00000000-0005-0000-0000-0000B34B0000}"/>
    <cellStyle name="Migliaia 53 7 2 2 3" xfId="26449" xr:uid="{00000000-0005-0000-0000-0000B44B0000}"/>
    <cellStyle name="Migliaia 53 7 2 3" xfId="18496" xr:uid="{00000000-0005-0000-0000-0000B54B0000}"/>
    <cellStyle name="Migliaia 53 7 2 4" xfId="23798" xr:uid="{00000000-0005-0000-0000-0000B64B0000}"/>
    <cellStyle name="Migliaia 53 7 3" xfId="14856" xr:uid="{00000000-0005-0000-0000-0000B74B0000}"/>
    <cellStyle name="Migliaia 53 7 3 2" xfId="20674" xr:uid="{00000000-0005-0000-0000-0000B84B0000}"/>
    <cellStyle name="Migliaia 53 7 3 3" xfId="25976" xr:uid="{00000000-0005-0000-0000-0000B94B0000}"/>
    <cellStyle name="Migliaia 53 7 4" xfId="18023" xr:uid="{00000000-0005-0000-0000-0000BA4B0000}"/>
    <cellStyle name="Migliaia 53 7 5" xfId="23325" xr:uid="{00000000-0005-0000-0000-0000BB4B0000}"/>
    <cellStyle name="Migliaia 53 8" xfId="4507" xr:uid="{00000000-0005-0000-0000-0000BC4B0000}"/>
    <cellStyle name="Migliaia 53 8 2" xfId="12335" xr:uid="{00000000-0005-0000-0000-0000BD4B0000}"/>
    <cellStyle name="Migliaia 53 8 2 2" xfId="15802" xr:uid="{00000000-0005-0000-0000-0000BE4B0000}"/>
    <cellStyle name="Migliaia 53 8 2 2 2" xfId="21148" xr:uid="{00000000-0005-0000-0000-0000BF4B0000}"/>
    <cellStyle name="Migliaia 53 8 2 2 3" xfId="26450" xr:uid="{00000000-0005-0000-0000-0000C04B0000}"/>
    <cellStyle name="Migliaia 53 8 2 3" xfId="18497" xr:uid="{00000000-0005-0000-0000-0000C14B0000}"/>
    <cellStyle name="Migliaia 53 8 2 4" xfId="23799" xr:uid="{00000000-0005-0000-0000-0000C24B0000}"/>
    <cellStyle name="Migliaia 53 8 3" xfId="14857" xr:uid="{00000000-0005-0000-0000-0000C34B0000}"/>
    <cellStyle name="Migliaia 53 8 3 2" xfId="20675" xr:uid="{00000000-0005-0000-0000-0000C44B0000}"/>
    <cellStyle name="Migliaia 53 8 3 3" xfId="25977" xr:uid="{00000000-0005-0000-0000-0000C54B0000}"/>
    <cellStyle name="Migliaia 53 8 4" xfId="18024" xr:uid="{00000000-0005-0000-0000-0000C64B0000}"/>
    <cellStyle name="Migliaia 53 8 5" xfId="23326" xr:uid="{00000000-0005-0000-0000-0000C74B0000}"/>
    <cellStyle name="Migliaia 53 9" xfId="4508" xr:uid="{00000000-0005-0000-0000-0000C84B0000}"/>
    <cellStyle name="Migliaia 53 9 2" xfId="14858" xr:uid="{00000000-0005-0000-0000-0000C94B0000}"/>
    <cellStyle name="Migliaia 53 9 2 2" xfId="20676" xr:uid="{00000000-0005-0000-0000-0000CA4B0000}"/>
    <cellStyle name="Migliaia 53 9 2 3" xfId="25978" xr:uid="{00000000-0005-0000-0000-0000CB4B0000}"/>
    <cellStyle name="Migliaia 53 9 3" xfId="18025" xr:uid="{00000000-0005-0000-0000-0000CC4B0000}"/>
    <cellStyle name="Migliaia 53 9 4" xfId="23327" xr:uid="{00000000-0005-0000-0000-0000CD4B0000}"/>
    <cellStyle name="Migliaia 54" xfId="348" xr:uid="{00000000-0005-0000-0000-0000CE4B0000}"/>
    <cellStyle name="Migliaia 54 10" xfId="14859" xr:uid="{00000000-0005-0000-0000-0000CF4B0000}"/>
    <cellStyle name="Migliaia 54 10 2" xfId="20677" xr:uid="{00000000-0005-0000-0000-0000D04B0000}"/>
    <cellStyle name="Migliaia 54 10 3" xfId="25979" xr:uid="{00000000-0005-0000-0000-0000D14B0000}"/>
    <cellStyle name="Migliaia 54 11" xfId="18026" xr:uid="{00000000-0005-0000-0000-0000D24B0000}"/>
    <cellStyle name="Migliaia 54 12" xfId="23328" xr:uid="{00000000-0005-0000-0000-0000D34B0000}"/>
    <cellStyle name="Migliaia 54 13" xfId="4509" xr:uid="{00000000-0005-0000-0000-0000D44B0000}"/>
    <cellStyle name="Migliaia 54 2" xfId="349" xr:uid="{00000000-0005-0000-0000-0000D54B0000}"/>
    <cellStyle name="Migliaia 54 2 2" xfId="4511" xr:uid="{00000000-0005-0000-0000-0000D64B0000}"/>
    <cellStyle name="Migliaia 54 2 2 2" xfId="4512" xr:uid="{00000000-0005-0000-0000-0000D74B0000}"/>
    <cellStyle name="Migliaia 54 2 2 2 2" xfId="14860" xr:uid="{00000000-0005-0000-0000-0000D84B0000}"/>
    <cellStyle name="Migliaia 54 2 2 2 2 2" xfId="20678" xr:uid="{00000000-0005-0000-0000-0000D94B0000}"/>
    <cellStyle name="Migliaia 54 2 2 2 2 3" xfId="25980" xr:uid="{00000000-0005-0000-0000-0000DA4B0000}"/>
    <cellStyle name="Migliaia 54 2 2 2 3" xfId="18027" xr:uid="{00000000-0005-0000-0000-0000DB4B0000}"/>
    <cellStyle name="Migliaia 54 2 2 2 4" xfId="23329" xr:uid="{00000000-0005-0000-0000-0000DC4B0000}"/>
    <cellStyle name="Migliaia 54 2 2 3" xfId="12336" xr:uid="{00000000-0005-0000-0000-0000DD4B0000}"/>
    <cellStyle name="Migliaia 54 2 2 3 2" xfId="15803" xr:uid="{00000000-0005-0000-0000-0000DE4B0000}"/>
    <cellStyle name="Migliaia 54 2 2 3 2 2" xfId="21149" xr:uid="{00000000-0005-0000-0000-0000DF4B0000}"/>
    <cellStyle name="Migliaia 54 2 2 3 2 3" xfId="26451" xr:uid="{00000000-0005-0000-0000-0000E04B0000}"/>
    <cellStyle name="Migliaia 54 2 2 3 3" xfId="18498" xr:uid="{00000000-0005-0000-0000-0000E14B0000}"/>
    <cellStyle name="Migliaia 54 2 2 3 4" xfId="23800" xr:uid="{00000000-0005-0000-0000-0000E24B0000}"/>
    <cellStyle name="Migliaia 54 2 3" xfId="4513" xr:uid="{00000000-0005-0000-0000-0000E34B0000}"/>
    <cellStyle name="Migliaia 54 2 3 2" xfId="12337" xr:uid="{00000000-0005-0000-0000-0000E44B0000}"/>
    <cellStyle name="Migliaia 54 2 3 2 2" xfId="15804" xr:uid="{00000000-0005-0000-0000-0000E54B0000}"/>
    <cellStyle name="Migliaia 54 2 3 2 2 2" xfId="21150" xr:uid="{00000000-0005-0000-0000-0000E64B0000}"/>
    <cellStyle name="Migliaia 54 2 3 2 2 3" xfId="26452" xr:uid="{00000000-0005-0000-0000-0000E74B0000}"/>
    <cellStyle name="Migliaia 54 2 3 2 3" xfId="18499" xr:uid="{00000000-0005-0000-0000-0000E84B0000}"/>
    <cellStyle name="Migliaia 54 2 3 2 4" xfId="23801" xr:uid="{00000000-0005-0000-0000-0000E94B0000}"/>
    <cellStyle name="Migliaia 54 2 3 3" xfId="14861" xr:uid="{00000000-0005-0000-0000-0000EA4B0000}"/>
    <cellStyle name="Migliaia 54 2 3 3 2" xfId="20679" xr:uid="{00000000-0005-0000-0000-0000EB4B0000}"/>
    <cellStyle name="Migliaia 54 2 3 3 3" xfId="25981" xr:uid="{00000000-0005-0000-0000-0000EC4B0000}"/>
    <cellStyle name="Migliaia 54 2 3 4" xfId="18028" xr:uid="{00000000-0005-0000-0000-0000ED4B0000}"/>
    <cellStyle name="Migliaia 54 2 3 5" xfId="23330" xr:uid="{00000000-0005-0000-0000-0000EE4B0000}"/>
    <cellStyle name="Migliaia 54 2 4" xfId="4514" xr:uid="{00000000-0005-0000-0000-0000EF4B0000}"/>
    <cellStyle name="Migliaia 54 2 4 2" xfId="14862" xr:uid="{00000000-0005-0000-0000-0000F04B0000}"/>
    <cellStyle name="Migliaia 54 2 4 2 2" xfId="20680" xr:uid="{00000000-0005-0000-0000-0000F14B0000}"/>
    <cellStyle name="Migliaia 54 2 4 2 3" xfId="25982" xr:uid="{00000000-0005-0000-0000-0000F24B0000}"/>
    <cellStyle name="Migliaia 54 2 4 3" xfId="18029" xr:uid="{00000000-0005-0000-0000-0000F34B0000}"/>
    <cellStyle name="Migliaia 54 2 4 4" xfId="23331" xr:uid="{00000000-0005-0000-0000-0000F44B0000}"/>
    <cellStyle name="Migliaia 54 2 5" xfId="4515" xr:uid="{00000000-0005-0000-0000-0000F54B0000}"/>
    <cellStyle name="Migliaia 54 2 5 2" xfId="14863" xr:uid="{00000000-0005-0000-0000-0000F64B0000}"/>
    <cellStyle name="Migliaia 54 2 5 2 2" xfId="20681" xr:uid="{00000000-0005-0000-0000-0000F74B0000}"/>
    <cellStyle name="Migliaia 54 2 5 2 3" xfId="25983" xr:uid="{00000000-0005-0000-0000-0000F84B0000}"/>
    <cellStyle name="Migliaia 54 2 5 3" xfId="18030" xr:uid="{00000000-0005-0000-0000-0000F94B0000}"/>
    <cellStyle name="Migliaia 54 2 5 4" xfId="23332" xr:uid="{00000000-0005-0000-0000-0000FA4B0000}"/>
    <cellStyle name="Migliaia 54 2 6" xfId="4516" xr:uid="{00000000-0005-0000-0000-0000FB4B0000}"/>
    <cellStyle name="Migliaia 54 2 6 2" xfId="14864" xr:uid="{00000000-0005-0000-0000-0000FC4B0000}"/>
    <cellStyle name="Migliaia 54 2 6 2 2" xfId="20682" xr:uid="{00000000-0005-0000-0000-0000FD4B0000}"/>
    <cellStyle name="Migliaia 54 2 6 2 3" xfId="25984" xr:uid="{00000000-0005-0000-0000-0000FE4B0000}"/>
    <cellStyle name="Migliaia 54 2 6 3" xfId="18031" xr:uid="{00000000-0005-0000-0000-0000FF4B0000}"/>
    <cellStyle name="Migliaia 54 2 6 4" xfId="23333" xr:uid="{00000000-0005-0000-0000-0000004C0000}"/>
    <cellStyle name="Migliaia 54 2 7" xfId="4510" xr:uid="{00000000-0005-0000-0000-0000014C0000}"/>
    <cellStyle name="Migliaia 54 3" xfId="4517" xr:uid="{00000000-0005-0000-0000-0000024C0000}"/>
    <cellStyle name="Migliaia 54 3 2" xfId="4518" xr:uid="{00000000-0005-0000-0000-0000034C0000}"/>
    <cellStyle name="Migliaia 54 3 2 2" xfId="4519" xr:uid="{00000000-0005-0000-0000-0000044C0000}"/>
    <cellStyle name="Migliaia 54 3 2 2 2" xfId="4520" xr:uid="{00000000-0005-0000-0000-0000054C0000}"/>
    <cellStyle name="Migliaia 54 3 2 2 2 2" xfId="14865" xr:uid="{00000000-0005-0000-0000-0000064C0000}"/>
    <cellStyle name="Migliaia 54 3 2 2 2 2 2" xfId="20683" xr:uid="{00000000-0005-0000-0000-0000074C0000}"/>
    <cellStyle name="Migliaia 54 3 2 2 2 2 3" xfId="25985" xr:uid="{00000000-0005-0000-0000-0000084C0000}"/>
    <cellStyle name="Migliaia 54 3 2 2 2 3" xfId="18032" xr:uid="{00000000-0005-0000-0000-0000094C0000}"/>
    <cellStyle name="Migliaia 54 3 2 2 2 4" xfId="23334" xr:uid="{00000000-0005-0000-0000-00000A4C0000}"/>
    <cellStyle name="Migliaia 54 3 2 3" xfId="4521" xr:uid="{00000000-0005-0000-0000-00000B4C0000}"/>
    <cellStyle name="Migliaia 54 3 2 3 2" xfId="14866" xr:uid="{00000000-0005-0000-0000-00000C4C0000}"/>
    <cellStyle name="Migliaia 54 3 2 3 2 2" xfId="20684" xr:uid="{00000000-0005-0000-0000-00000D4C0000}"/>
    <cellStyle name="Migliaia 54 3 2 3 2 3" xfId="25986" xr:uid="{00000000-0005-0000-0000-00000E4C0000}"/>
    <cellStyle name="Migliaia 54 3 2 3 3" xfId="18033" xr:uid="{00000000-0005-0000-0000-00000F4C0000}"/>
    <cellStyle name="Migliaia 54 3 2 3 4" xfId="23335" xr:uid="{00000000-0005-0000-0000-0000104C0000}"/>
    <cellStyle name="Migliaia 54 3 2 4" xfId="4522" xr:uid="{00000000-0005-0000-0000-0000114C0000}"/>
    <cellStyle name="Migliaia 54 3 2 4 2" xfId="14867" xr:uid="{00000000-0005-0000-0000-0000124C0000}"/>
    <cellStyle name="Migliaia 54 3 2 4 2 2" xfId="20685" xr:uid="{00000000-0005-0000-0000-0000134C0000}"/>
    <cellStyle name="Migliaia 54 3 2 4 2 3" xfId="25987" xr:uid="{00000000-0005-0000-0000-0000144C0000}"/>
    <cellStyle name="Migliaia 54 3 2 4 3" xfId="18034" xr:uid="{00000000-0005-0000-0000-0000154C0000}"/>
    <cellStyle name="Migliaia 54 3 2 4 4" xfId="23336" xr:uid="{00000000-0005-0000-0000-0000164C0000}"/>
    <cellStyle name="Migliaia 54 3 2 5" xfId="4523" xr:uid="{00000000-0005-0000-0000-0000174C0000}"/>
    <cellStyle name="Migliaia 54 3 2 5 2" xfId="14868" xr:uid="{00000000-0005-0000-0000-0000184C0000}"/>
    <cellStyle name="Migliaia 54 3 2 5 2 2" xfId="20686" xr:uid="{00000000-0005-0000-0000-0000194C0000}"/>
    <cellStyle name="Migliaia 54 3 2 5 2 3" xfId="25988" xr:uid="{00000000-0005-0000-0000-00001A4C0000}"/>
    <cellStyle name="Migliaia 54 3 2 5 3" xfId="18035" xr:uid="{00000000-0005-0000-0000-00001B4C0000}"/>
    <cellStyle name="Migliaia 54 3 2 5 4" xfId="23337" xr:uid="{00000000-0005-0000-0000-00001C4C0000}"/>
    <cellStyle name="Migliaia 54 3 2 6" xfId="4524" xr:uid="{00000000-0005-0000-0000-00001D4C0000}"/>
    <cellStyle name="Migliaia 54 3 2 6 2" xfId="14869" xr:uid="{00000000-0005-0000-0000-00001E4C0000}"/>
    <cellStyle name="Migliaia 54 3 2 6 2 2" xfId="20687" xr:uid="{00000000-0005-0000-0000-00001F4C0000}"/>
    <cellStyle name="Migliaia 54 3 2 6 2 3" xfId="25989" xr:uid="{00000000-0005-0000-0000-0000204C0000}"/>
    <cellStyle name="Migliaia 54 3 2 6 3" xfId="18036" xr:uid="{00000000-0005-0000-0000-0000214C0000}"/>
    <cellStyle name="Migliaia 54 3 2 6 4" xfId="23338" xr:uid="{00000000-0005-0000-0000-0000224C0000}"/>
    <cellStyle name="Migliaia 54 3 3" xfId="4525" xr:uid="{00000000-0005-0000-0000-0000234C0000}"/>
    <cellStyle name="Migliaia 54 3 3 2" xfId="4526" xr:uid="{00000000-0005-0000-0000-0000244C0000}"/>
    <cellStyle name="Migliaia 54 3 3 2 2" xfId="14871" xr:uid="{00000000-0005-0000-0000-0000254C0000}"/>
    <cellStyle name="Migliaia 54 3 3 2 2 2" xfId="20689" xr:uid="{00000000-0005-0000-0000-0000264C0000}"/>
    <cellStyle name="Migliaia 54 3 3 2 2 3" xfId="25991" xr:uid="{00000000-0005-0000-0000-0000274C0000}"/>
    <cellStyle name="Migliaia 54 3 3 2 3" xfId="18038" xr:uid="{00000000-0005-0000-0000-0000284C0000}"/>
    <cellStyle name="Migliaia 54 3 3 2 4" xfId="23340" xr:uid="{00000000-0005-0000-0000-0000294C0000}"/>
    <cellStyle name="Migliaia 54 3 3 3" xfId="4527" xr:uid="{00000000-0005-0000-0000-00002A4C0000}"/>
    <cellStyle name="Migliaia 54 3 3 3 2" xfId="14872" xr:uid="{00000000-0005-0000-0000-00002B4C0000}"/>
    <cellStyle name="Migliaia 54 3 3 3 2 2" xfId="20690" xr:uid="{00000000-0005-0000-0000-00002C4C0000}"/>
    <cellStyle name="Migliaia 54 3 3 3 2 3" xfId="25992" xr:uid="{00000000-0005-0000-0000-00002D4C0000}"/>
    <cellStyle name="Migliaia 54 3 3 3 3" xfId="18039" xr:uid="{00000000-0005-0000-0000-00002E4C0000}"/>
    <cellStyle name="Migliaia 54 3 3 3 4" xfId="23341" xr:uid="{00000000-0005-0000-0000-00002F4C0000}"/>
    <cellStyle name="Migliaia 54 3 3 4" xfId="4528" xr:uid="{00000000-0005-0000-0000-0000304C0000}"/>
    <cellStyle name="Migliaia 54 3 3 4 2" xfId="14873" xr:uid="{00000000-0005-0000-0000-0000314C0000}"/>
    <cellStyle name="Migliaia 54 3 3 4 2 2" xfId="20691" xr:uid="{00000000-0005-0000-0000-0000324C0000}"/>
    <cellStyle name="Migliaia 54 3 3 4 2 3" xfId="25993" xr:uid="{00000000-0005-0000-0000-0000334C0000}"/>
    <cellStyle name="Migliaia 54 3 3 4 3" xfId="18040" xr:uid="{00000000-0005-0000-0000-0000344C0000}"/>
    <cellStyle name="Migliaia 54 3 3 4 4" xfId="23342" xr:uid="{00000000-0005-0000-0000-0000354C0000}"/>
    <cellStyle name="Migliaia 54 3 3 5" xfId="4529" xr:uid="{00000000-0005-0000-0000-0000364C0000}"/>
    <cellStyle name="Migliaia 54 3 3 5 2" xfId="14874" xr:uid="{00000000-0005-0000-0000-0000374C0000}"/>
    <cellStyle name="Migliaia 54 3 3 5 2 2" xfId="20692" xr:uid="{00000000-0005-0000-0000-0000384C0000}"/>
    <cellStyle name="Migliaia 54 3 3 5 2 3" xfId="25994" xr:uid="{00000000-0005-0000-0000-0000394C0000}"/>
    <cellStyle name="Migliaia 54 3 3 5 3" xfId="18041" xr:uid="{00000000-0005-0000-0000-00003A4C0000}"/>
    <cellStyle name="Migliaia 54 3 3 5 4" xfId="23343" xr:uid="{00000000-0005-0000-0000-00003B4C0000}"/>
    <cellStyle name="Migliaia 54 3 3 6" xfId="14870" xr:uid="{00000000-0005-0000-0000-00003C4C0000}"/>
    <cellStyle name="Migliaia 54 3 3 6 2" xfId="20688" xr:uid="{00000000-0005-0000-0000-00003D4C0000}"/>
    <cellStyle name="Migliaia 54 3 3 6 3" xfId="25990" xr:uid="{00000000-0005-0000-0000-00003E4C0000}"/>
    <cellStyle name="Migliaia 54 3 3 7" xfId="18037" xr:uid="{00000000-0005-0000-0000-00003F4C0000}"/>
    <cellStyle name="Migliaia 54 3 3 8" xfId="23339" xr:uid="{00000000-0005-0000-0000-0000404C0000}"/>
    <cellStyle name="Migliaia 54 3 4" xfId="4530" xr:uid="{00000000-0005-0000-0000-0000414C0000}"/>
    <cellStyle name="Migliaia 54 3 4 2" xfId="12338" xr:uid="{00000000-0005-0000-0000-0000424C0000}"/>
    <cellStyle name="Migliaia 54 3 4 3" xfId="12339" xr:uid="{00000000-0005-0000-0000-0000434C0000}"/>
    <cellStyle name="Migliaia 54 3 4 3 2" xfId="15805" xr:uid="{00000000-0005-0000-0000-0000444C0000}"/>
    <cellStyle name="Migliaia 54 3 4 3 2 2" xfId="21151" xr:uid="{00000000-0005-0000-0000-0000454C0000}"/>
    <cellStyle name="Migliaia 54 3 4 3 2 3" xfId="26453" xr:uid="{00000000-0005-0000-0000-0000464C0000}"/>
    <cellStyle name="Migliaia 54 3 4 3 3" xfId="18500" xr:uid="{00000000-0005-0000-0000-0000474C0000}"/>
    <cellStyle name="Migliaia 54 3 4 3 4" xfId="23802" xr:uid="{00000000-0005-0000-0000-0000484C0000}"/>
    <cellStyle name="Migliaia 54 3 4 4" xfId="14875" xr:uid="{00000000-0005-0000-0000-0000494C0000}"/>
    <cellStyle name="Migliaia 54 3 4 4 2" xfId="20693" xr:uid="{00000000-0005-0000-0000-00004A4C0000}"/>
    <cellStyle name="Migliaia 54 3 4 4 3" xfId="25995" xr:uid="{00000000-0005-0000-0000-00004B4C0000}"/>
    <cellStyle name="Migliaia 54 3 4 5" xfId="18042" xr:uid="{00000000-0005-0000-0000-00004C4C0000}"/>
    <cellStyle name="Migliaia 54 3 4 6" xfId="23344" xr:uid="{00000000-0005-0000-0000-00004D4C0000}"/>
    <cellStyle name="Migliaia 54 3 5" xfId="4531" xr:uid="{00000000-0005-0000-0000-00004E4C0000}"/>
    <cellStyle name="Migliaia 54 3 5 2" xfId="12340" xr:uid="{00000000-0005-0000-0000-00004F4C0000}"/>
    <cellStyle name="Migliaia 54 3 5 2 2" xfId="15806" xr:uid="{00000000-0005-0000-0000-0000504C0000}"/>
    <cellStyle name="Migliaia 54 3 5 2 2 2" xfId="21152" xr:uid="{00000000-0005-0000-0000-0000514C0000}"/>
    <cellStyle name="Migliaia 54 3 5 2 2 3" xfId="26454" xr:uid="{00000000-0005-0000-0000-0000524C0000}"/>
    <cellStyle name="Migliaia 54 3 5 2 3" xfId="18501" xr:uid="{00000000-0005-0000-0000-0000534C0000}"/>
    <cellStyle name="Migliaia 54 3 5 2 4" xfId="23803" xr:uid="{00000000-0005-0000-0000-0000544C0000}"/>
    <cellStyle name="Migliaia 54 3 5 3" xfId="14876" xr:uid="{00000000-0005-0000-0000-0000554C0000}"/>
    <cellStyle name="Migliaia 54 3 5 3 2" xfId="20694" xr:uid="{00000000-0005-0000-0000-0000564C0000}"/>
    <cellStyle name="Migliaia 54 3 5 3 3" xfId="25996" xr:uid="{00000000-0005-0000-0000-0000574C0000}"/>
    <cellStyle name="Migliaia 54 3 5 4" xfId="18043" xr:uid="{00000000-0005-0000-0000-0000584C0000}"/>
    <cellStyle name="Migliaia 54 3 5 5" xfId="23345" xr:uid="{00000000-0005-0000-0000-0000594C0000}"/>
    <cellStyle name="Migliaia 54 3 6" xfId="4532" xr:uid="{00000000-0005-0000-0000-00005A4C0000}"/>
    <cellStyle name="Migliaia 54 3 6 2" xfId="14877" xr:uid="{00000000-0005-0000-0000-00005B4C0000}"/>
    <cellStyle name="Migliaia 54 3 6 2 2" xfId="20695" xr:uid="{00000000-0005-0000-0000-00005C4C0000}"/>
    <cellStyle name="Migliaia 54 3 6 2 3" xfId="25997" xr:uid="{00000000-0005-0000-0000-00005D4C0000}"/>
    <cellStyle name="Migliaia 54 3 6 3" xfId="18044" xr:uid="{00000000-0005-0000-0000-00005E4C0000}"/>
    <cellStyle name="Migliaia 54 3 6 4" xfId="23346" xr:uid="{00000000-0005-0000-0000-00005F4C0000}"/>
    <cellStyle name="Migliaia 54 3 7" xfId="4533" xr:uid="{00000000-0005-0000-0000-0000604C0000}"/>
    <cellStyle name="Migliaia 54 3 7 2" xfId="14878" xr:uid="{00000000-0005-0000-0000-0000614C0000}"/>
    <cellStyle name="Migliaia 54 3 7 2 2" xfId="20696" xr:uid="{00000000-0005-0000-0000-0000624C0000}"/>
    <cellStyle name="Migliaia 54 3 7 2 3" xfId="25998" xr:uid="{00000000-0005-0000-0000-0000634C0000}"/>
    <cellStyle name="Migliaia 54 3 7 3" xfId="18045" xr:uid="{00000000-0005-0000-0000-0000644C0000}"/>
    <cellStyle name="Migliaia 54 3 7 4" xfId="23347" xr:uid="{00000000-0005-0000-0000-0000654C0000}"/>
    <cellStyle name="Migliaia 54 3 8" xfId="4534" xr:uid="{00000000-0005-0000-0000-0000664C0000}"/>
    <cellStyle name="Migliaia 54 3 8 2" xfId="14879" xr:uid="{00000000-0005-0000-0000-0000674C0000}"/>
    <cellStyle name="Migliaia 54 3 8 2 2" xfId="20697" xr:uid="{00000000-0005-0000-0000-0000684C0000}"/>
    <cellStyle name="Migliaia 54 3 8 2 3" xfId="25999" xr:uid="{00000000-0005-0000-0000-0000694C0000}"/>
    <cellStyle name="Migliaia 54 3 8 3" xfId="18046" xr:uid="{00000000-0005-0000-0000-00006A4C0000}"/>
    <cellStyle name="Migliaia 54 3 8 4" xfId="23348" xr:uid="{00000000-0005-0000-0000-00006B4C0000}"/>
    <cellStyle name="Migliaia 54 4" xfId="4535" xr:uid="{00000000-0005-0000-0000-00006C4C0000}"/>
    <cellStyle name="Migliaia 54 4 2" xfId="4536" xr:uid="{00000000-0005-0000-0000-00006D4C0000}"/>
    <cellStyle name="Migliaia 54 4 2 2" xfId="4537" xr:uid="{00000000-0005-0000-0000-00006E4C0000}"/>
    <cellStyle name="Migliaia 54 4 2 2 2" xfId="14880" xr:uid="{00000000-0005-0000-0000-00006F4C0000}"/>
    <cellStyle name="Migliaia 54 4 2 2 2 2" xfId="20698" xr:uid="{00000000-0005-0000-0000-0000704C0000}"/>
    <cellStyle name="Migliaia 54 4 2 2 2 3" xfId="26000" xr:uid="{00000000-0005-0000-0000-0000714C0000}"/>
    <cellStyle name="Migliaia 54 4 2 2 3" xfId="18047" xr:uid="{00000000-0005-0000-0000-0000724C0000}"/>
    <cellStyle name="Migliaia 54 4 2 2 4" xfId="23349" xr:uid="{00000000-0005-0000-0000-0000734C0000}"/>
    <cellStyle name="Migliaia 54 4 2 3" xfId="4538" xr:uid="{00000000-0005-0000-0000-0000744C0000}"/>
    <cellStyle name="Migliaia 54 4 2 3 2" xfId="14881" xr:uid="{00000000-0005-0000-0000-0000754C0000}"/>
    <cellStyle name="Migliaia 54 4 2 3 2 2" xfId="20699" xr:uid="{00000000-0005-0000-0000-0000764C0000}"/>
    <cellStyle name="Migliaia 54 4 2 3 2 3" xfId="26001" xr:uid="{00000000-0005-0000-0000-0000774C0000}"/>
    <cellStyle name="Migliaia 54 4 2 3 3" xfId="18048" xr:uid="{00000000-0005-0000-0000-0000784C0000}"/>
    <cellStyle name="Migliaia 54 4 2 3 4" xfId="23350" xr:uid="{00000000-0005-0000-0000-0000794C0000}"/>
    <cellStyle name="Migliaia 54 4 3" xfId="4539" xr:uid="{00000000-0005-0000-0000-00007A4C0000}"/>
    <cellStyle name="Migliaia 54 4 3 2" xfId="14882" xr:uid="{00000000-0005-0000-0000-00007B4C0000}"/>
    <cellStyle name="Migliaia 54 4 3 2 2" xfId="20700" xr:uid="{00000000-0005-0000-0000-00007C4C0000}"/>
    <cellStyle name="Migliaia 54 4 3 2 3" xfId="26002" xr:uid="{00000000-0005-0000-0000-00007D4C0000}"/>
    <cellStyle name="Migliaia 54 4 3 3" xfId="18049" xr:uid="{00000000-0005-0000-0000-00007E4C0000}"/>
    <cellStyle name="Migliaia 54 4 3 4" xfId="23351" xr:uid="{00000000-0005-0000-0000-00007F4C0000}"/>
    <cellStyle name="Migliaia 54 4 4" xfId="4540" xr:uid="{00000000-0005-0000-0000-0000804C0000}"/>
    <cellStyle name="Migliaia 54 4 4 2" xfId="14883" xr:uid="{00000000-0005-0000-0000-0000814C0000}"/>
    <cellStyle name="Migliaia 54 4 4 2 2" xfId="20701" xr:uid="{00000000-0005-0000-0000-0000824C0000}"/>
    <cellStyle name="Migliaia 54 4 4 2 3" xfId="26003" xr:uid="{00000000-0005-0000-0000-0000834C0000}"/>
    <cellStyle name="Migliaia 54 4 4 3" xfId="18050" xr:uid="{00000000-0005-0000-0000-0000844C0000}"/>
    <cellStyle name="Migliaia 54 4 4 4" xfId="23352" xr:uid="{00000000-0005-0000-0000-0000854C0000}"/>
    <cellStyle name="Migliaia 54 4 5" xfId="4541" xr:uid="{00000000-0005-0000-0000-0000864C0000}"/>
    <cellStyle name="Migliaia 54 4 5 2" xfId="14884" xr:uid="{00000000-0005-0000-0000-0000874C0000}"/>
    <cellStyle name="Migliaia 54 4 5 2 2" xfId="20702" xr:uid="{00000000-0005-0000-0000-0000884C0000}"/>
    <cellStyle name="Migliaia 54 4 5 2 3" xfId="26004" xr:uid="{00000000-0005-0000-0000-0000894C0000}"/>
    <cellStyle name="Migliaia 54 4 5 3" xfId="18051" xr:uid="{00000000-0005-0000-0000-00008A4C0000}"/>
    <cellStyle name="Migliaia 54 4 5 4" xfId="23353" xr:uid="{00000000-0005-0000-0000-00008B4C0000}"/>
    <cellStyle name="Migliaia 54 4 6" xfId="4542" xr:uid="{00000000-0005-0000-0000-00008C4C0000}"/>
    <cellStyle name="Migliaia 54 4 6 2" xfId="14885" xr:uid="{00000000-0005-0000-0000-00008D4C0000}"/>
    <cellStyle name="Migliaia 54 4 6 2 2" xfId="20703" xr:uid="{00000000-0005-0000-0000-00008E4C0000}"/>
    <cellStyle name="Migliaia 54 4 6 2 3" xfId="26005" xr:uid="{00000000-0005-0000-0000-00008F4C0000}"/>
    <cellStyle name="Migliaia 54 4 6 3" xfId="18052" xr:uid="{00000000-0005-0000-0000-0000904C0000}"/>
    <cellStyle name="Migliaia 54 4 6 4" xfId="23354" xr:uid="{00000000-0005-0000-0000-0000914C0000}"/>
    <cellStyle name="Migliaia 54 4 7" xfId="4543" xr:uid="{00000000-0005-0000-0000-0000924C0000}"/>
    <cellStyle name="Migliaia 54 4 7 2" xfId="14886" xr:uid="{00000000-0005-0000-0000-0000934C0000}"/>
    <cellStyle name="Migliaia 54 4 7 2 2" xfId="20704" xr:uid="{00000000-0005-0000-0000-0000944C0000}"/>
    <cellStyle name="Migliaia 54 4 7 2 3" xfId="26006" xr:uid="{00000000-0005-0000-0000-0000954C0000}"/>
    <cellStyle name="Migliaia 54 4 7 3" xfId="18053" xr:uid="{00000000-0005-0000-0000-0000964C0000}"/>
    <cellStyle name="Migliaia 54 4 7 4" xfId="23355" xr:uid="{00000000-0005-0000-0000-0000974C0000}"/>
    <cellStyle name="Migliaia 54 5" xfId="4544" xr:uid="{00000000-0005-0000-0000-0000984C0000}"/>
    <cellStyle name="Migliaia 54 5 2" xfId="4545" xr:uid="{00000000-0005-0000-0000-0000994C0000}"/>
    <cellStyle name="Migliaia 54 5 2 2" xfId="14887" xr:uid="{00000000-0005-0000-0000-00009A4C0000}"/>
    <cellStyle name="Migliaia 54 5 2 2 2" xfId="20705" xr:uid="{00000000-0005-0000-0000-00009B4C0000}"/>
    <cellStyle name="Migliaia 54 5 2 2 3" xfId="26007" xr:uid="{00000000-0005-0000-0000-00009C4C0000}"/>
    <cellStyle name="Migliaia 54 5 2 3" xfId="18054" xr:uid="{00000000-0005-0000-0000-00009D4C0000}"/>
    <cellStyle name="Migliaia 54 5 2 4" xfId="23356" xr:uid="{00000000-0005-0000-0000-00009E4C0000}"/>
    <cellStyle name="Migliaia 54 5 3" xfId="4546" xr:uid="{00000000-0005-0000-0000-00009F4C0000}"/>
    <cellStyle name="Migliaia 54 5 3 2" xfId="14888" xr:uid="{00000000-0005-0000-0000-0000A04C0000}"/>
    <cellStyle name="Migliaia 54 5 3 2 2" xfId="20706" xr:uid="{00000000-0005-0000-0000-0000A14C0000}"/>
    <cellStyle name="Migliaia 54 5 3 2 3" xfId="26008" xr:uid="{00000000-0005-0000-0000-0000A24C0000}"/>
    <cellStyle name="Migliaia 54 5 3 3" xfId="18055" xr:uid="{00000000-0005-0000-0000-0000A34C0000}"/>
    <cellStyle name="Migliaia 54 5 3 4" xfId="23357" xr:uid="{00000000-0005-0000-0000-0000A44C0000}"/>
    <cellStyle name="Migliaia 54 5 4" xfId="4547" xr:uid="{00000000-0005-0000-0000-0000A54C0000}"/>
    <cellStyle name="Migliaia 54 5 4 2" xfId="14889" xr:uid="{00000000-0005-0000-0000-0000A64C0000}"/>
    <cellStyle name="Migliaia 54 5 4 2 2" xfId="20707" xr:uid="{00000000-0005-0000-0000-0000A74C0000}"/>
    <cellStyle name="Migliaia 54 5 4 2 3" xfId="26009" xr:uid="{00000000-0005-0000-0000-0000A84C0000}"/>
    <cellStyle name="Migliaia 54 5 4 3" xfId="18056" xr:uid="{00000000-0005-0000-0000-0000A94C0000}"/>
    <cellStyle name="Migliaia 54 5 4 4" xfId="23358" xr:uid="{00000000-0005-0000-0000-0000AA4C0000}"/>
    <cellStyle name="Migliaia 54 5 5" xfId="4548" xr:uid="{00000000-0005-0000-0000-0000AB4C0000}"/>
    <cellStyle name="Migliaia 54 5 5 2" xfId="14890" xr:uid="{00000000-0005-0000-0000-0000AC4C0000}"/>
    <cellStyle name="Migliaia 54 5 5 2 2" xfId="20708" xr:uid="{00000000-0005-0000-0000-0000AD4C0000}"/>
    <cellStyle name="Migliaia 54 5 5 2 3" xfId="26010" xr:uid="{00000000-0005-0000-0000-0000AE4C0000}"/>
    <cellStyle name="Migliaia 54 5 5 3" xfId="18057" xr:uid="{00000000-0005-0000-0000-0000AF4C0000}"/>
    <cellStyle name="Migliaia 54 5 5 4" xfId="23359" xr:uid="{00000000-0005-0000-0000-0000B04C0000}"/>
    <cellStyle name="Migliaia 54 5 6" xfId="4549" xr:uid="{00000000-0005-0000-0000-0000B14C0000}"/>
    <cellStyle name="Migliaia 54 5 6 2" xfId="14891" xr:uid="{00000000-0005-0000-0000-0000B24C0000}"/>
    <cellStyle name="Migliaia 54 5 6 2 2" xfId="20709" xr:uid="{00000000-0005-0000-0000-0000B34C0000}"/>
    <cellStyle name="Migliaia 54 5 6 2 3" xfId="26011" xr:uid="{00000000-0005-0000-0000-0000B44C0000}"/>
    <cellStyle name="Migliaia 54 5 6 3" xfId="18058" xr:uid="{00000000-0005-0000-0000-0000B54C0000}"/>
    <cellStyle name="Migliaia 54 5 6 4" xfId="23360" xr:uid="{00000000-0005-0000-0000-0000B64C0000}"/>
    <cellStyle name="Migliaia 54 6" xfId="4550" xr:uid="{00000000-0005-0000-0000-0000B74C0000}"/>
    <cellStyle name="Migliaia 54 6 2" xfId="12341" xr:uid="{00000000-0005-0000-0000-0000B84C0000}"/>
    <cellStyle name="Migliaia 54 6 3" xfId="12342" xr:uid="{00000000-0005-0000-0000-0000B94C0000}"/>
    <cellStyle name="Migliaia 54 6 3 2" xfId="15807" xr:uid="{00000000-0005-0000-0000-0000BA4C0000}"/>
    <cellStyle name="Migliaia 54 6 3 2 2" xfId="21153" xr:uid="{00000000-0005-0000-0000-0000BB4C0000}"/>
    <cellStyle name="Migliaia 54 6 3 2 3" xfId="26455" xr:uid="{00000000-0005-0000-0000-0000BC4C0000}"/>
    <cellStyle name="Migliaia 54 6 3 3" xfId="18502" xr:uid="{00000000-0005-0000-0000-0000BD4C0000}"/>
    <cellStyle name="Migliaia 54 6 3 4" xfId="23804" xr:uid="{00000000-0005-0000-0000-0000BE4C0000}"/>
    <cellStyle name="Migliaia 54 6 4" xfId="14892" xr:uid="{00000000-0005-0000-0000-0000BF4C0000}"/>
    <cellStyle name="Migliaia 54 6 4 2" xfId="20710" xr:uid="{00000000-0005-0000-0000-0000C04C0000}"/>
    <cellStyle name="Migliaia 54 6 4 3" xfId="26012" xr:uid="{00000000-0005-0000-0000-0000C14C0000}"/>
    <cellStyle name="Migliaia 54 6 5" xfId="18059" xr:uid="{00000000-0005-0000-0000-0000C24C0000}"/>
    <cellStyle name="Migliaia 54 6 6" xfId="23361" xr:uid="{00000000-0005-0000-0000-0000C34C0000}"/>
    <cellStyle name="Migliaia 54 7" xfId="4551" xr:uid="{00000000-0005-0000-0000-0000C44C0000}"/>
    <cellStyle name="Migliaia 54 7 2" xfId="12343" xr:uid="{00000000-0005-0000-0000-0000C54C0000}"/>
    <cellStyle name="Migliaia 54 7 2 2" xfId="15808" xr:uid="{00000000-0005-0000-0000-0000C64C0000}"/>
    <cellStyle name="Migliaia 54 7 2 2 2" xfId="21154" xr:uid="{00000000-0005-0000-0000-0000C74C0000}"/>
    <cellStyle name="Migliaia 54 7 2 2 3" xfId="26456" xr:uid="{00000000-0005-0000-0000-0000C84C0000}"/>
    <cellStyle name="Migliaia 54 7 2 3" xfId="18503" xr:uid="{00000000-0005-0000-0000-0000C94C0000}"/>
    <cellStyle name="Migliaia 54 7 2 4" xfId="23805" xr:uid="{00000000-0005-0000-0000-0000CA4C0000}"/>
    <cellStyle name="Migliaia 54 7 3" xfId="14893" xr:uid="{00000000-0005-0000-0000-0000CB4C0000}"/>
    <cellStyle name="Migliaia 54 7 3 2" xfId="20711" xr:uid="{00000000-0005-0000-0000-0000CC4C0000}"/>
    <cellStyle name="Migliaia 54 7 3 3" xfId="26013" xr:uid="{00000000-0005-0000-0000-0000CD4C0000}"/>
    <cellStyle name="Migliaia 54 7 4" xfId="18060" xr:uid="{00000000-0005-0000-0000-0000CE4C0000}"/>
    <cellStyle name="Migliaia 54 7 5" xfId="23362" xr:uid="{00000000-0005-0000-0000-0000CF4C0000}"/>
    <cellStyle name="Migliaia 54 8" xfId="4552" xr:uid="{00000000-0005-0000-0000-0000D04C0000}"/>
    <cellStyle name="Migliaia 54 8 2" xfId="12344" xr:uid="{00000000-0005-0000-0000-0000D14C0000}"/>
    <cellStyle name="Migliaia 54 8 2 2" xfId="15809" xr:uid="{00000000-0005-0000-0000-0000D24C0000}"/>
    <cellStyle name="Migliaia 54 8 2 2 2" xfId="21155" xr:uid="{00000000-0005-0000-0000-0000D34C0000}"/>
    <cellStyle name="Migliaia 54 8 2 2 3" xfId="26457" xr:uid="{00000000-0005-0000-0000-0000D44C0000}"/>
    <cellStyle name="Migliaia 54 8 2 3" xfId="18504" xr:uid="{00000000-0005-0000-0000-0000D54C0000}"/>
    <cellStyle name="Migliaia 54 8 2 4" xfId="23806" xr:uid="{00000000-0005-0000-0000-0000D64C0000}"/>
    <cellStyle name="Migliaia 54 8 3" xfId="14894" xr:uid="{00000000-0005-0000-0000-0000D74C0000}"/>
    <cellStyle name="Migliaia 54 8 3 2" xfId="20712" xr:uid="{00000000-0005-0000-0000-0000D84C0000}"/>
    <cellStyle name="Migliaia 54 8 3 3" xfId="26014" xr:uid="{00000000-0005-0000-0000-0000D94C0000}"/>
    <cellStyle name="Migliaia 54 8 4" xfId="18061" xr:uid="{00000000-0005-0000-0000-0000DA4C0000}"/>
    <cellStyle name="Migliaia 54 8 5" xfId="23363" xr:uid="{00000000-0005-0000-0000-0000DB4C0000}"/>
    <cellStyle name="Migliaia 54 9" xfId="4553" xr:uid="{00000000-0005-0000-0000-0000DC4C0000}"/>
    <cellStyle name="Migliaia 54 9 2" xfId="14895" xr:uid="{00000000-0005-0000-0000-0000DD4C0000}"/>
    <cellStyle name="Migliaia 54 9 2 2" xfId="20713" xr:uid="{00000000-0005-0000-0000-0000DE4C0000}"/>
    <cellStyle name="Migliaia 54 9 2 3" xfId="26015" xr:uid="{00000000-0005-0000-0000-0000DF4C0000}"/>
    <cellStyle name="Migliaia 54 9 3" xfId="18062" xr:uid="{00000000-0005-0000-0000-0000E04C0000}"/>
    <cellStyle name="Migliaia 54 9 4" xfId="23364" xr:uid="{00000000-0005-0000-0000-0000E14C0000}"/>
    <cellStyle name="Migliaia 55" xfId="350" xr:uid="{00000000-0005-0000-0000-0000E24C0000}"/>
    <cellStyle name="Migliaia 55 10" xfId="14896" xr:uid="{00000000-0005-0000-0000-0000E34C0000}"/>
    <cellStyle name="Migliaia 55 10 2" xfId="20714" xr:uid="{00000000-0005-0000-0000-0000E44C0000}"/>
    <cellStyle name="Migliaia 55 10 3" xfId="26016" xr:uid="{00000000-0005-0000-0000-0000E54C0000}"/>
    <cellStyle name="Migliaia 55 11" xfId="18063" xr:uid="{00000000-0005-0000-0000-0000E64C0000}"/>
    <cellStyle name="Migliaia 55 12" xfId="23365" xr:uid="{00000000-0005-0000-0000-0000E74C0000}"/>
    <cellStyle name="Migliaia 55 13" xfId="4554" xr:uid="{00000000-0005-0000-0000-0000E84C0000}"/>
    <cellStyle name="Migliaia 55 2" xfId="351" xr:uid="{00000000-0005-0000-0000-0000E94C0000}"/>
    <cellStyle name="Migliaia 55 2 2" xfId="4556" xr:uid="{00000000-0005-0000-0000-0000EA4C0000}"/>
    <cellStyle name="Migliaia 55 2 2 2" xfId="4557" xr:uid="{00000000-0005-0000-0000-0000EB4C0000}"/>
    <cellStyle name="Migliaia 55 2 2 2 2" xfId="14897" xr:uid="{00000000-0005-0000-0000-0000EC4C0000}"/>
    <cellStyle name="Migliaia 55 2 2 2 2 2" xfId="20715" xr:uid="{00000000-0005-0000-0000-0000ED4C0000}"/>
    <cellStyle name="Migliaia 55 2 2 2 2 3" xfId="26017" xr:uid="{00000000-0005-0000-0000-0000EE4C0000}"/>
    <cellStyle name="Migliaia 55 2 2 2 3" xfId="18064" xr:uid="{00000000-0005-0000-0000-0000EF4C0000}"/>
    <cellStyle name="Migliaia 55 2 2 2 4" xfId="23366" xr:uid="{00000000-0005-0000-0000-0000F04C0000}"/>
    <cellStyle name="Migliaia 55 2 2 3" xfId="12345" xr:uid="{00000000-0005-0000-0000-0000F14C0000}"/>
    <cellStyle name="Migliaia 55 2 2 3 2" xfId="15810" xr:uid="{00000000-0005-0000-0000-0000F24C0000}"/>
    <cellStyle name="Migliaia 55 2 2 3 2 2" xfId="21156" xr:uid="{00000000-0005-0000-0000-0000F34C0000}"/>
    <cellStyle name="Migliaia 55 2 2 3 2 3" xfId="26458" xr:uid="{00000000-0005-0000-0000-0000F44C0000}"/>
    <cellStyle name="Migliaia 55 2 2 3 3" xfId="18505" xr:uid="{00000000-0005-0000-0000-0000F54C0000}"/>
    <cellStyle name="Migliaia 55 2 2 3 4" xfId="23807" xr:uid="{00000000-0005-0000-0000-0000F64C0000}"/>
    <cellStyle name="Migliaia 55 2 3" xfId="4558" xr:uid="{00000000-0005-0000-0000-0000F74C0000}"/>
    <cellStyle name="Migliaia 55 2 3 2" xfId="12346" xr:uid="{00000000-0005-0000-0000-0000F84C0000}"/>
    <cellStyle name="Migliaia 55 2 3 2 2" xfId="15811" xr:uid="{00000000-0005-0000-0000-0000F94C0000}"/>
    <cellStyle name="Migliaia 55 2 3 2 2 2" xfId="21157" xr:uid="{00000000-0005-0000-0000-0000FA4C0000}"/>
    <cellStyle name="Migliaia 55 2 3 2 2 3" xfId="26459" xr:uid="{00000000-0005-0000-0000-0000FB4C0000}"/>
    <cellStyle name="Migliaia 55 2 3 2 3" xfId="18506" xr:uid="{00000000-0005-0000-0000-0000FC4C0000}"/>
    <cellStyle name="Migliaia 55 2 3 2 4" xfId="23808" xr:uid="{00000000-0005-0000-0000-0000FD4C0000}"/>
    <cellStyle name="Migliaia 55 2 3 3" xfId="14898" xr:uid="{00000000-0005-0000-0000-0000FE4C0000}"/>
    <cellStyle name="Migliaia 55 2 3 3 2" xfId="20716" xr:uid="{00000000-0005-0000-0000-0000FF4C0000}"/>
    <cellStyle name="Migliaia 55 2 3 3 3" xfId="26018" xr:uid="{00000000-0005-0000-0000-0000004D0000}"/>
    <cellStyle name="Migliaia 55 2 3 4" xfId="18065" xr:uid="{00000000-0005-0000-0000-0000014D0000}"/>
    <cellStyle name="Migliaia 55 2 3 5" xfId="23367" xr:uid="{00000000-0005-0000-0000-0000024D0000}"/>
    <cellStyle name="Migliaia 55 2 4" xfId="4559" xr:uid="{00000000-0005-0000-0000-0000034D0000}"/>
    <cellStyle name="Migliaia 55 2 4 2" xfId="14899" xr:uid="{00000000-0005-0000-0000-0000044D0000}"/>
    <cellStyle name="Migliaia 55 2 4 2 2" xfId="20717" xr:uid="{00000000-0005-0000-0000-0000054D0000}"/>
    <cellStyle name="Migliaia 55 2 4 2 3" xfId="26019" xr:uid="{00000000-0005-0000-0000-0000064D0000}"/>
    <cellStyle name="Migliaia 55 2 4 3" xfId="18066" xr:uid="{00000000-0005-0000-0000-0000074D0000}"/>
    <cellStyle name="Migliaia 55 2 4 4" xfId="23368" xr:uid="{00000000-0005-0000-0000-0000084D0000}"/>
    <cellStyle name="Migliaia 55 2 5" xfId="4560" xr:uid="{00000000-0005-0000-0000-0000094D0000}"/>
    <cellStyle name="Migliaia 55 2 5 2" xfId="14900" xr:uid="{00000000-0005-0000-0000-00000A4D0000}"/>
    <cellStyle name="Migliaia 55 2 5 2 2" xfId="20718" xr:uid="{00000000-0005-0000-0000-00000B4D0000}"/>
    <cellStyle name="Migliaia 55 2 5 2 3" xfId="26020" xr:uid="{00000000-0005-0000-0000-00000C4D0000}"/>
    <cellStyle name="Migliaia 55 2 5 3" xfId="18067" xr:uid="{00000000-0005-0000-0000-00000D4D0000}"/>
    <cellStyle name="Migliaia 55 2 5 4" xfId="23369" xr:uid="{00000000-0005-0000-0000-00000E4D0000}"/>
    <cellStyle name="Migliaia 55 2 6" xfId="4561" xr:uid="{00000000-0005-0000-0000-00000F4D0000}"/>
    <cellStyle name="Migliaia 55 2 6 2" xfId="14901" xr:uid="{00000000-0005-0000-0000-0000104D0000}"/>
    <cellStyle name="Migliaia 55 2 6 2 2" xfId="20719" xr:uid="{00000000-0005-0000-0000-0000114D0000}"/>
    <cellStyle name="Migliaia 55 2 6 2 3" xfId="26021" xr:uid="{00000000-0005-0000-0000-0000124D0000}"/>
    <cellStyle name="Migliaia 55 2 6 3" xfId="18068" xr:uid="{00000000-0005-0000-0000-0000134D0000}"/>
    <cellStyle name="Migliaia 55 2 6 4" xfId="23370" xr:uid="{00000000-0005-0000-0000-0000144D0000}"/>
    <cellStyle name="Migliaia 55 2 7" xfId="4555" xr:uid="{00000000-0005-0000-0000-0000154D0000}"/>
    <cellStyle name="Migliaia 55 3" xfId="4562" xr:uid="{00000000-0005-0000-0000-0000164D0000}"/>
    <cellStyle name="Migliaia 55 3 2" xfId="4563" xr:uid="{00000000-0005-0000-0000-0000174D0000}"/>
    <cellStyle name="Migliaia 55 3 2 2" xfId="4564" xr:uid="{00000000-0005-0000-0000-0000184D0000}"/>
    <cellStyle name="Migliaia 55 3 2 2 2" xfId="4565" xr:uid="{00000000-0005-0000-0000-0000194D0000}"/>
    <cellStyle name="Migliaia 55 3 2 2 2 2" xfId="14902" xr:uid="{00000000-0005-0000-0000-00001A4D0000}"/>
    <cellStyle name="Migliaia 55 3 2 2 2 2 2" xfId="20720" xr:uid="{00000000-0005-0000-0000-00001B4D0000}"/>
    <cellStyle name="Migliaia 55 3 2 2 2 2 3" xfId="26022" xr:uid="{00000000-0005-0000-0000-00001C4D0000}"/>
    <cellStyle name="Migliaia 55 3 2 2 2 3" xfId="18069" xr:uid="{00000000-0005-0000-0000-00001D4D0000}"/>
    <cellStyle name="Migliaia 55 3 2 2 2 4" xfId="23371" xr:uid="{00000000-0005-0000-0000-00001E4D0000}"/>
    <cellStyle name="Migliaia 55 3 2 3" xfId="4566" xr:uid="{00000000-0005-0000-0000-00001F4D0000}"/>
    <cellStyle name="Migliaia 55 3 2 3 2" xfId="14903" xr:uid="{00000000-0005-0000-0000-0000204D0000}"/>
    <cellStyle name="Migliaia 55 3 2 3 2 2" xfId="20721" xr:uid="{00000000-0005-0000-0000-0000214D0000}"/>
    <cellStyle name="Migliaia 55 3 2 3 2 3" xfId="26023" xr:uid="{00000000-0005-0000-0000-0000224D0000}"/>
    <cellStyle name="Migliaia 55 3 2 3 3" xfId="18070" xr:uid="{00000000-0005-0000-0000-0000234D0000}"/>
    <cellStyle name="Migliaia 55 3 2 3 4" xfId="23372" xr:uid="{00000000-0005-0000-0000-0000244D0000}"/>
    <cellStyle name="Migliaia 55 3 2 4" xfId="4567" xr:uid="{00000000-0005-0000-0000-0000254D0000}"/>
    <cellStyle name="Migliaia 55 3 2 4 2" xfId="14904" xr:uid="{00000000-0005-0000-0000-0000264D0000}"/>
    <cellStyle name="Migliaia 55 3 2 4 2 2" xfId="20722" xr:uid="{00000000-0005-0000-0000-0000274D0000}"/>
    <cellStyle name="Migliaia 55 3 2 4 2 3" xfId="26024" xr:uid="{00000000-0005-0000-0000-0000284D0000}"/>
    <cellStyle name="Migliaia 55 3 2 4 3" xfId="18071" xr:uid="{00000000-0005-0000-0000-0000294D0000}"/>
    <cellStyle name="Migliaia 55 3 2 4 4" xfId="23373" xr:uid="{00000000-0005-0000-0000-00002A4D0000}"/>
    <cellStyle name="Migliaia 55 3 2 5" xfId="4568" xr:uid="{00000000-0005-0000-0000-00002B4D0000}"/>
    <cellStyle name="Migliaia 55 3 2 5 2" xfId="14905" xr:uid="{00000000-0005-0000-0000-00002C4D0000}"/>
    <cellStyle name="Migliaia 55 3 2 5 2 2" xfId="20723" xr:uid="{00000000-0005-0000-0000-00002D4D0000}"/>
    <cellStyle name="Migliaia 55 3 2 5 2 3" xfId="26025" xr:uid="{00000000-0005-0000-0000-00002E4D0000}"/>
    <cellStyle name="Migliaia 55 3 2 5 3" xfId="18072" xr:uid="{00000000-0005-0000-0000-00002F4D0000}"/>
    <cellStyle name="Migliaia 55 3 2 5 4" xfId="23374" xr:uid="{00000000-0005-0000-0000-0000304D0000}"/>
    <cellStyle name="Migliaia 55 3 2 6" xfId="4569" xr:uid="{00000000-0005-0000-0000-0000314D0000}"/>
    <cellStyle name="Migliaia 55 3 2 6 2" xfId="14906" xr:uid="{00000000-0005-0000-0000-0000324D0000}"/>
    <cellStyle name="Migliaia 55 3 2 6 2 2" xfId="20724" xr:uid="{00000000-0005-0000-0000-0000334D0000}"/>
    <cellStyle name="Migliaia 55 3 2 6 2 3" xfId="26026" xr:uid="{00000000-0005-0000-0000-0000344D0000}"/>
    <cellStyle name="Migliaia 55 3 2 6 3" xfId="18073" xr:uid="{00000000-0005-0000-0000-0000354D0000}"/>
    <cellStyle name="Migliaia 55 3 2 6 4" xfId="23375" xr:uid="{00000000-0005-0000-0000-0000364D0000}"/>
    <cellStyle name="Migliaia 55 3 3" xfId="4570" xr:uid="{00000000-0005-0000-0000-0000374D0000}"/>
    <cellStyle name="Migliaia 55 3 3 2" xfId="4571" xr:uid="{00000000-0005-0000-0000-0000384D0000}"/>
    <cellStyle name="Migliaia 55 3 3 2 2" xfId="14908" xr:uid="{00000000-0005-0000-0000-0000394D0000}"/>
    <cellStyle name="Migliaia 55 3 3 2 2 2" xfId="20726" xr:uid="{00000000-0005-0000-0000-00003A4D0000}"/>
    <cellStyle name="Migliaia 55 3 3 2 2 3" xfId="26028" xr:uid="{00000000-0005-0000-0000-00003B4D0000}"/>
    <cellStyle name="Migliaia 55 3 3 2 3" xfId="18075" xr:uid="{00000000-0005-0000-0000-00003C4D0000}"/>
    <cellStyle name="Migliaia 55 3 3 2 4" xfId="23377" xr:uid="{00000000-0005-0000-0000-00003D4D0000}"/>
    <cellStyle name="Migliaia 55 3 3 3" xfId="4572" xr:uid="{00000000-0005-0000-0000-00003E4D0000}"/>
    <cellStyle name="Migliaia 55 3 3 3 2" xfId="14909" xr:uid="{00000000-0005-0000-0000-00003F4D0000}"/>
    <cellStyle name="Migliaia 55 3 3 3 2 2" xfId="20727" xr:uid="{00000000-0005-0000-0000-0000404D0000}"/>
    <cellStyle name="Migliaia 55 3 3 3 2 3" xfId="26029" xr:uid="{00000000-0005-0000-0000-0000414D0000}"/>
    <cellStyle name="Migliaia 55 3 3 3 3" xfId="18076" xr:uid="{00000000-0005-0000-0000-0000424D0000}"/>
    <cellStyle name="Migliaia 55 3 3 3 4" xfId="23378" xr:uid="{00000000-0005-0000-0000-0000434D0000}"/>
    <cellStyle name="Migliaia 55 3 3 4" xfId="4573" xr:uid="{00000000-0005-0000-0000-0000444D0000}"/>
    <cellStyle name="Migliaia 55 3 3 4 2" xfId="14910" xr:uid="{00000000-0005-0000-0000-0000454D0000}"/>
    <cellStyle name="Migliaia 55 3 3 4 2 2" xfId="20728" xr:uid="{00000000-0005-0000-0000-0000464D0000}"/>
    <cellStyle name="Migliaia 55 3 3 4 2 3" xfId="26030" xr:uid="{00000000-0005-0000-0000-0000474D0000}"/>
    <cellStyle name="Migliaia 55 3 3 4 3" xfId="18077" xr:uid="{00000000-0005-0000-0000-0000484D0000}"/>
    <cellStyle name="Migliaia 55 3 3 4 4" xfId="23379" xr:uid="{00000000-0005-0000-0000-0000494D0000}"/>
    <cellStyle name="Migliaia 55 3 3 5" xfId="4574" xr:uid="{00000000-0005-0000-0000-00004A4D0000}"/>
    <cellStyle name="Migliaia 55 3 3 5 2" xfId="14911" xr:uid="{00000000-0005-0000-0000-00004B4D0000}"/>
    <cellStyle name="Migliaia 55 3 3 5 2 2" xfId="20729" xr:uid="{00000000-0005-0000-0000-00004C4D0000}"/>
    <cellStyle name="Migliaia 55 3 3 5 2 3" xfId="26031" xr:uid="{00000000-0005-0000-0000-00004D4D0000}"/>
    <cellStyle name="Migliaia 55 3 3 5 3" xfId="18078" xr:uid="{00000000-0005-0000-0000-00004E4D0000}"/>
    <cellStyle name="Migliaia 55 3 3 5 4" xfId="23380" xr:uid="{00000000-0005-0000-0000-00004F4D0000}"/>
    <cellStyle name="Migliaia 55 3 3 6" xfId="14907" xr:uid="{00000000-0005-0000-0000-0000504D0000}"/>
    <cellStyle name="Migliaia 55 3 3 6 2" xfId="20725" xr:uid="{00000000-0005-0000-0000-0000514D0000}"/>
    <cellStyle name="Migliaia 55 3 3 6 3" xfId="26027" xr:uid="{00000000-0005-0000-0000-0000524D0000}"/>
    <cellStyle name="Migliaia 55 3 3 7" xfId="18074" xr:uid="{00000000-0005-0000-0000-0000534D0000}"/>
    <cellStyle name="Migliaia 55 3 3 8" xfId="23376" xr:uid="{00000000-0005-0000-0000-0000544D0000}"/>
    <cellStyle name="Migliaia 55 3 4" xfId="4575" xr:uid="{00000000-0005-0000-0000-0000554D0000}"/>
    <cellStyle name="Migliaia 55 3 4 2" xfId="12347" xr:uid="{00000000-0005-0000-0000-0000564D0000}"/>
    <cellStyle name="Migliaia 55 3 4 3" xfId="12348" xr:uid="{00000000-0005-0000-0000-0000574D0000}"/>
    <cellStyle name="Migliaia 55 3 4 3 2" xfId="15812" xr:uid="{00000000-0005-0000-0000-0000584D0000}"/>
    <cellStyle name="Migliaia 55 3 4 3 2 2" xfId="21158" xr:uid="{00000000-0005-0000-0000-0000594D0000}"/>
    <cellStyle name="Migliaia 55 3 4 3 2 3" xfId="26460" xr:uid="{00000000-0005-0000-0000-00005A4D0000}"/>
    <cellStyle name="Migliaia 55 3 4 3 3" xfId="18507" xr:uid="{00000000-0005-0000-0000-00005B4D0000}"/>
    <cellStyle name="Migliaia 55 3 4 3 4" xfId="23809" xr:uid="{00000000-0005-0000-0000-00005C4D0000}"/>
    <cellStyle name="Migliaia 55 3 4 4" xfId="14912" xr:uid="{00000000-0005-0000-0000-00005D4D0000}"/>
    <cellStyle name="Migliaia 55 3 4 4 2" xfId="20730" xr:uid="{00000000-0005-0000-0000-00005E4D0000}"/>
    <cellStyle name="Migliaia 55 3 4 4 3" xfId="26032" xr:uid="{00000000-0005-0000-0000-00005F4D0000}"/>
    <cellStyle name="Migliaia 55 3 4 5" xfId="18079" xr:uid="{00000000-0005-0000-0000-0000604D0000}"/>
    <cellStyle name="Migliaia 55 3 4 6" xfId="23381" xr:uid="{00000000-0005-0000-0000-0000614D0000}"/>
    <cellStyle name="Migliaia 55 3 5" xfId="4576" xr:uid="{00000000-0005-0000-0000-0000624D0000}"/>
    <cellStyle name="Migliaia 55 3 5 2" xfId="12349" xr:uid="{00000000-0005-0000-0000-0000634D0000}"/>
    <cellStyle name="Migliaia 55 3 5 2 2" xfId="15813" xr:uid="{00000000-0005-0000-0000-0000644D0000}"/>
    <cellStyle name="Migliaia 55 3 5 2 2 2" xfId="21159" xr:uid="{00000000-0005-0000-0000-0000654D0000}"/>
    <cellStyle name="Migliaia 55 3 5 2 2 3" xfId="26461" xr:uid="{00000000-0005-0000-0000-0000664D0000}"/>
    <cellStyle name="Migliaia 55 3 5 2 3" xfId="18508" xr:uid="{00000000-0005-0000-0000-0000674D0000}"/>
    <cellStyle name="Migliaia 55 3 5 2 4" xfId="23810" xr:uid="{00000000-0005-0000-0000-0000684D0000}"/>
    <cellStyle name="Migliaia 55 3 5 3" xfId="14913" xr:uid="{00000000-0005-0000-0000-0000694D0000}"/>
    <cellStyle name="Migliaia 55 3 5 3 2" xfId="20731" xr:uid="{00000000-0005-0000-0000-00006A4D0000}"/>
    <cellStyle name="Migliaia 55 3 5 3 3" xfId="26033" xr:uid="{00000000-0005-0000-0000-00006B4D0000}"/>
    <cellStyle name="Migliaia 55 3 5 4" xfId="18080" xr:uid="{00000000-0005-0000-0000-00006C4D0000}"/>
    <cellStyle name="Migliaia 55 3 5 5" xfId="23382" xr:uid="{00000000-0005-0000-0000-00006D4D0000}"/>
    <cellStyle name="Migliaia 55 3 6" xfId="4577" xr:uid="{00000000-0005-0000-0000-00006E4D0000}"/>
    <cellStyle name="Migliaia 55 3 6 2" xfId="14914" xr:uid="{00000000-0005-0000-0000-00006F4D0000}"/>
    <cellStyle name="Migliaia 55 3 6 2 2" xfId="20732" xr:uid="{00000000-0005-0000-0000-0000704D0000}"/>
    <cellStyle name="Migliaia 55 3 6 2 3" xfId="26034" xr:uid="{00000000-0005-0000-0000-0000714D0000}"/>
    <cellStyle name="Migliaia 55 3 6 3" xfId="18081" xr:uid="{00000000-0005-0000-0000-0000724D0000}"/>
    <cellStyle name="Migliaia 55 3 6 4" xfId="23383" xr:uid="{00000000-0005-0000-0000-0000734D0000}"/>
    <cellStyle name="Migliaia 55 3 7" xfId="4578" xr:uid="{00000000-0005-0000-0000-0000744D0000}"/>
    <cellStyle name="Migliaia 55 3 7 2" xfId="14915" xr:uid="{00000000-0005-0000-0000-0000754D0000}"/>
    <cellStyle name="Migliaia 55 3 7 2 2" xfId="20733" xr:uid="{00000000-0005-0000-0000-0000764D0000}"/>
    <cellStyle name="Migliaia 55 3 7 2 3" xfId="26035" xr:uid="{00000000-0005-0000-0000-0000774D0000}"/>
    <cellStyle name="Migliaia 55 3 7 3" xfId="18082" xr:uid="{00000000-0005-0000-0000-0000784D0000}"/>
    <cellStyle name="Migliaia 55 3 7 4" xfId="23384" xr:uid="{00000000-0005-0000-0000-0000794D0000}"/>
    <cellStyle name="Migliaia 55 3 8" xfId="4579" xr:uid="{00000000-0005-0000-0000-00007A4D0000}"/>
    <cellStyle name="Migliaia 55 3 8 2" xfId="14916" xr:uid="{00000000-0005-0000-0000-00007B4D0000}"/>
    <cellStyle name="Migliaia 55 3 8 2 2" xfId="20734" xr:uid="{00000000-0005-0000-0000-00007C4D0000}"/>
    <cellStyle name="Migliaia 55 3 8 2 3" xfId="26036" xr:uid="{00000000-0005-0000-0000-00007D4D0000}"/>
    <cellStyle name="Migliaia 55 3 8 3" xfId="18083" xr:uid="{00000000-0005-0000-0000-00007E4D0000}"/>
    <cellStyle name="Migliaia 55 3 8 4" xfId="23385" xr:uid="{00000000-0005-0000-0000-00007F4D0000}"/>
    <cellStyle name="Migliaia 55 4" xfId="4580" xr:uid="{00000000-0005-0000-0000-0000804D0000}"/>
    <cellStyle name="Migliaia 55 4 2" xfId="4581" xr:uid="{00000000-0005-0000-0000-0000814D0000}"/>
    <cellStyle name="Migliaia 55 4 2 2" xfId="4582" xr:uid="{00000000-0005-0000-0000-0000824D0000}"/>
    <cellStyle name="Migliaia 55 4 2 2 2" xfId="14917" xr:uid="{00000000-0005-0000-0000-0000834D0000}"/>
    <cellStyle name="Migliaia 55 4 2 2 2 2" xfId="20735" xr:uid="{00000000-0005-0000-0000-0000844D0000}"/>
    <cellStyle name="Migliaia 55 4 2 2 2 3" xfId="26037" xr:uid="{00000000-0005-0000-0000-0000854D0000}"/>
    <cellStyle name="Migliaia 55 4 2 2 3" xfId="18084" xr:uid="{00000000-0005-0000-0000-0000864D0000}"/>
    <cellStyle name="Migliaia 55 4 2 2 4" xfId="23386" xr:uid="{00000000-0005-0000-0000-0000874D0000}"/>
    <cellStyle name="Migliaia 55 4 2 3" xfId="4583" xr:uid="{00000000-0005-0000-0000-0000884D0000}"/>
    <cellStyle name="Migliaia 55 4 2 3 2" xfId="14918" xr:uid="{00000000-0005-0000-0000-0000894D0000}"/>
    <cellStyle name="Migliaia 55 4 2 3 2 2" xfId="20736" xr:uid="{00000000-0005-0000-0000-00008A4D0000}"/>
    <cellStyle name="Migliaia 55 4 2 3 2 3" xfId="26038" xr:uid="{00000000-0005-0000-0000-00008B4D0000}"/>
    <cellStyle name="Migliaia 55 4 2 3 3" xfId="18085" xr:uid="{00000000-0005-0000-0000-00008C4D0000}"/>
    <cellStyle name="Migliaia 55 4 2 3 4" xfId="23387" xr:uid="{00000000-0005-0000-0000-00008D4D0000}"/>
    <cellStyle name="Migliaia 55 4 3" xfId="4584" xr:uid="{00000000-0005-0000-0000-00008E4D0000}"/>
    <cellStyle name="Migliaia 55 4 3 2" xfId="14919" xr:uid="{00000000-0005-0000-0000-00008F4D0000}"/>
    <cellStyle name="Migliaia 55 4 3 2 2" xfId="20737" xr:uid="{00000000-0005-0000-0000-0000904D0000}"/>
    <cellStyle name="Migliaia 55 4 3 2 3" xfId="26039" xr:uid="{00000000-0005-0000-0000-0000914D0000}"/>
    <cellStyle name="Migliaia 55 4 3 3" xfId="18086" xr:uid="{00000000-0005-0000-0000-0000924D0000}"/>
    <cellStyle name="Migliaia 55 4 3 4" xfId="23388" xr:uid="{00000000-0005-0000-0000-0000934D0000}"/>
    <cellStyle name="Migliaia 55 4 4" xfId="4585" xr:uid="{00000000-0005-0000-0000-0000944D0000}"/>
    <cellStyle name="Migliaia 55 4 4 2" xfId="14920" xr:uid="{00000000-0005-0000-0000-0000954D0000}"/>
    <cellStyle name="Migliaia 55 4 4 2 2" xfId="20738" xr:uid="{00000000-0005-0000-0000-0000964D0000}"/>
    <cellStyle name="Migliaia 55 4 4 2 3" xfId="26040" xr:uid="{00000000-0005-0000-0000-0000974D0000}"/>
    <cellStyle name="Migliaia 55 4 4 3" xfId="18087" xr:uid="{00000000-0005-0000-0000-0000984D0000}"/>
    <cellStyle name="Migliaia 55 4 4 4" xfId="23389" xr:uid="{00000000-0005-0000-0000-0000994D0000}"/>
    <cellStyle name="Migliaia 55 4 5" xfId="4586" xr:uid="{00000000-0005-0000-0000-00009A4D0000}"/>
    <cellStyle name="Migliaia 55 4 5 2" xfId="14921" xr:uid="{00000000-0005-0000-0000-00009B4D0000}"/>
    <cellStyle name="Migliaia 55 4 5 2 2" xfId="20739" xr:uid="{00000000-0005-0000-0000-00009C4D0000}"/>
    <cellStyle name="Migliaia 55 4 5 2 3" xfId="26041" xr:uid="{00000000-0005-0000-0000-00009D4D0000}"/>
    <cellStyle name="Migliaia 55 4 5 3" xfId="18088" xr:uid="{00000000-0005-0000-0000-00009E4D0000}"/>
    <cellStyle name="Migliaia 55 4 5 4" xfId="23390" xr:uid="{00000000-0005-0000-0000-00009F4D0000}"/>
    <cellStyle name="Migliaia 55 4 6" xfId="4587" xr:uid="{00000000-0005-0000-0000-0000A04D0000}"/>
    <cellStyle name="Migliaia 55 4 6 2" xfId="14922" xr:uid="{00000000-0005-0000-0000-0000A14D0000}"/>
    <cellStyle name="Migliaia 55 4 6 2 2" xfId="20740" xr:uid="{00000000-0005-0000-0000-0000A24D0000}"/>
    <cellStyle name="Migliaia 55 4 6 2 3" xfId="26042" xr:uid="{00000000-0005-0000-0000-0000A34D0000}"/>
    <cellStyle name="Migliaia 55 4 6 3" xfId="18089" xr:uid="{00000000-0005-0000-0000-0000A44D0000}"/>
    <cellStyle name="Migliaia 55 4 6 4" xfId="23391" xr:uid="{00000000-0005-0000-0000-0000A54D0000}"/>
    <cellStyle name="Migliaia 55 4 7" xfId="4588" xr:uid="{00000000-0005-0000-0000-0000A64D0000}"/>
    <cellStyle name="Migliaia 55 4 7 2" xfId="14923" xr:uid="{00000000-0005-0000-0000-0000A74D0000}"/>
    <cellStyle name="Migliaia 55 4 7 2 2" xfId="20741" xr:uid="{00000000-0005-0000-0000-0000A84D0000}"/>
    <cellStyle name="Migliaia 55 4 7 2 3" xfId="26043" xr:uid="{00000000-0005-0000-0000-0000A94D0000}"/>
    <cellStyle name="Migliaia 55 4 7 3" xfId="18090" xr:uid="{00000000-0005-0000-0000-0000AA4D0000}"/>
    <cellStyle name="Migliaia 55 4 7 4" xfId="23392" xr:uid="{00000000-0005-0000-0000-0000AB4D0000}"/>
    <cellStyle name="Migliaia 55 5" xfId="4589" xr:uid="{00000000-0005-0000-0000-0000AC4D0000}"/>
    <cellStyle name="Migliaia 55 5 2" xfId="4590" xr:uid="{00000000-0005-0000-0000-0000AD4D0000}"/>
    <cellStyle name="Migliaia 55 5 2 2" xfId="14924" xr:uid="{00000000-0005-0000-0000-0000AE4D0000}"/>
    <cellStyle name="Migliaia 55 5 2 2 2" xfId="20742" xr:uid="{00000000-0005-0000-0000-0000AF4D0000}"/>
    <cellStyle name="Migliaia 55 5 2 2 3" xfId="26044" xr:uid="{00000000-0005-0000-0000-0000B04D0000}"/>
    <cellStyle name="Migliaia 55 5 2 3" xfId="18091" xr:uid="{00000000-0005-0000-0000-0000B14D0000}"/>
    <cellStyle name="Migliaia 55 5 2 4" xfId="23393" xr:uid="{00000000-0005-0000-0000-0000B24D0000}"/>
    <cellStyle name="Migliaia 55 5 3" xfId="4591" xr:uid="{00000000-0005-0000-0000-0000B34D0000}"/>
    <cellStyle name="Migliaia 55 5 3 2" xfId="14925" xr:uid="{00000000-0005-0000-0000-0000B44D0000}"/>
    <cellStyle name="Migliaia 55 5 3 2 2" xfId="20743" xr:uid="{00000000-0005-0000-0000-0000B54D0000}"/>
    <cellStyle name="Migliaia 55 5 3 2 3" xfId="26045" xr:uid="{00000000-0005-0000-0000-0000B64D0000}"/>
    <cellStyle name="Migliaia 55 5 3 3" xfId="18092" xr:uid="{00000000-0005-0000-0000-0000B74D0000}"/>
    <cellStyle name="Migliaia 55 5 3 4" xfId="23394" xr:uid="{00000000-0005-0000-0000-0000B84D0000}"/>
    <cellStyle name="Migliaia 55 5 4" xfId="4592" xr:uid="{00000000-0005-0000-0000-0000B94D0000}"/>
    <cellStyle name="Migliaia 55 5 4 2" xfId="14926" xr:uid="{00000000-0005-0000-0000-0000BA4D0000}"/>
    <cellStyle name="Migliaia 55 5 4 2 2" xfId="20744" xr:uid="{00000000-0005-0000-0000-0000BB4D0000}"/>
    <cellStyle name="Migliaia 55 5 4 2 3" xfId="26046" xr:uid="{00000000-0005-0000-0000-0000BC4D0000}"/>
    <cellStyle name="Migliaia 55 5 4 3" xfId="18093" xr:uid="{00000000-0005-0000-0000-0000BD4D0000}"/>
    <cellStyle name="Migliaia 55 5 4 4" xfId="23395" xr:uid="{00000000-0005-0000-0000-0000BE4D0000}"/>
    <cellStyle name="Migliaia 55 5 5" xfId="4593" xr:uid="{00000000-0005-0000-0000-0000BF4D0000}"/>
    <cellStyle name="Migliaia 55 5 5 2" xfId="14927" xr:uid="{00000000-0005-0000-0000-0000C04D0000}"/>
    <cellStyle name="Migliaia 55 5 5 2 2" xfId="20745" xr:uid="{00000000-0005-0000-0000-0000C14D0000}"/>
    <cellStyle name="Migliaia 55 5 5 2 3" xfId="26047" xr:uid="{00000000-0005-0000-0000-0000C24D0000}"/>
    <cellStyle name="Migliaia 55 5 5 3" xfId="18094" xr:uid="{00000000-0005-0000-0000-0000C34D0000}"/>
    <cellStyle name="Migliaia 55 5 5 4" xfId="23396" xr:uid="{00000000-0005-0000-0000-0000C44D0000}"/>
    <cellStyle name="Migliaia 55 5 6" xfId="4594" xr:uid="{00000000-0005-0000-0000-0000C54D0000}"/>
    <cellStyle name="Migliaia 55 5 6 2" xfId="14928" xr:uid="{00000000-0005-0000-0000-0000C64D0000}"/>
    <cellStyle name="Migliaia 55 5 6 2 2" xfId="20746" xr:uid="{00000000-0005-0000-0000-0000C74D0000}"/>
    <cellStyle name="Migliaia 55 5 6 2 3" xfId="26048" xr:uid="{00000000-0005-0000-0000-0000C84D0000}"/>
    <cellStyle name="Migliaia 55 5 6 3" xfId="18095" xr:uid="{00000000-0005-0000-0000-0000C94D0000}"/>
    <cellStyle name="Migliaia 55 5 6 4" xfId="23397" xr:uid="{00000000-0005-0000-0000-0000CA4D0000}"/>
    <cellStyle name="Migliaia 55 6" xfId="4595" xr:uid="{00000000-0005-0000-0000-0000CB4D0000}"/>
    <cellStyle name="Migliaia 55 6 2" xfId="12350" xr:uid="{00000000-0005-0000-0000-0000CC4D0000}"/>
    <cellStyle name="Migliaia 55 6 3" xfId="12351" xr:uid="{00000000-0005-0000-0000-0000CD4D0000}"/>
    <cellStyle name="Migliaia 55 6 3 2" xfId="15814" xr:uid="{00000000-0005-0000-0000-0000CE4D0000}"/>
    <cellStyle name="Migliaia 55 6 3 2 2" xfId="21160" xr:uid="{00000000-0005-0000-0000-0000CF4D0000}"/>
    <cellStyle name="Migliaia 55 6 3 2 3" xfId="26462" xr:uid="{00000000-0005-0000-0000-0000D04D0000}"/>
    <cellStyle name="Migliaia 55 6 3 3" xfId="18509" xr:uid="{00000000-0005-0000-0000-0000D14D0000}"/>
    <cellStyle name="Migliaia 55 6 3 4" xfId="23811" xr:uid="{00000000-0005-0000-0000-0000D24D0000}"/>
    <cellStyle name="Migliaia 55 6 4" xfId="14929" xr:uid="{00000000-0005-0000-0000-0000D34D0000}"/>
    <cellStyle name="Migliaia 55 6 4 2" xfId="20747" xr:uid="{00000000-0005-0000-0000-0000D44D0000}"/>
    <cellStyle name="Migliaia 55 6 4 3" xfId="26049" xr:uid="{00000000-0005-0000-0000-0000D54D0000}"/>
    <cellStyle name="Migliaia 55 6 5" xfId="18096" xr:uid="{00000000-0005-0000-0000-0000D64D0000}"/>
    <cellStyle name="Migliaia 55 6 6" xfId="23398" xr:uid="{00000000-0005-0000-0000-0000D74D0000}"/>
    <cellStyle name="Migliaia 55 7" xfId="4596" xr:uid="{00000000-0005-0000-0000-0000D84D0000}"/>
    <cellStyle name="Migliaia 55 7 2" xfId="12352" xr:uid="{00000000-0005-0000-0000-0000D94D0000}"/>
    <cellStyle name="Migliaia 55 7 2 2" xfId="15815" xr:uid="{00000000-0005-0000-0000-0000DA4D0000}"/>
    <cellStyle name="Migliaia 55 7 2 2 2" xfId="21161" xr:uid="{00000000-0005-0000-0000-0000DB4D0000}"/>
    <cellStyle name="Migliaia 55 7 2 2 3" xfId="26463" xr:uid="{00000000-0005-0000-0000-0000DC4D0000}"/>
    <cellStyle name="Migliaia 55 7 2 3" xfId="18510" xr:uid="{00000000-0005-0000-0000-0000DD4D0000}"/>
    <cellStyle name="Migliaia 55 7 2 4" xfId="23812" xr:uid="{00000000-0005-0000-0000-0000DE4D0000}"/>
    <cellStyle name="Migliaia 55 7 3" xfId="14930" xr:uid="{00000000-0005-0000-0000-0000DF4D0000}"/>
    <cellStyle name="Migliaia 55 8" xfId="4597" xr:uid="{00000000-0005-0000-0000-0000E04D0000}"/>
    <cellStyle name="Migliaia 55 8 2" xfId="12353" xr:uid="{00000000-0005-0000-0000-0000E14D0000}"/>
    <cellStyle name="Migliaia 55 8 2 2" xfId="15816" xr:uid="{00000000-0005-0000-0000-0000E24D0000}"/>
    <cellStyle name="Migliaia 55 8 2 2 2" xfId="21162" xr:uid="{00000000-0005-0000-0000-0000E34D0000}"/>
    <cellStyle name="Migliaia 55 8 2 2 3" xfId="26464" xr:uid="{00000000-0005-0000-0000-0000E44D0000}"/>
    <cellStyle name="Migliaia 55 8 2 3" xfId="18511" xr:uid="{00000000-0005-0000-0000-0000E54D0000}"/>
    <cellStyle name="Migliaia 55 8 2 4" xfId="23813" xr:uid="{00000000-0005-0000-0000-0000E64D0000}"/>
    <cellStyle name="Migliaia 55 8 3" xfId="14931" xr:uid="{00000000-0005-0000-0000-0000E74D0000}"/>
    <cellStyle name="Migliaia 55 9" xfId="4598" xr:uid="{00000000-0005-0000-0000-0000E84D0000}"/>
    <cellStyle name="Migliaia 55 9 2" xfId="14932" xr:uid="{00000000-0005-0000-0000-0000E94D0000}"/>
    <cellStyle name="Migliaia 56" xfId="352" xr:uid="{00000000-0005-0000-0000-0000EA4D0000}"/>
    <cellStyle name="Migliaia 56 10" xfId="14933" xr:uid="{00000000-0005-0000-0000-0000EB4D0000}"/>
    <cellStyle name="Migliaia 56 11" xfId="4599" xr:uid="{00000000-0005-0000-0000-0000EC4D0000}"/>
    <cellStyle name="Migliaia 56 2" xfId="353" xr:uid="{00000000-0005-0000-0000-0000ED4D0000}"/>
    <cellStyle name="Migliaia 56 2 2" xfId="4601" xr:uid="{00000000-0005-0000-0000-0000EE4D0000}"/>
    <cellStyle name="Migliaia 56 2 2 2" xfId="4602" xr:uid="{00000000-0005-0000-0000-0000EF4D0000}"/>
    <cellStyle name="Migliaia 56 2 2 2 2" xfId="14936" xr:uid="{00000000-0005-0000-0000-0000F04D0000}"/>
    <cellStyle name="Migliaia 56 2 2 3" xfId="12354" xr:uid="{00000000-0005-0000-0000-0000F14D0000}"/>
    <cellStyle name="Migliaia 56 2 2 3 2" xfId="15817" xr:uid="{00000000-0005-0000-0000-0000F24D0000}"/>
    <cellStyle name="Migliaia 56 2 2 3 2 2" xfId="21163" xr:uid="{00000000-0005-0000-0000-0000F34D0000}"/>
    <cellStyle name="Migliaia 56 2 2 3 2 3" xfId="26465" xr:uid="{00000000-0005-0000-0000-0000F44D0000}"/>
    <cellStyle name="Migliaia 56 2 2 3 3" xfId="18512" xr:uid="{00000000-0005-0000-0000-0000F54D0000}"/>
    <cellStyle name="Migliaia 56 2 2 3 4" xfId="23814" xr:uid="{00000000-0005-0000-0000-0000F64D0000}"/>
    <cellStyle name="Migliaia 56 2 2 4" xfId="14935" xr:uid="{00000000-0005-0000-0000-0000F74D0000}"/>
    <cellStyle name="Migliaia 56 2 3" xfId="4603" xr:uid="{00000000-0005-0000-0000-0000F84D0000}"/>
    <cellStyle name="Migliaia 56 2 3 2" xfId="12355" xr:uid="{00000000-0005-0000-0000-0000F94D0000}"/>
    <cellStyle name="Migliaia 56 2 3 2 2" xfId="15818" xr:uid="{00000000-0005-0000-0000-0000FA4D0000}"/>
    <cellStyle name="Migliaia 56 2 3 2 2 2" xfId="21164" xr:uid="{00000000-0005-0000-0000-0000FB4D0000}"/>
    <cellStyle name="Migliaia 56 2 3 2 2 3" xfId="26466" xr:uid="{00000000-0005-0000-0000-0000FC4D0000}"/>
    <cellStyle name="Migliaia 56 2 3 2 3" xfId="18513" xr:uid="{00000000-0005-0000-0000-0000FD4D0000}"/>
    <cellStyle name="Migliaia 56 2 3 2 4" xfId="23815" xr:uid="{00000000-0005-0000-0000-0000FE4D0000}"/>
    <cellStyle name="Migliaia 56 2 3 3" xfId="14937" xr:uid="{00000000-0005-0000-0000-0000FF4D0000}"/>
    <cellStyle name="Migliaia 56 2 4" xfId="4604" xr:uid="{00000000-0005-0000-0000-0000004E0000}"/>
    <cellStyle name="Migliaia 56 2 4 2" xfId="14938" xr:uid="{00000000-0005-0000-0000-0000014E0000}"/>
    <cellStyle name="Migliaia 56 2 5" xfId="4605" xr:uid="{00000000-0005-0000-0000-0000024E0000}"/>
    <cellStyle name="Migliaia 56 2 5 2" xfId="14939" xr:uid="{00000000-0005-0000-0000-0000034E0000}"/>
    <cellStyle name="Migliaia 56 2 6" xfId="4606" xr:uid="{00000000-0005-0000-0000-0000044E0000}"/>
    <cellStyle name="Migliaia 56 2 6 2" xfId="14940" xr:uid="{00000000-0005-0000-0000-0000054E0000}"/>
    <cellStyle name="Migliaia 56 2 7" xfId="14934" xr:uid="{00000000-0005-0000-0000-0000064E0000}"/>
    <cellStyle name="Migliaia 56 2 8" xfId="4600" xr:uid="{00000000-0005-0000-0000-0000074E0000}"/>
    <cellStyle name="Migliaia 56 3" xfId="4607" xr:uid="{00000000-0005-0000-0000-0000084E0000}"/>
    <cellStyle name="Migliaia 56 3 2" xfId="4608" xr:uid="{00000000-0005-0000-0000-0000094E0000}"/>
    <cellStyle name="Migliaia 56 3 2 2" xfId="4609" xr:uid="{00000000-0005-0000-0000-00000A4E0000}"/>
    <cellStyle name="Migliaia 56 3 2 2 2" xfId="4610" xr:uid="{00000000-0005-0000-0000-00000B4E0000}"/>
    <cellStyle name="Migliaia 56 3 2 2 2 2" xfId="14944" xr:uid="{00000000-0005-0000-0000-00000C4E0000}"/>
    <cellStyle name="Migliaia 56 3 2 2 3" xfId="14943" xr:uid="{00000000-0005-0000-0000-00000D4E0000}"/>
    <cellStyle name="Migliaia 56 3 2 3" xfId="4611" xr:uid="{00000000-0005-0000-0000-00000E4E0000}"/>
    <cellStyle name="Migliaia 56 3 2 3 2" xfId="14945" xr:uid="{00000000-0005-0000-0000-00000F4E0000}"/>
    <cellStyle name="Migliaia 56 3 2 4" xfId="4612" xr:uid="{00000000-0005-0000-0000-0000104E0000}"/>
    <cellStyle name="Migliaia 56 3 2 4 2" xfId="14946" xr:uid="{00000000-0005-0000-0000-0000114E0000}"/>
    <cellStyle name="Migliaia 56 3 2 5" xfId="4613" xr:uid="{00000000-0005-0000-0000-0000124E0000}"/>
    <cellStyle name="Migliaia 56 3 2 5 2" xfId="14947" xr:uid="{00000000-0005-0000-0000-0000134E0000}"/>
    <cellStyle name="Migliaia 56 3 2 6" xfId="4614" xr:uid="{00000000-0005-0000-0000-0000144E0000}"/>
    <cellStyle name="Migliaia 56 3 2 6 2" xfId="14948" xr:uid="{00000000-0005-0000-0000-0000154E0000}"/>
    <cellStyle name="Migliaia 56 3 2 7" xfId="14942" xr:uid="{00000000-0005-0000-0000-0000164E0000}"/>
    <cellStyle name="Migliaia 56 3 3" xfId="4615" xr:uid="{00000000-0005-0000-0000-0000174E0000}"/>
    <cellStyle name="Migliaia 56 3 3 2" xfId="4616" xr:uid="{00000000-0005-0000-0000-0000184E0000}"/>
    <cellStyle name="Migliaia 56 3 3 2 2" xfId="14950" xr:uid="{00000000-0005-0000-0000-0000194E0000}"/>
    <cellStyle name="Migliaia 56 3 3 3" xfId="4617" xr:uid="{00000000-0005-0000-0000-00001A4E0000}"/>
    <cellStyle name="Migliaia 56 3 3 3 2" xfId="14951" xr:uid="{00000000-0005-0000-0000-00001B4E0000}"/>
    <cellStyle name="Migliaia 56 3 3 4" xfId="4618" xr:uid="{00000000-0005-0000-0000-00001C4E0000}"/>
    <cellStyle name="Migliaia 56 3 3 4 2" xfId="14952" xr:uid="{00000000-0005-0000-0000-00001D4E0000}"/>
    <cellStyle name="Migliaia 56 3 3 5" xfId="4619" xr:uid="{00000000-0005-0000-0000-00001E4E0000}"/>
    <cellStyle name="Migliaia 56 3 3 5 2" xfId="14953" xr:uid="{00000000-0005-0000-0000-00001F4E0000}"/>
    <cellStyle name="Migliaia 56 3 3 6" xfId="14949" xr:uid="{00000000-0005-0000-0000-0000204E0000}"/>
    <cellStyle name="Migliaia 56 3 4" xfId="4620" xr:uid="{00000000-0005-0000-0000-0000214E0000}"/>
    <cellStyle name="Migliaia 56 3 4 2" xfId="12356" xr:uid="{00000000-0005-0000-0000-0000224E0000}"/>
    <cellStyle name="Migliaia 56 3 4 3" xfId="12357" xr:uid="{00000000-0005-0000-0000-0000234E0000}"/>
    <cellStyle name="Migliaia 56 3 4 3 2" xfId="15819" xr:uid="{00000000-0005-0000-0000-0000244E0000}"/>
    <cellStyle name="Migliaia 56 3 4 3 2 2" xfId="21165" xr:uid="{00000000-0005-0000-0000-0000254E0000}"/>
    <cellStyle name="Migliaia 56 3 4 3 2 3" xfId="26467" xr:uid="{00000000-0005-0000-0000-0000264E0000}"/>
    <cellStyle name="Migliaia 56 3 4 3 3" xfId="18514" xr:uid="{00000000-0005-0000-0000-0000274E0000}"/>
    <cellStyle name="Migliaia 56 3 4 3 4" xfId="23816" xr:uid="{00000000-0005-0000-0000-0000284E0000}"/>
    <cellStyle name="Migliaia 56 3 4 4" xfId="14954" xr:uid="{00000000-0005-0000-0000-0000294E0000}"/>
    <cellStyle name="Migliaia 56 3 5" xfId="4621" xr:uid="{00000000-0005-0000-0000-00002A4E0000}"/>
    <cellStyle name="Migliaia 56 3 5 2" xfId="12358" xr:uid="{00000000-0005-0000-0000-00002B4E0000}"/>
    <cellStyle name="Migliaia 56 3 5 2 2" xfId="15820" xr:uid="{00000000-0005-0000-0000-00002C4E0000}"/>
    <cellStyle name="Migliaia 56 3 5 2 2 2" xfId="21166" xr:uid="{00000000-0005-0000-0000-00002D4E0000}"/>
    <cellStyle name="Migliaia 56 3 5 2 2 3" xfId="26468" xr:uid="{00000000-0005-0000-0000-00002E4E0000}"/>
    <cellStyle name="Migliaia 56 3 5 2 3" xfId="18515" xr:uid="{00000000-0005-0000-0000-00002F4E0000}"/>
    <cellStyle name="Migliaia 56 3 5 2 4" xfId="23817" xr:uid="{00000000-0005-0000-0000-0000304E0000}"/>
    <cellStyle name="Migliaia 56 3 5 3" xfId="14955" xr:uid="{00000000-0005-0000-0000-0000314E0000}"/>
    <cellStyle name="Migliaia 56 3 6" xfId="4622" xr:uid="{00000000-0005-0000-0000-0000324E0000}"/>
    <cellStyle name="Migliaia 56 3 6 2" xfId="14956" xr:uid="{00000000-0005-0000-0000-0000334E0000}"/>
    <cellStyle name="Migliaia 56 3 7" xfId="4623" xr:uid="{00000000-0005-0000-0000-0000344E0000}"/>
    <cellStyle name="Migliaia 56 3 7 2" xfId="14957" xr:uid="{00000000-0005-0000-0000-0000354E0000}"/>
    <cellStyle name="Migliaia 56 3 8" xfId="4624" xr:uid="{00000000-0005-0000-0000-0000364E0000}"/>
    <cellStyle name="Migliaia 56 3 8 2" xfId="14958" xr:uid="{00000000-0005-0000-0000-0000374E0000}"/>
    <cellStyle name="Migliaia 56 3 9" xfId="14941" xr:uid="{00000000-0005-0000-0000-0000384E0000}"/>
    <cellStyle name="Migliaia 56 4" xfId="4625" xr:uid="{00000000-0005-0000-0000-0000394E0000}"/>
    <cellStyle name="Migliaia 56 4 2" xfId="4626" xr:uid="{00000000-0005-0000-0000-00003A4E0000}"/>
    <cellStyle name="Migliaia 56 4 2 2" xfId="4627" xr:uid="{00000000-0005-0000-0000-00003B4E0000}"/>
    <cellStyle name="Migliaia 56 4 2 2 2" xfId="14961" xr:uid="{00000000-0005-0000-0000-00003C4E0000}"/>
    <cellStyle name="Migliaia 56 4 2 3" xfId="4628" xr:uid="{00000000-0005-0000-0000-00003D4E0000}"/>
    <cellStyle name="Migliaia 56 4 2 3 2" xfId="14962" xr:uid="{00000000-0005-0000-0000-00003E4E0000}"/>
    <cellStyle name="Migliaia 56 4 2 4" xfId="14960" xr:uid="{00000000-0005-0000-0000-00003F4E0000}"/>
    <cellStyle name="Migliaia 56 4 3" xfId="4629" xr:uid="{00000000-0005-0000-0000-0000404E0000}"/>
    <cellStyle name="Migliaia 56 4 3 2" xfId="14963" xr:uid="{00000000-0005-0000-0000-0000414E0000}"/>
    <cellStyle name="Migliaia 56 4 4" xfId="4630" xr:uid="{00000000-0005-0000-0000-0000424E0000}"/>
    <cellStyle name="Migliaia 56 4 4 2" xfId="14964" xr:uid="{00000000-0005-0000-0000-0000434E0000}"/>
    <cellStyle name="Migliaia 56 4 5" xfId="4631" xr:uid="{00000000-0005-0000-0000-0000444E0000}"/>
    <cellStyle name="Migliaia 56 4 5 2" xfId="14965" xr:uid="{00000000-0005-0000-0000-0000454E0000}"/>
    <cellStyle name="Migliaia 56 4 6" xfId="4632" xr:uid="{00000000-0005-0000-0000-0000464E0000}"/>
    <cellStyle name="Migliaia 56 4 6 2" xfId="14966" xr:uid="{00000000-0005-0000-0000-0000474E0000}"/>
    <cellStyle name="Migliaia 56 4 7" xfId="4633" xr:uid="{00000000-0005-0000-0000-0000484E0000}"/>
    <cellStyle name="Migliaia 56 4 7 2" xfId="14967" xr:uid="{00000000-0005-0000-0000-0000494E0000}"/>
    <cellStyle name="Migliaia 56 4 8" xfId="14959" xr:uid="{00000000-0005-0000-0000-00004A4E0000}"/>
    <cellStyle name="Migliaia 56 5" xfId="4634" xr:uid="{00000000-0005-0000-0000-00004B4E0000}"/>
    <cellStyle name="Migliaia 56 5 2" xfId="4635" xr:uid="{00000000-0005-0000-0000-00004C4E0000}"/>
    <cellStyle name="Migliaia 56 5 2 2" xfId="14969" xr:uid="{00000000-0005-0000-0000-00004D4E0000}"/>
    <cellStyle name="Migliaia 56 5 3" xfId="4636" xr:uid="{00000000-0005-0000-0000-00004E4E0000}"/>
    <cellStyle name="Migliaia 56 5 3 2" xfId="14970" xr:uid="{00000000-0005-0000-0000-00004F4E0000}"/>
    <cellStyle name="Migliaia 56 5 4" xfId="4637" xr:uid="{00000000-0005-0000-0000-0000504E0000}"/>
    <cellStyle name="Migliaia 56 5 4 2" xfId="14971" xr:uid="{00000000-0005-0000-0000-0000514E0000}"/>
    <cellStyle name="Migliaia 56 5 5" xfId="4638" xr:uid="{00000000-0005-0000-0000-0000524E0000}"/>
    <cellStyle name="Migliaia 56 5 5 2" xfId="14972" xr:uid="{00000000-0005-0000-0000-0000534E0000}"/>
    <cellStyle name="Migliaia 56 5 6" xfId="4639" xr:uid="{00000000-0005-0000-0000-0000544E0000}"/>
    <cellStyle name="Migliaia 56 5 6 2" xfId="14973" xr:uid="{00000000-0005-0000-0000-0000554E0000}"/>
    <cellStyle name="Migliaia 56 5 7" xfId="14968" xr:uid="{00000000-0005-0000-0000-0000564E0000}"/>
    <cellStyle name="Migliaia 56 6" xfId="4640" xr:uid="{00000000-0005-0000-0000-0000574E0000}"/>
    <cellStyle name="Migliaia 56 6 2" xfId="12359" xr:uid="{00000000-0005-0000-0000-0000584E0000}"/>
    <cellStyle name="Migliaia 56 6 3" xfId="12360" xr:uid="{00000000-0005-0000-0000-0000594E0000}"/>
    <cellStyle name="Migliaia 56 6 3 2" xfId="15821" xr:uid="{00000000-0005-0000-0000-00005A4E0000}"/>
    <cellStyle name="Migliaia 56 6 3 2 2" xfId="21167" xr:uid="{00000000-0005-0000-0000-00005B4E0000}"/>
    <cellStyle name="Migliaia 56 6 3 2 3" xfId="26469" xr:uid="{00000000-0005-0000-0000-00005C4E0000}"/>
    <cellStyle name="Migliaia 56 6 3 3" xfId="18516" xr:uid="{00000000-0005-0000-0000-00005D4E0000}"/>
    <cellStyle name="Migliaia 56 6 3 4" xfId="23818" xr:uid="{00000000-0005-0000-0000-00005E4E0000}"/>
    <cellStyle name="Migliaia 56 6 4" xfId="14974" xr:uid="{00000000-0005-0000-0000-00005F4E0000}"/>
    <cellStyle name="Migliaia 56 7" xfId="4641" xr:uid="{00000000-0005-0000-0000-0000604E0000}"/>
    <cellStyle name="Migliaia 56 7 2" xfId="12361" xr:uid="{00000000-0005-0000-0000-0000614E0000}"/>
    <cellStyle name="Migliaia 56 7 2 2" xfId="15822" xr:uid="{00000000-0005-0000-0000-0000624E0000}"/>
    <cellStyle name="Migliaia 56 7 2 2 2" xfId="21168" xr:uid="{00000000-0005-0000-0000-0000634E0000}"/>
    <cellStyle name="Migliaia 56 7 2 2 3" xfId="26470" xr:uid="{00000000-0005-0000-0000-0000644E0000}"/>
    <cellStyle name="Migliaia 56 7 2 3" xfId="18517" xr:uid="{00000000-0005-0000-0000-0000654E0000}"/>
    <cellStyle name="Migliaia 56 7 2 4" xfId="23819" xr:uid="{00000000-0005-0000-0000-0000664E0000}"/>
    <cellStyle name="Migliaia 56 7 3" xfId="14975" xr:uid="{00000000-0005-0000-0000-0000674E0000}"/>
    <cellStyle name="Migliaia 56 8" xfId="4642" xr:uid="{00000000-0005-0000-0000-0000684E0000}"/>
    <cellStyle name="Migliaia 56 8 2" xfId="12362" xr:uid="{00000000-0005-0000-0000-0000694E0000}"/>
    <cellStyle name="Migliaia 56 8 2 2" xfId="15823" xr:uid="{00000000-0005-0000-0000-00006A4E0000}"/>
    <cellStyle name="Migliaia 56 8 2 2 2" xfId="21169" xr:uid="{00000000-0005-0000-0000-00006B4E0000}"/>
    <cellStyle name="Migliaia 56 8 2 2 3" xfId="26471" xr:uid="{00000000-0005-0000-0000-00006C4E0000}"/>
    <cellStyle name="Migliaia 56 8 2 3" xfId="18518" xr:uid="{00000000-0005-0000-0000-00006D4E0000}"/>
    <cellStyle name="Migliaia 56 8 2 4" xfId="23820" xr:uid="{00000000-0005-0000-0000-00006E4E0000}"/>
    <cellStyle name="Migliaia 56 8 3" xfId="14976" xr:uid="{00000000-0005-0000-0000-00006F4E0000}"/>
    <cellStyle name="Migliaia 56 9" xfId="4643" xr:uid="{00000000-0005-0000-0000-0000704E0000}"/>
    <cellStyle name="Migliaia 56 9 2" xfId="14977" xr:uid="{00000000-0005-0000-0000-0000714E0000}"/>
    <cellStyle name="Migliaia 57" xfId="354" xr:uid="{00000000-0005-0000-0000-0000724E0000}"/>
    <cellStyle name="Migliaia 57 10" xfId="14978" xr:uid="{00000000-0005-0000-0000-0000734E0000}"/>
    <cellStyle name="Migliaia 57 11" xfId="4644" xr:uid="{00000000-0005-0000-0000-0000744E0000}"/>
    <cellStyle name="Migliaia 57 2" xfId="355" xr:uid="{00000000-0005-0000-0000-0000754E0000}"/>
    <cellStyle name="Migliaia 57 2 2" xfId="4646" xr:uid="{00000000-0005-0000-0000-0000764E0000}"/>
    <cellStyle name="Migliaia 57 2 2 2" xfId="4647" xr:uid="{00000000-0005-0000-0000-0000774E0000}"/>
    <cellStyle name="Migliaia 57 2 2 2 2" xfId="14981" xr:uid="{00000000-0005-0000-0000-0000784E0000}"/>
    <cellStyle name="Migliaia 57 2 2 3" xfId="12363" xr:uid="{00000000-0005-0000-0000-0000794E0000}"/>
    <cellStyle name="Migliaia 57 2 2 3 2" xfId="15824" xr:uid="{00000000-0005-0000-0000-00007A4E0000}"/>
    <cellStyle name="Migliaia 57 2 2 3 2 2" xfId="21170" xr:uid="{00000000-0005-0000-0000-00007B4E0000}"/>
    <cellStyle name="Migliaia 57 2 2 3 2 3" xfId="26472" xr:uid="{00000000-0005-0000-0000-00007C4E0000}"/>
    <cellStyle name="Migliaia 57 2 2 3 3" xfId="18519" xr:uid="{00000000-0005-0000-0000-00007D4E0000}"/>
    <cellStyle name="Migliaia 57 2 2 3 4" xfId="23821" xr:uid="{00000000-0005-0000-0000-00007E4E0000}"/>
    <cellStyle name="Migliaia 57 2 2 4" xfId="14980" xr:uid="{00000000-0005-0000-0000-00007F4E0000}"/>
    <cellStyle name="Migliaia 57 2 3" xfId="4648" xr:uid="{00000000-0005-0000-0000-0000804E0000}"/>
    <cellStyle name="Migliaia 57 2 3 2" xfId="12364" xr:uid="{00000000-0005-0000-0000-0000814E0000}"/>
    <cellStyle name="Migliaia 57 2 3 2 2" xfId="15825" xr:uid="{00000000-0005-0000-0000-0000824E0000}"/>
    <cellStyle name="Migliaia 57 2 3 2 2 2" xfId="21171" xr:uid="{00000000-0005-0000-0000-0000834E0000}"/>
    <cellStyle name="Migliaia 57 2 3 2 2 3" xfId="26473" xr:uid="{00000000-0005-0000-0000-0000844E0000}"/>
    <cellStyle name="Migliaia 57 2 3 2 3" xfId="18520" xr:uid="{00000000-0005-0000-0000-0000854E0000}"/>
    <cellStyle name="Migliaia 57 2 3 2 4" xfId="23822" xr:uid="{00000000-0005-0000-0000-0000864E0000}"/>
    <cellStyle name="Migliaia 57 2 3 3" xfId="14982" xr:uid="{00000000-0005-0000-0000-0000874E0000}"/>
    <cellStyle name="Migliaia 57 2 4" xfId="4649" xr:uid="{00000000-0005-0000-0000-0000884E0000}"/>
    <cellStyle name="Migliaia 57 2 4 2" xfId="14983" xr:uid="{00000000-0005-0000-0000-0000894E0000}"/>
    <cellStyle name="Migliaia 57 2 5" xfId="4650" xr:uid="{00000000-0005-0000-0000-00008A4E0000}"/>
    <cellStyle name="Migliaia 57 2 5 2" xfId="14984" xr:uid="{00000000-0005-0000-0000-00008B4E0000}"/>
    <cellStyle name="Migliaia 57 2 6" xfId="4651" xr:uid="{00000000-0005-0000-0000-00008C4E0000}"/>
    <cellStyle name="Migliaia 57 2 6 2" xfId="14985" xr:uid="{00000000-0005-0000-0000-00008D4E0000}"/>
    <cellStyle name="Migliaia 57 2 7" xfId="14979" xr:uid="{00000000-0005-0000-0000-00008E4E0000}"/>
    <cellStyle name="Migliaia 57 2 8" xfId="4645" xr:uid="{00000000-0005-0000-0000-00008F4E0000}"/>
    <cellStyle name="Migliaia 57 3" xfId="4652" xr:uid="{00000000-0005-0000-0000-0000904E0000}"/>
    <cellStyle name="Migliaia 57 3 2" xfId="4653" xr:uid="{00000000-0005-0000-0000-0000914E0000}"/>
    <cellStyle name="Migliaia 57 3 2 2" xfId="4654" xr:uid="{00000000-0005-0000-0000-0000924E0000}"/>
    <cellStyle name="Migliaia 57 3 2 2 2" xfId="4655" xr:uid="{00000000-0005-0000-0000-0000934E0000}"/>
    <cellStyle name="Migliaia 57 3 2 2 2 2" xfId="14989" xr:uid="{00000000-0005-0000-0000-0000944E0000}"/>
    <cellStyle name="Migliaia 57 3 2 2 3" xfId="14988" xr:uid="{00000000-0005-0000-0000-0000954E0000}"/>
    <cellStyle name="Migliaia 57 3 2 3" xfId="4656" xr:uid="{00000000-0005-0000-0000-0000964E0000}"/>
    <cellStyle name="Migliaia 57 3 2 3 2" xfId="14990" xr:uid="{00000000-0005-0000-0000-0000974E0000}"/>
    <cellStyle name="Migliaia 57 3 2 4" xfId="4657" xr:uid="{00000000-0005-0000-0000-0000984E0000}"/>
    <cellStyle name="Migliaia 57 3 2 4 2" xfId="14991" xr:uid="{00000000-0005-0000-0000-0000994E0000}"/>
    <cellStyle name="Migliaia 57 3 2 5" xfId="4658" xr:uid="{00000000-0005-0000-0000-00009A4E0000}"/>
    <cellStyle name="Migliaia 57 3 2 5 2" xfId="14992" xr:uid="{00000000-0005-0000-0000-00009B4E0000}"/>
    <cellStyle name="Migliaia 57 3 2 6" xfId="4659" xr:uid="{00000000-0005-0000-0000-00009C4E0000}"/>
    <cellStyle name="Migliaia 57 3 2 6 2" xfId="14993" xr:uid="{00000000-0005-0000-0000-00009D4E0000}"/>
    <cellStyle name="Migliaia 57 3 2 7" xfId="14987" xr:uid="{00000000-0005-0000-0000-00009E4E0000}"/>
    <cellStyle name="Migliaia 57 3 3" xfId="4660" xr:uid="{00000000-0005-0000-0000-00009F4E0000}"/>
    <cellStyle name="Migliaia 57 3 3 2" xfId="4661" xr:uid="{00000000-0005-0000-0000-0000A04E0000}"/>
    <cellStyle name="Migliaia 57 3 3 2 2" xfId="14995" xr:uid="{00000000-0005-0000-0000-0000A14E0000}"/>
    <cellStyle name="Migliaia 57 3 3 3" xfId="4662" xr:uid="{00000000-0005-0000-0000-0000A24E0000}"/>
    <cellStyle name="Migliaia 57 3 3 3 2" xfId="14996" xr:uid="{00000000-0005-0000-0000-0000A34E0000}"/>
    <cellStyle name="Migliaia 57 3 3 4" xfId="4663" xr:uid="{00000000-0005-0000-0000-0000A44E0000}"/>
    <cellStyle name="Migliaia 57 3 3 4 2" xfId="14997" xr:uid="{00000000-0005-0000-0000-0000A54E0000}"/>
    <cellStyle name="Migliaia 57 3 3 5" xfId="4664" xr:uid="{00000000-0005-0000-0000-0000A64E0000}"/>
    <cellStyle name="Migliaia 57 3 3 5 2" xfId="14998" xr:uid="{00000000-0005-0000-0000-0000A74E0000}"/>
    <cellStyle name="Migliaia 57 3 3 6" xfId="14994" xr:uid="{00000000-0005-0000-0000-0000A84E0000}"/>
    <cellStyle name="Migliaia 57 3 4" xfId="4665" xr:uid="{00000000-0005-0000-0000-0000A94E0000}"/>
    <cellStyle name="Migliaia 57 3 4 2" xfId="12365" xr:uid="{00000000-0005-0000-0000-0000AA4E0000}"/>
    <cellStyle name="Migliaia 57 3 4 3" xfId="12366" xr:uid="{00000000-0005-0000-0000-0000AB4E0000}"/>
    <cellStyle name="Migliaia 57 3 4 3 2" xfId="15826" xr:uid="{00000000-0005-0000-0000-0000AC4E0000}"/>
    <cellStyle name="Migliaia 57 3 4 3 2 2" xfId="21172" xr:uid="{00000000-0005-0000-0000-0000AD4E0000}"/>
    <cellStyle name="Migliaia 57 3 4 3 2 3" xfId="26474" xr:uid="{00000000-0005-0000-0000-0000AE4E0000}"/>
    <cellStyle name="Migliaia 57 3 4 3 3" xfId="18521" xr:uid="{00000000-0005-0000-0000-0000AF4E0000}"/>
    <cellStyle name="Migliaia 57 3 4 3 4" xfId="23823" xr:uid="{00000000-0005-0000-0000-0000B04E0000}"/>
    <cellStyle name="Migliaia 57 3 4 4" xfId="14999" xr:uid="{00000000-0005-0000-0000-0000B14E0000}"/>
    <cellStyle name="Migliaia 57 3 5" xfId="4666" xr:uid="{00000000-0005-0000-0000-0000B24E0000}"/>
    <cellStyle name="Migliaia 57 3 5 2" xfId="12367" xr:uid="{00000000-0005-0000-0000-0000B34E0000}"/>
    <cellStyle name="Migliaia 57 3 5 2 2" xfId="15827" xr:uid="{00000000-0005-0000-0000-0000B44E0000}"/>
    <cellStyle name="Migliaia 57 3 5 2 2 2" xfId="21173" xr:uid="{00000000-0005-0000-0000-0000B54E0000}"/>
    <cellStyle name="Migliaia 57 3 5 2 2 3" xfId="26475" xr:uid="{00000000-0005-0000-0000-0000B64E0000}"/>
    <cellStyle name="Migliaia 57 3 5 2 3" xfId="18522" xr:uid="{00000000-0005-0000-0000-0000B74E0000}"/>
    <cellStyle name="Migliaia 57 3 5 2 4" xfId="23824" xr:uid="{00000000-0005-0000-0000-0000B84E0000}"/>
    <cellStyle name="Migliaia 57 3 5 3" xfId="15000" xr:uid="{00000000-0005-0000-0000-0000B94E0000}"/>
    <cellStyle name="Migliaia 57 3 6" xfId="4667" xr:uid="{00000000-0005-0000-0000-0000BA4E0000}"/>
    <cellStyle name="Migliaia 57 3 6 2" xfId="15001" xr:uid="{00000000-0005-0000-0000-0000BB4E0000}"/>
    <cellStyle name="Migliaia 57 3 7" xfId="4668" xr:uid="{00000000-0005-0000-0000-0000BC4E0000}"/>
    <cellStyle name="Migliaia 57 3 7 2" xfId="15002" xr:uid="{00000000-0005-0000-0000-0000BD4E0000}"/>
    <cellStyle name="Migliaia 57 3 8" xfId="4669" xr:uid="{00000000-0005-0000-0000-0000BE4E0000}"/>
    <cellStyle name="Migliaia 57 3 8 2" xfId="15003" xr:uid="{00000000-0005-0000-0000-0000BF4E0000}"/>
    <cellStyle name="Migliaia 57 3 9" xfId="14986" xr:uid="{00000000-0005-0000-0000-0000C04E0000}"/>
    <cellStyle name="Migliaia 57 4" xfId="4670" xr:uid="{00000000-0005-0000-0000-0000C14E0000}"/>
    <cellStyle name="Migliaia 57 4 2" xfId="4671" xr:uid="{00000000-0005-0000-0000-0000C24E0000}"/>
    <cellStyle name="Migliaia 57 4 2 2" xfId="4672" xr:uid="{00000000-0005-0000-0000-0000C34E0000}"/>
    <cellStyle name="Migliaia 57 4 2 2 2" xfId="15006" xr:uid="{00000000-0005-0000-0000-0000C44E0000}"/>
    <cellStyle name="Migliaia 57 4 2 3" xfId="4673" xr:uid="{00000000-0005-0000-0000-0000C54E0000}"/>
    <cellStyle name="Migliaia 57 4 2 3 2" xfId="15007" xr:uid="{00000000-0005-0000-0000-0000C64E0000}"/>
    <cellStyle name="Migliaia 57 4 2 4" xfId="15005" xr:uid="{00000000-0005-0000-0000-0000C74E0000}"/>
    <cellStyle name="Migliaia 57 4 3" xfId="4674" xr:uid="{00000000-0005-0000-0000-0000C84E0000}"/>
    <cellStyle name="Migliaia 57 4 3 2" xfId="15008" xr:uid="{00000000-0005-0000-0000-0000C94E0000}"/>
    <cellStyle name="Migliaia 57 4 4" xfId="4675" xr:uid="{00000000-0005-0000-0000-0000CA4E0000}"/>
    <cellStyle name="Migliaia 57 4 4 2" xfId="15009" xr:uid="{00000000-0005-0000-0000-0000CB4E0000}"/>
    <cellStyle name="Migliaia 57 4 5" xfId="4676" xr:uid="{00000000-0005-0000-0000-0000CC4E0000}"/>
    <cellStyle name="Migliaia 57 4 5 2" xfId="15010" xr:uid="{00000000-0005-0000-0000-0000CD4E0000}"/>
    <cellStyle name="Migliaia 57 4 6" xfId="4677" xr:uid="{00000000-0005-0000-0000-0000CE4E0000}"/>
    <cellStyle name="Migliaia 57 4 6 2" xfId="15011" xr:uid="{00000000-0005-0000-0000-0000CF4E0000}"/>
    <cellStyle name="Migliaia 57 4 7" xfId="4678" xr:uid="{00000000-0005-0000-0000-0000D04E0000}"/>
    <cellStyle name="Migliaia 57 4 7 2" xfId="15012" xr:uid="{00000000-0005-0000-0000-0000D14E0000}"/>
    <cellStyle name="Migliaia 57 4 8" xfId="15004" xr:uid="{00000000-0005-0000-0000-0000D24E0000}"/>
    <cellStyle name="Migliaia 57 5" xfId="4679" xr:uid="{00000000-0005-0000-0000-0000D34E0000}"/>
    <cellStyle name="Migliaia 57 5 2" xfId="4680" xr:uid="{00000000-0005-0000-0000-0000D44E0000}"/>
    <cellStyle name="Migliaia 57 5 2 2" xfId="15014" xr:uid="{00000000-0005-0000-0000-0000D54E0000}"/>
    <cellStyle name="Migliaia 57 5 3" xfId="4681" xr:uid="{00000000-0005-0000-0000-0000D64E0000}"/>
    <cellStyle name="Migliaia 57 5 3 2" xfId="15015" xr:uid="{00000000-0005-0000-0000-0000D74E0000}"/>
    <cellStyle name="Migliaia 57 5 4" xfId="4682" xr:uid="{00000000-0005-0000-0000-0000D84E0000}"/>
    <cellStyle name="Migliaia 57 5 4 2" xfId="15016" xr:uid="{00000000-0005-0000-0000-0000D94E0000}"/>
    <cellStyle name="Migliaia 57 5 5" xfId="4683" xr:uid="{00000000-0005-0000-0000-0000DA4E0000}"/>
    <cellStyle name="Migliaia 57 5 5 2" xfId="15017" xr:uid="{00000000-0005-0000-0000-0000DB4E0000}"/>
    <cellStyle name="Migliaia 57 5 6" xfId="4684" xr:uid="{00000000-0005-0000-0000-0000DC4E0000}"/>
    <cellStyle name="Migliaia 57 5 6 2" xfId="15018" xr:uid="{00000000-0005-0000-0000-0000DD4E0000}"/>
    <cellStyle name="Migliaia 57 5 7" xfId="15013" xr:uid="{00000000-0005-0000-0000-0000DE4E0000}"/>
    <cellStyle name="Migliaia 57 6" xfId="4685" xr:uid="{00000000-0005-0000-0000-0000DF4E0000}"/>
    <cellStyle name="Migliaia 57 6 2" xfId="12368" xr:uid="{00000000-0005-0000-0000-0000E04E0000}"/>
    <cellStyle name="Migliaia 57 6 3" xfId="12369" xr:uid="{00000000-0005-0000-0000-0000E14E0000}"/>
    <cellStyle name="Migliaia 57 6 3 2" xfId="15828" xr:uid="{00000000-0005-0000-0000-0000E24E0000}"/>
    <cellStyle name="Migliaia 57 6 3 2 2" xfId="21174" xr:uid="{00000000-0005-0000-0000-0000E34E0000}"/>
    <cellStyle name="Migliaia 57 6 3 2 3" xfId="26476" xr:uid="{00000000-0005-0000-0000-0000E44E0000}"/>
    <cellStyle name="Migliaia 57 6 3 3" xfId="18523" xr:uid="{00000000-0005-0000-0000-0000E54E0000}"/>
    <cellStyle name="Migliaia 57 6 3 4" xfId="23825" xr:uid="{00000000-0005-0000-0000-0000E64E0000}"/>
    <cellStyle name="Migliaia 57 6 4" xfId="15019" xr:uid="{00000000-0005-0000-0000-0000E74E0000}"/>
    <cellStyle name="Migliaia 57 7" xfId="4686" xr:uid="{00000000-0005-0000-0000-0000E84E0000}"/>
    <cellStyle name="Migliaia 57 7 2" xfId="12370" xr:uid="{00000000-0005-0000-0000-0000E94E0000}"/>
    <cellStyle name="Migliaia 57 7 2 2" xfId="15829" xr:uid="{00000000-0005-0000-0000-0000EA4E0000}"/>
    <cellStyle name="Migliaia 57 7 2 2 2" xfId="21175" xr:uid="{00000000-0005-0000-0000-0000EB4E0000}"/>
    <cellStyle name="Migliaia 57 7 2 2 3" xfId="26477" xr:uid="{00000000-0005-0000-0000-0000EC4E0000}"/>
    <cellStyle name="Migliaia 57 7 2 3" xfId="18524" xr:uid="{00000000-0005-0000-0000-0000ED4E0000}"/>
    <cellStyle name="Migliaia 57 7 2 4" xfId="23826" xr:uid="{00000000-0005-0000-0000-0000EE4E0000}"/>
    <cellStyle name="Migliaia 57 7 3" xfId="15020" xr:uid="{00000000-0005-0000-0000-0000EF4E0000}"/>
    <cellStyle name="Migliaia 57 8" xfId="4687" xr:uid="{00000000-0005-0000-0000-0000F04E0000}"/>
    <cellStyle name="Migliaia 57 8 2" xfId="12371" xr:uid="{00000000-0005-0000-0000-0000F14E0000}"/>
    <cellStyle name="Migliaia 57 8 2 2" xfId="15830" xr:uid="{00000000-0005-0000-0000-0000F24E0000}"/>
    <cellStyle name="Migliaia 57 8 2 2 2" xfId="21176" xr:uid="{00000000-0005-0000-0000-0000F34E0000}"/>
    <cellStyle name="Migliaia 57 8 2 2 3" xfId="26478" xr:uid="{00000000-0005-0000-0000-0000F44E0000}"/>
    <cellStyle name="Migliaia 57 8 2 3" xfId="18525" xr:uid="{00000000-0005-0000-0000-0000F54E0000}"/>
    <cellStyle name="Migliaia 57 8 2 4" xfId="23827" xr:uid="{00000000-0005-0000-0000-0000F64E0000}"/>
    <cellStyle name="Migliaia 57 8 3" xfId="15021" xr:uid="{00000000-0005-0000-0000-0000F74E0000}"/>
    <cellStyle name="Migliaia 57 9" xfId="4688" xr:uid="{00000000-0005-0000-0000-0000F84E0000}"/>
    <cellStyle name="Migliaia 57 9 2" xfId="15022" xr:uid="{00000000-0005-0000-0000-0000F94E0000}"/>
    <cellStyle name="Migliaia 58" xfId="356" xr:uid="{00000000-0005-0000-0000-0000FA4E0000}"/>
    <cellStyle name="Migliaia 58 10" xfId="15023" xr:uid="{00000000-0005-0000-0000-0000FB4E0000}"/>
    <cellStyle name="Migliaia 58 11" xfId="4689" xr:uid="{00000000-0005-0000-0000-0000FC4E0000}"/>
    <cellStyle name="Migliaia 58 2" xfId="357" xr:uid="{00000000-0005-0000-0000-0000FD4E0000}"/>
    <cellStyle name="Migliaia 58 2 2" xfId="4691" xr:uid="{00000000-0005-0000-0000-0000FE4E0000}"/>
    <cellStyle name="Migliaia 58 2 2 2" xfId="4692" xr:uid="{00000000-0005-0000-0000-0000FF4E0000}"/>
    <cellStyle name="Migliaia 58 2 2 2 2" xfId="15026" xr:uid="{00000000-0005-0000-0000-0000004F0000}"/>
    <cellStyle name="Migliaia 58 2 2 3" xfId="12372" xr:uid="{00000000-0005-0000-0000-0000014F0000}"/>
    <cellStyle name="Migliaia 58 2 2 3 2" xfId="15831" xr:uid="{00000000-0005-0000-0000-0000024F0000}"/>
    <cellStyle name="Migliaia 58 2 2 3 2 2" xfId="21177" xr:uid="{00000000-0005-0000-0000-0000034F0000}"/>
    <cellStyle name="Migliaia 58 2 2 3 2 3" xfId="26479" xr:uid="{00000000-0005-0000-0000-0000044F0000}"/>
    <cellStyle name="Migliaia 58 2 2 3 3" xfId="18526" xr:uid="{00000000-0005-0000-0000-0000054F0000}"/>
    <cellStyle name="Migliaia 58 2 2 3 4" xfId="23828" xr:uid="{00000000-0005-0000-0000-0000064F0000}"/>
    <cellStyle name="Migliaia 58 2 2 4" xfId="15025" xr:uid="{00000000-0005-0000-0000-0000074F0000}"/>
    <cellStyle name="Migliaia 58 2 3" xfId="4693" xr:uid="{00000000-0005-0000-0000-0000084F0000}"/>
    <cellStyle name="Migliaia 58 2 3 2" xfId="12373" xr:uid="{00000000-0005-0000-0000-0000094F0000}"/>
    <cellStyle name="Migliaia 58 2 3 2 2" xfId="15832" xr:uid="{00000000-0005-0000-0000-00000A4F0000}"/>
    <cellStyle name="Migliaia 58 2 3 2 2 2" xfId="21178" xr:uid="{00000000-0005-0000-0000-00000B4F0000}"/>
    <cellStyle name="Migliaia 58 2 3 2 2 3" xfId="26480" xr:uid="{00000000-0005-0000-0000-00000C4F0000}"/>
    <cellStyle name="Migliaia 58 2 3 2 3" xfId="18527" xr:uid="{00000000-0005-0000-0000-00000D4F0000}"/>
    <cellStyle name="Migliaia 58 2 3 2 4" xfId="23829" xr:uid="{00000000-0005-0000-0000-00000E4F0000}"/>
    <cellStyle name="Migliaia 58 2 3 3" xfId="15027" xr:uid="{00000000-0005-0000-0000-00000F4F0000}"/>
    <cellStyle name="Migliaia 58 2 4" xfId="4694" xr:uid="{00000000-0005-0000-0000-0000104F0000}"/>
    <cellStyle name="Migliaia 58 2 4 2" xfId="15028" xr:uid="{00000000-0005-0000-0000-0000114F0000}"/>
    <cellStyle name="Migliaia 58 2 5" xfId="4695" xr:uid="{00000000-0005-0000-0000-0000124F0000}"/>
    <cellStyle name="Migliaia 58 2 5 2" xfId="15029" xr:uid="{00000000-0005-0000-0000-0000134F0000}"/>
    <cellStyle name="Migliaia 58 2 6" xfId="4696" xr:uid="{00000000-0005-0000-0000-0000144F0000}"/>
    <cellStyle name="Migliaia 58 2 6 2" xfId="15030" xr:uid="{00000000-0005-0000-0000-0000154F0000}"/>
    <cellStyle name="Migliaia 58 2 7" xfId="15024" xr:uid="{00000000-0005-0000-0000-0000164F0000}"/>
    <cellStyle name="Migliaia 58 2 8" xfId="4690" xr:uid="{00000000-0005-0000-0000-0000174F0000}"/>
    <cellStyle name="Migliaia 58 3" xfId="4697" xr:uid="{00000000-0005-0000-0000-0000184F0000}"/>
    <cellStyle name="Migliaia 58 3 2" xfId="4698" xr:uid="{00000000-0005-0000-0000-0000194F0000}"/>
    <cellStyle name="Migliaia 58 3 2 2" xfId="4699" xr:uid="{00000000-0005-0000-0000-00001A4F0000}"/>
    <cellStyle name="Migliaia 58 3 2 2 2" xfId="4700" xr:uid="{00000000-0005-0000-0000-00001B4F0000}"/>
    <cellStyle name="Migliaia 58 3 2 2 2 2" xfId="15034" xr:uid="{00000000-0005-0000-0000-00001C4F0000}"/>
    <cellStyle name="Migliaia 58 3 2 2 3" xfId="15033" xr:uid="{00000000-0005-0000-0000-00001D4F0000}"/>
    <cellStyle name="Migliaia 58 3 2 3" xfId="4701" xr:uid="{00000000-0005-0000-0000-00001E4F0000}"/>
    <cellStyle name="Migliaia 58 3 2 3 2" xfId="15035" xr:uid="{00000000-0005-0000-0000-00001F4F0000}"/>
    <cellStyle name="Migliaia 58 3 2 4" xfId="4702" xr:uid="{00000000-0005-0000-0000-0000204F0000}"/>
    <cellStyle name="Migliaia 58 3 2 4 2" xfId="15036" xr:uid="{00000000-0005-0000-0000-0000214F0000}"/>
    <cellStyle name="Migliaia 58 3 2 5" xfId="4703" xr:uid="{00000000-0005-0000-0000-0000224F0000}"/>
    <cellStyle name="Migliaia 58 3 2 5 2" xfId="15037" xr:uid="{00000000-0005-0000-0000-0000234F0000}"/>
    <cellStyle name="Migliaia 58 3 2 6" xfId="4704" xr:uid="{00000000-0005-0000-0000-0000244F0000}"/>
    <cellStyle name="Migliaia 58 3 2 6 2" xfId="15038" xr:uid="{00000000-0005-0000-0000-0000254F0000}"/>
    <cellStyle name="Migliaia 58 3 2 7" xfId="15032" xr:uid="{00000000-0005-0000-0000-0000264F0000}"/>
    <cellStyle name="Migliaia 58 3 3" xfId="4705" xr:uid="{00000000-0005-0000-0000-0000274F0000}"/>
    <cellStyle name="Migliaia 58 3 3 2" xfId="4706" xr:uid="{00000000-0005-0000-0000-0000284F0000}"/>
    <cellStyle name="Migliaia 58 3 3 2 2" xfId="15040" xr:uid="{00000000-0005-0000-0000-0000294F0000}"/>
    <cellStyle name="Migliaia 58 3 3 3" xfId="4707" xr:uid="{00000000-0005-0000-0000-00002A4F0000}"/>
    <cellStyle name="Migliaia 58 3 3 3 2" xfId="15041" xr:uid="{00000000-0005-0000-0000-00002B4F0000}"/>
    <cellStyle name="Migliaia 58 3 3 4" xfId="4708" xr:uid="{00000000-0005-0000-0000-00002C4F0000}"/>
    <cellStyle name="Migliaia 58 3 3 4 2" xfId="15042" xr:uid="{00000000-0005-0000-0000-00002D4F0000}"/>
    <cellStyle name="Migliaia 58 3 3 5" xfId="4709" xr:uid="{00000000-0005-0000-0000-00002E4F0000}"/>
    <cellStyle name="Migliaia 58 3 3 5 2" xfId="15043" xr:uid="{00000000-0005-0000-0000-00002F4F0000}"/>
    <cellStyle name="Migliaia 58 3 3 6" xfId="15039" xr:uid="{00000000-0005-0000-0000-0000304F0000}"/>
    <cellStyle name="Migliaia 58 3 4" xfId="4710" xr:uid="{00000000-0005-0000-0000-0000314F0000}"/>
    <cellStyle name="Migliaia 58 3 4 2" xfId="12374" xr:uid="{00000000-0005-0000-0000-0000324F0000}"/>
    <cellStyle name="Migliaia 58 3 4 3" xfId="12375" xr:uid="{00000000-0005-0000-0000-0000334F0000}"/>
    <cellStyle name="Migliaia 58 3 4 3 2" xfId="15833" xr:uid="{00000000-0005-0000-0000-0000344F0000}"/>
    <cellStyle name="Migliaia 58 3 4 3 2 2" xfId="21179" xr:uid="{00000000-0005-0000-0000-0000354F0000}"/>
    <cellStyle name="Migliaia 58 3 4 3 2 3" xfId="26481" xr:uid="{00000000-0005-0000-0000-0000364F0000}"/>
    <cellStyle name="Migliaia 58 3 4 3 3" xfId="18528" xr:uid="{00000000-0005-0000-0000-0000374F0000}"/>
    <cellStyle name="Migliaia 58 3 4 3 4" xfId="23830" xr:uid="{00000000-0005-0000-0000-0000384F0000}"/>
    <cellStyle name="Migliaia 58 3 4 4" xfId="15044" xr:uid="{00000000-0005-0000-0000-0000394F0000}"/>
    <cellStyle name="Migliaia 58 3 5" xfId="4711" xr:uid="{00000000-0005-0000-0000-00003A4F0000}"/>
    <cellStyle name="Migliaia 58 3 5 2" xfId="12376" xr:uid="{00000000-0005-0000-0000-00003B4F0000}"/>
    <cellStyle name="Migliaia 58 3 5 2 2" xfId="15834" xr:uid="{00000000-0005-0000-0000-00003C4F0000}"/>
    <cellStyle name="Migliaia 58 3 5 2 2 2" xfId="21180" xr:uid="{00000000-0005-0000-0000-00003D4F0000}"/>
    <cellStyle name="Migliaia 58 3 5 2 2 3" xfId="26482" xr:uid="{00000000-0005-0000-0000-00003E4F0000}"/>
    <cellStyle name="Migliaia 58 3 5 2 3" xfId="18529" xr:uid="{00000000-0005-0000-0000-00003F4F0000}"/>
    <cellStyle name="Migliaia 58 3 5 2 4" xfId="23831" xr:uid="{00000000-0005-0000-0000-0000404F0000}"/>
    <cellStyle name="Migliaia 58 3 5 3" xfId="15045" xr:uid="{00000000-0005-0000-0000-0000414F0000}"/>
    <cellStyle name="Migliaia 58 3 6" xfId="4712" xr:uid="{00000000-0005-0000-0000-0000424F0000}"/>
    <cellStyle name="Migliaia 58 3 6 2" xfId="15046" xr:uid="{00000000-0005-0000-0000-0000434F0000}"/>
    <cellStyle name="Migliaia 58 3 7" xfId="4713" xr:uid="{00000000-0005-0000-0000-0000444F0000}"/>
    <cellStyle name="Migliaia 58 3 7 2" xfId="15047" xr:uid="{00000000-0005-0000-0000-0000454F0000}"/>
    <cellStyle name="Migliaia 58 3 8" xfId="4714" xr:uid="{00000000-0005-0000-0000-0000464F0000}"/>
    <cellStyle name="Migliaia 58 3 8 2" xfId="15048" xr:uid="{00000000-0005-0000-0000-0000474F0000}"/>
    <cellStyle name="Migliaia 58 3 9" xfId="15031" xr:uid="{00000000-0005-0000-0000-0000484F0000}"/>
    <cellStyle name="Migliaia 58 4" xfId="4715" xr:uid="{00000000-0005-0000-0000-0000494F0000}"/>
    <cellStyle name="Migliaia 58 4 2" xfId="4716" xr:uid="{00000000-0005-0000-0000-00004A4F0000}"/>
    <cellStyle name="Migliaia 58 4 2 2" xfId="4717" xr:uid="{00000000-0005-0000-0000-00004B4F0000}"/>
    <cellStyle name="Migliaia 58 4 2 2 2" xfId="15051" xr:uid="{00000000-0005-0000-0000-00004C4F0000}"/>
    <cellStyle name="Migliaia 58 4 2 3" xfId="4718" xr:uid="{00000000-0005-0000-0000-00004D4F0000}"/>
    <cellStyle name="Migliaia 58 4 2 3 2" xfId="15052" xr:uid="{00000000-0005-0000-0000-00004E4F0000}"/>
    <cellStyle name="Migliaia 58 4 2 4" xfId="15050" xr:uid="{00000000-0005-0000-0000-00004F4F0000}"/>
    <cellStyle name="Migliaia 58 4 3" xfId="4719" xr:uid="{00000000-0005-0000-0000-0000504F0000}"/>
    <cellStyle name="Migliaia 58 4 3 2" xfId="15053" xr:uid="{00000000-0005-0000-0000-0000514F0000}"/>
    <cellStyle name="Migliaia 58 4 4" xfId="4720" xr:uid="{00000000-0005-0000-0000-0000524F0000}"/>
    <cellStyle name="Migliaia 58 4 4 2" xfId="15054" xr:uid="{00000000-0005-0000-0000-0000534F0000}"/>
    <cellStyle name="Migliaia 58 4 5" xfId="4721" xr:uid="{00000000-0005-0000-0000-0000544F0000}"/>
    <cellStyle name="Migliaia 58 4 5 2" xfId="15055" xr:uid="{00000000-0005-0000-0000-0000554F0000}"/>
    <cellStyle name="Migliaia 58 4 6" xfId="4722" xr:uid="{00000000-0005-0000-0000-0000564F0000}"/>
    <cellStyle name="Migliaia 58 4 6 2" xfId="15056" xr:uid="{00000000-0005-0000-0000-0000574F0000}"/>
    <cellStyle name="Migliaia 58 4 7" xfId="4723" xr:uid="{00000000-0005-0000-0000-0000584F0000}"/>
    <cellStyle name="Migliaia 58 4 7 2" xfId="15057" xr:uid="{00000000-0005-0000-0000-0000594F0000}"/>
    <cellStyle name="Migliaia 58 4 8" xfId="15049" xr:uid="{00000000-0005-0000-0000-00005A4F0000}"/>
    <cellStyle name="Migliaia 58 5" xfId="4724" xr:uid="{00000000-0005-0000-0000-00005B4F0000}"/>
    <cellStyle name="Migliaia 58 5 2" xfId="4725" xr:uid="{00000000-0005-0000-0000-00005C4F0000}"/>
    <cellStyle name="Migliaia 58 5 2 2" xfId="15059" xr:uid="{00000000-0005-0000-0000-00005D4F0000}"/>
    <cellStyle name="Migliaia 58 5 3" xfId="4726" xr:uid="{00000000-0005-0000-0000-00005E4F0000}"/>
    <cellStyle name="Migliaia 58 5 3 2" xfId="15060" xr:uid="{00000000-0005-0000-0000-00005F4F0000}"/>
    <cellStyle name="Migliaia 58 5 4" xfId="4727" xr:uid="{00000000-0005-0000-0000-0000604F0000}"/>
    <cellStyle name="Migliaia 58 5 4 2" xfId="15061" xr:uid="{00000000-0005-0000-0000-0000614F0000}"/>
    <cellStyle name="Migliaia 58 5 5" xfId="4728" xr:uid="{00000000-0005-0000-0000-0000624F0000}"/>
    <cellStyle name="Migliaia 58 5 5 2" xfId="15062" xr:uid="{00000000-0005-0000-0000-0000634F0000}"/>
    <cellStyle name="Migliaia 58 5 6" xfId="4729" xr:uid="{00000000-0005-0000-0000-0000644F0000}"/>
    <cellStyle name="Migliaia 58 5 6 2" xfId="15063" xr:uid="{00000000-0005-0000-0000-0000654F0000}"/>
    <cellStyle name="Migliaia 58 5 7" xfId="15058" xr:uid="{00000000-0005-0000-0000-0000664F0000}"/>
    <cellStyle name="Migliaia 58 6" xfId="4730" xr:uid="{00000000-0005-0000-0000-0000674F0000}"/>
    <cellStyle name="Migliaia 58 6 2" xfId="12377" xr:uid="{00000000-0005-0000-0000-0000684F0000}"/>
    <cellStyle name="Migliaia 58 6 3" xfId="12378" xr:uid="{00000000-0005-0000-0000-0000694F0000}"/>
    <cellStyle name="Migliaia 58 6 3 2" xfId="15835" xr:uid="{00000000-0005-0000-0000-00006A4F0000}"/>
    <cellStyle name="Migliaia 58 6 3 2 2" xfId="21181" xr:uid="{00000000-0005-0000-0000-00006B4F0000}"/>
    <cellStyle name="Migliaia 58 6 3 2 3" xfId="26483" xr:uid="{00000000-0005-0000-0000-00006C4F0000}"/>
    <cellStyle name="Migliaia 58 6 3 3" xfId="18530" xr:uid="{00000000-0005-0000-0000-00006D4F0000}"/>
    <cellStyle name="Migliaia 58 6 3 4" xfId="23832" xr:uid="{00000000-0005-0000-0000-00006E4F0000}"/>
    <cellStyle name="Migliaia 58 6 4" xfId="15064" xr:uid="{00000000-0005-0000-0000-00006F4F0000}"/>
    <cellStyle name="Migliaia 58 7" xfId="4731" xr:uid="{00000000-0005-0000-0000-0000704F0000}"/>
    <cellStyle name="Migliaia 58 7 2" xfId="12379" xr:uid="{00000000-0005-0000-0000-0000714F0000}"/>
    <cellStyle name="Migliaia 58 7 2 2" xfId="15836" xr:uid="{00000000-0005-0000-0000-0000724F0000}"/>
    <cellStyle name="Migliaia 58 7 2 2 2" xfId="21182" xr:uid="{00000000-0005-0000-0000-0000734F0000}"/>
    <cellStyle name="Migliaia 58 7 2 2 3" xfId="26484" xr:uid="{00000000-0005-0000-0000-0000744F0000}"/>
    <cellStyle name="Migliaia 58 7 2 3" xfId="18531" xr:uid="{00000000-0005-0000-0000-0000754F0000}"/>
    <cellStyle name="Migliaia 58 7 2 4" xfId="23833" xr:uid="{00000000-0005-0000-0000-0000764F0000}"/>
    <cellStyle name="Migliaia 58 7 3" xfId="15065" xr:uid="{00000000-0005-0000-0000-0000774F0000}"/>
    <cellStyle name="Migliaia 58 8" xfId="4732" xr:uid="{00000000-0005-0000-0000-0000784F0000}"/>
    <cellStyle name="Migliaia 58 8 2" xfId="12380" xr:uid="{00000000-0005-0000-0000-0000794F0000}"/>
    <cellStyle name="Migliaia 58 8 2 2" xfId="15837" xr:uid="{00000000-0005-0000-0000-00007A4F0000}"/>
    <cellStyle name="Migliaia 58 8 2 2 2" xfId="21183" xr:uid="{00000000-0005-0000-0000-00007B4F0000}"/>
    <cellStyle name="Migliaia 58 8 2 2 3" xfId="26485" xr:uid="{00000000-0005-0000-0000-00007C4F0000}"/>
    <cellStyle name="Migliaia 58 8 2 3" xfId="18532" xr:uid="{00000000-0005-0000-0000-00007D4F0000}"/>
    <cellStyle name="Migliaia 58 8 2 4" xfId="23834" xr:uid="{00000000-0005-0000-0000-00007E4F0000}"/>
    <cellStyle name="Migliaia 58 8 3" xfId="15066" xr:uid="{00000000-0005-0000-0000-00007F4F0000}"/>
    <cellStyle name="Migliaia 58 9" xfId="4733" xr:uid="{00000000-0005-0000-0000-0000804F0000}"/>
    <cellStyle name="Migliaia 58 9 2" xfId="15067" xr:uid="{00000000-0005-0000-0000-0000814F0000}"/>
    <cellStyle name="Migliaia 59" xfId="358" xr:uid="{00000000-0005-0000-0000-0000824F0000}"/>
    <cellStyle name="Migliaia 59 10" xfId="15068" xr:uid="{00000000-0005-0000-0000-0000834F0000}"/>
    <cellStyle name="Migliaia 59 11" xfId="4734" xr:uid="{00000000-0005-0000-0000-0000844F0000}"/>
    <cellStyle name="Migliaia 59 2" xfId="359" xr:uid="{00000000-0005-0000-0000-0000854F0000}"/>
    <cellStyle name="Migliaia 59 2 2" xfId="4736" xr:uid="{00000000-0005-0000-0000-0000864F0000}"/>
    <cellStyle name="Migliaia 59 2 2 2" xfId="4737" xr:uid="{00000000-0005-0000-0000-0000874F0000}"/>
    <cellStyle name="Migliaia 59 2 2 2 2" xfId="15071" xr:uid="{00000000-0005-0000-0000-0000884F0000}"/>
    <cellStyle name="Migliaia 59 2 2 3" xfId="12381" xr:uid="{00000000-0005-0000-0000-0000894F0000}"/>
    <cellStyle name="Migliaia 59 2 2 3 2" xfId="15838" xr:uid="{00000000-0005-0000-0000-00008A4F0000}"/>
    <cellStyle name="Migliaia 59 2 2 3 2 2" xfId="21184" xr:uid="{00000000-0005-0000-0000-00008B4F0000}"/>
    <cellStyle name="Migliaia 59 2 2 3 2 3" xfId="26486" xr:uid="{00000000-0005-0000-0000-00008C4F0000}"/>
    <cellStyle name="Migliaia 59 2 2 3 3" xfId="18533" xr:uid="{00000000-0005-0000-0000-00008D4F0000}"/>
    <cellStyle name="Migliaia 59 2 2 3 4" xfId="23835" xr:uid="{00000000-0005-0000-0000-00008E4F0000}"/>
    <cellStyle name="Migliaia 59 2 2 4" xfId="15070" xr:uid="{00000000-0005-0000-0000-00008F4F0000}"/>
    <cellStyle name="Migliaia 59 2 3" xfId="4738" xr:uid="{00000000-0005-0000-0000-0000904F0000}"/>
    <cellStyle name="Migliaia 59 2 3 2" xfId="12382" xr:uid="{00000000-0005-0000-0000-0000914F0000}"/>
    <cellStyle name="Migliaia 59 2 3 2 2" xfId="15839" xr:uid="{00000000-0005-0000-0000-0000924F0000}"/>
    <cellStyle name="Migliaia 59 2 3 2 2 2" xfId="21185" xr:uid="{00000000-0005-0000-0000-0000934F0000}"/>
    <cellStyle name="Migliaia 59 2 3 2 2 3" xfId="26487" xr:uid="{00000000-0005-0000-0000-0000944F0000}"/>
    <cellStyle name="Migliaia 59 2 3 2 3" xfId="18534" xr:uid="{00000000-0005-0000-0000-0000954F0000}"/>
    <cellStyle name="Migliaia 59 2 3 2 4" xfId="23836" xr:uid="{00000000-0005-0000-0000-0000964F0000}"/>
    <cellStyle name="Migliaia 59 2 3 3" xfId="15072" xr:uid="{00000000-0005-0000-0000-0000974F0000}"/>
    <cellStyle name="Migliaia 59 2 4" xfId="4739" xr:uid="{00000000-0005-0000-0000-0000984F0000}"/>
    <cellStyle name="Migliaia 59 2 4 2" xfId="15073" xr:uid="{00000000-0005-0000-0000-0000994F0000}"/>
    <cellStyle name="Migliaia 59 2 5" xfId="4740" xr:uid="{00000000-0005-0000-0000-00009A4F0000}"/>
    <cellStyle name="Migliaia 59 2 5 2" xfId="15074" xr:uid="{00000000-0005-0000-0000-00009B4F0000}"/>
    <cellStyle name="Migliaia 59 2 6" xfId="4741" xr:uid="{00000000-0005-0000-0000-00009C4F0000}"/>
    <cellStyle name="Migliaia 59 2 6 2" xfId="15075" xr:uid="{00000000-0005-0000-0000-00009D4F0000}"/>
    <cellStyle name="Migliaia 59 2 7" xfId="15069" xr:uid="{00000000-0005-0000-0000-00009E4F0000}"/>
    <cellStyle name="Migliaia 59 2 8" xfId="4735" xr:uid="{00000000-0005-0000-0000-00009F4F0000}"/>
    <cellStyle name="Migliaia 59 3" xfId="4742" xr:uid="{00000000-0005-0000-0000-0000A04F0000}"/>
    <cellStyle name="Migliaia 59 3 2" xfId="4743" xr:uid="{00000000-0005-0000-0000-0000A14F0000}"/>
    <cellStyle name="Migliaia 59 3 2 2" xfId="4744" xr:uid="{00000000-0005-0000-0000-0000A24F0000}"/>
    <cellStyle name="Migliaia 59 3 2 2 2" xfId="4745" xr:uid="{00000000-0005-0000-0000-0000A34F0000}"/>
    <cellStyle name="Migliaia 59 3 2 2 2 2" xfId="15079" xr:uid="{00000000-0005-0000-0000-0000A44F0000}"/>
    <cellStyle name="Migliaia 59 3 2 2 3" xfId="15078" xr:uid="{00000000-0005-0000-0000-0000A54F0000}"/>
    <cellStyle name="Migliaia 59 3 2 3" xfId="4746" xr:uid="{00000000-0005-0000-0000-0000A64F0000}"/>
    <cellStyle name="Migliaia 59 3 2 3 2" xfId="15080" xr:uid="{00000000-0005-0000-0000-0000A74F0000}"/>
    <cellStyle name="Migliaia 59 3 2 4" xfId="4747" xr:uid="{00000000-0005-0000-0000-0000A84F0000}"/>
    <cellStyle name="Migliaia 59 3 2 4 2" xfId="15081" xr:uid="{00000000-0005-0000-0000-0000A94F0000}"/>
    <cellStyle name="Migliaia 59 3 2 5" xfId="4748" xr:uid="{00000000-0005-0000-0000-0000AA4F0000}"/>
    <cellStyle name="Migliaia 59 3 2 5 2" xfId="15082" xr:uid="{00000000-0005-0000-0000-0000AB4F0000}"/>
    <cellStyle name="Migliaia 59 3 2 6" xfId="4749" xr:uid="{00000000-0005-0000-0000-0000AC4F0000}"/>
    <cellStyle name="Migliaia 59 3 2 6 2" xfId="15083" xr:uid="{00000000-0005-0000-0000-0000AD4F0000}"/>
    <cellStyle name="Migliaia 59 3 2 7" xfId="15077" xr:uid="{00000000-0005-0000-0000-0000AE4F0000}"/>
    <cellStyle name="Migliaia 59 3 3" xfId="4750" xr:uid="{00000000-0005-0000-0000-0000AF4F0000}"/>
    <cellStyle name="Migliaia 59 3 3 2" xfId="4751" xr:uid="{00000000-0005-0000-0000-0000B04F0000}"/>
    <cellStyle name="Migliaia 59 3 3 2 2" xfId="15085" xr:uid="{00000000-0005-0000-0000-0000B14F0000}"/>
    <cellStyle name="Migliaia 59 3 3 3" xfId="4752" xr:uid="{00000000-0005-0000-0000-0000B24F0000}"/>
    <cellStyle name="Migliaia 59 3 3 3 2" xfId="15086" xr:uid="{00000000-0005-0000-0000-0000B34F0000}"/>
    <cellStyle name="Migliaia 59 3 3 4" xfId="4753" xr:uid="{00000000-0005-0000-0000-0000B44F0000}"/>
    <cellStyle name="Migliaia 59 3 3 4 2" xfId="15087" xr:uid="{00000000-0005-0000-0000-0000B54F0000}"/>
    <cellStyle name="Migliaia 59 3 3 5" xfId="4754" xr:uid="{00000000-0005-0000-0000-0000B64F0000}"/>
    <cellStyle name="Migliaia 59 3 3 5 2" xfId="15088" xr:uid="{00000000-0005-0000-0000-0000B74F0000}"/>
    <cellStyle name="Migliaia 59 3 3 6" xfId="15084" xr:uid="{00000000-0005-0000-0000-0000B84F0000}"/>
    <cellStyle name="Migliaia 59 3 4" xfId="4755" xr:uid="{00000000-0005-0000-0000-0000B94F0000}"/>
    <cellStyle name="Migliaia 59 3 4 2" xfId="12383" xr:uid="{00000000-0005-0000-0000-0000BA4F0000}"/>
    <cellStyle name="Migliaia 59 3 4 3" xfId="12384" xr:uid="{00000000-0005-0000-0000-0000BB4F0000}"/>
    <cellStyle name="Migliaia 59 3 4 3 2" xfId="15840" xr:uid="{00000000-0005-0000-0000-0000BC4F0000}"/>
    <cellStyle name="Migliaia 59 3 4 3 2 2" xfId="21186" xr:uid="{00000000-0005-0000-0000-0000BD4F0000}"/>
    <cellStyle name="Migliaia 59 3 4 3 2 3" xfId="26488" xr:uid="{00000000-0005-0000-0000-0000BE4F0000}"/>
    <cellStyle name="Migliaia 59 3 4 3 3" xfId="18535" xr:uid="{00000000-0005-0000-0000-0000BF4F0000}"/>
    <cellStyle name="Migliaia 59 3 4 3 4" xfId="23837" xr:uid="{00000000-0005-0000-0000-0000C04F0000}"/>
    <cellStyle name="Migliaia 59 3 4 4" xfId="15089" xr:uid="{00000000-0005-0000-0000-0000C14F0000}"/>
    <cellStyle name="Migliaia 59 3 5" xfId="4756" xr:uid="{00000000-0005-0000-0000-0000C24F0000}"/>
    <cellStyle name="Migliaia 59 3 5 2" xfId="12385" xr:uid="{00000000-0005-0000-0000-0000C34F0000}"/>
    <cellStyle name="Migliaia 59 3 5 2 2" xfId="15841" xr:uid="{00000000-0005-0000-0000-0000C44F0000}"/>
    <cellStyle name="Migliaia 59 3 5 2 2 2" xfId="21187" xr:uid="{00000000-0005-0000-0000-0000C54F0000}"/>
    <cellStyle name="Migliaia 59 3 5 2 2 3" xfId="26489" xr:uid="{00000000-0005-0000-0000-0000C64F0000}"/>
    <cellStyle name="Migliaia 59 3 5 2 3" xfId="18536" xr:uid="{00000000-0005-0000-0000-0000C74F0000}"/>
    <cellStyle name="Migliaia 59 3 5 2 4" xfId="23838" xr:uid="{00000000-0005-0000-0000-0000C84F0000}"/>
    <cellStyle name="Migliaia 59 3 5 3" xfId="15090" xr:uid="{00000000-0005-0000-0000-0000C94F0000}"/>
    <cellStyle name="Migliaia 59 3 6" xfId="4757" xr:uid="{00000000-0005-0000-0000-0000CA4F0000}"/>
    <cellStyle name="Migliaia 59 3 6 2" xfId="15091" xr:uid="{00000000-0005-0000-0000-0000CB4F0000}"/>
    <cellStyle name="Migliaia 59 3 7" xfId="4758" xr:uid="{00000000-0005-0000-0000-0000CC4F0000}"/>
    <cellStyle name="Migliaia 59 3 7 2" xfId="15092" xr:uid="{00000000-0005-0000-0000-0000CD4F0000}"/>
    <cellStyle name="Migliaia 59 3 8" xfId="4759" xr:uid="{00000000-0005-0000-0000-0000CE4F0000}"/>
    <cellStyle name="Migliaia 59 3 8 2" xfId="15093" xr:uid="{00000000-0005-0000-0000-0000CF4F0000}"/>
    <cellStyle name="Migliaia 59 3 9" xfId="15076" xr:uid="{00000000-0005-0000-0000-0000D04F0000}"/>
    <cellStyle name="Migliaia 59 4" xfId="4760" xr:uid="{00000000-0005-0000-0000-0000D14F0000}"/>
    <cellStyle name="Migliaia 59 4 2" xfId="4761" xr:uid="{00000000-0005-0000-0000-0000D24F0000}"/>
    <cellStyle name="Migliaia 59 4 2 2" xfId="4762" xr:uid="{00000000-0005-0000-0000-0000D34F0000}"/>
    <cellStyle name="Migliaia 59 4 2 2 2" xfId="15096" xr:uid="{00000000-0005-0000-0000-0000D44F0000}"/>
    <cellStyle name="Migliaia 59 4 2 3" xfId="4763" xr:uid="{00000000-0005-0000-0000-0000D54F0000}"/>
    <cellStyle name="Migliaia 59 4 2 3 2" xfId="15097" xr:uid="{00000000-0005-0000-0000-0000D64F0000}"/>
    <cellStyle name="Migliaia 59 4 2 4" xfId="15095" xr:uid="{00000000-0005-0000-0000-0000D74F0000}"/>
    <cellStyle name="Migliaia 59 4 3" xfId="4764" xr:uid="{00000000-0005-0000-0000-0000D84F0000}"/>
    <cellStyle name="Migliaia 59 4 3 2" xfId="15098" xr:uid="{00000000-0005-0000-0000-0000D94F0000}"/>
    <cellStyle name="Migliaia 59 4 4" xfId="4765" xr:uid="{00000000-0005-0000-0000-0000DA4F0000}"/>
    <cellStyle name="Migliaia 59 4 4 2" xfId="15099" xr:uid="{00000000-0005-0000-0000-0000DB4F0000}"/>
    <cellStyle name="Migliaia 59 4 5" xfId="4766" xr:uid="{00000000-0005-0000-0000-0000DC4F0000}"/>
    <cellStyle name="Migliaia 59 4 5 2" xfId="15100" xr:uid="{00000000-0005-0000-0000-0000DD4F0000}"/>
    <cellStyle name="Migliaia 59 4 6" xfId="4767" xr:uid="{00000000-0005-0000-0000-0000DE4F0000}"/>
    <cellStyle name="Migliaia 59 4 6 2" xfId="15101" xr:uid="{00000000-0005-0000-0000-0000DF4F0000}"/>
    <cellStyle name="Migliaia 59 4 7" xfId="4768" xr:uid="{00000000-0005-0000-0000-0000E04F0000}"/>
    <cellStyle name="Migliaia 59 4 7 2" xfId="15102" xr:uid="{00000000-0005-0000-0000-0000E14F0000}"/>
    <cellStyle name="Migliaia 59 4 8" xfId="15094" xr:uid="{00000000-0005-0000-0000-0000E24F0000}"/>
    <cellStyle name="Migliaia 59 5" xfId="4769" xr:uid="{00000000-0005-0000-0000-0000E34F0000}"/>
    <cellStyle name="Migliaia 59 5 2" xfId="4770" xr:uid="{00000000-0005-0000-0000-0000E44F0000}"/>
    <cellStyle name="Migliaia 59 5 2 2" xfId="15104" xr:uid="{00000000-0005-0000-0000-0000E54F0000}"/>
    <cellStyle name="Migliaia 59 5 3" xfId="4771" xr:uid="{00000000-0005-0000-0000-0000E64F0000}"/>
    <cellStyle name="Migliaia 59 5 3 2" xfId="15105" xr:uid="{00000000-0005-0000-0000-0000E74F0000}"/>
    <cellStyle name="Migliaia 59 5 4" xfId="4772" xr:uid="{00000000-0005-0000-0000-0000E84F0000}"/>
    <cellStyle name="Migliaia 59 5 4 2" xfId="15106" xr:uid="{00000000-0005-0000-0000-0000E94F0000}"/>
    <cellStyle name="Migliaia 59 5 5" xfId="4773" xr:uid="{00000000-0005-0000-0000-0000EA4F0000}"/>
    <cellStyle name="Migliaia 59 5 5 2" xfId="15107" xr:uid="{00000000-0005-0000-0000-0000EB4F0000}"/>
    <cellStyle name="Migliaia 59 5 6" xfId="4774" xr:uid="{00000000-0005-0000-0000-0000EC4F0000}"/>
    <cellStyle name="Migliaia 59 5 6 2" xfId="15108" xr:uid="{00000000-0005-0000-0000-0000ED4F0000}"/>
    <cellStyle name="Migliaia 59 5 7" xfId="15103" xr:uid="{00000000-0005-0000-0000-0000EE4F0000}"/>
    <cellStyle name="Migliaia 59 6" xfId="4775" xr:uid="{00000000-0005-0000-0000-0000EF4F0000}"/>
    <cellStyle name="Migliaia 59 6 2" xfId="12386" xr:uid="{00000000-0005-0000-0000-0000F04F0000}"/>
    <cellStyle name="Migliaia 59 6 3" xfId="12387" xr:uid="{00000000-0005-0000-0000-0000F14F0000}"/>
    <cellStyle name="Migliaia 59 6 3 2" xfId="15842" xr:uid="{00000000-0005-0000-0000-0000F24F0000}"/>
    <cellStyle name="Migliaia 59 6 3 2 2" xfId="21188" xr:uid="{00000000-0005-0000-0000-0000F34F0000}"/>
    <cellStyle name="Migliaia 59 6 3 2 3" xfId="26490" xr:uid="{00000000-0005-0000-0000-0000F44F0000}"/>
    <cellStyle name="Migliaia 59 6 3 3" xfId="18537" xr:uid="{00000000-0005-0000-0000-0000F54F0000}"/>
    <cellStyle name="Migliaia 59 6 3 4" xfId="23839" xr:uid="{00000000-0005-0000-0000-0000F64F0000}"/>
    <cellStyle name="Migliaia 59 6 4" xfId="15109" xr:uid="{00000000-0005-0000-0000-0000F74F0000}"/>
    <cellStyle name="Migliaia 59 7" xfId="4776" xr:uid="{00000000-0005-0000-0000-0000F84F0000}"/>
    <cellStyle name="Migliaia 59 7 2" xfId="12388" xr:uid="{00000000-0005-0000-0000-0000F94F0000}"/>
    <cellStyle name="Migliaia 59 7 2 2" xfId="15843" xr:uid="{00000000-0005-0000-0000-0000FA4F0000}"/>
    <cellStyle name="Migliaia 59 7 2 2 2" xfId="21189" xr:uid="{00000000-0005-0000-0000-0000FB4F0000}"/>
    <cellStyle name="Migliaia 59 7 2 2 3" xfId="26491" xr:uid="{00000000-0005-0000-0000-0000FC4F0000}"/>
    <cellStyle name="Migliaia 59 7 2 3" xfId="18538" xr:uid="{00000000-0005-0000-0000-0000FD4F0000}"/>
    <cellStyle name="Migliaia 59 7 2 4" xfId="23840" xr:uid="{00000000-0005-0000-0000-0000FE4F0000}"/>
    <cellStyle name="Migliaia 59 7 3" xfId="15110" xr:uid="{00000000-0005-0000-0000-0000FF4F0000}"/>
    <cellStyle name="Migliaia 59 8" xfId="4777" xr:uid="{00000000-0005-0000-0000-000000500000}"/>
    <cellStyle name="Migliaia 59 8 2" xfId="12389" xr:uid="{00000000-0005-0000-0000-000001500000}"/>
    <cellStyle name="Migliaia 59 8 2 2" xfId="15844" xr:uid="{00000000-0005-0000-0000-000002500000}"/>
    <cellStyle name="Migliaia 59 8 2 2 2" xfId="21190" xr:uid="{00000000-0005-0000-0000-000003500000}"/>
    <cellStyle name="Migliaia 59 8 2 2 3" xfId="26492" xr:uid="{00000000-0005-0000-0000-000004500000}"/>
    <cellStyle name="Migliaia 59 8 2 3" xfId="18539" xr:uid="{00000000-0005-0000-0000-000005500000}"/>
    <cellStyle name="Migliaia 59 8 2 4" xfId="23841" xr:uid="{00000000-0005-0000-0000-000006500000}"/>
    <cellStyle name="Migliaia 59 8 3" xfId="15111" xr:uid="{00000000-0005-0000-0000-000007500000}"/>
    <cellStyle name="Migliaia 59 9" xfId="4778" xr:uid="{00000000-0005-0000-0000-000008500000}"/>
    <cellStyle name="Migliaia 59 9 2" xfId="15112" xr:uid="{00000000-0005-0000-0000-000009500000}"/>
    <cellStyle name="Migliaia 6" xfId="360" xr:uid="{00000000-0005-0000-0000-00000A500000}"/>
    <cellStyle name="Migliaia 6 10" xfId="15113" xr:uid="{00000000-0005-0000-0000-00000B500000}"/>
    <cellStyle name="Migliaia 6 11" xfId="4779" xr:uid="{00000000-0005-0000-0000-00000C500000}"/>
    <cellStyle name="Migliaia 6 2" xfId="361" xr:uid="{00000000-0005-0000-0000-00000D500000}"/>
    <cellStyle name="Migliaia 6 2 2" xfId="4781" xr:uid="{00000000-0005-0000-0000-00000E500000}"/>
    <cellStyle name="Migliaia 6 2 2 2" xfId="4782" xr:uid="{00000000-0005-0000-0000-00000F500000}"/>
    <cellStyle name="Migliaia 6 2 2 2 2" xfId="15116" xr:uid="{00000000-0005-0000-0000-000010500000}"/>
    <cellStyle name="Migliaia 6 2 2 3" xfId="12390" xr:uid="{00000000-0005-0000-0000-000011500000}"/>
    <cellStyle name="Migliaia 6 2 2 3 2" xfId="15845" xr:uid="{00000000-0005-0000-0000-000012500000}"/>
    <cellStyle name="Migliaia 6 2 2 3 2 2" xfId="21191" xr:uid="{00000000-0005-0000-0000-000013500000}"/>
    <cellStyle name="Migliaia 6 2 2 3 2 3" xfId="26493" xr:uid="{00000000-0005-0000-0000-000014500000}"/>
    <cellStyle name="Migliaia 6 2 2 3 3" xfId="18540" xr:uid="{00000000-0005-0000-0000-000015500000}"/>
    <cellStyle name="Migliaia 6 2 2 3 4" xfId="23842" xr:uid="{00000000-0005-0000-0000-000016500000}"/>
    <cellStyle name="Migliaia 6 2 2 4" xfId="15115" xr:uid="{00000000-0005-0000-0000-000017500000}"/>
    <cellStyle name="Migliaia 6 2 3" xfId="4783" xr:uid="{00000000-0005-0000-0000-000018500000}"/>
    <cellStyle name="Migliaia 6 2 3 2" xfId="12391" xr:uid="{00000000-0005-0000-0000-000019500000}"/>
    <cellStyle name="Migliaia 6 2 3 2 2" xfId="15846" xr:uid="{00000000-0005-0000-0000-00001A500000}"/>
    <cellStyle name="Migliaia 6 2 3 2 2 2" xfId="21192" xr:uid="{00000000-0005-0000-0000-00001B500000}"/>
    <cellStyle name="Migliaia 6 2 3 2 2 3" xfId="26494" xr:uid="{00000000-0005-0000-0000-00001C500000}"/>
    <cellStyle name="Migliaia 6 2 3 2 3" xfId="18541" xr:uid="{00000000-0005-0000-0000-00001D500000}"/>
    <cellStyle name="Migliaia 6 2 3 2 4" xfId="23843" xr:uid="{00000000-0005-0000-0000-00001E500000}"/>
    <cellStyle name="Migliaia 6 2 3 3" xfId="15117" xr:uid="{00000000-0005-0000-0000-00001F500000}"/>
    <cellStyle name="Migliaia 6 2 4" xfId="4784" xr:uid="{00000000-0005-0000-0000-000020500000}"/>
    <cellStyle name="Migliaia 6 2 4 2" xfId="15118" xr:uid="{00000000-0005-0000-0000-000021500000}"/>
    <cellStyle name="Migliaia 6 2 5" xfId="4785" xr:uid="{00000000-0005-0000-0000-000022500000}"/>
    <cellStyle name="Migliaia 6 2 5 2" xfId="15119" xr:uid="{00000000-0005-0000-0000-000023500000}"/>
    <cellStyle name="Migliaia 6 2 6" xfId="4786" xr:uid="{00000000-0005-0000-0000-000024500000}"/>
    <cellStyle name="Migliaia 6 2 6 2" xfId="15120" xr:uid="{00000000-0005-0000-0000-000025500000}"/>
    <cellStyle name="Migliaia 6 2 7" xfId="15114" xr:uid="{00000000-0005-0000-0000-000026500000}"/>
    <cellStyle name="Migliaia 6 2 8" xfId="4780" xr:uid="{00000000-0005-0000-0000-000027500000}"/>
    <cellStyle name="Migliaia 6 3" xfId="4787" xr:uid="{00000000-0005-0000-0000-000028500000}"/>
    <cellStyle name="Migliaia 6 3 2" xfId="4788" xr:uid="{00000000-0005-0000-0000-000029500000}"/>
    <cellStyle name="Migliaia 6 3 2 2" xfId="4789" xr:uid="{00000000-0005-0000-0000-00002A500000}"/>
    <cellStyle name="Migliaia 6 3 2 2 2" xfId="4790" xr:uid="{00000000-0005-0000-0000-00002B500000}"/>
    <cellStyle name="Migliaia 6 3 2 2 2 2" xfId="15124" xr:uid="{00000000-0005-0000-0000-00002C500000}"/>
    <cellStyle name="Migliaia 6 3 2 2 3" xfId="15123" xr:uid="{00000000-0005-0000-0000-00002D500000}"/>
    <cellStyle name="Migliaia 6 3 2 3" xfId="4791" xr:uid="{00000000-0005-0000-0000-00002E500000}"/>
    <cellStyle name="Migliaia 6 3 2 3 2" xfId="15125" xr:uid="{00000000-0005-0000-0000-00002F500000}"/>
    <cellStyle name="Migliaia 6 3 2 4" xfId="4792" xr:uid="{00000000-0005-0000-0000-000030500000}"/>
    <cellStyle name="Migliaia 6 3 2 4 2" xfId="15126" xr:uid="{00000000-0005-0000-0000-000031500000}"/>
    <cellStyle name="Migliaia 6 3 2 5" xfId="4793" xr:uid="{00000000-0005-0000-0000-000032500000}"/>
    <cellStyle name="Migliaia 6 3 2 5 2" xfId="15127" xr:uid="{00000000-0005-0000-0000-000033500000}"/>
    <cellStyle name="Migliaia 6 3 2 6" xfId="4794" xr:uid="{00000000-0005-0000-0000-000034500000}"/>
    <cellStyle name="Migliaia 6 3 2 6 2" xfId="15128" xr:uid="{00000000-0005-0000-0000-000035500000}"/>
    <cellStyle name="Migliaia 6 3 2 7" xfId="15122" xr:uid="{00000000-0005-0000-0000-000036500000}"/>
    <cellStyle name="Migliaia 6 3 3" xfId="4795" xr:uid="{00000000-0005-0000-0000-000037500000}"/>
    <cellStyle name="Migliaia 6 3 3 2" xfId="4796" xr:uid="{00000000-0005-0000-0000-000038500000}"/>
    <cellStyle name="Migliaia 6 3 3 2 2" xfId="15130" xr:uid="{00000000-0005-0000-0000-000039500000}"/>
    <cellStyle name="Migliaia 6 3 3 3" xfId="4797" xr:uid="{00000000-0005-0000-0000-00003A500000}"/>
    <cellStyle name="Migliaia 6 3 3 3 2" xfId="15131" xr:uid="{00000000-0005-0000-0000-00003B500000}"/>
    <cellStyle name="Migliaia 6 3 3 4" xfId="4798" xr:uid="{00000000-0005-0000-0000-00003C500000}"/>
    <cellStyle name="Migliaia 6 3 3 4 2" xfId="15132" xr:uid="{00000000-0005-0000-0000-00003D500000}"/>
    <cellStyle name="Migliaia 6 3 3 5" xfId="4799" xr:uid="{00000000-0005-0000-0000-00003E500000}"/>
    <cellStyle name="Migliaia 6 3 3 5 2" xfId="15133" xr:uid="{00000000-0005-0000-0000-00003F500000}"/>
    <cellStyle name="Migliaia 6 3 3 6" xfId="15129" xr:uid="{00000000-0005-0000-0000-000040500000}"/>
    <cellStyle name="Migliaia 6 3 4" xfId="4800" xr:uid="{00000000-0005-0000-0000-000041500000}"/>
    <cellStyle name="Migliaia 6 3 4 2" xfId="12392" xr:uid="{00000000-0005-0000-0000-000042500000}"/>
    <cellStyle name="Migliaia 6 3 4 3" xfId="12393" xr:uid="{00000000-0005-0000-0000-000043500000}"/>
    <cellStyle name="Migliaia 6 3 4 3 2" xfId="15847" xr:uid="{00000000-0005-0000-0000-000044500000}"/>
    <cellStyle name="Migliaia 6 3 4 3 2 2" xfId="21193" xr:uid="{00000000-0005-0000-0000-000045500000}"/>
    <cellStyle name="Migliaia 6 3 4 3 2 3" xfId="26495" xr:uid="{00000000-0005-0000-0000-000046500000}"/>
    <cellStyle name="Migliaia 6 3 4 3 3" xfId="18542" xr:uid="{00000000-0005-0000-0000-000047500000}"/>
    <cellStyle name="Migliaia 6 3 4 3 4" xfId="23844" xr:uid="{00000000-0005-0000-0000-000048500000}"/>
    <cellStyle name="Migliaia 6 3 4 4" xfId="15134" xr:uid="{00000000-0005-0000-0000-000049500000}"/>
    <cellStyle name="Migliaia 6 3 5" xfId="4801" xr:uid="{00000000-0005-0000-0000-00004A500000}"/>
    <cellStyle name="Migliaia 6 3 5 2" xfId="12394" xr:uid="{00000000-0005-0000-0000-00004B500000}"/>
    <cellStyle name="Migliaia 6 3 5 2 2" xfId="15848" xr:uid="{00000000-0005-0000-0000-00004C500000}"/>
    <cellStyle name="Migliaia 6 3 5 2 2 2" xfId="21194" xr:uid="{00000000-0005-0000-0000-00004D500000}"/>
    <cellStyle name="Migliaia 6 3 5 2 2 3" xfId="26496" xr:uid="{00000000-0005-0000-0000-00004E500000}"/>
    <cellStyle name="Migliaia 6 3 5 2 3" xfId="18543" xr:uid="{00000000-0005-0000-0000-00004F500000}"/>
    <cellStyle name="Migliaia 6 3 5 2 4" xfId="23845" xr:uid="{00000000-0005-0000-0000-000050500000}"/>
    <cellStyle name="Migliaia 6 3 5 3" xfId="15135" xr:uid="{00000000-0005-0000-0000-000051500000}"/>
    <cellStyle name="Migliaia 6 3 6" xfId="4802" xr:uid="{00000000-0005-0000-0000-000052500000}"/>
    <cellStyle name="Migliaia 6 3 6 2" xfId="15136" xr:uid="{00000000-0005-0000-0000-000053500000}"/>
    <cellStyle name="Migliaia 6 3 7" xfId="4803" xr:uid="{00000000-0005-0000-0000-000054500000}"/>
    <cellStyle name="Migliaia 6 3 7 2" xfId="15137" xr:uid="{00000000-0005-0000-0000-000055500000}"/>
    <cellStyle name="Migliaia 6 3 8" xfId="4804" xr:uid="{00000000-0005-0000-0000-000056500000}"/>
    <cellStyle name="Migliaia 6 3 8 2" xfId="15138" xr:uid="{00000000-0005-0000-0000-000057500000}"/>
    <cellStyle name="Migliaia 6 3 9" xfId="15121" xr:uid="{00000000-0005-0000-0000-000058500000}"/>
    <cellStyle name="Migliaia 6 4" xfId="4805" xr:uid="{00000000-0005-0000-0000-000059500000}"/>
    <cellStyle name="Migliaia 6 4 2" xfId="4806" xr:uid="{00000000-0005-0000-0000-00005A500000}"/>
    <cellStyle name="Migliaia 6 4 2 2" xfId="4807" xr:uid="{00000000-0005-0000-0000-00005B500000}"/>
    <cellStyle name="Migliaia 6 4 2 2 2" xfId="15141" xr:uid="{00000000-0005-0000-0000-00005C500000}"/>
    <cellStyle name="Migliaia 6 4 2 3" xfId="4808" xr:uid="{00000000-0005-0000-0000-00005D500000}"/>
    <cellStyle name="Migliaia 6 4 2 3 2" xfId="15142" xr:uid="{00000000-0005-0000-0000-00005E500000}"/>
    <cellStyle name="Migliaia 6 4 2 4" xfId="15140" xr:uid="{00000000-0005-0000-0000-00005F500000}"/>
    <cellStyle name="Migliaia 6 4 3" xfId="4809" xr:uid="{00000000-0005-0000-0000-000060500000}"/>
    <cellStyle name="Migliaia 6 4 3 2" xfId="15143" xr:uid="{00000000-0005-0000-0000-000061500000}"/>
    <cellStyle name="Migliaia 6 4 4" xfId="4810" xr:uid="{00000000-0005-0000-0000-000062500000}"/>
    <cellStyle name="Migliaia 6 4 4 2" xfId="15144" xr:uid="{00000000-0005-0000-0000-000063500000}"/>
    <cellStyle name="Migliaia 6 4 5" xfId="4811" xr:uid="{00000000-0005-0000-0000-000064500000}"/>
    <cellStyle name="Migliaia 6 4 5 2" xfId="15145" xr:uid="{00000000-0005-0000-0000-000065500000}"/>
    <cellStyle name="Migliaia 6 4 6" xfId="4812" xr:uid="{00000000-0005-0000-0000-000066500000}"/>
    <cellStyle name="Migliaia 6 4 6 2" xfId="15146" xr:uid="{00000000-0005-0000-0000-000067500000}"/>
    <cellStyle name="Migliaia 6 4 7" xfId="4813" xr:uid="{00000000-0005-0000-0000-000068500000}"/>
    <cellStyle name="Migliaia 6 4 7 2" xfId="15147" xr:uid="{00000000-0005-0000-0000-000069500000}"/>
    <cellStyle name="Migliaia 6 4 8" xfId="15139" xr:uid="{00000000-0005-0000-0000-00006A500000}"/>
    <cellStyle name="Migliaia 6 5" xfId="4814" xr:uid="{00000000-0005-0000-0000-00006B500000}"/>
    <cellStyle name="Migliaia 6 5 2" xfId="4815" xr:uid="{00000000-0005-0000-0000-00006C500000}"/>
    <cellStyle name="Migliaia 6 5 2 2" xfId="15149" xr:uid="{00000000-0005-0000-0000-00006D500000}"/>
    <cellStyle name="Migliaia 6 5 3" xfId="4816" xr:uid="{00000000-0005-0000-0000-00006E500000}"/>
    <cellStyle name="Migliaia 6 5 3 2" xfId="15150" xr:uid="{00000000-0005-0000-0000-00006F500000}"/>
    <cellStyle name="Migliaia 6 5 4" xfId="4817" xr:uid="{00000000-0005-0000-0000-000070500000}"/>
    <cellStyle name="Migliaia 6 5 4 2" xfId="15151" xr:uid="{00000000-0005-0000-0000-000071500000}"/>
    <cellStyle name="Migliaia 6 5 5" xfId="4818" xr:uid="{00000000-0005-0000-0000-000072500000}"/>
    <cellStyle name="Migliaia 6 5 5 2" xfId="15152" xr:uid="{00000000-0005-0000-0000-000073500000}"/>
    <cellStyle name="Migliaia 6 5 6" xfId="4819" xr:uid="{00000000-0005-0000-0000-000074500000}"/>
    <cellStyle name="Migliaia 6 5 6 2" xfId="15153" xr:uid="{00000000-0005-0000-0000-000075500000}"/>
    <cellStyle name="Migliaia 6 5 7" xfId="15148" xr:uid="{00000000-0005-0000-0000-000076500000}"/>
    <cellStyle name="Migliaia 6 6" xfId="4820" xr:uid="{00000000-0005-0000-0000-000077500000}"/>
    <cellStyle name="Migliaia 6 6 2" xfId="12395" xr:uid="{00000000-0005-0000-0000-000078500000}"/>
    <cellStyle name="Migliaia 6 6 3" xfId="12396" xr:uid="{00000000-0005-0000-0000-000079500000}"/>
    <cellStyle name="Migliaia 6 6 3 2" xfId="15849" xr:uid="{00000000-0005-0000-0000-00007A500000}"/>
    <cellStyle name="Migliaia 6 6 3 2 2" xfId="21195" xr:uid="{00000000-0005-0000-0000-00007B500000}"/>
    <cellStyle name="Migliaia 6 6 3 2 3" xfId="26497" xr:uid="{00000000-0005-0000-0000-00007C500000}"/>
    <cellStyle name="Migliaia 6 6 3 3" xfId="18544" xr:uid="{00000000-0005-0000-0000-00007D500000}"/>
    <cellStyle name="Migliaia 6 6 3 4" xfId="23846" xr:uid="{00000000-0005-0000-0000-00007E500000}"/>
    <cellStyle name="Migliaia 6 6 4" xfId="15154" xr:uid="{00000000-0005-0000-0000-00007F500000}"/>
    <cellStyle name="Migliaia 6 7" xfId="4821" xr:uid="{00000000-0005-0000-0000-000080500000}"/>
    <cellStyle name="Migliaia 6 7 2" xfId="12397" xr:uid="{00000000-0005-0000-0000-000081500000}"/>
    <cellStyle name="Migliaia 6 7 2 2" xfId="15850" xr:uid="{00000000-0005-0000-0000-000082500000}"/>
    <cellStyle name="Migliaia 6 7 2 2 2" xfId="21196" xr:uid="{00000000-0005-0000-0000-000083500000}"/>
    <cellStyle name="Migliaia 6 7 2 2 3" xfId="26498" xr:uid="{00000000-0005-0000-0000-000084500000}"/>
    <cellStyle name="Migliaia 6 7 2 3" xfId="18545" xr:uid="{00000000-0005-0000-0000-000085500000}"/>
    <cellStyle name="Migliaia 6 7 2 4" xfId="23847" xr:uid="{00000000-0005-0000-0000-000086500000}"/>
    <cellStyle name="Migliaia 6 7 3" xfId="15155" xr:uid="{00000000-0005-0000-0000-000087500000}"/>
    <cellStyle name="Migliaia 6 8" xfId="4822" xr:uid="{00000000-0005-0000-0000-000088500000}"/>
    <cellStyle name="Migliaia 6 8 2" xfId="12398" xr:uid="{00000000-0005-0000-0000-000089500000}"/>
    <cellStyle name="Migliaia 6 8 2 2" xfId="15851" xr:uid="{00000000-0005-0000-0000-00008A500000}"/>
    <cellStyle name="Migliaia 6 8 2 2 2" xfId="21197" xr:uid="{00000000-0005-0000-0000-00008B500000}"/>
    <cellStyle name="Migliaia 6 8 2 2 3" xfId="26499" xr:uid="{00000000-0005-0000-0000-00008C500000}"/>
    <cellStyle name="Migliaia 6 8 2 3" xfId="18546" xr:uid="{00000000-0005-0000-0000-00008D500000}"/>
    <cellStyle name="Migliaia 6 8 2 4" xfId="23848" xr:uid="{00000000-0005-0000-0000-00008E500000}"/>
    <cellStyle name="Migliaia 6 8 3" xfId="15156" xr:uid="{00000000-0005-0000-0000-00008F500000}"/>
    <cellStyle name="Migliaia 6 9" xfId="4823" xr:uid="{00000000-0005-0000-0000-000090500000}"/>
    <cellStyle name="Migliaia 6 9 2" xfId="15157" xr:uid="{00000000-0005-0000-0000-000091500000}"/>
    <cellStyle name="Migliaia 60" xfId="362" xr:uid="{00000000-0005-0000-0000-000092500000}"/>
    <cellStyle name="Migliaia 60 10" xfId="15158" xr:uid="{00000000-0005-0000-0000-000093500000}"/>
    <cellStyle name="Migliaia 60 11" xfId="4824" xr:uid="{00000000-0005-0000-0000-000094500000}"/>
    <cellStyle name="Migliaia 60 2" xfId="363" xr:uid="{00000000-0005-0000-0000-000095500000}"/>
    <cellStyle name="Migliaia 60 2 2" xfId="4826" xr:uid="{00000000-0005-0000-0000-000096500000}"/>
    <cellStyle name="Migliaia 60 2 2 2" xfId="4827" xr:uid="{00000000-0005-0000-0000-000097500000}"/>
    <cellStyle name="Migliaia 60 2 2 2 2" xfId="15161" xr:uid="{00000000-0005-0000-0000-000098500000}"/>
    <cellStyle name="Migliaia 60 2 2 3" xfId="12399" xr:uid="{00000000-0005-0000-0000-000099500000}"/>
    <cellStyle name="Migliaia 60 2 2 3 2" xfId="15852" xr:uid="{00000000-0005-0000-0000-00009A500000}"/>
    <cellStyle name="Migliaia 60 2 2 3 2 2" xfId="21198" xr:uid="{00000000-0005-0000-0000-00009B500000}"/>
    <cellStyle name="Migliaia 60 2 2 3 2 3" xfId="26500" xr:uid="{00000000-0005-0000-0000-00009C500000}"/>
    <cellStyle name="Migliaia 60 2 2 3 3" xfId="18547" xr:uid="{00000000-0005-0000-0000-00009D500000}"/>
    <cellStyle name="Migliaia 60 2 2 3 4" xfId="23849" xr:uid="{00000000-0005-0000-0000-00009E500000}"/>
    <cellStyle name="Migliaia 60 2 2 4" xfId="15160" xr:uid="{00000000-0005-0000-0000-00009F500000}"/>
    <cellStyle name="Migliaia 60 2 3" xfId="4828" xr:uid="{00000000-0005-0000-0000-0000A0500000}"/>
    <cellStyle name="Migliaia 60 2 3 2" xfId="12400" xr:uid="{00000000-0005-0000-0000-0000A1500000}"/>
    <cellStyle name="Migliaia 60 2 3 2 2" xfId="15853" xr:uid="{00000000-0005-0000-0000-0000A2500000}"/>
    <cellStyle name="Migliaia 60 2 3 2 2 2" xfId="21199" xr:uid="{00000000-0005-0000-0000-0000A3500000}"/>
    <cellStyle name="Migliaia 60 2 3 2 2 3" xfId="26501" xr:uid="{00000000-0005-0000-0000-0000A4500000}"/>
    <cellStyle name="Migliaia 60 2 3 2 3" xfId="18548" xr:uid="{00000000-0005-0000-0000-0000A5500000}"/>
    <cellStyle name="Migliaia 60 2 3 2 4" xfId="23850" xr:uid="{00000000-0005-0000-0000-0000A6500000}"/>
    <cellStyle name="Migliaia 60 2 3 3" xfId="15162" xr:uid="{00000000-0005-0000-0000-0000A7500000}"/>
    <cellStyle name="Migliaia 60 2 4" xfId="4829" xr:uid="{00000000-0005-0000-0000-0000A8500000}"/>
    <cellStyle name="Migliaia 60 2 4 2" xfId="15163" xr:uid="{00000000-0005-0000-0000-0000A9500000}"/>
    <cellStyle name="Migliaia 60 2 5" xfId="4830" xr:uid="{00000000-0005-0000-0000-0000AA500000}"/>
    <cellStyle name="Migliaia 60 2 5 2" xfId="15164" xr:uid="{00000000-0005-0000-0000-0000AB500000}"/>
    <cellStyle name="Migliaia 60 2 6" xfId="4831" xr:uid="{00000000-0005-0000-0000-0000AC500000}"/>
    <cellStyle name="Migliaia 60 2 6 2" xfId="15165" xr:uid="{00000000-0005-0000-0000-0000AD500000}"/>
    <cellStyle name="Migliaia 60 2 7" xfId="15159" xr:uid="{00000000-0005-0000-0000-0000AE500000}"/>
    <cellStyle name="Migliaia 60 2 8" xfId="4825" xr:uid="{00000000-0005-0000-0000-0000AF500000}"/>
    <cellStyle name="Migliaia 60 3" xfId="4832" xr:uid="{00000000-0005-0000-0000-0000B0500000}"/>
    <cellStyle name="Migliaia 60 3 2" xfId="4833" xr:uid="{00000000-0005-0000-0000-0000B1500000}"/>
    <cellStyle name="Migliaia 60 3 2 2" xfId="4834" xr:uid="{00000000-0005-0000-0000-0000B2500000}"/>
    <cellStyle name="Migliaia 60 3 2 2 2" xfId="4835" xr:uid="{00000000-0005-0000-0000-0000B3500000}"/>
    <cellStyle name="Migliaia 60 3 2 2 2 2" xfId="15169" xr:uid="{00000000-0005-0000-0000-0000B4500000}"/>
    <cellStyle name="Migliaia 60 3 2 2 3" xfId="15168" xr:uid="{00000000-0005-0000-0000-0000B5500000}"/>
    <cellStyle name="Migliaia 60 3 2 3" xfId="4836" xr:uid="{00000000-0005-0000-0000-0000B6500000}"/>
    <cellStyle name="Migliaia 60 3 2 3 2" xfId="15170" xr:uid="{00000000-0005-0000-0000-0000B7500000}"/>
    <cellStyle name="Migliaia 60 3 2 4" xfId="4837" xr:uid="{00000000-0005-0000-0000-0000B8500000}"/>
    <cellStyle name="Migliaia 60 3 2 4 2" xfId="15171" xr:uid="{00000000-0005-0000-0000-0000B9500000}"/>
    <cellStyle name="Migliaia 60 3 2 5" xfId="4838" xr:uid="{00000000-0005-0000-0000-0000BA500000}"/>
    <cellStyle name="Migliaia 60 3 2 5 2" xfId="15172" xr:uid="{00000000-0005-0000-0000-0000BB500000}"/>
    <cellStyle name="Migliaia 60 3 2 6" xfId="4839" xr:uid="{00000000-0005-0000-0000-0000BC500000}"/>
    <cellStyle name="Migliaia 60 3 2 6 2" xfId="15173" xr:uid="{00000000-0005-0000-0000-0000BD500000}"/>
    <cellStyle name="Migliaia 60 3 2 7" xfId="15167" xr:uid="{00000000-0005-0000-0000-0000BE500000}"/>
    <cellStyle name="Migliaia 60 3 3" xfId="4840" xr:uid="{00000000-0005-0000-0000-0000BF500000}"/>
    <cellStyle name="Migliaia 60 3 3 2" xfId="4841" xr:uid="{00000000-0005-0000-0000-0000C0500000}"/>
    <cellStyle name="Migliaia 60 3 3 2 2" xfId="15175" xr:uid="{00000000-0005-0000-0000-0000C1500000}"/>
    <cellStyle name="Migliaia 60 3 3 3" xfId="4842" xr:uid="{00000000-0005-0000-0000-0000C2500000}"/>
    <cellStyle name="Migliaia 60 3 3 3 2" xfId="15176" xr:uid="{00000000-0005-0000-0000-0000C3500000}"/>
    <cellStyle name="Migliaia 60 3 3 4" xfId="4843" xr:uid="{00000000-0005-0000-0000-0000C4500000}"/>
    <cellStyle name="Migliaia 60 3 3 4 2" xfId="15177" xr:uid="{00000000-0005-0000-0000-0000C5500000}"/>
    <cellStyle name="Migliaia 60 3 3 5" xfId="4844" xr:uid="{00000000-0005-0000-0000-0000C6500000}"/>
    <cellStyle name="Migliaia 60 3 3 5 2" xfId="15178" xr:uid="{00000000-0005-0000-0000-0000C7500000}"/>
    <cellStyle name="Migliaia 60 3 3 6" xfId="15174" xr:uid="{00000000-0005-0000-0000-0000C8500000}"/>
    <cellStyle name="Migliaia 60 3 4" xfId="4845" xr:uid="{00000000-0005-0000-0000-0000C9500000}"/>
    <cellStyle name="Migliaia 60 3 4 2" xfId="12401" xr:uid="{00000000-0005-0000-0000-0000CA500000}"/>
    <cellStyle name="Migliaia 60 3 4 3" xfId="12402" xr:uid="{00000000-0005-0000-0000-0000CB500000}"/>
    <cellStyle name="Migliaia 60 3 4 3 2" xfId="15854" xr:uid="{00000000-0005-0000-0000-0000CC500000}"/>
    <cellStyle name="Migliaia 60 3 4 3 2 2" xfId="21200" xr:uid="{00000000-0005-0000-0000-0000CD500000}"/>
    <cellStyle name="Migliaia 60 3 4 3 2 3" xfId="26502" xr:uid="{00000000-0005-0000-0000-0000CE500000}"/>
    <cellStyle name="Migliaia 60 3 4 3 3" xfId="18549" xr:uid="{00000000-0005-0000-0000-0000CF500000}"/>
    <cellStyle name="Migliaia 60 3 4 3 4" xfId="23851" xr:uid="{00000000-0005-0000-0000-0000D0500000}"/>
    <cellStyle name="Migliaia 60 3 4 4" xfId="15179" xr:uid="{00000000-0005-0000-0000-0000D1500000}"/>
    <cellStyle name="Migliaia 60 3 5" xfId="4846" xr:uid="{00000000-0005-0000-0000-0000D2500000}"/>
    <cellStyle name="Migliaia 60 3 5 2" xfId="12403" xr:uid="{00000000-0005-0000-0000-0000D3500000}"/>
    <cellStyle name="Migliaia 60 3 5 2 2" xfId="15855" xr:uid="{00000000-0005-0000-0000-0000D4500000}"/>
    <cellStyle name="Migliaia 60 3 5 2 2 2" xfId="21201" xr:uid="{00000000-0005-0000-0000-0000D5500000}"/>
    <cellStyle name="Migliaia 60 3 5 2 2 3" xfId="26503" xr:uid="{00000000-0005-0000-0000-0000D6500000}"/>
    <cellStyle name="Migliaia 60 3 5 2 3" xfId="18550" xr:uid="{00000000-0005-0000-0000-0000D7500000}"/>
    <cellStyle name="Migliaia 60 3 5 2 4" xfId="23852" xr:uid="{00000000-0005-0000-0000-0000D8500000}"/>
    <cellStyle name="Migliaia 60 3 5 3" xfId="15180" xr:uid="{00000000-0005-0000-0000-0000D9500000}"/>
    <cellStyle name="Migliaia 60 3 6" xfId="4847" xr:uid="{00000000-0005-0000-0000-0000DA500000}"/>
    <cellStyle name="Migliaia 60 3 6 2" xfId="15181" xr:uid="{00000000-0005-0000-0000-0000DB500000}"/>
    <cellStyle name="Migliaia 60 3 7" xfId="4848" xr:uid="{00000000-0005-0000-0000-0000DC500000}"/>
    <cellStyle name="Migliaia 60 3 7 2" xfId="15182" xr:uid="{00000000-0005-0000-0000-0000DD500000}"/>
    <cellStyle name="Migliaia 60 3 8" xfId="4849" xr:uid="{00000000-0005-0000-0000-0000DE500000}"/>
    <cellStyle name="Migliaia 60 3 8 2" xfId="15183" xr:uid="{00000000-0005-0000-0000-0000DF500000}"/>
    <cellStyle name="Migliaia 60 3 9" xfId="15166" xr:uid="{00000000-0005-0000-0000-0000E0500000}"/>
    <cellStyle name="Migliaia 60 4" xfId="4850" xr:uid="{00000000-0005-0000-0000-0000E1500000}"/>
    <cellStyle name="Migliaia 60 4 2" xfId="4851" xr:uid="{00000000-0005-0000-0000-0000E2500000}"/>
    <cellStyle name="Migliaia 60 4 2 2" xfId="4852" xr:uid="{00000000-0005-0000-0000-0000E3500000}"/>
    <cellStyle name="Migliaia 60 4 2 2 2" xfId="15186" xr:uid="{00000000-0005-0000-0000-0000E4500000}"/>
    <cellStyle name="Migliaia 60 4 2 3" xfId="4853" xr:uid="{00000000-0005-0000-0000-0000E5500000}"/>
    <cellStyle name="Migliaia 60 4 2 3 2" xfId="15187" xr:uid="{00000000-0005-0000-0000-0000E6500000}"/>
    <cellStyle name="Migliaia 60 4 2 4" xfId="15185" xr:uid="{00000000-0005-0000-0000-0000E7500000}"/>
    <cellStyle name="Migliaia 60 4 3" xfId="4854" xr:uid="{00000000-0005-0000-0000-0000E8500000}"/>
    <cellStyle name="Migliaia 60 4 3 2" xfId="15188" xr:uid="{00000000-0005-0000-0000-0000E9500000}"/>
    <cellStyle name="Migliaia 60 4 4" xfId="4855" xr:uid="{00000000-0005-0000-0000-0000EA500000}"/>
    <cellStyle name="Migliaia 60 4 4 2" xfId="15189" xr:uid="{00000000-0005-0000-0000-0000EB500000}"/>
    <cellStyle name="Migliaia 60 4 5" xfId="4856" xr:uid="{00000000-0005-0000-0000-0000EC500000}"/>
    <cellStyle name="Migliaia 60 4 5 2" xfId="15190" xr:uid="{00000000-0005-0000-0000-0000ED500000}"/>
    <cellStyle name="Migliaia 60 4 6" xfId="4857" xr:uid="{00000000-0005-0000-0000-0000EE500000}"/>
    <cellStyle name="Migliaia 60 4 6 2" xfId="15191" xr:uid="{00000000-0005-0000-0000-0000EF500000}"/>
    <cellStyle name="Migliaia 60 4 7" xfId="4858" xr:uid="{00000000-0005-0000-0000-0000F0500000}"/>
    <cellStyle name="Migliaia 60 4 7 2" xfId="15192" xr:uid="{00000000-0005-0000-0000-0000F1500000}"/>
    <cellStyle name="Migliaia 60 4 8" xfId="15184" xr:uid="{00000000-0005-0000-0000-0000F2500000}"/>
    <cellStyle name="Migliaia 60 5" xfId="4859" xr:uid="{00000000-0005-0000-0000-0000F3500000}"/>
    <cellStyle name="Migliaia 60 5 2" xfId="4860" xr:uid="{00000000-0005-0000-0000-0000F4500000}"/>
    <cellStyle name="Migliaia 60 5 2 2" xfId="15194" xr:uid="{00000000-0005-0000-0000-0000F5500000}"/>
    <cellStyle name="Migliaia 60 5 3" xfId="4861" xr:uid="{00000000-0005-0000-0000-0000F6500000}"/>
    <cellStyle name="Migliaia 60 5 3 2" xfId="15195" xr:uid="{00000000-0005-0000-0000-0000F7500000}"/>
    <cellStyle name="Migliaia 60 5 4" xfId="4862" xr:uid="{00000000-0005-0000-0000-0000F8500000}"/>
    <cellStyle name="Migliaia 60 5 4 2" xfId="15196" xr:uid="{00000000-0005-0000-0000-0000F9500000}"/>
    <cellStyle name="Migliaia 60 5 5" xfId="4863" xr:uid="{00000000-0005-0000-0000-0000FA500000}"/>
    <cellStyle name="Migliaia 60 5 5 2" xfId="15197" xr:uid="{00000000-0005-0000-0000-0000FB500000}"/>
    <cellStyle name="Migliaia 60 5 6" xfId="4864" xr:uid="{00000000-0005-0000-0000-0000FC500000}"/>
    <cellStyle name="Migliaia 60 5 6 2" xfId="15198" xr:uid="{00000000-0005-0000-0000-0000FD500000}"/>
    <cellStyle name="Migliaia 60 5 7" xfId="15193" xr:uid="{00000000-0005-0000-0000-0000FE500000}"/>
    <cellStyle name="Migliaia 60 6" xfId="4865" xr:uid="{00000000-0005-0000-0000-0000FF500000}"/>
    <cellStyle name="Migliaia 60 6 2" xfId="12404" xr:uid="{00000000-0005-0000-0000-000000510000}"/>
    <cellStyle name="Migliaia 60 6 3" xfId="12405" xr:uid="{00000000-0005-0000-0000-000001510000}"/>
    <cellStyle name="Migliaia 60 6 3 2" xfId="15856" xr:uid="{00000000-0005-0000-0000-000002510000}"/>
    <cellStyle name="Migliaia 60 6 3 2 2" xfId="21202" xr:uid="{00000000-0005-0000-0000-000003510000}"/>
    <cellStyle name="Migliaia 60 6 3 2 3" xfId="26504" xr:uid="{00000000-0005-0000-0000-000004510000}"/>
    <cellStyle name="Migliaia 60 6 3 3" xfId="18551" xr:uid="{00000000-0005-0000-0000-000005510000}"/>
    <cellStyle name="Migliaia 60 6 3 4" xfId="23853" xr:uid="{00000000-0005-0000-0000-000006510000}"/>
    <cellStyle name="Migliaia 60 6 4" xfId="15199" xr:uid="{00000000-0005-0000-0000-000007510000}"/>
    <cellStyle name="Migliaia 60 7" xfId="4866" xr:uid="{00000000-0005-0000-0000-000008510000}"/>
    <cellStyle name="Migliaia 60 7 2" xfId="12406" xr:uid="{00000000-0005-0000-0000-000009510000}"/>
    <cellStyle name="Migliaia 60 7 2 2" xfId="15857" xr:uid="{00000000-0005-0000-0000-00000A510000}"/>
    <cellStyle name="Migliaia 60 7 2 2 2" xfId="21203" xr:uid="{00000000-0005-0000-0000-00000B510000}"/>
    <cellStyle name="Migliaia 60 7 2 2 3" xfId="26505" xr:uid="{00000000-0005-0000-0000-00000C510000}"/>
    <cellStyle name="Migliaia 60 7 2 3" xfId="18552" xr:uid="{00000000-0005-0000-0000-00000D510000}"/>
    <cellStyle name="Migliaia 60 7 2 4" xfId="23854" xr:uid="{00000000-0005-0000-0000-00000E510000}"/>
    <cellStyle name="Migliaia 60 7 3" xfId="15200" xr:uid="{00000000-0005-0000-0000-00000F510000}"/>
    <cellStyle name="Migliaia 60 8" xfId="4867" xr:uid="{00000000-0005-0000-0000-000010510000}"/>
    <cellStyle name="Migliaia 60 8 2" xfId="12407" xr:uid="{00000000-0005-0000-0000-000011510000}"/>
    <cellStyle name="Migliaia 60 8 2 2" xfId="15858" xr:uid="{00000000-0005-0000-0000-000012510000}"/>
    <cellStyle name="Migliaia 60 8 2 2 2" xfId="21204" xr:uid="{00000000-0005-0000-0000-000013510000}"/>
    <cellStyle name="Migliaia 60 8 2 2 3" xfId="26506" xr:uid="{00000000-0005-0000-0000-000014510000}"/>
    <cellStyle name="Migliaia 60 8 2 3" xfId="18553" xr:uid="{00000000-0005-0000-0000-000015510000}"/>
    <cellStyle name="Migliaia 60 8 2 4" xfId="23855" xr:uid="{00000000-0005-0000-0000-000016510000}"/>
    <cellStyle name="Migliaia 60 8 3" xfId="15201" xr:uid="{00000000-0005-0000-0000-000017510000}"/>
    <cellStyle name="Migliaia 60 9" xfId="4868" xr:uid="{00000000-0005-0000-0000-000018510000}"/>
    <cellStyle name="Migliaia 60 9 2" xfId="15202" xr:uid="{00000000-0005-0000-0000-000019510000}"/>
    <cellStyle name="Migliaia 61" xfId="364" xr:uid="{00000000-0005-0000-0000-00001A510000}"/>
    <cellStyle name="Migliaia 61 10" xfId="15203" xr:uid="{00000000-0005-0000-0000-00001B510000}"/>
    <cellStyle name="Migliaia 61 11" xfId="4869" xr:uid="{00000000-0005-0000-0000-00001C510000}"/>
    <cellStyle name="Migliaia 61 2" xfId="365" xr:uid="{00000000-0005-0000-0000-00001D510000}"/>
    <cellStyle name="Migliaia 61 2 2" xfId="4871" xr:uid="{00000000-0005-0000-0000-00001E510000}"/>
    <cellStyle name="Migliaia 61 2 2 2" xfId="4872" xr:uid="{00000000-0005-0000-0000-00001F510000}"/>
    <cellStyle name="Migliaia 61 2 2 2 2" xfId="15206" xr:uid="{00000000-0005-0000-0000-000020510000}"/>
    <cellStyle name="Migliaia 61 2 2 3" xfId="12408" xr:uid="{00000000-0005-0000-0000-000021510000}"/>
    <cellStyle name="Migliaia 61 2 2 3 2" xfId="15859" xr:uid="{00000000-0005-0000-0000-000022510000}"/>
    <cellStyle name="Migliaia 61 2 2 3 2 2" xfId="21205" xr:uid="{00000000-0005-0000-0000-000023510000}"/>
    <cellStyle name="Migliaia 61 2 2 3 2 3" xfId="26507" xr:uid="{00000000-0005-0000-0000-000024510000}"/>
    <cellStyle name="Migliaia 61 2 2 3 3" xfId="18554" xr:uid="{00000000-0005-0000-0000-000025510000}"/>
    <cellStyle name="Migliaia 61 2 2 3 4" xfId="23856" xr:uid="{00000000-0005-0000-0000-000026510000}"/>
    <cellStyle name="Migliaia 61 2 2 4" xfId="15205" xr:uid="{00000000-0005-0000-0000-000027510000}"/>
    <cellStyle name="Migliaia 61 2 3" xfId="4873" xr:uid="{00000000-0005-0000-0000-000028510000}"/>
    <cellStyle name="Migliaia 61 2 3 2" xfId="12409" xr:uid="{00000000-0005-0000-0000-000029510000}"/>
    <cellStyle name="Migliaia 61 2 3 2 2" xfId="15860" xr:uid="{00000000-0005-0000-0000-00002A510000}"/>
    <cellStyle name="Migliaia 61 2 3 2 2 2" xfId="21206" xr:uid="{00000000-0005-0000-0000-00002B510000}"/>
    <cellStyle name="Migliaia 61 2 3 2 2 3" xfId="26508" xr:uid="{00000000-0005-0000-0000-00002C510000}"/>
    <cellStyle name="Migliaia 61 2 3 2 3" xfId="18555" xr:uid="{00000000-0005-0000-0000-00002D510000}"/>
    <cellStyle name="Migliaia 61 2 3 2 4" xfId="23857" xr:uid="{00000000-0005-0000-0000-00002E510000}"/>
    <cellStyle name="Migliaia 61 2 3 3" xfId="15207" xr:uid="{00000000-0005-0000-0000-00002F510000}"/>
    <cellStyle name="Migliaia 61 2 4" xfId="4874" xr:uid="{00000000-0005-0000-0000-000030510000}"/>
    <cellStyle name="Migliaia 61 2 4 2" xfId="15208" xr:uid="{00000000-0005-0000-0000-000031510000}"/>
    <cellStyle name="Migliaia 61 2 5" xfId="4875" xr:uid="{00000000-0005-0000-0000-000032510000}"/>
    <cellStyle name="Migliaia 61 2 5 2" xfId="15209" xr:uid="{00000000-0005-0000-0000-000033510000}"/>
    <cellStyle name="Migliaia 61 2 6" xfId="4876" xr:uid="{00000000-0005-0000-0000-000034510000}"/>
    <cellStyle name="Migliaia 61 2 6 2" xfId="15210" xr:uid="{00000000-0005-0000-0000-000035510000}"/>
    <cellStyle name="Migliaia 61 2 7" xfId="15204" xr:uid="{00000000-0005-0000-0000-000036510000}"/>
    <cellStyle name="Migliaia 61 2 8" xfId="4870" xr:uid="{00000000-0005-0000-0000-000037510000}"/>
    <cellStyle name="Migliaia 61 3" xfId="4877" xr:uid="{00000000-0005-0000-0000-000038510000}"/>
    <cellStyle name="Migliaia 61 3 2" xfId="4878" xr:uid="{00000000-0005-0000-0000-000039510000}"/>
    <cellStyle name="Migliaia 61 3 2 2" xfId="4879" xr:uid="{00000000-0005-0000-0000-00003A510000}"/>
    <cellStyle name="Migliaia 61 3 2 2 2" xfId="4880" xr:uid="{00000000-0005-0000-0000-00003B510000}"/>
    <cellStyle name="Migliaia 61 3 2 2 2 2" xfId="15214" xr:uid="{00000000-0005-0000-0000-00003C510000}"/>
    <cellStyle name="Migliaia 61 3 2 2 3" xfId="15213" xr:uid="{00000000-0005-0000-0000-00003D510000}"/>
    <cellStyle name="Migliaia 61 3 2 3" xfId="4881" xr:uid="{00000000-0005-0000-0000-00003E510000}"/>
    <cellStyle name="Migliaia 61 3 2 3 2" xfId="15215" xr:uid="{00000000-0005-0000-0000-00003F510000}"/>
    <cellStyle name="Migliaia 61 3 2 4" xfId="4882" xr:uid="{00000000-0005-0000-0000-000040510000}"/>
    <cellStyle name="Migliaia 61 3 2 4 2" xfId="15216" xr:uid="{00000000-0005-0000-0000-000041510000}"/>
    <cellStyle name="Migliaia 61 3 2 5" xfId="4883" xr:uid="{00000000-0005-0000-0000-000042510000}"/>
    <cellStyle name="Migliaia 61 3 2 5 2" xfId="15217" xr:uid="{00000000-0005-0000-0000-000043510000}"/>
    <cellStyle name="Migliaia 61 3 2 6" xfId="4884" xr:uid="{00000000-0005-0000-0000-000044510000}"/>
    <cellStyle name="Migliaia 61 3 2 6 2" xfId="15218" xr:uid="{00000000-0005-0000-0000-000045510000}"/>
    <cellStyle name="Migliaia 61 3 2 7" xfId="15212" xr:uid="{00000000-0005-0000-0000-000046510000}"/>
    <cellStyle name="Migliaia 61 3 3" xfId="4885" xr:uid="{00000000-0005-0000-0000-000047510000}"/>
    <cellStyle name="Migliaia 61 3 3 2" xfId="4886" xr:uid="{00000000-0005-0000-0000-000048510000}"/>
    <cellStyle name="Migliaia 61 3 3 2 2" xfId="15220" xr:uid="{00000000-0005-0000-0000-000049510000}"/>
    <cellStyle name="Migliaia 61 3 3 3" xfId="4887" xr:uid="{00000000-0005-0000-0000-00004A510000}"/>
    <cellStyle name="Migliaia 61 3 3 3 2" xfId="15221" xr:uid="{00000000-0005-0000-0000-00004B510000}"/>
    <cellStyle name="Migliaia 61 3 3 4" xfId="4888" xr:uid="{00000000-0005-0000-0000-00004C510000}"/>
    <cellStyle name="Migliaia 61 3 3 4 2" xfId="15222" xr:uid="{00000000-0005-0000-0000-00004D510000}"/>
    <cellStyle name="Migliaia 61 3 3 5" xfId="4889" xr:uid="{00000000-0005-0000-0000-00004E510000}"/>
    <cellStyle name="Migliaia 61 3 3 5 2" xfId="15223" xr:uid="{00000000-0005-0000-0000-00004F510000}"/>
    <cellStyle name="Migliaia 61 3 3 6" xfId="15219" xr:uid="{00000000-0005-0000-0000-000050510000}"/>
    <cellStyle name="Migliaia 61 3 4" xfId="4890" xr:uid="{00000000-0005-0000-0000-000051510000}"/>
    <cellStyle name="Migliaia 61 3 4 2" xfId="12410" xr:uid="{00000000-0005-0000-0000-000052510000}"/>
    <cellStyle name="Migliaia 61 3 4 3" xfId="12411" xr:uid="{00000000-0005-0000-0000-000053510000}"/>
    <cellStyle name="Migliaia 61 3 4 3 2" xfId="15861" xr:uid="{00000000-0005-0000-0000-000054510000}"/>
    <cellStyle name="Migliaia 61 3 4 3 2 2" xfId="21207" xr:uid="{00000000-0005-0000-0000-000055510000}"/>
    <cellStyle name="Migliaia 61 3 4 3 2 3" xfId="26509" xr:uid="{00000000-0005-0000-0000-000056510000}"/>
    <cellStyle name="Migliaia 61 3 4 3 3" xfId="18556" xr:uid="{00000000-0005-0000-0000-000057510000}"/>
    <cellStyle name="Migliaia 61 3 4 3 4" xfId="23858" xr:uid="{00000000-0005-0000-0000-000058510000}"/>
    <cellStyle name="Migliaia 61 3 4 4" xfId="15224" xr:uid="{00000000-0005-0000-0000-000059510000}"/>
    <cellStyle name="Migliaia 61 3 5" xfId="4891" xr:uid="{00000000-0005-0000-0000-00005A510000}"/>
    <cellStyle name="Migliaia 61 3 5 2" xfId="12412" xr:uid="{00000000-0005-0000-0000-00005B510000}"/>
    <cellStyle name="Migliaia 61 3 5 2 2" xfId="15862" xr:uid="{00000000-0005-0000-0000-00005C510000}"/>
    <cellStyle name="Migliaia 61 3 5 2 2 2" xfId="21208" xr:uid="{00000000-0005-0000-0000-00005D510000}"/>
    <cellStyle name="Migliaia 61 3 5 2 2 3" xfId="26510" xr:uid="{00000000-0005-0000-0000-00005E510000}"/>
    <cellStyle name="Migliaia 61 3 5 2 3" xfId="18557" xr:uid="{00000000-0005-0000-0000-00005F510000}"/>
    <cellStyle name="Migliaia 61 3 5 2 4" xfId="23859" xr:uid="{00000000-0005-0000-0000-000060510000}"/>
    <cellStyle name="Migliaia 61 3 5 3" xfId="15225" xr:uid="{00000000-0005-0000-0000-000061510000}"/>
    <cellStyle name="Migliaia 61 3 6" xfId="4892" xr:uid="{00000000-0005-0000-0000-000062510000}"/>
    <cellStyle name="Migliaia 61 3 6 2" xfId="15226" xr:uid="{00000000-0005-0000-0000-000063510000}"/>
    <cellStyle name="Migliaia 61 3 7" xfId="4893" xr:uid="{00000000-0005-0000-0000-000064510000}"/>
    <cellStyle name="Migliaia 61 3 7 2" xfId="15227" xr:uid="{00000000-0005-0000-0000-000065510000}"/>
    <cellStyle name="Migliaia 61 3 8" xfId="4894" xr:uid="{00000000-0005-0000-0000-000066510000}"/>
    <cellStyle name="Migliaia 61 3 8 2" xfId="15228" xr:uid="{00000000-0005-0000-0000-000067510000}"/>
    <cellStyle name="Migliaia 61 3 9" xfId="15211" xr:uid="{00000000-0005-0000-0000-000068510000}"/>
    <cellStyle name="Migliaia 61 4" xfId="4895" xr:uid="{00000000-0005-0000-0000-000069510000}"/>
    <cellStyle name="Migliaia 61 4 2" xfId="4896" xr:uid="{00000000-0005-0000-0000-00006A510000}"/>
    <cellStyle name="Migliaia 61 4 2 2" xfId="4897" xr:uid="{00000000-0005-0000-0000-00006B510000}"/>
    <cellStyle name="Migliaia 61 4 2 2 2" xfId="15231" xr:uid="{00000000-0005-0000-0000-00006C510000}"/>
    <cellStyle name="Migliaia 61 4 2 3" xfId="4898" xr:uid="{00000000-0005-0000-0000-00006D510000}"/>
    <cellStyle name="Migliaia 61 4 2 3 2" xfId="15232" xr:uid="{00000000-0005-0000-0000-00006E510000}"/>
    <cellStyle name="Migliaia 61 4 2 4" xfId="15230" xr:uid="{00000000-0005-0000-0000-00006F510000}"/>
    <cellStyle name="Migliaia 61 4 3" xfId="4899" xr:uid="{00000000-0005-0000-0000-000070510000}"/>
    <cellStyle name="Migliaia 61 4 3 2" xfId="15233" xr:uid="{00000000-0005-0000-0000-000071510000}"/>
    <cellStyle name="Migliaia 61 4 4" xfId="4900" xr:uid="{00000000-0005-0000-0000-000072510000}"/>
    <cellStyle name="Migliaia 61 4 4 2" xfId="15234" xr:uid="{00000000-0005-0000-0000-000073510000}"/>
    <cellStyle name="Migliaia 61 4 5" xfId="4901" xr:uid="{00000000-0005-0000-0000-000074510000}"/>
    <cellStyle name="Migliaia 61 4 5 2" xfId="15235" xr:uid="{00000000-0005-0000-0000-000075510000}"/>
    <cellStyle name="Migliaia 61 4 6" xfId="4902" xr:uid="{00000000-0005-0000-0000-000076510000}"/>
    <cellStyle name="Migliaia 61 4 6 2" xfId="15236" xr:uid="{00000000-0005-0000-0000-000077510000}"/>
    <cellStyle name="Migliaia 61 4 7" xfId="4903" xr:uid="{00000000-0005-0000-0000-000078510000}"/>
    <cellStyle name="Migliaia 61 4 7 2" xfId="15237" xr:uid="{00000000-0005-0000-0000-000079510000}"/>
    <cellStyle name="Migliaia 61 4 8" xfId="15229" xr:uid="{00000000-0005-0000-0000-00007A510000}"/>
    <cellStyle name="Migliaia 61 5" xfId="4904" xr:uid="{00000000-0005-0000-0000-00007B510000}"/>
    <cellStyle name="Migliaia 61 5 2" xfId="4905" xr:uid="{00000000-0005-0000-0000-00007C510000}"/>
    <cellStyle name="Migliaia 61 5 2 2" xfId="15239" xr:uid="{00000000-0005-0000-0000-00007D510000}"/>
    <cellStyle name="Migliaia 61 5 3" xfId="4906" xr:uid="{00000000-0005-0000-0000-00007E510000}"/>
    <cellStyle name="Migliaia 61 5 3 2" xfId="15240" xr:uid="{00000000-0005-0000-0000-00007F510000}"/>
    <cellStyle name="Migliaia 61 5 4" xfId="4907" xr:uid="{00000000-0005-0000-0000-000080510000}"/>
    <cellStyle name="Migliaia 61 5 4 2" xfId="15241" xr:uid="{00000000-0005-0000-0000-000081510000}"/>
    <cellStyle name="Migliaia 61 5 5" xfId="4908" xr:uid="{00000000-0005-0000-0000-000082510000}"/>
    <cellStyle name="Migliaia 61 5 5 2" xfId="15242" xr:uid="{00000000-0005-0000-0000-000083510000}"/>
    <cellStyle name="Migliaia 61 5 6" xfId="4909" xr:uid="{00000000-0005-0000-0000-000084510000}"/>
    <cellStyle name="Migliaia 61 5 6 2" xfId="15243" xr:uid="{00000000-0005-0000-0000-000085510000}"/>
    <cellStyle name="Migliaia 61 5 7" xfId="15238" xr:uid="{00000000-0005-0000-0000-000086510000}"/>
    <cellStyle name="Migliaia 61 6" xfId="4910" xr:uid="{00000000-0005-0000-0000-000087510000}"/>
    <cellStyle name="Migliaia 61 6 2" xfId="12413" xr:uid="{00000000-0005-0000-0000-000088510000}"/>
    <cellStyle name="Migliaia 61 6 3" xfId="12414" xr:uid="{00000000-0005-0000-0000-000089510000}"/>
    <cellStyle name="Migliaia 61 6 3 2" xfId="15863" xr:uid="{00000000-0005-0000-0000-00008A510000}"/>
    <cellStyle name="Migliaia 61 6 3 2 2" xfId="21209" xr:uid="{00000000-0005-0000-0000-00008B510000}"/>
    <cellStyle name="Migliaia 61 6 3 2 3" xfId="26511" xr:uid="{00000000-0005-0000-0000-00008C510000}"/>
    <cellStyle name="Migliaia 61 6 3 3" xfId="18558" xr:uid="{00000000-0005-0000-0000-00008D510000}"/>
    <cellStyle name="Migliaia 61 6 3 4" xfId="23860" xr:uid="{00000000-0005-0000-0000-00008E510000}"/>
    <cellStyle name="Migliaia 61 6 4" xfId="15244" xr:uid="{00000000-0005-0000-0000-00008F510000}"/>
    <cellStyle name="Migliaia 61 7" xfId="4911" xr:uid="{00000000-0005-0000-0000-000090510000}"/>
    <cellStyle name="Migliaia 61 7 2" xfId="12415" xr:uid="{00000000-0005-0000-0000-000091510000}"/>
    <cellStyle name="Migliaia 61 7 2 2" xfId="15864" xr:uid="{00000000-0005-0000-0000-000092510000}"/>
    <cellStyle name="Migliaia 61 7 2 2 2" xfId="21210" xr:uid="{00000000-0005-0000-0000-000093510000}"/>
    <cellStyle name="Migliaia 61 7 2 2 3" xfId="26512" xr:uid="{00000000-0005-0000-0000-000094510000}"/>
    <cellStyle name="Migliaia 61 7 2 3" xfId="18559" xr:uid="{00000000-0005-0000-0000-000095510000}"/>
    <cellStyle name="Migliaia 61 7 2 4" xfId="23861" xr:uid="{00000000-0005-0000-0000-000096510000}"/>
    <cellStyle name="Migliaia 61 7 3" xfId="15245" xr:uid="{00000000-0005-0000-0000-000097510000}"/>
    <cellStyle name="Migliaia 61 8" xfId="4912" xr:uid="{00000000-0005-0000-0000-000098510000}"/>
    <cellStyle name="Migliaia 61 8 2" xfId="12416" xr:uid="{00000000-0005-0000-0000-000099510000}"/>
    <cellStyle name="Migliaia 61 8 2 2" xfId="15865" xr:uid="{00000000-0005-0000-0000-00009A510000}"/>
    <cellStyle name="Migliaia 61 8 2 2 2" xfId="21211" xr:uid="{00000000-0005-0000-0000-00009B510000}"/>
    <cellStyle name="Migliaia 61 8 2 2 3" xfId="26513" xr:uid="{00000000-0005-0000-0000-00009C510000}"/>
    <cellStyle name="Migliaia 61 8 2 3" xfId="18560" xr:uid="{00000000-0005-0000-0000-00009D510000}"/>
    <cellStyle name="Migliaia 61 8 2 4" xfId="23862" xr:uid="{00000000-0005-0000-0000-00009E510000}"/>
    <cellStyle name="Migliaia 61 8 3" xfId="15246" xr:uid="{00000000-0005-0000-0000-00009F510000}"/>
    <cellStyle name="Migliaia 61 9" xfId="4913" xr:uid="{00000000-0005-0000-0000-0000A0510000}"/>
    <cellStyle name="Migliaia 61 9 2" xfId="15247" xr:uid="{00000000-0005-0000-0000-0000A1510000}"/>
    <cellStyle name="Migliaia 7" xfId="366" xr:uid="{00000000-0005-0000-0000-0000A2510000}"/>
    <cellStyle name="Migliaia 7 10" xfId="15248" xr:uid="{00000000-0005-0000-0000-0000A3510000}"/>
    <cellStyle name="Migliaia 7 11" xfId="4914" xr:uid="{00000000-0005-0000-0000-0000A4510000}"/>
    <cellStyle name="Migliaia 7 2" xfId="367" xr:uid="{00000000-0005-0000-0000-0000A5510000}"/>
    <cellStyle name="Migliaia 7 2 2" xfId="4916" xr:uid="{00000000-0005-0000-0000-0000A6510000}"/>
    <cellStyle name="Migliaia 7 2 2 2" xfId="4917" xr:uid="{00000000-0005-0000-0000-0000A7510000}"/>
    <cellStyle name="Migliaia 7 2 2 2 2" xfId="15251" xr:uid="{00000000-0005-0000-0000-0000A8510000}"/>
    <cellStyle name="Migliaia 7 2 2 3" xfId="12417" xr:uid="{00000000-0005-0000-0000-0000A9510000}"/>
    <cellStyle name="Migliaia 7 2 2 3 2" xfId="15866" xr:uid="{00000000-0005-0000-0000-0000AA510000}"/>
    <cellStyle name="Migliaia 7 2 2 3 2 2" xfId="21212" xr:uid="{00000000-0005-0000-0000-0000AB510000}"/>
    <cellStyle name="Migliaia 7 2 2 3 2 3" xfId="26514" xr:uid="{00000000-0005-0000-0000-0000AC510000}"/>
    <cellStyle name="Migliaia 7 2 2 3 3" xfId="18561" xr:uid="{00000000-0005-0000-0000-0000AD510000}"/>
    <cellStyle name="Migliaia 7 2 2 3 4" xfId="23863" xr:uid="{00000000-0005-0000-0000-0000AE510000}"/>
    <cellStyle name="Migliaia 7 2 2 4" xfId="15250" xr:uid="{00000000-0005-0000-0000-0000AF510000}"/>
    <cellStyle name="Migliaia 7 2 3" xfId="4918" xr:uid="{00000000-0005-0000-0000-0000B0510000}"/>
    <cellStyle name="Migliaia 7 2 3 2" xfId="12418" xr:uid="{00000000-0005-0000-0000-0000B1510000}"/>
    <cellStyle name="Migliaia 7 2 3 2 2" xfId="15867" xr:uid="{00000000-0005-0000-0000-0000B2510000}"/>
    <cellStyle name="Migliaia 7 2 3 2 2 2" xfId="21213" xr:uid="{00000000-0005-0000-0000-0000B3510000}"/>
    <cellStyle name="Migliaia 7 2 3 2 2 3" xfId="26515" xr:uid="{00000000-0005-0000-0000-0000B4510000}"/>
    <cellStyle name="Migliaia 7 2 3 2 3" xfId="18562" xr:uid="{00000000-0005-0000-0000-0000B5510000}"/>
    <cellStyle name="Migliaia 7 2 3 2 4" xfId="23864" xr:uid="{00000000-0005-0000-0000-0000B6510000}"/>
    <cellStyle name="Migliaia 7 2 3 3" xfId="15252" xr:uid="{00000000-0005-0000-0000-0000B7510000}"/>
    <cellStyle name="Migliaia 7 2 4" xfId="4919" xr:uid="{00000000-0005-0000-0000-0000B8510000}"/>
    <cellStyle name="Migliaia 7 2 4 2" xfId="15253" xr:uid="{00000000-0005-0000-0000-0000B9510000}"/>
    <cellStyle name="Migliaia 7 2 5" xfId="4920" xr:uid="{00000000-0005-0000-0000-0000BA510000}"/>
    <cellStyle name="Migliaia 7 2 5 2" xfId="15254" xr:uid="{00000000-0005-0000-0000-0000BB510000}"/>
    <cellStyle name="Migliaia 7 2 6" xfId="4921" xr:uid="{00000000-0005-0000-0000-0000BC510000}"/>
    <cellStyle name="Migliaia 7 2 6 2" xfId="15255" xr:uid="{00000000-0005-0000-0000-0000BD510000}"/>
    <cellStyle name="Migliaia 7 2 7" xfId="15249" xr:uid="{00000000-0005-0000-0000-0000BE510000}"/>
    <cellStyle name="Migliaia 7 2 8" xfId="4915" xr:uid="{00000000-0005-0000-0000-0000BF510000}"/>
    <cellStyle name="Migliaia 7 3" xfId="4922" xr:uid="{00000000-0005-0000-0000-0000C0510000}"/>
    <cellStyle name="Migliaia 7 3 2" xfId="4923" xr:uid="{00000000-0005-0000-0000-0000C1510000}"/>
    <cellStyle name="Migliaia 7 3 2 2" xfId="4924" xr:uid="{00000000-0005-0000-0000-0000C2510000}"/>
    <cellStyle name="Migliaia 7 3 2 2 2" xfId="4925" xr:uid="{00000000-0005-0000-0000-0000C3510000}"/>
    <cellStyle name="Migliaia 7 3 2 2 2 2" xfId="15259" xr:uid="{00000000-0005-0000-0000-0000C4510000}"/>
    <cellStyle name="Migliaia 7 3 2 2 3" xfId="15258" xr:uid="{00000000-0005-0000-0000-0000C5510000}"/>
    <cellStyle name="Migliaia 7 3 2 3" xfId="4926" xr:uid="{00000000-0005-0000-0000-0000C6510000}"/>
    <cellStyle name="Migliaia 7 3 2 3 2" xfId="15260" xr:uid="{00000000-0005-0000-0000-0000C7510000}"/>
    <cellStyle name="Migliaia 7 3 2 4" xfId="4927" xr:uid="{00000000-0005-0000-0000-0000C8510000}"/>
    <cellStyle name="Migliaia 7 3 2 4 2" xfId="15261" xr:uid="{00000000-0005-0000-0000-0000C9510000}"/>
    <cellStyle name="Migliaia 7 3 2 5" xfId="4928" xr:uid="{00000000-0005-0000-0000-0000CA510000}"/>
    <cellStyle name="Migliaia 7 3 2 5 2" xfId="15262" xr:uid="{00000000-0005-0000-0000-0000CB510000}"/>
    <cellStyle name="Migliaia 7 3 2 6" xfId="4929" xr:uid="{00000000-0005-0000-0000-0000CC510000}"/>
    <cellStyle name="Migliaia 7 3 2 6 2" xfId="15263" xr:uid="{00000000-0005-0000-0000-0000CD510000}"/>
    <cellStyle name="Migliaia 7 3 2 7" xfId="15257" xr:uid="{00000000-0005-0000-0000-0000CE510000}"/>
    <cellStyle name="Migliaia 7 3 3" xfId="4930" xr:uid="{00000000-0005-0000-0000-0000CF510000}"/>
    <cellStyle name="Migliaia 7 3 3 2" xfId="4931" xr:uid="{00000000-0005-0000-0000-0000D0510000}"/>
    <cellStyle name="Migliaia 7 3 3 2 2" xfId="15265" xr:uid="{00000000-0005-0000-0000-0000D1510000}"/>
    <cellStyle name="Migliaia 7 3 3 3" xfId="4932" xr:uid="{00000000-0005-0000-0000-0000D2510000}"/>
    <cellStyle name="Migliaia 7 3 3 3 2" xfId="15266" xr:uid="{00000000-0005-0000-0000-0000D3510000}"/>
    <cellStyle name="Migliaia 7 3 3 4" xfId="4933" xr:uid="{00000000-0005-0000-0000-0000D4510000}"/>
    <cellStyle name="Migliaia 7 3 3 4 2" xfId="15267" xr:uid="{00000000-0005-0000-0000-0000D5510000}"/>
    <cellStyle name="Migliaia 7 3 3 5" xfId="4934" xr:uid="{00000000-0005-0000-0000-0000D6510000}"/>
    <cellStyle name="Migliaia 7 3 3 5 2" xfId="15268" xr:uid="{00000000-0005-0000-0000-0000D7510000}"/>
    <cellStyle name="Migliaia 7 3 3 6" xfId="15264" xr:uid="{00000000-0005-0000-0000-0000D8510000}"/>
    <cellStyle name="Migliaia 7 3 4" xfId="4935" xr:uid="{00000000-0005-0000-0000-0000D9510000}"/>
    <cellStyle name="Migliaia 7 3 4 2" xfId="12419" xr:uid="{00000000-0005-0000-0000-0000DA510000}"/>
    <cellStyle name="Migliaia 7 3 4 3" xfId="12420" xr:uid="{00000000-0005-0000-0000-0000DB510000}"/>
    <cellStyle name="Migliaia 7 3 4 3 2" xfId="15868" xr:uid="{00000000-0005-0000-0000-0000DC510000}"/>
    <cellStyle name="Migliaia 7 3 4 3 2 2" xfId="21214" xr:uid="{00000000-0005-0000-0000-0000DD510000}"/>
    <cellStyle name="Migliaia 7 3 4 3 2 3" xfId="26516" xr:uid="{00000000-0005-0000-0000-0000DE510000}"/>
    <cellStyle name="Migliaia 7 3 4 3 3" xfId="18563" xr:uid="{00000000-0005-0000-0000-0000DF510000}"/>
    <cellStyle name="Migliaia 7 3 4 3 4" xfId="23865" xr:uid="{00000000-0005-0000-0000-0000E0510000}"/>
    <cellStyle name="Migliaia 7 3 4 4" xfId="15269" xr:uid="{00000000-0005-0000-0000-0000E1510000}"/>
    <cellStyle name="Migliaia 7 3 5" xfId="4936" xr:uid="{00000000-0005-0000-0000-0000E2510000}"/>
    <cellStyle name="Migliaia 7 3 5 2" xfId="12421" xr:uid="{00000000-0005-0000-0000-0000E3510000}"/>
    <cellStyle name="Migliaia 7 3 5 2 2" xfId="15869" xr:uid="{00000000-0005-0000-0000-0000E4510000}"/>
    <cellStyle name="Migliaia 7 3 5 2 2 2" xfId="21215" xr:uid="{00000000-0005-0000-0000-0000E5510000}"/>
    <cellStyle name="Migliaia 7 3 5 2 2 3" xfId="26517" xr:uid="{00000000-0005-0000-0000-0000E6510000}"/>
    <cellStyle name="Migliaia 7 3 5 2 3" xfId="18564" xr:uid="{00000000-0005-0000-0000-0000E7510000}"/>
    <cellStyle name="Migliaia 7 3 5 2 4" xfId="23866" xr:uid="{00000000-0005-0000-0000-0000E8510000}"/>
    <cellStyle name="Migliaia 7 3 5 3" xfId="15270" xr:uid="{00000000-0005-0000-0000-0000E9510000}"/>
    <cellStyle name="Migliaia 7 3 6" xfId="4937" xr:uid="{00000000-0005-0000-0000-0000EA510000}"/>
    <cellStyle name="Migliaia 7 3 6 2" xfId="15271" xr:uid="{00000000-0005-0000-0000-0000EB510000}"/>
    <cellStyle name="Migliaia 7 3 7" xfId="4938" xr:uid="{00000000-0005-0000-0000-0000EC510000}"/>
    <cellStyle name="Migliaia 7 3 7 2" xfId="15272" xr:uid="{00000000-0005-0000-0000-0000ED510000}"/>
    <cellStyle name="Migliaia 7 3 8" xfId="4939" xr:uid="{00000000-0005-0000-0000-0000EE510000}"/>
    <cellStyle name="Migliaia 7 3 8 2" xfId="15273" xr:uid="{00000000-0005-0000-0000-0000EF510000}"/>
    <cellStyle name="Migliaia 7 3 9" xfId="15256" xr:uid="{00000000-0005-0000-0000-0000F0510000}"/>
    <cellStyle name="Migliaia 7 4" xfId="4940" xr:uid="{00000000-0005-0000-0000-0000F1510000}"/>
    <cellStyle name="Migliaia 7 4 2" xfId="4941" xr:uid="{00000000-0005-0000-0000-0000F2510000}"/>
    <cellStyle name="Migliaia 7 4 2 2" xfId="4942" xr:uid="{00000000-0005-0000-0000-0000F3510000}"/>
    <cellStyle name="Migliaia 7 4 2 2 2" xfId="15276" xr:uid="{00000000-0005-0000-0000-0000F4510000}"/>
    <cellStyle name="Migliaia 7 4 2 3" xfId="4943" xr:uid="{00000000-0005-0000-0000-0000F5510000}"/>
    <cellStyle name="Migliaia 7 4 2 3 2" xfId="15277" xr:uid="{00000000-0005-0000-0000-0000F6510000}"/>
    <cellStyle name="Migliaia 7 4 2 4" xfId="15275" xr:uid="{00000000-0005-0000-0000-0000F7510000}"/>
    <cellStyle name="Migliaia 7 4 3" xfId="4944" xr:uid="{00000000-0005-0000-0000-0000F8510000}"/>
    <cellStyle name="Migliaia 7 4 3 2" xfId="15278" xr:uid="{00000000-0005-0000-0000-0000F9510000}"/>
    <cellStyle name="Migliaia 7 4 4" xfId="4945" xr:uid="{00000000-0005-0000-0000-0000FA510000}"/>
    <cellStyle name="Migliaia 7 4 4 2" xfId="15279" xr:uid="{00000000-0005-0000-0000-0000FB510000}"/>
    <cellStyle name="Migliaia 7 4 5" xfId="4946" xr:uid="{00000000-0005-0000-0000-0000FC510000}"/>
    <cellStyle name="Migliaia 7 4 5 2" xfId="15280" xr:uid="{00000000-0005-0000-0000-0000FD510000}"/>
    <cellStyle name="Migliaia 7 4 6" xfId="4947" xr:uid="{00000000-0005-0000-0000-0000FE510000}"/>
    <cellStyle name="Migliaia 7 4 6 2" xfId="15281" xr:uid="{00000000-0005-0000-0000-0000FF510000}"/>
    <cellStyle name="Migliaia 7 4 7" xfId="4948" xr:uid="{00000000-0005-0000-0000-000000520000}"/>
    <cellStyle name="Migliaia 7 4 7 2" xfId="15282" xr:uid="{00000000-0005-0000-0000-000001520000}"/>
    <cellStyle name="Migliaia 7 4 8" xfId="15274" xr:uid="{00000000-0005-0000-0000-000002520000}"/>
    <cellStyle name="Migliaia 7 5" xfId="4949" xr:uid="{00000000-0005-0000-0000-000003520000}"/>
    <cellStyle name="Migliaia 7 5 2" xfId="4950" xr:uid="{00000000-0005-0000-0000-000004520000}"/>
    <cellStyle name="Migliaia 7 5 2 2" xfId="15284" xr:uid="{00000000-0005-0000-0000-000005520000}"/>
    <cellStyle name="Migliaia 7 5 3" xfId="4951" xr:uid="{00000000-0005-0000-0000-000006520000}"/>
    <cellStyle name="Migliaia 7 5 3 2" xfId="15285" xr:uid="{00000000-0005-0000-0000-000007520000}"/>
    <cellStyle name="Migliaia 7 5 4" xfId="4952" xr:uid="{00000000-0005-0000-0000-000008520000}"/>
    <cellStyle name="Migliaia 7 5 4 2" xfId="15286" xr:uid="{00000000-0005-0000-0000-000009520000}"/>
    <cellStyle name="Migliaia 7 5 5" xfId="4953" xr:uid="{00000000-0005-0000-0000-00000A520000}"/>
    <cellStyle name="Migliaia 7 5 5 2" xfId="15287" xr:uid="{00000000-0005-0000-0000-00000B520000}"/>
    <cellStyle name="Migliaia 7 5 6" xfId="4954" xr:uid="{00000000-0005-0000-0000-00000C520000}"/>
    <cellStyle name="Migliaia 7 5 6 2" xfId="15288" xr:uid="{00000000-0005-0000-0000-00000D520000}"/>
    <cellStyle name="Migliaia 7 5 7" xfId="15283" xr:uid="{00000000-0005-0000-0000-00000E520000}"/>
    <cellStyle name="Migliaia 7 6" xfId="4955" xr:uid="{00000000-0005-0000-0000-00000F520000}"/>
    <cellStyle name="Migliaia 7 6 2" xfId="12422" xr:uid="{00000000-0005-0000-0000-000010520000}"/>
    <cellStyle name="Migliaia 7 6 3" xfId="12423" xr:uid="{00000000-0005-0000-0000-000011520000}"/>
    <cellStyle name="Migliaia 7 6 3 2" xfId="15870" xr:uid="{00000000-0005-0000-0000-000012520000}"/>
    <cellStyle name="Migliaia 7 6 3 2 2" xfId="21216" xr:uid="{00000000-0005-0000-0000-000013520000}"/>
    <cellStyle name="Migliaia 7 6 3 2 3" xfId="26518" xr:uid="{00000000-0005-0000-0000-000014520000}"/>
    <cellStyle name="Migliaia 7 6 3 3" xfId="18565" xr:uid="{00000000-0005-0000-0000-000015520000}"/>
    <cellStyle name="Migliaia 7 6 3 4" xfId="23867" xr:uid="{00000000-0005-0000-0000-000016520000}"/>
    <cellStyle name="Migliaia 7 6 4" xfId="15289" xr:uid="{00000000-0005-0000-0000-000017520000}"/>
    <cellStyle name="Migliaia 7 7" xfId="4956" xr:uid="{00000000-0005-0000-0000-000018520000}"/>
    <cellStyle name="Migliaia 7 7 2" xfId="12424" xr:uid="{00000000-0005-0000-0000-000019520000}"/>
    <cellStyle name="Migliaia 7 7 2 2" xfId="15871" xr:uid="{00000000-0005-0000-0000-00001A520000}"/>
    <cellStyle name="Migliaia 7 7 2 2 2" xfId="21217" xr:uid="{00000000-0005-0000-0000-00001B520000}"/>
    <cellStyle name="Migliaia 7 7 2 2 3" xfId="26519" xr:uid="{00000000-0005-0000-0000-00001C520000}"/>
    <cellStyle name="Migliaia 7 7 2 3" xfId="18566" xr:uid="{00000000-0005-0000-0000-00001D520000}"/>
    <cellStyle name="Migliaia 7 7 2 4" xfId="23868" xr:uid="{00000000-0005-0000-0000-00001E520000}"/>
    <cellStyle name="Migliaia 7 7 3" xfId="15290" xr:uid="{00000000-0005-0000-0000-00001F520000}"/>
    <cellStyle name="Migliaia 7 8" xfId="4957" xr:uid="{00000000-0005-0000-0000-000020520000}"/>
    <cellStyle name="Migliaia 7 8 2" xfId="12425" xr:uid="{00000000-0005-0000-0000-000021520000}"/>
    <cellStyle name="Migliaia 7 8 2 2" xfId="15872" xr:uid="{00000000-0005-0000-0000-000022520000}"/>
    <cellStyle name="Migliaia 7 8 2 2 2" xfId="21218" xr:uid="{00000000-0005-0000-0000-000023520000}"/>
    <cellStyle name="Migliaia 7 8 2 2 3" xfId="26520" xr:uid="{00000000-0005-0000-0000-000024520000}"/>
    <cellStyle name="Migliaia 7 8 2 3" xfId="18567" xr:uid="{00000000-0005-0000-0000-000025520000}"/>
    <cellStyle name="Migliaia 7 8 2 4" xfId="23869" xr:uid="{00000000-0005-0000-0000-000026520000}"/>
    <cellStyle name="Migliaia 7 8 3" xfId="15291" xr:uid="{00000000-0005-0000-0000-000027520000}"/>
    <cellStyle name="Migliaia 7 9" xfId="4958" xr:uid="{00000000-0005-0000-0000-000028520000}"/>
    <cellStyle name="Migliaia 7 9 2" xfId="15292" xr:uid="{00000000-0005-0000-0000-000029520000}"/>
    <cellStyle name="Migliaia 8" xfId="368" xr:uid="{00000000-0005-0000-0000-00002A520000}"/>
    <cellStyle name="Migliaia 8 10" xfId="15293" xr:uid="{00000000-0005-0000-0000-00002B520000}"/>
    <cellStyle name="Migliaia 8 11" xfId="4959" xr:uid="{00000000-0005-0000-0000-00002C520000}"/>
    <cellStyle name="Migliaia 8 2" xfId="369" xr:uid="{00000000-0005-0000-0000-00002D520000}"/>
    <cellStyle name="Migliaia 8 2 2" xfId="4961" xr:uid="{00000000-0005-0000-0000-00002E520000}"/>
    <cellStyle name="Migliaia 8 2 2 2" xfId="4962" xr:uid="{00000000-0005-0000-0000-00002F520000}"/>
    <cellStyle name="Migliaia 8 2 2 2 2" xfId="15296" xr:uid="{00000000-0005-0000-0000-000030520000}"/>
    <cellStyle name="Migliaia 8 2 2 3" xfId="12426" xr:uid="{00000000-0005-0000-0000-000031520000}"/>
    <cellStyle name="Migliaia 8 2 2 3 2" xfId="15873" xr:uid="{00000000-0005-0000-0000-000032520000}"/>
    <cellStyle name="Migliaia 8 2 2 3 2 2" xfId="21219" xr:uid="{00000000-0005-0000-0000-000033520000}"/>
    <cellStyle name="Migliaia 8 2 2 3 2 3" xfId="26521" xr:uid="{00000000-0005-0000-0000-000034520000}"/>
    <cellStyle name="Migliaia 8 2 2 3 3" xfId="18568" xr:uid="{00000000-0005-0000-0000-000035520000}"/>
    <cellStyle name="Migliaia 8 2 2 3 4" xfId="23870" xr:uid="{00000000-0005-0000-0000-000036520000}"/>
    <cellStyle name="Migliaia 8 2 2 4" xfId="15295" xr:uid="{00000000-0005-0000-0000-000037520000}"/>
    <cellStyle name="Migliaia 8 2 3" xfId="4963" xr:uid="{00000000-0005-0000-0000-000038520000}"/>
    <cellStyle name="Migliaia 8 2 3 2" xfId="12427" xr:uid="{00000000-0005-0000-0000-000039520000}"/>
    <cellStyle name="Migliaia 8 2 3 2 2" xfId="15874" xr:uid="{00000000-0005-0000-0000-00003A520000}"/>
    <cellStyle name="Migliaia 8 2 3 2 2 2" xfId="21220" xr:uid="{00000000-0005-0000-0000-00003B520000}"/>
    <cellStyle name="Migliaia 8 2 3 2 2 3" xfId="26522" xr:uid="{00000000-0005-0000-0000-00003C520000}"/>
    <cellStyle name="Migliaia 8 2 3 2 3" xfId="18569" xr:uid="{00000000-0005-0000-0000-00003D520000}"/>
    <cellStyle name="Migliaia 8 2 3 2 4" xfId="23871" xr:uid="{00000000-0005-0000-0000-00003E520000}"/>
    <cellStyle name="Migliaia 8 2 3 3" xfId="15297" xr:uid="{00000000-0005-0000-0000-00003F520000}"/>
    <cellStyle name="Migliaia 8 2 4" xfId="4964" xr:uid="{00000000-0005-0000-0000-000040520000}"/>
    <cellStyle name="Migliaia 8 2 4 2" xfId="15298" xr:uid="{00000000-0005-0000-0000-000041520000}"/>
    <cellStyle name="Migliaia 8 2 5" xfId="4965" xr:uid="{00000000-0005-0000-0000-000042520000}"/>
    <cellStyle name="Migliaia 8 2 5 2" xfId="15299" xr:uid="{00000000-0005-0000-0000-000043520000}"/>
    <cellStyle name="Migliaia 8 2 6" xfId="4966" xr:uid="{00000000-0005-0000-0000-000044520000}"/>
    <cellStyle name="Migliaia 8 2 6 2" xfId="15300" xr:uid="{00000000-0005-0000-0000-000045520000}"/>
    <cellStyle name="Migliaia 8 2 7" xfId="15294" xr:uid="{00000000-0005-0000-0000-000046520000}"/>
    <cellStyle name="Migliaia 8 2 8" xfId="4960" xr:uid="{00000000-0005-0000-0000-000047520000}"/>
    <cellStyle name="Migliaia 8 3" xfId="4967" xr:uid="{00000000-0005-0000-0000-000048520000}"/>
    <cellStyle name="Migliaia 8 3 2" xfId="4968" xr:uid="{00000000-0005-0000-0000-000049520000}"/>
    <cellStyle name="Migliaia 8 3 2 2" xfId="4969" xr:uid="{00000000-0005-0000-0000-00004A520000}"/>
    <cellStyle name="Migliaia 8 3 2 2 2" xfId="4970" xr:uid="{00000000-0005-0000-0000-00004B520000}"/>
    <cellStyle name="Migliaia 8 3 2 2 2 2" xfId="15304" xr:uid="{00000000-0005-0000-0000-00004C520000}"/>
    <cellStyle name="Migliaia 8 3 2 2 3" xfId="15303" xr:uid="{00000000-0005-0000-0000-00004D520000}"/>
    <cellStyle name="Migliaia 8 3 2 3" xfId="4971" xr:uid="{00000000-0005-0000-0000-00004E520000}"/>
    <cellStyle name="Migliaia 8 3 2 3 2" xfId="15305" xr:uid="{00000000-0005-0000-0000-00004F520000}"/>
    <cellStyle name="Migliaia 8 3 2 4" xfId="4972" xr:uid="{00000000-0005-0000-0000-000050520000}"/>
    <cellStyle name="Migliaia 8 3 2 4 2" xfId="15306" xr:uid="{00000000-0005-0000-0000-000051520000}"/>
    <cellStyle name="Migliaia 8 3 2 5" xfId="4973" xr:uid="{00000000-0005-0000-0000-000052520000}"/>
    <cellStyle name="Migliaia 8 3 2 5 2" xfId="15307" xr:uid="{00000000-0005-0000-0000-000053520000}"/>
    <cellStyle name="Migliaia 8 3 2 6" xfId="4974" xr:uid="{00000000-0005-0000-0000-000054520000}"/>
    <cellStyle name="Migliaia 8 3 2 6 2" xfId="15308" xr:uid="{00000000-0005-0000-0000-000055520000}"/>
    <cellStyle name="Migliaia 8 3 2 7" xfId="15302" xr:uid="{00000000-0005-0000-0000-000056520000}"/>
    <cellStyle name="Migliaia 8 3 3" xfId="4975" xr:uid="{00000000-0005-0000-0000-000057520000}"/>
    <cellStyle name="Migliaia 8 3 3 2" xfId="4976" xr:uid="{00000000-0005-0000-0000-000058520000}"/>
    <cellStyle name="Migliaia 8 3 3 2 2" xfId="15310" xr:uid="{00000000-0005-0000-0000-000059520000}"/>
    <cellStyle name="Migliaia 8 3 3 3" xfId="4977" xr:uid="{00000000-0005-0000-0000-00005A520000}"/>
    <cellStyle name="Migliaia 8 3 3 3 2" xfId="15311" xr:uid="{00000000-0005-0000-0000-00005B520000}"/>
    <cellStyle name="Migliaia 8 3 3 4" xfId="4978" xr:uid="{00000000-0005-0000-0000-00005C520000}"/>
    <cellStyle name="Migliaia 8 3 3 4 2" xfId="15312" xr:uid="{00000000-0005-0000-0000-00005D520000}"/>
    <cellStyle name="Migliaia 8 3 3 5" xfId="4979" xr:uid="{00000000-0005-0000-0000-00005E520000}"/>
    <cellStyle name="Migliaia 8 3 3 5 2" xfId="15313" xr:uid="{00000000-0005-0000-0000-00005F520000}"/>
    <cellStyle name="Migliaia 8 3 3 6" xfId="15309" xr:uid="{00000000-0005-0000-0000-000060520000}"/>
    <cellStyle name="Migliaia 8 3 4" xfId="4980" xr:uid="{00000000-0005-0000-0000-000061520000}"/>
    <cellStyle name="Migliaia 8 3 4 2" xfId="12428" xr:uid="{00000000-0005-0000-0000-000062520000}"/>
    <cellStyle name="Migliaia 8 3 4 3" xfId="12429" xr:uid="{00000000-0005-0000-0000-000063520000}"/>
    <cellStyle name="Migliaia 8 3 4 3 2" xfId="15875" xr:uid="{00000000-0005-0000-0000-000064520000}"/>
    <cellStyle name="Migliaia 8 3 4 3 2 2" xfId="21221" xr:uid="{00000000-0005-0000-0000-000065520000}"/>
    <cellStyle name="Migliaia 8 3 4 3 2 3" xfId="26523" xr:uid="{00000000-0005-0000-0000-000066520000}"/>
    <cellStyle name="Migliaia 8 3 4 3 3" xfId="18570" xr:uid="{00000000-0005-0000-0000-000067520000}"/>
    <cellStyle name="Migliaia 8 3 4 3 4" xfId="23872" xr:uid="{00000000-0005-0000-0000-000068520000}"/>
    <cellStyle name="Migliaia 8 3 4 4" xfId="15314" xr:uid="{00000000-0005-0000-0000-000069520000}"/>
    <cellStyle name="Migliaia 8 3 5" xfId="4981" xr:uid="{00000000-0005-0000-0000-00006A520000}"/>
    <cellStyle name="Migliaia 8 3 5 2" xfId="12430" xr:uid="{00000000-0005-0000-0000-00006B520000}"/>
    <cellStyle name="Migliaia 8 3 5 2 2" xfId="15876" xr:uid="{00000000-0005-0000-0000-00006C520000}"/>
    <cellStyle name="Migliaia 8 3 5 2 2 2" xfId="21222" xr:uid="{00000000-0005-0000-0000-00006D520000}"/>
    <cellStyle name="Migliaia 8 3 5 2 2 3" xfId="26524" xr:uid="{00000000-0005-0000-0000-00006E520000}"/>
    <cellStyle name="Migliaia 8 3 5 2 3" xfId="18571" xr:uid="{00000000-0005-0000-0000-00006F520000}"/>
    <cellStyle name="Migliaia 8 3 5 2 4" xfId="23873" xr:uid="{00000000-0005-0000-0000-000070520000}"/>
    <cellStyle name="Migliaia 8 3 5 3" xfId="15315" xr:uid="{00000000-0005-0000-0000-000071520000}"/>
    <cellStyle name="Migliaia 8 3 6" xfId="4982" xr:uid="{00000000-0005-0000-0000-000072520000}"/>
    <cellStyle name="Migliaia 8 3 6 2" xfId="15316" xr:uid="{00000000-0005-0000-0000-000073520000}"/>
    <cellStyle name="Migliaia 8 3 7" xfId="4983" xr:uid="{00000000-0005-0000-0000-000074520000}"/>
    <cellStyle name="Migliaia 8 3 7 2" xfId="15317" xr:uid="{00000000-0005-0000-0000-000075520000}"/>
    <cellStyle name="Migliaia 8 3 8" xfId="4984" xr:uid="{00000000-0005-0000-0000-000076520000}"/>
    <cellStyle name="Migliaia 8 3 8 2" xfId="15318" xr:uid="{00000000-0005-0000-0000-000077520000}"/>
    <cellStyle name="Migliaia 8 3 9" xfId="15301" xr:uid="{00000000-0005-0000-0000-000078520000}"/>
    <cellStyle name="Migliaia 8 4" xfId="4985" xr:uid="{00000000-0005-0000-0000-000079520000}"/>
    <cellStyle name="Migliaia 8 4 2" xfId="4986" xr:uid="{00000000-0005-0000-0000-00007A520000}"/>
    <cellStyle name="Migliaia 8 4 2 2" xfId="4987" xr:uid="{00000000-0005-0000-0000-00007B520000}"/>
    <cellStyle name="Migliaia 8 4 2 2 2" xfId="15321" xr:uid="{00000000-0005-0000-0000-00007C520000}"/>
    <cellStyle name="Migliaia 8 4 2 3" xfId="4988" xr:uid="{00000000-0005-0000-0000-00007D520000}"/>
    <cellStyle name="Migliaia 8 4 2 3 2" xfId="15322" xr:uid="{00000000-0005-0000-0000-00007E520000}"/>
    <cellStyle name="Migliaia 8 4 2 4" xfId="15320" xr:uid="{00000000-0005-0000-0000-00007F520000}"/>
    <cellStyle name="Migliaia 8 4 3" xfId="4989" xr:uid="{00000000-0005-0000-0000-000080520000}"/>
    <cellStyle name="Migliaia 8 4 3 2" xfId="15323" xr:uid="{00000000-0005-0000-0000-000081520000}"/>
    <cellStyle name="Migliaia 8 4 4" xfId="4990" xr:uid="{00000000-0005-0000-0000-000082520000}"/>
    <cellStyle name="Migliaia 8 4 4 2" xfId="15324" xr:uid="{00000000-0005-0000-0000-000083520000}"/>
    <cellStyle name="Migliaia 8 4 5" xfId="4991" xr:uid="{00000000-0005-0000-0000-000084520000}"/>
    <cellStyle name="Migliaia 8 4 5 2" xfId="15325" xr:uid="{00000000-0005-0000-0000-000085520000}"/>
    <cellStyle name="Migliaia 8 4 6" xfId="4992" xr:uid="{00000000-0005-0000-0000-000086520000}"/>
    <cellStyle name="Migliaia 8 4 6 2" xfId="15326" xr:uid="{00000000-0005-0000-0000-000087520000}"/>
    <cellStyle name="Migliaia 8 4 7" xfId="4993" xr:uid="{00000000-0005-0000-0000-000088520000}"/>
    <cellStyle name="Migliaia 8 4 7 2" xfId="15327" xr:uid="{00000000-0005-0000-0000-000089520000}"/>
    <cellStyle name="Migliaia 8 4 8" xfId="15319" xr:uid="{00000000-0005-0000-0000-00008A520000}"/>
    <cellStyle name="Migliaia 8 5" xfId="4994" xr:uid="{00000000-0005-0000-0000-00008B520000}"/>
    <cellStyle name="Migliaia 8 5 2" xfId="4995" xr:uid="{00000000-0005-0000-0000-00008C520000}"/>
    <cellStyle name="Migliaia 8 5 2 2" xfId="15329" xr:uid="{00000000-0005-0000-0000-00008D520000}"/>
    <cellStyle name="Migliaia 8 5 3" xfId="4996" xr:uid="{00000000-0005-0000-0000-00008E520000}"/>
    <cellStyle name="Migliaia 8 5 3 2" xfId="15330" xr:uid="{00000000-0005-0000-0000-00008F520000}"/>
    <cellStyle name="Migliaia 8 5 4" xfId="4997" xr:uid="{00000000-0005-0000-0000-000090520000}"/>
    <cellStyle name="Migliaia 8 5 4 2" xfId="15331" xr:uid="{00000000-0005-0000-0000-000091520000}"/>
    <cellStyle name="Migliaia 8 5 5" xfId="4998" xr:uid="{00000000-0005-0000-0000-000092520000}"/>
    <cellStyle name="Migliaia 8 5 5 2" xfId="15332" xr:uid="{00000000-0005-0000-0000-000093520000}"/>
    <cellStyle name="Migliaia 8 5 6" xfId="4999" xr:uid="{00000000-0005-0000-0000-000094520000}"/>
    <cellStyle name="Migliaia 8 5 6 2" xfId="15333" xr:uid="{00000000-0005-0000-0000-000095520000}"/>
    <cellStyle name="Migliaia 8 5 7" xfId="15328" xr:uid="{00000000-0005-0000-0000-000096520000}"/>
    <cellStyle name="Migliaia 8 6" xfId="5000" xr:uid="{00000000-0005-0000-0000-000097520000}"/>
    <cellStyle name="Migliaia 8 6 2" xfId="12431" xr:uid="{00000000-0005-0000-0000-000098520000}"/>
    <cellStyle name="Migliaia 8 6 3" xfId="12432" xr:uid="{00000000-0005-0000-0000-000099520000}"/>
    <cellStyle name="Migliaia 8 6 3 2" xfId="15877" xr:uid="{00000000-0005-0000-0000-00009A520000}"/>
    <cellStyle name="Migliaia 8 6 3 2 2" xfId="21223" xr:uid="{00000000-0005-0000-0000-00009B520000}"/>
    <cellStyle name="Migliaia 8 6 3 2 3" xfId="26525" xr:uid="{00000000-0005-0000-0000-00009C520000}"/>
    <cellStyle name="Migliaia 8 6 3 3" xfId="18572" xr:uid="{00000000-0005-0000-0000-00009D520000}"/>
    <cellStyle name="Migliaia 8 6 3 4" xfId="23874" xr:uid="{00000000-0005-0000-0000-00009E520000}"/>
    <cellStyle name="Migliaia 8 6 4" xfId="15334" xr:uid="{00000000-0005-0000-0000-00009F520000}"/>
    <cellStyle name="Migliaia 8 7" xfId="5001" xr:uid="{00000000-0005-0000-0000-0000A0520000}"/>
    <cellStyle name="Migliaia 8 7 2" xfId="12433" xr:uid="{00000000-0005-0000-0000-0000A1520000}"/>
    <cellStyle name="Migliaia 8 7 2 2" xfId="15878" xr:uid="{00000000-0005-0000-0000-0000A2520000}"/>
    <cellStyle name="Migliaia 8 7 2 2 2" xfId="21224" xr:uid="{00000000-0005-0000-0000-0000A3520000}"/>
    <cellStyle name="Migliaia 8 7 2 2 3" xfId="26526" xr:uid="{00000000-0005-0000-0000-0000A4520000}"/>
    <cellStyle name="Migliaia 8 7 2 3" xfId="18573" xr:uid="{00000000-0005-0000-0000-0000A5520000}"/>
    <cellStyle name="Migliaia 8 7 2 4" xfId="23875" xr:uid="{00000000-0005-0000-0000-0000A6520000}"/>
    <cellStyle name="Migliaia 8 7 3" xfId="15335" xr:uid="{00000000-0005-0000-0000-0000A7520000}"/>
    <cellStyle name="Migliaia 8 8" xfId="5002" xr:uid="{00000000-0005-0000-0000-0000A8520000}"/>
    <cellStyle name="Migliaia 8 8 2" xfId="12434" xr:uid="{00000000-0005-0000-0000-0000A9520000}"/>
    <cellStyle name="Migliaia 8 8 2 2" xfId="15879" xr:uid="{00000000-0005-0000-0000-0000AA520000}"/>
    <cellStyle name="Migliaia 8 8 2 2 2" xfId="21225" xr:uid="{00000000-0005-0000-0000-0000AB520000}"/>
    <cellStyle name="Migliaia 8 8 2 2 3" xfId="26527" xr:uid="{00000000-0005-0000-0000-0000AC520000}"/>
    <cellStyle name="Migliaia 8 8 2 3" xfId="18574" xr:uid="{00000000-0005-0000-0000-0000AD520000}"/>
    <cellStyle name="Migliaia 8 8 2 4" xfId="23876" xr:uid="{00000000-0005-0000-0000-0000AE520000}"/>
    <cellStyle name="Migliaia 8 8 3" xfId="15336" xr:uid="{00000000-0005-0000-0000-0000AF520000}"/>
    <cellStyle name="Migliaia 8 9" xfId="5003" xr:uid="{00000000-0005-0000-0000-0000B0520000}"/>
    <cellStyle name="Migliaia 8 9 2" xfId="15337" xr:uid="{00000000-0005-0000-0000-0000B1520000}"/>
    <cellStyle name="Migliaia 9" xfId="370" xr:uid="{00000000-0005-0000-0000-0000B2520000}"/>
    <cellStyle name="Migliaia 9 10" xfId="15338" xr:uid="{00000000-0005-0000-0000-0000B3520000}"/>
    <cellStyle name="Migliaia 9 11" xfId="5004" xr:uid="{00000000-0005-0000-0000-0000B4520000}"/>
    <cellStyle name="Migliaia 9 2" xfId="371" xr:uid="{00000000-0005-0000-0000-0000B5520000}"/>
    <cellStyle name="Migliaia 9 2 2" xfId="5006" xr:uid="{00000000-0005-0000-0000-0000B6520000}"/>
    <cellStyle name="Migliaia 9 2 2 2" xfId="5007" xr:uid="{00000000-0005-0000-0000-0000B7520000}"/>
    <cellStyle name="Migliaia 9 2 2 2 2" xfId="15341" xr:uid="{00000000-0005-0000-0000-0000B8520000}"/>
    <cellStyle name="Migliaia 9 2 2 3" xfId="12435" xr:uid="{00000000-0005-0000-0000-0000B9520000}"/>
    <cellStyle name="Migliaia 9 2 2 3 2" xfId="15880" xr:uid="{00000000-0005-0000-0000-0000BA520000}"/>
    <cellStyle name="Migliaia 9 2 2 3 2 2" xfId="21226" xr:uid="{00000000-0005-0000-0000-0000BB520000}"/>
    <cellStyle name="Migliaia 9 2 2 3 2 3" xfId="26528" xr:uid="{00000000-0005-0000-0000-0000BC520000}"/>
    <cellStyle name="Migliaia 9 2 2 3 3" xfId="18575" xr:uid="{00000000-0005-0000-0000-0000BD520000}"/>
    <cellStyle name="Migliaia 9 2 2 3 4" xfId="23877" xr:uid="{00000000-0005-0000-0000-0000BE520000}"/>
    <cellStyle name="Migliaia 9 2 2 4" xfId="15340" xr:uid="{00000000-0005-0000-0000-0000BF520000}"/>
    <cellStyle name="Migliaia 9 2 3" xfId="5008" xr:uid="{00000000-0005-0000-0000-0000C0520000}"/>
    <cellStyle name="Migliaia 9 2 3 2" xfId="12436" xr:uid="{00000000-0005-0000-0000-0000C1520000}"/>
    <cellStyle name="Migliaia 9 2 3 2 2" xfId="15881" xr:uid="{00000000-0005-0000-0000-0000C2520000}"/>
    <cellStyle name="Migliaia 9 2 3 2 2 2" xfId="21227" xr:uid="{00000000-0005-0000-0000-0000C3520000}"/>
    <cellStyle name="Migliaia 9 2 3 2 2 3" xfId="26529" xr:uid="{00000000-0005-0000-0000-0000C4520000}"/>
    <cellStyle name="Migliaia 9 2 3 2 3" xfId="18576" xr:uid="{00000000-0005-0000-0000-0000C5520000}"/>
    <cellStyle name="Migliaia 9 2 3 2 4" xfId="23878" xr:uid="{00000000-0005-0000-0000-0000C6520000}"/>
    <cellStyle name="Migliaia 9 2 3 3" xfId="15342" xr:uid="{00000000-0005-0000-0000-0000C7520000}"/>
    <cellStyle name="Migliaia 9 2 4" xfId="5009" xr:uid="{00000000-0005-0000-0000-0000C8520000}"/>
    <cellStyle name="Migliaia 9 2 4 2" xfId="15343" xr:uid="{00000000-0005-0000-0000-0000C9520000}"/>
    <cellStyle name="Migliaia 9 2 5" xfId="5010" xr:uid="{00000000-0005-0000-0000-0000CA520000}"/>
    <cellStyle name="Migliaia 9 2 5 2" xfId="15344" xr:uid="{00000000-0005-0000-0000-0000CB520000}"/>
    <cellStyle name="Migliaia 9 2 6" xfId="5011" xr:uid="{00000000-0005-0000-0000-0000CC520000}"/>
    <cellStyle name="Migliaia 9 2 6 2" xfId="15345" xr:uid="{00000000-0005-0000-0000-0000CD520000}"/>
    <cellStyle name="Migliaia 9 2 7" xfId="15339" xr:uid="{00000000-0005-0000-0000-0000CE520000}"/>
    <cellStyle name="Migliaia 9 2 8" xfId="5005" xr:uid="{00000000-0005-0000-0000-0000CF520000}"/>
    <cellStyle name="Migliaia 9 3" xfId="5012" xr:uid="{00000000-0005-0000-0000-0000D0520000}"/>
    <cellStyle name="Migliaia 9 3 2" xfId="5013" xr:uid="{00000000-0005-0000-0000-0000D1520000}"/>
    <cellStyle name="Migliaia 9 3 2 2" xfId="5014" xr:uid="{00000000-0005-0000-0000-0000D2520000}"/>
    <cellStyle name="Migliaia 9 3 2 2 2" xfId="5015" xr:uid="{00000000-0005-0000-0000-0000D3520000}"/>
    <cellStyle name="Migliaia 9 3 2 2 2 2" xfId="15349" xr:uid="{00000000-0005-0000-0000-0000D4520000}"/>
    <cellStyle name="Migliaia 9 3 2 2 3" xfId="15348" xr:uid="{00000000-0005-0000-0000-0000D5520000}"/>
    <cellStyle name="Migliaia 9 3 2 3" xfId="5016" xr:uid="{00000000-0005-0000-0000-0000D6520000}"/>
    <cellStyle name="Migliaia 9 3 2 3 2" xfId="15350" xr:uid="{00000000-0005-0000-0000-0000D7520000}"/>
    <cellStyle name="Migliaia 9 3 2 4" xfId="5017" xr:uid="{00000000-0005-0000-0000-0000D8520000}"/>
    <cellStyle name="Migliaia 9 3 2 4 2" xfId="15351" xr:uid="{00000000-0005-0000-0000-0000D9520000}"/>
    <cellStyle name="Migliaia 9 3 2 5" xfId="5018" xr:uid="{00000000-0005-0000-0000-0000DA520000}"/>
    <cellStyle name="Migliaia 9 3 2 5 2" xfId="15352" xr:uid="{00000000-0005-0000-0000-0000DB520000}"/>
    <cellStyle name="Migliaia 9 3 2 6" xfId="5019" xr:uid="{00000000-0005-0000-0000-0000DC520000}"/>
    <cellStyle name="Migliaia 9 3 2 6 2" xfId="15353" xr:uid="{00000000-0005-0000-0000-0000DD520000}"/>
    <cellStyle name="Migliaia 9 3 2 7" xfId="15347" xr:uid="{00000000-0005-0000-0000-0000DE520000}"/>
    <cellStyle name="Migliaia 9 3 3" xfId="5020" xr:uid="{00000000-0005-0000-0000-0000DF520000}"/>
    <cellStyle name="Migliaia 9 3 3 2" xfId="5021" xr:uid="{00000000-0005-0000-0000-0000E0520000}"/>
    <cellStyle name="Migliaia 9 3 3 2 2" xfId="15355" xr:uid="{00000000-0005-0000-0000-0000E1520000}"/>
    <cellStyle name="Migliaia 9 3 3 3" xfId="5022" xr:uid="{00000000-0005-0000-0000-0000E2520000}"/>
    <cellStyle name="Migliaia 9 3 3 3 2" xfId="15356" xr:uid="{00000000-0005-0000-0000-0000E3520000}"/>
    <cellStyle name="Migliaia 9 3 3 4" xfId="5023" xr:uid="{00000000-0005-0000-0000-0000E4520000}"/>
    <cellStyle name="Migliaia 9 3 3 4 2" xfId="15357" xr:uid="{00000000-0005-0000-0000-0000E5520000}"/>
    <cellStyle name="Migliaia 9 3 3 5" xfId="5024" xr:uid="{00000000-0005-0000-0000-0000E6520000}"/>
    <cellStyle name="Migliaia 9 3 3 5 2" xfId="15358" xr:uid="{00000000-0005-0000-0000-0000E7520000}"/>
    <cellStyle name="Migliaia 9 3 3 6" xfId="15354" xr:uid="{00000000-0005-0000-0000-0000E8520000}"/>
    <cellStyle name="Migliaia 9 3 4" xfId="5025" xr:uid="{00000000-0005-0000-0000-0000E9520000}"/>
    <cellStyle name="Migliaia 9 3 4 2" xfId="12437" xr:uid="{00000000-0005-0000-0000-0000EA520000}"/>
    <cellStyle name="Migliaia 9 3 4 3" xfId="12438" xr:uid="{00000000-0005-0000-0000-0000EB520000}"/>
    <cellStyle name="Migliaia 9 3 4 3 2" xfId="15882" xr:uid="{00000000-0005-0000-0000-0000EC520000}"/>
    <cellStyle name="Migliaia 9 3 4 3 2 2" xfId="21228" xr:uid="{00000000-0005-0000-0000-0000ED520000}"/>
    <cellStyle name="Migliaia 9 3 4 3 2 3" xfId="26530" xr:uid="{00000000-0005-0000-0000-0000EE520000}"/>
    <cellStyle name="Migliaia 9 3 4 3 3" xfId="18577" xr:uid="{00000000-0005-0000-0000-0000EF520000}"/>
    <cellStyle name="Migliaia 9 3 4 3 4" xfId="23879" xr:uid="{00000000-0005-0000-0000-0000F0520000}"/>
    <cellStyle name="Migliaia 9 3 4 4" xfId="15359" xr:uid="{00000000-0005-0000-0000-0000F1520000}"/>
    <cellStyle name="Migliaia 9 3 5" xfId="5026" xr:uid="{00000000-0005-0000-0000-0000F2520000}"/>
    <cellStyle name="Migliaia 9 3 5 2" xfId="12439" xr:uid="{00000000-0005-0000-0000-0000F3520000}"/>
    <cellStyle name="Migliaia 9 3 5 2 2" xfId="15883" xr:uid="{00000000-0005-0000-0000-0000F4520000}"/>
    <cellStyle name="Migliaia 9 3 5 2 2 2" xfId="21229" xr:uid="{00000000-0005-0000-0000-0000F5520000}"/>
    <cellStyle name="Migliaia 9 3 5 2 2 3" xfId="26531" xr:uid="{00000000-0005-0000-0000-0000F6520000}"/>
    <cellStyle name="Migliaia 9 3 5 2 3" xfId="18578" xr:uid="{00000000-0005-0000-0000-0000F7520000}"/>
    <cellStyle name="Migliaia 9 3 5 2 4" xfId="23880" xr:uid="{00000000-0005-0000-0000-0000F8520000}"/>
    <cellStyle name="Migliaia 9 3 5 3" xfId="15360" xr:uid="{00000000-0005-0000-0000-0000F9520000}"/>
    <cellStyle name="Migliaia 9 3 6" xfId="5027" xr:uid="{00000000-0005-0000-0000-0000FA520000}"/>
    <cellStyle name="Migliaia 9 3 6 2" xfId="15361" xr:uid="{00000000-0005-0000-0000-0000FB520000}"/>
    <cellStyle name="Migliaia 9 3 7" xfId="5028" xr:uid="{00000000-0005-0000-0000-0000FC520000}"/>
    <cellStyle name="Migliaia 9 3 7 2" xfId="15362" xr:uid="{00000000-0005-0000-0000-0000FD520000}"/>
    <cellStyle name="Migliaia 9 3 8" xfId="5029" xr:uid="{00000000-0005-0000-0000-0000FE520000}"/>
    <cellStyle name="Migliaia 9 3 8 2" xfId="15363" xr:uid="{00000000-0005-0000-0000-0000FF520000}"/>
    <cellStyle name="Migliaia 9 3 9" xfId="15346" xr:uid="{00000000-0005-0000-0000-000000530000}"/>
    <cellStyle name="Migliaia 9 4" xfId="5030" xr:uid="{00000000-0005-0000-0000-000001530000}"/>
    <cellStyle name="Migliaia 9 4 2" xfId="5031" xr:uid="{00000000-0005-0000-0000-000002530000}"/>
    <cellStyle name="Migliaia 9 4 2 2" xfId="5032" xr:uid="{00000000-0005-0000-0000-000003530000}"/>
    <cellStyle name="Migliaia 9 4 2 2 2" xfId="15366" xr:uid="{00000000-0005-0000-0000-000004530000}"/>
    <cellStyle name="Migliaia 9 4 2 3" xfId="5033" xr:uid="{00000000-0005-0000-0000-000005530000}"/>
    <cellStyle name="Migliaia 9 4 2 3 2" xfId="15367" xr:uid="{00000000-0005-0000-0000-000006530000}"/>
    <cellStyle name="Migliaia 9 4 2 4" xfId="15365" xr:uid="{00000000-0005-0000-0000-000007530000}"/>
    <cellStyle name="Migliaia 9 4 3" xfId="5034" xr:uid="{00000000-0005-0000-0000-000008530000}"/>
    <cellStyle name="Migliaia 9 4 3 2" xfId="15368" xr:uid="{00000000-0005-0000-0000-000009530000}"/>
    <cellStyle name="Migliaia 9 4 4" xfId="5035" xr:uid="{00000000-0005-0000-0000-00000A530000}"/>
    <cellStyle name="Migliaia 9 4 4 2" xfId="15369" xr:uid="{00000000-0005-0000-0000-00000B530000}"/>
    <cellStyle name="Migliaia 9 4 5" xfId="5036" xr:uid="{00000000-0005-0000-0000-00000C530000}"/>
    <cellStyle name="Migliaia 9 4 5 2" xfId="15370" xr:uid="{00000000-0005-0000-0000-00000D530000}"/>
    <cellStyle name="Migliaia 9 4 6" xfId="5037" xr:uid="{00000000-0005-0000-0000-00000E530000}"/>
    <cellStyle name="Migliaia 9 4 6 2" xfId="15371" xr:uid="{00000000-0005-0000-0000-00000F530000}"/>
    <cellStyle name="Migliaia 9 4 7" xfId="5038" xr:uid="{00000000-0005-0000-0000-000010530000}"/>
    <cellStyle name="Migliaia 9 4 7 2" xfId="15372" xr:uid="{00000000-0005-0000-0000-000011530000}"/>
    <cellStyle name="Migliaia 9 4 8" xfId="15364" xr:uid="{00000000-0005-0000-0000-000012530000}"/>
    <cellStyle name="Migliaia 9 5" xfId="5039" xr:uid="{00000000-0005-0000-0000-000013530000}"/>
    <cellStyle name="Migliaia 9 5 2" xfId="5040" xr:uid="{00000000-0005-0000-0000-000014530000}"/>
    <cellStyle name="Migliaia 9 5 2 2" xfId="15374" xr:uid="{00000000-0005-0000-0000-000015530000}"/>
    <cellStyle name="Migliaia 9 5 3" xfId="5041" xr:uid="{00000000-0005-0000-0000-000016530000}"/>
    <cellStyle name="Migliaia 9 5 3 2" xfId="15375" xr:uid="{00000000-0005-0000-0000-000017530000}"/>
    <cellStyle name="Migliaia 9 5 4" xfId="5042" xr:uid="{00000000-0005-0000-0000-000018530000}"/>
    <cellStyle name="Migliaia 9 5 4 2" xfId="15376" xr:uid="{00000000-0005-0000-0000-000019530000}"/>
    <cellStyle name="Migliaia 9 5 5" xfId="5043" xr:uid="{00000000-0005-0000-0000-00001A530000}"/>
    <cellStyle name="Migliaia 9 5 5 2" xfId="15377" xr:uid="{00000000-0005-0000-0000-00001B530000}"/>
    <cellStyle name="Migliaia 9 5 6" xfId="5044" xr:uid="{00000000-0005-0000-0000-00001C530000}"/>
    <cellStyle name="Migliaia 9 5 6 2" xfId="15378" xr:uid="{00000000-0005-0000-0000-00001D530000}"/>
    <cellStyle name="Migliaia 9 5 7" xfId="15373" xr:uid="{00000000-0005-0000-0000-00001E530000}"/>
    <cellStyle name="Migliaia 9 6" xfId="5045" xr:uid="{00000000-0005-0000-0000-00001F530000}"/>
    <cellStyle name="Migliaia 9 6 2" xfId="12440" xr:uid="{00000000-0005-0000-0000-000020530000}"/>
    <cellStyle name="Migliaia 9 6 3" xfId="12441" xr:uid="{00000000-0005-0000-0000-000021530000}"/>
    <cellStyle name="Migliaia 9 6 3 2" xfId="15884" xr:uid="{00000000-0005-0000-0000-000022530000}"/>
    <cellStyle name="Migliaia 9 6 3 2 2" xfId="21230" xr:uid="{00000000-0005-0000-0000-000023530000}"/>
    <cellStyle name="Migliaia 9 6 3 2 3" xfId="26532" xr:uid="{00000000-0005-0000-0000-000024530000}"/>
    <cellStyle name="Migliaia 9 6 3 3" xfId="18579" xr:uid="{00000000-0005-0000-0000-000025530000}"/>
    <cellStyle name="Migliaia 9 6 3 4" xfId="23881" xr:uid="{00000000-0005-0000-0000-000026530000}"/>
    <cellStyle name="Migliaia 9 6 4" xfId="15379" xr:uid="{00000000-0005-0000-0000-000027530000}"/>
    <cellStyle name="Migliaia 9 7" xfId="5046" xr:uid="{00000000-0005-0000-0000-000028530000}"/>
    <cellStyle name="Migliaia 9 7 2" xfId="12442" xr:uid="{00000000-0005-0000-0000-000029530000}"/>
    <cellStyle name="Migliaia 9 7 2 2" xfId="15885" xr:uid="{00000000-0005-0000-0000-00002A530000}"/>
    <cellStyle name="Migliaia 9 7 2 2 2" xfId="21231" xr:uid="{00000000-0005-0000-0000-00002B530000}"/>
    <cellStyle name="Migliaia 9 7 2 2 3" xfId="26533" xr:uid="{00000000-0005-0000-0000-00002C530000}"/>
    <cellStyle name="Migliaia 9 7 2 3" xfId="18580" xr:uid="{00000000-0005-0000-0000-00002D530000}"/>
    <cellStyle name="Migliaia 9 7 2 4" xfId="23882" xr:uid="{00000000-0005-0000-0000-00002E530000}"/>
    <cellStyle name="Migliaia 9 7 3" xfId="15380" xr:uid="{00000000-0005-0000-0000-00002F530000}"/>
    <cellStyle name="Migliaia 9 8" xfId="5047" xr:uid="{00000000-0005-0000-0000-000030530000}"/>
    <cellStyle name="Migliaia 9 8 2" xfId="12443" xr:uid="{00000000-0005-0000-0000-000031530000}"/>
    <cellStyle name="Migliaia 9 8 2 2" xfId="15886" xr:uid="{00000000-0005-0000-0000-000032530000}"/>
    <cellStyle name="Migliaia 9 8 2 2 2" xfId="21232" xr:uid="{00000000-0005-0000-0000-000033530000}"/>
    <cellStyle name="Migliaia 9 8 2 2 3" xfId="26534" xr:uid="{00000000-0005-0000-0000-000034530000}"/>
    <cellStyle name="Migliaia 9 8 2 3" xfId="18581" xr:uid="{00000000-0005-0000-0000-000035530000}"/>
    <cellStyle name="Migliaia 9 8 2 4" xfId="23883" xr:uid="{00000000-0005-0000-0000-000036530000}"/>
    <cellStyle name="Migliaia 9 8 3" xfId="15381" xr:uid="{00000000-0005-0000-0000-000037530000}"/>
    <cellStyle name="Migliaia 9 9" xfId="5048" xr:uid="{00000000-0005-0000-0000-000038530000}"/>
    <cellStyle name="Migliaia 9 9 2" xfId="15382" xr:uid="{00000000-0005-0000-0000-000039530000}"/>
    <cellStyle name="Neutral" xfId="3" builtinId="28"/>
    <cellStyle name="Neutral 2" xfId="5049" xr:uid="{00000000-0005-0000-0000-00003B530000}"/>
    <cellStyle name="Neutral 2 2" xfId="5050" xr:uid="{00000000-0005-0000-0000-00003C530000}"/>
    <cellStyle name="Neutral 2 2 2" xfId="15384" xr:uid="{00000000-0005-0000-0000-00003D530000}"/>
    <cellStyle name="Neutral 2 3" xfId="15383" xr:uid="{00000000-0005-0000-0000-00003E530000}"/>
    <cellStyle name="Neutrale" xfId="372" xr:uid="{00000000-0005-0000-0000-00003F530000}"/>
    <cellStyle name="Neutrale 2" xfId="15385" xr:uid="{00000000-0005-0000-0000-000040530000}"/>
    <cellStyle name="Neutrale 3" xfId="5051" xr:uid="{00000000-0005-0000-0000-000041530000}"/>
    <cellStyle name="Normal" xfId="0" builtinId="0"/>
    <cellStyle name="Normal 10" xfId="5052" xr:uid="{00000000-0005-0000-0000-000043530000}"/>
    <cellStyle name="Normal 10 2" xfId="5053" xr:uid="{00000000-0005-0000-0000-000044530000}"/>
    <cellStyle name="Normal 10 2 2" xfId="5054" xr:uid="{00000000-0005-0000-0000-000045530000}"/>
    <cellStyle name="Normal 10 2 2 2" xfId="5055" xr:uid="{00000000-0005-0000-0000-000046530000}"/>
    <cellStyle name="Normal 10 2 3" xfId="5056" xr:uid="{00000000-0005-0000-0000-000047530000}"/>
    <cellStyle name="Normal 10 2 3 2" xfId="5057" xr:uid="{00000000-0005-0000-0000-000048530000}"/>
    <cellStyle name="Normal 10 2 4" xfId="5058" xr:uid="{00000000-0005-0000-0000-000049530000}"/>
    <cellStyle name="Normal 10 2 5" xfId="5059" xr:uid="{00000000-0005-0000-0000-00004A530000}"/>
    <cellStyle name="Normal 10 3" xfId="5060" xr:uid="{00000000-0005-0000-0000-00004B530000}"/>
    <cellStyle name="Normal 10 3 2" xfId="5061" xr:uid="{00000000-0005-0000-0000-00004C530000}"/>
    <cellStyle name="Normal 10 3 3" xfId="5062" xr:uid="{00000000-0005-0000-0000-00004D530000}"/>
    <cellStyle name="Normal 10 4" xfId="5063" xr:uid="{00000000-0005-0000-0000-00004E530000}"/>
    <cellStyle name="Normal 10 4 2" xfId="5064" xr:uid="{00000000-0005-0000-0000-00004F530000}"/>
    <cellStyle name="Normal 10 5" xfId="5065" xr:uid="{00000000-0005-0000-0000-000050530000}"/>
    <cellStyle name="Normal 10 5 2" xfId="5066" xr:uid="{00000000-0005-0000-0000-000051530000}"/>
    <cellStyle name="Normal 10 6" xfId="5067" xr:uid="{00000000-0005-0000-0000-000052530000}"/>
    <cellStyle name="Normal 10 7" xfId="5068" xr:uid="{00000000-0005-0000-0000-000053530000}"/>
    <cellStyle name="Normal 10 8" xfId="9646" xr:uid="{00000000-0005-0000-0000-000054530000}"/>
    <cellStyle name="Normal 11" xfId="5069" xr:uid="{00000000-0005-0000-0000-000055530000}"/>
    <cellStyle name="Normal 11 2" xfId="5070" xr:uid="{00000000-0005-0000-0000-000056530000}"/>
    <cellStyle name="Normal 11 2 2" xfId="5071" xr:uid="{00000000-0005-0000-0000-000057530000}"/>
    <cellStyle name="Normal 11 2 2 2" xfId="5072" xr:uid="{00000000-0005-0000-0000-000058530000}"/>
    <cellStyle name="Normal 11 2 2 3" xfId="5073" xr:uid="{00000000-0005-0000-0000-000059530000}"/>
    <cellStyle name="Normal 11 2 3" xfId="5074" xr:uid="{00000000-0005-0000-0000-00005A530000}"/>
    <cellStyle name="Normal 11 2 3 2" xfId="5075" xr:uid="{00000000-0005-0000-0000-00005B530000}"/>
    <cellStyle name="Normal 11 2 4" xfId="5076" xr:uid="{00000000-0005-0000-0000-00005C530000}"/>
    <cellStyle name="Normal 11 2 4 2" xfId="5077" xr:uid="{00000000-0005-0000-0000-00005D530000}"/>
    <cellStyle name="Normal 11 2 5" xfId="5078" xr:uid="{00000000-0005-0000-0000-00005E530000}"/>
    <cellStyle name="Normal 11 2 6" xfId="5079" xr:uid="{00000000-0005-0000-0000-00005F530000}"/>
    <cellStyle name="Normal 11 3" xfId="5080" xr:uid="{00000000-0005-0000-0000-000060530000}"/>
    <cellStyle name="Normal 11 3 2" xfId="5081" xr:uid="{00000000-0005-0000-0000-000061530000}"/>
    <cellStyle name="Normal 11 3 2 2" xfId="5082" xr:uid="{00000000-0005-0000-0000-000062530000}"/>
    <cellStyle name="Normal 11 3 3" xfId="5083" xr:uid="{00000000-0005-0000-0000-000063530000}"/>
    <cellStyle name="Normal 11 3 3 2" xfId="5084" xr:uid="{00000000-0005-0000-0000-000064530000}"/>
    <cellStyle name="Normal 11 3 4" xfId="5085" xr:uid="{00000000-0005-0000-0000-000065530000}"/>
    <cellStyle name="Normal 11 3 5" xfId="5086" xr:uid="{00000000-0005-0000-0000-000066530000}"/>
    <cellStyle name="Normal 11 4" xfId="5087" xr:uid="{00000000-0005-0000-0000-000067530000}"/>
    <cellStyle name="Normal 11 4 2" xfId="5088" xr:uid="{00000000-0005-0000-0000-000068530000}"/>
    <cellStyle name="Normal 11 5" xfId="5089" xr:uid="{00000000-0005-0000-0000-000069530000}"/>
    <cellStyle name="Normal 11 5 2" xfId="5090" xr:uid="{00000000-0005-0000-0000-00006A530000}"/>
    <cellStyle name="Normal 11 6" xfId="5091" xr:uid="{00000000-0005-0000-0000-00006B530000}"/>
    <cellStyle name="Normal 11 6 2" xfId="5092" xr:uid="{00000000-0005-0000-0000-00006C530000}"/>
    <cellStyle name="Normal 11 7" xfId="5093" xr:uid="{00000000-0005-0000-0000-00006D530000}"/>
    <cellStyle name="Normal 11 8" xfId="5094" xr:uid="{00000000-0005-0000-0000-00006E530000}"/>
    <cellStyle name="Normal 11 9" xfId="5095" xr:uid="{00000000-0005-0000-0000-00006F530000}"/>
    <cellStyle name="Normal 11 9 2" xfId="9645" xr:uid="{00000000-0005-0000-0000-000070530000}"/>
    <cellStyle name="Normal 12" xfId="5096" xr:uid="{00000000-0005-0000-0000-000071530000}"/>
    <cellStyle name="Normal 12 2" xfId="5097" xr:uid="{00000000-0005-0000-0000-000072530000}"/>
    <cellStyle name="Normal 12 2 2" xfId="5098" xr:uid="{00000000-0005-0000-0000-000073530000}"/>
    <cellStyle name="Normal 12 2 2 2" xfId="5099" xr:uid="{00000000-0005-0000-0000-000074530000}"/>
    <cellStyle name="Normal 12 2 3" xfId="5100" xr:uid="{00000000-0005-0000-0000-000075530000}"/>
    <cellStyle name="Normal 12 2 3 2" xfId="5101" xr:uid="{00000000-0005-0000-0000-000076530000}"/>
    <cellStyle name="Normal 12 2 4" xfId="5102" xr:uid="{00000000-0005-0000-0000-000077530000}"/>
    <cellStyle name="Normal 12 3" xfId="5103" xr:uid="{00000000-0005-0000-0000-000078530000}"/>
    <cellStyle name="Normal 12 3 2" xfId="5104" xr:uid="{00000000-0005-0000-0000-000079530000}"/>
    <cellStyle name="Normal 12 4" xfId="5105" xr:uid="{00000000-0005-0000-0000-00007A530000}"/>
    <cellStyle name="Normal 12 4 2" xfId="5106" xr:uid="{00000000-0005-0000-0000-00007B530000}"/>
    <cellStyle name="Normal 12 5" xfId="5107" xr:uid="{00000000-0005-0000-0000-00007C530000}"/>
    <cellStyle name="Normal 12 5 2" xfId="5108" xr:uid="{00000000-0005-0000-0000-00007D530000}"/>
    <cellStyle name="Normal 12 6" xfId="5109" xr:uid="{00000000-0005-0000-0000-00007E530000}"/>
    <cellStyle name="Normal 12 7" xfId="5110" xr:uid="{00000000-0005-0000-0000-00007F530000}"/>
    <cellStyle name="Normal 12 8" xfId="5111" xr:uid="{00000000-0005-0000-0000-000080530000}"/>
    <cellStyle name="Normal 13" xfId="5112" xr:uid="{00000000-0005-0000-0000-000081530000}"/>
    <cellStyle name="Normal 13 2" xfId="5113" xr:uid="{00000000-0005-0000-0000-000082530000}"/>
    <cellStyle name="Normal 13 2 2" xfId="5114" xr:uid="{00000000-0005-0000-0000-000083530000}"/>
    <cellStyle name="Normal 13 2 2 2" xfId="5115" xr:uid="{00000000-0005-0000-0000-000084530000}"/>
    <cellStyle name="Normal 13 2 3" xfId="5116" xr:uid="{00000000-0005-0000-0000-000085530000}"/>
    <cellStyle name="Normal 13 2 3 2" xfId="5117" xr:uid="{00000000-0005-0000-0000-000086530000}"/>
    <cellStyle name="Normal 13 2 4" xfId="5118" xr:uid="{00000000-0005-0000-0000-000087530000}"/>
    <cellStyle name="Normal 13 3" xfId="5119" xr:uid="{00000000-0005-0000-0000-000088530000}"/>
    <cellStyle name="Normal 13 3 2" xfId="5120" xr:uid="{00000000-0005-0000-0000-000089530000}"/>
    <cellStyle name="Normal 13 4" xfId="5121" xr:uid="{00000000-0005-0000-0000-00008A530000}"/>
    <cellStyle name="Normal 13 4 2" xfId="5122" xr:uid="{00000000-0005-0000-0000-00008B530000}"/>
    <cellStyle name="Normal 13 5" xfId="5123" xr:uid="{00000000-0005-0000-0000-00008C530000}"/>
    <cellStyle name="Normal 13 5 2" xfId="5124" xr:uid="{00000000-0005-0000-0000-00008D530000}"/>
    <cellStyle name="Normal 13 6" xfId="5125" xr:uid="{00000000-0005-0000-0000-00008E530000}"/>
    <cellStyle name="Normal 13 7" xfId="5126" xr:uid="{00000000-0005-0000-0000-00008F530000}"/>
    <cellStyle name="Normal 13 8" xfId="5127" xr:uid="{00000000-0005-0000-0000-000090530000}"/>
    <cellStyle name="Normal 14" xfId="5128" xr:uid="{00000000-0005-0000-0000-000091530000}"/>
    <cellStyle name="Normal 14 2" xfId="5129" xr:uid="{00000000-0005-0000-0000-000092530000}"/>
    <cellStyle name="Normal 14 3" xfId="5130" xr:uid="{00000000-0005-0000-0000-000093530000}"/>
    <cellStyle name="Normal 15" xfId="5131" xr:uid="{00000000-0005-0000-0000-000094530000}"/>
    <cellStyle name="Normal 15 2" xfId="5132" xr:uid="{00000000-0005-0000-0000-000095530000}"/>
    <cellStyle name="Normal 15 2 2" xfId="5133" xr:uid="{00000000-0005-0000-0000-000096530000}"/>
    <cellStyle name="Normal 15 2 2 2" xfId="5134" xr:uid="{00000000-0005-0000-0000-000097530000}"/>
    <cellStyle name="Normal 15 2 2 2 2" xfId="5135" xr:uid="{00000000-0005-0000-0000-000098530000}"/>
    <cellStyle name="Normal 15 2 2 3" xfId="5136" xr:uid="{00000000-0005-0000-0000-000099530000}"/>
    <cellStyle name="Normal 15 2 2 3 2" xfId="5137" xr:uid="{00000000-0005-0000-0000-00009A530000}"/>
    <cellStyle name="Normal 15 2 2 4" xfId="5138" xr:uid="{00000000-0005-0000-0000-00009B530000}"/>
    <cellStyle name="Normal 15 2 2 4 2" xfId="5139" xr:uid="{00000000-0005-0000-0000-00009C530000}"/>
    <cellStyle name="Normal 15 2 2 5" xfId="5140" xr:uid="{00000000-0005-0000-0000-00009D530000}"/>
    <cellStyle name="Normal 15 2 3" xfId="5141" xr:uid="{00000000-0005-0000-0000-00009E530000}"/>
    <cellStyle name="Normal 15 2 3 2" xfId="5142" xr:uid="{00000000-0005-0000-0000-00009F530000}"/>
    <cellStyle name="Normal 15 2 3 2 2" xfId="5143" xr:uid="{00000000-0005-0000-0000-0000A0530000}"/>
    <cellStyle name="Normal 15 2 3 3" xfId="5144" xr:uid="{00000000-0005-0000-0000-0000A1530000}"/>
    <cellStyle name="Normal 15 2 3 3 2" xfId="5145" xr:uid="{00000000-0005-0000-0000-0000A2530000}"/>
    <cellStyle name="Normal 15 2 3 4" xfId="5146" xr:uid="{00000000-0005-0000-0000-0000A3530000}"/>
    <cellStyle name="Normal 15 2 3 4 2" xfId="5147" xr:uid="{00000000-0005-0000-0000-0000A4530000}"/>
    <cellStyle name="Normal 15 2 3 5" xfId="5148" xr:uid="{00000000-0005-0000-0000-0000A5530000}"/>
    <cellStyle name="Normal 15 3" xfId="5149" xr:uid="{00000000-0005-0000-0000-0000A6530000}"/>
    <cellStyle name="Normal 15 4" xfId="5150" xr:uid="{00000000-0005-0000-0000-0000A7530000}"/>
    <cellStyle name="Normal 15 4 2" xfId="5151" xr:uid="{00000000-0005-0000-0000-0000A8530000}"/>
    <cellStyle name="Normal 15 5" xfId="5152" xr:uid="{00000000-0005-0000-0000-0000A9530000}"/>
    <cellStyle name="Normal 15 5 2" xfId="5153" xr:uid="{00000000-0005-0000-0000-0000AA530000}"/>
    <cellStyle name="Normal 15 6" xfId="5154" xr:uid="{00000000-0005-0000-0000-0000AB530000}"/>
    <cellStyle name="Normal 15 7" xfId="5155" xr:uid="{00000000-0005-0000-0000-0000AC530000}"/>
    <cellStyle name="Normal 15_Trends fuels" xfId="5156" xr:uid="{00000000-0005-0000-0000-0000AD530000}"/>
    <cellStyle name="Normal 16" xfId="5157" xr:uid="{00000000-0005-0000-0000-0000AE530000}"/>
    <cellStyle name="Normal 16 2" xfId="5158" xr:uid="{00000000-0005-0000-0000-0000AF530000}"/>
    <cellStyle name="Normal 16 2 2" xfId="5159" xr:uid="{00000000-0005-0000-0000-0000B0530000}"/>
    <cellStyle name="Normal 16 2 3" xfId="5160" xr:uid="{00000000-0005-0000-0000-0000B1530000}"/>
    <cellStyle name="Normal 16 3" xfId="5161" xr:uid="{00000000-0005-0000-0000-0000B2530000}"/>
    <cellStyle name="Normal 16 3 2" xfId="5162" xr:uid="{00000000-0005-0000-0000-0000B3530000}"/>
    <cellStyle name="Normal 16 4" xfId="5163" xr:uid="{00000000-0005-0000-0000-0000B4530000}"/>
    <cellStyle name="Normal 16 4 2" xfId="5164" xr:uid="{00000000-0005-0000-0000-0000B5530000}"/>
    <cellStyle name="Normal 16 5" xfId="5165" xr:uid="{00000000-0005-0000-0000-0000B6530000}"/>
    <cellStyle name="Normal 17" xfId="5166" xr:uid="{00000000-0005-0000-0000-0000B7530000}"/>
    <cellStyle name="Normal 17 2" xfId="5167" xr:uid="{00000000-0005-0000-0000-0000B8530000}"/>
    <cellStyle name="Normal 17 2 2" xfId="5168" xr:uid="{00000000-0005-0000-0000-0000B9530000}"/>
    <cellStyle name="Normal 17 2 3" xfId="5169" xr:uid="{00000000-0005-0000-0000-0000BA530000}"/>
    <cellStyle name="Normal 17 3" xfId="5170" xr:uid="{00000000-0005-0000-0000-0000BB530000}"/>
    <cellStyle name="Normal 17 3 2" xfId="5171" xr:uid="{00000000-0005-0000-0000-0000BC530000}"/>
    <cellStyle name="Normal 17 4" xfId="5172" xr:uid="{00000000-0005-0000-0000-0000BD530000}"/>
    <cellStyle name="Normal 17 4 2" xfId="5173" xr:uid="{00000000-0005-0000-0000-0000BE530000}"/>
    <cellStyle name="Normal 17 5" xfId="5174" xr:uid="{00000000-0005-0000-0000-0000BF530000}"/>
    <cellStyle name="Normal 17 6" xfId="5175" xr:uid="{00000000-0005-0000-0000-0000C0530000}"/>
    <cellStyle name="Normal 18" xfId="5176" xr:uid="{00000000-0005-0000-0000-0000C1530000}"/>
    <cellStyle name="Normal 18 2" xfId="5177" xr:uid="{00000000-0005-0000-0000-0000C2530000}"/>
    <cellStyle name="Normal 18 2 2" xfId="5178" xr:uid="{00000000-0005-0000-0000-0000C3530000}"/>
    <cellStyle name="Normal 18 2 3" xfId="5179" xr:uid="{00000000-0005-0000-0000-0000C4530000}"/>
    <cellStyle name="Normal 18 3" xfId="5180" xr:uid="{00000000-0005-0000-0000-0000C5530000}"/>
    <cellStyle name="Normal 18 3 2" xfId="5181" xr:uid="{00000000-0005-0000-0000-0000C6530000}"/>
    <cellStyle name="Normal 18 4" xfId="5182" xr:uid="{00000000-0005-0000-0000-0000C7530000}"/>
    <cellStyle name="Normal 18 4 2" xfId="5183" xr:uid="{00000000-0005-0000-0000-0000C8530000}"/>
    <cellStyle name="Normal 18 5" xfId="5184" xr:uid="{00000000-0005-0000-0000-0000C9530000}"/>
    <cellStyle name="Normal 18 6" xfId="5185" xr:uid="{00000000-0005-0000-0000-0000CA530000}"/>
    <cellStyle name="Normal 19" xfId="5186" xr:uid="{00000000-0005-0000-0000-0000CB530000}"/>
    <cellStyle name="Normal 19 2" xfId="5187" xr:uid="{00000000-0005-0000-0000-0000CC530000}"/>
    <cellStyle name="Normal 19 2 2" xfId="5188" xr:uid="{00000000-0005-0000-0000-0000CD530000}"/>
    <cellStyle name="Normal 19 2 3" xfId="5189" xr:uid="{00000000-0005-0000-0000-0000CE530000}"/>
    <cellStyle name="Normal 19 3" xfId="5190" xr:uid="{00000000-0005-0000-0000-0000CF530000}"/>
    <cellStyle name="Normal 2" xfId="2" xr:uid="{00000000-0005-0000-0000-0000D0530000}"/>
    <cellStyle name="Normal 2 10" xfId="5192" xr:uid="{00000000-0005-0000-0000-0000D1530000}"/>
    <cellStyle name="Normal 2 11" xfId="5193" xr:uid="{00000000-0005-0000-0000-0000D2530000}"/>
    <cellStyle name="Normal 2 11 2" xfId="5194" xr:uid="{00000000-0005-0000-0000-0000D3530000}"/>
    <cellStyle name="Normal 2 11 2 2" xfId="5195" xr:uid="{00000000-0005-0000-0000-0000D4530000}"/>
    <cellStyle name="Normal 2 11 3" xfId="5196" xr:uid="{00000000-0005-0000-0000-0000D5530000}"/>
    <cellStyle name="Normal 2 12" xfId="5197" xr:uid="{00000000-0005-0000-0000-0000D6530000}"/>
    <cellStyle name="Normal 2 12 2" xfId="5198" xr:uid="{00000000-0005-0000-0000-0000D7530000}"/>
    <cellStyle name="Normal 2 13" xfId="5199" xr:uid="{00000000-0005-0000-0000-0000D8530000}"/>
    <cellStyle name="Normal 2 13 2" xfId="5200" xr:uid="{00000000-0005-0000-0000-0000D9530000}"/>
    <cellStyle name="Normal 2 14" xfId="5201" xr:uid="{00000000-0005-0000-0000-0000DA530000}"/>
    <cellStyle name="Normal 2 14 2" xfId="5202" xr:uid="{00000000-0005-0000-0000-0000DB530000}"/>
    <cellStyle name="Normal 2 15" xfId="5203" xr:uid="{00000000-0005-0000-0000-0000DC530000}"/>
    <cellStyle name="Normal 2 16" xfId="5191" xr:uid="{00000000-0005-0000-0000-0000DD530000}"/>
    <cellStyle name="Normal 2 2" xfId="373" xr:uid="{00000000-0005-0000-0000-0000DE530000}"/>
    <cellStyle name="Normal 2 2 10" xfId="5204" xr:uid="{00000000-0005-0000-0000-0000DF530000}"/>
    <cellStyle name="Normal 2 2 2" xfId="374" xr:uid="{00000000-0005-0000-0000-0000E0530000}"/>
    <cellStyle name="Normal 2 2 2 2" xfId="5206" xr:uid="{00000000-0005-0000-0000-0000E1530000}"/>
    <cellStyle name="Normal 2 2 2 2 2" xfId="5207" xr:uid="{00000000-0005-0000-0000-0000E2530000}"/>
    <cellStyle name="Normal 2 2 2 2 2 2" xfId="5208" xr:uid="{00000000-0005-0000-0000-0000E3530000}"/>
    <cellStyle name="Normal 2 2 2 2 3" xfId="5209" xr:uid="{00000000-0005-0000-0000-0000E4530000}"/>
    <cellStyle name="Normal 2 2 2 2 4" xfId="5210" xr:uid="{00000000-0005-0000-0000-0000E5530000}"/>
    <cellStyle name="Normal 2 2 2 2 5" xfId="5211" xr:uid="{00000000-0005-0000-0000-0000E6530000}"/>
    <cellStyle name="Normal 2 2 2 3" xfId="5212" xr:uid="{00000000-0005-0000-0000-0000E7530000}"/>
    <cellStyle name="Normal 2 2 2 3 2" xfId="5213" xr:uid="{00000000-0005-0000-0000-0000E8530000}"/>
    <cellStyle name="Normal 2 2 2 3 2 2" xfId="5214" xr:uid="{00000000-0005-0000-0000-0000E9530000}"/>
    <cellStyle name="Normal 2 2 2 3 3" xfId="5215" xr:uid="{00000000-0005-0000-0000-0000EA530000}"/>
    <cellStyle name="Normal 2 2 2 3 4" xfId="5216" xr:uid="{00000000-0005-0000-0000-0000EB530000}"/>
    <cellStyle name="Normal 2 2 2 4" xfId="5217" xr:uid="{00000000-0005-0000-0000-0000EC530000}"/>
    <cellStyle name="Normal 2 2 2 4 2" xfId="5218" xr:uid="{00000000-0005-0000-0000-0000ED530000}"/>
    <cellStyle name="Normal 2 2 2 4 3" xfId="5219" xr:uid="{00000000-0005-0000-0000-0000EE530000}"/>
    <cellStyle name="Normal 2 2 2 5" xfId="5220" xr:uid="{00000000-0005-0000-0000-0000EF530000}"/>
    <cellStyle name="Normal 2 2 2 5 2" xfId="5221" xr:uid="{00000000-0005-0000-0000-0000F0530000}"/>
    <cellStyle name="Normal 2 2 2 6" xfId="5222" xr:uid="{00000000-0005-0000-0000-0000F1530000}"/>
    <cellStyle name="Normal 2 2 2 7" xfId="5223" xr:uid="{00000000-0005-0000-0000-0000F2530000}"/>
    <cellStyle name="Normal 2 2 2 8" xfId="5224" xr:uid="{00000000-0005-0000-0000-0000F3530000}"/>
    <cellStyle name="Normal 2 2 2 9" xfId="5205" xr:uid="{00000000-0005-0000-0000-0000F4530000}"/>
    <cellStyle name="Normal 2 2 3" xfId="5225" xr:uid="{00000000-0005-0000-0000-0000F5530000}"/>
    <cellStyle name="Normal 2 2 3 2" xfId="5226" xr:uid="{00000000-0005-0000-0000-0000F6530000}"/>
    <cellStyle name="Normal 2 2 3 2 2" xfId="5227" xr:uid="{00000000-0005-0000-0000-0000F7530000}"/>
    <cellStyle name="Normal 2 2 3 3" xfId="5228" xr:uid="{00000000-0005-0000-0000-0000F8530000}"/>
    <cellStyle name="Normal 2 2 3 4" xfId="5229" xr:uid="{00000000-0005-0000-0000-0000F9530000}"/>
    <cellStyle name="Normal 2 2 3 5" xfId="5230" xr:uid="{00000000-0005-0000-0000-0000FA530000}"/>
    <cellStyle name="Normal 2 2 3 6" xfId="5231" xr:uid="{00000000-0005-0000-0000-0000FB530000}"/>
    <cellStyle name="Normal 2 2 4" xfId="5232" xr:uid="{00000000-0005-0000-0000-0000FC530000}"/>
    <cellStyle name="Normal 2 2 4 2" xfId="5233" xr:uid="{00000000-0005-0000-0000-0000FD530000}"/>
    <cellStyle name="Normal 2 2 4 2 2" xfId="5234" xr:uid="{00000000-0005-0000-0000-0000FE530000}"/>
    <cellStyle name="Normal 2 2 4 3" xfId="5235" xr:uid="{00000000-0005-0000-0000-0000FF530000}"/>
    <cellStyle name="Normal 2 2 5" xfId="5236" xr:uid="{00000000-0005-0000-0000-000000540000}"/>
    <cellStyle name="Normal 2 2 5 2" xfId="5237" xr:uid="{00000000-0005-0000-0000-000001540000}"/>
    <cellStyle name="Normal 2 2 6" xfId="5238" xr:uid="{00000000-0005-0000-0000-000002540000}"/>
    <cellStyle name="Normal 2 2 6 2" xfId="5239" xr:uid="{00000000-0005-0000-0000-000003540000}"/>
    <cellStyle name="Normal 2 2 7" xfId="5240" xr:uid="{00000000-0005-0000-0000-000004540000}"/>
    <cellStyle name="Normal 2 2 8" xfId="5241" xr:uid="{00000000-0005-0000-0000-000005540000}"/>
    <cellStyle name="Normal 2 2 9" xfId="5242" xr:uid="{00000000-0005-0000-0000-000006540000}"/>
    <cellStyle name="Normal 2 3" xfId="5243" xr:uid="{00000000-0005-0000-0000-000007540000}"/>
    <cellStyle name="Normal 2 3 10" xfId="5244" xr:uid="{00000000-0005-0000-0000-000008540000}"/>
    <cellStyle name="Normal 2 3 11" xfId="9676" xr:uid="{00000000-0005-0000-0000-000009540000}"/>
    <cellStyle name="Normal 2 3 2" xfId="5245" xr:uid="{00000000-0005-0000-0000-00000A540000}"/>
    <cellStyle name="Normal 2 3 2 2" xfId="5246" xr:uid="{00000000-0005-0000-0000-00000B540000}"/>
    <cellStyle name="Normal 2 3 2 2 2" xfId="5247" xr:uid="{00000000-0005-0000-0000-00000C540000}"/>
    <cellStyle name="Normal 2 3 2 3" xfId="5248" xr:uid="{00000000-0005-0000-0000-00000D540000}"/>
    <cellStyle name="Normal 2 3 2 3 2" xfId="5249" xr:uid="{00000000-0005-0000-0000-00000E540000}"/>
    <cellStyle name="Normal 2 3 2 4" xfId="5250" xr:uid="{00000000-0005-0000-0000-00000F540000}"/>
    <cellStyle name="Normal 2 3 3" xfId="5251" xr:uid="{00000000-0005-0000-0000-000010540000}"/>
    <cellStyle name="Normal 2 3 3 2" xfId="5252" xr:uid="{00000000-0005-0000-0000-000011540000}"/>
    <cellStyle name="Normal 2 3 4" xfId="5253" xr:uid="{00000000-0005-0000-0000-000012540000}"/>
    <cellStyle name="Normal 2 3 4 2" xfId="5254" xr:uid="{00000000-0005-0000-0000-000013540000}"/>
    <cellStyle name="Normal 2 3 5" xfId="5255" xr:uid="{00000000-0005-0000-0000-000014540000}"/>
    <cellStyle name="Normal 2 3 5 2" xfId="5256" xr:uid="{00000000-0005-0000-0000-000015540000}"/>
    <cellStyle name="Normal 2 3 6" xfId="5257" xr:uid="{00000000-0005-0000-0000-000016540000}"/>
    <cellStyle name="Normal 2 3 6 2" xfId="5258" xr:uid="{00000000-0005-0000-0000-000017540000}"/>
    <cellStyle name="Normal 2 3 7" xfId="5259" xr:uid="{00000000-0005-0000-0000-000018540000}"/>
    <cellStyle name="Normal 2 3 7 2" xfId="5260" xr:uid="{00000000-0005-0000-0000-000019540000}"/>
    <cellStyle name="Normal 2 3 8" xfId="5261" xr:uid="{00000000-0005-0000-0000-00001A540000}"/>
    <cellStyle name="Normal 2 3 9" xfId="5262" xr:uid="{00000000-0005-0000-0000-00001B540000}"/>
    <cellStyle name="Normal 2 4" xfId="5263" xr:uid="{00000000-0005-0000-0000-00001C540000}"/>
    <cellStyle name="Normal 2 4 2" xfId="5264" xr:uid="{00000000-0005-0000-0000-00001D540000}"/>
    <cellStyle name="Normal 2 4 2 2" xfId="5265" xr:uid="{00000000-0005-0000-0000-00001E540000}"/>
    <cellStyle name="Normal 2 4 2 2 2" xfId="5266" xr:uid="{00000000-0005-0000-0000-00001F540000}"/>
    <cellStyle name="Normal 2 4 2 3" xfId="5267" xr:uid="{00000000-0005-0000-0000-000020540000}"/>
    <cellStyle name="Normal 2 4 2 3 2" xfId="5268" xr:uid="{00000000-0005-0000-0000-000021540000}"/>
    <cellStyle name="Normal 2 4 2 4" xfId="5269" xr:uid="{00000000-0005-0000-0000-000022540000}"/>
    <cellStyle name="Normal 2 4 2 5" xfId="5270" xr:uid="{00000000-0005-0000-0000-000023540000}"/>
    <cellStyle name="Normal 2 4 2 6" xfId="5271" xr:uid="{00000000-0005-0000-0000-000024540000}"/>
    <cellStyle name="Normal 2 4 3" xfId="5272" xr:uid="{00000000-0005-0000-0000-000025540000}"/>
    <cellStyle name="Normal 2 4 3 2" xfId="5273" xr:uid="{00000000-0005-0000-0000-000026540000}"/>
    <cellStyle name="Normal 2 4 4" xfId="5274" xr:uid="{00000000-0005-0000-0000-000027540000}"/>
    <cellStyle name="Normal 2 4 4 2" xfId="5275" xr:uid="{00000000-0005-0000-0000-000028540000}"/>
    <cellStyle name="Normal 2 4 5" xfId="5276" xr:uid="{00000000-0005-0000-0000-000029540000}"/>
    <cellStyle name="Normal 2 4 5 2" xfId="5277" xr:uid="{00000000-0005-0000-0000-00002A540000}"/>
    <cellStyle name="Normal 2 4 6" xfId="5278" xr:uid="{00000000-0005-0000-0000-00002B540000}"/>
    <cellStyle name="Normal 2 4 6 2" xfId="5279" xr:uid="{00000000-0005-0000-0000-00002C540000}"/>
    <cellStyle name="Normal 2 4 7" xfId="5280" xr:uid="{00000000-0005-0000-0000-00002D540000}"/>
    <cellStyle name="Normal 2 4 7 2" xfId="5281" xr:uid="{00000000-0005-0000-0000-00002E540000}"/>
    <cellStyle name="Normal 2 4 8" xfId="5282" xr:uid="{00000000-0005-0000-0000-00002F540000}"/>
    <cellStyle name="Normal 2 4 9" xfId="5283" xr:uid="{00000000-0005-0000-0000-000030540000}"/>
    <cellStyle name="Normal 2 5" xfId="5284" xr:uid="{00000000-0005-0000-0000-000031540000}"/>
    <cellStyle name="Normal 2 5 2" xfId="5285" xr:uid="{00000000-0005-0000-0000-000032540000}"/>
    <cellStyle name="Normal 2 5 2 2" xfId="5286" xr:uid="{00000000-0005-0000-0000-000033540000}"/>
    <cellStyle name="Normal 2 5 2 2 2" xfId="5287" xr:uid="{00000000-0005-0000-0000-000034540000}"/>
    <cellStyle name="Normal 2 5 2 3" xfId="5288" xr:uid="{00000000-0005-0000-0000-000035540000}"/>
    <cellStyle name="Normal 2 5 2 3 2" xfId="5289" xr:uid="{00000000-0005-0000-0000-000036540000}"/>
    <cellStyle name="Normal 2 5 2 4" xfId="5290" xr:uid="{00000000-0005-0000-0000-000037540000}"/>
    <cellStyle name="Normal 2 5 3" xfId="5291" xr:uid="{00000000-0005-0000-0000-000038540000}"/>
    <cellStyle name="Normal 2 5 3 2" xfId="5292" xr:uid="{00000000-0005-0000-0000-000039540000}"/>
    <cellStyle name="Normal 2 5 4" xfId="5293" xr:uid="{00000000-0005-0000-0000-00003A540000}"/>
    <cellStyle name="Normal 2 5 4 2" xfId="5294" xr:uid="{00000000-0005-0000-0000-00003B540000}"/>
    <cellStyle name="Normal 2 5 5" xfId="5295" xr:uid="{00000000-0005-0000-0000-00003C540000}"/>
    <cellStyle name="Normal 2 5 5 2" xfId="5296" xr:uid="{00000000-0005-0000-0000-00003D540000}"/>
    <cellStyle name="Normal 2 5 6" xfId="5297" xr:uid="{00000000-0005-0000-0000-00003E540000}"/>
    <cellStyle name="Normal 2 5 6 2" xfId="5298" xr:uid="{00000000-0005-0000-0000-00003F540000}"/>
    <cellStyle name="Normal 2 5 7" xfId="5299" xr:uid="{00000000-0005-0000-0000-000040540000}"/>
    <cellStyle name="Normal 2 5 8" xfId="5300" xr:uid="{00000000-0005-0000-0000-000041540000}"/>
    <cellStyle name="Normal 2 5 9" xfId="5301" xr:uid="{00000000-0005-0000-0000-000042540000}"/>
    <cellStyle name="Normal 2 6" xfId="5302" xr:uid="{00000000-0005-0000-0000-000043540000}"/>
    <cellStyle name="Normal 2 6 2" xfId="5303" xr:uid="{00000000-0005-0000-0000-000044540000}"/>
    <cellStyle name="Normal 2 6 2 2" xfId="5304" xr:uid="{00000000-0005-0000-0000-000045540000}"/>
    <cellStyle name="Normal 2 6 2 2 2" xfId="5305" xr:uid="{00000000-0005-0000-0000-000046540000}"/>
    <cellStyle name="Normal 2 6 2 3" xfId="5306" xr:uid="{00000000-0005-0000-0000-000047540000}"/>
    <cellStyle name="Normal 2 6 2 3 2" xfId="5307" xr:uid="{00000000-0005-0000-0000-000048540000}"/>
    <cellStyle name="Normal 2 6 2 4" xfId="5308" xr:uid="{00000000-0005-0000-0000-000049540000}"/>
    <cellStyle name="Normal 2 6 3" xfId="5309" xr:uid="{00000000-0005-0000-0000-00004A540000}"/>
    <cellStyle name="Normal 2 6 3 2" xfId="5310" xr:uid="{00000000-0005-0000-0000-00004B540000}"/>
    <cellStyle name="Normal 2 6 4" xfId="5311" xr:uid="{00000000-0005-0000-0000-00004C540000}"/>
    <cellStyle name="Normal 2 6 4 2" xfId="5312" xr:uid="{00000000-0005-0000-0000-00004D540000}"/>
    <cellStyle name="Normal 2 6 5" xfId="5313" xr:uid="{00000000-0005-0000-0000-00004E540000}"/>
    <cellStyle name="Normal 2 6 5 2" xfId="5314" xr:uid="{00000000-0005-0000-0000-00004F540000}"/>
    <cellStyle name="Normal 2 6 6" xfId="5315" xr:uid="{00000000-0005-0000-0000-000050540000}"/>
    <cellStyle name="Normal 2 6 6 2" xfId="5316" xr:uid="{00000000-0005-0000-0000-000051540000}"/>
    <cellStyle name="Normal 2 7" xfId="5317" xr:uid="{00000000-0005-0000-0000-000052540000}"/>
    <cellStyle name="Normal 2 7 2" xfId="5318" xr:uid="{00000000-0005-0000-0000-000053540000}"/>
    <cellStyle name="Normal 2 7 2 2" xfId="5319" xr:uid="{00000000-0005-0000-0000-000054540000}"/>
    <cellStyle name="Normal 2 7 2 2 2" xfId="5320" xr:uid="{00000000-0005-0000-0000-000055540000}"/>
    <cellStyle name="Normal 2 7 2 3" xfId="5321" xr:uid="{00000000-0005-0000-0000-000056540000}"/>
    <cellStyle name="Normal 2 7 2 3 2" xfId="5322" xr:uid="{00000000-0005-0000-0000-000057540000}"/>
    <cellStyle name="Normal 2 7 2 4" xfId="5323" xr:uid="{00000000-0005-0000-0000-000058540000}"/>
    <cellStyle name="Normal 2 7 3" xfId="5324" xr:uid="{00000000-0005-0000-0000-000059540000}"/>
    <cellStyle name="Normal 2 7 3 2" xfId="5325" xr:uid="{00000000-0005-0000-0000-00005A540000}"/>
    <cellStyle name="Normal 2 7 4" xfId="5326" xr:uid="{00000000-0005-0000-0000-00005B540000}"/>
    <cellStyle name="Normal 2 7 4 2" xfId="5327" xr:uid="{00000000-0005-0000-0000-00005C540000}"/>
    <cellStyle name="Normal 2 7 5" xfId="5328" xr:uid="{00000000-0005-0000-0000-00005D540000}"/>
    <cellStyle name="Normal 2 7 5 2" xfId="5329" xr:uid="{00000000-0005-0000-0000-00005E540000}"/>
    <cellStyle name="Normal 2 7 6" xfId="5330" xr:uid="{00000000-0005-0000-0000-00005F540000}"/>
    <cellStyle name="Normal 2 8" xfId="5331" xr:uid="{00000000-0005-0000-0000-000060540000}"/>
    <cellStyle name="Normal 2 8 2" xfId="5332" xr:uid="{00000000-0005-0000-0000-000061540000}"/>
    <cellStyle name="Normal 2 8 2 2" xfId="5333" xr:uid="{00000000-0005-0000-0000-000062540000}"/>
    <cellStyle name="Normal 2 8 2 2 2" xfId="5334" xr:uid="{00000000-0005-0000-0000-000063540000}"/>
    <cellStyle name="Normal 2 8 2 3" xfId="5335" xr:uid="{00000000-0005-0000-0000-000064540000}"/>
    <cellStyle name="Normal 2 8 2 3 2" xfId="5336" xr:uid="{00000000-0005-0000-0000-000065540000}"/>
    <cellStyle name="Normal 2 8 2 4" xfId="5337" xr:uid="{00000000-0005-0000-0000-000066540000}"/>
    <cellStyle name="Normal 2 8 3" xfId="5338" xr:uid="{00000000-0005-0000-0000-000067540000}"/>
    <cellStyle name="Normal 2 8 3 2" xfId="5339" xr:uid="{00000000-0005-0000-0000-000068540000}"/>
    <cellStyle name="Normal 2 8 4" xfId="5340" xr:uid="{00000000-0005-0000-0000-000069540000}"/>
    <cellStyle name="Normal 2 8 4 2" xfId="5341" xr:uid="{00000000-0005-0000-0000-00006A540000}"/>
    <cellStyle name="Normal 2 8 5" xfId="5342" xr:uid="{00000000-0005-0000-0000-00006B540000}"/>
    <cellStyle name="Normal 2 8 5 2" xfId="5343" xr:uid="{00000000-0005-0000-0000-00006C540000}"/>
    <cellStyle name="Normal 2 8 6" xfId="5344" xr:uid="{00000000-0005-0000-0000-00006D540000}"/>
    <cellStyle name="Normal 2 9" xfId="5345" xr:uid="{00000000-0005-0000-0000-00006E540000}"/>
    <cellStyle name="Normal 2 9 2" xfId="5346" xr:uid="{00000000-0005-0000-0000-00006F540000}"/>
    <cellStyle name="Normal 2 9 2 2" xfId="5347" xr:uid="{00000000-0005-0000-0000-000070540000}"/>
    <cellStyle name="Normal 2 9 2 2 2" xfId="5348" xr:uid="{00000000-0005-0000-0000-000071540000}"/>
    <cellStyle name="Normal 2 9 2 3" xfId="5349" xr:uid="{00000000-0005-0000-0000-000072540000}"/>
    <cellStyle name="Normal 2 9 2 3 2" xfId="5350" xr:uid="{00000000-0005-0000-0000-000073540000}"/>
    <cellStyle name="Normal 2 9 2 4" xfId="5351" xr:uid="{00000000-0005-0000-0000-000074540000}"/>
    <cellStyle name="Normal 2 9 3" xfId="5352" xr:uid="{00000000-0005-0000-0000-000075540000}"/>
    <cellStyle name="Normal 2 9 3 2" xfId="5353" xr:uid="{00000000-0005-0000-0000-000076540000}"/>
    <cellStyle name="Normal 2 9 4" xfId="5354" xr:uid="{00000000-0005-0000-0000-000077540000}"/>
    <cellStyle name="Normal 2 9 4 2" xfId="5355" xr:uid="{00000000-0005-0000-0000-000078540000}"/>
    <cellStyle name="Normal 2 9 5" xfId="5356" xr:uid="{00000000-0005-0000-0000-000079540000}"/>
    <cellStyle name="Normal 2_Plants" xfId="5357" xr:uid="{00000000-0005-0000-0000-00007A540000}"/>
    <cellStyle name="Normal 20" xfId="5358" xr:uid="{00000000-0005-0000-0000-00007B540000}"/>
    <cellStyle name="Normal 20 2" xfId="5359" xr:uid="{00000000-0005-0000-0000-00007C540000}"/>
    <cellStyle name="Normal 20 3" xfId="5360" xr:uid="{00000000-0005-0000-0000-00007D540000}"/>
    <cellStyle name="Normal 21" xfId="5361" xr:uid="{00000000-0005-0000-0000-00007E540000}"/>
    <cellStyle name="Normal 21 2" xfId="5362" xr:uid="{00000000-0005-0000-0000-00007F540000}"/>
    <cellStyle name="Normal 21 3" xfId="5363" xr:uid="{00000000-0005-0000-0000-000080540000}"/>
    <cellStyle name="Normal 22" xfId="5364" xr:uid="{00000000-0005-0000-0000-000081540000}"/>
    <cellStyle name="Normal 22 2" xfId="5365" xr:uid="{00000000-0005-0000-0000-000082540000}"/>
    <cellStyle name="Normal 22 3" xfId="5366" xr:uid="{00000000-0005-0000-0000-000083540000}"/>
    <cellStyle name="Normal 23" xfId="5367" xr:uid="{00000000-0005-0000-0000-000084540000}"/>
    <cellStyle name="Normal 23 2" xfId="5368" xr:uid="{00000000-0005-0000-0000-000085540000}"/>
    <cellStyle name="Normal 23 3" xfId="5369" xr:uid="{00000000-0005-0000-0000-000086540000}"/>
    <cellStyle name="Normal 23 4" xfId="26538" xr:uid="{61780AAD-007D-4806-BF60-C038804711A2}"/>
    <cellStyle name="Normal 24" xfId="5370" xr:uid="{00000000-0005-0000-0000-000087540000}"/>
    <cellStyle name="Normal 24 2" xfId="5371" xr:uid="{00000000-0005-0000-0000-000088540000}"/>
    <cellStyle name="Normal 25" xfId="5372" xr:uid="{00000000-0005-0000-0000-000089540000}"/>
    <cellStyle name="Normal 25 2" xfId="5373" xr:uid="{00000000-0005-0000-0000-00008A540000}"/>
    <cellStyle name="Normal 26" xfId="5374" xr:uid="{00000000-0005-0000-0000-00008B540000}"/>
    <cellStyle name="Normal 26 2" xfId="5375" xr:uid="{00000000-0005-0000-0000-00008C540000}"/>
    <cellStyle name="Normal 27" xfId="5376" xr:uid="{00000000-0005-0000-0000-00008D540000}"/>
    <cellStyle name="Normal 27 2" xfId="5377" xr:uid="{00000000-0005-0000-0000-00008E540000}"/>
    <cellStyle name="Normal 28" xfId="5378" xr:uid="{00000000-0005-0000-0000-00008F540000}"/>
    <cellStyle name="Normal 28 2" xfId="5379" xr:uid="{00000000-0005-0000-0000-000090540000}"/>
    <cellStyle name="Normal 29" xfId="5380" xr:uid="{00000000-0005-0000-0000-000091540000}"/>
    <cellStyle name="Normal 29 2" xfId="5381" xr:uid="{00000000-0005-0000-0000-000092540000}"/>
    <cellStyle name="Normal 29 3" xfId="5382" xr:uid="{00000000-0005-0000-0000-000093540000}"/>
    <cellStyle name="Normal 3" xfId="6" xr:uid="{00000000-0005-0000-0000-000094540000}"/>
    <cellStyle name="Normal 3 10" xfId="5384" xr:uid="{00000000-0005-0000-0000-000095540000}"/>
    <cellStyle name="Normal 3 10 2" xfId="5385" xr:uid="{00000000-0005-0000-0000-000096540000}"/>
    <cellStyle name="Normal 3 10 2 2" xfId="5386" xr:uid="{00000000-0005-0000-0000-000097540000}"/>
    <cellStyle name="Normal 3 10 3" xfId="5387" xr:uid="{00000000-0005-0000-0000-000098540000}"/>
    <cellStyle name="Normal 3 10 4" xfId="5388" xr:uid="{00000000-0005-0000-0000-000099540000}"/>
    <cellStyle name="Normal 3 11" xfId="5389" xr:uid="{00000000-0005-0000-0000-00009A540000}"/>
    <cellStyle name="Normal 3 11 2" xfId="5390" xr:uid="{00000000-0005-0000-0000-00009B540000}"/>
    <cellStyle name="Normal 3 11 3" xfId="5391" xr:uid="{00000000-0005-0000-0000-00009C540000}"/>
    <cellStyle name="Normal 3 12" xfId="5392" xr:uid="{00000000-0005-0000-0000-00009D540000}"/>
    <cellStyle name="Normal 3 12 2" xfId="5393" xr:uid="{00000000-0005-0000-0000-00009E540000}"/>
    <cellStyle name="Normal 3 12 3" xfId="5394" xr:uid="{00000000-0005-0000-0000-00009F540000}"/>
    <cellStyle name="Normal 3 13" xfId="5395" xr:uid="{00000000-0005-0000-0000-0000A0540000}"/>
    <cellStyle name="Normal 3 13 2" xfId="5396" xr:uid="{00000000-0005-0000-0000-0000A1540000}"/>
    <cellStyle name="Normal 3 13 3" xfId="5397" xr:uid="{00000000-0005-0000-0000-0000A2540000}"/>
    <cellStyle name="Normal 3 14" xfId="5398" xr:uid="{00000000-0005-0000-0000-0000A3540000}"/>
    <cellStyle name="Normal 3 14 2" xfId="5399" xr:uid="{00000000-0005-0000-0000-0000A4540000}"/>
    <cellStyle name="Normal 3 14 3" xfId="5400" xr:uid="{00000000-0005-0000-0000-0000A5540000}"/>
    <cellStyle name="Normal 3 15" xfId="5401" xr:uid="{00000000-0005-0000-0000-0000A6540000}"/>
    <cellStyle name="Normal 3 15 2" xfId="5402" xr:uid="{00000000-0005-0000-0000-0000A7540000}"/>
    <cellStyle name="Normal 3 16" xfId="5403" xr:uid="{00000000-0005-0000-0000-0000A8540000}"/>
    <cellStyle name="Normal 3 16 2" xfId="5404" xr:uid="{00000000-0005-0000-0000-0000A9540000}"/>
    <cellStyle name="Normal 3 17" xfId="5383" xr:uid="{00000000-0005-0000-0000-0000AA540000}"/>
    <cellStyle name="Normal 3 2" xfId="375" xr:uid="{00000000-0005-0000-0000-0000AB540000}"/>
    <cellStyle name="Normal 3 2 2" xfId="5406" xr:uid="{00000000-0005-0000-0000-0000AC540000}"/>
    <cellStyle name="Normal 3 2 2 2" xfId="5407" xr:uid="{00000000-0005-0000-0000-0000AD540000}"/>
    <cellStyle name="Normal 3 2 2 2 2" xfId="5408" xr:uid="{00000000-0005-0000-0000-0000AE540000}"/>
    <cellStyle name="Normal 3 2 2 2 3" xfId="5409" xr:uid="{00000000-0005-0000-0000-0000AF540000}"/>
    <cellStyle name="Normal 3 2 2 3" xfId="5410" xr:uid="{00000000-0005-0000-0000-0000B0540000}"/>
    <cellStyle name="Normal 3 2 2 3 2" xfId="5411" xr:uid="{00000000-0005-0000-0000-0000B1540000}"/>
    <cellStyle name="Normal 3 2 2 3 3" xfId="5412" xr:uid="{00000000-0005-0000-0000-0000B2540000}"/>
    <cellStyle name="Normal 3 2 2 4" xfId="5413" xr:uid="{00000000-0005-0000-0000-0000B3540000}"/>
    <cellStyle name="Normal 3 2 2 4 2" xfId="5414" xr:uid="{00000000-0005-0000-0000-0000B4540000}"/>
    <cellStyle name="Normal 3 2 2 5" xfId="5415" xr:uid="{00000000-0005-0000-0000-0000B5540000}"/>
    <cellStyle name="Normal 3 2 2 6" xfId="5416" xr:uid="{00000000-0005-0000-0000-0000B6540000}"/>
    <cellStyle name="Normal 3 2 3" xfId="5417" xr:uid="{00000000-0005-0000-0000-0000B7540000}"/>
    <cellStyle name="Normal 3 2 3 2" xfId="5418" xr:uid="{00000000-0005-0000-0000-0000B8540000}"/>
    <cellStyle name="Normal 3 2 3 2 2" xfId="5419" xr:uid="{00000000-0005-0000-0000-0000B9540000}"/>
    <cellStyle name="Normal 3 2 3 3" xfId="5420" xr:uid="{00000000-0005-0000-0000-0000BA540000}"/>
    <cellStyle name="Normal 3 2 3 4" xfId="12684" xr:uid="{00000000-0005-0000-0000-0000BB540000}"/>
    <cellStyle name="Normal 3 2 4" xfId="5421" xr:uid="{00000000-0005-0000-0000-0000BC540000}"/>
    <cellStyle name="Normal 3 2 4 2" xfId="5422" xr:uid="{00000000-0005-0000-0000-0000BD540000}"/>
    <cellStyle name="Normal 3 2 4 3" xfId="5423" xr:uid="{00000000-0005-0000-0000-0000BE540000}"/>
    <cellStyle name="Normal 3 2 5" xfId="5424" xr:uid="{00000000-0005-0000-0000-0000BF540000}"/>
    <cellStyle name="Normal 3 2 5 2" xfId="5425" xr:uid="{00000000-0005-0000-0000-0000C0540000}"/>
    <cellStyle name="Normal 3 2 5 3" xfId="5426" xr:uid="{00000000-0005-0000-0000-0000C1540000}"/>
    <cellStyle name="Normal 3 2 6" xfId="5427" xr:uid="{00000000-0005-0000-0000-0000C2540000}"/>
    <cellStyle name="Normal 3 2 6 2" xfId="5428" xr:uid="{00000000-0005-0000-0000-0000C3540000}"/>
    <cellStyle name="Normal 3 2 7" xfId="5429" xr:uid="{00000000-0005-0000-0000-0000C4540000}"/>
    <cellStyle name="Normal 3 2 7 2" xfId="5430" xr:uid="{00000000-0005-0000-0000-0000C5540000}"/>
    <cellStyle name="Normal 3 2 8" xfId="5431" xr:uid="{00000000-0005-0000-0000-0000C6540000}"/>
    <cellStyle name="Normal 3 2 9" xfId="5405" xr:uid="{00000000-0005-0000-0000-0000C7540000}"/>
    <cellStyle name="Normal 3 3" xfId="5432" xr:uid="{00000000-0005-0000-0000-0000C8540000}"/>
    <cellStyle name="Normal 3 3 2" xfId="5433" xr:uid="{00000000-0005-0000-0000-0000C9540000}"/>
    <cellStyle name="Normal 3 3 2 2" xfId="5434" xr:uid="{00000000-0005-0000-0000-0000CA540000}"/>
    <cellStyle name="Normal 3 3 2 2 2" xfId="5435" xr:uid="{00000000-0005-0000-0000-0000CB540000}"/>
    <cellStyle name="Normal 3 3 2 2 3" xfId="5436" xr:uid="{00000000-0005-0000-0000-0000CC540000}"/>
    <cellStyle name="Normal 3 3 2 3" xfId="5437" xr:uid="{00000000-0005-0000-0000-0000CD540000}"/>
    <cellStyle name="Normal 3 3 2 3 2" xfId="5438" xr:uid="{00000000-0005-0000-0000-0000CE540000}"/>
    <cellStyle name="Normal 3 3 2 4" xfId="5439" xr:uid="{00000000-0005-0000-0000-0000CF540000}"/>
    <cellStyle name="Normal 3 3 2 5" xfId="5440" xr:uid="{00000000-0005-0000-0000-0000D0540000}"/>
    <cellStyle name="Normal 3 3 3" xfId="5441" xr:uid="{00000000-0005-0000-0000-0000D1540000}"/>
    <cellStyle name="Normal 3 3 3 2" xfId="5442" xr:uid="{00000000-0005-0000-0000-0000D2540000}"/>
    <cellStyle name="Normal 3 3 3 3" xfId="5443" xr:uid="{00000000-0005-0000-0000-0000D3540000}"/>
    <cellStyle name="Normal 3 3 4" xfId="5444" xr:uid="{00000000-0005-0000-0000-0000D4540000}"/>
    <cellStyle name="Normal 3 3 4 2" xfId="5445" xr:uid="{00000000-0005-0000-0000-0000D5540000}"/>
    <cellStyle name="Normal 3 3 4 3" xfId="5446" xr:uid="{00000000-0005-0000-0000-0000D6540000}"/>
    <cellStyle name="Normal 3 3 5" xfId="5447" xr:uid="{00000000-0005-0000-0000-0000D7540000}"/>
    <cellStyle name="Normal 3 3 5 2" xfId="5448" xr:uid="{00000000-0005-0000-0000-0000D8540000}"/>
    <cellStyle name="Normal 3 3 6" xfId="5449" xr:uid="{00000000-0005-0000-0000-0000D9540000}"/>
    <cellStyle name="Normal 3 3 6 2" xfId="5450" xr:uid="{00000000-0005-0000-0000-0000DA540000}"/>
    <cellStyle name="Normal 3 3 7" xfId="5451" xr:uid="{00000000-0005-0000-0000-0000DB540000}"/>
    <cellStyle name="Normal 3 3 8" xfId="5452" xr:uid="{00000000-0005-0000-0000-0000DC540000}"/>
    <cellStyle name="Normal 3 4" xfId="5453" xr:uid="{00000000-0005-0000-0000-0000DD540000}"/>
    <cellStyle name="Normal 3 4 2" xfId="5454" xr:uid="{00000000-0005-0000-0000-0000DE540000}"/>
    <cellStyle name="Normal 3 4 2 2" xfId="5455" xr:uid="{00000000-0005-0000-0000-0000DF540000}"/>
    <cellStyle name="Normal 3 4 2 2 2" xfId="5456" xr:uid="{00000000-0005-0000-0000-0000E0540000}"/>
    <cellStyle name="Normal 3 4 2 3" xfId="5457" xr:uid="{00000000-0005-0000-0000-0000E1540000}"/>
    <cellStyle name="Normal 3 4 2 3 2" xfId="5458" xr:uid="{00000000-0005-0000-0000-0000E2540000}"/>
    <cellStyle name="Normal 3 4 2 4" xfId="5459" xr:uid="{00000000-0005-0000-0000-0000E3540000}"/>
    <cellStyle name="Normal 3 4 2 5" xfId="5460" xr:uid="{00000000-0005-0000-0000-0000E4540000}"/>
    <cellStyle name="Normal 3 4 3" xfId="5461" xr:uid="{00000000-0005-0000-0000-0000E5540000}"/>
    <cellStyle name="Normal 3 4 3 2" xfId="5462" xr:uid="{00000000-0005-0000-0000-0000E6540000}"/>
    <cellStyle name="Normal 3 4 4" xfId="5463" xr:uid="{00000000-0005-0000-0000-0000E7540000}"/>
    <cellStyle name="Normal 3 4 4 2" xfId="5464" xr:uid="{00000000-0005-0000-0000-0000E8540000}"/>
    <cellStyle name="Normal 3 4 5" xfId="5465" xr:uid="{00000000-0005-0000-0000-0000E9540000}"/>
    <cellStyle name="Normal 3 4 5 2" xfId="5466" xr:uid="{00000000-0005-0000-0000-0000EA540000}"/>
    <cellStyle name="Normal 3 4 6" xfId="5467" xr:uid="{00000000-0005-0000-0000-0000EB540000}"/>
    <cellStyle name="Normal 3 4 6 2" xfId="5468" xr:uid="{00000000-0005-0000-0000-0000EC540000}"/>
    <cellStyle name="Normal 3 4 7" xfId="5469" xr:uid="{00000000-0005-0000-0000-0000ED540000}"/>
    <cellStyle name="Normal 3 4 8" xfId="5470" xr:uid="{00000000-0005-0000-0000-0000EE540000}"/>
    <cellStyle name="Normal 3 4 9" xfId="5471" xr:uid="{00000000-0005-0000-0000-0000EF540000}"/>
    <cellStyle name="Normal 3 5" xfId="5472" xr:uid="{00000000-0005-0000-0000-0000F0540000}"/>
    <cellStyle name="Normal 3 5 2" xfId="5473" xr:uid="{00000000-0005-0000-0000-0000F1540000}"/>
    <cellStyle name="Normal 3 5 2 2" xfId="5474" xr:uid="{00000000-0005-0000-0000-0000F2540000}"/>
    <cellStyle name="Normal 3 5 2 2 2" xfId="5475" xr:uid="{00000000-0005-0000-0000-0000F3540000}"/>
    <cellStyle name="Normal 3 5 2 3" xfId="5476" xr:uid="{00000000-0005-0000-0000-0000F4540000}"/>
    <cellStyle name="Normal 3 5 2 3 2" xfId="5477" xr:uid="{00000000-0005-0000-0000-0000F5540000}"/>
    <cellStyle name="Normal 3 5 2 4" xfId="5478" xr:uid="{00000000-0005-0000-0000-0000F6540000}"/>
    <cellStyle name="Normal 3 5 3" xfId="5479" xr:uid="{00000000-0005-0000-0000-0000F7540000}"/>
    <cellStyle name="Normal 3 5 3 2" xfId="5480" xr:uid="{00000000-0005-0000-0000-0000F8540000}"/>
    <cellStyle name="Normal 3 5 4" xfId="5481" xr:uid="{00000000-0005-0000-0000-0000F9540000}"/>
    <cellStyle name="Normal 3 5 4 2" xfId="5482" xr:uid="{00000000-0005-0000-0000-0000FA540000}"/>
    <cellStyle name="Normal 3 5 5" xfId="5483" xr:uid="{00000000-0005-0000-0000-0000FB540000}"/>
    <cellStyle name="Normal 3 5 5 2" xfId="5484" xr:uid="{00000000-0005-0000-0000-0000FC540000}"/>
    <cellStyle name="Normal 3 5 6" xfId="5485" xr:uid="{00000000-0005-0000-0000-0000FD540000}"/>
    <cellStyle name="Normal 3 5 7" xfId="5486" xr:uid="{00000000-0005-0000-0000-0000FE540000}"/>
    <cellStyle name="Normal 3 5 8" xfId="5487" xr:uid="{00000000-0005-0000-0000-0000FF540000}"/>
    <cellStyle name="Normal 3 6" xfId="5488" xr:uid="{00000000-0005-0000-0000-000000550000}"/>
    <cellStyle name="Normal 3 6 2" xfId="5489" xr:uid="{00000000-0005-0000-0000-000001550000}"/>
    <cellStyle name="Normal 3 6 2 2" xfId="5490" xr:uid="{00000000-0005-0000-0000-000002550000}"/>
    <cellStyle name="Normal 3 6 2 2 2" xfId="5491" xr:uid="{00000000-0005-0000-0000-000003550000}"/>
    <cellStyle name="Normal 3 6 2 3" xfId="5492" xr:uid="{00000000-0005-0000-0000-000004550000}"/>
    <cellStyle name="Normal 3 6 2 3 2" xfId="5493" xr:uid="{00000000-0005-0000-0000-000005550000}"/>
    <cellStyle name="Normal 3 6 2 4" xfId="5494" xr:uid="{00000000-0005-0000-0000-000006550000}"/>
    <cellStyle name="Normal 3 6 3" xfId="5495" xr:uid="{00000000-0005-0000-0000-000007550000}"/>
    <cellStyle name="Normal 3 6 3 2" xfId="5496" xr:uid="{00000000-0005-0000-0000-000008550000}"/>
    <cellStyle name="Normal 3 6 4" xfId="5497" xr:uid="{00000000-0005-0000-0000-000009550000}"/>
    <cellStyle name="Normal 3 6 4 2" xfId="5498" xr:uid="{00000000-0005-0000-0000-00000A550000}"/>
    <cellStyle name="Normal 3 6 5" xfId="5499" xr:uid="{00000000-0005-0000-0000-00000B550000}"/>
    <cellStyle name="Normal 3 6 5 2" xfId="5500" xr:uid="{00000000-0005-0000-0000-00000C550000}"/>
    <cellStyle name="Normal 3 6 6" xfId="5501" xr:uid="{00000000-0005-0000-0000-00000D550000}"/>
    <cellStyle name="Normal 3 6 7" xfId="5502" xr:uid="{00000000-0005-0000-0000-00000E550000}"/>
    <cellStyle name="Normal 3 6 8" xfId="5503" xr:uid="{00000000-0005-0000-0000-00000F550000}"/>
    <cellStyle name="Normal 3 7" xfId="5504" xr:uid="{00000000-0005-0000-0000-000010550000}"/>
    <cellStyle name="Normal 3 7 2" xfId="5505" xr:uid="{00000000-0005-0000-0000-000011550000}"/>
    <cellStyle name="Normal 3 7 2 2" xfId="5506" xr:uid="{00000000-0005-0000-0000-000012550000}"/>
    <cellStyle name="Normal 3 7 2 2 2" xfId="5507" xr:uid="{00000000-0005-0000-0000-000013550000}"/>
    <cellStyle name="Normal 3 7 2 3" xfId="5508" xr:uid="{00000000-0005-0000-0000-000014550000}"/>
    <cellStyle name="Normal 3 7 2 3 2" xfId="5509" xr:uid="{00000000-0005-0000-0000-000015550000}"/>
    <cellStyle name="Normal 3 7 2 4" xfId="5510" xr:uid="{00000000-0005-0000-0000-000016550000}"/>
    <cellStyle name="Normal 3 7 3" xfId="5511" xr:uid="{00000000-0005-0000-0000-000017550000}"/>
    <cellStyle name="Normal 3 7 3 2" xfId="5512" xr:uid="{00000000-0005-0000-0000-000018550000}"/>
    <cellStyle name="Normal 3 7 4" xfId="5513" xr:uid="{00000000-0005-0000-0000-000019550000}"/>
    <cellStyle name="Normal 3 7 4 2" xfId="5514" xr:uid="{00000000-0005-0000-0000-00001A550000}"/>
    <cellStyle name="Normal 3 7 5" xfId="5515" xr:uid="{00000000-0005-0000-0000-00001B550000}"/>
    <cellStyle name="Normal 3 7 5 2" xfId="5516" xr:uid="{00000000-0005-0000-0000-00001C550000}"/>
    <cellStyle name="Normal 3 7 6" xfId="5517" xr:uid="{00000000-0005-0000-0000-00001D550000}"/>
    <cellStyle name="Normal 3 7 7" xfId="5518" xr:uid="{00000000-0005-0000-0000-00001E550000}"/>
    <cellStyle name="Normal 3 8" xfId="5519" xr:uid="{00000000-0005-0000-0000-00001F550000}"/>
    <cellStyle name="Normal 3 8 2" xfId="5520" xr:uid="{00000000-0005-0000-0000-000020550000}"/>
    <cellStyle name="Normal 3 8 2 2" xfId="5521" xr:uid="{00000000-0005-0000-0000-000021550000}"/>
    <cellStyle name="Normal 3 8 2 2 2" xfId="5522" xr:uid="{00000000-0005-0000-0000-000022550000}"/>
    <cellStyle name="Normal 3 8 2 3" xfId="5523" xr:uid="{00000000-0005-0000-0000-000023550000}"/>
    <cellStyle name="Normal 3 8 2 3 2" xfId="5524" xr:uid="{00000000-0005-0000-0000-000024550000}"/>
    <cellStyle name="Normal 3 8 2 4" xfId="5525" xr:uid="{00000000-0005-0000-0000-000025550000}"/>
    <cellStyle name="Normal 3 8 3" xfId="5526" xr:uid="{00000000-0005-0000-0000-000026550000}"/>
    <cellStyle name="Normal 3 8 3 2" xfId="5527" xr:uid="{00000000-0005-0000-0000-000027550000}"/>
    <cellStyle name="Normal 3 8 4" xfId="5528" xr:uid="{00000000-0005-0000-0000-000028550000}"/>
    <cellStyle name="Normal 3 8 4 2" xfId="5529" xr:uid="{00000000-0005-0000-0000-000029550000}"/>
    <cellStyle name="Normal 3 8 5" xfId="5530" xr:uid="{00000000-0005-0000-0000-00002A550000}"/>
    <cellStyle name="Normal 3 8 5 2" xfId="5531" xr:uid="{00000000-0005-0000-0000-00002B550000}"/>
    <cellStyle name="Normal 3 8 6" xfId="5532" xr:uid="{00000000-0005-0000-0000-00002C550000}"/>
    <cellStyle name="Normal 3 8 7" xfId="5533" xr:uid="{00000000-0005-0000-0000-00002D550000}"/>
    <cellStyle name="Normal 3 9" xfId="5534" xr:uid="{00000000-0005-0000-0000-00002E550000}"/>
    <cellStyle name="Normal 3 9 2" xfId="5535" xr:uid="{00000000-0005-0000-0000-00002F550000}"/>
    <cellStyle name="Normal 3 9 2 2" xfId="5536" xr:uid="{00000000-0005-0000-0000-000030550000}"/>
    <cellStyle name="Normal 3 9 3" xfId="5537" xr:uid="{00000000-0005-0000-0000-000031550000}"/>
    <cellStyle name="Normal 3 9 3 2" xfId="5538" xr:uid="{00000000-0005-0000-0000-000032550000}"/>
    <cellStyle name="Normal 3 9 4" xfId="5539" xr:uid="{00000000-0005-0000-0000-000033550000}"/>
    <cellStyle name="Normal 3 9 5" xfId="5540" xr:uid="{00000000-0005-0000-0000-000034550000}"/>
    <cellStyle name="Normal 30" xfId="5541" xr:uid="{00000000-0005-0000-0000-000035550000}"/>
    <cellStyle name="Normal 30 2" xfId="5542" xr:uid="{00000000-0005-0000-0000-000036550000}"/>
    <cellStyle name="Normal 31" xfId="5543" xr:uid="{00000000-0005-0000-0000-000037550000}"/>
    <cellStyle name="Normal 31 2" xfId="5544" xr:uid="{00000000-0005-0000-0000-000038550000}"/>
    <cellStyle name="Normal 32" xfId="5545" xr:uid="{00000000-0005-0000-0000-000039550000}"/>
    <cellStyle name="Normal 32 2" xfId="5546" xr:uid="{00000000-0005-0000-0000-00003A550000}"/>
    <cellStyle name="Normal 33" xfId="5547" xr:uid="{00000000-0005-0000-0000-00003B550000}"/>
    <cellStyle name="Normal 33 2" xfId="5548" xr:uid="{00000000-0005-0000-0000-00003C550000}"/>
    <cellStyle name="Normal 34" xfId="5549" xr:uid="{00000000-0005-0000-0000-00003D550000}"/>
    <cellStyle name="Normal 35" xfId="9647" xr:uid="{00000000-0005-0000-0000-00003E550000}"/>
    <cellStyle name="Normal 36" xfId="9658" xr:uid="{00000000-0005-0000-0000-00003F550000}"/>
    <cellStyle name="Normal 36 2" xfId="15387" xr:uid="{00000000-0005-0000-0000-000040550000}"/>
    <cellStyle name="Normal 37" xfId="719" xr:uid="{00000000-0005-0000-0000-000041550000}"/>
    <cellStyle name="Normal 38" xfId="26537" xr:uid="{55842629-ECB0-4E4F-B73D-C7BBE8C76884}"/>
    <cellStyle name="Normal 4" xfId="10" xr:uid="{00000000-0005-0000-0000-000042550000}"/>
    <cellStyle name="Normal 4 10" xfId="5551" xr:uid="{00000000-0005-0000-0000-000043550000}"/>
    <cellStyle name="Normal 4 11" xfId="5552" xr:uid="{00000000-0005-0000-0000-000044550000}"/>
    <cellStyle name="Normal 4 12" xfId="5553" xr:uid="{00000000-0005-0000-0000-000045550000}"/>
    <cellStyle name="Normal 4 13" xfId="5554" xr:uid="{00000000-0005-0000-0000-000046550000}"/>
    <cellStyle name="Normal 4 14" xfId="5555" xr:uid="{00000000-0005-0000-0000-000047550000}"/>
    <cellStyle name="Normal 4 15" xfId="5556" xr:uid="{00000000-0005-0000-0000-000048550000}"/>
    <cellStyle name="Normal 4 16" xfId="9666" xr:uid="{00000000-0005-0000-0000-000049550000}"/>
    <cellStyle name="Normal 4 17" xfId="5550" xr:uid="{00000000-0005-0000-0000-00004A550000}"/>
    <cellStyle name="Normal 4 2" xfId="376" xr:uid="{00000000-0005-0000-0000-00004B550000}"/>
    <cellStyle name="Normal 4 2 2" xfId="5558" xr:uid="{00000000-0005-0000-0000-00004C550000}"/>
    <cellStyle name="Normal 4 2 3" xfId="5559" xr:uid="{00000000-0005-0000-0000-00004D550000}"/>
    <cellStyle name="Normal 4 2 4" xfId="5560" xr:uid="{00000000-0005-0000-0000-00004E550000}"/>
    <cellStyle name="Normal 4 2 5" xfId="5557" xr:uid="{00000000-0005-0000-0000-00004F550000}"/>
    <cellStyle name="Normal 4 3" xfId="5561" xr:uid="{00000000-0005-0000-0000-000050550000}"/>
    <cellStyle name="Normal 4 3 2" xfId="5562" xr:uid="{00000000-0005-0000-0000-000051550000}"/>
    <cellStyle name="Normal 4 3 2 2" xfId="5563" xr:uid="{00000000-0005-0000-0000-000052550000}"/>
    <cellStyle name="Normal 4 3 3" xfId="5564" xr:uid="{00000000-0005-0000-0000-000053550000}"/>
    <cellStyle name="Normal 4 3 3 2" xfId="5565" xr:uid="{00000000-0005-0000-0000-000054550000}"/>
    <cellStyle name="Normal 4 3 4" xfId="5566" xr:uid="{00000000-0005-0000-0000-000055550000}"/>
    <cellStyle name="Normal 4 3 5" xfId="5567" xr:uid="{00000000-0005-0000-0000-000056550000}"/>
    <cellStyle name="Normal 4 3 6" xfId="5568" xr:uid="{00000000-0005-0000-0000-000057550000}"/>
    <cellStyle name="Normal 4 3 7" xfId="5569" xr:uid="{00000000-0005-0000-0000-000058550000}"/>
    <cellStyle name="Normal 4 4" xfId="5570" xr:uid="{00000000-0005-0000-0000-000059550000}"/>
    <cellStyle name="Normal 4 4 2" xfId="5571" xr:uid="{00000000-0005-0000-0000-00005A550000}"/>
    <cellStyle name="Normal 4 4 3" xfId="5572" xr:uid="{00000000-0005-0000-0000-00005B550000}"/>
    <cellStyle name="Normal 4 5" xfId="5573" xr:uid="{00000000-0005-0000-0000-00005C550000}"/>
    <cellStyle name="Normal 4 5 2" xfId="5574" xr:uid="{00000000-0005-0000-0000-00005D550000}"/>
    <cellStyle name="Normal 4 5 3" xfId="5575" xr:uid="{00000000-0005-0000-0000-00005E550000}"/>
    <cellStyle name="Normal 4 6" xfId="5576" xr:uid="{00000000-0005-0000-0000-00005F550000}"/>
    <cellStyle name="Normal 4 7" xfId="5577" xr:uid="{00000000-0005-0000-0000-000060550000}"/>
    <cellStyle name="Normal 4 7 2" xfId="5578" xr:uid="{00000000-0005-0000-0000-000061550000}"/>
    <cellStyle name="Normal 4 8" xfId="5579" xr:uid="{00000000-0005-0000-0000-000062550000}"/>
    <cellStyle name="Normal 4 8 2" xfId="5580" xr:uid="{00000000-0005-0000-0000-000063550000}"/>
    <cellStyle name="Normal 4 9" xfId="5581" xr:uid="{00000000-0005-0000-0000-000064550000}"/>
    <cellStyle name="Normal 41" xfId="26536" xr:uid="{00000000-0005-0000-0000-000065550000}"/>
    <cellStyle name="Normal 5" xfId="9" xr:uid="{00000000-0005-0000-0000-000066550000}"/>
    <cellStyle name="Normal 5 10" xfId="5583" xr:uid="{00000000-0005-0000-0000-000067550000}"/>
    <cellStyle name="Normal 5 10 2" xfId="5584" xr:uid="{00000000-0005-0000-0000-000068550000}"/>
    <cellStyle name="Normal 5 11" xfId="5585" xr:uid="{00000000-0005-0000-0000-000069550000}"/>
    <cellStyle name="Normal 5 11 2" xfId="5586" xr:uid="{00000000-0005-0000-0000-00006A550000}"/>
    <cellStyle name="Normal 5 12" xfId="5587" xr:uid="{00000000-0005-0000-0000-00006B550000}"/>
    <cellStyle name="Normal 5 12 2" xfId="5588" xr:uid="{00000000-0005-0000-0000-00006C550000}"/>
    <cellStyle name="Normal 5 13" xfId="5589" xr:uid="{00000000-0005-0000-0000-00006D550000}"/>
    <cellStyle name="Normal 5 13 2" xfId="5590" xr:uid="{00000000-0005-0000-0000-00006E550000}"/>
    <cellStyle name="Normal 5 14" xfId="5591" xr:uid="{00000000-0005-0000-0000-00006F550000}"/>
    <cellStyle name="Normal 5 15" xfId="5592" xr:uid="{00000000-0005-0000-0000-000070550000}"/>
    <cellStyle name="Normal 5 16" xfId="5582" xr:uid="{00000000-0005-0000-0000-000071550000}"/>
    <cellStyle name="Normal 5 2" xfId="5593" xr:uid="{00000000-0005-0000-0000-000072550000}"/>
    <cellStyle name="Normal 5 2 2" xfId="5594" xr:uid="{00000000-0005-0000-0000-000073550000}"/>
    <cellStyle name="Normal 5 2 2 2" xfId="5595" xr:uid="{00000000-0005-0000-0000-000074550000}"/>
    <cellStyle name="Normal 5 2 2 2 2" xfId="5596" xr:uid="{00000000-0005-0000-0000-000075550000}"/>
    <cellStyle name="Normal 5 2 2 2 3" xfId="5597" xr:uid="{00000000-0005-0000-0000-000076550000}"/>
    <cellStyle name="Normal 5 2 2 3" xfId="5598" xr:uid="{00000000-0005-0000-0000-000077550000}"/>
    <cellStyle name="Normal 5 2 2 3 2" xfId="5599" xr:uid="{00000000-0005-0000-0000-000078550000}"/>
    <cellStyle name="Normal 5 2 2 3 3" xfId="5600" xr:uid="{00000000-0005-0000-0000-000079550000}"/>
    <cellStyle name="Normal 5 2 2 4" xfId="5601" xr:uid="{00000000-0005-0000-0000-00007A550000}"/>
    <cellStyle name="Normal 5 2 2 5" xfId="5602" xr:uid="{00000000-0005-0000-0000-00007B550000}"/>
    <cellStyle name="Normal 5 2 3" xfId="5603" xr:uid="{00000000-0005-0000-0000-00007C550000}"/>
    <cellStyle name="Normal 5 2 3 2" xfId="5604" xr:uid="{00000000-0005-0000-0000-00007D550000}"/>
    <cellStyle name="Normal 5 2 3 2 2" xfId="5605" xr:uid="{00000000-0005-0000-0000-00007E550000}"/>
    <cellStyle name="Normal 5 2 3 3" xfId="5606" xr:uid="{00000000-0005-0000-0000-00007F550000}"/>
    <cellStyle name="Normal 5 2 4" xfId="5607" xr:uid="{00000000-0005-0000-0000-000080550000}"/>
    <cellStyle name="Normal 5 2 4 2" xfId="5608" xr:uid="{00000000-0005-0000-0000-000081550000}"/>
    <cellStyle name="Normal 5 2 5" xfId="5609" xr:uid="{00000000-0005-0000-0000-000082550000}"/>
    <cellStyle name="Normal 5 2 5 2" xfId="5610" xr:uid="{00000000-0005-0000-0000-000083550000}"/>
    <cellStyle name="Normal 5 2 6" xfId="5611" xr:uid="{00000000-0005-0000-0000-000084550000}"/>
    <cellStyle name="Normal 5 2 6 2" xfId="5612" xr:uid="{00000000-0005-0000-0000-000085550000}"/>
    <cellStyle name="Normal 5 2 7" xfId="5613" xr:uid="{00000000-0005-0000-0000-000086550000}"/>
    <cellStyle name="Normal 5 2 7 2" xfId="5614" xr:uid="{00000000-0005-0000-0000-000087550000}"/>
    <cellStyle name="Normal 5 2 8" xfId="5615" xr:uid="{00000000-0005-0000-0000-000088550000}"/>
    <cellStyle name="Normal 5 2 9" xfId="5616" xr:uid="{00000000-0005-0000-0000-000089550000}"/>
    <cellStyle name="Normal 5 3" xfId="5617" xr:uid="{00000000-0005-0000-0000-00008A550000}"/>
    <cellStyle name="Normal 5 3 2" xfId="5618" xr:uid="{00000000-0005-0000-0000-00008B550000}"/>
    <cellStyle name="Normal 5 3 2 2" xfId="5619" xr:uid="{00000000-0005-0000-0000-00008C550000}"/>
    <cellStyle name="Normal 5 3 2 2 2" xfId="5620" xr:uid="{00000000-0005-0000-0000-00008D550000}"/>
    <cellStyle name="Normal 5 3 2 3" xfId="5621" xr:uid="{00000000-0005-0000-0000-00008E550000}"/>
    <cellStyle name="Normal 5 3 2 3 2" xfId="5622" xr:uid="{00000000-0005-0000-0000-00008F550000}"/>
    <cellStyle name="Normal 5 3 2 4" xfId="5623" xr:uid="{00000000-0005-0000-0000-000090550000}"/>
    <cellStyle name="Normal 5 3 3" xfId="5624" xr:uid="{00000000-0005-0000-0000-000091550000}"/>
    <cellStyle name="Normal 5 3 3 2" xfId="5625" xr:uid="{00000000-0005-0000-0000-000092550000}"/>
    <cellStyle name="Normal 5 3 4" xfId="5626" xr:uid="{00000000-0005-0000-0000-000093550000}"/>
    <cellStyle name="Normal 5 3 4 2" xfId="5627" xr:uid="{00000000-0005-0000-0000-000094550000}"/>
    <cellStyle name="Normal 5 3 5" xfId="5628" xr:uid="{00000000-0005-0000-0000-000095550000}"/>
    <cellStyle name="Normal 5 3 5 2" xfId="5629" xr:uid="{00000000-0005-0000-0000-000096550000}"/>
    <cellStyle name="Normal 5 3 6" xfId="5630" xr:uid="{00000000-0005-0000-0000-000097550000}"/>
    <cellStyle name="Normal 5 3 6 2" xfId="5631" xr:uid="{00000000-0005-0000-0000-000098550000}"/>
    <cellStyle name="Normal 5 3 7" xfId="5632" xr:uid="{00000000-0005-0000-0000-000099550000}"/>
    <cellStyle name="Normal 5 3 8" xfId="5633" xr:uid="{00000000-0005-0000-0000-00009A550000}"/>
    <cellStyle name="Normal 5 3 9" xfId="5634" xr:uid="{00000000-0005-0000-0000-00009B550000}"/>
    <cellStyle name="Normal 5 4" xfId="5635" xr:uid="{00000000-0005-0000-0000-00009C550000}"/>
    <cellStyle name="Normal 5 4 2" xfId="5636" xr:uid="{00000000-0005-0000-0000-00009D550000}"/>
    <cellStyle name="Normal 5 4 2 2" xfId="5637" xr:uid="{00000000-0005-0000-0000-00009E550000}"/>
    <cellStyle name="Normal 5 4 2 2 2" xfId="5638" xr:uid="{00000000-0005-0000-0000-00009F550000}"/>
    <cellStyle name="Normal 5 4 2 3" xfId="5639" xr:uid="{00000000-0005-0000-0000-0000A0550000}"/>
    <cellStyle name="Normal 5 4 2 3 2" xfId="5640" xr:uid="{00000000-0005-0000-0000-0000A1550000}"/>
    <cellStyle name="Normal 5 4 2 4" xfId="5641" xr:uid="{00000000-0005-0000-0000-0000A2550000}"/>
    <cellStyle name="Normal 5 4 3" xfId="5642" xr:uid="{00000000-0005-0000-0000-0000A3550000}"/>
    <cellStyle name="Normal 5 4 3 2" xfId="5643" xr:uid="{00000000-0005-0000-0000-0000A4550000}"/>
    <cellStyle name="Normal 5 4 4" xfId="5644" xr:uid="{00000000-0005-0000-0000-0000A5550000}"/>
    <cellStyle name="Normal 5 4 4 2" xfId="5645" xr:uid="{00000000-0005-0000-0000-0000A6550000}"/>
    <cellStyle name="Normal 5 4 5" xfId="5646" xr:uid="{00000000-0005-0000-0000-0000A7550000}"/>
    <cellStyle name="Normal 5 4 5 2" xfId="5647" xr:uid="{00000000-0005-0000-0000-0000A8550000}"/>
    <cellStyle name="Normal 5 4 6" xfId="5648" xr:uid="{00000000-0005-0000-0000-0000A9550000}"/>
    <cellStyle name="Normal 5 5" xfId="5649" xr:uid="{00000000-0005-0000-0000-0000AA550000}"/>
    <cellStyle name="Normal 5 5 2" xfId="5650" xr:uid="{00000000-0005-0000-0000-0000AB550000}"/>
    <cellStyle name="Normal 5 5 2 2" xfId="5651" xr:uid="{00000000-0005-0000-0000-0000AC550000}"/>
    <cellStyle name="Normal 5 5 2 2 2" xfId="5652" xr:uid="{00000000-0005-0000-0000-0000AD550000}"/>
    <cellStyle name="Normal 5 5 2 3" xfId="5653" xr:uid="{00000000-0005-0000-0000-0000AE550000}"/>
    <cellStyle name="Normal 5 5 2 3 2" xfId="5654" xr:uid="{00000000-0005-0000-0000-0000AF550000}"/>
    <cellStyle name="Normal 5 5 2 4" xfId="5655" xr:uid="{00000000-0005-0000-0000-0000B0550000}"/>
    <cellStyle name="Normal 5 5 3" xfId="5656" xr:uid="{00000000-0005-0000-0000-0000B1550000}"/>
    <cellStyle name="Normal 5 5 3 2" xfId="5657" xr:uid="{00000000-0005-0000-0000-0000B2550000}"/>
    <cellStyle name="Normal 5 5 4" xfId="5658" xr:uid="{00000000-0005-0000-0000-0000B3550000}"/>
    <cellStyle name="Normal 5 5 4 2" xfId="5659" xr:uid="{00000000-0005-0000-0000-0000B4550000}"/>
    <cellStyle name="Normal 5 5 5" xfId="5660" xr:uid="{00000000-0005-0000-0000-0000B5550000}"/>
    <cellStyle name="Normal 5 5 5 2" xfId="5661" xr:uid="{00000000-0005-0000-0000-0000B6550000}"/>
    <cellStyle name="Normal 5 5 6" xfId="5662" xr:uid="{00000000-0005-0000-0000-0000B7550000}"/>
    <cellStyle name="Normal 5 6" xfId="5663" xr:uid="{00000000-0005-0000-0000-0000B8550000}"/>
    <cellStyle name="Normal 5 6 2" xfId="5664" xr:uid="{00000000-0005-0000-0000-0000B9550000}"/>
    <cellStyle name="Normal 5 6 2 2" xfId="5665" xr:uid="{00000000-0005-0000-0000-0000BA550000}"/>
    <cellStyle name="Normal 5 6 2 2 2" xfId="5666" xr:uid="{00000000-0005-0000-0000-0000BB550000}"/>
    <cellStyle name="Normal 5 6 2 3" xfId="5667" xr:uid="{00000000-0005-0000-0000-0000BC550000}"/>
    <cellStyle name="Normal 5 6 2 3 2" xfId="5668" xr:uid="{00000000-0005-0000-0000-0000BD550000}"/>
    <cellStyle name="Normal 5 6 2 4" xfId="5669" xr:uid="{00000000-0005-0000-0000-0000BE550000}"/>
    <cellStyle name="Normal 5 6 3" xfId="5670" xr:uid="{00000000-0005-0000-0000-0000BF550000}"/>
    <cellStyle name="Normal 5 6 3 2" xfId="5671" xr:uid="{00000000-0005-0000-0000-0000C0550000}"/>
    <cellStyle name="Normal 5 6 4" xfId="5672" xr:uid="{00000000-0005-0000-0000-0000C1550000}"/>
    <cellStyle name="Normal 5 6 4 2" xfId="5673" xr:uid="{00000000-0005-0000-0000-0000C2550000}"/>
    <cellStyle name="Normal 5 6 5" xfId="5674" xr:uid="{00000000-0005-0000-0000-0000C3550000}"/>
    <cellStyle name="Normal 5 6 5 2" xfId="5675" xr:uid="{00000000-0005-0000-0000-0000C4550000}"/>
    <cellStyle name="Normal 5 6 6" xfId="5676" xr:uid="{00000000-0005-0000-0000-0000C5550000}"/>
    <cellStyle name="Normal 5 7" xfId="5677" xr:uid="{00000000-0005-0000-0000-0000C6550000}"/>
    <cellStyle name="Normal 5 7 2" xfId="5678" xr:uid="{00000000-0005-0000-0000-0000C7550000}"/>
    <cellStyle name="Normal 5 7 2 2" xfId="5679" xr:uid="{00000000-0005-0000-0000-0000C8550000}"/>
    <cellStyle name="Normal 5 7 2 2 2" xfId="5680" xr:uid="{00000000-0005-0000-0000-0000C9550000}"/>
    <cellStyle name="Normal 5 7 2 3" xfId="5681" xr:uid="{00000000-0005-0000-0000-0000CA550000}"/>
    <cellStyle name="Normal 5 7 2 3 2" xfId="5682" xr:uid="{00000000-0005-0000-0000-0000CB550000}"/>
    <cellStyle name="Normal 5 7 2 4" xfId="5683" xr:uid="{00000000-0005-0000-0000-0000CC550000}"/>
    <cellStyle name="Normal 5 7 3" xfId="5684" xr:uid="{00000000-0005-0000-0000-0000CD550000}"/>
    <cellStyle name="Normal 5 7 3 2" xfId="5685" xr:uid="{00000000-0005-0000-0000-0000CE550000}"/>
    <cellStyle name="Normal 5 7 4" xfId="5686" xr:uid="{00000000-0005-0000-0000-0000CF550000}"/>
    <cellStyle name="Normal 5 7 4 2" xfId="5687" xr:uid="{00000000-0005-0000-0000-0000D0550000}"/>
    <cellStyle name="Normal 5 7 5" xfId="5688" xr:uid="{00000000-0005-0000-0000-0000D1550000}"/>
    <cellStyle name="Normal 5 7 5 2" xfId="5689" xr:uid="{00000000-0005-0000-0000-0000D2550000}"/>
    <cellStyle name="Normal 5 7 6" xfId="5690" xr:uid="{00000000-0005-0000-0000-0000D3550000}"/>
    <cellStyle name="Normal 5 8" xfId="5691" xr:uid="{00000000-0005-0000-0000-0000D4550000}"/>
    <cellStyle name="Normal 5 8 2" xfId="5692" xr:uid="{00000000-0005-0000-0000-0000D5550000}"/>
    <cellStyle name="Normal 5 8 2 2" xfId="5693" xr:uid="{00000000-0005-0000-0000-0000D6550000}"/>
    <cellStyle name="Normal 5 8 3" xfId="5694" xr:uid="{00000000-0005-0000-0000-0000D7550000}"/>
    <cellStyle name="Normal 5 8 3 2" xfId="5695" xr:uid="{00000000-0005-0000-0000-0000D8550000}"/>
    <cellStyle name="Normal 5 8 4" xfId="5696" xr:uid="{00000000-0005-0000-0000-0000D9550000}"/>
    <cellStyle name="Normal 5 9" xfId="5697" xr:uid="{00000000-0005-0000-0000-0000DA550000}"/>
    <cellStyle name="Normal 5 9 2" xfId="5698" xr:uid="{00000000-0005-0000-0000-0000DB550000}"/>
    <cellStyle name="Normal 5 9 2 2" xfId="5699" xr:uid="{00000000-0005-0000-0000-0000DC550000}"/>
    <cellStyle name="Normal 5 9 3" xfId="5700" xr:uid="{00000000-0005-0000-0000-0000DD550000}"/>
    <cellStyle name="Normal 6" xfId="377" xr:uid="{00000000-0005-0000-0000-0000DE550000}"/>
    <cellStyle name="Normal 6 10" xfId="5702" xr:uid="{00000000-0005-0000-0000-0000DF550000}"/>
    <cellStyle name="Normal 6 10 2" xfId="5703" xr:uid="{00000000-0005-0000-0000-0000E0550000}"/>
    <cellStyle name="Normal 6 11" xfId="5704" xr:uid="{00000000-0005-0000-0000-0000E1550000}"/>
    <cellStyle name="Normal 6 11 2" xfId="5705" xr:uid="{00000000-0005-0000-0000-0000E2550000}"/>
    <cellStyle name="Normal 6 12" xfId="5706" xr:uid="{00000000-0005-0000-0000-0000E3550000}"/>
    <cellStyle name="Normal 6 12 2" xfId="5707" xr:uid="{00000000-0005-0000-0000-0000E4550000}"/>
    <cellStyle name="Normal 6 13" xfId="5708" xr:uid="{00000000-0005-0000-0000-0000E5550000}"/>
    <cellStyle name="Normal 6 13 2" xfId="5709" xr:uid="{00000000-0005-0000-0000-0000E6550000}"/>
    <cellStyle name="Normal 6 14" xfId="5710" xr:uid="{00000000-0005-0000-0000-0000E7550000}"/>
    <cellStyle name="Normal 6 15" xfId="5711" xr:uid="{00000000-0005-0000-0000-0000E8550000}"/>
    <cellStyle name="Normal 6 16" xfId="5701" xr:uid="{00000000-0005-0000-0000-0000E9550000}"/>
    <cellStyle name="Normal 6 2" xfId="5712" xr:uid="{00000000-0005-0000-0000-0000EA550000}"/>
    <cellStyle name="Normal 6 2 10" xfId="5713" xr:uid="{00000000-0005-0000-0000-0000EB550000}"/>
    <cellStyle name="Normal 6 2 2" xfId="5714" xr:uid="{00000000-0005-0000-0000-0000EC550000}"/>
    <cellStyle name="Normal 6 2 2 2" xfId="5715" xr:uid="{00000000-0005-0000-0000-0000ED550000}"/>
    <cellStyle name="Normal 6 2 2 2 2" xfId="5716" xr:uid="{00000000-0005-0000-0000-0000EE550000}"/>
    <cellStyle name="Normal 6 2 2 3" xfId="5717" xr:uid="{00000000-0005-0000-0000-0000EF550000}"/>
    <cellStyle name="Normal 6 2 2 3 2" xfId="5718" xr:uid="{00000000-0005-0000-0000-0000F0550000}"/>
    <cellStyle name="Normal 6 2 2 4" xfId="5719" xr:uid="{00000000-0005-0000-0000-0000F1550000}"/>
    <cellStyle name="Normal 6 2 2 4 2" xfId="5720" xr:uid="{00000000-0005-0000-0000-0000F2550000}"/>
    <cellStyle name="Normal 6 2 2 5" xfId="5721" xr:uid="{00000000-0005-0000-0000-0000F3550000}"/>
    <cellStyle name="Normal 6 2 2 6" xfId="5722" xr:uid="{00000000-0005-0000-0000-0000F4550000}"/>
    <cellStyle name="Normal 6 2 3" xfId="5723" xr:uid="{00000000-0005-0000-0000-0000F5550000}"/>
    <cellStyle name="Normal 6 2 3 2" xfId="5724" xr:uid="{00000000-0005-0000-0000-0000F6550000}"/>
    <cellStyle name="Normal 6 2 3 2 2" xfId="5725" xr:uid="{00000000-0005-0000-0000-0000F7550000}"/>
    <cellStyle name="Normal 6 2 3 3" xfId="5726" xr:uid="{00000000-0005-0000-0000-0000F8550000}"/>
    <cellStyle name="Normal 6 2 3 4" xfId="5727" xr:uid="{00000000-0005-0000-0000-0000F9550000}"/>
    <cellStyle name="Normal 6 2 4" xfId="5728" xr:uid="{00000000-0005-0000-0000-0000FA550000}"/>
    <cellStyle name="Normal 6 2 4 2" xfId="5729" xr:uid="{00000000-0005-0000-0000-0000FB550000}"/>
    <cellStyle name="Normal 6 2 5" xfId="5730" xr:uid="{00000000-0005-0000-0000-0000FC550000}"/>
    <cellStyle name="Normal 6 2 5 2" xfId="5731" xr:uid="{00000000-0005-0000-0000-0000FD550000}"/>
    <cellStyle name="Normal 6 2 6" xfId="5732" xr:uid="{00000000-0005-0000-0000-0000FE550000}"/>
    <cellStyle name="Normal 6 2 6 2" xfId="5733" xr:uid="{00000000-0005-0000-0000-0000FF550000}"/>
    <cellStyle name="Normal 6 2 7" xfId="5734" xr:uid="{00000000-0005-0000-0000-000000560000}"/>
    <cellStyle name="Normal 6 2 7 2" xfId="5735" xr:uid="{00000000-0005-0000-0000-000001560000}"/>
    <cellStyle name="Normal 6 2 8" xfId="5736" xr:uid="{00000000-0005-0000-0000-000002560000}"/>
    <cellStyle name="Normal 6 2 9" xfId="5737" xr:uid="{00000000-0005-0000-0000-000003560000}"/>
    <cellStyle name="Normal 6 3" xfId="5738" xr:uid="{00000000-0005-0000-0000-000004560000}"/>
    <cellStyle name="Normal 6 3 2" xfId="5739" xr:uid="{00000000-0005-0000-0000-000005560000}"/>
    <cellStyle name="Normal 6 3 2 2" xfId="5740" xr:uid="{00000000-0005-0000-0000-000006560000}"/>
    <cellStyle name="Normal 6 3 2 2 2" xfId="5741" xr:uid="{00000000-0005-0000-0000-000007560000}"/>
    <cellStyle name="Normal 6 3 2 3" xfId="5742" xr:uid="{00000000-0005-0000-0000-000008560000}"/>
    <cellStyle name="Normal 6 3 2 3 2" xfId="5743" xr:uid="{00000000-0005-0000-0000-000009560000}"/>
    <cellStyle name="Normal 6 3 2 4" xfId="5744" xr:uid="{00000000-0005-0000-0000-00000A560000}"/>
    <cellStyle name="Normal 6 3 2 5" xfId="5745" xr:uid="{00000000-0005-0000-0000-00000B560000}"/>
    <cellStyle name="Normal 6 3 3" xfId="5746" xr:uid="{00000000-0005-0000-0000-00000C560000}"/>
    <cellStyle name="Normal 6 3 3 2" xfId="5747" xr:uid="{00000000-0005-0000-0000-00000D560000}"/>
    <cellStyle name="Normal 6 3 4" xfId="5748" xr:uid="{00000000-0005-0000-0000-00000E560000}"/>
    <cellStyle name="Normal 6 3 4 2" xfId="5749" xr:uid="{00000000-0005-0000-0000-00000F560000}"/>
    <cellStyle name="Normal 6 3 5" xfId="5750" xr:uid="{00000000-0005-0000-0000-000010560000}"/>
    <cellStyle name="Normal 6 3 5 2" xfId="5751" xr:uid="{00000000-0005-0000-0000-000011560000}"/>
    <cellStyle name="Normal 6 3 6" xfId="5752" xr:uid="{00000000-0005-0000-0000-000012560000}"/>
    <cellStyle name="Normal 6 3 6 2" xfId="5753" xr:uid="{00000000-0005-0000-0000-000013560000}"/>
    <cellStyle name="Normal 6 3 7" xfId="5754" xr:uid="{00000000-0005-0000-0000-000014560000}"/>
    <cellStyle name="Normal 6 3 7 2" xfId="5755" xr:uid="{00000000-0005-0000-0000-000015560000}"/>
    <cellStyle name="Normal 6 3 8" xfId="5756" xr:uid="{00000000-0005-0000-0000-000016560000}"/>
    <cellStyle name="Normal 6 3 9" xfId="5757" xr:uid="{00000000-0005-0000-0000-000017560000}"/>
    <cellStyle name="Normal 6 4" xfId="5758" xr:uid="{00000000-0005-0000-0000-000018560000}"/>
    <cellStyle name="Normal 6 4 2" xfId="5759" xr:uid="{00000000-0005-0000-0000-000019560000}"/>
    <cellStyle name="Normal 6 4 2 2" xfId="5760" xr:uid="{00000000-0005-0000-0000-00001A560000}"/>
    <cellStyle name="Normal 6 4 2 2 2" xfId="5761" xr:uid="{00000000-0005-0000-0000-00001B560000}"/>
    <cellStyle name="Normal 6 4 2 3" xfId="5762" xr:uid="{00000000-0005-0000-0000-00001C560000}"/>
    <cellStyle name="Normal 6 4 2 3 2" xfId="5763" xr:uid="{00000000-0005-0000-0000-00001D560000}"/>
    <cellStyle name="Normal 6 4 2 4" xfId="5764" xr:uid="{00000000-0005-0000-0000-00001E560000}"/>
    <cellStyle name="Normal 6 4 3" xfId="5765" xr:uid="{00000000-0005-0000-0000-00001F560000}"/>
    <cellStyle name="Normal 6 4 3 2" xfId="5766" xr:uid="{00000000-0005-0000-0000-000020560000}"/>
    <cellStyle name="Normal 6 4 4" xfId="5767" xr:uid="{00000000-0005-0000-0000-000021560000}"/>
    <cellStyle name="Normal 6 4 4 2" xfId="5768" xr:uid="{00000000-0005-0000-0000-000022560000}"/>
    <cellStyle name="Normal 6 4 5" xfId="5769" xr:uid="{00000000-0005-0000-0000-000023560000}"/>
    <cellStyle name="Normal 6 4 5 2" xfId="5770" xr:uid="{00000000-0005-0000-0000-000024560000}"/>
    <cellStyle name="Normal 6 4 6" xfId="5771" xr:uid="{00000000-0005-0000-0000-000025560000}"/>
    <cellStyle name="Normal 6 4 6 2" xfId="5772" xr:uid="{00000000-0005-0000-0000-000026560000}"/>
    <cellStyle name="Normal 6 4 7" xfId="5773" xr:uid="{00000000-0005-0000-0000-000027560000}"/>
    <cellStyle name="Normal 6 4 8" xfId="5774" xr:uid="{00000000-0005-0000-0000-000028560000}"/>
    <cellStyle name="Normal 6 5" xfId="5775" xr:uid="{00000000-0005-0000-0000-000029560000}"/>
    <cellStyle name="Normal 6 5 2" xfId="5776" xr:uid="{00000000-0005-0000-0000-00002A560000}"/>
    <cellStyle name="Normal 6 5 2 2" xfId="5777" xr:uid="{00000000-0005-0000-0000-00002B560000}"/>
    <cellStyle name="Normal 6 5 2 2 2" xfId="5778" xr:uid="{00000000-0005-0000-0000-00002C560000}"/>
    <cellStyle name="Normal 6 5 2 3" xfId="5779" xr:uid="{00000000-0005-0000-0000-00002D560000}"/>
    <cellStyle name="Normal 6 5 2 3 2" xfId="5780" xr:uid="{00000000-0005-0000-0000-00002E560000}"/>
    <cellStyle name="Normal 6 5 2 4" xfId="5781" xr:uid="{00000000-0005-0000-0000-00002F560000}"/>
    <cellStyle name="Normal 6 5 3" xfId="5782" xr:uid="{00000000-0005-0000-0000-000030560000}"/>
    <cellStyle name="Normal 6 5 3 2" xfId="5783" xr:uid="{00000000-0005-0000-0000-000031560000}"/>
    <cellStyle name="Normal 6 5 4" xfId="5784" xr:uid="{00000000-0005-0000-0000-000032560000}"/>
    <cellStyle name="Normal 6 5 4 2" xfId="5785" xr:uid="{00000000-0005-0000-0000-000033560000}"/>
    <cellStyle name="Normal 6 5 5" xfId="5786" xr:uid="{00000000-0005-0000-0000-000034560000}"/>
    <cellStyle name="Normal 6 5 5 2" xfId="5787" xr:uid="{00000000-0005-0000-0000-000035560000}"/>
    <cellStyle name="Normal 6 5 6" xfId="5788" xr:uid="{00000000-0005-0000-0000-000036560000}"/>
    <cellStyle name="Normal 6 5 7" xfId="5789" xr:uid="{00000000-0005-0000-0000-000037560000}"/>
    <cellStyle name="Normal 6 6" xfId="5790" xr:uid="{00000000-0005-0000-0000-000038560000}"/>
    <cellStyle name="Normal 6 6 2" xfId="5791" xr:uid="{00000000-0005-0000-0000-000039560000}"/>
    <cellStyle name="Normal 6 6 2 2" xfId="5792" xr:uid="{00000000-0005-0000-0000-00003A560000}"/>
    <cellStyle name="Normal 6 6 2 2 2" xfId="5793" xr:uid="{00000000-0005-0000-0000-00003B560000}"/>
    <cellStyle name="Normal 6 6 2 3" xfId="5794" xr:uid="{00000000-0005-0000-0000-00003C560000}"/>
    <cellStyle name="Normal 6 6 2 3 2" xfId="5795" xr:uid="{00000000-0005-0000-0000-00003D560000}"/>
    <cellStyle name="Normal 6 6 2 4" xfId="5796" xr:uid="{00000000-0005-0000-0000-00003E560000}"/>
    <cellStyle name="Normal 6 6 3" xfId="5797" xr:uid="{00000000-0005-0000-0000-00003F560000}"/>
    <cellStyle name="Normal 6 6 3 2" xfId="5798" xr:uid="{00000000-0005-0000-0000-000040560000}"/>
    <cellStyle name="Normal 6 6 4" xfId="5799" xr:uid="{00000000-0005-0000-0000-000041560000}"/>
    <cellStyle name="Normal 6 6 4 2" xfId="5800" xr:uid="{00000000-0005-0000-0000-000042560000}"/>
    <cellStyle name="Normal 6 6 5" xfId="5801" xr:uid="{00000000-0005-0000-0000-000043560000}"/>
    <cellStyle name="Normal 6 6 5 2" xfId="5802" xr:uid="{00000000-0005-0000-0000-000044560000}"/>
    <cellStyle name="Normal 6 6 6" xfId="5803" xr:uid="{00000000-0005-0000-0000-000045560000}"/>
    <cellStyle name="Normal 6 7" xfId="5804" xr:uid="{00000000-0005-0000-0000-000046560000}"/>
    <cellStyle name="Normal 6 7 2" xfId="5805" xr:uid="{00000000-0005-0000-0000-000047560000}"/>
    <cellStyle name="Normal 6 7 2 2" xfId="5806" xr:uid="{00000000-0005-0000-0000-000048560000}"/>
    <cellStyle name="Normal 6 7 2 2 2" xfId="5807" xr:uid="{00000000-0005-0000-0000-000049560000}"/>
    <cellStyle name="Normal 6 7 2 3" xfId="5808" xr:uid="{00000000-0005-0000-0000-00004A560000}"/>
    <cellStyle name="Normal 6 7 2 3 2" xfId="5809" xr:uid="{00000000-0005-0000-0000-00004B560000}"/>
    <cellStyle name="Normal 6 7 2 4" xfId="5810" xr:uid="{00000000-0005-0000-0000-00004C560000}"/>
    <cellStyle name="Normal 6 7 3" xfId="5811" xr:uid="{00000000-0005-0000-0000-00004D560000}"/>
    <cellStyle name="Normal 6 7 3 2" xfId="5812" xr:uid="{00000000-0005-0000-0000-00004E560000}"/>
    <cellStyle name="Normal 6 7 4" xfId="5813" xr:uid="{00000000-0005-0000-0000-00004F560000}"/>
    <cellStyle name="Normal 6 7 4 2" xfId="5814" xr:uid="{00000000-0005-0000-0000-000050560000}"/>
    <cellStyle name="Normal 6 7 5" xfId="5815" xr:uid="{00000000-0005-0000-0000-000051560000}"/>
    <cellStyle name="Normal 6 7 5 2" xfId="5816" xr:uid="{00000000-0005-0000-0000-000052560000}"/>
    <cellStyle name="Normal 6 7 6" xfId="5817" xr:uid="{00000000-0005-0000-0000-000053560000}"/>
    <cellStyle name="Normal 6 8" xfId="5818" xr:uid="{00000000-0005-0000-0000-000054560000}"/>
    <cellStyle name="Normal 6 8 2" xfId="5819" xr:uid="{00000000-0005-0000-0000-000055560000}"/>
    <cellStyle name="Normal 6 8 2 2" xfId="5820" xr:uid="{00000000-0005-0000-0000-000056560000}"/>
    <cellStyle name="Normal 6 8 3" xfId="5821" xr:uid="{00000000-0005-0000-0000-000057560000}"/>
    <cellStyle name="Normal 6 8 3 2" xfId="5822" xr:uid="{00000000-0005-0000-0000-000058560000}"/>
    <cellStyle name="Normal 6 8 4" xfId="5823" xr:uid="{00000000-0005-0000-0000-000059560000}"/>
    <cellStyle name="Normal 6 9" xfId="5824" xr:uid="{00000000-0005-0000-0000-00005A560000}"/>
    <cellStyle name="Normal 6 9 2" xfId="5825" xr:uid="{00000000-0005-0000-0000-00005B560000}"/>
    <cellStyle name="Normal 6 9 2 2" xfId="5826" xr:uid="{00000000-0005-0000-0000-00005C560000}"/>
    <cellStyle name="Normal 6 9 3" xfId="5827" xr:uid="{00000000-0005-0000-0000-00005D560000}"/>
    <cellStyle name="Normal 7" xfId="5828" xr:uid="{00000000-0005-0000-0000-00005E560000}"/>
    <cellStyle name="Normal 7 10" xfId="5829" xr:uid="{00000000-0005-0000-0000-00005F560000}"/>
    <cellStyle name="Normal 7 2" xfId="5830" xr:uid="{00000000-0005-0000-0000-000060560000}"/>
    <cellStyle name="Normal 7 2 2" xfId="5831" xr:uid="{00000000-0005-0000-0000-000061560000}"/>
    <cellStyle name="Normal 7 2 2 2" xfId="5832" xr:uid="{00000000-0005-0000-0000-000062560000}"/>
    <cellStyle name="Normal 7 2 2 3" xfId="5833" xr:uid="{00000000-0005-0000-0000-000063560000}"/>
    <cellStyle name="Normal 7 2 2 4" xfId="5834" xr:uid="{00000000-0005-0000-0000-000064560000}"/>
    <cellStyle name="Normal 7 2 3" xfId="5835" xr:uid="{00000000-0005-0000-0000-000065560000}"/>
    <cellStyle name="Normal 7 2 3 2" xfId="5836" xr:uid="{00000000-0005-0000-0000-000066560000}"/>
    <cellStyle name="Normal 7 2 3 2 2" xfId="5837" xr:uid="{00000000-0005-0000-0000-000067560000}"/>
    <cellStyle name="Normal 7 2 3 3" xfId="5838" xr:uid="{00000000-0005-0000-0000-000068560000}"/>
    <cellStyle name="Normal 7 2 4" xfId="5839" xr:uid="{00000000-0005-0000-0000-000069560000}"/>
    <cellStyle name="Normal 7 2 5" xfId="5840" xr:uid="{00000000-0005-0000-0000-00006A560000}"/>
    <cellStyle name="Normal 7 2 6" xfId="5841" xr:uid="{00000000-0005-0000-0000-00006B560000}"/>
    <cellStyle name="Normal 7 3" xfId="5842" xr:uid="{00000000-0005-0000-0000-00006C560000}"/>
    <cellStyle name="Normal 7 3 2" xfId="5843" xr:uid="{00000000-0005-0000-0000-00006D560000}"/>
    <cellStyle name="Normal 7 3 2 2" xfId="5844" xr:uid="{00000000-0005-0000-0000-00006E560000}"/>
    <cellStyle name="Normal 7 3 3" xfId="5845" xr:uid="{00000000-0005-0000-0000-00006F560000}"/>
    <cellStyle name="Normal 7 3 3 2" xfId="5846" xr:uid="{00000000-0005-0000-0000-000070560000}"/>
    <cellStyle name="Normal 7 3 4" xfId="5847" xr:uid="{00000000-0005-0000-0000-000071560000}"/>
    <cellStyle name="Normal 7 3 4 2" xfId="5848" xr:uid="{00000000-0005-0000-0000-000072560000}"/>
    <cellStyle name="Normal 7 3 5" xfId="5849" xr:uid="{00000000-0005-0000-0000-000073560000}"/>
    <cellStyle name="Normal 7 4" xfId="5850" xr:uid="{00000000-0005-0000-0000-000074560000}"/>
    <cellStyle name="Normal 7 4 2" xfId="5851" xr:uid="{00000000-0005-0000-0000-000075560000}"/>
    <cellStyle name="Normal 7 4 2 2" xfId="5852" xr:uid="{00000000-0005-0000-0000-000076560000}"/>
    <cellStyle name="Normal 7 4 3" xfId="5853" xr:uid="{00000000-0005-0000-0000-000077560000}"/>
    <cellStyle name="Normal 7 4 3 2" xfId="5854" xr:uid="{00000000-0005-0000-0000-000078560000}"/>
    <cellStyle name="Normal 7 4 4" xfId="5855" xr:uid="{00000000-0005-0000-0000-000079560000}"/>
    <cellStyle name="Normal 7 5" xfId="5856" xr:uid="{00000000-0005-0000-0000-00007A560000}"/>
    <cellStyle name="Normal 7 5 2" xfId="5857" xr:uid="{00000000-0005-0000-0000-00007B560000}"/>
    <cellStyle name="Normal 7 6" xfId="5858" xr:uid="{00000000-0005-0000-0000-00007C560000}"/>
    <cellStyle name="Normal 7 6 2" xfId="5859" xr:uid="{00000000-0005-0000-0000-00007D560000}"/>
    <cellStyle name="Normal 7 7" xfId="5860" xr:uid="{00000000-0005-0000-0000-00007E560000}"/>
    <cellStyle name="Normal 7 7 2" xfId="5861" xr:uid="{00000000-0005-0000-0000-00007F560000}"/>
    <cellStyle name="Normal 7 8" xfId="5862" xr:uid="{00000000-0005-0000-0000-000080560000}"/>
    <cellStyle name="Normal 7 8 2" xfId="5863" xr:uid="{00000000-0005-0000-0000-000081560000}"/>
    <cellStyle name="Normal 7 9" xfId="5864" xr:uid="{00000000-0005-0000-0000-000082560000}"/>
    <cellStyle name="Normal 8" xfId="5865" xr:uid="{00000000-0005-0000-0000-000083560000}"/>
    <cellStyle name="Normal 8 2" xfId="5866" xr:uid="{00000000-0005-0000-0000-000084560000}"/>
    <cellStyle name="Normal 8 2 2" xfId="5867" xr:uid="{00000000-0005-0000-0000-000085560000}"/>
    <cellStyle name="Normal 8 2 2 2" xfId="5868" xr:uid="{00000000-0005-0000-0000-000086560000}"/>
    <cellStyle name="Normal 8 2 2 2 2" xfId="5869" xr:uid="{00000000-0005-0000-0000-000087560000}"/>
    <cellStyle name="Normal 8 2 2 3" xfId="5870" xr:uid="{00000000-0005-0000-0000-000088560000}"/>
    <cellStyle name="Normal 8 2 2 4" xfId="12685" xr:uid="{00000000-0005-0000-0000-000089560000}"/>
    <cellStyle name="Normal 8 2 3" xfId="5871" xr:uid="{00000000-0005-0000-0000-00008A560000}"/>
    <cellStyle name="Normal 8 2 3 2" xfId="5872" xr:uid="{00000000-0005-0000-0000-00008B560000}"/>
    <cellStyle name="Normal 8 2 3 3" xfId="5873" xr:uid="{00000000-0005-0000-0000-00008C560000}"/>
    <cellStyle name="Normal 8 2 4" xfId="5874" xr:uid="{00000000-0005-0000-0000-00008D560000}"/>
    <cellStyle name="Normal 8 2 4 2" xfId="5875" xr:uid="{00000000-0005-0000-0000-00008E560000}"/>
    <cellStyle name="Normal 8 2 5" xfId="5876" xr:uid="{00000000-0005-0000-0000-00008F560000}"/>
    <cellStyle name="Normal 8 2 6" xfId="5877" xr:uid="{00000000-0005-0000-0000-000090560000}"/>
    <cellStyle name="Normal 8 3" xfId="5878" xr:uid="{00000000-0005-0000-0000-000091560000}"/>
    <cellStyle name="Normal 8 3 2" xfId="5879" xr:uid="{00000000-0005-0000-0000-000092560000}"/>
    <cellStyle name="Normal 8 3 2 2" xfId="5880" xr:uid="{00000000-0005-0000-0000-000093560000}"/>
    <cellStyle name="Normal 8 3 3" xfId="5881" xr:uid="{00000000-0005-0000-0000-000094560000}"/>
    <cellStyle name="Normal 8 3 3 2" xfId="5882" xr:uid="{00000000-0005-0000-0000-000095560000}"/>
    <cellStyle name="Normal 8 3 4" xfId="5883" xr:uid="{00000000-0005-0000-0000-000096560000}"/>
    <cellStyle name="Normal 8 3 5" xfId="5884" xr:uid="{00000000-0005-0000-0000-000097560000}"/>
    <cellStyle name="Normal 8 3 6" xfId="5885" xr:uid="{00000000-0005-0000-0000-000098560000}"/>
    <cellStyle name="Normal 8 4" xfId="5886" xr:uid="{00000000-0005-0000-0000-000099560000}"/>
    <cellStyle name="Normal 8 4 2" xfId="5887" xr:uid="{00000000-0005-0000-0000-00009A560000}"/>
    <cellStyle name="Normal 8 5" xfId="5888" xr:uid="{00000000-0005-0000-0000-00009B560000}"/>
    <cellStyle name="Normal 8 5 2" xfId="5889" xr:uid="{00000000-0005-0000-0000-00009C560000}"/>
    <cellStyle name="Normal 8 6" xfId="5890" xr:uid="{00000000-0005-0000-0000-00009D560000}"/>
    <cellStyle name="Normal 8 6 2" xfId="5891" xr:uid="{00000000-0005-0000-0000-00009E560000}"/>
    <cellStyle name="Normal 8 7" xfId="5892" xr:uid="{00000000-0005-0000-0000-00009F560000}"/>
    <cellStyle name="Normal 8 7 2" xfId="5893" xr:uid="{00000000-0005-0000-0000-0000A0560000}"/>
    <cellStyle name="Normal 8 8" xfId="5894" xr:uid="{00000000-0005-0000-0000-0000A1560000}"/>
    <cellStyle name="Normal 9" xfId="5895" xr:uid="{00000000-0005-0000-0000-0000A2560000}"/>
    <cellStyle name="Normal 9 2" xfId="5896" xr:uid="{00000000-0005-0000-0000-0000A3560000}"/>
    <cellStyle name="Normal 9 2 2" xfId="5897" xr:uid="{00000000-0005-0000-0000-0000A4560000}"/>
    <cellStyle name="Normal 9 2 2 2" xfId="5898" xr:uid="{00000000-0005-0000-0000-0000A5560000}"/>
    <cellStyle name="Normal 9 2 3" xfId="5899" xr:uid="{00000000-0005-0000-0000-0000A6560000}"/>
    <cellStyle name="Normal 9 2 3 2" xfId="5900" xr:uid="{00000000-0005-0000-0000-0000A7560000}"/>
    <cellStyle name="Normal 9 2 4" xfId="5901" xr:uid="{00000000-0005-0000-0000-0000A8560000}"/>
    <cellStyle name="Normal 9 2 5" xfId="5902" xr:uid="{00000000-0005-0000-0000-0000A9560000}"/>
    <cellStyle name="Normal 9 2 6" xfId="5903" xr:uid="{00000000-0005-0000-0000-0000AA560000}"/>
    <cellStyle name="Normal 9 3" xfId="5904" xr:uid="{00000000-0005-0000-0000-0000AB560000}"/>
    <cellStyle name="Normal 9 3 2" xfId="5905" xr:uid="{00000000-0005-0000-0000-0000AC560000}"/>
    <cellStyle name="Normal 9 4" xfId="5906" xr:uid="{00000000-0005-0000-0000-0000AD560000}"/>
    <cellStyle name="Normal 9 4 2" xfId="5907" xr:uid="{00000000-0005-0000-0000-0000AE560000}"/>
    <cellStyle name="Normal 9 5" xfId="5908" xr:uid="{00000000-0005-0000-0000-0000AF560000}"/>
    <cellStyle name="Normal 9 5 2" xfId="5909" xr:uid="{00000000-0005-0000-0000-0000B0560000}"/>
    <cellStyle name="Normal 9 6" xfId="5910" xr:uid="{00000000-0005-0000-0000-0000B1560000}"/>
    <cellStyle name="Normal 9 7" xfId="5911" xr:uid="{00000000-0005-0000-0000-0000B2560000}"/>
    <cellStyle name="Normal 9 8" xfId="5912" xr:uid="{00000000-0005-0000-0000-0000B3560000}"/>
    <cellStyle name="Normal GHG Numbers (0.00)" xfId="5913" xr:uid="{00000000-0005-0000-0000-0000B4560000}"/>
    <cellStyle name="Normal GHG Numbers (0.00) 2" xfId="5914" xr:uid="{00000000-0005-0000-0000-0000B5560000}"/>
    <cellStyle name="Normal GHG Numbers (0.00) 2 2" xfId="5915" xr:uid="{00000000-0005-0000-0000-0000B6560000}"/>
    <cellStyle name="Normal GHG Numbers (0.00) 2 2 2" xfId="12686" xr:uid="{00000000-0005-0000-0000-0000B7560000}"/>
    <cellStyle name="Normal GHG Numbers (0.00) 2 2 2 2" xfId="15922" xr:uid="{00000000-0005-0000-0000-0000B8560000}"/>
    <cellStyle name="Normal GHG Numbers (0.00) 2 3" xfId="5916" xr:uid="{00000000-0005-0000-0000-0000B9560000}"/>
    <cellStyle name="Normal GHG Numbers (0.00) 2 3 2" xfId="12687" xr:uid="{00000000-0005-0000-0000-0000BA560000}"/>
    <cellStyle name="Normal GHG Numbers (0.00) 2 3 2 2" xfId="15923" xr:uid="{00000000-0005-0000-0000-0000BB560000}"/>
    <cellStyle name="Normal GHG Numbers (0.00) 2 4" xfId="5917" xr:uid="{00000000-0005-0000-0000-0000BC560000}"/>
    <cellStyle name="Normal GHG Numbers (0.00) 2 4 2" xfId="12688" xr:uid="{00000000-0005-0000-0000-0000BD560000}"/>
    <cellStyle name="Normal GHG Numbers (0.00) 2 4 2 2" xfId="15924" xr:uid="{00000000-0005-0000-0000-0000BE560000}"/>
    <cellStyle name="Normal GHG Numbers (0.00) 2 5" xfId="5918" xr:uid="{00000000-0005-0000-0000-0000BF560000}"/>
    <cellStyle name="Normal GHG Numbers (0.00) 2 5 2" xfId="12689" xr:uid="{00000000-0005-0000-0000-0000C0560000}"/>
    <cellStyle name="Normal GHG Numbers (0.00) 2 5 2 2" xfId="15925" xr:uid="{00000000-0005-0000-0000-0000C1560000}"/>
    <cellStyle name="Normal GHG Numbers (0.00) 2 6" xfId="12690" xr:uid="{00000000-0005-0000-0000-0000C2560000}"/>
    <cellStyle name="Normal GHG Numbers (0.00) 2 6 2" xfId="15926" xr:uid="{00000000-0005-0000-0000-0000C3560000}"/>
    <cellStyle name="Normal GHG Numbers (0.00) 3" xfId="5919" xr:uid="{00000000-0005-0000-0000-0000C4560000}"/>
    <cellStyle name="Normal GHG Numbers (0.00) 3 2" xfId="12444" xr:uid="{00000000-0005-0000-0000-0000C5560000}"/>
    <cellStyle name="Normal GHG Numbers (0.00) 3 2 2" xfId="15887" xr:uid="{00000000-0005-0000-0000-0000C6560000}"/>
    <cellStyle name="Normal GHG Numbers (0.00) 4" xfId="5920" xr:uid="{00000000-0005-0000-0000-0000C7560000}"/>
    <cellStyle name="Normal GHG Numbers (0.00) 4 2" xfId="12691" xr:uid="{00000000-0005-0000-0000-0000C8560000}"/>
    <cellStyle name="Normal GHG Numbers (0.00) 4 2 2" xfId="15927" xr:uid="{00000000-0005-0000-0000-0000C9560000}"/>
    <cellStyle name="Normal GHG Numbers (0.00) 5" xfId="5921" xr:uid="{00000000-0005-0000-0000-0000CA560000}"/>
    <cellStyle name="Normal GHG Numbers (0.00) 5 2" xfId="12692" xr:uid="{00000000-0005-0000-0000-0000CB560000}"/>
    <cellStyle name="Normal GHG Numbers (0.00) 5 2 2" xfId="15928" xr:uid="{00000000-0005-0000-0000-0000CC560000}"/>
    <cellStyle name="Normal GHG Numbers (0.00) 6" xfId="5922" xr:uid="{00000000-0005-0000-0000-0000CD560000}"/>
    <cellStyle name="Normal GHG Numbers (0.00) 6 2" xfId="12693" xr:uid="{00000000-0005-0000-0000-0000CE560000}"/>
    <cellStyle name="Normal GHG Numbers (0.00) 6 2 2" xfId="15929" xr:uid="{00000000-0005-0000-0000-0000CF560000}"/>
    <cellStyle name="Normal GHG Numbers (0.00) 7" xfId="12694" xr:uid="{00000000-0005-0000-0000-0000D0560000}"/>
    <cellStyle name="Normal GHG Numbers (0.00) 7 2" xfId="15930" xr:uid="{00000000-0005-0000-0000-0000D1560000}"/>
    <cellStyle name="Normal GHG Textfiels Bold" xfId="5923" xr:uid="{00000000-0005-0000-0000-0000D2560000}"/>
    <cellStyle name="Normal GHG-Shade" xfId="5924" xr:uid="{00000000-0005-0000-0000-0000D3560000}"/>
    <cellStyle name="Normal GHG-Shade 2" xfId="5925" xr:uid="{00000000-0005-0000-0000-0000D4560000}"/>
    <cellStyle name="Normale 10" xfId="378" xr:uid="{00000000-0005-0000-0000-0000D5560000}"/>
    <cellStyle name="Normale 10 2" xfId="379" xr:uid="{00000000-0005-0000-0000-0000D6560000}"/>
    <cellStyle name="Normale 10 2 2" xfId="5928" xr:uid="{00000000-0005-0000-0000-0000D7560000}"/>
    <cellStyle name="Normale 10 2 3" xfId="5927" xr:uid="{00000000-0005-0000-0000-0000D8560000}"/>
    <cellStyle name="Normale 10 3" xfId="380" xr:uid="{00000000-0005-0000-0000-0000D9560000}"/>
    <cellStyle name="Normale 10 3 2" xfId="5930" xr:uid="{00000000-0005-0000-0000-0000DA560000}"/>
    <cellStyle name="Normale 10 3 3" xfId="5929" xr:uid="{00000000-0005-0000-0000-0000DB560000}"/>
    <cellStyle name="Normale 10 4" xfId="5931" xr:uid="{00000000-0005-0000-0000-0000DC560000}"/>
    <cellStyle name="Normale 10 5" xfId="5926" xr:uid="{00000000-0005-0000-0000-0000DD560000}"/>
    <cellStyle name="Normale 10_EDEN industria 2008 rev" xfId="381" xr:uid="{00000000-0005-0000-0000-0000DE560000}"/>
    <cellStyle name="Normale 11" xfId="382" xr:uid="{00000000-0005-0000-0000-0000DF560000}"/>
    <cellStyle name="Normale 11 2" xfId="383" xr:uid="{00000000-0005-0000-0000-0000E0560000}"/>
    <cellStyle name="Normale 11 2 2" xfId="5934" xr:uid="{00000000-0005-0000-0000-0000E1560000}"/>
    <cellStyle name="Normale 11 2 3" xfId="5933" xr:uid="{00000000-0005-0000-0000-0000E2560000}"/>
    <cellStyle name="Normale 11 3" xfId="384" xr:uid="{00000000-0005-0000-0000-0000E3560000}"/>
    <cellStyle name="Normale 11 3 2" xfId="5936" xr:uid="{00000000-0005-0000-0000-0000E4560000}"/>
    <cellStyle name="Normale 11 3 3" xfId="5935" xr:uid="{00000000-0005-0000-0000-0000E5560000}"/>
    <cellStyle name="Normale 11 4" xfId="5937" xr:uid="{00000000-0005-0000-0000-0000E6560000}"/>
    <cellStyle name="Normale 11 5" xfId="5932" xr:uid="{00000000-0005-0000-0000-0000E7560000}"/>
    <cellStyle name="Normale 11_EDEN industria 2008 rev" xfId="385" xr:uid="{00000000-0005-0000-0000-0000E8560000}"/>
    <cellStyle name="Normale 12" xfId="386" xr:uid="{00000000-0005-0000-0000-0000E9560000}"/>
    <cellStyle name="Normale 12 2" xfId="387" xr:uid="{00000000-0005-0000-0000-0000EA560000}"/>
    <cellStyle name="Normale 12 2 2" xfId="5940" xr:uid="{00000000-0005-0000-0000-0000EB560000}"/>
    <cellStyle name="Normale 12 2 3" xfId="5939" xr:uid="{00000000-0005-0000-0000-0000EC560000}"/>
    <cellStyle name="Normale 12 3" xfId="388" xr:uid="{00000000-0005-0000-0000-0000ED560000}"/>
    <cellStyle name="Normale 12 3 2" xfId="5942" xr:uid="{00000000-0005-0000-0000-0000EE560000}"/>
    <cellStyle name="Normale 12 3 3" xfId="5941" xr:uid="{00000000-0005-0000-0000-0000EF560000}"/>
    <cellStyle name="Normale 12 4" xfId="5943" xr:uid="{00000000-0005-0000-0000-0000F0560000}"/>
    <cellStyle name="Normale 12 5" xfId="5938" xr:uid="{00000000-0005-0000-0000-0000F1560000}"/>
    <cellStyle name="Normale 12_EDEN industria 2008 rev" xfId="389" xr:uid="{00000000-0005-0000-0000-0000F2560000}"/>
    <cellStyle name="Normale 13" xfId="390" xr:uid="{00000000-0005-0000-0000-0000F3560000}"/>
    <cellStyle name="Normale 13 2" xfId="391" xr:uid="{00000000-0005-0000-0000-0000F4560000}"/>
    <cellStyle name="Normale 13 2 2" xfId="5946" xr:uid="{00000000-0005-0000-0000-0000F5560000}"/>
    <cellStyle name="Normale 13 2 3" xfId="5945" xr:uid="{00000000-0005-0000-0000-0000F6560000}"/>
    <cellStyle name="Normale 13 3" xfId="392" xr:uid="{00000000-0005-0000-0000-0000F7560000}"/>
    <cellStyle name="Normale 13 3 2" xfId="5948" xr:uid="{00000000-0005-0000-0000-0000F8560000}"/>
    <cellStyle name="Normale 13 3 3" xfId="5947" xr:uid="{00000000-0005-0000-0000-0000F9560000}"/>
    <cellStyle name="Normale 13 4" xfId="5949" xr:uid="{00000000-0005-0000-0000-0000FA560000}"/>
    <cellStyle name="Normale 13 5" xfId="5944" xr:uid="{00000000-0005-0000-0000-0000FB560000}"/>
    <cellStyle name="Normale 13_EDEN industria 2008 rev" xfId="393" xr:uid="{00000000-0005-0000-0000-0000FC560000}"/>
    <cellStyle name="Normale 14" xfId="394" xr:uid="{00000000-0005-0000-0000-0000FD560000}"/>
    <cellStyle name="Normale 14 2" xfId="395" xr:uid="{00000000-0005-0000-0000-0000FE560000}"/>
    <cellStyle name="Normale 14 2 2" xfId="5952" xr:uid="{00000000-0005-0000-0000-0000FF560000}"/>
    <cellStyle name="Normale 14 2 3" xfId="5951" xr:uid="{00000000-0005-0000-0000-000000570000}"/>
    <cellStyle name="Normale 14 3" xfId="396" xr:uid="{00000000-0005-0000-0000-000001570000}"/>
    <cellStyle name="Normale 14 3 2" xfId="5954" xr:uid="{00000000-0005-0000-0000-000002570000}"/>
    <cellStyle name="Normale 14 3 3" xfId="5953" xr:uid="{00000000-0005-0000-0000-000003570000}"/>
    <cellStyle name="Normale 14 4" xfId="5955" xr:uid="{00000000-0005-0000-0000-000004570000}"/>
    <cellStyle name="Normale 14 5" xfId="5950" xr:uid="{00000000-0005-0000-0000-000005570000}"/>
    <cellStyle name="Normale 14_EDEN industria 2008 rev" xfId="397" xr:uid="{00000000-0005-0000-0000-000006570000}"/>
    <cellStyle name="Normale 15" xfId="398" xr:uid="{00000000-0005-0000-0000-000007570000}"/>
    <cellStyle name="Normale 15 2" xfId="399" xr:uid="{00000000-0005-0000-0000-000008570000}"/>
    <cellStyle name="Normale 15 2 2" xfId="5958" xr:uid="{00000000-0005-0000-0000-000009570000}"/>
    <cellStyle name="Normale 15 2 3" xfId="5957" xr:uid="{00000000-0005-0000-0000-00000A570000}"/>
    <cellStyle name="Normale 15 3" xfId="400" xr:uid="{00000000-0005-0000-0000-00000B570000}"/>
    <cellStyle name="Normale 15 3 2" xfId="5960" xr:uid="{00000000-0005-0000-0000-00000C570000}"/>
    <cellStyle name="Normale 15 3 3" xfId="5959" xr:uid="{00000000-0005-0000-0000-00000D570000}"/>
    <cellStyle name="Normale 15 4" xfId="5961" xr:uid="{00000000-0005-0000-0000-00000E570000}"/>
    <cellStyle name="Normale 15 5" xfId="5956" xr:uid="{00000000-0005-0000-0000-00000F570000}"/>
    <cellStyle name="Normale 15_EDEN industria 2008 rev" xfId="401" xr:uid="{00000000-0005-0000-0000-000010570000}"/>
    <cellStyle name="Normale 16" xfId="402" xr:uid="{00000000-0005-0000-0000-000011570000}"/>
    <cellStyle name="Normale 16 2" xfId="5963" xr:uid="{00000000-0005-0000-0000-000012570000}"/>
    <cellStyle name="Normale 16 3" xfId="5962" xr:uid="{00000000-0005-0000-0000-000013570000}"/>
    <cellStyle name="Normale 17" xfId="403" xr:uid="{00000000-0005-0000-0000-000014570000}"/>
    <cellStyle name="Normale 17 2" xfId="5965" xr:uid="{00000000-0005-0000-0000-000015570000}"/>
    <cellStyle name="Normale 17 3" xfId="5964" xr:uid="{00000000-0005-0000-0000-000016570000}"/>
    <cellStyle name="Normale 18" xfId="404" xr:uid="{00000000-0005-0000-0000-000017570000}"/>
    <cellStyle name="Normale 18 2" xfId="5967" xr:uid="{00000000-0005-0000-0000-000018570000}"/>
    <cellStyle name="Normale 18 3" xfId="5966" xr:uid="{00000000-0005-0000-0000-000019570000}"/>
    <cellStyle name="Normale 19" xfId="405" xr:uid="{00000000-0005-0000-0000-00001A570000}"/>
    <cellStyle name="Normale 19 2" xfId="5969" xr:uid="{00000000-0005-0000-0000-00001B570000}"/>
    <cellStyle name="Normale 19 3" xfId="5968" xr:uid="{00000000-0005-0000-0000-00001C570000}"/>
    <cellStyle name="Normale 2" xfId="406" xr:uid="{00000000-0005-0000-0000-00001D570000}"/>
    <cellStyle name="Normale 2 2" xfId="407" xr:uid="{00000000-0005-0000-0000-00001E570000}"/>
    <cellStyle name="Normale 2 2 2" xfId="5972" xr:uid="{00000000-0005-0000-0000-00001F570000}"/>
    <cellStyle name="Normale 2 2 3" xfId="5971" xr:uid="{00000000-0005-0000-0000-000020570000}"/>
    <cellStyle name="Normale 2 3" xfId="5973" xr:uid="{00000000-0005-0000-0000-000021570000}"/>
    <cellStyle name="Normale 2 4" xfId="5970" xr:uid="{00000000-0005-0000-0000-000022570000}"/>
    <cellStyle name="Normale 2_EDEN industria 2008 rev" xfId="408" xr:uid="{00000000-0005-0000-0000-000023570000}"/>
    <cellStyle name="Normale 20" xfId="409" xr:uid="{00000000-0005-0000-0000-000024570000}"/>
    <cellStyle name="Normale 20 2" xfId="5975" xr:uid="{00000000-0005-0000-0000-000025570000}"/>
    <cellStyle name="Normale 20 3" xfId="5974" xr:uid="{00000000-0005-0000-0000-000026570000}"/>
    <cellStyle name="Normale 21" xfId="410" xr:uid="{00000000-0005-0000-0000-000027570000}"/>
    <cellStyle name="Normale 21 2" xfId="5977" xr:uid="{00000000-0005-0000-0000-000028570000}"/>
    <cellStyle name="Normale 21 3" xfId="5976" xr:uid="{00000000-0005-0000-0000-000029570000}"/>
    <cellStyle name="Normale 22" xfId="411" xr:uid="{00000000-0005-0000-0000-00002A570000}"/>
    <cellStyle name="Normale 22 2" xfId="5979" xr:uid="{00000000-0005-0000-0000-00002B570000}"/>
    <cellStyle name="Normale 22 3" xfId="5978" xr:uid="{00000000-0005-0000-0000-00002C570000}"/>
    <cellStyle name="Normale 23" xfId="412" xr:uid="{00000000-0005-0000-0000-00002D570000}"/>
    <cellStyle name="Normale 23 2" xfId="5981" xr:uid="{00000000-0005-0000-0000-00002E570000}"/>
    <cellStyle name="Normale 23 3" xfId="5980" xr:uid="{00000000-0005-0000-0000-00002F570000}"/>
    <cellStyle name="Normale 24" xfId="413" xr:uid="{00000000-0005-0000-0000-000030570000}"/>
    <cellStyle name="Normale 24 2" xfId="5983" xr:uid="{00000000-0005-0000-0000-000031570000}"/>
    <cellStyle name="Normale 24 3" xfId="5982" xr:uid="{00000000-0005-0000-0000-000032570000}"/>
    <cellStyle name="Normale 25" xfId="414" xr:uid="{00000000-0005-0000-0000-000033570000}"/>
    <cellStyle name="Normale 25 2" xfId="5985" xr:uid="{00000000-0005-0000-0000-000034570000}"/>
    <cellStyle name="Normale 25 3" xfId="5984" xr:uid="{00000000-0005-0000-0000-000035570000}"/>
    <cellStyle name="Normale 26" xfId="415" xr:uid="{00000000-0005-0000-0000-000036570000}"/>
    <cellStyle name="Normale 26 2" xfId="5987" xr:uid="{00000000-0005-0000-0000-000037570000}"/>
    <cellStyle name="Normale 26 3" xfId="5986" xr:uid="{00000000-0005-0000-0000-000038570000}"/>
    <cellStyle name="Normale 27" xfId="416" xr:uid="{00000000-0005-0000-0000-000039570000}"/>
    <cellStyle name="Normale 27 2" xfId="5989" xr:uid="{00000000-0005-0000-0000-00003A570000}"/>
    <cellStyle name="Normale 27 3" xfId="5988" xr:uid="{00000000-0005-0000-0000-00003B570000}"/>
    <cellStyle name="Normale 28" xfId="417" xr:uid="{00000000-0005-0000-0000-00003C570000}"/>
    <cellStyle name="Normale 28 2" xfId="5991" xr:uid="{00000000-0005-0000-0000-00003D570000}"/>
    <cellStyle name="Normale 28 3" xfId="5990" xr:uid="{00000000-0005-0000-0000-00003E570000}"/>
    <cellStyle name="Normale 29" xfId="418" xr:uid="{00000000-0005-0000-0000-00003F570000}"/>
    <cellStyle name="Normale 29 2" xfId="5993" xr:uid="{00000000-0005-0000-0000-000040570000}"/>
    <cellStyle name="Normale 29 3" xfId="5992" xr:uid="{00000000-0005-0000-0000-000041570000}"/>
    <cellStyle name="Normale 3" xfId="419" xr:uid="{00000000-0005-0000-0000-000042570000}"/>
    <cellStyle name="Normale 3 2" xfId="420" xr:uid="{00000000-0005-0000-0000-000043570000}"/>
    <cellStyle name="Normale 3 2 2" xfId="5996" xr:uid="{00000000-0005-0000-0000-000044570000}"/>
    <cellStyle name="Normale 3 2 3" xfId="5995" xr:uid="{00000000-0005-0000-0000-000045570000}"/>
    <cellStyle name="Normale 3 3" xfId="421" xr:uid="{00000000-0005-0000-0000-000046570000}"/>
    <cellStyle name="Normale 3 3 2" xfId="5998" xr:uid="{00000000-0005-0000-0000-000047570000}"/>
    <cellStyle name="Normale 3 3 3" xfId="5997" xr:uid="{00000000-0005-0000-0000-000048570000}"/>
    <cellStyle name="Normale 3 4" xfId="5999" xr:uid="{00000000-0005-0000-0000-000049570000}"/>
    <cellStyle name="Normale 3 5" xfId="5994" xr:uid="{00000000-0005-0000-0000-00004A570000}"/>
    <cellStyle name="Normale 3_EDEN industria 2008 rev" xfId="422" xr:uid="{00000000-0005-0000-0000-00004B570000}"/>
    <cellStyle name="Normale 30" xfId="423" xr:uid="{00000000-0005-0000-0000-00004C570000}"/>
    <cellStyle name="Normale 30 2" xfId="6001" xr:uid="{00000000-0005-0000-0000-00004D570000}"/>
    <cellStyle name="Normale 30 3" xfId="6000" xr:uid="{00000000-0005-0000-0000-00004E570000}"/>
    <cellStyle name="Normale 31" xfId="424" xr:uid="{00000000-0005-0000-0000-00004F570000}"/>
    <cellStyle name="Normale 31 2" xfId="6003" xr:uid="{00000000-0005-0000-0000-000050570000}"/>
    <cellStyle name="Normale 31 3" xfId="6002" xr:uid="{00000000-0005-0000-0000-000051570000}"/>
    <cellStyle name="Normale 32" xfId="425" xr:uid="{00000000-0005-0000-0000-000052570000}"/>
    <cellStyle name="Normale 32 2" xfId="6005" xr:uid="{00000000-0005-0000-0000-000053570000}"/>
    <cellStyle name="Normale 32 3" xfId="6004" xr:uid="{00000000-0005-0000-0000-000054570000}"/>
    <cellStyle name="Normale 33" xfId="426" xr:uid="{00000000-0005-0000-0000-000055570000}"/>
    <cellStyle name="Normale 33 2" xfId="6007" xr:uid="{00000000-0005-0000-0000-000056570000}"/>
    <cellStyle name="Normale 33 3" xfId="6006" xr:uid="{00000000-0005-0000-0000-000057570000}"/>
    <cellStyle name="Normale 34" xfId="427" xr:uid="{00000000-0005-0000-0000-000058570000}"/>
    <cellStyle name="Normale 34 2" xfId="6009" xr:uid="{00000000-0005-0000-0000-000059570000}"/>
    <cellStyle name="Normale 34 3" xfId="6008" xr:uid="{00000000-0005-0000-0000-00005A570000}"/>
    <cellStyle name="Normale 35" xfId="428" xr:uid="{00000000-0005-0000-0000-00005B570000}"/>
    <cellStyle name="Normale 35 2" xfId="6011" xr:uid="{00000000-0005-0000-0000-00005C570000}"/>
    <cellStyle name="Normale 35 3" xfId="6010" xr:uid="{00000000-0005-0000-0000-00005D570000}"/>
    <cellStyle name="Normale 36" xfId="429" xr:uid="{00000000-0005-0000-0000-00005E570000}"/>
    <cellStyle name="Normale 36 2" xfId="6013" xr:uid="{00000000-0005-0000-0000-00005F570000}"/>
    <cellStyle name="Normale 36 3" xfId="6012" xr:uid="{00000000-0005-0000-0000-000060570000}"/>
    <cellStyle name="Normale 37" xfId="430" xr:uid="{00000000-0005-0000-0000-000061570000}"/>
    <cellStyle name="Normale 37 2" xfId="6015" xr:uid="{00000000-0005-0000-0000-000062570000}"/>
    <cellStyle name="Normale 37 3" xfId="6014" xr:uid="{00000000-0005-0000-0000-000063570000}"/>
    <cellStyle name="Normale 38" xfId="431" xr:uid="{00000000-0005-0000-0000-000064570000}"/>
    <cellStyle name="Normale 38 2" xfId="6017" xr:uid="{00000000-0005-0000-0000-000065570000}"/>
    <cellStyle name="Normale 38 3" xfId="6016" xr:uid="{00000000-0005-0000-0000-000066570000}"/>
    <cellStyle name="Normale 39" xfId="432" xr:uid="{00000000-0005-0000-0000-000067570000}"/>
    <cellStyle name="Normale 39 2" xfId="6019" xr:uid="{00000000-0005-0000-0000-000068570000}"/>
    <cellStyle name="Normale 39 3" xfId="6018" xr:uid="{00000000-0005-0000-0000-000069570000}"/>
    <cellStyle name="Normale 4" xfId="433" xr:uid="{00000000-0005-0000-0000-00006A570000}"/>
    <cellStyle name="Normale 4 2" xfId="434" xr:uid="{00000000-0005-0000-0000-00006B570000}"/>
    <cellStyle name="Normale 4 2 2" xfId="6022" xr:uid="{00000000-0005-0000-0000-00006C570000}"/>
    <cellStyle name="Normale 4 2 3" xfId="6021" xr:uid="{00000000-0005-0000-0000-00006D570000}"/>
    <cellStyle name="Normale 4 3" xfId="435" xr:uid="{00000000-0005-0000-0000-00006E570000}"/>
    <cellStyle name="Normale 4 3 2" xfId="6024" xr:uid="{00000000-0005-0000-0000-00006F570000}"/>
    <cellStyle name="Normale 4 3 3" xfId="6023" xr:uid="{00000000-0005-0000-0000-000070570000}"/>
    <cellStyle name="Normale 4 4" xfId="6025" xr:uid="{00000000-0005-0000-0000-000071570000}"/>
    <cellStyle name="Normale 4 5" xfId="6020" xr:uid="{00000000-0005-0000-0000-000072570000}"/>
    <cellStyle name="Normale 4_EDEN industria 2008 rev" xfId="436" xr:uid="{00000000-0005-0000-0000-000073570000}"/>
    <cellStyle name="Normale 40" xfId="437" xr:uid="{00000000-0005-0000-0000-000074570000}"/>
    <cellStyle name="Normale 40 2" xfId="6027" xr:uid="{00000000-0005-0000-0000-000075570000}"/>
    <cellStyle name="Normale 40 3" xfId="6026" xr:uid="{00000000-0005-0000-0000-000076570000}"/>
    <cellStyle name="Normale 41" xfId="438" xr:uid="{00000000-0005-0000-0000-000077570000}"/>
    <cellStyle name="Normale 41 2" xfId="6029" xr:uid="{00000000-0005-0000-0000-000078570000}"/>
    <cellStyle name="Normale 41 3" xfId="6028" xr:uid="{00000000-0005-0000-0000-000079570000}"/>
    <cellStyle name="Normale 42" xfId="439" xr:uid="{00000000-0005-0000-0000-00007A570000}"/>
    <cellStyle name="Normale 42 2" xfId="6031" xr:uid="{00000000-0005-0000-0000-00007B570000}"/>
    <cellStyle name="Normale 42 3" xfId="6030" xr:uid="{00000000-0005-0000-0000-00007C570000}"/>
    <cellStyle name="Normale 43" xfId="440" xr:uid="{00000000-0005-0000-0000-00007D570000}"/>
    <cellStyle name="Normale 43 2" xfId="6033" xr:uid="{00000000-0005-0000-0000-00007E570000}"/>
    <cellStyle name="Normale 43 3" xfId="6032" xr:uid="{00000000-0005-0000-0000-00007F570000}"/>
    <cellStyle name="Normale 44" xfId="441" xr:uid="{00000000-0005-0000-0000-000080570000}"/>
    <cellStyle name="Normale 44 2" xfId="6035" xr:uid="{00000000-0005-0000-0000-000081570000}"/>
    <cellStyle name="Normale 44 3" xfId="6034" xr:uid="{00000000-0005-0000-0000-000082570000}"/>
    <cellStyle name="Normale 45" xfId="442" xr:uid="{00000000-0005-0000-0000-000083570000}"/>
    <cellStyle name="Normale 45 2" xfId="6037" xr:uid="{00000000-0005-0000-0000-000084570000}"/>
    <cellStyle name="Normale 45 3" xfId="6036" xr:uid="{00000000-0005-0000-0000-000085570000}"/>
    <cellStyle name="Normale 46" xfId="443" xr:uid="{00000000-0005-0000-0000-000086570000}"/>
    <cellStyle name="Normale 46 2" xfId="6039" xr:uid="{00000000-0005-0000-0000-000087570000}"/>
    <cellStyle name="Normale 46 3" xfId="6038" xr:uid="{00000000-0005-0000-0000-000088570000}"/>
    <cellStyle name="Normale 47" xfId="444" xr:uid="{00000000-0005-0000-0000-000089570000}"/>
    <cellStyle name="Normale 47 2" xfId="6041" xr:uid="{00000000-0005-0000-0000-00008A570000}"/>
    <cellStyle name="Normale 47 3" xfId="6040" xr:uid="{00000000-0005-0000-0000-00008B570000}"/>
    <cellStyle name="Normale 48" xfId="445" xr:uid="{00000000-0005-0000-0000-00008C570000}"/>
    <cellStyle name="Normale 48 2" xfId="6043" xr:uid="{00000000-0005-0000-0000-00008D570000}"/>
    <cellStyle name="Normale 48 3" xfId="6042" xr:uid="{00000000-0005-0000-0000-00008E570000}"/>
    <cellStyle name="Normale 49" xfId="446" xr:uid="{00000000-0005-0000-0000-00008F570000}"/>
    <cellStyle name="Normale 49 2" xfId="6045" xr:uid="{00000000-0005-0000-0000-000090570000}"/>
    <cellStyle name="Normale 49 3" xfId="6044" xr:uid="{00000000-0005-0000-0000-000091570000}"/>
    <cellStyle name="Normale 5" xfId="447" xr:uid="{00000000-0005-0000-0000-000092570000}"/>
    <cellStyle name="Normale 5 2" xfId="448" xr:uid="{00000000-0005-0000-0000-000093570000}"/>
    <cellStyle name="Normale 5 2 2" xfId="6048" xr:uid="{00000000-0005-0000-0000-000094570000}"/>
    <cellStyle name="Normale 5 2 3" xfId="6047" xr:uid="{00000000-0005-0000-0000-000095570000}"/>
    <cellStyle name="Normale 5 3" xfId="449" xr:uid="{00000000-0005-0000-0000-000096570000}"/>
    <cellStyle name="Normale 5 3 2" xfId="6050" xr:uid="{00000000-0005-0000-0000-000097570000}"/>
    <cellStyle name="Normale 5 3 3" xfId="6049" xr:uid="{00000000-0005-0000-0000-000098570000}"/>
    <cellStyle name="Normale 5 4" xfId="6051" xr:uid="{00000000-0005-0000-0000-000099570000}"/>
    <cellStyle name="Normale 5 5" xfId="6046" xr:uid="{00000000-0005-0000-0000-00009A570000}"/>
    <cellStyle name="Normale 5_EDEN industria 2008 rev" xfId="450" xr:uid="{00000000-0005-0000-0000-00009B570000}"/>
    <cellStyle name="Normale 50" xfId="451" xr:uid="{00000000-0005-0000-0000-00009C570000}"/>
    <cellStyle name="Normale 50 2" xfId="6053" xr:uid="{00000000-0005-0000-0000-00009D570000}"/>
    <cellStyle name="Normale 50 3" xfId="6052" xr:uid="{00000000-0005-0000-0000-00009E570000}"/>
    <cellStyle name="Normale 51" xfId="452" xr:uid="{00000000-0005-0000-0000-00009F570000}"/>
    <cellStyle name="Normale 51 2" xfId="6055" xr:uid="{00000000-0005-0000-0000-0000A0570000}"/>
    <cellStyle name="Normale 51 3" xfId="6054" xr:uid="{00000000-0005-0000-0000-0000A1570000}"/>
    <cellStyle name="Normale 52" xfId="453" xr:uid="{00000000-0005-0000-0000-0000A2570000}"/>
    <cellStyle name="Normale 52 2" xfId="6057" xr:uid="{00000000-0005-0000-0000-0000A3570000}"/>
    <cellStyle name="Normale 52 3" xfId="6056" xr:uid="{00000000-0005-0000-0000-0000A4570000}"/>
    <cellStyle name="Normale 53" xfId="454" xr:uid="{00000000-0005-0000-0000-0000A5570000}"/>
    <cellStyle name="Normale 53 2" xfId="6059" xr:uid="{00000000-0005-0000-0000-0000A6570000}"/>
    <cellStyle name="Normale 53 3" xfId="6058" xr:uid="{00000000-0005-0000-0000-0000A7570000}"/>
    <cellStyle name="Normale 54" xfId="455" xr:uid="{00000000-0005-0000-0000-0000A8570000}"/>
    <cellStyle name="Normale 54 2" xfId="6061" xr:uid="{00000000-0005-0000-0000-0000A9570000}"/>
    <cellStyle name="Normale 54 3" xfId="6060" xr:uid="{00000000-0005-0000-0000-0000AA570000}"/>
    <cellStyle name="Normale 55" xfId="456" xr:uid="{00000000-0005-0000-0000-0000AB570000}"/>
    <cellStyle name="Normale 55 2" xfId="6063" xr:uid="{00000000-0005-0000-0000-0000AC570000}"/>
    <cellStyle name="Normale 55 3" xfId="6062" xr:uid="{00000000-0005-0000-0000-0000AD570000}"/>
    <cellStyle name="Normale 56" xfId="457" xr:uid="{00000000-0005-0000-0000-0000AE570000}"/>
    <cellStyle name="Normale 56 2" xfId="6065" xr:uid="{00000000-0005-0000-0000-0000AF570000}"/>
    <cellStyle name="Normale 56 3" xfId="6064" xr:uid="{00000000-0005-0000-0000-0000B0570000}"/>
    <cellStyle name="Normale 57" xfId="458" xr:uid="{00000000-0005-0000-0000-0000B1570000}"/>
    <cellStyle name="Normale 57 2" xfId="6067" xr:uid="{00000000-0005-0000-0000-0000B2570000}"/>
    <cellStyle name="Normale 57 3" xfId="6066" xr:uid="{00000000-0005-0000-0000-0000B3570000}"/>
    <cellStyle name="Normale 58" xfId="459" xr:uid="{00000000-0005-0000-0000-0000B4570000}"/>
    <cellStyle name="Normale 58 2" xfId="6069" xr:uid="{00000000-0005-0000-0000-0000B5570000}"/>
    <cellStyle name="Normale 58 3" xfId="6068" xr:uid="{00000000-0005-0000-0000-0000B6570000}"/>
    <cellStyle name="Normale 59" xfId="460" xr:uid="{00000000-0005-0000-0000-0000B7570000}"/>
    <cellStyle name="Normale 59 2" xfId="6071" xr:uid="{00000000-0005-0000-0000-0000B8570000}"/>
    <cellStyle name="Normale 59 3" xfId="6070" xr:uid="{00000000-0005-0000-0000-0000B9570000}"/>
    <cellStyle name="Normale 6" xfId="461" xr:uid="{00000000-0005-0000-0000-0000BA570000}"/>
    <cellStyle name="Normale 6 2" xfId="462" xr:uid="{00000000-0005-0000-0000-0000BB570000}"/>
    <cellStyle name="Normale 6 2 2" xfId="6074" xr:uid="{00000000-0005-0000-0000-0000BC570000}"/>
    <cellStyle name="Normale 6 2 3" xfId="6073" xr:uid="{00000000-0005-0000-0000-0000BD570000}"/>
    <cellStyle name="Normale 6 3" xfId="463" xr:uid="{00000000-0005-0000-0000-0000BE570000}"/>
    <cellStyle name="Normale 6 3 2" xfId="6076" xr:uid="{00000000-0005-0000-0000-0000BF570000}"/>
    <cellStyle name="Normale 6 3 3" xfId="6075" xr:uid="{00000000-0005-0000-0000-0000C0570000}"/>
    <cellStyle name="Normale 6 4" xfId="6077" xr:uid="{00000000-0005-0000-0000-0000C1570000}"/>
    <cellStyle name="Normale 6 5" xfId="6072" xr:uid="{00000000-0005-0000-0000-0000C2570000}"/>
    <cellStyle name="Normale 6_EDEN industria 2008 rev" xfId="464" xr:uid="{00000000-0005-0000-0000-0000C3570000}"/>
    <cellStyle name="Normale 60" xfId="465" xr:uid="{00000000-0005-0000-0000-0000C4570000}"/>
    <cellStyle name="Normale 60 2" xfId="6079" xr:uid="{00000000-0005-0000-0000-0000C5570000}"/>
    <cellStyle name="Normale 60 3" xfId="6078" xr:uid="{00000000-0005-0000-0000-0000C6570000}"/>
    <cellStyle name="Normale 61" xfId="466" xr:uid="{00000000-0005-0000-0000-0000C7570000}"/>
    <cellStyle name="Normale 61 2" xfId="6081" xr:uid="{00000000-0005-0000-0000-0000C8570000}"/>
    <cellStyle name="Normale 61 3" xfId="6080" xr:uid="{00000000-0005-0000-0000-0000C9570000}"/>
    <cellStyle name="Normale 62" xfId="467" xr:uid="{00000000-0005-0000-0000-0000CA570000}"/>
    <cellStyle name="Normale 62 2" xfId="6083" xr:uid="{00000000-0005-0000-0000-0000CB570000}"/>
    <cellStyle name="Normale 62 3" xfId="6082" xr:uid="{00000000-0005-0000-0000-0000CC570000}"/>
    <cellStyle name="Normale 63" xfId="468" xr:uid="{00000000-0005-0000-0000-0000CD570000}"/>
    <cellStyle name="Normale 63 2" xfId="6085" xr:uid="{00000000-0005-0000-0000-0000CE570000}"/>
    <cellStyle name="Normale 63 3" xfId="6084" xr:uid="{00000000-0005-0000-0000-0000CF570000}"/>
    <cellStyle name="Normale 64" xfId="469" xr:uid="{00000000-0005-0000-0000-0000D0570000}"/>
    <cellStyle name="Normale 64 2" xfId="6087" xr:uid="{00000000-0005-0000-0000-0000D1570000}"/>
    <cellStyle name="Normale 64 3" xfId="6086" xr:uid="{00000000-0005-0000-0000-0000D2570000}"/>
    <cellStyle name="Normale 65" xfId="470" xr:uid="{00000000-0005-0000-0000-0000D3570000}"/>
    <cellStyle name="Normale 65 2" xfId="6089" xr:uid="{00000000-0005-0000-0000-0000D4570000}"/>
    <cellStyle name="Normale 65 3" xfId="6088" xr:uid="{00000000-0005-0000-0000-0000D5570000}"/>
    <cellStyle name="Normale 7" xfId="471" xr:uid="{00000000-0005-0000-0000-0000D6570000}"/>
    <cellStyle name="Normale 7 2" xfId="472" xr:uid="{00000000-0005-0000-0000-0000D7570000}"/>
    <cellStyle name="Normale 7 2 2" xfId="6092" xr:uid="{00000000-0005-0000-0000-0000D8570000}"/>
    <cellStyle name="Normale 7 2 3" xfId="6091" xr:uid="{00000000-0005-0000-0000-0000D9570000}"/>
    <cellStyle name="Normale 7 3" xfId="473" xr:uid="{00000000-0005-0000-0000-0000DA570000}"/>
    <cellStyle name="Normale 7 3 2" xfId="6094" xr:uid="{00000000-0005-0000-0000-0000DB570000}"/>
    <cellStyle name="Normale 7 3 3" xfId="6093" xr:uid="{00000000-0005-0000-0000-0000DC570000}"/>
    <cellStyle name="Normale 7 4" xfId="6095" xr:uid="{00000000-0005-0000-0000-0000DD570000}"/>
    <cellStyle name="Normale 7 5" xfId="6090" xr:uid="{00000000-0005-0000-0000-0000DE570000}"/>
    <cellStyle name="Normale 7_EDEN industria 2008 rev" xfId="474" xr:uid="{00000000-0005-0000-0000-0000DF570000}"/>
    <cellStyle name="Normale 8" xfId="475" xr:uid="{00000000-0005-0000-0000-0000E0570000}"/>
    <cellStyle name="Normale 8 2" xfId="476" xr:uid="{00000000-0005-0000-0000-0000E1570000}"/>
    <cellStyle name="Normale 8 2 2" xfId="6098" xr:uid="{00000000-0005-0000-0000-0000E2570000}"/>
    <cellStyle name="Normale 8 2 3" xfId="6097" xr:uid="{00000000-0005-0000-0000-0000E3570000}"/>
    <cellStyle name="Normale 8 3" xfId="477" xr:uid="{00000000-0005-0000-0000-0000E4570000}"/>
    <cellStyle name="Normale 8 3 2" xfId="6100" xr:uid="{00000000-0005-0000-0000-0000E5570000}"/>
    <cellStyle name="Normale 8 3 3" xfId="6099" xr:uid="{00000000-0005-0000-0000-0000E6570000}"/>
    <cellStyle name="Normale 8 4" xfId="6101" xr:uid="{00000000-0005-0000-0000-0000E7570000}"/>
    <cellStyle name="Normale 8 5" xfId="6096" xr:uid="{00000000-0005-0000-0000-0000E8570000}"/>
    <cellStyle name="Normale 8_EDEN industria 2008 rev" xfId="478" xr:uid="{00000000-0005-0000-0000-0000E9570000}"/>
    <cellStyle name="Normale 9" xfId="479" xr:uid="{00000000-0005-0000-0000-0000EA570000}"/>
    <cellStyle name="Normale 9 2" xfId="480" xr:uid="{00000000-0005-0000-0000-0000EB570000}"/>
    <cellStyle name="Normale 9 2 2" xfId="6104" xr:uid="{00000000-0005-0000-0000-0000EC570000}"/>
    <cellStyle name="Normale 9 2 3" xfId="6103" xr:uid="{00000000-0005-0000-0000-0000ED570000}"/>
    <cellStyle name="Normale 9 3" xfId="481" xr:uid="{00000000-0005-0000-0000-0000EE570000}"/>
    <cellStyle name="Normale 9 3 2" xfId="6106" xr:uid="{00000000-0005-0000-0000-0000EF570000}"/>
    <cellStyle name="Normale 9 3 3" xfId="6105" xr:uid="{00000000-0005-0000-0000-0000F0570000}"/>
    <cellStyle name="Normale 9 4" xfId="6107" xr:uid="{00000000-0005-0000-0000-0000F1570000}"/>
    <cellStyle name="Normale 9 5" xfId="6102" xr:uid="{00000000-0005-0000-0000-0000F2570000}"/>
    <cellStyle name="Normale 9_EDEN industria 2008 rev" xfId="482" xr:uid="{00000000-0005-0000-0000-0000F3570000}"/>
    <cellStyle name="Normale_B2020" xfId="6108" xr:uid="{00000000-0005-0000-0000-0000F4570000}"/>
    <cellStyle name="Normale_Scen_UC_IND-StrucConst" xfId="5" xr:uid="{00000000-0005-0000-0000-0000F5570000}"/>
    <cellStyle name="Nota" xfId="483" xr:uid="{00000000-0005-0000-0000-0000F6570000}"/>
    <cellStyle name="Nota 10" xfId="6110" xr:uid="{00000000-0005-0000-0000-0000F7570000}"/>
    <cellStyle name="Nota 11" xfId="6109" xr:uid="{00000000-0005-0000-0000-0000F8570000}"/>
    <cellStyle name="Nota 2" xfId="484" xr:uid="{00000000-0005-0000-0000-0000F9570000}"/>
    <cellStyle name="Nota 2 2" xfId="6112" xr:uid="{00000000-0005-0000-0000-0000FA570000}"/>
    <cellStyle name="Nota 2 2 2" xfId="12445" xr:uid="{00000000-0005-0000-0000-0000FB570000}"/>
    <cellStyle name="Nota 2 2 3" xfId="12446" xr:uid="{00000000-0005-0000-0000-0000FC570000}"/>
    <cellStyle name="Nota 2 3" xfId="6113" xr:uid="{00000000-0005-0000-0000-0000FD570000}"/>
    <cellStyle name="Nota 2 4" xfId="6114" xr:uid="{00000000-0005-0000-0000-0000FE570000}"/>
    <cellStyle name="Nota 2 5" xfId="6115" xr:uid="{00000000-0005-0000-0000-0000FF570000}"/>
    <cellStyle name="Nota 2 6" xfId="6116" xr:uid="{00000000-0005-0000-0000-000000580000}"/>
    <cellStyle name="Nota 2 7" xfId="6111" xr:uid="{00000000-0005-0000-0000-000001580000}"/>
    <cellStyle name="Nota 3" xfId="6117" xr:uid="{00000000-0005-0000-0000-000002580000}"/>
    <cellStyle name="Nota 3 2" xfId="6118" xr:uid="{00000000-0005-0000-0000-000003580000}"/>
    <cellStyle name="Nota 3 2 2" xfId="6119" xr:uid="{00000000-0005-0000-0000-000004580000}"/>
    <cellStyle name="Nota 3 2 2 2" xfId="6120" xr:uid="{00000000-0005-0000-0000-000005580000}"/>
    <cellStyle name="Nota 3 2 2 3" xfId="12447" xr:uid="{00000000-0005-0000-0000-000006580000}"/>
    <cellStyle name="Nota 3 2 3" xfId="6121" xr:uid="{00000000-0005-0000-0000-000007580000}"/>
    <cellStyle name="Nota 3 2 3 2" xfId="6122" xr:uid="{00000000-0005-0000-0000-000008580000}"/>
    <cellStyle name="Nota 3 2 4" xfId="6123" xr:uid="{00000000-0005-0000-0000-000009580000}"/>
    <cellStyle name="Nota 3 2 5" xfId="6124" xr:uid="{00000000-0005-0000-0000-00000A580000}"/>
    <cellStyle name="Nota 3 2 6" xfId="6125" xr:uid="{00000000-0005-0000-0000-00000B580000}"/>
    <cellStyle name="Nota 3 3" xfId="6126" xr:uid="{00000000-0005-0000-0000-00000C580000}"/>
    <cellStyle name="Nota 3 3 2" xfId="6127" xr:uid="{00000000-0005-0000-0000-00000D580000}"/>
    <cellStyle name="Nota 3 3 3" xfId="12448" xr:uid="{00000000-0005-0000-0000-00000E580000}"/>
    <cellStyle name="Nota 3 4" xfId="6128" xr:uid="{00000000-0005-0000-0000-00000F580000}"/>
    <cellStyle name="Nota 3 4 2" xfId="12449" xr:uid="{00000000-0005-0000-0000-000010580000}"/>
    <cellStyle name="Nota 3 4 3" xfId="12450" xr:uid="{00000000-0005-0000-0000-000011580000}"/>
    <cellStyle name="Nota 3 5" xfId="6129" xr:uid="{00000000-0005-0000-0000-000012580000}"/>
    <cellStyle name="Nota 3 6" xfId="6130" xr:uid="{00000000-0005-0000-0000-000013580000}"/>
    <cellStyle name="Nota 3 7" xfId="6131" xr:uid="{00000000-0005-0000-0000-000014580000}"/>
    <cellStyle name="Nota 4" xfId="6132" xr:uid="{00000000-0005-0000-0000-000015580000}"/>
    <cellStyle name="Nota 4 2" xfId="6133" xr:uid="{00000000-0005-0000-0000-000016580000}"/>
    <cellStyle name="Nota 4 2 2" xfId="6134" xr:uid="{00000000-0005-0000-0000-000017580000}"/>
    <cellStyle name="Nota 4 3" xfId="6135" xr:uid="{00000000-0005-0000-0000-000018580000}"/>
    <cellStyle name="Nota 4 4" xfId="6136" xr:uid="{00000000-0005-0000-0000-000019580000}"/>
    <cellStyle name="Nota 4 5" xfId="6137" xr:uid="{00000000-0005-0000-0000-00001A580000}"/>
    <cellStyle name="Nota 4 6" xfId="6138" xr:uid="{00000000-0005-0000-0000-00001B580000}"/>
    <cellStyle name="Nota 5" xfId="6139" xr:uid="{00000000-0005-0000-0000-00001C580000}"/>
    <cellStyle name="Nota 5 2" xfId="6140" xr:uid="{00000000-0005-0000-0000-00001D580000}"/>
    <cellStyle name="Nota 5 3" xfId="6141" xr:uid="{00000000-0005-0000-0000-00001E580000}"/>
    <cellStyle name="Nota 5 4" xfId="6142" xr:uid="{00000000-0005-0000-0000-00001F580000}"/>
    <cellStyle name="Nota 5 5" xfId="6143" xr:uid="{00000000-0005-0000-0000-000020580000}"/>
    <cellStyle name="Nota 5 6" xfId="6144" xr:uid="{00000000-0005-0000-0000-000021580000}"/>
    <cellStyle name="Nota 6" xfId="6145" xr:uid="{00000000-0005-0000-0000-000022580000}"/>
    <cellStyle name="Nota 6 2" xfId="12451" xr:uid="{00000000-0005-0000-0000-000023580000}"/>
    <cellStyle name="Nota 6 3" xfId="12452" xr:uid="{00000000-0005-0000-0000-000024580000}"/>
    <cellStyle name="Nota 7" xfId="6146" xr:uid="{00000000-0005-0000-0000-000025580000}"/>
    <cellStyle name="Nota 7 2" xfId="12453" xr:uid="{00000000-0005-0000-0000-000026580000}"/>
    <cellStyle name="Nota 8" xfId="6147" xr:uid="{00000000-0005-0000-0000-000027580000}"/>
    <cellStyle name="Nota 9" xfId="6148" xr:uid="{00000000-0005-0000-0000-000028580000}"/>
    <cellStyle name="Note 2" xfId="6149" xr:uid="{00000000-0005-0000-0000-000029580000}"/>
    <cellStyle name="Note 2 2" xfId="6150" xr:uid="{00000000-0005-0000-0000-00002A580000}"/>
    <cellStyle name="Note 2 2 2" xfId="6151" xr:uid="{00000000-0005-0000-0000-00002B580000}"/>
    <cellStyle name="Note 2 2 3" xfId="6152" xr:uid="{00000000-0005-0000-0000-00002C580000}"/>
    <cellStyle name="Note 2 3" xfId="6153" xr:uid="{00000000-0005-0000-0000-00002D580000}"/>
    <cellStyle name="Note 2 4" xfId="6154" xr:uid="{00000000-0005-0000-0000-00002E580000}"/>
    <cellStyle name="Note 3" xfId="6155" xr:uid="{00000000-0005-0000-0000-00002F580000}"/>
    <cellStyle name="Note 4" xfId="6156" xr:uid="{00000000-0005-0000-0000-000030580000}"/>
    <cellStyle name="Nuovo" xfId="485" xr:uid="{00000000-0005-0000-0000-000031580000}"/>
    <cellStyle name="Nuovo 10" xfId="486" xr:uid="{00000000-0005-0000-0000-000032580000}"/>
    <cellStyle name="Nuovo 10 2" xfId="487" xr:uid="{00000000-0005-0000-0000-000033580000}"/>
    <cellStyle name="Nuovo 10 2 2" xfId="6160" xr:uid="{00000000-0005-0000-0000-000034580000}"/>
    <cellStyle name="Nuovo 10 2 3" xfId="6159" xr:uid="{00000000-0005-0000-0000-000035580000}"/>
    <cellStyle name="Nuovo 10 3" xfId="6161" xr:uid="{00000000-0005-0000-0000-000036580000}"/>
    <cellStyle name="Nuovo 10 3 2" xfId="6162" xr:uid="{00000000-0005-0000-0000-000037580000}"/>
    <cellStyle name="Nuovo 10 3 2 2" xfId="6163" xr:uid="{00000000-0005-0000-0000-000038580000}"/>
    <cellStyle name="Nuovo 10 3 2 3" xfId="12454" xr:uid="{00000000-0005-0000-0000-000039580000}"/>
    <cellStyle name="Nuovo 10 3 3" xfId="6164" xr:uid="{00000000-0005-0000-0000-00003A580000}"/>
    <cellStyle name="Nuovo 10 3 3 2" xfId="6165" xr:uid="{00000000-0005-0000-0000-00003B580000}"/>
    <cellStyle name="Nuovo 10 3 4" xfId="6166" xr:uid="{00000000-0005-0000-0000-00003C580000}"/>
    <cellStyle name="Nuovo 10 4" xfId="6167" xr:uid="{00000000-0005-0000-0000-00003D580000}"/>
    <cellStyle name="Nuovo 10 4 2" xfId="6168" xr:uid="{00000000-0005-0000-0000-00003E580000}"/>
    <cellStyle name="Nuovo 10 4 2 2" xfId="6169" xr:uid="{00000000-0005-0000-0000-00003F580000}"/>
    <cellStyle name="Nuovo 10 4 3" xfId="6170" xr:uid="{00000000-0005-0000-0000-000040580000}"/>
    <cellStyle name="Nuovo 10 5" xfId="6171" xr:uid="{00000000-0005-0000-0000-000041580000}"/>
    <cellStyle name="Nuovo 10 6" xfId="12455" xr:uid="{00000000-0005-0000-0000-000042580000}"/>
    <cellStyle name="Nuovo 10 6 2" xfId="12456" xr:uid="{00000000-0005-0000-0000-000043580000}"/>
    <cellStyle name="Nuovo 10 7" xfId="6158" xr:uid="{00000000-0005-0000-0000-000044580000}"/>
    <cellStyle name="Nuovo 11" xfId="488" xr:uid="{00000000-0005-0000-0000-000045580000}"/>
    <cellStyle name="Nuovo 11 2" xfId="489" xr:uid="{00000000-0005-0000-0000-000046580000}"/>
    <cellStyle name="Nuovo 11 2 2" xfId="6174" xr:uid="{00000000-0005-0000-0000-000047580000}"/>
    <cellStyle name="Nuovo 11 2 3" xfId="6173" xr:uid="{00000000-0005-0000-0000-000048580000}"/>
    <cellStyle name="Nuovo 11 3" xfId="6175" xr:uid="{00000000-0005-0000-0000-000049580000}"/>
    <cellStyle name="Nuovo 11 3 2" xfId="6176" xr:uid="{00000000-0005-0000-0000-00004A580000}"/>
    <cellStyle name="Nuovo 11 3 2 2" xfId="6177" xr:uid="{00000000-0005-0000-0000-00004B580000}"/>
    <cellStyle name="Nuovo 11 3 2 3" xfId="12457" xr:uid="{00000000-0005-0000-0000-00004C580000}"/>
    <cellStyle name="Nuovo 11 3 3" xfId="6178" xr:uid="{00000000-0005-0000-0000-00004D580000}"/>
    <cellStyle name="Nuovo 11 3 3 2" xfId="6179" xr:uid="{00000000-0005-0000-0000-00004E580000}"/>
    <cellStyle name="Nuovo 11 3 4" xfId="6180" xr:uid="{00000000-0005-0000-0000-00004F580000}"/>
    <cellStyle name="Nuovo 11 4" xfId="6181" xr:uid="{00000000-0005-0000-0000-000050580000}"/>
    <cellStyle name="Nuovo 11 4 2" xfId="6182" xr:uid="{00000000-0005-0000-0000-000051580000}"/>
    <cellStyle name="Nuovo 11 4 2 2" xfId="6183" xr:uid="{00000000-0005-0000-0000-000052580000}"/>
    <cellStyle name="Nuovo 11 4 3" xfId="6184" xr:uid="{00000000-0005-0000-0000-000053580000}"/>
    <cellStyle name="Nuovo 11 5" xfId="6185" xr:uid="{00000000-0005-0000-0000-000054580000}"/>
    <cellStyle name="Nuovo 11 6" xfId="12458" xr:uid="{00000000-0005-0000-0000-000055580000}"/>
    <cellStyle name="Nuovo 11 6 2" xfId="12459" xr:uid="{00000000-0005-0000-0000-000056580000}"/>
    <cellStyle name="Nuovo 11 7" xfId="6172" xr:uid="{00000000-0005-0000-0000-000057580000}"/>
    <cellStyle name="Nuovo 12" xfId="490" xr:uid="{00000000-0005-0000-0000-000058580000}"/>
    <cellStyle name="Nuovo 12 2" xfId="491" xr:uid="{00000000-0005-0000-0000-000059580000}"/>
    <cellStyle name="Nuovo 12 2 2" xfId="6188" xr:uid="{00000000-0005-0000-0000-00005A580000}"/>
    <cellStyle name="Nuovo 12 2 3" xfId="6187" xr:uid="{00000000-0005-0000-0000-00005B580000}"/>
    <cellStyle name="Nuovo 12 3" xfId="6189" xr:uid="{00000000-0005-0000-0000-00005C580000}"/>
    <cellStyle name="Nuovo 12 3 2" xfId="6190" xr:uid="{00000000-0005-0000-0000-00005D580000}"/>
    <cellStyle name="Nuovo 12 3 2 2" xfId="6191" xr:uid="{00000000-0005-0000-0000-00005E580000}"/>
    <cellStyle name="Nuovo 12 3 2 3" xfId="12460" xr:uid="{00000000-0005-0000-0000-00005F580000}"/>
    <cellStyle name="Nuovo 12 3 3" xfId="6192" xr:uid="{00000000-0005-0000-0000-000060580000}"/>
    <cellStyle name="Nuovo 12 3 3 2" xfId="6193" xr:uid="{00000000-0005-0000-0000-000061580000}"/>
    <cellStyle name="Nuovo 12 3 4" xfId="6194" xr:uid="{00000000-0005-0000-0000-000062580000}"/>
    <cellStyle name="Nuovo 12 4" xfId="6195" xr:uid="{00000000-0005-0000-0000-000063580000}"/>
    <cellStyle name="Nuovo 12 4 2" xfId="6196" xr:uid="{00000000-0005-0000-0000-000064580000}"/>
    <cellStyle name="Nuovo 12 4 2 2" xfId="6197" xr:uid="{00000000-0005-0000-0000-000065580000}"/>
    <cellStyle name="Nuovo 12 4 3" xfId="6198" xr:uid="{00000000-0005-0000-0000-000066580000}"/>
    <cellStyle name="Nuovo 12 5" xfId="6199" xr:uid="{00000000-0005-0000-0000-000067580000}"/>
    <cellStyle name="Nuovo 12 6" xfId="12461" xr:uid="{00000000-0005-0000-0000-000068580000}"/>
    <cellStyle name="Nuovo 12 6 2" xfId="12462" xr:uid="{00000000-0005-0000-0000-000069580000}"/>
    <cellStyle name="Nuovo 12 7" xfId="6186" xr:uid="{00000000-0005-0000-0000-00006A580000}"/>
    <cellStyle name="Nuovo 13" xfId="492" xr:uid="{00000000-0005-0000-0000-00006B580000}"/>
    <cellStyle name="Nuovo 13 2" xfId="493" xr:uid="{00000000-0005-0000-0000-00006C580000}"/>
    <cellStyle name="Nuovo 13 2 2" xfId="6202" xr:uid="{00000000-0005-0000-0000-00006D580000}"/>
    <cellStyle name="Nuovo 13 2 3" xfId="6201" xr:uid="{00000000-0005-0000-0000-00006E580000}"/>
    <cellStyle name="Nuovo 13 3" xfId="6203" xr:uid="{00000000-0005-0000-0000-00006F580000}"/>
    <cellStyle name="Nuovo 13 3 2" xfId="6204" xr:uid="{00000000-0005-0000-0000-000070580000}"/>
    <cellStyle name="Nuovo 13 3 2 2" xfId="6205" xr:uid="{00000000-0005-0000-0000-000071580000}"/>
    <cellStyle name="Nuovo 13 3 2 3" xfId="12463" xr:uid="{00000000-0005-0000-0000-000072580000}"/>
    <cellStyle name="Nuovo 13 3 3" xfId="6206" xr:uid="{00000000-0005-0000-0000-000073580000}"/>
    <cellStyle name="Nuovo 13 3 3 2" xfId="6207" xr:uid="{00000000-0005-0000-0000-000074580000}"/>
    <cellStyle name="Nuovo 13 3 4" xfId="6208" xr:uid="{00000000-0005-0000-0000-000075580000}"/>
    <cellStyle name="Nuovo 13 4" xfId="6209" xr:uid="{00000000-0005-0000-0000-000076580000}"/>
    <cellStyle name="Nuovo 13 4 2" xfId="6210" xr:uid="{00000000-0005-0000-0000-000077580000}"/>
    <cellStyle name="Nuovo 13 4 2 2" xfId="6211" xr:uid="{00000000-0005-0000-0000-000078580000}"/>
    <cellStyle name="Nuovo 13 4 3" xfId="6212" xr:uid="{00000000-0005-0000-0000-000079580000}"/>
    <cellStyle name="Nuovo 13 5" xfId="6213" xr:uid="{00000000-0005-0000-0000-00007A580000}"/>
    <cellStyle name="Nuovo 13 6" xfId="12464" xr:uid="{00000000-0005-0000-0000-00007B580000}"/>
    <cellStyle name="Nuovo 13 6 2" xfId="12465" xr:uid="{00000000-0005-0000-0000-00007C580000}"/>
    <cellStyle name="Nuovo 13 7" xfId="6200" xr:uid="{00000000-0005-0000-0000-00007D580000}"/>
    <cellStyle name="Nuovo 14" xfId="494" xr:uid="{00000000-0005-0000-0000-00007E580000}"/>
    <cellStyle name="Nuovo 14 2" xfId="495" xr:uid="{00000000-0005-0000-0000-00007F580000}"/>
    <cellStyle name="Nuovo 14 2 2" xfId="6216" xr:uid="{00000000-0005-0000-0000-000080580000}"/>
    <cellStyle name="Nuovo 14 2 3" xfId="6215" xr:uid="{00000000-0005-0000-0000-000081580000}"/>
    <cellStyle name="Nuovo 14 3" xfId="6217" xr:uid="{00000000-0005-0000-0000-000082580000}"/>
    <cellStyle name="Nuovo 14 3 2" xfId="6218" xr:uid="{00000000-0005-0000-0000-000083580000}"/>
    <cellStyle name="Nuovo 14 3 2 2" xfId="6219" xr:uid="{00000000-0005-0000-0000-000084580000}"/>
    <cellStyle name="Nuovo 14 3 2 3" xfId="12466" xr:uid="{00000000-0005-0000-0000-000085580000}"/>
    <cellStyle name="Nuovo 14 3 3" xfId="6220" xr:uid="{00000000-0005-0000-0000-000086580000}"/>
    <cellStyle name="Nuovo 14 3 3 2" xfId="6221" xr:uid="{00000000-0005-0000-0000-000087580000}"/>
    <cellStyle name="Nuovo 14 3 4" xfId="6222" xr:uid="{00000000-0005-0000-0000-000088580000}"/>
    <cellStyle name="Nuovo 14 4" xfId="6223" xr:uid="{00000000-0005-0000-0000-000089580000}"/>
    <cellStyle name="Nuovo 14 4 2" xfId="6224" xr:uid="{00000000-0005-0000-0000-00008A580000}"/>
    <cellStyle name="Nuovo 14 4 2 2" xfId="6225" xr:uid="{00000000-0005-0000-0000-00008B580000}"/>
    <cellStyle name="Nuovo 14 4 3" xfId="6226" xr:uid="{00000000-0005-0000-0000-00008C580000}"/>
    <cellStyle name="Nuovo 14 5" xfId="6227" xr:uid="{00000000-0005-0000-0000-00008D580000}"/>
    <cellStyle name="Nuovo 14 6" xfId="12467" xr:uid="{00000000-0005-0000-0000-00008E580000}"/>
    <cellStyle name="Nuovo 14 6 2" xfId="12468" xr:uid="{00000000-0005-0000-0000-00008F580000}"/>
    <cellStyle name="Nuovo 14 7" xfId="6214" xr:uid="{00000000-0005-0000-0000-000090580000}"/>
    <cellStyle name="Nuovo 15" xfId="496" xr:uid="{00000000-0005-0000-0000-000091580000}"/>
    <cellStyle name="Nuovo 15 2" xfId="497" xr:uid="{00000000-0005-0000-0000-000092580000}"/>
    <cellStyle name="Nuovo 15 2 2" xfId="6230" xr:uid="{00000000-0005-0000-0000-000093580000}"/>
    <cellStyle name="Nuovo 15 2 3" xfId="6229" xr:uid="{00000000-0005-0000-0000-000094580000}"/>
    <cellStyle name="Nuovo 15 3" xfId="6231" xr:uid="{00000000-0005-0000-0000-000095580000}"/>
    <cellStyle name="Nuovo 15 3 2" xfId="6232" xr:uid="{00000000-0005-0000-0000-000096580000}"/>
    <cellStyle name="Nuovo 15 3 2 2" xfId="6233" xr:uid="{00000000-0005-0000-0000-000097580000}"/>
    <cellStyle name="Nuovo 15 3 2 3" xfId="12469" xr:uid="{00000000-0005-0000-0000-000098580000}"/>
    <cellStyle name="Nuovo 15 3 3" xfId="6234" xr:uid="{00000000-0005-0000-0000-000099580000}"/>
    <cellStyle name="Nuovo 15 3 3 2" xfId="6235" xr:uid="{00000000-0005-0000-0000-00009A580000}"/>
    <cellStyle name="Nuovo 15 3 4" xfId="6236" xr:uid="{00000000-0005-0000-0000-00009B580000}"/>
    <cellStyle name="Nuovo 15 4" xfId="6237" xr:uid="{00000000-0005-0000-0000-00009C580000}"/>
    <cellStyle name="Nuovo 15 4 2" xfId="6238" xr:uid="{00000000-0005-0000-0000-00009D580000}"/>
    <cellStyle name="Nuovo 15 4 2 2" xfId="6239" xr:uid="{00000000-0005-0000-0000-00009E580000}"/>
    <cellStyle name="Nuovo 15 4 3" xfId="6240" xr:uid="{00000000-0005-0000-0000-00009F580000}"/>
    <cellStyle name="Nuovo 15 5" xfId="6241" xr:uid="{00000000-0005-0000-0000-0000A0580000}"/>
    <cellStyle name="Nuovo 15 6" xfId="12470" xr:uid="{00000000-0005-0000-0000-0000A1580000}"/>
    <cellStyle name="Nuovo 15 6 2" xfId="12471" xr:uid="{00000000-0005-0000-0000-0000A2580000}"/>
    <cellStyle name="Nuovo 15 7" xfId="6228" xr:uid="{00000000-0005-0000-0000-0000A3580000}"/>
    <cellStyle name="Nuovo 16" xfId="498" xr:uid="{00000000-0005-0000-0000-0000A4580000}"/>
    <cellStyle name="Nuovo 16 2" xfId="499" xr:uid="{00000000-0005-0000-0000-0000A5580000}"/>
    <cellStyle name="Nuovo 16 2 2" xfId="6244" xr:uid="{00000000-0005-0000-0000-0000A6580000}"/>
    <cellStyle name="Nuovo 16 2 3" xfId="6243" xr:uid="{00000000-0005-0000-0000-0000A7580000}"/>
    <cellStyle name="Nuovo 16 3" xfId="6245" xr:uid="{00000000-0005-0000-0000-0000A8580000}"/>
    <cellStyle name="Nuovo 16 3 2" xfId="6246" xr:uid="{00000000-0005-0000-0000-0000A9580000}"/>
    <cellStyle name="Nuovo 16 3 2 2" xfId="6247" xr:uid="{00000000-0005-0000-0000-0000AA580000}"/>
    <cellStyle name="Nuovo 16 3 2 3" xfId="12472" xr:uid="{00000000-0005-0000-0000-0000AB580000}"/>
    <cellStyle name="Nuovo 16 3 3" xfId="6248" xr:uid="{00000000-0005-0000-0000-0000AC580000}"/>
    <cellStyle name="Nuovo 16 3 3 2" xfId="6249" xr:uid="{00000000-0005-0000-0000-0000AD580000}"/>
    <cellStyle name="Nuovo 16 3 4" xfId="6250" xr:uid="{00000000-0005-0000-0000-0000AE580000}"/>
    <cellStyle name="Nuovo 16 4" xfId="6251" xr:uid="{00000000-0005-0000-0000-0000AF580000}"/>
    <cellStyle name="Nuovo 16 4 2" xfId="6252" xr:uid="{00000000-0005-0000-0000-0000B0580000}"/>
    <cellStyle name="Nuovo 16 4 2 2" xfId="6253" xr:uid="{00000000-0005-0000-0000-0000B1580000}"/>
    <cellStyle name="Nuovo 16 4 3" xfId="6254" xr:uid="{00000000-0005-0000-0000-0000B2580000}"/>
    <cellStyle name="Nuovo 16 5" xfId="6255" xr:uid="{00000000-0005-0000-0000-0000B3580000}"/>
    <cellStyle name="Nuovo 16 6" xfId="12473" xr:uid="{00000000-0005-0000-0000-0000B4580000}"/>
    <cellStyle name="Nuovo 16 6 2" xfId="12474" xr:uid="{00000000-0005-0000-0000-0000B5580000}"/>
    <cellStyle name="Nuovo 16 7" xfId="6242" xr:uid="{00000000-0005-0000-0000-0000B6580000}"/>
    <cellStyle name="Nuovo 17" xfId="500" xr:uid="{00000000-0005-0000-0000-0000B7580000}"/>
    <cellStyle name="Nuovo 17 2" xfId="501" xr:uid="{00000000-0005-0000-0000-0000B8580000}"/>
    <cellStyle name="Nuovo 17 2 2" xfId="6258" xr:uid="{00000000-0005-0000-0000-0000B9580000}"/>
    <cellStyle name="Nuovo 17 2 3" xfId="6257" xr:uid="{00000000-0005-0000-0000-0000BA580000}"/>
    <cellStyle name="Nuovo 17 3" xfId="6259" xr:uid="{00000000-0005-0000-0000-0000BB580000}"/>
    <cellStyle name="Nuovo 17 3 2" xfId="6260" xr:uid="{00000000-0005-0000-0000-0000BC580000}"/>
    <cellStyle name="Nuovo 17 3 2 2" xfId="6261" xr:uid="{00000000-0005-0000-0000-0000BD580000}"/>
    <cellStyle name="Nuovo 17 3 2 3" xfId="12475" xr:uid="{00000000-0005-0000-0000-0000BE580000}"/>
    <cellStyle name="Nuovo 17 3 3" xfId="6262" xr:uid="{00000000-0005-0000-0000-0000BF580000}"/>
    <cellStyle name="Nuovo 17 3 3 2" xfId="6263" xr:uid="{00000000-0005-0000-0000-0000C0580000}"/>
    <cellStyle name="Nuovo 17 3 4" xfId="6264" xr:uid="{00000000-0005-0000-0000-0000C1580000}"/>
    <cellStyle name="Nuovo 17 4" xfId="6265" xr:uid="{00000000-0005-0000-0000-0000C2580000}"/>
    <cellStyle name="Nuovo 17 4 2" xfId="6266" xr:uid="{00000000-0005-0000-0000-0000C3580000}"/>
    <cellStyle name="Nuovo 17 4 2 2" xfId="6267" xr:uid="{00000000-0005-0000-0000-0000C4580000}"/>
    <cellStyle name="Nuovo 17 4 3" xfId="6268" xr:uid="{00000000-0005-0000-0000-0000C5580000}"/>
    <cellStyle name="Nuovo 17 5" xfId="6269" xr:uid="{00000000-0005-0000-0000-0000C6580000}"/>
    <cellStyle name="Nuovo 17 6" xfId="12476" xr:uid="{00000000-0005-0000-0000-0000C7580000}"/>
    <cellStyle name="Nuovo 17 6 2" xfId="12477" xr:uid="{00000000-0005-0000-0000-0000C8580000}"/>
    <cellStyle name="Nuovo 17 7" xfId="6256" xr:uid="{00000000-0005-0000-0000-0000C9580000}"/>
    <cellStyle name="Nuovo 18" xfId="502" xr:uid="{00000000-0005-0000-0000-0000CA580000}"/>
    <cellStyle name="Nuovo 18 2" xfId="503" xr:uid="{00000000-0005-0000-0000-0000CB580000}"/>
    <cellStyle name="Nuovo 18 2 2" xfId="6272" xr:uid="{00000000-0005-0000-0000-0000CC580000}"/>
    <cellStyle name="Nuovo 18 2 3" xfId="6271" xr:uid="{00000000-0005-0000-0000-0000CD580000}"/>
    <cellStyle name="Nuovo 18 3" xfId="6273" xr:uid="{00000000-0005-0000-0000-0000CE580000}"/>
    <cellStyle name="Nuovo 18 3 2" xfId="6274" xr:uid="{00000000-0005-0000-0000-0000CF580000}"/>
    <cellStyle name="Nuovo 18 3 2 2" xfId="6275" xr:uid="{00000000-0005-0000-0000-0000D0580000}"/>
    <cellStyle name="Nuovo 18 3 2 3" xfId="12478" xr:uid="{00000000-0005-0000-0000-0000D1580000}"/>
    <cellStyle name="Nuovo 18 3 3" xfId="6276" xr:uid="{00000000-0005-0000-0000-0000D2580000}"/>
    <cellStyle name="Nuovo 18 3 3 2" xfId="6277" xr:uid="{00000000-0005-0000-0000-0000D3580000}"/>
    <cellStyle name="Nuovo 18 3 4" xfId="6278" xr:uid="{00000000-0005-0000-0000-0000D4580000}"/>
    <cellStyle name="Nuovo 18 4" xfId="6279" xr:uid="{00000000-0005-0000-0000-0000D5580000}"/>
    <cellStyle name="Nuovo 18 4 2" xfId="6280" xr:uid="{00000000-0005-0000-0000-0000D6580000}"/>
    <cellStyle name="Nuovo 18 4 2 2" xfId="6281" xr:uid="{00000000-0005-0000-0000-0000D7580000}"/>
    <cellStyle name="Nuovo 18 4 3" xfId="6282" xr:uid="{00000000-0005-0000-0000-0000D8580000}"/>
    <cellStyle name="Nuovo 18 5" xfId="6283" xr:uid="{00000000-0005-0000-0000-0000D9580000}"/>
    <cellStyle name="Nuovo 18 6" xfId="12479" xr:uid="{00000000-0005-0000-0000-0000DA580000}"/>
    <cellStyle name="Nuovo 18 6 2" xfId="12480" xr:uid="{00000000-0005-0000-0000-0000DB580000}"/>
    <cellStyle name="Nuovo 18 7" xfId="6270" xr:uid="{00000000-0005-0000-0000-0000DC580000}"/>
    <cellStyle name="Nuovo 19" xfId="504" xr:uid="{00000000-0005-0000-0000-0000DD580000}"/>
    <cellStyle name="Nuovo 19 2" xfId="505" xr:uid="{00000000-0005-0000-0000-0000DE580000}"/>
    <cellStyle name="Nuovo 19 2 2" xfId="6286" xr:uid="{00000000-0005-0000-0000-0000DF580000}"/>
    <cellStyle name="Nuovo 19 2 3" xfId="6285" xr:uid="{00000000-0005-0000-0000-0000E0580000}"/>
    <cellStyle name="Nuovo 19 3" xfId="6287" xr:uid="{00000000-0005-0000-0000-0000E1580000}"/>
    <cellStyle name="Nuovo 19 3 2" xfId="6288" xr:uid="{00000000-0005-0000-0000-0000E2580000}"/>
    <cellStyle name="Nuovo 19 3 2 2" xfId="6289" xr:uid="{00000000-0005-0000-0000-0000E3580000}"/>
    <cellStyle name="Nuovo 19 3 2 3" xfId="12481" xr:uid="{00000000-0005-0000-0000-0000E4580000}"/>
    <cellStyle name="Nuovo 19 3 3" xfId="6290" xr:uid="{00000000-0005-0000-0000-0000E5580000}"/>
    <cellStyle name="Nuovo 19 3 3 2" xfId="6291" xr:uid="{00000000-0005-0000-0000-0000E6580000}"/>
    <cellStyle name="Nuovo 19 3 4" xfId="6292" xr:uid="{00000000-0005-0000-0000-0000E7580000}"/>
    <cellStyle name="Nuovo 19 4" xfId="6293" xr:uid="{00000000-0005-0000-0000-0000E8580000}"/>
    <cellStyle name="Nuovo 19 4 2" xfId="6294" xr:uid="{00000000-0005-0000-0000-0000E9580000}"/>
    <cellStyle name="Nuovo 19 4 2 2" xfId="6295" xr:uid="{00000000-0005-0000-0000-0000EA580000}"/>
    <cellStyle name="Nuovo 19 4 3" xfId="6296" xr:uid="{00000000-0005-0000-0000-0000EB580000}"/>
    <cellStyle name="Nuovo 19 5" xfId="6297" xr:uid="{00000000-0005-0000-0000-0000EC580000}"/>
    <cellStyle name="Nuovo 19 6" xfId="12482" xr:uid="{00000000-0005-0000-0000-0000ED580000}"/>
    <cellStyle name="Nuovo 19 6 2" xfId="12483" xr:uid="{00000000-0005-0000-0000-0000EE580000}"/>
    <cellStyle name="Nuovo 19 7" xfId="6284" xr:uid="{00000000-0005-0000-0000-0000EF580000}"/>
    <cellStyle name="Nuovo 2" xfId="506" xr:uid="{00000000-0005-0000-0000-0000F0580000}"/>
    <cellStyle name="Nuovo 2 2" xfId="507" xr:uid="{00000000-0005-0000-0000-0000F1580000}"/>
    <cellStyle name="Nuovo 2 2 2" xfId="6300" xr:uid="{00000000-0005-0000-0000-0000F2580000}"/>
    <cellStyle name="Nuovo 2 2 3" xfId="6299" xr:uid="{00000000-0005-0000-0000-0000F3580000}"/>
    <cellStyle name="Nuovo 2 3" xfId="6301" xr:uid="{00000000-0005-0000-0000-0000F4580000}"/>
    <cellStyle name="Nuovo 2 3 2" xfId="6302" xr:uid="{00000000-0005-0000-0000-0000F5580000}"/>
    <cellStyle name="Nuovo 2 3 2 2" xfId="6303" xr:uid="{00000000-0005-0000-0000-0000F6580000}"/>
    <cellStyle name="Nuovo 2 3 2 3" xfId="12484" xr:uid="{00000000-0005-0000-0000-0000F7580000}"/>
    <cellStyle name="Nuovo 2 3 3" xfId="6304" xr:uid="{00000000-0005-0000-0000-0000F8580000}"/>
    <cellStyle name="Nuovo 2 3 3 2" xfId="6305" xr:uid="{00000000-0005-0000-0000-0000F9580000}"/>
    <cellStyle name="Nuovo 2 3 4" xfId="6306" xr:uid="{00000000-0005-0000-0000-0000FA580000}"/>
    <cellStyle name="Nuovo 2 4" xfId="6307" xr:uid="{00000000-0005-0000-0000-0000FB580000}"/>
    <cellStyle name="Nuovo 2 4 2" xfId="6308" xr:uid="{00000000-0005-0000-0000-0000FC580000}"/>
    <cellStyle name="Nuovo 2 4 2 2" xfId="6309" xr:uid="{00000000-0005-0000-0000-0000FD580000}"/>
    <cellStyle name="Nuovo 2 4 3" xfId="6310" xr:uid="{00000000-0005-0000-0000-0000FE580000}"/>
    <cellStyle name="Nuovo 2 5" xfId="6311" xr:uid="{00000000-0005-0000-0000-0000FF580000}"/>
    <cellStyle name="Nuovo 2 6" xfId="12485" xr:uid="{00000000-0005-0000-0000-000000590000}"/>
    <cellStyle name="Nuovo 2 6 2" xfId="12486" xr:uid="{00000000-0005-0000-0000-000001590000}"/>
    <cellStyle name="Nuovo 2 7" xfId="6298" xr:uid="{00000000-0005-0000-0000-000002590000}"/>
    <cellStyle name="Nuovo 20" xfId="508" xr:uid="{00000000-0005-0000-0000-000003590000}"/>
    <cellStyle name="Nuovo 20 2" xfId="509" xr:uid="{00000000-0005-0000-0000-000004590000}"/>
    <cellStyle name="Nuovo 20 2 2" xfId="6314" xr:uid="{00000000-0005-0000-0000-000005590000}"/>
    <cellStyle name="Nuovo 20 2 3" xfId="6313" xr:uid="{00000000-0005-0000-0000-000006590000}"/>
    <cellStyle name="Nuovo 20 3" xfId="6315" xr:uid="{00000000-0005-0000-0000-000007590000}"/>
    <cellStyle name="Nuovo 20 3 2" xfId="6316" xr:uid="{00000000-0005-0000-0000-000008590000}"/>
    <cellStyle name="Nuovo 20 3 2 2" xfId="6317" xr:uid="{00000000-0005-0000-0000-000009590000}"/>
    <cellStyle name="Nuovo 20 3 2 3" xfId="12487" xr:uid="{00000000-0005-0000-0000-00000A590000}"/>
    <cellStyle name="Nuovo 20 3 3" xfId="6318" xr:uid="{00000000-0005-0000-0000-00000B590000}"/>
    <cellStyle name="Nuovo 20 3 3 2" xfId="6319" xr:uid="{00000000-0005-0000-0000-00000C590000}"/>
    <cellStyle name="Nuovo 20 3 4" xfId="6320" xr:uid="{00000000-0005-0000-0000-00000D590000}"/>
    <cellStyle name="Nuovo 20 4" xfId="6321" xr:uid="{00000000-0005-0000-0000-00000E590000}"/>
    <cellStyle name="Nuovo 20 4 2" xfId="6322" xr:uid="{00000000-0005-0000-0000-00000F590000}"/>
    <cellStyle name="Nuovo 20 4 2 2" xfId="6323" xr:uid="{00000000-0005-0000-0000-000010590000}"/>
    <cellStyle name="Nuovo 20 4 3" xfId="6324" xr:uid="{00000000-0005-0000-0000-000011590000}"/>
    <cellStyle name="Nuovo 20 5" xfId="6325" xr:uid="{00000000-0005-0000-0000-000012590000}"/>
    <cellStyle name="Nuovo 20 6" xfId="12488" xr:uid="{00000000-0005-0000-0000-000013590000}"/>
    <cellStyle name="Nuovo 20 6 2" xfId="12489" xr:uid="{00000000-0005-0000-0000-000014590000}"/>
    <cellStyle name="Nuovo 20 7" xfId="6312" xr:uid="{00000000-0005-0000-0000-000015590000}"/>
    <cellStyle name="Nuovo 21" xfId="510" xr:uid="{00000000-0005-0000-0000-000016590000}"/>
    <cellStyle name="Nuovo 21 2" xfId="511" xr:uid="{00000000-0005-0000-0000-000017590000}"/>
    <cellStyle name="Nuovo 21 2 2" xfId="6328" xr:uid="{00000000-0005-0000-0000-000018590000}"/>
    <cellStyle name="Nuovo 21 2 3" xfId="6327" xr:uid="{00000000-0005-0000-0000-000019590000}"/>
    <cellStyle name="Nuovo 21 3" xfId="6329" xr:uid="{00000000-0005-0000-0000-00001A590000}"/>
    <cellStyle name="Nuovo 21 3 2" xfId="6330" xr:uid="{00000000-0005-0000-0000-00001B590000}"/>
    <cellStyle name="Nuovo 21 3 2 2" xfId="6331" xr:uid="{00000000-0005-0000-0000-00001C590000}"/>
    <cellStyle name="Nuovo 21 3 2 3" xfId="12490" xr:uid="{00000000-0005-0000-0000-00001D590000}"/>
    <cellStyle name="Nuovo 21 3 3" xfId="6332" xr:uid="{00000000-0005-0000-0000-00001E590000}"/>
    <cellStyle name="Nuovo 21 3 3 2" xfId="6333" xr:uid="{00000000-0005-0000-0000-00001F590000}"/>
    <cellStyle name="Nuovo 21 3 4" xfId="6334" xr:uid="{00000000-0005-0000-0000-000020590000}"/>
    <cellStyle name="Nuovo 21 4" xfId="6335" xr:uid="{00000000-0005-0000-0000-000021590000}"/>
    <cellStyle name="Nuovo 21 4 2" xfId="6336" xr:uid="{00000000-0005-0000-0000-000022590000}"/>
    <cellStyle name="Nuovo 21 4 2 2" xfId="6337" xr:uid="{00000000-0005-0000-0000-000023590000}"/>
    <cellStyle name="Nuovo 21 4 3" xfId="6338" xr:uid="{00000000-0005-0000-0000-000024590000}"/>
    <cellStyle name="Nuovo 21 5" xfId="6339" xr:uid="{00000000-0005-0000-0000-000025590000}"/>
    <cellStyle name="Nuovo 21 6" xfId="12491" xr:uid="{00000000-0005-0000-0000-000026590000}"/>
    <cellStyle name="Nuovo 21 6 2" xfId="12492" xr:uid="{00000000-0005-0000-0000-000027590000}"/>
    <cellStyle name="Nuovo 21 7" xfId="6326" xr:uid="{00000000-0005-0000-0000-000028590000}"/>
    <cellStyle name="Nuovo 22" xfId="512" xr:uid="{00000000-0005-0000-0000-000029590000}"/>
    <cellStyle name="Nuovo 22 2" xfId="513" xr:uid="{00000000-0005-0000-0000-00002A590000}"/>
    <cellStyle name="Nuovo 22 2 2" xfId="6342" xr:uid="{00000000-0005-0000-0000-00002B590000}"/>
    <cellStyle name="Nuovo 22 2 3" xfId="6341" xr:uid="{00000000-0005-0000-0000-00002C590000}"/>
    <cellStyle name="Nuovo 22 3" xfId="6343" xr:uid="{00000000-0005-0000-0000-00002D590000}"/>
    <cellStyle name="Nuovo 22 3 2" xfId="6344" xr:uid="{00000000-0005-0000-0000-00002E590000}"/>
    <cellStyle name="Nuovo 22 3 2 2" xfId="6345" xr:uid="{00000000-0005-0000-0000-00002F590000}"/>
    <cellStyle name="Nuovo 22 3 2 3" xfId="12493" xr:uid="{00000000-0005-0000-0000-000030590000}"/>
    <cellStyle name="Nuovo 22 3 3" xfId="6346" xr:uid="{00000000-0005-0000-0000-000031590000}"/>
    <cellStyle name="Nuovo 22 3 3 2" xfId="6347" xr:uid="{00000000-0005-0000-0000-000032590000}"/>
    <cellStyle name="Nuovo 22 3 4" xfId="6348" xr:uid="{00000000-0005-0000-0000-000033590000}"/>
    <cellStyle name="Nuovo 22 4" xfId="6349" xr:uid="{00000000-0005-0000-0000-000034590000}"/>
    <cellStyle name="Nuovo 22 4 2" xfId="6350" xr:uid="{00000000-0005-0000-0000-000035590000}"/>
    <cellStyle name="Nuovo 22 4 2 2" xfId="6351" xr:uid="{00000000-0005-0000-0000-000036590000}"/>
    <cellStyle name="Nuovo 22 4 3" xfId="6352" xr:uid="{00000000-0005-0000-0000-000037590000}"/>
    <cellStyle name="Nuovo 22 5" xfId="6353" xr:uid="{00000000-0005-0000-0000-000038590000}"/>
    <cellStyle name="Nuovo 22 6" xfId="12494" xr:uid="{00000000-0005-0000-0000-000039590000}"/>
    <cellStyle name="Nuovo 22 6 2" xfId="12495" xr:uid="{00000000-0005-0000-0000-00003A590000}"/>
    <cellStyle name="Nuovo 22 7" xfId="6340" xr:uid="{00000000-0005-0000-0000-00003B590000}"/>
    <cellStyle name="Nuovo 23" xfId="514" xr:uid="{00000000-0005-0000-0000-00003C590000}"/>
    <cellStyle name="Nuovo 23 2" xfId="515" xr:uid="{00000000-0005-0000-0000-00003D590000}"/>
    <cellStyle name="Nuovo 23 2 2" xfId="6356" xr:uid="{00000000-0005-0000-0000-00003E590000}"/>
    <cellStyle name="Nuovo 23 2 3" xfId="6355" xr:uid="{00000000-0005-0000-0000-00003F590000}"/>
    <cellStyle name="Nuovo 23 3" xfId="6357" xr:uid="{00000000-0005-0000-0000-000040590000}"/>
    <cellStyle name="Nuovo 23 3 2" xfId="6358" xr:uid="{00000000-0005-0000-0000-000041590000}"/>
    <cellStyle name="Nuovo 23 3 2 2" xfId="6359" xr:uid="{00000000-0005-0000-0000-000042590000}"/>
    <cellStyle name="Nuovo 23 3 2 3" xfId="12496" xr:uid="{00000000-0005-0000-0000-000043590000}"/>
    <cellStyle name="Nuovo 23 3 3" xfId="6360" xr:uid="{00000000-0005-0000-0000-000044590000}"/>
    <cellStyle name="Nuovo 23 3 3 2" xfId="6361" xr:uid="{00000000-0005-0000-0000-000045590000}"/>
    <cellStyle name="Nuovo 23 3 4" xfId="6362" xr:uid="{00000000-0005-0000-0000-000046590000}"/>
    <cellStyle name="Nuovo 23 4" xfId="6363" xr:uid="{00000000-0005-0000-0000-000047590000}"/>
    <cellStyle name="Nuovo 23 4 2" xfId="6364" xr:uid="{00000000-0005-0000-0000-000048590000}"/>
    <cellStyle name="Nuovo 23 4 2 2" xfId="6365" xr:uid="{00000000-0005-0000-0000-000049590000}"/>
    <cellStyle name="Nuovo 23 4 3" xfId="6366" xr:uid="{00000000-0005-0000-0000-00004A590000}"/>
    <cellStyle name="Nuovo 23 5" xfId="6367" xr:uid="{00000000-0005-0000-0000-00004B590000}"/>
    <cellStyle name="Nuovo 23 6" xfId="12497" xr:uid="{00000000-0005-0000-0000-00004C590000}"/>
    <cellStyle name="Nuovo 23 6 2" xfId="12498" xr:uid="{00000000-0005-0000-0000-00004D590000}"/>
    <cellStyle name="Nuovo 23 7" xfId="6354" xr:uid="{00000000-0005-0000-0000-00004E590000}"/>
    <cellStyle name="Nuovo 24" xfId="516" xr:uid="{00000000-0005-0000-0000-00004F590000}"/>
    <cellStyle name="Nuovo 24 2" xfId="517" xr:uid="{00000000-0005-0000-0000-000050590000}"/>
    <cellStyle name="Nuovo 24 2 2" xfId="6370" xr:uid="{00000000-0005-0000-0000-000051590000}"/>
    <cellStyle name="Nuovo 24 2 3" xfId="6369" xr:uid="{00000000-0005-0000-0000-000052590000}"/>
    <cellStyle name="Nuovo 24 3" xfId="6371" xr:uid="{00000000-0005-0000-0000-000053590000}"/>
    <cellStyle name="Nuovo 24 3 2" xfId="6372" xr:uid="{00000000-0005-0000-0000-000054590000}"/>
    <cellStyle name="Nuovo 24 3 2 2" xfId="6373" xr:uid="{00000000-0005-0000-0000-000055590000}"/>
    <cellStyle name="Nuovo 24 3 2 3" xfId="12499" xr:uid="{00000000-0005-0000-0000-000056590000}"/>
    <cellStyle name="Nuovo 24 3 3" xfId="6374" xr:uid="{00000000-0005-0000-0000-000057590000}"/>
    <cellStyle name="Nuovo 24 3 3 2" xfId="6375" xr:uid="{00000000-0005-0000-0000-000058590000}"/>
    <cellStyle name="Nuovo 24 3 4" xfId="6376" xr:uid="{00000000-0005-0000-0000-000059590000}"/>
    <cellStyle name="Nuovo 24 4" xfId="6377" xr:uid="{00000000-0005-0000-0000-00005A590000}"/>
    <cellStyle name="Nuovo 24 4 2" xfId="6378" xr:uid="{00000000-0005-0000-0000-00005B590000}"/>
    <cellStyle name="Nuovo 24 4 2 2" xfId="6379" xr:uid="{00000000-0005-0000-0000-00005C590000}"/>
    <cellStyle name="Nuovo 24 4 3" xfId="6380" xr:uid="{00000000-0005-0000-0000-00005D590000}"/>
    <cellStyle name="Nuovo 24 5" xfId="6381" xr:uid="{00000000-0005-0000-0000-00005E590000}"/>
    <cellStyle name="Nuovo 24 6" xfId="12500" xr:uid="{00000000-0005-0000-0000-00005F590000}"/>
    <cellStyle name="Nuovo 24 6 2" xfId="12501" xr:uid="{00000000-0005-0000-0000-000060590000}"/>
    <cellStyle name="Nuovo 24 7" xfId="6368" xr:uid="{00000000-0005-0000-0000-000061590000}"/>
    <cellStyle name="Nuovo 25" xfId="518" xr:uid="{00000000-0005-0000-0000-000062590000}"/>
    <cellStyle name="Nuovo 25 2" xfId="519" xr:uid="{00000000-0005-0000-0000-000063590000}"/>
    <cellStyle name="Nuovo 25 2 2" xfId="6384" xr:uid="{00000000-0005-0000-0000-000064590000}"/>
    <cellStyle name="Nuovo 25 2 3" xfId="6383" xr:uid="{00000000-0005-0000-0000-000065590000}"/>
    <cellStyle name="Nuovo 25 3" xfId="6385" xr:uid="{00000000-0005-0000-0000-000066590000}"/>
    <cellStyle name="Nuovo 25 3 2" xfId="6386" xr:uid="{00000000-0005-0000-0000-000067590000}"/>
    <cellStyle name="Nuovo 25 3 2 2" xfId="6387" xr:uid="{00000000-0005-0000-0000-000068590000}"/>
    <cellStyle name="Nuovo 25 3 2 3" xfId="12502" xr:uid="{00000000-0005-0000-0000-000069590000}"/>
    <cellStyle name="Nuovo 25 3 3" xfId="6388" xr:uid="{00000000-0005-0000-0000-00006A590000}"/>
    <cellStyle name="Nuovo 25 3 3 2" xfId="6389" xr:uid="{00000000-0005-0000-0000-00006B590000}"/>
    <cellStyle name="Nuovo 25 3 4" xfId="6390" xr:uid="{00000000-0005-0000-0000-00006C590000}"/>
    <cellStyle name="Nuovo 25 4" xfId="6391" xr:uid="{00000000-0005-0000-0000-00006D590000}"/>
    <cellStyle name="Nuovo 25 4 2" xfId="6392" xr:uid="{00000000-0005-0000-0000-00006E590000}"/>
    <cellStyle name="Nuovo 25 4 2 2" xfId="6393" xr:uid="{00000000-0005-0000-0000-00006F590000}"/>
    <cellStyle name="Nuovo 25 4 3" xfId="6394" xr:uid="{00000000-0005-0000-0000-000070590000}"/>
    <cellStyle name="Nuovo 25 5" xfId="6395" xr:uid="{00000000-0005-0000-0000-000071590000}"/>
    <cellStyle name="Nuovo 25 6" xfId="12503" xr:uid="{00000000-0005-0000-0000-000072590000}"/>
    <cellStyle name="Nuovo 25 6 2" xfId="12504" xr:uid="{00000000-0005-0000-0000-000073590000}"/>
    <cellStyle name="Nuovo 25 7" xfId="6382" xr:uid="{00000000-0005-0000-0000-000074590000}"/>
    <cellStyle name="Nuovo 26" xfId="520" xr:uid="{00000000-0005-0000-0000-000075590000}"/>
    <cellStyle name="Nuovo 26 2" xfId="521" xr:uid="{00000000-0005-0000-0000-000076590000}"/>
    <cellStyle name="Nuovo 26 2 2" xfId="6398" xr:uid="{00000000-0005-0000-0000-000077590000}"/>
    <cellStyle name="Nuovo 26 2 3" xfId="6397" xr:uid="{00000000-0005-0000-0000-000078590000}"/>
    <cellStyle name="Nuovo 26 3" xfId="6399" xr:uid="{00000000-0005-0000-0000-000079590000}"/>
    <cellStyle name="Nuovo 26 3 2" xfId="6400" xr:uid="{00000000-0005-0000-0000-00007A590000}"/>
    <cellStyle name="Nuovo 26 3 2 2" xfId="6401" xr:uid="{00000000-0005-0000-0000-00007B590000}"/>
    <cellStyle name="Nuovo 26 3 2 3" xfId="6402" xr:uid="{00000000-0005-0000-0000-00007C590000}"/>
    <cellStyle name="Nuovo 26 3 3" xfId="6403" xr:uid="{00000000-0005-0000-0000-00007D590000}"/>
    <cellStyle name="Nuovo 26 3 3 2" xfId="6404" xr:uid="{00000000-0005-0000-0000-00007E590000}"/>
    <cellStyle name="Nuovo 26 3 3 3" xfId="6405" xr:uid="{00000000-0005-0000-0000-00007F590000}"/>
    <cellStyle name="Nuovo 26 3 4" xfId="6406" xr:uid="{00000000-0005-0000-0000-000080590000}"/>
    <cellStyle name="Nuovo 26 4" xfId="6407" xr:uid="{00000000-0005-0000-0000-000081590000}"/>
    <cellStyle name="Nuovo 26 4 2" xfId="6408" xr:uid="{00000000-0005-0000-0000-000082590000}"/>
    <cellStyle name="Nuovo 26 4 2 2" xfId="6409" xr:uid="{00000000-0005-0000-0000-000083590000}"/>
    <cellStyle name="Nuovo 26 4 2 3" xfId="6410" xr:uid="{00000000-0005-0000-0000-000084590000}"/>
    <cellStyle name="Nuovo 26 4 3" xfId="6411" xr:uid="{00000000-0005-0000-0000-000085590000}"/>
    <cellStyle name="Nuovo 26 4 4" xfId="6412" xr:uid="{00000000-0005-0000-0000-000086590000}"/>
    <cellStyle name="Nuovo 26 4 5" xfId="6413" xr:uid="{00000000-0005-0000-0000-000087590000}"/>
    <cellStyle name="Nuovo 26 5" xfId="6414" xr:uid="{00000000-0005-0000-0000-000088590000}"/>
    <cellStyle name="Nuovo 26 5 2" xfId="6415" xr:uid="{00000000-0005-0000-0000-000089590000}"/>
    <cellStyle name="Nuovo 26 5 3" xfId="6416" xr:uid="{00000000-0005-0000-0000-00008A590000}"/>
    <cellStyle name="Nuovo 26 6" xfId="12505" xr:uid="{00000000-0005-0000-0000-00008B590000}"/>
    <cellStyle name="Nuovo 26 6 2" xfId="12506" xr:uid="{00000000-0005-0000-0000-00008C590000}"/>
    <cellStyle name="Nuovo 26 7" xfId="6396" xr:uid="{00000000-0005-0000-0000-00008D590000}"/>
    <cellStyle name="Nuovo 27" xfId="522" xr:uid="{00000000-0005-0000-0000-00008E590000}"/>
    <cellStyle name="Nuovo 27 2" xfId="523" xr:uid="{00000000-0005-0000-0000-00008F590000}"/>
    <cellStyle name="Nuovo 27 2 2" xfId="6419" xr:uid="{00000000-0005-0000-0000-000090590000}"/>
    <cellStyle name="Nuovo 27 2 3" xfId="6420" xr:uid="{00000000-0005-0000-0000-000091590000}"/>
    <cellStyle name="Nuovo 27 2 4" xfId="6421" xr:uid="{00000000-0005-0000-0000-000092590000}"/>
    <cellStyle name="Nuovo 27 2 5" xfId="6418" xr:uid="{00000000-0005-0000-0000-000093590000}"/>
    <cellStyle name="Nuovo 27 3" xfId="6422" xr:uid="{00000000-0005-0000-0000-000094590000}"/>
    <cellStyle name="Nuovo 27 3 2" xfId="6423" xr:uid="{00000000-0005-0000-0000-000095590000}"/>
    <cellStyle name="Nuovo 27 3 2 2" xfId="6424" xr:uid="{00000000-0005-0000-0000-000096590000}"/>
    <cellStyle name="Nuovo 27 3 2 3" xfId="6425" xr:uid="{00000000-0005-0000-0000-000097590000}"/>
    <cellStyle name="Nuovo 27 3 3" xfId="6426" xr:uid="{00000000-0005-0000-0000-000098590000}"/>
    <cellStyle name="Nuovo 27 3 3 2" xfId="6427" xr:uid="{00000000-0005-0000-0000-000099590000}"/>
    <cellStyle name="Nuovo 27 3 3 3" xfId="6428" xr:uid="{00000000-0005-0000-0000-00009A590000}"/>
    <cellStyle name="Nuovo 27 3 4" xfId="6429" xr:uid="{00000000-0005-0000-0000-00009B590000}"/>
    <cellStyle name="Nuovo 27 3 5" xfId="6430" xr:uid="{00000000-0005-0000-0000-00009C590000}"/>
    <cellStyle name="Nuovo 27 3 6" xfId="6431" xr:uid="{00000000-0005-0000-0000-00009D590000}"/>
    <cellStyle name="Nuovo 27 4" xfId="6432" xr:uid="{00000000-0005-0000-0000-00009E590000}"/>
    <cellStyle name="Nuovo 27 4 2" xfId="6433" xr:uid="{00000000-0005-0000-0000-00009F590000}"/>
    <cellStyle name="Nuovo 27 4 2 2" xfId="6434" xr:uid="{00000000-0005-0000-0000-0000A0590000}"/>
    <cellStyle name="Nuovo 27 4 2 3" xfId="6435" xr:uid="{00000000-0005-0000-0000-0000A1590000}"/>
    <cellStyle name="Nuovo 27 4 3" xfId="6436" xr:uid="{00000000-0005-0000-0000-0000A2590000}"/>
    <cellStyle name="Nuovo 27 4 4" xfId="6437" xr:uid="{00000000-0005-0000-0000-0000A3590000}"/>
    <cellStyle name="Nuovo 27 4 5" xfId="6438" xr:uid="{00000000-0005-0000-0000-0000A4590000}"/>
    <cellStyle name="Nuovo 27 5" xfId="6439" xr:uid="{00000000-0005-0000-0000-0000A5590000}"/>
    <cellStyle name="Nuovo 27 5 2" xfId="6440" xr:uid="{00000000-0005-0000-0000-0000A6590000}"/>
    <cellStyle name="Nuovo 27 5 3" xfId="6441" xr:uid="{00000000-0005-0000-0000-0000A7590000}"/>
    <cellStyle name="Nuovo 27 6" xfId="6442" xr:uid="{00000000-0005-0000-0000-0000A8590000}"/>
    <cellStyle name="Nuovo 27 6 2" xfId="12507" xr:uid="{00000000-0005-0000-0000-0000A9590000}"/>
    <cellStyle name="Nuovo 27 7" xfId="6417" xr:uid="{00000000-0005-0000-0000-0000AA590000}"/>
    <cellStyle name="Nuovo 28" xfId="524" xr:uid="{00000000-0005-0000-0000-0000AB590000}"/>
    <cellStyle name="Nuovo 28 2" xfId="525" xr:uid="{00000000-0005-0000-0000-0000AC590000}"/>
    <cellStyle name="Nuovo 28 2 2" xfId="6445" xr:uid="{00000000-0005-0000-0000-0000AD590000}"/>
    <cellStyle name="Nuovo 28 2 3" xfId="6446" xr:uid="{00000000-0005-0000-0000-0000AE590000}"/>
    <cellStyle name="Nuovo 28 2 4" xfId="6447" xr:uid="{00000000-0005-0000-0000-0000AF590000}"/>
    <cellStyle name="Nuovo 28 2 5" xfId="6444" xr:uid="{00000000-0005-0000-0000-0000B0590000}"/>
    <cellStyle name="Nuovo 28 3" xfId="6448" xr:uid="{00000000-0005-0000-0000-0000B1590000}"/>
    <cellStyle name="Nuovo 28 3 2" xfId="6449" xr:uid="{00000000-0005-0000-0000-0000B2590000}"/>
    <cellStyle name="Nuovo 28 3 2 2" xfId="6450" xr:uid="{00000000-0005-0000-0000-0000B3590000}"/>
    <cellStyle name="Nuovo 28 3 2 3" xfId="6451" xr:uid="{00000000-0005-0000-0000-0000B4590000}"/>
    <cellStyle name="Nuovo 28 3 3" xfId="6452" xr:uid="{00000000-0005-0000-0000-0000B5590000}"/>
    <cellStyle name="Nuovo 28 3 3 2" xfId="6453" xr:uid="{00000000-0005-0000-0000-0000B6590000}"/>
    <cellStyle name="Nuovo 28 3 3 3" xfId="6454" xr:uid="{00000000-0005-0000-0000-0000B7590000}"/>
    <cellStyle name="Nuovo 28 3 4" xfId="6455" xr:uid="{00000000-0005-0000-0000-0000B8590000}"/>
    <cellStyle name="Nuovo 28 3 5" xfId="6456" xr:uid="{00000000-0005-0000-0000-0000B9590000}"/>
    <cellStyle name="Nuovo 28 3 6" xfId="6457" xr:uid="{00000000-0005-0000-0000-0000BA590000}"/>
    <cellStyle name="Nuovo 28 4" xfId="6458" xr:uid="{00000000-0005-0000-0000-0000BB590000}"/>
    <cellStyle name="Nuovo 28 4 2" xfId="6459" xr:uid="{00000000-0005-0000-0000-0000BC590000}"/>
    <cellStyle name="Nuovo 28 4 2 2" xfId="6460" xr:uid="{00000000-0005-0000-0000-0000BD590000}"/>
    <cellStyle name="Nuovo 28 4 2 3" xfId="6461" xr:uid="{00000000-0005-0000-0000-0000BE590000}"/>
    <cellStyle name="Nuovo 28 4 3" xfId="6462" xr:uid="{00000000-0005-0000-0000-0000BF590000}"/>
    <cellStyle name="Nuovo 28 4 4" xfId="6463" xr:uid="{00000000-0005-0000-0000-0000C0590000}"/>
    <cellStyle name="Nuovo 28 4 5" xfId="6464" xr:uid="{00000000-0005-0000-0000-0000C1590000}"/>
    <cellStyle name="Nuovo 28 5" xfId="6465" xr:uid="{00000000-0005-0000-0000-0000C2590000}"/>
    <cellStyle name="Nuovo 28 5 2" xfId="6466" xr:uid="{00000000-0005-0000-0000-0000C3590000}"/>
    <cellStyle name="Nuovo 28 5 3" xfId="6467" xr:uid="{00000000-0005-0000-0000-0000C4590000}"/>
    <cellStyle name="Nuovo 28 6" xfId="6468" xr:uid="{00000000-0005-0000-0000-0000C5590000}"/>
    <cellStyle name="Nuovo 28 6 2" xfId="12508" xr:uid="{00000000-0005-0000-0000-0000C6590000}"/>
    <cellStyle name="Nuovo 28 7" xfId="6443" xr:uid="{00000000-0005-0000-0000-0000C7590000}"/>
    <cellStyle name="Nuovo 29" xfId="526" xr:uid="{00000000-0005-0000-0000-0000C8590000}"/>
    <cellStyle name="Nuovo 29 2" xfId="527" xr:uid="{00000000-0005-0000-0000-0000C9590000}"/>
    <cellStyle name="Nuovo 29 2 2" xfId="6471" xr:uid="{00000000-0005-0000-0000-0000CA590000}"/>
    <cellStyle name="Nuovo 29 2 3" xfId="6472" xr:uid="{00000000-0005-0000-0000-0000CB590000}"/>
    <cellStyle name="Nuovo 29 2 4" xfId="6473" xr:uid="{00000000-0005-0000-0000-0000CC590000}"/>
    <cellStyle name="Nuovo 29 2 5" xfId="6470" xr:uid="{00000000-0005-0000-0000-0000CD590000}"/>
    <cellStyle name="Nuovo 29 3" xfId="6474" xr:uid="{00000000-0005-0000-0000-0000CE590000}"/>
    <cellStyle name="Nuovo 29 3 2" xfId="6475" xr:uid="{00000000-0005-0000-0000-0000CF590000}"/>
    <cellStyle name="Nuovo 29 3 2 2" xfId="6476" xr:uid="{00000000-0005-0000-0000-0000D0590000}"/>
    <cellStyle name="Nuovo 29 3 2 3" xfId="6477" xr:uid="{00000000-0005-0000-0000-0000D1590000}"/>
    <cellStyle name="Nuovo 29 3 3" xfId="6478" xr:uid="{00000000-0005-0000-0000-0000D2590000}"/>
    <cellStyle name="Nuovo 29 3 3 2" xfId="6479" xr:uid="{00000000-0005-0000-0000-0000D3590000}"/>
    <cellStyle name="Nuovo 29 3 3 3" xfId="6480" xr:uid="{00000000-0005-0000-0000-0000D4590000}"/>
    <cellStyle name="Nuovo 29 3 4" xfId="6481" xr:uid="{00000000-0005-0000-0000-0000D5590000}"/>
    <cellStyle name="Nuovo 29 3 5" xfId="6482" xr:uid="{00000000-0005-0000-0000-0000D6590000}"/>
    <cellStyle name="Nuovo 29 3 6" xfId="6483" xr:uid="{00000000-0005-0000-0000-0000D7590000}"/>
    <cellStyle name="Nuovo 29 4" xfId="6484" xr:uid="{00000000-0005-0000-0000-0000D8590000}"/>
    <cellStyle name="Nuovo 29 4 2" xfId="6485" xr:uid="{00000000-0005-0000-0000-0000D9590000}"/>
    <cellStyle name="Nuovo 29 4 2 2" xfId="6486" xr:uid="{00000000-0005-0000-0000-0000DA590000}"/>
    <cellStyle name="Nuovo 29 4 2 3" xfId="6487" xr:uid="{00000000-0005-0000-0000-0000DB590000}"/>
    <cellStyle name="Nuovo 29 4 3" xfId="6488" xr:uid="{00000000-0005-0000-0000-0000DC590000}"/>
    <cellStyle name="Nuovo 29 4 4" xfId="6489" xr:uid="{00000000-0005-0000-0000-0000DD590000}"/>
    <cellStyle name="Nuovo 29 4 5" xfId="6490" xr:uid="{00000000-0005-0000-0000-0000DE590000}"/>
    <cellStyle name="Nuovo 29 5" xfId="6491" xr:uid="{00000000-0005-0000-0000-0000DF590000}"/>
    <cellStyle name="Nuovo 29 5 2" xfId="6492" xr:uid="{00000000-0005-0000-0000-0000E0590000}"/>
    <cellStyle name="Nuovo 29 5 3" xfId="6493" xr:uid="{00000000-0005-0000-0000-0000E1590000}"/>
    <cellStyle name="Nuovo 29 6" xfId="6494" xr:uid="{00000000-0005-0000-0000-0000E2590000}"/>
    <cellStyle name="Nuovo 29 6 2" xfId="12509" xr:uid="{00000000-0005-0000-0000-0000E3590000}"/>
    <cellStyle name="Nuovo 29 7" xfId="6469" xr:uid="{00000000-0005-0000-0000-0000E4590000}"/>
    <cellStyle name="Nuovo 3" xfId="528" xr:uid="{00000000-0005-0000-0000-0000E5590000}"/>
    <cellStyle name="Nuovo 3 2" xfId="529" xr:uid="{00000000-0005-0000-0000-0000E6590000}"/>
    <cellStyle name="Nuovo 3 2 2" xfId="6497" xr:uid="{00000000-0005-0000-0000-0000E7590000}"/>
    <cellStyle name="Nuovo 3 2 3" xfId="6498" xr:uid="{00000000-0005-0000-0000-0000E8590000}"/>
    <cellStyle name="Nuovo 3 2 4" xfId="6499" xr:uid="{00000000-0005-0000-0000-0000E9590000}"/>
    <cellStyle name="Nuovo 3 2 5" xfId="6496" xr:uid="{00000000-0005-0000-0000-0000EA590000}"/>
    <cellStyle name="Nuovo 3 3" xfId="6500" xr:uid="{00000000-0005-0000-0000-0000EB590000}"/>
    <cellStyle name="Nuovo 3 3 2" xfId="6501" xr:uid="{00000000-0005-0000-0000-0000EC590000}"/>
    <cellStyle name="Nuovo 3 3 2 2" xfId="6502" xr:uid="{00000000-0005-0000-0000-0000ED590000}"/>
    <cellStyle name="Nuovo 3 3 2 3" xfId="6503" xr:uid="{00000000-0005-0000-0000-0000EE590000}"/>
    <cellStyle name="Nuovo 3 3 3" xfId="6504" xr:uid="{00000000-0005-0000-0000-0000EF590000}"/>
    <cellStyle name="Nuovo 3 3 3 2" xfId="6505" xr:uid="{00000000-0005-0000-0000-0000F0590000}"/>
    <cellStyle name="Nuovo 3 3 3 3" xfId="6506" xr:uid="{00000000-0005-0000-0000-0000F1590000}"/>
    <cellStyle name="Nuovo 3 3 4" xfId="6507" xr:uid="{00000000-0005-0000-0000-0000F2590000}"/>
    <cellStyle name="Nuovo 3 3 5" xfId="6508" xr:uid="{00000000-0005-0000-0000-0000F3590000}"/>
    <cellStyle name="Nuovo 3 3 6" xfId="6509" xr:uid="{00000000-0005-0000-0000-0000F4590000}"/>
    <cellStyle name="Nuovo 3 4" xfId="6510" xr:uid="{00000000-0005-0000-0000-0000F5590000}"/>
    <cellStyle name="Nuovo 3 4 2" xfId="6511" xr:uid="{00000000-0005-0000-0000-0000F6590000}"/>
    <cellStyle name="Nuovo 3 4 2 2" xfId="6512" xr:uid="{00000000-0005-0000-0000-0000F7590000}"/>
    <cellStyle name="Nuovo 3 4 2 3" xfId="6513" xr:uid="{00000000-0005-0000-0000-0000F8590000}"/>
    <cellStyle name="Nuovo 3 4 3" xfId="6514" xr:uid="{00000000-0005-0000-0000-0000F9590000}"/>
    <cellStyle name="Nuovo 3 4 4" xfId="6515" xr:uid="{00000000-0005-0000-0000-0000FA590000}"/>
    <cellStyle name="Nuovo 3 4 5" xfId="6516" xr:uid="{00000000-0005-0000-0000-0000FB590000}"/>
    <cellStyle name="Nuovo 3 5" xfId="6517" xr:uid="{00000000-0005-0000-0000-0000FC590000}"/>
    <cellStyle name="Nuovo 3 5 2" xfId="6518" xr:uid="{00000000-0005-0000-0000-0000FD590000}"/>
    <cellStyle name="Nuovo 3 5 3" xfId="6519" xr:uid="{00000000-0005-0000-0000-0000FE590000}"/>
    <cellStyle name="Nuovo 3 6" xfId="6520" xr:uid="{00000000-0005-0000-0000-0000FF590000}"/>
    <cellStyle name="Nuovo 3 6 2" xfId="12510" xr:uid="{00000000-0005-0000-0000-0000005A0000}"/>
    <cellStyle name="Nuovo 3 7" xfId="6495" xr:uid="{00000000-0005-0000-0000-0000015A0000}"/>
    <cellStyle name="Nuovo 30" xfId="530" xr:uid="{00000000-0005-0000-0000-0000025A0000}"/>
    <cellStyle name="Nuovo 30 2" xfId="531" xr:uid="{00000000-0005-0000-0000-0000035A0000}"/>
    <cellStyle name="Nuovo 30 2 2" xfId="6523" xr:uid="{00000000-0005-0000-0000-0000045A0000}"/>
    <cellStyle name="Nuovo 30 2 3" xfId="6524" xr:uid="{00000000-0005-0000-0000-0000055A0000}"/>
    <cellStyle name="Nuovo 30 2 4" xfId="6525" xr:uid="{00000000-0005-0000-0000-0000065A0000}"/>
    <cellStyle name="Nuovo 30 2 5" xfId="6522" xr:uid="{00000000-0005-0000-0000-0000075A0000}"/>
    <cellStyle name="Nuovo 30 3" xfId="6526" xr:uid="{00000000-0005-0000-0000-0000085A0000}"/>
    <cellStyle name="Nuovo 30 3 2" xfId="6527" xr:uid="{00000000-0005-0000-0000-0000095A0000}"/>
    <cellStyle name="Nuovo 30 3 2 2" xfId="6528" xr:uid="{00000000-0005-0000-0000-00000A5A0000}"/>
    <cellStyle name="Nuovo 30 3 2 3" xfId="6529" xr:uid="{00000000-0005-0000-0000-00000B5A0000}"/>
    <cellStyle name="Nuovo 30 3 3" xfId="6530" xr:uid="{00000000-0005-0000-0000-00000C5A0000}"/>
    <cellStyle name="Nuovo 30 3 3 2" xfId="6531" xr:uid="{00000000-0005-0000-0000-00000D5A0000}"/>
    <cellStyle name="Nuovo 30 3 3 3" xfId="6532" xr:uid="{00000000-0005-0000-0000-00000E5A0000}"/>
    <cellStyle name="Nuovo 30 3 4" xfId="6533" xr:uid="{00000000-0005-0000-0000-00000F5A0000}"/>
    <cellStyle name="Nuovo 30 3 5" xfId="6534" xr:uid="{00000000-0005-0000-0000-0000105A0000}"/>
    <cellStyle name="Nuovo 30 3 6" xfId="6535" xr:uid="{00000000-0005-0000-0000-0000115A0000}"/>
    <cellStyle name="Nuovo 30 4" xfId="6536" xr:uid="{00000000-0005-0000-0000-0000125A0000}"/>
    <cellStyle name="Nuovo 30 4 2" xfId="6537" xr:uid="{00000000-0005-0000-0000-0000135A0000}"/>
    <cellStyle name="Nuovo 30 4 2 2" xfId="6538" xr:uid="{00000000-0005-0000-0000-0000145A0000}"/>
    <cellStyle name="Nuovo 30 4 2 3" xfId="6539" xr:uid="{00000000-0005-0000-0000-0000155A0000}"/>
    <cellStyle name="Nuovo 30 4 3" xfId="6540" xr:uid="{00000000-0005-0000-0000-0000165A0000}"/>
    <cellStyle name="Nuovo 30 4 4" xfId="6541" xr:uid="{00000000-0005-0000-0000-0000175A0000}"/>
    <cellStyle name="Nuovo 30 4 5" xfId="6542" xr:uid="{00000000-0005-0000-0000-0000185A0000}"/>
    <cellStyle name="Nuovo 30 5" xfId="6543" xr:uid="{00000000-0005-0000-0000-0000195A0000}"/>
    <cellStyle name="Nuovo 30 5 2" xfId="6544" xr:uid="{00000000-0005-0000-0000-00001A5A0000}"/>
    <cellStyle name="Nuovo 30 5 3" xfId="6545" xr:uid="{00000000-0005-0000-0000-00001B5A0000}"/>
    <cellStyle name="Nuovo 30 6" xfId="6546" xr:uid="{00000000-0005-0000-0000-00001C5A0000}"/>
    <cellStyle name="Nuovo 30 6 2" xfId="12511" xr:uid="{00000000-0005-0000-0000-00001D5A0000}"/>
    <cellStyle name="Nuovo 30 7" xfId="6521" xr:uid="{00000000-0005-0000-0000-00001E5A0000}"/>
    <cellStyle name="Nuovo 31" xfId="532" xr:uid="{00000000-0005-0000-0000-00001F5A0000}"/>
    <cellStyle name="Nuovo 31 2" xfId="533" xr:uid="{00000000-0005-0000-0000-0000205A0000}"/>
    <cellStyle name="Nuovo 31 2 2" xfId="6549" xr:uid="{00000000-0005-0000-0000-0000215A0000}"/>
    <cellStyle name="Nuovo 31 2 3" xfId="6550" xr:uid="{00000000-0005-0000-0000-0000225A0000}"/>
    <cellStyle name="Nuovo 31 2 4" xfId="6551" xr:uid="{00000000-0005-0000-0000-0000235A0000}"/>
    <cellStyle name="Nuovo 31 2 5" xfId="6548" xr:uid="{00000000-0005-0000-0000-0000245A0000}"/>
    <cellStyle name="Nuovo 31 3" xfId="6552" xr:uid="{00000000-0005-0000-0000-0000255A0000}"/>
    <cellStyle name="Nuovo 31 3 2" xfId="6553" xr:uid="{00000000-0005-0000-0000-0000265A0000}"/>
    <cellStyle name="Nuovo 31 3 2 2" xfId="6554" xr:uid="{00000000-0005-0000-0000-0000275A0000}"/>
    <cellStyle name="Nuovo 31 3 2 3" xfId="6555" xr:uid="{00000000-0005-0000-0000-0000285A0000}"/>
    <cellStyle name="Nuovo 31 3 3" xfId="6556" xr:uid="{00000000-0005-0000-0000-0000295A0000}"/>
    <cellStyle name="Nuovo 31 3 3 2" xfId="6557" xr:uid="{00000000-0005-0000-0000-00002A5A0000}"/>
    <cellStyle name="Nuovo 31 3 3 3" xfId="6558" xr:uid="{00000000-0005-0000-0000-00002B5A0000}"/>
    <cellStyle name="Nuovo 31 3 4" xfId="6559" xr:uid="{00000000-0005-0000-0000-00002C5A0000}"/>
    <cellStyle name="Nuovo 31 3 5" xfId="6560" xr:uid="{00000000-0005-0000-0000-00002D5A0000}"/>
    <cellStyle name="Nuovo 31 3 6" xfId="6561" xr:uid="{00000000-0005-0000-0000-00002E5A0000}"/>
    <cellStyle name="Nuovo 31 4" xfId="6562" xr:uid="{00000000-0005-0000-0000-00002F5A0000}"/>
    <cellStyle name="Nuovo 31 4 2" xfId="6563" xr:uid="{00000000-0005-0000-0000-0000305A0000}"/>
    <cellStyle name="Nuovo 31 4 2 2" xfId="6564" xr:uid="{00000000-0005-0000-0000-0000315A0000}"/>
    <cellStyle name="Nuovo 31 4 2 3" xfId="6565" xr:uid="{00000000-0005-0000-0000-0000325A0000}"/>
    <cellStyle name="Nuovo 31 4 3" xfId="6566" xr:uid="{00000000-0005-0000-0000-0000335A0000}"/>
    <cellStyle name="Nuovo 31 4 4" xfId="6567" xr:uid="{00000000-0005-0000-0000-0000345A0000}"/>
    <cellStyle name="Nuovo 31 4 5" xfId="6568" xr:uid="{00000000-0005-0000-0000-0000355A0000}"/>
    <cellStyle name="Nuovo 31 5" xfId="6569" xr:uid="{00000000-0005-0000-0000-0000365A0000}"/>
    <cellStyle name="Nuovo 31 5 2" xfId="6570" xr:uid="{00000000-0005-0000-0000-0000375A0000}"/>
    <cellStyle name="Nuovo 31 5 3" xfId="6571" xr:uid="{00000000-0005-0000-0000-0000385A0000}"/>
    <cellStyle name="Nuovo 31 6" xfId="6572" xr:uid="{00000000-0005-0000-0000-0000395A0000}"/>
    <cellStyle name="Nuovo 31 6 2" xfId="12512" xr:uid="{00000000-0005-0000-0000-00003A5A0000}"/>
    <cellStyle name="Nuovo 31 7" xfId="6547" xr:uid="{00000000-0005-0000-0000-00003B5A0000}"/>
    <cellStyle name="Nuovo 32" xfId="534" xr:uid="{00000000-0005-0000-0000-00003C5A0000}"/>
    <cellStyle name="Nuovo 32 2" xfId="535" xr:uid="{00000000-0005-0000-0000-00003D5A0000}"/>
    <cellStyle name="Nuovo 32 2 2" xfId="6575" xr:uid="{00000000-0005-0000-0000-00003E5A0000}"/>
    <cellStyle name="Nuovo 32 2 3" xfId="6576" xr:uid="{00000000-0005-0000-0000-00003F5A0000}"/>
    <cellStyle name="Nuovo 32 2 4" xfId="6577" xr:uid="{00000000-0005-0000-0000-0000405A0000}"/>
    <cellStyle name="Nuovo 32 2 5" xfId="6574" xr:uid="{00000000-0005-0000-0000-0000415A0000}"/>
    <cellStyle name="Nuovo 32 3" xfId="6578" xr:uid="{00000000-0005-0000-0000-0000425A0000}"/>
    <cellStyle name="Nuovo 32 3 2" xfId="6579" xr:uid="{00000000-0005-0000-0000-0000435A0000}"/>
    <cellStyle name="Nuovo 32 3 2 2" xfId="6580" xr:uid="{00000000-0005-0000-0000-0000445A0000}"/>
    <cellStyle name="Nuovo 32 3 2 3" xfId="6581" xr:uid="{00000000-0005-0000-0000-0000455A0000}"/>
    <cellStyle name="Nuovo 32 3 3" xfId="6582" xr:uid="{00000000-0005-0000-0000-0000465A0000}"/>
    <cellStyle name="Nuovo 32 3 3 2" xfId="6583" xr:uid="{00000000-0005-0000-0000-0000475A0000}"/>
    <cellStyle name="Nuovo 32 3 3 3" xfId="6584" xr:uid="{00000000-0005-0000-0000-0000485A0000}"/>
    <cellStyle name="Nuovo 32 3 4" xfId="6585" xr:uid="{00000000-0005-0000-0000-0000495A0000}"/>
    <cellStyle name="Nuovo 32 3 5" xfId="6586" xr:uid="{00000000-0005-0000-0000-00004A5A0000}"/>
    <cellStyle name="Nuovo 32 3 6" xfId="6587" xr:uid="{00000000-0005-0000-0000-00004B5A0000}"/>
    <cellStyle name="Nuovo 32 4" xfId="6588" xr:uid="{00000000-0005-0000-0000-00004C5A0000}"/>
    <cellStyle name="Nuovo 32 4 2" xfId="6589" xr:uid="{00000000-0005-0000-0000-00004D5A0000}"/>
    <cellStyle name="Nuovo 32 4 2 2" xfId="6590" xr:uid="{00000000-0005-0000-0000-00004E5A0000}"/>
    <cellStyle name="Nuovo 32 4 2 3" xfId="6591" xr:uid="{00000000-0005-0000-0000-00004F5A0000}"/>
    <cellStyle name="Nuovo 32 4 3" xfId="6592" xr:uid="{00000000-0005-0000-0000-0000505A0000}"/>
    <cellStyle name="Nuovo 32 4 4" xfId="6593" xr:uid="{00000000-0005-0000-0000-0000515A0000}"/>
    <cellStyle name="Nuovo 32 4 5" xfId="6594" xr:uid="{00000000-0005-0000-0000-0000525A0000}"/>
    <cellStyle name="Nuovo 32 5" xfId="6595" xr:uid="{00000000-0005-0000-0000-0000535A0000}"/>
    <cellStyle name="Nuovo 32 5 2" xfId="6596" xr:uid="{00000000-0005-0000-0000-0000545A0000}"/>
    <cellStyle name="Nuovo 32 5 3" xfId="6597" xr:uid="{00000000-0005-0000-0000-0000555A0000}"/>
    <cellStyle name="Nuovo 32 6" xfId="6598" xr:uid="{00000000-0005-0000-0000-0000565A0000}"/>
    <cellStyle name="Nuovo 32 6 2" xfId="12513" xr:uid="{00000000-0005-0000-0000-0000575A0000}"/>
    <cellStyle name="Nuovo 32 7" xfId="6573" xr:uid="{00000000-0005-0000-0000-0000585A0000}"/>
    <cellStyle name="Nuovo 33" xfId="536" xr:uid="{00000000-0005-0000-0000-0000595A0000}"/>
    <cellStyle name="Nuovo 33 2" xfId="537" xr:uid="{00000000-0005-0000-0000-00005A5A0000}"/>
    <cellStyle name="Nuovo 33 2 2" xfId="6601" xr:uid="{00000000-0005-0000-0000-00005B5A0000}"/>
    <cellStyle name="Nuovo 33 2 3" xfId="6602" xr:uid="{00000000-0005-0000-0000-00005C5A0000}"/>
    <cellStyle name="Nuovo 33 2 4" xfId="6603" xr:uid="{00000000-0005-0000-0000-00005D5A0000}"/>
    <cellStyle name="Nuovo 33 2 5" xfId="6600" xr:uid="{00000000-0005-0000-0000-00005E5A0000}"/>
    <cellStyle name="Nuovo 33 3" xfId="6604" xr:uid="{00000000-0005-0000-0000-00005F5A0000}"/>
    <cellStyle name="Nuovo 33 3 2" xfId="6605" xr:uid="{00000000-0005-0000-0000-0000605A0000}"/>
    <cellStyle name="Nuovo 33 3 2 2" xfId="6606" xr:uid="{00000000-0005-0000-0000-0000615A0000}"/>
    <cellStyle name="Nuovo 33 3 2 3" xfId="6607" xr:uid="{00000000-0005-0000-0000-0000625A0000}"/>
    <cellStyle name="Nuovo 33 3 3" xfId="6608" xr:uid="{00000000-0005-0000-0000-0000635A0000}"/>
    <cellStyle name="Nuovo 33 3 3 2" xfId="6609" xr:uid="{00000000-0005-0000-0000-0000645A0000}"/>
    <cellStyle name="Nuovo 33 3 3 3" xfId="6610" xr:uid="{00000000-0005-0000-0000-0000655A0000}"/>
    <cellStyle name="Nuovo 33 3 4" xfId="6611" xr:uid="{00000000-0005-0000-0000-0000665A0000}"/>
    <cellStyle name="Nuovo 33 3 5" xfId="6612" xr:uid="{00000000-0005-0000-0000-0000675A0000}"/>
    <cellStyle name="Nuovo 33 3 6" xfId="6613" xr:uid="{00000000-0005-0000-0000-0000685A0000}"/>
    <cellStyle name="Nuovo 33 4" xfId="6614" xr:uid="{00000000-0005-0000-0000-0000695A0000}"/>
    <cellStyle name="Nuovo 33 4 2" xfId="6615" xr:uid="{00000000-0005-0000-0000-00006A5A0000}"/>
    <cellStyle name="Nuovo 33 4 2 2" xfId="6616" xr:uid="{00000000-0005-0000-0000-00006B5A0000}"/>
    <cellStyle name="Nuovo 33 4 2 3" xfId="6617" xr:uid="{00000000-0005-0000-0000-00006C5A0000}"/>
    <cellStyle name="Nuovo 33 4 3" xfId="6618" xr:uid="{00000000-0005-0000-0000-00006D5A0000}"/>
    <cellStyle name="Nuovo 33 4 4" xfId="6619" xr:uid="{00000000-0005-0000-0000-00006E5A0000}"/>
    <cellStyle name="Nuovo 33 4 5" xfId="6620" xr:uid="{00000000-0005-0000-0000-00006F5A0000}"/>
    <cellStyle name="Nuovo 33 5" xfId="6621" xr:uid="{00000000-0005-0000-0000-0000705A0000}"/>
    <cellStyle name="Nuovo 33 5 2" xfId="6622" xr:uid="{00000000-0005-0000-0000-0000715A0000}"/>
    <cellStyle name="Nuovo 33 5 3" xfId="6623" xr:uid="{00000000-0005-0000-0000-0000725A0000}"/>
    <cellStyle name="Nuovo 33 6" xfId="6624" xr:uid="{00000000-0005-0000-0000-0000735A0000}"/>
    <cellStyle name="Nuovo 33 6 2" xfId="12514" xr:uid="{00000000-0005-0000-0000-0000745A0000}"/>
    <cellStyle name="Nuovo 33 7" xfId="6599" xr:uid="{00000000-0005-0000-0000-0000755A0000}"/>
    <cellStyle name="Nuovo 34" xfId="538" xr:uid="{00000000-0005-0000-0000-0000765A0000}"/>
    <cellStyle name="Nuovo 34 2" xfId="539" xr:uid="{00000000-0005-0000-0000-0000775A0000}"/>
    <cellStyle name="Nuovo 34 2 2" xfId="6627" xr:uid="{00000000-0005-0000-0000-0000785A0000}"/>
    <cellStyle name="Nuovo 34 2 3" xfId="6628" xr:uid="{00000000-0005-0000-0000-0000795A0000}"/>
    <cellStyle name="Nuovo 34 2 4" xfId="6629" xr:uid="{00000000-0005-0000-0000-00007A5A0000}"/>
    <cellStyle name="Nuovo 34 2 5" xfId="6626" xr:uid="{00000000-0005-0000-0000-00007B5A0000}"/>
    <cellStyle name="Nuovo 34 3" xfId="6630" xr:uid="{00000000-0005-0000-0000-00007C5A0000}"/>
    <cellStyle name="Nuovo 34 3 2" xfId="6631" xr:uid="{00000000-0005-0000-0000-00007D5A0000}"/>
    <cellStyle name="Nuovo 34 3 2 2" xfId="6632" xr:uid="{00000000-0005-0000-0000-00007E5A0000}"/>
    <cellStyle name="Nuovo 34 3 2 3" xfId="6633" xr:uid="{00000000-0005-0000-0000-00007F5A0000}"/>
    <cellStyle name="Nuovo 34 3 3" xfId="6634" xr:uid="{00000000-0005-0000-0000-0000805A0000}"/>
    <cellStyle name="Nuovo 34 3 3 2" xfId="6635" xr:uid="{00000000-0005-0000-0000-0000815A0000}"/>
    <cellStyle name="Nuovo 34 3 3 3" xfId="6636" xr:uid="{00000000-0005-0000-0000-0000825A0000}"/>
    <cellStyle name="Nuovo 34 3 4" xfId="6637" xr:uid="{00000000-0005-0000-0000-0000835A0000}"/>
    <cellStyle name="Nuovo 34 3 5" xfId="6638" xr:uid="{00000000-0005-0000-0000-0000845A0000}"/>
    <cellStyle name="Nuovo 34 3 6" xfId="6639" xr:uid="{00000000-0005-0000-0000-0000855A0000}"/>
    <cellStyle name="Nuovo 34 4" xfId="6640" xr:uid="{00000000-0005-0000-0000-0000865A0000}"/>
    <cellStyle name="Nuovo 34 4 2" xfId="6641" xr:uid="{00000000-0005-0000-0000-0000875A0000}"/>
    <cellStyle name="Nuovo 34 4 2 2" xfId="6642" xr:uid="{00000000-0005-0000-0000-0000885A0000}"/>
    <cellStyle name="Nuovo 34 4 2 3" xfId="6643" xr:uid="{00000000-0005-0000-0000-0000895A0000}"/>
    <cellStyle name="Nuovo 34 4 3" xfId="6644" xr:uid="{00000000-0005-0000-0000-00008A5A0000}"/>
    <cellStyle name="Nuovo 34 4 4" xfId="6645" xr:uid="{00000000-0005-0000-0000-00008B5A0000}"/>
    <cellStyle name="Nuovo 34 4 5" xfId="6646" xr:uid="{00000000-0005-0000-0000-00008C5A0000}"/>
    <cellStyle name="Nuovo 34 5" xfId="6647" xr:uid="{00000000-0005-0000-0000-00008D5A0000}"/>
    <cellStyle name="Nuovo 34 5 2" xfId="6648" xr:uid="{00000000-0005-0000-0000-00008E5A0000}"/>
    <cellStyle name="Nuovo 34 5 3" xfId="6649" xr:uid="{00000000-0005-0000-0000-00008F5A0000}"/>
    <cellStyle name="Nuovo 34 6" xfId="6650" xr:uid="{00000000-0005-0000-0000-0000905A0000}"/>
    <cellStyle name="Nuovo 34 6 2" xfId="12515" xr:uid="{00000000-0005-0000-0000-0000915A0000}"/>
    <cellStyle name="Nuovo 34 7" xfId="6625" xr:uid="{00000000-0005-0000-0000-0000925A0000}"/>
    <cellStyle name="Nuovo 35" xfId="540" xr:uid="{00000000-0005-0000-0000-0000935A0000}"/>
    <cellStyle name="Nuovo 35 2" xfId="541" xr:uid="{00000000-0005-0000-0000-0000945A0000}"/>
    <cellStyle name="Nuovo 35 2 2" xfId="6653" xr:uid="{00000000-0005-0000-0000-0000955A0000}"/>
    <cellStyle name="Nuovo 35 2 3" xfId="6654" xr:uid="{00000000-0005-0000-0000-0000965A0000}"/>
    <cellStyle name="Nuovo 35 2 4" xfId="6655" xr:uid="{00000000-0005-0000-0000-0000975A0000}"/>
    <cellStyle name="Nuovo 35 2 5" xfId="6652" xr:uid="{00000000-0005-0000-0000-0000985A0000}"/>
    <cellStyle name="Nuovo 35 3" xfId="6656" xr:uid="{00000000-0005-0000-0000-0000995A0000}"/>
    <cellStyle name="Nuovo 35 3 2" xfId="6657" xr:uid="{00000000-0005-0000-0000-00009A5A0000}"/>
    <cellStyle name="Nuovo 35 3 2 2" xfId="6658" xr:uid="{00000000-0005-0000-0000-00009B5A0000}"/>
    <cellStyle name="Nuovo 35 3 2 3" xfId="6659" xr:uid="{00000000-0005-0000-0000-00009C5A0000}"/>
    <cellStyle name="Nuovo 35 3 3" xfId="6660" xr:uid="{00000000-0005-0000-0000-00009D5A0000}"/>
    <cellStyle name="Nuovo 35 3 3 2" xfId="6661" xr:uid="{00000000-0005-0000-0000-00009E5A0000}"/>
    <cellStyle name="Nuovo 35 3 3 3" xfId="6662" xr:uid="{00000000-0005-0000-0000-00009F5A0000}"/>
    <cellStyle name="Nuovo 35 3 4" xfId="6663" xr:uid="{00000000-0005-0000-0000-0000A05A0000}"/>
    <cellStyle name="Nuovo 35 3 5" xfId="6664" xr:uid="{00000000-0005-0000-0000-0000A15A0000}"/>
    <cellStyle name="Nuovo 35 3 6" xfId="6665" xr:uid="{00000000-0005-0000-0000-0000A25A0000}"/>
    <cellStyle name="Nuovo 35 4" xfId="6666" xr:uid="{00000000-0005-0000-0000-0000A35A0000}"/>
    <cellStyle name="Nuovo 35 4 2" xfId="6667" xr:uid="{00000000-0005-0000-0000-0000A45A0000}"/>
    <cellStyle name="Nuovo 35 4 2 2" xfId="6668" xr:uid="{00000000-0005-0000-0000-0000A55A0000}"/>
    <cellStyle name="Nuovo 35 4 2 3" xfId="6669" xr:uid="{00000000-0005-0000-0000-0000A65A0000}"/>
    <cellStyle name="Nuovo 35 4 3" xfId="6670" xr:uid="{00000000-0005-0000-0000-0000A75A0000}"/>
    <cellStyle name="Nuovo 35 4 4" xfId="6671" xr:uid="{00000000-0005-0000-0000-0000A85A0000}"/>
    <cellStyle name="Nuovo 35 4 5" xfId="6672" xr:uid="{00000000-0005-0000-0000-0000A95A0000}"/>
    <cellStyle name="Nuovo 35 5" xfId="6673" xr:uid="{00000000-0005-0000-0000-0000AA5A0000}"/>
    <cellStyle name="Nuovo 35 5 2" xfId="6674" xr:uid="{00000000-0005-0000-0000-0000AB5A0000}"/>
    <cellStyle name="Nuovo 35 5 3" xfId="6675" xr:uid="{00000000-0005-0000-0000-0000AC5A0000}"/>
    <cellStyle name="Nuovo 35 6" xfId="6676" xr:uid="{00000000-0005-0000-0000-0000AD5A0000}"/>
    <cellStyle name="Nuovo 35 6 2" xfId="12516" xr:uid="{00000000-0005-0000-0000-0000AE5A0000}"/>
    <cellStyle name="Nuovo 35 7" xfId="6651" xr:uid="{00000000-0005-0000-0000-0000AF5A0000}"/>
    <cellStyle name="Nuovo 36" xfId="542" xr:uid="{00000000-0005-0000-0000-0000B05A0000}"/>
    <cellStyle name="Nuovo 36 2" xfId="543" xr:uid="{00000000-0005-0000-0000-0000B15A0000}"/>
    <cellStyle name="Nuovo 36 2 2" xfId="6679" xr:uid="{00000000-0005-0000-0000-0000B25A0000}"/>
    <cellStyle name="Nuovo 36 2 3" xfId="6680" xr:uid="{00000000-0005-0000-0000-0000B35A0000}"/>
    <cellStyle name="Nuovo 36 2 4" xfId="6681" xr:uid="{00000000-0005-0000-0000-0000B45A0000}"/>
    <cellStyle name="Nuovo 36 2 5" xfId="6678" xr:uid="{00000000-0005-0000-0000-0000B55A0000}"/>
    <cellStyle name="Nuovo 36 3" xfId="6682" xr:uid="{00000000-0005-0000-0000-0000B65A0000}"/>
    <cellStyle name="Nuovo 36 3 2" xfId="6683" xr:uid="{00000000-0005-0000-0000-0000B75A0000}"/>
    <cellStyle name="Nuovo 36 3 2 2" xfId="6684" xr:uid="{00000000-0005-0000-0000-0000B85A0000}"/>
    <cellStyle name="Nuovo 36 3 2 3" xfId="6685" xr:uid="{00000000-0005-0000-0000-0000B95A0000}"/>
    <cellStyle name="Nuovo 36 3 3" xfId="6686" xr:uid="{00000000-0005-0000-0000-0000BA5A0000}"/>
    <cellStyle name="Nuovo 36 3 3 2" xfId="6687" xr:uid="{00000000-0005-0000-0000-0000BB5A0000}"/>
    <cellStyle name="Nuovo 36 3 3 3" xfId="6688" xr:uid="{00000000-0005-0000-0000-0000BC5A0000}"/>
    <cellStyle name="Nuovo 36 3 4" xfId="6689" xr:uid="{00000000-0005-0000-0000-0000BD5A0000}"/>
    <cellStyle name="Nuovo 36 3 5" xfId="6690" xr:uid="{00000000-0005-0000-0000-0000BE5A0000}"/>
    <cellStyle name="Nuovo 36 3 6" xfId="6691" xr:uid="{00000000-0005-0000-0000-0000BF5A0000}"/>
    <cellStyle name="Nuovo 36 4" xfId="6692" xr:uid="{00000000-0005-0000-0000-0000C05A0000}"/>
    <cellStyle name="Nuovo 36 4 2" xfId="6693" xr:uid="{00000000-0005-0000-0000-0000C15A0000}"/>
    <cellStyle name="Nuovo 36 4 2 2" xfId="6694" xr:uid="{00000000-0005-0000-0000-0000C25A0000}"/>
    <cellStyle name="Nuovo 36 4 2 3" xfId="6695" xr:uid="{00000000-0005-0000-0000-0000C35A0000}"/>
    <cellStyle name="Nuovo 36 4 3" xfId="6696" xr:uid="{00000000-0005-0000-0000-0000C45A0000}"/>
    <cellStyle name="Nuovo 36 4 4" xfId="6697" xr:uid="{00000000-0005-0000-0000-0000C55A0000}"/>
    <cellStyle name="Nuovo 36 4 5" xfId="6698" xr:uid="{00000000-0005-0000-0000-0000C65A0000}"/>
    <cellStyle name="Nuovo 36 5" xfId="6699" xr:uid="{00000000-0005-0000-0000-0000C75A0000}"/>
    <cellStyle name="Nuovo 36 5 2" xfId="6700" xr:uid="{00000000-0005-0000-0000-0000C85A0000}"/>
    <cellStyle name="Nuovo 36 5 3" xfId="6701" xr:uid="{00000000-0005-0000-0000-0000C95A0000}"/>
    <cellStyle name="Nuovo 36 6" xfId="6702" xr:uid="{00000000-0005-0000-0000-0000CA5A0000}"/>
    <cellStyle name="Nuovo 36 6 2" xfId="12517" xr:uid="{00000000-0005-0000-0000-0000CB5A0000}"/>
    <cellStyle name="Nuovo 36 7" xfId="6677" xr:uid="{00000000-0005-0000-0000-0000CC5A0000}"/>
    <cellStyle name="Nuovo 37" xfId="544" xr:uid="{00000000-0005-0000-0000-0000CD5A0000}"/>
    <cellStyle name="Nuovo 37 2" xfId="545" xr:uid="{00000000-0005-0000-0000-0000CE5A0000}"/>
    <cellStyle name="Nuovo 37 2 2" xfId="6705" xr:uid="{00000000-0005-0000-0000-0000CF5A0000}"/>
    <cellStyle name="Nuovo 37 2 3" xfId="6706" xr:uid="{00000000-0005-0000-0000-0000D05A0000}"/>
    <cellStyle name="Nuovo 37 2 4" xfId="6707" xr:uid="{00000000-0005-0000-0000-0000D15A0000}"/>
    <cellStyle name="Nuovo 37 2 5" xfId="6704" xr:uid="{00000000-0005-0000-0000-0000D25A0000}"/>
    <cellStyle name="Nuovo 37 3" xfId="6708" xr:uid="{00000000-0005-0000-0000-0000D35A0000}"/>
    <cellStyle name="Nuovo 37 3 2" xfId="6709" xr:uid="{00000000-0005-0000-0000-0000D45A0000}"/>
    <cellStyle name="Nuovo 37 3 2 2" xfId="6710" xr:uid="{00000000-0005-0000-0000-0000D55A0000}"/>
    <cellStyle name="Nuovo 37 3 2 3" xfId="6711" xr:uid="{00000000-0005-0000-0000-0000D65A0000}"/>
    <cellStyle name="Nuovo 37 3 3" xfId="6712" xr:uid="{00000000-0005-0000-0000-0000D75A0000}"/>
    <cellStyle name="Nuovo 37 3 3 2" xfId="6713" xr:uid="{00000000-0005-0000-0000-0000D85A0000}"/>
    <cellStyle name="Nuovo 37 3 3 3" xfId="6714" xr:uid="{00000000-0005-0000-0000-0000D95A0000}"/>
    <cellStyle name="Nuovo 37 3 4" xfId="6715" xr:uid="{00000000-0005-0000-0000-0000DA5A0000}"/>
    <cellStyle name="Nuovo 37 3 5" xfId="6716" xr:uid="{00000000-0005-0000-0000-0000DB5A0000}"/>
    <cellStyle name="Nuovo 37 3 6" xfId="6717" xr:uid="{00000000-0005-0000-0000-0000DC5A0000}"/>
    <cellStyle name="Nuovo 37 4" xfId="6718" xr:uid="{00000000-0005-0000-0000-0000DD5A0000}"/>
    <cellStyle name="Nuovo 37 4 2" xfId="6719" xr:uid="{00000000-0005-0000-0000-0000DE5A0000}"/>
    <cellStyle name="Nuovo 37 4 2 2" xfId="6720" xr:uid="{00000000-0005-0000-0000-0000DF5A0000}"/>
    <cellStyle name="Nuovo 37 4 2 3" xfId="6721" xr:uid="{00000000-0005-0000-0000-0000E05A0000}"/>
    <cellStyle name="Nuovo 37 4 3" xfId="6722" xr:uid="{00000000-0005-0000-0000-0000E15A0000}"/>
    <cellStyle name="Nuovo 37 4 4" xfId="6723" xr:uid="{00000000-0005-0000-0000-0000E25A0000}"/>
    <cellStyle name="Nuovo 37 4 5" xfId="6724" xr:uid="{00000000-0005-0000-0000-0000E35A0000}"/>
    <cellStyle name="Nuovo 37 5" xfId="6725" xr:uid="{00000000-0005-0000-0000-0000E45A0000}"/>
    <cellStyle name="Nuovo 37 5 2" xfId="6726" xr:uid="{00000000-0005-0000-0000-0000E55A0000}"/>
    <cellStyle name="Nuovo 37 5 3" xfId="6727" xr:uid="{00000000-0005-0000-0000-0000E65A0000}"/>
    <cellStyle name="Nuovo 37 6" xfId="6728" xr:uid="{00000000-0005-0000-0000-0000E75A0000}"/>
    <cellStyle name="Nuovo 37 6 2" xfId="12518" xr:uid="{00000000-0005-0000-0000-0000E85A0000}"/>
    <cellStyle name="Nuovo 37 7" xfId="6703" xr:uid="{00000000-0005-0000-0000-0000E95A0000}"/>
    <cellStyle name="Nuovo 38" xfId="546" xr:uid="{00000000-0005-0000-0000-0000EA5A0000}"/>
    <cellStyle name="Nuovo 38 2" xfId="547" xr:uid="{00000000-0005-0000-0000-0000EB5A0000}"/>
    <cellStyle name="Nuovo 38 2 2" xfId="6731" xr:uid="{00000000-0005-0000-0000-0000EC5A0000}"/>
    <cellStyle name="Nuovo 38 2 3" xfId="6732" xr:uid="{00000000-0005-0000-0000-0000ED5A0000}"/>
    <cellStyle name="Nuovo 38 2 4" xfId="6733" xr:uid="{00000000-0005-0000-0000-0000EE5A0000}"/>
    <cellStyle name="Nuovo 38 2 5" xfId="6730" xr:uid="{00000000-0005-0000-0000-0000EF5A0000}"/>
    <cellStyle name="Nuovo 38 3" xfId="6734" xr:uid="{00000000-0005-0000-0000-0000F05A0000}"/>
    <cellStyle name="Nuovo 38 3 2" xfId="6735" xr:uid="{00000000-0005-0000-0000-0000F15A0000}"/>
    <cellStyle name="Nuovo 38 3 2 2" xfId="6736" xr:uid="{00000000-0005-0000-0000-0000F25A0000}"/>
    <cellStyle name="Nuovo 38 3 2 3" xfId="6737" xr:uid="{00000000-0005-0000-0000-0000F35A0000}"/>
    <cellStyle name="Nuovo 38 3 3" xfId="6738" xr:uid="{00000000-0005-0000-0000-0000F45A0000}"/>
    <cellStyle name="Nuovo 38 3 3 2" xfId="6739" xr:uid="{00000000-0005-0000-0000-0000F55A0000}"/>
    <cellStyle name="Nuovo 38 3 3 3" xfId="6740" xr:uid="{00000000-0005-0000-0000-0000F65A0000}"/>
    <cellStyle name="Nuovo 38 3 4" xfId="6741" xr:uid="{00000000-0005-0000-0000-0000F75A0000}"/>
    <cellStyle name="Nuovo 38 3 5" xfId="6742" xr:uid="{00000000-0005-0000-0000-0000F85A0000}"/>
    <cellStyle name="Nuovo 38 3 6" xfId="6743" xr:uid="{00000000-0005-0000-0000-0000F95A0000}"/>
    <cellStyle name="Nuovo 38 4" xfId="6744" xr:uid="{00000000-0005-0000-0000-0000FA5A0000}"/>
    <cellStyle name="Nuovo 38 4 2" xfId="6745" xr:uid="{00000000-0005-0000-0000-0000FB5A0000}"/>
    <cellStyle name="Nuovo 38 4 2 2" xfId="6746" xr:uid="{00000000-0005-0000-0000-0000FC5A0000}"/>
    <cellStyle name="Nuovo 38 4 2 3" xfId="6747" xr:uid="{00000000-0005-0000-0000-0000FD5A0000}"/>
    <cellStyle name="Nuovo 38 4 3" xfId="6748" xr:uid="{00000000-0005-0000-0000-0000FE5A0000}"/>
    <cellStyle name="Nuovo 38 4 4" xfId="6749" xr:uid="{00000000-0005-0000-0000-0000FF5A0000}"/>
    <cellStyle name="Nuovo 38 4 5" xfId="6750" xr:uid="{00000000-0005-0000-0000-0000005B0000}"/>
    <cellStyle name="Nuovo 38 5" xfId="6751" xr:uid="{00000000-0005-0000-0000-0000015B0000}"/>
    <cellStyle name="Nuovo 38 5 2" xfId="6752" xr:uid="{00000000-0005-0000-0000-0000025B0000}"/>
    <cellStyle name="Nuovo 38 5 3" xfId="6753" xr:uid="{00000000-0005-0000-0000-0000035B0000}"/>
    <cellStyle name="Nuovo 38 6" xfId="6754" xr:uid="{00000000-0005-0000-0000-0000045B0000}"/>
    <cellStyle name="Nuovo 38 6 2" xfId="12519" xr:uid="{00000000-0005-0000-0000-0000055B0000}"/>
    <cellStyle name="Nuovo 38 7" xfId="6729" xr:uid="{00000000-0005-0000-0000-0000065B0000}"/>
    <cellStyle name="Nuovo 39" xfId="548" xr:uid="{00000000-0005-0000-0000-0000075B0000}"/>
    <cellStyle name="Nuovo 39 2" xfId="549" xr:uid="{00000000-0005-0000-0000-0000085B0000}"/>
    <cellStyle name="Nuovo 39 2 2" xfId="6757" xr:uid="{00000000-0005-0000-0000-0000095B0000}"/>
    <cellStyle name="Nuovo 39 2 3" xfId="6758" xr:uid="{00000000-0005-0000-0000-00000A5B0000}"/>
    <cellStyle name="Nuovo 39 2 4" xfId="6759" xr:uid="{00000000-0005-0000-0000-00000B5B0000}"/>
    <cellStyle name="Nuovo 39 2 5" xfId="6756" xr:uid="{00000000-0005-0000-0000-00000C5B0000}"/>
    <cellStyle name="Nuovo 39 3" xfId="6760" xr:uid="{00000000-0005-0000-0000-00000D5B0000}"/>
    <cellStyle name="Nuovo 39 3 2" xfId="6761" xr:uid="{00000000-0005-0000-0000-00000E5B0000}"/>
    <cellStyle name="Nuovo 39 3 2 2" xfId="6762" xr:uid="{00000000-0005-0000-0000-00000F5B0000}"/>
    <cellStyle name="Nuovo 39 3 2 3" xfId="6763" xr:uid="{00000000-0005-0000-0000-0000105B0000}"/>
    <cellStyle name="Nuovo 39 3 3" xfId="6764" xr:uid="{00000000-0005-0000-0000-0000115B0000}"/>
    <cellStyle name="Nuovo 39 3 3 2" xfId="6765" xr:uid="{00000000-0005-0000-0000-0000125B0000}"/>
    <cellStyle name="Nuovo 39 3 3 3" xfId="6766" xr:uid="{00000000-0005-0000-0000-0000135B0000}"/>
    <cellStyle name="Nuovo 39 3 4" xfId="6767" xr:uid="{00000000-0005-0000-0000-0000145B0000}"/>
    <cellStyle name="Nuovo 39 3 5" xfId="6768" xr:uid="{00000000-0005-0000-0000-0000155B0000}"/>
    <cellStyle name="Nuovo 39 3 6" xfId="6769" xr:uid="{00000000-0005-0000-0000-0000165B0000}"/>
    <cellStyle name="Nuovo 39 4" xfId="6770" xr:uid="{00000000-0005-0000-0000-0000175B0000}"/>
    <cellStyle name="Nuovo 39 4 2" xfId="6771" xr:uid="{00000000-0005-0000-0000-0000185B0000}"/>
    <cellStyle name="Nuovo 39 4 2 2" xfId="6772" xr:uid="{00000000-0005-0000-0000-0000195B0000}"/>
    <cellStyle name="Nuovo 39 4 2 3" xfId="6773" xr:uid="{00000000-0005-0000-0000-00001A5B0000}"/>
    <cellStyle name="Nuovo 39 4 3" xfId="6774" xr:uid="{00000000-0005-0000-0000-00001B5B0000}"/>
    <cellStyle name="Nuovo 39 4 4" xfId="6775" xr:uid="{00000000-0005-0000-0000-00001C5B0000}"/>
    <cellStyle name="Nuovo 39 4 5" xfId="6776" xr:uid="{00000000-0005-0000-0000-00001D5B0000}"/>
    <cellStyle name="Nuovo 39 5" xfId="6777" xr:uid="{00000000-0005-0000-0000-00001E5B0000}"/>
    <cellStyle name="Nuovo 39 5 2" xfId="6778" xr:uid="{00000000-0005-0000-0000-00001F5B0000}"/>
    <cellStyle name="Nuovo 39 5 3" xfId="6779" xr:uid="{00000000-0005-0000-0000-0000205B0000}"/>
    <cellStyle name="Nuovo 39 6" xfId="6780" xr:uid="{00000000-0005-0000-0000-0000215B0000}"/>
    <cellStyle name="Nuovo 39 6 2" xfId="12520" xr:uid="{00000000-0005-0000-0000-0000225B0000}"/>
    <cellStyle name="Nuovo 39 7" xfId="6755" xr:uid="{00000000-0005-0000-0000-0000235B0000}"/>
    <cellStyle name="Nuovo 4" xfId="550" xr:uid="{00000000-0005-0000-0000-0000245B0000}"/>
    <cellStyle name="Nuovo 4 2" xfId="551" xr:uid="{00000000-0005-0000-0000-0000255B0000}"/>
    <cellStyle name="Nuovo 4 2 2" xfId="6783" xr:uid="{00000000-0005-0000-0000-0000265B0000}"/>
    <cellStyle name="Nuovo 4 2 3" xfId="6784" xr:uid="{00000000-0005-0000-0000-0000275B0000}"/>
    <cellStyle name="Nuovo 4 2 4" xfId="6785" xr:uid="{00000000-0005-0000-0000-0000285B0000}"/>
    <cellStyle name="Nuovo 4 2 5" xfId="6782" xr:uid="{00000000-0005-0000-0000-0000295B0000}"/>
    <cellStyle name="Nuovo 4 3" xfId="6786" xr:uid="{00000000-0005-0000-0000-00002A5B0000}"/>
    <cellStyle name="Nuovo 4 3 2" xfId="6787" xr:uid="{00000000-0005-0000-0000-00002B5B0000}"/>
    <cellStyle name="Nuovo 4 3 2 2" xfId="6788" xr:uid="{00000000-0005-0000-0000-00002C5B0000}"/>
    <cellStyle name="Nuovo 4 3 2 3" xfId="6789" xr:uid="{00000000-0005-0000-0000-00002D5B0000}"/>
    <cellStyle name="Nuovo 4 3 3" xfId="6790" xr:uid="{00000000-0005-0000-0000-00002E5B0000}"/>
    <cellStyle name="Nuovo 4 3 3 2" xfId="6791" xr:uid="{00000000-0005-0000-0000-00002F5B0000}"/>
    <cellStyle name="Nuovo 4 3 3 3" xfId="6792" xr:uid="{00000000-0005-0000-0000-0000305B0000}"/>
    <cellStyle name="Nuovo 4 3 4" xfId="6793" xr:uid="{00000000-0005-0000-0000-0000315B0000}"/>
    <cellStyle name="Nuovo 4 3 5" xfId="6794" xr:uid="{00000000-0005-0000-0000-0000325B0000}"/>
    <cellStyle name="Nuovo 4 3 6" xfId="6795" xr:uid="{00000000-0005-0000-0000-0000335B0000}"/>
    <cellStyle name="Nuovo 4 4" xfId="6796" xr:uid="{00000000-0005-0000-0000-0000345B0000}"/>
    <cellStyle name="Nuovo 4 4 2" xfId="6797" xr:uid="{00000000-0005-0000-0000-0000355B0000}"/>
    <cellStyle name="Nuovo 4 4 2 2" xfId="6798" xr:uid="{00000000-0005-0000-0000-0000365B0000}"/>
    <cellStyle name="Nuovo 4 4 2 3" xfId="6799" xr:uid="{00000000-0005-0000-0000-0000375B0000}"/>
    <cellStyle name="Nuovo 4 4 3" xfId="6800" xr:uid="{00000000-0005-0000-0000-0000385B0000}"/>
    <cellStyle name="Nuovo 4 4 4" xfId="6801" xr:uid="{00000000-0005-0000-0000-0000395B0000}"/>
    <cellStyle name="Nuovo 4 4 5" xfId="6802" xr:uid="{00000000-0005-0000-0000-00003A5B0000}"/>
    <cellStyle name="Nuovo 4 5" xfId="6803" xr:uid="{00000000-0005-0000-0000-00003B5B0000}"/>
    <cellStyle name="Nuovo 4 5 2" xfId="6804" xr:uid="{00000000-0005-0000-0000-00003C5B0000}"/>
    <cellStyle name="Nuovo 4 5 3" xfId="6805" xr:uid="{00000000-0005-0000-0000-00003D5B0000}"/>
    <cellStyle name="Nuovo 4 6" xfId="6806" xr:uid="{00000000-0005-0000-0000-00003E5B0000}"/>
    <cellStyle name="Nuovo 4 6 2" xfId="12521" xr:uid="{00000000-0005-0000-0000-00003F5B0000}"/>
    <cellStyle name="Nuovo 4 7" xfId="6781" xr:uid="{00000000-0005-0000-0000-0000405B0000}"/>
    <cellStyle name="Nuovo 40" xfId="552" xr:uid="{00000000-0005-0000-0000-0000415B0000}"/>
    <cellStyle name="Nuovo 40 2" xfId="553" xr:uid="{00000000-0005-0000-0000-0000425B0000}"/>
    <cellStyle name="Nuovo 40 2 2" xfId="6809" xr:uid="{00000000-0005-0000-0000-0000435B0000}"/>
    <cellStyle name="Nuovo 40 2 3" xfId="6810" xr:uid="{00000000-0005-0000-0000-0000445B0000}"/>
    <cellStyle name="Nuovo 40 2 4" xfId="6811" xr:uid="{00000000-0005-0000-0000-0000455B0000}"/>
    <cellStyle name="Nuovo 40 2 5" xfId="6808" xr:uid="{00000000-0005-0000-0000-0000465B0000}"/>
    <cellStyle name="Nuovo 40 3" xfId="6812" xr:uid="{00000000-0005-0000-0000-0000475B0000}"/>
    <cellStyle name="Nuovo 40 3 2" xfId="6813" xr:uid="{00000000-0005-0000-0000-0000485B0000}"/>
    <cellStyle name="Nuovo 40 3 2 2" xfId="6814" xr:uid="{00000000-0005-0000-0000-0000495B0000}"/>
    <cellStyle name="Nuovo 40 3 2 3" xfId="6815" xr:uid="{00000000-0005-0000-0000-00004A5B0000}"/>
    <cellStyle name="Nuovo 40 3 3" xfId="6816" xr:uid="{00000000-0005-0000-0000-00004B5B0000}"/>
    <cellStyle name="Nuovo 40 3 3 2" xfId="6817" xr:uid="{00000000-0005-0000-0000-00004C5B0000}"/>
    <cellStyle name="Nuovo 40 3 3 3" xfId="6818" xr:uid="{00000000-0005-0000-0000-00004D5B0000}"/>
    <cellStyle name="Nuovo 40 3 4" xfId="6819" xr:uid="{00000000-0005-0000-0000-00004E5B0000}"/>
    <cellStyle name="Nuovo 40 3 5" xfId="6820" xr:uid="{00000000-0005-0000-0000-00004F5B0000}"/>
    <cellStyle name="Nuovo 40 3 6" xfId="6821" xr:uid="{00000000-0005-0000-0000-0000505B0000}"/>
    <cellStyle name="Nuovo 40 4" xfId="6822" xr:uid="{00000000-0005-0000-0000-0000515B0000}"/>
    <cellStyle name="Nuovo 40 4 2" xfId="6823" xr:uid="{00000000-0005-0000-0000-0000525B0000}"/>
    <cellStyle name="Nuovo 40 4 2 2" xfId="6824" xr:uid="{00000000-0005-0000-0000-0000535B0000}"/>
    <cellStyle name="Nuovo 40 4 2 3" xfId="6825" xr:uid="{00000000-0005-0000-0000-0000545B0000}"/>
    <cellStyle name="Nuovo 40 4 3" xfId="6826" xr:uid="{00000000-0005-0000-0000-0000555B0000}"/>
    <cellStyle name="Nuovo 40 4 4" xfId="6827" xr:uid="{00000000-0005-0000-0000-0000565B0000}"/>
    <cellStyle name="Nuovo 40 4 5" xfId="6828" xr:uid="{00000000-0005-0000-0000-0000575B0000}"/>
    <cellStyle name="Nuovo 40 5" xfId="6829" xr:uid="{00000000-0005-0000-0000-0000585B0000}"/>
    <cellStyle name="Nuovo 40 5 2" xfId="6830" xr:uid="{00000000-0005-0000-0000-0000595B0000}"/>
    <cellStyle name="Nuovo 40 5 3" xfId="6831" xr:uid="{00000000-0005-0000-0000-00005A5B0000}"/>
    <cellStyle name="Nuovo 40 6" xfId="6832" xr:uid="{00000000-0005-0000-0000-00005B5B0000}"/>
    <cellStyle name="Nuovo 40 6 2" xfId="12522" xr:uid="{00000000-0005-0000-0000-00005C5B0000}"/>
    <cellStyle name="Nuovo 40 7" xfId="6807" xr:uid="{00000000-0005-0000-0000-00005D5B0000}"/>
    <cellStyle name="Nuovo 41" xfId="554" xr:uid="{00000000-0005-0000-0000-00005E5B0000}"/>
    <cellStyle name="Nuovo 41 2" xfId="555" xr:uid="{00000000-0005-0000-0000-00005F5B0000}"/>
    <cellStyle name="Nuovo 41 2 2" xfId="6835" xr:uid="{00000000-0005-0000-0000-0000605B0000}"/>
    <cellStyle name="Nuovo 41 2 3" xfId="6836" xr:uid="{00000000-0005-0000-0000-0000615B0000}"/>
    <cellStyle name="Nuovo 41 2 4" xfId="6837" xr:uid="{00000000-0005-0000-0000-0000625B0000}"/>
    <cellStyle name="Nuovo 41 2 5" xfId="6834" xr:uid="{00000000-0005-0000-0000-0000635B0000}"/>
    <cellStyle name="Nuovo 41 3" xfId="6838" xr:uid="{00000000-0005-0000-0000-0000645B0000}"/>
    <cellStyle name="Nuovo 41 3 2" xfId="6839" xr:uid="{00000000-0005-0000-0000-0000655B0000}"/>
    <cellStyle name="Nuovo 41 3 2 2" xfId="6840" xr:uid="{00000000-0005-0000-0000-0000665B0000}"/>
    <cellStyle name="Nuovo 41 3 2 3" xfId="6841" xr:uid="{00000000-0005-0000-0000-0000675B0000}"/>
    <cellStyle name="Nuovo 41 3 3" xfId="6842" xr:uid="{00000000-0005-0000-0000-0000685B0000}"/>
    <cellStyle name="Nuovo 41 3 3 2" xfId="6843" xr:uid="{00000000-0005-0000-0000-0000695B0000}"/>
    <cellStyle name="Nuovo 41 3 3 3" xfId="6844" xr:uid="{00000000-0005-0000-0000-00006A5B0000}"/>
    <cellStyle name="Nuovo 41 3 4" xfId="6845" xr:uid="{00000000-0005-0000-0000-00006B5B0000}"/>
    <cellStyle name="Nuovo 41 3 5" xfId="6846" xr:uid="{00000000-0005-0000-0000-00006C5B0000}"/>
    <cellStyle name="Nuovo 41 3 6" xfId="6847" xr:uid="{00000000-0005-0000-0000-00006D5B0000}"/>
    <cellStyle name="Nuovo 41 4" xfId="6848" xr:uid="{00000000-0005-0000-0000-00006E5B0000}"/>
    <cellStyle name="Nuovo 41 4 2" xfId="6849" xr:uid="{00000000-0005-0000-0000-00006F5B0000}"/>
    <cellStyle name="Nuovo 41 4 2 2" xfId="6850" xr:uid="{00000000-0005-0000-0000-0000705B0000}"/>
    <cellStyle name="Nuovo 41 4 2 3" xfId="6851" xr:uid="{00000000-0005-0000-0000-0000715B0000}"/>
    <cellStyle name="Nuovo 41 4 3" xfId="6852" xr:uid="{00000000-0005-0000-0000-0000725B0000}"/>
    <cellStyle name="Nuovo 41 4 4" xfId="6853" xr:uid="{00000000-0005-0000-0000-0000735B0000}"/>
    <cellStyle name="Nuovo 41 4 5" xfId="6854" xr:uid="{00000000-0005-0000-0000-0000745B0000}"/>
    <cellStyle name="Nuovo 41 5" xfId="6855" xr:uid="{00000000-0005-0000-0000-0000755B0000}"/>
    <cellStyle name="Nuovo 41 5 2" xfId="6856" xr:uid="{00000000-0005-0000-0000-0000765B0000}"/>
    <cellStyle name="Nuovo 41 5 3" xfId="6857" xr:uid="{00000000-0005-0000-0000-0000775B0000}"/>
    <cellStyle name="Nuovo 41 6" xfId="6858" xr:uid="{00000000-0005-0000-0000-0000785B0000}"/>
    <cellStyle name="Nuovo 41 6 2" xfId="12523" xr:uid="{00000000-0005-0000-0000-0000795B0000}"/>
    <cellStyle name="Nuovo 41 7" xfId="6833" xr:uid="{00000000-0005-0000-0000-00007A5B0000}"/>
    <cellStyle name="Nuovo 42" xfId="556" xr:uid="{00000000-0005-0000-0000-00007B5B0000}"/>
    <cellStyle name="Nuovo 42 2" xfId="557" xr:uid="{00000000-0005-0000-0000-00007C5B0000}"/>
    <cellStyle name="Nuovo 42 2 2" xfId="6861" xr:uid="{00000000-0005-0000-0000-00007D5B0000}"/>
    <cellStyle name="Nuovo 42 2 3" xfId="6862" xr:uid="{00000000-0005-0000-0000-00007E5B0000}"/>
    <cellStyle name="Nuovo 42 2 4" xfId="6863" xr:uid="{00000000-0005-0000-0000-00007F5B0000}"/>
    <cellStyle name="Nuovo 42 2 5" xfId="6860" xr:uid="{00000000-0005-0000-0000-0000805B0000}"/>
    <cellStyle name="Nuovo 42 3" xfId="6864" xr:uid="{00000000-0005-0000-0000-0000815B0000}"/>
    <cellStyle name="Nuovo 42 3 2" xfId="6865" xr:uid="{00000000-0005-0000-0000-0000825B0000}"/>
    <cellStyle name="Nuovo 42 3 2 2" xfId="6866" xr:uid="{00000000-0005-0000-0000-0000835B0000}"/>
    <cellStyle name="Nuovo 42 3 2 3" xfId="6867" xr:uid="{00000000-0005-0000-0000-0000845B0000}"/>
    <cellStyle name="Nuovo 42 3 3" xfId="6868" xr:uid="{00000000-0005-0000-0000-0000855B0000}"/>
    <cellStyle name="Nuovo 42 3 3 2" xfId="6869" xr:uid="{00000000-0005-0000-0000-0000865B0000}"/>
    <cellStyle name="Nuovo 42 3 3 3" xfId="6870" xr:uid="{00000000-0005-0000-0000-0000875B0000}"/>
    <cellStyle name="Nuovo 42 3 4" xfId="6871" xr:uid="{00000000-0005-0000-0000-0000885B0000}"/>
    <cellStyle name="Nuovo 42 3 5" xfId="6872" xr:uid="{00000000-0005-0000-0000-0000895B0000}"/>
    <cellStyle name="Nuovo 42 3 6" xfId="6873" xr:uid="{00000000-0005-0000-0000-00008A5B0000}"/>
    <cellStyle name="Nuovo 42 4" xfId="6874" xr:uid="{00000000-0005-0000-0000-00008B5B0000}"/>
    <cellStyle name="Nuovo 42 4 2" xfId="6875" xr:uid="{00000000-0005-0000-0000-00008C5B0000}"/>
    <cellStyle name="Nuovo 42 4 2 2" xfId="6876" xr:uid="{00000000-0005-0000-0000-00008D5B0000}"/>
    <cellStyle name="Nuovo 42 4 2 3" xfId="6877" xr:uid="{00000000-0005-0000-0000-00008E5B0000}"/>
    <cellStyle name="Nuovo 42 4 3" xfId="6878" xr:uid="{00000000-0005-0000-0000-00008F5B0000}"/>
    <cellStyle name="Nuovo 42 4 4" xfId="6879" xr:uid="{00000000-0005-0000-0000-0000905B0000}"/>
    <cellStyle name="Nuovo 42 4 5" xfId="6880" xr:uid="{00000000-0005-0000-0000-0000915B0000}"/>
    <cellStyle name="Nuovo 42 5" xfId="6881" xr:uid="{00000000-0005-0000-0000-0000925B0000}"/>
    <cellStyle name="Nuovo 42 5 2" xfId="6882" xr:uid="{00000000-0005-0000-0000-0000935B0000}"/>
    <cellStyle name="Nuovo 42 5 3" xfId="6883" xr:uid="{00000000-0005-0000-0000-0000945B0000}"/>
    <cellStyle name="Nuovo 42 6" xfId="6884" xr:uid="{00000000-0005-0000-0000-0000955B0000}"/>
    <cellStyle name="Nuovo 42 6 2" xfId="12524" xr:uid="{00000000-0005-0000-0000-0000965B0000}"/>
    <cellStyle name="Nuovo 42 7" xfId="6859" xr:uid="{00000000-0005-0000-0000-0000975B0000}"/>
    <cellStyle name="Nuovo 43" xfId="558" xr:uid="{00000000-0005-0000-0000-0000985B0000}"/>
    <cellStyle name="Nuovo 43 2" xfId="559" xr:uid="{00000000-0005-0000-0000-0000995B0000}"/>
    <cellStyle name="Nuovo 43 2 2" xfId="6887" xr:uid="{00000000-0005-0000-0000-00009A5B0000}"/>
    <cellStyle name="Nuovo 43 2 3" xfId="6888" xr:uid="{00000000-0005-0000-0000-00009B5B0000}"/>
    <cellStyle name="Nuovo 43 2 4" xfId="6889" xr:uid="{00000000-0005-0000-0000-00009C5B0000}"/>
    <cellStyle name="Nuovo 43 2 5" xfId="6886" xr:uid="{00000000-0005-0000-0000-00009D5B0000}"/>
    <cellStyle name="Nuovo 43 3" xfId="6890" xr:uid="{00000000-0005-0000-0000-00009E5B0000}"/>
    <cellStyle name="Nuovo 43 3 2" xfId="6891" xr:uid="{00000000-0005-0000-0000-00009F5B0000}"/>
    <cellStyle name="Nuovo 43 3 2 2" xfId="6892" xr:uid="{00000000-0005-0000-0000-0000A05B0000}"/>
    <cellStyle name="Nuovo 43 3 2 3" xfId="6893" xr:uid="{00000000-0005-0000-0000-0000A15B0000}"/>
    <cellStyle name="Nuovo 43 3 3" xfId="6894" xr:uid="{00000000-0005-0000-0000-0000A25B0000}"/>
    <cellStyle name="Nuovo 43 3 3 2" xfId="6895" xr:uid="{00000000-0005-0000-0000-0000A35B0000}"/>
    <cellStyle name="Nuovo 43 3 3 3" xfId="6896" xr:uid="{00000000-0005-0000-0000-0000A45B0000}"/>
    <cellStyle name="Nuovo 43 3 4" xfId="6897" xr:uid="{00000000-0005-0000-0000-0000A55B0000}"/>
    <cellStyle name="Nuovo 43 3 5" xfId="6898" xr:uid="{00000000-0005-0000-0000-0000A65B0000}"/>
    <cellStyle name="Nuovo 43 3 6" xfId="6899" xr:uid="{00000000-0005-0000-0000-0000A75B0000}"/>
    <cellStyle name="Nuovo 43 4" xfId="6900" xr:uid="{00000000-0005-0000-0000-0000A85B0000}"/>
    <cellStyle name="Nuovo 43 4 2" xfId="6901" xr:uid="{00000000-0005-0000-0000-0000A95B0000}"/>
    <cellStyle name="Nuovo 43 4 2 2" xfId="6902" xr:uid="{00000000-0005-0000-0000-0000AA5B0000}"/>
    <cellStyle name="Nuovo 43 4 2 3" xfId="6903" xr:uid="{00000000-0005-0000-0000-0000AB5B0000}"/>
    <cellStyle name="Nuovo 43 4 3" xfId="6904" xr:uid="{00000000-0005-0000-0000-0000AC5B0000}"/>
    <cellStyle name="Nuovo 43 4 4" xfId="6905" xr:uid="{00000000-0005-0000-0000-0000AD5B0000}"/>
    <cellStyle name="Nuovo 43 4 5" xfId="6906" xr:uid="{00000000-0005-0000-0000-0000AE5B0000}"/>
    <cellStyle name="Nuovo 43 5" xfId="6907" xr:uid="{00000000-0005-0000-0000-0000AF5B0000}"/>
    <cellStyle name="Nuovo 43 5 2" xfId="6908" xr:uid="{00000000-0005-0000-0000-0000B05B0000}"/>
    <cellStyle name="Nuovo 43 5 3" xfId="6909" xr:uid="{00000000-0005-0000-0000-0000B15B0000}"/>
    <cellStyle name="Nuovo 43 6" xfId="6910" xr:uid="{00000000-0005-0000-0000-0000B25B0000}"/>
    <cellStyle name="Nuovo 43 6 2" xfId="12525" xr:uid="{00000000-0005-0000-0000-0000B35B0000}"/>
    <cellStyle name="Nuovo 43 7" xfId="6885" xr:uid="{00000000-0005-0000-0000-0000B45B0000}"/>
    <cellStyle name="Nuovo 44" xfId="560" xr:uid="{00000000-0005-0000-0000-0000B55B0000}"/>
    <cellStyle name="Nuovo 44 2" xfId="561" xr:uid="{00000000-0005-0000-0000-0000B65B0000}"/>
    <cellStyle name="Nuovo 44 2 2" xfId="6913" xr:uid="{00000000-0005-0000-0000-0000B75B0000}"/>
    <cellStyle name="Nuovo 44 2 3" xfId="6914" xr:uid="{00000000-0005-0000-0000-0000B85B0000}"/>
    <cellStyle name="Nuovo 44 2 4" xfId="6915" xr:uid="{00000000-0005-0000-0000-0000B95B0000}"/>
    <cellStyle name="Nuovo 44 2 5" xfId="6912" xr:uid="{00000000-0005-0000-0000-0000BA5B0000}"/>
    <cellStyle name="Nuovo 44 3" xfId="6916" xr:uid="{00000000-0005-0000-0000-0000BB5B0000}"/>
    <cellStyle name="Nuovo 44 3 2" xfId="6917" xr:uid="{00000000-0005-0000-0000-0000BC5B0000}"/>
    <cellStyle name="Nuovo 44 3 2 2" xfId="6918" xr:uid="{00000000-0005-0000-0000-0000BD5B0000}"/>
    <cellStyle name="Nuovo 44 3 2 3" xfId="6919" xr:uid="{00000000-0005-0000-0000-0000BE5B0000}"/>
    <cellStyle name="Nuovo 44 3 3" xfId="6920" xr:uid="{00000000-0005-0000-0000-0000BF5B0000}"/>
    <cellStyle name="Nuovo 44 3 3 2" xfId="6921" xr:uid="{00000000-0005-0000-0000-0000C05B0000}"/>
    <cellStyle name="Nuovo 44 3 3 3" xfId="6922" xr:uid="{00000000-0005-0000-0000-0000C15B0000}"/>
    <cellStyle name="Nuovo 44 3 4" xfId="6923" xr:uid="{00000000-0005-0000-0000-0000C25B0000}"/>
    <cellStyle name="Nuovo 44 3 5" xfId="6924" xr:uid="{00000000-0005-0000-0000-0000C35B0000}"/>
    <cellStyle name="Nuovo 44 3 6" xfId="6925" xr:uid="{00000000-0005-0000-0000-0000C45B0000}"/>
    <cellStyle name="Nuovo 44 4" xfId="6926" xr:uid="{00000000-0005-0000-0000-0000C55B0000}"/>
    <cellStyle name="Nuovo 44 4 2" xfId="6927" xr:uid="{00000000-0005-0000-0000-0000C65B0000}"/>
    <cellStyle name="Nuovo 44 4 2 2" xfId="6928" xr:uid="{00000000-0005-0000-0000-0000C75B0000}"/>
    <cellStyle name="Nuovo 44 4 2 3" xfId="6929" xr:uid="{00000000-0005-0000-0000-0000C85B0000}"/>
    <cellStyle name="Nuovo 44 4 3" xfId="6930" xr:uid="{00000000-0005-0000-0000-0000C95B0000}"/>
    <cellStyle name="Nuovo 44 4 4" xfId="6931" xr:uid="{00000000-0005-0000-0000-0000CA5B0000}"/>
    <cellStyle name="Nuovo 44 4 5" xfId="6932" xr:uid="{00000000-0005-0000-0000-0000CB5B0000}"/>
    <cellStyle name="Nuovo 44 5" xfId="6933" xr:uid="{00000000-0005-0000-0000-0000CC5B0000}"/>
    <cellStyle name="Nuovo 44 5 2" xfId="6934" xr:uid="{00000000-0005-0000-0000-0000CD5B0000}"/>
    <cellStyle name="Nuovo 44 5 3" xfId="6935" xr:uid="{00000000-0005-0000-0000-0000CE5B0000}"/>
    <cellStyle name="Nuovo 44 6" xfId="6936" xr:uid="{00000000-0005-0000-0000-0000CF5B0000}"/>
    <cellStyle name="Nuovo 44 6 2" xfId="12526" xr:uid="{00000000-0005-0000-0000-0000D05B0000}"/>
    <cellStyle name="Nuovo 44 7" xfId="6911" xr:uid="{00000000-0005-0000-0000-0000D15B0000}"/>
    <cellStyle name="Nuovo 45" xfId="562" xr:uid="{00000000-0005-0000-0000-0000D25B0000}"/>
    <cellStyle name="Nuovo 45 2" xfId="6938" xr:uid="{00000000-0005-0000-0000-0000D35B0000}"/>
    <cellStyle name="Nuovo 45 3" xfId="6939" xr:uid="{00000000-0005-0000-0000-0000D45B0000}"/>
    <cellStyle name="Nuovo 45 4" xfId="6940" xr:uid="{00000000-0005-0000-0000-0000D55B0000}"/>
    <cellStyle name="Nuovo 45 5" xfId="6937" xr:uid="{00000000-0005-0000-0000-0000D65B0000}"/>
    <cellStyle name="Nuovo 46" xfId="6941" xr:uid="{00000000-0005-0000-0000-0000D75B0000}"/>
    <cellStyle name="Nuovo 46 2" xfId="6942" xr:uid="{00000000-0005-0000-0000-0000D85B0000}"/>
    <cellStyle name="Nuovo 46 2 2" xfId="6943" xr:uid="{00000000-0005-0000-0000-0000D95B0000}"/>
    <cellStyle name="Nuovo 46 2 3" xfId="6944" xr:uid="{00000000-0005-0000-0000-0000DA5B0000}"/>
    <cellStyle name="Nuovo 46 3" xfId="6945" xr:uid="{00000000-0005-0000-0000-0000DB5B0000}"/>
    <cellStyle name="Nuovo 46 3 2" xfId="6946" xr:uid="{00000000-0005-0000-0000-0000DC5B0000}"/>
    <cellStyle name="Nuovo 46 3 3" xfId="6947" xr:uid="{00000000-0005-0000-0000-0000DD5B0000}"/>
    <cellStyle name="Nuovo 46 4" xfId="6948" xr:uid="{00000000-0005-0000-0000-0000DE5B0000}"/>
    <cellStyle name="Nuovo 46 5" xfId="6949" xr:uid="{00000000-0005-0000-0000-0000DF5B0000}"/>
    <cellStyle name="Nuovo 46 6" xfId="6950" xr:uid="{00000000-0005-0000-0000-0000E05B0000}"/>
    <cellStyle name="Nuovo 47" xfId="6951" xr:uid="{00000000-0005-0000-0000-0000E15B0000}"/>
    <cellStyle name="Nuovo 47 2" xfId="6952" xr:uid="{00000000-0005-0000-0000-0000E25B0000}"/>
    <cellStyle name="Nuovo 47 2 2" xfId="6953" xr:uid="{00000000-0005-0000-0000-0000E35B0000}"/>
    <cellStyle name="Nuovo 47 2 3" xfId="6954" xr:uid="{00000000-0005-0000-0000-0000E45B0000}"/>
    <cellStyle name="Nuovo 47 3" xfId="6955" xr:uid="{00000000-0005-0000-0000-0000E55B0000}"/>
    <cellStyle name="Nuovo 47 4" xfId="6956" xr:uid="{00000000-0005-0000-0000-0000E65B0000}"/>
    <cellStyle name="Nuovo 47 5" xfId="6957" xr:uid="{00000000-0005-0000-0000-0000E75B0000}"/>
    <cellStyle name="Nuovo 48" xfId="6958" xr:uid="{00000000-0005-0000-0000-0000E85B0000}"/>
    <cellStyle name="Nuovo 48 2" xfId="6959" xr:uid="{00000000-0005-0000-0000-0000E95B0000}"/>
    <cellStyle name="Nuovo 48 3" xfId="6960" xr:uid="{00000000-0005-0000-0000-0000EA5B0000}"/>
    <cellStyle name="Nuovo 49" xfId="12527" xr:uid="{00000000-0005-0000-0000-0000EB5B0000}"/>
    <cellStyle name="Nuovo 49 2" xfId="12528" xr:uid="{00000000-0005-0000-0000-0000EC5B0000}"/>
    <cellStyle name="Nuovo 5" xfId="563" xr:uid="{00000000-0005-0000-0000-0000ED5B0000}"/>
    <cellStyle name="Nuovo 5 2" xfId="564" xr:uid="{00000000-0005-0000-0000-0000EE5B0000}"/>
    <cellStyle name="Nuovo 5 2 2" xfId="6963" xr:uid="{00000000-0005-0000-0000-0000EF5B0000}"/>
    <cellStyle name="Nuovo 5 2 3" xfId="6964" xr:uid="{00000000-0005-0000-0000-0000F05B0000}"/>
    <cellStyle name="Nuovo 5 2 4" xfId="6965" xr:uid="{00000000-0005-0000-0000-0000F15B0000}"/>
    <cellStyle name="Nuovo 5 2 5" xfId="6962" xr:uid="{00000000-0005-0000-0000-0000F25B0000}"/>
    <cellStyle name="Nuovo 5 3" xfId="6966" xr:uid="{00000000-0005-0000-0000-0000F35B0000}"/>
    <cellStyle name="Nuovo 5 3 2" xfId="6967" xr:uid="{00000000-0005-0000-0000-0000F45B0000}"/>
    <cellStyle name="Nuovo 5 3 2 2" xfId="6968" xr:uid="{00000000-0005-0000-0000-0000F55B0000}"/>
    <cellStyle name="Nuovo 5 3 2 3" xfId="6969" xr:uid="{00000000-0005-0000-0000-0000F65B0000}"/>
    <cellStyle name="Nuovo 5 3 3" xfId="6970" xr:uid="{00000000-0005-0000-0000-0000F75B0000}"/>
    <cellStyle name="Nuovo 5 3 3 2" xfId="6971" xr:uid="{00000000-0005-0000-0000-0000F85B0000}"/>
    <cellStyle name="Nuovo 5 3 3 3" xfId="6972" xr:uid="{00000000-0005-0000-0000-0000F95B0000}"/>
    <cellStyle name="Nuovo 5 3 4" xfId="6973" xr:uid="{00000000-0005-0000-0000-0000FA5B0000}"/>
    <cellStyle name="Nuovo 5 3 5" xfId="6974" xr:uid="{00000000-0005-0000-0000-0000FB5B0000}"/>
    <cellStyle name="Nuovo 5 3 6" xfId="6975" xr:uid="{00000000-0005-0000-0000-0000FC5B0000}"/>
    <cellStyle name="Nuovo 5 4" xfId="6976" xr:uid="{00000000-0005-0000-0000-0000FD5B0000}"/>
    <cellStyle name="Nuovo 5 4 2" xfId="6977" xr:uid="{00000000-0005-0000-0000-0000FE5B0000}"/>
    <cellStyle name="Nuovo 5 4 2 2" xfId="6978" xr:uid="{00000000-0005-0000-0000-0000FF5B0000}"/>
    <cellStyle name="Nuovo 5 4 2 3" xfId="6979" xr:uid="{00000000-0005-0000-0000-0000005C0000}"/>
    <cellStyle name="Nuovo 5 4 3" xfId="6980" xr:uid="{00000000-0005-0000-0000-0000015C0000}"/>
    <cellStyle name="Nuovo 5 4 4" xfId="6981" xr:uid="{00000000-0005-0000-0000-0000025C0000}"/>
    <cellStyle name="Nuovo 5 4 5" xfId="6982" xr:uid="{00000000-0005-0000-0000-0000035C0000}"/>
    <cellStyle name="Nuovo 5 5" xfId="6983" xr:uid="{00000000-0005-0000-0000-0000045C0000}"/>
    <cellStyle name="Nuovo 5 5 2" xfId="6984" xr:uid="{00000000-0005-0000-0000-0000055C0000}"/>
    <cellStyle name="Nuovo 5 5 3" xfId="6985" xr:uid="{00000000-0005-0000-0000-0000065C0000}"/>
    <cellStyle name="Nuovo 5 6" xfId="6986" xr:uid="{00000000-0005-0000-0000-0000075C0000}"/>
    <cellStyle name="Nuovo 5 6 2" xfId="12529" xr:uid="{00000000-0005-0000-0000-0000085C0000}"/>
    <cellStyle name="Nuovo 5 7" xfId="6961" xr:uid="{00000000-0005-0000-0000-0000095C0000}"/>
    <cellStyle name="Nuovo 50" xfId="6157" xr:uid="{00000000-0005-0000-0000-00000A5C0000}"/>
    <cellStyle name="Nuovo 6" xfId="565" xr:uid="{00000000-0005-0000-0000-00000B5C0000}"/>
    <cellStyle name="Nuovo 6 2" xfId="566" xr:uid="{00000000-0005-0000-0000-00000C5C0000}"/>
    <cellStyle name="Nuovo 6 2 2" xfId="6989" xr:uid="{00000000-0005-0000-0000-00000D5C0000}"/>
    <cellStyle name="Nuovo 6 2 3" xfId="6990" xr:uid="{00000000-0005-0000-0000-00000E5C0000}"/>
    <cellStyle name="Nuovo 6 2 4" xfId="6991" xr:uid="{00000000-0005-0000-0000-00000F5C0000}"/>
    <cellStyle name="Nuovo 6 2 5" xfId="6988" xr:uid="{00000000-0005-0000-0000-0000105C0000}"/>
    <cellStyle name="Nuovo 6 3" xfId="6992" xr:uid="{00000000-0005-0000-0000-0000115C0000}"/>
    <cellStyle name="Nuovo 6 3 2" xfId="6993" xr:uid="{00000000-0005-0000-0000-0000125C0000}"/>
    <cellStyle name="Nuovo 6 3 2 2" xfId="6994" xr:uid="{00000000-0005-0000-0000-0000135C0000}"/>
    <cellStyle name="Nuovo 6 3 2 3" xfId="6995" xr:uid="{00000000-0005-0000-0000-0000145C0000}"/>
    <cellStyle name="Nuovo 6 3 3" xfId="6996" xr:uid="{00000000-0005-0000-0000-0000155C0000}"/>
    <cellStyle name="Nuovo 6 3 3 2" xfId="6997" xr:uid="{00000000-0005-0000-0000-0000165C0000}"/>
    <cellStyle name="Nuovo 6 3 3 3" xfId="6998" xr:uid="{00000000-0005-0000-0000-0000175C0000}"/>
    <cellStyle name="Nuovo 6 3 4" xfId="6999" xr:uid="{00000000-0005-0000-0000-0000185C0000}"/>
    <cellStyle name="Nuovo 6 3 5" xfId="7000" xr:uid="{00000000-0005-0000-0000-0000195C0000}"/>
    <cellStyle name="Nuovo 6 3 6" xfId="7001" xr:uid="{00000000-0005-0000-0000-00001A5C0000}"/>
    <cellStyle name="Nuovo 6 4" xfId="7002" xr:uid="{00000000-0005-0000-0000-00001B5C0000}"/>
    <cellStyle name="Nuovo 6 4 2" xfId="7003" xr:uid="{00000000-0005-0000-0000-00001C5C0000}"/>
    <cellStyle name="Nuovo 6 4 2 2" xfId="7004" xr:uid="{00000000-0005-0000-0000-00001D5C0000}"/>
    <cellStyle name="Nuovo 6 4 2 3" xfId="7005" xr:uid="{00000000-0005-0000-0000-00001E5C0000}"/>
    <cellStyle name="Nuovo 6 4 3" xfId="7006" xr:uid="{00000000-0005-0000-0000-00001F5C0000}"/>
    <cellStyle name="Nuovo 6 4 4" xfId="7007" xr:uid="{00000000-0005-0000-0000-0000205C0000}"/>
    <cellStyle name="Nuovo 6 4 5" xfId="7008" xr:uid="{00000000-0005-0000-0000-0000215C0000}"/>
    <cellStyle name="Nuovo 6 5" xfId="7009" xr:uid="{00000000-0005-0000-0000-0000225C0000}"/>
    <cellStyle name="Nuovo 6 5 2" xfId="7010" xr:uid="{00000000-0005-0000-0000-0000235C0000}"/>
    <cellStyle name="Nuovo 6 5 3" xfId="7011" xr:uid="{00000000-0005-0000-0000-0000245C0000}"/>
    <cellStyle name="Nuovo 6 6" xfId="7012" xr:uid="{00000000-0005-0000-0000-0000255C0000}"/>
    <cellStyle name="Nuovo 6 6 2" xfId="12530" xr:uid="{00000000-0005-0000-0000-0000265C0000}"/>
    <cellStyle name="Nuovo 6 7" xfId="6987" xr:uid="{00000000-0005-0000-0000-0000275C0000}"/>
    <cellStyle name="Nuovo 7" xfId="567" xr:uid="{00000000-0005-0000-0000-0000285C0000}"/>
    <cellStyle name="Nuovo 7 2" xfId="568" xr:uid="{00000000-0005-0000-0000-0000295C0000}"/>
    <cellStyle name="Nuovo 7 2 2" xfId="7015" xr:uid="{00000000-0005-0000-0000-00002A5C0000}"/>
    <cellStyle name="Nuovo 7 2 3" xfId="7016" xr:uid="{00000000-0005-0000-0000-00002B5C0000}"/>
    <cellStyle name="Nuovo 7 2 4" xfId="7017" xr:uid="{00000000-0005-0000-0000-00002C5C0000}"/>
    <cellStyle name="Nuovo 7 2 5" xfId="7014" xr:uid="{00000000-0005-0000-0000-00002D5C0000}"/>
    <cellStyle name="Nuovo 7 3" xfId="7018" xr:uid="{00000000-0005-0000-0000-00002E5C0000}"/>
    <cellStyle name="Nuovo 7 3 2" xfId="7019" xr:uid="{00000000-0005-0000-0000-00002F5C0000}"/>
    <cellStyle name="Nuovo 7 3 2 2" xfId="7020" xr:uid="{00000000-0005-0000-0000-0000305C0000}"/>
    <cellStyle name="Nuovo 7 3 2 3" xfId="7021" xr:uid="{00000000-0005-0000-0000-0000315C0000}"/>
    <cellStyle name="Nuovo 7 3 3" xfId="7022" xr:uid="{00000000-0005-0000-0000-0000325C0000}"/>
    <cellStyle name="Nuovo 7 3 3 2" xfId="7023" xr:uid="{00000000-0005-0000-0000-0000335C0000}"/>
    <cellStyle name="Nuovo 7 3 3 3" xfId="7024" xr:uid="{00000000-0005-0000-0000-0000345C0000}"/>
    <cellStyle name="Nuovo 7 3 4" xfId="7025" xr:uid="{00000000-0005-0000-0000-0000355C0000}"/>
    <cellStyle name="Nuovo 7 3 5" xfId="7026" xr:uid="{00000000-0005-0000-0000-0000365C0000}"/>
    <cellStyle name="Nuovo 7 3 6" xfId="7027" xr:uid="{00000000-0005-0000-0000-0000375C0000}"/>
    <cellStyle name="Nuovo 7 4" xfId="7028" xr:uid="{00000000-0005-0000-0000-0000385C0000}"/>
    <cellStyle name="Nuovo 7 4 2" xfId="7029" xr:uid="{00000000-0005-0000-0000-0000395C0000}"/>
    <cellStyle name="Nuovo 7 4 2 2" xfId="7030" xr:uid="{00000000-0005-0000-0000-00003A5C0000}"/>
    <cellStyle name="Nuovo 7 4 2 3" xfId="7031" xr:uid="{00000000-0005-0000-0000-00003B5C0000}"/>
    <cellStyle name="Nuovo 7 4 3" xfId="7032" xr:uid="{00000000-0005-0000-0000-00003C5C0000}"/>
    <cellStyle name="Nuovo 7 4 4" xfId="7033" xr:uid="{00000000-0005-0000-0000-00003D5C0000}"/>
    <cellStyle name="Nuovo 7 4 5" xfId="7034" xr:uid="{00000000-0005-0000-0000-00003E5C0000}"/>
    <cellStyle name="Nuovo 7 5" xfId="7035" xr:uid="{00000000-0005-0000-0000-00003F5C0000}"/>
    <cellStyle name="Nuovo 7 5 2" xfId="7036" xr:uid="{00000000-0005-0000-0000-0000405C0000}"/>
    <cellStyle name="Nuovo 7 5 3" xfId="7037" xr:uid="{00000000-0005-0000-0000-0000415C0000}"/>
    <cellStyle name="Nuovo 7 6" xfId="7038" xr:uid="{00000000-0005-0000-0000-0000425C0000}"/>
    <cellStyle name="Nuovo 7 6 2" xfId="12531" xr:uid="{00000000-0005-0000-0000-0000435C0000}"/>
    <cellStyle name="Nuovo 7 7" xfId="7013" xr:uid="{00000000-0005-0000-0000-0000445C0000}"/>
    <cellStyle name="Nuovo 8" xfId="569" xr:uid="{00000000-0005-0000-0000-0000455C0000}"/>
    <cellStyle name="Nuovo 8 2" xfId="570" xr:uid="{00000000-0005-0000-0000-0000465C0000}"/>
    <cellStyle name="Nuovo 8 2 2" xfId="7041" xr:uid="{00000000-0005-0000-0000-0000475C0000}"/>
    <cellStyle name="Nuovo 8 2 3" xfId="7042" xr:uid="{00000000-0005-0000-0000-0000485C0000}"/>
    <cellStyle name="Nuovo 8 2 4" xfId="7043" xr:uid="{00000000-0005-0000-0000-0000495C0000}"/>
    <cellStyle name="Nuovo 8 2 5" xfId="7040" xr:uid="{00000000-0005-0000-0000-00004A5C0000}"/>
    <cellStyle name="Nuovo 8 3" xfId="7044" xr:uid="{00000000-0005-0000-0000-00004B5C0000}"/>
    <cellStyle name="Nuovo 8 3 2" xfId="7045" xr:uid="{00000000-0005-0000-0000-00004C5C0000}"/>
    <cellStyle name="Nuovo 8 3 2 2" xfId="7046" xr:uid="{00000000-0005-0000-0000-00004D5C0000}"/>
    <cellStyle name="Nuovo 8 3 2 3" xfId="7047" xr:uid="{00000000-0005-0000-0000-00004E5C0000}"/>
    <cellStyle name="Nuovo 8 3 3" xfId="7048" xr:uid="{00000000-0005-0000-0000-00004F5C0000}"/>
    <cellStyle name="Nuovo 8 3 3 2" xfId="7049" xr:uid="{00000000-0005-0000-0000-0000505C0000}"/>
    <cellStyle name="Nuovo 8 3 3 3" xfId="7050" xr:uid="{00000000-0005-0000-0000-0000515C0000}"/>
    <cellStyle name="Nuovo 8 3 4" xfId="7051" xr:uid="{00000000-0005-0000-0000-0000525C0000}"/>
    <cellStyle name="Nuovo 8 3 5" xfId="7052" xr:uid="{00000000-0005-0000-0000-0000535C0000}"/>
    <cellStyle name="Nuovo 8 3 6" xfId="7053" xr:uid="{00000000-0005-0000-0000-0000545C0000}"/>
    <cellStyle name="Nuovo 8 4" xfId="7054" xr:uid="{00000000-0005-0000-0000-0000555C0000}"/>
    <cellStyle name="Nuovo 8 4 2" xfId="7055" xr:uid="{00000000-0005-0000-0000-0000565C0000}"/>
    <cellStyle name="Nuovo 8 4 2 2" xfId="7056" xr:uid="{00000000-0005-0000-0000-0000575C0000}"/>
    <cellStyle name="Nuovo 8 4 2 3" xfId="7057" xr:uid="{00000000-0005-0000-0000-0000585C0000}"/>
    <cellStyle name="Nuovo 8 4 3" xfId="7058" xr:uid="{00000000-0005-0000-0000-0000595C0000}"/>
    <cellStyle name="Nuovo 8 4 4" xfId="7059" xr:uid="{00000000-0005-0000-0000-00005A5C0000}"/>
    <cellStyle name="Nuovo 8 4 5" xfId="7060" xr:uid="{00000000-0005-0000-0000-00005B5C0000}"/>
    <cellStyle name="Nuovo 8 5" xfId="7061" xr:uid="{00000000-0005-0000-0000-00005C5C0000}"/>
    <cellStyle name="Nuovo 8 5 2" xfId="7062" xr:uid="{00000000-0005-0000-0000-00005D5C0000}"/>
    <cellStyle name="Nuovo 8 5 3" xfId="7063" xr:uid="{00000000-0005-0000-0000-00005E5C0000}"/>
    <cellStyle name="Nuovo 8 6" xfId="7064" xr:uid="{00000000-0005-0000-0000-00005F5C0000}"/>
    <cellStyle name="Nuovo 8 6 2" xfId="12532" xr:uid="{00000000-0005-0000-0000-0000605C0000}"/>
    <cellStyle name="Nuovo 8 7" xfId="7039" xr:uid="{00000000-0005-0000-0000-0000615C0000}"/>
    <cellStyle name="Nuovo 9" xfId="571" xr:uid="{00000000-0005-0000-0000-0000625C0000}"/>
    <cellStyle name="Nuovo 9 2" xfId="572" xr:uid="{00000000-0005-0000-0000-0000635C0000}"/>
    <cellStyle name="Nuovo 9 2 2" xfId="7067" xr:uid="{00000000-0005-0000-0000-0000645C0000}"/>
    <cellStyle name="Nuovo 9 2 3" xfId="7068" xr:uid="{00000000-0005-0000-0000-0000655C0000}"/>
    <cellStyle name="Nuovo 9 2 4" xfId="7069" xr:uid="{00000000-0005-0000-0000-0000665C0000}"/>
    <cellStyle name="Nuovo 9 2 5" xfId="7066" xr:uid="{00000000-0005-0000-0000-0000675C0000}"/>
    <cellStyle name="Nuovo 9 3" xfId="7070" xr:uid="{00000000-0005-0000-0000-0000685C0000}"/>
    <cellStyle name="Nuovo 9 3 2" xfId="7071" xr:uid="{00000000-0005-0000-0000-0000695C0000}"/>
    <cellStyle name="Nuovo 9 3 2 2" xfId="7072" xr:uid="{00000000-0005-0000-0000-00006A5C0000}"/>
    <cellStyle name="Nuovo 9 3 2 3" xfId="7073" xr:uid="{00000000-0005-0000-0000-00006B5C0000}"/>
    <cellStyle name="Nuovo 9 3 3" xfId="7074" xr:uid="{00000000-0005-0000-0000-00006C5C0000}"/>
    <cellStyle name="Nuovo 9 3 3 2" xfId="7075" xr:uid="{00000000-0005-0000-0000-00006D5C0000}"/>
    <cellStyle name="Nuovo 9 3 3 3" xfId="7076" xr:uid="{00000000-0005-0000-0000-00006E5C0000}"/>
    <cellStyle name="Nuovo 9 3 4" xfId="7077" xr:uid="{00000000-0005-0000-0000-00006F5C0000}"/>
    <cellStyle name="Nuovo 9 3 5" xfId="7078" xr:uid="{00000000-0005-0000-0000-0000705C0000}"/>
    <cellStyle name="Nuovo 9 3 6" xfId="7079" xr:uid="{00000000-0005-0000-0000-0000715C0000}"/>
    <cellStyle name="Nuovo 9 4" xfId="7080" xr:uid="{00000000-0005-0000-0000-0000725C0000}"/>
    <cellStyle name="Nuovo 9 4 2" xfId="7081" xr:uid="{00000000-0005-0000-0000-0000735C0000}"/>
    <cellStyle name="Nuovo 9 4 2 2" xfId="7082" xr:uid="{00000000-0005-0000-0000-0000745C0000}"/>
    <cellStyle name="Nuovo 9 4 2 3" xfId="7083" xr:uid="{00000000-0005-0000-0000-0000755C0000}"/>
    <cellStyle name="Nuovo 9 4 3" xfId="7084" xr:uid="{00000000-0005-0000-0000-0000765C0000}"/>
    <cellStyle name="Nuovo 9 4 4" xfId="7085" xr:uid="{00000000-0005-0000-0000-0000775C0000}"/>
    <cellStyle name="Nuovo 9 4 5" xfId="7086" xr:uid="{00000000-0005-0000-0000-0000785C0000}"/>
    <cellStyle name="Nuovo 9 5" xfId="7087" xr:uid="{00000000-0005-0000-0000-0000795C0000}"/>
    <cellStyle name="Nuovo 9 5 2" xfId="7088" xr:uid="{00000000-0005-0000-0000-00007A5C0000}"/>
    <cellStyle name="Nuovo 9 5 3" xfId="7089" xr:uid="{00000000-0005-0000-0000-00007B5C0000}"/>
    <cellStyle name="Nuovo 9 6" xfId="7090" xr:uid="{00000000-0005-0000-0000-00007C5C0000}"/>
    <cellStyle name="Nuovo 9 6 2" xfId="12533" xr:uid="{00000000-0005-0000-0000-00007D5C0000}"/>
    <cellStyle name="Nuovo 9 7" xfId="7065" xr:uid="{00000000-0005-0000-0000-00007E5C0000}"/>
    <cellStyle name="Output 2" xfId="573" xr:uid="{00000000-0005-0000-0000-00007F5C0000}"/>
    <cellStyle name="Output 2 10" xfId="7091" xr:uid="{00000000-0005-0000-0000-0000805C0000}"/>
    <cellStyle name="Output 2 2" xfId="7092" xr:uid="{00000000-0005-0000-0000-0000815C0000}"/>
    <cellStyle name="Output 2 2 2" xfId="7093" xr:uid="{00000000-0005-0000-0000-0000825C0000}"/>
    <cellStyle name="Output 2 2 2 2" xfId="12695" xr:uid="{00000000-0005-0000-0000-0000835C0000}"/>
    <cellStyle name="Output 2 2 3" xfId="7094" xr:uid="{00000000-0005-0000-0000-0000845C0000}"/>
    <cellStyle name="Output 2 2 4" xfId="9667" xr:uid="{00000000-0005-0000-0000-0000855C0000}"/>
    <cellStyle name="Output 2 2 5" xfId="9668" xr:uid="{00000000-0005-0000-0000-0000865C0000}"/>
    <cellStyle name="Output 2 3" xfId="7095" xr:uid="{00000000-0005-0000-0000-0000875C0000}"/>
    <cellStyle name="Output 2 3 2" xfId="7096" xr:uid="{00000000-0005-0000-0000-0000885C0000}"/>
    <cellStyle name="Output 2 3 2 2" xfId="12696" xr:uid="{00000000-0005-0000-0000-0000895C0000}"/>
    <cellStyle name="Output 2 3 3" xfId="7097" xr:uid="{00000000-0005-0000-0000-00008A5C0000}"/>
    <cellStyle name="Output 2 4" xfId="7098" xr:uid="{00000000-0005-0000-0000-00008B5C0000}"/>
    <cellStyle name="Output 2 4 2" xfId="7099" xr:uid="{00000000-0005-0000-0000-00008C5C0000}"/>
    <cellStyle name="Output 2 4 2 2" xfId="12697" xr:uid="{00000000-0005-0000-0000-00008D5C0000}"/>
    <cellStyle name="Output 2 5" xfId="7100" xr:uid="{00000000-0005-0000-0000-00008E5C0000}"/>
    <cellStyle name="Output 2 5 2" xfId="7101" xr:uid="{00000000-0005-0000-0000-00008F5C0000}"/>
    <cellStyle name="Output 2 5 2 2" xfId="12698" xr:uid="{00000000-0005-0000-0000-0000905C0000}"/>
    <cellStyle name="Output 2 6" xfId="7102" xr:uid="{00000000-0005-0000-0000-0000915C0000}"/>
    <cellStyle name="Output 2 6 2" xfId="7103" xr:uid="{00000000-0005-0000-0000-0000925C0000}"/>
    <cellStyle name="Output 2 6 2 2" xfId="12699" xr:uid="{00000000-0005-0000-0000-0000935C0000}"/>
    <cellStyle name="Output 2 7" xfId="7104" xr:uid="{00000000-0005-0000-0000-0000945C0000}"/>
    <cellStyle name="Output 2 7 2" xfId="7105" xr:uid="{00000000-0005-0000-0000-0000955C0000}"/>
    <cellStyle name="Output 2 7 2 2" xfId="12700" xr:uid="{00000000-0005-0000-0000-0000965C0000}"/>
    <cellStyle name="Output 2 8" xfId="7106" xr:uid="{00000000-0005-0000-0000-0000975C0000}"/>
    <cellStyle name="Output 2 8 2" xfId="12701" xr:uid="{00000000-0005-0000-0000-0000985C0000}"/>
    <cellStyle name="Output 2 9" xfId="12702" xr:uid="{00000000-0005-0000-0000-0000995C0000}"/>
    <cellStyle name="Output 3" xfId="7107" xr:uid="{00000000-0005-0000-0000-00009A5C0000}"/>
    <cellStyle name="Output 3 2" xfId="7108" xr:uid="{00000000-0005-0000-0000-00009B5C0000}"/>
    <cellStyle name="Output 3 2 2" xfId="7109" xr:uid="{00000000-0005-0000-0000-00009C5C0000}"/>
    <cellStyle name="Output 3 2 2 2" xfId="12703" xr:uid="{00000000-0005-0000-0000-00009D5C0000}"/>
    <cellStyle name="Output 3 2 3" xfId="7110" xr:uid="{00000000-0005-0000-0000-00009E5C0000}"/>
    <cellStyle name="Output 3 3" xfId="7111" xr:uid="{00000000-0005-0000-0000-00009F5C0000}"/>
    <cellStyle name="Output 3 3 2" xfId="7112" xr:uid="{00000000-0005-0000-0000-0000A05C0000}"/>
    <cellStyle name="Output 3 3 2 2" xfId="12704" xr:uid="{00000000-0005-0000-0000-0000A15C0000}"/>
    <cellStyle name="Output 3 4" xfId="7113" xr:uid="{00000000-0005-0000-0000-0000A25C0000}"/>
    <cellStyle name="Output 3 4 2" xfId="7114" xr:uid="{00000000-0005-0000-0000-0000A35C0000}"/>
    <cellStyle name="Output 3 4 2 2" xfId="12705" xr:uid="{00000000-0005-0000-0000-0000A45C0000}"/>
    <cellStyle name="Output 3 5" xfId="7115" xr:uid="{00000000-0005-0000-0000-0000A55C0000}"/>
    <cellStyle name="Output 3 5 2" xfId="7116" xr:uid="{00000000-0005-0000-0000-0000A65C0000}"/>
    <cellStyle name="Output 3 5 2 2" xfId="12706" xr:uid="{00000000-0005-0000-0000-0000A75C0000}"/>
    <cellStyle name="Output 3 6" xfId="7117" xr:uid="{00000000-0005-0000-0000-0000A85C0000}"/>
    <cellStyle name="Output 3 7" xfId="7118" xr:uid="{00000000-0005-0000-0000-0000A95C0000}"/>
    <cellStyle name="Output 3 7 2" xfId="12707" xr:uid="{00000000-0005-0000-0000-0000AA5C0000}"/>
    <cellStyle name="Output 3 8" xfId="7119" xr:uid="{00000000-0005-0000-0000-0000AB5C0000}"/>
    <cellStyle name="Output 4" xfId="7120" xr:uid="{00000000-0005-0000-0000-0000AC5C0000}"/>
    <cellStyle name="Output 4 2" xfId="7121" xr:uid="{00000000-0005-0000-0000-0000AD5C0000}"/>
    <cellStyle name="Output 4 2 2" xfId="12708" xr:uid="{00000000-0005-0000-0000-0000AE5C0000}"/>
    <cellStyle name="Output 5" xfId="7122" xr:uid="{00000000-0005-0000-0000-0000AF5C0000}"/>
    <cellStyle name="Overskrift 1 2" xfId="7123" xr:uid="{00000000-0005-0000-0000-0000B05C0000}"/>
    <cellStyle name="Overskrift 1 2 2" xfId="7124" xr:uid="{00000000-0005-0000-0000-0000B15C0000}"/>
    <cellStyle name="Overskrift 2 2" xfId="7125" xr:uid="{00000000-0005-0000-0000-0000B25C0000}"/>
    <cellStyle name="Overskrift 2 2 2" xfId="7126" xr:uid="{00000000-0005-0000-0000-0000B35C0000}"/>
    <cellStyle name="Overskrift 3 2" xfId="7127" xr:uid="{00000000-0005-0000-0000-0000B45C0000}"/>
    <cellStyle name="Overskrift 3 2 2" xfId="7128" xr:uid="{00000000-0005-0000-0000-0000B55C0000}"/>
    <cellStyle name="Overskrift 4 2" xfId="7129" xr:uid="{00000000-0005-0000-0000-0000B65C0000}"/>
    <cellStyle name="Overskrift 4 2 2" xfId="7130" xr:uid="{00000000-0005-0000-0000-0000B75C0000}"/>
    <cellStyle name="Percen - Type1" xfId="574" xr:uid="{00000000-0005-0000-0000-0000B85C0000}"/>
    <cellStyle name="Percen - Type1 2" xfId="7132" xr:uid="{00000000-0005-0000-0000-0000B95C0000}"/>
    <cellStyle name="Percen - Type1 3" xfId="7131" xr:uid="{00000000-0005-0000-0000-0000BA5C0000}"/>
    <cellStyle name="Percen - Typografi2" xfId="12534" xr:uid="{00000000-0005-0000-0000-0000BB5C0000}"/>
    <cellStyle name="Percent" xfId="26535" builtinId="5"/>
    <cellStyle name="Percent 2" xfId="575" xr:uid="{00000000-0005-0000-0000-0000BD5C0000}"/>
    <cellStyle name="Percent 2 2" xfId="576" xr:uid="{00000000-0005-0000-0000-0000BE5C0000}"/>
    <cellStyle name="Percent 2 2 2" xfId="7135" xr:uid="{00000000-0005-0000-0000-0000BF5C0000}"/>
    <cellStyle name="Percent 2 2 2 2" xfId="7136" xr:uid="{00000000-0005-0000-0000-0000C05C0000}"/>
    <cellStyle name="Percent 2 2 3" xfId="7137" xr:uid="{00000000-0005-0000-0000-0000C15C0000}"/>
    <cellStyle name="Percent 2 2 3 2" xfId="7138" xr:uid="{00000000-0005-0000-0000-0000C25C0000}"/>
    <cellStyle name="Percent 2 2 3 3" xfId="7139" xr:uid="{00000000-0005-0000-0000-0000C35C0000}"/>
    <cellStyle name="Percent 2 2 4" xfId="7140" xr:uid="{00000000-0005-0000-0000-0000C45C0000}"/>
    <cellStyle name="Percent 2 2 4 2" xfId="7141" xr:uid="{00000000-0005-0000-0000-0000C55C0000}"/>
    <cellStyle name="Percent 2 2 5" xfId="7142" xr:uid="{00000000-0005-0000-0000-0000C65C0000}"/>
    <cellStyle name="Percent 2 2 6" xfId="7134" xr:uid="{00000000-0005-0000-0000-0000C75C0000}"/>
    <cellStyle name="Percent 2 3" xfId="7143" xr:uid="{00000000-0005-0000-0000-0000C85C0000}"/>
    <cellStyle name="Percent 2 3 2" xfId="7144" xr:uid="{00000000-0005-0000-0000-0000C95C0000}"/>
    <cellStyle name="Percent 2 3 3" xfId="7145" xr:uid="{00000000-0005-0000-0000-0000CA5C0000}"/>
    <cellStyle name="Percent 2 4" xfId="9669" xr:uid="{00000000-0005-0000-0000-0000CB5C0000}"/>
    <cellStyle name="Percent 2 5" xfId="7133" xr:uid="{00000000-0005-0000-0000-0000CC5C0000}"/>
    <cellStyle name="Percent 3" xfId="577" xr:uid="{00000000-0005-0000-0000-0000CD5C0000}"/>
    <cellStyle name="Percent 3 2" xfId="7147" xr:uid="{00000000-0005-0000-0000-0000CE5C0000}"/>
    <cellStyle name="Percent 3 2 2" xfId="7148" xr:uid="{00000000-0005-0000-0000-0000CF5C0000}"/>
    <cellStyle name="Percent 3 2 3" xfId="7149" xr:uid="{00000000-0005-0000-0000-0000D05C0000}"/>
    <cellStyle name="Percent 3 3" xfId="7150" xr:uid="{00000000-0005-0000-0000-0000D15C0000}"/>
    <cellStyle name="Percent 3 3 2" xfId="7151" xr:uid="{00000000-0005-0000-0000-0000D25C0000}"/>
    <cellStyle name="Percent 3 3 2 2" xfId="7152" xr:uid="{00000000-0005-0000-0000-0000D35C0000}"/>
    <cellStyle name="Percent 3 3 2 3" xfId="7153" xr:uid="{00000000-0005-0000-0000-0000D45C0000}"/>
    <cellStyle name="Percent 3 3 3" xfId="7154" xr:uid="{00000000-0005-0000-0000-0000D55C0000}"/>
    <cellStyle name="Percent 3 3 3 2" xfId="7155" xr:uid="{00000000-0005-0000-0000-0000D65C0000}"/>
    <cellStyle name="Percent 3 3 3 3" xfId="7156" xr:uid="{00000000-0005-0000-0000-0000D75C0000}"/>
    <cellStyle name="Percent 3 3 4" xfId="7157" xr:uid="{00000000-0005-0000-0000-0000D85C0000}"/>
    <cellStyle name="Percent 3 3 5" xfId="7158" xr:uid="{00000000-0005-0000-0000-0000D95C0000}"/>
    <cellStyle name="Percent 3 3 6" xfId="7159" xr:uid="{00000000-0005-0000-0000-0000DA5C0000}"/>
    <cellStyle name="Percent 3 4" xfId="7160" xr:uid="{00000000-0005-0000-0000-0000DB5C0000}"/>
    <cellStyle name="Percent 3 4 2" xfId="7161" xr:uid="{00000000-0005-0000-0000-0000DC5C0000}"/>
    <cellStyle name="Percent 3 4 3" xfId="7162" xr:uid="{00000000-0005-0000-0000-0000DD5C0000}"/>
    <cellStyle name="Percent 3 5" xfId="7163" xr:uid="{00000000-0005-0000-0000-0000DE5C0000}"/>
    <cellStyle name="Percent 3 5 2" xfId="7164" xr:uid="{00000000-0005-0000-0000-0000DF5C0000}"/>
    <cellStyle name="Percent 3 6" xfId="7165" xr:uid="{00000000-0005-0000-0000-0000E05C0000}"/>
    <cellStyle name="Percent 3 7" xfId="7166" xr:uid="{00000000-0005-0000-0000-0000E15C0000}"/>
    <cellStyle name="Percent 3 8" xfId="7146" xr:uid="{00000000-0005-0000-0000-0000E25C0000}"/>
    <cellStyle name="Percent 4" xfId="7167" xr:uid="{00000000-0005-0000-0000-0000E35C0000}"/>
    <cellStyle name="Percent 4 2" xfId="7168" xr:uid="{00000000-0005-0000-0000-0000E45C0000}"/>
    <cellStyle name="Percent 4 2 2" xfId="7169" xr:uid="{00000000-0005-0000-0000-0000E55C0000}"/>
    <cellStyle name="Percent 4 3" xfId="7170" xr:uid="{00000000-0005-0000-0000-0000E65C0000}"/>
    <cellStyle name="Percent 4 4" xfId="7171" xr:uid="{00000000-0005-0000-0000-0000E75C0000}"/>
    <cellStyle name="Percent 4 5" xfId="7172" xr:uid="{00000000-0005-0000-0000-0000E85C0000}"/>
    <cellStyle name="Percent 5" xfId="7173" xr:uid="{00000000-0005-0000-0000-0000E95C0000}"/>
    <cellStyle name="Percent 5 2" xfId="7174" xr:uid="{00000000-0005-0000-0000-0000EA5C0000}"/>
    <cellStyle name="Percent 5 3" xfId="7175" xr:uid="{00000000-0005-0000-0000-0000EB5C0000}"/>
    <cellStyle name="Percent 5 4" xfId="7176" xr:uid="{00000000-0005-0000-0000-0000EC5C0000}"/>
    <cellStyle name="Percent 6" xfId="7177" xr:uid="{00000000-0005-0000-0000-0000ED5C0000}"/>
    <cellStyle name="Percent 6 2" xfId="7178" xr:uid="{00000000-0005-0000-0000-0000EE5C0000}"/>
    <cellStyle name="Percent 7" xfId="7179" xr:uid="{00000000-0005-0000-0000-0000EF5C0000}"/>
    <cellStyle name="Percent 7 2" xfId="7180" xr:uid="{00000000-0005-0000-0000-0000F05C0000}"/>
    <cellStyle name="Percent 8" xfId="9648" xr:uid="{00000000-0005-0000-0000-0000F15C0000}"/>
    <cellStyle name="Percent 9" xfId="9675" xr:uid="{00000000-0005-0000-0000-0000F25C0000}"/>
    <cellStyle name="Percentuale 10" xfId="578" xr:uid="{00000000-0005-0000-0000-0000F35C0000}"/>
    <cellStyle name="Percentuale 10 2" xfId="579" xr:uid="{00000000-0005-0000-0000-0000F45C0000}"/>
    <cellStyle name="Percentuale 10 2 2" xfId="7183" xr:uid="{00000000-0005-0000-0000-0000F55C0000}"/>
    <cellStyle name="Percentuale 10 2 3" xfId="7184" xr:uid="{00000000-0005-0000-0000-0000F65C0000}"/>
    <cellStyle name="Percentuale 10 2 4" xfId="7185" xr:uid="{00000000-0005-0000-0000-0000F75C0000}"/>
    <cellStyle name="Percentuale 10 2 5" xfId="7182" xr:uid="{00000000-0005-0000-0000-0000F85C0000}"/>
    <cellStyle name="Percentuale 10 3" xfId="7186" xr:uid="{00000000-0005-0000-0000-0000F95C0000}"/>
    <cellStyle name="Percentuale 10 3 2" xfId="7187" xr:uid="{00000000-0005-0000-0000-0000FA5C0000}"/>
    <cellStyle name="Percentuale 10 3 2 2" xfId="7188" xr:uid="{00000000-0005-0000-0000-0000FB5C0000}"/>
    <cellStyle name="Percentuale 10 3 2 3" xfId="7189" xr:uid="{00000000-0005-0000-0000-0000FC5C0000}"/>
    <cellStyle name="Percentuale 10 3 3" xfId="7190" xr:uid="{00000000-0005-0000-0000-0000FD5C0000}"/>
    <cellStyle name="Percentuale 10 3 3 2" xfId="7191" xr:uid="{00000000-0005-0000-0000-0000FE5C0000}"/>
    <cellStyle name="Percentuale 10 3 3 3" xfId="7192" xr:uid="{00000000-0005-0000-0000-0000FF5C0000}"/>
    <cellStyle name="Percentuale 10 3 4" xfId="7193" xr:uid="{00000000-0005-0000-0000-0000005D0000}"/>
    <cellStyle name="Percentuale 10 3 5" xfId="7194" xr:uid="{00000000-0005-0000-0000-0000015D0000}"/>
    <cellStyle name="Percentuale 10 3 6" xfId="7195" xr:uid="{00000000-0005-0000-0000-0000025D0000}"/>
    <cellStyle name="Percentuale 10 4" xfId="7196" xr:uid="{00000000-0005-0000-0000-0000035D0000}"/>
    <cellStyle name="Percentuale 10 4 2" xfId="7197" xr:uid="{00000000-0005-0000-0000-0000045D0000}"/>
    <cellStyle name="Percentuale 10 4 2 2" xfId="7198" xr:uid="{00000000-0005-0000-0000-0000055D0000}"/>
    <cellStyle name="Percentuale 10 4 2 3" xfId="7199" xr:uid="{00000000-0005-0000-0000-0000065D0000}"/>
    <cellStyle name="Percentuale 10 4 3" xfId="7200" xr:uid="{00000000-0005-0000-0000-0000075D0000}"/>
    <cellStyle name="Percentuale 10 4 4" xfId="7201" xr:uid="{00000000-0005-0000-0000-0000085D0000}"/>
    <cellStyle name="Percentuale 10 4 5" xfId="7202" xr:uid="{00000000-0005-0000-0000-0000095D0000}"/>
    <cellStyle name="Percentuale 10 5" xfId="7203" xr:uid="{00000000-0005-0000-0000-00000A5D0000}"/>
    <cellStyle name="Percentuale 10 5 2" xfId="7204" xr:uid="{00000000-0005-0000-0000-00000B5D0000}"/>
    <cellStyle name="Percentuale 10 5 3" xfId="7205" xr:uid="{00000000-0005-0000-0000-00000C5D0000}"/>
    <cellStyle name="Percentuale 10 6" xfId="7206" xr:uid="{00000000-0005-0000-0000-00000D5D0000}"/>
    <cellStyle name="Percentuale 10 6 2" xfId="12535" xr:uid="{00000000-0005-0000-0000-00000E5D0000}"/>
    <cellStyle name="Percentuale 10 7" xfId="7181" xr:uid="{00000000-0005-0000-0000-00000F5D0000}"/>
    <cellStyle name="Percentuale 11" xfId="580" xr:uid="{00000000-0005-0000-0000-0000105D0000}"/>
    <cellStyle name="Percentuale 11 2" xfId="581" xr:uid="{00000000-0005-0000-0000-0000115D0000}"/>
    <cellStyle name="Percentuale 11 2 2" xfId="7209" xr:uid="{00000000-0005-0000-0000-0000125D0000}"/>
    <cellStyle name="Percentuale 11 2 3" xfId="7210" xr:uid="{00000000-0005-0000-0000-0000135D0000}"/>
    <cellStyle name="Percentuale 11 2 4" xfId="7211" xr:uid="{00000000-0005-0000-0000-0000145D0000}"/>
    <cellStyle name="Percentuale 11 2 5" xfId="7208" xr:uid="{00000000-0005-0000-0000-0000155D0000}"/>
    <cellStyle name="Percentuale 11 3" xfId="7212" xr:uid="{00000000-0005-0000-0000-0000165D0000}"/>
    <cellStyle name="Percentuale 11 3 2" xfId="7213" xr:uid="{00000000-0005-0000-0000-0000175D0000}"/>
    <cellStyle name="Percentuale 11 3 2 2" xfId="7214" xr:uid="{00000000-0005-0000-0000-0000185D0000}"/>
    <cellStyle name="Percentuale 11 3 2 3" xfId="7215" xr:uid="{00000000-0005-0000-0000-0000195D0000}"/>
    <cellStyle name="Percentuale 11 3 3" xfId="7216" xr:uid="{00000000-0005-0000-0000-00001A5D0000}"/>
    <cellStyle name="Percentuale 11 3 3 2" xfId="7217" xr:uid="{00000000-0005-0000-0000-00001B5D0000}"/>
    <cellStyle name="Percentuale 11 3 3 3" xfId="7218" xr:uid="{00000000-0005-0000-0000-00001C5D0000}"/>
    <cellStyle name="Percentuale 11 3 4" xfId="7219" xr:uid="{00000000-0005-0000-0000-00001D5D0000}"/>
    <cellStyle name="Percentuale 11 3 5" xfId="7220" xr:uid="{00000000-0005-0000-0000-00001E5D0000}"/>
    <cellStyle name="Percentuale 11 3 6" xfId="7221" xr:uid="{00000000-0005-0000-0000-00001F5D0000}"/>
    <cellStyle name="Percentuale 11 4" xfId="7222" xr:uid="{00000000-0005-0000-0000-0000205D0000}"/>
    <cellStyle name="Percentuale 11 4 2" xfId="7223" xr:uid="{00000000-0005-0000-0000-0000215D0000}"/>
    <cellStyle name="Percentuale 11 4 2 2" xfId="7224" xr:uid="{00000000-0005-0000-0000-0000225D0000}"/>
    <cellStyle name="Percentuale 11 4 2 3" xfId="7225" xr:uid="{00000000-0005-0000-0000-0000235D0000}"/>
    <cellStyle name="Percentuale 11 4 3" xfId="7226" xr:uid="{00000000-0005-0000-0000-0000245D0000}"/>
    <cellStyle name="Percentuale 11 4 4" xfId="7227" xr:uid="{00000000-0005-0000-0000-0000255D0000}"/>
    <cellStyle name="Percentuale 11 4 5" xfId="7228" xr:uid="{00000000-0005-0000-0000-0000265D0000}"/>
    <cellStyle name="Percentuale 11 5" xfId="7229" xr:uid="{00000000-0005-0000-0000-0000275D0000}"/>
    <cellStyle name="Percentuale 11 5 2" xfId="7230" xr:uid="{00000000-0005-0000-0000-0000285D0000}"/>
    <cellStyle name="Percentuale 11 5 3" xfId="7231" xr:uid="{00000000-0005-0000-0000-0000295D0000}"/>
    <cellStyle name="Percentuale 11 6" xfId="7232" xr:uid="{00000000-0005-0000-0000-00002A5D0000}"/>
    <cellStyle name="Percentuale 11 6 2" xfId="12536" xr:uid="{00000000-0005-0000-0000-00002B5D0000}"/>
    <cellStyle name="Percentuale 11 7" xfId="7207" xr:uid="{00000000-0005-0000-0000-00002C5D0000}"/>
    <cellStyle name="Percentuale 12" xfId="582" xr:uid="{00000000-0005-0000-0000-00002D5D0000}"/>
    <cellStyle name="Percentuale 12 2" xfId="583" xr:uid="{00000000-0005-0000-0000-00002E5D0000}"/>
    <cellStyle name="Percentuale 12 2 2" xfId="7235" xr:uid="{00000000-0005-0000-0000-00002F5D0000}"/>
    <cellStyle name="Percentuale 12 2 3" xfId="7236" xr:uid="{00000000-0005-0000-0000-0000305D0000}"/>
    <cellStyle name="Percentuale 12 2 4" xfId="7237" xr:uid="{00000000-0005-0000-0000-0000315D0000}"/>
    <cellStyle name="Percentuale 12 2 5" xfId="7234" xr:uid="{00000000-0005-0000-0000-0000325D0000}"/>
    <cellStyle name="Percentuale 12 3" xfId="7238" xr:uid="{00000000-0005-0000-0000-0000335D0000}"/>
    <cellStyle name="Percentuale 12 3 2" xfId="7239" xr:uid="{00000000-0005-0000-0000-0000345D0000}"/>
    <cellStyle name="Percentuale 12 3 2 2" xfId="7240" xr:uid="{00000000-0005-0000-0000-0000355D0000}"/>
    <cellStyle name="Percentuale 12 3 2 3" xfId="7241" xr:uid="{00000000-0005-0000-0000-0000365D0000}"/>
    <cellStyle name="Percentuale 12 3 3" xfId="7242" xr:uid="{00000000-0005-0000-0000-0000375D0000}"/>
    <cellStyle name="Percentuale 12 3 3 2" xfId="7243" xr:uid="{00000000-0005-0000-0000-0000385D0000}"/>
    <cellStyle name="Percentuale 12 3 3 3" xfId="7244" xr:uid="{00000000-0005-0000-0000-0000395D0000}"/>
    <cellStyle name="Percentuale 12 3 4" xfId="7245" xr:uid="{00000000-0005-0000-0000-00003A5D0000}"/>
    <cellStyle name="Percentuale 12 3 5" xfId="7246" xr:uid="{00000000-0005-0000-0000-00003B5D0000}"/>
    <cellStyle name="Percentuale 12 3 6" xfId="7247" xr:uid="{00000000-0005-0000-0000-00003C5D0000}"/>
    <cellStyle name="Percentuale 12 4" xfId="7248" xr:uid="{00000000-0005-0000-0000-00003D5D0000}"/>
    <cellStyle name="Percentuale 12 4 2" xfId="7249" xr:uid="{00000000-0005-0000-0000-00003E5D0000}"/>
    <cellStyle name="Percentuale 12 4 2 2" xfId="7250" xr:uid="{00000000-0005-0000-0000-00003F5D0000}"/>
    <cellStyle name="Percentuale 12 4 2 3" xfId="7251" xr:uid="{00000000-0005-0000-0000-0000405D0000}"/>
    <cellStyle name="Percentuale 12 4 3" xfId="7252" xr:uid="{00000000-0005-0000-0000-0000415D0000}"/>
    <cellStyle name="Percentuale 12 4 4" xfId="7253" xr:uid="{00000000-0005-0000-0000-0000425D0000}"/>
    <cellStyle name="Percentuale 12 4 5" xfId="7254" xr:uid="{00000000-0005-0000-0000-0000435D0000}"/>
    <cellStyle name="Percentuale 12 5" xfId="7255" xr:uid="{00000000-0005-0000-0000-0000445D0000}"/>
    <cellStyle name="Percentuale 12 5 2" xfId="7256" xr:uid="{00000000-0005-0000-0000-0000455D0000}"/>
    <cellStyle name="Percentuale 12 5 3" xfId="7257" xr:uid="{00000000-0005-0000-0000-0000465D0000}"/>
    <cellStyle name="Percentuale 12 6" xfId="7258" xr:uid="{00000000-0005-0000-0000-0000475D0000}"/>
    <cellStyle name="Percentuale 12 6 2" xfId="12537" xr:uid="{00000000-0005-0000-0000-0000485D0000}"/>
    <cellStyle name="Percentuale 12 7" xfId="7233" xr:uid="{00000000-0005-0000-0000-0000495D0000}"/>
    <cellStyle name="Percentuale 13" xfId="584" xr:uid="{00000000-0005-0000-0000-00004A5D0000}"/>
    <cellStyle name="Percentuale 13 2" xfId="585" xr:uid="{00000000-0005-0000-0000-00004B5D0000}"/>
    <cellStyle name="Percentuale 13 2 2" xfId="7261" xr:uid="{00000000-0005-0000-0000-00004C5D0000}"/>
    <cellStyle name="Percentuale 13 2 3" xfId="7262" xr:uid="{00000000-0005-0000-0000-00004D5D0000}"/>
    <cellStyle name="Percentuale 13 2 4" xfId="7263" xr:uid="{00000000-0005-0000-0000-00004E5D0000}"/>
    <cellStyle name="Percentuale 13 2 5" xfId="7260" xr:uid="{00000000-0005-0000-0000-00004F5D0000}"/>
    <cellStyle name="Percentuale 13 3" xfId="7264" xr:uid="{00000000-0005-0000-0000-0000505D0000}"/>
    <cellStyle name="Percentuale 13 3 2" xfId="7265" xr:uid="{00000000-0005-0000-0000-0000515D0000}"/>
    <cellStyle name="Percentuale 13 3 2 2" xfId="7266" xr:uid="{00000000-0005-0000-0000-0000525D0000}"/>
    <cellStyle name="Percentuale 13 3 2 3" xfId="7267" xr:uid="{00000000-0005-0000-0000-0000535D0000}"/>
    <cellStyle name="Percentuale 13 3 3" xfId="7268" xr:uid="{00000000-0005-0000-0000-0000545D0000}"/>
    <cellStyle name="Percentuale 13 3 3 2" xfId="7269" xr:uid="{00000000-0005-0000-0000-0000555D0000}"/>
    <cellStyle name="Percentuale 13 3 3 3" xfId="7270" xr:uid="{00000000-0005-0000-0000-0000565D0000}"/>
    <cellStyle name="Percentuale 13 3 4" xfId="7271" xr:uid="{00000000-0005-0000-0000-0000575D0000}"/>
    <cellStyle name="Percentuale 13 3 5" xfId="7272" xr:uid="{00000000-0005-0000-0000-0000585D0000}"/>
    <cellStyle name="Percentuale 13 3 6" xfId="7273" xr:uid="{00000000-0005-0000-0000-0000595D0000}"/>
    <cellStyle name="Percentuale 13 4" xfId="7274" xr:uid="{00000000-0005-0000-0000-00005A5D0000}"/>
    <cellStyle name="Percentuale 13 4 2" xfId="7275" xr:uid="{00000000-0005-0000-0000-00005B5D0000}"/>
    <cellStyle name="Percentuale 13 4 2 2" xfId="7276" xr:uid="{00000000-0005-0000-0000-00005C5D0000}"/>
    <cellStyle name="Percentuale 13 4 2 3" xfId="7277" xr:uid="{00000000-0005-0000-0000-00005D5D0000}"/>
    <cellStyle name="Percentuale 13 4 3" xfId="7278" xr:uid="{00000000-0005-0000-0000-00005E5D0000}"/>
    <cellStyle name="Percentuale 13 4 4" xfId="7279" xr:uid="{00000000-0005-0000-0000-00005F5D0000}"/>
    <cellStyle name="Percentuale 13 4 5" xfId="7280" xr:uid="{00000000-0005-0000-0000-0000605D0000}"/>
    <cellStyle name="Percentuale 13 5" xfId="7281" xr:uid="{00000000-0005-0000-0000-0000615D0000}"/>
    <cellStyle name="Percentuale 13 5 2" xfId="7282" xr:uid="{00000000-0005-0000-0000-0000625D0000}"/>
    <cellStyle name="Percentuale 13 5 3" xfId="7283" xr:uid="{00000000-0005-0000-0000-0000635D0000}"/>
    <cellStyle name="Percentuale 13 6" xfId="7284" xr:uid="{00000000-0005-0000-0000-0000645D0000}"/>
    <cellStyle name="Percentuale 13 6 2" xfId="12538" xr:uid="{00000000-0005-0000-0000-0000655D0000}"/>
    <cellStyle name="Percentuale 13 7" xfId="7259" xr:uid="{00000000-0005-0000-0000-0000665D0000}"/>
    <cellStyle name="Percentuale 14" xfId="586" xr:uid="{00000000-0005-0000-0000-0000675D0000}"/>
    <cellStyle name="Percentuale 14 2" xfId="587" xr:uid="{00000000-0005-0000-0000-0000685D0000}"/>
    <cellStyle name="Percentuale 14 2 2" xfId="7287" xr:uid="{00000000-0005-0000-0000-0000695D0000}"/>
    <cellStyle name="Percentuale 14 2 3" xfId="7288" xr:uid="{00000000-0005-0000-0000-00006A5D0000}"/>
    <cellStyle name="Percentuale 14 2 4" xfId="7289" xr:uid="{00000000-0005-0000-0000-00006B5D0000}"/>
    <cellStyle name="Percentuale 14 2 5" xfId="7286" xr:uid="{00000000-0005-0000-0000-00006C5D0000}"/>
    <cellStyle name="Percentuale 14 3" xfId="7290" xr:uid="{00000000-0005-0000-0000-00006D5D0000}"/>
    <cellStyle name="Percentuale 14 3 2" xfId="7291" xr:uid="{00000000-0005-0000-0000-00006E5D0000}"/>
    <cellStyle name="Percentuale 14 3 2 2" xfId="7292" xr:uid="{00000000-0005-0000-0000-00006F5D0000}"/>
    <cellStyle name="Percentuale 14 3 2 3" xfId="7293" xr:uid="{00000000-0005-0000-0000-0000705D0000}"/>
    <cellStyle name="Percentuale 14 3 3" xfId="7294" xr:uid="{00000000-0005-0000-0000-0000715D0000}"/>
    <cellStyle name="Percentuale 14 3 3 2" xfId="7295" xr:uid="{00000000-0005-0000-0000-0000725D0000}"/>
    <cellStyle name="Percentuale 14 3 3 3" xfId="7296" xr:uid="{00000000-0005-0000-0000-0000735D0000}"/>
    <cellStyle name="Percentuale 14 3 4" xfId="7297" xr:uid="{00000000-0005-0000-0000-0000745D0000}"/>
    <cellStyle name="Percentuale 14 3 5" xfId="7298" xr:uid="{00000000-0005-0000-0000-0000755D0000}"/>
    <cellStyle name="Percentuale 14 3 6" xfId="7299" xr:uid="{00000000-0005-0000-0000-0000765D0000}"/>
    <cellStyle name="Percentuale 14 4" xfId="7300" xr:uid="{00000000-0005-0000-0000-0000775D0000}"/>
    <cellStyle name="Percentuale 14 4 2" xfId="7301" xr:uid="{00000000-0005-0000-0000-0000785D0000}"/>
    <cellStyle name="Percentuale 14 4 2 2" xfId="7302" xr:uid="{00000000-0005-0000-0000-0000795D0000}"/>
    <cellStyle name="Percentuale 14 4 2 3" xfId="7303" xr:uid="{00000000-0005-0000-0000-00007A5D0000}"/>
    <cellStyle name="Percentuale 14 4 3" xfId="7304" xr:uid="{00000000-0005-0000-0000-00007B5D0000}"/>
    <cellStyle name="Percentuale 14 4 4" xfId="7305" xr:uid="{00000000-0005-0000-0000-00007C5D0000}"/>
    <cellStyle name="Percentuale 14 4 5" xfId="7306" xr:uid="{00000000-0005-0000-0000-00007D5D0000}"/>
    <cellStyle name="Percentuale 14 5" xfId="7307" xr:uid="{00000000-0005-0000-0000-00007E5D0000}"/>
    <cellStyle name="Percentuale 14 5 2" xfId="7308" xr:uid="{00000000-0005-0000-0000-00007F5D0000}"/>
    <cellStyle name="Percentuale 14 5 3" xfId="7309" xr:uid="{00000000-0005-0000-0000-0000805D0000}"/>
    <cellStyle name="Percentuale 14 6" xfId="7310" xr:uid="{00000000-0005-0000-0000-0000815D0000}"/>
    <cellStyle name="Percentuale 14 6 2" xfId="12539" xr:uid="{00000000-0005-0000-0000-0000825D0000}"/>
    <cellStyle name="Percentuale 14 7" xfId="7285" xr:uid="{00000000-0005-0000-0000-0000835D0000}"/>
    <cellStyle name="Percentuale 15" xfId="588" xr:uid="{00000000-0005-0000-0000-0000845D0000}"/>
    <cellStyle name="Percentuale 15 2" xfId="589" xr:uid="{00000000-0005-0000-0000-0000855D0000}"/>
    <cellStyle name="Percentuale 15 2 2" xfId="7313" xr:uid="{00000000-0005-0000-0000-0000865D0000}"/>
    <cellStyle name="Percentuale 15 2 3" xfId="7314" xr:uid="{00000000-0005-0000-0000-0000875D0000}"/>
    <cellStyle name="Percentuale 15 2 4" xfId="7315" xr:uid="{00000000-0005-0000-0000-0000885D0000}"/>
    <cellStyle name="Percentuale 15 2 5" xfId="7312" xr:uid="{00000000-0005-0000-0000-0000895D0000}"/>
    <cellStyle name="Percentuale 15 3" xfId="7316" xr:uid="{00000000-0005-0000-0000-00008A5D0000}"/>
    <cellStyle name="Percentuale 15 3 2" xfId="7317" xr:uid="{00000000-0005-0000-0000-00008B5D0000}"/>
    <cellStyle name="Percentuale 15 3 2 2" xfId="7318" xr:uid="{00000000-0005-0000-0000-00008C5D0000}"/>
    <cellStyle name="Percentuale 15 3 2 3" xfId="7319" xr:uid="{00000000-0005-0000-0000-00008D5D0000}"/>
    <cellStyle name="Percentuale 15 3 3" xfId="7320" xr:uid="{00000000-0005-0000-0000-00008E5D0000}"/>
    <cellStyle name="Percentuale 15 3 3 2" xfId="7321" xr:uid="{00000000-0005-0000-0000-00008F5D0000}"/>
    <cellStyle name="Percentuale 15 3 3 3" xfId="7322" xr:uid="{00000000-0005-0000-0000-0000905D0000}"/>
    <cellStyle name="Percentuale 15 3 4" xfId="7323" xr:uid="{00000000-0005-0000-0000-0000915D0000}"/>
    <cellStyle name="Percentuale 15 3 5" xfId="7324" xr:uid="{00000000-0005-0000-0000-0000925D0000}"/>
    <cellStyle name="Percentuale 15 3 6" xfId="7325" xr:uid="{00000000-0005-0000-0000-0000935D0000}"/>
    <cellStyle name="Percentuale 15 4" xfId="7326" xr:uid="{00000000-0005-0000-0000-0000945D0000}"/>
    <cellStyle name="Percentuale 15 4 2" xfId="7327" xr:uid="{00000000-0005-0000-0000-0000955D0000}"/>
    <cellStyle name="Percentuale 15 4 2 2" xfId="7328" xr:uid="{00000000-0005-0000-0000-0000965D0000}"/>
    <cellStyle name="Percentuale 15 4 2 3" xfId="7329" xr:uid="{00000000-0005-0000-0000-0000975D0000}"/>
    <cellStyle name="Percentuale 15 4 3" xfId="7330" xr:uid="{00000000-0005-0000-0000-0000985D0000}"/>
    <cellStyle name="Percentuale 15 4 4" xfId="7331" xr:uid="{00000000-0005-0000-0000-0000995D0000}"/>
    <cellStyle name="Percentuale 15 4 5" xfId="7332" xr:uid="{00000000-0005-0000-0000-00009A5D0000}"/>
    <cellStyle name="Percentuale 15 5" xfId="7333" xr:uid="{00000000-0005-0000-0000-00009B5D0000}"/>
    <cellStyle name="Percentuale 15 5 2" xfId="7334" xr:uid="{00000000-0005-0000-0000-00009C5D0000}"/>
    <cellStyle name="Percentuale 15 5 3" xfId="7335" xr:uid="{00000000-0005-0000-0000-00009D5D0000}"/>
    <cellStyle name="Percentuale 15 6" xfId="7336" xr:uid="{00000000-0005-0000-0000-00009E5D0000}"/>
    <cellStyle name="Percentuale 15 6 2" xfId="12540" xr:uid="{00000000-0005-0000-0000-00009F5D0000}"/>
    <cellStyle name="Percentuale 15 7" xfId="7311" xr:uid="{00000000-0005-0000-0000-0000A05D0000}"/>
    <cellStyle name="Percentuale 16" xfId="590" xr:uid="{00000000-0005-0000-0000-0000A15D0000}"/>
    <cellStyle name="Percentuale 16 2" xfId="591" xr:uid="{00000000-0005-0000-0000-0000A25D0000}"/>
    <cellStyle name="Percentuale 16 2 2" xfId="7339" xr:uid="{00000000-0005-0000-0000-0000A35D0000}"/>
    <cellStyle name="Percentuale 16 2 3" xfId="7340" xr:uid="{00000000-0005-0000-0000-0000A45D0000}"/>
    <cellStyle name="Percentuale 16 2 4" xfId="7341" xr:uid="{00000000-0005-0000-0000-0000A55D0000}"/>
    <cellStyle name="Percentuale 16 2 5" xfId="7338" xr:uid="{00000000-0005-0000-0000-0000A65D0000}"/>
    <cellStyle name="Percentuale 16 3" xfId="7342" xr:uid="{00000000-0005-0000-0000-0000A75D0000}"/>
    <cellStyle name="Percentuale 16 3 2" xfId="7343" xr:uid="{00000000-0005-0000-0000-0000A85D0000}"/>
    <cellStyle name="Percentuale 16 3 2 2" xfId="7344" xr:uid="{00000000-0005-0000-0000-0000A95D0000}"/>
    <cellStyle name="Percentuale 16 3 2 3" xfId="7345" xr:uid="{00000000-0005-0000-0000-0000AA5D0000}"/>
    <cellStyle name="Percentuale 16 3 3" xfId="7346" xr:uid="{00000000-0005-0000-0000-0000AB5D0000}"/>
    <cellStyle name="Percentuale 16 3 3 2" xfId="7347" xr:uid="{00000000-0005-0000-0000-0000AC5D0000}"/>
    <cellStyle name="Percentuale 16 3 3 3" xfId="7348" xr:uid="{00000000-0005-0000-0000-0000AD5D0000}"/>
    <cellStyle name="Percentuale 16 3 4" xfId="7349" xr:uid="{00000000-0005-0000-0000-0000AE5D0000}"/>
    <cellStyle name="Percentuale 16 3 5" xfId="7350" xr:uid="{00000000-0005-0000-0000-0000AF5D0000}"/>
    <cellStyle name="Percentuale 16 3 6" xfId="7351" xr:uid="{00000000-0005-0000-0000-0000B05D0000}"/>
    <cellStyle name="Percentuale 16 4" xfId="7352" xr:uid="{00000000-0005-0000-0000-0000B15D0000}"/>
    <cellStyle name="Percentuale 16 4 2" xfId="7353" xr:uid="{00000000-0005-0000-0000-0000B25D0000}"/>
    <cellStyle name="Percentuale 16 4 2 2" xfId="7354" xr:uid="{00000000-0005-0000-0000-0000B35D0000}"/>
    <cellStyle name="Percentuale 16 4 2 3" xfId="7355" xr:uid="{00000000-0005-0000-0000-0000B45D0000}"/>
    <cellStyle name="Percentuale 16 4 3" xfId="7356" xr:uid="{00000000-0005-0000-0000-0000B55D0000}"/>
    <cellStyle name="Percentuale 16 4 4" xfId="7357" xr:uid="{00000000-0005-0000-0000-0000B65D0000}"/>
    <cellStyle name="Percentuale 16 4 5" xfId="7358" xr:uid="{00000000-0005-0000-0000-0000B75D0000}"/>
    <cellStyle name="Percentuale 16 5" xfId="7359" xr:uid="{00000000-0005-0000-0000-0000B85D0000}"/>
    <cellStyle name="Percentuale 16 5 2" xfId="7360" xr:uid="{00000000-0005-0000-0000-0000B95D0000}"/>
    <cellStyle name="Percentuale 16 5 3" xfId="7361" xr:uid="{00000000-0005-0000-0000-0000BA5D0000}"/>
    <cellStyle name="Percentuale 16 6" xfId="7362" xr:uid="{00000000-0005-0000-0000-0000BB5D0000}"/>
    <cellStyle name="Percentuale 16 6 2" xfId="12541" xr:uid="{00000000-0005-0000-0000-0000BC5D0000}"/>
    <cellStyle name="Percentuale 16 7" xfId="7337" xr:uid="{00000000-0005-0000-0000-0000BD5D0000}"/>
    <cellStyle name="Percentuale 17" xfId="592" xr:uid="{00000000-0005-0000-0000-0000BE5D0000}"/>
    <cellStyle name="Percentuale 17 2" xfId="593" xr:uid="{00000000-0005-0000-0000-0000BF5D0000}"/>
    <cellStyle name="Percentuale 17 2 2" xfId="7365" xr:uid="{00000000-0005-0000-0000-0000C05D0000}"/>
    <cellStyle name="Percentuale 17 2 3" xfId="7366" xr:uid="{00000000-0005-0000-0000-0000C15D0000}"/>
    <cellStyle name="Percentuale 17 2 4" xfId="7367" xr:uid="{00000000-0005-0000-0000-0000C25D0000}"/>
    <cellStyle name="Percentuale 17 2 5" xfId="7364" xr:uid="{00000000-0005-0000-0000-0000C35D0000}"/>
    <cellStyle name="Percentuale 17 3" xfId="7368" xr:uid="{00000000-0005-0000-0000-0000C45D0000}"/>
    <cellStyle name="Percentuale 17 3 2" xfId="7369" xr:uid="{00000000-0005-0000-0000-0000C55D0000}"/>
    <cellStyle name="Percentuale 17 3 2 2" xfId="7370" xr:uid="{00000000-0005-0000-0000-0000C65D0000}"/>
    <cellStyle name="Percentuale 17 3 2 3" xfId="7371" xr:uid="{00000000-0005-0000-0000-0000C75D0000}"/>
    <cellStyle name="Percentuale 17 3 3" xfId="7372" xr:uid="{00000000-0005-0000-0000-0000C85D0000}"/>
    <cellStyle name="Percentuale 17 3 3 2" xfId="7373" xr:uid="{00000000-0005-0000-0000-0000C95D0000}"/>
    <cellStyle name="Percentuale 17 3 3 3" xfId="7374" xr:uid="{00000000-0005-0000-0000-0000CA5D0000}"/>
    <cellStyle name="Percentuale 17 3 4" xfId="7375" xr:uid="{00000000-0005-0000-0000-0000CB5D0000}"/>
    <cellStyle name="Percentuale 17 3 5" xfId="7376" xr:uid="{00000000-0005-0000-0000-0000CC5D0000}"/>
    <cellStyle name="Percentuale 17 3 6" xfId="7377" xr:uid="{00000000-0005-0000-0000-0000CD5D0000}"/>
    <cellStyle name="Percentuale 17 4" xfId="7378" xr:uid="{00000000-0005-0000-0000-0000CE5D0000}"/>
    <cellStyle name="Percentuale 17 4 2" xfId="7379" xr:uid="{00000000-0005-0000-0000-0000CF5D0000}"/>
    <cellStyle name="Percentuale 17 4 2 2" xfId="7380" xr:uid="{00000000-0005-0000-0000-0000D05D0000}"/>
    <cellStyle name="Percentuale 17 4 2 3" xfId="7381" xr:uid="{00000000-0005-0000-0000-0000D15D0000}"/>
    <cellStyle name="Percentuale 17 4 3" xfId="7382" xr:uid="{00000000-0005-0000-0000-0000D25D0000}"/>
    <cellStyle name="Percentuale 17 4 4" xfId="7383" xr:uid="{00000000-0005-0000-0000-0000D35D0000}"/>
    <cellStyle name="Percentuale 17 4 5" xfId="7384" xr:uid="{00000000-0005-0000-0000-0000D45D0000}"/>
    <cellStyle name="Percentuale 17 4 6" xfId="7385" xr:uid="{00000000-0005-0000-0000-0000D55D0000}"/>
    <cellStyle name="Percentuale 17 5" xfId="7386" xr:uid="{00000000-0005-0000-0000-0000D65D0000}"/>
    <cellStyle name="Percentuale 17 5 2" xfId="7387" xr:uid="{00000000-0005-0000-0000-0000D75D0000}"/>
    <cellStyle name="Percentuale 17 5 3" xfId="7388" xr:uid="{00000000-0005-0000-0000-0000D85D0000}"/>
    <cellStyle name="Percentuale 17 5 4" xfId="7389" xr:uid="{00000000-0005-0000-0000-0000D95D0000}"/>
    <cellStyle name="Percentuale 17 6" xfId="7390" xr:uid="{00000000-0005-0000-0000-0000DA5D0000}"/>
    <cellStyle name="Percentuale 17 6 2" xfId="12542" xr:uid="{00000000-0005-0000-0000-0000DB5D0000}"/>
    <cellStyle name="Percentuale 17 7" xfId="7363" xr:uid="{00000000-0005-0000-0000-0000DC5D0000}"/>
    <cellStyle name="Percentuale 18" xfId="594" xr:uid="{00000000-0005-0000-0000-0000DD5D0000}"/>
    <cellStyle name="Percentuale 18 2" xfId="595" xr:uid="{00000000-0005-0000-0000-0000DE5D0000}"/>
    <cellStyle name="Percentuale 18 2 2" xfId="7393" xr:uid="{00000000-0005-0000-0000-0000DF5D0000}"/>
    <cellStyle name="Percentuale 18 2 3" xfId="7394" xr:uid="{00000000-0005-0000-0000-0000E05D0000}"/>
    <cellStyle name="Percentuale 18 2 4" xfId="7395" xr:uid="{00000000-0005-0000-0000-0000E15D0000}"/>
    <cellStyle name="Percentuale 18 2 5" xfId="7396" xr:uid="{00000000-0005-0000-0000-0000E25D0000}"/>
    <cellStyle name="Percentuale 18 2 6" xfId="7392" xr:uid="{00000000-0005-0000-0000-0000E35D0000}"/>
    <cellStyle name="Percentuale 18 3" xfId="7397" xr:uid="{00000000-0005-0000-0000-0000E45D0000}"/>
    <cellStyle name="Percentuale 18 3 2" xfId="7398" xr:uid="{00000000-0005-0000-0000-0000E55D0000}"/>
    <cellStyle name="Percentuale 18 3 2 2" xfId="7399" xr:uid="{00000000-0005-0000-0000-0000E65D0000}"/>
    <cellStyle name="Percentuale 18 3 2 2 2" xfId="7400" xr:uid="{00000000-0005-0000-0000-0000E75D0000}"/>
    <cellStyle name="Percentuale 18 3 2 3" xfId="7401" xr:uid="{00000000-0005-0000-0000-0000E85D0000}"/>
    <cellStyle name="Percentuale 18 3 2 4" xfId="7402" xr:uid="{00000000-0005-0000-0000-0000E95D0000}"/>
    <cellStyle name="Percentuale 18 3 3" xfId="7403" xr:uid="{00000000-0005-0000-0000-0000EA5D0000}"/>
    <cellStyle name="Percentuale 18 3 3 2" xfId="7404" xr:uid="{00000000-0005-0000-0000-0000EB5D0000}"/>
    <cellStyle name="Percentuale 18 3 3 3" xfId="7405" xr:uid="{00000000-0005-0000-0000-0000EC5D0000}"/>
    <cellStyle name="Percentuale 18 3 3 4" xfId="7406" xr:uid="{00000000-0005-0000-0000-0000ED5D0000}"/>
    <cellStyle name="Percentuale 18 3 4" xfId="7407" xr:uid="{00000000-0005-0000-0000-0000EE5D0000}"/>
    <cellStyle name="Percentuale 18 3 5" xfId="7408" xr:uid="{00000000-0005-0000-0000-0000EF5D0000}"/>
    <cellStyle name="Percentuale 18 3 6" xfId="7409" xr:uid="{00000000-0005-0000-0000-0000F05D0000}"/>
    <cellStyle name="Percentuale 18 3 7" xfId="7410" xr:uid="{00000000-0005-0000-0000-0000F15D0000}"/>
    <cellStyle name="Percentuale 18 4" xfId="7411" xr:uid="{00000000-0005-0000-0000-0000F25D0000}"/>
    <cellStyle name="Percentuale 18 4 2" xfId="7412" xr:uid="{00000000-0005-0000-0000-0000F35D0000}"/>
    <cellStyle name="Percentuale 18 4 2 2" xfId="7413" xr:uid="{00000000-0005-0000-0000-0000F45D0000}"/>
    <cellStyle name="Percentuale 18 4 2 3" xfId="7414" xr:uid="{00000000-0005-0000-0000-0000F55D0000}"/>
    <cellStyle name="Percentuale 18 4 3" xfId="7415" xr:uid="{00000000-0005-0000-0000-0000F65D0000}"/>
    <cellStyle name="Percentuale 18 4 4" xfId="7416" xr:uid="{00000000-0005-0000-0000-0000F75D0000}"/>
    <cellStyle name="Percentuale 18 4 5" xfId="7417" xr:uid="{00000000-0005-0000-0000-0000F85D0000}"/>
    <cellStyle name="Percentuale 18 4 6" xfId="7418" xr:uid="{00000000-0005-0000-0000-0000F95D0000}"/>
    <cellStyle name="Percentuale 18 5" xfId="7419" xr:uid="{00000000-0005-0000-0000-0000FA5D0000}"/>
    <cellStyle name="Percentuale 18 5 2" xfId="7420" xr:uid="{00000000-0005-0000-0000-0000FB5D0000}"/>
    <cellStyle name="Percentuale 18 5 3" xfId="7421" xr:uid="{00000000-0005-0000-0000-0000FC5D0000}"/>
    <cellStyle name="Percentuale 18 5 4" xfId="7422" xr:uid="{00000000-0005-0000-0000-0000FD5D0000}"/>
    <cellStyle name="Percentuale 18 6" xfId="7423" xr:uid="{00000000-0005-0000-0000-0000FE5D0000}"/>
    <cellStyle name="Percentuale 18 6 2" xfId="12543" xr:uid="{00000000-0005-0000-0000-0000FF5D0000}"/>
    <cellStyle name="Percentuale 18 7" xfId="7424" xr:uid="{00000000-0005-0000-0000-0000005E0000}"/>
    <cellStyle name="Percentuale 18 8" xfId="7391" xr:uid="{00000000-0005-0000-0000-0000015E0000}"/>
    <cellStyle name="Percentuale 19" xfId="596" xr:uid="{00000000-0005-0000-0000-0000025E0000}"/>
    <cellStyle name="Percentuale 19 2" xfId="597" xr:uid="{00000000-0005-0000-0000-0000035E0000}"/>
    <cellStyle name="Percentuale 19 2 2" xfId="7427" xr:uid="{00000000-0005-0000-0000-0000045E0000}"/>
    <cellStyle name="Percentuale 19 2 3" xfId="7428" xr:uid="{00000000-0005-0000-0000-0000055E0000}"/>
    <cellStyle name="Percentuale 19 2 4" xfId="7429" xr:uid="{00000000-0005-0000-0000-0000065E0000}"/>
    <cellStyle name="Percentuale 19 2 5" xfId="7430" xr:uid="{00000000-0005-0000-0000-0000075E0000}"/>
    <cellStyle name="Percentuale 19 2 6" xfId="7426" xr:uid="{00000000-0005-0000-0000-0000085E0000}"/>
    <cellStyle name="Percentuale 19 3" xfId="7431" xr:uid="{00000000-0005-0000-0000-0000095E0000}"/>
    <cellStyle name="Percentuale 19 3 2" xfId="7432" xr:uid="{00000000-0005-0000-0000-00000A5E0000}"/>
    <cellStyle name="Percentuale 19 3 2 2" xfId="7433" xr:uid="{00000000-0005-0000-0000-00000B5E0000}"/>
    <cellStyle name="Percentuale 19 3 2 2 2" xfId="7434" xr:uid="{00000000-0005-0000-0000-00000C5E0000}"/>
    <cellStyle name="Percentuale 19 3 2 3" xfId="7435" xr:uid="{00000000-0005-0000-0000-00000D5E0000}"/>
    <cellStyle name="Percentuale 19 3 2 4" xfId="7436" xr:uid="{00000000-0005-0000-0000-00000E5E0000}"/>
    <cellStyle name="Percentuale 19 3 3" xfId="7437" xr:uid="{00000000-0005-0000-0000-00000F5E0000}"/>
    <cellStyle name="Percentuale 19 3 3 2" xfId="7438" xr:uid="{00000000-0005-0000-0000-0000105E0000}"/>
    <cellStyle name="Percentuale 19 3 3 3" xfId="7439" xr:uid="{00000000-0005-0000-0000-0000115E0000}"/>
    <cellStyle name="Percentuale 19 3 3 4" xfId="7440" xr:uid="{00000000-0005-0000-0000-0000125E0000}"/>
    <cellStyle name="Percentuale 19 3 4" xfId="7441" xr:uid="{00000000-0005-0000-0000-0000135E0000}"/>
    <cellStyle name="Percentuale 19 3 5" xfId="7442" xr:uid="{00000000-0005-0000-0000-0000145E0000}"/>
    <cellStyle name="Percentuale 19 3 6" xfId="7443" xr:uid="{00000000-0005-0000-0000-0000155E0000}"/>
    <cellStyle name="Percentuale 19 3 7" xfId="7444" xr:uid="{00000000-0005-0000-0000-0000165E0000}"/>
    <cellStyle name="Percentuale 19 4" xfId="7445" xr:uid="{00000000-0005-0000-0000-0000175E0000}"/>
    <cellStyle name="Percentuale 19 4 2" xfId="7446" xr:uid="{00000000-0005-0000-0000-0000185E0000}"/>
    <cellStyle name="Percentuale 19 4 2 2" xfId="7447" xr:uid="{00000000-0005-0000-0000-0000195E0000}"/>
    <cellStyle name="Percentuale 19 4 2 3" xfId="7448" xr:uid="{00000000-0005-0000-0000-00001A5E0000}"/>
    <cellStyle name="Percentuale 19 4 3" xfId="7449" xr:uid="{00000000-0005-0000-0000-00001B5E0000}"/>
    <cellStyle name="Percentuale 19 4 4" xfId="7450" xr:uid="{00000000-0005-0000-0000-00001C5E0000}"/>
    <cellStyle name="Percentuale 19 4 5" xfId="7451" xr:uid="{00000000-0005-0000-0000-00001D5E0000}"/>
    <cellStyle name="Percentuale 19 4 6" xfId="7452" xr:uid="{00000000-0005-0000-0000-00001E5E0000}"/>
    <cellStyle name="Percentuale 19 5" xfId="7453" xr:uid="{00000000-0005-0000-0000-00001F5E0000}"/>
    <cellStyle name="Percentuale 19 5 2" xfId="7454" xr:uid="{00000000-0005-0000-0000-0000205E0000}"/>
    <cellStyle name="Percentuale 19 5 3" xfId="7455" xr:uid="{00000000-0005-0000-0000-0000215E0000}"/>
    <cellStyle name="Percentuale 19 5 4" xfId="7456" xr:uid="{00000000-0005-0000-0000-0000225E0000}"/>
    <cellStyle name="Percentuale 19 6" xfId="7457" xr:uid="{00000000-0005-0000-0000-0000235E0000}"/>
    <cellStyle name="Percentuale 19 6 2" xfId="12544" xr:uid="{00000000-0005-0000-0000-0000245E0000}"/>
    <cellStyle name="Percentuale 19 7" xfId="7458" xr:uid="{00000000-0005-0000-0000-0000255E0000}"/>
    <cellStyle name="Percentuale 19 8" xfId="7425" xr:uid="{00000000-0005-0000-0000-0000265E0000}"/>
    <cellStyle name="Percentuale 2" xfId="598" xr:uid="{00000000-0005-0000-0000-0000275E0000}"/>
    <cellStyle name="Percentuale 2 2" xfId="599" xr:uid="{00000000-0005-0000-0000-0000285E0000}"/>
    <cellStyle name="Percentuale 2 2 2" xfId="7461" xr:uid="{00000000-0005-0000-0000-0000295E0000}"/>
    <cellStyle name="Percentuale 2 2 3" xfId="7462" xr:uid="{00000000-0005-0000-0000-00002A5E0000}"/>
    <cellStyle name="Percentuale 2 2 4" xfId="7463" xr:uid="{00000000-0005-0000-0000-00002B5E0000}"/>
    <cellStyle name="Percentuale 2 2 5" xfId="7464" xr:uid="{00000000-0005-0000-0000-00002C5E0000}"/>
    <cellStyle name="Percentuale 2 2 6" xfId="7460" xr:uid="{00000000-0005-0000-0000-00002D5E0000}"/>
    <cellStyle name="Percentuale 2 3" xfId="7465" xr:uid="{00000000-0005-0000-0000-00002E5E0000}"/>
    <cellStyle name="Percentuale 2 3 2" xfId="7466" xr:uid="{00000000-0005-0000-0000-00002F5E0000}"/>
    <cellStyle name="Percentuale 2 3 2 2" xfId="7467" xr:uid="{00000000-0005-0000-0000-0000305E0000}"/>
    <cellStyle name="Percentuale 2 3 2 2 2" xfId="7468" xr:uid="{00000000-0005-0000-0000-0000315E0000}"/>
    <cellStyle name="Percentuale 2 3 2 3" xfId="7469" xr:uid="{00000000-0005-0000-0000-0000325E0000}"/>
    <cellStyle name="Percentuale 2 3 2 4" xfId="7470" xr:uid="{00000000-0005-0000-0000-0000335E0000}"/>
    <cellStyle name="Percentuale 2 3 3" xfId="7471" xr:uid="{00000000-0005-0000-0000-0000345E0000}"/>
    <cellStyle name="Percentuale 2 3 3 2" xfId="7472" xr:uid="{00000000-0005-0000-0000-0000355E0000}"/>
    <cellStyle name="Percentuale 2 3 3 3" xfId="7473" xr:uid="{00000000-0005-0000-0000-0000365E0000}"/>
    <cellStyle name="Percentuale 2 3 3 4" xfId="7474" xr:uid="{00000000-0005-0000-0000-0000375E0000}"/>
    <cellStyle name="Percentuale 2 3 4" xfId="7475" xr:uid="{00000000-0005-0000-0000-0000385E0000}"/>
    <cellStyle name="Percentuale 2 3 5" xfId="7476" xr:uid="{00000000-0005-0000-0000-0000395E0000}"/>
    <cellStyle name="Percentuale 2 3 6" xfId="7477" xr:uid="{00000000-0005-0000-0000-00003A5E0000}"/>
    <cellStyle name="Percentuale 2 3 7" xfId="7478" xr:uid="{00000000-0005-0000-0000-00003B5E0000}"/>
    <cellStyle name="Percentuale 2 4" xfId="7479" xr:uid="{00000000-0005-0000-0000-00003C5E0000}"/>
    <cellStyle name="Percentuale 2 4 2" xfId="7480" xr:uid="{00000000-0005-0000-0000-00003D5E0000}"/>
    <cellStyle name="Percentuale 2 4 2 2" xfId="7481" xr:uid="{00000000-0005-0000-0000-00003E5E0000}"/>
    <cellStyle name="Percentuale 2 4 2 3" xfId="7482" xr:uid="{00000000-0005-0000-0000-00003F5E0000}"/>
    <cellStyle name="Percentuale 2 4 3" xfId="7483" xr:uid="{00000000-0005-0000-0000-0000405E0000}"/>
    <cellStyle name="Percentuale 2 4 4" xfId="7484" xr:uid="{00000000-0005-0000-0000-0000415E0000}"/>
    <cellStyle name="Percentuale 2 4 5" xfId="7485" xr:uid="{00000000-0005-0000-0000-0000425E0000}"/>
    <cellStyle name="Percentuale 2 4 6" xfId="7486" xr:uid="{00000000-0005-0000-0000-0000435E0000}"/>
    <cellStyle name="Percentuale 2 5" xfId="7487" xr:uid="{00000000-0005-0000-0000-0000445E0000}"/>
    <cellStyle name="Percentuale 2 5 2" xfId="7488" xr:uid="{00000000-0005-0000-0000-0000455E0000}"/>
    <cellStyle name="Percentuale 2 5 3" xfId="7489" xr:uid="{00000000-0005-0000-0000-0000465E0000}"/>
    <cellStyle name="Percentuale 2 5 4" xfId="7490" xr:uid="{00000000-0005-0000-0000-0000475E0000}"/>
    <cellStyle name="Percentuale 2 6" xfId="7491" xr:uid="{00000000-0005-0000-0000-0000485E0000}"/>
    <cellStyle name="Percentuale 2 6 2" xfId="12545" xr:uid="{00000000-0005-0000-0000-0000495E0000}"/>
    <cellStyle name="Percentuale 2 7" xfId="7492" xr:uid="{00000000-0005-0000-0000-00004A5E0000}"/>
    <cellStyle name="Percentuale 2 8" xfId="7459" xr:uid="{00000000-0005-0000-0000-00004B5E0000}"/>
    <cellStyle name="Percentuale 20" xfId="600" xr:uid="{00000000-0005-0000-0000-00004C5E0000}"/>
    <cellStyle name="Percentuale 20 2" xfId="601" xr:uid="{00000000-0005-0000-0000-00004D5E0000}"/>
    <cellStyle name="Percentuale 20 2 2" xfId="7495" xr:uid="{00000000-0005-0000-0000-00004E5E0000}"/>
    <cellStyle name="Percentuale 20 2 3" xfId="7496" xr:uid="{00000000-0005-0000-0000-00004F5E0000}"/>
    <cellStyle name="Percentuale 20 2 4" xfId="7497" xr:uid="{00000000-0005-0000-0000-0000505E0000}"/>
    <cellStyle name="Percentuale 20 2 5" xfId="7498" xr:uid="{00000000-0005-0000-0000-0000515E0000}"/>
    <cellStyle name="Percentuale 20 2 6" xfId="7494" xr:uid="{00000000-0005-0000-0000-0000525E0000}"/>
    <cellStyle name="Percentuale 20 3" xfId="7499" xr:uid="{00000000-0005-0000-0000-0000535E0000}"/>
    <cellStyle name="Percentuale 20 3 2" xfId="7500" xr:uid="{00000000-0005-0000-0000-0000545E0000}"/>
    <cellStyle name="Percentuale 20 3 2 2" xfId="7501" xr:uid="{00000000-0005-0000-0000-0000555E0000}"/>
    <cellStyle name="Percentuale 20 3 2 2 2" xfId="7502" xr:uid="{00000000-0005-0000-0000-0000565E0000}"/>
    <cellStyle name="Percentuale 20 3 2 3" xfId="7503" xr:uid="{00000000-0005-0000-0000-0000575E0000}"/>
    <cellStyle name="Percentuale 20 3 2 4" xfId="7504" xr:uid="{00000000-0005-0000-0000-0000585E0000}"/>
    <cellStyle name="Percentuale 20 3 3" xfId="7505" xr:uid="{00000000-0005-0000-0000-0000595E0000}"/>
    <cellStyle name="Percentuale 20 3 3 2" xfId="7506" xr:uid="{00000000-0005-0000-0000-00005A5E0000}"/>
    <cellStyle name="Percentuale 20 3 3 3" xfId="7507" xr:uid="{00000000-0005-0000-0000-00005B5E0000}"/>
    <cellStyle name="Percentuale 20 3 3 4" xfId="7508" xr:uid="{00000000-0005-0000-0000-00005C5E0000}"/>
    <cellStyle name="Percentuale 20 3 4" xfId="7509" xr:uid="{00000000-0005-0000-0000-00005D5E0000}"/>
    <cellStyle name="Percentuale 20 3 5" xfId="7510" xr:uid="{00000000-0005-0000-0000-00005E5E0000}"/>
    <cellStyle name="Percentuale 20 3 6" xfId="7511" xr:uid="{00000000-0005-0000-0000-00005F5E0000}"/>
    <cellStyle name="Percentuale 20 3 7" xfId="7512" xr:uid="{00000000-0005-0000-0000-0000605E0000}"/>
    <cellStyle name="Percentuale 20 4" xfId="7513" xr:uid="{00000000-0005-0000-0000-0000615E0000}"/>
    <cellStyle name="Percentuale 20 4 2" xfId="7514" xr:uid="{00000000-0005-0000-0000-0000625E0000}"/>
    <cellStyle name="Percentuale 20 4 2 2" xfId="7515" xr:uid="{00000000-0005-0000-0000-0000635E0000}"/>
    <cellStyle name="Percentuale 20 4 2 3" xfId="7516" xr:uid="{00000000-0005-0000-0000-0000645E0000}"/>
    <cellStyle name="Percentuale 20 4 3" xfId="7517" xr:uid="{00000000-0005-0000-0000-0000655E0000}"/>
    <cellStyle name="Percentuale 20 4 4" xfId="7518" xr:uid="{00000000-0005-0000-0000-0000665E0000}"/>
    <cellStyle name="Percentuale 20 4 5" xfId="7519" xr:uid="{00000000-0005-0000-0000-0000675E0000}"/>
    <cellStyle name="Percentuale 20 4 6" xfId="7520" xr:uid="{00000000-0005-0000-0000-0000685E0000}"/>
    <cellStyle name="Percentuale 20 5" xfId="7521" xr:uid="{00000000-0005-0000-0000-0000695E0000}"/>
    <cellStyle name="Percentuale 20 5 2" xfId="7522" xr:uid="{00000000-0005-0000-0000-00006A5E0000}"/>
    <cellStyle name="Percentuale 20 5 3" xfId="7523" xr:uid="{00000000-0005-0000-0000-00006B5E0000}"/>
    <cellStyle name="Percentuale 20 5 4" xfId="7524" xr:uid="{00000000-0005-0000-0000-00006C5E0000}"/>
    <cellStyle name="Percentuale 20 6" xfId="7525" xr:uid="{00000000-0005-0000-0000-00006D5E0000}"/>
    <cellStyle name="Percentuale 20 6 2" xfId="12546" xr:uid="{00000000-0005-0000-0000-00006E5E0000}"/>
    <cellStyle name="Percentuale 20 7" xfId="7526" xr:uid="{00000000-0005-0000-0000-00006F5E0000}"/>
    <cellStyle name="Percentuale 20 8" xfId="7493" xr:uid="{00000000-0005-0000-0000-0000705E0000}"/>
    <cellStyle name="Percentuale 21" xfId="602" xr:uid="{00000000-0005-0000-0000-0000715E0000}"/>
    <cellStyle name="Percentuale 21 2" xfId="603" xr:uid="{00000000-0005-0000-0000-0000725E0000}"/>
    <cellStyle name="Percentuale 21 2 2" xfId="7529" xr:uid="{00000000-0005-0000-0000-0000735E0000}"/>
    <cellStyle name="Percentuale 21 2 3" xfId="7530" xr:uid="{00000000-0005-0000-0000-0000745E0000}"/>
    <cellStyle name="Percentuale 21 2 4" xfId="7531" xr:uid="{00000000-0005-0000-0000-0000755E0000}"/>
    <cellStyle name="Percentuale 21 2 5" xfId="7532" xr:uid="{00000000-0005-0000-0000-0000765E0000}"/>
    <cellStyle name="Percentuale 21 2 6" xfId="7528" xr:uid="{00000000-0005-0000-0000-0000775E0000}"/>
    <cellStyle name="Percentuale 21 3" xfId="7533" xr:uid="{00000000-0005-0000-0000-0000785E0000}"/>
    <cellStyle name="Percentuale 21 3 2" xfId="7534" xr:uid="{00000000-0005-0000-0000-0000795E0000}"/>
    <cellStyle name="Percentuale 21 3 2 2" xfId="7535" xr:uid="{00000000-0005-0000-0000-00007A5E0000}"/>
    <cellStyle name="Percentuale 21 3 2 2 2" xfId="7536" xr:uid="{00000000-0005-0000-0000-00007B5E0000}"/>
    <cellStyle name="Percentuale 21 3 2 3" xfId="7537" xr:uid="{00000000-0005-0000-0000-00007C5E0000}"/>
    <cellStyle name="Percentuale 21 3 2 4" xfId="7538" xr:uid="{00000000-0005-0000-0000-00007D5E0000}"/>
    <cellStyle name="Percentuale 21 3 3" xfId="7539" xr:uid="{00000000-0005-0000-0000-00007E5E0000}"/>
    <cellStyle name="Percentuale 21 3 3 2" xfId="7540" xr:uid="{00000000-0005-0000-0000-00007F5E0000}"/>
    <cellStyle name="Percentuale 21 3 3 3" xfId="7541" xr:uid="{00000000-0005-0000-0000-0000805E0000}"/>
    <cellStyle name="Percentuale 21 3 3 4" xfId="7542" xr:uid="{00000000-0005-0000-0000-0000815E0000}"/>
    <cellStyle name="Percentuale 21 3 4" xfId="7543" xr:uid="{00000000-0005-0000-0000-0000825E0000}"/>
    <cellStyle name="Percentuale 21 3 5" xfId="7544" xr:uid="{00000000-0005-0000-0000-0000835E0000}"/>
    <cellStyle name="Percentuale 21 3 6" xfId="7545" xr:uid="{00000000-0005-0000-0000-0000845E0000}"/>
    <cellStyle name="Percentuale 21 3 7" xfId="7546" xr:uid="{00000000-0005-0000-0000-0000855E0000}"/>
    <cellStyle name="Percentuale 21 4" xfId="7547" xr:uid="{00000000-0005-0000-0000-0000865E0000}"/>
    <cellStyle name="Percentuale 21 4 2" xfId="7548" xr:uid="{00000000-0005-0000-0000-0000875E0000}"/>
    <cellStyle name="Percentuale 21 4 2 2" xfId="7549" xr:uid="{00000000-0005-0000-0000-0000885E0000}"/>
    <cellStyle name="Percentuale 21 4 2 3" xfId="7550" xr:uid="{00000000-0005-0000-0000-0000895E0000}"/>
    <cellStyle name="Percentuale 21 4 3" xfId="7551" xr:uid="{00000000-0005-0000-0000-00008A5E0000}"/>
    <cellStyle name="Percentuale 21 4 4" xfId="7552" xr:uid="{00000000-0005-0000-0000-00008B5E0000}"/>
    <cellStyle name="Percentuale 21 4 5" xfId="7553" xr:uid="{00000000-0005-0000-0000-00008C5E0000}"/>
    <cellStyle name="Percentuale 21 4 6" xfId="7554" xr:uid="{00000000-0005-0000-0000-00008D5E0000}"/>
    <cellStyle name="Percentuale 21 5" xfId="7555" xr:uid="{00000000-0005-0000-0000-00008E5E0000}"/>
    <cellStyle name="Percentuale 21 5 2" xfId="7556" xr:uid="{00000000-0005-0000-0000-00008F5E0000}"/>
    <cellStyle name="Percentuale 21 5 3" xfId="7557" xr:uid="{00000000-0005-0000-0000-0000905E0000}"/>
    <cellStyle name="Percentuale 21 5 4" xfId="7558" xr:uid="{00000000-0005-0000-0000-0000915E0000}"/>
    <cellStyle name="Percentuale 21 6" xfId="7559" xr:uid="{00000000-0005-0000-0000-0000925E0000}"/>
    <cellStyle name="Percentuale 21 6 2" xfId="12547" xr:uid="{00000000-0005-0000-0000-0000935E0000}"/>
    <cellStyle name="Percentuale 21 7" xfId="7560" xr:uid="{00000000-0005-0000-0000-0000945E0000}"/>
    <cellStyle name="Percentuale 21 8" xfId="7527" xr:uid="{00000000-0005-0000-0000-0000955E0000}"/>
    <cellStyle name="Percentuale 22" xfId="604" xr:uid="{00000000-0005-0000-0000-0000965E0000}"/>
    <cellStyle name="Percentuale 22 2" xfId="605" xr:uid="{00000000-0005-0000-0000-0000975E0000}"/>
    <cellStyle name="Percentuale 22 2 2" xfId="7563" xr:uid="{00000000-0005-0000-0000-0000985E0000}"/>
    <cellStyle name="Percentuale 22 2 3" xfId="7564" xr:uid="{00000000-0005-0000-0000-0000995E0000}"/>
    <cellStyle name="Percentuale 22 2 4" xfId="7565" xr:uid="{00000000-0005-0000-0000-00009A5E0000}"/>
    <cellStyle name="Percentuale 22 2 5" xfId="7566" xr:uid="{00000000-0005-0000-0000-00009B5E0000}"/>
    <cellStyle name="Percentuale 22 2 6" xfId="7562" xr:uid="{00000000-0005-0000-0000-00009C5E0000}"/>
    <cellStyle name="Percentuale 22 3" xfId="7567" xr:uid="{00000000-0005-0000-0000-00009D5E0000}"/>
    <cellStyle name="Percentuale 22 3 2" xfId="7568" xr:uid="{00000000-0005-0000-0000-00009E5E0000}"/>
    <cellStyle name="Percentuale 22 3 2 2" xfId="7569" xr:uid="{00000000-0005-0000-0000-00009F5E0000}"/>
    <cellStyle name="Percentuale 22 3 2 2 2" xfId="7570" xr:uid="{00000000-0005-0000-0000-0000A05E0000}"/>
    <cellStyle name="Percentuale 22 3 2 3" xfId="7571" xr:uid="{00000000-0005-0000-0000-0000A15E0000}"/>
    <cellStyle name="Percentuale 22 3 2 4" xfId="7572" xr:uid="{00000000-0005-0000-0000-0000A25E0000}"/>
    <cellStyle name="Percentuale 22 3 3" xfId="7573" xr:uid="{00000000-0005-0000-0000-0000A35E0000}"/>
    <cellStyle name="Percentuale 22 3 3 2" xfId="7574" xr:uid="{00000000-0005-0000-0000-0000A45E0000}"/>
    <cellStyle name="Percentuale 22 3 3 3" xfId="7575" xr:uid="{00000000-0005-0000-0000-0000A55E0000}"/>
    <cellStyle name="Percentuale 22 3 3 4" xfId="7576" xr:uid="{00000000-0005-0000-0000-0000A65E0000}"/>
    <cellStyle name="Percentuale 22 3 4" xfId="7577" xr:uid="{00000000-0005-0000-0000-0000A75E0000}"/>
    <cellStyle name="Percentuale 22 3 5" xfId="7578" xr:uid="{00000000-0005-0000-0000-0000A85E0000}"/>
    <cellStyle name="Percentuale 22 3 6" xfId="7579" xr:uid="{00000000-0005-0000-0000-0000A95E0000}"/>
    <cellStyle name="Percentuale 22 3 7" xfId="7580" xr:uid="{00000000-0005-0000-0000-0000AA5E0000}"/>
    <cellStyle name="Percentuale 22 4" xfId="7581" xr:uid="{00000000-0005-0000-0000-0000AB5E0000}"/>
    <cellStyle name="Percentuale 22 4 2" xfId="7582" xr:uid="{00000000-0005-0000-0000-0000AC5E0000}"/>
    <cellStyle name="Percentuale 22 4 2 2" xfId="7583" xr:uid="{00000000-0005-0000-0000-0000AD5E0000}"/>
    <cellStyle name="Percentuale 22 4 2 3" xfId="7584" xr:uid="{00000000-0005-0000-0000-0000AE5E0000}"/>
    <cellStyle name="Percentuale 22 4 3" xfId="7585" xr:uid="{00000000-0005-0000-0000-0000AF5E0000}"/>
    <cellStyle name="Percentuale 22 4 4" xfId="7586" xr:uid="{00000000-0005-0000-0000-0000B05E0000}"/>
    <cellStyle name="Percentuale 22 4 5" xfId="7587" xr:uid="{00000000-0005-0000-0000-0000B15E0000}"/>
    <cellStyle name="Percentuale 22 4 6" xfId="7588" xr:uid="{00000000-0005-0000-0000-0000B25E0000}"/>
    <cellStyle name="Percentuale 22 5" xfId="7589" xr:uid="{00000000-0005-0000-0000-0000B35E0000}"/>
    <cellStyle name="Percentuale 22 5 2" xfId="7590" xr:uid="{00000000-0005-0000-0000-0000B45E0000}"/>
    <cellStyle name="Percentuale 22 5 3" xfId="7591" xr:uid="{00000000-0005-0000-0000-0000B55E0000}"/>
    <cellStyle name="Percentuale 22 5 4" xfId="7592" xr:uid="{00000000-0005-0000-0000-0000B65E0000}"/>
    <cellStyle name="Percentuale 22 6" xfId="7593" xr:uid="{00000000-0005-0000-0000-0000B75E0000}"/>
    <cellStyle name="Percentuale 22 6 2" xfId="12548" xr:uid="{00000000-0005-0000-0000-0000B85E0000}"/>
    <cellStyle name="Percentuale 22 7" xfId="7594" xr:uid="{00000000-0005-0000-0000-0000B95E0000}"/>
    <cellStyle name="Percentuale 22 8" xfId="7561" xr:uid="{00000000-0005-0000-0000-0000BA5E0000}"/>
    <cellStyle name="Percentuale 23" xfId="606" xr:uid="{00000000-0005-0000-0000-0000BB5E0000}"/>
    <cellStyle name="Percentuale 23 2" xfId="607" xr:uid="{00000000-0005-0000-0000-0000BC5E0000}"/>
    <cellStyle name="Percentuale 23 2 2" xfId="7597" xr:uid="{00000000-0005-0000-0000-0000BD5E0000}"/>
    <cellStyle name="Percentuale 23 2 3" xfId="7598" xr:uid="{00000000-0005-0000-0000-0000BE5E0000}"/>
    <cellStyle name="Percentuale 23 2 4" xfId="7599" xr:uid="{00000000-0005-0000-0000-0000BF5E0000}"/>
    <cellStyle name="Percentuale 23 2 5" xfId="7600" xr:uid="{00000000-0005-0000-0000-0000C05E0000}"/>
    <cellStyle name="Percentuale 23 2 6" xfId="7596" xr:uid="{00000000-0005-0000-0000-0000C15E0000}"/>
    <cellStyle name="Percentuale 23 3" xfId="7601" xr:uid="{00000000-0005-0000-0000-0000C25E0000}"/>
    <cellStyle name="Percentuale 23 3 2" xfId="7602" xr:uid="{00000000-0005-0000-0000-0000C35E0000}"/>
    <cellStyle name="Percentuale 23 3 2 2" xfId="7603" xr:uid="{00000000-0005-0000-0000-0000C45E0000}"/>
    <cellStyle name="Percentuale 23 3 2 2 2" xfId="7604" xr:uid="{00000000-0005-0000-0000-0000C55E0000}"/>
    <cellStyle name="Percentuale 23 3 2 3" xfId="7605" xr:uid="{00000000-0005-0000-0000-0000C65E0000}"/>
    <cellStyle name="Percentuale 23 3 2 4" xfId="7606" xr:uid="{00000000-0005-0000-0000-0000C75E0000}"/>
    <cellStyle name="Percentuale 23 3 3" xfId="7607" xr:uid="{00000000-0005-0000-0000-0000C85E0000}"/>
    <cellStyle name="Percentuale 23 3 3 2" xfId="7608" xr:uid="{00000000-0005-0000-0000-0000C95E0000}"/>
    <cellStyle name="Percentuale 23 3 3 3" xfId="7609" xr:uid="{00000000-0005-0000-0000-0000CA5E0000}"/>
    <cellStyle name="Percentuale 23 3 3 4" xfId="7610" xr:uid="{00000000-0005-0000-0000-0000CB5E0000}"/>
    <cellStyle name="Percentuale 23 3 4" xfId="7611" xr:uid="{00000000-0005-0000-0000-0000CC5E0000}"/>
    <cellStyle name="Percentuale 23 3 5" xfId="7612" xr:uid="{00000000-0005-0000-0000-0000CD5E0000}"/>
    <cellStyle name="Percentuale 23 3 6" xfId="7613" xr:uid="{00000000-0005-0000-0000-0000CE5E0000}"/>
    <cellStyle name="Percentuale 23 3 7" xfId="7614" xr:uid="{00000000-0005-0000-0000-0000CF5E0000}"/>
    <cellStyle name="Percentuale 23 4" xfId="7615" xr:uid="{00000000-0005-0000-0000-0000D05E0000}"/>
    <cellStyle name="Percentuale 23 4 2" xfId="7616" xr:uid="{00000000-0005-0000-0000-0000D15E0000}"/>
    <cellStyle name="Percentuale 23 4 2 2" xfId="7617" xr:uid="{00000000-0005-0000-0000-0000D25E0000}"/>
    <cellStyle name="Percentuale 23 4 2 3" xfId="7618" xr:uid="{00000000-0005-0000-0000-0000D35E0000}"/>
    <cellStyle name="Percentuale 23 4 3" xfId="7619" xr:uid="{00000000-0005-0000-0000-0000D45E0000}"/>
    <cellStyle name="Percentuale 23 4 4" xfId="7620" xr:uid="{00000000-0005-0000-0000-0000D55E0000}"/>
    <cellStyle name="Percentuale 23 4 5" xfId="7621" xr:uid="{00000000-0005-0000-0000-0000D65E0000}"/>
    <cellStyle name="Percentuale 23 4 6" xfId="7622" xr:uid="{00000000-0005-0000-0000-0000D75E0000}"/>
    <cellStyle name="Percentuale 23 5" xfId="7623" xr:uid="{00000000-0005-0000-0000-0000D85E0000}"/>
    <cellStyle name="Percentuale 23 5 2" xfId="7624" xr:uid="{00000000-0005-0000-0000-0000D95E0000}"/>
    <cellStyle name="Percentuale 23 5 3" xfId="7625" xr:uid="{00000000-0005-0000-0000-0000DA5E0000}"/>
    <cellStyle name="Percentuale 23 5 4" xfId="7626" xr:uid="{00000000-0005-0000-0000-0000DB5E0000}"/>
    <cellStyle name="Percentuale 23 6" xfId="7627" xr:uid="{00000000-0005-0000-0000-0000DC5E0000}"/>
    <cellStyle name="Percentuale 23 6 2" xfId="12549" xr:uid="{00000000-0005-0000-0000-0000DD5E0000}"/>
    <cellStyle name="Percentuale 23 7" xfId="7628" xr:uid="{00000000-0005-0000-0000-0000DE5E0000}"/>
    <cellStyle name="Percentuale 23 8" xfId="7595" xr:uid="{00000000-0005-0000-0000-0000DF5E0000}"/>
    <cellStyle name="Percentuale 24" xfId="608" xr:uid="{00000000-0005-0000-0000-0000E05E0000}"/>
    <cellStyle name="Percentuale 24 2" xfId="609" xr:uid="{00000000-0005-0000-0000-0000E15E0000}"/>
    <cellStyle name="Percentuale 24 2 2" xfId="7631" xr:uid="{00000000-0005-0000-0000-0000E25E0000}"/>
    <cellStyle name="Percentuale 24 2 3" xfId="7632" xr:uid="{00000000-0005-0000-0000-0000E35E0000}"/>
    <cellStyle name="Percentuale 24 2 4" xfId="7633" xr:uid="{00000000-0005-0000-0000-0000E45E0000}"/>
    <cellStyle name="Percentuale 24 2 5" xfId="7634" xr:uid="{00000000-0005-0000-0000-0000E55E0000}"/>
    <cellStyle name="Percentuale 24 2 6" xfId="7630" xr:uid="{00000000-0005-0000-0000-0000E65E0000}"/>
    <cellStyle name="Percentuale 24 3" xfId="7635" xr:uid="{00000000-0005-0000-0000-0000E75E0000}"/>
    <cellStyle name="Percentuale 24 3 2" xfId="7636" xr:uid="{00000000-0005-0000-0000-0000E85E0000}"/>
    <cellStyle name="Percentuale 24 3 2 2" xfId="7637" xr:uid="{00000000-0005-0000-0000-0000E95E0000}"/>
    <cellStyle name="Percentuale 24 3 2 2 2" xfId="7638" xr:uid="{00000000-0005-0000-0000-0000EA5E0000}"/>
    <cellStyle name="Percentuale 24 3 2 3" xfId="7639" xr:uid="{00000000-0005-0000-0000-0000EB5E0000}"/>
    <cellStyle name="Percentuale 24 3 2 4" xfId="7640" xr:uid="{00000000-0005-0000-0000-0000EC5E0000}"/>
    <cellStyle name="Percentuale 24 3 3" xfId="7641" xr:uid="{00000000-0005-0000-0000-0000ED5E0000}"/>
    <cellStyle name="Percentuale 24 3 3 2" xfId="7642" xr:uid="{00000000-0005-0000-0000-0000EE5E0000}"/>
    <cellStyle name="Percentuale 24 3 3 3" xfId="7643" xr:uid="{00000000-0005-0000-0000-0000EF5E0000}"/>
    <cellStyle name="Percentuale 24 3 3 4" xfId="7644" xr:uid="{00000000-0005-0000-0000-0000F05E0000}"/>
    <cellStyle name="Percentuale 24 3 4" xfId="7645" xr:uid="{00000000-0005-0000-0000-0000F15E0000}"/>
    <cellStyle name="Percentuale 24 3 5" xfId="7646" xr:uid="{00000000-0005-0000-0000-0000F25E0000}"/>
    <cellStyle name="Percentuale 24 3 6" xfId="7647" xr:uid="{00000000-0005-0000-0000-0000F35E0000}"/>
    <cellStyle name="Percentuale 24 3 7" xfId="7648" xr:uid="{00000000-0005-0000-0000-0000F45E0000}"/>
    <cellStyle name="Percentuale 24 4" xfId="7649" xr:uid="{00000000-0005-0000-0000-0000F55E0000}"/>
    <cellStyle name="Percentuale 24 4 2" xfId="7650" xr:uid="{00000000-0005-0000-0000-0000F65E0000}"/>
    <cellStyle name="Percentuale 24 4 2 2" xfId="7651" xr:uid="{00000000-0005-0000-0000-0000F75E0000}"/>
    <cellStyle name="Percentuale 24 4 2 3" xfId="7652" xr:uid="{00000000-0005-0000-0000-0000F85E0000}"/>
    <cellStyle name="Percentuale 24 4 3" xfId="7653" xr:uid="{00000000-0005-0000-0000-0000F95E0000}"/>
    <cellStyle name="Percentuale 24 4 4" xfId="7654" xr:uid="{00000000-0005-0000-0000-0000FA5E0000}"/>
    <cellStyle name="Percentuale 24 4 5" xfId="7655" xr:uid="{00000000-0005-0000-0000-0000FB5E0000}"/>
    <cellStyle name="Percentuale 24 4 6" xfId="7656" xr:uid="{00000000-0005-0000-0000-0000FC5E0000}"/>
    <cellStyle name="Percentuale 24 5" xfId="7657" xr:uid="{00000000-0005-0000-0000-0000FD5E0000}"/>
    <cellStyle name="Percentuale 24 5 2" xfId="7658" xr:uid="{00000000-0005-0000-0000-0000FE5E0000}"/>
    <cellStyle name="Percentuale 24 5 3" xfId="7659" xr:uid="{00000000-0005-0000-0000-0000FF5E0000}"/>
    <cellStyle name="Percentuale 24 5 4" xfId="7660" xr:uid="{00000000-0005-0000-0000-0000005F0000}"/>
    <cellStyle name="Percentuale 24 6" xfId="7661" xr:uid="{00000000-0005-0000-0000-0000015F0000}"/>
    <cellStyle name="Percentuale 24 6 2" xfId="12550" xr:uid="{00000000-0005-0000-0000-0000025F0000}"/>
    <cellStyle name="Percentuale 24 7" xfId="7662" xr:uid="{00000000-0005-0000-0000-0000035F0000}"/>
    <cellStyle name="Percentuale 24 8" xfId="7629" xr:uid="{00000000-0005-0000-0000-0000045F0000}"/>
    <cellStyle name="Percentuale 25" xfId="610" xr:uid="{00000000-0005-0000-0000-0000055F0000}"/>
    <cellStyle name="Percentuale 25 2" xfId="611" xr:uid="{00000000-0005-0000-0000-0000065F0000}"/>
    <cellStyle name="Percentuale 25 2 2" xfId="7665" xr:uid="{00000000-0005-0000-0000-0000075F0000}"/>
    <cellStyle name="Percentuale 25 2 3" xfId="7666" xr:uid="{00000000-0005-0000-0000-0000085F0000}"/>
    <cellStyle name="Percentuale 25 2 4" xfId="7667" xr:uid="{00000000-0005-0000-0000-0000095F0000}"/>
    <cellStyle name="Percentuale 25 2 5" xfId="7668" xr:uid="{00000000-0005-0000-0000-00000A5F0000}"/>
    <cellStyle name="Percentuale 25 2 6" xfId="7664" xr:uid="{00000000-0005-0000-0000-00000B5F0000}"/>
    <cellStyle name="Percentuale 25 3" xfId="7669" xr:uid="{00000000-0005-0000-0000-00000C5F0000}"/>
    <cellStyle name="Percentuale 25 3 2" xfId="7670" xr:uid="{00000000-0005-0000-0000-00000D5F0000}"/>
    <cellStyle name="Percentuale 25 3 2 2" xfId="7671" xr:uid="{00000000-0005-0000-0000-00000E5F0000}"/>
    <cellStyle name="Percentuale 25 3 2 2 2" xfId="7672" xr:uid="{00000000-0005-0000-0000-00000F5F0000}"/>
    <cellStyle name="Percentuale 25 3 2 3" xfId="7673" xr:uid="{00000000-0005-0000-0000-0000105F0000}"/>
    <cellStyle name="Percentuale 25 3 2 4" xfId="7674" xr:uid="{00000000-0005-0000-0000-0000115F0000}"/>
    <cellStyle name="Percentuale 25 3 3" xfId="7675" xr:uid="{00000000-0005-0000-0000-0000125F0000}"/>
    <cellStyle name="Percentuale 25 3 3 2" xfId="7676" xr:uid="{00000000-0005-0000-0000-0000135F0000}"/>
    <cellStyle name="Percentuale 25 3 3 3" xfId="7677" xr:uid="{00000000-0005-0000-0000-0000145F0000}"/>
    <cellStyle name="Percentuale 25 3 3 4" xfId="7678" xr:uid="{00000000-0005-0000-0000-0000155F0000}"/>
    <cellStyle name="Percentuale 25 3 4" xfId="7679" xr:uid="{00000000-0005-0000-0000-0000165F0000}"/>
    <cellStyle name="Percentuale 25 3 5" xfId="7680" xr:uid="{00000000-0005-0000-0000-0000175F0000}"/>
    <cellStyle name="Percentuale 25 3 6" xfId="7681" xr:uid="{00000000-0005-0000-0000-0000185F0000}"/>
    <cellStyle name="Percentuale 25 3 7" xfId="7682" xr:uid="{00000000-0005-0000-0000-0000195F0000}"/>
    <cellStyle name="Percentuale 25 4" xfId="7683" xr:uid="{00000000-0005-0000-0000-00001A5F0000}"/>
    <cellStyle name="Percentuale 25 4 2" xfId="7684" xr:uid="{00000000-0005-0000-0000-00001B5F0000}"/>
    <cellStyle name="Percentuale 25 4 2 2" xfId="7685" xr:uid="{00000000-0005-0000-0000-00001C5F0000}"/>
    <cellStyle name="Percentuale 25 4 2 3" xfId="7686" xr:uid="{00000000-0005-0000-0000-00001D5F0000}"/>
    <cellStyle name="Percentuale 25 4 3" xfId="7687" xr:uid="{00000000-0005-0000-0000-00001E5F0000}"/>
    <cellStyle name="Percentuale 25 4 4" xfId="7688" xr:uid="{00000000-0005-0000-0000-00001F5F0000}"/>
    <cellStyle name="Percentuale 25 4 5" xfId="7689" xr:uid="{00000000-0005-0000-0000-0000205F0000}"/>
    <cellStyle name="Percentuale 25 4 6" xfId="7690" xr:uid="{00000000-0005-0000-0000-0000215F0000}"/>
    <cellStyle name="Percentuale 25 5" xfId="7691" xr:uid="{00000000-0005-0000-0000-0000225F0000}"/>
    <cellStyle name="Percentuale 25 5 2" xfId="7692" xr:uid="{00000000-0005-0000-0000-0000235F0000}"/>
    <cellStyle name="Percentuale 25 5 3" xfId="7693" xr:uid="{00000000-0005-0000-0000-0000245F0000}"/>
    <cellStyle name="Percentuale 25 5 4" xfId="7694" xr:uid="{00000000-0005-0000-0000-0000255F0000}"/>
    <cellStyle name="Percentuale 25 6" xfId="7695" xr:uid="{00000000-0005-0000-0000-0000265F0000}"/>
    <cellStyle name="Percentuale 25 6 2" xfId="12551" xr:uid="{00000000-0005-0000-0000-0000275F0000}"/>
    <cellStyle name="Percentuale 25 7" xfId="7696" xr:uid="{00000000-0005-0000-0000-0000285F0000}"/>
    <cellStyle name="Percentuale 25 8" xfId="7663" xr:uid="{00000000-0005-0000-0000-0000295F0000}"/>
    <cellStyle name="Percentuale 26" xfId="612" xr:uid="{00000000-0005-0000-0000-00002A5F0000}"/>
    <cellStyle name="Percentuale 26 2" xfId="613" xr:uid="{00000000-0005-0000-0000-00002B5F0000}"/>
    <cellStyle name="Percentuale 26 2 2" xfId="7699" xr:uid="{00000000-0005-0000-0000-00002C5F0000}"/>
    <cellStyle name="Percentuale 26 2 3" xfId="7700" xr:uid="{00000000-0005-0000-0000-00002D5F0000}"/>
    <cellStyle name="Percentuale 26 2 4" xfId="7701" xr:uid="{00000000-0005-0000-0000-00002E5F0000}"/>
    <cellStyle name="Percentuale 26 2 5" xfId="7702" xr:uid="{00000000-0005-0000-0000-00002F5F0000}"/>
    <cellStyle name="Percentuale 26 2 6" xfId="7698" xr:uid="{00000000-0005-0000-0000-0000305F0000}"/>
    <cellStyle name="Percentuale 26 3" xfId="7703" xr:uid="{00000000-0005-0000-0000-0000315F0000}"/>
    <cellStyle name="Percentuale 26 3 2" xfId="7704" xr:uid="{00000000-0005-0000-0000-0000325F0000}"/>
    <cellStyle name="Percentuale 26 3 2 2" xfId="7705" xr:uid="{00000000-0005-0000-0000-0000335F0000}"/>
    <cellStyle name="Percentuale 26 3 2 2 2" xfId="7706" xr:uid="{00000000-0005-0000-0000-0000345F0000}"/>
    <cellStyle name="Percentuale 26 3 2 3" xfId="7707" xr:uid="{00000000-0005-0000-0000-0000355F0000}"/>
    <cellStyle name="Percentuale 26 3 2 4" xfId="7708" xr:uid="{00000000-0005-0000-0000-0000365F0000}"/>
    <cellStyle name="Percentuale 26 3 3" xfId="7709" xr:uid="{00000000-0005-0000-0000-0000375F0000}"/>
    <cellStyle name="Percentuale 26 3 3 2" xfId="7710" xr:uid="{00000000-0005-0000-0000-0000385F0000}"/>
    <cellStyle name="Percentuale 26 3 3 3" xfId="7711" xr:uid="{00000000-0005-0000-0000-0000395F0000}"/>
    <cellStyle name="Percentuale 26 3 3 4" xfId="7712" xr:uid="{00000000-0005-0000-0000-00003A5F0000}"/>
    <cellStyle name="Percentuale 26 3 4" xfId="7713" xr:uid="{00000000-0005-0000-0000-00003B5F0000}"/>
    <cellStyle name="Percentuale 26 3 5" xfId="7714" xr:uid="{00000000-0005-0000-0000-00003C5F0000}"/>
    <cellStyle name="Percentuale 26 3 6" xfId="7715" xr:uid="{00000000-0005-0000-0000-00003D5F0000}"/>
    <cellStyle name="Percentuale 26 3 7" xfId="7716" xr:uid="{00000000-0005-0000-0000-00003E5F0000}"/>
    <cellStyle name="Percentuale 26 4" xfId="7717" xr:uid="{00000000-0005-0000-0000-00003F5F0000}"/>
    <cellStyle name="Percentuale 26 4 2" xfId="7718" xr:uid="{00000000-0005-0000-0000-0000405F0000}"/>
    <cellStyle name="Percentuale 26 4 2 2" xfId="7719" xr:uid="{00000000-0005-0000-0000-0000415F0000}"/>
    <cellStyle name="Percentuale 26 4 2 3" xfId="7720" xr:uid="{00000000-0005-0000-0000-0000425F0000}"/>
    <cellStyle name="Percentuale 26 4 3" xfId="7721" xr:uid="{00000000-0005-0000-0000-0000435F0000}"/>
    <cellStyle name="Percentuale 26 4 4" xfId="7722" xr:uid="{00000000-0005-0000-0000-0000445F0000}"/>
    <cellStyle name="Percentuale 26 4 5" xfId="7723" xr:uid="{00000000-0005-0000-0000-0000455F0000}"/>
    <cellStyle name="Percentuale 26 4 6" xfId="7724" xr:uid="{00000000-0005-0000-0000-0000465F0000}"/>
    <cellStyle name="Percentuale 26 5" xfId="7725" xr:uid="{00000000-0005-0000-0000-0000475F0000}"/>
    <cellStyle name="Percentuale 26 5 2" xfId="7726" xr:uid="{00000000-0005-0000-0000-0000485F0000}"/>
    <cellStyle name="Percentuale 26 5 3" xfId="7727" xr:uid="{00000000-0005-0000-0000-0000495F0000}"/>
    <cellStyle name="Percentuale 26 5 4" xfId="7728" xr:uid="{00000000-0005-0000-0000-00004A5F0000}"/>
    <cellStyle name="Percentuale 26 6" xfId="7729" xr:uid="{00000000-0005-0000-0000-00004B5F0000}"/>
    <cellStyle name="Percentuale 26 6 2" xfId="12552" xr:uid="{00000000-0005-0000-0000-00004C5F0000}"/>
    <cellStyle name="Percentuale 26 7" xfId="7730" xr:uid="{00000000-0005-0000-0000-00004D5F0000}"/>
    <cellStyle name="Percentuale 26 8" xfId="7697" xr:uid="{00000000-0005-0000-0000-00004E5F0000}"/>
    <cellStyle name="Percentuale 27" xfId="614" xr:uid="{00000000-0005-0000-0000-00004F5F0000}"/>
    <cellStyle name="Percentuale 27 2" xfId="615" xr:uid="{00000000-0005-0000-0000-0000505F0000}"/>
    <cellStyle name="Percentuale 27 2 2" xfId="7733" xr:uid="{00000000-0005-0000-0000-0000515F0000}"/>
    <cellStyle name="Percentuale 27 2 3" xfId="7734" xr:uid="{00000000-0005-0000-0000-0000525F0000}"/>
    <cellStyle name="Percentuale 27 2 4" xfId="7735" xr:uid="{00000000-0005-0000-0000-0000535F0000}"/>
    <cellStyle name="Percentuale 27 2 5" xfId="7736" xr:uid="{00000000-0005-0000-0000-0000545F0000}"/>
    <cellStyle name="Percentuale 27 2 6" xfId="7732" xr:uid="{00000000-0005-0000-0000-0000555F0000}"/>
    <cellStyle name="Percentuale 27 3" xfId="7737" xr:uid="{00000000-0005-0000-0000-0000565F0000}"/>
    <cellStyle name="Percentuale 27 3 2" xfId="7738" xr:uid="{00000000-0005-0000-0000-0000575F0000}"/>
    <cellStyle name="Percentuale 27 3 2 2" xfId="7739" xr:uid="{00000000-0005-0000-0000-0000585F0000}"/>
    <cellStyle name="Percentuale 27 3 2 2 2" xfId="7740" xr:uid="{00000000-0005-0000-0000-0000595F0000}"/>
    <cellStyle name="Percentuale 27 3 2 3" xfId="7741" xr:uid="{00000000-0005-0000-0000-00005A5F0000}"/>
    <cellStyle name="Percentuale 27 3 2 4" xfId="7742" xr:uid="{00000000-0005-0000-0000-00005B5F0000}"/>
    <cellStyle name="Percentuale 27 3 3" xfId="7743" xr:uid="{00000000-0005-0000-0000-00005C5F0000}"/>
    <cellStyle name="Percentuale 27 3 3 2" xfId="7744" xr:uid="{00000000-0005-0000-0000-00005D5F0000}"/>
    <cellStyle name="Percentuale 27 3 3 3" xfId="7745" xr:uid="{00000000-0005-0000-0000-00005E5F0000}"/>
    <cellStyle name="Percentuale 27 3 3 4" xfId="7746" xr:uid="{00000000-0005-0000-0000-00005F5F0000}"/>
    <cellStyle name="Percentuale 27 3 4" xfId="7747" xr:uid="{00000000-0005-0000-0000-0000605F0000}"/>
    <cellStyle name="Percentuale 27 3 5" xfId="7748" xr:uid="{00000000-0005-0000-0000-0000615F0000}"/>
    <cellStyle name="Percentuale 27 3 6" xfId="7749" xr:uid="{00000000-0005-0000-0000-0000625F0000}"/>
    <cellStyle name="Percentuale 27 3 7" xfId="7750" xr:uid="{00000000-0005-0000-0000-0000635F0000}"/>
    <cellStyle name="Percentuale 27 4" xfId="7751" xr:uid="{00000000-0005-0000-0000-0000645F0000}"/>
    <cellStyle name="Percentuale 27 4 2" xfId="7752" xr:uid="{00000000-0005-0000-0000-0000655F0000}"/>
    <cellStyle name="Percentuale 27 4 2 2" xfId="7753" xr:uid="{00000000-0005-0000-0000-0000665F0000}"/>
    <cellStyle name="Percentuale 27 4 2 3" xfId="7754" xr:uid="{00000000-0005-0000-0000-0000675F0000}"/>
    <cellStyle name="Percentuale 27 4 3" xfId="7755" xr:uid="{00000000-0005-0000-0000-0000685F0000}"/>
    <cellStyle name="Percentuale 27 4 4" xfId="7756" xr:uid="{00000000-0005-0000-0000-0000695F0000}"/>
    <cellStyle name="Percentuale 27 4 5" xfId="7757" xr:uid="{00000000-0005-0000-0000-00006A5F0000}"/>
    <cellStyle name="Percentuale 27 4 6" xfId="7758" xr:uid="{00000000-0005-0000-0000-00006B5F0000}"/>
    <cellStyle name="Percentuale 27 5" xfId="7759" xr:uid="{00000000-0005-0000-0000-00006C5F0000}"/>
    <cellStyle name="Percentuale 27 5 2" xfId="7760" xr:uid="{00000000-0005-0000-0000-00006D5F0000}"/>
    <cellStyle name="Percentuale 27 5 3" xfId="7761" xr:uid="{00000000-0005-0000-0000-00006E5F0000}"/>
    <cellStyle name="Percentuale 27 5 4" xfId="7762" xr:uid="{00000000-0005-0000-0000-00006F5F0000}"/>
    <cellStyle name="Percentuale 27 6" xfId="7763" xr:uid="{00000000-0005-0000-0000-0000705F0000}"/>
    <cellStyle name="Percentuale 27 6 2" xfId="12553" xr:uid="{00000000-0005-0000-0000-0000715F0000}"/>
    <cellStyle name="Percentuale 27 7" xfId="7764" xr:uid="{00000000-0005-0000-0000-0000725F0000}"/>
    <cellStyle name="Percentuale 27 8" xfId="7731" xr:uid="{00000000-0005-0000-0000-0000735F0000}"/>
    <cellStyle name="Percentuale 28" xfId="616" xr:uid="{00000000-0005-0000-0000-0000745F0000}"/>
    <cellStyle name="Percentuale 28 2" xfId="617" xr:uid="{00000000-0005-0000-0000-0000755F0000}"/>
    <cellStyle name="Percentuale 28 2 2" xfId="7767" xr:uid="{00000000-0005-0000-0000-0000765F0000}"/>
    <cellStyle name="Percentuale 28 2 3" xfId="7768" xr:uid="{00000000-0005-0000-0000-0000775F0000}"/>
    <cellStyle name="Percentuale 28 2 4" xfId="7769" xr:uid="{00000000-0005-0000-0000-0000785F0000}"/>
    <cellStyle name="Percentuale 28 2 5" xfId="7770" xr:uid="{00000000-0005-0000-0000-0000795F0000}"/>
    <cellStyle name="Percentuale 28 2 6" xfId="7766" xr:uid="{00000000-0005-0000-0000-00007A5F0000}"/>
    <cellStyle name="Percentuale 28 3" xfId="7771" xr:uid="{00000000-0005-0000-0000-00007B5F0000}"/>
    <cellStyle name="Percentuale 28 3 2" xfId="7772" xr:uid="{00000000-0005-0000-0000-00007C5F0000}"/>
    <cellStyle name="Percentuale 28 3 2 2" xfId="7773" xr:uid="{00000000-0005-0000-0000-00007D5F0000}"/>
    <cellStyle name="Percentuale 28 3 2 2 2" xfId="7774" xr:uid="{00000000-0005-0000-0000-00007E5F0000}"/>
    <cellStyle name="Percentuale 28 3 2 3" xfId="7775" xr:uid="{00000000-0005-0000-0000-00007F5F0000}"/>
    <cellStyle name="Percentuale 28 3 2 4" xfId="7776" xr:uid="{00000000-0005-0000-0000-0000805F0000}"/>
    <cellStyle name="Percentuale 28 3 3" xfId="7777" xr:uid="{00000000-0005-0000-0000-0000815F0000}"/>
    <cellStyle name="Percentuale 28 3 3 2" xfId="7778" xr:uid="{00000000-0005-0000-0000-0000825F0000}"/>
    <cellStyle name="Percentuale 28 3 3 3" xfId="7779" xr:uid="{00000000-0005-0000-0000-0000835F0000}"/>
    <cellStyle name="Percentuale 28 3 3 4" xfId="7780" xr:uid="{00000000-0005-0000-0000-0000845F0000}"/>
    <cellStyle name="Percentuale 28 3 4" xfId="7781" xr:uid="{00000000-0005-0000-0000-0000855F0000}"/>
    <cellStyle name="Percentuale 28 3 5" xfId="7782" xr:uid="{00000000-0005-0000-0000-0000865F0000}"/>
    <cellStyle name="Percentuale 28 3 6" xfId="7783" xr:uid="{00000000-0005-0000-0000-0000875F0000}"/>
    <cellStyle name="Percentuale 28 3 7" xfId="7784" xr:uid="{00000000-0005-0000-0000-0000885F0000}"/>
    <cellStyle name="Percentuale 28 4" xfId="7785" xr:uid="{00000000-0005-0000-0000-0000895F0000}"/>
    <cellStyle name="Percentuale 28 4 2" xfId="7786" xr:uid="{00000000-0005-0000-0000-00008A5F0000}"/>
    <cellStyle name="Percentuale 28 4 2 2" xfId="7787" xr:uid="{00000000-0005-0000-0000-00008B5F0000}"/>
    <cellStyle name="Percentuale 28 4 2 3" xfId="7788" xr:uid="{00000000-0005-0000-0000-00008C5F0000}"/>
    <cellStyle name="Percentuale 28 4 3" xfId="7789" xr:uid="{00000000-0005-0000-0000-00008D5F0000}"/>
    <cellStyle name="Percentuale 28 4 4" xfId="7790" xr:uid="{00000000-0005-0000-0000-00008E5F0000}"/>
    <cellStyle name="Percentuale 28 4 5" xfId="7791" xr:uid="{00000000-0005-0000-0000-00008F5F0000}"/>
    <cellStyle name="Percentuale 28 4 6" xfId="7792" xr:uid="{00000000-0005-0000-0000-0000905F0000}"/>
    <cellStyle name="Percentuale 28 5" xfId="7793" xr:uid="{00000000-0005-0000-0000-0000915F0000}"/>
    <cellStyle name="Percentuale 28 5 2" xfId="7794" xr:uid="{00000000-0005-0000-0000-0000925F0000}"/>
    <cellStyle name="Percentuale 28 5 3" xfId="7795" xr:uid="{00000000-0005-0000-0000-0000935F0000}"/>
    <cellStyle name="Percentuale 28 5 4" xfId="7796" xr:uid="{00000000-0005-0000-0000-0000945F0000}"/>
    <cellStyle name="Percentuale 28 6" xfId="7797" xr:uid="{00000000-0005-0000-0000-0000955F0000}"/>
    <cellStyle name="Percentuale 28 6 2" xfId="12554" xr:uid="{00000000-0005-0000-0000-0000965F0000}"/>
    <cellStyle name="Percentuale 28 7" xfId="7798" xr:uid="{00000000-0005-0000-0000-0000975F0000}"/>
    <cellStyle name="Percentuale 28 8" xfId="7765" xr:uid="{00000000-0005-0000-0000-0000985F0000}"/>
    <cellStyle name="Percentuale 29" xfId="618" xr:uid="{00000000-0005-0000-0000-0000995F0000}"/>
    <cellStyle name="Percentuale 29 2" xfId="619" xr:uid="{00000000-0005-0000-0000-00009A5F0000}"/>
    <cellStyle name="Percentuale 29 2 2" xfId="7801" xr:uid="{00000000-0005-0000-0000-00009B5F0000}"/>
    <cellStyle name="Percentuale 29 2 3" xfId="7802" xr:uid="{00000000-0005-0000-0000-00009C5F0000}"/>
    <cellStyle name="Percentuale 29 2 4" xfId="7803" xr:uid="{00000000-0005-0000-0000-00009D5F0000}"/>
    <cellStyle name="Percentuale 29 2 5" xfId="7804" xr:uid="{00000000-0005-0000-0000-00009E5F0000}"/>
    <cellStyle name="Percentuale 29 2 6" xfId="7800" xr:uid="{00000000-0005-0000-0000-00009F5F0000}"/>
    <cellStyle name="Percentuale 29 3" xfId="7805" xr:uid="{00000000-0005-0000-0000-0000A05F0000}"/>
    <cellStyle name="Percentuale 29 3 2" xfId="7806" xr:uid="{00000000-0005-0000-0000-0000A15F0000}"/>
    <cellStyle name="Percentuale 29 3 2 2" xfId="7807" xr:uid="{00000000-0005-0000-0000-0000A25F0000}"/>
    <cellStyle name="Percentuale 29 3 2 2 2" xfId="7808" xr:uid="{00000000-0005-0000-0000-0000A35F0000}"/>
    <cellStyle name="Percentuale 29 3 2 3" xfId="7809" xr:uid="{00000000-0005-0000-0000-0000A45F0000}"/>
    <cellStyle name="Percentuale 29 3 2 4" xfId="7810" xr:uid="{00000000-0005-0000-0000-0000A55F0000}"/>
    <cellStyle name="Percentuale 29 3 3" xfId="7811" xr:uid="{00000000-0005-0000-0000-0000A65F0000}"/>
    <cellStyle name="Percentuale 29 3 3 2" xfId="7812" xr:uid="{00000000-0005-0000-0000-0000A75F0000}"/>
    <cellStyle name="Percentuale 29 3 3 3" xfId="7813" xr:uid="{00000000-0005-0000-0000-0000A85F0000}"/>
    <cellStyle name="Percentuale 29 3 3 4" xfId="7814" xr:uid="{00000000-0005-0000-0000-0000A95F0000}"/>
    <cellStyle name="Percentuale 29 3 4" xfId="7815" xr:uid="{00000000-0005-0000-0000-0000AA5F0000}"/>
    <cellStyle name="Percentuale 29 3 5" xfId="7816" xr:uid="{00000000-0005-0000-0000-0000AB5F0000}"/>
    <cellStyle name="Percentuale 29 3 6" xfId="7817" xr:uid="{00000000-0005-0000-0000-0000AC5F0000}"/>
    <cellStyle name="Percentuale 29 3 7" xfId="7818" xr:uid="{00000000-0005-0000-0000-0000AD5F0000}"/>
    <cellStyle name="Percentuale 29 4" xfId="7819" xr:uid="{00000000-0005-0000-0000-0000AE5F0000}"/>
    <cellStyle name="Percentuale 29 4 2" xfId="7820" xr:uid="{00000000-0005-0000-0000-0000AF5F0000}"/>
    <cellStyle name="Percentuale 29 4 2 2" xfId="7821" xr:uid="{00000000-0005-0000-0000-0000B05F0000}"/>
    <cellStyle name="Percentuale 29 4 2 3" xfId="7822" xr:uid="{00000000-0005-0000-0000-0000B15F0000}"/>
    <cellStyle name="Percentuale 29 4 3" xfId="7823" xr:uid="{00000000-0005-0000-0000-0000B25F0000}"/>
    <cellStyle name="Percentuale 29 4 4" xfId="7824" xr:uid="{00000000-0005-0000-0000-0000B35F0000}"/>
    <cellStyle name="Percentuale 29 4 5" xfId="7825" xr:uid="{00000000-0005-0000-0000-0000B45F0000}"/>
    <cellStyle name="Percentuale 29 4 6" xfId="7826" xr:uid="{00000000-0005-0000-0000-0000B55F0000}"/>
    <cellStyle name="Percentuale 29 5" xfId="7827" xr:uid="{00000000-0005-0000-0000-0000B65F0000}"/>
    <cellStyle name="Percentuale 29 5 2" xfId="7828" xr:uid="{00000000-0005-0000-0000-0000B75F0000}"/>
    <cellStyle name="Percentuale 29 5 3" xfId="7829" xr:uid="{00000000-0005-0000-0000-0000B85F0000}"/>
    <cellStyle name="Percentuale 29 5 4" xfId="7830" xr:uid="{00000000-0005-0000-0000-0000B95F0000}"/>
    <cellStyle name="Percentuale 29 6" xfId="7831" xr:uid="{00000000-0005-0000-0000-0000BA5F0000}"/>
    <cellStyle name="Percentuale 29 6 2" xfId="12555" xr:uid="{00000000-0005-0000-0000-0000BB5F0000}"/>
    <cellStyle name="Percentuale 29 7" xfId="7832" xr:uid="{00000000-0005-0000-0000-0000BC5F0000}"/>
    <cellStyle name="Percentuale 29 8" xfId="7799" xr:uid="{00000000-0005-0000-0000-0000BD5F0000}"/>
    <cellStyle name="Percentuale 3" xfId="620" xr:uid="{00000000-0005-0000-0000-0000BE5F0000}"/>
    <cellStyle name="Percentuale 3 2" xfId="621" xr:uid="{00000000-0005-0000-0000-0000BF5F0000}"/>
    <cellStyle name="Percentuale 3 2 2" xfId="7835" xr:uid="{00000000-0005-0000-0000-0000C05F0000}"/>
    <cellStyle name="Percentuale 3 2 3" xfId="7836" xr:uid="{00000000-0005-0000-0000-0000C15F0000}"/>
    <cellStyle name="Percentuale 3 2 4" xfId="7837" xr:uid="{00000000-0005-0000-0000-0000C25F0000}"/>
    <cellStyle name="Percentuale 3 2 5" xfId="7838" xr:uid="{00000000-0005-0000-0000-0000C35F0000}"/>
    <cellStyle name="Percentuale 3 2 6" xfId="7834" xr:uid="{00000000-0005-0000-0000-0000C45F0000}"/>
    <cellStyle name="Percentuale 3 3" xfId="7839" xr:uid="{00000000-0005-0000-0000-0000C55F0000}"/>
    <cellStyle name="Percentuale 3 3 2" xfId="7840" xr:uid="{00000000-0005-0000-0000-0000C65F0000}"/>
    <cellStyle name="Percentuale 3 3 2 2" xfId="7841" xr:uid="{00000000-0005-0000-0000-0000C75F0000}"/>
    <cellStyle name="Percentuale 3 3 2 2 2" xfId="7842" xr:uid="{00000000-0005-0000-0000-0000C85F0000}"/>
    <cellStyle name="Percentuale 3 3 2 3" xfId="7843" xr:uid="{00000000-0005-0000-0000-0000C95F0000}"/>
    <cellStyle name="Percentuale 3 3 2 4" xfId="7844" xr:uid="{00000000-0005-0000-0000-0000CA5F0000}"/>
    <cellStyle name="Percentuale 3 3 3" xfId="7845" xr:uid="{00000000-0005-0000-0000-0000CB5F0000}"/>
    <cellStyle name="Percentuale 3 3 3 2" xfId="7846" xr:uid="{00000000-0005-0000-0000-0000CC5F0000}"/>
    <cellStyle name="Percentuale 3 3 3 3" xfId="7847" xr:uid="{00000000-0005-0000-0000-0000CD5F0000}"/>
    <cellStyle name="Percentuale 3 3 3 4" xfId="7848" xr:uid="{00000000-0005-0000-0000-0000CE5F0000}"/>
    <cellStyle name="Percentuale 3 3 4" xfId="7849" xr:uid="{00000000-0005-0000-0000-0000CF5F0000}"/>
    <cellStyle name="Percentuale 3 3 5" xfId="7850" xr:uid="{00000000-0005-0000-0000-0000D05F0000}"/>
    <cellStyle name="Percentuale 3 3 6" xfId="7851" xr:uid="{00000000-0005-0000-0000-0000D15F0000}"/>
    <cellStyle name="Percentuale 3 3 7" xfId="7852" xr:uid="{00000000-0005-0000-0000-0000D25F0000}"/>
    <cellStyle name="Percentuale 3 4" xfId="7853" xr:uid="{00000000-0005-0000-0000-0000D35F0000}"/>
    <cellStyle name="Percentuale 3 4 2" xfId="7854" xr:uid="{00000000-0005-0000-0000-0000D45F0000}"/>
    <cellStyle name="Percentuale 3 4 2 2" xfId="7855" xr:uid="{00000000-0005-0000-0000-0000D55F0000}"/>
    <cellStyle name="Percentuale 3 4 2 3" xfId="7856" xr:uid="{00000000-0005-0000-0000-0000D65F0000}"/>
    <cellStyle name="Percentuale 3 4 3" xfId="7857" xr:uid="{00000000-0005-0000-0000-0000D75F0000}"/>
    <cellStyle name="Percentuale 3 4 4" xfId="7858" xr:uid="{00000000-0005-0000-0000-0000D85F0000}"/>
    <cellStyle name="Percentuale 3 4 5" xfId="7859" xr:uid="{00000000-0005-0000-0000-0000D95F0000}"/>
    <cellStyle name="Percentuale 3 4 6" xfId="7860" xr:uid="{00000000-0005-0000-0000-0000DA5F0000}"/>
    <cellStyle name="Percentuale 3 5" xfId="7861" xr:uid="{00000000-0005-0000-0000-0000DB5F0000}"/>
    <cellStyle name="Percentuale 3 5 2" xfId="7862" xr:uid="{00000000-0005-0000-0000-0000DC5F0000}"/>
    <cellStyle name="Percentuale 3 5 3" xfId="7863" xr:uid="{00000000-0005-0000-0000-0000DD5F0000}"/>
    <cellStyle name="Percentuale 3 5 4" xfId="7864" xr:uid="{00000000-0005-0000-0000-0000DE5F0000}"/>
    <cellStyle name="Percentuale 3 6" xfId="7865" xr:uid="{00000000-0005-0000-0000-0000DF5F0000}"/>
    <cellStyle name="Percentuale 3 6 2" xfId="12556" xr:uid="{00000000-0005-0000-0000-0000E05F0000}"/>
    <cellStyle name="Percentuale 3 7" xfId="7866" xr:uid="{00000000-0005-0000-0000-0000E15F0000}"/>
    <cellStyle name="Percentuale 3 8" xfId="7833" xr:uid="{00000000-0005-0000-0000-0000E25F0000}"/>
    <cellStyle name="Percentuale 30" xfId="622" xr:uid="{00000000-0005-0000-0000-0000E35F0000}"/>
    <cellStyle name="Percentuale 30 2" xfId="623" xr:uid="{00000000-0005-0000-0000-0000E45F0000}"/>
    <cellStyle name="Percentuale 30 2 2" xfId="7869" xr:uid="{00000000-0005-0000-0000-0000E55F0000}"/>
    <cellStyle name="Percentuale 30 2 3" xfId="7870" xr:uid="{00000000-0005-0000-0000-0000E65F0000}"/>
    <cellStyle name="Percentuale 30 2 4" xfId="7871" xr:uid="{00000000-0005-0000-0000-0000E75F0000}"/>
    <cellStyle name="Percentuale 30 2 5" xfId="7872" xr:uid="{00000000-0005-0000-0000-0000E85F0000}"/>
    <cellStyle name="Percentuale 30 2 6" xfId="7868" xr:uid="{00000000-0005-0000-0000-0000E95F0000}"/>
    <cellStyle name="Percentuale 30 3" xfId="7873" xr:uid="{00000000-0005-0000-0000-0000EA5F0000}"/>
    <cellStyle name="Percentuale 30 3 2" xfId="7874" xr:uid="{00000000-0005-0000-0000-0000EB5F0000}"/>
    <cellStyle name="Percentuale 30 3 2 2" xfId="7875" xr:uid="{00000000-0005-0000-0000-0000EC5F0000}"/>
    <cellStyle name="Percentuale 30 3 2 2 2" xfId="7876" xr:uid="{00000000-0005-0000-0000-0000ED5F0000}"/>
    <cellStyle name="Percentuale 30 3 2 3" xfId="7877" xr:uid="{00000000-0005-0000-0000-0000EE5F0000}"/>
    <cellStyle name="Percentuale 30 3 2 4" xfId="7878" xr:uid="{00000000-0005-0000-0000-0000EF5F0000}"/>
    <cellStyle name="Percentuale 30 3 3" xfId="7879" xr:uid="{00000000-0005-0000-0000-0000F05F0000}"/>
    <cellStyle name="Percentuale 30 3 3 2" xfId="7880" xr:uid="{00000000-0005-0000-0000-0000F15F0000}"/>
    <cellStyle name="Percentuale 30 3 3 3" xfId="7881" xr:uid="{00000000-0005-0000-0000-0000F25F0000}"/>
    <cellStyle name="Percentuale 30 3 3 4" xfId="7882" xr:uid="{00000000-0005-0000-0000-0000F35F0000}"/>
    <cellStyle name="Percentuale 30 3 4" xfId="7883" xr:uid="{00000000-0005-0000-0000-0000F45F0000}"/>
    <cellStyle name="Percentuale 30 3 5" xfId="7884" xr:uid="{00000000-0005-0000-0000-0000F55F0000}"/>
    <cellStyle name="Percentuale 30 3 6" xfId="7885" xr:uid="{00000000-0005-0000-0000-0000F65F0000}"/>
    <cellStyle name="Percentuale 30 3 7" xfId="7886" xr:uid="{00000000-0005-0000-0000-0000F75F0000}"/>
    <cellStyle name="Percentuale 30 4" xfId="7887" xr:uid="{00000000-0005-0000-0000-0000F85F0000}"/>
    <cellStyle name="Percentuale 30 4 2" xfId="7888" xr:uid="{00000000-0005-0000-0000-0000F95F0000}"/>
    <cellStyle name="Percentuale 30 4 2 2" xfId="7889" xr:uid="{00000000-0005-0000-0000-0000FA5F0000}"/>
    <cellStyle name="Percentuale 30 4 2 3" xfId="7890" xr:uid="{00000000-0005-0000-0000-0000FB5F0000}"/>
    <cellStyle name="Percentuale 30 4 3" xfId="7891" xr:uid="{00000000-0005-0000-0000-0000FC5F0000}"/>
    <cellStyle name="Percentuale 30 4 4" xfId="7892" xr:uid="{00000000-0005-0000-0000-0000FD5F0000}"/>
    <cellStyle name="Percentuale 30 4 5" xfId="7893" xr:uid="{00000000-0005-0000-0000-0000FE5F0000}"/>
    <cellStyle name="Percentuale 30 4 6" xfId="7894" xr:uid="{00000000-0005-0000-0000-0000FF5F0000}"/>
    <cellStyle name="Percentuale 30 5" xfId="7895" xr:uid="{00000000-0005-0000-0000-000000600000}"/>
    <cellStyle name="Percentuale 30 5 2" xfId="7896" xr:uid="{00000000-0005-0000-0000-000001600000}"/>
    <cellStyle name="Percentuale 30 5 3" xfId="7897" xr:uid="{00000000-0005-0000-0000-000002600000}"/>
    <cellStyle name="Percentuale 30 5 4" xfId="7898" xr:uid="{00000000-0005-0000-0000-000003600000}"/>
    <cellStyle name="Percentuale 30 6" xfId="7899" xr:uid="{00000000-0005-0000-0000-000004600000}"/>
    <cellStyle name="Percentuale 30 6 2" xfId="12557" xr:uid="{00000000-0005-0000-0000-000005600000}"/>
    <cellStyle name="Percentuale 30 7" xfId="7900" xr:uid="{00000000-0005-0000-0000-000006600000}"/>
    <cellStyle name="Percentuale 30 8" xfId="7867" xr:uid="{00000000-0005-0000-0000-000007600000}"/>
    <cellStyle name="Percentuale 31" xfId="624" xr:uid="{00000000-0005-0000-0000-000008600000}"/>
    <cellStyle name="Percentuale 31 2" xfId="625" xr:uid="{00000000-0005-0000-0000-000009600000}"/>
    <cellStyle name="Percentuale 31 2 2" xfId="7903" xr:uid="{00000000-0005-0000-0000-00000A600000}"/>
    <cellStyle name="Percentuale 31 2 3" xfId="7904" xr:uid="{00000000-0005-0000-0000-00000B600000}"/>
    <cellStyle name="Percentuale 31 2 4" xfId="7905" xr:uid="{00000000-0005-0000-0000-00000C600000}"/>
    <cellStyle name="Percentuale 31 2 5" xfId="7906" xr:uid="{00000000-0005-0000-0000-00000D600000}"/>
    <cellStyle name="Percentuale 31 2 6" xfId="7902" xr:uid="{00000000-0005-0000-0000-00000E600000}"/>
    <cellStyle name="Percentuale 31 3" xfId="7907" xr:uid="{00000000-0005-0000-0000-00000F600000}"/>
    <cellStyle name="Percentuale 31 3 2" xfId="7908" xr:uid="{00000000-0005-0000-0000-000010600000}"/>
    <cellStyle name="Percentuale 31 3 2 2" xfId="7909" xr:uid="{00000000-0005-0000-0000-000011600000}"/>
    <cellStyle name="Percentuale 31 3 2 2 2" xfId="7910" xr:uid="{00000000-0005-0000-0000-000012600000}"/>
    <cellStyle name="Percentuale 31 3 2 3" xfId="7911" xr:uid="{00000000-0005-0000-0000-000013600000}"/>
    <cellStyle name="Percentuale 31 3 2 4" xfId="7912" xr:uid="{00000000-0005-0000-0000-000014600000}"/>
    <cellStyle name="Percentuale 31 3 3" xfId="7913" xr:uid="{00000000-0005-0000-0000-000015600000}"/>
    <cellStyle name="Percentuale 31 3 3 2" xfId="7914" xr:uid="{00000000-0005-0000-0000-000016600000}"/>
    <cellStyle name="Percentuale 31 3 3 3" xfId="7915" xr:uid="{00000000-0005-0000-0000-000017600000}"/>
    <cellStyle name="Percentuale 31 3 3 4" xfId="7916" xr:uid="{00000000-0005-0000-0000-000018600000}"/>
    <cellStyle name="Percentuale 31 3 4" xfId="7917" xr:uid="{00000000-0005-0000-0000-000019600000}"/>
    <cellStyle name="Percentuale 31 3 5" xfId="7918" xr:uid="{00000000-0005-0000-0000-00001A600000}"/>
    <cellStyle name="Percentuale 31 3 6" xfId="7919" xr:uid="{00000000-0005-0000-0000-00001B600000}"/>
    <cellStyle name="Percentuale 31 3 7" xfId="7920" xr:uid="{00000000-0005-0000-0000-00001C600000}"/>
    <cellStyle name="Percentuale 31 4" xfId="7921" xr:uid="{00000000-0005-0000-0000-00001D600000}"/>
    <cellStyle name="Percentuale 31 4 2" xfId="7922" xr:uid="{00000000-0005-0000-0000-00001E600000}"/>
    <cellStyle name="Percentuale 31 4 2 2" xfId="7923" xr:uid="{00000000-0005-0000-0000-00001F600000}"/>
    <cellStyle name="Percentuale 31 4 2 3" xfId="7924" xr:uid="{00000000-0005-0000-0000-000020600000}"/>
    <cellStyle name="Percentuale 31 4 3" xfId="7925" xr:uid="{00000000-0005-0000-0000-000021600000}"/>
    <cellStyle name="Percentuale 31 4 4" xfId="7926" xr:uid="{00000000-0005-0000-0000-000022600000}"/>
    <cellStyle name="Percentuale 31 4 5" xfId="7927" xr:uid="{00000000-0005-0000-0000-000023600000}"/>
    <cellStyle name="Percentuale 31 4 6" xfId="7928" xr:uid="{00000000-0005-0000-0000-000024600000}"/>
    <cellStyle name="Percentuale 31 5" xfId="7929" xr:uid="{00000000-0005-0000-0000-000025600000}"/>
    <cellStyle name="Percentuale 31 5 2" xfId="7930" xr:uid="{00000000-0005-0000-0000-000026600000}"/>
    <cellStyle name="Percentuale 31 5 3" xfId="7931" xr:uid="{00000000-0005-0000-0000-000027600000}"/>
    <cellStyle name="Percentuale 31 5 4" xfId="7932" xr:uid="{00000000-0005-0000-0000-000028600000}"/>
    <cellStyle name="Percentuale 31 6" xfId="7933" xr:uid="{00000000-0005-0000-0000-000029600000}"/>
    <cellStyle name="Percentuale 31 6 2" xfId="12558" xr:uid="{00000000-0005-0000-0000-00002A600000}"/>
    <cellStyle name="Percentuale 31 7" xfId="7934" xr:uid="{00000000-0005-0000-0000-00002B600000}"/>
    <cellStyle name="Percentuale 31 8" xfId="7901" xr:uid="{00000000-0005-0000-0000-00002C600000}"/>
    <cellStyle name="Percentuale 32" xfId="626" xr:uid="{00000000-0005-0000-0000-00002D600000}"/>
    <cellStyle name="Percentuale 32 2" xfId="627" xr:uid="{00000000-0005-0000-0000-00002E600000}"/>
    <cellStyle name="Percentuale 32 2 2" xfId="7937" xr:uid="{00000000-0005-0000-0000-00002F600000}"/>
    <cellStyle name="Percentuale 32 2 3" xfId="7938" xr:uid="{00000000-0005-0000-0000-000030600000}"/>
    <cellStyle name="Percentuale 32 2 4" xfId="7939" xr:uid="{00000000-0005-0000-0000-000031600000}"/>
    <cellStyle name="Percentuale 32 2 5" xfId="7940" xr:uid="{00000000-0005-0000-0000-000032600000}"/>
    <cellStyle name="Percentuale 32 2 6" xfId="7936" xr:uid="{00000000-0005-0000-0000-000033600000}"/>
    <cellStyle name="Percentuale 32 3" xfId="7941" xr:uid="{00000000-0005-0000-0000-000034600000}"/>
    <cellStyle name="Percentuale 32 3 2" xfId="7942" xr:uid="{00000000-0005-0000-0000-000035600000}"/>
    <cellStyle name="Percentuale 32 3 2 2" xfId="7943" xr:uid="{00000000-0005-0000-0000-000036600000}"/>
    <cellStyle name="Percentuale 32 3 2 2 2" xfId="7944" xr:uid="{00000000-0005-0000-0000-000037600000}"/>
    <cellStyle name="Percentuale 32 3 2 3" xfId="7945" xr:uid="{00000000-0005-0000-0000-000038600000}"/>
    <cellStyle name="Percentuale 32 3 2 4" xfId="7946" xr:uid="{00000000-0005-0000-0000-000039600000}"/>
    <cellStyle name="Percentuale 32 3 3" xfId="7947" xr:uid="{00000000-0005-0000-0000-00003A600000}"/>
    <cellStyle name="Percentuale 32 3 3 2" xfId="7948" xr:uid="{00000000-0005-0000-0000-00003B600000}"/>
    <cellStyle name="Percentuale 32 3 3 3" xfId="7949" xr:uid="{00000000-0005-0000-0000-00003C600000}"/>
    <cellStyle name="Percentuale 32 3 3 4" xfId="7950" xr:uid="{00000000-0005-0000-0000-00003D600000}"/>
    <cellStyle name="Percentuale 32 3 4" xfId="7951" xr:uid="{00000000-0005-0000-0000-00003E600000}"/>
    <cellStyle name="Percentuale 32 3 5" xfId="7952" xr:uid="{00000000-0005-0000-0000-00003F600000}"/>
    <cellStyle name="Percentuale 32 3 6" xfId="7953" xr:uid="{00000000-0005-0000-0000-000040600000}"/>
    <cellStyle name="Percentuale 32 3 7" xfId="7954" xr:uid="{00000000-0005-0000-0000-000041600000}"/>
    <cellStyle name="Percentuale 32 4" xfId="7955" xr:uid="{00000000-0005-0000-0000-000042600000}"/>
    <cellStyle name="Percentuale 32 4 2" xfId="7956" xr:uid="{00000000-0005-0000-0000-000043600000}"/>
    <cellStyle name="Percentuale 32 4 2 2" xfId="7957" xr:uid="{00000000-0005-0000-0000-000044600000}"/>
    <cellStyle name="Percentuale 32 4 2 3" xfId="7958" xr:uid="{00000000-0005-0000-0000-000045600000}"/>
    <cellStyle name="Percentuale 32 4 3" xfId="7959" xr:uid="{00000000-0005-0000-0000-000046600000}"/>
    <cellStyle name="Percentuale 32 4 4" xfId="7960" xr:uid="{00000000-0005-0000-0000-000047600000}"/>
    <cellStyle name="Percentuale 32 4 5" xfId="7961" xr:uid="{00000000-0005-0000-0000-000048600000}"/>
    <cellStyle name="Percentuale 32 4 6" xfId="7962" xr:uid="{00000000-0005-0000-0000-000049600000}"/>
    <cellStyle name="Percentuale 32 5" xfId="7963" xr:uid="{00000000-0005-0000-0000-00004A600000}"/>
    <cellStyle name="Percentuale 32 5 2" xfId="7964" xr:uid="{00000000-0005-0000-0000-00004B600000}"/>
    <cellStyle name="Percentuale 32 5 3" xfId="7965" xr:uid="{00000000-0005-0000-0000-00004C600000}"/>
    <cellStyle name="Percentuale 32 5 4" xfId="7966" xr:uid="{00000000-0005-0000-0000-00004D600000}"/>
    <cellStyle name="Percentuale 32 6" xfId="7967" xr:uid="{00000000-0005-0000-0000-00004E600000}"/>
    <cellStyle name="Percentuale 32 6 2" xfId="12559" xr:uid="{00000000-0005-0000-0000-00004F600000}"/>
    <cellStyle name="Percentuale 32 7" xfId="7968" xr:uid="{00000000-0005-0000-0000-000050600000}"/>
    <cellStyle name="Percentuale 32 8" xfId="7935" xr:uid="{00000000-0005-0000-0000-000051600000}"/>
    <cellStyle name="Percentuale 33" xfId="628" xr:uid="{00000000-0005-0000-0000-000052600000}"/>
    <cellStyle name="Percentuale 33 2" xfId="629" xr:uid="{00000000-0005-0000-0000-000053600000}"/>
    <cellStyle name="Percentuale 33 2 2" xfId="7971" xr:uid="{00000000-0005-0000-0000-000054600000}"/>
    <cellStyle name="Percentuale 33 2 3" xfId="7972" xr:uid="{00000000-0005-0000-0000-000055600000}"/>
    <cellStyle name="Percentuale 33 2 4" xfId="7973" xr:uid="{00000000-0005-0000-0000-000056600000}"/>
    <cellStyle name="Percentuale 33 2 5" xfId="7974" xr:uid="{00000000-0005-0000-0000-000057600000}"/>
    <cellStyle name="Percentuale 33 2 6" xfId="7970" xr:uid="{00000000-0005-0000-0000-000058600000}"/>
    <cellStyle name="Percentuale 33 3" xfId="7975" xr:uid="{00000000-0005-0000-0000-000059600000}"/>
    <cellStyle name="Percentuale 33 3 2" xfId="7976" xr:uid="{00000000-0005-0000-0000-00005A600000}"/>
    <cellStyle name="Percentuale 33 3 2 2" xfId="7977" xr:uid="{00000000-0005-0000-0000-00005B600000}"/>
    <cellStyle name="Percentuale 33 3 2 2 2" xfId="7978" xr:uid="{00000000-0005-0000-0000-00005C600000}"/>
    <cellStyle name="Percentuale 33 3 2 3" xfId="7979" xr:uid="{00000000-0005-0000-0000-00005D600000}"/>
    <cellStyle name="Percentuale 33 3 2 4" xfId="7980" xr:uid="{00000000-0005-0000-0000-00005E600000}"/>
    <cellStyle name="Percentuale 33 3 3" xfId="7981" xr:uid="{00000000-0005-0000-0000-00005F600000}"/>
    <cellStyle name="Percentuale 33 3 3 2" xfId="7982" xr:uid="{00000000-0005-0000-0000-000060600000}"/>
    <cellStyle name="Percentuale 33 3 3 3" xfId="7983" xr:uid="{00000000-0005-0000-0000-000061600000}"/>
    <cellStyle name="Percentuale 33 3 3 4" xfId="7984" xr:uid="{00000000-0005-0000-0000-000062600000}"/>
    <cellStyle name="Percentuale 33 3 4" xfId="7985" xr:uid="{00000000-0005-0000-0000-000063600000}"/>
    <cellStyle name="Percentuale 33 3 5" xfId="7986" xr:uid="{00000000-0005-0000-0000-000064600000}"/>
    <cellStyle name="Percentuale 33 3 6" xfId="7987" xr:uid="{00000000-0005-0000-0000-000065600000}"/>
    <cellStyle name="Percentuale 33 3 7" xfId="7988" xr:uid="{00000000-0005-0000-0000-000066600000}"/>
    <cellStyle name="Percentuale 33 4" xfId="7989" xr:uid="{00000000-0005-0000-0000-000067600000}"/>
    <cellStyle name="Percentuale 33 4 2" xfId="7990" xr:uid="{00000000-0005-0000-0000-000068600000}"/>
    <cellStyle name="Percentuale 33 4 2 2" xfId="7991" xr:uid="{00000000-0005-0000-0000-000069600000}"/>
    <cellStyle name="Percentuale 33 4 2 3" xfId="7992" xr:uid="{00000000-0005-0000-0000-00006A600000}"/>
    <cellStyle name="Percentuale 33 4 3" xfId="7993" xr:uid="{00000000-0005-0000-0000-00006B600000}"/>
    <cellStyle name="Percentuale 33 4 4" xfId="7994" xr:uid="{00000000-0005-0000-0000-00006C600000}"/>
    <cellStyle name="Percentuale 33 4 5" xfId="7995" xr:uid="{00000000-0005-0000-0000-00006D600000}"/>
    <cellStyle name="Percentuale 33 4 6" xfId="7996" xr:uid="{00000000-0005-0000-0000-00006E600000}"/>
    <cellStyle name="Percentuale 33 5" xfId="7997" xr:uid="{00000000-0005-0000-0000-00006F600000}"/>
    <cellStyle name="Percentuale 33 5 2" xfId="7998" xr:uid="{00000000-0005-0000-0000-000070600000}"/>
    <cellStyle name="Percentuale 33 5 3" xfId="7999" xr:uid="{00000000-0005-0000-0000-000071600000}"/>
    <cellStyle name="Percentuale 33 5 4" xfId="8000" xr:uid="{00000000-0005-0000-0000-000072600000}"/>
    <cellStyle name="Percentuale 33 6" xfId="8001" xr:uid="{00000000-0005-0000-0000-000073600000}"/>
    <cellStyle name="Percentuale 33 6 2" xfId="12560" xr:uid="{00000000-0005-0000-0000-000074600000}"/>
    <cellStyle name="Percentuale 33 7" xfId="8002" xr:uid="{00000000-0005-0000-0000-000075600000}"/>
    <cellStyle name="Percentuale 33 8" xfId="7969" xr:uid="{00000000-0005-0000-0000-000076600000}"/>
    <cellStyle name="Percentuale 34" xfId="630" xr:uid="{00000000-0005-0000-0000-000077600000}"/>
    <cellStyle name="Percentuale 34 2" xfId="631" xr:uid="{00000000-0005-0000-0000-000078600000}"/>
    <cellStyle name="Percentuale 34 2 2" xfId="8005" xr:uid="{00000000-0005-0000-0000-000079600000}"/>
    <cellStyle name="Percentuale 34 2 3" xfId="8006" xr:uid="{00000000-0005-0000-0000-00007A600000}"/>
    <cellStyle name="Percentuale 34 2 4" xfId="8007" xr:uid="{00000000-0005-0000-0000-00007B600000}"/>
    <cellStyle name="Percentuale 34 2 5" xfId="8008" xr:uid="{00000000-0005-0000-0000-00007C600000}"/>
    <cellStyle name="Percentuale 34 2 6" xfId="8004" xr:uid="{00000000-0005-0000-0000-00007D600000}"/>
    <cellStyle name="Percentuale 34 3" xfId="8009" xr:uid="{00000000-0005-0000-0000-00007E600000}"/>
    <cellStyle name="Percentuale 34 3 2" xfId="8010" xr:uid="{00000000-0005-0000-0000-00007F600000}"/>
    <cellStyle name="Percentuale 34 3 2 2" xfId="8011" xr:uid="{00000000-0005-0000-0000-000080600000}"/>
    <cellStyle name="Percentuale 34 3 2 2 2" xfId="8012" xr:uid="{00000000-0005-0000-0000-000081600000}"/>
    <cellStyle name="Percentuale 34 3 2 3" xfId="8013" xr:uid="{00000000-0005-0000-0000-000082600000}"/>
    <cellStyle name="Percentuale 34 3 2 4" xfId="8014" xr:uid="{00000000-0005-0000-0000-000083600000}"/>
    <cellStyle name="Percentuale 34 3 3" xfId="8015" xr:uid="{00000000-0005-0000-0000-000084600000}"/>
    <cellStyle name="Percentuale 34 3 3 2" xfId="8016" xr:uid="{00000000-0005-0000-0000-000085600000}"/>
    <cellStyle name="Percentuale 34 3 3 3" xfId="8017" xr:uid="{00000000-0005-0000-0000-000086600000}"/>
    <cellStyle name="Percentuale 34 3 3 4" xfId="8018" xr:uid="{00000000-0005-0000-0000-000087600000}"/>
    <cellStyle name="Percentuale 34 3 4" xfId="8019" xr:uid="{00000000-0005-0000-0000-000088600000}"/>
    <cellStyle name="Percentuale 34 3 5" xfId="8020" xr:uid="{00000000-0005-0000-0000-000089600000}"/>
    <cellStyle name="Percentuale 34 3 6" xfId="8021" xr:uid="{00000000-0005-0000-0000-00008A600000}"/>
    <cellStyle name="Percentuale 34 3 7" xfId="8022" xr:uid="{00000000-0005-0000-0000-00008B600000}"/>
    <cellStyle name="Percentuale 34 4" xfId="8023" xr:uid="{00000000-0005-0000-0000-00008C600000}"/>
    <cellStyle name="Percentuale 34 4 2" xfId="8024" xr:uid="{00000000-0005-0000-0000-00008D600000}"/>
    <cellStyle name="Percentuale 34 4 2 2" xfId="8025" xr:uid="{00000000-0005-0000-0000-00008E600000}"/>
    <cellStyle name="Percentuale 34 4 2 3" xfId="8026" xr:uid="{00000000-0005-0000-0000-00008F600000}"/>
    <cellStyle name="Percentuale 34 4 3" xfId="8027" xr:uid="{00000000-0005-0000-0000-000090600000}"/>
    <cellStyle name="Percentuale 34 4 4" xfId="8028" xr:uid="{00000000-0005-0000-0000-000091600000}"/>
    <cellStyle name="Percentuale 34 4 5" xfId="8029" xr:uid="{00000000-0005-0000-0000-000092600000}"/>
    <cellStyle name="Percentuale 34 4 6" xfId="8030" xr:uid="{00000000-0005-0000-0000-000093600000}"/>
    <cellStyle name="Percentuale 34 5" xfId="8031" xr:uid="{00000000-0005-0000-0000-000094600000}"/>
    <cellStyle name="Percentuale 34 5 2" xfId="8032" xr:uid="{00000000-0005-0000-0000-000095600000}"/>
    <cellStyle name="Percentuale 34 5 3" xfId="8033" xr:uid="{00000000-0005-0000-0000-000096600000}"/>
    <cellStyle name="Percentuale 34 5 4" xfId="8034" xr:uid="{00000000-0005-0000-0000-000097600000}"/>
    <cellStyle name="Percentuale 34 6" xfId="8035" xr:uid="{00000000-0005-0000-0000-000098600000}"/>
    <cellStyle name="Percentuale 34 6 2" xfId="12561" xr:uid="{00000000-0005-0000-0000-000099600000}"/>
    <cellStyle name="Percentuale 34 7" xfId="8036" xr:uid="{00000000-0005-0000-0000-00009A600000}"/>
    <cellStyle name="Percentuale 34 8" xfId="8003" xr:uid="{00000000-0005-0000-0000-00009B600000}"/>
    <cellStyle name="Percentuale 35" xfId="632" xr:uid="{00000000-0005-0000-0000-00009C600000}"/>
    <cellStyle name="Percentuale 35 2" xfId="633" xr:uid="{00000000-0005-0000-0000-00009D600000}"/>
    <cellStyle name="Percentuale 35 2 2" xfId="8039" xr:uid="{00000000-0005-0000-0000-00009E600000}"/>
    <cellStyle name="Percentuale 35 2 3" xfId="8040" xr:uid="{00000000-0005-0000-0000-00009F600000}"/>
    <cellStyle name="Percentuale 35 2 4" xfId="8041" xr:uid="{00000000-0005-0000-0000-0000A0600000}"/>
    <cellStyle name="Percentuale 35 2 5" xfId="8042" xr:uid="{00000000-0005-0000-0000-0000A1600000}"/>
    <cellStyle name="Percentuale 35 2 6" xfId="8038" xr:uid="{00000000-0005-0000-0000-0000A2600000}"/>
    <cellStyle name="Percentuale 35 3" xfId="8043" xr:uid="{00000000-0005-0000-0000-0000A3600000}"/>
    <cellStyle name="Percentuale 35 3 2" xfId="8044" xr:uid="{00000000-0005-0000-0000-0000A4600000}"/>
    <cellStyle name="Percentuale 35 3 2 2" xfId="8045" xr:uid="{00000000-0005-0000-0000-0000A5600000}"/>
    <cellStyle name="Percentuale 35 3 2 2 2" xfId="8046" xr:uid="{00000000-0005-0000-0000-0000A6600000}"/>
    <cellStyle name="Percentuale 35 3 2 3" xfId="8047" xr:uid="{00000000-0005-0000-0000-0000A7600000}"/>
    <cellStyle name="Percentuale 35 3 2 4" xfId="8048" xr:uid="{00000000-0005-0000-0000-0000A8600000}"/>
    <cellStyle name="Percentuale 35 3 3" xfId="8049" xr:uid="{00000000-0005-0000-0000-0000A9600000}"/>
    <cellStyle name="Percentuale 35 3 3 2" xfId="8050" xr:uid="{00000000-0005-0000-0000-0000AA600000}"/>
    <cellStyle name="Percentuale 35 3 3 3" xfId="8051" xr:uid="{00000000-0005-0000-0000-0000AB600000}"/>
    <cellStyle name="Percentuale 35 3 3 4" xfId="8052" xr:uid="{00000000-0005-0000-0000-0000AC600000}"/>
    <cellStyle name="Percentuale 35 3 4" xfId="8053" xr:uid="{00000000-0005-0000-0000-0000AD600000}"/>
    <cellStyle name="Percentuale 35 3 5" xfId="8054" xr:uid="{00000000-0005-0000-0000-0000AE600000}"/>
    <cellStyle name="Percentuale 35 3 6" xfId="8055" xr:uid="{00000000-0005-0000-0000-0000AF600000}"/>
    <cellStyle name="Percentuale 35 3 7" xfId="8056" xr:uid="{00000000-0005-0000-0000-0000B0600000}"/>
    <cellStyle name="Percentuale 35 4" xfId="8057" xr:uid="{00000000-0005-0000-0000-0000B1600000}"/>
    <cellStyle name="Percentuale 35 4 2" xfId="8058" xr:uid="{00000000-0005-0000-0000-0000B2600000}"/>
    <cellStyle name="Percentuale 35 4 2 2" xfId="8059" xr:uid="{00000000-0005-0000-0000-0000B3600000}"/>
    <cellStyle name="Percentuale 35 4 2 3" xfId="8060" xr:uid="{00000000-0005-0000-0000-0000B4600000}"/>
    <cellStyle name="Percentuale 35 4 3" xfId="8061" xr:uid="{00000000-0005-0000-0000-0000B5600000}"/>
    <cellStyle name="Percentuale 35 4 4" xfId="8062" xr:uid="{00000000-0005-0000-0000-0000B6600000}"/>
    <cellStyle name="Percentuale 35 4 5" xfId="8063" xr:uid="{00000000-0005-0000-0000-0000B7600000}"/>
    <cellStyle name="Percentuale 35 4 6" xfId="8064" xr:uid="{00000000-0005-0000-0000-0000B8600000}"/>
    <cellStyle name="Percentuale 35 5" xfId="8065" xr:uid="{00000000-0005-0000-0000-0000B9600000}"/>
    <cellStyle name="Percentuale 35 5 2" xfId="8066" xr:uid="{00000000-0005-0000-0000-0000BA600000}"/>
    <cellStyle name="Percentuale 35 5 3" xfId="8067" xr:uid="{00000000-0005-0000-0000-0000BB600000}"/>
    <cellStyle name="Percentuale 35 5 4" xfId="8068" xr:uid="{00000000-0005-0000-0000-0000BC600000}"/>
    <cellStyle name="Percentuale 35 6" xfId="8069" xr:uid="{00000000-0005-0000-0000-0000BD600000}"/>
    <cellStyle name="Percentuale 35 6 2" xfId="12562" xr:uid="{00000000-0005-0000-0000-0000BE600000}"/>
    <cellStyle name="Percentuale 35 7" xfId="8070" xr:uid="{00000000-0005-0000-0000-0000BF600000}"/>
    <cellStyle name="Percentuale 35 8" xfId="8037" xr:uid="{00000000-0005-0000-0000-0000C0600000}"/>
    <cellStyle name="Percentuale 36" xfId="634" xr:uid="{00000000-0005-0000-0000-0000C1600000}"/>
    <cellStyle name="Percentuale 36 2" xfId="635" xr:uid="{00000000-0005-0000-0000-0000C2600000}"/>
    <cellStyle name="Percentuale 36 2 2" xfId="8073" xr:uid="{00000000-0005-0000-0000-0000C3600000}"/>
    <cellStyle name="Percentuale 36 2 3" xfId="8074" xr:uid="{00000000-0005-0000-0000-0000C4600000}"/>
    <cellStyle name="Percentuale 36 2 4" xfId="8075" xr:uid="{00000000-0005-0000-0000-0000C5600000}"/>
    <cellStyle name="Percentuale 36 2 5" xfId="8076" xr:uid="{00000000-0005-0000-0000-0000C6600000}"/>
    <cellStyle name="Percentuale 36 2 6" xfId="8072" xr:uid="{00000000-0005-0000-0000-0000C7600000}"/>
    <cellStyle name="Percentuale 36 3" xfId="8077" xr:uid="{00000000-0005-0000-0000-0000C8600000}"/>
    <cellStyle name="Percentuale 36 3 2" xfId="8078" xr:uid="{00000000-0005-0000-0000-0000C9600000}"/>
    <cellStyle name="Percentuale 36 3 2 2" xfId="8079" xr:uid="{00000000-0005-0000-0000-0000CA600000}"/>
    <cellStyle name="Percentuale 36 3 2 2 2" xfId="8080" xr:uid="{00000000-0005-0000-0000-0000CB600000}"/>
    <cellStyle name="Percentuale 36 3 2 3" xfId="8081" xr:uid="{00000000-0005-0000-0000-0000CC600000}"/>
    <cellStyle name="Percentuale 36 3 2 4" xfId="8082" xr:uid="{00000000-0005-0000-0000-0000CD600000}"/>
    <cellStyle name="Percentuale 36 3 3" xfId="8083" xr:uid="{00000000-0005-0000-0000-0000CE600000}"/>
    <cellStyle name="Percentuale 36 3 3 2" xfId="8084" xr:uid="{00000000-0005-0000-0000-0000CF600000}"/>
    <cellStyle name="Percentuale 36 3 3 3" xfId="8085" xr:uid="{00000000-0005-0000-0000-0000D0600000}"/>
    <cellStyle name="Percentuale 36 3 3 4" xfId="8086" xr:uid="{00000000-0005-0000-0000-0000D1600000}"/>
    <cellStyle name="Percentuale 36 3 4" xfId="8087" xr:uid="{00000000-0005-0000-0000-0000D2600000}"/>
    <cellStyle name="Percentuale 36 3 5" xfId="8088" xr:uid="{00000000-0005-0000-0000-0000D3600000}"/>
    <cellStyle name="Percentuale 36 3 6" xfId="8089" xr:uid="{00000000-0005-0000-0000-0000D4600000}"/>
    <cellStyle name="Percentuale 36 3 7" xfId="8090" xr:uid="{00000000-0005-0000-0000-0000D5600000}"/>
    <cellStyle name="Percentuale 36 4" xfId="8091" xr:uid="{00000000-0005-0000-0000-0000D6600000}"/>
    <cellStyle name="Percentuale 36 4 2" xfId="8092" xr:uid="{00000000-0005-0000-0000-0000D7600000}"/>
    <cellStyle name="Percentuale 36 4 2 2" xfId="8093" xr:uid="{00000000-0005-0000-0000-0000D8600000}"/>
    <cellStyle name="Percentuale 36 4 2 3" xfId="8094" xr:uid="{00000000-0005-0000-0000-0000D9600000}"/>
    <cellStyle name="Percentuale 36 4 3" xfId="8095" xr:uid="{00000000-0005-0000-0000-0000DA600000}"/>
    <cellStyle name="Percentuale 36 4 4" xfId="8096" xr:uid="{00000000-0005-0000-0000-0000DB600000}"/>
    <cellStyle name="Percentuale 36 4 5" xfId="8097" xr:uid="{00000000-0005-0000-0000-0000DC600000}"/>
    <cellStyle name="Percentuale 36 4 6" xfId="8098" xr:uid="{00000000-0005-0000-0000-0000DD600000}"/>
    <cellStyle name="Percentuale 36 5" xfId="8099" xr:uid="{00000000-0005-0000-0000-0000DE600000}"/>
    <cellStyle name="Percentuale 36 5 2" xfId="8100" xr:uid="{00000000-0005-0000-0000-0000DF600000}"/>
    <cellStyle name="Percentuale 36 5 3" xfId="8101" xr:uid="{00000000-0005-0000-0000-0000E0600000}"/>
    <cellStyle name="Percentuale 36 5 4" xfId="8102" xr:uid="{00000000-0005-0000-0000-0000E1600000}"/>
    <cellStyle name="Percentuale 36 6" xfId="8103" xr:uid="{00000000-0005-0000-0000-0000E2600000}"/>
    <cellStyle name="Percentuale 36 6 2" xfId="12563" xr:uid="{00000000-0005-0000-0000-0000E3600000}"/>
    <cellStyle name="Percentuale 36 7" xfId="8104" xr:uid="{00000000-0005-0000-0000-0000E4600000}"/>
    <cellStyle name="Percentuale 36 8" xfId="8071" xr:uid="{00000000-0005-0000-0000-0000E5600000}"/>
    <cellStyle name="Percentuale 37" xfId="636" xr:uid="{00000000-0005-0000-0000-0000E6600000}"/>
    <cellStyle name="Percentuale 37 2" xfId="637" xr:uid="{00000000-0005-0000-0000-0000E7600000}"/>
    <cellStyle name="Percentuale 37 2 2" xfId="8107" xr:uid="{00000000-0005-0000-0000-0000E8600000}"/>
    <cellStyle name="Percentuale 37 2 3" xfId="8108" xr:uid="{00000000-0005-0000-0000-0000E9600000}"/>
    <cellStyle name="Percentuale 37 2 4" xfId="8109" xr:uid="{00000000-0005-0000-0000-0000EA600000}"/>
    <cellStyle name="Percentuale 37 2 5" xfId="8110" xr:uid="{00000000-0005-0000-0000-0000EB600000}"/>
    <cellStyle name="Percentuale 37 2 6" xfId="8106" xr:uid="{00000000-0005-0000-0000-0000EC600000}"/>
    <cellStyle name="Percentuale 37 3" xfId="8111" xr:uid="{00000000-0005-0000-0000-0000ED600000}"/>
    <cellStyle name="Percentuale 37 3 2" xfId="8112" xr:uid="{00000000-0005-0000-0000-0000EE600000}"/>
    <cellStyle name="Percentuale 37 3 2 2" xfId="8113" xr:uid="{00000000-0005-0000-0000-0000EF600000}"/>
    <cellStyle name="Percentuale 37 3 2 2 2" xfId="8114" xr:uid="{00000000-0005-0000-0000-0000F0600000}"/>
    <cellStyle name="Percentuale 37 3 2 3" xfId="8115" xr:uid="{00000000-0005-0000-0000-0000F1600000}"/>
    <cellStyle name="Percentuale 37 3 2 4" xfId="8116" xr:uid="{00000000-0005-0000-0000-0000F2600000}"/>
    <cellStyle name="Percentuale 37 3 3" xfId="8117" xr:uid="{00000000-0005-0000-0000-0000F3600000}"/>
    <cellStyle name="Percentuale 37 3 3 2" xfId="8118" xr:uid="{00000000-0005-0000-0000-0000F4600000}"/>
    <cellStyle name="Percentuale 37 3 3 3" xfId="8119" xr:uid="{00000000-0005-0000-0000-0000F5600000}"/>
    <cellStyle name="Percentuale 37 3 3 4" xfId="8120" xr:uid="{00000000-0005-0000-0000-0000F6600000}"/>
    <cellStyle name="Percentuale 37 3 4" xfId="8121" xr:uid="{00000000-0005-0000-0000-0000F7600000}"/>
    <cellStyle name="Percentuale 37 3 5" xfId="8122" xr:uid="{00000000-0005-0000-0000-0000F8600000}"/>
    <cellStyle name="Percentuale 37 3 6" xfId="8123" xr:uid="{00000000-0005-0000-0000-0000F9600000}"/>
    <cellStyle name="Percentuale 37 3 7" xfId="8124" xr:uid="{00000000-0005-0000-0000-0000FA600000}"/>
    <cellStyle name="Percentuale 37 4" xfId="8125" xr:uid="{00000000-0005-0000-0000-0000FB600000}"/>
    <cellStyle name="Percentuale 37 4 2" xfId="8126" xr:uid="{00000000-0005-0000-0000-0000FC600000}"/>
    <cellStyle name="Percentuale 37 4 2 2" xfId="8127" xr:uid="{00000000-0005-0000-0000-0000FD600000}"/>
    <cellStyle name="Percentuale 37 4 2 3" xfId="8128" xr:uid="{00000000-0005-0000-0000-0000FE600000}"/>
    <cellStyle name="Percentuale 37 4 3" xfId="8129" xr:uid="{00000000-0005-0000-0000-0000FF600000}"/>
    <cellStyle name="Percentuale 37 4 4" xfId="8130" xr:uid="{00000000-0005-0000-0000-000000610000}"/>
    <cellStyle name="Percentuale 37 4 5" xfId="8131" xr:uid="{00000000-0005-0000-0000-000001610000}"/>
    <cellStyle name="Percentuale 37 4 6" xfId="8132" xr:uid="{00000000-0005-0000-0000-000002610000}"/>
    <cellStyle name="Percentuale 37 5" xfId="8133" xr:uid="{00000000-0005-0000-0000-000003610000}"/>
    <cellStyle name="Percentuale 37 5 2" xfId="8134" xr:uid="{00000000-0005-0000-0000-000004610000}"/>
    <cellStyle name="Percentuale 37 5 3" xfId="8135" xr:uid="{00000000-0005-0000-0000-000005610000}"/>
    <cellStyle name="Percentuale 37 5 4" xfId="8136" xr:uid="{00000000-0005-0000-0000-000006610000}"/>
    <cellStyle name="Percentuale 37 6" xfId="8137" xr:uid="{00000000-0005-0000-0000-000007610000}"/>
    <cellStyle name="Percentuale 37 6 2" xfId="12564" xr:uid="{00000000-0005-0000-0000-000008610000}"/>
    <cellStyle name="Percentuale 37 7" xfId="8138" xr:uid="{00000000-0005-0000-0000-000009610000}"/>
    <cellStyle name="Percentuale 37 8" xfId="8105" xr:uid="{00000000-0005-0000-0000-00000A610000}"/>
    <cellStyle name="Percentuale 38" xfId="638" xr:uid="{00000000-0005-0000-0000-00000B610000}"/>
    <cellStyle name="Percentuale 38 2" xfId="639" xr:uid="{00000000-0005-0000-0000-00000C610000}"/>
    <cellStyle name="Percentuale 38 2 2" xfId="8141" xr:uid="{00000000-0005-0000-0000-00000D610000}"/>
    <cellStyle name="Percentuale 38 2 3" xfId="8142" xr:uid="{00000000-0005-0000-0000-00000E610000}"/>
    <cellStyle name="Percentuale 38 2 4" xfId="8143" xr:uid="{00000000-0005-0000-0000-00000F610000}"/>
    <cellStyle name="Percentuale 38 2 5" xfId="8144" xr:uid="{00000000-0005-0000-0000-000010610000}"/>
    <cellStyle name="Percentuale 38 2 6" xfId="8140" xr:uid="{00000000-0005-0000-0000-000011610000}"/>
    <cellStyle name="Percentuale 38 3" xfId="8145" xr:uid="{00000000-0005-0000-0000-000012610000}"/>
    <cellStyle name="Percentuale 38 3 2" xfId="8146" xr:uid="{00000000-0005-0000-0000-000013610000}"/>
    <cellStyle name="Percentuale 38 3 2 2" xfId="8147" xr:uid="{00000000-0005-0000-0000-000014610000}"/>
    <cellStyle name="Percentuale 38 3 2 2 2" xfId="8148" xr:uid="{00000000-0005-0000-0000-000015610000}"/>
    <cellStyle name="Percentuale 38 3 2 3" xfId="8149" xr:uid="{00000000-0005-0000-0000-000016610000}"/>
    <cellStyle name="Percentuale 38 3 2 4" xfId="8150" xr:uid="{00000000-0005-0000-0000-000017610000}"/>
    <cellStyle name="Percentuale 38 3 3" xfId="8151" xr:uid="{00000000-0005-0000-0000-000018610000}"/>
    <cellStyle name="Percentuale 38 3 3 2" xfId="8152" xr:uid="{00000000-0005-0000-0000-000019610000}"/>
    <cellStyle name="Percentuale 38 3 3 3" xfId="8153" xr:uid="{00000000-0005-0000-0000-00001A610000}"/>
    <cellStyle name="Percentuale 38 3 3 4" xfId="8154" xr:uid="{00000000-0005-0000-0000-00001B610000}"/>
    <cellStyle name="Percentuale 38 3 4" xfId="8155" xr:uid="{00000000-0005-0000-0000-00001C610000}"/>
    <cellStyle name="Percentuale 38 3 5" xfId="8156" xr:uid="{00000000-0005-0000-0000-00001D610000}"/>
    <cellStyle name="Percentuale 38 3 6" xfId="8157" xr:uid="{00000000-0005-0000-0000-00001E610000}"/>
    <cellStyle name="Percentuale 38 3 7" xfId="8158" xr:uid="{00000000-0005-0000-0000-00001F610000}"/>
    <cellStyle name="Percentuale 38 4" xfId="8159" xr:uid="{00000000-0005-0000-0000-000020610000}"/>
    <cellStyle name="Percentuale 38 4 2" xfId="8160" xr:uid="{00000000-0005-0000-0000-000021610000}"/>
    <cellStyle name="Percentuale 38 4 2 2" xfId="8161" xr:uid="{00000000-0005-0000-0000-000022610000}"/>
    <cellStyle name="Percentuale 38 4 2 3" xfId="8162" xr:uid="{00000000-0005-0000-0000-000023610000}"/>
    <cellStyle name="Percentuale 38 4 3" xfId="8163" xr:uid="{00000000-0005-0000-0000-000024610000}"/>
    <cellStyle name="Percentuale 38 4 4" xfId="8164" xr:uid="{00000000-0005-0000-0000-000025610000}"/>
    <cellStyle name="Percentuale 38 4 5" xfId="8165" xr:uid="{00000000-0005-0000-0000-000026610000}"/>
    <cellStyle name="Percentuale 38 4 6" xfId="8166" xr:uid="{00000000-0005-0000-0000-000027610000}"/>
    <cellStyle name="Percentuale 38 5" xfId="8167" xr:uid="{00000000-0005-0000-0000-000028610000}"/>
    <cellStyle name="Percentuale 38 5 2" xfId="8168" xr:uid="{00000000-0005-0000-0000-000029610000}"/>
    <cellStyle name="Percentuale 38 5 3" xfId="8169" xr:uid="{00000000-0005-0000-0000-00002A610000}"/>
    <cellStyle name="Percentuale 38 5 4" xfId="8170" xr:uid="{00000000-0005-0000-0000-00002B610000}"/>
    <cellStyle name="Percentuale 38 6" xfId="8171" xr:uid="{00000000-0005-0000-0000-00002C610000}"/>
    <cellStyle name="Percentuale 38 6 2" xfId="12565" xr:uid="{00000000-0005-0000-0000-00002D610000}"/>
    <cellStyle name="Percentuale 38 7" xfId="8172" xr:uid="{00000000-0005-0000-0000-00002E610000}"/>
    <cellStyle name="Percentuale 38 8" xfId="8139" xr:uid="{00000000-0005-0000-0000-00002F610000}"/>
    <cellStyle name="Percentuale 39" xfId="640" xr:uid="{00000000-0005-0000-0000-000030610000}"/>
    <cellStyle name="Percentuale 39 2" xfId="641" xr:uid="{00000000-0005-0000-0000-000031610000}"/>
    <cellStyle name="Percentuale 39 2 2" xfId="8175" xr:uid="{00000000-0005-0000-0000-000032610000}"/>
    <cellStyle name="Percentuale 39 2 3" xfId="8176" xr:uid="{00000000-0005-0000-0000-000033610000}"/>
    <cellStyle name="Percentuale 39 2 4" xfId="8177" xr:uid="{00000000-0005-0000-0000-000034610000}"/>
    <cellStyle name="Percentuale 39 2 5" xfId="8178" xr:uid="{00000000-0005-0000-0000-000035610000}"/>
    <cellStyle name="Percentuale 39 2 6" xfId="8174" xr:uid="{00000000-0005-0000-0000-000036610000}"/>
    <cellStyle name="Percentuale 39 3" xfId="8179" xr:uid="{00000000-0005-0000-0000-000037610000}"/>
    <cellStyle name="Percentuale 39 3 2" xfId="8180" xr:uid="{00000000-0005-0000-0000-000038610000}"/>
    <cellStyle name="Percentuale 39 3 2 2" xfId="8181" xr:uid="{00000000-0005-0000-0000-000039610000}"/>
    <cellStyle name="Percentuale 39 3 2 2 2" xfId="8182" xr:uid="{00000000-0005-0000-0000-00003A610000}"/>
    <cellStyle name="Percentuale 39 3 2 3" xfId="8183" xr:uid="{00000000-0005-0000-0000-00003B610000}"/>
    <cellStyle name="Percentuale 39 3 2 4" xfId="8184" xr:uid="{00000000-0005-0000-0000-00003C610000}"/>
    <cellStyle name="Percentuale 39 3 3" xfId="8185" xr:uid="{00000000-0005-0000-0000-00003D610000}"/>
    <cellStyle name="Percentuale 39 3 3 2" xfId="8186" xr:uid="{00000000-0005-0000-0000-00003E610000}"/>
    <cellStyle name="Percentuale 39 3 3 3" xfId="8187" xr:uid="{00000000-0005-0000-0000-00003F610000}"/>
    <cellStyle name="Percentuale 39 3 3 4" xfId="8188" xr:uid="{00000000-0005-0000-0000-000040610000}"/>
    <cellStyle name="Percentuale 39 3 4" xfId="8189" xr:uid="{00000000-0005-0000-0000-000041610000}"/>
    <cellStyle name="Percentuale 39 3 5" xfId="8190" xr:uid="{00000000-0005-0000-0000-000042610000}"/>
    <cellStyle name="Percentuale 39 3 6" xfId="8191" xr:uid="{00000000-0005-0000-0000-000043610000}"/>
    <cellStyle name="Percentuale 39 3 7" xfId="8192" xr:uid="{00000000-0005-0000-0000-000044610000}"/>
    <cellStyle name="Percentuale 39 4" xfId="8193" xr:uid="{00000000-0005-0000-0000-000045610000}"/>
    <cellStyle name="Percentuale 39 4 2" xfId="8194" xr:uid="{00000000-0005-0000-0000-000046610000}"/>
    <cellStyle name="Percentuale 39 4 2 2" xfId="8195" xr:uid="{00000000-0005-0000-0000-000047610000}"/>
    <cellStyle name="Percentuale 39 4 2 3" xfId="8196" xr:uid="{00000000-0005-0000-0000-000048610000}"/>
    <cellStyle name="Percentuale 39 4 3" xfId="8197" xr:uid="{00000000-0005-0000-0000-000049610000}"/>
    <cellStyle name="Percentuale 39 4 4" xfId="8198" xr:uid="{00000000-0005-0000-0000-00004A610000}"/>
    <cellStyle name="Percentuale 39 4 5" xfId="8199" xr:uid="{00000000-0005-0000-0000-00004B610000}"/>
    <cellStyle name="Percentuale 39 4 6" xfId="8200" xr:uid="{00000000-0005-0000-0000-00004C610000}"/>
    <cellStyle name="Percentuale 39 5" xfId="8201" xr:uid="{00000000-0005-0000-0000-00004D610000}"/>
    <cellStyle name="Percentuale 39 5 2" xfId="8202" xr:uid="{00000000-0005-0000-0000-00004E610000}"/>
    <cellStyle name="Percentuale 39 5 3" xfId="8203" xr:uid="{00000000-0005-0000-0000-00004F610000}"/>
    <cellStyle name="Percentuale 39 5 4" xfId="8204" xr:uid="{00000000-0005-0000-0000-000050610000}"/>
    <cellStyle name="Percentuale 39 6" xfId="8205" xr:uid="{00000000-0005-0000-0000-000051610000}"/>
    <cellStyle name="Percentuale 39 6 2" xfId="12566" xr:uid="{00000000-0005-0000-0000-000052610000}"/>
    <cellStyle name="Percentuale 39 7" xfId="8206" xr:uid="{00000000-0005-0000-0000-000053610000}"/>
    <cellStyle name="Percentuale 39 8" xfId="8173" xr:uid="{00000000-0005-0000-0000-000054610000}"/>
    <cellStyle name="Percentuale 4" xfId="642" xr:uid="{00000000-0005-0000-0000-000055610000}"/>
    <cellStyle name="Percentuale 4 2" xfId="643" xr:uid="{00000000-0005-0000-0000-000056610000}"/>
    <cellStyle name="Percentuale 4 2 2" xfId="8209" xr:uid="{00000000-0005-0000-0000-000057610000}"/>
    <cellStyle name="Percentuale 4 2 3" xfId="8210" xr:uid="{00000000-0005-0000-0000-000058610000}"/>
    <cellStyle name="Percentuale 4 2 4" xfId="8211" xr:uid="{00000000-0005-0000-0000-000059610000}"/>
    <cellStyle name="Percentuale 4 2 5" xfId="8212" xr:uid="{00000000-0005-0000-0000-00005A610000}"/>
    <cellStyle name="Percentuale 4 2 6" xfId="8208" xr:uid="{00000000-0005-0000-0000-00005B610000}"/>
    <cellStyle name="Percentuale 4 3" xfId="8213" xr:uid="{00000000-0005-0000-0000-00005C610000}"/>
    <cellStyle name="Percentuale 4 3 2" xfId="8214" xr:uid="{00000000-0005-0000-0000-00005D610000}"/>
    <cellStyle name="Percentuale 4 3 2 2" xfId="8215" xr:uid="{00000000-0005-0000-0000-00005E610000}"/>
    <cellStyle name="Percentuale 4 3 2 2 2" xfId="8216" xr:uid="{00000000-0005-0000-0000-00005F610000}"/>
    <cellStyle name="Percentuale 4 3 2 3" xfId="8217" xr:uid="{00000000-0005-0000-0000-000060610000}"/>
    <cellStyle name="Percentuale 4 3 2 4" xfId="8218" xr:uid="{00000000-0005-0000-0000-000061610000}"/>
    <cellStyle name="Percentuale 4 3 3" xfId="8219" xr:uid="{00000000-0005-0000-0000-000062610000}"/>
    <cellStyle name="Percentuale 4 3 3 2" xfId="8220" xr:uid="{00000000-0005-0000-0000-000063610000}"/>
    <cellStyle name="Percentuale 4 3 3 3" xfId="8221" xr:uid="{00000000-0005-0000-0000-000064610000}"/>
    <cellStyle name="Percentuale 4 3 3 4" xfId="8222" xr:uid="{00000000-0005-0000-0000-000065610000}"/>
    <cellStyle name="Percentuale 4 3 4" xfId="8223" xr:uid="{00000000-0005-0000-0000-000066610000}"/>
    <cellStyle name="Percentuale 4 3 5" xfId="8224" xr:uid="{00000000-0005-0000-0000-000067610000}"/>
    <cellStyle name="Percentuale 4 3 6" xfId="8225" xr:uid="{00000000-0005-0000-0000-000068610000}"/>
    <cellStyle name="Percentuale 4 3 7" xfId="8226" xr:uid="{00000000-0005-0000-0000-000069610000}"/>
    <cellStyle name="Percentuale 4 4" xfId="8227" xr:uid="{00000000-0005-0000-0000-00006A610000}"/>
    <cellStyle name="Percentuale 4 4 2" xfId="8228" xr:uid="{00000000-0005-0000-0000-00006B610000}"/>
    <cellStyle name="Percentuale 4 4 2 2" xfId="8229" xr:uid="{00000000-0005-0000-0000-00006C610000}"/>
    <cellStyle name="Percentuale 4 4 2 3" xfId="8230" xr:uid="{00000000-0005-0000-0000-00006D610000}"/>
    <cellStyle name="Percentuale 4 4 3" xfId="8231" xr:uid="{00000000-0005-0000-0000-00006E610000}"/>
    <cellStyle name="Percentuale 4 4 4" xfId="8232" xr:uid="{00000000-0005-0000-0000-00006F610000}"/>
    <cellStyle name="Percentuale 4 4 5" xfId="8233" xr:uid="{00000000-0005-0000-0000-000070610000}"/>
    <cellStyle name="Percentuale 4 4 6" xfId="8234" xr:uid="{00000000-0005-0000-0000-000071610000}"/>
    <cellStyle name="Percentuale 4 5" xfId="8235" xr:uid="{00000000-0005-0000-0000-000072610000}"/>
    <cellStyle name="Percentuale 4 5 2" xfId="8236" xr:uid="{00000000-0005-0000-0000-000073610000}"/>
    <cellStyle name="Percentuale 4 5 3" xfId="8237" xr:uid="{00000000-0005-0000-0000-000074610000}"/>
    <cellStyle name="Percentuale 4 5 4" xfId="8238" xr:uid="{00000000-0005-0000-0000-000075610000}"/>
    <cellStyle name="Percentuale 4 6" xfId="8239" xr:uid="{00000000-0005-0000-0000-000076610000}"/>
    <cellStyle name="Percentuale 4 6 2" xfId="12567" xr:uid="{00000000-0005-0000-0000-000077610000}"/>
    <cellStyle name="Percentuale 4 7" xfId="8240" xr:uid="{00000000-0005-0000-0000-000078610000}"/>
    <cellStyle name="Percentuale 4 8" xfId="8207" xr:uid="{00000000-0005-0000-0000-000079610000}"/>
    <cellStyle name="Percentuale 40" xfId="644" xr:uid="{00000000-0005-0000-0000-00007A610000}"/>
    <cellStyle name="Percentuale 40 2" xfId="645" xr:uid="{00000000-0005-0000-0000-00007B610000}"/>
    <cellStyle name="Percentuale 40 2 2" xfId="8243" xr:uid="{00000000-0005-0000-0000-00007C610000}"/>
    <cellStyle name="Percentuale 40 2 3" xfId="8244" xr:uid="{00000000-0005-0000-0000-00007D610000}"/>
    <cellStyle name="Percentuale 40 2 4" xfId="8245" xr:uid="{00000000-0005-0000-0000-00007E610000}"/>
    <cellStyle name="Percentuale 40 2 5" xfId="8246" xr:uid="{00000000-0005-0000-0000-00007F610000}"/>
    <cellStyle name="Percentuale 40 2 6" xfId="8242" xr:uid="{00000000-0005-0000-0000-000080610000}"/>
    <cellStyle name="Percentuale 40 3" xfId="8247" xr:uid="{00000000-0005-0000-0000-000081610000}"/>
    <cellStyle name="Percentuale 40 3 2" xfId="8248" xr:uid="{00000000-0005-0000-0000-000082610000}"/>
    <cellStyle name="Percentuale 40 3 2 2" xfId="8249" xr:uid="{00000000-0005-0000-0000-000083610000}"/>
    <cellStyle name="Percentuale 40 3 2 2 2" xfId="8250" xr:uid="{00000000-0005-0000-0000-000084610000}"/>
    <cellStyle name="Percentuale 40 3 2 3" xfId="8251" xr:uid="{00000000-0005-0000-0000-000085610000}"/>
    <cellStyle name="Percentuale 40 3 2 4" xfId="8252" xr:uid="{00000000-0005-0000-0000-000086610000}"/>
    <cellStyle name="Percentuale 40 3 3" xfId="8253" xr:uid="{00000000-0005-0000-0000-000087610000}"/>
    <cellStyle name="Percentuale 40 3 3 2" xfId="8254" xr:uid="{00000000-0005-0000-0000-000088610000}"/>
    <cellStyle name="Percentuale 40 3 3 3" xfId="8255" xr:uid="{00000000-0005-0000-0000-000089610000}"/>
    <cellStyle name="Percentuale 40 3 3 4" xfId="8256" xr:uid="{00000000-0005-0000-0000-00008A610000}"/>
    <cellStyle name="Percentuale 40 3 4" xfId="8257" xr:uid="{00000000-0005-0000-0000-00008B610000}"/>
    <cellStyle name="Percentuale 40 3 5" xfId="8258" xr:uid="{00000000-0005-0000-0000-00008C610000}"/>
    <cellStyle name="Percentuale 40 3 6" xfId="8259" xr:uid="{00000000-0005-0000-0000-00008D610000}"/>
    <cellStyle name="Percentuale 40 3 7" xfId="8260" xr:uid="{00000000-0005-0000-0000-00008E610000}"/>
    <cellStyle name="Percentuale 40 4" xfId="8261" xr:uid="{00000000-0005-0000-0000-00008F610000}"/>
    <cellStyle name="Percentuale 40 4 2" xfId="8262" xr:uid="{00000000-0005-0000-0000-000090610000}"/>
    <cellStyle name="Percentuale 40 4 2 2" xfId="8263" xr:uid="{00000000-0005-0000-0000-000091610000}"/>
    <cellStyle name="Percentuale 40 4 2 3" xfId="8264" xr:uid="{00000000-0005-0000-0000-000092610000}"/>
    <cellStyle name="Percentuale 40 4 3" xfId="8265" xr:uid="{00000000-0005-0000-0000-000093610000}"/>
    <cellStyle name="Percentuale 40 4 4" xfId="8266" xr:uid="{00000000-0005-0000-0000-000094610000}"/>
    <cellStyle name="Percentuale 40 4 5" xfId="8267" xr:uid="{00000000-0005-0000-0000-000095610000}"/>
    <cellStyle name="Percentuale 40 4 6" xfId="8268" xr:uid="{00000000-0005-0000-0000-000096610000}"/>
    <cellStyle name="Percentuale 40 5" xfId="8269" xr:uid="{00000000-0005-0000-0000-000097610000}"/>
    <cellStyle name="Percentuale 40 5 2" xfId="8270" xr:uid="{00000000-0005-0000-0000-000098610000}"/>
    <cellStyle name="Percentuale 40 5 3" xfId="8271" xr:uid="{00000000-0005-0000-0000-000099610000}"/>
    <cellStyle name="Percentuale 40 5 4" xfId="8272" xr:uid="{00000000-0005-0000-0000-00009A610000}"/>
    <cellStyle name="Percentuale 40 6" xfId="8273" xr:uid="{00000000-0005-0000-0000-00009B610000}"/>
    <cellStyle name="Percentuale 40 6 2" xfId="12568" xr:uid="{00000000-0005-0000-0000-00009C610000}"/>
    <cellStyle name="Percentuale 40 7" xfId="8274" xr:uid="{00000000-0005-0000-0000-00009D610000}"/>
    <cellStyle name="Percentuale 40 8" xfId="8241" xr:uid="{00000000-0005-0000-0000-00009E610000}"/>
    <cellStyle name="Percentuale 41" xfId="646" xr:uid="{00000000-0005-0000-0000-00009F610000}"/>
    <cellStyle name="Percentuale 41 2" xfId="647" xr:uid="{00000000-0005-0000-0000-0000A0610000}"/>
    <cellStyle name="Percentuale 41 2 2" xfId="8277" xr:uid="{00000000-0005-0000-0000-0000A1610000}"/>
    <cellStyle name="Percentuale 41 2 3" xfId="8278" xr:uid="{00000000-0005-0000-0000-0000A2610000}"/>
    <cellStyle name="Percentuale 41 2 4" xfId="8279" xr:uid="{00000000-0005-0000-0000-0000A3610000}"/>
    <cellStyle name="Percentuale 41 2 5" xfId="8280" xr:uid="{00000000-0005-0000-0000-0000A4610000}"/>
    <cellStyle name="Percentuale 41 2 6" xfId="8276" xr:uid="{00000000-0005-0000-0000-0000A5610000}"/>
    <cellStyle name="Percentuale 41 3" xfId="8281" xr:uid="{00000000-0005-0000-0000-0000A6610000}"/>
    <cellStyle name="Percentuale 41 3 2" xfId="8282" xr:uid="{00000000-0005-0000-0000-0000A7610000}"/>
    <cellStyle name="Percentuale 41 3 2 2" xfId="8283" xr:uid="{00000000-0005-0000-0000-0000A8610000}"/>
    <cellStyle name="Percentuale 41 3 2 2 2" xfId="8284" xr:uid="{00000000-0005-0000-0000-0000A9610000}"/>
    <cellStyle name="Percentuale 41 3 2 3" xfId="8285" xr:uid="{00000000-0005-0000-0000-0000AA610000}"/>
    <cellStyle name="Percentuale 41 3 2 4" xfId="8286" xr:uid="{00000000-0005-0000-0000-0000AB610000}"/>
    <cellStyle name="Percentuale 41 3 3" xfId="8287" xr:uid="{00000000-0005-0000-0000-0000AC610000}"/>
    <cellStyle name="Percentuale 41 3 3 2" xfId="8288" xr:uid="{00000000-0005-0000-0000-0000AD610000}"/>
    <cellStyle name="Percentuale 41 3 3 3" xfId="8289" xr:uid="{00000000-0005-0000-0000-0000AE610000}"/>
    <cellStyle name="Percentuale 41 3 3 4" xfId="8290" xr:uid="{00000000-0005-0000-0000-0000AF610000}"/>
    <cellStyle name="Percentuale 41 3 4" xfId="8291" xr:uid="{00000000-0005-0000-0000-0000B0610000}"/>
    <cellStyle name="Percentuale 41 3 5" xfId="8292" xr:uid="{00000000-0005-0000-0000-0000B1610000}"/>
    <cellStyle name="Percentuale 41 3 6" xfId="8293" xr:uid="{00000000-0005-0000-0000-0000B2610000}"/>
    <cellStyle name="Percentuale 41 3 7" xfId="8294" xr:uid="{00000000-0005-0000-0000-0000B3610000}"/>
    <cellStyle name="Percentuale 41 4" xfId="8295" xr:uid="{00000000-0005-0000-0000-0000B4610000}"/>
    <cellStyle name="Percentuale 41 4 2" xfId="8296" xr:uid="{00000000-0005-0000-0000-0000B5610000}"/>
    <cellStyle name="Percentuale 41 4 2 2" xfId="8297" xr:uid="{00000000-0005-0000-0000-0000B6610000}"/>
    <cellStyle name="Percentuale 41 4 2 3" xfId="8298" xr:uid="{00000000-0005-0000-0000-0000B7610000}"/>
    <cellStyle name="Percentuale 41 4 3" xfId="8299" xr:uid="{00000000-0005-0000-0000-0000B8610000}"/>
    <cellStyle name="Percentuale 41 4 4" xfId="8300" xr:uid="{00000000-0005-0000-0000-0000B9610000}"/>
    <cellStyle name="Percentuale 41 4 5" xfId="8301" xr:uid="{00000000-0005-0000-0000-0000BA610000}"/>
    <cellStyle name="Percentuale 41 4 6" xfId="8302" xr:uid="{00000000-0005-0000-0000-0000BB610000}"/>
    <cellStyle name="Percentuale 41 5" xfId="8303" xr:uid="{00000000-0005-0000-0000-0000BC610000}"/>
    <cellStyle name="Percentuale 41 5 2" xfId="8304" xr:uid="{00000000-0005-0000-0000-0000BD610000}"/>
    <cellStyle name="Percentuale 41 5 3" xfId="8305" xr:uid="{00000000-0005-0000-0000-0000BE610000}"/>
    <cellStyle name="Percentuale 41 5 4" xfId="8306" xr:uid="{00000000-0005-0000-0000-0000BF610000}"/>
    <cellStyle name="Percentuale 41 6" xfId="8307" xr:uid="{00000000-0005-0000-0000-0000C0610000}"/>
    <cellStyle name="Percentuale 41 6 2" xfId="12569" xr:uid="{00000000-0005-0000-0000-0000C1610000}"/>
    <cellStyle name="Percentuale 41 7" xfId="8308" xr:uid="{00000000-0005-0000-0000-0000C2610000}"/>
    <cellStyle name="Percentuale 41 8" xfId="8275" xr:uid="{00000000-0005-0000-0000-0000C3610000}"/>
    <cellStyle name="Percentuale 42" xfId="648" xr:uid="{00000000-0005-0000-0000-0000C4610000}"/>
    <cellStyle name="Percentuale 42 2" xfId="649" xr:uid="{00000000-0005-0000-0000-0000C5610000}"/>
    <cellStyle name="Percentuale 42 2 2" xfId="8311" xr:uid="{00000000-0005-0000-0000-0000C6610000}"/>
    <cellStyle name="Percentuale 42 2 3" xfId="8312" xr:uid="{00000000-0005-0000-0000-0000C7610000}"/>
    <cellStyle name="Percentuale 42 2 4" xfId="8313" xr:uid="{00000000-0005-0000-0000-0000C8610000}"/>
    <cellStyle name="Percentuale 42 2 5" xfId="8314" xr:uid="{00000000-0005-0000-0000-0000C9610000}"/>
    <cellStyle name="Percentuale 42 2 6" xfId="8310" xr:uid="{00000000-0005-0000-0000-0000CA610000}"/>
    <cellStyle name="Percentuale 42 3" xfId="8315" xr:uid="{00000000-0005-0000-0000-0000CB610000}"/>
    <cellStyle name="Percentuale 42 3 2" xfId="8316" xr:uid="{00000000-0005-0000-0000-0000CC610000}"/>
    <cellStyle name="Percentuale 42 3 2 2" xfId="8317" xr:uid="{00000000-0005-0000-0000-0000CD610000}"/>
    <cellStyle name="Percentuale 42 3 2 2 2" xfId="8318" xr:uid="{00000000-0005-0000-0000-0000CE610000}"/>
    <cellStyle name="Percentuale 42 3 2 3" xfId="8319" xr:uid="{00000000-0005-0000-0000-0000CF610000}"/>
    <cellStyle name="Percentuale 42 3 2 4" xfId="8320" xr:uid="{00000000-0005-0000-0000-0000D0610000}"/>
    <cellStyle name="Percentuale 42 3 3" xfId="8321" xr:uid="{00000000-0005-0000-0000-0000D1610000}"/>
    <cellStyle name="Percentuale 42 3 3 2" xfId="8322" xr:uid="{00000000-0005-0000-0000-0000D2610000}"/>
    <cellStyle name="Percentuale 42 3 3 3" xfId="8323" xr:uid="{00000000-0005-0000-0000-0000D3610000}"/>
    <cellStyle name="Percentuale 42 3 3 4" xfId="8324" xr:uid="{00000000-0005-0000-0000-0000D4610000}"/>
    <cellStyle name="Percentuale 42 3 4" xfId="8325" xr:uid="{00000000-0005-0000-0000-0000D5610000}"/>
    <cellStyle name="Percentuale 42 3 5" xfId="8326" xr:uid="{00000000-0005-0000-0000-0000D6610000}"/>
    <cellStyle name="Percentuale 42 3 6" xfId="8327" xr:uid="{00000000-0005-0000-0000-0000D7610000}"/>
    <cellStyle name="Percentuale 42 3 7" xfId="8328" xr:uid="{00000000-0005-0000-0000-0000D8610000}"/>
    <cellStyle name="Percentuale 42 4" xfId="8329" xr:uid="{00000000-0005-0000-0000-0000D9610000}"/>
    <cellStyle name="Percentuale 42 4 2" xfId="8330" xr:uid="{00000000-0005-0000-0000-0000DA610000}"/>
    <cellStyle name="Percentuale 42 4 2 2" xfId="8331" xr:uid="{00000000-0005-0000-0000-0000DB610000}"/>
    <cellStyle name="Percentuale 42 4 2 3" xfId="8332" xr:uid="{00000000-0005-0000-0000-0000DC610000}"/>
    <cellStyle name="Percentuale 42 4 3" xfId="8333" xr:uid="{00000000-0005-0000-0000-0000DD610000}"/>
    <cellStyle name="Percentuale 42 4 4" xfId="8334" xr:uid="{00000000-0005-0000-0000-0000DE610000}"/>
    <cellStyle name="Percentuale 42 4 5" xfId="8335" xr:uid="{00000000-0005-0000-0000-0000DF610000}"/>
    <cellStyle name="Percentuale 42 4 6" xfId="8336" xr:uid="{00000000-0005-0000-0000-0000E0610000}"/>
    <cellStyle name="Percentuale 42 5" xfId="8337" xr:uid="{00000000-0005-0000-0000-0000E1610000}"/>
    <cellStyle name="Percentuale 42 5 2" xfId="8338" xr:uid="{00000000-0005-0000-0000-0000E2610000}"/>
    <cellStyle name="Percentuale 42 5 3" xfId="8339" xr:uid="{00000000-0005-0000-0000-0000E3610000}"/>
    <cellStyle name="Percentuale 42 5 4" xfId="8340" xr:uid="{00000000-0005-0000-0000-0000E4610000}"/>
    <cellStyle name="Percentuale 42 6" xfId="8341" xr:uid="{00000000-0005-0000-0000-0000E5610000}"/>
    <cellStyle name="Percentuale 42 6 2" xfId="12570" xr:uid="{00000000-0005-0000-0000-0000E6610000}"/>
    <cellStyle name="Percentuale 42 7" xfId="8342" xr:uid="{00000000-0005-0000-0000-0000E7610000}"/>
    <cellStyle name="Percentuale 42 8" xfId="8309" xr:uid="{00000000-0005-0000-0000-0000E8610000}"/>
    <cellStyle name="Percentuale 43" xfId="650" xr:uid="{00000000-0005-0000-0000-0000E9610000}"/>
    <cellStyle name="Percentuale 43 2" xfId="651" xr:uid="{00000000-0005-0000-0000-0000EA610000}"/>
    <cellStyle name="Percentuale 43 2 2" xfId="8345" xr:uid="{00000000-0005-0000-0000-0000EB610000}"/>
    <cellStyle name="Percentuale 43 2 3" xfId="8346" xr:uid="{00000000-0005-0000-0000-0000EC610000}"/>
    <cellStyle name="Percentuale 43 2 4" xfId="8347" xr:uid="{00000000-0005-0000-0000-0000ED610000}"/>
    <cellStyle name="Percentuale 43 2 5" xfId="8348" xr:uid="{00000000-0005-0000-0000-0000EE610000}"/>
    <cellStyle name="Percentuale 43 2 6" xfId="8344" xr:uid="{00000000-0005-0000-0000-0000EF610000}"/>
    <cellStyle name="Percentuale 43 3" xfId="8349" xr:uid="{00000000-0005-0000-0000-0000F0610000}"/>
    <cellStyle name="Percentuale 43 3 2" xfId="8350" xr:uid="{00000000-0005-0000-0000-0000F1610000}"/>
    <cellStyle name="Percentuale 43 3 2 2" xfId="8351" xr:uid="{00000000-0005-0000-0000-0000F2610000}"/>
    <cellStyle name="Percentuale 43 3 2 2 2" xfId="8352" xr:uid="{00000000-0005-0000-0000-0000F3610000}"/>
    <cellStyle name="Percentuale 43 3 2 3" xfId="8353" xr:uid="{00000000-0005-0000-0000-0000F4610000}"/>
    <cellStyle name="Percentuale 43 3 2 4" xfId="8354" xr:uid="{00000000-0005-0000-0000-0000F5610000}"/>
    <cellStyle name="Percentuale 43 3 3" xfId="8355" xr:uid="{00000000-0005-0000-0000-0000F6610000}"/>
    <cellStyle name="Percentuale 43 3 3 2" xfId="8356" xr:uid="{00000000-0005-0000-0000-0000F7610000}"/>
    <cellStyle name="Percentuale 43 3 3 3" xfId="8357" xr:uid="{00000000-0005-0000-0000-0000F8610000}"/>
    <cellStyle name="Percentuale 43 3 3 4" xfId="8358" xr:uid="{00000000-0005-0000-0000-0000F9610000}"/>
    <cellStyle name="Percentuale 43 3 4" xfId="8359" xr:uid="{00000000-0005-0000-0000-0000FA610000}"/>
    <cellStyle name="Percentuale 43 3 5" xfId="8360" xr:uid="{00000000-0005-0000-0000-0000FB610000}"/>
    <cellStyle name="Percentuale 43 3 6" xfId="8361" xr:uid="{00000000-0005-0000-0000-0000FC610000}"/>
    <cellStyle name="Percentuale 43 3 7" xfId="8362" xr:uid="{00000000-0005-0000-0000-0000FD610000}"/>
    <cellStyle name="Percentuale 43 4" xfId="8363" xr:uid="{00000000-0005-0000-0000-0000FE610000}"/>
    <cellStyle name="Percentuale 43 4 2" xfId="8364" xr:uid="{00000000-0005-0000-0000-0000FF610000}"/>
    <cellStyle name="Percentuale 43 4 2 2" xfId="8365" xr:uid="{00000000-0005-0000-0000-000000620000}"/>
    <cellStyle name="Percentuale 43 4 2 3" xfId="8366" xr:uid="{00000000-0005-0000-0000-000001620000}"/>
    <cellStyle name="Percentuale 43 4 3" xfId="8367" xr:uid="{00000000-0005-0000-0000-000002620000}"/>
    <cellStyle name="Percentuale 43 4 4" xfId="8368" xr:uid="{00000000-0005-0000-0000-000003620000}"/>
    <cellStyle name="Percentuale 43 4 5" xfId="8369" xr:uid="{00000000-0005-0000-0000-000004620000}"/>
    <cellStyle name="Percentuale 43 4 6" xfId="8370" xr:uid="{00000000-0005-0000-0000-000005620000}"/>
    <cellStyle name="Percentuale 43 5" xfId="8371" xr:uid="{00000000-0005-0000-0000-000006620000}"/>
    <cellStyle name="Percentuale 43 5 2" xfId="8372" xr:uid="{00000000-0005-0000-0000-000007620000}"/>
    <cellStyle name="Percentuale 43 5 3" xfId="8373" xr:uid="{00000000-0005-0000-0000-000008620000}"/>
    <cellStyle name="Percentuale 43 5 4" xfId="8374" xr:uid="{00000000-0005-0000-0000-000009620000}"/>
    <cellStyle name="Percentuale 43 6" xfId="8375" xr:uid="{00000000-0005-0000-0000-00000A620000}"/>
    <cellStyle name="Percentuale 43 6 2" xfId="12571" xr:uid="{00000000-0005-0000-0000-00000B620000}"/>
    <cellStyle name="Percentuale 43 7" xfId="8376" xr:uid="{00000000-0005-0000-0000-00000C620000}"/>
    <cellStyle name="Percentuale 43 8" xfId="8343" xr:uid="{00000000-0005-0000-0000-00000D620000}"/>
    <cellStyle name="Percentuale 44" xfId="652" xr:uid="{00000000-0005-0000-0000-00000E620000}"/>
    <cellStyle name="Percentuale 44 2" xfId="653" xr:uid="{00000000-0005-0000-0000-00000F620000}"/>
    <cellStyle name="Percentuale 44 2 2" xfId="8379" xr:uid="{00000000-0005-0000-0000-000010620000}"/>
    <cellStyle name="Percentuale 44 2 3" xfId="8380" xr:uid="{00000000-0005-0000-0000-000011620000}"/>
    <cellStyle name="Percentuale 44 2 4" xfId="8381" xr:uid="{00000000-0005-0000-0000-000012620000}"/>
    <cellStyle name="Percentuale 44 2 5" xfId="8382" xr:uid="{00000000-0005-0000-0000-000013620000}"/>
    <cellStyle name="Percentuale 44 2 6" xfId="8378" xr:uid="{00000000-0005-0000-0000-000014620000}"/>
    <cellStyle name="Percentuale 44 3" xfId="8383" xr:uid="{00000000-0005-0000-0000-000015620000}"/>
    <cellStyle name="Percentuale 44 3 2" xfId="8384" xr:uid="{00000000-0005-0000-0000-000016620000}"/>
    <cellStyle name="Percentuale 44 3 2 2" xfId="8385" xr:uid="{00000000-0005-0000-0000-000017620000}"/>
    <cellStyle name="Percentuale 44 3 2 2 2" xfId="8386" xr:uid="{00000000-0005-0000-0000-000018620000}"/>
    <cellStyle name="Percentuale 44 3 2 3" xfId="8387" xr:uid="{00000000-0005-0000-0000-000019620000}"/>
    <cellStyle name="Percentuale 44 3 2 4" xfId="8388" xr:uid="{00000000-0005-0000-0000-00001A620000}"/>
    <cellStyle name="Percentuale 44 3 3" xfId="8389" xr:uid="{00000000-0005-0000-0000-00001B620000}"/>
    <cellStyle name="Percentuale 44 3 3 2" xfId="8390" xr:uid="{00000000-0005-0000-0000-00001C620000}"/>
    <cellStyle name="Percentuale 44 3 3 3" xfId="8391" xr:uid="{00000000-0005-0000-0000-00001D620000}"/>
    <cellStyle name="Percentuale 44 3 3 4" xfId="8392" xr:uid="{00000000-0005-0000-0000-00001E620000}"/>
    <cellStyle name="Percentuale 44 3 4" xfId="8393" xr:uid="{00000000-0005-0000-0000-00001F620000}"/>
    <cellStyle name="Percentuale 44 3 5" xfId="8394" xr:uid="{00000000-0005-0000-0000-000020620000}"/>
    <cellStyle name="Percentuale 44 3 6" xfId="8395" xr:uid="{00000000-0005-0000-0000-000021620000}"/>
    <cellStyle name="Percentuale 44 3 7" xfId="8396" xr:uid="{00000000-0005-0000-0000-000022620000}"/>
    <cellStyle name="Percentuale 44 4" xfId="8397" xr:uid="{00000000-0005-0000-0000-000023620000}"/>
    <cellStyle name="Percentuale 44 4 2" xfId="8398" xr:uid="{00000000-0005-0000-0000-000024620000}"/>
    <cellStyle name="Percentuale 44 4 2 2" xfId="8399" xr:uid="{00000000-0005-0000-0000-000025620000}"/>
    <cellStyle name="Percentuale 44 4 2 3" xfId="8400" xr:uid="{00000000-0005-0000-0000-000026620000}"/>
    <cellStyle name="Percentuale 44 4 3" xfId="8401" xr:uid="{00000000-0005-0000-0000-000027620000}"/>
    <cellStyle name="Percentuale 44 4 4" xfId="8402" xr:uid="{00000000-0005-0000-0000-000028620000}"/>
    <cellStyle name="Percentuale 44 4 5" xfId="8403" xr:uid="{00000000-0005-0000-0000-000029620000}"/>
    <cellStyle name="Percentuale 44 4 6" xfId="8404" xr:uid="{00000000-0005-0000-0000-00002A620000}"/>
    <cellStyle name="Percentuale 44 5" xfId="8405" xr:uid="{00000000-0005-0000-0000-00002B620000}"/>
    <cellStyle name="Percentuale 44 5 2" xfId="8406" xr:uid="{00000000-0005-0000-0000-00002C620000}"/>
    <cellStyle name="Percentuale 44 5 3" xfId="8407" xr:uid="{00000000-0005-0000-0000-00002D620000}"/>
    <cellStyle name="Percentuale 44 5 4" xfId="8408" xr:uid="{00000000-0005-0000-0000-00002E620000}"/>
    <cellStyle name="Percentuale 44 6" xfId="8409" xr:uid="{00000000-0005-0000-0000-00002F620000}"/>
    <cellStyle name="Percentuale 44 6 2" xfId="12572" xr:uid="{00000000-0005-0000-0000-000030620000}"/>
    <cellStyle name="Percentuale 44 7" xfId="8410" xr:uid="{00000000-0005-0000-0000-000031620000}"/>
    <cellStyle name="Percentuale 44 8" xfId="8377" xr:uid="{00000000-0005-0000-0000-000032620000}"/>
    <cellStyle name="Percentuale 45" xfId="654" xr:uid="{00000000-0005-0000-0000-000033620000}"/>
    <cellStyle name="Percentuale 45 2" xfId="655" xr:uid="{00000000-0005-0000-0000-000034620000}"/>
    <cellStyle name="Percentuale 45 2 2" xfId="8413" xr:uid="{00000000-0005-0000-0000-000035620000}"/>
    <cellStyle name="Percentuale 45 2 3" xfId="8414" xr:uid="{00000000-0005-0000-0000-000036620000}"/>
    <cellStyle name="Percentuale 45 2 4" xfId="8415" xr:uid="{00000000-0005-0000-0000-000037620000}"/>
    <cellStyle name="Percentuale 45 2 5" xfId="8416" xr:uid="{00000000-0005-0000-0000-000038620000}"/>
    <cellStyle name="Percentuale 45 2 6" xfId="8412" xr:uid="{00000000-0005-0000-0000-000039620000}"/>
    <cellStyle name="Percentuale 45 3" xfId="8417" xr:uid="{00000000-0005-0000-0000-00003A620000}"/>
    <cellStyle name="Percentuale 45 3 2" xfId="8418" xr:uid="{00000000-0005-0000-0000-00003B620000}"/>
    <cellStyle name="Percentuale 45 3 2 2" xfId="8419" xr:uid="{00000000-0005-0000-0000-00003C620000}"/>
    <cellStyle name="Percentuale 45 3 2 2 2" xfId="8420" xr:uid="{00000000-0005-0000-0000-00003D620000}"/>
    <cellStyle name="Percentuale 45 3 2 3" xfId="8421" xr:uid="{00000000-0005-0000-0000-00003E620000}"/>
    <cellStyle name="Percentuale 45 3 2 4" xfId="8422" xr:uid="{00000000-0005-0000-0000-00003F620000}"/>
    <cellStyle name="Percentuale 45 3 3" xfId="8423" xr:uid="{00000000-0005-0000-0000-000040620000}"/>
    <cellStyle name="Percentuale 45 3 3 2" xfId="8424" xr:uid="{00000000-0005-0000-0000-000041620000}"/>
    <cellStyle name="Percentuale 45 3 3 3" xfId="8425" xr:uid="{00000000-0005-0000-0000-000042620000}"/>
    <cellStyle name="Percentuale 45 3 3 4" xfId="8426" xr:uid="{00000000-0005-0000-0000-000043620000}"/>
    <cellStyle name="Percentuale 45 3 4" xfId="8427" xr:uid="{00000000-0005-0000-0000-000044620000}"/>
    <cellStyle name="Percentuale 45 3 5" xfId="8428" xr:uid="{00000000-0005-0000-0000-000045620000}"/>
    <cellStyle name="Percentuale 45 3 6" xfId="8429" xr:uid="{00000000-0005-0000-0000-000046620000}"/>
    <cellStyle name="Percentuale 45 3 7" xfId="8430" xr:uid="{00000000-0005-0000-0000-000047620000}"/>
    <cellStyle name="Percentuale 45 4" xfId="8431" xr:uid="{00000000-0005-0000-0000-000048620000}"/>
    <cellStyle name="Percentuale 45 4 2" xfId="8432" xr:uid="{00000000-0005-0000-0000-000049620000}"/>
    <cellStyle name="Percentuale 45 4 2 2" xfId="8433" xr:uid="{00000000-0005-0000-0000-00004A620000}"/>
    <cellStyle name="Percentuale 45 4 2 3" xfId="8434" xr:uid="{00000000-0005-0000-0000-00004B620000}"/>
    <cellStyle name="Percentuale 45 4 3" xfId="8435" xr:uid="{00000000-0005-0000-0000-00004C620000}"/>
    <cellStyle name="Percentuale 45 4 4" xfId="8436" xr:uid="{00000000-0005-0000-0000-00004D620000}"/>
    <cellStyle name="Percentuale 45 4 5" xfId="8437" xr:uid="{00000000-0005-0000-0000-00004E620000}"/>
    <cellStyle name="Percentuale 45 4 6" xfId="8438" xr:uid="{00000000-0005-0000-0000-00004F620000}"/>
    <cellStyle name="Percentuale 45 5" xfId="8439" xr:uid="{00000000-0005-0000-0000-000050620000}"/>
    <cellStyle name="Percentuale 45 5 2" xfId="8440" xr:uid="{00000000-0005-0000-0000-000051620000}"/>
    <cellStyle name="Percentuale 45 5 3" xfId="8441" xr:uid="{00000000-0005-0000-0000-000052620000}"/>
    <cellStyle name="Percentuale 45 5 4" xfId="8442" xr:uid="{00000000-0005-0000-0000-000053620000}"/>
    <cellStyle name="Percentuale 45 6" xfId="8443" xr:uid="{00000000-0005-0000-0000-000054620000}"/>
    <cellStyle name="Percentuale 45 6 2" xfId="12573" xr:uid="{00000000-0005-0000-0000-000055620000}"/>
    <cellStyle name="Percentuale 45 7" xfId="8444" xr:uid="{00000000-0005-0000-0000-000056620000}"/>
    <cellStyle name="Percentuale 45 8" xfId="8411" xr:uid="{00000000-0005-0000-0000-000057620000}"/>
    <cellStyle name="Percentuale 46" xfId="656" xr:uid="{00000000-0005-0000-0000-000058620000}"/>
    <cellStyle name="Percentuale 46 2" xfId="657" xr:uid="{00000000-0005-0000-0000-000059620000}"/>
    <cellStyle name="Percentuale 46 2 2" xfId="8447" xr:uid="{00000000-0005-0000-0000-00005A620000}"/>
    <cellStyle name="Percentuale 46 2 3" xfId="8448" xr:uid="{00000000-0005-0000-0000-00005B620000}"/>
    <cellStyle name="Percentuale 46 2 4" xfId="8449" xr:uid="{00000000-0005-0000-0000-00005C620000}"/>
    <cellStyle name="Percentuale 46 2 5" xfId="8450" xr:uid="{00000000-0005-0000-0000-00005D620000}"/>
    <cellStyle name="Percentuale 46 2 6" xfId="8446" xr:uid="{00000000-0005-0000-0000-00005E620000}"/>
    <cellStyle name="Percentuale 46 3" xfId="8451" xr:uid="{00000000-0005-0000-0000-00005F620000}"/>
    <cellStyle name="Percentuale 46 3 2" xfId="8452" xr:uid="{00000000-0005-0000-0000-000060620000}"/>
    <cellStyle name="Percentuale 46 3 2 2" xfId="8453" xr:uid="{00000000-0005-0000-0000-000061620000}"/>
    <cellStyle name="Percentuale 46 3 2 2 2" xfId="8454" xr:uid="{00000000-0005-0000-0000-000062620000}"/>
    <cellStyle name="Percentuale 46 3 2 3" xfId="8455" xr:uid="{00000000-0005-0000-0000-000063620000}"/>
    <cellStyle name="Percentuale 46 3 2 4" xfId="8456" xr:uid="{00000000-0005-0000-0000-000064620000}"/>
    <cellStyle name="Percentuale 46 3 3" xfId="8457" xr:uid="{00000000-0005-0000-0000-000065620000}"/>
    <cellStyle name="Percentuale 46 3 3 2" xfId="8458" xr:uid="{00000000-0005-0000-0000-000066620000}"/>
    <cellStyle name="Percentuale 46 3 3 3" xfId="8459" xr:uid="{00000000-0005-0000-0000-000067620000}"/>
    <cellStyle name="Percentuale 46 3 3 4" xfId="8460" xr:uid="{00000000-0005-0000-0000-000068620000}"/>
    <cellStyle name="Percentuale 46 3 4" xfId="8461" xr:uid="{00000000-0005-0000-0000-000069620000}"/>
    <cellStyle name="Percentuale 46 3 5" xfId="8462" xr:uid="{00000000-0005-0000-0000-00006A620000}"/>
    <cellStyle name="Percentuale 46 3 6" xfId="8463" xr:uid="{00000000-0005-0000-0000-00006B620000}"/>
    <cellStyle name="Percentuale 46 3 7" xfId="8464" xr:uid="{00000000-0005-0000-0000-00006C620000}"/>
    <cellStyle name="Percentuale 46 4" xfId="8465" xr:uid="{00000000-0005-0000-0000-00006D620000}"/>
    <cellStyle name="Percentuale 46 4 2" xfId="8466" xr:uid="{00000000-0005-0000-0000-00006E620000}"/>
    <cellStyle name="Percentuale 46 4 2 2" xfId="8467" xr:uid="{00000000-0005-0000-0000-00006F620000}"/>
    <cellStyle name="Percentuale 46 4 2 3" xfId="8468" xr:uid="{00000000-0005-0000-0000-000070620000}"/>
    <cellStyle name="Percentuale 46 4 3" xfId="8469" xr:uid="{00000000-0005-0000-0000-000071620000}"/>
    <cellStyle name="Percentuale 46 4 4" xfId="8470" xr:uid="{00000000-0005-0000-0000-000072620000}"/>
    <cellStyle name="Percentuale 46 4 5" xfId="8471" xr:uid="{00000000-0005-0000-0000-000073620000}"/>
    <cellStyle name="Percentuale 46 4 6" xfId="8472" xr:uid="{00000000-0005-0000-0000-000074620000}"/>
    <cellStyle name="Percentuale 46 5" xfId="8473" xr:uid="{00000000-0005-0000-0000-000075620000}"/>
    <cellStyle name="Percentuale 46 5 2" xfId="8474" xr:uid="{00000000-0005-0000-0000-000076620000}"/>
    <cellStyle name="Percentuale 46 5 3" xfId="8475" xr:uid="{00000000-0005-0000-0000-000077620000}"/>
    <cellStyle name="Percentuale 46 5 4" xfId="8476" xr:uid="{00000000-0005-0000-0000-000078620000}"/>
    <cellStyle name="Percentuale 46 6" xfId="8477" xr:uid="{00000000-0005-0000-0000-000079620000}"/>
    <cellStyle name="Percentuale 46 6 2" xfId="12574" xr:uid="{00000000-0005-0000-0000-00007A620000}"/>
    <cellStyle name="Percentuale 46 7" xfId="8478" xr:uid="{00000000-0005-0000-0000-00007B620000}"/>
    <cellStyle name="Percentuale 46 8" xfId="8445" xr:uid="{00000000-0005-0000-0000-00007C620000}"/>
    <cellStyle name="Percentuale 47" xfId="658" xr:uid="{00000000-0005-0000-0000-00007D620000}"/>
    <cellStyle name="Percentuale 47 2" xfId="659" xr:uid="{00000000-0005-0000-0000-00007E620000}"/>
    <cellStyle name="Percentuale 47 2 2" xfId="8481" xr:uid="{00000000-0005-0000-0000-00007F620000}"/>
    <cellStyle name="Percentuale 47 2 3" xfId="8482" xr:uid="{00000000-0005-0000-0000-000080620000}"/>
    <cellStyle name="Percentuale 47 2 4" xfId="8483" xr:uid="{00000000-0005-0000-0000-000081620000}"/>
    <cellStyle name="Percentuale 47 2 5" xfId="8484" xr:uid="{00000000-0005-0000-0000-000082620000}"/>
    <cellStyle name="Percentuale 47 2 6" xfId="8480" xr:uid="{00000000-0005-0000-0000-000083620000}"/>
    <cellStyle name="Percentuale 47 3" xfId="8485" xr:uid="{00000000-0005-0000-0000-000084620000}"/>
    <cellStyle name="Percentuale 47 3 2" xfId="8486" xr:uid="{00000000-0005-0000-0000-000085620000}"/>
    <cellStyle name="Percentuale 47 3 2 2" xfId="8487" xr:uid="{00000000-0005-0000-0000-000086620000}"/>
    <cellStyle name="Percentuale 47 3 2 2 2" xfId="8488" xr:uid="{00000000-0005-0000-0000-000087620000}"/>
    <cellStyle name="Percentuale 47 3 2 3" xfId="8489" xr:uid="{00000000-0005-0000-0000-000088620000}"/>
    <cellStyle name="Percentuale 47 3 2 4" xfId="8490" xr:uid="{00000000-0005-0000-0000-000089620000}"/>
    <cellStyle name="Percentuale 47 3 3" xfId="8491" xr:uid="{00000000-0005-0000-0000-00008A620000}"/>
    <cellStyle name="Percentuale 47 3 3 2" xfId="8492" xr:uid="{00000000-0005-0000-0000-00008B620000}"/>
    <cellStyle name="Percentuale 47 3 3 3" xfId="8493" xr:uid="{00000000-0005-0000-0000-00008C620000}"/>
    <cellStyle name="Percentuale 47 3 3 4" xfId="8494" xr:uid="{00000000-0005-0000-0000-00008D620000}"/>
    <cellStyle name="Percentuale 47 3 4" xfId="8495" xr:uid="{00000000-0005-0000-0000-00008E620000}"/>
    <cellStyle name="Percentuale 47 3 5" xfId="8496" xr:uid="{00000000-0005-0000-0000-00008F620000}"/>
    <cellStyle name="Percentuale 47 3 6" xfId="8497" xr:uid="{00000000-0005-0000-0000-000090620000}"/>
    <cellStyle name="Percentuale 47 3 7" xfId="8498" xr:uid="{00000000-0005-0000-0000-000091620000}"/>
    <cellStyle name="Percentuale 47 4" xfId="8499" xr:uid="{00000000-0005-0000-0000-000092620000}"/>
    <cellStyle name="Percentuale 47 4 2" xfId="8500" xr:uid="{00000000-0005-0000-0000-000093620000}"/>
    <cellStyle name="Percentuale 47 4 2 2" xfId="8501" xr:uid="{00000000-0005-0000-0000-000094620000}"/>
    <cellStyle name="Percentuale 47 4 2 3" xfId="8502" xr:uid="{00000000-0005-0000-0000-000095620000}"/>
    <cellStyle name="Percentuale 47 4 3" xfId="8503" xr:uid="{00000000-0005-0000-0000-000096620000}"/>
    <cellStyle name="Percentuale 47 4 4" xfId="8504" xr:uid="{00000000-0005-0000-0000-000097620000}"/>
    <cellStyle name="Percentuale 47 4 5" xfId="8505" xr:uid="{00000000-0005-0000-0000-000098620000}"/>
    <cellStyle name="Percentuale 47 4 6" xfId="8506" xr:uid="{00000000-0005-0000-0000-000099620000}"/>
    <cellStyle name="Percentuale 47 5" xfId="8507" xr:uid="{00000000-0005-0000-0000-00009A620000}"/>
    <cellStyle name="Percentuale 47 5 2" xfId="8508" xr:uid="{00000000-0005-0000-0000-00009B620000}"/>
    <cellStyle name="Percentuale 47 5 3" xfId="8509" xr:uid="{00000000-0005-0000-0000-00009C620000}"/>
    <cellStyle name="Percentuale 47 5 4" xfId="8510" xr:uid="{00000000-0005-0000-0000-00009D620000}"/>
    <cellStyle name="Percentuale 47 6" xfId="8511" xr:uid="{00000000-0005-0000-0000-00009E620000}"/>
    <cellStyle name="Percentuale 47 6 2" xfId="12575" xr:uid="{00000000-0005-0000-0000-00009F620000}"/>
    <cellStyle name="Percentuale 47 7" xfId="8512" xr:uid="{00000000-0005-0000-0000-0000A0620000}"/>
    <cellStyle name="Percentuale 47 8" xfId="8479" xr:uid="{00000000-0005-0000-0000-0000A1620000}"/>
    <cellStyle name="Percentuale 48" xfId="660" xr:uid="{00000000-0005-0000-0000-0000A2620000}"/>
    <cellStyle name="Percentuale 48 2" xfId="661" xr:uid="{00000000-0005-0000-0000-0000A3620000}"/>
    <cellStyle name="Percentuale 48 2 2" xfId="8515" xr:uid="{00000000-0005-0000-0000-0000A4620000}"/>
    <cellStyle name="Percentuale 48 2 3" xfId="8516" xr:uid="{00000000-0005-0000-0000-0000A5620000}"/>
    <cellStyle name="Percentuale 48 2 4" xfId="8517" xr:uid="{00000000-0005-0000-0000-0000A6620000}"/>
    <cellStyle name="Percentuale 48 2 5" xfId="8518" xr:uid="{00000000-0005-0000-0000-0000A7620000}"/>
    <cellStyle name="Percentuale 48 2 6" xfId="8514" xr:uid="{00000000-0005-0000-0000-0000A8620000}"/>
    <cellStyle name="Percentuale 48 3" xfId="8519" xr:uid="{00000000-0005-0000-0000-0000A9620000}"/>
    <cellStyle name="Percentuale 48 3 2" xfId="8520" xr:uid="{00000000-0005-0000-0000-0000AA620000}"/>
    <cellStyle name="Percentuale 48 3 2 2" xfId="8521" xr:uid="{00000000-0005-0000-0000-0000AB620000}"/>
    <cellStyle name="Percentuale 48 3 2 2 2" xfId="8522" xr:uid="{00000000-0005-0000-0000-0000AC620000}"/>
    <cellStyle name="Percentuale 48 3 2 3" xfId="8523" xr:uid="{00000000-0005-0000-0000-0000AD620000}"/>
    <cellStyle name="Percentuale 48 3 2 4" xfId="8524" xr:uid="{00000000-0005-0000-0000-0000AE620000}"/>
    <cellStyle name="Percentuale 48 3 3" xfId="8525" xr:uid="{00000000-0005-0000-0000-0000AF620000}"/>
    <cellStyle name="Percentuale 48 3 3 2" xfId="8526" xr:uid="{00000000-0005-0000-0000-0000B0620000}"/>
    <cellStyle name="Percentuale 48 3 3 3" xfId="8527" xr:uid="{00000000-0005-0000-0000-0000B1620000}"/>
    <cellStyle name="Percentuale 48 3 3 4" xfId="8528" xr:uid="{00000000-0005-0000-0000-0000B2620000}"/>
    <cellStyle name="Percentuale 48 3 4" xfId="8529" xr:uid="{00000000-0005-0000-0000-0000B3620000}"/>
    <cellStyle name="Percentuale 48 3 5" xfId="8530" xr:uid="{00000000-0005-0000-0000-0000B4620000}"/>
    <cellStyle name="Percentuale 48 3 6" xfId="8531" xr:uid="{00000000-0005-0000-0000-0000B5620000}"/>
    <cellStyle name="Percentuale 48 3 7" xfId="8532" xr:uid="{00000000-0005-0000-0000-0000B6620000}"/>
    <cellStyle name="Percentuale 48 4" xfId="8533" xr:uid="{00000000-0005-0000-0000-0000B7620000}"/>
    <cellStyle name="Percentuale 48 4 2" xfId="8534" xr:uid="{00000000-0005-0000-0000-0000B8620000}"/>
    <cellStyle name="Percentuale 48 4 2 2" xfId="8535" xr:uid="{00000000-0005-0000-0000-0000B9620000}"/>
    <cellStyle name="Percentuale 48 4 2 3" xfId="8536" xr:uid="{00000000-0005-0000-0000-0000BA620000}"/>
    <cellStyle name="Percentuale 48 4 3" xfId="8537" xr:uid="{00000000-0005-0000-0000-0000BB620000}"/>
    <cellStyle name="Percentuale 48 4 4" xfId="8538" xr:uid="{00000000-0005-0000-0000-0000BC620000}"/>
    <cellStyle name="Percentuale 48 4 5" xfId="8539" xr:uid="{00000000-0005-0000-0000-0000BD620000}"/>
    <cellStyle name="Percentuale 48 4 6" xfId="8540" xr:uid="{00000000-0005-0000-0000-0000BE620000}"/>
    <cellStyle name="Percentuale 48 5" xfId="8541" xr:uid="{00000000-0005-0000-0000-0000BF620000}"/>
    <cellStyle name="Percentuale 48 5 2" xfId="8542" xr:uid="{00000000-0005-0000-0000-0000C0620000}"/>
    <cellStyle name="Percentuale 48 5 3" xfId="8543" xr:uid="{00000000-0005-0000-0000-0000C1620000}"/>
    <cellStyle name="Percentuale 48 5 4" xfId="8544" xr:uid="{00000000-0005-0000-0000-0000C2620000}"/>
    <cellStyle name="Percentuale 48 6" xfId="8545" xr:uid="{00000000-0005-0000-0000-0000C3620000}"/>
    <cellStyle name="Percentuale 48 6 2" xfId="12576" xr:uid="{00000000-0005-0000-0000-0000C4620000}"/>
    <cellStyle name="Percentuale 48 7" xfId="8546" xr:uid="{00000000-0005-0000-0000-0000C5620000}"/>
    <cellStyle name="Percentuale 48 8" xfId="8513" xr:uid="{00000000-0005-0000-0000-0000C6620000}"/>
    <cellStyle name="Percentuale 49" xfId="662" xr:uid="{00000000-0005-0000-0000-0000C7620000}"/>
    <cellStyle name="Percentuale 49 2" xfId="663" xr:uid="{00000000-0005-0000-0000-0000C8620000}"/>
    <cellStyle name="Percentuale 49 2 2" xfId="8549" xr:uid="{00000000-0005-0000-0000-0000C9620000}"/>
    <cellStyle name="Percentuale 49 2 3" xfId="8550" xr:uid="{00000000-0005-0000-0000-0000CA620000}"/>
    <cellStyle name="Percentuale 49 2 4" xfId="8551" xr:uid="{00000000-0005-0000-0000-0000CB620000}"/>
    <cellStyle name="Percentuale 49 2 5" xfId="8552" xr:uid="{00000000-0005-0000-0000-0000CC620000}"/>
    <cellStyle name="Percentuale 49 2 6" xfId="8548" xr:uid="{00000000-0005-0000-0000-0000CD620000}"/>
    <cellStyle name="Percentuale 49 3" xfId="8553" xr:uid="{00000000-0005-0000-0000-0000CE620000}"/>
    <cellStyle name="Percentuale 49 3 2" xfId="8554" xr:uid="{00000000-0005-0000-0000-0000CF620000}"/>
    <cellStyle name="Percentuale 49 3 2 2" xfId="8555" xr:uid="{00000000-0005-0000-0000-0000D0620000}"/>
    <cellStyle name="Percentuale 49 3 2 2 2" xfId="8556" xr:uid="{00000000-0005-0000-0000-0000D1620000}"/>
    <cellStyle name="Percentuale 49 3 2 3" xfId="8557" xr:uid="{00000000-0005-0000-0000-0000D2620000}"/>
    <cellStyle name="Percentuale 49 3 2 4" xfId="8558" xr:uid="{00000000-0005-0000-0000-0000D3620000}"/>
    <cellStyle name="Percentuale 49 3 3" xfId="8559" xr:uid="{00000000-0005-0000-0000-0000D4620000}"/>
    <cellStyle name="Percentuale 49 3 3 2" xfId="8560" xr:uid="{00000000-0005-0000-0000-0000D5620000}"/>
    <cellStyle name="Percentuale 49 3 3 3" xfId="8561" xr:uid="{00000000-0005-0000-0000-0000D6620000}"/>
    <cellStyle name="Percentuale 49 3 3 4" xfId="8562" xr:uid="{00000000-0005-0000-0000-0000D7620000}"/>
    <cellStyle name="Percentuale 49 3 4" xfId="8563" xr:uid="{00000000-0005-0000-0000-0000D8620000}"/>
    <cellStyle name="Percentuale 49 3 5" xfId="8564" xr:uid="{00000000-0005-0000-0000-0000D9620000}"/>
    <cellStyle name="Percentuale 49 3 6" xfId="8565" xr:uid="{00000000-0005-0000-0000-0000DA620000}"/>
    <cellStyle name="Percentuale 49 3 7" xfId="8566" xr:uid="{00000000-0005-0000-0000-0000DB620000}"/>
    <cellStyle name="Percentuale 49 4" xfId="8567" xr:uid="{00000000-0005-0000-0000-0000DC620000}"/>
    <cellStyle name="Percentuale 49 4 2" xfId="8568" xr:uid="{00000000-0005-0000-0000-0000DD620000}"/>
    <cellStyle name="Percentuale 49 4 2 2" xfId="8569" xr:uid="{00000000-0005-0000-0000-0000DE620000}"/>
    <cellStyle name="Percentuale 49 4 2 3" xfId="8570" xr:uid="{00000000-0005-0000-0000-0000DF620000}"/>
    <cellStyle name="Percentuale 49 4 3" xfId="8571" xr:uid="{00000000-0005-0000-0000-0000E0620000}"/>
    <cellStyle name="Percentuale 49 4 4" xfId="8572" xr:uid="{00000000-0005-0000-0000-0000E1620000}"/>
    <cellStyle name="Percentuale 49 4 5" xfId="8573" xr:uid="{00000000-0005-0000-0000-0000E2620000}"/>
    <cellStyle name="Percentuale 49 4 6" xfId="8574" xr:uid="{00000000-0005-0000-0000-0000E3620000}"/>
    <cellStyle name="Percentuale 49 5" xfId="8575" xr:uid="{00000000-0005-0000-0000-0000E4620000}"/>
    <cellStyle name="Percentuale 49 5 2" xfId="8576" xr:uid="{00000000-0005-0000-0000-0000E5620000}"/>
    <cellStyle name="Percentuale 49 5 3" xfId="8577" xr:uid="{00000000-0005-0000-0000-0000E6620000}"/>
    <cellStyle name="Percentuale 49 5 4" xfId="8578" xr:uid="{00000000-0005-0000-0000-0000E7620000}"/>
    <cellStyle name="Percentuale 49 6" xfId="8579" xr:uid="{00000000-0005-0000-0000-0000E8620000}"/>
    <cellStyle name="Percentuale 49 6 2" xfId="12577" xr:uid="{00000000-0005-0000-0000-0000E9620000}"/>
    <cellStyle name="Percentuale 49 7" xfId="8580" xr:uid="{00000000-0005-0000-0000-0000EA620000}"/>
    <cellStyle name="Percentuale 49 8" xfId="8547" xr:uid="{00000000-0005-0000-0000-0000EB620000}"/>
    <cellStyle name="Percentuale 5" xfId="664" xr:uid="{00000000-0005-0000-0000-0000EC620000}"/>
    <cellStyle name="Percentuale 5 2" xfId="665" xr:uid="{00000000-0005-0000-0000-0000ED620000}"/>
    <cellStyle name="Percentuale 5 2 2" xfId="8583" xr:uid="{00000000-0005-0000-0000-0000EE620000}"/>
    <cellStyle name="Percentuale 5 2 3" xfId="8584" xr:uid="{00000000-0005-0000-0000-0000EF620000}"/>
    <cellStyle name="Percentuale 5 2 4" xfId="8585" xr:uid="{00000000-0005-0000-0000-0000F0620000}"/>
    <cellStyle name="Percentuale 5 2 5" xfId="8586" xr:uid="{00000000-0005-0000-0000-0000F1620000}"/>
    <cellStyle name="Percentuale 5 2 6" xfId="8582" xr:uid="{00000000-0005-0000-0000-0000F2620000}"/>
    <cellStyle name="Percentuale 5 3" xfId="8587" xr:uid="{00000000-0005-0000-0000-0000F3620000}"/>
    <cellStyle name="Percentuale 5 3 2" xfId="8588" xr:uid="{00000000-0005-0000-0000-0000F4620000}"/>
    <cellStyle name="Percentuale 5 3 2 2" xfId="8589" xr:uid="{00000000-0005-0000-0000-0000F5620000}"/>
    <cellStyle name="Percentuale 5 3 2 2 2" xfId="8590" xr:uid="{00000000-0005-0000-0000-0000F6620000}"/>
    <cellStyle name="Percentuale 5 3 2 3" xfId="8591" xr:uid="{00000000-0005-0000-0000-0000F7620000}"/>
    <cellStyle name="Percentuale 5 3 2 4" xfId="8592" xr:uid="{00000000-0005-0000-0000-0000F8620000}"/>
    <cellStyle name="Percentuale 5 3 3" xfId="8593" xr:uid="{00000000-0005-0000-0000-0000F9620000}"/>
    <cellStyle name="Percentuale 5 3 3 2" xfId="8594" xr:uid="{00000000-0005-0000-0000-0000FA620000}"/>
    <cellStyle name="Percentuale 5 3 3 3" xfId="8595" xr:uid="{00000000-0005-0000-0000-0000FB620000}"/>
    <cellStyle name="Percentuale 5 3 3 4" xfId="8596" xr:uid="{00000000-0005-0000-0000-0000FC620000}"/>
    <cellStyle name="Percentuale 5 3 4" xfId="8597" xr:uid="{00000000-0005-0000-0000-0000FD620000}"/>
    <cellStyle name="Percentuale 5 3 5" xfId="8598" xr:uid="{00000000-0005-0000-0000-0000FE620000}"/>
    <cellStyle name="Percentuale 5 3 6" xfId="8599" xr:uid="{00000000-0005-0000-0000-0000FF620000}"/>
    <cellStyle name="Percentuale 5 3 7" xfId="8600" xr:uid="{00000000-0005-0000-0000-000000630000}"/>
    <cellStyle name="Percentuale 5 4" xfId="8601" xr:uid="{00000000-0005-0000-0000-000001630000}"/>
    <cellStyle name="Percentuale 5 4 2" xfId="8602" xr:uid="{00000000-0005-0000-0000-000002630000}"/>
    <cellStyle name="Percentuale 5 4 2 2" xfId="8603" xr:uid="{00000000-0005-0000-0000-000003630000}"/>
    <cellStyle name="Percentuale 5 4 2 3" xfId="8604" xr:uid="{00000000-0005-0000-0000-000004630000}"/>
    <cellStyle name="Percentuale 5 4 3" xfId="8605" xr:uid="{00000000-0005-0000-0000-000005630000}"/>
    <cellStyle name="Percentuale 5 4 4" xfId="8606" xr:uid="{00000000-0005-0000-0000-000006630000}"/>
    <cellStyle name="Percentuale 5 4 5" xfId="8607" xr:uid="{00000000-0005-0000-0000-000007630000}"/>
    <cellStyle name="Percentuale 5 4 6" xfId="8608" xr:uid="{00000000-0005-0000-0000-000008630000}"/>
    <cellStyle name="Percentuale 5 5" xfId="8609" xr:uid="{00000000-0005-0000-0000-000009630000}"/>
    <cellStyle name="Percentuale 5 5 2" xfId="8610" xr:uid="{00000000-0005-0000-0000-00000A630000}"/>
    <cellStyle name="Percentuale 5 5 3" xfId="8611" xr:uid="{00000000-0005-0000-0000-00000B630000}"/>
    <cellStyle name="Percentuale 5 5 4" xfId="8612" xr:uid="{00000000-0005-0000-0000-00000C630000}"/>
    <cellStyle name="Percentuale 5 6" xfId="8613" xr:uid="{00000000-0005-0000-0000-00000D630000}"/>
    <cellStyle name="Percentuale 5 6 2" xfId="12578" xr:uid="{00000000-0005-0000-0000-00000E630000}"/>
    <cellStyle name="Percentuale 5 7" xfId="8614" xr:uid="{00000000-0005-0000-0000-00000F630000}"/>
    <cellStyle name="Percentuale 5 8" xfId="8581" xr:uid="{00000000-0005-0000-0000-000010630000}"/>
    <cellStyle name="Percentuale 50" xfId="666" xr:uid="{00000000-0005-0000-0000-000011630000}"/>
    <cellStyle name="Percentuale 50 2" xfId="667" xr:uid="{00000000-0005-0000-0000-000012630000}"/>
    <cellStyle name="Percentuale 50 2 2" xfId="8617" xr:uid="{00000000-0005-0000-0000-000013630000}"/>
    <cellStyle name="Percentuale 50 2 3" xfId="8618" xr:uid="{00000000-0005-0000-0000-000014630000}"/>
    <cellStyle name="Percentuale 50 2 4" xfId="8619" xr:uid="{00000000-0005-0000-0000-000015630000}"/>
    <cellStyle name="Percentuale 50 2 5" xfId="8620" xr:uid="{00000000-0005-0000-0000-000016630000}"/>
    <cellStyle name="Percentuale 50 2 6" xfId="8616" xr:uid="{00000000-0005-0000-0000-000017630000}"/>
    <cellStyle name="Percentuale 50 3" xfId="8621" xr:uid="{00000000-0005-0000-0000-000018630000}"/>
    <cellStyle name="Percentuale 50 3 2" xfId="8622" xr:uid="{00000000-0005-0000-0000-000019630000}"/>
    <cellStyle name="Percentuale 50 3 2 2" xfId="8623" xr:uid="{00000000-0005-0000-0000-00001A630000}"/>
    <cellStyle name="Percentuale 50 3 2 2 2" xfId="8624" xr:uid="{00000000-0005-0000-0000-00001B630000}"/>
    <cellStyle name="Percentuale 50 3 2 3" xfId="8625" xr:uid="{00000000-0005-0000-0000-00001C630000}"/>
    <cellStyle name="Percentuale 50 3 2 4" xfId="8626" xr:uid="{00000000-0005-0000-0000-00001D630000}"/>
    <cellStyle name="Percentuale 50 3 3" xfId="8627" xr:uid="{00000000-0005-0000-0000-00001E630000}"/>
    <cellStyle name="Percentuale 50 3 3 2" xfId="8628" xr:uid="{00000000-0005-0000-0000-00001F630000}"/>
    <cellStyle name="Percentuale 50 3 3 3" xfId="8629" xr:uid="{00000000-0005-0000-0000-000020630000}"/>
    <cellStyle name="Percentuale 50 3 3 4" xfId="8630" xr:uid="{00000000-0005-0000-0000-000021630000}"/>
    <cellStyle name="Percentuale 50 3 4" xfId="8631" xr:uid="{00000000-0005-0000-0000-000022630000}"/>
    <cellStyle name="Percentuale 50 3 5" xfId="8632" xr:uid="{00000000-0005-0000-0000-000023630000}"/>
    <cellStyle name="Percentuale 50 3 6" xfId="8633" xr:uid="{00000000-0005-0000-0000-000024630000}"/>
    <cellStyle name="Percentuale 50 3 7" xfId="8634" xr:uid="{00000000-0005-0000-0000-000025630000}"/>
    <cellStyle name="Percentuale 50 4" xfId="8635" xr:uid="{00000000-0005-0000-0000-000026630000}"/>
    <cellStyle name="Percentuale 50 4 2" xfId="8636" xr:uid="{00000000-0005-0000-0000-000027630000}"/>
    <cellStyle name="Percentuale 50 4 2 2" xfId="8637" xr:uid="{00000000-0005-0000-0000-000028630000}"/>
    <cellStyle name="Percentuale 50 4 2 3" xfId="8638" xr:uid="{00000000-0005-0000-0000-000029630000}"/>
    <cellStyle name="Percentuale 50 4 3" xfId="8639" xr:uid="{00000000-0005-0000-0000-00002A630000}"/>
    <cellStyle name="Percentuale 50 4 4" xfId="8640" xr:uid="{00000000-0005-0000-0000-00002B630000}"/>
    <cellStyle name="Percentuale 50 4 5" xfId="8641" xr:uid="{00000000-0005-0000-0000-00002C630000}"/>
    <cellStyle name="Percentuale 50 4 6" xfId="8642" xr:uid="{00000000-0005-0000-0000-00002D630000}"/>
    <cellStyle name="Percentuale 50 5" xfId="8643" xr:uid="{00000000-0005-0000-0000-00002E630000}"/>
    <cellStyle name="Percentuale 50 5 2" xfId="8644" xr:uid="{00000000-0005-0000-0000-00002F630000}"/>
    <cellStyle name="Percentuale 50 5 3" xfId="8645" xr:uid="{00000000-0005-0000-0000-000030630000}"/>
    <cellStyle name="Percentuale 50 5 4" xfId="8646" xr:uid="{00000000-0005-0000-0000-000031630000}"/>
    <cellStyle name="Percentuale 50 6" xfId="8647" xr:uid="{00000000-0005-0000-0000-000032630000}"/>
    <cellStyle name="Percentuale 50 6 2" xfId="12579" xr:uid="{00000000-0005-0000-0000-000033630000}"/>
    <cellStyle name="Percentuale 50 7" xfId="8648" xr:uid="{00000000-0005-0000-0000-000034630000}"/>
    <cellStyle name="Percentuale 50 8" xfId="8615" xr:uid="{00000000-0005-0000-0000-000035630000}"/>
    <cellStyle name="Percentuale 51" xfId="668" xr:uid="{00000000-0005-0000-0000-000036630000}"/>
    <cellStyle name="Percentuale 51 2" xfId="669" xr:uid="{00000000-0005-0000-0000-000037630000}"/>
    <cellStyle name="Percentuale 51 2 2" xfId="8651" xr:uid="{00000000-0005-0000-0000-000038630000}"/>
    <cellStyle name="Percentuale 51 2 3" xfId="8652" xr:uid="{00000000-0005-0000-0000-000039630000}"/>
    <cellStyle name="Percentuale 51 2 4" xfId="8653" xr:uid="{00000000-0005-0000-0000-00003A630000}"/>
    <cellStyle name="Percentuale 51 2 5" xfId="8654" xr:uid="{00000000-0005-0000-0000-00003B630000}"/>
    <cellStyle name="Percentuale 51 2 6" xfId="8650" xr:uid="{00000000-0005-0000-0000-00003C630000}"/>
    <cellStyle name="Percentuale 51 3" xfId="8655" xr:uid="{00000000-0005-0000-0000-00003D630000}"/>
    <cellStyle name="Percentuale 51 3 2" xfId="8656" xr:uid="{00000000-0005-0000-0000-00003E630000}"/>
    <cellStyle name="Percentuale 51 3 2 2" xfId="8657" xr:uid="{00000000-0005-0000-0000-00003F630000}"/>
    <cellStyle name="Percentuale 51 3 2 2 2" xfId="8658" xr:uid="{00000000-0005-0000-0000-000040630000}"/>
    <cellStyle name="Percentuale 51 3 2 3" xfId="8659" xr:uid="{00000000-0005-0000-0000-000041630000}"/>
    <cellStyle name="Percentuale 51 3 2 4" xfId="8660" xr:uid="{00000000-0005-0000-0000-000042630000}"/>
    <cellStyle name="Percentuale 51 3 3" xfId="8661" xr:uid="{00000000-0005-0000-0000-000043630000}"/>
    <cellStyle name="Percentuale 51 3 3 2" xfId="8662" xr:uid="{00000000-0005-0000-0000-000044630000}"/>
    <cellStyle name="Percentuale 51 3 3 3" xfId="8663" xr:uid="{00000000-0005-0000-0000-000045630000}"/>
    <cellStyle name="Percentuale 51 3 3 4" xfId="8664" xr:uid="{00000000-0005-0000-0000-000046630000}"/>
    <cellStyle name="Percentuale 51 3 4" xfId="8665" xr:uid="{00000000-0005-0000-0000-000047630000}"/>
    <cellStyle name="Percentuale 51 3 5" xfId="8666" xr:uid="{00000000-0005-0000-0000-000048630000}"/>
    <cellStyle name="Percentuale 51 3 6" xfId="8667" xr:uid="{00000000-0005-0000-0000-000049630000}"/>
    <cellStyle name="Percentuale 51 3 7" xfId="8668" xr:uid="{00000000-0005-0000-0000-00004A630000}"/>
    <cellStyle name="Percentuale 51 4" xfId="8669" xr:uid="{00000000-0005-0000-0000-00004B630000}"/>
    <cellStyle name="Percentuale 51 4 2" xfId="8670" xr:uid="{00000000-0005-0000-0000-00004C630000}"/>
    <cellStyle name="Percentuale 51 4 2 2" xfId="8671" xr:uid="{00000000-0005-0000-0000-00004D630000}"/>
    <cellStyle name="Percentuale 51 4 2 3" xfId="8672" xr:uid="{00000000-0005-0000-0000-00004E630000}"/>
    <cellStyle name="Percentuale 51 4 3" xfId="8673" xr:uid="{00000000-0005-0000-0000-00004F630000}"/>
    <cellStyle name="Percentuale 51 4 4" xfId="8674" xr:uid="{00000000-0005-0000-0000-000050630000}"/>
    <cellStyle name="Percentuale 51 4 5" xfId="8675" xr:uid="{00000000-0005-0000-0000-000051630000}"/>
    <cellStyle name="Percentuale 51 4 6" xfId="8676" xr:uid="{00000000-0005-0000-0000-000052630000}"/>
    <cellStyle name="Percentuale 51 5" xfId="8677" xr:uid="{00000000-0005-0000-0000-000053630000}"/>
    <cellStyle name="Percentuale 51 5 2" xfId="8678" xr:uid="{00000000-0005-0000-0000-000054630000}"/>
    <cellStyle name="Percentuale 51 5 3" xfId="8679" xr:uid="{00000000-0005-0000-0000-000055630000}"/>
    <cellStyle name="Percentuale 51 5 4" xfId="8680" xr:uid="{00000000-0005-0000-0000-000056630000}"/>
    <cellStyle name="Percentuale 51 6" xfId="8681" xr:uid="{00000000-0005-0000-0000-000057630000}"/>
    <cellStyle name="Percentuale 51 6 2" xfId="12580" xr:uid="{00000000-0005-0000-0000-000058630000}"/>
    <cellStyle name="Percentuale 51 7" xfId="8682" xr:uid="{00000000-0005-0000-0000-000059630000}"/>
    <cellStyle name="Percentuale 51 8" xfId="8649" xr:uid="{00000000-0005-0000-0000-00005A630000}"/>
    <cellStyle name="Percentuale 52" xfId="670" xr:uid="{00000000-0005-0000-0000-00005B630000}"/>
    <cellStyle name="Percentuale 52 2" xfId="671" xr:uid="{00000000-0005-0000-0000-00005C630000}"/>
    <cellStyle name="Percentuale 52 2 2" xfId="8685" xr:uid="{00000000-0005-0000-0000-00005D630000}"/>
    <cellStyle name="Percentuale 52 2 3" xfId="8686" xr:uid="{00000000-0005-0000-0000-00005E630000}"/>
    <cellStyle name="Percentuale 52 2 4" xfId="8687" xr:uid="{00000000-0005-0000-0000-00005F630000}"/>
    <cellStyle name="Percentuale 52 2 5" xfId="8688" xr:uid="{00000000-0005-0000-0000-000060630000}"/>
    <cellStyle name="Percentuale 52 2 6" xfId="8684" xr:uid="{00000000-0005-0000-0000-000061630000}"/>
    <cellStyle name="Percentuale 52 3" xfId="8689" xr:uid="{00000000-0005-0000-0000-000062630000}"/>
    <cellStyle name="Percentuale 52 3 2" xfId="8690" xr:uid="{00000000-0005-0000-0000-000063630000}"/>
    <cellStyle name="Percentuale 52 3 2 2" xfId="8691" xr:uid="{00000000-0005-0000-0000-000064630000}"/>
    <cellStyle name="Percentuale 52 3 2 2 2" xfId="8692" xr:uid="{00000000-0005-0000-0000-000065630000}"/>
    <cellStyle name="Percentuale 52 3 2 3" xfId="8693" xr:uid="{00000000-0005-0000-0000-000066630000}"/>
    <cellStyle name="Percentuale 52 3 2 4" xfId="8694" xr:uid="{00000000-0005-0000-0000-000067630000}"/>
    <cellStyle name="Percentuale 52 3 3" xfId="8695" xr:uid="{00000000-0005-0000-0000-000068630000}"/>
    <cellStyle name="Percentuale 52 3 3 2" xfId="8696" xr:uid="{00000000-0005-0000-0000-000069630000}"/>
    <cellStyle name="Percentuale 52 3 3 3" xfId="8697" xr:uid="{00000000-0005-0000-0000-00006A630000}"/>
    <cellStyle name="Percentuale 52 3 3 4" xfId="8698" xr:uid="{00000000-0005-0000-0000-00006B630000}"/>
    <cellStyle name="Percentuale 52 3 4" xfId="8699" xr:uid="{00000000-0005-0000-0000-00006C630000}"/>
    <cellStyle name="Percentuale 52 3 5" xfId="8700" xr:uid="{00000000-0005-0000-0000-00006D630000}"/>
    <cellStyle name="Percentuale 52 3 6" xfId="8701" xr:uid="{00000000-0005-0000-0000-00006E630000}"/>
    <cellStyle name="Percentuale 52 3 7" xfId="8702" xr:uid="{00000000-0005-0000-0000-00006F630000}"/>
    <cellStyle name="Percentuale 52 4" xfId="8703" xr:uid="{00000000-0005-0000-0000-000070630000}"/>
    <cellStyle name="Percentuale 52 4 2" xfId="8704" xr:uid="{00000000-0005-0000-0000-000071630000}"/>
    <cellStyle name="Percentuale 52 4 2 2" xfId="8705" xr:uid="{00000000-0005-0000-0000-000072630000}"/>
    <cellStyle name="Percentuale 52 4 2 3" xfId="8706" xr:uid="{00000000-0005-0000-0000-000073630000}"/>
    <cellStyle name="Percentuale 52 4 3" xfId="8707" xr:uid="{00000000-0005-0000-0000-000074630000}"/>
    <cellStyle name="Percentuale 52 4 4" xfId="8708" xr:uid="{00000000-0005-0000-0000-000075630000}"/>
    <cellStyle name="Percentuale 52 4 5" xfId="8709" xr:uid="{00000000-0005-0000-0000-000076630000}"/>
    <cellStyle name="Percentuale 52 4 6" xfId="8710" xr:uid="{00000000-0005-0000-0000-000077630000}"/>
    <cellStyle name="Percentuale 52 5" xfId="8711" xr:uid="{00000000-0005-0000-0000-000078630000}"/>
    <cellStyle name="Percentuale 52 5 2" xfId="8712" xr:uid="{00000000-0005-0000-0000-000079630000}"/>
    <cellStyle name="Percentuale 52 5 3" xfId="8713" xr:uid="{00000000-0005-0000-0000-00007A630000}"/>
    <cellStyle name="Percentuale 52 5 4" xfId="8714" xr:uid="{00000000-0005-0000-0000-00007B630000}"/>
    <cellStyle name="Percentuale 52 6" xfId="8715" xr:uid="{00000000-0005-0000-0000-00007C630000}"/>
    <cellStyle name="Percentuale 52 6 2" xfId="12581" xr:uid="{00000000-0005-0000-0000-00007D630000}"/>
    <cellStyle name="Percentuale 52 7" xfId="8716" xr:uid="{00000000-0005-0000-0000-00007E630000}"/>
    <cellStyle name="Percentuale 52 8" xfId="8683" xr:uid="{00000000-0005-0000-0000-00007F630000}"/>
    <cellStyle name="Percentuale 53" xfId="672" xr:uid="{00000000-0005-0000-0000-000080630000}"/>
    <cellStyle name="Percentuale 53 2" xfId="673" xr:uid="{00000000-0005-0000-0000-000081630000}"/>
    <cellStyle name="Percentuale 53 2 2" xfId="8719" xr:uid="{00000000-0005-0000-0000-000082630000}"/>
    <cellStyle name="Percentuale 53 2 3" xfId="8720" xr:uid="{00000000-0005-0000-0000-000083630000}"/>
    <cellStyle name="Percentuale 53 2 4" xfId="8721" xr:uid="{00000000-0005-0000-0000-000084630000}"/>
    <cellStyle name="Percentuale 53 2 5" xfId="8722" xr:uid="{00000000-0005-0000-0000-000085630000}"/>
    <cellStyle name="Percentuale 53 2 6" xfId="8718" xr:uid="{00000000-0005-0000-0000-000086630000}"/>
    <cellStyle name="Percentuale 53 3" xfId="8723" xr:uid="{00000000-0005-0000-0000-000087630000}"/>
    <cellStyle name="Percentuale 53 3 2" xfId="8724" xr:uid="{00000000-0005-0000-0000-000088630000}"/>
    <cellStyle name="Percentuale 53 3 2 2" xfId="8725" xr:uid="{00000000-0005-0000-0000-000089630000}"/>
    <cellStyle name="Percentuale 53 3 2 2 2" xfId="8726" xr:uid="{00000000-0005-0000-0000-00008A630000}"/>
    <cellStyle name="Percentuale 53 3 2 3" xfId="8727" xr:uid="{00000000-0005-0000-0000-00008B630000}"/>
    <cellStyle name="Percentuale 53 3 2 4" xfId="8728" xr:uid="{00000000-0005-0000-0000-00008C630000}"/>
    <cellStyle name="Percentuale 53 3 3" xfId="8729" xr:uid="{00000000-0005-0000-0000-00008D630000}"/>
    <cellStyle name="Percentuale 53 3 3 2" xfId="8730" xr:uid="{00000000-0005-0000-0000-00008E630000}"/>
    <cellStyle name="Percentuale 53 3 3 3" xfId="8731" xr:uid="{00000000-0005-0000-0000-00008F630000}"/>
    <cellStyle name="Percentuale 53 3 3 4" xfId="8732" xr:uid="{00000000-0005-0000-0000-000090630000}"/>
    <cellStyle name="Percentuale 53 3 4" xfId="8733" xr:uid="{00000000-0005-0000-0000-000091630000}"/>
    <cellStyle name="Percentuale 53 3 5" xfId="8734" xr:uid="{00000000-0005-0000-0000-000092630000}"/>
    <cellStyle name="Percentuale 53 3 6" xfId="8735" xr:uid="{00000000-0005-0000-0000-000093630000}"/>
    <cellStyle name="Percentuale 53 3 7" xfId="8736" xr:uid="{00000000-0005-0000-0000-000094630000}"/>
    <cellStyle name="Percentuale 53 4" xfId="8737" xr:uid="{00000000-0005-0000-0000-000095630000}"/>
    <cellStyle name="Percentuale 53 4 2" xfId="8738" xr:uid="{00000000-0005-0000-0000-000096630000}"/>
    <cellStyle name="Percentuale 53 4 2 2" xfId="8739" xr:uid="{00000000-0005-0000-0000-000097630000}"/>
    <cellStyle name="Percentuale 53 4 2 3" xfId="8740" xr:uid="{00000000-0005-0000-0000-000098630000}"/>
    <cellStyle name="Percentuale 53 4 3" xfId="8741" xr:uid="{00000000-0005-0000-0000-000099630000}"/>
    <cellStyle name="Percentuale 53 4 4" xfId="8742" xr:uid="{00000000-0005-0000-0000-00009A630000}"/>
    <cellStyle name="Percentuale 53 4 5" xfId="8743" xr:uid="{00000000-0005-0000-0000-00009B630000}"/>
    <cellStyle name="Percentuale 53 4 6" xfId="8744" xr:uid="{00000000-0005-0000-0000-00009C630000}"/>
    <cellStyle name="Percentuale 53 5" xfId="8745" xr:uid="{00000000-0005-0000-0000-00009D630000}"/>
    <cellStyle name="Percentuale 53 5 2" xfId="8746" xr:uid="{00000000-0005-0000-0000-00009E630000}"/>
    <cellStyle name="Percentuale 53 5 3" xfId="8747" xr:uid="{00000000-0005-0000-0000-00009F630000}"/>
    <cellStyle name="Percentuale 53 5 4" xfId="8748" xr:uid="{00000000-0005-0000-0000-0000A0630000}"/>
    <cellStyle name="Percentuale 53 6" xfId="8749" xr:uid="{00000000-0005-0000-0000-0000A1630000}"/>
    <cellStyle name="Percentuale 53 6 2" xfId="12582" xr:uid="{00000000-0005-0000-0000-0000A2630000}"/>
    <cellStyle name="Percentuale 53 7" xfId="8750" xr:uid="{00000000-0005-0000-0000-0000A3630000}"/>
    <cellStyle name="Percentuale 53 8" xfId="8717" xr:uid="{00000000-0005-0000-0000-0000A4630000}"/>
    <cellStyle name="Percentuale 54" xfId="674" xr:uid="{00000000-0005-0000-0000-0000A5630000}"/>
    <cellStyle name="Percentuale 54 2" xfId="675" xr:uid="{00000000-0005-0000-0000-0000A6630000}"/>
    <cellStyle name="Percentuale 54 2 2" xfId="8753" xr:uid="{00000000-0005-0000-0000-0000A7630000}"/>
    <cellStyle name="Percentuale 54 2 3" xfId="8754" xr:uid="{00000000-0005-0000-0000-0000A8630000}"/>
    <cellStyle name="Percentuale 54 2 4" xfId="8755" xr:uid="{00000000-0005-0000-0000-0000A9630000}"/>
    <cellStyle name="Percentuale 54 2 5" xfId="8756" xr:uid="{00000000-0005-0000-0000-0000AA630000}"/>
    <cellStyle name="Percentuale 54 2 6" xfId="8752" xr:uid="{00000000-0005-0000-0000-0000AB630000}"/>
    <cellStyle name="Percentuale 54 3" xfId="8757" xr:uid="{00000000-0005-0000-0000-0000AC630000}"/>
    <cellStyle name="Percentuale 54 3 2" xfId="8758" xr:uid="{00000000-0005-0000-0000-0000AD630000}"/>
    <cellStyle name="Percentuale 54 3 2 2" xfId="8759" xr:uid="{00000000-0005-0000-0000-0000AE630000}"/>
    <cellStyle name="Percentuale 54 3 2 2 2" xfId="8760" xr:uid="{00000000-0005-0000-0000-0000AF630000}"/>
    <cellStyle name="Percentuale 54 3 2 3" xfId="8761" xr:uid="{00000000-0005-0000-0000-0000B0630000}"/>
    <cellStyle name="Percentuale 54 3 2 4" xfId="8762" xr:uid="{00000000-0005-0000-0000-0000B1630000}"/>
    <cellStyle name="Percentuale 54 3 3" xfId="8763" xr:uid="{00000000-0005-0000-0000-0000B2630000}"/>
    <cellStyle name="Percentuale 54 3 3 2" xfId="8764" xr:uid="{00000000-0005-0000-0000-0000B3630000}"/>
    <cellStyle name="Percentuale 54 3 3 3" xfId="8765" xr:uid="{00000000-0005-0000-0000-0000B4630000}"/>
    <cellStyle name="Percentuale 54 3 3 4" xfId="8766" xr:uid="{00000000-0005-0000-0000-0000B5630000}"/>
    <cellStyle name="Percentuale 54 3 4" xfId="8767" xr:uid="{00000000-0005-0000-0000-0000B6630000}"/>
    <cellStyle name="Percentuale 54 3 5" xfId="8768" xr:uid="{00000000-0005-0000-0000-0000B7630000}"/>
    <cellStyle name="Percentuale 54 3 6" xfId="8769" xr:uid="{00000000-0005-0000-0000-0000B8630000}"/>
    <cellStyle name="Percentuale 54 3 7" xfId="8770" xr:uid="{00000000-0005-0000-0000-0000B9630000}"/>
    <cellStyle name="Percentuale 54 4" xfId="8771" xr:uid="{00000000-0005-0000-0000-0000BA630000}"/>
    <cellStyle name="Percentuale 54 4 2" xfId="8772" xr:uid="{00000000-0005-0000-0000-0000BB630000}"/>
    <cellStyle name="Percentuale 54 4 2 2" xfId="8773" xr:uid="{00000000-0005-0000-0000-0000BC630000}"/>
    <cellStyle name="Percentuale 54 4 2 3" xfId="8774" xr:uid="{00000000-0005-0000-0000-0000BD630000}"/>
    <cellStyle name="Percentuale 54 4 3" xfId="8775" xr:uid="{00000000-0005-0000-0000-0000BE630000}"/>
    <cellStyle name="Percentuale 54 4 4" xfId="8776" xr:uid="{00000000-0005-0000-0000-0000BF630000}"/>
    <cellStyle name="Percentuale 54 4 5" xfId="8777" xr:uid="{00000000-0005-0000-0000-0000C0630000}"/>
    <cellStyle name="Percentuale 54 4 6" xfId="8778" xr:uid="{00000000-0005-0000-0000-0000C1630000}"/>
    <cellStyle name="Percentuale 54 5" xfId="8779" xr:uid="{00000000-0005-0000-0000-0000C2630000}"/>
    <cellStyle name="Percentuale 54 5 2" xfId="8780" xr:uid="{00000000-0005-0000-0000-0000C3630000}"/>
    <cellStyle name="Percentuale 54 5 3" xfId="8781" xr:uid="{00000000-0005-0000-0000-0000C4630000}"/>
    <cellStyle name="Percentuale 54 5 4" xfId="8782" xr:uid="{00000000-0005-0000-0000-0000C5630000}"/>
    <cellStyle name="Percentuale 54 6" xfId="8783" xr:uid="{00000000-0005-0000-0000-0000C6630000}"/>
    <cellStyle name="Percentuale 54 6 2" xfId="12583" xr:uid="{00000000-0005-0000-0000-0000C7630000}"/>
    <cellStyle name="Percentuale 54 7" xfId="8784" xr:uid="{00000000-0005-0000-0000-0000C8630000}"/>
    <cellStyle name="Percentuale 54 8" xfId="8751" xr:uid="{00000000-0005-0000-0000-0000C9630000}"/>
    <cellStyle name="Percentuale 55" xfId="676" xr:uid="{00000000-0005-0000-0000-0000CA630000}"/>
    <cellStyle name="Percentuale 55 2" xfId="677" xr:uid="{00000000-0005-0000-0000-0000CB630000}"/>
    <cellStyle name="Percentuale 55 2 2" xfId="8787" xr:uid="{00000000-0005-0000-0000-0000CC630000}"/>
    <cellStyle name="Percentuale 55 2 3" xfId="8788" xr:uid="{00000000-0005-0000-0000-0000CD630000}"/>
    <cellStyle name="Percentuale 55 2 4" xfId="8789" xr:uid="{00000000-0005-0000-0000-0000CE630000}"/>
    <cellStyle name="Percentuale 55 2 5" xfId="8790" xr:uid="{00000000-0005-0000-0000-0000CF630000}"/>
    <cellStyle name="Percentuale 55 2 6" xfId="8786" xr:uid="{00000000-0005-0000-0000-0000D0630000}"/>
    <cellStyle name="Percentuale 55 3" xfId="8791" xr:uid="{00000000-0005-0000-0000-0000D1630000}"/>
    <cellStyle name="Percentuale 55 3 2" xfId="8792" xr:uid="{00000000-0005-0000-0000-0000D2630000}"/>
    <cellStyle name="Percentuale 55 3 2 2" xfId="8793" xr:uid="{00000000-0005-0000-0000-0000D3630000}"/>
    <cellStyle name="Percentuale 55 3 2 2 2" xfId="8794" xr:uid="{00000000-0005-0000-0000-0000D4630000}"/>
    <cellStyle name="Percentuale 55 3 2 3" xfId="8795" xr:uid="{00000000-0005-0000-0000-0000D5630000}"/>
    <cellStyle name="Percentuale 55 3 2 4" xfId="8796" xr:uid="{00000000-0005-0000-0000-0000D6630000}"/>
    <cellStyle name="Percentuale 55 3 3" xfId="8797" xr:uid="{00000000-0005-0000-0000-0000D7630000}"/>
    <cellStyle name="Percentuale 55 3 3 2" xfId="8798" xr:uid="{00000000-0005-0000-0000-0000D8630000}"/>
    <cellStyle name="Percentuale 55 3 3 3" xfId="8799" xr:uid="{00000000-0005-0000-0000-0000D9630000}"/>
    <cellStyle name="Percentuale 55 3 3 4" xfId="8800" xr:uid="{00000000-0005-0000-0000-0000DA630000}"/>
    <cellStyle name="Percentuale 55 3 4" xfId="8801" xr:uid="{00000000-0005-0000-0000-0000DB630000}"/>
    <cellStyle name="Percentuale 55 3 5" xfId="8802" xr:uid="{00000000-0005-0000-0000-0000DC630000}"/>
    <cellStyle name="Percentuale 55 3 6" xfId="8803" xr:uid="{00000000-0005-0000-0000-0000DD630000}"/>
    <cellStyle name="Percentuale 55 3 7" xfId="8804" xr:uid="{00000000-0005-0000-0000-0000DE630000}"/>
    <cellStyle name="Percentuale 55 4" xfId="8805" xr:uid="{00000000-0005-0000-0000-0000DF630000}"/>
    <cellStyle name="Percentuale 55 4 2" xfId="8806" xr:uid="{00000000-0005-0000-0000-0000E0630000}"/>
    <cellStyle name="Percentuale 55 4 2 2" xfId="8807" xr:uid="{00000000-0005-0000-0000-0000E1630000}"/>
    <cellStyle name="Percentuale 55 4 2 3" xfId="8808" xr:uid="{00000000-0005-0000-0000-0000E2630000}"/>
    <cellStyle name="Percentuale 55 4 3" xfId="8809" xr:uid="{00000000-0005-0000-0000-0000E3630000}"/>
    <cellStyle name="Percentuale 55 4 4" xfId="8810" xr:uid="{00000000-0005-0000-0000-0000E4630000}"/>
    <cellStyle name="Percentuale 55 4 5" xfId="8811" xr:uid="{00000000-0005-0000-0000-0000E5630000}"/>
    <cellStyle name="Percentuale 55 4 6" xfId="8812" xr:uid="{00000000-0005-0000-0000-0000E6630000}"/>
    <cellStyle name="Percentuale 55 5" xfId="8813" xr:uid="{00000000-0005-0000-0000-0000E7630000}"/>
    <cellStyle name="Percentuale 55 5 2" xfId="8814" xr:uid="{00000000-0005-0000-0000-0000E8630000}"/>
    <cellStyle name="Percentuale 55 5 3" xfId="8815" xr:uid="{00000000-0005-0000-0000-0000E9630000}"/>
    <cellStyle name="Percentuale 55 5 4" xfId="8816" xr:uid="{00000000-0005-0000-0000-0000EA630000}"/>
    <cellStyle name="Percentuale 55 6" xfId="8817" xr:uid="{00000000-0005-0000-0000-0000EB630000}"/>
    <cellStyle name="Percentuale 55 6 2" xfId="12584" xr:uid="{00000000-0005-0000-0000-0000EC630000}"/>
    <cellStyle name="Percentuale 55 7" xfId="8818" xr:uid="{00000000-0005-0000-0000-0000ED630000}"/>
    <cellStyle name="Percentuale 55 8" xfId="8785" xr:uid="{00000000-0005-0000-0000-0000EE630000}"/>
    <cellStyle name="Percentuale 56" xfId="678" xr:uid="{00000000-0005-0000-0000-0000EF630000}"/>
    <cellStyle name="Percentuale 56 2" xfId="679" xr:uid="{00000000-0005-0000-0000-0000F0630000}"/>
    <cellStyle name="Percentuale 56 2 2" xfId="8821" xr:uid="{00000000-0005-0000-0000-0000F1630000}"/>
    <cellStyle name="Percentuale 56 2 3" xfId="8822" xr:uid="{00000000-0005-0000-0000-0000F2630000}"/>
    <cellStyle name="Percentuale 56 2 4" xfId="8823" xr:uid="{00000000-0005-0000-0000-0000F3630000}"/>
    <cellStyle name="Percentuale 56 2 5" xfId="8824" xr:uid="{00000000-0005-0000-0000-0000F4630000}"/>
    <cellStyle name="Percentuale 56 2 6" xfId="8820" xr:uid="{00000000-0005-0000-0000-0000F5630000}"/>
    <cellStyle name="Percentuale 56 3" xfId="8825" xr:uid="{00000000-0005-0000-0000-0000F6630000}"/>
    <cellStyle name="Percentuale 56 3 2" xfId="8826" xr:uid="{00000000-0005-0000-0000-0000F7630000}"/>
    <cellStyle name="Percentuale 56 3 2 2" xfId="8827" xr:uid="{00000000-0005-0000-0000-0000F8630000}"/>
    <cellStyle name="Percentuale 56 3 2 2 2" xfId="8828" xr:uid="{00000000-0005-0000-0000-0000F9630000}"/>
    <cellStyle name="Percentuale 56 3 2 3" xfId="8829" xr:uid="{00000000-0005-0000-0000-0000FA630000}"/>
    <cellStyle name="Percentuale 56 3 2 4" xfId="8830" xr:uid="{00000000-0005-0000-0000-0000FB630000}"/>
    <cellStyle name="Percentuale 56 3 3" xfId="8831" xr:uid="{00000000-0005-0000-0000-0000FC630000}"/>
    <cellStyle name="Percentuale 56 3 3 2" xfId="8832" xr:uid="{00000000-0005-0000-0000-0000FD630000}"/>
    <cellStyle name="Percentuale 56 3 3 3" xfId="8833" xr:uid="{00000000-0005-0000-0000-0000FE630000}"/>
    <cellStyle name="Percentuale 56 3 3 4" xfId="8834" xr:uid="{00000000-0005-0000-0000-0000FF630000}"/>
    <cellStyle name="Percentuale 56 3 4" xfId="8835" xr:uid="{00000000-0005-0000-0000-000000640000}"/>
    <cellStyle name="Percentuale 56 3 5" xfId="8836" xr:uid="{00000000-0005-0000-0000-000001640000}"/>
    <cellStyle name="Percentuale 56 3 6" xfId="8837" xr:uid="{00000000-0005-0000-0000-000002640000}"/>
    <cellStyle name="Percentuale 56 3 7" xfId="8838" xr:uid="{00000000-0005-0000-0000-000003640000}"/>
    <cellStyle name="Percentuale 56 4" xfId="8839" xr:uid="{00000000-0005-0000-0000-000004640000}"/>
    <cellStyle name="Percentuale 56 4 2" xfId="8840" xr:uid="{00000000-0005-0000-0000-000005640000}"/>
    <cellStyle name="Percentuale 56 4 2 2" xfId="8841" xr:uid="{00000000-0005-0000-0000-000006640000}"/>
    <cellStyle name="Percentuale 56 4 2 3" xfId="8842" xr:uid="{00000000-0005-0000-0000-000007640000}"/>
    <cellStyle name="Percentuale 56 4 3" xfId="8843" xr:uid="{00000000-0005-0000-0000-000008640000}"/>
    <cellStyle name="Percentuale 56 4 4" xfId="8844" xr:uid="{00000000-0005-0000-0000-000009640000}"/>
    <cellStyle name="Percentuale 56 4 5" xfId="8845" xr:uid="{00000000-0005-0000-0000-00000A640000}"/>
    <cellStyle name="Percentuale 56 4 6" xfId="8846" xr:uid="{00000000-0005-0000-0000-00000B640000}"/>
    <cellStyle name="Percentuale 56 5" xfId="8847" xr:uid="{00000000-0005-0000-0000-00000C640000}"/>
    <cellStyle name="Percentuale 56 5 2" xfId="8848" xr:uid="{00000000-0005-0000-0000-00000D640000}"/>
    <cellStyle name="Percentuale 56 5 3" xfId="8849" xr:uid="{00000000-0005-0000-0000-00000E640000}"/>
    <cellStyle name="Percentuale 56 5 4" xfId="8850" xr:uid="{00000000-0005-0000-0000-00000F640000}"/>
    <cellStyle name="Percentuale 56 6" xfId="8851" xr:uid="{00000000-0005-0000-0000-000010640000}"/>
    <cellStyle name="Percentuale 56 6 2" xfId="12585" xr:uid="{00000000-0005-0000-0000-000011640000}"/>
    <cellStyle name="Percentuale 56 7" xfId="8852" xr:uid="{00000000-0005-0000-0000-000012640000}"/>
    <cellStyle name="Percentuale 56 8" xfId="8819" xr:uid="{00000000-0005-0000-0000-000013640000}"/>
    <cellStyle name="Percentuale 57" xfId="680" xr:uid="{00000000-0005-0000-0000-000014640000}"/>
    <cellStyle name="Percentuale 57 2" xfId="681" xr:uid="{00000000-0005-0000-0000-000015640000}"/>
    <cellStyle name="Percentuale 57 2 2" xfId="8855" xr:uid="{00000000-0005-0000-0000-000016640000}"/>
    <cellStyle name="Percentuale 57 2 3" xfId="8856" xr:uid="{00000000-0005-0000-0000-000017640000}"/>
    <cellStyle name="Percentuale 57 2 4" xfId="8857" xr:uid="{00000000-0005-0000-0000-000018640000}"/>
    <cellStyle name="Percentuale 57 2 5" xfId="8858" xr:uid="{00000000-0005-0000-0000-000019640000}"/>
    <cellStyle name="Percentuale 57 2 6" xfId="8854" xr:uid="{00000000-0005-0000-0000-00001A640000}"/>
    <cellStyle name="Percentuale 57 3" xfId="8859" xr:uid="{00000000-0005-0000-0000-00001B640000}"/>
    <cellStyle name="Percentuale 57 3 2" xfId="8860" xr:uid="{00000000-0005-0000-0000-00001C640000}"/>
    <cellStyle name="Percentuale 57 3 2 2" xfId="8861" xr:uid="{00000000-0005-0000-0000-00001D640000}"/>
    <cellStyle name="Percentuale 57 3 2 2 2" xfId="8862" xr:uid="{00000000-0005-0000-0000-00001E640000}"/>
    <cellStyle name="Percentuale 57 3 2 3" xfId="8863" xr:uid="{00000000-0005-0000-0000-00001F640000}"/>
    <cellStyle name="Percentuale 57 3 2 4" xfId="8864" xr:uid="{00000000-0005-0000-0000-000020640000}"/>
    <cellStyle name="Percentuale 57 3 3" xfId="8865" xr:uid="{00000000-0005-0000-0000-000021640000}"/>
    <cellStyle name="Percentuale 57 3 3 2" xfId="8866" xr:uid="{00000000-0005-0000-0000-000022640000}"/>
    <cellStyle name="Percentuale 57 3 3 3" xfId="8867" xr:uid="{00000000-0005-0000-0000-000023640000}"/>
    <cellStyle name="Percentuale 57 3 3 4" xfId="8868" xr:uid="{00000000-0005-0000-0000-000024640000}"/>
    <cellStyle name="Percentuale 57 3 4" xfId="8869" xr:uid="{00000000-0005-0000-0000-000025640000}"/>
    <cellStyle name="Percentuale 57 3 5" xfId="8870" xr:uid="{00000000-0005-0000-0000-000026640000}"/>
    <cellStyle name="Percentuale 57 3 6" xfId="8871" xr:uid="{00000000-0005-0000-0000-000027640000}"/>
    <cellStyle name="Percentuale 57 3 7" xfId="8872" xr:uid="{00000000-0005-0000-0000-000028640000}"/>
    <cellStyle name="Percentuale 57 4" xfId="8873" xr:uid="{00000000-0005-0000-0000-000029640000}"/>
    <cellStyle name="Percentuale 57 4 2" xfId="8874" xr:uid="{00000000-0005-0000-0000-00002A640000}"/>
    <cellStyle name="Percentuale 57 4 2 2" xfId="8875" xr:uid="{00000000-0005-0000-0000-00002B640000}"/>
    <cellStyle name="Percentuale 57 4 2 3" xfId="8876" xr:uid="{00000000-0005-0000-0000-00002C640000}"/>
    <cellStyle name="Percentuale 57 4 3" xfId="8877" xr:uid="{00000000-0005-0000-0000-00002D640000}"/>
    <cellStyle name="Percentuale 57 4 4" xfId="8878" xr:uid="{00000000-0005-0000-0000-00002E640000}"/>
    <cellStyle name="Percentuale 57 4 5" xfId="8879" xr:uid="{00000000-0005-0000-0000-00002F640000}"/>
    <cellStyle name="Percentuale 57 4 6" xfId="8880" xr:uid="{00000000-0005-0000-0000-000030640000}"/>
    <cellStyle name="Percentuale 57 5" xfId="8881" xr:uid="{00000000-0005-0000-0000-000031640000}"/>
    <cellStyle name="Percentuale 57 5 2" xfId="8882" xr:uid="{00000000-0005-0000-0000-000032640000}"/>
    <cellStyle name="Percentuale 57 5 3" xfId="8883" xr:uid="{00000000-0005-0000-0000-000033640000}"/>
    <cellStyle name="Percentuale 57 5 4" xfId="8884" xr:uid="{00000000-0005-0000-0000-000034640000}"/>
    <cellStyle name="Percentuale 57 6" xfId="8885" xr:uid="{00000000-0005-0000-0000-000035640000}"/>
    <cellStyle name="Percentuale 57 6 2" xfId="12586" xr:uid="{00000000-0005-0000-0000-000036640000}"/>
    <cellStyle name="Percentuale 57 7" xfId="8886" xr:uid="{00000000-0005-0000-0000-000037640000}"/>
    <cellStyle name="Percentuale 57 8" xfId="8853" xr:uid="{00000000-0005-0000-0000-000038640000}"/>
    <cellStyle name="Percentuale 58" xfId="682" xr:uid="{00000000-0005-0000-0000-000039640000}"/>
    <cellStyle name="Percentuale 58 2" xfId="683" xr:uid="{00000000-0005-0000-0000-00003A640000}"/>
    <cellStyle name="Percentuale 58 2 2" xfId="8889" xr:uid="{00000000-0005-0000-0000-00003B640000}"/>
    <cellStyle name="Percentuale 58 2 3" xfId="8890" xr:uid="{00000000-0005-0000-0000-00003C640000}"/>
    <cellStyle name="Percentuale 58 2 4" xfId="8891" xr:uid="{00000000-0005-0000-0000-00003D640000}"/>
    <cellStyle name="Percentuale 58 2 5" xfId="8892" xr:uid="{00000000-0005-0000-0000-00003E640000}"/>
    <cellStyle name="Percentuale 58 2 6" xfId="8888" xr:uid="{00000000-0005-0000-0000-00003F640000}"/>
    <cellStyle name="Percentuale 58 3" xfId="8893" xr:uid="{00000000-0005-0000-0000-000040640000}"/>
    <cellStyle name="Percentuale 58 3 2" xfId="8894" xr:uid="{00000000-0005-0000-0000-000041640000}"/>
    <cellStyle name="Percentuale 58 3 2 2" xfId="8895" xr:uid="{00000000-0005-0000-0000-000042640000}"/>
    <cellStyle name="Percentuale 58 3 2 2 2" xfId="8896" xr:uid="{00000000-0005-0000-0000-000043640000}"/>
    <cellStyle name="Percentuale 58 3 2 3" xfId="8897" xr:uid="{00000000-0005-0000-0000-000044640000}"/>
    <cellStyle name="Percentuale 58 3 2 4" xfId="8898" xr:uid="{00000000-0005-0000-0000-000045640000}"/>
    <cellStyle name="Percentuale 58 3 3" xfId="8899" xr:uid="{00000000-0005-0000-0000-000046640000}"/>
    <cellStyle name="Percentuale 58 3 3 2" xfId="8900" xr:uid="{00000000-0005-0000-0000-000047640000}"/>
    <cellStyle name="Percentuale 58 3 3 3" xfId="8901" xr:uid="{00000000-0005-0000-0000-000048640000}"/>
    <cellStyle name="Percentuale 58 3 3 4" xfId="8902" xr:uid="{00000000-0005-0000-0000-000049640000}"/>
    <cellStyle name="Percentuale 58 3 4" xfId="8903" xr:uid="{00000000-0005-0000-0000-00004A640000}"/>
    <cellStyle name="Percentuale 58 3 5" xfId="8904" xr:uid="{00000000-0005-0000-0000-00004B640000}"/>
    <cellStyle name="Percentuale 58 3 6" xfId="8905" xr:uid="{00000000-0005-0000-0000-00004C640000}"/>
    <cellStyle name="Percentuale 58 3 7" xfId="8906" xr:uid="{00000000-0005-0000-0000-00004D640000}"/>
    <cellStyle name="Percentuale 58 4" xfId="8907" xr:uid="{00000000-0005-0000-0000-00004E640000}"/>
    <cellStyle name="Percentuale 58 4 2" xfId="8908" xr:uid="{00000000-0005-0000-0000-00004F640000}"/>
    <cellStyle name="Percentuale 58 4 2 2" xfId="8909" xr:uid="{00000000-0005-0000-0000-000050640000}"/>
    <cellStyle name="Percentuale 58 4 2 3" xfId="8910" xr:uid="{00000000-0005-0000-0000-000051640000}"/>
    <cellStyle name="Percentuale 58 4 3" xfId="8911" xr:uid="{00000000-0005-0000-0000-000052640000}"/>
    <cellStyle name="Percentuale 58 4 4" xfId="8912" xr:uid="{00000000-0005-0000-0000-000053640000}"/>
    <cellStyle name="Percentuale 58 4 5" xfId="8913" xr:uid="{00000000-0005-0000-0000-000054640000}"/>
    <cellStyle name="Percentuale 58 4 6" xfId="8914" xr:uid="{00000000-0005-0000-0000-000055640000}"/>
    <cellStyle name="Percentuale 58 5" xfId="8915" xr:uid="{00000000-0005-0000-0000-000056640000}"/>
    <cellStyle name="Percentuale 58 5 2" xfId="8916" xr:uid="{00000000-0005-0000-0000-000057640000}"/>
    <cellStyle name="Percentuale 58 5 3" xfId="8917" xr:uid="{00000000-0005-0000-0000-000058640000}"/>
    <cellStyle name="Percentuale 58 5 4" xfId="8918" xr:uid="{00000000-0005-0000-0000-000059640000}"/>
    <cellStyle name="Percentuale 58 6" xfId="8919" xr:uid="{00000000-0005-0000-0000-00005A640000}"/>
    <cellStyle name="Percentuale 58 6 2" xfId="12587" xr:uid="{00000000-0005-0000-0000-00005B640000}"/>
    <cellStyle name="Percentuale 58 7" xfId="8920" xr:uid="{00000000-0005-0000-0000-00005C640000}"/>
    <cellStyle name="Percentuale 58 8" xfId="8887" xr:uid="{00000000-0005-0000-0000-00005D640000}"/>
    <cellStyle name="Percentuale 59" xfId="684" xr:uid="{00000000-0005-0000-0000-00005E640000}"/>
    <cellStyle name="Percentuale 59 2" xfId="685" xr:uid="{00000000-0005-0000-0000-00005F640000}"/>
    <cellStyle name="Percentuale 59 2 2" xfId="8923" xr:uid="{00000000-0005-0000-0000-000060640000}"/>
    <cellStyle name="Percentuale 59 2 3" xfId="8924" xr:uid="{00000000-0005-0000-0000-000061640000}"/>
    <cellStyle name="Percentuale 59 2 4" xfId="8925" xr:uid="{00000000-0005-0000-0000-000062640000}"/>
    <cellStyle name="Percentuale 59 2 5" xfId="8926" xr:uid="{00000000-0005-0000-0000-000063640000}"/>
    <cellStyle name="Percentuale 59 2 6" xfId="8922" xr:uid="{00000000-0005-0000-0000-000064640000}"/>
    <cellStyle name="Percentuale 59 3" xfId="8927" xr:uid="{00000000-0005-0000-0000-000065640000}"/>
    <cellStyle name="Percentuale 59 3 2" xfId="8928" xr:uid="{00000000-0005-0000-0000-000066640000}"/>
    <cellStyle name="Percentuale 59 3 2 2" xfId="8929" xr:uid="{00000000-0005-0000-0000-000067640000}"/>
    <cellStyle name="Percentuale 59 3 2 2 2" xfId="8930" xr:uid="{00000000-0005-0000-0000-000068640000}"/>
    <cellStyle name="Percentuale 59 3 2 3" xfId="8931" xr:uid="{00000000-0005-0000-0000-000069640000}"/>
    <cellStyle name="Percentuale 59 3 2 4" xfId="8932" xr:uid="{00000000-0005-0000-0000-00006A640000}"/>
    <cellStyle name="Percentuale 59 3 3" xfId="8933" xr:uid="{00000000-0005-0000-0000-00006B640000}"/>
    <cellStyle name="Percentuale 59 3 3 2" xfId="8934" xr:uid="{00000000-0005-0000-0000-00006C640000}"/>
    <cellStyle name="Percentuale 59 3 3 3" xfId="8935" xr:uid="{00000000-0005-0000-0000-00006D640000}"/>
    <cellStyle name="Percentuale 59 3 3 4" xfId="8936" xr:uid="{00000000-0005-0000-0000-00006E640000}"/>
    <cellStyle name="Percentuale 59 3 4" xfId="8937" xr:uid="{00000000-0005-0000-0000-00006F640000}"/>
    <cellStyle name="Percentuale 59 3 5" xfId="8938" xr:uid="{00000000-0005-0000-0000-000070640000}"/>
    <cellStyle name="Percentuale 59 3 6" xfId="8939" xr:uid="{00000000-0005-0000-0000-000071640000}"/>
    <cellStyle name="Percentuale 59 3 7" xfId="8940" xr:uid="{00000000-0005-0000-0000-000072640000}"/>
    <cellStyle name="Percentuale 59 4" xfId="8941" xr:uid="{00000000-0005-0000-0000-000073640000}"/>
    <cellStyle name="Percentuale 59 4 2" xfId="8942" xr:uid="{00000000-0005-0000-0000-000074640000}"/>
    <cellStyle name="Percentuale 59 4 2 2" xfId="8943" xr:uid="{00000000-0005-0000-0000-000075640000}"/>
    <cellStyle name="Percentuale 59 4 2 3" xfId="8944" xr:uid="{00000000-0005-0000-0000-000076640000}"/>
    <cellStyle name="Percentuale 59 4 3" xfId="8945" xr:uid="{00000000-0005-0000-0000-000077640000}"/>
    <cellStyle name="Percentuale 59 4 4" xfId="8946" xr:uid="{00000000-0005-0000-0000-000078640000}"/>
    <cellStyle name="Percentuale 59 4 5" xfId="8947" xr:uid="{00000000-0005-0000-0000-000079640000}"/>
    <cellStyle name="Percentuale 59 4 6" xfId="8948" xr:uid="{00000000-0005-0000-0000-00007A640000}"/>
    <cellStyle name="Percentuale 59 5" xfId="8949" xr:uid="{00000000-0005-0000-0000-00007B640000}"/>
    <cellStyle name="Percentuale 59 5 2" xfId="8950" xr:uid="{00000000-0005-0000-0000-00007C640000}"/>
    <cellStyle name="Percentuale 59 5 3" xfId="8951" xr:uid="{00000000-0005-0000-0000-00007D640000}"/>
    <cellStyle name="Percentuale 59 5 4" xfId="8952" xr:uid="{00000000-0005-0000-0000-00007E640000}"/>
    <cellStyle name="Percentuale 59 6" xfId="8953" xr:uid="{00000000-0005-0000-0000-00007F640000}"/>
    <cellStyle name="Percentuale 59 6 2" xfId="12588" xr:uid="{00000000-0005-0000-0000-000080640000}"/>
    <cellStyle name="Percentuale 59 7" xfId="8954" xr:uid="{00000000-0005-0000-0000-000081640000}"/>
    <cellStyle name="Percentuale 59 8" xfId="8921" xr:uid="{00000000-0005-0000-0000-000082640000}"/>
    <cellStyle name="Percentuale 6" xfId="686" xr:uid="{00000000-0005-0000-0000-000083640000}"/>
    <cellStyle name="Percentuale 6 2" xfId="687" xr:uid="{00000000-0005-0000-0000-000084640000}"/>
    <cellStyle name="Percentuale 6 2 2" xfId="8957" xr:uid="{00000000-0005-0000-0000-000085640000}"/>
    <cellStyle name="Percentuale 6 2 3" xfId="8958" xr:uid="{00000000-0005-0000-0000-000086640000}"/>
    <cellStyle name="Percentuale 6 2 4" xfId="8959" xr:uid="{00000000-0005-0000-0000-000087640000}"/>
    <cellStyle name="Percentuale 6 2 5" xfId="8960" xr:uid="{00000000-0005-0000-0000-000088640000}"/>
    <cellStyle name="Percentuale 6 2 6" xfId="8956" xr:uid="{00000000-0005-0000-0000-000089640000}"/>
    <cellStyle name="Percentuale 6 3" xfId="8961" xr:uid="{00000000-0005-0000-0000-00008A640000}"/>
    <cellStyle name="Percentuale 6 3 2" xfId="8962" xr:uid="{00000000-0005-0000-0000-00008B640000}"/>
    <cellStyle name="Percentuale 6 3 2 2" xfId="8963" xr:uid="{00000000-0005-0000-0000-00008C640000}"/>
    <cellStyle name="Percentuale 6 3 2 2 2" xfId="8964" xr:uid="{00000000-0005-0000-0000-00008D640000}"/>
    <cellStyle name="Percentuale 6 3 2 3" xfId="8965" xr:uid="{00000000-0005-0000-0000-00008E640000}"/>
    <cellStyle name="Percentuale 6 3 2 4" xfId="8966" xr:uid="{00000000-0005-0000-0000-00008F640000}"/>
    <cellStyle name="Percentuale 6 3 3" xfId="8967" xr:uid="{00000000-0005-0000-0000-000090640000}"/>
    <cellStyle name="Percentuale 6 3 3 2" xfId="8968" xr:uid="{00000000-0005-0000-0000-000091640000}"/>
    <cellStyle name="Percentuale 6 3 3 3" xfId="8969" xr:uid="{00000000-0005-0000-0000-000092640000}"/>
    <cellStyle name="Percentuale 6 3 3 4" xfId="8970" xr:uid="{00000000-0005-0000-0000-000093640000}"/>
    <cellStyle name="Percentuale 6 3 4" xfId="8971" xr:uid="{00000000-0005-0000-0000-000094640000}"/>
    <cellStyle name="Percentuale 6 3 5" xfId="8972" xr:uid="{00000000-0005-0000-0000-000095640000}"/>
    <cellStyle name="Percentuale 6 3 6" xfId="8973" xr:uid="{00000000-0005-0000-0000-000096640000}"/>
    <cellStyle name="Percentuale 6 3 7" xfId="8974" xr:uid="{00000000-0005-0000-0000-000097640000}"/>
    <cellStyle name="Percentuale 6 4" xfId="8975" xr:uid="{00000000-0005-0000-0000-000098640000}"/>
    <cellStyle name="Percentuale 6 4 2" xfId="8976" xr:uid="{00000000-0005-0000-0000-000099640000}"/>
    <cellStyle name="Percentuale 6 4 2 2" xfId="8977" xr:uid="{00000000-0005-0000-0000-00009A640000}"/>
    <cellStyle name="Percentuale 6 4 2 3" xfId="8978" xr:uid="{00000000-0005-0000-0000-00009B640000}"/>
    <cellStyle name="Percentuale 6 4 3" xfId="8979" xr:uid="{00000000-0005-0000-0000-00009C640000}"/>
    <cellStyle name="Percentuale 6 4 4" xfId="8980" xr:uid="{00000000-0005-0000-0000-00009D640000}"/>
    <cellStyle name="Percentuale 6 4 5" xfId="8981" xr:uid="{00000000-0005-0000-0000-00009E640000}"/>
    <cellStyle name="Percentuale 6 4 6" xfId="8982" xr:uid="{00000000-0005-0000-0000-00009F640000}"/>
    <cellStyle name="Percentuale 6 5" xfId="8983" xr:uid="{00000000-0005-0000-0000-0000A0640000}"/>
    <cellStyle name="Percentuale 6 5 2" xfId="8984" xr:uid="{00000000-0005-0000-0000-0000A1640000}"/>
    <cellStyle name="Percentuale 6 5 3" xfId="8985" xr:uid="{00000000-0005-0000-0000-0000A2640000}"/>
    <cellStyle name="Percentuale 6 5 4" xfId="8986" xr:uid="{00000000-0005-0000-0000-0000A3640000}"/>
    <cellStyle name="Percentuale 6 6" xfId="8987" xr:uid="{00000000-0005-0000-0000-0000A4640000}"/>
    <cellStyle name="Percentuale 6 6 2" xfId="12589" xr:uid="{00000000-0005-0000-0000-0000A5640000}"/>
    <cellStyle name="Percentuale 6 7" xfId="8988" xr:uid="{00000000-0005-0000-0000-0000A6640000}"/>
    <cellStyle name="Percentuale 6 8" xfId="8955" xr:uid="{00000000-0005-0000-0000-0000A7640000}"/>
    <cellStyle name="Percentuale 60" xfId="688" xr:uid="{00000000-0005-0000-0000-0000A8640000}"/>
    <cellStyle name="Percentuale 60 2" xfId="689" xr:uid="{00000000-0005-0000-0000-0000A9640000}"/>
    <cellStyle name="Percentuale 60 2 2" xfId="8991" xr:uid="{00000000-0005-0000-0000-0000AA640000}"/>
    <cellStyle name="Percentuale 60 2 3" xfId="8992" xr:uid="{00000000-0005-0000-0000-0000AB640000}"/>
    <cellStyle name="Percentuale 60 2 4" xfId="8993" xr:uid="{00000000-0005-0000-0000-0000AC640000}"/>
    <cellStyle name="Percentuale 60 2 5" xfId="8994" xr:uid="{00000000-0005-0000-0000-0000AD640000}"/>
    <cellStyle name="Percentuale 60 2 6" xfId="8990" xr:uid="{00000000-0005-0000-0000-0000AE640000}"/>
    <cellStyle name="Percentuale 60 3" xfId="8995" xr:uid="{00000000-0005-0000-0000-0000AF640000}"/>
    <cellStyle name="Percentuale 60 3 2" xfId="8996" xr:uid="{00000000-0005-0000-0000-0000B0640000}"/>
    <cellStyle name="Percentuale 60 3 2 2" xfId="8997" xr:uid="{00000000-0005-0000-0000-0000B1640000}"/>
    <cellStyle name="Percentuale 60 3 2 2 2" xfId="8998" xr:uid="{00000000-0005-0000-0000-0000B2640000}"/>
    <cellStyle name="Percentuale 60 3 2 3" xfId="8999" xr:uid="{00000000-0005-0000-0000-0000B3640000}"/>
    <cellStyle name="Percentuale 60 3 2 4" xfId="9000" xr:uid="{00000000-0005-0000-0000-0000B4640000}"/>
    <cellStyle name="Percentuale 60 3 3" xfId="9001" xr:uid="{00000000-0005-0000-0000-0000B5640000}"/>
    <cellStyle name="Percentuale 60 3 3 2" xfId="9002" xr:uid="{00000000-0005-0000-0000-0000B6640000}"/>
    <cellStyle name="Percentuale 60 3 3 3" xfId="9003" xr:uid="{00000000-0005-0000-0000-0000B7640000}"/>
    <cellStyle name="Percentuale 60 3 3 4" xfId="9004" xr:uid="{00000000-0005-0000-0000-0000B8640000}"/>
    <cellStyle name="Percentuale 60 3 4" xfId="9005" xr:uid="{00000000-0005-0000-0000-0000B9640000}"/>
    <cellStyle name="Percentuale 60 3 5" xfId="9006" xr:uid="{00000000-0005-0000-0000-0000BA640000}"/>
    <cellStyle name="Percentuale 60 3 6" xfId="9007" xr:uid="{00000000-0005-0000-0000-0000BB640000}"/>
    <cellStyle name="Percentuale 60 3 7" xfId="9008" xr:uid="{00000000-0005-0000-0000-0000BC640000}"/>
    <cellStyle name="Percentuale 60 4" xfId="9009" xr:uid="{00000000-0005-0000-0000-0000BD640000}"/>
    <cellStyle name="Percentuale 60 4 2" xfId="9010" xr:uid="{00000000-0005-0000-0000-0000BE640000}"/>
    <cellStyle name="Percentuale 60 4 2 2" xfId="9011" xr:uid="{00000000-0005-0000-0000-0000BF640000}"/>
    <cellStyle name="Percentuale 60 4 2 3" xfId="9012" xr:uid="{00000000-0005-0000-0000-0000C0640000}"/>
    <cellStyle name="Percentuale 60 4 3" xfId="9013" xr:uid="{00000000-0005-0000-0000-0000C1640000}"/>
    <cellStyle name="Percentuale 60 4 4" xfId="9014" xr:uid="{00000000-0005-0000-0000-0000C2640000}"/>
    <cellStyle name="Percentuale 60 4 5" xfId="9015" xr:uid="{00000000-0005-0000-0000-0000C3640000}"/>
    <cellStyle name="Percentuale 60 4 6" xfId="9016" xr:uid="{00000000-0005-0000-0000-0000C4640000}"/>
    <cellStyle name="Percentuale 60 5" xfId="9017" xr:uid="{00000000-0005-0000-0000-0000C5640000}"/>
    <cellStyle name="Percentuale 60 5 2" xfId="9018" xr:uid="{00000000-0005-0000-0000-0000C6640000}"/>
    <cellStyle name="Percentuale 60 5 3" xfId="9019" xr:uid="{00000000-0005-0000-0000-0000C7640000}"/>
    <cellStyle name="Percentuale 60 5 4" xfId="9020" xr:uid="{00000000-0005-0000-0000-0000C8640000}"/>
    <cellStyle name="Percentuale 60 6" xfId="9021" xr:uid="{00000000-0005-0000-0000-0000C9640000}"/>
    <cellStyle name="Percentuale 60 6 2" xfId="12590" xr:uid="{00000000-0005-0000-0000-0000CA640000}"/>
    <cellStyle name="Percentuale 60 7" xfId="9022" xr:uid="{00000000-0005-0000-0000-0000CB640000}"/>
    <cellStyle name="Percentuale 60 8" xfId="8989" xr:uid="{00000000-0005-0000-0000-0000CC640000}"/>
    <cellStyle name="Percentuale 61" xfId="690" xr:uid="{00000000-0005-0000-0000-0000CD640000}"/>
    <cellStyle name="Percentuale 61 2" xfId="691" xr:uid="{00000000-0005-0000-0000-0000CE640000}"/>
    <cellStyle name="Percentuale 61 2 2" xfId="9025" xr:uid="{00000000-0005-0000-0000-0000CF640000}"/>
    <cellStyle name="Percentuale 61 2 3" xfId="9026" xr:uid="{00000000-0005-0000-0000-0000D0640000}"/>
    <cellStyle name="Percentuale 61 2 4" xfId="9027" xr:uid="{00000000-0005-0000-0000-0000D1640000}"/>
    <cellStyle name="Percentuale 61 2 5" xfId="9028" xr:uid="{00000000-0005-0000-0000-0000D2640000}"/>
    <cellStyle name="Percentuale 61 2 6" xfId="9024" xr:uid="{00000000-0005-0000-0000-0000D3640000}"/>
    <cellStyle name="Percentuale 61 3" xfId="9029" xr:uid="{00000000-0005-0000-0000-0000D4640000}"/>
    <cellStyle name="Percentuale 61 3 2" xfId="9030" xr:uid="{00000000-0005-0000-0000-0000D5640000}"/>
    <cellStyle name="Percentuale 61 3 2 2" xfId="9031" xr:uid="{00000000-0005-0000-0000-0000D6640000}"/>
    <cellStyle name="Percentuale 61 3 2 2 2" xfId="9032" xr:uid="{00000000-0005-0000-0000-0000D7640000}"/>
    <cellStyle name="Percentuale 61 3 2 3" xfId="9033" xr:uid="{00000000-0005-0000-0000-0000D8640000}"/>
    <cellStyle name="Percentuale 61 3 2 4" xfId="9034" xr:uid="{00000000-0005-0000-0000-0000D9640000}"/>
    <cellStyle name="Percentuale 61 3 3" xfId="9035" xr:uid="{00000000-0005-0000-0000-0000DA640000}"/>
    <cellStyle name="Percentuale 61 3 3 2" xfId="9036" xr:uid="{00000000-0005-0000-0000-0000DB640000}"/>
    <cellStyle name="Percentuale 61 3 3 3" xfId="9037" xr:uid="{00000000-0005-0000-0000-0000DC640000}"/>
    <cellStyle name="Percentuale 61 3 3 4" xfId="9038" xr:uid="{00000000-0005-0000-0000-0000DD640000}"/>
    <cellStyle name="Percentuale 61 3 4" xfId="9039" xr:uid="{00000000-0005-0000-0000-0000DE640000}"/>
    <cellStyle name="Percentuale 61 3 5" xfId="9040" xr:uid="{00000000-0005-0000-0000-0000DF640000}"/>
    <cellStyle name="Percentuale 61 3 6" xfId="9041" xr:uid="{00000000-0005-0000-0000-0000E0640000}"/>
    <cellStyle name="Percentuale 61 3 7" xfId="9042" xr:uid="{00000000-0005-0000-0000-0000E1640000}"/>
    <cellStyle name="Percentuale 61 4" xfId="9043" xr:uid="{00000000-0005-0000-0000-0000E2640000}"/>
    <cellStyle name="Percentuale 61 4 2" xfId="9044" xr:uid="{00000000-0005-0000-0000-0000E3640000}"/>
    <cellStyle name="Percentuale 61 4 2 2" xfId="9045" xr:uid="{00000000-0005-0000-0000-0000E4640000}"/>
    <cellStyle name="Percentuale 61 4 2 3" xfId="9046" xr:uid="{00000000-0005-0000-0000-0000E5640000}"/>
    <cellStyle name="Percentuale 61 4 3" xfId="9047" xr:uid="{00000000-0005-0000-0000-0000E6640000}"/>
    <cellStyle name="Percentuale 61 4 4" xfId="9048" xr:uid="{00000000-0005-0000-0000-0000E7640000}"/>
    <cellStyle name="Percentuale 61 4 5" xfId="9049" xr:uid="{00000000-0005-0000-0000-0000E8640000}"/>
    <cellStyle name="Percentuale 61 4 6" xfId="9050" xr:uid="{00000000-0005-0000-0000-0000E9640000}"/>
    <cellStyle name="Percentuale 61 5" xfId="9051" xr:uid="{00000000-0005-0000-0000-0000EA640000}"/>
    <cellStyle name="Percentuale 61 5 2" xfId="9052" xr:uid="{00000000-0005-0000-0000-0000EB640000}"/>
    <cellStyle name="Percentuale 61 5 3" xfId="9053" xr:uid="{00000000-0005-0000-0000-0000EC640000}"/>
    <cellStyle name="Percentuale 61 5 4" xfId="9054" xr:uid="{00000000-0005-0000-0000-0000ED640000}"/>
    <cellStyle name="Percentuale 61 6" xfId="9055" xr:uid="{00000000-0005-0000-0000-0000EE640000}"/>
    <cellStyle name="Percentuale 61 6 2" xfId="12591" xr:uid="{00000000-0005-0000-0000-0000EF640000}"/>
    <cellStyle name="Percentuale 61 7" xfId="9056" xr:uid="{00000000-0005-0000-0000-0000F0640000}"/>
    <cellStyle name="Percentuale 61 8" xfId="9023" xr:uid="{00000000-0005-0000-0000-0000F1640000}"/>
    <cellStyle name="Percentuale 62" xfId="692" xr:uid="{00000000-0005-0000-0000-0000F2640000}"/>
    <cellStyle name="Percentuale 62 2" xfId="9058" xr:uid="{00000000-0005-0000-0000-0000F3640000}"/>
    <cellStyle name="Percentuale 62 2 2" xfId="9059" xr:uid="{00000000-0005-0000-0000-0000F4640000}"/>
    <cellStyle name="Percentuale 62 3" xfId="9060" xr:uid="{00000000-0005-0000-0000-0000F5640000}"/>
    <cellStyle name="Percentuale 62 4" xfId="9061" xr:uid="{00000000-0005-0000-0000-0000F6640000}"/>
    <cellStyle name="Percentuale 62 5" xfId="9057" xr:uid="{00000000-0005-0000-0000-0000F7640000}"/>
    <cellStyle name="Percentuale 63" xfId="693" xr:uid="{00000000-0005-0000-0000-0000F8640000}"/>
    <cellStyle name="Percentuale 63 2" xfId="9063" xr:uid="{00000000-0005-0000-0000-0000F9640000}"/>
    <cellStyle name="Percentuale 63 2 2" xfId="9064" xr:uid="{00000000-0005-0000-0000-0000FA640000}"/>
    <cellStyle name="Percentuale 63 3" xfId="9065" xr:uid="{00000000-0005-0000-0000-0000FB640000}"/>
    <cellStyle name="Percentuale 63 4" xfId="9066" xr:uid="{00000000-0005-0000-0000-0000FC640000}"/>
    <cellStyle name="Percentuale 63 5" xfId="9062" xr:uid="{00000000-0005-0000-0000-0000FD640000}"/>
    <cellStyle name="Percentuale 64" xfId="694" xr:uid="{00000000-0005-0000-0000-0000FE640000}"/>
    <cellStyle name="Percentuale 64 2" xfId="9068" xr:uid="{00000000-0005-0000-0000-0000FF640000}"/>
    <cellStyle name="Percentuale 64 2 2" xfId="9069" xr:uid="{00000000-0005-0000-0000-000000650000}"/>
    <cellStyle name="Percentuale 64 3" xfId="9070" xr:uid="{00000000-0005-0000-0000-000001650000}"/>
    <cellStyle name="Percentuale 64 4" xfId="9071" xr:uid="{00000000-0005-0000-0000-000002650000}"/>
    <cellStyle name="Percentuale 64 5" xfId="9067" xr:uid="{00000000-0005-0000-0000-000003650000}"/>
    <cellStyle name="Percentuale 65" xfId="695" xr:uid="{00000000-0005-0000-0000-000004650000}"/>
    <cellStyle name="Percentuale 65 2" xfId="9073" xr:uid="{00000000-0005-0000-0000-000005650000}"/>
    <cellStyle name="Percentuale 65 2 2" xfId="9074" xr:uid="{00000000-0005-0000-0000-000006650000}"/>
    <cellStyle name="Percentuale 65 3" xfId="9075" xr:uid="{00000000-0005-0000-0000-000007650000}"/>
    <cellStyle name="Percentuale 65 4" xfId="9076" xr:uid="{00000000-0005-0000-0000-000008650000}"/>
    <cellStyle name="Percentuale 65 5" xfId="9072" xr:uid="{00000000-0005-0000-0000-000009650000}"/>
    <cellStyle name="Percentuale 66" xfId="696" xr:uid="{00000000-0005-0000-0000-00000A650000}"/>
    <cellStyle name="Percentuale 66 2" xfId="9078" xr:uid="{00000000-0005-0000-0000-00000B650000}"/>
    <cellStyle name="Percentuale 66 2 2" xfId="9079" xr:uid="{00000000-0005-0000-0000-00000C650000}"/>
    <cellStyle name="Percentuale 66 3" xfId="9080" xr:uid="{00000000-0005-0000-0000-00000D650000}"/>
    <cellStyle name="Percentuale 66 4" xfId="9081" xr:uid="{00000000-0005-0000-0000-00000E650000}"/>
    <cellStyle name="Percentuale 66 5" xfId="9077" xr:uid="{00000000-0005-0000-0000-00000F650000}"/>
    <cellStyle name="Percentuale 67" xfId="697" xr:uid="{00000000-0005-0000-0000-000010650000}"/>
    <cellStyle name="Percentuale 67 2" xfId="9083" xr:uid="{00000000-0005-0000-0000-000011650000}"/>
    <cellStyle name="Percentuale 67 2 2" xfId="9084" xr:uid="{00000000-0005-0000-0000-000012650000}"/>
    <cellStyle name="Percentuale 67 3" xfId="9085" xr:uid="{00000000-0005-0000-0000-000013650000}"/>
    <cellStyle name="Percentuale 67 4" xfId="9086" xr:uid="{00000000-0005-0000-0000-000014650000}"/>
    <cellStyle name="Percentuale 67 5" xfId="9082" xr:uid="{00000000-0005-0000-0000-000015650000}"/>
    <cellStyle name="Percentuale 68" xfId="698" xr:uid="{00000000-0005-0000-0000-000016650000}"/>
    <cellStyle name="Percentuale 68 2" xfId="699" xr:uid="{00000000-0005-0000-0000-000017650000}"/>
    <cellStyle name="Percentuale 68 2 2" xfId="9089" xr:uid="{00000000-0005-0000-0000-000018650000}"/>
    <cellStyle name="Percentuale 68 2 3" xfId="9090" xr:uid="{00000000-0005-0000-0000-000019650000}"/>
    <cellStyle name="Percentuale 68 2 4" xfId="9091" xr:uid="{00000000-0005-0000-0000-00001A650000}"/>
    <cellStyle name="Percentuale 68 2 5" xfId="9092" xr:uid="{00000000-0005-0000-0000-00001B650000}"/>
    <cellStyle name="Percentuale 68 2 6" xfId="9088" xr:uid="{00000000-0005-0000-0000-00001C650000}"/>
    <cellStyle name="Percentuale 68 3" xfId="9093" xr:uid="{00000000-0005-0000-0000-00001D650000}"/>
    <cellStyle name="Percentuale 68 3 2" xfId="9094" xr:uid="{00000000-0005-0000-0000-00001E650000}"/>
    <cellStyle name="Percentuale 68 3 2 2" xfId="9095" xr:uid="{00000000-0005-0000-0000-00001F650000}"/>
    <cellStyle name="Percentuale 68 3 2 2 2" xfId="9096" xr:uid="{00000000-0005-0000-0000-000020650000}"/>
    <cellStyle name="Percentuale 68 3 2 3" xfId="9097" xr:uid="{00000000-0005-0000-0000-000021650000}"/>
    <cellStyle name="Percentuale 68 3 2 4" xfId="9098" xr:uid="{00000000-0005-0000-0000-000022650000}"/>
    <cellStyle name="Percentuale 68 3 3" xfId="9099" xr:uid="{00000000-0005-0000-0000-000023650000}"/>
    <cellStyle name="Percentuale 68 3 3 2" xfId="9100" xr:uid="{00000000-0005-0000-0000-000024650000}"/>
    <cellStyle name="Percentuale 68 3 3 3" xfId="9101" xr:uid="{00000000-0005-0000-0000-000025650000}"/>
    <cellStyle name="Percentuale 68 3 3 4" xfId="9102" xr:uid="{00000000-0005-0000-0000-000026650000}"/>
    <cellStyle name="Percentuale 68 3 4" xfId="9103" xr:uid="{00000000-0005-0000-0000-000027650000}"/>
    <cellStyle name="Percentuale 68 3 5" xfId="9104" xr:uid="{00000000-0005-0000-0000-000028650000}"/>
    <cellStyle name="Percentuale 68 3 6" xfId="9105" xr:uid="{00000000-0005-0000-0000-000029650000}"/>
    <cellStyle name="Percentuale 68 3 7" xfId="9106" xr:uid="{00000000-0005-0000-0000-00002A650000}"/>
    <cellStyle name="Percentuale 68 4" xfId="9107" xr:uid="{00000000-0005-0000-0000-00002B650000}"/>
    <cellStyle name="Percentuale 68 4 2" xfId="9108" xr:uid="{00000000-0005-0000-0000-00002C650000}"/>
    <cellStyle name="Percentuale 68 4 2 2" xfId="9109" xr:uid="{00000000-0005-0000-0000-00002D650000}"/>
    <cellStyle name="Percentuale 68 4 2 3" xfId="9110" xr:uid="{00000000-0005-0000-0000-00002E650000}"/>
    <cellStyle name="Percentuale 68 4 3" xfId="9111" xr:uid="{00000000-0005-0000-0000-00002F650000}"/>
    <cellStyle name="Percentuale 68 4 4" xfId="9112" xr:uid="{00000000-0005-0000-0000-000030650000}"/>
    <cellStyle name="Percentuale 68 4 5" xfId="9113" xr:uid="{00000000-0005-0000-0000-000031650000}"/>
    <cellStyle name="Percentuale 68 4 6" xfId="9114" xr:uid="{00000000-0005-0000-0000-000032650000}"/>
    <cellStyle name="Percentuale 68 5" xfId="9115" xr:uid="{00000000-0005-0000-0000-000033650000}"/>
    <cellStyle name="Percentuale 68 5 2" xfId="9116" xr:uid="{00000000-0005-0000-0000-000034650000}"/>
    <cellStyle name="Percentuale 68 5 3" xfId="9117" xr:uid="{00000000-0005-0000-0000-000035650000}"/>
    <cellStyle name="Percentuale 68 5 4" xfId="9118" xr:uid="{00000000-0005-0000-0000-000036650000}"/>
    <cellStyle name="Percentuale 68 6" xfId="9119" xr:uid="{00000000-0005-0000-0000-000037650000}"/>
    <cellStyle name="Percentuale 68 6 2" xfId="12592" xr:uid="{00000000-0005-0000-0000-000038650000}"/>
    <cellStyle name="Percentuale 68 7" xfId="9120" xr:uid="{00000000-0005-0000-0000-000039650000}"/>
    <cellStyle name="Percentuale 68 8" xfId="9087" xr:uid="{00000000-0005-0000-0000-00003A650000}"/>
    <cellStyle name="Percentuale 69" xfId="700" xr:uid="{00000000-0005-0000-0000-00003B650000}"/>
    <cellStyle name="Percentuale 69 2" xfId="701" xr:uid="{00000000-0005-0000-0000-00003C650000}"/>
    <cellStyle name="Percentuale 69 2 2" xfId="9123" xr:uid="{00000000-0005-0000-0000-00003D650000}"/>
    <cellStyle name="Percentuale 69 2 3" xfId="9124" xr:uid="{00000000-0005-0000-0000-00003E650000}"/>
    <cellStyle name="Percentuale 69 2 4" xfId="9125" xr:uid="{00000000-0005-0000-0000-00003F650000}"/>
    <cellStyle name="Percentuale 69 2 5" xfId="9126" xr:uid="{00000000-0005-0000-0000-000040650000}"/>
    <cellStyle name="Percentuale 69 2 6" xfId="9122" xr:uid="{00000000-0005-0000-0000-000041650000}"/>
    <cellStyle name="Percentuale 69 3" xfId="9127" xr:uid="{00000000-0005-0000-0000-000042650000}"/>
    <cellStyle name="Percentuale 69 3 2" xfId="9128" xr:uid="{00000000-0005-0000-0000-000043650000}"/>
    <cellStyle name="Percentuale 69 3 2 2" xfId="9129" xr:uid="{00000000-0005-0000-0000-000044650000}"/>
    <cellStyle name="Percentuale 69 3 2 2 2" xfId="9130" xr:uid="{00000000-0005-0000-0000-000045650000}"/>
    <cellStyle name="Percentuale 69 3 2 3" xfId="9131" xr:uid="{00000000-0005-0000-0000-000046650000}"/>
    <cellStyle name="Percentuale 69 3 2 4" xfId="9132" xr:uid="{00000000-0005-0000-0000-000047650000}"/>
    <cellStyle name="Percentuale 69 3 3" xfId="9133" xr:uid="{00000000-0005-0000-0000-000048650000}"/>
    <cellStyle name="Percentuale 69 3 3 2" xfId="9134" xr:uid="{00000000-0005-0000-0000-000049650000}"/>
    <cellStyle name="Percentuale 69 3 3 3" xfId="9135" xr:uid="{00000000-0005-0000-0000-00004A650000}"/>
    <cellStyle name="Percentuale 69 3 3 4" xfId="9136" xr:uid="{00000000-0005-0000-0000-00004B650000}"/>
    <cellStyle name="Percentuale 69 3 4" xfId="9137" xr:uid="{00000000-0005-0000-0000-00004C650000}"/>
    <cellStyle name="Percentuale 69 3 5" xfId="9138" xr:uid="{00000000-0005-0000-0000-00004D650000}"/>
    <cellStyle name="Percentuale 69 3 6" xfId="9139" xr:uid="{00000000-0005-0000-0000-00004E650000}"/>
    <cellStyle name="Percentuale 69 3 7" xfId="9140" xr:uid="{00000000-0005-0000-0000-00004F650000}"/>
    <cellStyle name="Percentuale 69 4" xfId="9141" xr:uid="{00000000-0005-0000-0000-000050650000}"/>
    <cellStyle name="Percentuale 69 4 2" xfId="9142" xr:uid="{00000000-0005-0000-0000-000051650000}"/>
    <cellStyle name="Percentuale 69 4 2 2" xfId="9143" xr:uid="{00000000-0005-0000-0000-000052650000}"/>
    <cellStyle name="Percentuale 69 4 2 3" xfId="9144" xr:uid="{00000000-0005-0000-0000-000053650000}"/>
    <cellStyle name="Percentuale 69 4 3" xfId="9145" xr:uid="{00000000-0005-0000-0000-000054650000}"/>
    <cellStyle name="Percentuale 69 4 4" xfId="9146" xr:uid="{00000000-0005-0000-0000-000055650000}"/>
    <cellStyle name="Percentuale 69 4 5" xfId="9147" xr:uid="{00000000-0005-0000-0000-000056650000}"/>
    <cellStyle name="Percentuale 69 4 6" xfId="9148" xr:uid="{00000000-0005-0000-0000-000057650000}"/>
    <cellStyle name="Percentuale 69 5" xfId="9149" xr:uid="{00000000-0005-0000-0000-000058650000}"/>
    <cellStyle name="Percentuale 69 5 2" xfId="9150" xr:uid="{00000000-0005-0000-0000-000059650000}"/>
    <cellStyle name="Percentuale 69 5 3" xfId="9151" xr:uid="{00000000-0005-0000-0000-00005A650000}"/>
    <cellStyle name="Percentuale 69 5 4" xfId="9152" xr:uid="{00000000-0005-0000-0000-00005B650000}"/>
    <cellStyle name="Percentuale 69 6" xfId="9153" xr:uid="{00000000-0005-0000-0000-00005C650000}"/>
    <cellStyle name="Percentuale 69 6 2" xfId="12593" xr:uid="{00000000-0005-0000-0000-00005D650000}"/>
    <cellStyle name="Percentuale 69 7" xfId="9154" xr:uid="{00000000-0005-0000-0000-00005E650000}"/>
    <cellStyle name="Percentuale 69 8" xfId="9121" xr:uid="{00000000-0005-0000-0000-00005F650000}"/>
    <cellStyle name="Percentuale 7" xfId="702" xr:uid="{00000000-0005-0000-0000-000060650000}"/>
    <cellStyle name="Percentuale 7 2" xfId="703" xr:uid="{00000000-0005-0000-0000-000061650000}"/>
    <cellStyle name="Percentuale 7 2 2" xfId="9157" xr:uid="{00000000-0005-0000-0000-000062650000}"/>
    <cellStyle name="Percentuale 7 2 3" xfId="9158" xr:uid="{00000000-0005-0000-0000-000063650000}"/>
    <cellStyle name="Percentuale 7 2 4" xfId="9159" xr:uid="{00000000-0005-0000-0000-000064650000}"/>
    <cellStyle name="Percentuale 7 2 5" xfId="9160" xr:uid="{00000000-0005-0000-0000-000065650000}"/>
    <cellStyle name="Percentuale 7 2 6" xfId="9156" xr:uid="{00000000-0005-0000-0000-000066650000}"/>
    <cellStyle name="Percentuale 7 3" xfId="9161" xr:uid="{00000000-0005-0000-0000-000067650000}"/>
    <cellStyle name="Percentuale 7 3 2" xfId="9162" xr:uid="{00000000-0005-0000-0000-000068650000}"/>
    <cellStyle name="Percentuale 7 3 2 2" xfId="9163" xr:uid="{00000000-0005-0000-0000-000069650000}"/>
    <cellStyle name="Percentuale 7 3 2 2 2" xfId="9164" xr:uid="{00000000-0005-0000-0000-00006A650000}"/>
    <cellStyle name="Percentuale 7 3 2 3" xfId="9165" xr:uid="{00000000-0005-0000-0000-00006B650000}"/>
    <cellStyle name="Percentuale 7 3 2 4" xfId="9166" xr:uid="{00000000-0005-0000-0000-00006C650000}"/>
    <cellStyle name="Percentuale 7 3 3" xfId="9167" xr:uid="{00000000-0005-0000-0000-00006D650000}"/>
    <cellStyle name="Percentuale 7 3 3 2" xfId="9168" xr:uid="{00000000-0005-0000-0000-00006E650000}"/>
    <cellStyle name="Percentuale 7 3 3 3" xfId="9169" xr:uid="{00000000-0005-0000-0000-00006F650000}"/>
    <cellStyle name="Percentuale 7 3 3 4" xfId="9170" xr:uid="{00000000-0005-0000-0000-000070650000}"/>
    <cellStyle name="Percentuale 7 3 4" xfId="9171" xr:uid="{00000000-0005-0000-0000-000071650000}"/>
    <cellStyle name="Percentuale 7 3 5" xfId="9172" xr:uid="{00000000-0005-0000-0000-000072650000}"/>
    <cellStyle name="Percentuale 7 3 6" xfId="9173" xr:uid="{00000000-0005-0000-0000-000073650000}"/>
    <cellStyle name="Percentuale 7 3 7" xfId="9174" xr:uid="{00000000-0005-0000-0000-000074650000}"/>
    <cellStyle name="Percentuale 7 4" xfId="9175" xr:uid="{00000000-0005-0000-0000-000075650000}"/>
    <cellStyle name="Percentuale 7 4 2" xfId="9176" xr:uid="{00000000-0005-0000-0000-000076650000}"/>
    <cellStyle name="Percentuale 7 4 2 2" xfId="9177" xr:uid="{00000000-0005-0000-0000-000077650000}"/>
    <cellStyle name="Percentuale 7 4 2 3" xfId="9178" xr:uid="{00000000-0005-0000-0000-000078650000}"/>
    <cellStyle name="Percentuale 7 4 3" xfId="9179" xr:uid="{00000000-0005-0000-0000-000079650000}"/>
    <cellStyle name="Percentuale 7 4 4" xfId="9180" xr:uid="{00000000-0005-0000-0000-00007A650000}"/>
    <cellStyle name="Percentuale 7 4 5" xfId="9181" xr:uid="{00000000-0005-0000-0000-00007B650000}"/>
    <cellStyle name="Percentuale 7 4 6" xfId="9182" xr:uid="{00000000-0005-0000-0000-00007C650000}"/>
    <cellStyle name="Percentuale 7 5" xfId="9183" xr:uid="{00000000-0005-0000-0000-00007D650000}"/>
    <cellStyle name="Percentuale 7 5 2" xfId="9184" xr:uid="{00000000-0005-0000-0000-00007E650000}"/>
    <cellStyle name="Percentuale 7 5 3" xfId="9185" xr:uid="{00000000-0005-0000-0000-00007F650000}"/>
    <cellStyle name="Percentuale 7 5 4" xfId="9186" xr:uid="{00000000-0005-0000-0000-000080650000}"/>
    <cellStyle name="Percentuale 7 6" xfId="9187" xr:uid="{00000000-0005-0000-0000-000081650000}"/>
    <cellStyle name="Percentuale 7 6 2" xfId="12594" xr:uid="{00000000-0005-0000-0000-000082650000}"/>
    <cellStyle name="Percentuale 7 7" xfId="9188" xr:uid="{00000000-0005-0000-0000-000083650000}"/>
    <cellStyle name="Percentuale 7 8" xfId="9155" xr:uid="{00000000-0005-0000-0000-000084650000}"/>
    <cellStyle name="Percentuale 8" xfId="704" xr:uid="{00000000-0005-0000-0000-000085650000}"/>
    <cellStyle name="Percentuale 8 2" xfId="705" xr:uid="{00000000-0005-0000-0000-000086650000}"/>
    <cellStyle name="Percentuale 8 2 2" xfId="9191" xr:uid="{00000000-0005-0000-0000-000087650000}"/>
    <cellStyle name="Percentuale 8 2 3" xfId="9192" xr:uid="{00000000-0005-0000-0000-000088650000}"/>
    <cellStyle name="Percentuale 8 2 4" xfId="9193" xr:uid="{00000000-0005-0000-0000-000089650000}"/>
    <cellStyle name="Percentuale 8 2 5" xfId="9194" xr:uid="{00000000-0005-0000-0000-00008A650000}"/>
    <cellStyle name="Percentuale 8 2 6" xfId="9190" xr:uid="{00000000-0005-0000-0000-00008B650000}"/>
    <cellStyle name="Percentuale 8 3" xfId="9195" xr:uid="{00000000-0005-0000-0000-00008C650000}"/>
    <cellStyle name="Percentuale 8 3 2" xfId="9196" xr:uid="{00000000-0005-0000-0000-00008D650000}"/>
    <cellStyle name="Percentuale 8 3 2 2" xfId="9197" xr:uid="{00000000-0005-0000-0000-00008E650000}"/>
    <cellStyle name="Percentuale 8 3 2 2 2" xfId="9198" xr:uid="{00000000-0005-0000-0000-00008F650000}"/>
    <cellStyle name="Percentuale 8 3 2 3" xfId="9199" xr:uid="{00000000-0005-0000-0000-000090650000}"/>
    <cellStyle name="Percentuale 8 3 2 4" xfId="9200" xr:uid="{00000000-0005-0000-0000-000091650000}"/>
    <cellStyle name="Percentuale 8 3 3" xfId="9201" xr:uid="{00000000-0005-0000-0000-000092650000}"/>
    <cellStyle name="Percentuale 8 3 3 2" xfId="9202" xr:uid="{00000000-0005-0000-0000-000093650000}"/>
    <cellStyle name="Percentuale 8 3 3 3" xfId="9203" xr:uid="{00000000-0005-0000-0000-000094650000}"/>
    <cellStyle name="Percentuale 8 3 3 4" xfId="9204" xr:uid="{00000000-0005-0000-0000-000095650000}"/>
    <cellStyle name="Percentuale 8 3 4" xfId="9205" xr:uid="{00000000-0005-0000-0000-000096650000}"/>
    <cellStyle name="Percentuale 8 3 5" xfId="9206" xr:uid="{00000000-0005-0000-0000-000097650000}"/>
    <cellStyle name="Percentuale 8 3 6" xfId="9207" xr:uid="{00000000-0005-0000-0000-000098650000}"/>
    <cellStyle name="Percentuale 8 3 7" xfId="9208" xr:uid="{00000000-0005-0000-0000-000099650000}"/>
    <cellStyle name="Percentuale 8 4" xfId="9209" xr:uid="{00000000-0005-0000-0000-00009A650000}"/>
    <cellStyle name="Percentuale 8 4 2" xfId="9210" xr:uid="{00000000-0005-0000-0000-00009B650000}"/>
    <cellStyle name="Percentuale 8 4 2 2" xfId="9211" xr:uid="{00000000-0005-0000-0000-00009C650000}"/>
    <cellStyle name="Percentuale 8 4 2 3" xfId="9212" xr:uid="{00000000-0005-0000-0000-00009D650000}"/>
    <cellStyle name="Percentuale 8 4 3" xfId="9213" xr:uid="{00000000-0005-0000-0000-00009E650000}"/>
    <cellStyle name="Percentuale 8 4 4" xfId="9214" xr:uid="{00000000-0005-0000-0000-00009F650000}"/>
    <cellStyle name="Percentuale 8 4 5" xfId="9215" xr:uid="{00000000-0005-0000-0000-0000A0650000}"/>
    <cellStyle name="Percentuale 8 4 6" xfId="9216" xr:uid="{00000000-0005-0000-0000-0000A1650000}"/>
    <cellStyle name="Percentuale 8 5" xfId="9217" xr:uid="{00000000-0005-0000-0000-0000A2650000}"/>
    <cellStyle name="Percentuale 8 5 2" xfId="9218" xr:uid="{00000000-0005-0000-0000-0000A3650000}"/>
    <cellStyle name="Percentuale 8 5 3" xfId="9219" xr:uid="{00000000-0005-0000-0000-0000A4650000}"/>
    <cellStyle name="Percentuale 8 5 4" xfId="9220" xr:uid="{00000000-0005-0000-0000-0000A5650000}"/>
    <cellStyle name="Percentuale 8 6" xfId="9221" xr:uid="{00000000-0005-0000-0000-0000A6650000}"/>
    <cellStyle name="Percentuale 8 6 2" xfId="12595" xr:uid="{00000000-0005-0000-0000-0000A7650000}"/>
    <cellStyle name="Percentuale 8 7" xfId="9222" xr:uid="{00000000-0005-0000-0000-0000A8650000}"/>
    <cellStyle name="Percentuale 8 8" xfId="9189" xr:uid="{00000000-0005-0000-0000-0000A9650000}"/>
    <cellStyle name="Percentuale 9" xfId="706" xr:uid="{00000000-0005-0000-0000-0000AA650000}"/>
    <cellStyle name="Percentuale 9 2" xfId="707" xr:uid="{00000000-0005-0000-0000-0000AB650000}"/>
    <cellStyle name="Percentuale 9 2 2" xfId="9225" xr:uid="{00000000-0005-0000-0000-0000AC650000}"/>
    <cellStyle name="Percentuale 9 2 3" xfId="9226" xr:uid="{00000000-0005-0000-0000-0000AD650000}"/>
    <cellStyle name="Percentuale 9 2 4" xfId="9227" xr:uid="{00000000-0005-0000-0000-0000AE650000}"/>
    <cellStyle name="Percentuale 9 2 5" xfId="9228" xr:uid="{00000000-0005-0000-0000-0000AF650000}"/>
    <cellStyle name="Percentuale 9 2 6" xfId="9224" xr:uid="{00000000-0005-0000-0000-0000B0650000}"/>
    <cellStyle name="Percentuale 9 3" xfId="9229" xr:uid="{00000000-0005-0000-0000-0000B1650000}"/>
    <cellStyle name="Percentuale 9 3 2" xfId="9230" xr:uid="{00000000-0005-0000-0000-0000B2650000}"/>
    <cellStyle name="Percentuale 9 3 2 2" xfId="9231" xr:uid="{00000000-0005-0000-0000-0000B3650000}"/>
    <cellStyle name="Percentuale 9 3 2 2 2" xfId="9232" xr:uid="{00000000-0005-0000-0000-0000B4650000}"/>
    <cellStyle name="Percentuale 9 3 2 3" xfId="9233" xr:uid="{00000000-0005-0000-0000-0000B5650000}"/>
    <cellStyle name="Percentuale 9 3 2 4" xfId="9234" xr:uid="{00000000-0005-0000-0000-0000B6650000}"/>
    <cellStyle name="Percentuale 9 3 3" xfId="9235" xr:uid="{00000000-0005-0000-0000-0000B7650000}"/>
    <cellStyle name="Percentuale 9 3 3 2" xfId="9236" xr:uid="{00000000-0005-0000-0000-0000B8650000}"/>
    <cellStyle name="Percentuale 9 3 3 3" xfId="9237" xr:uid="{00000000-0005-0000-0000-0000B9650000}"/>
    <cellStyle name="Percentuale 9 3 3 4" xfId="9238" xr:uid="{00000000-0005-0000-0000-0000BA650000}"/>
    <cellStyle name="Percentuale 9 3 4" xfId="9239" xr:uid="{00000000-0005-0000-0000-0000BB650000}"/>
    <cellStyle name="Percentuale 9 3 5" xfId="9240" xr:uid="{00000000-0005-0000-0000-0000BC650000}"/>
    <cellStyle name="Percentuale 9 3 6" xfId="9241" xr:uid="{00000000-0005-0000-0000-0000BD650000}"/>
    <cellStyle name="Percentuale 9 3 7" xfId="9242" xr:uid="{00000000-0005-0000-0000-0000BE650000}"/>
    <cellStyle name="Percentuale 9 4" xfId="9243" xr:uid="{00000000-0005-0000-0000-0000BF650000}"/>
    <cellStyle name="Percentuale 9 4 2" xfId="9244" xr:uid="{00000000-0005-0000-0000-0000C0650000}"/>
    <cellStyle name="Percentuale 9 4 2 2" xfId="9245" xr:uid="{00000000-0005-0000-0000-0000C1650000}"/>
    <cellStyle name="Percentuale 9 4 2 3" xfId="9246" xr:uid="{00000000-0005-0000-0000-0000C2650000}"/>
    <cellStyle name="Percentuale 9 4 3" xfId="9247" xr:uid="{00000000-0005-0000-0000-0000C3650000}"/>
    <cellStyle name="Percentuale 9 4 4" xfId="9248" xr:uid="{00000000-0005-0000-0000-0000C4650000}"/>
    <cellStyle name="Percentuale 9 4 5" xfId="9249" xr:uid="{00000000-0005-0000-0000-0000C5650000}"/>
    <cellStyle name="Percentuale 9 4 6" xfId="9250" xr:uid="{00000000-0005-0000-0000-0000C6650000}"/>
    <cellStyle name="Percentuale 9 5" xfId="9251" xr:uid="{00000000-0005-0000-0000-0000C7650000}"/>
    <cellStyle name="Percentuale 9 5 2" xfId="9252" xr:uid="{00000000-0005-0000-0000-0000C8650000}"/>
    <cellStyle name="Percentuale 9 5 3" xfId="9253" xr:uid="{00000000-0005-0000-0000-0000C9650000}"/>
    <cellStyle name="Percentuale 9 5 4" xfId="9254" xr:uid="{00000000-0005-0000-0000-0000CA650000}"/>
    <cellStyle name="Percentuale 9 6" xfId="9255" xr:uid="{00000000-0005-0000-0000-0000CB650000}"/>
    <cellStyle name="Percentuale 9 6 2" xfId="12596" xr:uid="{00000000-0005-0000-0000-0000CC650000}"/>
    <cellStyle name="Percentuale 9 7" xfId="9256" xr:uid="{00000000-0005-0000-0000-0000CD650000}"/>
    <cellStyle name="Percentuale 9 8" xfId="9223" xr:uid="{00000000-0005-0000-0000-0000CE650000}"/>
    <cellStyle name="Procent 10" xfId="9257" xr:uid="{00000000-0005-0000-0000-0000CF650000}"/>
    <cellStyle name="Procent 10 2" xfId="9258" xr:uid="{00000000-0005-0000-0000-0000D0650000}"/>
    <cellStyle name="Procent 10 2 2" xfId="9259" xr:uid="{00000000-0005-0000-0000-0000D1650000}"/>
    <cellStyle name="Procent 10 3" xfId="9260" xr:uid="{00000000-0005-0000-0000-0000D2650000}"/>
    <cellStyle name="Procent 10 3 2" xfId="9261" xr:uid="{00000000-0005-0000-0000-0000D3650000}"/>
    <cellStyle name="Procent 10 4" xfId="9262" xr:uid="{00000000-0005-0000-0000-0000D4650000}"/>
    <cellStyle name="Procent 10 4 2" xfId="9263" xr:uid="{00000000-0005-0000-0000-0000D5650000}"/>
    <cellStyle name="Procent 10 5" xfId="9264" xr:uid="{00000000-0005-0000-0000-0000D6650000}"/>
    <cellStyle name="Procent 11" xfId="9265" xr:uid="{00000000-0005-0000-0000-0000D7650000}"/>
    <cellStyle name="Procent 11 2" xfId="9266" xr:uid="{00000000-0005-0000-0000-0000D8650000}"/>
    <cellStyle name="Procent 12" xfId="9267" xr:uid="{00000000-0005-0000-0000-0000D9650000}"/>
    <cellStyle name="Procent 12 2" xfId="9268" xr:uid="{00000000-0005-0000-0000-0000DA650000}"/>
    <cellStyle name="Procent 13" xfId="9269" xr:uid="{00000000-0005-0000-0000-0000DB650000}"/>
    <cellStyle name="Procent 2" xfId="9270" xr:uid="{00000000-0005-0000-0000-0000DC650000}"/>
    <cellStyle name="Procent 2 10" xfId="9271" xr:uid="{00000000-0005-0000-0000-0000DD650000}"/>
    <cellStyle name="Procent 2 10 2" xfId="9272" xr:uid="{00000000-0005-0000-0000-0000DE650000}"/>
    <cellStyle name="Procent 2 10 2 2" xfId="9273" xr:uid="{00000000-0005-0000-0000-0000DF650000}"/>
    <cellStyle name="Procent 2 10 3" xfId="9274" xr:uid="{00000000-0005-0000-0000-0000E0650000}"/>
    <cellStyle name="Procent 2 11" xfId="9275" xr:uid="{00000000-0005-0000-0000-0000E1650000}"/>
    <cellStyle name="Procent 2 11 2" xfId="9276" xr:uid="{00000000-0005-0000-0000-0000E2650000}"/>
    <cellStyle name="Procent 2 12" xfId="9277" xr:uid="{00000000-0005-0000-0000-0000E3650000}"/>
    <cellStyle name="Procent 2 12 2" xfId="9278" xr:uid="{00000000-0005-0000-0000-0000E4650000}"/>
    <cellStyle name="Procent 2 13" xfId="9279" xr:uid="{00000000-0005-0000-0000-0000E5650000}"/>
    <cellStyle name="Procent 2 13 2" xfId="9280" xr:uid="{00000000-0005-0000-0000-0000E6650000}"/>
    <cellStyle name="Procent 2 14" xfId="9281" xr:uid="{00000000-0005-0000-0000-0000E7650000}"/>
    <cellStyle name="Procent 2 14 2" xfId="9282" xr:uid="{00000000-0005-0000-0000-0000E8650000}"/>
    <cellStyle name="Procent 2 15" xfId="9283" xr:uid="{00000000-0005-0000-0000-0000E9650000}"/>
    <cellStyle name="Procent 2 16" xfId="9284" xr:uid="{00000000-0005-0000-0000-0000EA650000}"/>
    <cellStyle name="Procent 2 17" xfId="9285" xr:uid="{00000000-0005-0000-0000-0000EB650000}"/>
    <cellStyle name="Procent 2 18" xfId="9286" xr:uid="{00000000-0005-0000-0000-0000EC650000}"/>
    <cellStyle name="Procent 2 19" xfId="9287" xr:uid="{00000000-0005-0000-0000-0000ED650000}"/>
    <cellStyle name="Procent 2 2" xfId="9288" xr:uid="{00000000-0005-0000-0000-0000EE650000}"/>
    <cellStyle name="Procent 2 2 10" xfId="9289" xr:uid="{00000000-0005-0000-0000-0000EF650000}"/>
    <cellStyle name="Procent 2 2 11" xfId="9290" xr:uid="{00000000-0005-0000-0000-0000F0650000}"/>
    <cellStyle name="Procent 2 2 12" xfId="9291" xr:uid="{00000000-0005-0000-0000-0000F1650000}"/>
    <cellStyle name="Procent 2 2 13" xfId="9292" xr:uid="{00000000-0005-0000-0000-0000F2650000}"/>
    <cellStyle name="Procent 2 2 2" xfId="9293" xr:uid="{00000000-0005-0000-0000-0000F3650000}"/>
    <cellStyle name="Procent 2 2 2 2" xfId="9294" xr:uid="{00000000-0005-0000-0000-0000F4650000}"/>
    <cellStyle name="Procent 2 2 2 2 2" xfId="9295" xr:uid="{00000000-0005-0000-0000-0000F5650000}"/>
    <cellStyle name="Procent 2 2 2 3" xfId="9296" xr:uid="{00000000-0005-0000-0000-0000F6650000}"/>
    <cellStyle name="Procent 2 2 2 3 2" xfId="9297" xr:uid="{00000000-0005-0000-0000-0000F7650000}"/>
    <cellStyle name="Procent 2 2 2 4" xfId="9298" xr:uid="{00000000-0005-0000-0000-0000F8650000}"/>
    <cellStyle name="Procent 2 2 2 4 2" xfId="9299" xr:uid="{00000000-0005-0000-0000-0000F9650000}"/>
    <cellStyle name="Procent 2 2 2 5" xfId="9300" xr:uid="{00000000-0005-0000-0000-0000FA650000}"/>
    <cellStyle name="Procent 2 2 2 5 2" xfId="9301" xr:uid="{00000000-0005-0000-0000-0000FB650000}"/>
    <cellStyle name="Procent 2 2 2 6" xfId="9302" xr:uid="{00000000-0005-0000-0000-0000FC650000}"/>
    <cellStyle name="Procent 2 2 2 7" xfId="9303" xr:uid="{00000000-0005-0000-0000-0000FD650000}"/>
    <cellStyle name="Procent 2 2 3" xfId="9304" xr:uid="{00000000-0005-0000-0000-0000FE650000}"/>
    <cellStyle name="Procent 2 2 3 2" xfId="9305" xr:uid="{00000000-0005-0000-0000-0000FF650000}"/>
    <cellStyle name="Procent 2 2 3 2 2" xfId="9306" xr:uid="{00000000-0005-0000-0000-000000660000}"/>
    <cellStyle name="Procent 2 2 3 3" xfId="9307" xr:uid="{00000000-0005-0000-0000-000001660000}"/>
    <cellStyle name="Procent 2 2 4" xfId="9308" xr:uid="{00000000-0005-0000-0000-000002660000}"/>
    <cellStyle name="Procent 2 2 4 2" xfId="9309" xr:uid="{00000000-0005-0000-0000-000003660000}"/>
    <cellStyle name="Procent 2 2 5" xfId="9310" xr:uid="{00000000-0005-0000-0000-000004660000}"/>
    <cellStyle name="Procent 2 2 5 2" xfId="9311" xr:uid="{00000000-0005-0000-0000-000005660000}"/>
    <cellStyle name="Procent 2 2 6" xfId="9312" xr:uid="{00000000-0005-0000-0000-000006660000}"/>
    <cellStyle name="Procent 2 2 6 2" xfId="9313" xr:uid="{00000000-0005-0000-0000-000007660000}"/>
    <cellStyle name="Procent 2 2 7" xfId="9314" xr:uid="{00000000-0005-0000-0000-000008660000}"/>
    <cellStyle name="Procent 2 2 7 2" xfId="9315" xr:uid="{00000000-0005-0000-0000-000009660000}"/>
    <cellStyle name="Procent 2 2 8" xfId="9316" xr:uid="{00000000-0005-0000-0000-00000A660000}"/>
    <cellStyle name="Procent 2 2 9" xfId="9317" xr:uid="{00000000-0005-0000-0000-00000B660000}"/>
    <cellStyle name="Procent 2 3" xfId="9318" xr:uid="{00000000-0005-0000-0000-00000C660000}"/>
    <cellStyle name="Procent 2 3 2" xfId="9319" xr:uid="{00000000-0005-0000-0000-00000D660000}"/>
    <cellStyle name="Procent 2 3 2 2" xfId="9320" xr:uid="{00000000-0005-0000-0000-00000E660000}"/>
    <cellStyle name="Procent 2 3 2 2 2" xfId="9321" xr:uid="{00000000-0005-0000-0000-00000F660000}"/>
    <cellStyle name="Procent 2 3 2 3" xfId="9322" xr:uid="{00000000-0005-0000-0000-000010660000}"/>
    <cellStyle name="Procent 2 3 2 3 2" xfId="9323" xr:uid="{00000000-0005-0000-0000-000011660000}"/>
    <cellStyle name="Procent 2 3 2 4" xfId="9324" xr:uid="{00000000-0005-0000-0000-000012660000}"/>
    <cellStyle name="Procent 2 3 3" xfId="9325" xr:uid="{00000000-0005-0000-0000-000013660000}"/>
    <cellStyle name="Procent 2 3 3 2" xfId="9326" xr:uid="{00000000-0005-0000-0000-000014660000}"/>
    <cellStyle name="Procent 2 3 4" xfId="9327" xr:uid="{00000000-0005-0000-0000-000015660000}"/>
    <cellStyle name="Procent 2 3 4 2" xfId="9328" xr:uid="{00000000-0005-0000-0000-000016660000}"/>
    <cellStyle name="Procent 2 3 5" xfId="9329" xr:uid="{00000000-0005-0000-0000-000017660000}"/>
    <cellStyle name="Procent 2 3 5 2" xfId="9330" xr:uid="{00000000-0005-0000-0000-000018660000}"/>
    <cellStyle name="Procent 2 3 6" xfId="9331" xr:uid="{00000000-0005-0000-0000-000019660000}"/>
    <cellStyle name="Procent 2 3 6 2" xfId="9332" xr:uid="{00000000-0005-0000-0000-00001A660000}"/>
    <cellStyle name="Procent 2 3 7" xfId="9333" xr:uid="{00000000-0005-0000-0000-00001B660000}"/>
    <cellStyle name="Procent 2 3 7 2" xfId="9334" xr:uid="{00000000-0005-0000-0000-00001C660000}"/>
    <cellStyle name="Procent 2 3 8" xfId="9335" xr:uid="{00000000-0005-0000-0000-00001D660000}"/>
    <cellStyle name="Procent 2 4" xfId="9336" xr:uid="{00000000-0005-0000-0000-00001E660000}"/>
    <cellStyle name="Procent 2 4 2" xfId="9337" xr:uid="{00000000-0005-0000-0000-00001F660000}"/>
    <cellStyle name="Procent 2 4 2 2" xfId="9338" xr:uid="{00000000-0005-0000-0000-000020660000}"/>
    <cellStyle name="Procent 2 4 2 2 2" xfId="9339" xr:uid="{00000000-0005-0000-0000-000021660000}"/>
    <cellStyle name="Procent 2 4 2 3" xfId="9340" xr:uid="{00000000-0005-0000-0000-000022660000}"/>
    <cellStyle name="Procent 2 4 2 3 2" xfId="9341" xr:uid="{00000000-0005-0000-0000-000023660000}"/>
    <cellStyle name="Procent 2 4 2 4" xfId="9342" xr:uid="{00000000-0005-0000-0000-000024660000}"/>
    <cellStyle name="Procent 2 4 3" xfId="9343" xr:uid="{00000000-0005-0000-0000-000025660000}"/>
    <cellStyle name="Procent 2 4 3 2" xfId="9344" xr:uid="{00000000-0005-0000-0000-000026660000}"/>
    <cellStyle name="Procent 2 4 4" xfId="9345" xr:uid="{00000000-0005-0000-0000-000027660000}"/>
    <cellStyle name="Procent 2 4 4 2" xfId="9346" xr:uid="{00000000-0005-0000-0000-000028660000}"/>
    <cellStyle name="Procent 2 4 5" xfId="9347" xr:uid="{00000000-0005-0000-0000-000029660000}"/>
    <cellStyle name="Procent 2 4 5 2" xfId="9348" xr:uid="{00000000-0005-0000-0000-00002A660000}"/>
    <cellStyle name="Procent 2 4 6" xfId="9349" xr:uid="{00000000-0005-0000-0000-00002B660000}"/>
    <cellStyle name="Procent 2 4 6 2" xfId="9350" xr:uid="{00000000-0005-0000-0000-00002C660000}"/>
    <cellStyle name="Procent 2 4 7" xfId="9351" xr:uid="{00000000-0005-0000-0000-00002D660000}"/>
    <cellStyle name="Procent 2 4 7 2" xfId="9352" xr:uid="{00000000-0005-0000-0000-00002E660000}"/>
    <cellStyle name="Procent 2 4 8" xfId="9353" xr:uid="{00000000-0005-0000-0000-00002F660000}"/>
    <cellStyle name="Procent 2 5" xfId="9354" xr:uid="{00000000-0005-0000-0000-000030660000}"/>
    <cellStyle name="Procent 2 5 2" xfId="9355" xr:uid="{00000000-0005-0000-0000-000031660000}"/>
    <cellStyle name="Procent 2 5 2 2" xfId="9356" xr:uid="{00000000-0005-0000-0000-000032660000}"/>
    <cellStyle name="Procent 2 5 2 2 2" xfId="9357" xr:uid="{00000000-0005-0000-0000-000033660000}"/>
    <cellStyle name="Procent 2 5 2 3" xfId="9358" xr:uid="{00000000-0005-0000-0000-000034660000}"/>
    <cellStyle name="Procent 2 5 2 3 2" xfId="9359" xr:uid="{00000000-0005-0000-0000-000035660000}"/>
    <cellStyle name="Procent 2 5 2 4" xfId="9360" xr:uid="{00000000-0005-0000-0000-000036660000}"/>
    <cellStyle name="Procent 2 5 3" xfId="9361" xr:uid="{00000000-0005-0000-0000-000037660000}"/>
    <cellStyle name="Procent 2 5 3 2" xfId="9362" xr:uid="{00000000-0005-0000-0000-000038660000}"/>
    <cellStyle name="Procent 2 5 4" xfId="9363" xr:uid="{00000000-0005-0000-0000-000039660000}"/>
    <cellStyle name="Procent 2 5 4 2" xfId="9364" xr:uid="{00000000-0005-0000-0000-00003A660000}"/>
    <cellStyle name="Procent 2 5 5" xfId="9365" xr:uid="{00000000-0005-0000-0000-00003B660000}"/>
    <cellStyle name="Procent 2 5 5 2" xfId="9366" xr:uid="{00000000-0005-0000-0000-00003C660000}"/>
    <cellStyle name="Procent 2 5 6" xfId="9367" xr:uid="{00000000-0005-0000-0000-00003D660000}"/>
    <cellStyle name="Procent 2 5 6 2" xfId="9368" xr:uid="{00000000-0005-0000-0000-00003E660000}"/>
    <cellStyle name="Procent 2 6" xfId="9369" xr:uid="{00000000-0005-0000-0000-00003F660000}"/>
    <cellStyle name="Procent 2 6 2" xfId="9370" xr:uid="{00000000-0005-0000-0000-000040660000}"/>
    <cellStyle name="Procent 2 6 2 2" xfId="9371" xr:uid="{00000000-0005-0000-0000-000041660000}"/>
    <cellStyle name="Procent 2 6 2 2 2" xfId="9372" xr:uid="{00000000-0005-0000-0000-000042660000}"/>
    <cellStyle name="Procent 2 6 2 3" xfId="9373" xr:uid="{00000000-0005-0000-0000-000043660000}"/>
    <cellStyle name="Procent 2 6 2 3 2" xfId="9374" xr:uid="{00000000-0005-0000-0000-000044660000}"/>
    <cellStyle name="Procent 2 6 2 4" xfId="9375" xr:uid="{00000000-0005-0000-0000-000045660000}"/>
    <cellStyle name="Procent 2 6 3" xfId="9376" xr:uid="{00000000-0005-0000-0000-000046660000}"/>
    <cellStyle name="Procent 2 6 3 2" xfId="9377" xr:uid="{00000000-0005-0000-0000-000047660000}"/>
    <cellStyle name="Procent 2 6 4" xfId="9378" xr:uid="{00000000-0005-0000-0000-000048660000}"/>
    <cellStyle name="Procent 2 6 4 2" xfId="9379" xr:uid="{00000000-0005-0000-0000-000049660000}"/>
    <cellStyle name="Procent 2 6 5" xfId="9380" xr:uid="{00000000-0005-0000-0000-00004A660000}"/>
    <cellStyle name="Procent 2 6 5 2" xfId="9381" xr:uid="{00000000-0005-0000-0000-00004B660000}"/>
    <cellStyle name="Procent 2 6 6" xfId="9382" xr:uid="{00000000-0005-0000-0000-00004C660000}"/>
    <cellStyle name="Procent 2 7" xfId="9383" xr:uid="{00000000-0005-0000-0000-00004D660000}"/>
    <cellStyle name="Procent 2 7 2" xfId="9384" xr:uid="{00000000-0005-0000-0000-00004E660000}"/>
    <cellStyle name="Procent 2 7 2 2" xfId="9385" xr:uid="{00000000-0005-0000-0000-00004F660000}"/>
    <cellStyle name="Procent 2 7 2 2 2" xfId="9386" xr:uid="{00000000-0005-0000-0000-000050660000}"/>
    <cellStyle name="Procent 2 7 2 3" xfId="9387" xr:uid="{00000000-0005-0000-0000-000051660000}"/>
    <cellStyle name="Procent 2 7 2 3 2" xfId="9388" xr:uid="{00000000-0005-0000-0000-000052660000}"/>
    <cellStyle name="Procent 2 7 2 4" xfId="9389" xr:uid="{00000000-0005-0000-0000-000053660000}"/>
    <cellStyle name="Procent 2 7 3" xfId="9390" xr:uid="{00000000-0005-0000-0000-000054660000}"/>
    <cellStyle name="Procent 2 7 3 2" xfId="9391" xr:uid="{00000000-0005-0000-0000-000055660000}"/>
    <cellStyle name="Procent 2 7 4" xfId="9392" xr:uid="{00000000-0005-0000-0000-000056660000}"/>
    <cellStyle name="Procent 2 7 4 2" xfId="9393" xr:uid="{00000000-0005-0000-0000-000057660000}"/>
    <cellStyle name="Procent 2 7 5" xfId="9394" xr:uid="{00000000-0005-0000-0000-000058660000}"/>
    <cellStyle name="Procent 2 7 5 2" xfId="9395" xr:uid="{00000000-0005-0000-0000-000059660000}"/>
    <cellStyle name="Procent 2 7 6" xfId="9396" xr:uid="{00000000-0005-0000-0000-00005A660000}"/>
    <cellStyle name="Procent 2 8" xfId="9397" xr:uid="{00000000-0005-0000-0000-00005B660000}"/>
    <cellStyle name="Procent 2 8 2" xfId="9398" xr:uid="{00000000-0005-0000-0000-00005C660000}"/>
    <cellStyle name="Procent 2 8 2 2" xfId="9399" xr:uid="{00000000-0005-0000-0000-00005D660000}"/>
    <cellStyle name="Procent 2 8 2 2 2" xfId="9400" xr:uid="{00000000-0005-0000-0000-00005E660000}"/>
    <cellStyle name="Procent 2 8 2 3" xfId="9401" xr:uid="{00000000-0005-0000-0000-00005F660000}"/>
    <cellStyle name="Procent 2 8 2 3 2" xfId="9402" xr:uid="{00000000-0005-0000-0000-000060660000}"/>
    <cellStyle name="Procent 2 8 2 4" xfId="9403" xr:uid="{00000000-0005-0000-0000-000061660000}"/>
    <cellStyle name="Procent 2 8 3" xfId="9404" xr:uid="{00000000-0005-0000-0000-000062660000}"/>
    <cellStyle name="Procent 2 8 3 2" xfId="9405" xr:uid="{00000000-0005-0000-0000-000063660000}"/>
    <cellStyle name="Procent 2 8 4" xfId="9406" xr:uid="{00000000-0005-0000-0000-000064660000}"/>
    <cellStyle name="Procent 2 8 4 2" xfId="9407" xr:uid="{00000000-0005-0000-0000-000065660000}"/>
    <cellStyle name="Procent 2 8 5" xfId="9408" xr:uid="{00000000-0005-0000-0000-000066660000}"/>
    <cellStyle name="Procent 2 8 5 2" xfId="9409" xr:uid="{00000000-0005-0000-0000-000067660000}"/>
    <cellStyle name="Procent 2 8 6" xfId="9410" xr:uid="{00000000-0005-0000-0000-000068660000}"/>
    <cellStyle name="Procent 2 9" xfId="9411" xr:uid="{00000000-0005-0000-0000-000069660000}"/>
    <cellStyle name="Procent 2 9 2" xfId="9412" xr:uid="{00000000-0005-0000-0000-00006A660000}"/>
    <cellStyle name="Procent 2 9 2 2" xfId="9413" xr:uid="{00000000-0005-0000-0000-00006B660000}"/>
    <cellStyle name="Procent 2 9 3" xfId="9414" xr:uid="{00000000-0005-0000-0000-00006C660000}"/>
    <cellStyle name="Procent 2 9 3 2" xfId="9415" xr:uid="{00000000-0005-0000-0000-00006D660000}"/>
    <cellStyle name="Procent 2 9 4" xfId="9416" xr:uid="{00000000-0005-0000-0000-00006E660000}"/>
    <cellStyle name="Procent 3" xfId="9417" xr:uid="{00000000-0005-0000-0000-00006F660000}"/>
    <cellStyle name="Procent 3 2" xfId="9418" xr:uid="{00000000-0005-0000-0000-000070660000}"/>
    <cellStyle name="Procent 3 2 2" xfId="9419" xr:uid="{00000000-0005-0000-0000-000071660000}"/>
    <cellStyle name="Procent 3 2 2 2" xfId="9420" xr:uid="{00000000-0005-0000-0000-000072660000}"/>
    <cellStyle name="Procent 3 2 3" xfId="9421" xr:uid="{00000000-0005-0000-0000-000073660000}"/>
    <cellStyle name="Procent 3 2 3 2" xfId="9422" xr:uid="{00000000-0005-0000-0000-000074660000}"/>
    <cellStyle name="Procent 3 2 4" xfId="9423" xr:uid="{00000000-0005-0000-0000-000075660000}"/>
    <cellStyle name="Procent 3 2 5" xfId="9424" xr:uid="{00000000-0005-0000-0000-000076660000}"/>
    <cellStyle name="Procent 3 2 6" xfId="9425" xr:uid="{00000000-0005-0000-0000-000077660000}"/>
    <cellStyle name="Procent 3 3" xfId="9426" xr:uid="{00000000-0005-0000-0000-000078660000}"/>
    <cellStyle name="Procent 3 3 2" xfId="9427" xr:uid="{00000000-0005-0000-0000-000079660000}"/>
    <cellStyle name="Procent 3 4" xfId="9428" xr:uid="{00000000-0005-0000-0000-00007A660000}"/>
    <cellStyle name="Procent 3 4 2" xfId="9429" xr:uid="{00000000-0005-0000-0000-00007B660000}"/>
    <cellStyle name="Procent 3 5" xfId="9430" xr:uid="{00000000-0005-0000-0000-00007C660000}"/>
    <cellStyle name="Procent 3 6" xfId="9431" xr:uid="{00000000-0005-0000-0000-00007D660000}"/>
    <cellStyle name="Procent 3 7" xfId="9432" xr:uid="{00000000-0005-0000-0000-00007E660000}"/>
    <cellStyle name="Procent 3 8" xfId="9433" xr:uid="{00000000-0005-0000-0000-00007F660000}"/>
    <cellStyle name="Procent 4" xfId="9434" xr:uid="{00000000-0005-0000-0000-000080660000}"/>
    <cellStyle name="Procent 4 2" xfId="9435" xr:uid="{00000000-0005-0000-0000-000081660000}"/>
    <cellStyle name="Procent 4 2 2" xfId="9436" xr:uid="{00000000-0005-0000-0000-000082660000}"/>
    <cellStyle name="Procent 4 2 2 2" xfId="9437" xr:uid="{00000000-0005-0000-0000-000083660000}"/>
    <cellStyle name="Procent 4 2 2 3" xfId="9438" xr:uid="{00000000-0005-0000-0000-000084660000}"/>
    <cellStyle name="Procent 4 2 3" xfId="9439" xr:uid="{00000000-0005-0000-0000-000085660000}"/>
    <cellStyle name="Procent 4 2 3 2" xfId="9440" xr:uid="{00000000-0005-0000-0000-000086660000}"/>
    <cellStyle name="Procent 4 2 4" xfId="9441" xr:uid="{00000000-0005-0000-0000-000087660000}"/>
    <cellStyle name="Procent 4 2 5" xfId="9442" xr:uid="{00000000-0005-0000-0000-000088660000}"/>
    <cellStyle name="Procent 4 3" xfId="9443" xr:uid="{00000000-0005-0000-0000-000089660000}"/>
    <cellStyle name="Procent 4 3 2" xfId="9444" xr:uid="{00000000-0005-0000-0000-00008A660000}"/>
    <cellStyle name="Procent 4 3 3" xfId="9445" xr:uid="{00000000-0005-0000-0000-00008B660000}"/>
    <cellStyle name="Procent 4 4" xfId="9446" xr:uid="{00000000-0005-0000-0000-00008C660000}"/>
    <cellStyle name="Procent 4 4 2" xfId="9447" xr:uid="{00000000-0005-0000-0000-00008D660000}"/>
    <cellStyle name="Procent 4 5" xfId="9448" xr:uid="{00000000-0005-0000-0000-00008E660000}"/>
    <cellStyle name="Procent 4 5 2" xfId="9449" xr:uid="{00000000-0005-0000-0000-00008F660000}"/>
    <cellStyle name="Procent 4 6" xfId="9450" xr:uid="{00000000-0005-0000-0000-000090660000}"/>
    <cellStyle name="Procent 4 7" xfId="9451" xr:uid="{00000000-0005-0000-0000-000091660000}"/>
    <cellStyle name="Procent 5" xfId="9452" xr:uid="{00000000-0005-0000-0000-000092660000}"/>
    <cellStyle name="Procent 5 2" xfId="9453" xr:uid="{00000000-0005-0000-0000-000093660000}"/>
    <cellStyle name="Procent 5 2 2" xfId="9454" xr:uid="{00000000-0005-0000-0000-000094660000}"/>
    <cellStyle name="Procent 5 2 2 2" xfId="9455" xr:uid="{00000000-0005-0000-0000-000095660000}"/>
    <cellStyle name="Procent 5 2 3" xfId="9456" xr:uid="{00000000-0005-0000-0000-000096660000}"/>
    <cellStyle name="Procent 5 2 3 2" xfId="9457" xr:uid="{00000000-0005-0000-0000-000097660000}"/>
    <cellStyle name="Procent 5 2 4" xfId="9458" xr:uid="{00000000-0005-0000-0000-000098660000}"/>
    <cellStyle name="Procent 5 3" xfId="9459" xr:uid="{00000000-0005-0000-0000-000099660000}"/>
    <cellStyle name="Procent 5 3 2" xfId="9460" xr:uid="{00000000-0005-0000-0000-00009A660000}"/>
    <cellStyle name="Procent 5 4" xfId="9461" xr:uid="{00000000-0005-0000-0000-00009B660000}"/>
    <cellStyle name="Procent 5 4 2" xfId="9462" xr:uid="{00000000-0005-0000-0000-00009C660000}"/>
    <cellStyle name="Procent 5 5" xfId="9463" xr:uid="{00000000-0005-0000-0000-00009D660000}"/>
    <cellStyle name="Procent 5 5 2" xfId="9464" xr:uid="{00000000-0005-0000-0000-00009E660000}"/>
    <cellStyle name="Procent 5 6" xfId="9465" xr:uid="{00000000-0005-0000-0000-00009F660000}"/>
    <cellStyle name="Procent 5 7" xfId="9466" xr:uid="{00000000-0005-0000-0000-0000A0660000}"/>
    <cellStyle name="Procent 6" xfId="9467" xr:uid="{00000000-0005-0000-0000-0000A1660000}"/>
    <cellStyle name="Procent 6 2" xfId="9468" xr:uid="{00000000-0005-0000-0000-0000A2660000}"/>
    <cellStyle name="Procent 6 2 2" xfId="9469" xr:uid="{00000000-0005-0000-0000-0000A3660000}"/>
    <cellStyle name="Procent 6 2 2 2" xfId="9470" xr:uid="{00000000-0005-0000-0000-0000A4660000}"/>
    <cellStyle name="Procent 6 2 3" xfId="9471" xr:uid="{00000000-0005-0000-0000-0000A5660000}"/>
    <cellStyle name="Procent 6 2 3 2" xfId="9472" xr:uid="{00000000-0005-0000-0000-0000A6660000}"/>
    <cellStyle name="Procent 6 2 4" xfId="9473" xr:uid="{00000000-0005-0000-0000-0000A7660000}"/>
    <cellStyle name="Procent 6 3" xfId="9474" xr:uid="{00000000-0005-0000-0000-0000A8660000}"/>
    <cellStyle name="Procent 6 3 2" xfId="9475" xr:uid="{00000000-0005-0000-0000-0000A9660000}"/>
    <cellStyle name="Procent 6 4" xfId="9476" xr:uid="{00000000-0005-0000-0000-0000AA660000}"/>
    <cellStyle name="Procent 6 4 2" xfId="9477" xr:uid="{00000000-0005-0000-0000-0000AB660000}"/>
    <cellStyle name="Procent 6 5" xfId="9478" xr:uid="{00000000-0005-0000-0000-0000AC660000}"/>
    <cellStyle name="Procent 6 5 2" xfId="9479" xr:uid="{00000000-0005-0000-0000-0000AD660000}"/>
    <cellStyle name="Procent 6 6" xfId="9480" xr:uid="{00000000-0005-0000-0000-0000AE660000}"/>
    <cellStyle name="Procent 7" xfId="9481" xr:uid="{00000000-0005-0000-0000-0000AF660000}"/>
    <cellStyle name="Procent 7 2" xfId="9482" xr:uid="{00000000-0005-0000-0000-0000B0660000}"/>
    <cellStyle name="Procent 7 2 2" xfId="9483" xr:uid="{00000000-0005-0000-0000-0000B1660000}"/>
    <cellStyle name="Procent 7 2 2 2" xfId="9484" xr:uid="{00000000-0005-0000-0000-0000B2660000}"/>
    <cellStyle name="Procent 7 2 3" xfId="9485" xr:uid="{00000000-0005-0000-0000-0000B3660000}"/>
    <cellStyle name="Procent 7 2 3 2" xfId="9486" xr:uid="{00000000-0005-0000-0000-0000B4660000}"/>
    <cellStyle name="Procent 7 2 4" xfId="9487" xr:uid="{00000000-0005-0000-0000-0000B5660000}"/>
    <cellStyle name="Procent 7 3" xfId="9488" xr:uid="{00000000-0005-0000-0000-0000B6660000}"/>
    <cellStyle name="Procent 7 3 2" xfId="9489" xr:uid="{00000000-0005-0000-0000-0000B7660000}"/>
    <cellStyle name="Procent 7 4" xfId="9490" xr:uid="{00000000-0005-0000-0000-0000B8660000}"/>
    <cellStyle name="Procent 7 4 2" xfId="9491" xr:uid="{00000000-0005-0000-0000-0000B9660000}"/>
    <cellStyle name="Procent 7 5" xfId="9492" xr:uid="{00000000-0005-0000-0000-0000BA660000}"/>
    <cellStyle name="Procent 7 5 2" xfId="9493" xr:uid="{00000000-0005-0000-0000-0000BB660000}"/>
    <cellStyle name="Procent 7 6" xfId="9494" xr:uid="{00000000-0005-0000-0000-0000BC660000}"/>
    <cellStyle name="Procent 8" xfId="9495" xr:uid="{00000000-0005-0000-0000-0000BD660000}"/>
    <cellStyle name="Procent 8 2" xfId="9496" xr:uid="{00000000-0005-0000-0000-0000BE660000}"/>
    <cellStyle name="Procent 8 2 2" xfId="9497" xr:uid="{00000000-0005-0000-0000-0000BF660000}"/>
    <cellStyle name="Procent 8 2 2 2" xfId="9498" xr:uid="{00000000-0005-0000-0000-0000C0660000}"/>
    <cellStyle name="Procent 8 2 3" xfId="9499" xr:uid="{00000000-0005-0000-0000-0000C1660000}"/>
    <cellStyle name="Procent 8 2 3 2" xfId="9500" xr:uid="{00000000-0005-0000-0000-0000C2660000}"/>
    <cellStyle name="Procent 8 2 4" xfId="9501" xr:uid="{00000000-0005-0000-0000-0000C3660000}"/>
    <cellStyle name="Procent 8 3" xfId="9502" xr:uid="{00000000-0005-0000-0000-0000C4660000}"/>
    <cellStyle name="Procent 8 3 2" xfId="9503" xr:uid="{00000000-0005-0000-0000-0000C5660000}"/>
    <cellStyle name="Procent 8 4" xfId="9504" xr:uid="{00000000-0005-0000-0000-0000C6660000}"/>
    <cellStyle name="Procent 8 4 2" xfId="9505" xr:uid="{00000000-0005-0000-0000-0000C7660000}"/>
    <cellStyle name="Procent 8 5" xfId="9506" xr:uid="{00000000-0005-0000-0000-0000C8660000}"/>
    <cellStyle name="Procent 9" xfId="9507" xr:uid="{00000000-0005-0000-0000-0000C9660000}"/>
    <cellStyle name="Procent 9 2" xfId="9508" xr:uid="{00000000-0005-0000-0000-0000CA660000}"/>
    <cellStyle name="Procent 9 2 2" xfId="9509" xr:uid="{00000000-0005-0000-0000-0000CB660000}"/>
    <cellStyle name="Procent 9 3" xfId="9510" xr:uid="{00000000-0005-0000-0000-0000CC660000}"/>
    <cellStyle name="Procent 9 3 2" xfId="9511" xr:uid="{00000000-0005-0000-0000-0000CD660000}"/>
    <cellStyle name="Procent 9 4" xfId="9512" xr:uid="{00000000-0005-0000-0000-0000CE660000}"/>
    <cellStyle name="SAPBEXaggData" xfId="12597" xr:uid="{00000000-0005-0000-0000-0000CF660000}"/>
    <cellStyle name="SAPBEXaggDataEmph" xfId="12598" xr:uid="{00000000-0005-0000-0000-0000D0660000}"/>
    <cellStyle name="SAPBEXaggItem" xfId="12599" xr:uid="{00000000-0005-0000-0000-0000D1660000}"/>
    <cellStyle name="SAPBEXaggItemX" xfId="12600" xr:uid="{00000000-0005-0000-0000-0000D2660000}"/>
    <cellStyle name="SAPBEXchaText" xfId="12601" xr:uid="{00000000-0005-0000-0000-0000D3660000}"/>
    <cellStyle name="SAPBEXexcBad" xfId="12602" xr:uid="{00000000-0005-0000-0000-0000D4660000}"/>
    <cellStyle name="SAPBEXexcBad7" xfId="12603" xr:uid="{00000000-0005-0000-0000-0000D5660000}"/>
    <cellStyle name="SAPBEXexcBad8" xfId="12604" xr:uid="{00000000-0005-0000-0000-0000D6660000}"/>
    <cellStyle name="SAPBEXexcBad9" xfId="12605" xr:uid="{00000000-0005-0000-0000-0000D7660000}"/>
    <cellStyle name="SAPBEXexcCritical" xfId="12606" xr:uid="{00000000-0005-0000-0000-0000D8660000}"/>
    <cellStyle name="SAPBEXexcCritical4" xfId="12607" xr:uid="{00000000-0005-0000-0000-0000D9660000}"/>
    <cellStyle name="SAPBEXexcCritical5" xfId="12608" xr:uid="{00000000-0005-0000-0000-0000DA660000}"/>
    <cellStyle name="SAPBEXexcCritical6" xfId="12609" xr:uid="{00000000-0005-0000-0000-0000DB660000}"/>
    <cellStyle name="SAPBEXexcGood" xfId="12610" xr:uid="{00000000-0005-0000-0000-0000DC660000}"/>
    <cellStyle name="SAPBEXexcGood1" xfId="12611" xr:uid="{00000000-0005-0000-0000-0000DD660000}"/>
    <cellStyle name="SAPBEXexcGood2" xfId="12612" xr:uid="{00000000-0005-0000-0000-0000DE660000}"/>
    <cellStyle name="SAPBEXexcGood3" xfId="12613" xr:uid="{00000000-0005-0000-0000-0000DF660000}"/>
    <cellStyle name="SAPBEXexcVeryBad" xfId="12614" xr:uid="{00000000-0005-0000-0000-0000E0660000}"/>
    <cellStyle name="SAPBEXfilterDrill" xfId="12615" xr:uid="{00000000-0005-0000-0000-0000E1660000}"/>
    <cellStyle name="SAPBEXfilterItem" xfId="12616" xr:uid="{00000000-0005-0000-0000-0000E2660000}"/>
    <cellStyle name="SAPBEXfilterText" xfId="12617" xr:uid="{00000000-0005-0000-0000-0000E3660000}"/>
    <cellStyle name="SAPBEXformats" xfId="12618" xr:uid="{00000000-0005-0000-0000-0000E4660000}"/>
    <cellStyle name="SAPBEXheaderData" xfId="12619" xr:uid="{00000000-0005-0000-0000-0000E5660000}"/>
    <cellStyle name="SAPBEXheaderItem" xfId="12620" xr:uid="{00000000-0005-0000-0000-0000E6660000}"/>
    <cellStyle name="SAPBEXheaderText" xfId="12621" xr:uid="{00000000-0005-0000-0000-0000E7660000}"/>
    <cellStyle name="SAPBEXHLevel0" xfId="12622" xr:uid="{00000000-0005-0000-0000-0000E8660000}"/>
    <cellStyle name="SAPBEXHLevel0X" xfId="12623" xr:uid="{00000000-0005-0000-0000-0000E9660000}"/>
    <cellStyle name="SAPBEXHLevel1" xfId="12624" xr:uid="{00000000-0005-0000-0000-0000EA660000}"/>
    <cellStyle name="SAPBEXHLevel1X" xfId="12625" xr:uid="{00000000-0005-0000-0000-0000EB660000}"/>
    <cellStyle name="SAPBEXHLevel2" xfId="12626" xr:uid="{00000000-0005-0000-0000-0000EC660000}"/>
    <cellStyle name="SAPBEXHLevel2X" xfId="12627" xr:uid="{00000000-0005-0000-0000-0000ED660000}"/>
    <cellStyle name="SAPBEXHLevel3" xfId="12628" xr:uid="{00000000-0005-0000-0000-0000EE660000}"/>
    <cellStyle name="SAPBEXHLevel3X" xfId="12629" xr:uid="{00000000-0005-0000-0000-0000EF660000}"/>
    <cellStyle name="SAPBEXinputData" xfId="12630" xr:uid="{00000000-0005-0000-0000-0000F0660000}"/>
    <cellStyle name="SAPBEXresData" xfId="12631" xr:uid="{00000000-0005-0000-0000-0000F1660000}"/>
    <cellStyle name="SAPBEXresDataEmph" xfId="12632" xr:uid="{00000000-0005-0000-0000-0000F2660000}"/>
    <cellStyle name="SAPBEXresItem" xfId="12633" xr:uid="{00000000-0005-0000-0000-0000F3660000}"/>
    <cellStyle name="SAPBEXresItemX" xfId="12634" xr:uid="{00000000-0005-0000-0000-0000F4660000}"/>
    <cellStyle name="SAPBEXstdData" xfId="12635" xr:uid="{00000000-0005-0000-0000-0000F5660000}"/>
    <cellStyle name="SAPBEXstdDataEmph" xfId="12636" xr:uid="{00000000-0005-0000-0000-0000F6660000}"/>
    <cellStyle name="SAPBEXstdItem" xfId="12637" xr:uid="{00000000-0005-0000-0000-0000F7660000}"/>
    <cellStyle name="SAPBEXstdItemX" xfId="12638" xr:uid="{00000000-0005-0000-0000-0000F8660000}"/>
    <cellStyle name="SAPBEXsubData" xfId="12639" xr:uid="{00000000-0005-0000-0000-0000F9660000}"/>
    <cellStyle name="SAPBEXsubDataEmph" xfId="12640" xr:uid="{00000000-0005-0000-0000-0000FA660000}"/>
    <cellStyle name="SAPBEXsubItem" xfId="12641" xr:uid="{00000000-0005-0000-0000-0000FB660000}"/>
    <cellStyle name="SAPBEXtitle" xfId="12642" xr:uid="{00000000-0005-0000-0000-0000FC660000}"/>
    <cellStyle name="SAPBEXundefined" xfId="12643" xr:uid="{00000000-0005-0000-0000-0000FD660000}"/>
    <cellStyle name="Shade" xfId="9656" xr:uid="{00000000-0005-0000-0000-0000FE660000}"/>
    <cellStyle name="Shade 2" xfId="15386" xr:uid="{00000000-0005-0000-0000-0000FF660000}"/>
    <cellStyle name="Style 134 2" xfId="9670" xr:uid="{00000000-0005-0000-0000-000001670000}"/>
    <cellStyle name="Style 134 2 2" xfId="15394" xr:uid="{00000000-0005-0000-0000-000002670000}"/>
    <cellStyle name="Style 140" xfId="9671" xr:uid="{00000000-0005-0000-0000-000003670000}"/>
    <cellStyle name="Style 140 2" xfId="15395" xr:uid="{00000000-0005-0000-0000-000004670000}"/>
    <cellStyle name="Style 142 2" xfId="9672" xr:uid="{00000000-0005-0000-0000-000005670000}"/>
    <cellStyle name="Style 142 2 2" xfId="15396" xr:uid="{00000000-0005-0000-0000-000006670000}"/>
    <cellStyle name="Style 155" xfId="9513" xr:uid="{00000000-0005-0000-0000-000007670000}"/>
    <cellStyle name="Style 156" xfId="9514" xr:uid="{00000000-0005-0000-0000-000008670000}"/>
    <cellStyle name="Style 157" xfId="9515" xr:uid="{00000000-0005-0000-0000-000009670000}"/>
    <cellStyle name="Style 158" xfId="9516" xr:uid="{00000000-0005-0000-0000-00000A670000}"/>
    <cellStyle name="Style 159" xfId="9517" xr:uid="{00000000-0005-0000-0000-00000B670000}"/>
    <cellStyle name="Style 161" xfId="9518" xr:uid="{00000000-0005-0000-0000-00000C670000}"/>
    <cellStyle name="Style 162" xfId="9519" xr:uid="{00000000-0005-0000-0000-00000D670000}"/>
    <cellStyle name="Style 163" xfId="9520" xr:uid="{00000000-0005-0000-0000-00000E670000}"/>
    <cellStyle name="Style 223" xfId="9521" xr:uid="{00000000-0005-0000-0000-00000F670000}"/>
    <cellStyle name="Style 224" xfId="9522" xr:uid="{00000000-0005-0000-0000-000010670000}"/>
    <cellStyle name="Style 225" xfId="9523" xr:uid="{00000000-0005-0000-0000-000011670000}"/>
    <cellStyle name="Style 226" xfId="9524" xr:uid="{00000000-0005-0000-0000-000012670000}"/>
    <cellStyle name="Style 227" xfId="9525" xr:uid="{00000000-0005-0000-0000-000013670000}"/>
    <cellStyle name="Style 229" xfId="9526" xr:uid="{00000000-0005-0000-0000-000014670000}"/>
    <cellStyle name="Style 230" xfId="9527" xr:uid="{00000000-0005-0000-0000-000015670000}"/>
    <cellStyle name="Style 231" xfId="9528" xr:uid="{00000000-0005-0000-0000-000016670000}"/>
    <cellStyle name="Style 257" xfId="9529" xr:uid="{00000000-0005-0000-0000-000017670000}"/>
    <cellStyle name="Style 258" xfId="9530" xr:uid="{00000000-0005-0000-0000-000018670000}"/>
    <cellStyle name="Style 259" xfId="9531" xr:uid="{00000000-0005-0000-0000-000019670000}"/>
    <cellStyle name="Style 260" xfId="9532" xr:uid="{00000000-0005-0000-0000-00001A670000}"/>
    <cellStyle name="Style 261" xfId="9533" xr:uid="{00000000-0005-0000-0000-00001B670000}"/>
    <cellStyle name="Style 263" xfId="9534" xr:uid="{00000000-0005-0000-0000-00001C670000}"/>
    <cellStyle name="Style 264" xfId="9535" xr:uid="{00000000-0005-0000-0000-00001D670000}"/>
    <cellStyle name="Style 265" xfId="9536" xr:uid="{00000000-0005-0000-0000-00001E670000}"/>
    <cellStyle name="Style 461" xfId="9537" xr:uid="{00000000-0005-0000-0000-00001F670000}"/>
    <cellStyle name="Style 467" xfId="9538" xr:uid="{00000000-0005-0000-0000-000020670000}"/>
    <cellStyle name="Style 468" xfId="9539" xr:uid="{00000000-0005-0000-0000-000021670000}"/>
    <cellStyle name="Style 469" xfId="9540" xr:uid="{00000000-0005-0000-0000-000022670000}"/>
    <cellStyle name="Style 478" xfId="9541" xr:uid="{00000000-0005-0000-0000-000023670000}"/>
    <cellStyle name="Style 479" xfId="9542" xr:uid="{00000000-0005-0000-0000-000024670000}"/>
    <cellStyle name="Style 480" xfId="9543" xr:uid="{00000000-0005-0000-0000-000025670000}"/>
    <cellStyle name="Style 481" xfId="9544" xr:uid="{00000000-0005-0000-0000-000026670000}"/>
    <cellStyle name="Style 482" xfId="9545" xr:uid="{00000000-0005-0000-0000-000027670000}"/>
    <cellStyle name="Style 484" xfId="9546" xr:uid="{00000000-0005-0000-0000-000028670000}"/>
    <cellStyle name="Style 485" xfId="9547" xr:uid="{00000000-0005-0000-0000-000029670000}"/>
    <cellStyle name="Style 486" xfId="9548" xr:uid="{00000000-0005-0000-0000-00002A670000}"/>
    <cellStyle name="Style 495" xfId="9549" xr:uid="{00000000-0005-0000-0000-00002B670000}"/>
    <cellStyle name="Style 496" xfId="9550" xr:uid="{00000000-0005-0000-0000-00002C670000}"/>
    <cellStyle name="Style 497" xfId="9551" xr:uid="{00000000-0005-0000-0000-00002D670000}"/>
    <cellStyle name="Style 498" xfId="9552" xr:uid="{00000000-0005-0000-0000-00002E670000}"/>
    <cellStyle name="Style 499" xfId="9553" xr:uid="{00000000-0005-0000-0000-00002F670000}"/>
    <cellStyle name="Style 501" xfId="9554" xr:uid="{00000000-0005-0000-0000-000030670000}"/>
    <cellStyle name="Style 502" xfId="9555" xr:uid="{00000000-0005-0000-0000-000031670000}"/>
    <cellStyle name="Style 503" xfId="9556" xr:uid="{00000000-0005-0000-0000-000032670000}"/>
    <cellStyle name="Style 580" xfId="9557" xr:uid="{00000000-0005-0000-0000-000033670000}"/>
    <cellStyle name="Style 581" xfId="9558" xr:uid="{00000000-0005-0000-0000-000034670000}"/>
    <cellStyle name="Style 582" xfId="9559" xr:uid="{00000000-0005-0000-0000-000035670000}"/>
    <cellStyle name="Style 583" xfId="9560" xr:uid="{00000000-0005-0000-0000-000036670000}"/>
    <cellStyle name="Style 584" xfId="9561" xr:uid="{00000000-0005-0000-0000-000037670000}"/>
    <cellStyle name="Style 586" xfId="9562" xr:uid="{00000000-0005-0000-0000-000038670000}"/>
    <cellStyle name="Style 587" xfId="9563" xr:uid="{00000000-0005-0000-0000-000039670000}"/>
    <cellStyle name="Style 588" xfId="9564" xr:uid="{00000000-0005-0000-0000-00003A670000}"/>
    <cellStyle name="TableStyleLight1" xfId="1" xr:uid="{00000000-0005-0000-0000-00003B670000}"/>
    <cellStyle name="Testo avviso" xfId="708" xr:uid="{00000000-0005-0000-0000-00003C670000}"/>
    <cellStyle name="Testo avviso 2" xfId="9566" xr:uid="{00000000-0005-0000-0000-00003D670000}"/>
    <cellStyle name="Testo avviso 3" xfId="9567" xr:uid="{00000000-0005-0000-0000-00003E670000}"/>
    <cellStyle name="Testo avviso 4" xfId="9565" xr:uid="{00000000-0005-0000-0000-00003F670000}"/>
    <cellStyle name="Testo descrittivo" xfId="709" xr:uid="{00000000-0005-0000-0000-000040670000}"/>
    <cellStyle name="Testo descrittivo 2" xfId="9569" xr:uid="{00000000-0005-0000-0000-000041670000}"/>
    <cellStyle name="Testo descrittivo 3" xfId="9570" xr:uid="{00000000-0005-0000-0000-000042670000}"/>
    <cellStyle name="Testo descrittivo 4" xfId="9568" xr:uid="{00000000-0005-0000-0000-000043670000}"/>
    <cellStyle name="Titel 2" xfId="9571" xr:uid="{00000000-0005-0000-0000-000044670000}"/>
    <cellStyle name="Titel 2 2" xfId="9572" xr:uid="{00000000-0005-0000-0000-000045670000}"/>
    <cellStyle name="Titel 2 3" xfId="9573" xr:uid="{00000000-0005-0000-0000-000046670000}"/>
    <cellStyle name="Title 2" xfId="9574" xr:uid="{00000000-0005-0000-0000-000047670000}"/>
    <cellStyle name="Title 2 2" xfId="9575" xr:uid="{00000000-0005-0000-0000-000048670000}"/>
    <cellStyle name="Title 2 3" xfId="9576" xr:uid="{00000000-0005-0000-0000-000049670000}"/>
    <cellStyle name="Title 3" xfId="9673" xr:uid="{00000000-0005-0000-0000-00004A670000}"/>
    <cellStyle name="Titolo" xfId="710" xr:uid="{00000000-0005-0000-0000-00004B670000}"/>
    <cellStyle name="Titolo 1" xfId="711" xr:uid="{00000000-0005-0000-0000-00004C670000}"/>
    <cellStyle name="Titolo 1 2" xfId="9579" xr:uid="{00000000-0005-0000-0000-00004D670000}"/>
    <cellStyle name="Titolo 1 2 2" xfId="9580" xr:uid="{00000000-0005-0000-0000-00004E670000}"/>
    <cellStyle name="Titolo 1 3" xfId="9581" xr:uid="{00000000-0005-0000-0000-00004F670000}"/>
    <cellStyle name="Titolo 1 4" xfId="9578" xr:uid="{00000000-0005-0000-0000-000050670000}"/>
    <cellStyle name="Titolo 2" xfId="712" xr:uid="{00000000-0005-0000-0000-000051670000}"/>
    <cellStyle name="Titolo 2 2" xfId="9583" xr:uid="{00000000-0005-0000-0000-000052670000}"/>
    <cellStyle name="Titolo 2 2 2" xfId="9584" xr:uid="{00000000-0005-0000-0000-000053670000}"/>
    <cellStyle name="Titolo 2 3" xfId="9585" xr:uid="{00000000-0005-0000-0000-000054670000}"/>
    <cellStyle name="Titolo 2 4" xfId="9582" xr:uid="{00000000-0005-0000-0000-000055670000}"/>
    <cellStyle name="Titolo 3" xfId="713" xr:uid="{00000000-0005-0000-0000-000056670000}"/>
    <cellStyle name="Titolo 3 2" xfId="9587" xr:uid="{00000000-0005-0000-0000-000057670000}"/>
    <cellStyle name="Titolo 3 2 2" xfId="9588" xr:uid="{00000000-0005-0000-0000-000058670000}"/>
    <cellStyle name="Titolo 3 2 3" xfId="9589" xr:uid="{00000000-0005-0000-0000-000059670000}"/>
    <cellStyle name="Titolo 3 2 4" xfId="9590" xr:uid="{00000000-0005-0000-0000-00005A670000}"/>
    <cellStyle name="Titolo 3 3" xfId="9591" xr:uid="{00000000-0005-0000-0000-00005B670000}"/>
    <cellStyle name="Titolo 3 3 2" xfId="12644" xr:uid="{00000000-0005-0000-0000-00005C670000}"/>
    <cellStyle name="Titolo 3 3 3" xfId="12645" xr:uid="{00000000-0005-0000-0000-00005D670000}"/>
    <cellStyle name="Titolo 3 4" xfId="9592" xr:uid="{00000000-0005-0000-0000-00005E670000}"/>
    <cellStyle name="Titolo 3 5" xfId="9586" xr:uid="{00000000-0005-0000-0000-00005F670000}"/>
    <cellStyle name="Titolo 4" xfId="714" xr:uid="{00000000-0005-0000-0000-000060670000}"/>
    <cellStyle name="Titolo 4 2" xfId="9594" xr:uid="{00000000-0005-0000-0000-000061670000}"/>
    <cellStyle name="Titolo 4 3" xfId="9595" xr:uid="{00000000-0005-0000-0000-000062670000}"/>
    <cellStyle name="Titolo 4 4" xfId="9593" xr:uid="{00000000-0005-0000-0000-000063670000}"/>
    <cellStyle name="Titolo 5" xfId="9596" xr:uid="{00000000-0005-0000-0000-000064670000}"/>
    <cellStyle name="Titolo 6" xfId="9597" xr:uid="{00000000-0005-0000-0000-000065670000}"/>
    <cellStyle name="Titolo 7" xfId="9577" xr:uid="{00000000-0005-0000-0000-000066670000}"/>
    <cellStyle name="Total 2" xfId="9598" xr:uid="{00000000-0005-0000-0000-000067670000}"/>
    <cellStyle name="Total 2 2" xfId="9599" xr:uid="{00000000-0005-0000-0000-000068670000}"/>
    <cellStyle name="Total 2 2 2" xfId="9600" xr:uid="{00000000-0005-0000-0000-000069670000}"/>
    <cellStyle name="Total 2 3" xfId="9601" xr:uid="{00000000-0005-0000-0000-00006A670000}"/>
    <cellStyle name="Total 2 4" xfId="9602" xr:uid="{00000000-0005-0000-0000-00006B670000}"/>
    <cellStyle name="Total 2 4 2" xfId="12709" xr:uid="{00000000-0005-0000-0000-00006C670000}"/>
    <cellStyle name="Total 2 4 3" xfId="12710" xr:uid="{00000000-0005-0000-0000-00006D670000}"/>
    <cellStyle name="Total 2 5" xfId="9603" xr:uid="{00000000-0005-0000-0000-00006E670000}"/>
    <cellStyle name="Total 3" xfId="9604" xr:uid="{00000000-0005-0000-0000-00006F670000}"/>
    <cellStyle name="Total 4" xfId="9605" xr:uid="{00000000-0005-0000-0000-000070670000}"/>
    <cellStyle name="Totale" xfId="715" xr:uid="{00000000-0005-0000-0000-000071670000}"/>
    <cellStyle name="Totale 2" xfId="9607" xr:uid="{00000000-0005-0000-0000-000072670000}"/>
    <cellStyle name="Totale 2 2" xfId="9608" xr:uid="{00000000-0005-0000-0000-000073670000}"/>
    <cellStyle name="Totale 2 2 2" xfId="9609" xr:uid="{00000000-0005-0000-0000-000074670000}"/>
    <cellStyle name="Totale 2 3" xfId="9610" xr:uid="{00000000-0005-0000-0000-000075670000}"/>
    <cellStyle name="Totale 2 3 2" xfId="12711" xr:uid="{00000000-0005-0000-0000-000076670000}"/>
    <cellStyle name="Totale 2 3 3" xfId="12712" xr:uid="{00000000-0005-0000-0000-000077670000}"/>
    <cellStyle name="Totale 2 4" xfId="9611" xr:uid="{00000000-0005-0000-0000-000078670000}"/>
    <cellStyle name="Totale 2 5" xfId="9674" xr:uid="{00000000-0005-0000-0000-000079670000}"/>
    <cellStyle name="Totale 3" xfId="9612" xr:uid="{00000000-0005-0000-0000-00007A670000}"/>
    <cellStyle name="Totale 3 2" xfId="9613" xr:uid="{00000000-0005-0000-0000-00007B670000}"/>
    <cellStyle name="Totale 3 2 2" xfId="9614" xr:uid="{00000000-0005-0000-0000-00007C670000}"/>
    <cellStyle name="Totale 3 3" xfId="9615" xr:uid="{00000000-0005-0000-0000-00007D670000}"/>
    <cellStyle name="Totale 3 3 2" xfId="12713" xr:uid="{00000000-0005-0000-0000-00007E670000}"/>
    <cellStyle name="Totale 3 3 3" xfId="12714" xr:uid="{00000000-0005-0000-0000-00007F670000}"/>
    <cellStyle name="Totale 3 4" xfId="9616" xr:uid="{00000000-0005-0000-0000-000080670000}"/>
    <cellStyle name="Totale 4" xfId="9617" xr:uid="{00000000-0005-0000-0000-000081670000}"/>
    <cellStyle name="Totale 4 2" xfId="9618" xr:uid="{00000000-0005-0000-0000-000082670000}"/>
    <cellStyle name="Totale 4 3" xfId="9619" xr:uid="{00000000-0005-0000-0000-000083670000}"/>
    <cellStyle name="Totale 4 3 2" xfId="12715" xr:uid="{00000000-0005-0000-0000-000084670000}"/>
    <cellStyle name="Totale 4 3 3" xfId="12716" xr:uid="{00000000-0005-0000-0000-000085670000}"/>
    <cellStyle name="Totale 4 4" xfId="9620" xr:uid="{00000000-0005-0000-0000-000086670000}"/>
    <cellStyle name="Totale 5" xfId="9621" xr:uid="{00000000-0005-0000-0000-000087670000}"/>
    <cellStyle name="Totale 5 2" xfId="9622" xr:uid="{00000000-0005-0000-0000-000088670000}"/>
    <cellStyle name="Totale 5 3" xfId="9623" xr:uid="{00000000-0005-0000-0000-000089670000}"/>
    <cellStyle name="Totale 5 3 2" xfId="12717" xr:uid="{00000000-0005-0000-0000-00008A670000}"/>
    <cellStyle name="Totale 5 3 3" xfId="12718" xr:uid="{00000000-0005-0000-0000-00008B670000}"/>
    <cellStyle name="Totale 6" xfId="9624" xr:uid="{00000000-0005-0000-0000-00008C670000}"/>
    <cellStyle name="Totale 6 2" xfId="9625" xr:uid="{00000000-0005-0000-0000-00008D670000}"/>
    <cellStyle name="Totale 6 3" xfId="9626" xr:uid="{00000000-0005-0000-0000-00008E670000}"/>
    <cellStyle name="Totale 6 3 2" xfId="12719" xr:uid="{00000000-0005-0000-0000-00008F670000}"/>
    <cellStyle name="Totale 6 3 3" xfId="12720" xr:uid="{00000000-0005-0000-0000-000090670000}"/>
    <cellStyle name="Totale 7" xfId="9627" xr:uid="{00000000-0005-0000-0000-000091670000}"/>
    <cellStyle name="Totale 8" xfId="9628" xr:uid="{00000000-0005-0000-0000-000092670000}"/>
    <cellStyle name="Totale 8 2" xfId="12721" xr:uid="{00000000-0005-0000-0000-000093670000}"/>
    <cellStyle name="Totale 8 3" xfId="12722" xr:uid="{00000000-0005-0000-0000-000094670000}"/>
    <cellStyle name="Totale 9" xfId="9606" xr:uid="{00000000-0005-0000-0000-000095670000}"/>
    <cellStyle name="Ugyldig 2" xfId="9629" xr:uid="{00000000-0005-0000-0000-000096670000}"/>
    <cellStyle name="Uncertain" xfId="9630" xr:uid="{00000000-0005-0000-0000-000097670000}"/>
    <cellStyle name="Usikre tal" xfId="12646" xr:uid="{00000000-0005-0000-0000-000098670000}"/>
    <cellStyle name="Valore non valido" xfId="716" xr:uid="{00000000-0005-0000-0000-000099670000}"/>
    <cellStyle name="Valore non valido 2" xfId="9632" xr:uid="{00000000-0005-0000-0000-00009A670000}"/>
    <cellStyle name="Valore non valido 3" xfId="9633" xr:uid="{00000000-0005-0000-0000-00009B670000}"/>
    <cellStyle name="Valore non valido 4" xfId="9631" xr:uid="{00000000-0005-0000-0000-00009C670000}"/>
    <cellStyle name="Valore valido" xfId="717" xr:uid="{00000000-0005-0000-0000-00009D670000}"/>
    <cellStyle name="Valore valido 2" xfId="9635" xr:uid="{00000000-0005-0000-0000-00009E670000}"/>
    <cellStyle name="Valore valido 3" xfId="9636" xr:uid="{00000000-0005-0000-0000-00009F670000}"/>
    <cellStyle name="Valore valido 4" xfId="9634" xr:uid="{00000000-0005-0000-0000-0000A0670000}"/>
    <cellStyle name="Warning Text 2" xfId="9637" xr:uid="{00000000-0005-0000-0000-0000A1670000}"/>
    <cellStyle name="Warning Text 2 2" xfId="9638" xr:uid="{00000000-0005-0000-0000-0000A2670000}"/>
    <cellStyle name="Warning Text 2 3" xfId="9639" xr:uid="{00000000-0005-0000-0000-0000A3670000}"/>
    <cellStyle name="Warning Text 3" xfId="9640" xr:uid="{00000000-0005-0000-0000-0000A4670000}"/>
    <cellStyle name="Warning Text 4" xfId="9641" xr:uid="{00000000-0005-0000-0000-0000A5670000}"/>
    <cellStyle name="X08_Total Oil" xfId="9642" xr:uid="{00000000-0005-0000-0000-0000A6670000}"/>
    <cellStyle name="X12_Total Figs 1 dec" xfId="9643" xr:uid="{00000000-0005-0000-0000-0000A7670000}"/>
    <cellStyle name="Years" xfId="9644" xr:uid="{00000000-0005-0000-0000-0000A8670000}"/>
    <cellStyle name="Обычный_2++" xfId="9657" xr:uid="{00000000-0005-0000-0000-0000A967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78787"/>
      <rgbColor rgb="FFC0504D"/>
      <rgbColor rgb="FFFFFFCC"/>
      <rgbColor rgb="FFCCFFFF"/>
      <rgbColor rgb="FF660066"/>
      <rgbColor rgb="FFFF8080"/>
      <rgbColor rgb="FF0066CC"/>
      <rgbColor rgb="FFCCCCFF"/>
      <rgbColor rgb="FF000080"/>
      <rgbColor rgb="FFFF00FF"/>
      <rgbColor rgb="FFFFC0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BBB59"/>
      <rgbColor rgb="FFFFCC00"/>
      <rgbColor rgb="FFFF9900"/>
      <rgbColor rgb="FFFF6600"/>
      <rgbColor rgb="FF4F81BD"/>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a:defRPr/>
            </a:pPr>
            <a:r>
              <a:rPr lang="da-DK" b="1">
                <a:solidFill>
                  <a:srgbClr val="000000"/>
                </a:solidFill>
                <a:latin typeface="Calibri"/>
              </a:rPr>
              <a:t>Onsore Wind Capacity</a:t>
            </a:r>
          </a:p>
        </c:rich>
      </c:tx>
      <c:overlay val="1"/>
    </c:title>
    <c:autoTitleDeleted val="0"/>
    <c:plotArea>
      <c:layout/>
      <c:barChart>
        <c:barDir val="col"/>
        <c:grouping val="clustered"/>
        <c:varyColors val="1"/>
        <c:ser>
          <c:idx val="0"/>
          <c:order val="0"/>
          <c:spPr>
            <a:solidFill>
              <a:srgbClr val="4F81B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Comparison'!$C$7:$P$7</c:f>
              <c:numCache>
                <c:formatCode>General</c:formatCode>
                <c:ptCount val="9"/>
                <c:pt idx="2" formatCode="#,##0">
                  <c:v>2880.8200000000011</c:v>
                </c:pt>
                <c:pt idx="4" formatCode="#,##0">
                  <c:v>3346.1516000000038</c:v>
                </c:pt>
                <c:pt idx="7" formatCode="#,##0">
                  <c:v>3584.1170000000038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D6D5-418F-A94C-0A8BB2E8D829}"/>
            </c:ext>
          </c:extLst>
        </c:ser>
        <c:ser>
          <c:idx val="1"/>
          <c:order val="1"/>
          <c:spPr>
            <a:solidFill>
              <a:srgbClr val="C0504D"/>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Comparison'!$C$8:$P$8</c:f>
              <c:numCache>
                <c:formatCode>General</c:formatCode>
                <c:ptCount val="9"/>
                <c:pt idx="4" formatCode="#,##0">
                  <c:v>3230.0520000000001</c:v>
                </c:pt>
                <c:pt idx="5" formatCode="#,##0">
                  <c:v>3230.3809999999999</c:v>
                </c:pt>
                <c:pt idx="6" formatCode="#,##0">
                  <c:v>3230.3809999999999</c:v>
                </c:pt>
                <c:pt idx="7" formatCode="#,##0">
                  <c:v>3230.3809999999999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D6D5-418F-A94C-0A8BB2E8D829}"/>
            </c:ext>
          </c:extLst>
        </c:ser>
        <c:ser>
          <c:idx val="2"/>
          <c:order val="2"/>
          <c:spPr>
            <a:solidFill>
              <a:srgbClr val="9BBB59"/>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Comparison'!$C$11:$P$11</c:f>
              <c:numCache>
                <c:formatCode>General</c:formatCode>
                <c:ptCount val="9"/>
                <c:pt idx="0" formatCode="#,##0">
                  <c:v>2222.2222222222222</c:v>
                </c:pt>
                <c:pt idx="8" formatCode="#,##0">
                  <c:v>4111.1111111111104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D6D5-418F-A94C-0A8BB2E8D829}"/>
            </c:ext>
          </c:extLst>
        </c:ser>
        <c:ser>
          <c:idx val="3"/>
          <c:order val="3"/>
          <c:spPr>
            <a:solidFill>
              <a:srgbClr val="FFC000"/>
            </a:solidFill>
          </c:spPr>
          <c:invertIfNegative val="1"/>
          <c:cat>
            <c:strRef>
              <c:f>'Onshore Wind - Comparison'!$C$2:$P$2</c:f>
              <c:strCache>
                <c:ptCount val="9"/>
                <c:pt idx="0">
                  <c:v>2008</c:v>
                </c:pt>
                <c:pt idx="1">
                  <c:v>2009</c:v>
                </c:pt>
                <c:pt idx="2">
                  <c:v>2010</c:v>
                </c:pt>
                <c:pt idx="3">
                  <c:v>2011</c:v>
                </c:pt>
                <c:pt idx="4">
                  <c:v>2012</c:v>
                </c:pt>
                <c:pt idx="5">
                  <c:v>2013</c:v>
                </c:pt>
                <c:pt idx="6">
                  <c:v>2014</c:v>
                </c:pt>
                <c:pt idx="7">
                  <c:v>2015</c:v>
                </c:pt>
                <c:pt idx="8">
                  <c:v>Max Potential</c:v>
                </c:pt>
              </c:strCache>
            </c:strRef>
          </c:cat>
          <c:val>
            <c:numRef>
              <c:f>'Onshore Wind - Comparison'!$C$14:$P$14</c:f>
              <c:numCache>
                <c:formatCode>#,##0</c:formatCode>
                <c:ptCount val="9"/>
                <c:pt idx="1">
                  <c:v>2739.556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D6D5-418F-A94C-0A8BB2E8D829}"/>
            </c:ext>
          </c:extLst>
        </c:ser>
        <c:dLbls>
          <c:showLegendKey val="0"/>
          <c:showVal val="0"/>
          <c:showCatName val="0"/>
          <c:showSerName val="0"/>
          <c:showPercent val="0"/>
          <c:showBubbleSize val="0"/>
        </c:dLbls>
        <c:gapWidth val="150"/>
        <c:axId val="187830128"/>
        <c:axId val="187830912"/>
      </c:barChart>
      <c:catAx>
        <c:axId val="187830128"/>
        <c:scaling>
          <c:orientation val="minMax"/>
        </c:scaling>
        <c:delete val="1"/>
        <c:axPos val="b"/>
        <c:numFmt formatCode="General" sourceLinked="0"/>
        <c:majorTickMark val="out"/>
        <c:minorTickMark val="none"/>
        <c:tickLblPos val="nextTo"/>
        <c:crossAx val="187830912"/>
        <c:crossesAt val="0"/>
        <c:auto val="1"/>
        <c:lblAlgn val="ctr"/>
        <c:lblOffset val="100"/>
        <c:noMultiLvlLbl val="1"/>
      </c:catAx>
      <c:valAx>
        <c:axId val="187830912"/>
        <c:scaling>
          <c:orientation val="minMax"/>
        </c:scaling>
        <c:delete val="1"/>
        <c:axPos val="l"/>
        <c:majorGridlines>
          <c:spPr>
            <a:ln w="9360">
              <a:solidFill>
                <a:srgbClr val="878787"/>
              </a:solidFill>
              <a:round/>
            </a:ln>
          </c:spPr>
        </c:majorGridlines>
        <c:title>
          <c:tx>
            <c:rich>
              <a:bodyPr/>
              <a:lstStyle/>
              <a:p>
                <a:pPr>
                  <a:defRPr/>
                </a:pPr>
                <a:r>
                  <a:rPr lang="da-DK" sz="1000" b="1">
                    <a:solidFill>
                      <a:srgbClr val="000000"/>
                    </a:solidFill>
                    <a:latin typeface="Calibri"/>
                  </a:rPr>
                  <a:t>MW</a:t>
                </a:r>
              </a:p>
            </c:rich>
          </c:tx>
          <c:overlay val="1"/>
        </c:title>
        <c:numFmt formatCode="General" sourceLinked="1"/>
        <c:majorTickMark val="out"/>
        <c:minorTickMark val="none"/>
        <c:tickLblPos val="nextTo"/>
        <c:crossAx val="187830128"/>
        <c:crossesAt val="0"/>
        <c:crossBetween val="between"/>
      </c:valAx>
      <c:spPr>
        <a:solidFill>
          <a:srgbClr val="FFFFFF"/>
        </a:solidFill>
      </c:spPr>
    </c:plotArea>
    <c:legend>
      <c:legendPos val="b"/>
      <c:overlay val="1"/>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13</xdr:col>
      <xdr:colOff>28575</xdr:colOff>
      <xdr:row>20</xdr:row>
      <xdr:rowOff>152400</xdr:rowOff>
    </xdr:from>
    <xdr:to>
      <xdr:col>18</xdr:col>
      <xdr:colOff>315376</xdr:colOff>
      <xdr:row>30</xdr:row>
      <xdr:rowOff>80947</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0591800" y="4162425"/>
          <a:ext cx="3334801" cy="2024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13</xdr:col>
      <xdr:colOff>1752600</xdr:colOff>
      <xdr:row>60</xdr:row>
      <xdr:rowOff>0</xdr:rowOff>
    </xdr:to>
    <xdr:sp macro="" textlink="">
      <xdr:nvSpPr>
        <xdr:cNvPr id="1034" name="shapetype_202" hidden="1">
          <a:extLst>
            <a:ext uri="{FF2B5EF4-FFF2-40B4-BE49-F238E27FC236}">
              <a16:creationId xmlns:a16="http://schemas.microsoft.com/office/drawing/2014/main" id="{00000000-0008-0000-0700-00000A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2" name="shapetype_202" hidden="1">
          <a:extLst>
            <a:ext uri="{FF2B5EF4-FFF2-40B4-BE49-F238E27FC236}">
              <a16:creationId xmlns:a16="http://schemas.microsoft.com/office/drawing/2014/main" id="{00000000-0008-0000-0700-000008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0" name="shapetype_202" hidden="1">
          <a:extLst>
            <a:ext uri="{FF2B5EF4-FFF2-40B4-BE49-F238E27FC236}">
              <a16:creationId xmlns:a16="http://schemas.microsoft.com/office/drawing/2014/main" id="{00000000-0008-0000-0700-000006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8" name="shapetype_202" hidden="1">
          <a:extLst>
            <a:ext uri="{FF2B5EF4-FFF2-40B4-BE49-F238E27FC236}">
              <a16:creationId xmlns:a16="http://schemas.microsoft.com/office/drawing/2014/main" id="{00000000-0008-0000-0700-000004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26" name="shapetype_202" hidden="1">
          <a:extLst>
            <a:ext uri="{FF2B5EF4-FFF2-40B4-BE49-F238E27FC236}">
              <a16:creationId xmlns:a16="http://schemas.microsoft.com/office/drawing/2014/main" id="{00000000-0008-0000-0700-000002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40" name="shapetype_202" hidden="1">
          <a:extLst>
            <a:ext uri="{FF2B5EF4-FFF2-40B4-BE49-F238E27FC236}">
              <a16:creationId xmlns:a16="http://schemas.microsoft.com/office/drawing/2014/main" id="{00000000-0008-0000-0700-000010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9" name="shapetype_202" hidden="1">
          <a:extLst>
            <a:ext uri="{FF2B5EF4-FFF2-40B4-BE49-F238E27FC236}">
              <a16:creationId xmlns:a16="http://schemas.microsoft.com/office/drawing/2014/main" id="{00000000-0008-0000-0700-00000F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8" name="shapetype_202" hidden="1">
          <a:extLst>
            <a:ext uri="{FF2B5EF4-FFF2-40B4-BE49-F238E27FC236}">
              <a16:creationId xmlns:a16="http://schemas.microsoft.com/office/drawing/2014/main" id="{00000000-0008-0000-0700-00000E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7" name="shapetype_202" hidden="1">
          <a:extLst>
            <a:ext uri="{FF2B5EF4-FFF2-40B4-BE49-F238E27FC236}">
              <a16:creationId xmlns:a16="http://schemas.microsoft.com/office/drawing/2014/main" id="{00000000-0008-0000-0700-00000D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36" name="shapetype_202" hidden="1">
          <a:extLst>
            <a:ext uri="{FF2B5EF4-FFF2-40B4-BE49-F238E27FC236}">
              <a16:creationId xmlns:a16="http://schemas.microsoft.com/office/drawing/2014/main" id="{00000000-0008-0000-0700-00000C04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 name="AutoShape 16">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 name="AutoShape 15">
          <a:extLst>
            <a:ext uri="{FF2B5EF4-FFF2-40B4-BE49-F238E27FC236}">
              <a16:creationId xmlns:a16="http://schemas.microsoft.com/office/drawing/2014/main" id="{00000000-0008-0000-07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4" name="AutoShape 14">
          <a:extLst>
            <a:ext uri="{FF2B5EF4-FFF2-40B4-BE49-F238E27FC236}">
              <a16:creationId xmlns:a16="http://schemas.microsoft.com/office/drawing/2014/main" id="{00000000-0008-0000-07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5" name="AutoShape 13">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6" name="AutoShape 12">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7" name="AutoShape 16">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8" name="AutoShape 15">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9" name="AutoShape 14">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0" name="AutoShape 13">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1" name="AutoShape 12">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2" name="AutoShape 16">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3" name="AutoShape 15">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4" name="AutoShape 14">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5" name="AutoShape 13">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6" name="AutoShape 12">
          <a:extLst>
            <a:ext uri="{FF2B5EF4-FFF2-40B4-BE49-F238E27FC236}">
              <a16:creationId xmlns:a16="http://schemas.microsoft.com/office/drawing/2014/main" id="{00000000-0008-0000-07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7" name="AutoShape 16">
          <a:extLst>
            <a:ext uri="{FF2B5EF4-FFF2-40B4-BE49-F238E27FC236}">
              <a16:creationId xmlns:a16="http://schemas.microsoft.com/office/drawing/2014/main" id="{00000000-0008-0000-0700-00001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8" name="AutoShape 15">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19" name="AutoShape 14">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0" name="AutoShape 13">
          <a:extLst>
            <a:ext uri="{FF2B5EF4-FFF2-40B4-BE49-F238E27FC236}">
              <a16:creationId xmlns:a16="http://schemas.microsoft.com/office/drawing/2014/main" id="{00000000-0008-0000-0700-00001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1" name="AutoShape 12">
          <a:extLst>
            <a:ext uri="{FF2B5EF4-FFF2-40B4-BE49-F238E27FC236}">
              <a16:creationId xmlns:a16="http://schemas.microsoft.com/office/drawing/2014/main" id="{00000000-0008-0000-0700-00001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2" name="AutoShape 16">
          <a:extLst>
            <a:ext uri="{FF2B5EF4-FFF2-40B4-BE49-F238E27FC236}">
              <a16:creationId xmlns:a16="http://schemas.microsoft.com/office/drawing/2014/main" id="{00000000-0008-0000-07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3" name="AutoShape 15">
          <a:extLst>
            <a:ext uri="{FF2B5EF4-FFF2-40B4-BE49-F238E27FC236}">
              <a16:creationId xmlns:a16="http://schemas.microsoft.com/office/drawing/2014/main" id="{00000000-0008-0000-07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4" name="AutoShape 14">
          <a:extLst>
            <a:ext uri="{FF2B5EF4-FFF2-40B4-BE49-F238E27FC236}">
              <a16:creationId xmlns:a16="http://schemas.microsoft.com/office/drawing/2014/main" id="{00000000-0008-0000-07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5" name="AutoShape 13">
          <a:extLst>
            <a:ext uri="{FF2B5EF4-FFF2-40B4-BE49-F238E27FC236}">
              <a16:creationId xmlns:a16="http://schemas.microsoft.com/office/drawing/2014/main" id="{00000000-0008-0000-07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6" name="AutoShape 12">
          <a:extLst>
            <a:ext uri="{FF2B5EF4-FFF2-40B4-BE49-F238E27FC236}">
              <a16:creationId xmlns:a16="http://schemas.microsoft.com/office/drawing/2014/main" id="{00000000-0008-0000-07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7" name="AutoShape 16">
          <a:extLst>
            <a:ext uri="{FF2B5EF4-FFF2-40B4-BE49-F238E27FC236}">
              <a16:creationId xmlns:a16="http://schemas.microsoft.com/office/drawing/2014/main" id="{00000000-0008-0000-0700-00001B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8" name="AutoShape 15">
          <a:extLst>
            <a:ext uri="{FF2B5EF4-FFF2-40B4-BE49-F238E27FC236}">
              <a16:creationId xmlns:a16="http://schemas.microsoft.com/office/drawing/2014/main" id="{00000000-0008-0000-0700-00001C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29" name="AutoShape 14">
          <a:extLst>
            <a:ext uri="{FF2B5EF4-FFF2-40B4-BE49-F238E27FC236}">
              <a16:creationId xmlns:a16="http://schemas.microsoft.com/office/drawing/2014/main" id="{00000000-0008-0000-0700-00001D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0" name="AutoShape 13">
          <a:extLst>
            <a:ext uri="{FF2B5EF4-FFF2-40B4-BE49-F238E27FC236}">
              <a16:creationId xmlns:a16="http://schemas.microsoft.com/office/drawing/2014/main" id="{00000000-0008-0000-0700-00001E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60</xdr:row>
      <xdr:rowOff>0</xdr:rowOff>
    </xdr:to>
    <xdr:sp macro="" textlink="">
      <xdr:nvSpPr>
        <xdr:cNvPr id="31" name="AutoShape 12">
          <a:extLst>
            <a:ext uri="{FF2B5EF4-FFF2-40B4-BE49-F238E27FC236}">
              <a16:creationId xmlns:a16="http://schemas.microsoft.com/office/drawing/2014/main" id="{00000000-0008-0000-0700-00001F00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4" name="AutoShape 15">
          <a:extLst>
            <a:ext uri="{FF2B5EF4-FFF2-40B4-BE49-F238E27FC236}">
              <a16:creationId xmlns:a16="http://schemas.microsoft.com/office/drawing/2014/main" id="{00000000-0008-0000-0700-00000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5" name="AutoShape 14">
          <a:extLst>
            <a:ext uri="{FF2B5EF4-FFF2-40B4-BE49-F238E27FC236}">
              <a16:creationId xmlns:a16="http://schemas.microsoft.com/office/drawing/2014/main" id="{00000000-0008-0000-0700-00000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7" name="AutoShape 13">
          <a:extLst>
            <a:ext uri="{FF2B5EF4-FFF2-40B4-BE49-F238E27FC236}">
              <a16:creationId xmlns:a16="http://schemas.microsoft.com/office/drawing/2014/main" id="{00000000-0008-0000-0700-00000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29" name="AutoShape 12">
          <a:extLst>
            <a:ext uri="{FF2B5EF4-FFF2-40B4-BE49-F238E27FC236}">
              <a16:creationId xmlns:a16="http://schemas.microsoft.com/office/drawing/2014/main" id="{00000000-0008-0000-0700-00000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1" name="AutoShape 16">
          <a:extLst>
            <a:ext uri="{FF2B5EF4-FFF2-40B4-BE49-F238E27FC236}">
              <a16:creationId xmlns:a16="http://schemas.microsoft.com/office/drawing/2014/main" id="{00000000-0008-0000-0700-00000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3" name="AutoShape 15">
          <a:extLst>
            <a:ext uri="{FF2B5EF4-FFF2-40B4-BE49-F238E27FC236}">
              <a16:creationId xmlns:a16="http://schemas.microsoft.com/office/drawing/2014/main" id="{00000000-0008-0000-0700-00000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35" name="AutoShape 14">
          <a:extLst>
            <a:ext uri="{FF2B5EF4-FFF2-40B4-BE49-F238E27FC236}">
              <a16:creationId xmlns:a16="http://schemas.microsoft.com/office/drawing/2014/main" id="{00000000-0008-0000-0700-00000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1" name="AutoShape 13">
          <a:extLst>
            <a:ext uri="{FF2B5EF4-FFF2-40B4-BE49-F238E27FC236}">
              <a16:creationId xmlns:a16="http://schemas.microsoft.com/office/drawing/2014/main" id="{00000000-0008-0000-0700-00001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2" name="AutoShape 12">
          <a:extLst>
            <a:ext uri="{FF2B5EF4-FFF2-40B4-BE49-F238E27FC236}">
              <a16:creationId xmlns:a16="http://schemas.microsoft.com/office/drawing/2014/main" id="{00000000-0008-0000-0700-00001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3" name="AutoShape 16">
          <a:extLst>
            <a:ext uri="{FF2B5EF4-FFF2-40B4-BE49-F238E27FC236}">
              <a16:creationId xmlns:a16="http://schemas.microsoft.com/office/drawing/2014/main" id="{00000000-0008-0000-0700-00001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4" name="AutoShape 15">
          <a:extLst>
            <a:ext uri="{FF2B5EF4-FFF2-40B4-BE49-F238E27FC236}">
              <a16:creationId xmlns:a16="http://schemas.microsoft.com/office/drawing/2014/main" id="{00000000-0008-0000-0700-00001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5" name="AutoShape 14">
          <a:extLst>
            <a:ext uri="{FF2B5EF4-FFF2-40B4-BE49-F238E27FC236}">
              <a16:creationId xmlns:a16="http://schemas.microsoft.com/office/drawing/2014/main" id="{00000000-0008-0000-0700-00001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6" name="AutoShape 13">
          <a:extLst>
            <a:ext uri="{FF2B5EF4-FFF2-40B4-BE49-F238E27FC236}">
              <a16:creationId xmlns:a16="http://schemas.microsoft.com/office/drawing/2014/main" id="{00000000-0008-0000-0700-00001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7" name="AutoShape 12">
          <a:extLst>
            <a:ext uri="{FF2B5EF4-FFF2-40B4-BE49-F238E27FC236}">
              <a16:creationId xmlns:a16="http://schemas.microsoft.com/office/drawing/2014/main" id="{00000000-0008-0000-0700-00001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8" name="AutoShape 16">
          <a:extLst>
            <a:ext uri="{FF2B5EF4-FFF2-40B4-BE49-F238E27FC236}">
              <a16:creationId xmlns:a16="http://schemas.microsoft.com/office/drawing/2014/main" id="{00000000-0008-0000-0700-00001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49" name="AutoShape 15">
          <a:extLst>
            <a:ext uri="{FF2B5EF4-FFF2-40B4-BE49-F238E27FC236}">
              <a16:creationId xmlns:a16="http://schemas.microsoft.com/office/drawing/2014/main" id="{00000000-0008-0000-0700-00001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0" name="AutoShape 14">
          <a:extLst>
            <a:ext uri="{FF2B5EF4-FFF2-40B4-BE49-F238E27FC236}">
              <a16:creationId xmlns:a16="http://schemas.microsoft.com/office/drawing/2014/main" id="{00000000-0008-0000-0700-00001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1" name="AutoShape 13">
          <a:extLst>
            <a:ext uri="{FF2B5EF4-FFF2-40B4-BE49-F238E27FC236}">
              <a16:creationId xmlns:a16="http://schemas.microsoft.com/office/drawing/2014/main" id="{00000000-0008-0000-0700-00001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2" name="AutoShape 12">
          <a:extLst>
            <a:ext uri="{FF2B5EF4-FFF2-40B4-BE49-F238E27FC236}">
              <a16:creationId xmlns:a16="http://schemas.microsoft.com/office/drawing/2014/main" id="{00000000-0008-0000-0700-00001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3" name="AutoShape 16">
          <a:extLst>
            <a:ext uri="{FF2B5EF4-FFF2-40B4-BE49-F238E27FC236}">
              <a16:creationId xmlns:a16="http://schemas.microsoft.com/office/drawing/2014/main" id="{00000000-0008-0000-0700-00001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4" name="AutoShape 15">
          <a:extLst>
            <a:ext uri="{FF2B5EF4-FFF2-40B4-BE49-F238E27FC236}">
              <a16:creationId xmlns:a16="http://schemas.microsoft.com/office/drawing/2014/main" id="{00000000-0008-0000-0700-00001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5" name="AutoShape 14">
          <a:extLst>
            <a:ext uri="{FF2B5EF4-FFF2-40B4-BE49-F238E27FC236}">
              <a16:creationId xmlns:a16="http://schemas.microsoft.com/office/drawing/2014/main" id="{00000000-0008-0000-0700-00001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6" name="AutoShape 13">
          <a:extLst>
            <a:ext uri="{FF2B5EF4-FFF2-40B4-BE49-F238E27FC236}">
              <a16:creationId xmlns:a16="http://schemas.microsoft.com/office/drawing/2014/main" id="{00000000-0008-0000-0700-00002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7" name="AutoShape 12">
          <a:extLst>
            <a:ext uri="{FF2B5EF4-FFF2-40B4-BE49-F238E27FC236}">
              <a16:creationId xmlns:a16="http://schemas.microsoft.com/office/drawing/2014/main" id="{00000000-0008-0000-0700-00002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8" name="AutoShape 16">
          <a:extLst>
            <a:ext uri="{FF2B5EF4-FFF2-40B4-BE49-F238E27FC236}">
              <a16:creationId xmlns:a16="http://schemas.microsoft.com/office/drawing/2014/main" id="{00000000-0008-0000-0700-00002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59" name="AutoShape 15">
          <a:extLst>
            <a:ext uri="{FF2B5EF4-FFF2-40B4-BE49-F238E27FC236}">
              <a16:creationId xmlns:a16="http://schemas.microsoft.com/office/drawing/2014/main" id="{00000000-0008-0000-0700-00002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0" name="AutoShape 14">
          <a:extLst>
            <a:ext uri="{FF2B5EF4-FFF2-40B4-BE49-F238E27FC236}">
              <a16:creationId xmlns:a16="http://schemas.microsoft.com/office/drawing/2014/main" id="{00000000-0008-0000-0700-00002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1" name="AutoShape 13">
          <a:extLst>
            <a:ext uri="{FF2B5EF4-FFF2-40B4-BE49-F238E27FC236}">
              <a16:creationId xmlns:a16="http://schemas.microsoft.com/office/drawing/2014/main" id="{00000000-0008-0000-0700-00002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2" name="AutoShape 12">
          <a:extLst>
            <a:ext uri="{FF2B5EF4-FFF2-40B4-BE49-F238E27FC236}">
              <a16:creationId xmlns:a16="http://schemas.microsoft.com/office/drawing/2014/main" id="{00000000-0008-0000-0700-00002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3" name="AutoShape 16">
          <a:extLst>
            <a:ext uri="{FF2B5EF4-FFF2-40B4-BE49-F238E27FC236}">
              <a16:creationId xmlns:a16="http://schemas.microsoft.com/office/drawing/2014/main" id="{00000000-0008-0000-0700-000027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4" name="AutoShape 15">
          <a:extLst>
            <a:ext uri="{FF2B5EF4-FFF2-40B4-BE49-F238E27FC236}">
              <a16:creationId xmlns:a16="http://schemas.microsoft.com/office/drawing/2014/main" id="{00000000-0008-0000-0700-000028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5" name="AutoShape 14">
          <a:extLst>
            <a:ext uri="{FF2B5EF4-FFF2-40B4-BE49-F238E27FC236}">
              <a16:creationId xmlns:a16="http://schemas.microsoft.com/office/drawing/2014/main" id="{00000000-0008-0000-0700-000029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6" name="AutoShape 13">
          <a:extLst>
            <a:ext uri="{FF2B5EF4-FFF2-40B4-BE49-F238E27FC236}">
              <a16:creationId xmlns:a16="http://schemas.microsoft.com/office/drawing/2014/main" id="{00000000-0008-0000-0700-00002A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7" name="AutoShape 12">
          <a:extLst>
            <a:ext uri="{FF2B5EF4-FFF2-40B4-BE49-F238E27FC236}">
              <a16:creationId xmlns:a16="http://schemas.microsoft.com/office/drawing/2014/main" id="{00000000-0008-0000-0700-00002B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8" name="AutoShape 16">
          <a:extLst>
            <a:ext uri="{FF2B5EF4-FFF2-40B4-BE49-F238E27FC236}">
              <a16:creationId xmlns:a16="http://schemas.microsoft.com/office/drawing/2014/main" id="{00000000-0008-0000-0700-00002C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69" name="AutoShape 15">
          <a:extLst>
            <a:ext uri="{FF2B5EF4-FFF2-40B4-BE49-F238E27FC236}">
              <a16:creationId xmlns:a16="http://schemas.microsoft.com/office/drawing/2014/main" id="{00000000-0008-0000-0700-00002D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0" name="AutoShape 14">
          <a:extLst>
            <a:ext uri="{FF2B5EF4-FFF2-40B4-BE49-F238E27FC236}">
              <a16:creationId xmlns:a16="http://schemas.microsoft.com/office/drawing/2014/main" id="{00000000-0008-0000-0700-00002E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1" name="AutoShape 13">
          <a:extLst>
            <a:ext uri="{FF2B5EF4-FFF2-40B4-BE49-F238E27FC236}">
              <a16:creationId xmlns:a16="http://schemas.microsoft.com/office/drawing/2014/main" id="{00000000-0008-0000-0700-00002F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2" name="AutoShape 12">
          <a:extLst>
            <a:ext uri="{FF2B5EF4-FFF2-40B4-BE49-F238E27FC236}">
              <a16:creationId xmlns:a16="http://schemas.microsoft.com/office/drawing/2014/main" id="{00000000-0008-0000-0700-000030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3" name="AutoShape 16">
          <a:extLst>
            <a:ext uri="{FF2B5EF4-FFF2-40B4-BE49-F238E27FC236}">
              <a16:creationId xmlns:a16="http://schemas.microsoft.com/office/drawing/2014/main" id="{00000000-0008-0000-0700-000031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4" name="AutoShape 15">
          <a:extLst>
            <a:ext uri="{FF2B5EF4-FFF2-40B4-BE49-F238E27FC236}">
              <a16:creationId xmlns:a16="http://schemas.microsoft.com/office/drawing/2014/main" id="{00000000-0008-0000-0700-000032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5" name="AutoShape 14">
          <a:extLst>
            <a:ext uri="{FF2B5EF4-FFF2-40B4-BE49-F238E27FC236}">
              <a16:creationId xmlns:a16="http://schemas.microsoft.com/office/drawing/2014/main" id="{00000000-0008-0000-0700-000033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6" name="AutoShape 13">
          <a:extLst>
            <a:ext uri="{FF2B5EF4-FFF2-40B4-BE49-F238E27FC236}">
              <a16:creationId xmlns:a16="http://schemas.microsoft.com/office/drawing/2014/main" id="{00000000-0008-0000-0700-000034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7" name="AutoShape 12">
          <a:extLst>
            <a:ext uri="{FF2B5EF4-FFF2-40B4-BE49-F238E27FC236}">
              <a16:creationId xmlns:a16="http://schemas.microsoft.com/office/drawing/2014/main" id="{00000000-0008-0000-0700-000035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8" name="AutoShape 16">
          <a:extLst>
            <a:ext uri="{FF2B5EF4-FFF2-40B4-BE49-F238E27FC236}">
              <a16:creationId xmlns:a16="http://schemas.microsoft.com/office/drawing/2014/main" id="{00000000-0008-0000-0700-000036040000}"/>
            </a:ext>
          </a:extLst>
        </xdr:cNvPr>
        <xdr:cNvSpPr>
          <a:spLocks noChangeArrowheads="1"/>
        </xdr:cNvSpPr>
      </xdr:nvSpPr>
      <xdr:spPr bwMode="auto">
        <a:xfrm>
          <a:off x="0" y="0"/>
          <a:ext cx="12068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79" name="AutoShape 15">
          <a:extLst>
            <a:ext uri="{FF2B5EF4-FFF2-40B4-BE49-F238E27FC236}">
              <a16:creationId xmlns:a16="http://schemas.microsoft.com/office/drawing/2014/main" id="{00000000-0008-0000-0700-000037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0" name="AutoShape 14">
          <a:extLst>
            <a:ext uri="{FF2B5EF4-FFF2-40B4-BE49-F238E27FC236}">
              <a16:creationId xmlns:a16="http://schemas.microsoft.com/office/drawing/2014/main" id="{00000000-0008-0000-0700-000038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1" name="AutoShape 13">
          <a:extLst>
            <a:ext uri="{FF2B5EF4-FFF2-40B4-BE49-F238E27FC236}">
              <a16:creationId xmlns:a16="http://schemas.microsoft.com/office/drawing/2014/main" id="{00000000-0008-0000-0700-000039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2" name="AutoShape 12">
          <a:extLst>
            <a:ext uri="{FF2B5EF4-FFF2-40B4-BE49-F238E27FC236}">
              <a16:creationId xmlns:a16="http://schemas.microsoft.com/office/drawing/2014/main" id="{00000000-0008-0000-0700-00003A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3" name="AutoShape 16">
          <a:extLst>
            <a:ext uri="{FF2B5EF4-FFF2-40B4-BE49-F238E27FC236}">
              <a16:creationId xmlns:a16="http://schemas.microsoft.com/office/drawing/2014/main" id="{00000000-0008-0000-0700-00003B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4" name="AutoShape 15">
          <a:extLst>
            <a:ext uri="{FF2B5EF4-FFF2-40B4-BE49-F238E27FC236}">
              <a16:creationId xmlns:a16="http://schemas.microsoft.com/office/drawing/2014/main" id="{00000000-0008-0000-0700-00003C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5" name="AutoShape 14">
          <a:extLst>
            <a:ext uri="{FF2B5EF4-FFF2-40B4-BE49-F238E27FC236}">
              <a16:creationId xmlns:a16="http://schemas.microsoft.com/office/drawing/2014/main" id="{00000000-0008-0000-0700-00003D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6" name="AutoShape 13">
          <a:extLst>
            <a:ext uri="{FF2B5EF4-FFF2-40B4-BE49-F238E27FC236}">
              <a16:creationId xmlns:a16="http://schemas.microsoft.com/office/drawing/2014/main" id="{00000000-0008-0000-0700-00003E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7" name="AutoShape 12">
          <a:extLst>
            <a:ext uri="{FF2B5EF4-FFF2-40B4-BE49-F238E27FC236}">
              <a16:creationId xmlns:a16="http://schemas.microsoft.com/office/drawing/2014/main" id="{00000000-0008-0000-0700-00003F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13</xdr:col>
      <xdr:colOff>1752600</xdr:colOff>
      <xdr:row>61</xdr:row>
      <xdr:rowOff>0</xdr:rowOff>
    </xdr:to>
    <xdr:sp macro="" textlink="">
      <xdr:nvSpPr>
        <xdr:cNvPr id="1088" name="AutoShape 16">
          <a:extLst>
            <a:ext uri="{FF2B5EF4-FFF2-40B4-BE49-F238E27FC236}">
              <a16:creationId xmlns:a16="http://schemas.microsoft.com/office/drawing/2014/main" id="{00000000-0008-0000-0700-000040040000}"/>
            </a:ext>
          </a:extLst>
        </xdr:cNvPr>
        <xdr:cNvSpPr>
          <a:spLocks noChangeArrowheads="1"/>
        </xdr:cNvSpPr>
      </xdr:nvSpPr>
      <xdr:spPr bwMode="auto">
        <a:xfrm>
          <a:off x="0" y="0"/>
          <a:ext cx="12068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89" name="AutoShape 15">
          <a:extLst>
            <a:ext uri="{FF2B5EF4-FFF2-40B4-BE49-F238E27FC236}">
              <a16:creationId xmlns:a16="http://schemas.microsoft.com/office/drawing/2014/main" id="{00000000-0008-0000-0700-00004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0" name="AutoShape 14">
          <a:extLst>
            <a:ext uri="{FF2B5EF4-FFF2-40B4-BE49-F238E27FC236}">
              <a16:creationId xmlns:a16="http://schemas.microsoft.com/office/drawing/2014/main" id="{00000000-0008-0000-0700-00004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1" name="AutoShape 13">
          <a:extLst>
            <a:ext uri="{FF2B5EF4-FFF2-40B4-BE49-F238E27FC236}">
              <a16:creationId xmlns:a16="http://schemas.microsoft.com/office/drawing/2014/main" id="{00000000-0008-0000-0700-00004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2" name="AutoShape 12">
          <a:extLst>
            <a:ext uri="{FF2B5EF4-FFF2-40B4-BE49-F238E27FC236}">
              <a16:creationId xmlns:a16="http://schemas.microsoft.com/office/drawing/2014/main" id="{00000000-0008-0000-0700-00004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3" name="AutoShape 16">
          <a:extLst>
            <a:ext uri="{FF2B5EF4-FFF2-40B4-BE49-F238E27FC236}">
              <a16:creationId xmlns:a16="http://schemas.microsoft.com/office/drawing/2014/main" id="{00000000-0008-0000-0700-00004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4" name="AutoShape 15">
          <a:extLst>
            <a:ext uri="{FF2B5EF4-FFF2-40B4-BE49-F238E27FC236}">
              <a16:creationId xmlns:a16="http://schemas.microsoft.com/office/drawing/2014/main" id="{00000000-0008-0000-0700-00004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5" name="AutoShape 14">
          <a:extLst>
            <a:ext uri="{FF2B5EF4-FFF2-40B4-BE49-F238E27FC236}">
              <a16:creationId xmlns:a16="http://schemas.microsoft.com/office/drawing/2014/main" id="{00000000-0008-0000-0700-00004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6" name="AutoShape 13">
          <a:extLst>
            <a:ext uri="{FF2B5EF4-FFF2-40B4-BE49-F238E27FC236}">
              <a16:creationId xmlns:a16="http://schemas.microsoft.com/office/drawing/2014/main" id="{00000000-0008-0000-0700-00004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7" name="AutoShape 12">
          <a:extLst>
            <a:ext uri="{FF2B5EF4-FFF2-40B4-BE49-F238E27FC236}">
              <a16:creationId xmlns:a16="http://schemas.microsoft.com/office/drawing/2014/main" id="{00000000-0008-0000-0700-00004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8" name="AutoShape 16">
          <a:extLst>
            <a:ext uri="{FF2B5EF4-FFF2-40B4-BE49-F238E27FC236}">
              <a16:creationId xmlns:a16="http://schemas.microsoft.com/office/drawing/2014/main" id="{00000000-0008-0000-0700-00004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099" name="AutoShape 15">
          <a:extLst>
            <a:ext uri="{FF2B5EF4-FFF2-40B4-BE49-F238E27FC236}">
              <a16:creationId xmlns:a16="http://schemas.microsoft.com/office/drawing/2014/main" id="{00000000-0008-0000-0700-00004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0" name="AutoShape 14">
          <a:extLst>
            <a:ext uri="{FF2B5EF4-FFF2-40B4-BE49-F238E27FC236}">
              <a16:creationId xmlns:a16="http://schemas.microsoft.com/office/drawing/2014/main" id="{00000000-0008-0000-0700-00004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1" name="AutoShape 13">
          <a:extLst>
            <a:ext uri="{FF2B5EF4-FFF2-40B4-BE49-F238E27FC236}">
              <a16:creationId xmlns:a16="http://schemas.microsoft.com/office/drawing/2014/main" id="{00000000-0008-0000-0700-00004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2" name="AutoShape 12">
          <a:extLst>
            <a:ext uri="{FF2B5EF4-FFF2-40B4-BE49-F238E27FC236}">
              <a16:creationId xmlns:a16="http://schemas.microsoft.com/office/drawing/2014/main" id="{00000000-0008-0000-0700-00004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3" name="AutoShape 16">
          <a:extLst>
            <a:ext uri="{FF2B5EF4-FFF2-40B4-BE49-F238E27FC236}">
              <a16:creationId xmlns:a16="http://schemas.microsoft.com/office/drawing/2014/main" id="{00000000-0008-0000-0700-00004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4" name="AutoShape 15">
          <a:extLst>
            <a:ext uri="{FF2B5EF4-FFF2-40B4-BE49-F238E27FC236}">
              <a16:creationId xmlns:a16="http://schemas.microsoft.com/office/drawing/2014/main" id="{00000000-0008-0000-0700-00005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5" name="AutoShape 14">
          <a:extLst>
            <a:ext uri="{FF2B5EF4-FFF2-40B4-BE49-F238E27FC236}">
              <a16:creationId xmlns:a16="http://schemas.microsoft.com/office/drawing/2014/main" id="{00000000-0008-0000-0700-00005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6" name="AutoShape 13">
          <a:extLst>
            <a:ext uri="{FF2B5EF4-FFF2-40B4-BE49-F238E27FC236}">
              <a16:creationId xmlns:a16="http://schemas.microsoft.com/office/drawing/2014/main" id="{00000000-0008-0000-0700-00005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7" name="AutoShape 12">
          <a:extLst>
            <a:ext uri="{FF2B5EF4-FFF2-40B4-BE49-F238E27FC236}">
              <a16:creationId xmlns:a16="http://schemas.microsoft.com/office/drawing/2014/main" id="{00000000-0008-0000-0700-00005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8" name="AutoShape 16">
          <a:extLst>
            <a:ext uri="{FF2B5EF4-FFF2-40B4-BE49-F238E27FC236}">
              <a16:creationId xmlns:a16="http://schemas.microsoft.com/office/drawing/2014/main" id="{00000000-0008-0000-0700-00005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09" name="AutoShape 15">
          <a:extLst>
            <a:ext uri="{FF2B5EF4-FFF2-40B4-BE49-F238E27FC236}">
              <a16:creationId xmlns:a16="http://schemas.microsoft.com/office/drawing/2014/main" id="{00000000-0008-0000-0700-00005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0" name="AutoShape 14">
          <a:extLst>
            <a:ext uri="{FF2B5EF4-FFF2-40B4-BE49-F238E27FC236}">
              <a16:creationId xmlns:a16="http://schemas.microsoft.com/office/drawing/2014/main" id="{00000000-0008-0000-0700-00005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1" name="AutoShape 13">
          <a:extLst>
            <a:ext uri="{FF2B5EF4-FFF2-40B4-BE49-F238E27FC236}">
              <a16:creationId xmlns:a16="http://schemas.microsoft.com/office/drawing/2014/main" id="{00000000-0008-0000-0700-00005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2" name="AutoShape 12">
          <a:extLst>
            <a:ext uri="{FF2B5EF4-FFF2-40B4-BE49-F238E27FC236}">
              <a16:creationId xmlns:a16="http://schemas.microsoft.com/office/drawing/2014/main" id="{00000000-0008-0000-0700-00005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3" name="AutoShape 16">
          <a:extLst>
            <a:ext uri="{FF2B5EF4-FFF2-40B4-BE49-F238E27FC236}">
              <a16:creationId xmlns:a16="http://schemas.microsoft.com/office/drawing/2014/main" id="{00000000-0008-0000-0700-000059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4" name="AutoShape 15">
          <a:extLst>
            <a:ext uri="{FF2B5EF4-FFF2-40B4-BE49-F238E27FC236}">
              <a16:creationId xmlns:a16="http://schemas.microsoft.com/office/drawing/2014/main" id="{00000000-0008-0000-0700-00005A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5" name="AutoShape 14">
          <a:extLst>
            <a:ext uri="{FF2B5EF4-FFF2-40B4-BE49-F238E27FC236}">
              <a16:creationId xmlns:a16="http://schemas.microsoft.com/office/drawing/2014/main" id="{00000000-0008-0000-0700-00005B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6" name="AutoShape 13">
          <a:extLst>
            <a:ext uri="{FF2B5EF4-FFF2-40B4-BE49-F238E27FC236}">
              <a16:creationId xmlns:a16="http://schemas.microsoft.com/office/drawing/2014/main" id="{00000000-0008-0000-0700-00005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7" name="AutoShape 12">
          <a:extLst>
            <a:ext uri="{FF2B5EF4-FFF2-40B4-BE49-F238E27FC236}">
              <a16:creationId xmlns:a16="http://schemas.microsoft.com/office/drawing/2014/main" id="{00000000-0008-0000-0700-00005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8" name="AutoShape 16">
          <a:extLst>
            <a:ext uri="{FF2B5EF4-FFF2-40B4-BE49-F238E27FC236}">
              <a16:creationId xmlns:a16="http://schemas.microsoft.com/office/drawing/2014/main" id="{00000000-0008-0000-0700-00005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19" name="AutoShape 15">
          <a:extLst>
            <a:ext uri="{FF2B5EF4-FFF2-40B4-BE49-F238E27FC236}">
              <a16:creationId xmlns:a16="http://schemas.microsoft.com/office/drawing/2014/main" id="{00000000-0008-0000-0700-00005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0" name="AutoShape 14">
          <a:extLst>
            <a:ext uri="{FF2B5EF4-FFF2-40B4-BE49-F238E27FC236}">
              <a16:creationId xmlns:a16="http://schemas.microsoft.com/office/drawing/2014/main" id="{00000000-0008-0000-0700-00006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1" name="AutoShape 13">
          <a:extLst>
            <a:ext uri="{FF2B5EF4-FFF2-40B4-BE49-F238E27FC236}">
              <a16:creationId xmlns:a16="http://schemas.microsoft.com/office/drawing/2014/main" id="{00000000-0008-0000-0700-00006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2" name="AutoShape 12">
          <a:extLst>
            <a:ext uri="{FF2B5EF4-FFF2-40B4-BE49-F238E27FC236}">
              <a16:creationId xmlns:a16="http://schemas.microsoft.com/office/drawing/2014/main" id="{00000000-0008-0000-0700-00006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3" name="AutoShape 16">
          <a:extLst>
            <a:ext uri="{FF2B5EF4-FFF2-40B4-BE49-F238E27FC236}">
              <a16:creationId xmlns:a16="http://schemas.microsoft.com/office/drawing/2014/main" id="{00000000-0008-0000-0700-00006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4" name="AutoShape 15">
          <a:extLst>
            <a:ext uri="{FF2B5EF4-FFF2-40B4-BE49-F238E27FC236}">
              <a16:creationId xmlns:a16="http://schemas.microsoft.com/office/drawing/2014/main" id="{00000000-0008-0000-0700-00006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5" name="AutoShape 14">
          <a:extLst>
            <a:ext uri="{FF2B5EF4-FFF2-40B4-BE49-F238E27FC236}">
              <a16:creationId xmlns:a16="http://schemas.microsoft.com/office/drawing/2014/main" id="{00000000-0008-0000-0700-000065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6" name="AutoShape 13">
          <a:extLst>
            <a:ext uri="{FF2B5EF4-FFF2-40B4-BE49-F238E27FC236}">
              <a16:creationId xmlns:a16="http://schemas.microsoft.com/office/drawing/2014/main" id="{00000000-0008-0000-0700-000066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7" name="AutoShape 12">
          <a:extLst>
            <a:ext uri="{FF2B5EF4-FFF2-40B4-BE49-F238E27FC236}">
              <a16:creationId xmlns:a16="http://schemas.microsoft.com/office/drawing/2014/main" id="{00000000-0008-0000-0700-000067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8" name="AutoShape 16">
          <a:extLst>
            <a:ext uri="{FF2B5EF4-FFF2-40B4-BE49-F238E27FC236}">
              <a16:creationId xmlns:a16="http://schemas.microsoft.com/office/drawing/2014/main" id="{00000000-0008-0000-0700-000068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29" name="AutoShape 15">
          <a:extLst>
            <a:ext uri="{FF2B5EF4-FFF2-40B4-BE49-F238E27FC236}">
              <a16:creationId xmlns:a16="http://schemas.microsoft.com/office/drawing/2014/main" id="{00000000-0008-0000-0700-00006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0" name="AutoShape 14">
          <a:extLst>
            <a:ext uri="{FF2B5EF4-FFF2-40B4-BE49-F238E27FC236}">
              <a16:creationId xmlns:a16="http://schemas.microsoft.com/office/drawing/2014/main" id="{00000000-0008-0000-0700-00006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1" name="AutoShape 13">
          <a:extLst>
            <a:ext uri="{FF2B5EF4-FFF2-40B4-BE49-F238E27FC236}">
              <a16:creationId xmlns:a16="http://schemas.microsoft.com/office/drawing/2014/main" id="{00000000-0008-0000-0700-00006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2" name="AutoShape 12">
          <a:extLst>
            <a:ext uri="{FF2B5EF4-FFF2-40B4-BE49-F238E27FC236}">
              <a16:creationId xmlns:a16="http://schemas.microsoft.com/office/drawing/2014/main" id="{00000000-0008-0000-0700-00006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3" name="AutoShape 16">
          <a:extLst>
            <a:ext uri="{FF2B5EF4-FFF2-40B4-BE49-F238E27FC236}">
              <a16:creationId xmlns:a16="http://schemas.microsoft.com/office/drawing/2014/main" id="{00000000-0008-0000-0700-00006D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4" name="AutoShape 15">
          <a:extLst>
            <a:ext uri="{FF2B5EF4-FFF2-40B4-BE49-F238E27FC236}">
              <a16:creationId xmlns:a16="http://schemas.microsoft.com/office/drawing/2014/main" id="{00000000-0008-0000-0700-00006E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5" name="AutoShape 14">
          <a:extLst>
            <a:ext uri="{FF2B5EF4-FFF2-40B4-BE49-F238E27FC236}">
              <a16:creationId xmlns:a16="http://schemas.microsoft.com/office/drawing/2014/main" id="{00000000-0008-0000-0700-00006F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6" name="AutoShape 13">
          <a:extLst>
            <a:ext uri="{FF2B5EF4-FFF2-40B4-BE49-F238E27FC236}">
              <a16:creationId xmlns:a16="http://schemas.microsoft.com/office/drawing/2014/main" id="{00000000-0008-0000-0700-000070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7" name="AutoShape 12">
          <a:extLst>
            <a:ext uri="{FF2B5EF4-FFF2-40B4-BE49-F238E27FC236}">
              <a16:creationId xmlns:a16="http://schemas.microsoft.com/office/drawing/2014/main" id="{00000000-0008-0000-0700-000071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8" name="AutoShape 16">
          <a:extLst>
            <a:ext uri="{FF2B5EF4-FFF2-40B4-BE49-F238E27FC236}">
              <a16:creationId xmlns:a16="http://schemas.microsoft.com/office/drawing/2014/main" id="{00000000-0008-0000-0700-00007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39" name="AutoShape 15">
          <a:extLst>
            <a:ext uri="{FF2B5EF4-FFF2-40B4-BE49-F238E27FC236}">
              <a16:creationId xmlns:a16="http://schemas.microsoft.com/office/drawing/2014/main" id="{00000000-0008-0000-0700-00007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0" name="AutoShape 14">
          <a:extLst>
            <a:ext uri="{FF2B5EF4-FFF2-40B4-BE49-F238E27FC236}">
              <a16:creationId xmlns:a16="http://schemas.microsoft.com/office/drawing/2014/main" id="{00000000-0008-0000-0700-00007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1" name="AutoShape 13">
          <a:extLst>
            <a:ext uri="{FF2B5EF4-FFF2-40B4-BE49-F238E27FC236}">
              <a16:creationId xmlns:a16="http://schemas.microsoft.com/office/drawing/2014/main" id="{00000000-0008-0000-0700-00007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2" name="AutoShape 12">
          <a:extLst>
            <a:ext uri="{FF2B5EF4-FFF2-40B4-BE49-F238E27FC236}">
              <a16:creationId xmlns:a16="http://schemas.microsoft.com/office/drawing/2014/main" id="{00000000-0008-0000-0700-00007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60</xdr:row>
      <xdr:rowOff>0</xdr:rowOff>
    </xdr:to>
    <xdr:sp macro="" textlink="">
      <xdr:nvSpPr>
        <xdr:cNvPr id="1143" name="AutoShape 16">
          <a:extLst>
            <a:ext uri="{FF2B5EF4-FFF2-40B4-BE49-F238E27FC236}">
              <a16:creationId xmlns:a16="http://schemas.microsoft.com/office/drawing/2014/main" id="{00000000-0008-0000-0700-00007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4" name="AutoShape 15">
          <a:extLst>
            <a:ext uri="{FF2B5EF4-FFF2-40B4-BE49-F238E27FC236}">
              <a16:creationId xmlns:a16="http://schemas.microsoft.com/office/drawing/2014/main" id="{00000000-0008-0000-0700-00007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5" name="AutoShape 14">
          <a:extLst>
            <a:ext uri="{FF2B5EF4-FFF2-40B4-BE49-F238E27FC236}">
              <a16:creationId xmlns:a16="http://schemas.microsoft.com/office/drawing/2014/main" id="{00000000-0008-0000-0700-00007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6" name="AutoShape 13">
          <a:extLst>
            <a:ext uri="{FF2B5EF4-FFF2-40B4-BE49-F238E27FC236}">
              <a16:creationId xmlns:a16="http://schemas.microsoft.com/office/drawing/2014/main" id="{00000000-0008-0000-0700-00007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7" name="AutoShape 12">
          <a:extLst>
            <a:ext uri="{FF2B5EF4-FFF2-40B4-BE49-F238E27FC236}">
              <a16:creationId xmlns:a16="http://schemas.microsoft.com/office/drawing/2014/main" id="{00000000-0008-0000-0700-00007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8" name="AutoShape 16">
          <a:extLst>
            <a:ext uri="{FF2B5EF4-FFF2-40B4-BE49-F238E27FC236}">
              <a16:creationId xmlns:a16="http://schemas.microsoft.com/office/drawing/2014/main" id="{00000000-0008-0000-0700-00007C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49" name="AutoShape 15">
          <a:extLst>
            <a:ext uri="{FF2B5EF4-FFF2-40B4-BE49-F238E27FC236}">
              <a16:creationId xmlns:a16="http://schemas.microsoft.com/office/drawing/2014/main" id="{00000000-0008-0000-0700-00007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0" name="AutoShape 14">
          <a:extLst>
            <a:ext uri="{FF2B5EF4-FFF2-40B4-BE49-F238E27FC236}">
              <a16:creationId xmlns:a16="http://schemas.microsoft.com/office/drawing/2014/main" id="{00000000-0008-0000-0700-00007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1" name="AutoShape 13">
          <a:extLst>
            <a:ext uri="{FF2B5EF4-FFF2-40B4-BE49-F238E27FC236}">
              <a16:creationId xmlns:a16="http://schemas.microsoft.com/office/drawing/2014/main" id="{00000000-0008-0000-0700-00007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2" name="AutoShape 12">
          <a:extLst>
            <a:ext uri="{FF2B5EF4-FFF2-40B4-BE49-F238E27FC236}">
              <a16:creationId xmlns:a16="http://schemas.microsoft.com/office/drawing/2014/main" id="{00000000-0008-0000-0700-00008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3" name="AutoShape 16">
          <a:extLst>
            <a:ext uri="{FF2B5EF4-FFF2-40B4-BE49-F238E27FC236}">
              <a16:creationId xmlns:a16="http://schemas.microsoft.com/office/drawing/2014/main" id="{00000000-0008-0000-0700-00008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4" name="AutoShape 15">
          <a:extLst>
            <a:ext uri="{FF2B5EF4-FFF2-40B4-BE49-F238E27FC236}">
              <a16:creationId xmlns:a16="http://schemas.microsoft.com/office/drawing/2014/main" id="{00000000-0008-0000-0700-000082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5" name="AutoShape 14">
          <a:extLst>
            <a:ext uri="{FF2B5EF4-FFF2-40B4-BE49-F238E27FC236}">
              <a16:creationId xmlns:a16="http://schemas.microsoft.com/office/drawing/2014/main" id="{00000000-0008-0000-0700-000083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6" name="AutoShape 13">
          <a:extLst>
            <a:ext uri="{FF2B5EF4-FFF2-40B4-BE49-F238E27FC236}">
              <a16:creationId xmlns:a16="http://schemas.microsoft.com/office/drawing/2014/main" id="{00000000-0008-0000-0700-000084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7" name="AutoShape 12">
          <a:extLst>
            <a:ext uri="{FF2B5EF4-FFF2-40B4-BE49-F238E27FC236}">
              <a16:creationId xmlns:a16="http://schemas.microsoft.com/office/drawing/2014/main" id="{00000000-0008-0000-0700-000085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8" name="AutoShape 16">
          <a:extLst>
            <a:ext uri="{FF2B5EF4-FFF2-40B4-BE49-F238E27FC236}">
              <a16:creationId xmlns:a16="http://schemas.microsoft.com/office/drawing/2014/main" id="{00000000-0008-0000-0700-000086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59" name="AutoShape 15">
          <a:extLst>
            <a:ext uri="{FF2B5EF4-FFF2-40B4-BE49-F238E27FC236}">
              <a16:creationId xmlns:a16="http://schemas.microsoft.com/office/drawing/2014/main" id="{00000000-0008-0000-0700-000087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0" name="AutoShape 14">
          <a:extLst>
            <a:ext uri="{FF2B5EF4-FFF2-40B4-BE49-F238E27FC236}">
              <a16:creationId xmlns:a16="http://schemas.microsoft.com/office/drawing/2014/main" id="{00000000-0008-0000-0700-000088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1" name="AutoShape 13">
          <a:extLst>
            <a:ext uri="{FF2B5EF4-FFF2-40B4-BE49-F238E27FC236}">
              <a16:creationId xmlns:a16="http://schemas.microsoft.com/office/drawing/2014/main" id="{00000000-0008-0000-0700-000089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2" name="AutoShape 12">
          <a:extLst>
            <a:ext uri="{FF2B5EF4-FFF2-40B4-BE49-F238E27FC236}">
              <a16:creationId xmlns:a16="http://schemas.microsoft.com/office/drawing/2014/main" id="{00000000-0008-0000-0700-00008A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3" name="AutoShape 16">
          <a:extLst>
            <a:ext uri="{FF2B5EF4-FFF2-40B4-BE49-F238E27FC236}">
              <a16:creationId xmlns:a16="http://schemas.microsoft.com/office/drawing/2014/main" id="{00000000-0008-0000-0700-00008B040000}"/>
            </a:ext>
          </a:extLst>
        </xdr:cNvPr>
        <xdr:cNvSpPr>
          <a:spLocks noChangeArrowheads="1"/>
        </xdr:cNvSpPr>
      </xdr:nvSpPr>
      <xdr:spPr bwMode="auto">
        <a:xfrm>
          <a:off x="0" y="0"/>
          <a:ext cx="1092517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4" name="AutoShape 15">
          <a:extLst>
            <a:ext uri="{FF2B5EF4-FFF2-40B4-BE49-F238E27FC236}">
              <a16:creationId xmlns:a16="http://schemas.microsoft.com/office/drawing/2014/main" id="{00000000-0008-0000-0700-00008C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5" name="AutoShape 14">
          <a:extLst>
            <a:ext uri="{FF2B5EF4-FFF2-40B4-BE49-F238E27FC236}">
              <a16:creationId xmlns:a16="http://schemas.microsoft.com/office/drawing/2014/main" id="{00000000-0008-0000-0700-00008D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6" name="AutoShape 13">
          <a:extLst>
            <a:ext uri="{FF2B5EF4-FFF2-40B4-BE49-F238E27FC236}">
              <a16:creationId xmlns:a16="http://schemas.microsoft.com/office/drawing/2014/main" id="{00000000-0008-0000-0700-00008E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7" name="AutoShape 12">
          <a:extLst>
            <a:ext uri="{FF2B5EF4-FFF2-40B4-BE49-F238E27FC236}">
              <a16:creationId xmlns:a16="http://schemas.microsoft.com/office/drawing/2014/main" id="{00000000-0008-0000-0700-00008F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59</xdr:row>
      <xdr:rowOff>0</xdr:rowOff>
    </xdr:to>
    <xdr:sp macro="" textlink="">
      <xdr:nvSpPr>
        <xdr:cNvPr id="1168" name="AutoShape 16">
          <a:extLst>
            <a:ext uri="{FF2B5EF4-FFF2-40B4-BE49-F238E27FC236}">
              <a16:creationId xmlns:a16="http://schemas.microsoft.com/office/drawing/2014/main" id="{00000000-0008-0000-0700-000090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69" name="AutoShape 13">
          <a:extLst>
            <a:ext uri="{FF2B5EF4-FFF2-40B4-BE49-F238E27FC236}">
              <a16:creationId xmlns:a16="http://schemas.microsoft.com/office/drawing/2014/main" id="{00000000-0008-0000-0700-000091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0" name="AutoShape 16">
          <a:extLst>
            <a:ext uri="{FF2B5EF4-FFF2-40B4-BE49-F238E27FC236}">
              <a16:creationId xmlns:a16="http://schemas.microsoft.com/office/drawing/2014/main" id="{00000000-0008-0000-0700-000092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1" name="AutoShape 13">
          <a:extLst>
            <a:ext uri="{FF2B5EF4-FFF2-40B4-BE49-F238E27FC236}">
              <a16:creationId xmlns:a16="http://schemas.microsoft.com/office/drawing/2014/main" id="{00000000-0008-0000-0700-000093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56</xdr:row>
      <xdr:rowOff>0</xdr:rowOff>
    </xdr:to>
    <xdr:sp macro="" textlink="">
      <xdr:nvSpPr>
        <xdr:cNvPr id="1172" name="AutoShape 16">
          <a:extLst>
            <a:ext uri="{FF2B5EF4-FFF2-40B4-BE49-F238E27FC236}">
              <a16:creationId xmlns:a16="http://schemas.microsoft.com/office/drawing/2014/main" id="{00000000-0008-0000-0700-000094040000}"/>
            </a:ext>
          </a:extLst>
        </xdr:cNvPr>
        <xdr:cNvSpPr>
          <a:spLocks noChangeArrowheads="1"/>
        </xdr:cNvSpPr>
      </xdr:nvSpPr>
      <xdr:spPr bwMode="auto">
        <a:xfrm>
          <a:off x="0" y="0"/>
          <a:ext cx="1092517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3" name="AutoShape 13">
          <a:extLst>
            <a:ext uri="{FF2B5EF4-FFF2-40B4-BE49-F238E27FC236}">
              <a16:creationId xmlns:a16="http://schemas.microsoft.com/office/drawing/2014/main" id="{00000000-0008-0000-0700-000095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4" name="AutoShape 16">
          <a:extLst>
            <a:ext uri="{FF2B5EF4-FFF2-40B4-BE49-F238E27FC236}">
              <a16:creationId xmlns:a16="http://schemas.microsoft.com/office/drawing/2014/main" id="{00000000-0008-0000-0700-000096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5" name="AutoShape 13">
          <a:extLst>
            <a:ext uri="{FF2B5EF4-FFF2-40B4-BE49-F238E27FC236}">
              <a16:creationId xmlns:a16="http://schemas.microsoft.com/office/drawing/2014/main" id="{00000000-0008-0000-0700-000097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6" name="AutoShape 16">
          <a:extLst>
            <a:ext uri="{FF2B5EF4-FFF2-40B4-BE49-F238E27FC236}">
              <a16:creationId xmlns:a16="http://schemas.microsoft.com/office/drawing/2014/main" id="{00000000-0008-0000-0700-000098040000}"/>
            </a:ext>
          </a:extLst>
        </xdr:cNvPr>
        <xdr:cNvSpPr>
          <a:spLocks noChangeArrowheads="1"/>
        </xdr:cNvSpPr>
      </xdr:nvSpPr>
      <xdr:spPr bwMode="auto">
        <a:xfrm>
          <a:off x="0" y="0"/>
          <a:ext cx="10715625"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7" name="AutoShape 13">
          <a:extLst>
            <a:ext uri="{FF2B5EF4-FFF2-40B4-BE49-F238E27FC236}">
              <a16:creationId xmlns:a16="http://schemas.microsoft.com/office/drawing/2014/main" id="{00000000-0008-0000-0700-00009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8" name="AutoShape 16">
          <a:extLst>
            <a:ext uri="{FF2B5EF4-FFF2-40B4-BE49-F238E27FC236}">
              <a16:creationId xmlns:a16="http://schemas.microsoft.com/office/drawing/2014/main" id="{00000000-0008-0000-0700-00009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79" name="AutoShape 13">
          <a:extLst>
            <a:ext uri="{FF2B5EF4-FFF2-40B4-BE49-F238E27FC236}">
              <a16:creationId xmlns:a16="http://schemas.microsoft.com/office/drawing/2014/main" id="{00000000-0008-0000-0700-00009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80" name="AutoShape 16">
          <a:extLst>
            <a:ext uri="{FF2B5EF4-FFF2-40B4-BE49-F238E27FC236}">
              <a16:creationId xmlns:a16="http://schemas.microsoft.com/office/drawing/2014/main" id="{00000000-0008-0000-0700-00009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1" name="AutoShape 13">
          <a:extLst>
            <a:ext uri="{FF2B5EF4-FFF2-40B4-BE49-F238E27FC236}">
              <a16:creationId xmlns:a16="http://schemas.microsoft.com/office/drawing/2014/main" id="{00000000-0008-0000-0700-00009D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2" name="AutoShape 16">
          <a:extLst>
            <a:ext uri="{FF2B5EF4-FFF2-40B4-BE49-F238E27FC236}">
              <a16:creationId xmlns:a16="http://schemas.microsoft.com/office/drawing/2014/main" id="{00000000-0008-0000-0700-00009E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3" name="AutoShape 13">
          <a:extLst>
            <a:ext uri="{FF2B5EF4-FFF2-40B4-BE49-F238E27FC236}">
              <a16:creationId xmlns:a16="http://schemas.microsoft.com/office/drawing/2014/main" id="{00000000-0008-0000-0700-00009F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4" name="AutoShape 16">
          <a:extLst>
            <a:ext uri="{FF2B5EF4-FFF2-40B4-BE49-F238E27FC236}">
              <a16:creationId xmlns:a16="http://schemas.microsoft.com/office/drawing/2014/main" id="{00000000-0008-0000-0700-0000A0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22860</xdr:colOff>
      <xdr:row>30</xdr:row>
      <xdr:rowOff>22860</xdr:rowOff>
    </xdr:from>
    <xdr:to>
      <xdr:col>11</xdr:col>
      <xdr:colOff>2110740</xdr:colOff>
      <xdr:row>42</xdr:row>
      <xdr:rowOff>7620</xdr:rowOff>
    </xdr:to>
    <xdr:sp macro="" textlink="">
      <xdr:nvSpPr>
        <xdr:cNvPr id="1185" name="TextBox 1184">
          <a:extLst>
            <a:ext uri="{FF2B5EF4-FFF2-40B4-BE49-F238E27FC236}">
              <a16:creationId xmlns:a16="http://schemas.microsoft.com/office/drawing/2014/main" id="{00000000-0008-0000-0700-0000A1040000}"/>
            </a:ext>
          </a:extLst>
        </xdr:cNvPr>
        <xdr:cNvSpPr txBox="1"/>
      </xdr:nvSpPr>
      <xdr:spPr>
        <a:xfrm>
          <a:off x="647700" y="5722620"/>
          <a:ext cx="9220200" cy="2179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0</xdr:row>
      <xdr:rowOff>0</xdr:rowOff>
    </xdr:from>
    <xdr:to>
      <xdr:col>12</xdr:col>
      <xdr:colOff>1402080</xdr:colOff>
      <xdr:row>50</xdr:row>
      <xdr:rowOff>0</xdr:rowOff>
    </xdr:to>
    <xdr:sp macro="" textlink="">
      <xdr:nvSpPr>
        <xdr:cNvPr id="1186" name="AutoShape 13">
          <a:extLst>
            <a:ext uri="{FF2B5EF4-FFF2-40B4-BE49-F238E27FC236}">
              <a16:creationId xmlns:a16="http://schemas.microsoft.com/office/drawing/2014/main" id="{00000000-0008-0000-0700-0000A2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7" name="AutoShape 16">
          <a:extLst>
            <a:ext uri="{FF2B5EF4-FFF2-40B4-BE49-F238E27FC236}">
              <a16:creationId xmlns:a16="http://schemas.microsoft.com/office/drawing/2014/main" id="{00000000-0008-0000-0700-0000A3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8" name="AutoShape 13">
          <a:extLst>
            <a:ext uri="{FF2B5EF4-FFF2-40B4-BE49-F238E27FC236}">
              <a16:creationId xmlns:a16="http://schemas.microsoft.com/office/drawing/2014/main" id="{00000000-0008-0000-0700-0000A4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89" name="AutoShape 16">
          <a:extLst>
            <a:ext uri="{FF2B5EF4-FFF2-40B4-BE49-F238E27FC236}">
              <a16:creationId xmlns:a16="http://schemas.microsoft.com/office/drawing/2014/main" id="{00000000-0008-0000-0700-0000A5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0" name="AutoShape 13">
          <a:extLst>
            <a:ext uri="{FF2B5EF4-FFF2-40B4-BE49-F238E27FC236}">
              <a16:creationId xmlns:a16="http://schemas.microsoft.com/office/drawing/2014/main" id="{00000000-0008-0000-0700-0000A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1" name="AutoShape 16">
          <a:extLst>
            <a:ext uri="{FF2B5EF4-FFF2-40B4-BE49-F238E27FC236}">
              <a16:creationId xmlns:a16="http://schemas.microsoft.com/office/drawing/2014/main" id="{00000000-0008-0000-0700-0000A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2" name="AutoShape 13">
          <a:extLst>
            <a:ext uri="{FF2B5EF4-FFF2-40B4-BE49-F238E27FC236}">
              <a16:creationId xmlns:a16="http://schemas.microsoft.com/office/drawing/2014/main" id="{00000000-0008-0000-0700-0000A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193" name="AutoShape 16">
          <a:extLst>
            <a:ext uri="{FF2B5EF4-FFF2-40B4-BE49-F238E27FC236}">
              <a16:creationId xmlns:a16="http://schemas.microsoft.com/office/drawing/2014/main" id="{00000000-0008-0000-0700-0000A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4" name="AutoShape 13">
          <a:extLst>
            <a:ext uri="{FF2B5EF4-FFF2-40B4-BE49-F238E27FC236}">
              <a16:creationId xmlns:a16="http://schemas.microsoft.com/office/drawing/2014/main" id="{00000000-0008-0000-0700-0000A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5" name="AutoShape 16">
          <a:extLst>
            <a:ext uri="{FF2B5EF4-FFF2-40B4-BE49-F238E27FC236}">
              <a16:creationId xmlns:a16="http://schemas.microsoft.com/office/drawing/2014/main" id="{00000000-0008-0000-0700-0000A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6" name="AutoShape 13">
          <a:extLst>
            <a:ext uri="{FF2B5EF4-FFF2-40B4-BE49-F238E27FC236}">
              <a16:creationId xmlns:a16="http://schemas.microsoft.com/office/drawing/2014/main" id="{00000000-0008-0000-0700-0000A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7" name="AutoShape 16">
          <a:extLst>
            <a:ext uri="{FF2B5EF4-FFF2-40B4-BE49-F238E27FC236}">
              <a16:creationId xmlns:a16="http://schemas.microsoft.com/office/drawing/2014/main" id="{00000000-0008-0000-0700-0000A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8" name="AutoShape 13">
          <a:extLst>
            <a:ext uri="{FF2B5EF4-FFF2-40B4-BE49-F238E27FC236}">
              <a16:creationId xmlns:a16="http://schemas.microsoft.com/office/drawing/2014/main" id="{00000000-0008-0000-0700-0000A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199" name="AutoShape 16">
          <a:extLst>
            <a:ext uri="{FF2B5EF4-FFF2-40B4-BE49-F238E27FC236}">
              <a16:creationId xmlns:a16="http://schemas.microsoft.com/office/drawing/2014/main" id="{00000000-0008-0000-0700-0000A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0" name="AutoShape 13">
          <a:extLst>
            <a:ext uri="{FF2B5EF4-FFF2-40B4-BE49-F238E27FC236}">
              <a16:creationId xmlns:a16="http://schemas.microsoft.com/office/drawing/2014/main" id="{00000000-0008-0000-0700-0000B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1" name="AutoShape 16">
          <a:extLst>
            <a:ext uri="{FF2B5EF4-FFF2-40B4-BE49-F238E27FC236}">
              <a16:creationId xmlns:a16="http://schemas.microsoft.com/office/drawing/2014/main" id="{00000000-0008-0000-0700-0000B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2" name="AutoShape 13">
          <a:extLst>
            <a:ext uri="{FF2B5EF4-FFF2-40B4-BE49-F238E27FC236}">
              <a16:creationId xmlns:a16="http://schemas.microsoft.com/office/drawing/2014/main" id="{00000000-0008-0000-0700-0000B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3" name="AutoShape 16">
          <a:extLst>
            <a:ext uri="{FF2B5EF4-FFF2-40B4-BE49-F238E27FC236}">
              <a16:creationId xmlns:a16="http://schemas.microsoft.com/office/drawing/2014/main" id="{00000000-0008-0000-0700-0000B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4" name="AutoShape 13">
          <a:extLst>
            <a:ext uri="{FF2B5EF4-FFF2-40B4-BE49-F238E27FC236}">
              <a16:creationId xmlns:a16="http://schemas.microsoft.com/office/drawing/2014/main" id="{00000000-0008-0000-0700-0000B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05" name="AutoShape 16">
          <a:extLst>
            <a:ext uri="{FF2B5EF4-FFF2-40B4-BE49-F238E27FC236}">
              <a16:creationId xmlns:a16="http://schemas.microsoft.com/office/drawing/2014/main" id="{00000000-0008-0000-0700-0000B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6" name="AutoShape 13">
          <a:extLst>
            <a:ext uri="{FF2B5EF4-FFF2-40B4-BE49-F238E27FC236}">
              <a16:creationId xmlns:a16="http://schemas.microsoft.com/office/drawing/2014/main" id="{00000000-0008-0000-0700-0000B6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7" name="AutoShape 16">
          <a:extLst>
            <a:ext uri="{FF2B5EF4-FFF2-40B4-BE49-F238E27FC236}">
              <a16:creationId xmlns:a16="http://schemas.microsoft.com/office/drawing/2014/main" id="{00000000-0008-0000-0700-0000B7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8" name="AutoShape 13">
          <a:extLst>
            <a:ext uri="{FF2B5EF4-FFF2-40B4-BE49-F238E27FC236}">
              <a16:creationId xmlns:a16="http://schemas.microsoft.com/office/drawing/2014/main" id="{00000000-0008-0000-0700-0000B8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09" name="AutoShape 16">
          <a:extLst>
            <a:ext uri="{FF2B5EF4-FFF2-40B4-BE49-F238E27FC236}">
              <a16:creationId xmlns:a16="http://schemas.microsoft.com/office/drawing/2014/main" id="{00000000-0008-0000-0700-0000B9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0" name="AutoShape 13">
          <a:extLst>
            <a:ext uri="{FF2B5EF4-FFF2-40B4-BE49-F238E27FC236}">
              <a16:creationId xmlns:a16="http://schemas.microsoft.com/office/drawing/2014/main" id="{00000000-0008-0000-0700-0000BA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1" name="AutoShape 16">
          <a:extLst>
            <a:ext uri="{FF2B5EF4-FFF2-40B4-BE49-F238E27FC236}">
              <a16:creationId xmlns:a16="http://schemas.microsoft.com/office/drawing/2014/main" id="{00000000-0008-0000-0700-0000BB040000}"/>
            </a:ext>
          </a:extLst>
        </xdr:cNvPr>
        <xdr:cNvSpPr>
          <a:spLocks noChangeArrowheads="1"/>
        </xdr:cNvSpPr>
      </xdr:nvSpPr>
      <xdr:spPr bwMode="auto">
        <a:xfrm>
          <a:off x="0" y="0"/>
          <a:ext cx="11026140" cy="935736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2" name="AutoShape 13">
          <a:extLst>
            <a:ext uri="{FF2B5EF4-FFF2-40B4-BE49-F238E27FC236}">
              <a16:creationId xmlns:a16="http://schemas.microsoft.com/office/drawing/2014/main" id="{00000000-0008-0000-0700-0000BC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3" name="AutoShape 16">
          <a:extLst>
            <a:ext uri="{FF2B5EF4-FFF2-40B4-BE49-F238E27FC236}">
              <a16:creationId xmlns:a16="http://schemas.microsoft.com/office/drawing/2014/main" id="{00000000-0008-0000-0700-0000BD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4" name="AutoShape 13">
          <a:extLst>
            <a:ext uri="{FF2B5EF4-FFF2-40B4-BE49-F238E27FC236}">
              <a16:creationId xmlns:a16="http://schemas.microsoft.com/office/drawing/2014/main" id="{00000000-0008-0000-0700-0000BE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1402080</xdr:colOff>
      <xdr:row>50</xdr:row>
      <xdr:rowOff>0</xdr:rowOff>
    </xdr:to>
    <xdr:sp macro="" textlink="">
      <xdr:nvSpPr>
        <xdr:cNvPr id="1215" name="AutoShape 16">
          <a:extLst>
            <a:ext uri="{FF2B5EF4-FFF2-40B4-BE49-F238E27FC236}">
              <a16:creationId xmlns:a16="http://schemas.microsoft.com/office/drawing/2014/main" id="{00000000-0008-0000-0700-0000BF040000}"/>
            </a:ext>
          </a:extLst>
        </xdr:cNvPr>
        <xdr:cNvSpPr>
          <a:spLocks noChangeArrowheads="1"/>
        </xdr:cNvSpPr>
      </xdr:nvSpPr>
      <xdr:spPr bwMode="auto">
        <a:xfrm>
          <a:off x="0" y="0"/>
          <a:ext cx="11026140" cy="935736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6" name="AutoShape 13">
          <a:extLst>
            <a:ext uri="{FF2B5EF4-FFF2-40B4-BE49-F238E27FC236}">
              <a16:creationId xmlns:a16="http://schemas.microsoft.com/office/drawing/2014/main" id="{00000000-0008-0000-0700-0000C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7" name="AutoShape 16">
          <a:extLst>
            <a:ext uri="{FF2B5EF4-FFF2-40B4-BE49-F238E27FC236}">
              <a16:creationId xmlns:a16="http://schemas.microsoft.com/office/drawing/2014/main" id="{00000000-0008-0000-0700-0000C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8" name="AutoShape 13">
          <a:extLst>
            <a:ext uri="{FF2B5EF4-FFF2-40B4-BE49-F238E27FC236}">
              <a16:creationId xmlns:a16="http://schemas.microsoft.com/office/drawing/2014/main" id="{00000000-0008-0000-0700-0000C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19" name="AutoShape 16">
          <a:extLst>
            <a:ext uri="{FF2B5EF4-FFF2-40B4-BE49-F238E27FC236}">
              <a16:creationId xmlns:a16="http://schemas.microsoft.com/office/drawing/2014/main" id="{00000000-0008-0000-0700-0000C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0" name="AutoShape 13">
          <a:extLst>
            <a:ext uri="{FF2B5EF4-FFF2-40B4-BE49-F238E27FC236}">
              <a16:creationId xmlns:a16="http://schemas.microsoft.com/office/drawing/2014/main" id="{00000000-0008-0000-0700-0000C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1" name="AutoShape 16">
          <a:extLst>
            <a:ext uri="{FF2B5EF4-FFF2-40B4-BE49-F238E27FC236}">
              <a16:creationId xmlns:a16="http://schemas.microsoft.com/office/drawing/2014/main" id="{00000000-0008-0000-0700-0000C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2" name="AutoShape 13">
          <a:extLst>
            <a:ext uri="{FF2B5EF4-FFF2-40B4-BE49-F238E27FC236}">
              <a16:creationId xmlns:a16="http://schemas.microsoft.com/office/drawing/2014/main" id="{00000000-0008-0000-0700-0000C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3" name="AutoShape 16">
          <a:extLst>
            <a:ext uri="{FF2B5EF4-FFF2-40B4-BE49-F238E27FC236}">
              <a16:creationId xmlns:a16="http://schemas.microsoft.com/office/drawing/2014/main" id="{00000000-0008-0000-0700-0000C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4" name="AutoShape 13">
          <a:extLst>
            <a:ext uri="{FF2B5EF4-FFF2-40B4-BE49-F238E27FC236}">
              <a16:creationId xmlns:a16="http://schemas.microsoft.com/office/drawing/2014/main" id="{00000000-0008-0000-0700-0000C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5" name="AutoShape 16">
          <a:extLst>
            <a:ext uri="{FF2B5EF4-FFF2-40B4-BE49-F238E27FC236}">
              <a16:creationId xmlns:a16="http://schemas.microsoft.com/office/drawing/2014/main" id="{00000000-0008-0000-0700-0000C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6" name="AutoShape 13">
          <a:extLst>
            <a:ext uri="{FF2B5EF4-FFF2-40B4-BE49-F238E27FC236}">
              <a16:creationId xmlns:a16="http://schemas.microsoft.com/office/drawing/2014/main" id="{00000000-0008-0000-0700-0000CA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7" name="AutoShape 16">
          <a:extLst>
            <a:ext uri="{FF2B5EF4-FFF2-40B4-BE49-F238E27FC236}">
              <a16:creationId xmlns:a16="http://schemas.microsoft.com/office/drawing/2014/main" id="{00000000-0008-0000-0700-0000CB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8" name="AutoShape 13">
          <a:extLst>
            <a:ext uri="{FF2B5EF4-FFF2-40B4-BE49-F238E27FC236}">
              <a16:creationId xmlns:a16="http://schemas.microsoft.com/office/drawing/2014/main" id="{00000000-0008-0000-0700-0000CC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29" name="AutoShape 16">
          <a:extLst>
            <a:ext uri="{FF2B5EF4-FFF2-40B4-BE49-F238E27FC236}">
              <a16:creationId xmlns:a16="http://schemas.microsoft.com/office/drawing/2014/main" id="{00000000-0008-0000-0700-0000CD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0" name="AutoShape 13">
          <a:extLst>
            <a:ext uri="{FF2B5EF4-FFF2-40B4-BE49-F238E27FC236}">
              <a16:creationId xmlns:a16="http://schemas.microsoft.com/office/drawing/2014/main" id="{00000000-0008-0000-0700-0000CE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1" name="AutoShape 16">
          <a:extLst>
            <a:ext uri="{FF2B5EF4-FFF2-40B4-BE49-F238E27FC236}">
              <a16:creationId xmlns:a16="http://schemas.microsoft.com/office/drawing/2014/main" id="{00000000-0008-0000-0700-0000CF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2" name="AutoShape 13">
          <a:extLst>
            <a:ext uri="{FF2B5EF4-FFF2-40B4-BE49-F238E27FC236}">
              <a16:creationId xmlns:a16="http://schemas.microsoft.com/office/drawing/2014/main" id="{00000000-0008-0000-0700-0000D0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3" name="AutoShape 16">
          <a:extLst>
            <a:ext uri="{FF2B5EF4-FFF2-40B4-BE49-F238E27FC236}">
              <a16:creationId xmlns:a16="http://schemas.microsoft.com/office/drawing/2014/main" id="{00000000-0008-0000-0700-0000D1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4" name="AutoShape 13">
          <a:extLst>
            <a:ext uri="{FF2B5EF4-FFF2-40B4-BE49-F238E27FC236}">
              <a16:creationId xmlns:a16="http://schemas.microsoft.com/office/drawing/2014/main" id="{00000000-0008-0000-0700-0000D2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5" name="AutoShape 16">
          <a:extLst>
            <a:ext uri="{FF2B5EF4-FFF2-40B4-BE49-F238E27FC236}">
              <a16:creationId xmlns:a16="http://schemas.microsoft.com/office/drawing/2014/main" id="{00000000-0008-0000-0700-0000D3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6" name="AutoShape 13">
          <a:extLst>
            <a:ext uri="{FF2B5EF4-FFF2-40B4-BE49-F238E27FC236}">
              <a16:creationId xmlns:a16="http://schemas.microsoft.com/office/drawing/2014/main" id="{00000000-0008-0000-0700-0000D4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7" name="AutoShape 16">
          <a:extLst>
            <a:ext uri="{FF2B5EF4-FFF2-40B4-BE49-F238E27FC236}">
              <a16:creationId xmlns:a16="http://schemas.microsoft.com/office/drawing/2014/main" id="{00000000-0008-0000-0700-0000D5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8" name="AutoShape 13">
          <a:extLst>
            <a:ext uri="{FF2B5EF4-FFF2-40B4-BE49-F238E27FC236}">
              <a16:creationId xmlns:a16="http://schemas.microsoft.com/office/drawing/2014/main" id="{00000000-0008-0000-0700-0000D6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39" name="AutoShape 16">
          <a:extLst>
            <a:ext uri="{FF2B5EF4-FFF2-40B4-BE49-F238E27FC236}">
              <a16:creationId xmlns:a16="http://schemas.microsoft.com/office/drawing/2014/main" id="{00000000-0008-0000-0700-0000D7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0" name="AutoShape 13">
          <a:extLst>
            <a:ext uri="{FF2B5EF4-FFF2-40B4-BE49-F238E27FC236}">
              <a16:creationId xmlns:a16="http://schemas.microsoft.com/office/drawing/2014/main" id="{00000000-0008-0000-0700-0000D8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1752600</xdr:colOff>
      <xdr:row>50</xdr:row>
      <xdr:rowOff>0</xdr:rowOff>
    </xdr:to>
    <xdr:sp macro="" textlink="">
      <xdr:nvSpPr>
        <xdr:cNvPr id="1241" name="AutoShape 16">
          <a:extLst>
            <a:ext uri="{FF2B5EF4-FFF2-40B4-BE49-F238E27FC236}">
              <a16:creationId xmlns:a16="http://schemas.microsoft.com/office/drawing/2014/main" id="{00000000-0008-0000-0700-0000D9040000}"/>
            </a:ext>
          </a:extLst>
        </xdr:cNvPr>
        <xdr:cNvSpPr>
          <a:spLocks noChangeArrowheads="1"/>
        </xdr:cNvSpPr>
      </xdr:nvSpPr>
      <xdr:spPr bwMode="auto">
        <a:xfrm>
          <a:off x="0" y="0"/>
          <a:ext cx="10715625"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2" name="AutoShape 13">
          <a:extLst>
            <a:ext uri="{FF2B5EF4-FFF2-40B4-BE49-F238E27FC236}">
              <a16:creationId xmlns:a16="http://schemas.microsoft.com/office/drawing/2014/main" id="{00000000-0008-0000-0700-0000DA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876300</xdr:colOff>
      <xdr:row>50</xdr:row>
      <xdr:rowOff>0</xdr:rowOff>
    </xdr:to>
    <xdr:sp macro="" textlink="">
      <xdr:nvSpPr>
        <xdr:cNvPr id="1243" name="AutoShape 16">
          <a:extLst>
            <a:ext uri="{FF2B5EF4-FFF2-40B4-BE49-F238E27FC236}">
              <a16:creationId xmlns:a16="http://schemas.microsoft.com/office/drawing/2014/main" id="{00000000-0008-0000-0700-0000DB040000}"/>
            </a:ext>
          </a:extLst>
        </xdr:cNvPr>
        <xdr:cNvSpPr>
          <a:spLocks noChangeArrowheads="1"/>
        </xdr:cNvSpPr>
      </xdr:nvSpPr>
      <xdr:spPr bwMode="auto">
        <a:xfrm>
          <a:off x="0" y="0"/>
          <a:ext cx="11377613"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4" name="AutoShape 13">
          <a:extLst>
            <a:ext uri="{FF2B5EF4-FFF2-40B4-BE49-F238E27FC236}">
              <a16:creationId xmlns:a16="http://schemas.microsoft.com/office/drawing/2014/main" id="{00000000-0008-0000-0700-0000D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5" name="AutoShape 16">
          <a:extLst>
            <a:ext uri="{FF2B5EF4-FFF2-40B4-BE49-F238E27FC236}">
              <a16:creationId xmlns:a16="http://schemas.microsoft.com/office/drawing/2014/main" id="{00000000-0008-0000-0700-0000D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6" name="AutoShape 13">
          <a:extLst>
            <a:ext uri="{FF2B5EF4-FFF2-40B4-BE49-F238E27FC236}">
              <a16:creationId xmlns:a16="http://schemas.microsoft.com/office/drawing/2014/main" id="{00000000-0008-0000-0700-0000D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7" name="AutoShape 16">
          <a:extLst>
            <a:ext uri="{FF2B5EF4-FFF2-40B4-BE49-F238E27FC236}">
              <a16:creationId xmlns:a16="http://schemas.microsoft.com/office/drawing/2014/main" id="{00000000-0008-0000-0700-0000D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8" name="AutoShape 13">
          <a:extLst>
            <a:ext uri="{FF2B5EF4-FFF2-40B4-BE49-F238E27FC236}">
              <a16:creationId xmlns:a16="http://schemas.microsoft.com/office/drawing/2014/main" id="{00000000-0008-0000-0700-0000E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49" name="AutoShape 16">
          <a:extLst>
            <a:ext uri="{FF2B5EF4-FFF2-40B4-BE49-F238E27FC236}">
              <a16:creationId xmlns:a16="http://schemas.microsoft.com/office/drawing/2014/main" id="{00000000-0008-0000-0700-0000E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0" name="AutoShape 13">
          <a:extLst>
            <a:ext uri="{FF2B5EF4-FFF2-40B4-BE49-F238E27FC236}">
              <a16:creationId xmlns:a16="http://schemas.microsoft.com/office/drawing/2014/main" id="{00000000-0008-0000-0700-0000E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1" name="AutoShape 16">
          <a:extLst>
            <a:ext uri="{FF2B5EF4-FFF2-40B4-BE49-F238E27FC236}">
              <a16:creationId xmlns:a16="http://schemas.microsoft.com/office/drawing/2014/main" id="{00000000-0008-0000-0700-0000E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2" name="AutoShape 13">
          <a:extLst>
            <a:ext uri="{FF2B5EF4-FFF2-40B4-BE49-F238E27FC236}">
              <a16:creationId xmlns:a16="http://schemas.microsoft.com/office/drawing/2014/main" id="{00000000-0008-0000-0700-0000E4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3" name="AutoShape 16">
          <a:extLst>
            <a:ext uri="{FF2B5EF4-FFF2-40B4-BE49-F238E27FC236}">
              <a16:creationId xmlns:a16="http://schemas.microsoft.com/office/drawing/2014/main" id="{00000000-0008-0000-0700-0000E5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4" name="AutoShape 13">
          <a:extLst>
            <a:ext uri="{FF2B5EF4-FFF2-40B4-BE49-F238E27FC236}">
              <a16:creationId xmlns:a16="http://schemas.microsoft.com/office/drawing/2014/main" id="{00000000-0008-0000-0700-0000E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5" name="AutoShape 16">
          <a:extLst>
            <a:ext uri="{FF2B5EF4-FFF2-40B4-BE49-F238E27FC236}">
              <a16:creationId xmlns:a16="http://schemas.microsoft.com/office/drawing/2014/main" id="{00000000-0008-0000-0700-0000E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6" name="AutoShape 13">
          <a:extLst>
            <a:ext uri="{FF2B5EF4-FFF2-40B4-BE49-F238E27FC236}">
              <a16:creationId xmlns:a16="http://schemas.microsoft.com/office/drawing/2014/main" id="{00000000-0008-0000-0700-0000E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7" name="AutoShape 16">
          <a:extLst>
            <a:ext uri="{FF2B5EF4-FFF2-40B4-BE49-F238E27FC236}">
              <a16:creationId xmlns:a16="http://schemas.microsoft.com/office/drawing/2014/main" id="{00000000-0008-0000-0700-0000E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8" name="AutoShape 13">
          <a:extLst>
            <a:ext uri="{FF2B5EF4-FFF2-40B4-BE49-F238E27FC236}">
              <a16:creationId xmlns:a16="http://schemas.microsoft.com/office/drawing/2014/main" id="{00000000-0008-0000-0700-0000E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59" name="AutoShape 16">
          <a:extLst>
            <a:ext uri="{FF2B5EF4-FFF2-40B4-BE49-F238E27FC236}">
              <a16:creationId xmlns:a16="http://schemas.microsoft.com/office/drawing/2014/main" id="{00000000-0008-0000-0700-0000E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0" name="AutoShape 13">
          <a:extLst>
            <a:ext uri="{FF2B5EF4-FFF2-40B4-BE49-F238E27FC236}">
              <a16:creationId xmlns:a16="http://schemas.microsoft.com/office/drawing/2014/main" id="{00000000-0008-0000-0700-0000E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871538</xdr:colOff>
      <xdr:row>50</xdr:row>
      <xdr:rowOff>0</xdr:rowOff>
    </xdr:to>
    <xdr:sp macro="" textlink="">
      <xdr:nvSpPr>
        <xdr:cNvPr id="1261" name="AutoShape 16">
          <a:extLst>
            <a:ext uri="{FF2B5EF4-FFF2-40B4-BE49-F238E27FC236}">
              <a16:creationId xmlns:a16="http://schemas.microsoft.com/office/drawing/2014/main" id="{00000000-0008-0000-0700-0000E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2" name="AutoShape 13">
          <a:extLst>
            <a:ext uri="{FF2B5EF4-FFF2-40B4-BE49-F238E27FC236}">
              <a16:creationId xmlns:a16="http://schemas.microsoft.com/office/drawing/2014/main" id="{00000000-0008-0000-0700-0000E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3" name="AutoShape 16">
          <a:extLst>
            <a:ext uri="{FF2B5EF4-FFF2-40B4-BE49-F238E27FC236}">
              <a16:creationId xmlns:a16="http://schemas.microsoft.com/office/drawing/2014/main" id="{00000000-0008-0000-0700-0000E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4" name="AutoShape 13">
          <a:extLst>
            <a:ext uri="{FF2B5EF4-FFF2-40B4-BE49-F238E27FC236}">
              <a16:creationId xmlns:a16="http://schemas.microsoft.com/office/drawing/2014/main" id="{00000000-0008-0000-0700-0000F0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5" name="AutoShape 16">
          <a:extLst>
            <a:ext uri="{FF2B5EF4-FFF2-40B4-BE49-F238E27FC236}">
              <a16:creationId xmlns:a16="http://schemas.microsoft.com/office/drawing/2014/main" id="{00000000-0008-0000-0700-0000F1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6" name="AutoShape 13">
          <a:extLst>
            <a:ext uri="{FF2B5EF4-FFF2-40B4-BE49-F238E27FC236}">
              <a16:creationId xmlns:a16="http://schemas.microsoft.com/office/drawing/2014/main" id="{00000000-0008-0000-0700-0000F2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67" name="AutoShape 16">
          <a:extLst>
            <a:ext uri="{FF2B5EF4-FFF2-40B4-BE49-F238E27FC236}">
              <a16:creationId xmlns:a16="http://schemas.microsoft.com/office/drawing/2014/main" id="{00000000-0008-0000-0700-0000F3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8" name="AutoShape 13">
          <a:extLst>
            <a:ext uri="{FF2B5EF4-FFF2-40B4-BE49-F238E27FC236}">
              <a16:creationId xmlns:a16="http://schemas.microsoft.com/office/drawing/2014/main" id="{00000000-0008-0000-0700-0000F4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69" name="AutoShape 16">
          <a:extLst>
            <a:ext uri="{FF2B5EF4-FFF2-40B4-BE49-F238E27FC236}">
              <a16:creationId xmlns:a16="http://schemas.microsoft.com/office/drawing/2014/main" id="{00000000-0008-0000-0700-0000F504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0" name="AutoShape 13">
          <a:extLst>
            <a:ext uri="{FF2B5EF4-FFF2-40B4-BE49-F238E27FC236}">
              <a16:creationId xmlns:a16="http://schemas.microsoft.com/office/drawing/2014/main" id="{00000000-0008-0000-0700-0000F6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1" name="AutoShape 16">
          <a:extLst>
            <a:ext uri="{FF2B5EF4-FFF2-40B4-BE49-F238E27FC236}">
              <a16:creationId xmlns:a16="http://schemas.microsoft.com/office/drawing/2014/main" id="{00000000-0008-0000-0700-0000F7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2" name="AutoShape 13">
          <a:extLst>
            <a:ext uri="{FF2B5EF4-FFF2-40B4-BE49-F238E27FC236}">
              <a16:creationId xmlns:a16="http://schemas.microsoft.com/office/drawing/2014/main" id="{00000000-0008-0000-0700-0000F8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3" name="AutoShape 16">
          <a:extLst>
            <a:ext uri="{FF2B5EF4-FFF2-40B4-BE49-F238E27FC236}">
              <a16:creationId xmlns:a16="http://schemas.microsoft.com/office/drawing/2014/main" id="{00000000-0008-0000-0700-0000F9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4" name="AutoShape 13">
          <a:extLst>
            <a:ext uri="{FF2B5EF4-FFF2-40B4-BE49-F238E27FC236}">
              <a16:creationId xmlns:a16="http://schemas.microsoft.com/office/drawing/2014/main" id="{00000000-0008-0000-0700-0000FA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5" name="AutoShape 16">
          <a:extLst>
            <a:ext uri="{FF2B5EF4-FFF2-40B4-BE49-F238E27FC236}">
              <a16:creationId xmlns:a16="http://schemas.microsoft.com/office/drawing/2014/main" id="{00000000-0008-0000-0700-0000FB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6" name="AutoShape 13">
          <a:extLst>
            <a:ext uri="{FF2B5EF4-FFF2-40B4-BE49-F238E27FC236}">
              <a16:creationId xmlns:a16="http://schemas.microsoft.com/office/drawing/2014/main" id="{00000000-0008-0000-0700-0000FC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7" name="AutoShape 16">
          <a:extLst>
            <a:ext uri="{FF2B5EF4-FFF2-40B4-BE49-F238E27FC236}">
              <a16:creationId xmlns:a16="http://schemas.microsoft.com/office/drawing/2014/main" id="{00000000-0008-0000-0700-0000FD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8" name="AutoShape 13">
          <a:extLst>
            <a:ext uri="{FF2B5EF4-FFF2-40B4-BE49-F238E27FC236}">
              <a16:creationId xmlns:a16="http://schemas.microsoft.com/office/drawing/2014/main" id="{00000000-0008-0000-0700-0000FE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79" name="AutoShape 16">
          <a:extLst>
            <a:ext uri="{FF2B5EF4-FFF2-40B4-BE49-F238E27FC236}">
              <a16:creationId xmlns:a16="http://schemas.microsoft.com/office/drawing/2014/main" id="{00000000-0008-0000-0700-0000FF04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0" name="AutoShape 13">
          <a:extLst>
            <a:ext uri="{FF2B5EF4-FFF2-40B4-BE49-F238E27FC236}">
              <a16:creationId xmlns:a16="http://schemas.microsoft.com/office/drawing/2014/main" id="{00000000-0008-0000-0700-00000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1" name="AutoShape 16">
          <a:extLst>
            <a:ext uri="{FF2B5EF4-FFF2-40B4-BE49-F238E27FC236}">
              <a16:creationId xmlns:a16="http://schemas.microsoft.com/office/drawing/2014/main" id="{00000000-0008-0000-0700-00000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2" name="AutoShape 13">
          <a:extLst>
            <a:ext uri="{FF2B5EF4-FFF2-40B4-BE49-F238E27FC236}">
              <a16:creationId xmlns:a16="http://schemas.microsoft.com/office/drawing/2014/main" id="{00000000-0008-0000-0700-00000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3" name="AutoShape 16">
          <a:extLst>
            <a:ext uri="{FF2B5EF4-FFF2-40B4-BE49-F238E27FC236}">
              <a16:creationId xmlns:a16="http://schemas.microsoft.com/office/drawing/2014/main" id="{00000000-0008-0000-0700-00000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4" name="AutoShape 13">
          <a:extLst>
            <a:ext uri="{FF2B5EF4-FFF2-40B4-BE49-F238E27FC236}">
              <a16:creationId xmlns:a16="http://schemas.microsoft.com/office/drawing/2014/main" id="{00000000-0008-0000-0700-00000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5" name="AutoShape 16">
          <a:extLst>
            <a:ext uri="{FF2B5EF4-FFF2-40B4-BE49-F238E27FC236}">
              <a16:creationId xmlns:a16="http://schemas.microsoft.com/office/drawing/2014/main" id="{00000000-0008-0000-0700-00000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6" name="AutoShape 13">
          <a:extLst>
            <a:ext uri="{FF2B5EF4-FFF2-40B4-BE49-F238E27FC236}">
              <a16:creationId xmlns:a16="http://schemas.microsoft.com/office/drawing/2014/main" id="{00000000-0008-0000-0700-00000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87" name="AutoShape 16">
          <a:extLst>
            <a:ext uri="{FF2B5EF4-FFF2-40B4-BE49-F238E27FC236}">
              <a16:creationId xmlns:a16="http://schemas.microsoft.com/office/drawing/2014/main" id="{00000000-0008-0000-0700-00000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8" name="AutoShape 13">
          <a:extLst>
            <a:ext uri="{FF2B5EF4-FFF2-40B4-BE49-F238E27FC236}">
              <a16:creationId xmlns:a16="http://schemas.microsoft.com/office/drawing/2014/main" id="{00000000-0008-0000-0700-000008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289" name="AutoShape 16">
          <a:extLst>
            <a:ext uri="{FF2B5EF4-FFF2-40B4-BE49-F238E27FC236}">
              <a16:creationId xmlns:a16="http://schemas.microsoft.com/office/drawing/2014/main" id="{00000000-0008-0000-0700-000009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0" name="AutoShape 13">
          <a:extLst>
            <a:ext uri="{FF2B5EF4-FFF2-40B4-BE49-F238E27FC236}">
              <a16:creationId xmlns:a16="http://schemas.microsoft.com/office/drawing/2014/main" id="{00000000-0008-0000-0700-00000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1" name="AutoShape 16">
          <a:extLst>
            <a:ext uri="{FF2B5EF4-FFF2-40B4-BE49-F238E27FC236}">
              <a16:creationId xmlns:a16="http://schemas.microsoft.com/office/drawing/2014/main" id="{00000000-0008-0000-0700-00000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2" name="AutoShape 13">
          <a:extLst>
            <a:ext uri="{FF2B5EF4-FFF2-40B4-BE49-F238E27FC236}">
              <a16:creationId xmlns:a16="http://schemas.microsoft.com/office/drawing/2014/main" id="{00000000-0008-0000-0700-00000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3" name="AutoShape 16">
          <a:extLst>
            <a:ext uri="{FF2B5EF4-FFF2-40B4-BE49-F238E27FC236}">
              <a16:creationId xmlns:a16="http://schemas.microsoft.com/office/drawing/2014/main" id="{00000000-0008-0000-0700-00000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4" name="AutoShape 13">
          <a:extLst>
            <a:ext uri="{FF2B5EF4-FFF2-40B4-BE49-F238E27FC236}">
              <a16:creationId xmlns:a16="http://schemas.microsoft.com/office/drawing/2014/main" id="{00000000-0008-0000-0700-00000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5" name="AutoShape 16">
          <a:extLst>
            <a:ext uri="{FF2B5EF4-FFF2-40B4-BE49-F238E27FC236}">
              <a16:creationId xmlns:a16="http://schemas.microsoft.com/office/drawing/2014/main" id="{00000000-0008-0000-0700-00000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6" name="AutoShape 13">
          <a:extLst>
            <a:ext uri="{FF2B5EF4-FFF2-40B4-BE49-F238E27FC236}">
              <a16:creationId xmlns:a16="http://schemas.microsoft.com/office/drawing/2014/main" id="{00000000-0008-0000-0700-00001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7" name="AutoShape 16">
          <a:extLst>
            <a:ext uri="{FF2B5EF4-FFF2-40B4-BE49-F238E27FC236}">
              <a16:creationId xmlns:a16="http://schemas.microsoft.com/office/drawing/2014/main" id="{00000000-0008-0000-0700-00001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8" name="AutoShape 13">
          <a:extLst>
            <a:ext uri="{FF2B5EF4-FFF2-40B4-BE49-F238E27FC236}">
              <a16:creationId xmlns:a16="http://schemas.microsoft.com/office/drawing/2014/main" id="{00000000-0008-0000-0700-000012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299" name="AutoShape 16">
          <a:extLst>
            <a:ext uri="{FF2B5EF4-FFF2-40B4-BE49-F238E27FC236}">
              <a16:creationId xmlns:a16="http://schemas.microsoft.com/office/drawing/2014/main" id="{00000000-0008-0000-0700-000013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0" name="AutoShape 13">
          <a:extLst>
            <a:ext uri="{FF2B5EF4-FFF2-40B4-BE49-F238E27FC236}">
              <a16:creationId xmlns:a16="http://schemas.microsoft.com/office/drawing/2014/main" id="{00000000-0008-0000-0700-000014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1" name="AutoShape 16">
          <a:extLst>
            <a:ext uri="{FF2B5EF4-FFF2-40B4-BE49-F238E27FC236}">
              <a16:creationId xmlns:a16="http://schemas.microsoft.com/office/drawing/2014/main" id="{00000000-0008-0000-0700-000015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2" name="AutoShape 13">
          <a:extLst>
            <a:ext uri="{FF2B5EF4-FFF2-40B4-BE49-F238E27FC236}">
              <a16:creationId xmlns:a16="http://schemas.microsoft.com/office/drawing/2014/main" id="{00000000-0008-0000-0700-000016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3" name="AutoShape 16">
          <a:extLst>
            <a:ext uri="{FF2B5EF4-FFF2-40B4-BE49-F238E27FC236}">
              <a16:creationId xmlns:a16="http://schemas.microsoft.com/office/drawing/2014/main" id="{00000000-0008-0000-0700-000017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4" name="AutoShape 13">
          <a:extLst>
            <a:ext uri="{FF2B5EF4-FFF2-40B4-BE49-F238E27FC236}">
              <a16:creationId xmlns:a16="http://schemas.microsoft.com/office/drawing/2014/main" id="{00000000-0008-0000-0700-000018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5" name="AutoShape 16">
          <a:extLst>
            <a:ext uri="{FF2B5EF4-FFF2-40B4-BE49-F238E27FC236}">
              <a16:creationId xmlns:a16="http://schemas.microsoft.com/office/drawing/2014/main" id="{00000000-0008-0000-0700-000019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6" name="AutoShape 13">
          <a:extLst>
            <a:ext uri="{FF2B5EF4-FFF2-40B4-BE49-F238E27FC236}">
              <a16:creationId xmlns:a16="http://schemas.microsoft.com/office/drawing/2014/main" id="{00000000-0008-0000-0700-00001A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7" name="AutoShape 16">
          <a:extLst>
            <a:ext uri="{FF2B5EF4-FFF2-40B4-BE49-F238E27FC236}">
              <a16:creationId xmlns:a16="http://schemas.microsoft.com/office/drawing/2014/main" id="{00000000-0008-0000-0700-00001B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8" name="AutoShape 13">
          <a:extLst>
            <a:ext uri="{FF2B5EF4-FFF2-40B4-BE49-F238E27FC236}">
              <a16:creationId xmlns:a16="http://schemas.microsoft.com/office/drawing/2014/main" id="{00000000-0008-0000-0700-00001C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09" name="AutoShape 16">
          <a:extLst>
            <a:ext uri="{FF2B5EF4-FFF2-40B4-BE49-F238E27FC236}">
              <a16:creationId xmlns:a16="http://schemas.microsoft.com/office/drawing/2014/main" id="{00000000-0008-0000-0700-00001D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0" name="AutoShape 13">
          <a:extLst>
            <a:ext uri="{FF2B5EF4-FFF2-40B4-BE49-F238E27FC236}">
              <a16:creationId xmlns:a16="http://schemas.microsoft.com/office/drawing/2014/main" id="{00000000-0008-0000-0700-00001E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1" name="AutoShape 16">
          <a:extLst>
            <a:ext uri="{FF2B5EF4-FFF2-40B4-BE49-F238E27FC236}">
              <a16:creationId xmlns:a16="http://schemas.microsoft.com/office/drawing/2014/main" id="{00000000-0008-0000-0700-00001F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2" name="AutoShape 13">
          <a:extLst>
            <a:ext uri="{FF2B5EF4-FFF2-40B4-BE49-F238E27FC236}">
              <a16:creationId xmlns:a16="http://schemas.microsoft.com/office/drawing/2014/main" id="{00000000-0008-0000-0700-000020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657225</xdr:colOff>
      <xdr:row>48</xdr:row>
      <xdr:rowOff>171450</xdr:rowOff>
    </xdr:to>
    <xdr:sp macro="" textlink="">
      <xdr:nvSpPr>
        <xdr:cNvPr id="1313" name="AutoShape 16">
          <a:extLst>
            <a:ext uri="{FF2B5EF4-FFF2-40B4-BE49-F238E27FC236}">
              <a16:creationId xmlns:a16="http://schemas.microsoft.com/office/drawing/2014/main" id="{00000000-0008-0000-0700-000021050000}"/>
            </a:ext>
          </a:extLst>
        </xdr:cNvPr>
        <xdr:cNvSpPr>
          <a:spLocks noChangeArrowheads="1"/>
        </xdr:cNvSpPr>
      </xdr:nvSpPr>
      <xdr:spPr bwMode="auto">
        <a:xfrm>
          <a:off x="0" y="0"/>
          <a:ext cx="11372850" cy="931545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4" name="AutoShape 13">
          <a:extLst>
            <a:ext uri="{FF2B5EF4-FFF2-40B4-BE49-F238E27FC236}">
              <a16:creationId xmlns:a16="http://schemas.microsoft.com/office/drawing/2014/main" id="{00000000-0008-0000-0700-000022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5" name="AutoShape 16">
          <a:extLst>
            <a:ext uri="{FF2B5EF4-FFF2-40B4-BE49-F238E27FC236}">
              <a16:creationId xmlns:a16="http://schemas.microsoft.com/office/drawing/2014/main" id="{00000000-0008-0000-0700-000023050000}"/>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6" name="AutoShape 13">
          <a:extLst>
            <a:ext uri="{FF2B5EF4-FFF2-40B4-BE49-F238E27FC236}">
              <a16:creationId xmlns:a16="http://schemas.microsoft.com/office/drawing/2014/main" id="{2140704A-9DD9-4176-9E80-7AE629F30A63}"/>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342900</xdr:colOff>
      <xdr:row>49</xdr:row>
      <xdr:rowOff>137160</xdr:rowOff>
    </xdr:to>
    <xdr:sp macro="" textlink="">
      <xdr:nvSpPr>
        <xdr:cNvPr id="1317" name="AutoShape 16">
          <a:extLst>
            <a:ext uri="{FF2B5EF4-FFF2-40B4-BE49-F238E27FC236}">
              <a16:creationId xmlns:a16="http://schemas.microsoft.com/office/drawing/2014/main" id="{0DDD4F5D-EAB9-4C9A-8F70-B5221CB8EF3F}"/>
            </a:ext>
          </a:extLst>
        </xdr:cNvPr>
        <xdr:cNvSpPr>
          <a:spLocks noChangeArrowheads="1"/>
        </xdr:cNvSpPr>
      </xdr:nvSpPr>
      <xdr:spPr bwMode="auto">
        <a:xfrm>
          <a:off x="0" y="0"/>
          <a:ext cx="11369040" cy="931164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1246320</xdr:colOff>
      <xdr:row>15</xdr:row>
      <xdr:rowOff>67320</xdr:rowOff>
    </xdr:from>
    <xdr:to>
      <xdr:col>16</xdr:col>
      <xdr:colOff>1131840</xdr:colOff>
      <xdr:row>35</xdr:row>
      <xdr:rowOff>114480</xdr:rowOff>
    </xdr:to>
    <xdr:graphicFrame macro="">
      <xdr:nvGraphicFramePr>
        <xdr:cNvPr id="2" name="Diagram 2">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209550</xdr:rowOff>
    </xdr:from>
    <xdr:ext cx="600075" cy="307975"/>
    <xdr:pic>
      <xdr:nvPicPr>
        <xdr:cNvPr id="2" name="Picture 1" descr="UK_Flag">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295400"/>
          <a:ext cx="600075" cy="307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15</xdr:row>
      <xdr:rowOff>152400</xdr:rowOff>
    </xdr:from>
    <xdr:ext cx="485775" cy="406400"/>
    <xdr:pic>
      <xdr:nvPicPr>
        <xdr:cNvPr id="3" name="Picture 2" descr="DK_Flag">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81275"/>
          <a:ext cx="485775" cy="40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TIMES%20models/TIMES_DEA_EML/SubRES_TMPL/SubRES_SUP_GHG_Techs_Tra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Overview"/>
      <sheetName val="FOR"/>
      <sheetName val="Forest Havest"/>
      <sheetName val="Forest CO2"/>
      <sheetName val="AGR"/>
      <sheetName val="CIS"/>
      <sheetName val="WST"/>
      <sheetName val="Bioenergy"/>
      <sheetName val="BioEmissions"/>
      <sheetName val="Land Use"/>
      <sheetName val="Agriculture"/>
      <sheetName val="Waste Source"/>
      <sheetName val="Carbon intensive soils"/>
      <sheetName val="Land Data"/>
      <sheetName val="Forrest"/>
      <sheetName val="Source"/>
      <sheetName val="BIO_PotACT"/>
      <sheetName val="Energy statistics"/>
      <sheetName val="Havested Woo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E3" t="str">
            <v>Straw potential (national)</v>
          </cell>
        </row>
        <row r="47">
          <cell r="B47" t="str">
            <v>AU_MNR_ACTPOT_DK</v>
          </cell>
        </row>
        <row r="54">
          <cell r="E54" t="str">
            <v>~UC_T</v>
          </cell>
        </row>
        <row r="108">
          <cell r="B108" t="str">
            <v>AU_SGB_MINPOT_DK</v>
          </cell>
        </row>
        <row r="121">
          <cell r="B121" t="str">
            <v>AU_RPS_IMPPOT_DK</v>
          </cell>
        </row>
      </sheetData>
      <sheetData sheetId="18"/>
      <sheetData sheetId="19"/>
    </sheetDataSet>
  </externalBook>
</externalLink>
</file>

<file path=xl/persons/person.xml><?xml version="1.0" encoding="utf-8"?>
<personList xmlns="http://schemas.microsoft.com/office/spreadsheetml/2018/threadedcomments" xmlns:x="http://schemas.openxmlformats.org/spreadsheetml/2006/main">
  <person displayName="Tom Haut" id="{16A4A49B-0B40-40B3-9653-C8447A09BF7A}" userId="2bae57ad8ea7bb4f"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7" dT="2021-09-20T12:26:08.21" personId="{16A4A49B-0B40-40B3-9653-C8447A09BF7A}" id="{DB7B1793-115F-4554-98DB-0F3BFCAB7E03}">
    <text>new values</text>
  </threadedComment>
  <threadedComment ref="I37" dT="2021-09-20T12:27:17.65" personId="{16A4A49B-0B40-40B3-9653-C8447A09BF7A}" id="{08E8DA1E-5B8D-437C-BA9C-8B7A49A9C93A}">
    <text>from 0 to 20000</text>
  </threadedComment>
  <threadedComment ref="H38" dT="2021-09-20T12:26:22.06" personId="{16A4A49B-0B40-40B3-9653-C8447A09BF7A}" id="{E622C33B-9E06-4CB8-9A29-85777027A01A}">
    <text>from 5 to 2k</text>
  </threadedComment>
  <threadedComment ref="I38" dT="2021-09-20T12:27:47.25" personId="{16A4A49B-0B40-40B3-9653-C8447A09BF7A}" id="{B4DDF9F1-B940-4ECD-A989-F97F45925EA1}">
    <text>from 45 to 20, the resting 20 will go to the islands</text>
  </threadedComment>
  <threadedComment ref="I47" dT="2021-09-20T12:09:18.26" personId="{16A4A49B-0B40-40B3-9653-C8447A09BF7A}" id="{7DC2ED03-E5E3-4D01-BC37-2FA052388B4E}">
    <text>rettes mod 0 da near shore ellers ikke skal bruges mere</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827" Type="http://schemas.openxmlformats.org/officeDocument/2006/relationships/hyperlink" Target="http://193.88.185.146/website/energidataKort/viewer.htm?starttema1=vindkraft&amp;STARTLEFT=482956&amp;STARTRIGHT=483756&amp;STARTBOTTOM=6101094&amp;STARTTOP=6101894" TargetMode="External"/><Relationship Id="rId3182" Type="http://schemas.openxmlformats.org/officeDocument/2006/relationships/hyperlink" Target="http://193.88.185.146/website/energidataKort/viewer.htm?starttema1=vindkraft&amp;STARTLEFT=557422&amp;STARTRIGHT=558222&amp;STARTBOTTOM=6262413&amp;STARTTOP=6263213" TargetMode="External"/><Relationship Id="rId4233" Type="http://schemas.openxmlformats.org/officeDocument/2006/relationships/hyperlink" Target="http://193.88.185.146/website/energidataKort/viewer.htm?starttema1=vindkraft&amp;STARTLEFT=514093&amp;STARTRIGHT=514893&amp;STARTBOTTOM=6244870&amp;STARTTOP=6245670" TargetMode="External"/><Relationship Id="rId3999" Type="http://schemas.openxmlformats.org/officeDocument/2006/relationships/hyperlink" Target="http://193.88.185.146/website/energidataKort/viewer.htm?starttema1=vindkraft&amp;STARTLEFT=478719&amp;STARTRIGHT=479519&amp;STARTBOTTOM=6328950&amp;STARTTOP=6329750" TargetMode="External"/><Relationship Id="rId4300" Type="http://schemas.openxmlformats.org/officeDocument/2006/relationships/hyperlink" Target="http://193.88.185.146/website/energidataKort/viewer.htm?starttema1=vindkraft&amp;STARTLEFT=556125&amp;STARTRIGHT=556925&amp;STARTBOTTOM=6344640&amp;STARTTOP=6345440" TargetMode="External"/><Relationship Id="rId170" Type="http://schemas.openxmlformats.org/officeDocument/2006/relationships/hyperlink" Target="http://193.88.185.146/website/energidataKort/viewer.htm?starttema1=vindkraft&amp;STARTLEFT=653034&amp;STARTRIGHT=653834&amp;STARTBOTTOM=6178704&amp;STARTTOP=6179504" TargetMode="External"/><Relationship Id="rId5074" Type="http://schemas.openxmlformats.org/officeDocument/2006/relationships/hyperlink" Target="http://193.88.185.146/website/energidataKort/viewer.htm?starttema1=vindkraft&amp;STARTLEFT=566206&amp;STARTRIGHT=567006&amp;STARTBOTTOM=6361984&amp;STARTTOP=6362784" TargetMode="External"/><Relationship Id="rId987" Type="http://schemas.openxmlformats.org/officeDocument/2006/relationships/hyperlink" Target="http://193.88.185.146/website/energidataKort/viewer.htm?starttema1=vindkraft&amp;STARTLEFT=689245&amp;STARTRIGHT=690045&amp;STARTBOTTOM=6073479&amp;STARTTOP=6074279" TargetMode="External"/><Relationship Id="rId2668" Type="http://schemas.openxmlformats.org/officeDocument/2006/relationships/hyperlink" Target="http://193.88.185.146/website/energidataKort/viewer.htm?starttema1=vindkraft&amp;STARTLEFT=484854&amp;STARTRIGHT=485654&amp;STARTBOTTOM=6248759&amp;STARTTOP=6249559" TargetMode="External"/><Relationship Id="rId3719" Type="http://schemas.openxmlformats.org/officeDocument/2006/relationships/hyperlink" Target="http://193.88.185.146/website/energidataKort/viewer.htm?starttema1=vindkraft&amp;STARTLEFT=539063&amp;STARTRIGHT=539863&amp;STARTBOTTOM=6187814&amp;STARTTOP=6188614" TargetMode="External"/><Relationship Id="rId4090" Type="http://schemas.openxmlformats.org/officeDocument/2006/relationships/hyperlink" Target="http://193.88.185.146/website/energidataKort/viewer.htm?starttema1=vindkraft&amp;STARTLEFT=473328&amp;STARTRIGHT=474128&amp;STARTBOTTOM=6314218&amp;STARTTOP=6315018" TargetMode="External"/><Relationship Id="rId1684" Type="http://schemas.openxmlformats.org/officeDocument/2006/relationships/hyperlink" Target="http://193.88.185.146/website/energidataKort/viewer.htm?starttema1=vindkraft&amp;STARTLEFT=496952&amp;STARTRIGHT=497752&amp;STARTBOTTOM=6110293&amp;STARTTOP=6111093" TargetMode="External"/><Relationship Id="rId2735" Type="http://schemas.openxmlformats.org/officeDocument/2006/relationships/hyperlink" Target="http://193.88.185.146/website/energidataKort/viewer.htm?starttema1=vindkraft&amp;STARTLEFT=467398&amp;STARTRIGHT=468198&amp;STARTBOTTOM=6248192&amp;STARTTOP=6248992" TargetMode="External"/><Relationship Id="rId707" Type="http://schemas.openxmlformats.org/officeDocument/2006/relationships/hyperlink" Target="http://193.88.185.146/website/energidataKort/viewer.htm?starttema1=vindkraft&amp;STARTLEFT=651664&amp;STARTRIGHT=652464&amp;STARTBOTTOM=6077443&amp;STARTTOP=6078243" TargetMode="External"/><Relationship Id="rId1337" Type="http://schemas.openxmlformats.org/officeDocument/2006/relationships/hyperlink" Target="http://193.88.185.146/website/energidataKort/viewer.htm?starttema1=vindkraft&amp;STARTLEFT=610158&amp;STARTRIGHT=610958&amp;STARTBOTTOM=6118908&amp;STARTTOP=6119708" TargetMode="External"/><Relationship Id="rId1751" Type="http://schemas.openxmlformats.org/officeDocument/2006/relationships/hyperlink" Target="http://193.88.185.146/website/energidataKort/viewer.htm?starttema1=vindkraft&amp;STARTLEFT=484261&amp;STARTRIGHT=485061&amp;STARTBOTTOM=6103139&amp;STARTTOP=6103939" TargetMode="External"/><Relationship Id="rId2802" Type="http://schemas.openxmlformats.org/officeDocument/2006/relationships/hyperlink" Target="http://193.88.185.146/website/energidataKort/viewer.htm?starttema1=vindkraft&amp;STARTLEFT=454045&amp;STARTRIGHT=454845&amp;STARTBOTTOM=6252266&amp;STARTTOP=6253066" TargetMode="External"/><Relationship Id="rId43" Type="http://schemas.openxmlformats.org/officeDocument/2006/relationships/hyperlink" Target="http://193.88.185.146/website/energidataKort/viewer.htm?starttema1=vindkraft&amp;STARTLEFT=717882&amp;STARTRIGHT=718682&amp;STARTBOTTOM=6167077&amp;STARTTOP=6167877" TargetMode="External"/><Relationship Id="rId1404" Type="http://schemas.openxmlformats.org/officeDocument/2006/relationships/hyperlink" Target="http://193.88.185.146/website/energidataKort/viewer.htm?starttema1=vindkraft&amp;STARTLEFT=602171&amp;STARTRIGHT=602971&amp;STARTBOTTOM=6115736&amp;STARTTOP=6116536" TargetMode="External"/><Relationship Id="rId3576" Type="http://schemas.openxmlformats.org/officeDocument/2006/relationships/hyperlink" Target="http://193.88.185.146/website/energidataKort/viewer.htm?starttema1=vindkraft&amp;STARTLEFT=460326&amp;STARTRIGHT=461126&amp;STARTBOTTOM=6206292&amp;STARTTOP=6207092" TargetMode="External"/><Relationship Id="rId4627" Type="http://schemas.openxmlformats.org/officeDocument/2006/relationships/hyperlink" Target="http://193.88.185.146/website/energidataKort/viewer.htm?starttema1=vindkraft&amp;STARTLEFT=517648&amp;STARTRIGHT=518448&amp;STARTBOTTOM=6321524&amp;STARTTOP=6322324" TargetMode="External"/><Relationship Id="rId4974" Type="http://schemas.openxmlformats.org/officeDocument/2006/relationships/hyperlink" Target="http://193.88.185.146/website/energidataKort/viewer.htm?starttema1=vindkraft&amp;STARTLEFT=561862&amp;STARTRIGHT=562662&amp;STARTBOTTOM=6362676&amp;STARTTOP=6363476" TargetMode="External"/><Relationship Id="rId497" Type="http://schemas.openxmlformats.org/officeDocument/2006/relationships/hyperlink" Target="http://193.88.185.146/website/energidataKort/viewer.htm?starttema1=vindkraft&amp;STARTLEFT=680078&amp;STARTRIGHT=680878&amp;STARTBOTTOM=6165249&amp;STARTTOP=6166049" TargetMode="External"/><Relationship Id="rId2178" Type="http://schemas.openxmlformats.org/officeDocument/2006/relationships/hyperlink" Target="http://193.88.185.146/website/energidataKort/viewer.htm?starttema1=vindkraft&amp;STARTLEFT=475774&amp;STARTRIGHT=476574&amp;STARTBOTTOM=6159435&amp;STARTTOP=6160235" TargetMode="External"/><Relationship Id="rId3229" Type="http://schemas.openxmlformats.org/officeDocument/2006/relationships/hyperlink" Target="http://193.88.185.146/website/energidataKort/viewer.htm?starttema1=vindkraft&amp;STARTLEFT=528111&amp;STARTRIGHT=528911&amp;STARTBOTTOM=6240565&amp;STARTTOP=6241365" TargetMode="External"/><Relationship Id="rId3990" Type="http://schemas.openxmlformats.org/officeDocument/2006/relationships/hyperlink" Target="http://193.88.185.146/website/energidataKort/viewer.htm?starttema1=vindkraft&amp;STARTLEFT=477739&amp;STARTRIGHT=478539&amp;STARTBOTTOM=6313641&amp;STARTTOP=6314441" TargetMode="External"/><Relationship Id="rId1194" Type="http://schemas.openxmlformats.org/officeDocument/2006/relationships/hyperlink" Target="http://193.88.185.146/website/energidataKort/viewer.htm?starttema1=vindkraft&amp;STARTLEFT=566200&amp;STARTRIGHT=567000&amp;STARTBOTTOM=6143152&amp;STARTTOP=6143952" TargetMode="External"/><Relationship Id="rId2592" Type="http://schemas.openxmlformats.org/officeDocument/2006/relationships/hyperlink" Target="http://193.88.185.146/website/energidataKort/viewer.htm?starttema1=vindkraft&amp;STARTLEFT=495135&amp;STARTRIGHT=495935&amp;STARTBOTTOM=6228892&amp;STARTTOP=6229692" TargetMode="External"/><Relationship Id="rId3643" Type="http://schemas.openxmlformats.org/officeDocument/2006/relationships/hyperlink" Target="http://193.88.185.146/website/energidataKort/viewer.htm?starttema1=vindkraft&amp;STARTLEFT=478640&amp;STARTRIGHT=479440&amp;STARTBOTTOM=6215578&amp;STARTTOP=6216378" TargetMode="External"/><Relationship Id="rId217" Type="http://schemas.openxmlformats.org/officeDocument/2006/relationships/hyperlink" Target="http://193.88.185.146/website/energidataKort/viewer.htm?starttema1=vindkraft&amp;STARTLEFT=674689&amp;STARTRIGHT=675489&amp;STARTBOTTOM=6164306&amp;STARTTOP=6165106" TargetMode="External"/><Relationship Id="rId564" Type="http://schemas.openxmlformats.org/officeDocument/2006/relationships/hyperlink" Target="http://193.88.185.146/website/energidataKort/viewer.htm?starttema1=vindkraft&amp;STARTLEFT=654079&amp;STARTRIGHT=654879&amp;STARTBOTTOM=6057413&amp;STARTTOP=6058213" TargetMode="External"/><Relationship Id="rId2245" Type="http://schemas.openxmlformats.org/officeDocument/2006/relationships/hyperlink" Target="http://193.88.185.146/website/energidataKort/viewer.htm?starttema1=vindkraft&amp;STARTLEFT=488585&amp;STARTRIGHT=489385&amp;STARTBOTTOM=6154436&amp;STARTTOP=6155236" TargetMode="External"/><Relationship Id="rId3710" Type="http://schemas.openxmlformats.org/officeDocument/2006/relationships/hyperlink" Target="http://193.88.185.146/website/energidataKort/viewer.htm?starttema1=vindkraft&amp;STARTLEFT=537001&amp;STARTRIGHT=537801&amp;STARTBOTTOM=6195041&amp;STARTTOP=6195841" TargetMode="External"/><Relationship Id="rId631" Type="http://schemas.openxmlformats.org/officeDocument/2006/relationships/hyperlink" Target="http://193.88.185.146/website/energidataKort/viewer.htm?starttema1=vindkraft&amp;STARTLEFT=657593&amp;STARTRIGHT=658393&amp;STARTBOTTOM=6058127&amp;STARTTOP=6058927" TargetMode="External"/><Relationship Id="rId1261" Type="http://schemas.openxmlformats.org/officeDocument/2006/relationships/hyperlink" Target="http://193.88.185.146/website/energidataKort/viewer.htm?starttema1=vindkraft&amp;STARTLEFT=557395&amp;STARTRIGHT=558195&amp;STARTBOTTOM=6123350&amp;STARTTOP=6124150" TargetMode="External"/><Relationship Id="rId2312" Type="http://schemas.openxmlformats.org/officeDocument/2006/relationships/hyperlink" Target="http://193.88.185.146/website/energidataKort/viewer.htm?starttema1=vindkraft&amp;STARTLEFT=510894&amp;STARTRIGHT=511694&amp;STARTBOTTOM=6079760&amp;STARTTOP=6080560" TargetMode="External"/><Relationship Id="rId4484" Type="http://schemas.openxmlformats.org/officeDocument/2006/relationships/hyperlink" Target="http://193.88.185.146/website/energidataKort/viewer.htm?starttema1=vindkraft&amp;STARTLEFT=512005&amp;STARTRIGHT=512805&amp;STARTBOTTOM=6307152&amp;STARTTOP=6307952" TargetMode="External"/><Relationship Id="rId3086" Type="http://schemas.openxmlformats.org/officeDocument/2006/relationships/hyperlink" Target="http://193.88.185.146/website/energidataKort/viewer.htm?starttema1=vindkraft&amp;STARTLEFT=557979&amp;STARTRIGHT=558779&amp;STARTBOTTOM=6246824&amp;STARTTOP=6247624" TargetMode="External"/><Relationship Id="rId4137" Type="http://schemas.openxmlformats.org/officeDocument/2006/relationships/hyperlink" Target="http://193.88.185.146/website/energidataKort/viewer.htm?starttema1=vindkraft&amp;STARTLEFT=461039&amp;STARTRIGHT=461839&amp;STARTBOTTOM=6295840&amp;STARTTOP=6296640" TargetMode="External"/><Relationship Id="rId4551" Type="http://schemas.openxmlformats.org/officeDocument/2006/relationships/hyperlink" Target="http://193.88.185.146/website/energidataKort/viewer.htm?starttema1=vindkraft&amp;STARTLEFT=550928&amp;STARTRIGHT=551728&amp;STARTBOTTOM=6289536&amp;STARTTOP=6290336" TargetMode="External"/><Relationship Id="rId3153" Type="http://schemas.openxmlformats.org/officeDocument/2006/relationships/hyperlink" Target="http://193.88.185.146/website/energidataKort/viewer.htm?starttema1=vindkraft&amp;STARTLEFT=570884&amp;STARTRIGHT=571684&amp;STARTBOTTOM=6275236&amp;STARTTOP=6276036" TargetMode="External"/><Relationship Id="rId4204" Type="http://schemas.openxmlformats.org/officeDocument/2006/relationships/hyperlink" Target="http://193.88.185.146/website/energidataKort/viewer.htm?starttema1=vindkraft&amp;STARTLEFT=541348&amp;STARTRIGHT=542148&amp;STARTBOTTOM=6254167&amp;STARTTOP=6254967" TargetMode="External"/><Relationship Id="rId141" Type="http://schemas.openxmlformats.org/officeDocument/2006/relationships/hyperlink" Target="http://193.88.185.146/website/energidataKort/viewer.htm?starttema1=vindkraft&amp;STARTLEFT=667076&amp;STARTRIGHT=667876&amp;STARTBOTTOM=6190641&amp;STARTTOP=6191441" TargetMode="External"/><Relationship Id="rId3220" Type="http://schemas.openxmlformats.org/officeDocument/2006/relationships/hyperlink" Target="http://193.88.185.146/website/energidataKort/viewer.htm?starttema1=vindkraft&amp;STARTLEFT=580358&amp;STARTRIGHT=581158&amp;STARTBOTTOM=6279579&amp;STARTTOP=6280379" TargetMode="External"/><Relationship Id="rId7" Type="http://schemas.openxmlformats.org/officeDocument/2006/relationships/hyperlink" Target="http://193.88.185.146/website/energidataKort/viewer.htm?starttema1=vindkraft&amp;STARTLEFT=730098&amp;STARTRIGHT=730898&amp;STARTBOTTOM=6178986&amp;STARTTOP=6179786" TargetMode="External"/><Relationship Id="rId2986" Type="http://schemas.openxmlformats.org/officeDocument/2006/relationships/hyperlink" Target="http://193.88.185.146/website/energidataKort/viewer.htm?starttema1=vindkraft&amp;STARTLEFT=581609&amp;STARTRIGHT=582409&amp;STARTBOTTOM=6266328&amp;STARTTOP=6267128" TargetMode="External"/><Relationship Id="rId958" Type="http://schemas.openxmlformats.org/officeDocument/2006/relationships/hyperlink" Target="http://193.88.185.146/website/energidataKort/viewer.htm?starttema1=vindkraft&amp;STARTLEFT=679246&amp;STARTRIGHT=680046&amp;STARTBOTTOM=6084291&amp;STARTTOP=6085091" TargetMode="External"/><Relationship Id="rId1588" Type="http://schemas.openxmlformats.org/officeDocument/2006/relationships/hyperlink" Target="http://193.88.185.146/website/energidataKort/viewer.htm?starttema1=vindkraft&amp;STARTLEFT=520166&amp;STARTRIGHT=520966&amp;STARTBOTTOM=6129950&amp;STARTTOP=6130750" TargetMode="External"/><Relationship Id="rId2639" Type="http://schemas.openxmlformats.org/officeDocument/2006/relationships/hyperlink" Target="http://193.88.185.146/website/energidataKort/viewer.htm?starttema1=vindkraft&amp;STARTLEFT=462383&amp;STARTRIGHT=463183&amp;STARTBOTTOM=6248481&amp;STARTTOP=6249281" TargetMode="External"/><Relationship Id="rId5045" Type="http://schemas.openxmlformats.org/officeDocument/2006/relationships/hyperlink" Target="http://193.88.185.146/website/energidataKort/viewer.htm?starttema1=vindkraft&amp;STARTLEFT=556522&amp;STARTRIGHT=557322&amp;STARTBOTTOM=6380064&amp;STARTTOP=6380864" TargetMode="External"/><Relationship Id="rId1655" Type="http://schemas.openxmlformats.org/officeDocument/2006/relationships/hyperlink" Target="http://193.88.185.146/website/energidataKort/viewer.htm?starttema1=vindkraft&amp;STARTLEFT=543514&amp;STARTRIGHT=544314&amp;STARTBOTTOM=6087835&amp;STARTTOP=6088635" TargetMode="External"/><Relationship Id="rId2706" Type="http://schemas.openxmlformats.org/officeDocument/2006/relationships/hyperlink" Target="http://193.88.185.146/website/energidataKort/viewer.htm?starttema1=vindkraft&amp;STARTLEFT=457257&amp;STARTRIGHT=458057&amp;STARTBOTTOM=6238688&amp;STARTTOP=6239488" TargetMode="External"/><Relationship Id="rId4061" Type="http://schemas.openxmlformats.org/officeDocument/2006/relationships/hyperlink" Target="http://193.88.185.146/website/energidataKort/viewer.htm?starttema1=vindkraft&amp;STARTLEFT=463491&amp;STARTRIGHT=464291&amp;STARTBOTTOM=6299702&amp;STARTTOP=6300502" TargetMode="External"/><Relationship Id="rId1308" Type="http://schemas.openxmlformats.org/officeDocument/2006/relationships/hyperlink" Target="http://193.88.185.146/website/energidataKort/viewer.htm?starttema1=vindkraft&amp;STARTLEFT=596790&amp;STARTRIGHT=597590&amp;STARTBOTTOM=6139862&amp;STARTTOP=6140662" TargetMode="External"/><Relationship Id="rId1722" Type="http://schemas.openxmlformats.org/officeDocument/2006/relationships/hyperlink" Target="http://193.88.185.146/website/energidataKort/viewer.htm?starttema1=vindkraft&amp;STARTLEFT=485994&amp;STARTRIGHT=486794&amp;STARTBOTTOM=6088290&amp;STARTTOP=6089090" TargetMode="External"/><Relationship Id="rId4878" Type="http://schemas.openxmlformats.org/officeDocument/2006/relationships/hyperlink" Target="http://193.88.185.146/website/energidataKort/viewer.htm?starttema1=vindkraft&amp;STARTLEFT=560213&amp;STARTRIGHT=561013&amp;STARTBOTTOM=6327643&amp;STARTTOP=6328443" TargetMode="External"/><Relationship Id="rId14" Type="http://schemas.openxmlformats.org/officeDocument/2006/relationships/hyperlink" Target="http://193.88.185.146/website/energidataKort/viewer.htm?starttema1=vindkraft&amp;STARTLEFT=730282&amp;STARTRIGHT=731082&amp;STARTBOTTOM=6177719&amp;STARTTOP=6178519" TargetMode="External"/><Relationship Id="rId3894" Type="http://schemas.openxmlformats.org/officeDocument/2006/relationships/hyperlink" Target="http://193.88.185.146/website/energidataKort/viewer.htm?starttema1=vindkraft&amp;STARTLEFT=486228&amp;STARTRIGHT=487028&amp;STARTBOTTOM=6273011&amp;STARTTOP=6273811" TargetMode="External"/><Relationship Id="rId4945" Type="http://schemas.openxmlformats.org/officeDocument/2006/relationships/hyperlink" Target="http://193.88.185.146/website/energidataKort/viewer.htm?starttema1=vindkraft&amp;STARTLEFT=561132&amp;STARTRIGHT=561932&amp;STARTBOTTOM=6327999&amp;STARTTOP=6328799" TargetMode="External"/><Relationship Id="rId2496" Type="http://schemas.openxmlformats.org/officeDocument/2006/relationships/hyperlink" Target="http://193.88.185.146/website/energidataKort/viewer.htm?starttema1=vindkraft&amp;STARTLEFT=521858&amp;STARTRIGHT=522658&amp;STARTBOTTOM=6178987&amp;STARTTOP=6179787" TargetMode="External"/><Relationship Id="rId3547" Type="http://schemas.openxmlformats.org/officeDocument/2006/relationships/hyperlink" Target="http://193.88.185.146/website/energidataKort/viewer.htm?starttema1=vindkraft&amp;STARTLEFT=460801&amp;STARTRIGHT=461601&amp;STARTBOTTOM=6206139&amp;STARTTOP=6206939" TargetMode="External"/><Relationship Id="rId3961" Type="http://schemas.openxmlformats.org/officeDocument/2006/relationships/hyperlink" Target="http://193.88.185.146/website/energidataKort/viewer.htm?starttema1=vindkraft&amp;STARTLEFT=497724&amp;STARTRIGHT=498524&amp;STARTBOTTOM=6269823&amp;STARTTOP=6270623" TargetMode="External"/><Relationship Id="rId468" Type="http://schemas.openxmlformats.org/officeDocument/2006/relationships/hyperlink" Target="http://193.88.185.146/website/energidataKort/viewer.htm?starttema1=vindkraft&amp;STARTLEFT=711697&amp;STARTRIGHT=712497&amp;STARTBOTTOM=6131177&amp;STARTTOP=6131977" TargetMode="External"/><Relationship Id="rId882" Type="http://schemas.openxmlformats.org/officeDocument/2006/relationships/hyperlink" Target="http://193.88.185.146/website/energidataKort/viewer.htm?starttema1=vindkraft&amp;STARTLEFT=677612&amp;STARTRIGHT=678412&amp;STARTBOTTOM=6061389&amp;STARTTOP=6062189" TargetMode="External"/><Relationship Id="rId1098" Type="http://schemas.openxmlformats.org/officeDocument/2006/relationships/hyperlink" Target="http://193.88.185.146/website/energidataKort/viewer.htm?starttema1=vindkraft&amp;STARTLEFT=680987&amp;STARTRIGHT=681787&amp;STARTBOTTOM=6108284&amp;STARTTOP=6109084" TargetMode="External"/><Relationship Id="rId2149" Type="http://schemas.openxmlformats.org/officeDocument/2006/relationships/hyperlink" Target="http://193.88.185.146/website/energidataKort/viewer.htm?starttema1=vindkraft&amp;STARTLEFT=459233&amp;STARTRIGHT=460033&amp;STARTBOTTOM=6177738&amp;STARTTOP=6178538" TargetMode="External"/><Relationship Id="rId2563" Type="http://schemas.openxmlformats.org/officeDocument/2006/relationships/hyperlink" Target="http://193.88.185.146/website/energidataKort/viewer.htm?starttema1=vindkraft&amp;STARTLEFT=488090&amp;STARTRIGHT=488890&amp;STARTBOTTOM=6221694&amp;STARTTOP=6222494" TargetMode="External"/><Relationship Id="rId3614" Type="http://schemas.openxmlformats.org/officeDocument/2006/relationships/hyperlink" Target="http://193.88.185.146/website/energidataKort/viewer.htm?starttema1=vindkraft&amp;STARTLEFT=457432&amp;STARTRIGHT=458232&amp;STARTBOTTOM=6208818&amp;STARTTOP=6209618" TargetMode="External"/><Relationship Id="rId535" Type="http://schemas.openxmlformats.org/officeDocument/2006/relationships/hyperlink" Target="http://193.88.185.146/website/energidataKort/viewer.htm?starttema1=vindkraft&amp;STARTLEFT=635640&amp;STARTRIGHT=636440&amp;STARTBOTTOM=6093994&amp;STARTTOP=6094794" TargetMode="External"/><Relationship Id="rId1165" Type="http://schemas.openxmlformats.org/officeDocument/2006/relationships/hyperlink" Target="http://193.88.185.146/website/energidataKort/viewer.htm?starttema1=vindkraft&amp;STARTLEFT=886127&amp;STARTRIGHT=886927&amp;STARTBOTTOM=6117514&amp;STARTTOP=6118314" TargetMode="External"/><Relationship Id="rId2216" Type="http://schemas.openxmlformats.org/officeDocument/2006/relationships/hyperlink" Target="http://193.88.185.146/website/energidataKort/viewer.htm?starttema1=vindkraft&amp;STARTLEFT=517257&amp;STARTRIGHT=518057&amp;STARTBOTTOM=6149544&amp;STARTTOP=6150344" TargetMode="External"/><Relationship Id="rId2630" Type="http://schemas.openxmlformats.org/officeDocument/2006/relationships/hyperlink" Target="http://193.88.185.146/website/energidataKort/viewer.htm?starttema1=vindkraft&amp;STARTLEFT=483002&amp;STARTRIGHT=483802&amp;STARTBOTTOM=6249473&amp;STARTTOP=6250273" TargetMode="External"/><Relationship Id="rId602" Type="http://schemas.openxmlformats.org/officeDocument/2006/relationships/hyperlink" Target="http://193.88.185.146/website/energidataKort/viewer.htm?starttema1=vindkraft&amp;STARTLEFT=658986&amp;STARTRIGHT=659786&amp;STARTBOTTOM=6058499&amp;STARTTOP=6059299" TargetMode="External"/><Relationship Id="rId1232" Type="http://schemas.openxmlformats.org/officeDocument/2006/relationships/hyperlink" Target="http://193.88.185.146/website/energidataKort/viewer.htm?starttema1=vindkraft&amp;STARTLEFT=561841&amp;STARTRIGHT=562641&amp;STARTBOTTOM=6131125&amp;STARTTOP=6131925" TargetMode="External"/><Relationship Id="rId4388" Type="http://schemas.openxmlformats.org/officeDocument/2006/relationships/hyperlink" Target="http://193.88.185.146/website/energidataKort/viewer.htm?starttema1=vindkraft&amp;STARTLEFT=512497&amp;STARTRIGHT=513297&amp;STARTBOTTOM=6319113&amp;STARTTOP=6319913" TargetMode="External"/><Relationship Id="rId3057" Type="http://schemas.openxmlformats.org/officeDocument/2006/relationships/hyperlink" Target="http://193.88.185.146/website/energidataKort/viewer.htm?starttema1=vindkraft&amp;STARTLEFT=550649&amp;STARTRIGHT=551449&amp;STARTBOTTOM=6236626&amp;STARTTOP=6237426" TargetMode="External"/><Relationship Id="rId4108" Type="http://schemas.openxmlformats.org/officeDocument/2006/relationships/hyperlink" Target="http://193.88.185.146/website/energidataKort/viewer.htm?starttema1=vindkraft&amp;STARTLEFT=477299&amp;STARTRIGHT=478099&amp;STARTBOTTOM=6314891&amp;STARTTOP=6315691" TargetMode="External"/><Relationship Id="rId4455" Type="http://schemas.openxmlformats.org/officeDocument/2006/relationships/hyperlink" Target="http://193.88.185.146/website/energidataKort/viewer.htm?starttema1=vindkraft&amp;STARTLEFT=521620&amp;STARTRIGHT=522420&amp;STARTBOTTOM=6314087&amp;STARTTOP=6314887" TargetMode="External"/><Relationship Id="rId3471" Type="http://schemas.openxmlformats.org/officeDocument/2006/relationships/hyperlink" Target="http://193.88.185.146/website/energidataKort/viewer.htm?starttema1=vindkraft&amp;STARTLEFT=457461&amp;STARTRIGHT=458261&amp;STARTBOTTOM=6207756&amp;STARTTOP=6208556" TargetMode="External"/><Relationship Id="rId4522" Type="http://schemas.openxmlformats.org/officeDocument/2006/relationships/hyperlink" Target="http://193.88.185.146/website/energidataKort/viewer.htm?starttema1=vindkraft&amp;STARTLEFT=545770&amp;STARTRIGHT=546570&amp;STARTBOTTOM=6305748&amp;STARTTOP=6306548" TargetMode="External"/><Relationship Id="rId392" Type="http://schemas.openxmlformats.org/officeDocument/2006/relationships/hyperlink" Target="http://193.88.185.146/website/energidataKort/viewer.htm?starttema1=vindkraft&amp;STARTLEFT=653121&amp;STARTRIGHT=653921&amp;STARTBOTTOM=6148597&amp;STARTTOP=6149397" TargetMode="External"/><Relationship Id="rId2073" Type="http://schemas.openxmlformats.org/officeDocument/2006/relationships/hyperlink" Target="http://193.88.185.146/website/energidataKort/viewer.htm?starttema1=vindkraft&amp;STARTLEFT=429035&amp;STARTRIGHT=429835&amp;STARTBOTTOM=6148474&amp;STARTTOP=6149274" TargetMode="External"/><Relationship Id="rId3124" Type="http://schemas.openxmlformats.org/officeDocument/2006/relationships/hyperlink" Target="http://193.88.185.146/website/energidataKort/viewer.htm?starttema1=vindkraft&amp;STARTLEFT=564564&amp;STARTRIGHT=565364&amp;STARTBOTTOM=6249783&amp;STARTTOP=6250583" TargetMode="External"/><Relationship Id="rId2140" Type="http://schemas.openxmlformats.org/officeDocument/2006/relationships/hyperlink" Target="http://193.88.185.146/website/energidataKort/viewer.htm?starttema1=vindkraft&amp;STARTLEFT=456986&amp;STARTRIGHT=457786&amp;STARTBOTTOM=6177638&amp;STARTTOP=6178438" TargetMode="External"/><Relationship Id="rId112" Type="http://schemas.openxmlformats.org/officeDocument/2006/relationships/hyperlink" Target="http://193.88.185.146/website/energidataKort/viewer.htm?starttema1=vindkraft&amp;STARTLEFT=684291&amp;STARTRIGHT=685091&amp;STARTBOTTOM=6206767&amp;STARTTOP=6207567" TargetMode="External"/><Relationship Id="rId2957" Type="http://schemas.openxmlformats.org/officeDocument/2006/relationships/hyperlink" Target="http://193.88.185.146/website/energidataKort/viewer.htm?starttema1=vindkraft&amp;STARTLEFT=591809&amp;STARTRIGHT=592609&amp;STARTBOTTOM=6235614&amp;STARTTOP=6236414" TargetMode="External"/><Relationship Id="rId5016" Type="http://schemas.openxmlformats.org/officeDocument/2006/relationships/hyperlink" Target="http://193.88.185.146/website/energidataKort/viewer.htm?starttema1=vindkraft&amp;STARTLEFT=552156&amp;STARTRIGHT=552956&amp;STARTBOTTOM=6368017&amp;STARTTOP=6368817" TargetMode="External"/><Relationship Id="rId929" Type="http://schemas.openxmlformats.org/officeDocument/2006/relationships/hyperlink" Target="http://193.88.185.146/website/energidataKort/viewer.htm?starttema1=vindkraft&amp;STARTLEFT=687129&amp;STARTRIGHT=687929&amp;STARTBOTTOM=6086753&amp;STARTTOP=6087553" TargetMode="External"/><Relationship Id="rId1559" Type="http://schemas.openxmlformats.org/officeDocument/2006/relationships/hyperlink" Target="http://193.88.185.146/website/energidataKort/viewer.htm?starttema1=vindkraft&amp;STARTLEFT=519966&amp;STARTRIGHT=520766&amp;STARTBOTTOM=6124372&amp;STARTTOP=6125172" TargetMode="External"/><Relationship Id="rId1973" Type="http://schemas.openxmlformats.org/officeDocument/2006/relationships/hyperlink" Target="http://193.88.185.146/website/energidataKort/viewer.htm?starttema1=vindkraft&amp;STARTLEFT=470888&amp;STARTRIGHT=471688&amp;STARTBOTTOM=6147894&amp;STARTTOP=6148694" TargetMode="External"/><Relationship Id="rId4032" Type="http://schemas.openxmlformats.org/officeDocument/2006/relationships/hyperlink" Target="http://193.88.185.146/website/energidataKort/viewer.htm?starttema1=vindkraft&amp;STARTLEFT=489231&amp;STARTRIGHT=490031&amp;STARTBOTTOM=6323900&amp;STARTTOP=6324700" TargetMode="External"/><Relationship Id="rId1626" Type="http://schemas.openxmlformats.org/officeDocument/2006/relationships/hyperlink" Target="http://193.88.185.146/website/energidataKort/viewer.htm?starttema1=vindkraft&amp;STARTLEFT=491751&amp;STARTRIGHT=492551&amp;STARTBOTTOM=6181792&amp;STARTTOP=6182592" TargetMode="External"/><Relationship Id="rId3798" Type="http://schemas.openxmlformats.org/officeDocument/2006/relationships/hyperlink" Target="http://193.88.185.146/website/energidataKort/viewer.htm?starttema1=vindkraft&amp;STARTLEFT=484454&amp;STARTRIGHT=485254&amp;STARTBOTTOM=6291892&amp;STARTTOP=6292692" TargetMode="External"/><Relationship Id="rId4849" Type="http://schemas.openxmlformats.org/officeDocument/2006/relationships/hyperlink" Target="http://193.88.185.146/website/energidataKort/viewer.htm?starttema1=vindkraft&amp;STARTLEFT=560334&amp;STARTRIGHT=561134&amp;STARTBOTTOM=6312662&amp;STARTTOP=6313462" TargetMode="External"/><Relationship Id="rId3865" Type="http://schemas.openxmlformats.org/officeDocument/2006/relationships/hyperlink" Target="http://193.88.185.146/website/energidataKort/viewer.htm?starttema1=vindkraft&amp;STARTLEFT=508842&amp;STARTRIGHT=509642&amp;STARTBOTTOM=6285145&amp;STARTTOP=6285945" TargetMode="External"/><Relationship Id="rId4916" Type="http://schemas.openxmlformats.org/officeDocument/2006/relationships/hyperlink" Target="http://193.88.185.146/website/energidataKort/viewer.htm?starttema1=vindkraft&amp;STARTLEFT=554303&amp;STARTRIGHT=555103&amp;STARTBOTTOM=6340200&amp;STARTTOP=6341000" TargetMode="External"/><Relationship Id="rId786" Type="http://schemas.openxmlformats.org/officeDocument/2006/relationships/hyperlink" Target="http://193.88.185.146/website/energidataKort/viewer.htm?starttema1=vindkraft&amp;STARTLEFT=656704&amp;STARTRIGHT=657504&amp;STARTBOTTOM=6130399&amp;STARTTOP=6131199" TargetMode="External"/><Relationship Id="rId2467" Type="http://schemas.openxmlformats.org/officeDocument/2006/relationships/hyperlink" Target="http://193.88.185.146/website/energidataKort/viewer.htm?starttema1=vindkraft&amp;STARTLEFT=512957&amp;STARTRIGHT=513757&amp;STARTBOTTOM=6196150&amp;STARTTOP=6196950" TargetMode="External"/><Relationship Id="rId3518" Type="http://schemas.openxmlformats.org/officeDocument/2006/relationships/hyperlink" Target="http://193.88.185.146/website/energidataKort/viewer.htm?starttema1=vindkraft&amp;STARTLEFT=460490&amp;STARTRIGHT=461290&amp;STARTBOTTOM=6206690&amp;STARTTOP=6207490" TargetMode="External"/><Relationship Id="rId439" Type="http://schemas.openxmlformats.org/officeDocument/2006/relationships/hyperlink" Target="http://193.88.185.146/website/energidataKort/viewer.htm?starttema1=vindkraft&amp;STARTLEFT=644128&amp;STARTRIGHT=644928&amp;STARTBOTTOM=6133249&amp;STARTTOP=6134049" TargetMode="External"/><Relationship Id="rId1069" Type="http://schemas.openxmlformats.org/officeDocument/2006/relationships/hyperlink" Target="http://193.88.185.146/website/energidataKort/viewer.htm?starttema1=vindkraft&amp;STARTLEFT=677470&amp;STARTRIGHT=678270&amp;STARTBOTTOM=6046099&amp;STARTTOP=6046899" TargetMode="External"/><Relationship Id="rId1483" Type="http://schemas.openxmlformats.org/officeDocument/2006/relationships/hyperlink" Target="http://193.88.185.146/website/energidataKort/viewer.htm?starttema1=vindkraft&amp;STARTLEFT=613652&amp;STARTRIGHT=614452&amp;STARTBOTTOM=6088654&amp;STARTTOP=6089454" TargetMode="External"/><Relationship Id="rId2881" Type="http://schemas.openxmlformats.org/officeDocument/2006/relationships/hyperlink" Target="http://193.88.185.146/website/energidataKort/viewer.htm?starttema1=vindkraft&amp;STARTLEFT=470314&amp;STARTRIGHT=471114&amp;STARTBOTTOM=6279123&amp;STARTTOP=6279923" TargetMode="External"/><Relationship Id="rId3932" Type="http://schemas.openxmlformats.org/officeDocument/2006/relationships/hyperlink" Target="http://193.88.185.146/website/energidataKort/viewer.htm?starttema1=vindkraft&amp;STARTLEFT=499758&amp;STARTRIGHT=500558&amp;STARTBOTTOM=6281668&amp;STARTTOP=6282468" TargetMode="External"/><Relationship Id="rId506" Type="http://schemas.openxmlformats.org/officeDocument/2006/relationships/hyperlink" Target="http://193.88.185.146/website/energidataKort/viewer.htm?starttema1=vindkraft&amp;STARTLEFT=627913&amp;STARTRIGHT=628713&amp;STARTBOTTOM=6071366&amp;STARTTOP=6072166" TargetMode="External"/><Relationship Id="rId853" Type="http://schemas.openxmlformats.org/officeDocument/2006/relationships/hyperlink" Target="http://193.88.185.146/website/energidataKort/viewer.htm?starttema1=vindkraft&amp;STARTLEFT=663459&amp;STARTRIGHT=664259&amp;STARTBOTTOM=6122552&amp;STARTTOP=6123352" TargetMode="External"/><Relationship Id="rId1136" Type="http://schemas.openxmlformats.org/officeDocument/2006/relationships/hyperlink" Target="http://193.88.185.146/website/energidataKort/viewer.htm?starttema1=vindkraft&amp;STARTLEFT=694617&amp;STARTRIGHT=695417&amp;STARTBOTTOM=6110905&amp;STARTTOP=6111705" TargetMode="External"/><Relationship Id="rId2534" Type="http://schemas.openxmlformats.org/officeDocument/2006/relationships/hyperlink" Target="http://193.88.185.146/website/energidataKort/viewer.htm?starttema1=vindkraft&amp;STARTLEFT=473577&amp;STARTRIGHT=474377&amp;STARTBOTTOM=6222646&amp;STARTTOP=6223446" TargetMode="External"/><Relationship Id="rId920" Type="http://schemas.openxmlformats.org/officeDocument/2006/relationships/hyperlink" Target="http://193.88.185.146/website/energidataKort/viewer.htm?starttema1=vindkraft&amp;STARTLEFT=683438&amp;STARTRIGHT=684238&amp;STARTBOTTOM=6090382&amp;STARTTOP=6091182" TargetMode="External"/><Relationship Id="rId1550" Type="http://schemas.openxmlformats.org/officeDocument/2006/relationships/hyperlink" Target="http://193.88.185.146/website/energidataKort/viewer.htm?starttema1=vindkraft&amp;STARTLEFT=503789&amp;STARTRIGHT=504589&amp;STARTBOTTOM=6122239&amp;STARTTOP=6123039" TargetMode="External"/><Relationship Id="rId2601" Type="http://schemas.openxmlformats.org/officeDocument/2006/relationships/hyperlink" Target="http://193.88.185.146/website/energidataKort/viewer.htm?starttema1=vindkraft&amp;STARTLEFT=492720&amp;STARTRIGHT=493520&amp;STARTBOTTOM=6217981&amp;STARTTOP=6218781" TargetMode="External"/><Relationship Id="rId1203" Type="http://schemas.openxmlformats.org/officeDocument/2006/relationships/hyperlink" Target="http://193.88.185.146/website/energidataKort/viewer.htm?starttema1=vindkraft&amp;STARTLEFT=552152&amp;STARTRIGHT=552952&amp;STARTBOTTOM=6149124&amp;STARTTOP=6149924" TargetMode="External"/><Relationship Id="rId4359" Type="http://schemas.openxmlformats.org/officeDocument/2006/relationships/hyperlink" Target="http://193.88.185.146/website/energidataKort/viewer.htm?starttema1=vindkraft&amp;STARTLEFT=587063&amp;STARTRIGHT=587863&amp;STARTBOTTOM=6339490&amp;STARTTOP=6340290" TargetMode="External"/><Relationship Id="rId4773" Type="http://schemas.openxmlformats.org/officeDocument/2006/relationships/hyperlink" Target="http://193.88.185.146/website/energidataKort/viewer.htm?starttema1=vindkraft&amp;STARTLEFT=542953&amp;STARTRIGHT=543753&amp;STARTBOTTOM=6343044&amp;STARTTOP=6343844" TargetMode="External"/><Relationship Id="rId3375" Type="http://schemas.openxmlformats.org/officeDocument/2006/relationships/hyperlink" Target="http://193.88.185.146/website/energidataKort/viewer.htm?starttema1=vindkraft&amp;STARTLEFT=463775&amp;STARTRIGHT=464575&amp;STARTBOTTOM=6185211&amp;STARTTOP=6186011" TargetMode="External"/><Relationship Id="rId4426" Type="http://schemas.openxmlformats.org/officeDocument/2006/relationships/hyperlink" Target="http://193.88.185.146/website/energidataKort/viewer.htm?starttema1=vindkraft&amp;STARTLEFT=531285&amp;STARTRIGHT=532085&amp;STARTBOTTOM=6298456&amp;STARTTOP=6299256" TargetMode="External"/><Relationship Id="rId4840" Type="http://schemas.openxmlformats.org/officeDocument/2006/relationships/hyperlink" Target="http://193.88.185.146/website/energidataKort/viewer.htm?starttema1=vindkraft&amp;STARTLEFT=541629&amp;STARTRIGHT=542429&amp;STARTBOTTOM=6319156&amp;STARTTOP=6319956" TargetMode="External"/><Relationship Id="rId296" Type="http://schemas.openxmlformats.org/officeDocument/2006/relationships/hyperlink" Target="http://193.88.185.146/website/energidataKort/viewer.htm?starttema1=vindkraft&amp;STARTLEFT=635873&amp;STARTRIGHT=636673&amp;STARTBOTTOM=6153619&amp;STARTTOP=6154419" TargetMode="External"/><Relationship Id="rId2391" Type="http://schemas.openxmlformats.org/officeDocument/2006/relationships/hyperlink" Target="http://193.88.185.146/website/energidataKort/viewer.htm?starttema1=vindkraft&amp;STARTLEFT=541847&amp;STARTRIGHT=542647&amp;STARTBOTTOM=6196375&amp;STARTTOP=6197175" TargetMode="External"/><Relationship Id="rId3028" Type="http://schemas.openxmlformats.org/officeDocument/2006/relationships/hyperlink" Target="http://193.88.185.146/website/energidataKort/viewer.htm?starttema1=vindkraft&amp;STARTLEFT=603579&amp;STARTRIGHT=604379&amp;STARTBOTTOM=6248263&amp;STARTTOP=6249063" TargetMode="External"/><Relationship Id="rId3442" Type="http://schemas.openxmlformats.org/officeDocument/2006/relationships/hyperlink" Target="http://193.88.185.146/website/energidataKort/viewer.htm?starttema1=vindkraft&amp;STARTLEFT=457548&amp;STARTRIGHT=458348&amp;STARTBOTTOM=6208129&amp;STARTTOP=6208929" TargetMode="External"/><Relationship Id="rId363" Type="http://schemas.openxmlformats.org/officeDocument/2006/relationships/hyperlink" Target="http://193.88.185.146/website/energidataKort/viewer.htm?starttema1=vindkraft&amp;STARTLEFT=651439&amp;STARTRIGHT=652239&amp;STARTBOTTOM=6146065&amp;STARTTOP=6146865" TargetMode="External"/><Relationship Id="rId2044" Type="http://schemas.openxmlformats.org/officeDocument/2006/relationships/hyperlink" Target="http://193.88.185.146/website/energidataKort/viewer.htm?starttema1=vindkraft&amp;STARTLEFT=427014&amp;STARTRIGHT=427814&amp;STARTBOTTOM=6151253&amp;STARTTOP=6152053" TargetMode="External"/><Relationship Id="rId430" Type="http://schemas.openxmlformats.org/officeDocument/2006/relationships/hyperlink" Target="http://193.88.185.146/website/energidataKort/viewer.htm?starttema1=vindkraft&amp;STARTLEFT=648618&amp;STARTRIGHT=649418&amp;STARTBOTTOM=6132239&amp;STARTTOP=6133039" TargetMode="External"/><Relationship Id="rId1060" Type="http://schemas.openxmlformats.org/officeDocument/2006/relationships/hyperlink" Target="http://193.88.185.146/website/energidataKort/viewer.htm?starttema1=vindkraft&amp;STARTLEFT=676611&amp;STARTRIGHT=677411&amp;STARTBOTTOM=6046216&amp;STARTTOP=6047016" TargetMode="External"/><Relationship Id="rId2111" Type="http://schemas.openxmlformats.org/officeDocument/2006/relationships/hyperlink" Target="http://193.88.185.146/website/energidataKort/viewer.htm?starttema1=vindkraft&amp;STARTLEFT=454585&amp;STARTRIGHT=455385&amp;STARTBOTTOM=6161874&amp;STARTTOP=6162674" TargetMode="External"/><Relationship Id="rId1877" Type="http://schemas.openxmlformats.org/officeDocument/2006/relationships/hyperlink" Target="http://193.88.185.146/website/energidataKort/viewer.htm?starttema1=vindkraft&amp;STARTLEFT=481667&amp;STARTRIGHT=482467&amp;STARTBOTTOM=6117410&amp;STARTTOP=6118210" TargetMode="External"/><Relationship Id="rId2928" Type="http://schemas.openxmlformats.org/officeDocument/2006/relationships/hyperlink" Target="http://193.88.185.146/website/energidataKort/viewer.htm?starttema1=vindkraft&amp;STARTLEFT=466627&amp;STARTRIGHT=467427&amp;STARTBOTTOM=6253602&amp;STARTTOP=6254402" TargetMode="External"/><Relationship Id="rId4283" Type="http://schemas.openxmlformats.org/officeDocument/2006/relationships/hyperlink" Target="http://193.88.185.146/website/energidataKort/viewer.htm?starttema1=vindkraft&amp;STARTLEFT=566020&amp;STARTRIGHT=566820&amp;STARTBOTTOM=6335199&amp;STARTTOP=6335999" TargetMode="External"/><Relationship Id="rId1944" Type="http://schemas.openxmlformats.org/officeDocument/2006/relationships/hyperlink" Target="http://193.88.185.146/website/energidataKort/viewer.htm?starttema1=vindkraft&amp;STARTLEFT=475548&amp;STARTRIGHT=476348&amp;STARTBOTTOM=6146441&amp;STARTTOP=6147241" TargetMode="External"/><Relationship Id="rId4350" Type="http://schemas.openxmlformats.org/officeDocument/2006/relationships/hyperlink" Target="http://193.88.185.146/website/energidataKort/viewer.htm?starttema1=vindkraft&amp;STARTLEFT=579545&amp;STARTRIGHT=580345&amp;STARTBOTTOM=6382413&amp;STARTTOP=6383213" TargetMode="External"/><Relationship Id="rId4003" Type="http://schemas.openxmlformats.org/officeDocument/2006/relationships/hyperlink" Target="http://193.88.185.146/website/energidataKort/viewer.htm?starttema1=vindkraft&amp;STARTLEFT=478504&amp;STARTRIGHT=479304&amp;STARTBOTTOM=6329548&amp;STARTTOP=6330348" TargetMode="External"/><Relationship Id="rId3769" Type="http://schemas.openxmlformats.org/officeDocument/2006/relationships/hyperlink" Target="http://193.88.185.146/website/energidataKort/viewer.htm?starttema1=vindkraft&amp;STARTLEFT=487605&amp;STARTRIGHT=488405&amp;STARTBOTTOM=6301722&amp;STARTTOP=6302522" TargetMode="External"/><Relationship Id="rId2785" Type="http://schemas.openxmlformats.org/officeDocument/2006/relationships/hyperlink" Target="http://193.88.185.146/website/energidataKort/viewer.htm?starttema1=vindkraft&amp;STARTLEFT=455808&amp;STARTRIGHT=456608&amp;STARTBOTTOM=6264336&amp;STARTTOP=6265136" TargetMode="External"/><Relationship Id="rId3836" Type="http://schemas.openxmlformats.org/officeDocument/2006/relationships/hyperlink" Target="http://193.88.185.146/website/energidataKort/viewer.htm?starttema1=vindkraft&amp;STARTLEFT=497194&amp;STARTRIGHT=497994&amp;STARTBOTTOM=6280598&amp;STARTTOP=6281398" TargetMode="External"/><Relationship Id="rId757" Type="http://schemas.openxmlformats.org/officeDocument/2006/relationships/hyperlink" Target="http://193.88.185.146/website/energidataKort/viewer.htm?starttema1=vindkraft&amp;STARTLEFT=648778&amp;STARTRIGHT=649578&amp;STARTBOTTOM=6065528&amp;STARTTOP=6066328" TargetMode="External"/><Relationship Id="rId1387" Type="http://schemas.openxmlformats.org/officeDocument/2006/relationships/hyperlink" Target="http://193.88.185.146/website/energidataKort/viewer.htm?starttema1=vindkraft&amp;STARTLEFT=599613&amp;STARTRIGHT=600413&amp;STARTBOTTOM=6092610&amp;STARTTOP=6093410" TargetMode="External"/><Relationship Id="rId2438" Type="http://schemas.openxmlformats.org/officeDocument/2006/relationships/hyperlink" Target="http://193.88.185.146/website/energidataKort/viewer.htm?starttema1=vindkraft&amp;STARTLEFT=523274&amp;STARTRIGHT=524074&amp;STARTBOTTOM=6165759&amp;STARTTOP=6166559" TargetMode="External"/><Relationship Id="rId2852" Type="http://schemas.openxmlformats.org/officeDocument/2006/relationships/hyperlink" Target="http://193.88.185.146/website/energidataKort/viewer.htm?starttema1=vindkraft&amp;STARTLEFT=451723&amp;STARTRIGHT=452523&amp;STARTBOTTOM=6280503&amp;STARTTOP=6281303" TargetMode="External"/><Relationship Id="rId3903" Type="http://schemas.openxmlformats.org/officeDocument/2006/relationships/hyperlink" Target="http://193.88.185.146/website/energidataKort/viewer.htm?starttema1=vindkraft&amp;STARTLEFT=506942&amp;STARTRIGHT=507742&amp;STARTBOTTOM=6287832&amp;STARTTOP=6288632" TargetMode="External"/><Relationship Id="rId93" Type="http://schemas.openxmlformats.org/officeDocument/2006/relationships/hyperlink" Target="http://193.88.185.146/website/energidataKort/viewer.htm?starttema1=vindkraft&amp;STARTLEFT=683134&amp;STARTRIGHT=683934&amp;STARTBOTTOM=6186110&amp;STARTTOP=6186910" TargetMode="External"/><Relationship Id="rId824" Type="http://schemas.openxmlformats.org/officeDocument/2006/relationships/hyperlink" Target="http://193.88.185.146/website/energidataKort/viewer.htm?starttema1=vindkraft&amp;STARTLEFT=661150&amp;STARTRIGHT=661950&amp;STARTBOTTOM=6127529&amp;STARTTOP=6128329" TargetMode="External"/><Relationship Id="rId1454" Type="http://schemas.openxmlformats.org/officeDocument/2006/relationships/hyperlink" Target="http://193.88.185.146/website/energidataKort/viewer.htm?starttema1=vindkraft&amp;STARTLEFT=578923&amp;STARTRIGHT=579723&amp;STARTBOTTOM=6155871&amp;STARTTOP=6156671" TargetMode="External"/><Relationship Id="rId2505" Type="http://schemas.openxmlformats.org/officeDocument/2006/relationships/hyperlink" Target="http://193.88.185.146/website/energidataKort/viewer.htm?starttema1=vindkraft&amp;STARTLEFT=521642&amp;STARTRIGHT=522442&amp;STARTBOTTOM=6174280&amp;STARTTOP=6175080" TargetMode="External"/><Relationship Id="rId1107" Type="http://schemas.openxmlformats.org/officeDocument/2006/relationships/hyperlink" Target="http://193.88.185.146/website/energidataKort/viewer.htm?starttema1=vindkraft&amp;STARTLEFT=695478&amp;STARTRIGHT=696278&amp;STARTBOTTOM=6110767&amp;STARTTOP=6111567" TargetMode="External"/><Relationship Id="rId1521" Type="http://schemas.openxmlformats.org/officeDocument/2006/relationships/hyperlink" Target="http://193.88.185.146/website/energidataKort/viewer.htm?starttema1=vindkraft&amp;STARTLEFT=620281&amp;STARTRIGHT=621081&amp;STARTBOTTOM=6107063&amp;STARTTOP=6107863" TargetMode="External"/><Relationship Id="rId4677" Type="http://schemas.openxmlformats.org/officeDocument/2006/relationships/hyperlink" Target="http://193.88.185.146/website/energidataKort/viewer.htm?starttema1=vindkraft&amp;STARTLEFT=506141&amp;STARTRIGHT=506941&amp;STARTBOTTOM=6327507&amp;STARTTOP=6328307" TargetMode="External"/><Relationship Id="rId3279" Type="http://schemas.openxmlformats.org/officeDocument/2006/relationships/hyperlink" Target="http://193.88.185.146/website/energidataKort/viewer.htm?starttema1=vindkraft&amp;STARTLEFT=599214&amp;STARTRIGHT=600014&amp;STARTBOTTOM=6176365&amp;STARTTOP=6177165" TargetMode="External"/><Relationship Id="rId3693" Type="http://schemas.openxmlformats.org/officeDocument/2006/relationships/hyperlink" Target="http://193.88.185.146/website/energidataKort/viewer.htm?starttema1=vindkraft&amp;STARTLEFT=542434&amp;STARTRIGHT=543234&amp;STARTBOTTOM=6187077&amp;STARTTOP=6187877" TargetMode="External"/><Relationship Id="rId2295" Type="http://schemas.openxmlformats.org/officeDocument/2006/relationships/hyperlink" Target="http://193.88.185.146/website/energidataKort/viewer.htm?starttema1=vindkraft&amp;STARTLEFT=510355&amp;STARTRIGHT=511155&amp;STARTBOTTOM=6100779&amp;STARTTOP=6101579" TargetMode="External"/><Relationship Id="rId3346" Type="http://schemas.openxmlformats.org/officeDocument/2006/relationships/hyperlink" Target="http://193.88.185.146/website/energidataKort/viewer.htm?starttema1=vindkraft&amp;STARTLEFT=503683&amp;STARTRIGHT=504483&amp;STARTBOTTOM=6197264&amp;STARTTOP=6198064" TargetMode="External"/><Relationship Id="rId4744" Type="http://schemas.openxmlformats.org/officeDocument/2006/relationships/hyperlink" Target="http://193.88.185.146/website/energidataKort/viewer.htm?starttema1=vindkraft&amp;STARTLEFT=533334&amp;STARTRIGHT=534134&amp;STARTBOTTOM=6331207&amp;STARTTOP=6332007" TargetMode="External"/><Relationship Id="rId267" Type="http://schemas.openxmlformats.org/officeDocument/2006/relationships/hyperlink" Target="http://193.88.185.146/website/energidataKort/viewer.htm?starttema1=vindkraft&amp;STARTLEFT=639683&amp;STARTRIGHT=640483&amp;STARTBOTTOM=6153700&amp;STARTTOP=6154500" TargetMode="External"/><Relationship Id="rId3760" Type="http://schemas.openxmlformats.org/officeDocument/2006/relationships/hyperlink" Target="http://193.88.185.146/website/energidataKort/viewer.htm?starttema1=vindkraft&amp;STARTLEFT=481815&amp;STARTRIGHT=482615&amp;STARTBOTTOM=6285056&amp;STARTTOP=6285856" TargetMode="External"/><Relationship Id="rId4811" Type="http://schemas.openxmlformats.org/officeDocument/2006/relationships/hyperlink" Target="http://193.88.185.146/website/energidataKort/viewer.htm?starttema1=vindkraft&amp;STARTLEFT=541094&amp;STARTRIGHT=541894&amp;STARTBOTTOM=6310770&amp;STARTTOP=6311570" TargetMode="External"/><Relationship Id="rId681" Type="http://schemas.openxmlformats.org/officeDocument/2006/relationships/hyperlink" Target="http://193.88.185.146/website/energidataKort/viewer.htm?starttema1=vindkraft&amp;STARTLEFT=641519&amp;STARTRIGHT=642319&amp;STARTBOTTOM=6066138&amp;STARTTOP=6066938" TargetMode="External"/><Relationship Id="rId2362" Type="http://schemas.openxmlformats.org/officeDocument/2006/relationships/hyperlink" Target="http://193.88.185.146/website/energidataKort/viewer.htm?starttema1=vindkraft&amp;STARTLEFT=537761&amp;STARTRIGHT=538561&amp;STARTBOTTOM=6092108&amp;STARTTOP=6092908" TargetMode="External"/><Relationship Id="rId3413" Type="http://schemas.openxmlformats.org/officeDocument/2006/relationships/hyperlink" Target="http://193.88.185.146/website/energidataKort/viewer.htm?starttema1=vindkraft&amp;STARTLEFT=470079&amp;STARTRIGHT=470879&amp;STARTBOTTOM=6186746&amp;STARTTOP=6187546" TargetMode="External"/><Relationship Id="rId334" Type="http://schemas.openxmlformats.org/officeDocument/2006/relationships/hyperlink" Target="http://193.88.185.146/website/energidataKort/viewer.htm?starttema1=vindkraft&amp;STARTLEFT=679167&amp;STARTRIGHT=679967&amp;STARTBOTTOM=6141381&amp;STARTTOP=6142181" TargetMode="External"/><Relationship Id="rId2015" Type="http://schemas.openxmlformats.org/officeDocument/2006/relationships/hyperlink" Target="http://193.88.185.146/website/energidataKort/viewer.htm?starttema1=vindkraft&amp;STARTLEFT=424979&amp;STARTRIGHT=425779&amp;STARTBOTTOM=6149586&amp;STARTTOP=6150386" TargetMode="External"/><Relationship Id="rId401" Type="http://schemas.openxmlformats.org/officeDocument/2006/relationships/hyperlink" Target="http://193.88.185.146/website/energidataKort/viewer.htm?starttema1=vindkraft&amp;STARTLEFT=649496&amp;STARTRIGHT=650296&amp;STARTBOTTOM=6137193&amp;STARTTOP=6137993" TargetMode="External"/><Relationship Id="rId1031" Type="http://schemas.openxmlformats.org/officeDocument/2006/relationships/hyperlink" Target="http://193.88.185.146/website/energidataKort/viewer.htm?starttema1=vindkraft&amp;STARTLEFT=673995&amp;STARTRIGHT=674795&amp;STARTBOTTOM=6047529&amp;STARTTOP=6048329" TargetMode="External"/><Relationship Id="rId4187" Type="http://schemas.openxmlformats.org/officeDocument/2006/relationships/hyperlink" Target="http://193.88.185.146/website/energidataKort/viewer.htm?starttema1=vindkraft&amp;STARTLEFT=472085&amp;STARTRIGHT=472885&amp;STARTBOTTOM=6300074&amp;STARTTOP=6300874" TargetMode="External"/><Relationship Id="rId4254" Type="http://schemas.openxmlformats.org/officeDocument/2006/relationships/hyperlink" Target="http://193.88.185.146/website/energidataKort/viewer.htm?starttema1=vindkraft&amp;STARTLEFT=500073&amp;STARTRIGHT=500873&amp;STARTBOTTOM=6262042&amp;STARTTOP=6262842" TargetMode="External"/><Relationship Id="rId1848" Type="http://schemas.openxmlformats.org/officeDocument/2006/relationships/hyperlink" Target="http://193.88.185.146/website/energidataKort/viewer.htm?starttema1=vindkraft&amp;STARTLEFT=488606&amp;STARTRIGHT=489406&amp;STARTBOTTOM=6116970&amp;STARTTOP=6117770" TargetMode="External"/><Relationship Id="rId3270" Type="http://schemas.openxmlformats.org/officeDocument/2006/relationships/hyperlink" Target="http://193.88.185.146/website/energidataKort/viewer.htm?starttema1=vindkraft&amp;STARTLEFT=597356&amp;STARTRIGHT=598156&amp;STARTBOTTOM=6202956&amp;STARTTOP=6203756" TargetMode="External"/><Relationship Id="rId4321" Type="http://schemas.openxmlformats.org/officeDocument/2006/relationships/hyperlink" Target="http://193.88.185.146/website/energidataKort/viewer.htm?starttema1=vindkraft&amp;STARTLEFT=585356&amp;STARTRIGHT=586156&amp;STARTBOTTOM=6376251&amp;STARTTOP=6377051" TargetMode="External"/><Relationship Id="rId191" Type="http://schemas.openxmlformats.org/officeDocument/2006/relationships/hyperlink" Target="http://193.88.185.146/website/energidataKort/viewer.htm?starttema1=vindkraft&amp;STARTLEFT=667039&amp;STARTRIGHT=667839&amp;STARTBOTTOM=6183997&amp;STARTTOP=6184797" TargetMode="External"/><Relationship Id="rId1915" Type="http://schemas.openxmlformats.org/officeDocument/2006/relationships/hyperlink" Target="http://193.88.185.146/website/energidataKort/viewer.htm?starttema1=vindkraft&amp;STARTLEFT=478184&amp;STARTRIGHT=478984&amp;STARTBOTTOM=6098288&amp;STARTTOP=6099088" TargetMode="External"/><Relationship Id="rId5095" Type="http://schemas.openxmlformats.org/officeDocument/2006/relationships/hyperlink" Target="http://193.88.185.146/website/energidataKort/viewer.htm?starttema1=vindkraft&amp;STARTLEFT=549042&amp;STARTRIGHT=549842&amp;STARTBOTTOM=6355792&amp;STARTTOP=6356592" TargetMode="External"/><Relationship Id="rId2689" Type="http://schemas.openxmlformats.org/officeDocument/2006/relationships/hyperlink" Target="http://193.88.185.146/website/energidataKort/viewer.htm?starttema1=vindkraft&amp;STARTLEFT=478704&amp;STARTRIGHT=479504&amp;STARTBOTTOM=6247250&amp;STARTTOP=6248050" TargetMode="External"/><Relationship Id="rId2756" Type="http://schemas.openxmlformats.org/officeDocument/2006/relationships/hyperlink" Target="http://193.88.185.146/website/energidataKort/viewer.htm?starttema1=vindkraft&amp;STARTLEFT=448563&amp;STARTRIGHT=449363&amp;STARTBOTTOM=6275132&amp;STARTTOP=6275932" TargetMode="External"/><Relationship Id="rId3807" Type="http://schemas.openxmlformats.org/officeDocument/2006/relationships/hyperlink" Target="http://193.88.185.146/website/energidataKort/viewer.htm?starttema1=vindkraft&amp;STARTLEFT=482382&amp;STARTRIGHT=483182&amp;STARTBOTTOM=6287721&amp;STARTTOP=6288521" TargetMode="External"/><Relationship Id="rId728" Type="http://schemas.openxmlformats.org/officeDocument/2006/relationships/hyperlink" Target="http://193.88.185.146/website/energidataKort/viewer.htm?starttema1=vindkraft&amp;STARTLEFT=632364&amp;STARTRIGHT=633164&amp;STARTBOTTOM=6086481&amp;STARTTOP=6087281" TargetMode="External"/><Relationship Id="rId1358" Type="http://schemas.openxmlformats.org/officeDocument/2006/relationships/hyperlink" Target="http://193.88.185.146/website/energidataKort/viewer.htm?starttema1=vindkraft&amp;STARTLEFT=611237&amp;STARTRIGHT=612037&amp;STARTBOTTOM=6119415&amp;STARTTOP=6120215" TargetMode="External"/><Relationship Id="rId1772" Type="http://schemas.openxmlformats.org/officeDocument/2006/relationships/hyperlink" Target="http://193.88.185.146/website/energidataKort/viewer.htm?starttema1=vindkraft&amp;STARTLEFT=499803&amp;STARTRIGHT=500603&amp;STARTBOTTOM=6091927&amp;STARTTOP=6092727" TargetMode="External"/><Relationship Id="rId2409" Type="http://schemas.openxmlformats.org/officeDocument/2006/relationships/hyperlink" Target="http://193.88.185.146/website/energidataKort/viewer.htm?starttema1=vindkraft&amp;STARTLEFT=519090&amp;STARTRIGHT=519890&amp;STARTBOTTOM=6158513&amp;STARTTOP=6159313" TargetMode="External"/><Relationship Id="rId64" Type="http://schemas.openxmlformats.org/officeDocument/2006/relationships/hyperlink" Target="http://193.88.185.146/website/energidataKort/viewer.htm?starttema1=vindkraft&amp;STARTLEFT=701754&amp;STARTRIGHT=702554&amp;STARTBOTTOM=6187099&amp;STARTTOP=6187899" TargetMode="External"/><Relationship Id="rId1425" Type="http://schemas.openxmlformats.org/officeDocument/2006/relationships/hyperlink" Target="http://193.88.185.146/website/energidataKort/viewer.htm?starttema1=vindkraft&amp;STARTLEFT=604672&amp;STARTRIGHT=605472&amp;STARTBOTTOM=6107148&amp;STARTTOP=6107948" TargetMode="External"/><Relationship Id="rId2823" Type="http://schemas.openxmlformats.org/officeDocument/2006/relationships/hyperlink" Target="http://193.88.185.146/website/energidataKort/viewer.htm?starttema1=vindkraft&amp;STARTLEFT=446951&amp;STARTRIGHT=447751&amp;STARTBOTTOM=6257886&amp;STARTTOP=6258686" TargetMode="External"/><Relationship Id="rId4995" Type="http://schemas.openxmlformats.org/officeDocument/2006/relationships/hyperlink" Target="http://193.88.185.146/website/energidataKort/viewer.htm?starttema1=vindkraft&amp;STARTLEFT=555514&amp;STARTRIGHT=556314&amp;STARTBOTTOM=6370174&amp;STARTTOP=6370974" TargetMode="External"/><Relationship Id="rId2199" Type="http://schemas.openxmlformats.org/officeDocument/2006/relationships/hyperlink" Target="http://193.88.185.146/website/energidataKort/viewer.htm?starttema1=vindkraft&amp;STARTLEFT=477436&amp;STARTRIGHT=478236&amp;STARTBOTTOM=6162926&amp;STARTTOP=6163726" TargetMode="External"/><Relationship Id="rId3597" Type="http://schemas.openxmlformats.org/officeDocument/2006/relationships/hyperlink" Target="http://193.88.185.146/website/energidataKort/viewer.htm?starttema1=vindkraft&amp;STARTLEFT=473242&amp;STARTRIGHT=474042&amp;STARTBOTTOM=6222816&amp;STARTTOP=6223616" TargetMode="External"/><Relationship Id="rId4648" Type="http://schemas.openxmlformats.org/officeDocument/2006/relationships/hyperlink" Target="http://193.88.185.146/website/energidataKort/viewer.htm?starttema1=vindkraft&amp;STARTLEFT=510852&amp;STARTRIGHT=511652&amp;STARTBOTTOM=6322197&amp;STARTTOP=6322997" TargetMode="External"/><Relationship Id="rId3664" Type="http://schemas.openxmlformats.org/officeDocument/2006/relationships/hyperlink" Target="http://193.88.185.146/website/energidataKort/viewer.htm?starttema1=vindkraft&amp;STARTLEFT=460465&amp;STARTRIGHT=461265&amp;STARTBOTTOM=6205364&amp;STARTTOP=6206164" TargetMode="External"/><Relationship Id="rId4715" Type="http://schemas.openxmlformats.org/officeDocument/2006/relationships/hyperlink" Target="http://193.88.185.146/website/energidataKort/viewer.htm?starttema1=vindkraft&amp;STARTLEFT=509239&amp;STARTRIGHT=510039&amp;STARTBOTTOM=6324134&amp;STARTTOP=6324934" TargetMode="External"/><Relationship Id="rId585" Type="http://schemas.openxmlformats.org/officeDocument/2006/relationships/hyperlink" Target="http://193.88.185.146/website/energidataKort/viewer.htm?starttema1=vindkraft&amp;STARTLEFT=632635&amp;STARTRIGHT=633435&amp;STARTBOTTOM=6089803&amp;STARTTOP=6090603" TargetMode="External"/><Relationship Id="rId2266" Type="http://schemas.openxmlformats.org/officeDocument/2006/relationships/hyperlink" Target="http://193.88.185.146/website/energidataKort/viewer.htm?starttema1=vindkraft&amp;STARTLEFT=509897&amp;STARTRIGHT=510697&amp;STARTBOTTOM=6131921&amp;STARTTOP=6132721" TargetMode="External"/><Relationship Id="rId2680" Type="http://schemas.openxmlformats.org/officeDocument/2006/relationships/hyperlink" Target="http://193.88.185.146/website/energidataKort/viewer.htm?starttema1=vindkraft&amp;STARTLEFT=469473&amp;STARTRIGHT=470273&amp;STARTBOTTOM=6242835&amp;STARTTOP=6243635" TargetMode="External"/><Relationship Id="rId3317" Type="http://schemas.openxmlformats.org/officeDocument/2006/relationships/hyperlink" Target="http://193.88.185.146/website/energidataKort/viewer.htm?starttema1=vindkraft&amp;STARTLEFT=572721&amp;STARTRIGHT=573521&amp;STARTBOTTOM=6238292&amp;STARTTOP=6239092" TargetMode="External"/><Relationship Id="rId3731" Type="http://schemas.openxmlformats.org/officeDocument/2006/relationships/hyperlink" Target="http://193.88.185.146/website/energidataKort/viewer.htm?starttema1=vindkraft&amp;STARTLEFT=492259&amp;STARTRIGHT=493059&amp;STARTBOTTOM=6307380&amp;STARTTOP=6308180" TargetMode="External"/><Relationship Id="rId238" Type="http://schemas.openxmlformats.org/officeDocument/2006/relationships/hyperlink" Target="http://193.88.185.146/website/energidataKort/viewer.htm?starttema1=vindkraft&amp;STARTLEFT=683470&amp;STARTRIGHT=684270&amp;STARTBOTTOM=6132935&amp;STARTTOP=6133735" TargetMode="External"/><Relationship Id="rId652" Type="http://schemas.openxmlformats.org/officeDocument/2006/relationships/hyperlink" Target="http://193.88.185.146/website/energidataKort/viewer.htm?starttema1=vindkraft&amp;STARTLEFT=637506&amp;STARTRIGHT=638306&amp;STARTBOTTOM=6090566&amp;STARTTOP=6091366" TargetMode="External"/><Relationship Id="rId1282" Type="http://schemas.openxmlformats.org/officeDocument/2006/relationships/hyperlink" Target="http://193.88.185.146/website/energidataKort/viewer.htm?starttema1=vindkraft&amp;STARTLEFT=569120&amp;STARTRIGHT=569920&amp;STARTBOTTOM=6105089&amp;STARTTOP=6105889" TargetMode="External"/><Relationship Id="rId2333" Type="http://schemas.openxmlformats.org/officeDocument/2006/relationships/hyperlink" Target="http://193.88.185.146/website/energidataKort/viewer.htm?starttema1=vindkraft&amp;STARTLEFT=522496&amp;STARTRIGHT=523296&amp;STARTBOTTOM=6083985&amp;STARTTOP=6084785" TargetMode="External"/><Relationship Id="rId305" Type="http://schemas.openxmlformats.org/officeDocument/2006/relationships/hyperlink" Target="http://193.88.185.146/website/energidataKort/viewer.htm?starttema1=vindkraft&amp;STARTLEFT=634672&amp;STARTRIGHT=635472&amp;STARTBOTTOM=6164377&amp;STARTTOP=6165177" TargetMode="External"/><Relationship Id="rId2400" Type="http://schemas.openxmlformats.org/officeDocument/2006/relationships/hyperlink" Target="http://193.88.185.146/website/energidataKort/viewer.htm?starttema1=vindkraft&amp;STARTLEFT=532619&amp;STARTRIGHT=533419&amp;STARTBOTTOM=6142127&amp;STARTTOP=6142927" TargetMode="External"/><Relationship Id="rId1002" Type="http://schemas.openxmlformats.org/officeDocument/2006/relationships/hyperlink" Target="http://193.88.185.146/website/energidataKort/viewer.htm?starttema1=vindkraft&amp;STARTLEFT=677603&amp;STARTRIGHT=678403&amp;STARTBOTTOM=6061012&amp;STARTTOP=6061812" TargetMode="External"/><Relationship Id="rId4158" Type="http://schemas.openxmlformats.org/officeDocument/2006/relationships/hyperlink" Target="http://193.88.185.146/website/energidataKort/viewer.htm?starttema1=vindkraft&amp;STARTLEFT=460676&amp;STARTRIGHT=461476&amp;STARTBOTTOM=6283811&amp;STARTTOP=6284611" TargetMode="External"/><Relationship Id="rId3174" Type="http://schemas.openxmlformats.org/officeDocument/2006/relationships/hyperlink" Target="http://193.88.185.146/website/energidataKort/viewer.htm?starttema1=vindkraft&amp;STARTLEFT=573281&amp;STARTRIGHT=574081&amp;STARTBOTTOM=6277294&amp;STARTTOP=6278094" TargetMode="External"/><Relationship Id="rId4572" Type="http://schemas.openxmlformats.org/officeDocument/2006/relationships/hyperlink" Target="http://193.88.185.146/website/energidataKort/viewer.htm?starttema1=vindkraft&amp;STARTLEFT=549071&amp;STARTRIGHT=549871&amp;STARTBOTTOM=6282999&amp;STARTTOP=6283799" TargetMode="External"/><Relationship Id="rId1819" Type="http://schemas.openxmlformats.org/officeDocument/2006/relationships/hyperlink" Target="http://193.88.185.146/website/energidataKort/viewer.htm?starttema1=vindkraft&amp;STARTLEFT=487752&amp;STARTRIGHT=488552&amp;STARTBOTTOM=6109996&amp;STARTTOP=6110796" TargetMode="External"/><Relationship Id="rId4225" Type="http://schemas.openxmlformats.org/officeDocument/2006/relationships/hyperlink" Target="http://193.88.185.146/website/energidataKort/viewer.htm?starttema1=vindkraft&amp;STARTLEFT=529541&amp;STARTRIGHT=530341&amp;STARTBOTTOM=6259865&amp;STARTTOP=6260665" TargetMode="External"/><Relationship Id="rId2190" Type="http://schemas.openxmlformats.org/officeDocument/2006/relationships/hyperlink" Target="http://193.88.185.146/website/energidataKort/viewer.htm?starttema1=vindkraft&amp;STARTLEFT=461276&amp;STARTRIGHT=462076&amp;STARTBOTTOM=6170991&amp;STARTTOP=6171791" TargetMode="External"/><Relationship Id="rId3241" Type="http://schemas.openxmlformats.org/officeDocument/2006/relationships/hyperlink" Target="http://193.88.185.146/website/energidataKort/viewer.htm?starttema1=vindkraft&amp;STARTLEFT=545690&amp;STARTRIGHT=546490&amp;STARTBOTTOM=6234404&amp;STARTTOP=6235204" TargetMode="External"/><Relationship Id="rId162" Type="http://schemas.openxmlformats.org/officeDocument/2006/relationships/hyperlink" Target="http://193.88.185.146/website/energidataKort/viewer.htm?starttema1=vindkraft&amp;STARTLEFT=655515&amp;STARTRIGHT=656315&amp;STARTBOTTOM=6182832&amp;STARTTOP=6183632" TargetMode="External"/><Relationship Id="rId979" Type="http://schemas.openxmlformats.org/officeDocument/2006/relationships/hyperlink" Target="http://193.88.185.146/website/energidataKort/viewer.htm?starttema1=vindkraft&amp;STARTLEFT=680471&amp;STARTRIGHT=681271&amp;STARTBOTTOM=6071644&amp;STARTTOP=6072444" TargetMode="External"/><Relationship Id="rId5066" Type="http://schemas.openxmlformats.org/officeDocument/2006/relationships/hyperlink" Target="http://193.88.185.146/website/energidataKort/viewer.htm?starttema1=vindkraft&amp;STARTLEFT=565277&amp;STARTRIGHT=566077&amp;STARTBOTTOM=6368081&amp;STARTTOP=6368881" TargetMode="External"/><Relationship Id="rId4082" Type="http://schemas.openxmlformats.org/officeDocument/2006/relationships/hyperlink" Target="http://193.88.185.146/website/energidataKort/viewer.htm?starttema1=vindkraft&amp;STARTLEFT=463273&amp;STARTRIGHT=464073&amp;STARTBOTTOM=6284145&amp;STARTTOP=6284945" TargetMode="External"/><Relationship Id="rId1676" Type="http://schemas.openxmlformats.org/officeDocument/2006/relationships/hyperlink" Target="http://193.88.185.146/website/energidataKort/viewer.htm?starttema1=vindkraft&amp;STARTLEFT=499103&amp;STARTRIGHT=499903&amp;STARTBOTTOM=6103911&amp;STARTTOP=6104711" TargetMode="External"/><Relationship Id="rId2727" Type="http://schemas.openxmlformats.org/officeDocument/2006/relationships/hyperlink" Target="http://193.88.185.146/website/energidataKort/viewer.htm?starttema1=vindkraft&amp;STARTLEFT=488392&amp;STARTRIGHT=489192&amp;STARTBOTTOM=6261901&amp;STARTTOP=6262701" TargetMode="External"/><Relationship Id="rId1329" Type="http://schemas.openxmlformats.org/officeDocument/2006/relationships/hyperlink" Target="http://193.88.185.146/website/energidataKort/viewer.htm?starttema1=vindkraft&amp;STARTLEFT=604448&amp;STARTRIGHT=605248&amp;STARTBOTTOM=6140229&amp;STARTTOP=6141029" TargetMode="External"/><Relationship Id="rId1743" Type="http://schemas.openxmlformats.org/officeDocument/2006/relationships/hyperlink" Target="http://193.88.185.146/website/energidataKort/viewer.htm?starttema1=vindkraft&amp;STARTLEFT=500967&amp;STARTRIGHT=501767&amp;STARTBOTTOM=6084626&amp;STARTTOP=6085426" TargetMode="External"/><Relationship Id="rId4899" Type="http://schemas.openxmlformats.org/officeDocument/2006/relationships/hyperlink" Target="http://193.88.185.146/website/energidataKort/viewer.htm?starttema1=vindkraft&amp;STARTLEFT=554555&amp;STARTRIGHT=555355&amp;STARTBOTTOM=6342725&amp;STARTTOP=6343525" TargetMode="External"/><Relationship Id="rId35" Type="http://schemas.openxmlformats.org/officeDocument/2006/relationships/hyperlink" Target="http://193.88.185.146/website/energidataKort/viewer.htm?starttema1=vindkraft&amp;STARTLEFT=718283&amp;STARTRIGHT=719083&amp;STARTBOTTOM=6167048&amp;STARTTOP=6167848" TargetMode="External"/><Relationship Id="rId1810" Type="http://schemas.openxmlformats.org/officeDocument/2006/relationships/hyperlink" Target="http://193.88.185.146/website/energidataKort/viewer.htm?starttema1=vindkraft&amp;STARTLEFT=489657&amp;STARTRIGHT=490457&amp;STARTBOTTOM=6117017&amp;STARTTOP=6117817" TargetMode="External"/><Relationship Id="rId4966" Type="http://schemas.openxmlformats.org/officeDocument/2006/relationships/hyperlink" Target="http://193.88.185.146/website/energidataKort/viewer.htm?starttema1=vindkraft&amp;STARTLEFT=563561&amp;STARTRIGHT=564361&amp;STARTBOTTOM=6325190&amp;STARTTOP=6325990" TargetMode="External"/><Relationship Id="rId3568" Type="http://schemas.openxmlformats.org/officeDocument/2006/relationships/hyperlink" Target="http://193.88.185.146/website/energidataKort/viewer.htm?starttema1=vindkraft&amp;STARTLEFT=460790&amp;STARTRIGHT=461590&amp;STARTBOTTOM=6205332&amp;STARTTOP=6206132" TargetMode="External"/><Relationship Id="rId3982" Type="http://schemas.openxmlformats.org/officeDocument/2006/relationships/hyperlink" Target="http://193.88.185.146/website/energidataKort/viewer.htm?starttema1=vindkraft&amp;STARTLEFT=477734&amp;STARTRIGHT=478534&amp;STARTBOTTOM=6309243&amp;STARTTOP=6310043" TargetMode="External"/><Relationship Id="rId4619" Type="http://schemas.openxmlformats.org/officeDocument/2006/relationships/hyperlink" Target="http://193.88.185.146/website/energidataKort/viewer.htm?starttema1=vindkraft&amp;STARTLEFT=544084&amp;STARTRIGHT=544884&amp;STARTBOTTOM=6336837&amp;STARTTOP=6337637" TargetMode="External"/><Relationship Id="rId489" Type="http://schemas.openxmlformats.org/officeDocument/2006/relationships/hyperlink" Target="http://193.88.185.146/website/energidataKort/viewer.htm?starttema1=vindkraft&amp;STARTLEFT=691518&amp;STARTRIGHT=692318&amp;STARTBOTTOM=6165580&amp;STARTTOP=6166380" TargetMode="External"/><Relationship Id="rId2584" Type="http://schemas.openxmlformats.org/officeDocument/2006/relationships/hyperlink" Target="http://193.88.185.146/website/energidataKort/viewer.htm?starttema1=vindkraft&amp;STARTLEFT=490502&amp;STARTRIGHT=491302&amp;STARTBOTTOM=6236120&amp;STARTTOP=6236920" TargetMode="External"/><Relationship Id="rId3635" Type="http://schemas.openxmlformats.org/officeDocument/2006/relationships/hyperlink" Target="http://193.88.185.146/website/energidataKort/viewer.htm?starttema1=vindkraft&amp;STARTLEFT=472839&amp;STARTRIGHT=473639&amp;STARTBOTTOM=6199381&amp;STARTTOP=6200181" TargetMode="External"/><Relationship Id="rId556" Type="http://schemas.openxmlformats.org/officeDocument/2006/relationships/hyperlink" Target="http://193.88.185.146/website/energidataKort/viewer.htm?starttema1=vindkraft&amp;STARTLEFT=653756&amp;STARTRIGHT=654556&amp;STARTBOTTOM=6057399&amp;STARTTOP=6058199" TargetMode="External"/><Relationship Id="rId1186" Type="http://schemas.openxmlformats.org/officeDocument/2006/relationships/hyperlink" Target="http://193.88.185.146/website/energidataKort/viewer.htm?starttema1=vindkraft&amp;STARTLEFT=551073&amp;STARTRIGHT=551873&amp;STARTBOTTOM=6150382&amp;STARTTOP=6151182" TargetMode="External"/><Relationship Id="rId2237" Type="http://schemas.openxmlformats.org/officeDocument/2006/relationships/hyperlink" Target="http://193.88.185.146/website/energidataKort/viewer.htm?starttema1=vindkraft&amp;STARTLEFT=499830&amp;STARTRIGHT=500630&amp;STARTBOTTOM=6151218&amp;STARTTOP=6152018" TargetMode="External"/><Relationship Id="rId209" Type="http://schemas.openxmlformats.org/officeDocument/2006/relationships/hyperlink" Target="http://193.88.185.146/website/energidataKort/viewer.htm?starttema1=vindkraft&amp;STARTLEFT=658469&amp;STARTRIGHT=659269&amp;STARTBOTTOM=6169688&amp;STARTTOP=6170488" TargetMode="External"/><Relationship Id="rId970" Type="http://schemas.openxmlformats.org/officeDocument/2006/relationships/hyperlink" Target="http://193.88.185.146/website/energidataKort/viewer.htm?starttema1=vindkraft&amp;STARTLEFT=697458&amp;STARTRIGHT=698258&amp;STARTBOTTOM=6079062&amp;STARTTOP=6079862" TargetMode="External"/><Relationship Id="rId1253" Type="http://schemas.openxmlformats.org/officeDocument/2006/relationships/hyperlink" Target="http://193.88.185.146/website/energidataKort/viewer.htm?starttema1=vindkraft&amp;STARTLEFT=579362&amp;STARTRIGHT=580162&amp;STARTBOTTOM=6133106&amp;STARTTOP=6133906" TargetMode="External"/><Relationship Id="rId2651" Type="http://schemas.openxmlformats.org/officeDocument/2006/relationships/hyperlink" Target="http://193.88.185.146/website/energidataKort/viewer.htm?starttema1=vindkraft&amp;STARTLEFT=463366&amp;STARTRIGHT=464166&amp;STARTBOTTOM=6248492&amp;STARTTOP=6249292" TargetMode="External"/><Relationship Id="rId3702" Type="http://schemas.openxmlformats.org/officeDocument/2006/relationships/hyperlink" Target="http://193.88.185.146/website/energidataKort/viewer.htm?starttema1=vindkraft&amp;STARTLEFT=532837&amp;STARTRIGHT=533637&amp;STARTBOTTOM=6184109&amp;STARTTOP=6184909" TargetMode="External"/><Relationship Id="rId623" Type="http://schemas.openxmlformats.org/officeDocument/2006/relationships/hyperlink" Target="http://193.88.185.146/website/energidataKort/viewer.htm?starttema1=vindkraft&amp;STARTLEFT=653607&amp;STARTRIGHT=654407&amp;STARTBOTTOM=6058068&amp;STARTTOP=6058868" TargetMode="External"/><Relationship Id="rId2304" Type="http://schemas.openxmlformats.org/officeDocument/2006/relationships/hyperlink" Target="http://193.88.185.146/website/energidataKort/viewer.htm?starttema1=vindkraft&amp;STARTLEFT=510592&amp;STARTRIGHT=511392&amp;STARTBOTTOM=6099398&amp;STARTTOP=6100198" TargetMode="External"/><Relationship Id="rId1320" Type="http://schemas.openxmlformats.org/officeDocument/2006/relationships/hyperlink" Target="http://193.88.185.146/website/energidataKort/viewer.htm?starttema1=vindkraft&amp;STARTLEFT=594910&amp;STARTRIGHT=595710&amp;STARTBOTTOM=6147450&amp;STARTTOP=6148250" TargetMode="External"/><Relationship Id="rId4476" Type="http://schemas.openxmlformats.org/officeDocument/2006/relationships/hyperlink" Target="http://193.88.185.146/website/energidataKort/viewer.htm?starttema1=vindkraft&amp;STARTLEFT=523501&amp;STARTRIGHT=524301&amp;STARTBOTTOM=6282431&amp;STARTTOP=6283231" TargetMode="External"/><Relationship Id="rId4890" Type="http://schemas.openxmlformats.org/officeDocument/2006/relationships/hyperlink" Target="http://193.88.185.146/website/energidataKort/viewer.htm?starttema1=vindkraft&amp;STARTLEFT=553733&amp;STARTRIGHT=554533&amp;STARTBOTTOM=6342921&amp;STARTTOP=6343721" TargetMode="External"/><Relationship Id="rId3078" Type="http://schemas.openxmlformats.org/officeDocument/2006/relationships/hyperlink" Target="http://193.88.185.146/website/energidataKort/viewer.htm?starttema1=vindkraft&amp;STARTLEFT=570861&amp;STARTRIGHT=571661&amp;STARTBOTTOM=6242106&amp;STARTTOP=6242906" TargetMode="External"/><Relationship Id="rId3492" Type="http://schemas.openxmlformats.org/officeDocument/2006/relationships/hyperlink" Target="http://193.88.185.146/website/energidataKort/viewer.htm?starttema1=vindkraft&amp;STARTLEFT=463606&amp;STARTRIGHT=464406&amp;STARTBOTTOM=6216141&amp;STARTTOP=6216941" TargetMode="External"/><Relationship Id="rId4129" Type="http://schemas.openxmlformats.org/officeDocument/2006/relationships/hyperlink" Target="http://193.88.185.146/website/energidataKort/viewer.htm?starttema1=vindkraft&amp;STARTLEFT=476210&amp;STARTRIGHT=477010&amp;STARTBOTTOM=6303303&amp;STARTTOP=6304103" TargetMode="External"/><Relationship Id="rId4543" Type="http://schemas.openxmlformats.org/officeDocument/2006/relationships/hyperlink" Target="http://193.88.185.146/website/energidataKort/viewer.htm?starttema1=vindkraft&amp;STARTLEFT=541966&amp;STARTRIGHT=542766&amp;STARTBOTTOM=6291890&amp;STARTTOP=6292690" TargetMode="External"/><Relationship Id="rId2094" Type="http://schemas.openxmlformats.org/officeDocument/2006/relationships/hyperlink" Target="http://193.88.185.146/website/energidataKort/viewer.htm?starttema1=vindkraft&amp;STARTLEFT=456115&amp;STARTRIGHT=456915&amp;STARTBOTTOM=6168144&amp;STARTTOP=6168944" TargetMode="External"/><Relationship Id="rId3145" Type="http://schemas.openxmlformats.org/officeDocument/2006/relationships/hyperlink" Target="http://193.88.185.146/website/energidataKort/viewer.htm?starttema1=vindkraft&amp;STARTLEFT=562000&amp;STARTRIGHT=562800&amp;STARTBOTTOM=6254000&amp;STARTTOP=6254800" TargetMode="External"/><Relationship Id="rId4610" Type="http://schemas.openxmlformats.org/officeDocument/2006/relationships/hyperlink" Target="http://193.88.185.146/website/energidataKort/viewer.htm?starttema1=vindkraft&amp;STARTLEFT=509511&amp;STARTRIGHT=510311&amp;STARTBOTTOM=6322487&amp;STARTTOP=6323287" TargetMode="External"/><Relationship Id="rId480" Type="http://schemas.openxmlformats.org/officeDocument/2006/relationships/hyperlink" Target="http://193.88.185.146/website/energidataKort/viewer.htm?starttema1=vindkraft&amp;STARTLEFT=648254&amp;STARTRIGHT=649054&amp;STARTBOTTOM=6157100&amp;STARTTOP=6157900" TargetMode="External"/><Relationship Id="rId2161" Type="http://schemas.openxmlformats.org/officeDocument/2006/relationships/hyperlink" Target="http://193.88.185.146/website/energidataKort/viewer.htm?starttema1=vindkraft&amp;STARTLEFT=488608&amp;STARTRIGHT=489408&amp;STARTBOTTOM=6164878&amp;STARTTOP=6165678" TargetMode="External"/><Relationship Id="rId3212" Type="http://schemas.openxmlformats.org/officeDocument/2006/relationships/hyperlink" Target="http://193.88.185.146/website/energidataKort/viewer.htm?starttema1=vindkraft&amp;STARTLEFT=579649&amp;STARTRIGHT=580449&amp;STARTBOTTOM=6281946&amp;STARTTOP=6282746" TargetMode="External"/><Relationship Id="rId133" Type="http://schemas.openxmlformats.org/officeDocument/2006/relationships/hyperlink" Target="http://193.88.185.146/website/energidataKort/viewer.htm?starttema1=vindkraft&amp;STARTLEFT=699973&amp;STARTRIGHT=700773&amp;STARTBOTTOM=6159892&amp;STARTTOP=6160692" TargetMode="External"/><Relationship Id="rId200" Type="http://schemas.openxmlformats.org/officeDocument/2006/relationships/hyperlink" Target="http://193.88.185.146/website/energidataKort/viewer.htm?starttema1=vindkraft&amp;STARTLEFT=665605&amp;STARTRIGHT=666405&amp;STARTBOTTOM=6169466&amp;STARTTOP=6170266" TargetMode="External"/><Relationship Id="rId2978" Type="http://schemas.openxmlformats.org/officeDocument/2006/relationships/hyperlink" Target="http://193.88.185.146/website/energidataKort/viewer.htm?starttema1=vindkraft&amp;STARTLEFT=583550&amp;STARTRIGHT=584350&amp;STARTBOTTOM=6263944&amp;STARTTOP=6264744" TargetMode="External"/><Relationship Id="rId5037" Type="http://schemas.openxmlformats.org/officeDocument/2006/relationships/hyperlink" Target="http://193.88.185.146/website/energidataKort/viewer.htm?starttema1=vindkraft&amp;STARTLEFT=568879&amp;STARTRIGHT=569679&amp;STARTBOTTOM=6381398&amp;STARTTOP=6382198" TargetMode="External"/><Relationship Id="rId1994" Type="http://schemas.openxmlformats.org/officeDocument/2006/relationships/hyperlink" Target="http://193.88.185.146/website/energidataKort/viewer.htm?starttema1=vindkraft&amp;STARTLEFT=479746&amp;STARTRIGHT=480546&amp;STARTBOTTOM=6139800&amp;STARTTOP=6140600" TargetMode="External"/><Relationship Id="rId1647" Type="http://schemas.openxmlformats.org/officeDocument/2006/relationships/hyperlink" Target="http://193.88.185.146/website/energidataKort/viewer.htm?starttema1=vindkraft&amp;STARTLEFT=492174&amp;STARTRIGHT=492974&amp;STARTBOTTOM=6192709&amp;STARTTOP=6193509" TargetMode="External"/><Relationship Id="rId4053" Type="http://schemas.openxmlformats.org/officeDocument/2006/relationships/hyperlink" Target="http://193.88.185.146/website/energidataKort/viewer.htm?starttema1=vindkraft&amp;STARTLEFT=461452&amp;STARTRIGHT=462252&amp;STARTBOTTOM=6295079&amp;STARTTOP=6295879" TargetMode="External"/><Relationship Id="rId1714" Type="http://schemas.openxmlformats.org/officeDocument/2006/relationships/hyperlink" Target="http://193.88.185.146/website/energidataKort/viewer.htm?starttema1=vindkraft&amp;STARTLEFT=500901&amp;STARTRIGHT=501701&amp;STARTBOTTOM=6107570&amp;STARTTOP=6108370" TargetMode="External"/><Relationship Id="rId4120" Type="http://schemas.openxmlformats.org/officeDocument/2006/relationships/hyperlink" Target="http://193.88.185.146/website/energidataKort/viewer.htm?starttema1=vindkraft&amp;STARTLEFT=463156&amp;STARTRIGHT=463956&amp;STARTBOTTOM=6293110&amp;STARTTOP=6293910" TargetMode="External"/><Relationship Id="rId2488" Type="http://schemas.openxmlformats.org/officeDocument/2006/relationships/hyperlink" Target="http://193.88.185.146/website/energidataKort/viewer.htm?starttema1=vindkraft&amp;STARTLEFT=527617&amp;STARTRIGHT=528417&amp;STARTBOTTOM=6185573&amp;STARTTOP=6186373" TargetMode="External"/><Relationship Id="rId3886" Type="http://schemas.openxmlformats.org/officeDocument/2006/relationships/hyperlink" Target="http://193.88.185.146/website/energidataKort/viewer.htm?starttema1=vindkraft&amp;STARTLEFT=504044&amp;STARTRIGHT=504844&amp;STARTBOTTOM=6277913&amp;STARTTOP=6278713" TargetMode="External"/><Relationship Id="rId4937" Type="http://schemas.openxmlformats.org/officeDocument/2006/relationships/hyperlink" Target="http://193.88.185.146/website/energidataKort/viewer.htm?starttema1=vindkraft&amp;STARTLEFT=562348&amp;STARTRIGHT=563148&amp;STARTBOTTOM=6327258&amp;STARTTOP=6328058" TargetMode="External"/><Relationship Id="rId3539" Type="http://schemas.openxmlformats.org/officeDocument/2006/relationships/hyperlink" Target="http://193.88.185.146/website/energidataKort/viewer.htm?starttema1=vindkraft&amp;STARTLEFT=461284&amp;STARTRIGHT=462084&amp;STARTBOTTOM=6206525&amp;STARTTOP=6207325" TargetMode="External"/><Relationship Id="rId3953" Type="http://schemas.openxmlformats.org/officeDocument/2006/relationships/hyperlink" Target="http://193.88.185.146/website/energidataKort/viewer.htm?starttema1=vindkraft&amp;STARTLEFT=499330&amp;STARTRIGHT=500130&amp;STARTBOTTOM=6288844&amp;STARTTOP=6289644" TargetMode="External"/><Relationship Id="rId874" Type="http://schemas.openxmlformats.org/officeDocument/2006/relationships/hyperlink" Target="http://193.88.185.146/website/energidataKort/viewer.htm?starttema1=vindkraft&amp;STARTLEFT=660345&amp;STARTRIGHT=661145&amp;STARTBOTTOM=6133572&amp;STARTTOP=6134372" TargetMode="External"/><Relationship Id="rId2555" Type="http://schemas.openxmlformats.org/officeDocument/2006/relationships/hyperlink" Target="http://193.88.185.146/website/energidataKort/viewer.htm?starttema1=vindkraft&amp;STARTLEFT=493217&amp;STARTRIGHT=494017&amp;STARTBOTTOM=6218302&amp;STARTTOP=6219102" TargetMode="External"/><Relationship Id="rId3606" Type="http://schemas.openxmlformats.org/officeDocument/2006/relationships/hyperlink" Target="http://193.88.185.146/website/energidataKort/viewer.htm?starttema1=vindkraft&amp;STARTLEFT=457710&amp;STARTRIGHT=458510&amp;STARTBOTTOM=6208963&amp;STARTTOP=6209763" TargetMode="External"/><Relationship Id="rId527" Type="http://schemas.openxmlformats.org/officeDocument/2006/relationships/hyperlink" Target="http://193.88.185.146/website/energidataKort/viewer.htm?starttema1=vindkraft&amp;STARTLEFT=629553&amp;STARTRIGHT=630353&amp;STARTBOTTOM=6069683&amp;STARTTOP=6070483" TargetMode="External"/><Relationship Id="rId941" Type="http://schemas.openxmlformats.org/officeDocument/2006/relationships/hyperlink" Target="http://193.88.185.146/website/energidataKort/viewer.htm?starttema1=vindkraft&amp;STARTLEFT=687333&amp;STARTRIGHT=688133&amp;STARTBOTTOM=6055585&amp;STARTTOP=6056385" TargetMode="External"/><Relationship Id="rId1157" Type="http://schemas.openxmlformats.org/officeDocument/2006/relationships/hyperlink" Target="http://193.88.185.146/website/energidataKort/viewer.htm?starttema1=vindkraft&amp;STARTLEFT=886906&amp;STARTRIGHT=887706&amp;STARTBOTTOM=6118293&amp;STARTTOP=6119093" TargetMode="External"/><Relationship Id="rId1571" Type="http://schemas.openxmlformats.org/officeDocument/2006/relationships/hyperlink" Target="http://193.88.185.146/website/energidataKort/viewer.htm?starttema1=vindkraft&amp;STARTLEFT=517619&amp;STARTRIGHT=518419&amp;STARTBOTTOM=6128251&amp;STARTTOP=6129051" TargetMode="External"/><Relationship Id="rId2208" Type="http://schemas.openxmlformats.org/officeDocument/2006/relationships/hyperlink" Target="http://193.88.185.146/website/energidataKort/viewer.htm?starttema1=vindkraft&amp;STARTLEFT=512893&amp;STARTRIGHT=513693&amp;STARTBOTTOM=6148584&amp;STARTTOP=6149384" TargetMode="External"/><Relationship Id="rId2622" Type="http://schemas.openxmlformats.org/officeDocument/2006/relationships/hyperlink" Target="http://193.88.185.146/website/energidataKort/viewer.htm?starttema1=vindkraft&amp;STARTLEFT=484671&amp;STARTRIGHT=485471&amp;STARTBOTTOM=6264705&amp;STARTTOP=6265505" TargetMode="External"/><Relationship Id="rId1224" Type="http://schemas.openxmlformats.org/officeDocument/2006/relationships/hyperlink" Target="http://193.88.185.146/website/energidataKort/viewer.htm?starttema1=vindkraft&amp;STARTLEFT=566754&amp;STARTRIGHT=567554&amp;STARTBOTTOM=6123228&amp;STARTTOP=6124028" TargetMode="External"/><Relationship Id="rId4794" Type="http://schemas.openxmlformats.org/officeDocument/2006/relationships/hyperlink" Target="http://193.88.185.146/website/energidataKort/viewer.htm?starttema1=vindkraft&amp;STARTLEFT=556257&amp;STARTRIGHT=557057&amp;STARTBOTTOM=6312372&amp;STARTTOP=6313172" TargetMode="External"/><Relationship Id="rId3396" Type="http://schemas.openxmlformats.org/officeDocument/2006/relationships/hyperlink" Target="http://193.88.185.146/website/energidataKort/viewer.htm?starttema1=vindkraft&amp;STARTLEFT=460210&amp;STARTRIGHT=461010&amp;STARTBOTTOM=6191391&amp;STARTTOP=6192191" TargetMode="External"/><Relationship Id="rId4447" Type="http://schemas.openxmlformats.org/officeDocument/2006/relationships/hyperlink" Target="http://193.88.185.146/website/energidataKort/viewer.htm?starttema1=vindkraft&amp;STARTLEFT=519569&amp;STARTRIGHT=520369&amp;STARTBOTTOM=6288323&amp;STARTTOP=6289123" TargetMode="External"/><Relationship Id="rId3049" Type="http://schemas.openxmlformats.org/officeDocument/2006/relationships/hyperlink" Target="http://193.88.185.146/website/energidataKort/viewer.htm?starttema1=vindkraft&amp;STARTLEFT=548782&amp;STARTRIGHT=549582&amp;STARTBOTTOM=6237096&amp;STARTTOP=6237896" TargetMode="External"/><Relationship Id="rId3463" Type="http://schemas.openxmlformats.org/officeDocument/2006/relationships/hyperlink" Target="http://193.88.185.146/website/energidataKort/viewer.htm?starttema1=vindkraft&amp;STARTLEFT=476088&amp;STARTRIGHT=476888&amp;STARTBOTTOM=6214139&amp;STARTTOP=6214939" TargetMode="External"/><Relationship Id="rId4861" Type="http://schemas.openxmlformats.org/officeDocument/2006/relationships/hyperlink" Target="http://193.88.185.146/website/energidataKort/viewer.htm?starttema1=vindkraft&amp;STARTLEFT=568120&amp;STARTRIGHT=568920&amp;STARTBOTTOM=6322092&amp;STARTTOP=6322892" TargetMode="External"/><Relationship Id="rId384" Type="http://schemas.openxmlformats.org/officeDocument/2006/relationships/hyperlink" Target="http://193.88.185.146/website/energidataKort/viewer.htm?starttema1=vindkraft&amp;STARTLEFT=643188&amp;STARTRIGHT=643988&amp;STARTBOTTOM=6134046&amp;STARTTOP=6134846" TargetMode="External"/><Relationship Id="rId2065" Type="http://schemas.openxmlformats.org/officeDocument/2006/relationships/hyperlink" Target="http://193.88.185.146/website/energidataKort/viewer.htm?starttema1=vindkraft&amp;STARTLEFT=428475&amp;STARTRIGHT=429275&amp;STARTBOTTOM=6148474&amp;STARTTOP=6149274" TargetMode="External"/><Relationship Id="rId3116" Type="http://schemas.openxmlformats.org/officeDocument/2006/relationships/hyperlink" Target="http://193.88.185.146/website/energidataKort/viewer.htm?starttema1=vindkraft&amp;STARTLEFT=564283&amp;STARTRIGHT=565083&amp;STARTBOTTOM=6203853&amp;STARTTOP=6204653" TargetMode="External"/><Relationship Id="rId4514" Type="http://schemas.openxmlformats.org/officeDocument/2006/relationships/hyperlink" Target="http://193.88.185.146/website/energidataKort/viewer.htm?starttema1=vindkraft&amp;STARTLEFT=536461&amp;STARTRIGHT=537261&amp;STARTBOTTOM=6288609&amp;STARTTOP=6289409" TargetMode="External"/><Relationship Id="rId1081" Type="http://schemas.openxmlformats.org/officeDocument/2006/relationships/hyperlink" Target="http://193.88.185.146/website/energidataKort/viewer.htm?starttema1=vindkraft&amp;STARTLEFT=686899&amp;STARTRIGHT=687699&amp;STARTBOTTOM=6061076&amp;STARTTOP=6061876" TargetMode="External"/><Relationship Id="rId3530" Type="http://schemas.openxmlformats.org/officeDocument/2006/relationships/hyperlink" Target="http://193.88.185.146/website/energidataKort/viewer.htm?starttema1=vindkraft&amp;STARTLEFT=460969&amp;STARTRIGHT=461769&amp;STARTBOTTOM=6206807&amp;STARTTOP=6207607" TargetMode="External"/><Relationship Id="rId451" Type="http://schemas.openxmlformats.org/officeDocument/2006/relationships/hyperlink" Target="http://193.88.185.146/website/energidataKort/viewer.htm?starttema1=vindkraft&amp;STARTLEFT=717102&amp;STARTRIGHT=717902&amp;STARTBOTTOM=6137018&amp;STARTTOP=6137818" TargetMode="External"/><Relationship Id="rId2132" Type="http://schemas.openxmlformats.org/officeDocument/2006/relationships/hyperlink" Target="http://193.88.185.146/website/energidataKort/viewer.htm?starttema1=vindkraft&amp;STARTLEFT=462151&amp;STARTRIGHT=462951&amp;STARTBOTTOM=6164932&amp;STARTTOP=6165732" TargetMode="External"/><Relationship Id="rId104" Type="http://schemas.openxmlformats.org/officeDocument/2006/relationships/hyperlink" Target="http://193.88.185.146/website/energidataKort/viewer.htm?starttema1=vindkraft&amp;STARTLEFT=695695&amp;STARTRIGHT=696495&amp;STARTBOTTOM=6156769&amp;STARTTOP=6157569" TargetMode="External"/><Relationship Id="rId1898" Type="http://schemas.openxmlformats.org/officeDocument/2006/relationships/hyperlink" Target="http://193.88.185.146/website/energidataKort/viewer.htm?starttema1=vindkraft&amp;STARTLEFT=478841&amp;STARTRIGHT=479641&amp;STARTBOTTOM=6099325&amp;STARTTOP=6100125" TargetMode="External"/><Relationship Id="rId2949" Type="http://schemas.openxmlformats.org/officeDocument/2006/relationships/hyperlink" Target="http://193.88.185.146/website/energidataKort/viewer.htm?starttema1=vindkraft&amp;STARTLEFT=607157&amp;STARTRIGHT=607957&amp;STARTBOTTOM=6228166&amp;STARTTOP=6228966" TargetMode="External"/><Relationship Id="rId4371" Type="http://schemas.openxmlformats.org/officeDocument/2006/relationships/hyperlink" Target="http://193.88.185.146/website/energidataKort/viewer.htm?starttema1=vindkraft&amp;STARTLEFT=585980&amp;STARTRIGHT=586780&amp;STARTBOTTOM=6339195&amp;STARTTOP=6339995" TargetMode="External"/><Relationship Id="rId5008" Type="http://schemas.openxmlformats.org/officeDocument/2006/relationships/hyperlink" Target="http://193.88.185.146/website/energidataKort/viewer.htm?starttema1=vindkraft&amp;STARTLEFT=562871&amp;STARTRIGHT=563671&amp;STARTBOTTOM=6379647&amp;STARTTOP=6380447" TargetMode="External"/><Relationship Id="rId1965" Type="http://schemas.openxmlformats.org/officeDocument/2006/relationships/hyperlink" Target="http://193.88.185.146/website/energidataKort/viewer.htm?starttema1=vindkraft&amp;STARTLEFT=468029&amp;STARTRIGHT=468829&amp;STARTBOTTOM=6145274&amp;STARTTOP=6146074" TargetMode="External"/><Relationship Id="rId4024" Type="http://schemas.openxmlformats.org/officeDocument/2006/relationships/hyperlink" Target="http://193.88.185.146/website/energidataKort/viewer.htm?starttema1=vindkraft&amp;STARTLEFT=476233&amp;STARTRIGHT=477033&amp;STARTBOTTOM=6309176&amp;STARTTOP=6309976" TargetMode="External"/><Relationship Id="rId1618" Type="http://schemas.openxmlformats.org/officeDocument/2006/relationships/hyperlink" Target="http://193.88.185.146/website/energidataKort/viewer.htm?starttema1=vindkraft&amp;STARTLEFT=499071&amp;STARTRIGHT=499871&amp;STARTBOTTOM=6185252&amp;STARTTOP=6186052" TargetMode="External"/><Relationship Id="rId3040" Type="http://schemas.openxmlformats.org/officeDocument/2006/relationships/hyperlink" Target="http://193.88.185.146/website/energidataKort/viewer.htm?starttema1=vindkraft&amp;STARTLEFT=577023&amp;STARTRIGHT=577823&amp;STARTBOTTOM=6260140&amp;STARTTOP=6260940" TargetMode="External"/><Relationship Id="rId3857" Type="http://schemas.openxmlformats.org/officeDocument/2006/relationships/hyperlink" Target="http://193.88.185.146/website/energidataKort/viewer.htm?starttema1=vindkraft&amp;STARTLEFT=500016&amp;STARTRIGHT=500816&amp;STARTBOTTOM=6284159&amp;STARTTOP=6284959" TargetMode="External"/><Relationship Id="rId4908" Type="http://schemas.openxmlformats.org/officeDocument/2006/relationships/hyperlink" Target="http://193.88.185.146/website/energidataKort/viewer.htm?starttema1=vindkraft&amp;STARTLEFT=554193&amp;STARTRIGHT=554993&amp;STARTBOTTOM=6339245&amp;STARTTOP=6340045" TargetMode="External"/><Relationship Id="rId778" Type="http://schemas.openxmlformats.org/officeDocument/2006/relationships/hyperlink" Target="http://193.88.185.146/website/energidataKort/viewer.htm?starttema1=vindkraft&amp;STARTLEFT=653611&amp;STARTRIGHT=654411&amp;STARTBOTTOM=6055651&amp;STARTTOP=6056451" TargetMode="External"/><Relationship Id="rId2459" Type="http://schemas.openxmlformats.org/officeDocument/2006/relationships/hyperlink" Target="http://193.88.185.146/website/energidataKort/viewer.htm?starttema1=vindkraft&amp;STARTLEFT=517083&amp;STARTRIGHT=517883&amp;STARTBOTTOM=6190050&amp;STARTTOP=6190850" TargetMode="External"/><Relationship Id="rId2873" Type="http://schemas.openxmlformats.org/officeDocument/2006/relationships/hyperlink" Target="http://193.88.185.146/website/energidataKort/viewer.htm?starttema1=vindkraft&amp;STARTLEFT=466246&amp;STARTRIGHT=467046&amp;STARTBOTTOM=6279096&amp;STARTTOP=6279896" TargetMode="External"/><Relationship Id="rId3924" Type="http://schemas.openxmlformats.org/officeDocument/2006/relationships/hyperlink" Target="http://193.88.185.146/website/energidataKort/viewer.htm?starttema1=vindkraft&amp;STARTLEFT=494302&amp;STARTRIGHT=495102&amp;STARTBOTTOM=6278695&amp;STARTTOP=6279495" TargetMode="External"/><Relationship Id="rId845" Type="http://schemas.openxmlformats.org/officeDocument/2006/relationships/hyperlink" Target="http://193.88.185.146/website/energidataKort/viewer.htm?starttema1=vindkraft&amp;STARTLEFT=660488&amp;STARTRIGHT=661288&amp;STARTBOTTOM=6130111&amp;STARTTOP=6130911" TargetMode="External"/><Relationship Id="rId1475" Type="http://schemas.openxmlformats.org/officeDocument/2006/relationships/hyperlink" Target="http://193.88.185.146/website/energidataKort/viewer.htm?starttema1=vindkraft&amp;STARTLEFT=612581&amp;STARTRIGHT=613381&amp;STARTBOTTOM=6087480&amp;STARTTOP=6088280" TargetMode="External"/><Relationship Id="rId2526" Type="http://schemas.openxmlformats.org/officeDocument/2006/relationships/hyperlink" Target="http://193.88.185.146/website/energidataKort/viewer.htm?starttema1=vindkraft&amp;STARTLEFT=476638&amp;STARTRIGHT=477438&amp;STARTBOTTOM=6232779&amp;STARTTOP=6233579" TargetMode="External"/><Relationship Id="rId1128" Type="http://schemas.openxmlformats.org/officeDocument/2006/relationships/hyperlink" Target="http://193.88.185.146/website/energidataKort/viewer.htm?starttema1=vindkraft&amp;STARTLEFT=710575&amp;STARTRIGHT=711375&amp;STARTBOTTOM=6101937&amp;STARTTOP=6102737" TargetMode="External"/><Relationship Id="rId1542" Type="http://schemas.openxmlformats.org/officeDocument/2006/relationships/hyperlink" Target="http://193.88.185.146/website/energidataKort/viewer.htm?starttema1=vindkraft&amp;STARTLEFT=589533&amp;STARTRIGHT=590333&amp;STARTBOTTOM=6076774&amp;STARTTOP=6077574" TargetMode="External"/><Relationship Id="rId2940" Type="http://schemas.openxmlformats.org/officeDocument/2006/relationships/hyperlink" Target="http://193.88.185.146/website/energidataKort/viewer.htm?starttema1=vindkraft&amp;STARTLEFT=469787&amp;STARTRIGHT=470587&amp;STARTBOTTOM=6252908&amp;STARTTOP=6253708" TargetMode="External"/><Relationship Id="rId4698" Type="http://schemas.openxmlformats.org/officeDocument/2006/relationships/hyperlink" Target="http://193.88.185.146/website/energidataKort/viewer.htm?starttema1=vindkraft&amp;STARTLEFT=508503&amp;STARTRIGHT=509303&amp;STARTBOTTOM=6324155&amp;STARTTOP=6324955" TargetMode="External"/><Relationship Id="rId912" Type="http://schemas.openxmlformats.org/officeDocument/2006/relationships/hyperlink" Target="http://193.88.185.146/website/energidataKort/viewer.htm?starttema1=vindkraft&amp;STARTLEFT=682414&amp;STARTRIGHT=683214&amp;STARTBOTTOM=6083257&amp;STARTTOP=6084057" TargetMode="External"/><Relationship Id="rId4765" Type="http://schemas.openxmlformats.org/officeDocument/2006/relationships/hyperlink" Target="http://193.88.185.146/website/energidataKort/viewer.htm?starttema1=vindkraft&amp;STARTLEFT=543412&amp;STARTRIGHT=544212&amp;STARTBOTTOM=6343466&amp;STARTTOP=6344266" TargetMode="External"/><Relationship Id="rId288" Type="http://schemas.openxmlformats.org/officeDocument/2006/relationships/hyperlink" Target="http://193.88.185.146/website/energidataKort/viewer.htm?starttema1=vindkraft&amp;STARTLEFT=649266&amp;STARTRIGHT=650066&amp;STARTBOTTOM=6177963&amp;STARTTOP=6178763" TargetMode="External"/><Relationship Id="rId3367" Type="http://schemas.openxmlformats.org/officeDocument/2006/relationships/hyperlink" Target="http://193.88.185.146/website/energidataKort/viewer.htm?starttema1=vindkraft&amp;STARTLEFT=510051&amp;STARTRIGHT=510851&amp;STARTBOTTOM=6234000&amp;STARTTOP=6234800" TargetMode="External"/><Relationship Id="rId3781" Type="http://schemas.openxmlformats.org/officeDocument/2006/relationships/hyperlink" Target="http://193.88.185.146/website/energidataKort/viewer.htm?starttema1=vindkraft&amp;STARTLEFT=483144&amp;STARTRIGHT=483944&amp;STARTBOTTOM=6284290&amp;STARTTOP=6285090" TargetMode="External"/><Relationship Id="rId4418" Type="http://schemas.openxmlformats.org/officeDocument/2006/relationships/hyperlink" Target="http://193.88.185.146/website/energidataKort/viewer.htm?starttema1=vindkraft&amp;STARTLEFT=518406&amp;STARTRIGHT=519206&amp;STARTBOTTOM=6305475&amp;STARTTOP=6306275" TargetMode="External"/><Relationship Id="rId4832" Type="http://schemas.openxmlformats.org/officeDocument/2006/relationships/hyperlink" Target="http://193.88.185.146/website/energidataKort/viewer.htm?starttema1=vindkraft&amp;STARTLEFT=560276&amp;STARTRIGHT=561076&amp;STARTBOTTOM=6308593&amp;STARTTOP=6309393" TargetMode="External"/><Relationship Id="rId2383" Type="http://schemas.openxmlformats.org/officeDocument/2006/relationships/hyperlink" Target="http://193.88.185.146/website/energidataKort/viewer.htm?starttema1=vindkraft&amp;STARTLEFT=579701&amp;STARTRIGHT=580501&amp;STARTBOTTOM=6178753&amp;STARTTOP=6179553" TargetMode="External"/><Relationship Id="rId3434" Type="http://schemas.openxmlformats.org/officeDocument/2006/relationships/hyperlink" Target="http://193.88.185.146/website/energidataKort/viewer.htm?starttema1=vindkraft&amp;STARTLEFT=457326&amp;STARTRIGHT=458126&amp;STARTBOTTOM=6208544&amp;STARTTOP=6209344" TargetMode="External"/><Relationship Id="rId355" Type="http://schemas.openxmlformats.org/officeDocument/2006/relationships/hyperlink" Target="http://193.88.185.146/website/energidataKort/viewer.htm?starttema1=vindkraft&amp;STARTLEFT=644284&amp;STARTRIGHT=645084&amp;STARTBOTTOM=6135588&amp;STARTTOP=6136388" TargetMode="External"/><Relationship Id="rId2036" Type="http://schemas.openxmlformats.org/officeDocument/2006/relationships/hyperlink" Target="http://193.88.185.146/website/energidataKort/viewer.htm?starttema1=vindkraft&amp;STARTLEFT=426454&amp;STARTRIGHT=427254&amp;STARTBOTTOM=6151253&amp;STARTTOP=6152053" TargetMode="External"/><Relationship Id="rId2450" Type="http://schemas.openxmlformats.org/officeDocument/2006/relationships/hyperlink" Target="http://193.88.185.146/website/energidataKort/viewer.htm?starttema1=vindkraft&amp;STARTLEFT=516177&amp;STARTRIGHT=516977&amp;STARTBOTTOM=6181374&amp;STARTTOP=6182174" TargetMode="External"/><Relationship Id="rId3501" Type="http://schemas.openxmlformats.org/officeDocument/2006/relationships/hyperlink" Target="http://193.88.185.146/website/energidataKort/viewer.htm?starttema1=vindkraft&amp;STARTLEFT=451928&amp;STARTRIGHT=452728&amp;STARTBOTTOM=6220037&amp;STARTTOP=6220837" TargetMode="External"/><Relationship Id="rId422" Type="http://schemas.openxmlformats.org/officeDocument/2006/relationships/hyperlink" Target="http://193.88.185.146/website/energidataKort/viewer.htm?starttema1=vindkraft&amp;STARTLEFT=645723&amp;STARTRIGHT=646523&amp;STARTBOTTOM=6129846&amp;STARTTOP=6130646" TargetMode="External"/><Relationship Id="rId1052" Type="http://schemas.openxmlformats.org/officeDocument/2006/relationships/hyperlink" Target="http://193.88.185.146/website/energidataKort/viewer.htm?starttema1=vindkraft&amp;STARTLEFT=675770&amp;STARTRIGHT=676570&amp;STARTBOTTOM=6045851&amp;STARTTOP=6046651" TargetMode="External"/><Relationship Id="rId2103" Type="http://schemas.openxmlformats.org/officeDocument/2006/relationships/hyperlink" Target="http://193.88.185.146/website/energidataKort/viewer.htm?starttema1=vindkraft&amp;STARTLEFT=489614&amp;STARTRIGHT=490414&amp;STARTBOTTOM=6162718&amp;STARTTOP=6163518" TargetMode="External"/><Relationship Id="rId4275" Type="http://schemas.openxmlformats.org/officeDocument/2006/relationships/hyperlink" Target="http://193.88.185.146/website/energidataKort/viewer.htm?starttema1=vindkraft&amp;STARTLEFT=551739&amp;STARTRIGHT=552539&amp;STARTBOTTOM=6354235&amp;STARTTOP=6355035" TargetMode="External"/><Relationship Id="rId1869" Type="http://schemas.openxmlformats.org/officeDocument/2006/relationships/hyperlink" Target="http://193.88.185.146/website/energidataKort/viewer.htm?starttema1=vindkraft&amp;STARTLEFT=496710&amp;STARTRIGHT=497510&amp;STARTBOTTOM=6109527&amp;STARTTOP=6110327" TargetMode="External"/><Relationship Id="rId3291" Type="http://schemas.openxmlformats.org/officeDocument/2006/relationships/hyperlink" Target="http://193.88.185.146/website/energidataKort/viewer.htm?starttema1=vindkraft&amp;STARTLEFT=546377&amp;STARTRIGHT=547177&amp;STARTBOTTOM=6222396&amp;STARTTOP=6223196" TargetMode="External"/><Relationship Id="rId1936" Type="http://schemas.openxmlformats.org/officeDocument/2006/relationships/hyperlink" Target="http://193.88.185.146/website/energidataKort/viewer.htm?starttema1=vindkraft&amp;STARTLEFT=478923&amp;STARTRIGHT=479723&amp;STARTBOTTOM=6143592&amp;STARTTOP=6144392" TargetMode="External"/><Relationship Id="rId4342" Type="http://schemas.openxmlformats.org/officeDocument/2006/relationships/hyperlink" Target="http://193.88.185.146/website/energidataKort/viewer.htm?starttema1=vindkraft&amp;STARTLEFT=579921&amp;STARTRIGHT=580721&amp;STARTBOTTOM=6384320&amp;STARTTOP=6385120" TargetMode="External"/><Relationship Id="rId3011" Type="http://schemas.openxmlformats.org/officeDocument/2006/relationships/hyperlink" Target="http://193.88.185.146/website/energidataKort/viewer.htm?starttema1=vindkraft&amp;STARTLEFT=605116&amp;STARTRIGHT=605916&amp;STARTBOTTOM=6266812&amp;STARTTOP=6267612" TargetMode="External"/><Relationship Id="rId2777" Type="http://schemas.openxmlformats.org/officeDocument/2006/relationships/hyperlink" Target="http://193.88.185.146/website/energidataKort/viewer.htm?starttema1=vindkraft&amp;STARTLEFT=453530&amp;STARTRIGHT=454330&amp;STARTBOTTOM=6254468&amp;STARTTOP=6255268" TargetMode="External"/><Relationship Id="rId749" Type="http://schemas.openxmlformats.org/officeDocument/2006/relationships/hyperlink" Target="http://193.88.185.146/website/energidataKort/viewer.htm?starttema1=vindkraft&amp;STARTLEFT=638840&amp;STARTRIGHT=639640&amp;STARTBOTTOM=6075147&amp;STARTTOP=6075947" TargetMode="External"/><Relationship Id="rId1379" Type="http://schemas.openxmlformats.org/officeDocument/2006/relationships/hyperlink" Target="http://193.88.185.146/website/energidataKort/viewer.htm?starttema1=vindkraft&amp;STARTLEFT=598732&amp;STARTRIGHT=599532&amp;STARTBOTTOM=6110814&amp;STARTTOP=6111614" TargetMode="External"/><Relationship Id="rId3828" Type="http://schemas.openxmlformats.org/officeDocument/2006/relationships/hyperlink" Target="http://193.88.185.146/website/energidataKort/viewer.htm?starttema1=vindkraft&amp;STARTLEFT=488185&amp;STARTRIGHT=488985&amp;STARTBOTTOM=6274281&amp;STARTTOP=6275081" TargetMode="External"/><Relationship Id="rId1793" Type="http://schemas.openxmlformats.org/officeDocument/2006/relationships/hyperlink" Target="http://193.88.185.146/website/energidataKort/viewer.htm?starttema1=vindkraft&amp;STARTLEFT=493101&amp;STARTRIGHT=493901&amp;STARTBOTTOM=6090575&amp;STARTTOP=6091375" TargetMode="External"/><Relationship Id="rId2844" Type="http://schemas.openxmlformats.org/officeDocument/2006/relationships/hyperlink" Target="http://193.88.185.146/website/energidataKort/viewer.htm?starttema1=vindkraft&amp;STARTLEFT=458785&amp;STARTRIGHT=459585&amp;STARTBOTTOM=6254599&amp;STARTTOP=6255399" TargetMode="External"/><Relationship Id="rId85" Type="http://schemas.openxmlformats.org/officeDocument/2006/relationships/hyperlink" Target="http://193.88.185.146/website/energidataKort/viewer.htm?starttema1=vindkraft&amp;STARTLEFT=681294&amp;STARTRIGHT=682094&amp;STARTBOTTOM=6189077&amp;STARTTOP=6189877" TargetMode="External"/><Relationship Id="rId816" Type="http://schemas.openxmlformats.org/officeDocument/2006/relationships/hyperlink" Target="http://193.88.185.146/website/energidataKort/viewer.htm?starttema1=vindkraft&amp;STARTLEFT=660055&amp;STARTRIGHT=660855&amp;STARTBOTTOM=6130166&amp;STARTTOP=6130966" TargetMode="External"/><Relationship Id="rId1446" Type="http://schemas.openxmlformats.org/officeDocument/2006/relationships/hyperlink" Target="http://193.88.185.146/website/energidataKort/viewer.htm?starttema1=vindkraft&amp;STARTLEFT=577633&amp;STARTRIGHT=578433&amp;STARTBOTTOM=6151696&amp;STARTTOP=6152496" TargetMode="External"/><Relationship Id="rId1860" Type="http://schemas.openxmlformats.org/officeDocument/2006/relationships/hyperlink" Target="http://193.88.185.146/website/energidataKort/viewer.htm?starttema1=vindkraft&amp;STARTLEFT=492755&amp;STARTRIGHT=493555&amp;STARTBOTTOM=6092764&amp;STARTTOP=6093564" TargetMode="External"/><Relationship Id="rId2911" Type="http://schemas.openxmlformats.org/officeDocument/2006/relationships/hyperlink" Target="http://193.88.185.146/website/energidataKort/viewer.htm?starttema1=vindkraft&amp;STARTLEFT=473841&amp;STARTRIGHT=474641&amp;STARTBOTTOM=6264517&amp;STARTTOP=6265317" TargetMode="External"/><Relationship Id="rId1513" Type="http://schemas.openxmlformats.org/officeDocument/2006/relationships/hyperlink" Target="http://193.88.185.146/website/energidataKort/viewer.htm?starttema1=vindkraft&amp;STARTLEFT=619240&amp;STARTRIGHT=620040&amp;STARTBOTTOM=6103652&amp;STARTTOP=6104452" TargetMode="External"/><Relationship Id="rId4669" Type="http://schemas.openxmlformats.org/officeDocument/2006/relationships/hyperlink" Target="http://193.88.185.146/website/energidataKort/viewer.htm?starttema1=vindkraft&amp;STARTLEFT=511411&amp;STARTRIGHT=512211&amp;STARTBOTTOM=6325608&amp;STARTTOP=6326408" TargetMode="External"/><Relationship Id="rId3685" Type="http://schemas.openxmlformats.org/officeDocument/2006/relationships/hyperlink" Target="http://193.88.185.146/website/energidataKort/viewer.htm?starttema1=vindkraft&amp;STARTLEFT=555659&amp;STARTRIGHT=556459&amp;STARTBOTTOM=6181887&amp;STARTTOP=6182687" TargetMode="External"/><Relationship Id="rId4736" Type="http://schemas.openxmlformats.org/officeDocument/2006/relationships/hyperlink" Target="http://193.88.185.146/website/energidataKort/viewer.htm?starttema1=vindkraft&amp;STARTLEFT=532850&amp;STARTRIGHT=533650&amp;STARTBOTTOM=6331081&amp;STARTTOP=6331881" TargetMode="External"/><Relationship Id="rId2287" Type="http://schemas.openxmlformats.org/officeDocument/2006/relationships/hyperlink" Target="http://193.88.185.146/website/energidataKort/viewer.htm?starttema1=vindkraft&amp;STARTLEFT=498975&amp;STARTRIGHT=499775&amp;STARTBOTTOM=6157698&amp;STARTTOP=6158498" TargetMode="External"/><Relationship Id="rId3338" Type="http://schemas.openxmlformats.org/officeDocument/2006/relationships/hyperlink" Target="http://193.88.185.146/website/energidataKort/viewer.htm?starttema1=vindkraft&amp;STARTLEFT=521661&amp;STARTRIGHT=522461&amp;STARTBOTTOM=6203645&amp;STARTTOP=6204445" TargetMode="External"/><Relationship Id="rId3752" Type="http://schemas.openxmlformats.org/officeDocument/2006/relationships/hyperlink" Target="http://193.88.185.146/website/energidataKort/viewer.htm?starttema1=vindkraft&amp;STARTLEFT=485155&amp;STARTRIGHT=485955&amp;STARTBOTTOM=6294928&amp;STARTTOP=6295728" TargetMode="External"/><Relationship Id="rId259" Type="http://schemas.openxmlformats.org/officeDocument/2006/relationships/hyperlink" Target="http://193.88.185.146/website/energidataKort/viewer.htm?starttema1=vindkraft&amp;STARTLEFT=647234&amp;STARTRIGHT=648034&amp;STARTBOTTOM=6153219&amp;STARTTOP=6154019" TargetMode="External"/><Relationship Id="rId673" Type="http://schemas.openxmlformats.org/officeDocument/2006/relationships/hyperlink" Target="http://193.88.185.146/website/energidataKort/viewer.htm?starttema1=vindkraft&amp;STARTLEFT=633140&amp;STARTRIGHT=633940&amp;STARTBOTTOM=6080932&amp;STARTTOP=6081732" TargetMode="External"/><Relationship Id="rId2354" Type="http://schemas.openxmlformats.org/officeDocument/2006/relationships/hyperlink" Target="http://193.88.185.146/website/energidataKort/viewer.htm?starttema1=vindkraft&amp;STARTLEFT=532419&amp;STARTRIGHT=533219&amp;STARTBOTTOM=6082502&amp;STARTTOP=6083302" TargetMode="External"/><Relationship Id="rId3405" Type="http://schemas.openxmlformats.org/officeDocument/2006/relationships/hyperlink" Target="http://193.88.185.146/website/energidataKort/viewer.htm?starttema1=vindkraft&amp;STARTLEFT=453637&amp;STARTRIGHT=454437&amp;STARTBOTTOM=6184382&amp;STARTTOP=6185182" TargetMode="External"/><Relationship Id="rId4803" Type="http://schemas.openxmlformats.org/officeDocument/2006/relationships/hyperlink" Target="http://193.88.185.146/website/energidataKort/viewer.htm?starttema1=vindkraft&amp;STARTLEFT=576004&amp;STARTRIGHT=576804&amp;STARTBOTTOM=6305619&amp;STARTTOP=6306419" TargetMode="External"/><Relationship Id="rId326" Type="http://schemas.openxmlformats.org/officeDocument/2006/relationships/hyperlink" Target="http://193.88.185.146/website/energidataKort/viewer.htm?starttema1=vindkraft&amp;STARTLEFT=671710&amp;STARTRIGHT=672510&amp;STARTBOTTOM=6150944&amp;STARTTOP=6151744" TargetMode="External"/><Relationship Id="rId1370" Type="http://schemas.openxmlformats.org/officeDocument/2006/relationships/hyperlink" Target="http://193.88.185.146/website/energidataKort/viewer.htm?starttema1=vindkraft&amp;STARTLEFT=592023&amp;STARTRIGHT=592823&amp;STARTBOTTOM=6130599&amp;STARTTOP=6131399" TargetMode="External"/><Relationship Id="rId2007" Type="http://schemas.openxmlformats.org/officeDocument/2006/relationships/hyperlink" Target="http://193.88.185.146/website/energidataKort/viewer.htm?starttema1=vindkraft&amp;STARTLEFT=424419&amp;STARTRIGHT=425219&amp;STARTBOTTOM=6149586&amp;STARTTOP=6150386" TargetMode="External"/><Relationship Id="rId740" Type="http://schemas.openxmlformats.org/officeDocument/2006/relationships/hyperlink" Target="http://193.88.185.146/website/energidataKort/viewer.htm?starttema1=vindkraft&amp;STARTLEFT=644119&amp;STARTRIGHT=644919&amp;STARTBOTTOM=6072776&amp;STARTTOP=6073576" TargetMode="External"/><Relationship Id="rId1023" Type="http://schemas.openxmlformats.org/officeDocument/2006/relationships/hyperlink" Target="http://193.88.185.146/website/energidataKort/viewer.htm?starttema1=vindkraft&amp;STARTLEFT=673154&amp;STARTRIGHT=673954&amp;STARTBOTTOM=6047165&amp;STARTTOP=6047965" TargetMode="External"/><Relationship Id="rId2421" Type="http://schemas.openxmlformats.org/officeDocument/2006/relationships/hyperlink" Target="http://193.88.185.146/website/energidataKort/viewer.htm?starttema1=vindkraft&amp;STARTLEFT=534338&amp;STARTRIGHT=535138&amp;STARTBOTTOM=6132671&amp;STARTTOP=6133471" TargetMode="External"/><Relationship Id="rId4179" Type="http://schemas.openxmlformats.org/officeDocument/2006/relationships/hyperlink" Target="http://193.88.185.146/website/energidataKort/viewer.htm?starttema1=vindkraft&amp;STARTLEFT=470287&amp;STARTRIGHT=471087&amp;STARTBOTTOM=6301948&amp;STARTTOP=6302748" TargetMode="External"/><Relationship Id="rId4593" Type="http://schemas.openxmlformats.org/officeDocument/2006/relationships/hyperlink" Target="http://193.88.185.146/website/energidataKort/viewer.htm?starttema1=vindkraft&amp;STARTLEFT=544267&amp;STARTRIGHT=545067&amp;STARTBOTTOM=6280846&amp;STARTTOP=6281646" TargetMode="External"/><Relationship Id="rId3195" Type="http://schemas.openxmlformats.org/officeDocument/2006/relationships/hyperlink" Target="http://193.88.185.146/website/energidataKort/viewer.htm?starttema1=vindkraft&amp;STARTLEFT=570502&amp;STARTRIGHT=571302&amp;STARTBOTTOM=6254133&amp;STARTTOP=6254933" TargetMode="External"/><Relationship Id="rId4246" Type="http://schemas.openxmlformats.org/officeDocument/2006/relationships/hyperlink" Target="http://193.88.185.146/website/energidataKort/viewer.htm?starttema1=vindkraft&amp;STARTLEFT=511204&amp;STARTRIGHT=512004&amp;STARTBOTTOM=6260224&amp;STARTTOP=6261024" TargetMode="External"/><Relationship Id="rId4660" Type="http://schemas.openxmlformats.org/officeDocument/2006/relationships/hyperlink" Target="http://193.88.185.146/website/energidataKort/viewer.htm?starttema1=vindkraft&amp;STARTLEFT=521059&amp;STARTRIGHT=521859&amp;STARTBOTTOM=6320127&amp;STARTTOP=6320927" TargetMode="External"/><Relationship Id="rId3262" Type="http://schemas.openxmlformats.org/officeDocument/2006/relationships/hyperlink" Target="http://193.88.185.146/website/energidataKort/viewer.htm?starttema1=vindkraft&amp;STARTLEFT=600913&amp;STARTRIGHT=601713&amp;STARTBOTTOM=6185282&amp;STARTTOP=6186082" TargetMode="External"/><Relationship Id="rId4313" Type="http://schemas.openxmlformats.org/officeDocument/2006/relationships/hyperlink" Target="http://193.88.185.146/website/energidataKort/viewer.htm?starttema1=vindkraft&amp;STARTLEFT=592921&amp;STARTRIGHT=593721&amp;STARTBOTTOM=6400367&amp;STARTTOP=6401167" TargetMode="External"/><Relationship Id="rId183" Type="http://schemas.openxmlformats.org/officeDocument/2006/relationships/hyperlink" Target="http://193.88.185.146/website/energidataKort/viewer.htm?starttema1=vindkraft&amp;STARTLEFT=674119&amp;STARTRIGHT=674919&amp;STARTBOTTOM=6184495&amp;STARTTOP=6185295" TargetMode="External"/><Relationship Id="rId1907" Type="http://schemas.openxmlformats.org/officeDocument/2006/relationships/hyperlink" Target="http://193.88.185.146/website/energidataKort/viewer.htm?starttema1=vindkraft&amp;STARTLEFT=478642&amp;STARTRIGHT=479442&amp;STARTBOTTOM=6098807&amp;STARTTOP=6099607" TargetMode="External"/><Relationship Id="rId250" Type="http://schemas.openxmlformats.org/officeDocument/2006/relationships/hyperlink" Target="http://193.88.185.146/website/energidataKort/viewer.htm?starttema1=vindkraft&amp;STARTLEFT=698502&amp;STARTRIGHT=699302&amp;STARTBOTTOM=6134396&amp;STARTTOP=6135196" TargetMode="External"/><Relationship Id="rId5087" Type="http://schemas.openxmlformats.org/officeDocument/2006/relationships/hyperlink" Target="http://193.88.185.146/website/energidataKort/viewer.htm?starttema1=vindkraft&amp;STARTLEFT=568646&amp;STARTRIGHT=569446&amp;STARTBOTTOM=6359470&amp;STARTTOP=6360270" TargetMode="External"/><Relationship Id="rId1697" Type="http://schemas.openxmlformats.org/officeDocument/2006/relationships/hyperlink" Target="http://193.88.185.146/website/energidataKort/viewer.htm?starttema1=vindkraft&amp;STARTLEFT=504518&amp;STARTRIGHT=505318&amp;STARTBOTTOM=6121295&amp;STARTTOP=6122095" TargetMode="External"/><Relationship Id="rId2748" Type="http://schemas.openxmlformats.org/officeDocument/2006/relationships/hyperlink" Target="http://193.88.185.146/website/energidataKort/viewer.htm?starttema1=vindkraft&amp;STARTLEFT=454110&amp;STARTRIGHT=454910&amp;STARTBOTTOM=6266582&amp;STARTTOP=6267382" TargetMode="External"/><Relationship Id="rId1764" Type="http://schemas.openxmlformats.org/officeDocument/2006/relationships/hyperlink" Target="http://193.88.185.146/website/energidataKort/viewer.htm?starttema1=vindkraft&amp;STARTLEFT=489349&amp;STARTRIGHT=490149&amp;STARTBOTTOM=6092652&amp;STARTTOP=6093452" TargetMode="External"/><Relationship Id="rId2815" Type="http://schemas.openxmlformats.org/officeDocument/2006/relationships/hyperlink" Target="http://193.88.185.146/website/energidataKort/viewer.htm?starttema1=vindkraft&amp;STARTLEFT=455040&amp;STARTRIGHT=455840&amp;STARTBOTTOM=6255590&amp;STARTTOP=6256390" TargetMode="External"/><Relationship Id="rId4170" Type="http://schemas.openxmlformats.org/officeDocument/2006/relationships/hyperlink" Target="http://193.88.185.146/website/energidataKort/viewer.htm?starttema1=vindkraft&amp;STARTLEFT=487069&amp;STARTRIGHT=487869&amp;STARTBOTTOM=6315032&amp;STARTTOP=6315832" TargetMode="External"/><Relationship Id="rId56" Type="http://schemas.openxmlformats.org/officeDocument/2006/relationships/hyperlink" Target="http://193.88.185.146/website/energidataKort/viewer.htm?starttema1=vindkraft&amp;STARTLEFT=703949&amp;STARTRIGHT=704749&amp;STARTBOTTOM=6199912&amp;STARTTOP=6200712" TargetMode="External"/><Relationship Id="rId1417" Type="http://schemas.openxmlformats.org/officeDocument/2006/relationships/hyperlink" Target="http://193.88.185.146/website/energidataKort/viewer.htm?starttema1=vindkraft&amp;STARTLEFT=589261&amp;STARTRIGHT=590061&amp;STARTBOTTOM=6106175&amp;STARTTOP=6106975" TargetMode="External"/><Relationship Id="rId1831" Type="http://schemas.openxmlformats.org/officeDocument/2006/relationships/hyperlink" Target="http://193.88.185.146/website/energidataKort/viewer.htm?starttema1=vindkraft&amp;STARTLEFT=490932&amp;STARTRIGHT=491732&amp;STARTBOTTOM=6110816&amp;STARTTOP=6111616" TargetMode="External"/><Relationship Id="rId4987" Type="http://schemas.openxmlformats.org/officeDocument/2006/relationships/hyperlink" Target="http://193.88.185.146/website/energidataKort/viewer.htm?starttema1=vindkraft&amp;STARTLEFT=563956&amp;STARTRIGHT=564756&amp;STARTBOTTOM=6365670&amp;STARTTOP=6366470" TargetMode="External"/><Relationship Id="rId3589" Type="http://schemas.openxmlformats.org/officeDocument/2006/relationships/hyperlink" Target="http://193.88.185.146/website/energidataKort/viewer.htm?starttema1=vindkraft&amp;STARTLEFT=463419&amp;STARTRIGHT=464219&amp;STARTBOTTOM=6212359&amp;STARTTOP=6213159" TargetMode="External"/><Relationship Id="rId577" Type="http://schemas.openxmlformats.org/officeDocument/2006/relationships/hyperlink" Target="http://193.88.185.146/website/energidataKort/viewer.htm?starttema1=vindkraft&amp;STARTLEFT=654723&amp;STARTRIGHT=655523&amp;STARTBOTTOM=6057440&amp;STARTTOP=6058240" TargetMode="External"/><Relationship Id="rId2258" Type="http://schemas.openxmlformats.org/officeDocument/2006/relationships/hyperlink" Target="http://193.88.185.146/website/energidataKort/viewer.htm?starttema1=vindkraft&amp;STARTLEFT=491281&amp;STARTRIGHT=492081&amp;STARTBOTTOM=6157650&amp;STARTTOP=6158450" TargetMode="External"/><Relationship Id="rId3656" Type="http://schemas.openxmlformats.org/officeDocument/2006/relationships/hyperlink" Target="http://193.88.185.146/website/energidataKort/viewer.htm?starttema1=vindkraft&amp;STARTLEFT=452742&amp;STARTRIGHT=453542&amp;STARTBOTTOM=6231140&amp;STARTTOP=6231940" TargetMode="External"/><Relationship Id="rId4707" Type="http://schemas.openxmlformats.org/officeDocument/2006/relationships/hyperlink" Target="http://193.88.185.146/website/energidataKort/viewer.htm?starttema1=vindkraft&amp;STARTLEFT=508876&amp;STARTRIGHT=509676&amp;STARTBOTTOM=6324159&amp;STARTTOP=6324959" TargetMode="External"/><Relationship Id="rId991" Type="http://schemas.openxmlformats.org/officeDocument/2006/relationships/hyperlink" Target="http://193.88.185.146/website/energidataKort/viewer.htm?starttema1=vindkraft&amp;STARTLEFT=679124&amp;STARTRIGHT=679924&amp;STARTBOTTOM=6062664&amp;STARTTOP=6063464" TargetMode="External"/><Relationship Id="rId2672" Type="http://schemas.openxmlformats.org/officeDocument/2006/relationships/hyperlink" Target="http://193.88.185.146/website/energidataKort/viewer.htm?starttema1=vindkraft&amp;STARTLEFT=478625&amp;STARTRIGHT=479425&amp;STARTBOTTOM=6248939&amp;STARTTOP=6249739" TargetMode="External"/><Relationship Id="rId3309" Type="http://schemas.openxmlformats.org/officeDocument/2006/relationships/hyperlink" Target="http://193.88.185.146/website/energidataKort/viewer.htm?starttema1=vindkraft&amp;STARTLEFT=575809&amp;STARTRIGHT=576609&amp;STARTBOTTOM=6238986&amp;STARTTOP=6239786" TargetMode="External"/><Relationship Id="rId3723" Type="http://schemas.openxmlformats.org/officeDocument/2006/relationships/hyperlink" Target="http://193.88.185.146/website/energidataKort/viewer.htm?starttema1=vindkraft&amp;STARTLEFT=554587&amp;STARTRIGHT=555387&amp;STARTBOTTOM=6178598&amp;STARTTOP=6179398" TargetMode="External"/><Relationship Id="rId644" Type="http://schemas.openxmlformats.org/officeDocument/2006/relationships/hyperlink" Target="http://193.88.185.146/website/energidataKort/viewer.htm?starttema1=vindkraft&amp;STARTLEFT=642273&amp;STARTRIGHT=643073&amp;STARTBOTTOM=6092133&amp;STARTTOP=6092933" TargetMode="External"/><Relationship Id="rId1274" Type="http://schemas.openxmlformats.org/officeDocument/2006/relationships/hyperlink" Target="http://193.88.185.146/website/energidataKort/viewer.htm?starttema1=vindkraft&amp;STARTLEFT=591984&amp;STARTRIGHT=592784&amp;STARTBOTTOM=6124467&amp;STARTTOP=6125267" TargetMode="External"/><Relationship Id="rId2325" Type="http://schemas.openxmlformats.org/officeDocument/2006/relationships/hyperlink" Target="http://193.88.185.146/website/energidataKort/viewer.htm?starttema1=vindkraft&amp;STARTLEFT=522479&amp;STARTRIGHT=523279&amp;STARTBOTTOM=6083794&amp;STARTTOP=6084594" TargetMode="External"/><Relationship Id="rId711" Type="http://schemas.openxmlformats.org/officeDocument/2006/relationships/hyperlink" Target="http://193.88.185.146/website/energidataKort/viewer.htm?starttema1=vindkraft&amp;STARTLEFT=657063&amp;STARTRIGHT=657863&amp;STARTBOTTOM=6077034&amp;STARTTOP=6077834" TargetMode="External"/><Relationship Id="rId1341" Type="http://schemas.openxmlformats.org/officeDocument/2006/relationships/hyperlink" Target="http://193.88.185.146/website/energidataKort/viewer.htm?starttema1=vindkraft&amp;STARTLEFT=610050&amp;STARTRIGHT=610850&amp;STARTBOTTOM=6118119&amp;STARTTOP=6118919" TargetMode="External"/><Relationship Id="rId4497" Type="http://schemas.openxmlformats.org/officeDocument/2006/relationships/hyperlink" Target="http://193.88.185.146/website/energidataKort/viewer.htm?starttema1=vindkraft&amp;STARTLEFT=512016&amp;STARTRIGHT=512816&amp;STARTBOTTOM=6307975&amp;STARTTOP=6308775" TargetMode="External"/><Relationship Id="rId3099" Type="http://schemas.openxmlformats.org/officeDocument/2006/relationships/hyperlink" Target="http://193.88.185.146/website/energidataKort/viewer.htm?starttema1=vindkraft&amp;STARTLEFT=568382&amp;STARTRIGHT=569182&amp;STARTBOTTOM=6235396&amp;STARTTOP=6236196" TargetMode="External"/><Relationship Id="rId4564" Type="http://schemas.openxmlformats.org/officeDocument/2006/relationships/hyperlink" Target="http://193.88.185.146/website/energidataKort/viewer.htm?starttema1=vindkraft&amp;STARTLEFT=552545&amp;STARTRIGHT=553345&amp;STARTBOTTOM=6284532&amp;STARTTOP=6285332" TargetMode="External"/><Relationship Id="rId3166" Type="http://schemas.openxmlformats.org/officeDocument/2006/relationships/hyperlink" Target="http://193.88.185.146/website/energidataKort/viewer.htm?starttema1=vindkraft&amp;STARTLEFT=559621&amp;STARTRIGHT=560421&amp;STARTBOTTOM=6270540&amp;STARTTOP=6271340" TargetMode="External"/><Relationship Id="rId3580" Type="http://schemas.openxmlformats.org/officeDocument/2006/relationships/hyperlink" Target="http://193.88.185.146/website/energidataKort/viewer.htm?starttema1=vindkraft&amp;STARTLEFT=461267&amp;STARTRIGHT=462067&amp;STARTBOTTOM=6212776&amp;STARTTOP=6213576" TargetMode="External"/><Relationship Id="rId4217" Type="http://schemas.openxmlformats.org/officeDocument/2006/relationships/hyperlink" Target="http://193.88.185.146/website/energidataKort/viewer.htm?starttema1=vindkraft&amp;STARTLEFT=532666&amp;STARTRIGHT=533466&amp;STARTBOTTOM=6251984&amp;STARTTOP=6252784" TargetMode="External"/><Relationship Id="rId2182" Type="http://schemas.openxmlformats.org/officeDocument/2006/relationships/hyperlink" Target="http://193.88.185.146/website/energidataKort/viewer.htm?starttema1=vindkraft&amp;STARTLEFT=452020&amp;STARTRIGHT=452820&amp;STARTBOTTOM=6166008&amp;STARTTOP=6166808" TargetMode="External"/><Relationship Id="rId3233" Type="http://schemas.openxmlformats.org/officeDocument/2006/relationships/hyperlink" Target="http://193.88.185.146/website/energidataKort/viewer.htm?starttema1=vindkraft&amp;STARTLEFT=536107&amp;STARTRIGHT=536907&amp;STARTBOTTOM=6233245&amp;STARTTOP=6234045" TargetMode="External"/><Relationship Id="rId4631" Type="http://schemas.openxmlformats.org/officeDocument/2006/relationships/hyperlink" Target="http://193.88.185.146/website/energidataKort/viewer.htm?starttema1=vindkraft&amp;STARTLEFT=511011&amp;STARTRIGHT=511811&amp;STARTBOTTOM=6320749&amp;STARTTOP=6321549" TargetMode="External"/><Relationship Id="rId154" Type="http://schemas.openxmlformats.org/officeDocument/2006/relationships/hyperlink" Target="http://193.88.185.146/website/energidataKort/viewer.htm?starttema1=vindkraft&amp;STARTLEFT=664444&amp;STARTRIGHT=665244&amp;STARTBOTTOM=6190870&amp;STARTTOP=6191670" TargetMode="External"/><Relationship Id="rId2999" Type="http://schemas.openxmlformats.org/officeDocument/2006/relationships/hyperlink" Target="http://193.88.185.146/website/energidataKort/viewer.htm?starttema1=vindkraft&amp;STARTLEFT=607342&amp;STARTRIGHT=608142&amp;STARTBOTTOM=6250268&amp;STARTTOP=6251068" TargetMode="External"/><Relationship Id="rId3300" Type="http://schemas.openxmlformats.org/officeDocument/2006/relationships/hyperlink" Target="http://193.88.185.146/website/energidataKort/viewer.htm?starttema1=vindkraft&amp;STARTLEFT=557629&amp;STARTRIGHT=558429&amp;STARTBOTTOM=6215568&amp;STARTTOP=6216368" TargetMode="External"/><Relationship Id="rId221" Type="http://schemas.openxmlformats.org/officeDocument/2006/relationships/hyperlink" Target="http://193.88.185.146/website/energidataKort/viewer.htm?starttema1=vindkraft&amp;STARTLEFT=683026&amp;STARTRIGHT=683826&amp;STARTBOTTOM=6136530&amp;STARTTOP=6137330" TargetMode="External"/><Relationship Id="rId5058" Type="http://schemas.openxmlformats.org/officeDocument/2006/relationships/hyperlink" Target="http://193.88.185.146/website/energidataKort/viewer.htm?starttema1=vindkraft&amp;STARTLEFT=576577&amp;STARTRIGHT=577377&amp;STARTBOTTOM=6384299&amp;STARTTOP=6385099" TargetMode="External"/><Relationship Id="rId1668" Type="http://schemas.openxmlformats.org/officeDocument/2006/relationships/hyperlink" Target="http://193.88.185.146/website/energidataKort/viewer.htm?starttema1=vindkraft&amp;STARTLEFT=552154&amp;STARTRIGHT=552954&amp;STARTBOTTOM=6096175&amp;STARTTOP=6096975" TargetMode="External"/><Relationship Id="rId2719" Type="http://schemas.openxmlformats.org/officeDocument/2006/relationships/hyperlink" Target="http://193.88.185.146/website/energidataKort/viewer.htm?starttema1=vindkraft&amp;STARTLEFT=484222&amp;STARTRIGHT=485022&amp;STARTBOTTOM=6261829&amp;STARTTOP=6262629" TargetMode="External"/><Relationship Id="rId4074" Type="http://schemas.openxmlformats.org/officeDocument/2006/relationships/hyperlink" Target="http://193.88.185.146/website/energidataKort/viewer.htm?starttema1=vindkraft&amp;STARTLEFT=475642&amp;STARTRIGHT=476442&amp;STARTBOTTOM=6313408&amp;STARTTOP=6314208" TargetMode="External"/><Relationship Id="rId3090" Type="http://schemas.openxmlformats.org/officeDocument/2006/relationships/hyperlink" Target="http://193.88.185.146/website/energidataKort/viewer.htm?starttema1=vindkraft&amp;STARTLEFT=567482&amp;STARTRIGHT=568282&amp;STARTBOTTOM=6247126&amp;STARTTOP=6247926" TargetMode="External"/><Relationship Id="rId4141" Type="http://schemas.openxmlformats.org/officeDocument/2006/relationships/hyperlink" Target="http://193.88.185.146/website/energidataKort/viewer.htm?starttema1=vindkraft&amp;STARTLEFT=459559&amp;STARTRIGHT=460359&amp;STARTBOTTOM=6293901&amp;STARTTOP=6294701" TargetMode="External"/><Relationship Id="rId1735" Type="http://schemas.openxmlformats.org/officeDocument/2006/relationships/hyperlink" Target="http://193.88.185.146/website/energidataKort/viewer.htm?starttema1=vindkraft&amp;STARTLEFT=486698&amp;STARTRIGHT=487498&amp;STARTBOTTOM=6120696&amp;STARTTOP=6121496" TargetMode="External"/><Relationship Id="rId27" Type="http://schemas.openxmlformats.org/officeDocument/2006/relationships/hyperlink" Target="http://193.88.185.146/website/energidataKort/viewer.htm?starttema1=vindkraft&amp;STARTLEFT=730279&amp;STARTRIGHT=731079&amp;STARTBOTTOM=6176075&amp;STARTTOP=6176875" TargetMode="External"/><Relationship Id="rId1802" Type="http://schemas.openxmlformats.org/officeDocument/2006/relationships/hyperlink" Target="http://193.88.185.146/website/energidataKort/viewer.htm?starttema1=vindkraft&amp;STARTLEFT=480104&amp;STARTRIGHT=480904&amp;STARTBOTTOM=6100798&amp;STARTTOP=6101598" TargetMode="External"/><Relationship Id="rId4958" Type="http://schemas.openxmlformats.org/officeDocument/2006/relationships/hyperlink" Target="http://193.88.185.146/website/energidataKort/viewer.htm?starttema1=vindkraft&amp;STARTLEFT=578764&amp;STARTRIGHT=579564&amp;STARTBOTTOM=6329432&amp;STARTTOP=6330232" TargetMode="External"/><Relationship Id="rId3974" Type="http://schemas.openxmlformats.org/officeDocument/2006/relationships/hyperlink" Target="http://193.88.185.146/website/energidataKort/viewer.htm?starttema1=vindkraft&amp;STARTLEFT=504047&amp;STARTRIGHT=504847&amp;STARTBOTTOM=6278073&amp;STARTTOP=6278873" TargetMode="External"/><Relationship Id="rId895" Type="http://schemas.openxmlformats.org/officeDocument/2006/relationships/hyperlink" Target="http://193.88.185.146/website/energidataKort/viewer.htm?starttema1=vindkraft&amp;STARTLEFT=683926&amp;STARTRIGHT=684726&amp;STARTBOTTOM=6090949&amp;STARTTOP=6091749" TargetMode="External"/><Relationship Id="rId2576" Type="http://schemas.openxmlformats.org/officeDocument/2006/relationships/hyperlink" Target="http://193.88.185.146/website/energidataKort/viewer.htm?starttema1=vindkraft&amp;STARTLEFT=481243&amp;STARTRIGHT=482043&amp;STARTBOTTOM=6237128&amp;STARTTOP=6237928" TargetMode="External"/><Relationship Id="rId2990" Type="http://schemas.openxmlformats.org/officeDocument/2006/relationships/hyperlink" Target="http://193.88.185.146/website/energidataKort/viewer.htm?starttema1=vindkraft&amp;STARTLEFT=582804&amp;STARTRIGHT=583604&amp;STARTBOTTOM=6260839&amp;STARTTOP=6261639" TargetMode="External"/><Relationship Id="rId3627" Type="http://schemas.openxmlformats.org/officeDocument/2006/relationships/hyperlink" Target="http://193.88.185.146/website/energidataKort/viewer.htm?starttema1=vindkraft&amp;STARTLEFT=476019&amp;STARTRIGHT=476819&amp;STARTBOTTOM=6202956&amp;STARTTOP=6203756" TargetMode="External"/><Relationship Id="rId548" Type="http://schemas.openxmlformats.org/officeDocument/2006/relationships/hyperlink" Target="http://193.88.185.146/website/energidataKort/viewer.htm?starttema1=vindkraft&amp;STARTLEFT=632427&amp;STARTRIGHT=633227&amp;STARTBOTTOM=6073079&amp;STARTTOP=6073879" TargetMode="External"/><Relationship Id="rId962" Type="http://schemas.openxmlformats.org/officeDocument/2006/relationships/hyperlink" Target="http://193.88.185.146/website/energidataKort/viewer.htm?starttema1=vindkraft&amp;STARTLEFT=665898&amp;STARTRIGHT=666698&amp;STARTBOTTOM=6073399&amp;STARTTOP=6074199" TargetMode="External"/><Relationship Id="rId1178" Type="http://schemas.openxmlformats.org/officeDocument/2006/relationships/hyperlink" Target="http://193.88.185.146/website/energidataKort/viewer.htm?starttema1=vindkraft&amp;STARTLEFT=874063&amp;STARTRIGHT=874863&amp;STARTBOTTOM=6116906&amp;STARTTOP=6117706" TargetMode="External"/><Relationship Id="rId1592" Type="http://schemas.openxmlformats.org/officeDocument/2006/relationships/hyperlink" Target="http://193.88.185.146/website/energidataKort/viewer.htm?starttema1=vindkraft&amp;STARTLEFT=538211&amp;STARTRIGHT=539011&amp;STARTBOTTOM=6117675&amp;STARTTOP=6118475" TargetMode="External"/><Relationship Id="rId2229" Type="http://schemas.openxmlformats.org/officeDocument/2006/relationships/hyperlink" Target="http://193.88.185.146/website/energidataKort/viewer.htm?starttema1=vindkraft&amp;STARTLEFT=513661&amp;STARTRIGHT=514461&amp;STARTBOTTOM=6147281&amp;STARTTOP=6148081" TargetMode="External"/><Relationship Id="rId2643" Type="http://schemas.openxmlformats.org/officeDocument/2006/relationships/hyperlink" Target="http://193.88.185.146/website/energidataKort/viewer.htm?starttema1=vindkraft&amp;STARTLEFT=462608&amp;STARTRIGHT=463408&amp;STARTBOTTOM=6248687&amp;STARTTOP=6249487" TargetMode="External"/><Relationship Id="rId615" Type="http://schemas.openxmlformats.org/officeDocument/2006/relationships/hyperlink" Target="http://193.88.185.146/website/energidataKort/viewer.htm?starttema1=vindkraft&amp;STARTLEFT=651010&amp;STARTRIGHT=651810&amp;STARTBOTTOM=6063612&amp;STARTTOP=6064412" TargetMode="External"/><Relationship Id="rId1245" Type="http://schemas.openxmlformats.org/officeDocument/2006/relationships/hyperlink" Target="http://193.88.185.146/website/energidataKort/viewer.htm?starttema1=vindkraft&amp;STARTLEFT=574685&amp;STARTRIGHT=575485&amp;STARTBOTTOM=6127483&amp;STARTTOP=6128283" TargetMode="External"/><Relationship Id="rId1312" Type="http://schemas.openxmlformats.org/officeDocument/2006/relationships/hyperlink" Target="http://193.88.185.146/website/energidataKort/viewer.htm?starttema1=vindkraft&amp;STARTLEFT=595325&amp;STARTRIGHT=596125&amp;STARTBOTTOM=6146743&amp;STARTTOP=6147543" TargetMode="External"/><Relationship Id="rId2710" Type="http://schemas.openxmlformats.org/officeDocument/2006/relationships/hyperlink" Target="http://193.88.185.146/website/energidataKort/viewer.htm?starttema1=vindkraft&amp;STARTLEFT=455073&amp;STARTRIGHT=455873&amp;STARTBOTTOM=6234607&amp;STARTTOP=6235407" TargetMode="External"/><Relationship Id="rId4468" Type="http://schemas.openxmlformats.org/officeDocument/2006/relationships/hyperlink" Target="http://193.88.185.146/website/energidataKort/viewer.htm?starttema1=vindkraft&amp;STARTLEFT=518613&amp;STARTRIGHT=519413&amp;STARTBOTTOM=6286520&amp;STARTTOP=6287320" TargetMode="External"/><Relationship Id="rId4882" Type="http://schemas.openxmlformats.org/officeDocument/2006/relationships/hyperlink" Target="http://193.88.185.146/website/energidataKort/viewer.htm?starttema1=vindkraft&amp;STARTLEFT=573390&amp;STARTRIGHT=574190&amp;STARTBOTTOM=6320497&amp;STARTTOP=6321297" TargetMode="External"/><Relationship Id="rId2086" Type="http://schemas.openxmlformats.org/officeDocument/2006/relationships/hyperlink" Target="http://193.88.185.146/website/energidataKort/viewer.htm?starttema1=vindkraft&amp;STARTLEFT=461171&amp;STARTRIGHT=461971&amp;STARTBOTTOM=6145981&amp;STARTTOP=6146781" TargetMode="External"/><Relationship Id="rId3484" Type="http://schemas.openxmlformats.org/officeDocument/2006/relationships/hyperlink" Target="http://193.88.185.146/website/energidataKort/viewer.htm?starttema1=vindkraft&amp;STARTLEFT=462134&amp;STARTRIGHT=462934&amp;STARTBOTTOM=6204594&amp;STARTTOP=6205394" TargetMode="External"/><Relationship Id="rId4535" Type="http://schemas.openxmlformats.org/officeDocument/2006/relationships/hyperlink" Target="http://193.88.185.146/website/energidataKort/viewer.htm?starttema1=vindkraft&amp;STARTLEFT=541433&amp;STARTRIGHT=542233&amp;STARTBOTTOM=6287430&amp;STARTTOP=6288230" TargetMode="External"/><Relationship Id="rId3137" Type="http://schemas.openxmlformats.org/officeDocument/2006/relationships/hyperlink" Target="http://193.88.185.146/website/energidataKort/viewer.htm?starttema1=vindkraft&amp;STARTLEFT=569394&amp;STARTRIGHT=570194&amp;STARTBOTTOM=6263808&amp;STARTTOP=6264608" TargetMode="External"/><Relationship Id="rId3551" Type="http://schemas.openxmlformats.org/officeDocument/2006/relationships/hyperlink" Target="http://193.88.185.146/website/energidataKort/viewer.htm?starttema1=vindkraft&amp;STARTLEFT=461759&amp;STARTRIGHT=462559&amp;STARTBOTTOM=6206372&amp;STARTTOP=6207172" TargetMode="External"/><Relationship Id="rId4602" Type="http://schemas.openxmlformats.org/officeDocument/2006/relationships/hyperlink" Target="http://193.88.185.146/website/energidataKort/viewer.htm?starttema1=vindkraft&amp;STARTLEFT=548774&amp;STARTRIGHT=549574&amp;STARTBOTTOM=6269518&amp;STARTTOP=6270318" TargetMode="External"/><Relationship Id="rId472" Type="http://schemas.openxmlformats.org/officeDocument/2006/relationships/hyperlink" Target="http://193.88.185.146/website/energidataKort/viewer.htm?starttema1=vindkraft&amp;STARTLEFT=716704&amp;STARTRIGHT=717504&amp;STARTBOTTOM=6130874&amp;STARTTOP=6131674" TargetMode="External"/><Relationship Id="rId2153" Type="http://schemas.openxmlformats.org/officeDocument/2006/relationships/hyperlink" Target="http://193.88.185.146/website/energidataKort/viewer.htm?starttema1=vindkraft&amp;STARTLEFT=488532&amp;STARTRIGHT=489332&amp;STARTBOTTOM=6165178&amp;STARTTOP=6165978" TargetMode="External"/><Relationship Id="rId3204" Type="http://schemas.openxmlformats.org/officeDocument/2006/relationships/hyperlink" Target="http://193.88.185.146/website/energidataKort/viewer.htm?starttema1=vindkraft&amp;STARTLEFT=580142&amp;STARTRIGHT=580942&amp;STARTBOTTOM=6281019&amp;STARTTOP=6281819" TargetMode="External"/><Relationship Id="rId125" Type="http://schemas.openxmlformats.org/officeDocument/2006/relationships/hyperlink" Target="http://193.88.185.146/website/energidataKort/viewer.htm?starttema1=vindkraft&amp;STARTLEFT=694440&amp;STARTRIGHT=695240&amp;STARTBOTTOM=6175605&amp;STARTTOP=6176405" TargetMode="External"/><Relationship Id="rId2220" Type="http://schemas.openxmlformats.org/officeDocument/2006/relationships/hyperlink" Target="http://193.88.185.146/website/energidataKort/viewer.htm?starttema1=vindkraft&amp;STARTLEFT=503836&amp;STARTRIGHT=504636&amp;STARTBOTTOM=6152983&amp;STARTTOP=6153783" TargetMode="External"/><Relationship Id="rId4392" Type="http://schemas.openxmlformats.org/officeDocument/2006/relationships/hyperlink" Target="http://193.88.185.146/website/energidataKort/viewer.htm?starttema1=vindkraft&amp;STARTLEFT=512798&amp;STARTRIGHT=513598&amp;STARTBOTTOM=6318525&amp;STARTTOP=6319325" TargetMode="External"/><Relationship Id="rId5029" Type="http://schemas.openxmlformats.org/officeDocument/2006/relationships/hyperlink" Target="http://193.88.185.146/website/energidataKort/viewer.htm?starttema1=vindkraft&amp;STARTLEFT=572727&amp;STARTRIGHT=573527&amp;STARTBOTTOM=6368749&amp;STARTTOP=6369549" TargetMode="External"/><Relationship Id="rId1986" Type="http://schemas.openxmlformats.org/officeDocument/2006/relationships/hyperlink" Target="http://193.88.185.146/website/energidataKort/viewer.htm?starttema1=vindkraft&amp;STARTLEFT=484053&amp;STARTRIGHT=484853&amp;STARTBOTTOM=6122115&amp;STARTTOP=6122915" TargetMode="External"/><Relationship Id="rId4045" Type="http://schemas.openxmlformats.org/officeDocument/2006/relationships/hyperlink" Target="http://193.88.185.146/website/energidataKort/viewer.htm?starttema1=vindkraft&amp;STARTLEFT=462479&amp;STARTRIGHT=463279&amp;STARTBOTTOM=6291601&amp;STARTTOP=6292401" TargetMode="External"/><Relationship Id="rId1639" Type="http://schemas.openxmlformats.org/officeDocument/2006/relationships/hyperlink" Target="http://193.88.185.146/website/energidataKort/viewer.htm?starttema1=vindkraft&amp;STARTLEFT=487231&amp;STARTRIGHT=488031&amp;STARTBOTTOM=6184649&amp;STARTTOP=6185449" TargetMode="External"/><Relationship Id="rId3061" Type="http://schemas.openxmlformats.org/officeDocument/2006/relationships/hyperlink" Target="http://193.88.185.146/website/energidataKort/viewer.htm?starttema1=vindkraft&amp;STARTLEFT=556723&amp;STARTRIGHT=557523&amp;STARTBOTTOM=6230193&amp;STARTTOP=6230993" TargetMode="External"/><Relationship Id="rId1706" Type="http://schemas.openxmlformats.org/officeDocument/2006/relationships/hyperlink" Target="http://193.88.185.146/website/energidataKort/viewer.htm?starttema1=vindkraft&amp;STARTLEFT=502743&amp;STARTRIGHT=503543&amp;STARTBOTTOM=6105055&amp;STARTTOP=6105855" TargetMode="External"/><Relationship Id="rId4112" Type="http://schemas.openxmlformats.org/officeDocument/2006/relationships/hyperlink" Target="http://193.88.185.146/website/energidataKort/viewer.htm?starttema1=vindkraft&amp;STARTLEFT=472451&amp;STARTRIGHT=473251&amp;STARTBOTTOM=6303667&amp;STARTTOP=6304467" TargetMode="External"/><Relationship Id="rId3878" Type="http://schemas.openxmlformats.org/officeDocument/2006/relationships/hyperlink" Target="http://193.88.185.146/website/energidataKort/viewer.htm?starttema1=vindkraft&amp;STARTLEFT=494923&amp;STARTRIGHT=495723&amp;STARTBOTTOM=6280597&amp;STARTTOP=6281397" TargetMode="External"/><Relationship Id="rId4929" Type="http://schemas.openxmlformats.org/officeDocument/2006/relationships/hyperlink" Target="http://193.88.185.146/website/energidataKort/viewer.htm?starttema1=vindkraft&amp;STARTLEFT=555427&amp;STARTRIGHT=556227&amp;STARTBOTTOM=6336900&amp;STARTTOP=6337700" TargetMode="External"/><Relationship Id="rId799" Type="http://schemas.openxmlformats.org/officeDocument/2006/relationships/hyperlink" Target="http://193.88.185.146/website/energidataKort/viewer.htm?starttema1=vindkraft&amp;STARTLEFT=664184&amp;STARTRIGHT=664984&amp;STARTBOTTOM=6118926&amp;STARTTOP=6119726" TargetMode="External"/><Relationship Id="rId2894" Type="http://schemas.openxmlformats.org/officeDocument/2006/relationships/hyperlink" Target="http://193.88.185.146/website/energidataKort/viewer.htm?starttema1=vindkraft&amp;STARTLEFT=467276&amp;STARTRIGHT=468076&amp;STARTBOTTOM=6280517&amp;STARTTOP=6281317" TargetMode="External"/><Relationship Id="rId866" Type="http://schemas.openxmlformats.org/officeDocument/2006/relationships/hyperlink" Target="http://193.88.185.146/website/energidataKort/viewer.htm?starttema1=vindkraft&amp;STARTLEFT=671055&amp;STARTRIGHT=671855&amp;STARTBOTTOM=6123409&amp;STARTTOP=6124209" TargetMode="External"/><Relationship Id="rId1496" Type="http://schemas.openxmlformats.org/officeDocument/2006/relationships/hyperlink" Target="http://193.88.185.146/website/energidataKort/viewer.htm?starttema1=vindkraft&amp;STARTLEFT=607114&amp;STARTRIGHT=607914&amp;STARTBOTTOM=6070369&amp;STARTTOP=6071169" TargetMode="External"/><Relationship Id="rId2547" Type="http://schemas.openxmlformats.org/officeDocument/2006/relationships/hyperlink" Target="http://193.88.185.146/website/energidataKort/viewer.htm?starttema1=vindkraft&amp;STARTLEFT=486711&amp;STARTRIGHT=487511&amp;STARTBOTTOM=6202597&amp;STARTTOP=6203397" TargetMode="External"/><Relationship Id="rId3945" Type="http://schemas.openxmlformats.org/officeDocument/2006/relationships/hyperlink" Target="http://193.88.185.146/website/energidataKort/viewer.htm?starttema1=vindkraft&amp;STARTLEFT=498483&amp;STARTRIGHT=499283&amp;STARTBOTTOM=6276669&amp;STARTTOP=6277469" TargetMode="External"/><Relationship Id="rId519" Type="http://schemas.openxmlformats.org/officeDocument/2006/relationships/hyperlink" Target="http://193.88.185.146/website/energidataKort/viewer.htm?starttema1=vindkraft&amp;STARTLEFT=628671&amp;STARTRIGHT=629471&amp;STARTBOTTOM=6070135&amp;STARTTOP=6070935" TargetMode="External"/><Relationship Id="rId1149" Type="http://schemas.openxmlformats.org/officeDocument/2006/relationships/hyperlink" Target="http://193.88.185.146/website/energidataKort/viewer.htm?starttema1=vindkraft&amp;STARTLEFT=700429&amp;STARTRIGHT=701229&amp;STARTBOTTOM=6100521&amp;STARTTOP=6101321" TargetMode="External"/><Relationship Id="rId2961" Type="http://schemas.openxmlformats.org/officeDocument/2006/relationships/hyperlink" Target="http://193.88.185.146/website/energidataKort/viewer.htm?starttema1=vindkraft&amp;STARTLEFT=588766&amp;STARTRIGHT=589566&amp;STARTBOTTOM=6239858&amp;STARTTOP=6240658" TargetMode="External"/><Relationship Id="rId5020" Type="http://schemas.openxmlformats.org/officeDocument/2006/relationships/hyperlink" Target="http://193.88.185.146/website/energidataKort/viewer.htm?starttema1=vindkraft&amp;STARTLEFT=551384&amp;STARTRIGHT=552184&amp;STARTBOTTOM=6361886&amp;STARTTOP=6362686" TargetMode="External"/><Relationship Id="rId933" Type="http://schemas.openxmlformats.org/officeDocument/2006/relationships/hyperlink" Target="http://193.88.185.146/website/energidataKort/viewer.htm?starttema1=vindkraft&amp;STARTLEFT=673777&amp;STARTRIGHT=674577&amp;STARTBOTTOM=6064430&amp;STARTTOP=6065230" TargetMode="External"/><Relationship Id="rId1563" Type="http://schemas.openxmlformats.org/officeDocument/2006/relationships/hyperlink" Target="http://193.88.185.146/website/energidataKort/viewer.htm?starttema1=vindkraft&amp;STARTLEFT=497768&amp;STARTRIGHT=498568&amp;STARTBOTTOM=6120477&amp;STARTTOP=6121277" TargetMode="External"/><Relationship Id="rId2614" Type="http://schemas.openxmlformats.org/officeDocument/2006/relationships/hyperlink" Target="http://193.88.185.146/website/energidataKort/viewer.htm?starttema1=vindkraft&amp;STARTLEFT=475577&amp;STARTRIGHT=476377&amp;STARTBOTTOM=6235421&amp;STARTTOP=6236221" TargetMode="External"/><Relationship Id="rId1216" Type="http://schemas.openxmlformats.org/officeDocument/2006/relationships/hyperlink" Target="http://193.88.185.146/website/energidataKort/viewer.htm?starttema1=vindkraft&amp;STARTLEFT=562803&amp;STARTRIGHT=563603&amp;STARTBOTTOM=6133361&amp;STARTTOP=6134161" TargetMode="External"/><Relationship Id="rId1630" Type="http://schemas.openxmlformats.org/officeDocument/2006/relationships/hyperlink" Target="http://193.88.185.146/website/energidataKort/viewer.htm?starttema1=vindkraft&amp;STARTLEFT=501354&amp;STARTRIGHT=502154&amp;STARTBOTTOM=6171478&amp;STARTTOP=6172278" TargetMode="External"/><Relationship Id="rId4786" Type="http://schemas.openxmlformats.org/officeDocument/2006/relationships/hyperlink" Target="http://193.88.185.146/website/energidataKort/viewer.htm?starttema1=vindkraft&amp;STARTLEFT=568017&amp;STARTRIGHT=568817&amp;STARTBOTTOM=6318524&amp;STARTTOP=6319324" TargetMode="External"/><Relationship Id="rId3388" Type="http://schemas.openxmlformats.org/officeDocument/2006/relationships/hyperlink" Target="http://193.88.185.146/website/energidataKort/viewer.htm?starttema1=vindkraft&amp;STARTLEFT=466609&amp;STARTRIGHT=467409&amp;STARTBOTTOM=6183746&amp;STARTTOP=6184546" TargetMode="External"/><Relationship Id="rId4439" Type="http://schemas.openxmlformats.org/officeDocument/2006/relationships/hyperlink" Target="http://193.88.185.146/website/energidataKort/viewer.htm?starttema1=vindkraft&amp;STARTLEFT=527695&amp;STARTRIGHT=528495&amp;STARTBOTTOM=6292223&amp;STARTTOP=6293023" TargetMode="External"/><Relationship Id="rId4853" Type="http://schemas.openxmlformats.org/officeDocument/2006/relationships/hyperlink" Target="http://193.88.185.146/website/energidataKort/viewer.htm?starttema1=vindkraft&amp;STARTLEFT=560372&amp;STARTRIGHT=561172&amp;STARTBOTTOM=6313055&amp;STARTTOP=6313855" TargetMode="External"/><Relationship Id="rId3455" Type="http://schemas.openxmlformats.org/officeDocument/2006/relationships/hyperlink" Target="http://193.88.185.146/website/energidataKort/viewer.htm?starttema1=vindkraft&amp;STARTLEFT=461361&amp;STARTRIGHT=462161&amp;STARTBOTTOM=6208481&amp;STARTTOP=6209281" TargetMode="External"/><Relationship Id="rId4506" Type="http://schemas.openxmlformats.org/officeDocument/2006/relationships/hyperlink" Target="http://193.88.185.146/website/energidataKort/viewer.htm?starttema1=vindkraft&amp;STARTLEFT=558931&amp;STARTRIGHT=559731&amp;STARTBOTTOM=6300399&amp;STARTTOP=6301199" TargetMode="External"/><Relationship Id="rId376" Type="http://schemas.openxmlformats.org/officeDocument/2006/relationships/hyperlink" Target="http://193.88.185.146/website/energidataKort/viewer.htm?starttema1=vindkraft&amp;STARTLEFT=654657&amp;STARTRIGHT=655457&amp;STARTBOTTOM=6131448&amp;STARTTOP=6132248" TargetMode="External"/><Relationship Id="rId790" Type="http://schemas.openxmlformats.org/officeDocument/2006/relationships/hyperlink" Target="http://193.88.185.146/website/energidataKort/viewer.htm?starttema1=vindkraft&amp;STARTLEFT=671768&amp;STARTRIGHT=672568&amp;STARTBOTTOM=6132708&amp;STARTTOP=6133508" TargetMode="External"/><Relationship Id="rId2057" Type="http://schemas.openxmlformats.org/officeDocument/2006/relationships/hyperlink" Target="http://193.88.185.146/website/energidataKort/viewer.htm?starttema1=vindkraft&amp;STARTLEFT=427915&amp;STARTRIGHT=428715&amp;STARTBOTTOM=6148474&amp;STARTTOP=6149274" TargetMode="External"/><Relationship Id="rId2471" Type="http://schemas.openxmlformats.org/officeDocument/2006/relationships/hyperlink" Target="http://193.88.185.146/website/energidataKort/viewer.htm?starttema1=vindkraft&amp;STARTLEFT=517801&amp;STARTRIGHT=518601&amp;STARTBOTTOM=6193522&amp;STARTTOP=6194322" TargetMode="External"/><Relationship Id="rId3108" Type="http://schemas.openxmlformats.org/officeDocument/2006/relationships/hyperlink" Target="http://193.88.185.146/website/energidataKort/viewer.htm?starttema1=vindkraft&amp;STARTLEFT=584475&amp;STARTRIGHT=585275&amp;STARTBOTTOM=6202818&amp;STARTTOP=6203618" TargetMode="External"/><Relationship Id="rId3522" Type="http://schemas.openxmlformats.org/officeDocument/2006/relationships/hyperlink" Target="http://193.88.185.146/website/energidataKort/viewer.htm?starttema1=vindkraft&amp;STARTLEFT=459528&amp;STARTRIGHT=460328&amp;STARTBOTTOM=6206188&amp;STARTTOP=6206988" TargetMode="External"/><Relationship Id="rId4920" Type="http://schemas.openxmlformats.org/officeDocument/2006/relationships/hyperlink" Target="http://193.88.185.146/website/energidataKort/viewer.htm?starttema1=vindkraft&amp;STARTLEFT=554933&amp;STARTRIGHT=555733&amp;STARTBOTTOM=6337532&amp;STARTTOP=6338332" TargetMode="External"/><Relationship Id="rId443" Type="http://schemas.openxmlformats.org/officeDocument/2006/relationships/hyperlink" Target="http://193.88.185.146/website/energidataKort/viewer.htm?starttema1=vindkraft&amp;STARTLEFT=649759&amp;STARTRIGHT=650559&amp;STARTBOTTOM=6126924&amp;STARTTOP=6127724" TargetMode="External"/><Relationship Id="rId1073" Type="http://schemas.openxmlformats.org/officeDocument/2006/relationships/hyperlink" Target="http://193.88.185.146/website/energidataKort/viewer.htm?starttema1=vindkraft&amp;STARTLEFT=678236&amp;STARTRIGHT=679036&amp;STARTBOTTOM=6048389&amp;STARTTOP=6049189" TargetMode="External"/><Relationship Id="rId2124" Type="http://schemas.openxmlformats.org/officeDocument/2006/relationships/hyperlink" Target="http://193.88.185.146/website/energidataKort/viewer.htm?starttema1=vindkraft&amp;STARTLEFT=472219&amp;STARTRIGHT=473019&amp;STARTBOTTOM=6181243&amp;STARTTOP=6182043" TargetMode="External"/><Relationship Id="rId1140" Type="http://schemas.openxmlformats.org/officeDocument/2006/relationships/hyperlink" Target="http://193.88.185.146/website/energidataKort/viewer.htm?starttema1=vindkraft&amp;STARTLEFT=710697&amp;STARTRIGHT=711497&amp;STARTBOTTOM=6094859&amp;STARTTOP=6095659" TargetMode="External"/><Relationship Id="rId4296" Type="http://schemas.openxmlformats.org/officeDocument/2006/relationships/hyperlink" Target="http://193.88.185.146/website/energidataKort/viewer.htm?starttema1=vindkraft&amp;STARTLEFT=579451&amp;STARTRIGHT=580251&amp;STARTBOTTOM=6347187&amp;STARTTOP=6347987" TargetMode="External"/><Relationship Id="rId510" Type="http://schemas.openxmlformats.org/officeDocument/2006/relationships/hyperlink" Target="http://193.88.185.146/website/energidataKort/viewer.htm?starttema1=vindkraft&amp;STARTLEFT=628100&amp;STARTRIGHT=628900&amp;STARTBOTTOM=6070960&amp;STARTTOP=6071760" TargetMode="External"/><Relationship Id="rId1957" Type="http://schemas.openxmlformats.org/officeDocument/2006/relationships/hyperlink" Target="http://193.88.185.146/website/energidataKort/viewer.htm?starttema1=vindkraft&amp;STARTLEFT=468879&amp;STARTRIGHT=469679&amp;STARTBOTTOM=6144986&amp;STARTTOP=6145786" TargetMode="External"/><Relationship Id="rId4363" Type="http://schemas.openxmlformats.org/officeDocument/2006/relationships/hyperlink" Target="http://193.88.185.146/website/energidataKort/viewer.htm?starttema1=vindkraft&amp;STARTLEFT=588757&amp;STARTRIGHT=589557&amp;STARTBOTTOM=6352920&amp;STARTTOP=6353720" TargetMode="External"/><Relationship Id="rId4016" Type="http://schemas.openxmlformats.org/officeDocument/2006/relationships/hyperlink" Target="http://193.88.185.146/website/energidataKort/viewer.htm?starttema1=vindkraft&amp;STARTLEFT=483037&amp;STARTRIGHT=483837&amp;STARTBOTTOM=6315898&amp;STARTTOP=6316698" TargetMode="External"/><Relationship Id="rId4430" Type="http://schemas.openxmlformats.org/officeDocument/2006/relationships/hyperlink" Target="http://193.88.185.146/website/energidataKort/viewer.htm?starttema1=vindkraft&amp;STARTLEFT=517307&amp;STARTRIGHT=518107&amp;STARTBOTTOM=6290457&amp;STARTTOP=6291257" TargetMode="External"/><Relationship Id="rId3032" Type="http://schemas.openxmlformats.org/officeDocument/2006/relationships/hyperlink" Target="http://193.88.185.146/website/energidataKort/viewer.htm?starttema1=vindkraft&amp;STARTLEFT=605612&amp;STARTRIGHT=606412&amp;STARTBOTTOM=6249380&amp;STARTTOP=6250180" TargetMode="External"/><Relationship Id="rId2798" Type="http://schemas.openxmlformats.org/officeDocument/2006/relationships/hyperlink" Target="http://193.88.185.146/website/energidataKort/viewer.htm?starttema1=vindkraft&amp;STARTLEFT=451932&amp;STARTRIGHT=452732&amp;STARTBOTTOM=6260295&amp;STARTTOP=6261095" TargetMode="External"/><Relationship Id="rId3849" Type="http://schemas.openxmlformats.org/officeDocument/2006/relationships/hyperlink" Target="http://193.88.185.146/website/energidataKort/viewer.htm?starttema1=vindkraft&amp;STARTLEFT=499813&amp;STARTRIGHT=500613&amp;STARTBOTTOM=6276957&amp;STARTTOP=6277757" TargetMode="External"/><Relationship Id="rId2865" Type="http://schemas.openxmlformats.org/officeDocument/2006/relationships/hyperlink" Target="http://193.88.185.146/website/energidataKort/viewer.htm?starttema1=vindkraft&amp;STARTLEFT=447374&amp;STARTRIGHT=448174&amp;STARTBOTTOM=6256072&amp;STARTTOP=6256872" TargetMode="External"/><Relationship Id="rId3916" Type="http://schemas.openxmlformats.org/officeDocument/2006/relationships/hyperlink" Target="http://193.88.185.146/website/energidataKort/viewer.htm?starttema1=vindkraft&amp;STARTLEFT=501962&amp;STARTRIGHT=502762&amp;STARTBOTTOM=6284866&amp;STARTTOP=6285666" TargetMode="External"/><Relationship Id="rId837" Type="http://schemas.openxmlformats.org/officeDocument/2006/relationships/hyperlink" Target="http://193.88.185.146/website/energidataKort/viewer.htm?starttema1=vindkraft&amp;STARTLEFT=661781&amp;STARTRIGHT=662581&amp;STARTBOTTOM=6120309&amp;STARTTOP=6121109" TargetMode="External"/><Relationship Id="rId1467" Type="http://schemas.openxmlformats.org/officeDocument/2006/relationships/hyperlink" Target="http://193.88.185.146/website/energidataKort/viewer.htm?starttema1=vindkraft&amp;STARTLEFT=584070&amp;STARTRIGHT=584870&amp;STARTBOTTOM=6158069&amp;STARTTOP=6158869" TargetMode="External"/><Relationship Id="rId1881" Type="http://schemas.openxmlformats.org/officeDocument/2006/relationships/hyperlink" Target="http://193.88.185.146/website/energidataKort/viewer.htm?starttema1=vindkraft&amp;STARTLEFT=481954&amp;STARTRIGHT=482754&amp;STARTBOTTOM=6117406&amp;STARTTOP=6118206" TargetMode="External"/><Relationship Id="rId2518" Type="http://schemas.openxmlformats.org/officeDocument/2006/relationships/hyperlink" Target="http://193.88.185.146/website/energidataKort/viewer.htm?starttema1=vindkraft&amp;STARTLEFT=500380&amp;STARTRIGHT=501180&amp;STARTBOTTOM=6247125&amp;STARTTOP=6247925" TargetMode="External"/><Relationship Id="rId2932" Type="http://schemas.openxmlformats.org/officeDocument/2006/relationships/hyperlink" Target="http://193.88.185.146/website/energidataKort/viewer.htm?starttema1=vindkraft&amp;STARTLEFT=468092&amp;STARTRIGHT=468892&amp;STARTBOTTOM=6256355&amp;STARTTOP=6257155" TargetMode="External"/><Relationship Id="rId904" Type="http://schemas.openxmlformats.org/officeDocument/2006/relationships/hyperlink" Target="http://193.88.185.146/website/energidataKort/viewer.htm?starttema1=vindkraft&amp;STARTLEFT=686138&amp;STARTRIGHT=686938&amp;STARTBOTTOM=6067807&amp;STARTTOP=6068607" TargetMode="External"/><Relationship Id="rId1534" Type="http://schemas.openxmlformats.org/officeDocument/2006/relationships/hyperlink" Target="http://193.88.185.146/website/energidataKort/viewer.htm?starttema1=vindkraft&amp;STARTLEFT=610737&amp;STARTRIGHT=611537&amp;STARTBOTTOM=6069737&amp;STARTTOP=6070537" TargetMode="External"/><Relationship Id="rId1601" Type="http://schemas.openxmlformats.org/officeDocument/2006/relationships/hyperlink" Target="http://193.88.185.146/website/energidataKort/viewer.htm?starttema1=vindkraft&amp;STARTLEFT=521150&amp;STARTRIGHT=521950&amp;STARTBOTTOM=6128126&amp;STARTTOP=6128926" TargetMode="External"/><Relationship Id="rId4757" Type="http://schemas.openxmlformats.org/officeDocument/2006/relationships/hyperlink" Target="http://193.88.185.146/website/energidataKort/viewer.htm?starttema1=vindkraft&amp;STARTLEFT=545523&amp;STARTRIGHT=546323&amp;STARTBOTTOM=6347040&amp;STARTTOP=6347840" TargetMode="External"/><Relationship Id="rId3359" Type="http://schemas.openxmlformats.org/officeDocument/2006/relationships/hyperlink" Target="http://193.88.185.146/website/energidataKort/viewer.htm?starttema1=vindkraft&amp;STARTLEFT=511472&amp;STARTRIGHT=512272&amp;STARTBOTTOM=6214604&amp;STARTTOP=6215404" TargetMode="External"/><Relationship Id="rId694" Type="http://schemas.openxmlformats.org/officeDocument/2006/relationships/hyperlink" Target="http://193.88.185.146/website/energidataKort/viewer.htm?starttema1=vindkraft&amp;STARTLEFT=643001&amp;STARTRIGHT=643801&amp;STARTBOTTOM=6086676&amp;STARTTOP=6087476" TargetMode="External"/><Relationship Id="rId2375" Type="http://schemas.openxmlformats.org/officeDocument/2006/relationships/hyperlink" Target="http://193.88.185.146/website/energidataKort/viewer.htm?starttema1=vindkraft&amp;STARTLEFT=522841&amp;STARTRIGHT=523641&amp;STARTBOTTOM=6094013&amp;STARTTOP=6094813" TargetMode="External"/><Relationship Id="rId3773" Type="http://schemas.openxmlformats.org/officeDocument/2006/relationships/hyperlink" Target="http://193.88.185.146/website/energidataKort/viewer.htm?starttema1=vindkraft&amp;STARTLEFT=483957&amp;STARTRIGHT=484757&amp;STARTBOTTOM=6286365&amp;STARTTOP=6287165" TargetMode="External"/><Relationship Id="rId4824" Type="http://schemas.openxmlformats.org/officeDocument/2006/relationships/hyperlink" Target="http://193.88.185.146/website/energidataKort/viewer.htm?starttema1=vindkraft&amp;STARTLEFT=541892&amp;STARTRIGHT=542692&amp;STARTBOTTOM=6315584&amp;STARTTOP=6316384" TargetMode="External"/><Relationship Id="rId347" Type="http://schemas.openxmlformats.org/officeDocument/2006/relationships/hyperlink" Target="http://193.88.185.146/website/energidataKort/viewer.htm?starttema1=vindkraft&amp;STARTLEFT=643546&amp;STARTRIGHT=644346&amp;STARTBOTTOM=6142342&amp;STARTTOP=6143142" TargetMode="External"/><Relationship Id="rId2028" Type="http://schemas.openxmlformats.org/officeDocument/2006/relationships/hyperlink" Target="http://193.88.185.146/website/energidataKort/viewer.htm?starttema1=vindkraft&amp;STARTLEFT=425894&amp;STARTRIGHT=426694&amp;STARTBOTTOM=6151253&amp;STARTTOP=6152053" TargetMode="External"/><Relationship Id="rId3426" Type="http://schemas.openxmlformats.org/officeDocument/2006/relationships/hyperlink" Target="http://193.88.185.146/website/energidataKort/viewer.htm?starttema1=vindkraft&amp;STARTLEFT=457102&amp;STARTRIGHT=457902&amp;STARTBOTTOM=6208094&amp;STARTTOP=6208894" TargetMode="External"/><Relationship Id="rId3840" Type="http://schemas.openxmlformats.org/officeDocument/2006/relationships/hyperlink" Target="http://193.88.185.146/website/energidataKort/viewer.htm?starttema1=vindkraft&amp;STARTLEFT=487464&amp;STARTRIGHT=488264&amp;STARTBOTTOM=6272538&amp;STARTTOP=6273338" TargetMode="External"/><Relationship Id="rId761" Type="http://schemas.openxmlformats.org/officeDocument/2006/relationships/hyperlink" Target="http://193.88.185.146/website/energidataKort/viewer.htm?starttema1=vindkraft&amp;STARTLEFT=633452&amp;STARTRIGHT=634252&amp;STARTBOTTOM=6089787&amp;STARTTOP=6090587" TargetMode="External"/><Relationship Id="rId1391" Type="http://schemas.openxmlformats.org/officeDocument/2006/relationships/hyperlink" Target="http://193.88.185.146/website/energidataKort/viewer.htm?starttema1=vindkraft&amp;STARTLEFT=598547&amp;STARTRIGHT=599347&amp;STARTBOTTOM=6093688&amp;STARTTOP=6094488" TargetMode="External"/><Relationship Id="rId2442" Type="http://schemas.openxmlformats.org/officeDocument/2006/relationships/hyperlink" Target="http://193.88.185.146/website/energidataKort/viewer.htm?starttema1=vindkraft&amp;STARTLEFT=524091&amp;STARTRIGHT=524891&amp;STARTBOTTOM=6165188&amp;STARTTOP=6165988" TargetMode="External"/><Relationship Id="rId414" Type="http://schemas.openxmlformats.org/officeDocument/2006/relationships/hyperlink" Target="http://193.88.185.146/website/energidataKort/viewer.htm?starttema1=vindkraft&amp;STARTLEFT=639208&amp;STARTRIGHT=640008&amp;STARTBOTTOM=6137043&amp;STARTTOP=6137843" TargetMode="External"/><Relationship Id="rId1044" Type="http://schemas.openxmlformats.org/officeDocument/2006/relationships/hyperlink" Target="http://193.88.185.146/website/energidataKort/viewer.htm?starttema1=vindkraft&amp;STARTLEFT=675621&amp;STARTRIGHT=676421&amp;STARTBOTTOM=6049702&amp;STARTTOP=6050502" TargetMode="External"/><Relationship Id="rId1111" Type="http://schemas.openxmlformats.org/officeDocument/2006/relationships/hyperlink" Target="http://193.88.185.146/website/energidataKort/viewer.htm?starttema1=vindkraft&amp;STARTLEFT=700215&amp;STARTRIGHT=701015&amp;STARTBOTTOM=6091820&amp;STARTTOP=6092620" TargetMode="External"/><Relationship Id="rId4267" Type="http://schemas.openxmlformats.org/officeDocument/2006/relationships/hyperlink" Target="http://193.88.185.146/website/energidataKort/viewer.htm?starttema1=vindkraft&amp;STARTLEFT=515989&amp;STARTRIGHT=516789&amp;STARTBOTTOM=6245663&amp;STARTTOP=6246463" TargetMode="External"/><Relationship Id="rId4681" Type="http://schemas.openxmlformats.org/officeDocument/2006/relationships/hyperlink" Target="http://193.88.185.146/website/energidataKort/viewer.htm?starttema1=vindkraft&amp;STARTLEFT=504996&amp;STARTRIGHT=505796&amp;STARTBOTTOM=6328695&amp;STARTTOP=6329495" TargetMode="External"/><Relationship Id="rId3283" Type="http://schemas.openxmlformats.org/officeDocument/2006/relationships/hyperlink" Target="http://193.88.185.146/website/energidataKort/viewer.htm?starttema1=vindkraft&amp;STARTLEFT=599242&amp;STARTRIGHT=600042&amp;STARTBOTTOM=6175164&amp;STARTTOP=6175964" TargetMode="External"/><Relationship Id="rId4334" Type="http://schemas.openxmlformats.org/officeDocument/2006/relationships/hyperlink" Target="http://193.88.185.146/website/energidataKort/viewer.htm?starttema1=vindkraft&amp;STARTLEFT=577043&amp;STARTRIGHT=577843&amp;STARTBOTTOM=6359352&amp;STARTTOP=6360152" TargetMode="External"/><Relationship Id="rId1928" Type="http://schemas.openxmlformats.org/officeDocument/2006/relationships/hyperlink" Target="http://193.88.185.146/website/energidataKort/viewer.htm?starttema1=vindkraft&amp;STARTLEFT=496211&amp;STARTRIGHT=497011&amp;STARTBOTTOM=6087919&amp;STARTTOP=6088719" TargetMode="External"/><Relationship Id="rId3350" Type="http://schemas.openxmlformats.org/officeDocument/2006/relationships/hyperlink" Target="http://193.88.185.146/website/energidataKort/viewer.htm?starttema1=vindkraft&amp;STARTLEFT=514049&amp;STARTRIGHT=514849&amp;STARTBOTTOM=6216333&amp;STARTTOP=6217133" TargetMode="External"/><Relationship Id="rId271" Type="http://schemas.openxmlformats.org/officeDocument/2006/relationships/hyperlink" Target="http://193.88.185.146/website/energidataKort/viewer.htm?starttema1=vindkraft&amp;STARTLEFT=649421&amp;STARTRIGHT=650221&amp;STARTBOTTOM=6162706&amp;STARTTOP=6163506" TargetMode="External"/><Relationship Id="rId3003" Type="http://schemas.openxmlformats.org/officeDocument/2006/relationships/hyperlink" Target="http://193.88.185.146/website/energidataKort/viewer.htm?starttema1=vindkraft&amp;STARTLEFT=612155&amp;STARTRIGHT=612955&amp;STARTBOTTOM=6246459&amp;STARTTOP=6247259" TargetMode="External"/><Relationship Id="rId4401" Type="http://schemas.openxmlformats.org/officeDocument/2006/relationships/hyperlink" Target="http://193.88.185.146/website/energidataKort/viewer.htm?starttema1=vindkraft&amp;STARTLEFT=522941&amp;STARTRIGHT=523741&amp;STARTBOTTOM=6285988&amp;STARTTOP=6286788" TargetMode="External"/><Relationship Id="rId2769" Type="http://schemas.openxmlformats.org/officeDocument/2006/relationships/hyperlink" Target="http://193.88.185.146/website/energidataKort/viewer.htm?starttema1=vindkraft&amp;STARTLEFT=461010&amp;STARTRIGHT=461810&amp;STARTBOTTOM=6265851&amp;STARTTOP=6266651" TargetMode="External"/><Relationship Id="rId1785" Type="http://schemas.openxmlformats.org/officeDocument/2006/relationships/hyperlink" Target="http://193.88.185.146/website/energidataKort/viewer.htm?starttema1=vindkraft&amp;STARTLEFT=485071&amp;STARTRIGHT=485871&amp;STARTBOTTOM=6117887&amp;STARTTOP=6118687" TargetMode="External"/><Relationship Id="rId2836" Type="http://schemas.openxmlformats.org/officeDocument/2006/relationships/hyperlink" Target="http://193.88.185.146/website/energidataKort/viewer.htm?starttema1=vindkraft&amp;STARTLEFT=457967&amp;STARTRIGHT=458767&amp;STARTBOTTOM=6247550&amp;STARTTOP=6248350" TargetMode="External"/><Relationship Id="rId4191" Type="http://schemas.openxmlformats.org/officeDocument/2006/relationships/hyperlink" Target="http://193.88.185.146/website/energidataKort/viewer.htm?starttema1=vindkraft&amp;STARTLEFT=483069&amp;STARTRIGHT=483869&amp;STARTBOTTOM=6314572&amp;STARTTOP=6315372" TargetMode="External"/><Relationship Id="rId77" Type="http://schemas.openxmlformats.org/officeDocument/2006/relationships/hyperlink" Target="http://193.88.185.146/website/energidataKort/viewer.htm?starttema1=vindkraft&amp;STARTLEFT=681600&amp;STARTRIGHT=682400&amp;STARTBOTTOM=6188336&amp;STARTTOP=6189136" TargetMode="External"/><Relationship Id="rId808" Type="http://schemas.openxmlformats.org/officeDocument/2006/relationships/hyperlink" Target="http://193.88.185.146/website/energidataKort/viewer.htm?starttema1=vindkraft&amp;STARTLEFT=664811&amp;STARTRIGHT=665611&amp;STARTBOTTOM=6121467&amp;STARTTOP=6122267" TargetMode="External"/><Relationship Id="rId1438" Type="http://schemas.openxmlformats.org/officeDocument/2006/relationships/hyperlink" Target="http://193.88.185.146/website/energidataKort/viewer.htm?starttema1=vindkraft&amp;STARTLEFT=578379&amp;STARTRIGHT=579179&amp;STARTBOTTOM=6151753&amp;STARTTOP=6152553" TargetMode="External"/><Relationship Id="rId1852" Type="http://schemas.openxmlformats.org/officeDocument/2006/relationships/hyperlink" Target="http://193.88.185.146/website/energidataKort/viewer.htm?starttema1=vindkraft&amp;STARTLEFT=499935&amp;STARTRIGHT=500735&amp;STARTBOTTOM=6091308&amp;STARTTOP=6092108" TargetMode="External"/><Relationship Id="rId2903" Type="http://schemas.openxmlformats.org/officeDocument/2006/relationships/hyperlink" Target="http://193.88.185.146/website/energidataKort/viewer.htm?starttema1=vindkraft&amp;STARTLEFT=472713&amp;STARTRIGHT=473513&amp;STARTBOTTOM=6269120&amp;STARTTOP=6269920" TargetMode="External"/><Relationship Id="rId1505" Type="http://schemas.openxmlformats.org/officeDocument/2006/relationships/hyperlink" Target="http://193.88.185.146/website/energidataKort/viewer.htm?starttema1=vindkraft&amp;STARTLEFT=612490&amp;STARTRIGHT=613290&amp;STARTBOTTOM=6089180&amp;STARTTOP=6089980" TargetMode="External"/><Relationship Id="rId3677" Type="http://schemas.openxmlformats.org/officeDocument/2006/relationships/hyperlink" Target="http://193.88.185.146/website/energidataKort/viewer.htm?starttema1=vindkraft&amp;STARTLEFT=548798&amp;STARTRIGHT=549598&amp;STARTBOTTOM=6172800&amp;STARTTOP=6173600" TargetMode="External"/><Relationship Id="rId4728" Type="http://schemas.openxmlformats.org/officeDocument/2006/relationships/hyperlink" Target="http://193.88.185.146/website/energidataKort/viewer.htm?starttema1=vindkraft&amp;STARTLEFT=532367&amp;STARTRIGHT=533167&amp;STARTBOTTOM=6330957&amp;STARTTOP=6331757" TargetMode="External"/><Relationship Id="rId598" Type="http://schemas.openxmlformats.org/officeDocument/2006/relationships/hyperlink" Target="http://193.88.185.146/website/energidataKort/viewer.htm?starttema1=vindkraft&amp;STARTLEFT=632667&amp;STARTRIGHT=633467&amp;STARTBOTTOM=6089635&amp;STARTTOP=6090435" TargetMode="External"/><Relationship Id="rId2279" Type="http://schemas.openxmlformats.org/officeDocument/2006/relationships/hyperlink" Target="http://193.88.185.146/website/energidataKort/viewer.htm?starttema1=vindkraft&amp;STARTLEFT=495270&amp;STARTRIGHT=496070&amp;STARTBOTTOM=6133964&amp;STARTTOP=6134764" TargetMode="External"/><Relationship Id="rId2693" Type="http://schemas.openxmlformats.org/officeDocument/2006/relationships/hyperlink" Target="http://193.88.185.146/website/energidataKort/viewer.htm?starttema1=vindkraft&amp;STARTLEFT=476156&amp;STARTRIGHT=476956&amp;STARTBOTTOM=6251903&amp;STARTTOP=6252703" TargetMode="External"/><Relationship Id="rId3744" Type="http://schemas.openxmlformats.org/officeDocument/2006/relationships/hyperlink" Target="http://193.88.185.146/website/energidataKort/viewer.htm?starttema1=vindkraft&amp;STARTLEFT=483067&amp;STARTRIGHT=483867&amp;STARTBOTTOM=6294379&amp;STARTTOP=6295179" TargetMode="External"/><Relationship Id="rId665" Type="http://schemas.openxmlformats.org/officeDocument/2006/relationships/hyperlink" Target="http://193.88.185.146/website/energidataKort/viewer.htm?starttema1=vindkraft&amp;STARTLEFT=635278&amp;STARTRIGHT=636078&amp;STARTBOTTOM=6072988&amp;STARTTOP=6073788" TargetMode="External"/><Relationship Id="rId1295" Type="http://schemas.openxmlformats.org/officeDocument/2006/relationships/hyperlink" Target="http://193.88.185.146/website/energidataKort/viewer.htm?starttema1=vindkraft&amp;STARTLEFT=585694&amp;STARTRIGHT=586494&amp;STARTBOTTOM=6119538&amp;STARTTOP=6120338" TargetMode="External"/><Relationship Id="rId2346" Type="http://schemas.openxmlformats.org/officeDocument/2006/relationships/hyperlink" Target="http://193.88.185.146/website/energidataKort/viewer.htm?starttema1=vindkraft&amp;STARTLEFT=512430&amp;STARTRIGHT=513230&amp;STARTBOTTOM=6093333&amp;STARTTOP=6094133" TargetMode="External"/><Relationship Id="rId2760" Type="http://schemas.openxmlformats.org/officeDocument/2006/relationships/hyperlink" Target="http://193.88.185.146/website/energidataKort/viewer.htm?starttema1=vindkraft&amp;STARTLEFT=452735&amp;STARTRIGHT=453535&amp;STARTBOTTOM=6270418&amp;STARTTOP=6271218" TargetMode="External"/><Relationship Id="rId3811" Type="http://schemas.openxmlformats.org/officeDocument/2006/relationships/hyperlink" Target="http://193.88.185.146/website/energidataKort/viewer.htm?starttema1=vindkraft&amp;STARTLEFT=488376&amp;STARTRIGHT=489176&amp;STARTBOTTOM=6303516&amp;STARTTOP=6304316" TargetMode="External"/><Relationship Id="rId318" Type="http://schemas.openxmlformats.org/officeDocument/2006/relationships/hyperlink" Target="http://193.88.185.146/website/energidataKort/viewer.htm?starttema1=vindkraft&amp;STARTLEFT=643707&amp;STARTRIGHT=644507&amp;STARTBOTTOM=6149697&amp;STARTTOP=6150497" TargetMode="External"/><Relationship Id="rId732" Type="http://schemas.openxmlformats.org/officeDocument/2006/relationships/hyperlink" Target="http://193.88.185.146/website/energidataKort/viewer.htm?starttema1=vindkraft&amp;STARTLEFT=632018&amp;STARTRIGHT=632818&amp;STARTBOTTOM=6086842&amp;STARTTOP=6087642" TargetMode="External"/><Relationship Id="rId1362" Type="http://schemas.openxmlformats.org/officeDocument/2006/relationships/hyperlink" Target="http://193.88.185.146/website/energidataKort/viewer.htm?starttema1=vindkraft&amp;STARTLEFT=602924&amp;STARTRIGHT=603724&amp;STARTBOTTOM=6136739&amp;STARTTOP=6137539" TargetMode="External"/><Relationship Id="rId2413" Type="http://schemas.openxmlformats.org/officeDocument/2006/relationships/hyperlink" Target="http://193.88.185.146/website/energidataKort/viewer.htm?starttema1=vindkraft&amp;STARTLEFT=520035&amp;STARTRIGHT=520835&amp;STARTBOTTOM=6154965&amp;STARTTOP=6155765" TargetMode="External"/><Relationship Id="rId1015" Type="http://schemas.openxmlformats.org/officeDocument/2006/relationships/hyperlink" Target="http://193.88.185.146/website/energidataKort/viewer.htm?starttema1=vindkraft&amp;STARTLEFT=672313&amp;STARTRIGHT=673113&amp;STARTBOTTOM=6046801&amp;STARTTOP=6047601" TargetMode="External"/><Relationship Id="rId4585" Type="http://schemas.openxmlformats.org/officeDocument/2006/relationships/hyperlink" Target="http://193.88.185.146/website/energidataKort/viewer.htm?starttema1=vindkraft&amp;STARTLEFT=572673&amp;STARTRIGHT=573473&amp;STARTBOTTOM=6294467&amp;STARTTOP=6295267" TargetMode="External"/><Relationship Id="rId3187" Type="http://schemas.openxmlformats.org/officeDocument/2006/relationships/hyperlink" Target="http://193.88.185.146/website/energidataKort/viewer.htm?starttema1=vindkraft&amp;STARTLEFT=576831&amp;STARTRIGHT=577631&amp;STARTBOTTOM=6255667&amp;STARTTOP=6256467" TargetMode="External"/><Relationship Id="rId4238" Type="http://schemas.openxmlformats.org/officeDocument/2006/relationships/hyperlink" Target="http://193.88.185.146/website/energidataKort/viewer.htm?starttema1=vindkraft&amp;STARTLEFT=514910&amp;STARTRIGHT=515710&amp;STARTBOTTOM=6247166&amp;STARTTOP=6247966" TargetMode="External"/><Relationship Id="rId4652" Type="http://schemas.openxmlformats.org/officeDocument/2006/relationships/hyperlink" Target="http://193.88.185.146/website/energidataKort/viewer.htm?starttema1=vindkraft&amp;STARTLEFT=519326&amp;STARTRIGHT=520126&amp;STARTBOTTOM=6319487&amp;STARTTOP=6320287" TargetMode="External"/><Relationship Id="rId175" Type="http://schemas.openxmlformats.org/officeDocument/2006/relationships/hyperlink" Target="http://193.88.185.146/website/energidataKort/viewer.htm?starttema1=vindkraft&amp;STARTLEFT=657797&amp;STARTRIGHT=658597&amp;STARTBOTTOM=6178806&amp;STARTTOP=6179606" TargetMode="External"/><Relationship Id="rId3254" Type="http://schemas.openxmlformats.org/officeDocument/2006/relationships/hyperlink" Target="http://193.88.185.146/website/energidataKort/viewer.htm?starttema1=vindkraft&amp;STARTLEFT=533234&amp;STARTRIGHT=534034&amp;STARTBOTTOM=6209154&amp;STARTTOP=6209954" TargetMode="External"/><Relationship Id="rId4305" Type="http://schemas.openxmlformats.org/officeDocument/2006/relationships/hyperlink" Target="http://193.88.185.146/website/energidataKort/viewer.htm?starttema1=vindkraft&amp;STARTLEFT=556529&amp;STARTRIGHT=557329&amp;STARTBOTTOM=6343713&amp;STARTTOP=6344513" TargetMode="External"/><Relationship Id="rId2270" Type="http://schemas.openxmlformats.org/officeDocument/2006/relationships/hyperlink" Target="http://193.88.185.146/website/energidataKort/viewer.htm?starttema1=vindkraft&amp;STARTLEFT=495266&amp;STARTRIGHT=496066&amp;STARTBOTTOM=6135811&amp;STARTTOP=6136611" TargetMode="External"/><Relationship Id="rId3321" Type="http://schemas.openxmlformats.org/officeDocument/2006/relationships/hyperlink" Target="http://193.88.185.146/website/energidataKort/viewer.htm?starttema1=vindkraft&amp;STARTLEFT=577682&amp;STARTRIGHT=578482&amp;STARTBOTTOM=6236803&amp;STARTTOP=6237603" TargetMode="External"/><Relationship Id="rId242" Type="http://schemas.openxmlformats.org/officeDocument/2006/relationships/hyperlink" Target="http://193.88.185.146/website/energidataKort/viewer.htm?starttema1=vindkraft&amp;STARTLEFT=708146&amp;STARTRIGHT=708946&amp;STARTBOTTOM=6129113&amp;STARTTOP=6129913" TargetMode="External"/><Relationship Id="rId5079" Type="http://schemas.openxmlformats.org/officeDocument/2006/relationships/hyperlink" Target="http://193.88.185.146/website/energidataKort/viewer.htm?starttema1=vindkraft&amp;STARTLEFT=566220&amp;STARTRIGHT=567020&amp;STARTBOTTOM=6361784&amp;STARTTOP=6362584" TargetMode="External"/><Relationship Id="rId1689" Type="http://schemas.openxmlformats.org/officeDocument/2006/relationships/hyperlink" Target="http://193.88.185.146/website/energidataKort/viewer.htm?starttema1=vindkraft&amp;STARTLEFT=512502&amp;STARTRIGHT=513302&amp;STARTBOTTOM=6105514&amp;STARTTOP=6106314" TargetMode="External"/><Relationship Id="rId4095" Type="http://schemas.openxmlformats.org/officeDocument/2006/relationships/hyperlink" Target="http://193.88.185.146/website/energidataKort/viewer.htm?starttema1=vindkraft&amp;STARTLEFT=464237&amp;STARTRIGHT=465037&amp;STARTBOTTOM=6287009&amp;STARTTOP=6287809" TargetMode="External"/><Relationship Id="rId4162" Type="http://schemas.openxmlformats.org/officeDocument/2006/relationships/hyperlink" Target="http://193.88.185.146/website/energidataKort/viewer.htm?starttema1=vindkraft&amp;STARTLEFT=465568&amp;STARTRIGHT=466368&amp;STARTBOTTOM=6290610&amp;STARTTOP=6291410" TargetMode="External"/><Relationship Id="rId1756" Type="http://schemas.openxmlformats.org/officeDocument/2006/relationships/hyperlink" Target="http://193.88.185.146/website/energidataKort/viewer.htm?starttema1=vindkraft&amp;STARTLEFT=485111&amp;STARTRIGHT=485911&amp;STARTBOTTOM=6117563&amp;STARTTOP=6118363" TargetMode="External"/><Relationship Id="rId2807" Type="http://schemas.openxmlformats.org/officeDocument/2006/relationships/hyperlink" Target="http://193.88.185.146/website/energidataKort/viewer.htm?starttema1=vindkraft&amp;STARTLEFT=449460&amp;STARTRIGHT=450260&amp;STARTBOTTOM=6250871&amp;STARTTOP=6251671" TargetMode="External"/><Relationship Id="rId48" Type="http://schemas.openxmlformats.org/officeDocument/2006/relationships/hyperlink" Target="http://193.88.185.146/website/energidataKort/viewer.htm?starttema1=vindkraft&amp;STARTLEFT=705301&amp;STARTRIGHT=706101&amp;STARTBOTTOM=6169403&amp;STARTTOP=6170203" TargetMode="External"/><Relationship Id="rId1409" Type="http://schemas.openxmlformats.org/officeDocument/2006/relationships/hyperlink" Target="http://193.88.185.146/website/energidataKort/viewer.htm?starttema1=vindkraft&amp;STARTLEFT=601499&amp;STARTRIGHT=602299&amp;STARTBOTTOM=6112713&amp;STARTTOP=6113513" TargetMode="External"/><Relationship Id="rId1823" Type="http://schemas.openxmlformats.org/officeDocument/2006/relationships/hyperlink" Target="http://193.88.185.146/website/energidataKort/viewer.htm?starttema1=vindkraft&amp;STARTLEFT=500348&amp;STARTRIGHT=501148&amp;STARTBOTTOM=6102046&amp;STARTTOP=6102846" TargetMode="External"/><Relationship Id="rId4979" Type="http://schemas.openxmlformats.org/officeDocument/2006/relationships/hyperlink" Target="http://193.88.185.146/website/energidataKort/viewer.htm?starttema1=vindkraft&amp;STARTLEFT=562019&amp;STARTRIGHT=562819&amp;STARTBOTTOM=6362514&amp;STARTTOP=6363314" TargetMode="External"/><Relationship Id="rId3995" Type="http://schemas.openxmlformats.org/officeDocument/2006/relationships/hyperlink" Target="http://193.88.185.146/website/energidataKort/viewer.htm?starttema1=vindkraft&amp;STARTLEFT=479549&amp;STARTRIGHT=480349&amp;STARTBOTTOM=6317073&amp;STARTTOP=6317873" TargetMode="External"/><Relationship Id="rId2597" Type="http://schemas.openxmlformats.org/officeDocument/2006/relationships/hyperlink" Target="http://193.88.185.146/website/energidataKort/viewer.htm?starttema1=vindkraft&amp;STARTLEFT=495821&amp;STARTRIGHT=496621&amp;STARTBOTTOM=6229047&amp;STARTTOP=6229847" TargetMode="External"/><Relationship Id="rId3648" Type="http://schemas.openxmlformats.org/officeDocument/2006/relationships/hyperlink" Target="http://193.88.185.146/website/energidataKort/viewer.htm?starttema1=vindkraft&amp;STARTLEFT=452331&amp;STARTRIGHT=453131&amp;STARTBOTTOM=6231187&amp;STARTTOP=6231987" TargetMode="External"/><Relationship Id="rId569" Type="http://schemas.openxmlformats.org/officeDocument/2006/relationships/hyperlink" Target="http://193.88.185.146/website/energidataKort/viewer.htm?starttema1=vindkraft&amp;STARTLEFT=654082&amp;STARTRIGHT=654882&amp;STARTBOTTOM=6057605&amp;STARTTOP=6058405" TargetMode="External"/><Relationship Id="rId983" Type="http://schemas.openxmlformats.org/officeDocument/2006/relationships/hyperlink" Target="http://193.88.185.146/website/energidataKort/viewer.htm?starttema1=vindkraft&amp;STARTLEFT=685845&amp;STARTRIGHT=686645&amp;STARTBOTTOM=6060818&amp;STARTTOP=6061618" TargetMode="External"/><Relationship Id="rId1199" Type="http://schemas.openxmlformats.org/officeDocument/2006/relationships/hyperlink" Target="http://193.88.185.146/website/energidataKort/viewer.htm?starttema1=vindkraft&amp;STARTLEFT=560501&amp;STARTRIGHT=561301&amp;STARTBOTTOM=6145609&amp;STARTTOP=6146409" TargetMode="External"/><Relationship Id="rId2664" Type="http://schemas.openxmlformats.org/officeDocument/2006/relationships/hyperlink" Target="http://193.88.185.146/website/energidataKort/viewer.htm?starttema1=vindkraft&amp;STARTLEFT=481257&amp;STARTRIGHT=482057&amp;STARTBOTTOM=6250803&amp;STARTTOP=6251603" TargetMode="External"/><Relationship Id="rId5070" Type="http://schemas.openxmlformats.org/officeDocument/2006/relationships/hyperlink" Target="http://193.88.185.146/website/energidataKort/viewer.htm?starttema1=vindkraft&amp;STARTLEFT=565488&amp;STARTRIGHT=566288&amp;STARTBOTTOM=6362335&amp;STARTTOP=6363135" TargetMode="External"/><Relationship Id="rId636" Type="http://schemas.openxmlformats.org/officeDocument/2006/relationships/hyperlink" Target="http://193.88.185.146/website/energidataKort/viewer.htm?starttema1=vindkraft&amp;STARTLEFT=644636&amp;STARTRIGHT=645436&amp;STARTBOTTOM=6077593&amp;STARTTOP=6078393" TargetMode="External"/><Relationship Id="rId1266" Type="http://schemas.openxmlformats.org/officeDocument/2006/relationships/hyperlink" Target="http://193.88.185.146/website/energidataKort/viewer.htm?starttema1=vindkraft&amp;STARTLEFT=582238&amp;STARTRIGHT=583038&amp;STARTBOTTOM=6124125&amp;STARTTOP=6124925" TargetMode="External"/><Relationship Id="rId2317" Type="http://schemas.openxmlformats.org/officeDocument/2006/relationships/hyperlink" Target="http://193.88.185.146/website/energidataKort/viewer.htm?starttema1=vindkraft&amp;STARTLEFT=513134&amp;STARTRIGHT=513934&amp;STARTBOTTOM=6104982&amp;STARTTOP=6105782" TargetMode="External"/><Relationship Id="rId3715" Type="http://schemas.openxmlformats.org/officeDocument/2006/relationships/hyperlink" Target="http://193.88.185.146/website/energidataKort/viewer.htm?starttema1=vindkraft&amp;STARTLEFT=539219&amp;STARTRIGHT=540019&amp;STARTBOTTOM=6187642&amp;STARTTOP=6188442" TargetMode="External"/><Relationship Id="rId1680" Type="http://schemas.openxmlformats.org/officeDocument/2006/relationships/hyperlink" Target="http://193.88.185.146/website/energidataKort/viewer.htm?starttema1=vindkraft&amp;STARTLEFT=505800&amp;STARTRIGHT=506600&amp;STARTBOTTOM=6106459&amp;STARTTOP=6107259" TargetMode="External"/><Relationship Id="rId2731" Type="http://schemas.openxmlformats.org/officeDocument/2006/relationships/hyperlink" Target="http://193.88.185.146/website/energidataKort/viewer.htm?starttema1=vindkraft&amp;STARTLEFT=489206&amp;STARTRIGHT=490006&amp;STARTBOTTOM=6257582&amp;STARTTOP=6258382" TargetMode="External"/><Relationship Id="rId703" Type="http://schemas.openxmlformats.org/officeDocument/2006/relationships/hyperlink" Target="http://193.88.185.146/website/energidataKort/viewer.htm?starttema1=vindkraft&amp;STARTLEFT=657049&amp;STARTRIGHT=657849&amp;STARTBOTTOM=6068601&amp;STARTTOP=6069401" TargetMode="External"/><Relationship Id="rId1333" Type="http://schemas.openxmlformats.org/officeDocument/2006/relationships/hyperlink" Target="http://193.88.185.146/website/energidataKort/viewer.htm?starttema1=vindkraft&amp;STARTLEFT=609460&amp;STARTRIGHT=610260&amp;STARTBOTTOM=6122772&amp;STARTTOP=6123572" TargetMode="External"/><Relationship Id="rId4489" Type="http://schemas.openxmlformats.org/officeDocument/2006/relationships/hyperlink" Target="http://193.88.185.146/website/energidataKort/viewer.htm?starttema1=vindkraft&amp;STARTLEFT=517737&amp;STARTRIGHT=518537&amp;STARTBOTTOM=6312457&amp;STARTTOP=6313257" TargetMode="External"/><Relationship Id="rId1400" Type="http://schemas.openxmlformats.org/officeDocument/2006/relationships/hyperlink" Target="http://193.88.185.146/website/energidataKort/viewer.htm?starttema1=vindkraft&amp;STARTLEFT=607967&amp;STARTRIGHT=608767&amp;STARTBOTTOM=6108678&amp;STARTTOP=6109478" TargetMode="External"/><Relationship Id="rId4556" Type="http://schemas.openxmlformats.org/officeDocument/2006/relationships/hyperlink" Target="http://193.88.185.146/website/energidataKort/viewer.htm?starttema1=vindkraft&amp;STARTLEFT=554315&amp;STARTRIGHT=555115&amp;STARTBOTTOM=6280198&amp;STARTTOP=6280998" TargetMode="External"/><Relationship Id="rId4970" Type="http://schemas.openxmlformats.org/officeDocument/2006/relationships/hyperlink" Target="http://193.88.185.146/website/energidataKort/viewer.htm?starttema1=vindkraft&amp;STARTLEFT=562340&amp;STARTRIGHT=563140&amp;STARTBOTTOM=6326332&amp;STARTTOP=6327132" TargetMode="External"/><Relationship Id="rId3158" Type="http://schemas.openxmlformats.org/officeDocument/2006/relationships/hyperlink" Target="http://193.88.185.146/website/energidataKort/viewer.htm?starttema1=vindkraft&amp;STARTLEFT=565301&amp;STARTRIGHT=566101&amp;STARTBOTTOM=6267206&amp;STARTTOP=6268006" TargetMode="External"/><Relationship Id="rId3572" Type="http://schemas.openxmlformats.org/officeDocument/2006/relationships/hyperlink" Target="http://193.88.185.146/website/energidataKort/viewer.htm?starttema1=vindkraft&amp;STARTLEFT=459842&amp;STARTRIGHT=460642&amp;STARTBOTTOM=6205906&amp;STARTTOP=6206706" TargetMode="External"/><Relationship Id="rId4209" Type="http://schemas.openxmlformats.org/officeDocument/2006/relationships/hyperlink" Target="http://193.88.185.146/website/energidataKort/viewer.htm?starttema1=vindkraft&amp;STARTLEFT=535936&amp;STARTRIGHT=536736&amp;STARTBOTTOM=6249000&amp;STARTTOP=6249800" TargetMode="External"/><Relationship Id="rId4623" Type="http://schemas.openxmlformats.org/officeDocument/2006/relationships/hyperlink" Target="http://193.88.185.146/website/energidataKort/viewer.htm?starttema1=vindkraft&amp;STARTLEFT=538037&amp;STARTRIGHT=538837&amp;STARTBOTTOM=6330175&amp;STARTTOP=6330975" TargetMode="External"/><Relationship Id="rId493" Type="http://schemas.openxmlformats.org/officeDocument/2006/relationships/hyperlink" Target="http://193.88.185.146/website/energidataKort/viewer.htm?starttema1=vindkraft&amp;STARTLEFT=681995&amp;STARTRIGHT=682795&amp;STARTBOTTOM=6173425&amp;STARTTOP=6174225" TargetMode="External"/><Relationship Id="rId2174" Type="http://schemas.openxmlformats.org/officeDocument/2006/relationships/hyperlink" Target="http://193.88.185.146/website/energidataKort/viewer.htm?starttema1=vindkraft&amp;STARTLEFT=467877&amp;STARTRIGHT=468677&amp;STARTBOTTOM=6166548&amp;STARTTOP=6167348" TargetMode="External"/><Relationship Id="rId3225" Type="http://schemas.openxmlformats.org/officeDocument/2006/relationships/hyperlink" Target="http://193.88.185.146/website/energidataKort/viewer.htm?starttema1=vindkraft&amp;STARTLEFT=580112&amp;STARTRIGHT=580912&amp;STARTBOTTOM=6280043&amp;STARTTOP=6280843" TargetMode="External"/><Relationship Id="rId146" Type="http://schemas.openxmlformats.org/officeDocument/2006/relationships/hyperlink" Target="http://193.88.185.146/website/energidataKort/viewer.htm?starttema1=vindkraft&amp;STARTLEFT=648676&amp;STARTRIGHT=649476&amp;STARTBOTTOM=6204022&amp;STARTTOP=6204822" TargetMode="External"/><Relationship Id="rId560" Type="http://schemas.openxmlformats.org/officeDocument/2006/relationships/hyperlink" Target="http://193.88.185.146/website/energidataKort/viewer.htm?starttema1=vindkraft&amp;STARTLEFT=654394&amp;STARTRIGHT=655194&amp;STARTBOTTOM=6057039&amp;STARTTOP=6057839" TargetMode="External"/><Relationship Id="rId1190" Type="http://schemas.openxmlformats.org/officeDocument/2006/relationships/hyperlink" Target="http://193.88.185.146/website/energidataKort/viewer.htm?starttema1=vindkraft&amp;STARTLEFT=550778&amp;STARTRIGHT=551578&amp;STARTBOTTOM=6150985&amp;STARTTOP=6151785" TargetMode="External"/><Relationship Id="rId2241" Type="http://schemas.openxmlformats.org/officeDocument/2006/relationships/hyperlink" Target="http://193.88.185.146/website/energidataKort/viewer.htm?starttema1=vindkraft&amp;STARTLEFT=488521&amp;STARTRIGHT=489321&amp;STARTBOTTOM=6159557&amp;STARTTOP=6160357" TargetMode="External"/><Relationship Id="rId213" Type="http://schemas.openxmlformats.org/officeDocument/2006/relationships/hyperlink" Target="http://193.88.185.146/website/energidataKort/viewer.htm?starttema1=vindkraft&amp;STARTLEFT=676264&amp;STARTRIGHT=677064&amp;STARTBOTTOM=6163965&amp;STARTTOP=6164765" TargetMode="External"/><Relationship Id="rId4066" Type="http://schemas.openxmlformats.org/officeDocument/2006/relationships/hyperlink" Target="http://193.88.185.146/website/energidataKort/viewer.htm?starttema1=vindkraft&amp;STARTLEFT=472702&amp;STARTRIGHT=473502&amp;STARTBOTTOM=6313798&amp;STARTTOP=6314598" TargetMode="External"/><Relationship Id="rId4480" Type="http://schemas.openxmlformats.org/officeDocument/2006/relationships/hyperlink" Target="http://193.88.185.146/website/energidataKort/viewer.htm?starttema1=vindkraft&amp;STARTLEFT=517928&amp;STARTRIGHT=518728&amp;STARTBOTTOM=6303891&amp;STARTTOP=6304691" TargetMode="External"/><Relationship Id="rId1727" Type="http://schemas.openxmlformats.org/officeDocument/2006/relationships/hyperlink" Target="http://193.88.185.146/website/energidataKort/viewer.htm?starttema1=vindkraft&amp;STARTLEFT=483925&amp;STARTRIGHT=484725&amp;STARTBOTTOM=6091932&amp;STARTTOP=6092732" TargetMode="External"/><Relationship Id="rId3082" Type="http://schemas.openxmlformats.org/officeDocument/2006/relationships/hyperlink" Target="http://193.88.185.146/website/energidataKort/viewer.htm?starttema1=vindkraft&amp;STARTLEFT=564571&amp;STARTRIGHT=565371&amp;STARTBOTTOM=6238969&amp;STARTTOP=6239769" TargetMode="External"/><Relationship Id="rId4133" Type="http://schemas.openxmlformats.org/officeDocument/2006/relationships/hyperlink" Target="http://193.88.185.146/website/energidataKort/viewer.htm?starttema1=vindkraft&amp;STARTLEFT=460689&amp;STARTRIGHT=461489&amp;STARTBOTTOM=6296015&amp;STARTTOP=6296815" TargetMode="External"/><Relationship Id="rId19" Type="http://schemas.openxmlformats.org/officeDocument/2006/relationships/hyperlink" Target="http://193.88.185.146/website/energidataKort/viewer.htm?starttema1=vindkraft&amp;STARTLEFT=727808&amp;STARTRIGHT=728608&amp;STARTBOTTOM=6177919&amp;STARTTOP=6178719" TargetMode="External"/><Relationship Id="rId3899" Type="http://schemas.openxmlformats.org/officeDocument/2006/relationships/hyperlink" Target="http://193.88.185.146/website/energidataKort/viewer.htm?starttema1=vindkraft&amp;STARTLEFT=501522&amp;STARTRIGHT=502322&amp;STARTBOTTOM=6282770&amp;STARTTOP=6283570" TargetMode="External"/><Relationship Id="rId4200" Type="http://schemas.openxmlformats.org/officeDocument/2006/relationships/hyperlink" Target="http://193.88.185.146/website/energidataKort/viewer.htm?starttema1=vindkraft&amp;STARTLEFT=538281&amp;STARTRIGHT=539081&amp;STARTBOTTOM=6250439&amp;STARTTOP=6251239" TargetMode="External"/><Relationship Id="rId3966" Type="http://schemas.openxmlformats.org/officeDocument/2006/relationships/hyperlink" Target="http://193.88.185.146/website/energidataKort/viewer.htm?starttema1=vindkraft&amp;STARTLEFT=504373&amp;STARTRIGHT=505173&amp;STARTBOTTOM=6290724&amp;STARTTOP=6291524" TargetMode="External"/><Relationship Id="rId3" Type="http://schemas.openxmlformats.org/officeDocument/2006/relationships/hyperlink" Target="http://193.88.185.146/website/energidataKort/viewer.htm?starttema1=vindkraft&amp;STARTLEFT=727183&amp;STARTRIGHT=727983&amp;STARTBOTTOM=6178191&amp;STARTTOP=6178991" TargetMode="External"/><Relationship Id="rId887" Type="http://schemas.openxmlformats.org/officeDocument/2006/relationships/hyperlink" Target="http://193.88.185.146/website/energidataKort/viewer.htm?starttema1=vindkraft&amp;STARTLEFT=663248&amp;STARTRIGHT=664048&amp;STARTBOTTOM=6075471&amp;STARTTOP=6076271" TargetMode="External"/><Relationship Id="rId2568" Type="http://schemas.openxmlformats.org/officeDocument/2006/relationships/hyperlink" Target="http://193.88.185.146/website/energidataKort/viewer.htm?starttema1=vindkraft&amp;STARTLEFT=482837&amp;STARTRIGHT=483637&amp;STARTBOTTOM=6231791&amp;STARTTOP=6232591" TargetMode="External"/><Relationship Id="rId2982" Type="http://schemas.openxmlformats.org/officeDocument/2006/relationships/hyperlink" Target="http://193.88.185.146/website/energidataKort/viewer.htm?starttema1=vindkraft&amp;STARTLEFT=583373&amp;STARTRIGHT=584173&amp;STARTBOTTOM=6263744&amp;STARTTOP=6264544" TargetMode="External"/><Relationship Id="rId3619" Type="http://schemas.openxmlformats.org/officeDocument/2006/relationships/hyperlink" Target="http://193.88.185.146/website/energidataKort/viewer.htm?starttema1=vindkraft&amp;STARTLEFT=457334&amp;STARTRIGHT=458134&amp;STARTBOTTOM=6209394&amp;STARTTOP=6210194" TargetMode="External"/><Relationship Id="rId5041" Type="http://schemas.openxmlformats.org/officeDocument/2006/relationships/hyperlink" Target="http://193.88.185.146/website/energidataKort/viewer.htm?starttema1=vindkraft&amp;STARTLEFT=549730&amp;STARTRIGHT=550530&amp;STARTBOTTOM=6369757&amp;STARTTOP=6370557" TargetMode="External"/><Relationship Id="rId954" Type="http://schemas.openxmlformats.org/officeDocument/2006/relationships/hyperlink" Target="http://193.88.185.146/website/energidataKort/viewer.htm?starttema1=vindkraft&amp;STARTLEFT=696494&amp;STARTRIGHT=697294&amp;STARTBOTTOM=6076923&amp;STARTTOP=6077723" TargetMode="External"/><Relationship Id="rId1584" Type="http://schemas.openxmlformats.org/officeDocument/2006/relationships/hyperlink" Target="http://193.88.185.146/website/energidataKort/viewer.htm?starttema1=vindkraft&amp;STARTLEFT=522106&amp;STARTRIGHT=522906&amp;STARTBOTTOM=6124788&amp;STARTTOP=6125588" TargetMode="External"/><Relationship Id="rId2635" Type="http://schemas.openxmlformats.org/officeDocument/2006/relationships/hyperlink" Target="http://193.88.185.146/website/energidataKort/viewer.htm?starttema1=vindkraft&amp;STARTLEFT=467181&amp;STARTRIGHT=467981&amp;STARTBOTTOM=6248668&amp;STARTTOP=6249468" TargetMode="External"/><Relationship Id="rId607" Type="http://schemas.openxmlformats.org/officeDocument/2006/relationships/hyperlink" Target="http://193.88.185.146/website/energidataKort/viewer.htm?starttema1=vindkraft&amp;STARTLEFT=652219&amp;STARTRIGHT=653019&amp;STARTBOTTOM=6064505&amp;STARTTOP=6065305" TargetMode="External"/><Relationship Id="rId1237" Type="http://schemas.openxmlformats.org/officeDocument/2006/relationships/hyperlink" Target="http://193.88.185.146/website/energidataKort/viewer.htm?starttema1=vindkraft&amp;STARTLEFT=561858&amp;STARTRIGHT=562658&amp;STARTBOTTOM=6131267&amp;STARTTOP=6132067" TargetMode="External"/><Relationship Id="rId1651" Type="http://schemas.openxmlformats.org/officeDocument/2006/relationships/hyperlink" Target="http://193.88.185.146/website/energidataKort/viewer.htm?starttema1=vindkraft&amp;STARTLEFT=506173&amp;STARTRIGHT=506973&amp;STARTBOTTOM=6164480&amp;STARTTOP=6165280" TargetMode="External"/><Relationship Id="rId2702" Type="http://schemas.openxmlformats.org/officeDocument/2006/relationships/hyperlink" Target="http://193.88.185.146/website/energidataKort/viewer.htm?starttema1=vindkraft&amp;STARTLEFT=455863&amp;STARTRIGHT=456663&amp;STARTBOTTOM=6237833&amp;STARTTOP=6238633" TargetMode="External"/><Relationship Id="rId1304" Type="http://schemas.openxmlformats.org/officeDocument/2006/relationships/hyperlink" Target="http://193.88.185.146/website/energidataKort/viewer.htm?starttema1=vindkraft&amp;STARTLEFT=602479&amp;STARTRIGHT=603279&amp;STARTBOTTOM=6149635&amp;STARTTOP=6150435" TargetMode="External"/><Relationship Id="rId1511" Type="http://schemas.openxmlformats.org/officeDocument/2006/relationships/hyperlink" Target="http://193.88.185.146/website/energidataKort/viewer.htm?starttema1=vindkraft&amp;STARTLEFT=619806&amp;STARTRIGHT=620606&amp;STARTBOTTOM=6103738&amp;STARTTOP=6104538" TargetMode="External"/><Relationship Id="rId4667" Type="http://schemas.openxmlformats.org/officeDocument/2006/relationships/hyperlink" Target="http://193.88.185.146/website/energidataKort/viewer.htm?starttema1=vindkraft&amp;STARTLEFT=511106&amp;STARTRIGHT=511906&amp;STARTBOTTOM=6325667&amp;STARTTOP=6326467" TargetMode="External"/><Relationship Id="rId4874" Type="http://schemas.openxmlformats.org/officeDocument/2006/relationships/hyperlink" Target="http://193.88.185.146/website/energidataKort/viewer.htm?starttema1=vindkraft&amp;STARTLEFT=560494&amp;STARTRIGHT=561294&amp;STARTBOTTOM=6328039&amp;STARTTOP=6328839" TargetMode="External"/><Relationship Id="rId3269" Type="http://schemas.openxmlformats.org/officeDocument/2006/relationships/hyperlink" Target="http://193.88.185.146/website/energidataKort/viewer.htm?starttema1=vindkraft&amp;STARTLEFT=597455&amp;STARTRIGHT=598255&amp;STARTBOTTOM=6203648&amp;STARTTOP=6204448" TargetMode="External"/><Relationship Id="rId3476" Type="http://schemas.openxmlformats.org/officeDocument/2006/relationships/hyperlink" Target="http://193.88.185.146/website/energidataKort/viewer.htm?starttema1=vindkraft&amp;STARTLEFT=451782&amp;STARTRIGHT=452582&amp;STARTBOTTOM=6218546&amp;STARTTOP=6219346" TargetMode="External"/><Relationship Id="rId3683" Type="http://schemas.openxmlformats.org/officeDocument/2006/relationships/hyperlink" Target="http://193.88.185.146/website/energidataKort/viewer.htm?starttema1=vindkraft&amp;STARTLEFT=550078&amp;STARTRIGHT=550878&amp;STARTBOTTOM=6176192&amp;STARTTOP=6176992" TargetMode="External"/><Relationship Id="rId4527" Type="http://schemas.openxmlformats.org/officeDocument/2006/relationships/hyperlink" Target="http://193.88.185.146/website/energidataKort/viewer.htm?starttema1=vindkraft&amp;STARTLEFT=543636&amp;STARTRIGHT=544436&amp;STARTBOTTOM=6309284&amp;STARTTOP=6310084" TargetMode="External"/><Relationship Id="rId10" Type="http://schemas.openxmlformats.org/officeDocument/2006/relationships/hyperlink" Target="http://193.88.185.146/website/energidataKort/viewer.htm?starttema1=vindkraft&amp;STARTLEFT=730197&amp;STARTRIGHT=730997&amp;STARTBOTTOM=6178446&amp;STARTTOP=6179246" TargetMode="External"/><Relationship Id="rId397" Type="http://schemas.openxmlformats.org/officeDocument/2006/relationships/hyperlink" Target="http://193.88.185.146/website/energidataKort/viewer.htm?starttema1=vindkraft&amp;STARTLEFT=642063&amp;STARTRIGHT=642863&amp;STARTBOTTOM=6139894&amp;STARTTOP=6140694" TargetMode="External"/><Relationship Id="rId2078" Type="http://schemas.openxmlformats.org/officeDocument/2006/relationships/hyperlink" Target="http://193.88.185.146/website/energidataKort/viewer.htm?starttema1=vindkraft&amp;STARTLEFT=473891&amp;STARTRIGHT=474691&amp;STARTBOTTOM=6144323&amp;STARTTOP=6145123" TargetMode="External"/><Relationship Id="rId2285" Type="http://schemas.openxmlformats.org/officeDocument/2006/relationships/hyperlink" Target="http://193.88.185.146/website/energidataKort/viewer.htm?starttema1=vindkraft&amp;STARTLEFT=499034&amp;STARTRIGHT=499834&amp;STARTBOTTOM=6157394&amp;STARTTOP=6158194" TargetMode="External"/><Relationship Id="rId2492" Type="http://schemas.openxmlformats.org/officeDocument/2006/relationships/hyperlink" Target="http://193.88.185.146/website/energidataKort/viewer.htm?starttema1=vindkraft&amp;STARTLEFT=531139&amp;STARTRIGHT=531939&amp;STARTBOTTOM=6175997&amp;STARTTOP=6176797" TargetMode="External"/><Relationship Id="rId3129" Type="http://schemas.openxmlformats.org/officeDocument/2006/relationships/hyperlink" Target="http://193.88.185.146/website/energidataKort/viewer.htm?starttema1=vindkraft&amp;STARTLEFT=570668&amp;STARTRIGHT=571468&amp;STARTBOTTOM=6261077&amp;STARTTOP=6261877" TargetMode="External"/><Relationship Id="rId3336" Type="http://schemas.openxmlformats.org/officeDocument/2006/relationships/hyperlink" Target="http://193.88.185.146/website/energidataKort/viewer.htm?starttema1=vindkraft&amp;STARTLEFT=518677&amp;STARTRIGHT=519477&amp;STARTBOTTOM=6220214&amp;STARTTOP=6221014" TargetMode="External"/><Relationship Id="rId3890" Type="http://schemas.openxmlformats.org/officeDocument/2006/relationships/hyperlink" Target="http://193.88.185.146/website/energidataKort/viewer.htm?starttema1=vindkraft&amp;STARTLEFT=504049&amp;STARTRIGHT=504849&amp;STARTBOTTOM=6278233&amp;STARTTOP=6279033" TargetMode="External"/><Relationship Id="rId4734" Type="http://schemas.openxmlformats.org/officeDocument/2006/relationships/hyperlink" Target="http://193.88.185.146/website/energidataKort/viewer.htm?starttema1=vindkraft&amp;STARTLEFT=532262&amp;STARTRIGHT=533062&amp;STARTBOTTOM=6331379&amp;STARTTOP=6332179" TargetMode="External"/><Relationship Id="rId4941" Type="http://schemas.openxmlformats.org/officeDocument/2006/relationships/hyperlink" Target="http://193.88.185.146/website/energidataKort/viewer.htm?starttema1=vindkraft&amp;STARTLEFT=562643&amp;STARTRIGHT=563443&amp;STARTBOTTOM=6327870&amp;STARTTOP=6328670" TargetMode="External"/><Relationship Id="rId257" Type="http://schemas.openxmlformats.org/officeDocument/2006/relationships/hyperlink" Target="http://193.88.185.146/website/energidataKort/viewer.htm?starttema1=vindkraft&amp;STARTLEFT=647225&amp;STARTRIGHT=648025&amp;STARTBOTTOM=6153439&amp;STARTTOP=6154239" TargetMode="External"/><Relationship Id="rId464" Type="http://schemas.openxmlformats.org/officeDocument/2006/relationships/hyperlink" Target="http://193.88.185.146/website/energidataKort/viewer.htm?starttema1=vindkraft&amp;STARTLEFT=702369&amp;STARTRIGHT=703169&amp;STARTBOTTOM=6137046&amp;STARTTOP=6137846" TargetMode="External"/><Relationship Id="rId1094" Type="http://schemas.openxmlformats.org/officeDocument/2006/relationships/hyperlink" Target="http://193.88.185.146/website/energidataKort/viewer.htm?starttema1=vindkraft&amp;STARTLEFT=681172&amp;STARTRIGHT=681972&amp;STARTBOTTOM=6109260&amp;STARTTOP=6110060" TargetMode="External"/><Relationship Id="rId2145" Type="http://schemas.openxmlformats.org/officeDocument/2006/relationships/hyperlink" Target="http://193.88.185.146/website/energidataKort/viewer.htm?starttema1=vindkraft&amp;STARTLEFT=466228&amp;STARTRIGHT=467028&amp;STARTBOTTOM=6179105&amp;STARTTOP=6179905" TargetMode="External"/><Relationship Id="rId3543" Type="http://schemas.openxmlformats.org/officeDocument/2006/relationships/hyperlink" Target="http://193.88.185.146/website/energidataKort/viewer.htm?starttema1=vindkraft&amp;STARTLEFT=461116&amp;STARTRIGHT=461916&amp;STARTBOTTOM=6205858&amp;STARTTOP=6206658" TargetMode="External"/><Relationship Id="rId3750" Type="http://schemas.openxmlformats.org/officeDocument/2006/relationships/hyperlink" Target="http://193.88.185.146/website/energidataKort/viewer.htm?starttema1=vindkraft&amp;STARTLEFT=482874&amp;STARTRIGHT=483674&amp;STARTBOTTOM=6294692&amp;STARTTOP=6295492" TargetMode="External"/><Relationship Id="rId4801" Type="http://schemas.openxmlformats.org/officeDocument/2006/relationships/hyperlink" Target="http://193.88.185.146/website/energidataKort/viewer.htm?starttema1=vindkraft&amp;STARTLEFT=547630&amp;STARTRIGHT=548430&amp;STARTBOTTOM=6313955&amp;STARTTOP=6314755" TargetMode="External"/><Relationship Id="rId117" Type="http://schemas.openxmlformats.org/officeDocument/2006/relationships/hyperlink" Target="http://193.88.185.146/website/energidataKort/viewer.htm?starttema1=vindkraft&amp;STARTLEFT=682701&amp;STARTRIGHT=683501&amp;STARTBOTTOM=6208345&amp;STARTTOP=6209145" TargetMode="External"/><Relationship Id="rId671" Type="http://schemas.openxmlformats.org/officeDocument/2006/relationships/hyperlink" Target="http://193.88.185.146/website/energidataKort/viewer.htm?starttema1=vindkraft&amp;STARTLEFT=644843&amp;STARTRIGHT=645643&amp;STARTBOTTOM=6067231&amp;STARTTOP=6068031" TargetMode="External"/><Relationship Id="rId2352" Type="http://schemas.openxmlformats.org/officeDocument/2006/relationships/hyperlink" Target="http://193.88.185.146/website/energidataKort/viewer.htm?starttema1=vindkraft&amp;STARTLEFT=532115&amp;STARTRIGHT=532915&amp;STARTBOTTOM=6093804&amp;STARTTOP=6094604" TargetMode="External"/><Relationship Id="rId3403" Type="http://schemas.openxmlformats.org/officeDocument/2006/relationships/hyperlink" Target="http://193.88.185.146/website/energidataKort/viewer.htm?starttema1=vindkraft&amp;STARTLEFT=453853&amp;STARTRIGHT=454653&amp;STARTBOTTOM=6184800&amp;STARTTOP=6185600" TargetMode="External"/><Relationship Id="rId3610" Type="http://schemas.openxmlformats.org/officeDocument/2006/relationships/hyperlink" Target="http://193.88.185.146/website/energidataKort/viewer.htm?starttema1=vindkraft&amp;STARTLEFT=457571&amp;STARTRIGHT=458371&amp;STARTBOTTOM=6208895&amp;STARTTOP=6209695" TargetMode="External"/><Relationship Id="rId324" Type="http://schemas.openxmlformats.org/officeDocument/2006/relationships/hyperlink" Target="http://193.88.185.146/website/energidataKort/viewer.htm?starttema1=vindkraft&amp;STARTLEFT=682899&amp;STARTRIGHT=683699&amp;STARTBOTTOM=6139684&amp;STARTTOP=6140484" TargetMode="External"/><Relationship Id="rId531" Type="http://schemas.openxmlformats.org/officeDocument/2006/relationships/hyperlink" Target="http://193.88.185.146/website/energidataKort/viewer.htm?starttema1=vindkraft&amp;STARTLEFT=635709&amp;STARTRIGHT=636509&amp;STARTBOTTOM=6093456&amp;STARTTOP=6094256" TargetMode="External"/><Relationship Id="rId1161" Type="http://schemas.openxmlformats.org/officeDocument/2006/relationships/hyperlink" Target="http://193.88.185.146/website/energidataKort/viewer.htm?starttema1=vindkraft&amp;STARTLEFT=866558&amp;STARTRIGHT=867358&amp;STARTBOTTOM=6134205&amp;STARTTOP=6135005" TargetMode="External"/><Relationship Id="rId2005" Type="http://schemas.openxmlformats.org/officeDocument/2006/relationships/hyperlink" Target="http://193.88.185.146/website/energidataKort/viewer.htm?starttema1=vindkraft&amp;STARTLEFT=424282&amp;STARTRIGHT=425082&amp;STARTBOTTOM=6150697&amp;STARTTOP=6151497" TargetMode="External"/><Relationship Id="rId2212" Type="http://schemas.openxmlformats.org/officeDocument/2006/relationships/hyperlink" Target="http://193.88.185.146/website/energidataKort/viewer.htm?starttema1=vindkraft&amp;STARTLEFT=509617&amp;STARTRIGHT=510417&amp;STARTBOTTOM=6161541&amp;STARTTOP=6162341" TargetMode="External"/><Relationship Id="rId1021" Type="http://schemas.openxmlformats.org/officeDocument/2006/relationships/hyperlink" Target="http://193.88.185.146/website/energidataKort/viewer.htm?starttema1=vindkraft&amp;STARTLEFT=673117&amp;STARTRIGHT=673917&amp;STARTBOTTOM=6048128&amp;STARTTOP=6048928" TargetMode="External"/><Relationship Id="rId1978" Type="http://schemas.openxmlformats.org/officeDocument/2006/relationships/hyperlink" Target="http://193.88.185.146/website/energidataKort/viewer.htm?starttema1=vindkraft&amp;STARTLEFT=479841&amp;STARTRIGHT=480641&amp;STARTBOTTOM=6125838&amp;STARTTOP=6126638" TargetMode="External"/><Relationship Id="rId4177" Type="http://schemas.openxmlformats.org/officeDocument/2006/relationships/hyperlink" Target="http://193.88.185.146/website/energidataKort/viewer.htm?starttema1=vindkraft&amp;STARTLEFT=467442&amp;STARTRIGHT=468242&amp;STARTBOTTOM=6299877&amp;STARTTOP=6300677" TargetMode="External"/><Relationship Id="rId4384" Type="http://schemas.openxmlformats.org/officeDocument/2006/relationships/hyperlink" Target="http://193.88.185.146/website/energidataKort/viewer.htm?starttema1=vindkraft&amp;STARTLEFT=593521&amp;STARTRIGHT=594321&amp;STARTBOTTOM=6367885&amp;STARTTOP=6368685" TargetMode="External"/><Relationship Id="rId4591" Type="http://schemas.openxmlformats.org/officeDocument/2006/relationships/hyperlink" Target="http://193.88.185.146/website/energidataKort/viewer.htm?starttema1=vindkraft&amp;STARTLEFT=544066&amp;STARTRIGHT=544866&amp;STARTBOTTOM=6280758&amp;STARTTOP=6281558" TargetMode="External"/><Relationship Id="rId3193" Type="http://schemas.openxmlformats.org/officeDocument/2006/relationships/hyperlink" Target="http://193.88.185.146/website/energidataKort/viewer.htm?starttema1=vindkraft&amp;STARTLEFT=556536&amp;STARTRIGHT=557336&amp;STARTBOTTOM=6254102&amp;STARTTOP=6254902" TargetMode="External"/><Relationship Id="rId4037" Type="http://schemas.openxmlformats.org/officeDocument/2006/relationships/hyperlink" Target="http://193.88.185.146/website/energidataKort/viewer.htm?starttema1=vindkraft&amp;STARTLEFT=477004&amp;STARTRIGHT=477804&amp;STARTBOTTOM=6331050&amp;STARTTOP=6331850" TargetMode="External"/><Relationship Id="rId4244" Type="http://schemas.openxmlformats.org/officeDocument/2006/relationships/hyperlink" Target="http://193.88.185.146/website/energidataKort/viewer.htm?starttema1=vindkraft&amp;STARTLEFT=508291&amp;STARTRIGHT=509091&amp;STARTBOTTOM=6262190&amp;STARTTOP=6262990" TargetMode="External"/><Relationship Id="rId4451" Type="http://schemas.openxmlformats.org/officeDocument/2006/relationships/hyperlink" Target="http://193.88.185.146/website/energidataKort/viewer.htm?starttema1=vindkraft&amp;STARTLEFT=521844&amp;STARTRIGHT=522644&amp;STARTBOTTOM=6294702&amp;STARTTOP=6295502" TargetMode="External"/><Relationship Id="rId1838" Type="http://schemas.openxmlformats.org/officeDocument/2006/relationships/hyperlink" Target="http://193.88.185.146/website/energidataKort/viewer.htm?starttema1=vindkraft&amp;STARTLEFT=508517&amp;STARTRIGHT=509317&amp;STARTBOTTOM=6115970&amp;STARTTOP=6116770" TargetMode="External"/><Relationship Id="rId3053" Type="http://schemas.openxmlformats.org/officeDocument/2006/relationships/hyperlink" Target="http://193.88.185.146/website/energidataKort/viewer.htm?starttema1=vindkraft&amp;STARTLEFT=553216&amp;STARTRIGHT=554016&amp;STARTBOTTOM=6242929&amp;STARTTOP=6243729" TargetMode="External"/><Relationship Id="rId3260" Type="http://schemas.openxmlformats.org/officeDocument/2006/relationships/hyperlink" Target="http://193.88.185.146/website/energidataKort/viewer.htm?starttema1=vindkraft&amp;STARTLEFT=598646&amp;STARTRIGHT=599446&amp;STARTBOTTOM=6184293&amp;STARTTOP=6185093" TargetMode="External"/><Relationship Id="rId4104" Type="http://schemas.openxmlformats.org/officeDocument/2006/relationships/hyperlink" Target="http://193.88.185.146/website/energidataKort/viewer.htm?starttema1=vindkraft&amp;STARTLEFT=463167&amp;STARTRIGHT=463967&amp;STARTBOTTOM=6292711&amp;STARTTOP=6293511" TargetMode="External"/><Relationship Id="rId4311" Type="http://schemas.openxmlformats.org/officeDocument/2006/relationships/hyperlink" Target="http://193.88.185.146/website/energidataKort/viewer.htm?starttema1=vindkraft&amp;STARTLEFT=573218&amp;STARTRIGHT=574018&amp;STARTBOTTOM=6332043&amp;STARTTOP=6332843" TargetMode="External"/><Relationship Id="rId181" Type="http://schemas.openxmlformats.org/officeDocument/2006/relationships/hyperlink" Target="http://193.88.185.146/website/energidataKort/viewer.htm?starttema1=vindkraft&amp;STARTLEFT=674034&amp;STARTRIGHT=674834&amp;STARTBOTTOM=6184654&amp;STARTTOP=6185454" TargetMode="External"/><Relationship Id="rId1905" Type="http://schemas.openxmlformats.org/officeDocument/2006/relationships/hyperlink" Target="http://193.88.185.146/website/energidataKort/viewer.htm?starttema1=vindkraft&amp;STARTLEFT=478122&amp;STARTRIGHT=478922&amp;STARTBOTTOM=6098804&amp;STARTTOP=6099604" TargetMode="External"/><Relationship Id="rId3120" Type="http://schemas.openxmlformats.org/officeDocument/2006/relationships/hyperlink" Target="http://193.88.185.146/website/energidataKort/viewer.htm?starttema1=vindkraft&amp;STARTLEFT=561796&amp;STARTRIGHT=562596&amp;STARTBOTTOM=6250843&amp;STARTTOP=6251643" TargetMode="External"/><Relationship Id="rId5085" Type="http://schemas.openxmlformats.org/officeDocument/2006/relationships/hyperlink" Target="http://193.88.185.146/website/energidataKort/viewer.htm?starttema1=vindkraft&amp;STARTLEFT=570665&amp;STARTRIGHT=571465&amp;STARTBOTTOM=6357381&amp;STARTTOP=6358181" TargetMode="External"/><Relationship Id="rId998" Type="http://schemas.openxmlformats.org/officeDocument/2006/relationships/hyperlink" Target="http://193.88.185.146/website/energidataKort/viewer.htm?starttema1=vindkraft&amp;STARTLEFT=678533&amp;STARTRIGHT=679333&amp;STARTBOTTOM=6062680&amp;STARTTOP=6063480" TargetMode="External"/><Relationship Id="rId2679" Type="http://schemas.openxmlformats.org/officeDocument/2006/relationships/hyperlink" Target="http://193.88.185.146/website/energidataKort/viewer.htm?starttema1=vindkraft&amp;STARTLEFT=485255&amp;STARTRIGHT=486055&amp;STARTBOTTOM=6248687&amp;STARTTOP=6249487" TargetMode="External"/><Relationship Id="rId2886" Type="http://schemas.openxmlformats.org/officeDocument/2006/relationships/hyperlink" Target="http://193.88.185.146/website/energidataKort/viewer.htm?starttema1=vindkraft&amp;STARTLEFT=472850&amp;STARTRIGHT=473650&amp;STARTBOTTOM=6276861&amp;STARTTOP=6277661" TargetMode="External"/><Relationship Id="rId3937" Type="http://schemas.openxmlformats.org/officeDocument/2006/relationships/hyperlink" Target="http://193.88.185.146/website/energidataKort/viewer.htm?starttema1=vindkraft&amp;STARTLEFT=497492&amp;STARTRIGHT=498292&amp;STARTBOTTOM=6276569&amp;STARTTOP=6277369" TargetMode="External"/><Relationship Id="rId858" Type="http://schemas.openxmlformats.org/officeDocument/2006/relationships/hyperlink" Target="http://193.88.185.146/website/energidataKort/viewer.htm?starttema1=vindkraft&amp;STARTLEFT=684644&amp;STARTRIGHT=685444&amp;STARTBOTTOM=6125360&amp;STARTTOP=6126160" TargetMode="External"/><Relationship Id="rId1488" Type="http://schemas.openxmlformats.org/officeDocument/2006/relationships/hyperlink" Target="http://193.88.185.146/website/energidataKort/viewer.htm?starttema1=vindkraft&amp;STARTLEFT=611659&amp;STARTRIGHT=612459&amp;STARTBOTTOM=6086733&amp;STARTTOP=6087533" TargetMode="External"/><Relationship Id="rId1695" Type="http://schemas.openxmlformats.org/officeDocument/2006/relationships/hyperlink" Target="http://193.88.185.146/website/energidataKort/viewer.htm?starttema1=vindkraft&amp;STARTLEFT=512705&amp;STARTRIGHT=513505&amp;STARTBOTTOM=6106188&amp;STARTTOP=6106988" TargetMode="External"/><Relationship Id="rId2539" Type="http://schemas.openxmlformats.org/officeDocument/2006/relationships/hyperlink" Target="http://193.88.185.146/website/energidataKort/viewer.htm?starttema1=vindkraft&amp;STARTLEFT=487922&amp;STARTRIGHT=488722&amp;STARTBOTTOM=6238609&amp;STARTTOP=6239409" TargetMode="External"/><Relationship Id="rId2746" Type="http://schemas.openxmlformats.org/officeDocument/2006/relationships/hyperlink" Target="http://193.88.185.146/website/energidataKort/viewer.htm?starttema1=vindkraft&amp;STARTLEFT=460150&amp;STARTRIGHT=460950&amp;STARTBOTTOM=6263919&amp;STARTTOP=6264719" TargetMode="External"/><Relationship Id="rId2953" Type="http://schemas.openxmlformats.org/officeDocument/2006/relationships/hyperlink" Target="http://193.88.185.146/website/energidataKort/viewer.htm?starttema1=vindkraft&amp;STARTLEFT=572106&amp;STARTRIGHT=572906&amp;STARTBOTTOM=6244759&amp;STARTTOP=6245559" TargetMode="External"/><Relationship Id="rId718" Type="http://schemas.openxmlformats.org/officeDocument/2006/relationships/hyperlink" Target="http://193.88.185.146/website/energidataKort/viewer.htm?starttema1=vindkraft&amp;STARTLEFT=636504&amp;STARTRIGHT=637304&amp;STARTBOTTOM=6088710&amp;STARTTOP=6089510" TargetMode="External"/><Relationship Id="rId925" Type="http://schemas.openxmlformats.org/officeDocument/2006/relationships/hyperlink" Target="http://193.88.185.146/website/energidataKort/viewer.htm?starttema1=vindkraft&amp;STARTLEFT=686173&amp;STARTRIGHT=686973&amp;STARTBOTTOM=6058005&amp;STARTTOP=6058805" TargetMode="External"/><Relationship Id="rId1348" Type="http://schemas.openxmlformats.org/officeDocument/2006/relationships/hyperlink" Target="http://193.88.185.146/website/energidataKort/viewer.htm?starttema1=vindkraft&amp;STARTLEFT=611174&amp;STARTRIGHT=611974&amp;STARTBOTTOM=6122689&amp;STARTTOP=6123489" TargetMode="External"/><Relationship Id="rId1555" Type="http://schemas.openxmlformats.org/officeDocument/2006/relationships/hyperlink" Target="http://193.88.185.146/website/energidataKort/viewer.htm?starttema1=vindkraft&amp;STARTLEFT=504138&amp;STARTRIGHT=504938&amp;STARTBOTTOM=6122546&amp;STARTTOP=6123346" TargetMode="External"/><Relationship Id="rId1762" Type="http://schemas.openxmlformats.org/officeDocument/2006/relationships/hyperlink" Target="http://193.88.185.146/website/energidataKort/viewer.htm?starttema1=vindkraft&amp;STARTLEFT=490538&amp;STARTRIGHT=491338&amp;STARTBOTTOM=6102861&amp;STARTTOP=6103661" TargetMode="External"/><Relationship Id="rId2606" Type="http://schemas.openxmlformats.org/officeDocument/2006/relationships/hyperlink" Target="http://193.88.185.146/website/energidataKort/viewer.htm?starttema1=vindkraft&amp;STARTLEFT=492250&amp;STARTRIGHT=493050&amp;STARTBOTTOM=6194517&amp;STARTTOP=6195317" TargetMode="External"/><Relationship Id="rId5012" Type="http://schemas.openxmlformats.org/officeDocument/2006/relationships/hyperlink" Target="http://193.88.185.146/website/energidataKort/viewer.htm?starttema1=vindkraft&amp;STARTLEFT=554497&amp;STARTRIGHT=555297&amp;STARTBOTTOM=6373274&amp;STARTTOP=6374074" TargetMode="External"/><Relationship Id="rId1208" Type="http://schemas.openxmlformats.org/officeDocument/2006/relationships/hyperlink" Target="http://193.88.185.146/website/energidataKort/viewer.htm?starttema1=vindkraft&amp;STARTLEFT=551726&amp;STARTRIGHT=552526&amp;STARTBOTTOM=6140509&amp;STARTTOP=6141309" TargetMode="External"/><Relationship Id="rId1415" Type="http://schemas.openxmlformats.org/officeDocument/2006/relationships/hyperlink" Target="http://193.88.185.146/website/energidataKort/viewer.htm?starttema1=vindkraft&amp;STARTLEFT=590215&amp;STARTRIGHT=591015&amp;STARTBOTTOM=6105872&amp;STARTTOP=6106672" TargetMode="External"/><Relationship Id="rId2813" Type="http://schemas.openxmlformats.org/officeDocument/2006/relationships/hyperlink" Target="http://193.88.185.146/website/energidataKort/viewer.htm?starttema1=vindkraft&amp;STARTLEFT=449775&amp;STARTRIGHT=450575&amp;STARTBOTTOM=6253809&amp;STARTTOP=6254609" TargetMode="External"/><Relationship Id="rId54" Type="http://schemas.openxmlformats.org/officeDocument/2006/relationships/hyperlink" Target="http://193.88.185.146/website/energidataKort/viewer.htm?starttema1=vindkraft&amp;STARTLEFT=703851&amp;STARTRIGHT=704651&amp;STARTBOTTOM=6199627&amp;STARTTOP=6200427" TargetMode="External"/><Relationship Id="rId1622" Type="http://schemas.openxmlformats.org/officeDocument/2006/relationships/hyperlink" Target="http://193.88.185.146/website/energidataKort/viewer.htm?starttema1=vindkraft&amp;STARTLEFT=499235&amp;STARTRIGHT=500035&amp;STARTBOTTOM=6185617&amp;STARTTOP=6186417" TargetMode="External"/><Relationship Id="rId4778" Type="http://schemas.openxmlformats.org/officeDocument/2006/relationships/hyperlink" Target="http://193.88.185.146/website/energidataKort/viewer.htm?starttema1=vindkraft&amp;STARTLEFT=548374&amp;STARTRIGHT=549174&amp;STARTBOTTOM=6332540&amp;STARTTOP=6333340" TargetMode="External"/><Relationship Id="rId4985" Type="http://schemas.openxmlformats.org/officeDocument/2006/relationships/hyperlink" Target="http://193.88.185.146/website/energidataKort/viewer.htm?starttema1=vindkraft&amp;STARTLEFT=562580&amp;STARTRIGHT=563380&amp;STARTBOTTOM=6365396&amp;STARTTOP=6366196" TargetMode="External"/><Relationship Id="rId2189" Type="http://schemas.openxmlformats.org/officeDocument/2006/relationships/hyperlink" Target="http://193.88.185.146/website/energidataKort/viewer.htm?starttema1=vindkraft&amp;STARTLEFT=461580&amp;STARTRIGHT=462380&amp;STARTBOTTOM=6170932&amp;STARTTOP=6171732" TargetMode="External"/><Relationship Id="rId3587" Type="http://schemas.openxmlformats.org/officeDocument/2006/relationships/hyperlink" Target="http://193.88.185.146/website/energidataKort/viewer.htm?starttema1=vindkraft&amp;STARTLEFT=463416&amp;STARTRIGHT=464216&amp;STARTBOTTOM=6212593&amp;STARTTOP=6213393" TargetMode="External"/><Relationship Id="rId3794" Type="http://schemas.openxmlformats.org/officeDocument/2006/relationships/hyperlink" Target="http://193.88.185.146/website/energidataKort/viewer.htm?starttema1=vindkraft&amp;STARTLEFT=488011&amp;STARTRIGHT=488811&amp;STARTBOTTOM=6299947&amp;STARTTOP=6300747" TargetMode="External"/><Relationship Id="rId4638" Type="http://schemas.openxmlformats.org/officeDocument/2006/relationships/hyperlink" Target="http://193.88.185.146/website/energidataKort/viewer.htm?starttema1=vindkraft&amp;STARTLEFT=513566&amp;STARTRIGHT=514366&amp;STARTBOTTOM=6320888&amp;STARTTOP=6321688" TargetMode="External"/><Relationship Id="rId4845" Type="http://schemas.openxmlformats.org/officeDocument/2006/relationships/hyperlink" Target="http://193.88.185.146/website/energidataKort/viewer.htm?starttema1=vindkraft&amp;STARTLEFT=560416&amp;STARTRIGHT=561216&amp;STARTBOTTOM=6312439&amp;STARTTOP=6313239" TargetMode="External"/><Relationship Id="rId2396" Type="http://schemas.openxmlformats.org/officeDocument/2006/relationships/hyperlink" Target="http://193.88.185.146/website/energidataKort/viewer.htm?starttema1=vindkraft&amp;STARTLEFT=535253&amp;STARTRIGHT=536053&amp;STARTBOTTOM=6138360&amp;STARTTOP=6139160" TargetMode="External"/><Relationship Id="rId3447" Type="http://schemas.openxmlformats.org/officeDocument/2006/relationships/hyperlink" Target="http://193.88.185.146/website/energidataKort/viewer.htm?starttema1=vindkraft&amp;STARTLEFT=457666&amp;STARTRIGHT=458466&amp;STARTBOTTOM=6208328&amp;STARTTOP=6209128" TargetMode="External"/><Relationship Id="rId3654" Type="http://schemas.openxmlformats.org/officeDocument/2006/relationships/hyperlink" Target="http://193.88.185.146/website/energidataKort/viewer.htm?starttema1=vindkraft&amp;STARTLEFT=485626&amp;STARTRIGHT=486426&amp;STARTBOTTOM=6210425&amp;STARTTOP=6211225" TargetMode="External"/><Relationship Id="rId3861" Type="http://schemas.openxmlformats.org/officeDocument/2006/relationships/hyperlink" Target="http://193.88.185.146/website/energidataKort/viewer.htm?starttema1=vindkraft&amp;STARTLEFT=497712&amp;STARTRIGHT=498512&amp;STARTBOTTOM=6280169&amp;STARTTOP=6280969" TargetMode="External"/><Relationship Id="rId4705" Type="http://schemas.openxmlformats.org/officeDocument/2006/relationships/hyperlink" Target="http://193.88.185.146/website/energidataKort/viewer.htm?starttema1=vindkraft&amp;STARTLEFT=508701&amp;STARTRIGHT=509501&amp;STARTBOTTOM=6323603&amp;STARTTOP=6324403" TargetMode="External"/><Relationship Id="rId4912" Type="http://schemas.openxmlformats.org/officeDocument/2006/relationships/hyperlink" Target="http://193.88.185.146/website/energidataKort/viewer.htm?starttema1=vindkraft&amp;STARTLEFT=553946&amp;STARTRIGHT=554746&amp;STARTBOTTOM=6340344&amp;STARTTOP=6341144" TargetMode="External"/><Relationship Id="rId368" Type="http://schemas.openxmlformats.org/officeDocument/2006/relationships/hyperlink" Target="http://193.88.185.146/website/energidataKort/viewer.htm?starttema1=vindkraft&amp;STARTLEFT=648731&amp;STARTRIGHT=649531&amp;STARTBOTTOM=6124562&amp;STARTTOP=6125362" TargetMode="External"/><Relationship Id="rId575" Type="http://schemas.openxmlformats.org/officeDocument/2006/relationships/hyperlink" Target="http://193.88.185.146/website/energidataKort/viewer.htm?starttema1=vindkraft&amp;STARTLEFT=654564&amp;STARTRIGHT=655364&amp;STARTBOTTOM=6057530&amp;STARTTOP=6058330" TargetMode="External"/><Relationship Id="rId782" Type="http://schemas.openxmlformats.org/officeDocument/2006/relationships/hyperlink" Target="http://193.88.185.146/website/energidataKort/viewer.htm?starttema1=vindkraft&amp;STARTLEFT=658434&amp;STARTRIGHT=659234&amp;STARTBOTTOM=6127602&amp;STARTTOP=6128402" TargetMode="External"/><Relationship Id="rId2049" Type="http://schemas.openxmlformats.org/officeDocument/2006/relationships/hyperlink" Target="http://193.88.185.146/website/energidataKort/viewer.htm?starttema1=vindkraft&amp;STARTLEFT=427355&amp;STARTRIGHT=428155&amp;STARTBOTTOM=6148474&amp;STARTTOP=6149274" TargetMode="External"/><Relationship Id="rId2256" Type="http://schemas.openxmlformats.org/officeDocument/2006/relationships/hyperlink" Target="http://193.88.185.146/website/energidataKort/viewer.htm?starttema1=vindkraft&amp;STARTLEFT=503639&amp;STARTRIGHT=504439&amp;STARTBOTTOM=6156917&amp;STARTTOP=6157717" TargetMode="External"/><Relationship Id="rId2463" Type="http://schemas.openxmlformats.org/officeDocument/2006/relationships/hyperlink" Target="http://193.88.185.146/website/energidataKort/viewer.htm?starttema1=vindkraft&amp;STARTLEFT=513753&amp;STARTRIGHT=514553&amp;STARTBOTTOM=6186564&amp;STARTTOP=6187364" TargetMode="External"/><Relationship Id="rId2670" Type="http://schemas.openxmlformats.org/officeDocument/2006/relationships/hyperlink" Target="http://193.88.185.146/website/energidataKort/viewer.htm?starttema1=vindkraft&amp;STARTLEFT=485033&amp;STARTRIGHT=485833&amp;STARTBOTTOM=6248607&amp;STARTTOP=6249407" TargetMode="External"/><Relationship Id="rId3307" Type="http://schemas.openxmlformats.org/officeDocument/2006/relationships/hyperlink" Target="http://193.88.185.146/website/energidataKort/viewer.htm?starttema1=vindkraft&amp;STARTLEFT=580050&amp;STARTRIGHT=580850&amp;STARTBOTTOM=6238680&amp;STARTTOP=6239480" TargetMode="External"/><Relationship Id="rId3514" Type="http://schemas.openxmlformats.org/officeDocument/2006/relationships/hyperlink" Target="http://193.88.185.146/website/energidataKort/viewer.htm?starttema1=vindkraft&amp;STARTLEFT=459900&amp;STARTRIGHT=460700&amp;STARTBOTTOM=6203478&amp;STARTTOP=6204278" TargetMode="External"/><Relationship Id="rId3721" Type="http://schemas.openxmlformats.org/officeDocument/2006/relationships/hyperlink" Target="http://193.88.185.146/website/energidataKort/viewer.htm?starttema1=vindkraft&amp;STARTLEFT=538887&amp;STARTRIGHT=539687&amp;STARTBOTTOM=6194253&amp;STARTTOP=6195053" TargetMode="External"/><Relationship Id="rId228" Type="http://schemas.openxmlformats.org/officeDocument/2006/relationships/hyperlink" Target="http://193.88.185.146/website/energidataKort/viewer.htm?starttema1=vindkraft&amp;STARTLEFT=707448&amp;STARTRIGHT=708248&amp;STARTBOTTOM=6126812&amp;STARTTOP=6127612" TargetMode="External"/><Relationship Id="rId435" Type="http://schemas.openxmlformats.org/officeDocument/2006/relationships/hyperlink" Target="http://193.88.185.146/website/energidataKort/viewer.htm?starttema1=vindkraft&amp;STARTLEFT=652852&amp;STARTRIGHT=653652&amp;STARTBOTTOM=6145332&amp;STARTTOP=6146132" TargetMode="External"/><Relationship Id="rId642" Type="http://schemas.openxmlformats.org/officeDocument/2006/relationships/hyperlink" Target="http://193.88.185.146/website/energidataKort/viewer.htm?starttema1=vindkraft&amp;STARTLEFT=656145&amp;STARTRIGHT=656945&amp;STARTBOTTOM=6093358&amp;STARTTOP=6094158" TargetMode="External"/><Relationship Id="rId1065" Type="http://schemas.openxmlformats.org/officeDocument/2006/relationships/hyperlink" Target="http://193.88.185.146/website/energidataKort/viewer.htm?starttema1=vindkraft&amp;STARTLEFT=677395&amp;STARTRIGHT=678195&amp;STARTBOTTOM=6048024&amp;STARTTOP=6048824" TargetMode="External"/><Relationship Id="rId1272" Type="http://schemas.openxmlformats.org/officeDocument/2006/relationships/hyperlink" Target="http://193.88.185.146/website/energidataKort/viewer.htm?starttema1=vindkraft&amp;STARTLEFT=591749&amp;STARTRIGHT=592549&amp;STARTBOTTOM=6124734&amp;STARTTOP=6125534" TargetMode="External"/><Relationship Id="rId2116" Type="http://schemas.openxmlformats.org/officeDocument/2006/relationships/hyperlink" Target="http://193.88.185.146/website/energidataKort/viewer.htm?starttema1=vindkraft&amp;STARTLEFT=478203&amp;STARTRIGHT=479003&amp;STARTBOTTOM=6181247&amp;STARTTOP=6182047" TargetMode="External"/><Relationship Id="rId2323" Type="http://schemas.openxmlformats.org/officeDocument/2006/relationships/hyperlink" Target="http://193.88.185.146/website/energidataKort/viewer.htm?starttema1=vindkraft&amp;STARTLEFT=521025&amp;STARTRIGHT=521825&amp;STARTBOTTOM=6087989&amp;STARTTOP=6088789" TargetMode="External"/><Relationship Id="rId2530" Type="http://schemas.openxmlformats.org/officeDocument/2006/relationships/hyperlink" Target="http://193.88.185.146/website/energidataKort/viewer.htm?starttema1=vindkraft&amp;STARTLEFT=473800&amp;STARTRIGHT=474600&amp;STARTBOTTOM=6223183&amp;STARTTOP=6223983" TargetMode="External"/><Relationship Id="rId502" Type="http://schemas.openxmlformats.org/officeDocument/2006/relationships/hyperlink" Target="http://193.88.185.146/website/energidataKort/viewer.htm?starttema1=vindkraft&amp;STARTLEFT=682162&amp;STARTRIGHT=682962&amp;STARTBOTTOM=6170355&amp;STARTTOP=6171155" TargetMode="External"/><Relationship Id="rId1132" Type="http://schemas.openxmlformats.org/officeDocument/2006/relationships/hyperlink" Target="http://193.88.185.146/website/energidataKort/viewer.htm?starttema1=vindkraft&amp;STARTLEFT=707135&amp;STARTRIGHT=707935&amp;STARTBOTTOM=6095664&amp;STARTTOP=6096464" TargetMode="External"/><Relationship Id="rId4288" Type="http://schemas.openxmlformats.org/officeDocument/2006/relationships/hyperlink" Target="http://193.88.185.146/website/energidataKort/viewer.htm?starttema1=vindkraft&amp;STARTLEFT=580654&amp;STARTRIGHT=581454&amp;STARTBOTTOM=6333454&amp;STARTTOP=6334254" TargetMode="External"/><Relationship Id="rId4495" Type="http://schemas.openxmlformats.org/officeDocument/2006/relationships/hyperlink" Target="http://193.88.185.146/website/energidataKort/viewer.htm?starttema1=vindkraft&amp;STARTLEFT=511385&amp;STARTRIGHT=512185&amp;STARTBOTTOM=6304260&amp;STARTTOP=6305060" TargetMode="External"/><Relationship Id="rId3097" Type="http://schemas.openxmlformats.org/officeDocument/2006/relationships/hyperlink" Target="http://193.88.185.146/website/energidataKort/viewer.htm?starttema1=vindkraft&amp;STARTLEFT=548753&amp;STARTRIGHT=549553&amp;STARTBOTTOM=6236867&amp;STARTTOP=6237667" TargetMode="External"/><Relationship Id="rId4148" Type="http://schemas.openxmlformats.org/officeDocument/2006/relationships/hyperlink" Target="http://193.88.185.146/website/energidataKort/viewer.htm?starttema1=vindkraft&amp;STARTLEFT=463168&amp;STARTRIGHT=463968&amp;STARTBOTTOM=6287743&amp;STARTTOP=6288543" TargetMode="External"/><Relationship Id="rId4355" Type="http://schemas.openxmlformats.org/officeDocument/2006/relationships/hyperlink" Target="http://193.88.185.146/website/energidataKort/viewer.htm?starttema1=vindkraft&amp;STARTLEFT=582853&amp;STARTRIGHT=583653&amp;STARTBOTTOM=6345386&amp;STARTTOP=6346186" TargetMode="External"/><Relationship Id="rId1949" Type="http://schemas.openxmlformats.org/officeDocument/2006/relationships/hyperlink" Target="http://193.88.185.146/website/energidataKort/viewer.htm?starttema1=vindkraft&amp;STARTLEFT=479325&amp;STARTRIGHT=480125&amp;STARTBOTTOM=6145323&amp;STARTTOP=6146123" TargetMode="External"/><Relationship Id="rId3164" Type="http://schemas.openxmlformats.org/officeDocument/2006/relationships/hyperlink" Target="http://193.88.185.146/website/energidataKort/viewer.htm?starttema1=vindkraft&amp;STARTLEFT=559101&amp;STARTRIGHT=559901&amp;STARTBOTTOM=6270239&amp;STARTTOP=6271039" TargetMode="External"/><Relationship Id="rId4008" Type="http://schemas.openxmlformats.org/officeDocument/2006/relationships/hyperlink" Target="http://193.88.185.146/website/energidataKort/viewer.htm?starttema1=vindkraft&amp;STARTLEFT=483060&amp;STARTRIGHT=483860&amp;STARTBOTTOM=6316978&amp;STARTTOP=6317778" TargetMode="External"/><Relationship Id="rId4562" Type="http://schemas.openxmlformats.org/officeDocument/2006/relationships/hyperlink" Target="http://193.88.185.146/website/energidataKort/viewer.htm?starttema1=vindkraft&amp;STARTLEFT=552065&amp;STARTRIGHT=552865&amp;STARTBOTTOM=6284097&amp;STARTTOP=6284897" TargetMode="External"/><Relationship Id="rId292" Type="http://schemas.openxmlformats.org/officeDocument/2006/relationships/hyperlink" Target="http://193.88.185.146/website/energidataKort/viewer.htm?starttema1=vindkraft&amp;STARTLEFT=636682&amp;STARTRIGHT=637482&amp;STARTBOTTOM=6155101&amp;STARTTOP=6155901" TargetMode="External"/><Relationship Id="rId1809" Type="http://schemas.openxmlformats.org/officeDocument/2006/relationships/hyperlink" Target="http://193.88.185.146/website/energidataKort/viewer.htm?starttema1=vindkraft&amp;STARTLEFT=489402&amp;STARTRIGHT=490202&amp;STARTBOTTOM=6116947&amp;STARTTOP=6117747" TargetMode="External"/><Relationship Id="rId3371" Type="http://schemas.openxmlformats.org/officeDocument/2006/relationships/hyperlink" Target="http://193.88.185.146/website/energidataKort/viewer.htm?starttema1=vindkraft&amp;STARTLEFT=516888&amp;STARTRIGHT=517688&amp;STARTBOTTOM=6225442&amp;STARTTOP=6226242" TargetMode="External"/><Relationship Id="rId4215" Type="http://schemas.openxmlformats.org/officeDocument/2006/relationships/hyperlink" Target="http://193.88.185.146/website/energidataKort/viewer.htm?starttema1=vindkraft&amp;STARTLEFT=542761&amp;STARTRIGHT=543561&amp;STARTBOTTOM=6243321&amp;STARTTOP=6244121" TargetMode="External"/><Relationship Id="rId4422" Type="http://schemas.openxmlformats.org/officeDocument/2006/relationships/hyperlink" Target="http://193.88.185.146/website/energidataKort/viewer.htm?starttema1=vindkraft&amp;STARTLEFT=528188&amp;STARTRIGHT=528988&amp;STARTBOTTOM=6293813&amp;STARTTOP=6294613" TargetMode="External"/><Relationship Id="rId2180" Type="http://schemas.openxmlformats.org/officeDocument/2006/relationships/hyperlink" Target="http://193.88.185.146/website/energidataKort/viewer.htm?starttema1=vindkraft&amp;STARTLEFT=475652&amp;STARTRIGHT=476452&amp;STARTBOTTOM=6159227&amp;STARTTOP=6160027" TargetMode="External"/><Relationship Id="rId3024" Type="http://schemas.openxmlformats.org/officeDocument/2006/relationships/hyperlink" Target="http://193.88.185.146/website/energidataKort/viewer.htm?starttema1=vindkraft&amp;STARTLEFT=609403&amp;STARTRIGHT=610203&amp;STARTBOTTOM=6258751&amp;STARTTOP=6259551" TargetMode="External"/><Relationship Id="rId3231" Type="http://schemas.openxmlformats.org/officeDocument/2006/relationships/hyperlink" Target="http://193.88.185.146/website/energidataKort/viewer.htm?starttema1=vindkraft&amp;STARTLEFT=528266&amp;STARTRIGHT=529066&amp;STARTBOTTOM=6240898&amp;STARTTOP=6241698" TargetMode="External"/><Relationship Id="rId152" Type="http://schemas.openxmlformats.org/officeDocument/2006/relationships/hyperlink" Target="http://193.88.185.146/website/energidataKort/viewer.htm?starttema1=vindkraft&amp;STARTLEFT=670524&amp;STARTRIGHT=671324&amp;STARTBOTTOM=6190628&amp;STARTTOP=6191428" TargetMode="External"/><Relationship Id="rId2040" Type="http://schemas.openxmlformats.org/officeDocument/2006/relationships/hyperlink" Target="http://193.88.185.146/website/energidataKort/viewer.htm?starttema1=vindkraft&amp;STARTLEFT=426727&amp;STARTRIGHT=427527&amp;STARTBOTTOM=6149030&amp;STARTTOP=6149830" TargetMode="External"/><Relationship Id="rId2997" Type="http://schemas.openxmlformats.org/officeDocument/2006/relationships/hyperlink" Target="http://193.88.185.146/website/energidataKort/viewer.htm?starttema1=vindkraft&amp;STARTLEFT=618568&amp;STARTRIGHT=619368&amp;STARTBOTTOM=6255742&amp;STARTTOP=6256542" TargetMode="External"/><Relationship Id="rId969" Type="http://schemas.openxmlformats.org/officeDocument/2006/relationships/hyperlink" Target="http://193.88.185.146/website/energidataKort/viewer.htm?starttema1=vindkraft&amp;STARTLEFT=686803&amp;STARTRIGHT=687603&amp;STARTBOTTOM=6065967&amp;STARTTOP=6066767" TargetMode="External"/><Relationship Id="rId1599" Type="http://schemas.openxmlformats.org/officeDocument/2006/relationships/hyperlink" Target="http://193.88.185.146/website/energidataKort/viewer.htm?starttema1=vindkraft&amp;STARTLEFT=520553&amp;STARTRIGHT=521353&amp;STARTBOTTOM=6128166&amp;STARTTOP=6128966" TargetMode="External"/><Relationship Id="rId5056" Type="http://schemas.openxmlformats.org/officeDocument/2006/relationships/hyperlink" Target="http://193.88.185.146/website/energidataKort/viewer.htm?starttema1=vindkraft&amp;STARTLEFT=578753&amp;STARTRIGHT=579553&amp;STARTBOTTOM=6384338&amp;STARTTOP=6385138" TargetMode="External"/><Relationship Id="rId1459" Type="http://schemas.openxmlformats.org/officeDocument/2006/relationships/hyperlink" Target="http://193.88.185.146/website/energidataKort/viewer.htm?starttema1=vindkraft&amp;STARTLEFT=585856&amp;STARTRIGHT=586656&amp;STARTBOTTOM=6155698&amp;STARTTOP=6156498" TargetMode="External"/><Relationship Id="rId2857" Type="http://schemas.openxmlformats.org/officeDocument/2006/relationships/hyperlink" Target="http://193.88.185.146/website/energidataKort/viewer.htm?starttema1=vindkraft&amp;STARTLEFT=452113&amp;STARTRIGHT=452913&amp;STARTBOTTOM=6279129&amp;STARTTOP=6279929" TargetMode="External"/><Relationship Id="rId3908" Type="http://schemas.openxmlformats.org/officeDocument/2006/relationships/hyperlink" Target="http://193.88.185.146/website/energidataKort/viewer.htm?starttema1=vindkraft&amp;STARTLEFT=500308&amp;STARTRIGHT=501108&amp;STARTBOTTOM=6291247&amp;STARTTOP=6292047" TargetMode="External"/><Relationship Id="rId4072" Type="http://schemas.openxmlformats.org/officeDocument/2006/relationships/hyperlink" Target="http://193.88.185.146/website/energidataKort/viewer.htm?starttema1=vindkraft&amp;STARTLEFT=458959&amp;STARTRIGHT=459759&amp;STARTBOTTOM=6289026&amp;STARTTOP=6289826" TargetMode="External"/><Relationship Id="rId98" Type="http://schemas.openxmlformats.org/officeDocument/2006/relationships/hyperlink" Target="http://193.88.185.146/website/energidataKort/viewer.htm?starttema1=vindkraft&amp;STARTLEFT=701996&amp;STARTRIGHT=702796&amp;STARTBOTTOM=6163854&amp;STARTTOP=6164654" TargetMode="External"/><Relationship Id="rId829" Type="http://schemas.openxmlformats.org/officeDocument/2006/relationships/hyperlink" Target="http://193.88.185.146/website/energidataKort/viewer.htm?starttema1=vindkraft&amp;STARTLEFT=656578&amp;STARTRIGHT=657378&amp;STARTBOTTOM=6132793&amp;STARTTOP=6133593" TargetMode="External"/><Relationship Id="rId1666" Type="http://schemas.openxmlformats.org/officeDocument/2006/relationships/hyperlink" Target="http://193.88.185.146/website/energidataKort/viewer.htm?starttema1=vindkraft&amp;STARTLEFT=555492&amp;STARTRIGHT=556292&amp;STARTBOTTOM=6081520&amp;STARTTOP=6082320" TargetMode="External"/><Relationship Id="rId1873" Type="http://schemas.openxmlformats.org/officeDocument/2006/relationships/hyperlink" Target="http://193.88.185.146/website/energidataKort/viewer.htm?starttema1=vindkraft&amp;STARTLEFT=497050&amp;STARTRIGHT=497850&amp;STARTBOTTOM=6109580&amp;STARTTOP=6110380" TargetMode="External"/><Relationship Id="rId2717" Type="http://schemas.openxmlformats.org/officeDocument/2006/relationships/hyperlink" Target="http://193.88.185.146/website/energidataKort/viewer.htm?starttema1=vindkraft&amp;STARTLEFT=484201&amp;STARTRIGHT=485001&amp;STARTBOTTOM=6261638&amp;STARTTOP=6262438" TargetMode="External"/><Relationship Id="rId2924" Type="http://schemas.openxmlformats.org/officeDocument/2006/relationships/hyperlink" Target="http://193.88.185.146/website/energidataKort/viewer.htm?starttema1=vindkraft&amp;STARTLEFT=473648&amp;STARTRIGHT=474448&amp;STARTBOTTOM=6258172&amp;STARTTOP=6258972" TargetMode="External"/><Relationship Id="rId1319" Type="http://schemas.openxmlformats.org/officeDocument/2006/relationships/hyperlink" Target="http://193.88.185.146/website/energidataKort/viewer.htm?starttema1=vindkraft&amp;STARTLEFT=595193&amp;STARTRIGHT=595993&amp;STARTBOTTOM=6147237&amp;STARTTOP=6148037" TargetMode="External"/><Relationship Id="rId1526" Type="http://schemas.openxmlformats.org/officeDocument/2006/relationships/hyperlink" Target="http://193.88.185.146/website/energidataKort/viewer.htm?starttema1=vindkraft&amp;STARTLEFT=607602&amp;STARTRIGHT=608402&amp;STARTBOTTOM=6079867&amp;STARTTOP=6080667" TargetMode="External"/><Relationship Id="rId1733" Type="http://schemas.openxmlformats.org/officeDocument/2006/relationships/hyperlink" Target="http://193.88.185.146/website/energidataKort/viewer.htm?starttema1=vindkraft&amp;STARTLEFT=485306&amp;STARTRIGHT=486106&amp;STARTBOTTOM=6119490&amp;STARTTOP=6120290" TargetMode="External"/><Relationship Id="rId1940" Type="http://schemas.openxmlformats.org/officeDocument/2006/relationships/hyperlink" Target="http://193.88.185.146/website/energidataKort/viewer.htm?starttema1=vindkraft&amp;STARTLEFT=459460&amp;STARTRIGHT=460260&amp;STARTBOTTOM=6157009&amp;STARTTOP=6157809" TargetMode="External"/><Relationship Id="rId4889" Type="http://schemas.openxmlformats.org/officeDocument/2006/relationships/hyperlink" Target="http://193.88.185.146/website/energidataKort/viewer.htm?starttema1=vindkraft&amp;STARTLEFT=561012&amp;STARTRIGHT=561812&amp;STARTBOTTOM=6338651&amp;STARTTOP=6339451" TargetMode="External"/><Relationship Id="rId25" Type="http://schemas.openxmlformats.org/officeDocument/2006/relationships/hyperlink" Target="http://193.88.185.146/website/energidataKort/viewer.htm?starttema1=vindkraft&amp;STARTLEFT=730303&amp;STARTRIGHT=731103&amp;STARTBOTTOM=6176440&amp;STARTTOP=6177240" TargetMode="External"/><Relationship Id="rId1800" Type="http://schemas.openxmlformats.org/officeDocument/2006/relationships/hyperlink" Target="http://193.88.185.146/website/energidataKort/viewer.htm?starttema1=vindkraft&amp;STARTLEFT=488248&amp;STARTRIGHT=489048&amp;STARTBOTTOM=6098014&amp;STARTTOP=6098814" TargetMode="External"/><Relationship Id="rId3698" Type="http://schemas.openxmlformats.org/officeDocument/2006/relationships/hyperlink" Target="http://193.88.185.146/website/energidataKort/viewer.htm?starttema1=vindkraft&amp;STARTLEFT=534981&amp;STARTRIGHT=535781&amp;STARTBOTTOM=6185182&amp;STARTTOP=6185982" TargetMode="External"/><Relationship Id="rId4749" Type="http://schemas.openxmlformats.org/officeDocument/2006/relationships/hyperlink" Target="http://193.88.185.146/website/energidataKort/viewer.htm?starttema1=vindkraft&amp;STARTLEFT=533403&amp;STARTRIGHT=534203&amp;STARTBOTTOM=6331449&amp;STARTTOP=6332249" TargetMode="External"/><Relationship Id="rId4956" Type="http://schemas.openxmlformats.org/officeDocument/2006/relationships/hyperlink" Target="http://193.88.185.146/website/energidataKort/viewer.htm?starttema1=vindkraft&amp;STARTLEFT=578457&amp;STARTRIGHT=579257&amp;STARTBOTTOM=6329208&amp;STARTTOP=6330008" TargetMode="External"/><Relationship Id="rId3558" Type="http://schemas.openxmlformats.org/officeDocument/2006/relationships/hyperlink" Target="http://193.88.185.146/website/energidataKort/viewer.htm?starttema1=vindkraft&amp;STARTLEFT=467407&amp;STARTRIGHT=468207&amp;STARTBOTTOM=6220818&amp;STARTTOP=6221618" TargetMode="External"/><Relationship Id="rId3765" Type="http://schemas.openxmlformats.org/officeDocument/2006/relationships/hyperlink" Target="http://193.88.185.146/website/energidataKort/viewer.htm?starttema1=vindkraft&amp;STARTLEFT=479776&amp;STARTRIGHT=480576&amp;STARTBOTTOM=6283538&amp;STARTTOP=6284338" TargetMode="External"/><Relationship Id="rId3972" Type="http://schemas.openxmlformats.org/officeDocument/2006/relationships/hyperlink" Target="http://193.88.185.146/website/energidataKort/viewer.htm?starttema1=vindkraft&amp;STARTLEFT=491394&amp;STARTRIGHT=492194&amp;STARTBOTTOM=6270291&amp;STARTTOP=6271091" TargetMode="External"/><Relationship Id="rId4609" Type="http://schemas.openxmlformats.org/officeDocument/2006/relationships/hyperlink" Target="http://193.88.185.146/website/energidataKort/viewer.htm?starttema1=vindkraft&amp;STARTLEFT=538941&amp;STARTRIGHT=539741&amp;STARTBOTTOM=6330836&amp;STARTTOP=6331636" TargetMode="External"/><Relationship Id="rId4816" Type="http://schemas.openxmlformats.org/officeDocument/2006/relationships/hyperlink" Target="http://193.88.185.146/website/energidataKort/viewer.htm?starttema1=vindkraft&amp;STARTLEFT=561343&amp;STARTRIGHT=562143&amp;STARTBOTTOM=6314790&amp;STARTTOP=6315590" TargetMode="External"/><Relationship Id="rId479" Type="http://schemas.openxmlformats.org/officeDocument/2006/relationships/hyperlink" Target="http://193.88.185.146/website/energidataKort/viewer.htm?starttema1=vindkraft&amp;STARTLEFT=710571&amp;STARTRIGHT=711371&amp;STARTBOTTOM=6139726&amp;STARTTOP=6140526" TargetMode="External"/><Relationship Id="rId686" Type="http://schemas.openxmlformats.org/officeDocument/2006/relationships/hyperlink" Target="http://193.88.185.146/website/energidataKort/viewer.htm?starttema1=vindkraft&amp;STARTLEFT=644245&amp;STARTRIGHT=645045&amp;STARTBOTTOM=6070438&amp;STARTTOP=6071238" TargetMode="External"/><Relationship Id="rId893" Type="http://schemas.openxmlformats.org/officeDocument/2006/relationships/hyperlink" Target="http://193.88.185.146/website/energidataKort/viewer.htm?starttema1=vindkraft&amp;STARTLEFT=686352&amp;STARTRIGHT=687152&amp;STARTBOTTOM=6062257&amp;STARTTOP=6063057" TargetMode="External"/><Relationship Id="rId2367" Type="http://schemas.openxmlformats.org/officeDocument/2006/relationships/hyperlink" Target="http://193.88.185.146/website/energidataKort/viewer.htm?starttema1=vindkraft&amp;STARTLEFT=513285&amp;STARTRIGHT=514085&amp;STARTBOTTOM=6098455&amp;STARTTOP=6099255" TargetMode="External"/><Relationship Id="rId2574" Type="http://schemas.openxmlformats.org/officeDocument/2006/relationships/hyperlink" Target="http://193.88.185.146/website/energidataKort/viewer.htm?starttema1=vindkraft&amp;STARTLEFT=481157&amp;STARTRIGHT=481957&amp;STARTBOTTOM=6237607&amp;STARTTOP=6238407" TargetMode="External"/><Relationship Id="rId2781" Type="http://schemas.openxmlformats.org/officeDocument/2006/relationships/hyperlink" Target="http://193.88.185.146/website/energidataKort/viewer.htm?starttema1=vindkraft&amp;STARTLEFT=455642&amp;STARTRIGHT=456442&amp;STARTBOTTOM=6263762&amp;STARTTOP=6264562" TargetMode="External"/><Relationship Id="rId3418" Type="http://schemas.openxmlformats.org/officeDocument/2006/relationships/hyperlink" Target="http://193.88.185.146/website/energidataKort/viewer.htm?starttema1=vindkraft&amp;STARTLEFT=472873&amp;STARTRIGHT=473673&amp;STARTBOTTOM=6191377&amp;STARTTOP=6192177" TargetMode="External"/><Relationship Id="rId3625" Type="http://schemas.openxmlformats.org/officeDocument/2006/relationships/hyperlink" Target="http://193.88.185.146/website/energidataKort/viewer.htm?starttema1=vindkraft&amp;STARTLEFT=476065&amp;STARTRIGHT=476865&amp;STARTBOTTOM=6203273&amp;STARTTOP=6204073" TargetMode="External"/><Relationship Id="rId339" Type="http://schemas.openxmlformats.org/officeDocument/2006/relationships/hyperlink" Target="http://193.88.185.146/website/energidataKort/viewer.htm?starttema1=vindkraft&amp;STARTLEFT=644615&amp;STARTRIGHT=645415&amp;STARTBOTTOM=6146330&amp;STARTTOP=6147130" TargetMode="External"/><Relationship Id="rId546" Type="http://schemas.openxmlformats.org/officeDocument/2006/relationships/hyperlink" Target="http://193.88.185.146/website/energidataKort/viewer.htm?starttema1=vindkraft&amp;STARTLEFT=632199&amp;STARTRIGHT=632999&amp;STARTBOTTOM=6073211&amp;STARTTOP=6074011" TargetMode="External"/><Relationship Id="rId753" Type="http://schemas.openxmlformats.org/officeDocument/2006/relationships/hyperlink" Target="http://193.88.185.146/website/energidataKort/viewer.htm?starttema1=vindkraft&amp;STARTLEFT=649490&amp;STARTRIGHT=650290&amp;STARTBOTTOM=6065375&amp;STARTTOP=6066175" TargetMode="External"/><Relationship Id="rId1176" Type="http://schemas.openxmlformats.org/officeDocument/2006/relationships/hyperlink" Target="http://193.88.185.146/website/energidataKort/viewer.htm?starttema1=vindkraft&amp;STARTLEFT=874235&amp;STARTRIGHT=875035&amp;STARTBOTTOM=6116326&amp;STARTTOP=6117126" TargetMode="External"/><Relationship Id="rId1383" Type="http://schemas.openxmlformats.org/officeDocument/2006/relationships/hyperlink" Target="http://193.88.185.146/website/energidataKort/viewer.htm?starttema1=vindkraft&amp;STARTLEFT=603093&amp;STARTRIGHT=603893&amp;STARTBOTTOM=6090245&amp;STARTTOP=6091045" TargetMode="External"/><Relationship Id="rId2227" Type="http://schemas.openxmlformats.org/officeDocument/2006/relationships/hyperlink" Target="http://193.88.185.146/website/energidataKort/viewer.htm?starttema1=vindkraft&amp;STARTLEFT=513691&amp;STARTRIGHT=514491&amp;STARTBOTTOM=6147110&amp;STARTTOP=6147910" TargetMode="External"/><Relationship Id="rId2434" Type="http://schemas.openxmlformats.org/officeDocument/2006/relationships/hyperlink" Target="http://193.88.185.146/website/energidataKort/viewer.htm?starttema1=vindkraft&amp;STARTLEFT=531100&amp;STARTRIGHT=531900&amp;STARTBOTTOM=6131883&amp;STARTTOP=6132683" TargetMode="External"/><Relationship Id="rId3832" Type="http://schemas.openxmlformats.org/officeDocument/2006/relationships/hyperlink" Target="http://193.88.185.146/website/energidataKort/viewer.htm?starttema1=vindkraft&amp;STARTLEFT=492058&amp;STARTRIGHT=492858&amp;STARTBOTTOM=6277477&amp;STARTTOP=6278277" TargetMode="External"/><Relationship Id="rId406" Type="http://schemas.openxmlformats.org/officeDocument/2006/relationships/hyperlink" Target="http://193.88.185.146/website/energidataKort/viewer.htm?starttema1=vindkraft&amp;STARTLEFT=642171&amp;STARTRIGHT=642971&amp;STARTBOTTOM=6123734&amp;STARTTOP=6124534" TargetMode="External"/><Relationship Id="rId960" Type="http://schemas.openxmlformats.org/officeDocument/2006/relationships/hyperlink" Target="http://193.88.185.146/website/energidataKort/viewer.htm?starttema1=vindkraft&amp;STARTLEFT=665956&amp;STARTRIGHT=666756&amp;STARTBOTTOM=6073023&amp;STARTTOP=6073823" TargetMode="External"/><Relationship Id="rId1036" Type="http://schemas.openxmlformats.org/officeDocument/2006/relationships/hyperlink" Target="http://193.88.185.146/website/energidataKort/viewer.htm?starttema1=vindkraft&amp;STARTLEFT=674780&amp;STARTRIGHT=675580&amp;STARTBOTTOM=6049338&amp;STARTTOP=6050138" TargetMode="External"/><Relationship Id="rId1243" Type="http://schemas.openxmlformats.org/officeDocument/2006/relationships/hyperlink" Target="http://193.88.185.146/website/energidataKort/viewer.htm?starttema1=vindkraft&amp;STARTLEFT=564042&amp;STARTRIGHT=564842&amp;STARTBOTTOM=6133779&amp;STARTTOP=6134579" TargetMode="External"/><Relationship Id="rId1590" Type="http://schemas.openxmlformats.org/officeDocument/2006/relationships/hyperlink" Target="http://193.88.185.146/website/energidataKort/viewer.htm?starttema1=vindkraft&amp;STARTLEFT=522942&amp;STARTRIGHT=523742&amp;STARTBOTTOM=6127603&amp;STARTTOP=6128403" TargetMode="External"/><Relationship Id="rId2641" Type="http://schemas.openxmlformats.org/officeDocument/2006/relationships/hyperlink" Target="http://193.88.185.146/website/energidataKort/viewer.htm?starttema1=vindkraft&amp;STARTLEFT=462261&amp;STARTRIGHT=463061&amp;STARTBOTTOM=6249044&amp;STARTTOP=6249844" TargetMode="External"/><Relationship Id="rId4399" Type="http://schemas.openxmlformats.org/officeDocument/2006/relationships/hyperlink" Target="http://193.88.185.146/website/energidataKort/viewer.htm?starttema1=vindkraft&amp;STARTLEFT=524624&amp;STARTRIGHT=525424&amp;STARTBOTTOM=6292769&amp;STARTTOP=6293569" TargetMode="External"/><Relationship Id="rId613" Type="http://schemas.openxmlformats.org/officeDocument/2006/relationships/hyperlink" Target="http://193.88.185.146/website/energidataKort/viewer.htm?starttema1=vindkraft&amp;STARTLEFT=650663&amp;STARTRIGHT=651463&amp;STARTBOTTOM=6063749&amp;STARTTOP=6064549" TargetMode="External"/><Relationship Id="rId820" Type="http://schemas.openxmlformats.org/officeDocument/2006/relationships/hyperlink" Target="http://193.88.185.146/website/energidataKort/viewer.htm?starttema1=vindkraft&amp;STARTLEFT=659767&amp;STARTRIGHT=660567&amp;STARTBOTTOM=6134310&amp;STARTTOP=6135110" TargetMode="External"/><Relationship Id="rId1450" Type="http://schemas.openxmlformats.org/officeDocument/2006/relationships/hyperlink" Target="http://193.88.185.146/website/energidataKort/viewer.htm?starttema1=vindkraft&amp;STARTLEFT=573501&amp;STARTRIGHT=574301&amp;STARTBOTTOM=6150791&amp;STARTTOP=6151591" TargetMode="External"/><Relationship Id="rId2501" Type="http://schemas.openxmlformats.org/officeDocument/2006/relationships/hyperlink" Target="http://193.88.185.146/website/energidataKort/viewer.htm?starttema1=vindkraft&amp;STARTLEFT=522089&amp;STARTRIGHT=522889&amp;STARTBOTTOM=6178811&amp;STARTTOP=6179611" TargetMode="External"/><Relationship Id="rId1103" Type="http://schemas.openxmlformats.org/officeDocument/2006/relationships/hyperlink" Target="http://193.88.185.146/website/energidataKort/viewer.htm?starttema1=vindkraft&amp;STARTLEFT=717497&amp;STARTRIGHT=718297&amp;STARTBOTTOM=6096710&amp;STARTTOP=6097510" TargetMode="External"/><Relationship Id="rId1310" Type="http://schemas.openxmlformats.org/officeDocument/2006/relationships/hyperlink" Target="http://193.88.185.146/website/energidataKort/viewer.htm?starttema1=vindkraft&amp;STARTLEFT=596707&amp;STARTRIGHT=597507&amp;STARTBOTTOM=6139687&amp;STARTTOP=6140487" TargetMode="External"/><Relationship Id="rId4259" Type="http://schemas.openxmlformats.org/officeDocument/2006/relationships/hyperlink" Target="http://193.88.185.146/website/energidataKort/viewer.htm?starttema1=vindkraft&amp;STARTLEFT=524982&amp;STARTRIGHT=525782&amp;STARTBOTTOM=6257987&amp;STARTTOP=6258787" TargetMode="External"/><Relationship Id="rId4466" Type="http://schemas.openxmlformats.org/officeDocument/2006/relationships/hyperlink" Target="http://193.88.185.146/website/energidataKort/viewer.htm?starttema1=vindkraft&amp;STARTLEFT=529213&amp;STARTRIGHT=530013&amp;STARTBOTTOM=6303970&amp;STARTTOP=6304770" TargetMode="External"/><Relationship Id="rId4673" Type="http://schemas.openxmlformats.org/officeDocument/2006/relationships/hyperlink" Target="http://193.88.185.146/website/energidataKort/viewer.htm?starttema1=vindkraft&amp;STARTLEFT=506538&amp;STARTRIGHT=507338&amp;STARTBOTTOM=6327264&amp;STARTTOP=6328064" TargetMode="External"/><Relationship Id="rId4880" Type="http://schemas.openxmlformats.org/officeDocument/2006/relationships/hyperlink" Target="http://193.88.185.146/website/energidataKort/viewer.htm?starttema1=vindkraft&amp;STARTLEFT=573286&amp;STARTRIGHT=574086&amp;STARTBOTTOM=6320605&amp;STARTTOP=6321405" TargetMode="External"/><Relationship Id="rId3068" Type="http://schemas.openxmlformats.org/officeDocument/2006/relationships/hyperlink" Target="http://193.88.185.146/website/energidataKort/viewer.htm?starttema1=vindkraft&amp;STARTLEFT=560520&amp;STARTRIGHT=561320&amp;STARTBOTTOM=6234726&amp;STARTTOP=6235526" TargetMode="External"/><Relationship Id="rId3275" Type="http://schemas.openxmlformats.org/officeDocument/2006/relationships/hyperlink" Target="http://193.88.185.146/website/energidataKort/viewer.htm?starttema1=vindkraft&amp;STARTLEFT=599187&amp;STARTRIGHT=599987&amp;STARTBOTTOM=6177567&amp;STARTTOP=6178367" TargetMode="External"/><Relationship Id="rId3482" Type="http://schemas.openxmlformats.org/officeDocument/2006/relationships/hyperlink" Target="http://193.88.185.146/website/energidataKort/viewer.htm?starttema1=vindkraft&amp;STARTLEFT=473746&amp;STARTRIGHT=474546&amp;STARTBOTTOM=6222560&amp;STARTTOP=6223360" TargetMode="External"/><Relationship Id="rId4119" Type="http://schemas.openxmlformats.org/officeDocument/2006/relationships/hyperlink" Target="http://193.88.185.146/website/energidataKort/viewer.htm?starttema1=vindkraft&amp;STARTLEFT=468896&amp;STARTRIGHT=469696&amp;STARTBOTTOM=6307572&amp;STARTTOP=6308372" TargetMode="External"/><Relationship Id="rId4326" Type="http://schemas.openxmlformats.org/officeDocument/2006/relationships/hyperlink" Target="http://193.88.185.146/website/energidataKort/viewer.htm?starttema1=vindkraft&amp;STARTLEFT=579168&amp;STARTRIGHT=579968&amp;STARTBOTTOM=6359585&amp;STARTTOP=6360385" TargetMode="External"/><Relationship Id="rId4533" Type="http://schemas.openxmlformats.org/officeDocument/2006/relationships/hyperlink" Target="http://193.88.185.146/website/energidataKort/viewer.htm?starttema1=vindkraft&amp;STARTLEFT=541458&amp;STARTRIGHT=542258&amp;STARTBOTTOM=6287062&amp;STARTTOP=6287862" TargetMode="External"/><Relationship Id="rId4740" Type="http://schemas.openxmlformats.org/officeDocument/2006/relationships/hyperlink" Target="http://193.88.185.146/website/energidataKort/viewer.htm?starttema1=vindkraft&amp;STARTLEFT=533092&amp;STARTRIGHT=533892&amp;STARTBOTTOM=6331144&amp;STARTTOP=6331944" TargetMode="External"/><Relationship Id="rId196" Type="http://schemas.openxmlformats.org/officeDocument/2006/relationships/hyperlink" Target="http://193.88.185.146/website/energidataKort/viewer.htm?starttema1=vindkraft&amp;STARTLEFT=668015&amp;STARTRIGHT=668815&amp;STARTBOTTOM=6162982&amp;STARTTOP=6163782" TargetMode="External"/><Relationship Id="rId2084" Type="http://schemas.openxmlformats.org/officeDocument/2006/relationships/hyperlink" Target="http://193.88.185.146/website/energidataKort/viewer.htm?starttema1=vindkraft&amp;STARTLEFT=461270&amp;STARTRIGHT=462070&amp;STARTBOTTOM=6146315&amp;STARTTOP=6147115" TargetMode="External"/><Relationship Id="rId2291" Type="http://schemas.openxmlformats.org/officeDocument/2006/relationships/hyperlink" Target="http://193.88.185.146/website/energidataKort/viewer.htm?starttema1=vindkraft&amp;STARTLEFT=511898&amp;STARTRIGHT=512698&amp;STARTBOTTOM=6151372&amp;STARTTOP=6152172" TargetMode="External"/><Relationship Id="rId3135" Type="http://schemas.openxmlformats.org/officeDocument/2006/relationships/hyperlink" Target="http://193.88.185.146/website/energidataKort/viewer.htm?starttema1=vindkraft&amp;STARTLEFT=568894&amp;STARTRIGHT=569694&amp;STARTBOTTOM=6260512&amp;STARTTOP=6261312" TargetMode="External"/><Relationship Id="rId3342" Type="http://schemas.openxmlformats.org/officeDocument/2006/relationships/hyperlink" Target="http://193.88.185.146/website/energidataKort/viewer.htm?starttema1=vindkraft&amp;STARTLEFT=520433&amp;STARTRIGHT=521233&amp;STARTBOTTOM=6203393&amp;STARTTOP=6204193" TargetMode="External"/><Relationship Id="rId4600" Type="http://schemas.openxmlformats.org/officeDocument/2006/relationships/hyperlink" Target="http://193.88.185.146/website/energidataKort/viewer.htm?starttema1=vindkraft&amp;STARTLEFT=549183&amp;STARTRIGHT=549983&amp;STARTBOTTOM=6269565&amp;STARTTOP=6270365" TargetMode="External"/><Relationship Id="rId263" Type="http://schemas.openxmlformats.org/officeDocument/2006/relationships/hyperlink" Target="http://193.88.185.146/website/energidataKort/viewer.htm?starttema1=vindkraft&amp;STARTLEFT=647898&amp;STARTRIGHT=648698&amp;STARTBOTTOM=6148575&amp;STARTTOP=6149375" TargetMode="External"/><Relationship Id="rId470" Type="http://schemas.openxmlformats.org/officeDocument/2006/relationships/hyperlink" Target="http://193.88.185.146/website/energidataKort/viewer.htm?starttema1=vindkraft&amp;STARTLEFT=705906&amp;STARTRIGHT=706706&amp;STARTBOTTOM=6139355&amp;STARTTOP=6140155" TargetMode="External"/><Relationship Id="rId2151" Type="http://schemas.openxmlformats.org/officeDocument/2006/relationships/hyperlink" Target="http://193.88.185.146/website/energidataKort/viewer.htm?starttema1=vindkraft&amp;STARTLEFT=482103&amp;STARTRIGHT=482903&amp;STARTBOTTOM=6161133&amp;STARTTOP=6161933" TargetMode="External"/><Relationship Id="rId3202" Type="http://schemas.openxmlformats.org/officeDocument/2006/relationships/hyperlink" Target="http://193.88.185.146/website/energidataKort/viewer.htm?starttema1=vindkraft&amp;STARTLEFT=579865&amp;STARTRIGHT=580665&amp;STARTBOTTOM=6280506&amp;STARTTOP=6281306" TargetMode="External"/><Relationship Id="rId123" Type="http://schemas.openxmlformats.org/officeDocument/2006/relationships/hyperlink" Target="http://193.88.185.146/website/energidataKort/viewer.htm?starttema1=vindkraft&amp;STARTLEFT=688369&amp;STARTRIGHT=689169&amp;STARTBOTTOM=6160326&amp;STARTTOP=6161126" TargetMode="External"/><Relationship Id="rId330" Type="http://schemas.openxmlformats.org/officeDocument/2006/relationships/hyperlink" Target="http://193.88.185.146/website/energidataKort/viewer.htm?starttema1=vindkraft&amp;STARTLEFT=670661&amp;STARTRIGHT=671461&amp;STARTBOTTOM=6145342&amp;STARTTOP=6146142" TargetMode="External"/><Relationship Id="rId2011" Type="http://schemas.openxmlformats.org/officeDocument/2006/relationships/hyperlink" Target="http://193.88.185.146/website/energidataKort/viewer.htm?starttema1=vindkraft&amp;STARTLEFT=424692&amp;STARTRIGHT=425492&amp;STARTBOTTOM=6147362&amp;STARTTOP=6148162" TargetMode="External"/><Relationship Id="rId2968" Type="http://schemas.openxmlformats.org/officeDocument/2006/relationships/hyperlink" Target="http://193.88.185.146/website/energidataKort/viewer.htm?starttema1=vindkraft&amp;STARTLEFT=610761&amp;STARTRIGHT=611561&amp;STARTBOTTOM=6241114&amp;STARTTOP=6241914" TargetMode="External"/><Relationship Id="rId4183" Type="http://schemas.openxmlformats.org/officeDocument/2006/relationships/hyperlink" Target="http://193.88.185.146/website/energidataKort/viewer.htm?starttema1=vindkraft&amp;STARTLEFT=470381&amp;STARTRIGHT=471181&amp;STARTBOTTOM=6302095&amp;STARTTOP=6302895" TargetMode="External"/><Relationship Id="rId5027" Type="http://schemas.openxmlformats.org/officeDocument/2006/relationships/hyperlink" Target="http://193.88.185.146/website/energidataKort/viewer.htm?starttema1=vindkraft&amp;STARTLEFT=550179&amp;STARTRIGHT=550979&amp;STARTBOTTOM=6361447&amp;STARTTOP=6362247" TargetMode="External"/><Relationship Id="rId1777" Type="http://schemas.openxmlformats.org/officeDocument/2006/relationships/hyperlink" Target="http://193.88.185.146/website/energidataKort/viewer.htm?starttema1=vindkraft&amp;STARTLEFT=491769&amp;STARTRIGHT=492569&amp;STARTBOTTOM=6099174&amp;STARTTOP=6099974" TargetMode="External"/><Relationship Id="rId1984" Type="http://schemas.openxmlformats.org/officeDocument/2006/relationships/hyperlink" Target="http://193.88.185.146/website/energidataKort/viewer.htm?starttema1=vindkraft&amp;STARTLEFT=486155&amp;STARTRIGHT=486955&amp;STARTBOTTOM=6136260&amp;STARTTOP=6137060" TargetMode="External"/><Relationship Id="rId2828" Type="http://schemas.openxmlformats.org/officeDocument/2006/relationships/hyperlink" Target="http://193.88.185.146/website/energidataKort/viewer.htm?starttema1=vindkraft&amp;STARTLEFT=455595&amp;STARTRIGHT=456395&amp;STARTBOTTOM=6246228&amp;STARTTOP=6247028" TargetMode="External"/><Relationship Id="rId4390" Type="http://schemas.openxmlformats.org/officeDocument/2006/relationships/hyperlink" Target="http://193.88.185.146/website/energidataKort/viewer.htm?starttema1=vindkraft&amp;STARTLEFT=512722&amp;STARTRIGHT=513522&amp;STARTBOTTOM=6318672&amp;STARTTOP=6319472" TargetMode="External"/><Relationship Id="rId69" Type="http://schemas.openxmlformats.org/officeDocument/2006/relationships/hyperlink" Target="http://193.88.185.146/website/energidataKort/viewer.htm?starttema1=vindkraft&amp;STARTLEFT=681984&amp;STARTRIGHT=682784&amp;STARTBOTTOM=6187703&amp;STARTTOP=6188503" TargetMode="External"/><Relationship Id="rId1637" Type="http://schemas.openxmlformats.org/officeDocument/2006/relationships/hyperlink" Target="http://193.88.185.146/website/energidataKort/viewer.htm?starttema1=vindkraft&amp;STARTLEFT=487882&amp;STARTRIGHT=488682&amp;STARTBOTTOM=6185065&amp;STARTTOP=6185865" TargetMode="External"/><Relationship Id="rId1844" Type="http://schemas.openxmlformats.org/officeDocument/2006/relationships/hyperlink" Target="http://193.88.185.146/website/energidataKort/viewer.htm?starttema1=vindkraft&amp;STARTLEFT=496259&amp;STARTRIGHT=497059&amp;STARTBOTTOM=6110327&amp;STARTTOP=6111127" TargetMode="External"/><Relationship Id="rId4043" Type="http://schemas.openxmlformats.org/officeDocument/2006/relationships/hyperlink" Target="http://193.88.185.146/website/energidataKort/viewer.htm?starttema1=vindkraft&amp;STARTLEFT=464125&amp;STARTRIGHT=464925&amp;STARTBOTTOM=6283618&amp;STARTTOP=6284418" TargetMode="External"/><Relationship Id="rId4250" Type="http://schemas.openxmlformats.org/officeDocument/2006/relationships/hyperlink" Target="http://193.88.185.146/website/energidataKort/viewer.htm?starttema1=vindkraft&amp;STARTLEFT=506048&amp;STARTRIGHT=506848&amp;STARTBOTTOM=6257781&amp;STARTTOP=6258581" TargetMode="External"/><Relationship Id="rId1704" Type="http://schemas.openxmlformats.org/officeDocument/2006/relationships/hyperlink" Target="http://193.88.185.146/website/energidataKort/viewer.htm?starttema1=vindkraft&amp;STARTLEFT=502803&amp;STARTRIGHT=503603&amp;STARTBOTTOM=6104442&amp;STARTTOP=6105242" TargetMode="External"/><Relationship Id="rId4110" Type="http://schemas.openxmlformats.org/officeDocument/2006/relationships/hyperlink" Target="http://193.88.185.146/website/energidataKort/viewer.htm?starttema1=vindkraft&amp;STARTLEFT=472210&amp;STARTRIGHT=473010&amp;STARTBOTTOM=6302920&amp;STARTTOP=6303720" TargetMode="External"/><Relationship Id="rId1911" Type="http://schemas.openxmlformats.org/officeDocument/2006/relationships/hyperlink" Target="http://193.88.185.146/website/energidataKort/viewer.htm?starttema1=vindkraft&amp;STARTLEFT=478153&amp;STARTRIGHT=478953&amp;STARTBOTTOM=6098546&amp;STARTTOP=6099346" TargetMode="External"/><Relationship Id="rId3669" Type="http://schemas.openxmlformats.org/officeDocument/2006/relationships/hyperlink" Target="http://193.88.185.146/website/energidataKort/viewer.htm?starttema1=vindkraft&amp;STARTLEFT=454310&amp;STARTRIGHT=455110&amp;STARTBOTTOM=6226780&amp;STARTTOP=6227580" TargetMode="External"/><Relationship Id="rId797" Type="http://schemas.openxmlformats.org/officeDocument/2006/relationships/hyperlink" Target="http://193.88.185.146/website/energidataKort/viewer.htm?starttema1=vindkraft&amp;STARTLEFT=670653&amp;STARTRIGHT=671453&amp;STARTBOTTOM=6139210&amp;STARTTOP=6140010" TargetMode="External"/><Relationship Id="rId2478" Type="http://schemas.openxmlformats.org/officeDocument/2006/relationships/hyperlink" Target="http://193.88.185.146/website/energidataKort/viewer.htm?starttema1=vindkraft&amp;STARTLEFT=517774&amp;STARTRIGHT=518574&amp;STARTBOTTOM=6191357&amp;STARTTOP=6192157" TargetMode="External"/><Relationship Id="rId3876" Type="http://schemas.openxmlformats.org/officeDocument/2006/relationships/hyperlink" Target="http://193.88.185.146/website/energidataKort/viewer.htm?starttema1=vindkraft&amp;STARTLEFT=493878&amp;STARTRIGHT=494678&amp;STARTBOTTOM=6279688&amp;STARTTOP=6280488" TargetMode="External"/><Relationship Id="rId4927" Type="http://schemas.openxmlformats.org/officeDocument/2006/relationships/hyperlink" Target="http://193.88.185.146/website/energidataKort/viewer.htm?starttema1=vindkraft&amp;STARTLEFT=555302&amp;STARTRIGHT=556102&amp;STARTBOTTOM=6337370&amp;STARTTOP=6338170" TargetMode="External"/><Relationship Id="rId5091" Type="http://schemas.openxmlformats.org/officeDocument/2006/relationships/hyperlink" Target="http://193.88.185.146/website/energidataKort/viewer.htm?starttema1=vindkraft&amp;STARTLEFT=553626&amp;STARTRIGHT=554426&amp;STARTBOTTOM=6356211&amp;STARTTOP=6357011" TargetMode="External"/><Relationship Id="rId1287" Type="http://schemas.openxmlformats.org/officeDocument/2006/relationships/hyperlink" Target="http://193.88.185.146/website/energidataKort/viewer.htm?starttema1=vindkraft&amp;STARTLEFT=572127&amp;STARTRIGHT=572927&amp;STARTBOTTOM=6106783&amp;STARTTOP=6107583" TargetMode="External"/><Relationship Id="rId2685" Type="http://schemas.openxmlformats.org/officeDocument/2006/relationships/hyperlink" Target="http://193.88.185.146/website/energidataKort/viewer.htm?starttema1=vindkraft&amp;STARTLEFT=471696&amp;STARTRIGHT=472496&amp;STARTBOTTOM=6244611&amp;STARTTOP=6245411" TargetMode="External"/><Relationship Id="rId2892" Type="http://schemas.openxmlformats.org/officeDocument/2006/relationships/hyperlink" Target="http://193.88.185.146/website/energidataKort/viewer.htm?starttema1=vindkraft&amp;STARTLEFT=469544&amp;STARTRIGHT=470344&amp;STARTBOTTOM=6278048&amp;STARTTOP=6278848" TargetMode="External"/><Relationship Id="rId3529" Type="http://schemas.openxmlformats.org/officeDocument/2006/relationships/hyperlink" Target="http://193.88.185.146/website/energidataKort/viewer.htm?starttema1=vindkraft&amp;STARTLEFT=461288&amp;STARTRIGHT=462088&amp;STARTBOTTOM=6206794&amp;STARTTOP=6207594" TargetMode="External"/><Relationship Id="rId3736" Type="http://schemas.openxmlformats.org/officeDocument/2006/relationships/hyperlink" Target="http://193.88.185.146/website/energidataKort/viewer.htm?starttema1=vindkraft&amp;STARTLEFT=492808&amp;STARTRIGHT=493608&amp;STARTBOTTOM=6310393&amp;STARTTOP=6311193" TargetMode="External"/><Relationship Id="rId3943" Type="http://schemas.openxmlformats.org/officeDocument/2006/relationships/hyperlink" Target="http://193.88.185.146/website/energidataKort/viewer.htm?starttema1=vindkraft&amp;STARTLEFT=502305&amp;STARTRIGHT=503105&amp;STARTBOTTOM=6286039&amp;STARTTOP=6286839" TargetMode="External"/><Relationship Id="rId657" Type="http://schemas.openxmlformats.org/officeDocument/2006/relationships/hyperlink" Target="http://193.88.185.146/website/energidataKort/viewer.htm?starttema1=vindkraft&amp;STARTLEFT=637586&amp;STARTRIGHT=638386&amp;STARTBOTTOM=6071949&amp;STARTTOP=6072749" TargetMode="External"/><Relationship Id="rId864" Type="http://schemas.openxmlformats.org/officeDocument/2006/relationships/hyperlink" Target="http://193.88.185.146/website/energidataKort/viewer.htm?starttema1=vindkraft&amp;STARTLEFT=673062&amp;STARTRIGHT=673862&amp;STARTBOTTOM=6139545&amp;STARTTOP=6140345" TargetMode="External"/><Relationship Id="rId1494" Type="http://schemas.openxmlformats.org/officeDocument/2006/relationships/hyperlink" Target="http://193.88.185.146/website/energidataKort/viewer.htm?starttema1=vindkraft&amp;STARTLEFT=608333&amp;STARTRIGHT=609133&amp;STARTBOTTOM=6075191&amp;STARTTOP=6075991" TargetMode="External"/><Relationship Id="rId2338" Type="http://schemas.openxmlformats.org/officeDocument/2006/relationships/hyperlink" Target="http://193.88.185.146/website/energidataKort/viewer.htm?starttema1=vindkraft&amp;STARTLEFT=514685&amp;STARTRIGHT=515485&amp;STARTBOTTOM=6097686&amp;STARTTOP=6098486" TargetMode="External"/><Relationship Id="rId2545" Type="http://schemas.openxmlformats.org/officeDocument/2006/relationships/hyperlink" Target="http://193.88.185.146/website/energidataKort/viewer.htm?starttema1=vindkraft&amp;STARTLEFT=486749&amp;STARTRIGHT=487549&amp;STARTBOTTOM=6202198&amp;STARTTOP=6202998" TargetMode="External"/><Relationship Id="rId2752" Type="http://schemas.openxmlformats.org/officeDocument/2006/relationships/hyperlink" Target="http://193.88.185.146/website/energidataKort/viewer.htm?starttema1=vindkraft&amp;STARTLEFT=453221&amp;STARTRIGHT=454021&amp;STARTBOTTOM=6245491&amp;STARTTOP=6246291" TargetMode="External"/><Relationship Id="rId3803" Type="http://schemas.openxmlformats.org/officeDocument/2006/relationships/hyperlink" Target="http://193.88.185.146/website/energidataKort/viewer.htm?starttema1=vindkraft&amp;STARTLEFT=480077&amp;STARTRIGHT=480877&amp;STARTBOTTOM=6287722&amp;STARTTOP=6288522" TargetMode="External"/><Relationship Id="rId517" Type="http://schemas.openxmlformats.org/officeDocument/2006/relationships/hyperlink" Target="http://193.88.185.146/website/energidataKort/viewer.htm?starttema1=vindkraft&amp;STARTLEFT=628517&amp;STARTRIGHT=629317&amp;STARTBOTTOM=6070297&amp;STARTTOP=6071097" TargetMode="External"/><Relationship Id="rId724" Type="http://schemas.openxmlformats.org/officeDocument/2006/relationships/hyperlink" Target="http://193.88.185.146/website/energidataKort/viewer.htm?starttema1=vindkraft&amp;STARTLEFT=646548&amp;STARTRIGHT=647348&amp;STARTBOTTOM=6068638&amp;STARTTOP=6069438" TargetMode="External"/><Relationship Id="rId931" Type="http://schemas.openxmlformats.org/officeDocument/2006/relationships/hyperlink" Target="http://193.88.185.146/website/energidataKort/viewer.htm?starttema1=vindkraft&amp;STARTLEFT=683292&amp;STARTRIGHT=684092&amp;STARTBOTTOM=6090691&amp;STARTTOP=6091491" TargetMode="External"/><Relationship Id="rId1147" Type="http://schemas.openxmlformats.org/officeDocument/2006/relationships/hyperlink" Target="http://193.88.185.146/website/energidataKort/viewer.htm?starttema1=vindkraft&amp;STARTLEFT=694310&amp;STARTRIGHT=695110&amp;STARTBOTTOM=6102471&amp;STARTTOP=6103271" TargetMode="External"/><Relationship Id="rId1354" Type="http://schemas.openxmlformats.org/officeDocument/2006/relationships/hyperlink" Target="http://193.88.185.146/website/energidataKort/viewer.htm?starttema1=vindkraft&amp;STARTLEFT=609991&amp;STARTRIGHT=610791&amp;STARTBOTTOM=6124337&amp;STARTTOP=6125137" TargetMode="External"/><Relationship Id="rId1561" Type="http://schemas.openxmlformats.org/officeDocument/2006/relationships/hyperlink" Target="http://193.88.185.146/website/energidataKort/viewer.htm?starttema1=vindkraft&amp;STARTLEFT=506718&amp;STARTRIGHT=507518&amp;STARTBOTTOM=6131465&amp;STARTTOP=6132265" TargetMode="External"/><Relationship Id="rId2405" Type="http://schemas.openxmlformats.org/officeDocument/2006/relationships/hyperlink" Target="http://193.88.185.146/website/energidataKort/viewer.htm?starttema1=vindkraft&amp;STARTLEFT=531455&amp;STARTRIGHT=532255&amp;STARTBOTTOM=6142375&amp;STARTTOP=6143175" TargetMode="External"/><Relationship Id="rId2612" Type="http://schemas.openxmlformats.org/officeDocument/2006/relationships/hyperlink" Target="http://193.88.185.146/website/energidataKort/viewer.htm?starttema1=vindkraft&amp;STARTLEFT=482669&amp;STARTRIGHT=483469&amp;STARTBOTTOM=6223812&amp;STARTTOP=6224612" TargetMode="External"/><Relationship Id="rId60" Type="http://schemas.openxmlformats.org/officeDocument/2006/relationships/hyperlink" Target="http://193.88.185.146/website/energidataKort/viewer.htm?starttema1=vindkraft&amp;STARTLEFT=704208&amp;STARTRIGHT=705008&amp;STARTBOTTOM=6196103&amp;STARTTOP=6196903" TargetMode="External"/><Relationship Id="rId1007" Type="http://schemas.openxmlformats.org/officeDocument/2006/relationships/hyperlink" Target="http://193.88.185.146/website/energidataKort/viewer.htm?starttema1=vindkraft&amp;STARTLEFT=685361&amp;STARTRIGHT=686161&amp;STARTBOTTOM=6061952&amp;STARTTOP=6062752" TargetMode="External"/><Relationship Id="rId1214" Type="http://schemas.openxmlformats.org/officeDocument/2006/relationships/hyperlink" Target="http://193.88.185.146/website/energidataKort/viewer.htm?starttema1=vindkraft&amp;STARTLEFT=577767&amp;STARTRIGHT=578567&amp;STARTBOTTOM=6127538&amp;STARTTOP=6128338" TargetMode="External"/><Relationship Id="rId1421" Type="http://schemas.openxmlformats.org/officeDocument/2006/relationships/hyperlink" Target="http://193.88.185.146/website/energidataKort/viewer.htm?starttema1=vindkraft&amp;STARTLEFT=607067&amp;STARTRIGHT=607867&amp;STARTBOTTOM=6107656&amp;STARTTOP=6108456" TargetMode="External"/><Relationship Id="rId4577" Type="http://schemas.openxmlformats.org/officeDocument/2006/relationships/hyperlink" Target="http://193.88.185.146/website/energidataKort/viewer.htm?starttema1=vindkraft&amp;STARTLEFT=553678&amp;STARTRIGHT=554478&amp;STARTBOTTOM=6287403&amp;STARTTOP=6288203" TargetMode="External"/><Relationship Id="rId4784" Type="http://schemas.openxmlformats.org/officeDocument/2006/relationships/hyperlink" Target="http://193.88.185.146/website/energidataKort/viewer.htm?starttema1=vindkraft&amp;STARTLEFT=568003&amp;STARTRIGHT=568803&amp;STARTBOTTOM=6318675&amp;STARTTOP=6319475" TargetMode="External"/><Relationship Id="rId4991" Type="http://schemas.openxmlformats.org/officeDocument/2006/relationships/hyperlink" Target="http://193.88.185.146/website/energidataKort/viewer.htm?starttema1=vindkraft&amp;STARTLEFT=554132&amp;STARTRIGHT=554932&amp;STARTBOTTOM=6359957&amp;STARTTOP=6360757" TargetMode="External"/><Relationship Id="rId3179" Type="http://schemas.openxmlformats.org/officeDocument/2006/relationships/hyperlink" Target="http://193.88.185.146/website/energidataKort/viewer.htm?starttema1=vindkraft&amp;STARTLEFT=574731&amp;STARTRIGHT=575531&amp;STARTBOTTOM=6275838&amp;STARTTOP=6276638" TargetMode="External"/><Relationship Id="rId3386" Type="http://schemas.openxmlformats.org/officeDocument/2006/relationships/hyperlink" Target="http://193.88.185.146/website/energidataKort/viewer.htm?starttema1=vindkraft&amp;STARTLEFT=465247&amp;STARTRIGHT=466047&amp;STARTBOTTOM=6194498&amp;STARTTOP=6195298" TargetMode="External"/><Relationship Id="rId3593" Type="http://schemas.openxmlformats.org/officeDocument/2006/relationships/hyperlink" Target="http://193.88.185.146/website/energidataKort/viewer.htm?starttema1=vindkraft&amp;STARTLEFT=472573&amp;STARTRIGHT=473373&amp;STARTBOTTOM=6223154&amp;STARTTOP=6223954" TargetMode="External"/><Relationship Id="rId4437" Type="http://schemas.openxmlformats.org/officeDocument/2006/relationships/hyperlink" Target="http://193.88.185.146/website/energidataKort/viewer.htm?starttema1=vindkraft&amp;STARTLEFT=521902&amp;STARTRIGHT=522702&amp;STARTBOTTOM=6300251&amp;STARTTOP=6301051" TargetMode="External"/><Relationship Id="rId4644" Type="http://schemas.openxmlformats.org/officeDocument/2006/relationships/hyperlink" Target="http://193.88.185.146/website/energidataKort/viewer.htm?starttema1=vindkraft&amp;STARTLEFT=512055&amp;STARTRIGHT=512855&amp;STARTBOTTOM=6320437&amp;STARTTOP=6321237" TargetMode="External"/><Relationship Id="rId2195" Type="http://schemas.openxmlformats.org/officeDocument/2006/relationships/hyperlink" Target="http://193.88.185.146/website/energidataKort/viewer.htm?starttema1=vindkraft&amp;STARTLEFT=477208&amp;STARTRIGHT=478008&amp;STARTBOTTOM=6162699&amp;STARTTOP=6163499" TargetMode="External"/><Relationship Id="rId3039" Type="http://schemas.openxmlformats.org/officeDocument/2006/relationships/hyperlink" Target="http://193.88.185.146/website/energidataKort/viewer.htm?starttema1=vindkraft&amp;STARTLEFT=576792&amp;STARTRIGHT=577592&amp;STARTBOTTOM=6260308&amp;STARTTOP=6261108" TargetMode="External"/><Relationship Id="rId3246" Type="http://schemas.openxmlformats.org/officeDocument/2006/relationships/hyperlink" Target="http://193.88.185.146/website/energidataKort/viewer.htm?starttema1=vindkraft&amp;STARTLEFT=542805&amp;STARTRIGHT=543605&amp;STARTBOTTOM=6234376&amp;STARTTOP=6235176" TargetMode="External"/><Relationship Id="rId3453" Type="http://schemas.openxmlformats.org/officeDocument/2006/relationships/hyperlink" Target="http://193.88.185.146/website/energidataKort/viewer.htm?starttema1=vindkraft&amp;STARTLEFT=474940&amp;STARTRIGHT=475740&amp;STARTBOTTOM=6207363&amp;STARTTOP=6208163" TargetMode="External"/><Relationship Id="rId4851" Type="http://schemas.openxmlformats.org/officeDocument/2006/relationships/hyperlink" Target="http://193.88.185.146/website/energidataKort/viewer.htm?starttema1=vindkraft&amp;STARTLEFT=560576&amp;STARTRIGHT=561376&amp;STARTBOTTOM=6313005&amp;STARTTOP=6313805" TargetMode="External"/><Relationship Id="rId167" Type="http://schemas.openxmlformats.org/officeDocument/2006/relationships/hyperlink" Target="http://193.88.185.146/website/energidataKort/viewer.htm?starttema1=vindkraft&amp;STARTLEFT=668808&amp;STARTRIGHT=669608&amp;STARTBOTTOM=6170152&amp;STARTTOP=6170952" TargetMode="External"/><Relationship Id="rId374" Type="http://schemas.openxmlformats.org/officeDocument/2006/relationships/hyperlink" Target="http://193.88.185.146/website/energidataKort/viewer.htm?starttema1=vindkraft&amp;STARTLEFT=640695&amp;STARTRIGHT=641495&amp;STARTBOTTOM=6132748&amp;STARTTOP=6133548" TargetMode="External"/><Relationship Id="rId581" Type="http://schemas.openxmlformats.org/officeDocument/2006/relationships/hyperlink" Target="http://193.88.185.146/website/energidataKort/viewer.htm?starttema1=vindkraft&amp;STARTLEFT=632328&amp;STARTRIGHT=633128&amp;STARTBOTTOM=6089264&amp;STARTTOP=6090064" TargetMode="External"/><Relationship Id="rId2055" Type="http://schemas.openxmlformats.org/officeDocument/2006/relationships/hyperlink" Target="http://193.88.185.146/website/energidataKort/viewer.htm?starttema1=vindkraft&amp;STARTLEFT=427779&amp;STARTRIGHT=428579&amp;STARTBOTTOM=6149586&amp;STARTTOP=6150386" TargetMode="External"/><Relationship Id="rId2262" Type="http://schemas.openxmlformats.org/officeDocument/2006/relationships/hyperlink" Target="http://193.88.185.146/website/energidataKort/viewer.htm?starttema1=vindkraft&amp;STARTLEFT=491883&amp;STARTRIGHT=492683&amp;STARTBOTTOM=6154457&amp;STARTTOP=6155257" TargetMode="External"/><Relationship Id="rId3106" Type="http://schemas.openxmlformats.org/officeDocument/2006/relationships/hyperlink" Target="http://193.88.185.146/website/energidataKort/viewer.htm?starttema1=vindkraft&amp;STARTLEFT=584069&amp;STARTRIGHT=584869&amp;STARTBOTTOM=6203484&amp;STARTTOP=6204284" TargetMode="External"/><Relationship Id="rId3660" Type="http://schemas.openxmlformats.org/officeDocument/2006/relationships/hyperlink" Target="http://193.88.185.146/website/energidataKort/viewer.htm?starttema1=vindkraft&amp;STARTLEFT=472261&amp;STARTRIGHT=473061&amp;STARTBOTTOM=6209888&amp;STARTTOP=6210688" TargetMode="External"/><Relationship Id="rId4504" Type="http://schemas.openxmlformats.org/officeDocument/2006/relationships/hyperlink" Target="http://193.88.185.146/website/energidataKort/viewer.htm?starttema1=vindkraft&amp;STARTLEFT=614114&amp;STARTRIGHT=614914&amp;STARTBOTTOM=6348141&amp;STARTTOP=6348941" TargetMode="External"/><Relationship Id="rId4711" Type="http://schemas.openxmlformats.org/officeDocument/2006/relationships/hyperlink" Target="http://193.88.185.146/website/energidataKort/viewer.htm?starttema1=vindkraft&amp;STARTLEFT=509022&amp;STARTRIGHT=509822&amp;STARTBOTTOM=6324012&amp;STARTTOP=6324812" TargetMode="External"/><Relationship Id="rId234" Type="http://schemas.openxmlformats.org/officeDocument/2006/relationships/hyperlink" Target="http://193.88.185.146/website/energidataKort/viewer.htm?starttema1=vindkraft&amp;STARTLEFT=683213&amp;STARTRIGHT=684013&amp;STARTBOTTOM=6136202&amp;STARTTOP=6137002" TargetMode="External"/><Relationship Id="rId3313" Type="http://schemas.openxmlformats.org/officeDocument/2006/relationships/hyperlink" Target="http://193.88.185.146/website/energidataKort/viewer.htm?starttema1=vindkraft&amp;STARTLEFT=575565&amp;STARTRIGHT=576365&amp;STARTBOTTOM=6239704&amp;STARTTOP=6240504" TargetMode="External"/><Relationship Id="rId3520" Type="http://schemas.openxmlformats.org/officeDocument/2006/relationships/hyperlink" Target="http://193.88.185.146/website/energidataKort/viewer.htm?starttema1=vindkraft&amp;STARTLEFT=460812&amp;STARTRIGHT=461612&amp;STARTBOTTOM=6206947&amp;STARTTOP=6207747" TargetMode="External"/><Relationship Id="rId441" Type="http://schemas.openxmlformats.org/officeDocument/2006/relationships/hyperlink" Target="http://193.88.185.146/website/energidataKort/viewer.htm?starttema1=vindkraft&amp;STARTLEFT=644240&amp;STARTRIGHT=645040&amp;STARTBOTTOM=6134893&amp;STARTTOP=6135693" TargetMode="External"/><Relationship Id="rId1071" Type="http://schemas.openxmlformats.org/officeDocument/2006/relationships/hyperlink" Target="http://193.88.185.146/website/energidataKort/viewer.htm?starttema1=vindkraft&amp;STARTLEFT=678198&amp;STARTRIGHT=678998&amp;STARTBOTTOM=6049351&amp;STARTTOP=6050151" TargetMode="External"/><Relationship Id="rId2122" Type="http://schemas.openxmlformats.org/officeDocument/2006/relationships/hyperlink" Target="http://193.88.185.146/website/energidataKort/viewer.htm?starttema1=vindkraft&amp;STARTLEFT=470268&amp;STARTRIGHT=471068&amp;STARTBOTTOM=6182619&amp;STARTTOP=6183419" TargetMode="External"/><Relationship Id="rId301" Type="http://schemas.openxmlformats.org/officeDocument/2006/relationships/hyperlink" Target="http://193.88.185.146/website/energidataKort/viewer.htm?starttema1=vindkraft&amp;STARTLEFT=627375&amp;STARTRIGHT=628175&amp;STARTBOTTOM=6175792&amp;STARTTOP=6176592" TargetMode="External"/><Relationship Id="rId1888" Type="http://schemas.openxmlformats.org/officeDocument/2006/relationships/hyperlink" Target="http://193.88.185.146/website/energidataKort/viewer.htm?starttema1=vindkraft&amp;STARTLEFT=478260&amp;STARTRIGHT=479060&amp;STARTBOTTOM=6099837&amp;STARTTOP=6100637" TargetMode="External"/><Relationship Id="rId2939" Type="http://schemas.openxmlformats.org/officeDocument/2006/relationships/hyperlink" Target="http://193.88.185.146/website/energidataKort/viewer.htm?starttema1=vindkraft&amp;STARTLEFT=468207&amp;STARTRIGHT=469007&amp;STARTBOTTOM=6255983&amp;STARTTOP=6256783" TargetMode="External"/><Relationship Id="rId4087" Type="http://schemas.openxmlformats.org/officeDocument/2006/relationships/hyperlink" Target="http://193.88.185.146/website/energidataKort/viewer.htm?starttema1=vindkraft&amp;STARTLEFT=471152&amp;STARTRIGHT=471952&amp;STARTBOTTOM=6309573&amp;STARTTOP=6310373" TargetMode="External"/><Relationship Id="rId4294" Type="http://schemas.openxmlformats.org/officeDocument/2006/relationships/hyperlink" Target="http://193.88.185.146/website/energidataKort/viewer.htm?starttema1=vindkraft&amp;STARTLEFT=579390&amp;STARTRIGHT=580190&amp;STARTBOTTOM=6345602&amp;STARTTOP=6346402" TargetMode="External"/><Relationship Id="rId1748" Type="http://schemas.openxmlformats.org/officeDocument/2006/relationships/hyperlink" Target="http://193.88.185.146/website/energidataKort/viewer.htm?starttema1=vindkraft&amp;STARTLEFT=481728&amp;STARTRIGHT=482528&amp;STARTBOTTOM=6118544&amp;STARTTOP=6119344" TargetMode="External"/><Relationship Id="rId4154" Type="http://schemas.openxmlformats.org/officeDocument/2006/relationships/hyperlink" Target="http://193.88.185.146/website/energidataKort/viewer.htm?starttema1=vindkraft&amp;STARTLEFT=458398&amp;STARTRIGHT=459198&amp;STARTBOTTOM=6286391&amp;STARTTOP=6287191" TargetMode="External"/><Relationship Id="rId4361" Type="http://schemas.openxmlformats.org/officeDocument/2006/relationships/hyperlink" Target="http://193.88.185.146/website/energidataKort/viewer.htm?starttema1=vindkraft&amp;STARTLEFT=586924&amp;STARTRIGHT=587724&amp;STARTBOTTOM=6339269&amp;STARTTOP=6340069" TargetMode="External"/><Relationship Id="rId1955" Type="http://schemas.openxmlformats.org/officeDocument/2006/relationships/hyperlink" Target="http://193.88.185.146/website/energidataKort/viewer.htm?starttema1=vindkraft&amp;STARTLEFT=468559&amp;STARTRIGHT=469359&amp;STARTBOTTOM=6145067&amp;STARTTOP=6145867" TargetMode="External"/><Relationship Id="rId3170" Type="http://schemas.openxmlformats.org/officeDocument/2006/relationships/hyperlink" Target="http://193.88.185.146/website/energidataKort/viewer.htm?starttema1=vindkraft&amp;STARTLEFT=572979&amp;STARTRIGHT=573779&amp;STARTBOTTOM=6256159&amp;STARTTOP=6256959" TargetMode="External"/><Relationship Id="rId4014" Type="http://schemas.openxmlformats.org/officeDocument/2006/relationships/hyperlink" Target="http://193.88.185.146/website/energidataKort/viewer.htm?starttema1=vindkraft&amp;STARTLEFT=483609&amp;STARTRIGHT=484409&amp;STARTBOTTOM=6316711&amp;STARTTOP=6317511" TargetMode="External"/><Relationship Id="rId4221" Type="http://schemas.openxmlformats.org/officeDocument/2006/relationships/hyperlink" Target="http://193.88.185.146/website/energidataKort/viewer.htm?starttema1=vindkraft&amp;STARTLEFT=529442&amp;STARTRIGHT=530242&amp;STARTBOTTOM=6260142&amp;STARTTOP=6260942" TargetMode="External"/><Relationship Id="rId1608" Type="http://schemas.openxmlformats.org/officeDocument/2006/relationships/hyperlink" Target="http://193.88.185.146/website/energidataKort/viewer.htm?starttema1=vindkraft&amp;STARTLEFT=539251&amp;STARTRIGHT=540051&amp;STARTBOTTOM=6120315&amp;STARTTOP=6121115" TargetMode="External"/><Relationship Id="rId1815" Type="http://schemas.openxmlformats.org/officeDocument/2006/relationships/hyperlink" Target="http://193.88.185.146/website/energidataKort/viewer.htm?starttema1=vindkraft&amp;STARTLEFT=489371&amp;STARTRIGHT=490171&amp;STARTBOTTOM=6117177&amp;STARTTOP=6117977" TargetMode="External"/><Relationship Id="rId3030" Type="http://schemas.openxmlformats.org/officeDocument/2006/relationships/hyperlink" Target="http://193.88.185.146/website/energidataKort/viewer.htm?starttema1=vindkraft&amp;STARTLEFT=603901&amp;STARTRIGHT=604701&amp;STARTBOTTOM=6248635&amp;STARTTOP=6249435" TargetMode="External"/><Relationship Id="rId3987" Type="http://schemas.openxmlformats.org/officeDocument/2006/relationships/hyperlink" Target="http://193.88.185.146/website/energidataKort/viewer.htm?starttema1=vindkraft&amp;STARTLEFT=476718&amp;STARTRIGHT=477518&amp;STARTBOTTOM=6310535&amp;STARTTOP=6311335" TargetMode="External"/><Relationship Id="rId2589" Type="http://schemas.openxmlformats.org/officeDocument/2006/relationships/hyperlink" Target="http://193.88.185.146/website/energidataKort/viewer.htm?starttema1=vindkraft&amp;STARTLEFT=482543&amp;STARTRIGHT=483343&amp;STARTBOTTOM=6228174&amp;STARTTOP=6228974" TargetMode="External"/><Relationship Id="rId2796" Type="http://schemas.openxmlformats.org/officeDocument/2006/relationships/hyperlink" Target="http://193.88.185.146/website/energidataKort/viewer.htm?starttema1=vindkraft&amp;STARTLEFT=450993&amp;STARTRIGHT=451793&amp;STARTBOTTOM=6257339&amp;STARTTOP=6258139" TargetMode="External"/><Relationship Id="rId3847" Type="http://schemas.openxmlformats.org/officeDocument/2006/relationships/hyperlink" Target="http://193.88.185.146/website/energidataKort/viewer.htm?starttema1=vindkraft&amp;STARTLEFT=486500&amp;STARTRIGHT=487300&amp;STARTBOTTOM=6273024&amp;STARTTOP=6273824" TargetMode="External"/><Relationship Id="rId768" Type="http://schemas.openxmlformats.org/officeDocument/2006/relationships/hyperlink" Target="http://193.88.185.146/website/energidataKort/viewer.htm?starttema1=vindkraft&amp;STARTLEFT=631421&amp;STARTRIGHT=632221&amp;STARTBOTTOM=6083385&amp;STARTTOP=6084185" TargetMode="External"/><Relationship Id="rId975" Type="http://schemas.openxmlformats.org/officeDocument/2006/relationships/hyperlink" Target="http://193.88.185.146/website/energidataKort/viewer.htm?starttema1=vindkraft&amp;STARTLEFT=663693&amp;STARTRIGHT=664493&amp;STARTBOTTOM=6072728&amp;STARTTOP=6073528" TargetMode="External"/><Relationship Id="rId1398" Type="http://schemas.openxmlformats.org/officeDocument/2006/relationships/hyperlink" Target="http://193.88.185.146/website/energidataKort/viewer.htm?starttema1=vindkraft&amp;STARTLEFT=595671&amp;STARTRIGHT=596471&amp;STARTBOTTOM=6100369&amp;STARTTOP=6101169" TargetMode="External"/><Relationship Id="rId2449" Type="http://schemas.openxmlformats.org/officeDocument/2006/relationships/hyperlink" Target="http://193.88.185.146/website/energidataKort/viewer.htm?starttema1=vindkraft&amp;STARTLEFT=521310&amp;STARTRIGHT=522110&amp;STARTBOTTOM=6196621&amp;STARTTOP=6197421" TargetMode="External"/><Relationship Id="rId2656" Type="http://schemas.openxmlformats.org/officeDocument/2006/relationships/hyperlink" Target="http://193.88.185.146/website/energidataKort/viewer.htm?starttema1=vindkraft&amp;STARTLEFT=454562&amp;STARTRIGHT=455362&amp;STARTBOTTOM=6244845&amp;STARTTOP=6245645" TargetMode="External"/><Relationship Id="rId2863" Type="http://schemas.openxmlformats.org/officeDocument/2006/relationships/hyperlink" Target="http://193.88.185.146/website/energidataKort/viewer.htm?starttema1=vindkraft&amp;STARTLEFT=450182&amp;STARTRIGHT=450982&amp;STARTBOTTOM=6262283&amp;STARTTOP=6263083" TargetMode="External"/><Relationship Id="rId3707" Type="http://schemas.openxmlformats.org/officeDocument/2006/relationships/hyperlink" Target="http://193.88.185.146/website/energidataKort/viewer.htm?starttema1=vindkraft&amp;STARTLEFT=537923&amp;STARTRIGHT=538723&amp;STARTBOTTOM=6190086&amp;STARTTOP=6190886" TargetMode="External"/><Relationship Id="rId3914" Type="http://schemas.openxmlformats.org/officeDocument/2006/relationships/hyperlink" Target="http://193.88.185.146/website/energidataKort/viewer.htm?starttema1=vindkraft&amp;STARTLEFT=494344&amp;STARTRIGHT=495144&amp;STARTBOTTOM=6277979&amp;STARTTOP=6278779" TargetMode="External"/><Relationship Id="rId5062" Type="http://schemas.openxmlformats.org/officeDocument/2006/relationships/hyperlink" Target="http://193.88.185.146/website/energidataKort/viewer.htm?starttema1=vindkraft&amp;STARTLEFT=569469&amp;STARTRIGHT=570269&amp;STARTBOTTOM=6375650&amp;STARTTOP=6376450" TargetMode="External"/><Relationship Id="rId628" Type="http://schemas.openxmlformats.org/officeDocument/2006/relationships/hyperlink" Target="http://193.88.185.146/website/energidataKort/viewer.htm?starttema1=vindkraft&amp;STARTLEFT=654093&amp;STARTRIGHT=654893&amp;STARTBOTTOM=6058185&amp;STARTTOP=6058985" TargetMode="External"/><Relationship Id="rId835" Type="http://schemas.openxmlformats.org/officeDocument/2006/relationships/hyperlink" Target="http://193.88.185.146/website/energidataKort/viewer.htm?starttema1=vindkraft&amp;STARTLEFT=660540&amp;STARTRIGHT=661340&amp;STARTBOTTOM=6121872&amp;STARTTOP=6122672" TargetMode="External"/><Relationship Id="rId1258" Type="http://schemas.openxmlformats.org/officeDocument/2006/relationships/hyperlink" Target="http://193.88.185.146/website/energidataKort/viewer.htm?starttema1=vindkraft&amp;STARTLEFT=579275&amp;STARTRIGHT=580075&amp;STARTBOTTOM=6132585&amp;STARTTOP=6133385" TargetMode="External"/><Relationship Id="rId1465" Type="http://schemas.openxmlformats.org/officeDocument/2006/relationships/hyperlink" Target="http://193.88.185.146/website/energidataKort/viewer.htm?starttema1=vindkraft&amp;STARTLEFT=583618&amp;STARTRIGHT=584418&amp;STARTBOTTOM=6154640&amp;STARTTOP=6155440" TargetMode="External"/><Relationship Id="rId1672" Type="http://schemas.openxmlformats.org/officeDocument/2006/relationships/hyperlink" Target="http://193.88.185.146/website/energidataKort/viewer.htm?starttema1=vindkraft&amp;STARTLEFT=541757&amp;STARTRIGHT=542557&amp;STARTBOTTOM=6100786&amp;STARTTOP=6101586" TargetMode="External"/><Relationship Id="rId2309" Type="http://schemas.openxmlformats.org/officeDocument/2006/relationships/hyperlink" Target="http://193.88.185.146/website/energidataKort/viewer.htm?starttema1=vindkraft&amp;STARTLEFT=510037&amp;STARTRIGHT=510837&amp;STARTBOTTOM=6080150&amp;STARTTOP=6080950" TargetMode="External"/><Relationship Id="rId2516" Type="http://schemas.openxmlformats.org/officeDocument/2006/relationships/hyperlink" Target="http://193.88.185.146/website/energidataKort/viewer.htm?starttema1=vindkraft&amp;STARTLEFT=500846&amp;STARTRIGHT=501646&amp;STARTBOTTOM=6246826&amp;STARTTOP=6247626" TargetMode="External"/><Relationship Id="rId2723" Type="http://schemas.openxmlformats.org/officeDocument/2006/relationships/hyperlink" Target="http://193.88.185.146/website/energidataKort/viewer.htm?starttema1=vindkraft&amp;STARTLEFT=484349&amp;STARTRIGHT=485149&amp;STARTBOTTOM=6261852&amp;STARTTOP=6262652" TargetMode="External"/><Relationship Id="rId1118" Type="http://schemas.openxmlformats.org/officeDocument/2006/relationships/hyperlink" Target="http://193.88.185.146/website/energidataKort/viewer.htm?starttema1=vindkraft&amp;STARTLEFT=686224&amp;STARTRIGHT=687024&amp;STARTBOTTOM=6103680&amp;STARTTOP=6104480" TargetMode="External"/><Relationship Id="rId1325" Type="http://schemas.openxmlformats.org/officeDocument/2006/relationships/hyperlink" Target="http://193.88.185.146/website/energidataKort/viewer.htm?starttema1=vindkraft&amp;STARTLEFT=606921&amp;STARTRIGHT=607721&amp;STARTBOTTOM=6138105&amp;STARTTOP=6138905" TargetMode="External"/><Relationship Id="rId1532" Type="http://schemas.openxmlformats.org/officeDocument/2006/relationships/hyperlink" Target="http://193.88.185.146/website/energidataKort/viewer.htm?starttema1=vindkraft&amp;STARTLEFT=608930&amp;STARTRIGHT=609730&amp;STARTBOTTOM=6072691&amp;STARTTOP=6073491" TargetMode="External"/><Relationship Id="rId2930" Type="http://schemas.openxmlformats.org/officeDocument/2006/relationships/hyperlink" Target="http://193.88.185.146/website/energidataKort/viewer.htm?starttema1=vindkraft&amp;STARTLEFT=480784&amp;STARTRIGHT=481584&amp;STARTBOTTOM=6253843&amp;STARTTOP=6254643" TargetMode="External"/><Relationship Id="rId4688" Type="http://schemas.openxmlformats.org/officeDocument/2006/relationships/hyperlink" Target="http://193.88.185.146/website/energidataKort/viewer.htm?starttema1=vindkraft&amp;STARTLEFT=539479&amp;STARTRIGHT=540279&amp;STARTBOTTOM=6330654&amp;STARTTOP=6331454" TargetMode="External"/><Relationship Id="rId902" Type="http://schemas.openxmlformats.org/officeDocument/2006/relationships/hyperlink" Target="http://193.88.185.146/website/energidataKort/viewer.htm?starttema1=vindkraft&amp;STARTLEFT=686331&amp;STARTRIGHT=687131&amp;STARTBOTTOM=6068027&amp;STARTTOP=6068827" TargetMode="External"/><Relationship Id="rId3497" Type="http://schemas.openxmlformats.org/officeDocument/2006/relationships/hyperlink" Target="http://193.88.185.146/website/energidataKort/viewer.htm?starttema1=vindkraft&amp;STARTLEFT=451764&amp;STARTRIGHT=452564&amp;STARTBOTTOM=6220029&amp;STARTTOP=6220829" TargetMode="External"/><Relationship Id="rId4895" Type="http://schemas.openxmlformats.org/officeDocument/2006/relationships/hyperlink" Target="http://193.88.185.146/website/energidataKort/viewer.htm?starttema1=vindkraft&amp;STARTLEFT=554149&amp;STARTRIGHT=554949&amp;STARTBOTTOM=6342221&amp;STARTTOP=6343021" TargetMode="External"/><Relationship Id="rId31" Type="http://schemas.openxmlformats.org/officeDocument/2006/relationships/hyperlink" Target="http://193.88.185.146/website/energidataKort/viewer.htm?starttema1=vindkraft&amp;STARTLEFT=716969&amp;STARTRIGHT=717769&amp;STARTBOTTOM=6167238&amp;STARTTOP=6168038" TargetMode="External"/><Relationship Id="rId2099" Type="http://schemas.openxmlformats.org/officeDocument/2006/relationships/hyperlink" Target="http://193.88.185.146/website/energidataKort/viewer.htm?starttema1=vindkraft&amp;STARTLEFT=458698&amp;STARTRIGHT=459498&amp;STARTBOTTOM=6163970&amp;STARTTOP=6164770" TargetMode="External"/><Relationship Id="rId4548" Type="http://schemas.openxmlformats.org/officeDocument/2006/relationships/hyperlink" Target="http://193.88.185.146/website/energidataKort/viewer.htm?starttema1=vindkraft&amp;STARTLEFT=573952&amp;STARTRIGHT=574752&amp;STARTBOTTOM=6294788&amp;STARTTOP=6295588" TargetMode="External"/><Relationship Id="rId4755" Type="http://schemas.openxmlformats.org/officeDocument/2006/relationships/hyperlink" Target="http://193.88.185.146/website/energidataKort/viewer.htm?starttema1=vindkraft&amp;STARTLEFT=545070&amp;STARTRIGHT=545870&amp;STARTBOTTOM=6347249&amp;STARTTOP=6348049" TargetMode="External"/><Relationship Id="rId4962" Type="http://schemas.openxmlformats.org/officeDocument/2006/relationships/hyperlink" Target="http://193.88.185.146/website/energidataKort/viewer.htm?starttema1=vindkraft&amp;STARTLEFT=550894&amp;STARTRIGHT=551694&amp;STARTBOTTOM=6332962&amp;STARTTOP=6333762" TargetMode="External"/><Relationship Id="rId278" Type="http://schemas.openxmlformats.org/officeDocument/2006/relationships/hyperlink" Target="http://193.88.185.146/website/energidataKort/viewer.htm?starttema1=vindkraft&amp;STARTLEFT=638483&amp;STARTRIGHT=639283&amp;STARTBOTTOM=6163876&amp;STARTTOP=6164676" TargetMode="External"/><Relationship Id="rId3357" Type="http://schemas.openxmlformats.org/officeDocument/2006/relationships/hyperlink" Target="http://193.88.185.146/website/energidataKort/viewer.htm?starttema1=vindkraft&amp;STARTLEFT=511535&amp;STARTRIGHT=512335&amp;STARTBOTTOM=6214999&amp;STARTTOP=6215799" TargetMode="External"/><Relationship Id="rId3564" Type="http://schemas.openxmlformats.org/officeDocument/2006/relationships/hyperlink" Target="http://193.88.185.146/website/energidataKort/viewer.htm?starttema1=vindkraft&amp;STARTLEFT=460318&amp;STARTRIGHT=461118&amp;STARTBOTTOM=6205754&amp;STARTTOP=6206554" TargetMode="External"/><Relationship Id="rId3771" Type="http://schemas.openxmlformats.org/officeDocument/2006/relationships/hyperlink" Target="http://193.88.185.146/website/energidataKort/viewer.htm?starttema1=vindkraft&amp;STARTLEFT=485092&amp;STARTRIGHT=485892&amp;STARTBOTTOM=6289811&amp;STARTTOP=6290611" TargetMode="External"/><Relationship Id="rId4408" Type="http://schemas.openxmlformats.org/officeDocument/2006/relationships/hyperlink" Target="http://193.88.185.146/website/energidataKort/viewer.htm?starttema1=vindkraft&amp;STARTLEFT=518411&amp;STARTRIGHT=519211&amp;STARTBOTTOM=6307188&amp;STARTTOP=6307988" TargetMode="External"/><Relationship Id="rId4615" Type="http://schemas.openxmlformats.org/officeDocument/2006/relationships/hyperlink" Target="http://193.88.185.146/website/energidataKort/viewer.htm?starttema1=vindkraft&amp;STARTLEFT=528907&amp;STARTRIGHT=529707&amp;STARTBOTTOM=6322799&amp;STARTTOP=6323599" TargetMode="External"/><Relationship Id="rId4822" Type="http://schemas.openxmlformats.org/officeDocument/2006/relationships/hyperlink" Target="http://193.88.185.146/website/energidataKort/viewer.htm?starttema1=vindkraft&amp;STARTLEFT=542240&amp;STARTRIGHT=543040&amp;STARTBOTTOM=6316194&amp;STARTTOP=6316994" TargetMode="External"/><Relationship Id="rId485" Type="http://schemas.openxmlformats.org/officeDocument/2006/relationships/hyperlink" Target="http://193.88.185.146/website/energidataKort/viewer.htm?starttema1=vindkraft&amp;STARTLEFT=668657&amp;STARTRIGHT=669457&amp;STARTBOTTOM=6145634&amp;STARTTOP=6146434" TargetMode="External"/><Relationship Id="rId692" Type="http://schemas.openxmlformats.org/officeDocument/2006/relationships/hyperlink" Target="http://193.88.185.146/website/energidataKort/viewer.htm?starttema1=vindkraft&amp;STARTLEFT=634106&amp;STARTRIGHT=634906&amp;STARTBOTTOM=6088087&amp;STARTTOP=6088887" TargetMode="External"/><Relationship Id="rId2166" Type="http://schemas.openxmlformats.org/officeDocument/2006/relationships/hyperlink" Target="http://193.88.185.146/website/energidataKort/viewer.htm?starttema1=vindkraft&amp;STARTLEFT=471469&amp;STARTRIGHT=472269&amp;STARTBOTTOM=6185538&amp;STARTTOP=6186338" TargetMode="External"/><Relationship Id="rId2373" Type="http://schemas.openxmlformats.org/officeDocument/2006/relationships/hyperlink" Target="http://193.88.185.146/website/energidataKort/viewer.htm?starttema1=vindkraft&amp;STARTLEFT=526268&amp;STARTRIGHT=527068&amp;STARTBOTTOM=6102876&amp;STARTTOP=6103676" TargetMode="External"/><Relationship Id="rId2580" Type="http://schemas.openxmlformats.org/officeDocument/2006/relationships/hyperlink" Target="http://193.88.185.146/website/energidataKort/viewer.htm?starttema1=vindkraft&amp;STARTLEFT=489486&amp;STARTRIGHT=490286&amp;STARTBOTTOM=6205982&amp;STARTTOP=6206782" TargetMode="External"/><Relationship Id="rId3217" Type="http://schemas.openxmlformats.org/officeDocument/2006/relationships/hyperlink" Target="http://193.88.185.146/website/energidataKort/viewer.htm?starttema1=vindkraft&amp;STARTLEFT=578850&amp;STARTRIGHT=579650&amp;STARTBOTTOM=6281381&amp;STARTTOP=6282181" TargetMode="External"/><Relationship Id="rId3424" Type="http://schemas.openxmlformats.org/officeDocument/2006/relationships/hyperlink" Target="http://193.88.185.146/website/energidataKort/viewer.htm?starttema1=vindkraft&amp;STARTLEFT=457137&amp;STARTRIGHT=457937&amp;STARTBOTTOM=6207896&amp;STARTTOP=6208696" TargetMode="External"/><Relationship Id="rId3631" Type="http://schemas.openxmlformats.org/officeDocument/2006/relationships/hyperlink" Target="http://193.88.185.146/website/energidataKort/viewer.htm?starttema1=vindkraft&amp;STARTLEFT=477714&amp;STARTRIGHT=478514&amp;STARTBOTTOM=6204788&amp;STARTTOP=6205588" TargetMode="External"/><Relationship Id="rId138" Type="http://schemas.openxmlformats.org/officeDocument/2006/relationships/hyperlink" Target="http://193.88.185.146/website/energidataKort/viewer.htm?starttema1=vindkraft&amp;STARTLEFT=664021&amp;STARTRIGHT=664821&amp;STARTBOTTOM=6197184&amp;STARTTOP=6197984" TargetMode="External"/><Relationship Id="rId345" Type="http://schemas.openxmlformats.org/officeDocument/2006/relationships/hyperlink" Target="http://193.88.185.146/website/energidataKort/viewer.htm?starttema1=vindkraft&amp;STARTLEFT=648249&amp;STARTRIGHT=649049&amp;STARTBOTTOM=6147454&amp;STARTTOP=6148254" TargetMode="External"/><Relationship Id="rId552" Type="http://schemas.openxmlformats.org/officeDocument/2006/relationships/hyperlink" Target="http://193.88.185.146/website/energidataKort/viewer.htm?starttema1=vindkraft&amp;STARTLEFT=646621&amp;STARTRIGHT=647421&amp;STARTBOTTOM=6068265&amp;STARTTOP=6069065" TargetMode="External"/><Relationship Id="rId1182" Type="http://schemas.openxmlformats.org/officeDocument/2006/relationships/hyperlink" Target="http://193.88.185.146/website/energidataKort/viewer.htm?starttema1=vindkraft&amp;STARTLEFT=875461&amp;STARTRIGHT=876261&amp;STARTBOTTOM=6117765&amp;STARTTOP=6118565" TargetMode="External"/><Relationship Id="rId2026" Type="http://schemas.openxmlformats.org/officeDocument/2006/relationships/hyperlink" Target="http://193.88.185.146/website/energidataKort/viewer.htm?starttema1=vindkraft&amp;STARTLEFT=425744&amp;STARTRIGHT=426544&amp;STARTBOTTOM=6147918&amp;STARTTOP=6148718" TargetMode="External"/><Relationship Id="rId2233" Type="http://schemas.openxmlformats.org/officeDocument/2006/relationships/hyperlink" Target="http://193.88.185.146/website/energidataKort/viewer.htm?starttema1=vindkraft&amp;STARTLEFT=501861&amp;STARTRIGHT=502661&amp;STARTBOTTOM=6159869&amp;STARTTOP=6160669" TargetMode="External"/><Relationship Id="rId2440" Type="http://schemas.openxmlformats.org/officeDocument/2006/relationships/hyperlink" Target="http://193.88.185.146/website/energidataKort/viewer.htm?starttema1=vindkraft&amp;STARTLEFT=523708&amp;STARTRIGHT=524508&amp;STARTBOTTOM=6165514&amp;STARTTOP=6166314" TargetMode="External"/><Relationship Id="rId205" Type="http://schemas.openxmlformats.org/officeDocument/2006/relationships/hyperlink" Target="http://193.88.185.146/website/energidataKort/viewer.htm?starttema1=vindkraft&amp;STARTLEFT=654320&amp;STARTRIGHT=655120&amp;STARTBOTTOM=6170111&amp;STARTTOP=6170911" TargetMode="External"/><Relationship Id="rId412" Type="http://schemas.openxmlformats.org/officeDocument/2006/relationships/hyperlink" Target="http://193.88.185.146/website/energidataKort/viewer.htm?starttema1=vindkraft&amp;STARTLEFT=646474&amp;STARTRIGHT=647274&amp;STARTBOTTOM=6134419&amp;STARTTOP=6135219" TargetMode="External"/><Relationship Id="rId1042" Type="http://schemas.openxmlformats.org/officeDocument/2006/relationships/hyperlink" Target="http://193.88.185.146/website/energidataKort/viewer.htm?starttema1=vindkraft&amp;STARTLEFT=674891&amp;STARTRIGHT=675691&amp;STARTBOTTOM=6046449&amp;STARTTOP=6047249" TargetMode="External"/><Relationship Id="rId2300" Type="http://schemas.openxmlformats.org/officeDocument/2006/relationships/hyperlink" Target="http://193.88.185.146/website/energidataKort/viewer.htm?starttema1=vindkraft&amp;STARTLEFT=513517&amp;STARTRIGHT=514317&amp;STARTBOTTOM=6105788&amp;STARTTOP=6106588" TargetMode="External"/><Relationship Id="rId4198" Type="http://schemas.openxmlformats.org/officeDocument/2006/relationships/hyperlink" Target="http://193.88.185.146/website/energidataKort/viewer.htm?starttema1=vindkraft&amp;STARTLEFT=481623&amp;STARTRIGHT=482423&amp;STARTBOTTOM=6315783&amp;STARTTOP=6316583" TargetMode="External"/><Relationship Id="rId1999" Type="http://schemas.openxmlformats.org/officeDocument/2006/relationships/hyperlink" Target="http://193.88.185.146/website/energidataKort/viewer.htm?starttema1=vindkraft&amp;STARTLEFT=423859&amp;STARTRIGHT=424659&amp;STARTBOTTOM=6149586&amp;STARTTOP=6150386" TargetMode="External"/><Relationship Id="rId4058" Type="http://schemas.openxmlformats.org/officeDocument/2006/relationships/hyperlink" Target="http://193.88.185.146/website/energidataKort/viewer.htm?starttema1=vindkraft&amp;STARTLEFT=471093&amp;STARTRIGHT=471893&amp;STARTBOTTOM=6312694&amp;STARTTOP=6313494" TargetMode="External"/><Relationship Id="rId4265" Type="http://schemas.openxmlformats.org/officeDocument/2006/relationships/hyperlink" Target="http://193.88.185.146/website/energidataKort/viewer.htm?starttema1=vindkraft&amp;STARTLEFT=530440&amp;STARTRIGHT=531240&amp;STARTBOTTOM=6244457&amp;STARTTOP=6245257" TargetMode="External"/><Relationship Id="rId4472" Type="http://schemas.openxmlformats.org/officeDocument/2006/relationships/hyperlink" Target="http://193.88.185.146/website/energidataKort/viewer.htm?starttema1=vindkraft&amp;STARTLEFT=528406&amp;STARTRIGHT=529206&amp;STARTBOTTOM=6306086&amp;STARTTOP=6306886" TargetMode="External"/><Relationship Id="rId1859" Type="http://schemas.openxmlformats.org/officeDocument/2006/relationships/hyperlink" Target="http://193.88.185.146/website/energidataKort/viewer.htm?starttema1=vindkraft&amp;STARTLEFT=492716&amp;STARTRIGHT=493516&amp;STARTBOTTOM=6093062&amp;STARTTOP=6093862" TargetMode="External"/><Relationship Id="rId3074" Type="http://schemas.openxmlformats.org/officeDocument/2006/relationships/hyperlink" Target="http://193.88.185.146/website/energidataKort/viewer.htm?starttema1=vindkraft&amp;STARTLEFT=564253&amp;STARTRIGHT=565053&amp;STARTBOTTOM=6247022&amp;STARTTOP=6247822" TargetMode="External"/><Relationship Id="rId4125" Type="http://schemas.openxmlformats.org/officeDocument/2006/relationships/hyperlink" Target="http://193.88.185.146/website/energidataKort/viewer.htm?starttema1=vindkraft&amp;STARTLEFT=477300&amp;STARTRIGHT=478100&amp;STARTBOTTOM=6314890&amp;STARTTOP=6315690" TargetMode="External"/><Relationship Id="rId1719" Type="http://schemas.openxmlformats.org/officeDocument/2006/relationships/hyperlink" Target="http://193.88.185.146/website/energidataKort/viewer.htm?starttema1=vindkraft&amp;STARTLEFT=496234&amp;STARTRIGHT=497034&amp;STARTBOTTOM=6109071&amp;STARTTOP=6109871" TargetMode="External"/><Relationship Id="rId1926" Type="http://schemas.openxmlformats.org/officeDocument/2006/relationships/hyperlink" Target="http://193.88.185.146/website/energidataKort/viewer.htm?starttema1=vindkraft&amp;STARTLEFT=479025&amp;STARTRIGHT=479825&amp;STARTBOTTOM=6097776&amp;STARTTOP=6098576" TargetMode="External"/><Relationship Id="rId3281" Type="http://schemas.openxmlformats.org/officeDocument/2006/relationships/hyperlink" Target="http://193.88.185.146/website/energidataKort/viewer.htm?starttema1=vindkraft&amp;STARTLEFT=599228&amp;STARTRIGHT=600028&amp;STARTBOTTOM=6175765&amp;STARTTOP=6176565" TargetMode="External"/><Relationship Id="rId4332" Type="http://schemas.openxmlformats.org/officeDocument/2006/relationships/hyperlink" Target="http://193.88.185.146/website/energidataKort/viewer.htm?starttema1=vindkraft&amp;STARTLEFT=582779&amp;STARTRIGHT=583579&amp;STARTBOTTOM=6358521&amp;STARTTOP=6359321" TargetMode="External"/><Relationship Id="rId2090" Type="http://schemas.openxmlformats.org/officeDocument/2006/relationships/hyperlink" Target="http://193.88.185.146/website/energidataKort/viewer.htm?starttema1=vindkraft&amp;STARTLEFT=473718&amp;STARTRIGHT=474518&amp;STARTBOTTOM=6157276&amp;STARTTOP=6158076" TargetMode="External"/><Relationship Id="rId3141" Type="http://schemas.openxmlformats.org/officeDocument/2006/relationships/hyperlink" Target="http://193.88.185.146/website/energidataKort/viewer.htm?starttema1=vindkraft&amp;STARTLEFT=558632&amp;STARTRIGHT=559432&amp;STARTBOTTOM=6264663&amp;STARTTOP=6265463" TargetMode="External"/><Relationship Id="rId3001" Type="http://schemas.openxmlformats.org/officeDocument/2006/relationships/hyperlink" Target="http://193.88.185.146/website/energidataKort/viewer.htm?starttema1=vindkraft&amp;STARTLEFT=612244&amp;STARTRIGHT=613044&amp;STARTBOTTOM=6246069&amp;STARTTOP=6246869" TargetMode="External"/><Relationship Id="rId3958" Type="http://schemas.openxmlformats.org/officeDocument/2006/relationships/hyperlink" Target="http://193.88.185.146/website/energidataKort/viewer.htm?starttema1=vindkraft&amp;STARTLEFT=499416&amp;STARTRIGHT=500216&amp;STARTBOTTOM=6288721&amp;STARTTOP=6289521" TargetMode="External"/><Relationship Id="rId879" Type="http://schemas.openxmlformats.org/officeDocument/2006/relationships/hyperlink" Target="http://193.88.185.146/website/energidataKort/viewer.htm?starttema1=vindkraft&amp;STARTLEFT=689563&amp;STARTRIGHT=690363&amp;STARTBOTTOM=6067521&amp;STARTTOP=6068321" TargetMode="External"/><Relationship Id="rId2767" Type="http://schemas.openxmlformats.org/officeDocument/2006/relationships/hyperlink" Target="http://193.88.185.146/website/energidataKort/viewer.htm?starttema1=vindkraft&amp;STARTLEFT=451474&amp;STARTRIGHT=452274&amp;STARTBOTTOM=6268803&amp;STARTTOP=6269603" TargetMode="External"/><Relationship Id="rId739" Type="http://schemas.openxmlformats.org/officeDocument/2006/relationships/hyperlink" Target="http://193.88.185.146/website/energidataKort/viewer.htm?starttema1=vindkraft&amp;STARTLEFT=644059&amp;STARTRIGHT=644859&amp;STARTBOTTOM=6072602&amp;STARTTOP=6073402" TargetMode="External"/><Relationship Id="rId1369" Type="http://schemas.openxmlformats.org/officeDocument/2006/relationships/hyperlink" Target="http://193.88.185.146/website/energidataKort/viewer.htm?starttema1=vindkraft&amp;STARTLEFT=594892&amp;STARTRIGHT=595692&amp;STARTBOTTOM=6134152&amp;STARTTOP=6134952" TargetMode="External"/><Relationship Id="rId1576" Type="http://schemas.openxmlformats.org/officeDocument/2006/relationships/hyperlink" Target="http://193.88.185.146/website/energidataKort/viewer.htm?starttema1=vindkraft&amp;STARTLEFT=515346&amp;STARTRIGHT=516146&amp;STARTBOTTOM=6132014&amp;STARTTOP=6132814" TargetMode="External"/><Relationship Id="rId2974" Type="http://schemas.openxmlformats.org/officeDocument/2006/relationships/hyperlink" Target="http://193.88.185.146/website/energidataKort/viewer.htm?starttema1=vindkraft&amp;STARTLEFT=593609&amp;STARTRIGHT=594409&amp;STARTBOTTOM=6250329&amp;STARTTOP=6251129" TargetMode="External"/><Relationship Id="rId3818" Type="http://schemas.openxmlformats.org/officeDocument/2006/relationships/hyperlink" Target="http://193.88.185.146/website/energidataKort/viewer.htm?starttema1=vindkraft&amp;STARTLEFT=497867&amp;STARTRIGHT=498667&amp;STARTBOTTOM=6274066&amp;STARTTOP=6274866" TargetMode="External"/><Relationship Id="rId5033" Type="http://schemas.openxmlformats.org/officeDocument/2006/relationships/hyperlink" Target="http://193.88.185.146/website/energidataKort/viewer.htm?starttema1=vindkraft&amp;STARTLEFT=572538&amp;STARTRIGHT=573338&amp;STARTBOTTOM=6367972&amp;STARTTOP=6368772" TargetMode="External"/><Relationship Id="rId946" Type="http://schemas.openxmlformats.org/officeDocument/2006/relationships/hyperlink" Target="http://193.88.185.146/website/energidataKort/viewer.htm?starttema1=vindkraft&amp;STARTLEFT=682135&amp;STARTRIGHT=682935&amp;STARTBOTTOM=6083368&amp;STARTTOP=6084168" TargetMode="External"/><Relationship Id="rId1229" Type="http://schemas.openxmlformats.org/officeDocument/2006/relationships/hyperlink" Target="http://193.88.185.146/website/energidataKort/viewer.htm?starttema1=vindkraft&amp;STARTLEFT=565240&amp;STARTRIGHT=566040&amp;STARTBOTTOM=6128292&amp;STARTTOP=6129092" TargetMode="External"/><Relationship Id="rId1783" Type="http://schemas.openxmlformats.org/officeDocument/2006/relationships/hyperlink" Target="http://193.88.185.146/website/energidataKort/viewer.htm?starttema1=vindkraft&amp;STARTLEFT=485693&amp;STARTRIGHT=486493&amp;STARTBOTTOM=6117793&amp;STARTTOP=6118593" TargetMode="External"/><Relationship Id="rId1990" Type="http://schemas.openxmlformats.org/officeDocument/2006/relationships/hyperlink" Target="http://193.88.185.146/website/energidataKort/viewer.htm?starttema1=vindkraft&amp;STARTLEFT=468351&amp;STARTRIGHT=469151&amp;STARTBOTTOM=6145638&amp;STARTTOP=6146438" TargetMode="External"/><Relationship Id="rId2627" Type="http://schemas.openxmlformats.org/officeDocument/2006/relationships/hyperlink" Target="http://193.88.185.146/website/energidataKort/viewer.htm?starttema1=vindkraft&amp;STARTLEFT=491356&amp;STARTRIGHT=492156&amp;STARTBOTTOM=6253066&amp;STARTTOP=6253866" TargetMode="External"/><Relationship Id="rId2834" Type="http://schemas.openxmlformats.org/officeDocument/2006/relationships/hyperlink" Target="http://193.88.185.146/website/energidataKort/viewer.htm?starttema1=vindkraft&amp;STARTLEFT=457711&amp;STARTRIGHT=458511&amp;STARTBOTTOM=6247193&amp;STARTTOP=6247993" TargetMode="External"/><Relationship Id="rId5100" Type="http://schemas.openxmlformats.org/officeDocument/2006/relationships/hyperlink" Target="http://193.88.185.146/website/energidataKort/viewer.htm?starttema1=vindkraft&amp;STARTLEFT=550341&amp;STARTRIGHT=551141&amp;STARTBOTTOM=6354965&amp;STARTTOP=6355765" TargetMode="External"/><Relationship Id="rId75" Type="http://schemas.openxmlformats.org/officeDocument/2006/relationships/hyperlink" Target="http://193.88.185.146/website/energidataKort/viewer.htm?starttema1=vindkraft&amp;STARTLEFT=681678&amp;STARTRIGHT=682478&amp;STARTBOTTOM=6188148&amp;STARTTOP=6188948" TargetMode="External"/><Relationship Id="rId806" Type="http://schemas.openxmlformats.org/officeDocument/2006/relationships/hyperlink" Target="http://193.88.185.146/website/energidataKort/viewer.htm?starttema1=vindkraft&amp;STARTLEFT=681089&amp;STARTRIGHT=681889&amp;STARTBOTTOM=6122535&amp;STARTTOP=6123335" TargetMode="External"/><Relationship Id="rId1436" Type="http://schemas.openxmlformats.org/officeDocument/2006/relationships/hyperlink" Target="http://193.88.185.146/website/energidataKort/viewer.htm?starttema1=vindkraft&amp;STARTLEFT=585356&amp;STARTRIGHT=586156&amp;STARTBOTTOM=6151578&amp;STARTTOP=6152378" TargetMode="External"/><Relationship Id="rId1643" Type="http://schemas.openxmlformats.org/officeDocument/2006/relationships/hyperlink" Target="http://193.88.185.146/website/energidataKort/viewer.htm?starttema1=vindkraft&amp;STARTLEFT=491668&amp;STARTRIGHT=492468&amp;STARTBOTTOM=6175528&amp;STARTTOP=6176328" TargetMode="External"/><Relationship Id="rId1850" Type="http://schemas.openxmlformats.org/officeDocument/2006/relationships/hyperlink" Target="http://193.88.185.146/website/energidataKort/viewer.htm?starttema1=vindkraft&amp;STARTLEFT=496008&amp;STARTRIGHT=496808&amp;STARTBOTTOM=6092113&amp;STARTTOP=6092913" TargetMode="External"/><Relationship Id="rId2901" Type="http://schemas.openxmlformats.org/officeDocument/2006/relationships/hyperlink" Target="http://193.88.185.146/website/energidataKort/viewer.htm?starttema1=vindkraft&amp;STARTLEFT=472759&amp;STARTRIGHT=473559&amp;STARTBOTTOM=6269288&amp;STARTTOP=6270088" TargetMode="External"/><Relationship Id="rId4799" Type="http://schemas.openxmlformats.org/officeDocument/2006/relationships/hyperlink" Target="http://193.88.185.146/website/energidataKort/viewer.htm?starttema1=vindkraft&amp;STARTLEFT=556498&amp;STARTRIGHT=557298&amp;STARTBOTTOM=6310359&amp;STARTTOP=6311159" TargetMode="External"/><Relationship Id="rId1503" Type="http://schemas.openxmlformats.org/officeDocument/2006/relationships/hyperlink" Target="http://193.88.185.146/website/energidataKort/viewer.htm?starttema1=vindkraft&amp;STARTLEFT=607605&amp;STARTRIGHT=608405&amp;STARTBOTTOM=6067002&amp;STARTTOP=6067802" TargetMode="External"/><Relationship Id="rId1710" Type="http://schemas.openxmlformats.org/officeDocument/2006/relationships/hyperlink" Target="http://193.88.185.146/website/energidataKort/viewer.htm?starttema1=vindkraft&amp;STARTLEFT=496542&amp;STARTRIGHT=497342&amp;STARTBOTTOM=6109120&amp;STARTTOP=6109920" TargetMode="External"/><Relationship Id="rId4659" Type="http://schemas.openxmlformats.org/officeDocument/2006/relationships/hyperlink" Target="http://193.88.185.146/website/energidataKort/viewer.htm?starttema1=vindkraft&amp;STARTLEFT=520995&amp;STARTRIGHT=521795&amp;STARTBOTTOM=6320316&amp;STARTTOP=6321116" TargetMode="External"/><Relationship Id="rId4866" Type="http://schemas.openxmlformats.org/officeDocument/2006/relationships/hyperlink" Target="http://193.88.185.146/website/energidataKort/viewer.htm?starttema1=vindkraft&amp;STARTLEFT=563210&amp;STARTRIGHT=564010&amp;STARTBOTTOM=6328439&amp;STARTTOP=6329239" TargetMode="External"/><Relationship Id="rId3468" Type="http://schemas.openxmlformats.org/officeDocument/2006/relationships/hyperlink" Target="http://193.88.185.146/website/energidataKort/viewer.htm?starttema1=vindkraft&amp;STARTLEFT=457309&amp;STARTRIGHT=458109&amp;STARTBOTTOM=6207777&amp;STARTTOP=6208577" TargetMode="External"/><Relationship Id="rId3675" Type="http://schemas.openxmlformats.org/officeDocument/2006/relationships/hyperlink" Target="http://193.88.185.146/website/energidataKort/viewer.htm?starttema1=vindkraft&amp;STARTLEFT=556667&amp;STARTRIGHT=557467&amp;STARTBOTTOM=6176950&amp;STARTTOP=6177750" TargetMode="External"/><Relationship Id="rId3882" Type="http://schemas.openxmlformats.org/officeDocument/2006/relationships/hyperlink" Target="http://193.88.185.146/website/energidataKort/viewer.htm?starttema1=vindkraft&amp;STARTLEFT=494895&amp;STARTRIGHT=495695&amp;STARTBOTTOM=6276289&amp;STARTTOP=6277089" TargetMode="External"/><Relationship Id="rId4519" Type="http://schemas.openxmlformats.org/officeDocument/2006/relationships/hyperlink" Target="http://193.88.185.146/website/energidataKort/viewer.htm?starttema1=vindkraft&amp;STARTLEFT=535444&amp;STARTRIGHT=536244&amp;STARTBOTTOM=6289965&amp;STARTTOP=6290765" TargetMode="External"/><Relationship Id="rId4726" Type="http://schemas.openxmlformats.org/officeDocument/2006/relationships/hyperlink" Target="http://193.88.185.146/website/energidataKort/viewer.htm?starttema1=vindkraft&amp;STARTLEFT=509710&amp;STARTRIGHT=510510&amp;STARTBOTTOM=6323317&amp;STARTTOP=6324117" TargetMode="External"/><Relationship Id="rId4933" Type="http://schemas.openxmlformats.org/officeDocument/2006/relationships/hyperlink" Target="http://193.88.185.146/website/energidataKort/viewer.htm?starttema1=vindkraft&amp;STARTLEFT=555670&amp;STARTRIGHT=556470&amp;STARTBOTTOM=6337207&amp;STARTTOP=6338007" TargetMode="External"/><Relationship Id="rId389" Type="http://schemas.openxmlformats.org/officeDocument/2006/relationships/hyperlink" Target="http://193.88.185.146/website/energidataKort/viewer.htm?starttema1=vindkraft&amp;STARTLEFT=649433&amp;STARTRIGHT=650233&amp;STARTBOTTOM=6146492&amp;STARTTOP=6147292" TargetMode="External"/><Relationship Id="rId596" Type="http://schemas.openxmlformats.org/officeDocument/2006/relationships/hyperlink" Target="http://193.88.185.146/website/energidataKort/viewer.htm?starttema1=vindkraft&amp;STARTLEFT=632722&amp;STARTRIGHT=633522&amp;STARTBOTTOM=6089317&amp;STARTTOP=6090117" TargetMode="External"/><Relationship Id="rId2277" Type="http://schemas.openxmlformats.org/officeDocument/2006/relationships/hyperlink" Target="http://193.88.185.146/website/energidataKort/viewer.htm?starttema1=vindkraft&amp;STARTLEFT=497491&amp;STARTRIGHT=498291&amp;STARTBOTTOM=6138649&amp;STARTTOP=6139449" TargetMode="External"/><Relationship Id="rId2484" Type="http://schemas.openxmlformats.org/officeDocument/2006/relationships/hyperlink" Target="http://193.88.185.146/website/energidataKort/viewer.htm?starttema1=vindkraft&amp;STARTLEFT=529822&amp;STARTRIGHT=530622&amp;STARTBOTTOM=6183920&amp;STARTTOP=6184720" TargetMode="External"/><Relationship Id="rId2691" Type="http://schemas.openxmlformats.org/officeDocument/2006/relationships/hyperlink" Target="http://193.88.185.146/website/energidataKort/viewer.htm?starttema1=vindkraft&amp;STARTLEFT=476099&amp;STARTRIGHT=476899&amp;STARTBOTTOM=6251285&amp;STARTTOP=6252085" TargetMode="External"/><Relationship Id="rId3328" Type="http://schemas.openxmlformats.org/officeDocument/2006/relationships/hyperlink" Target="http://193.88.185.146/website/energidataKort/viewer.htm?starttema1=vindkraft&amp;STARTLEFT=578741&amp;STARTRIGHT=579541&amp;STARTBOTTOM=6237635&amp;STARTTOP=6238435" TargetMode="External"/><Relationship Id="rId3535" Type="http://schemas.openxmlformats.org/officeDocument/2006/relationships/hyperlink" Target="http://193.88.185.146/website/energidataKort/viewer.htm?starttema1=vindkraft&amp;STARTLEFT=461281&amp;STARTRIGHT=462081&amp;STARTBOTTOM=6206256&amp;STARTTOP=6207056" TargetMode="External"/><Relationship Id="rId3742" Type="http://schemas.openxmlformats.org/officeDocument/2006/relationships/hyperlink" Target="http://193.88.185.146/website/energidataKort/viewer.htm?starttema1=vindkraft&amp;STARTLEFT=476470&amp;STARTRIGHT=477270&amp;STARTBOTTOM=6288137&amp;STARTTOP=6288937" TargetMode="External"/><Relationship Id="rId249" Type="http://schemas.openxmlformats.org/officeDocument/2006/relationships/hyperlink" Target="http://193.88.185.146/website/energidataKort/viewer.htm?starttema1=vindkraft&amp;STARTLEFT=703538&amp;STARTRIGHT=704338&amp;STARTBOTTOM=6135197&amp;STARTTOP=6135997" TargetMode="External"/><Relationship Id="rId456" Type="http://schemas.openxmlformats.org/officeDocument/2006/relationships/hyperlink" Target="http://193.88.185.146/website/energidataKort/viewer.htm?starttema1=vindkraft&amp;STARTLEFT=705321&amp;STARTRIGHT=706121&amp;STARTBOTTOM=6141314&amp;STARTTOP=6142114" TargetMode="External"/><Relationship Id="rId663" Type="http://schemas.openxmlformats.org/officeDocument/2006/relationships/hyperlink" Target="http://193.88.185.146/website/energidataKort/viewer.htm?starttema1=vindkraft&amp;STARTLEFT=642811&amp;STARTRIGHT=643611&amp;STARTBOTTOM=6091619&amp;STARTTOP=6092419" TargetMode="External"/><Relationship Id="rId870" Type="http://schemas.openxmlformats.org/officeDocument/2006/relationships/hyperlink" Target="http://193.88.185.146/website/energidataKort/viewer.htm?starttema1=vindkraft&amp;STARTLEFT=662693&amp;STARTRIGHT=663493&amp;STARTBOTTOM=6119486&amp;STARTTOP=6120286" TargetMode="External"/><Relationship Id="rId1086" Type="http://schemas.openxmlformats.org/officeDocument/2006/relationships/hyperlink" Target="http://193.88.185.146/website/energidataKort/viewer.htm?starttema1=vindkraft&amp;STARTLEFT=683740&amp;STARTRIGHT=684540&amp;STARTBOTTOM=6097751&amp;STARTTOP=6098551" TargetMode="External"/><Relationship Id="rId1293" Type="http://schemas.openxmlformats.org/officeDocument/2006/relationships/hyperlink" Target="http://193.88.185.146/website/energidataKort/viewer.htm?starttema1=vindkraft&amp;STARTLEFT=585480&amp;STARTRIGHT=586280&amp;STARTBOTTOM=6119649&amp;STARTTOP=6120449" TargetMode="External"/><Relationship Id="rId2137" Type="http://schemas.openxmlformats.org/officeDocument/2006/relationships/hyperlink" Target="http://193.88.185.146/website/energidataKort/viewer.htm?starttema1=vindkraft&amp;STARTLEFT=472100&amp;STARTRIGHT=472900&amp;STARTBOTTOM=6178503&amp;STARTTOP=6179303" TargetMode="External"/><Relationship Id="rId2344" Type="http://schemas.openxmlformats.org/officeDocument/2006/relationships/hyperlink" Target="http://193.88.185.146/website/energidataKort/viewer.htm?starttema1=vindkraft&amp;STARTLEFT=513594&amp;STARTRIGHT=514394&amp;STARTBOTTOM=6097149&amp;STARTTOP=6097949" TargetMode="External"/><Relationship Id="rId2551" Type="http://schemas.openxmlformats.org/officeDocument/2006/relationships/hyperlink" Target="http://193.88.185.146/website/energidataKort/viewer.htm?starttema1=vindkraft&amp;STARTLEFT=502963&amp;STARTRIGHT=503763&amp;STARTBOTTOM=6217876&amp;STARTTOP=6218676" TargetMode="External"/><Relationship Id="rId109" Type="http://schemas.openxmlformats.org/officeDocument/2006/relationships/hyperlink" Target="http://193.88.185.146/website/energidataKort/viewer.htm?starttema1=vindkraft&amp;STARTLEFT=691782&amp;STARTRIGHT=692582&amp;STARTBOTTOM=6153176&amp;STARTTOP=6153976" TargetMode="External"/><Relationship Id="rId316" Type="http://schemas.openxmlformats.org/officeDocument/2006/relationships/hyperlink" Target="http://193.88.185.146/website/energidataKort/viewer.htm?starttema1=vindkraft&amp;STARTLEFT=643846&amp;STARTRIGHT=644646&amp;STARTBOTTOM=6149327&amp;STARTTOP=6150127" TargetMode="External"/><Relationship Id="rId523" Type="http://schemas.openxmlformats.org/officeDocument/2006/relationships/hyperlink" Target="http://193.88.185.146/website/energidataKort/viewer.htm?starttema1=vindkraft&amp;STARTLEFT=629043&amp;STARTRIGHT=629843&amp;STARTBOTTOM=6069889&amp;STARTTOP=6070689" TargetMode="External"/><Relationship Id="rId1153" Type="http://schemas.openxmlformats.org/officeDocument/2006/relationships/hyperlink" Target="http://193.88.185.146/website/energidataKort/viewer.htm?starttema1=vindkraft&amp;STARTLEFT=885598&amp;STARTRIGHT=886398&amp;STARTBOTTOM=6115710&amp;STARTTOP=6116510" TargetMode="External"/><Relationship Id="rId2204" Type="http://schemas.openxmlformats.org/officeDocument/2006/relationships/hyperlink" Target="http://193.88.185.146/website/energidataKort/viewer.htm?starttema1=vindkraft&amp;STARTLEFT=512937&amp;STARTRIGHT=513737&amp;STARTBOTTOM=6156704&amp;STARTTOP=6157504" TargetMode="External"/><Relationship Id="rId3602" Type="http://schemas.openxmlformats.org/officeDocument/2006/relationships/hyperlink" Target="http://193.88.185.146/website/energidataKort/viewer.htm?starttema1=vindkraft&amp;STARTLEFT=473298&amp;STARTRIGHT=474098&amp;STARTBOTTOM=6223437&amp;STARTTOP=6224237" TargetMode="External"/><Relationship Id="rId730" Type="http://schemas.openxmlformats.org/officeDocument/2006/relationships/hyperlink" Target="http://193.88.185.146/website/energidataKort/viewer.htm?starttema1=vindkraft&amp;STARTLEFT=632191&amp;STARTRIGHT=632991&amp;STARTBOTTOM=6086662&amp;STARTTOP=6087462" TargetMode="External"/><Relationship Id="rId1013" Type="http://schemas.openxmlformats.org/officeDocument/2006/relationships/hyperlink" Target="http://193.88.185.146/website/energidataKort/viewer.htm?starttema1=vindkraft&amp;STARTLEFT=672276&amp;STARTRIGHT=673076&amp;STARTBOTTOM=6047764&amp;STARTTOP=6048564" TargetMode="External"/><Relationship Id="rId1360" Type="http://schemas.openxmlformats.org/officeDocument/2006/relationships/hyperlink" Target="http://193.88.185.146/website/energidataKort/viewer.htm?starttema1=vindkraft&amp;STARTLEFT=603122&amp;STARTRIGHT=603922&amp;STARTBOTTOM=6136842&amp;STARTTOP=6137642" TargetMode="External"/><Relationship Id="rId2411" Type="http://schemas.openxmlformats.org/officeDocument/2006/relationships/hyperlink" Target="http://193.88.185.146/website/energidataKort/viewer.htm?starttema1=vindkraft&amp;STARTLEFT=522347&amp;STARTRIGHT=523147&amp;STARTBOTTOM=6153659&amp;STARTTOP=6154459" TargetMode="External"/><Relationship Id="rId4169" Type="http://schemas.openxmlformats.org/officeDocument/2006/relationships/hyperlink" Target="http://193.88.185.146/website/energidataKort/viewer.htm?starttema1=vindkraft&amp;STARTLEFT=487083&amp;STARTRIGHT=487883&amp;STARTBOTTOM=6314858&amp;STARTTOP=6315658" TargetMode="External"/><Relationship Id="rId1220" Type="http://schemas.openxmlformats.org/officeDocument/2006/relationships/hyperlink" Target="http://193.88.185.146/website/energidataKort/viewer.htm?starttema1=vindkraft&amp;STARTLEFT=572536&amp;STARTRIGHT=573336&amp;STARTBOTTOM=6125597&amp;STARTTOP=6126397" TargetMode="External"/><Relationship Id="rId4376" Type="http://schemas.openxmlformats.org/officeDocument/2006/relationships/hyperlink" Target="http://193.88.185.146/website/energidataKort/viewer.htm?starttema1=vindkraft&amp;STARTLEFT=588319&amp;STARTRIGHT=589119&amp;STARTBOTTOM=6370548&amp;STARTTOP=6371348" TargetMode="External"/><Relationship Id="rId4583" Type="http://schemas.openxmlformats.org/officeDocument/2006/relationships/hyperlink" Target="http://193.88.185.146/website/energidataKort/viewer.htm?starttema1=vindkraft&amp;STARTLEFT=572845&amp;STARTRIGHT=573645&amp;STARTBOTTOM=6293854&amp;STARTTOP=6294654" TargetMode="External"/><Relationship Id="rId4790" Type="http://schemas.openxmlformats.org/officeDocument/2006/relationships/hyperlink" Target="http://193.88.185.146/website/energidataKort/viewer.htm?starttema1=vindkraft&amp;STARTLEFT=571324&amp;STARTRIGHT=572124&amp;STARTBOTTOM=6314908&amp;STARTTOP=6315708" TargetMode="External"/><Relationship Id="rId3185" Type="http://schemas.openxmlformats.org/officeDocument/2006/relationships/hyperlink" Target="http://193.88.185.146/website/energidataKort/viewer.htm?starttema1=vindkraft&amp;STARTLEFT=557655&amp;STARTRIGHT=558455&amp;STARTBOTTOM=6262116&amp;STARTTOP=6262916" TargetMode="External"/><Relationship Id="rId3392" Type="http://schemas.openxmlformats.org/officeDocument/2006/relationships/hyperlink" Target="http://193.88.185.146/website/energidataKort/viewer.htm?starttema1=vindkraft&amp;STARTLEFT=460118&amp;STARTRIGHT=460918&amp;STARTBOTTOM=6191281&amp;STARTTOP=6192081" TargetMode="External"/><Relationship Id="rId4029" Type="http://schemas.openxmlformats.org/officeDocument/2006/relationships/hyperlink" Target="http://193.88.185.146/website/energidataKort/viewer.htm?starttema1=vindkraft&amp;STARTLEFT=489544&amp;STARTRIGHT=490344&amp;STARTBOTTOM=6323600&amp;STARTTOP=6324400" TargetMode="External"/><Relationship Id="rId4236" Type="http://schemas.openxmlformats.org/officeDocument/2006/relationships/hyperlink" Target="http://193.88.185.146/website/energidataKort/viewer.htm?starttema1=vindkraft&amp;STARTLEFT=514807&amp;STARTRIGHT=515607&amp;STARTBOTTOM=6247265&amp;STARTTOP=6248065" TargetMode="External"/><Relationship Id="rId4443" Type="http://schemas.openxmlformats.org/officeDocument/2006/relationships/hyperlink" Target="http://193.88.185.146/website/energidataKort/viewer.htm?starttema1=vindkraft&amp;STARTLEFT=524802&amp;STARTRIGHT=525602&amp;STARTBOTTOM=6295990&amp;STARTTOP=6296790" TargetMode="External"/><Relationship Id="rId4650" Type="http://schemas.openxmlformats.org/officeDocument/2006/relationships/hyperlink" Target="http://193.88.185.146/website/energidataKort/viewer.htm?starttema1=vindkraft&amp;STARTLEFT=510724&amp;STARTRIGHT=511524&amp;STARTBOTTOM=6322103&amp;STARTTOP=6322903" TargetMode="External"/><Relationship Id="rId3045" Type="http://schemas.openxmlformats.org/officeDocument/2006/relationships/hyperlink" Target="http://193.88.185.146/website/energidataKort/viewer.htm?starttema1=vindkraft&amp;STARTLEFT=576374&amp;STARTRIGHT=577174&amp;STARTBOTTOM=6261615&amp;STARTTOP=6262415" TargetMode="External"/><Relationship Id="rId3252" Type="http://schemas.openxmlformats.org/officeDocument/2006/relationships/hyperlink" Target="http://193.88.185.146/website/energidataKort/viewer.htm?starttema1=vindkraft&amp;STARTLEFT=538864&amp;STARTRIGHT=539664&amp;STARTBOTTOM=6232528&amp;STARTTOP=6233328" TargetMode="External"/><Relationship Id="rId4303" Type="http://schemas.openxmlformats.org/officeDocument/2006/relationships/hyperlink" Target="http://193.88.185.146/website/energidataKort/viewer.htm?starttema1=vindkraft&amp;STARTLEFT=556370&amp;STARTRIGHT=557170&amp;STARTBOTTOM=6344079&amp;STARTTOP=6344879" TargetMode="External"/><Relationship Id="rId4510" Type="http://schemas.openxmlformats.org/officeDocument/2006/relationships/hyperlink" Target="http://193.88.185.146/website/energidataKort/viewer.htm?starttema1=vindkraft&amp;STARTLEFT=564788&amp;STARTRIGHT=565588&amp;STARTBOTTOM=6303684&amp;STARTTOP=6304484" TargetMode="External"/><Relationship Id="rId173" Type="http://schemas.openxmlformats.org/officeDocument/2006/relationships/hyperlink" Target="http://193.88.185.146/website/energidataKort/viewer.htm?starttema1=vindkraft&amp;STARTLEFT=653209&amp;STARTRIGHT=654009&amp;STARTBOTTOM=6175583&amp;STARTTOP=6176383" TargetMode="External"/><Relationship Id="rId380" Type="http://schemas.openxmlformats.org/officeDocument/2006/relationships/hyperlink" Target="http://193.88.185.146/website/energidataKort/viewer.htm?starttema1=vindkraft&amp;STARTLEFT=648743&amp;STARTRIGHT=649543&amp;STARTBOTTOM=6131807&amp;STARTTOP=6132607" TargetMode="External"/><Relationship Id="rId2061" Type="http://schemas.openxmlformats.org/officeDocument/2006/relationships/hyperlink" Target="http://193.88.185.146/website/energidataKort/viewer.htm?starttema1=vindkraft&amp;STARTLEFT=428202&amp;STARTRIGHT=429002&amp;STARTBOTTOM=6150697&amp;STARTTOP=6151497" TargetMode="External"/><Relationship Id="rId3112" Type="http://schemas.openxmlformats.org/officeDocument/2006/relationships/hyperlink" Target="http://193.88.185.146/website/energidataKort/viewer.htm?starttema1=vindkraft&amp;STARTLEFT=584469&amp;STARTRIGHT=585269&amp;STARTBOTTOM=6203617&amp;STARTTOP=6204417" TargetMode="External"/><Relationship Id="rId240" Type="http://schemas.openxmlformats.org/officeDocument/2006/relationships/hyperlink" Target="http://193.88.185.146/website/energidataKort/viewer.htm?starttema1=vindkraft&amp;STARTLEFT=697377&amp;STARTRIGHT=698177&amp;STARTBOTTOM=6130863&amp;STARTTOP=6131663" TargetMode="External"/><Relationship Id="rId5077" Type="http://schemas.openxmlformats.org/officeDocument/2006/relationships/hyperlink" Target="http://193.88.185.146/website/energidataKort/viewer.htm?starttema1=vindkraft&amp;STARTLEFT=565860&amp;STARTRIGHT=566660&amp;STARTBOTTOM=6361961&amp;STARTTOP=6362761" TargetMode="External"/><Relationship Id="rId100" Type="http://schemas.openxmlformats.org/officeDocument/2006/relationships/hyperlink" Target="http://193.88.185.146/website/energidataKort/viewer.htm?starttema1=vindkraft&amp;STARTLEFT=702152&amp;STARTRIGHT=702952&amp;STARTBOTTOM=6163691&amp;STARTTOP=6164491" TargetMode="External"/><Relationship Id="rId2878" Type="http://schemas.openxmlformats.org/officeDocument/2006/relationships/hyperlink" Target="http://193.88.185.146/website/energidataKort/viewer.htm?starttema1=vindkraft&amp;STARTLEFT=469587&amp;STARTRIGHT=470387&amp;STARTBOTTOM=6277714&amp;STARTTOP=6278514" TargetMode="External"/><Relationship Id="rId3929" Type="http://schemas.openxmlformats.org/officeDocument/2006/relationships/hyperlink" Target="http://193.88.185.146/website/energidataKort/viewer.htm?starttema1=vindkraft&amp;STARTLEFT=494119&amp;STARTRIGHT=494919&amp;STARTBOTTOM=6272256&amp;STARTTOP=6273056" TargetMode="External"/><Relationship Id="rId4093" Type="http://schemas.openxmlformats.org/officeDocument/2006/relationships/hyperlink" Target="http://193.88.185.146/website/energidataKort/viewer.htm?starttema1=vindkraft&amp;STARTLEFT=474815&amp;STARTRIGHT=475615&amp;STARTBOTTOM=6301019&amp;STARTTOP=6301819" TargetMode="External"/><Relationship Id="rId1687" Type="http://schemas.openxmlformats.org/officeDocument/2006/relationships/hyperlink" Target="http://193.88.185.146/website/energidataKort/viewer.htm?starttema1=vindkraft&amp;STARTLEFT=500130&amp;STARTRIGHT=500930&amp;STARTBOTTOM=6107802&amp;STARTTOP=6108602" TargetMode="External"/><Relationship Id="rId1894" Type="http://schemas.openxmlformats.org/officeDocument/2006/relationships/hyperlink" Target="http://193.88.185.146/website/energidataKort/viewer.htm?starttema1=vindkraft&amp;STARTLEFT=478811&amp;STARTRIGHT=479611&amp;STARTBOTTOM=6099583&amp;STARTTOP=6100383" TargetMode="External"/><Relationship Id="rId2738" Type="http://schemas.openxmlformats.org/officeDocument/2006/relationships/hyperlink" Target="http://193.88.185.146/website/energidataKort/viewer.htm?starttema1=vindkraft&amp;STARTLEFT=467505&amp;STARTRIGHT=468305&amp;STARTBOTTOM=6248582&amp;STARTTOP=6249382" TargetMode="External"/><Relationship Id="rId2945" Type="http://schemas.openxmlformats.org/officeDocument/2006/relationships/hyperlink" Target="http://193.88.185.146/website/energidataKort/viewer.htm?starttema1=vindkraft&amp;STARTLEFT=577235&amp;STARTRIGHT=578035&amp;STARTBOTTOM=6242111&amp;STARTTOP=6242911" TargetMode="External"/><Relationship Id="rId917" Type="http://schemas.openxmlformats.org/officeDocument/2006/relationships/hyperlink" Target="http://193.88.185.146/website/energidataKort/viewer.htm?starttema1=vindkraft&amp;STARTLEFT=668438&amp;STARTRIGHT=669238&amp;STARTBOTTOM=6063687&amp;STARTTOP=6064487" TargetMode="External"/><Relationship Id="rId1547" Type="http://schemas.openxmlformats.org/officeDocument/2006/relationships/hyperlink" Target="http://193.88.185.146/website/energidataKort/viewer.htm?starttema1=vindkraft&amp;STARTLEFT=510081&amp;STARTRIGHT=510881&amp;STARTBOTTOM=6122472&amp;STARTTOP=6123272" TargetMode="External"/><Relationship Id="rId1754" Type="http://schemas.openxmlformats.org/officeDocument/2006/relationships/hyperlink" Target="http://193.88.185.146/website/energidataKort/viewer.htm?starttema1=vindkraft&amp;STARTLEFT=491054&amp;STARTRIGHT=491854&amp;STARTBOTTOM=6105230&amp;STARTTOP=6106030" TargetMode="External"/><Relationship Id="rId1961" Type="http://schemas.openxmlformats.org/officeDocument/2006/relationships/hyperlink" Target="http://193.88.185.146/website/energidataKort/viewer.htm?starttema1=vindkraft&amp;STARTLEFT=468254&amp;STARTRIGHT=469054&amp;STARTBOTTOM=6145186&amp;STARTTOP=6145986" TargetMode="External"/><Relationship Id="rId2805" Type="http://schemas.openxmlformats.org/officeDocument/2006/relationships/hyperlink" Target="http://193.88.185.146/website/energidataKort/viewer.htm?starttema1=vindkraft&amp;STARTLEFT=449253&amp;STARTRIGHT=450053&amp;STARTBOTTOM=6250530&amp;STARTTOP=6251330" TargetMode="External"/><Relationship Id="rId4160" Type="http://schemas.openxmlformats.org/officeDocument/2006/relationships/hyperlink" Target="http://193.88.185.146/website/energidataKort/viewer.htm?starttema1=vindkraft&amp;STARTLEFT=457938&amp;STARTRIGHT=458738&amp;STARTBOTTOM=6286026&amp;STARTTOP=6286826" TargetMode="External"/><Relationship Id="rId5004" Type="http://schemas.openxmlformats.org/officeDocument/2006/relationships/hyperlink" Target="http://193.88.185.146/website/energidataKort/viewer.htm?starttema1=vindkraft&amp;STARTLEFT=562793&amp;STARTRIGHT=563593&amp;STARTBOTTOM=6379989&amp;STARTTOP=6380789" TargetMode="External"/><Relationship Id="rId46" Type="http://schemas.openxmlformats.org/officeDocument/2006/relationships/hyperlink" Target="http://193.88.185.146/website/energidataKort/viewer.htm?starttema1=vindkraft&amp;STARTLEFT=719773&amp;STARTRIGHT=720573&amp;STARTBOTTOM=6167437&amp;STARTTOP=6168237" TargetMode="External"/><Relationship Id="rId1407" Type="http://schemas.openxmlformats.org/officeDocument/2006/relationships/hyperlink" Target="http://193.88.185.146/website/energidataKort/viewer.htm?starttema1=vindkraft&amp;STARTLEFT=605831&amp;STARTRIGHT=606631&amp;STARTBOTTOM=6111943&amp;STARTTOP=6112743" TargetMode="External"/><Relationship Id="rId1614" Type="http://schemas.openxmlformats.org/officeDocument/2006/relationships/hyperlink" Target="http://193.88.185.146/website/energidataKort/viewer.htm?starttema1=vindkraft&amp;STARTLEFT=491414&amp;STARTRIGHT=492214&amp;STARTBOTTOM=6188953&amp;STARTTOP=6189753" TargetMode="External"/><Relationship Id="rId1821" Type="http://schemas.openxmlformats.org/officeDocument/2006/relationships/hyperlink" Target="http://193.88.185.146/website/energidataKort/viewer.htm?starttema1=vindkraft&amp;STARTLEFT=492583&amp;STARTRIGHT=493383&amp;STARTBOTTOM=6105423&amp;STARTTOP=6106223" TargetMode="External"/><Relationship Id="rId4020" Type="http://schemas.openxmlformats.org/officeDocument/2006/relationships/hyperlink" Target="http://193.88.185.146/website/energidataKort/viewer.htm?starttema1=vindkraft&amp;STARTLEFT=480859&amp;STARTRIGHT=481659&amp;STARTBOTTOM=6317278&amp;STARTTOP=6318078" TargetMode="External"/><Relationship Id="rId4977" Type="http://schemas.openxmlformats.org/officeDocument/2006/relationships/hyperlink" Target="http://193.88.185.146/website/energidataKort/viewer.htm?starttema1=vindkraft&amp;STARTLEFT=562338&amp;STARTRIGHT=563138&amp;STARTBOTTOM=6362602&amp;STARTTOP=6363402" TargetMode="External"/><Relationship Id="rId3579" Type="http://schemas.openxmlformats.org/officeDocument/2006/relationships/hyperlink" Target="http://193.88.185.146/website/energidataKort/viewer.htm?starttema1=vindkraft&amp;STARTLEFT=460475&amp;STARTRIGHT=461275&amp;STARTBOTTOM=6205613&amp;STARTTOP=6206413" TargetMode="External"/><Relationship Id="rId3786" Type="http://schemas.openxmlformats.org/officeDocument/2006/relationships/hyperlink" Target="http://193.88.185.146/website/energidataKort/viewer.htm?starttema1=vindkraft&amp;STARTLEFT=478997&amp;STARTRIGHT=479797&amp;STARTBOTTOM=6300516&amp;STARTTOP=6301316" TargetMode="External"/><Relationship Id="rId2388" Type="http://schemas.openxmlformats.org/officeDocument/2006/relationships/hyperlink" Target="http://193.88.185.146/website/energidataKort/viewer.htm?starttema1=vindkraft&amp;STARTLEFT=533827&amp;STARTRIGHT=534627&amp;STARTBOTTOM=6199605&amp;STARTTOP=6200405" TargetMode="External"/><Relationship Id="rId2595" Type="http://schemas.openxmlformats.org/officeDocument/2006/relationships/hyperlink" Target="http://193.88.185.146/website/energidataKort/viewer.htm?starttema1=vindkraft&amp;STARTLEFT=480530&amp;STARTRIGHT=481330&amp;STARTBOTTOM=6233169&amp;STARTTOP=6233969" TargetMode="External"/><Relationship Id="rId3439" Type="http://schemas.openxmlformats.org/officeDocument/2006/relationships/hyperlink" Target="http://193.88.185.146/website/energidataKort/viewer.htm?starttema1=vindkraft&amp;STARTLEFT=457498&amp;STARTRIGHT=458298&amp;STARTBOTTOM=6208424&amp;STARTTOP=6209224" TargetMode="External"/><Relationship Id="rId3993" Type="http://schemas.openxmlformats.org/officeDocument/2006/relationships/hyperlink" Target="http://193.88.185.146/website/energidataKort/viewer.htm?starttema1=vindkraft&amp;STARTLEFT=483894&amp;STARTRIGHT=484694&amp;STARTBOTTOM=6315513&amp;STARTTOP=6316313" TargetMode="External"/><Relationship Id="rId4837" Type="http://schemas.openxmlformats.org/officeDocument/2006/relationships/hyperlink" Target="http://193.88.185.146/website/energidataKort/viewer.htm?starttema1=vindkraft&amp;STARTLEFT=541442&amp;STARTRIGHT=542242&amp;STARTBOTTOM=6319076&amp;STARTTOP=6319876" TargetMode="External"/><Relationship Id="rId567" Type="http://schemas.openxmlformats.org/officeDocument/2006/relationships/hyperlink" Target="http://193.88.185.146/website/energidataKort/viewer.htm?starttema1=vindkraft&amp;STARTLEFT=653752&amp;STARTRIGHT=654552&amp;STARTBOTTOM=6057766&amp;STARTTOP=6058566" TargetMode="External"/><Relationship Id="rId1197" Type="http://schemas.openxmlformats.org/officeDocument/2006/relationships/hyperlink" Target="http://193.88.185.146/website/energidataKort/viewer.htm?starttema1=vindkraft&amp;STARTLEFT=557145&amp;STARTRIGHT=557945&amp;STARTBOTTOM=6146122&amp;STARTTOP=6146922" TargetMode="External"/><Relationship Id="rId2248" Type="http://schemas.openxmlformats.org/officeDocument/2006/relationships/hyperlink" Target="http://193.88.185.146/website/energidataKort/viewer.htm?starttema1=vindkraft&amp;STARTLEFT=494874&amp;STARTRIGHT=495674&amp;STARTBOTTOM=6147739&amp;STARTTOP=6148539" TargetMode="External"/><Relationship Id="rId3646" Type="http://schemas.openxmlformats.org/officeDocument/2006/relationships/hyperlink" Target="http://193.88.185.146/website/energidataKort/viewer.htm?starttema1=vindkraft&amp;STARTLEFT=461426&amp;STARTRIGHT=462226&amp;STARTBOTTOM=6215708&amp;STARTTOP=6216508" TargetMode="External"/><Relationship Id="rId3853" Type="http://schemas.openxmlformats.org/officeDocument/2006/relationships/hyperlink" Target="http://193.88.185.146/website/energidataKort/viewer.htm?starttema1=vindkraft&amp;STARTLEFT=500310&amp;STARTRIGHT=501110&amp;STARTBOTTOM=6285199&amp;STARTTOP=6285999" TargetMode="External"/><Relationship Id="rId4904" Type="http://schemas.openxmlformats.org/officeDocument/2006/relationships/hyperlink" Target="http://193.88.185.146/website/energidataKort/viewer.htm?starttema1=vindkraft&amp;STARTLEFT=554910&amp;STARTRIGHT=555710&amp;STARTBOTTOM=6342297&amp;STARTTOP=6343097" TargetMode="External"/><Relationship Id="rId774" Type="http://schemas.openxmlformats.org/officeDocument/2006/relationships/hyperlink" Target="http://193.88.185.146/website/energidataKort/viewer.htm?starttema1=vindkraft&amp;STARTLEFT=653062&amp;STARTRIGHT=653862&amp;STARTBOTTOM=6067502&amp;STARTTOP=6068302" TargetMode="External"/><Relationship Id="rId981" Type="http://schemas.openxmlformats.org/officeDocument/2006/relationships/hyperlink" Target="http://193.88.185.146/website/energidataKort/viewer.htm?starttema1=vindkraft&amp;STARTLEFT=688301&amp;STARTRIGHT=689101&amp;STARTBOTTOM=6077048&amp;STARTTOP=6077848" TargetMode="External"/><Relationship Id="rId1057" Type="http://schemas.openxmlformats.org/officeDocument/2006/relationships/hyperlink" Target="http://193.88.185.146/website/energidataKort/viewer.htm?starttema1=vindkraft&amp;STARTLEFT=676555&amp;STARTRIGHT=677355&amp;STARTBOTTOM=6047660&amp;STARTTOP=6048460" TargetMode="External"/><Relationship Id="rId2455" Type="http://schemas.openxmlformats.org/officeDocument/2006/relationships/hyperlink" Target="http://193.88.185.146/website/energidataKort/viewer.htm?starttema1=vindkraft&amp;STARTLEFT=504097&amp;STARTRIGHT=504897&amp;STARTBOTTOM=6180975&amp;STARTTOP=6181775" TargetMode="External"/><Relationship Id="rId2662" Type="http://schemas.openxmlformats.org/officeDocument/2006/relationships/hyperlink" Target="http://193.88.185.146/website/energidataKort/viewer.htm?starttema1=vindkraft&amp;STARTLEFT=481057&amp;STARTRIGHT=481857&amp;STARTBOTTOM=6250810&amp;STARTTOP=6251610" TargetMode="External"/><Relationship Id="rId3506" Type="http://schemas.openxmlformats.org/officeDocument/2006/relationships/hyperlink" Target="http://193.88.185.146/website/energidataKort/viewer.htm?starttema1=vindkraft&amp;STARTLEFT=476034&amp;STARTRIGHT=476834&amp;STARTBOTTOM=6206321&amp;STARTTOP=6207121" TargetMode="External"/><Relationship Id="rId3713" Type="http://schemas.openxmlformats.org/officeDocument/2006/relationships/hyperlink" Target="http://193.88.185.146/website/energidataKort/viewer.htm?starttema1=vindkraft&amp;STARTLEFT=532495&amp;STARTRIGHT=533295&amp;STARTBOTTOM=6182978&amp;STARTTOP=6183778" TargetMode="External"/><Relationship Id="rId3920" Type="http://schemas.openxmlformats.org/officeDocument/2006/relationships/hyperlink" Target="http://193.88.185.146/website/energidataKort/viewer.htm?starttema1=vindkraft&amp;STARTLEFT=494840&amp;STARTRIGHT=495640&amp;STARTBOTTOM=6269962&amp;STARTTOP=6270762" TargetMode="External"/><Relationship Id="rId427" Type="http://schemas.openxmlformats.org/officeDocument/2006/relationships/hyperlink" Target="http://193.88.185.146/website/energidataKort/viewer.htm?starttema1=vindkraft&amp;STARTLEFT=648576&amp;STARTRIGHT=649376&amp;STARTBOTTOM=6132384&amp;STARTTOP=6133184" TargetMode="External"/><Relationship Id="rId634" Type="http://schemas.openxmlformats.org/officeDocument/2006/relationships/hyperlink" Target="http://193.88.185.146/website/energidataKort/viewer.htm?starttema1=vindkraft&amp;STARTLEFT=657668&amp;STARTRIGHT=658468&amp;STARTBOTTOM=6057907&amp;STARTTOP=6058707" TargetMode="External"/><Relationship Id="rId841" Type="http://schemas.openxmlformats.org/officeDocument/2006/relationships/hyperlink" Target="http://193.88.185.146/website/energidataKort/viewer.htm?starttema1=vindkraft&amp;STARTLEFT=673968&amp;STARTRIGHT=674768&amp;STARTBOTTOM=6115582&amp;STARTTOP=6116382" TargetMode="External"/><Relationship Id="rId1264" Type="http://schemas.openxmlformats.org/officeDocument/2006/relationships/hyperlink" Target="http://193.88.185.146/website/energidataKort/viewer.htm?starttema1=vindkraft&amp;STARTLEFT=600478&amp;STARTRIGHT=601278&amp;STARTBOTTOM=6113504&amp;STARTTOP=6114304" TargetMode="External"/><Relationship Id="rId1471" Type="http://schemas.openxmlformats.org/officeDocument/2006/relationships/hyperlink" Target="http://193.88.185.146/website/energidataKort/viewer.htm?starttema1=vindkraft&amp;STARTLEFT=571908&amp;STARTRIGHT=572708&amp;STARTBOTTOM=6151771&amp;STARTTOP=6152571" TargetMode="External"/><Relationship Id="rId2108" Type="http://schemas.openxmlformats.org/officeDocument/2006/relationships/hyperlink" Target="http://193.88.185.146/website/energidataKort/viewer.htm?starttema1=vindkraft&amp;STARTLEFT=459671&amp;STARTRIGHT=460471&amp;STARTBOTTOM=6177156&amp;STARTTOP=6177956" TargetMode="External"/><Relationship Id="rId2315" Type="http://schemas.openxmlformats.org/officeDocument/2006/relationships/hyperlink" Target="http://193.88.185.146/website/energidataKort/viewer.htm?starttema1=vindkraft&amp;STARTLEFT=511798&amp;STARTRIGHT=512598&amp;STARTBOTTOM=6079603&amp;STARTTOP=6080403" TargetMode="External"/><Relationship Id="rId2522" Type="http://schemas.openxmlformats.org/officeDocument/2006/relationships/hyperlink" Target="http://193.88.185.146/website/energidataKort/viewer.htm?starttema1=vindkraft&amp;STARTLEFT=487592&amp;STARTRIGHT=488392&amp;STARTBOTTOM=6244382&amp;STARTTOP=6245182" TargetMode="External"/><Relationship Id="rId701" Type="http://schemas.openxmlformats.org/officeDocument/2006/relationships/hyperlink" Target="http://193.88.185.146/website/energidataKort/viewer.htm?starttema1=vindkraft&amp;STARTLEFT=632218&amp;STARTRIGHT=633018&amp;STARTBOTTOM=6073067&amp;STARTTOP=6073867" TargetMode="External"/><Relationship Id="rId1124" Type="http://schemas.openxmlformats.org/officeDocument/2006/relationships/hyperlink" Target="http://193.88.185.146/website/energidataKort/viewer.htm?starttema1=vindkraft&amp;STARTLEFT=683019&amp;STARTRIGHT=683819&amp;STARTBOTTOM=6111378&amp;STARTTOP=6112178" TargetMode="External"/><Relationship Id="rId1331" Type="http://schemas.openxmlformats.org/officeDocument/2006/relationships/hyperlink" Target="http://193.88.185.146/website/energidataKort/viewer.htm?starttema1=vindkraft&amp;STARTLEFT=611647&amp;STARTRIGHT=612447&amp;STARTBOTTOM=6122574&amp;STARTTOP=6123374" TargetMode="External"/><Relationship Id="rId4487" Type="http://schemas.openxmlformats.org/officeDocument/2006/relationships/hyperlink" Target="http://193.88.185.146/website/energidataKort/viewer.htm?starttema1=vindkraft&amp;STARTLEFT=520647&amp;STARTRIGHT=521447&amp;STARTBOTTOM=6281625&amp;STARTTOP=6282425" TargetMode="External"/><Relationship Id="rId4694" Type="http://schemas.openxmlformats.org/officeDocument/2006/relationships/hyperlink" Target="http://193.88.185.146/website/energidataKort/viewer.htm?starttema1=vindkraft&amp;STARTLEFT=508356&amp;STARTRIGHT=509156&amp;STARTBOTTOM=6324293&amp;STARTTOP=6325093" TargetMode="External"/><Relationship Id="rId3089" Type="http://schemas.openxmlformats.org/officeDocument/2006/relationships/hyperlink" Target="http://193.88.185.146/website/energidataKort/viewer.htm?starttema1=vindkraft&amp;STARTLEFT=567584&amp;STARTRIGHT=568384&amp;STARTBOTTOM=6246687&amp;STARTTOP=6247487" TargetMode="External"/><Relationship Id="rId3296" Type="http://schemas.openxmlformats.org/officeDocument/2006/relationships/hyperlink" Target="http://193.88.185.146/website/energidataKort/viewer.htm?starttema1=vindkraft&amp;STARTLEFT=548467&amp;STARTRIGHT=549267&amp;STARTBOTTOM=6220823&amp;STARTTOP=6221623" TargetMode="External"/><Relationship Id="rId4347" Type="http://schemas.openxmlformats.org/officeDocument/2006/relationships/hyperlink" Target="http://193.88.185.146/website/energidataKort/viewer.htm?starttema1=vindkraft&amp;STARTLEFT=579345&amp;STARTRIGHT=580145&amp;STARTBOTTOM=6382503&amp;STARTTOP=6383303" TargetMode="External"/><Relationship Id="rId4554" Type="http://schemas.openxmlformats.org/officeDocument/2006/relationships/hyperlink" Target="http://193.88.185.146/website/energidataKort/viewer.htm?starttema1=vindkraft&amp;STARTLEFT=576948&amp;STARTRIGHT=577748&amp;STARTBOTTOM=6286477&amp;STARTTOP=6287277" TargetMode="External"/><Relationship Id="rId4761" Type="http://schemas.openxmlformats.org/officeDocument/2006/relationships/hyperlink" Target="http://193.88.185.146/website/energidataKort/viewer.htm?starttema1=vindkraft&amp;STARTLEFT=544428&amp;STARTRIGHT=545228&amp;STARTBOTTOM=6354143&amp;STARTTOP=6354943" TargetMode="External"/><Relationship Id="rId3156" Type="http://schemas.openxmlformats.org/officeDocument/2006/relationships/hyperlink" Target="http://193.88.185.146/website/energidataKort/viewer.htm?starttema1=vindkraft&amp;STARTLEFT=571419&amp;STARTRIGHT=572219&amp;STARTBOTTOM=6274964&amp;STARTTOP=6275764" TargetMode="External"/><Relationship Id="rId3363" Type="http://schemas.openxmlformats.org/officeDocument/2006/relationships/hyperlink" Target="http://193.88.185.146/website/energidataKort/viewer.htm?starttema1=vindkraft&amp;STARTLEFT=507126&amp;STARTRIGHT=507926&amp;STARTBOTTOM=6225454&amp;STARTTOP=6226254" TargetMode="External"/><Relationship Id="rId4207" Type="http://schemas.openxmlformats.org/officeDocument/2006/relationships/hyperlink" Target="http://193.88.185.146/website/energidataKort/viewer.htm?starttema1=vindkraft&amp;STARTLEFT=535981&amp;STARTRIGHT=536781&amp;STARTBOTTOM=6248554&amp;STARTTOP=6249354" TargetMode="External"/><Relationship Id="rId4414" Type="http://schemas.openxmlformats.org/officeDocument/2006/relationships/hyperlink" Target="http://193.88.185.146/website/energidataKort/viewer.htm?starttema1=vindkraft&amp;STARTLEFT=529923&amp;STARTRIGHT=530723&amp;STARTBOTTOM=6291984&amp;STARTTOP=6292784" TargetMode="External"/><Relationship Id="rId284" Type="http://schemas.openxmlformats.org/officeDocument/2006/relationships/hyperlink" Target="http://193.88.185.146/website/energidataKort/viewer.htm?starttema1=vindkraft&amp;STARTLEFT=647753&amp;STARTRIGHT=648553&amp;STARTBOTTOM=6154839&amp;STARTTOP=6155639" TargetMode="External"/><Relationship Id="rId491" Type="http://schemas.openxmlformats.org/officeDocument/2006/relationships/hyperlink" Target="http://193.88.185.146/website/energidataKort/viewer.htm?starttema1=vindkraft&amp;STARTLEFT=691769&amp;STARTRIGHT=692569&amp;STARTBOTTOM=6165381&amp;STARTTOP=6166181" TargetMode="External"/><Relationship Id="rId2172" Type="http://schemas.openxmlformats.org/officeDocument/2006/relationships/hyperlink" Target="http://193.88.185.146/website/energidataKort/viewer.htm?starttema1=vindkraft&amp;STARTLEFT=476002&amp;STARTRIGHT=476802&amp;STARTBOTTOM=6159336&amp;STARTTOP=6160136" TargetMode="External"/><Relationship Id="rId3016" Type="http://schemas.openxmlformats.org/officeDocument/2006/relationships/hyperlink" Target="http://193.88.185.146/website/energidataKort/viewer.htm?starttema1=vindkraft&amp;STARTLEFT=615802&amp;STARTRIGHT=616602&amp;STARTBOTTOM=6260352&amp;STARTTOP=6261152" TargetMode="External"/><Relationship Id="rId3223" Type="http://schemas.openxmlformats.org/officeDocument/2006/relationships/hyperlink" Target="http://193.88.185.146/website/energidataKort/viewer.htm?starttema1=vindkraft&amp;STARTLEFT=581865&amp;STARTRIGHT=582665&amp;STARTBOTTOM=6279724&amp;STARTTOP=6280524" TargetMode="External"/><Relationship Id="rId3570" Type="http://schemas.openxmlformats.org/officeDocument/2006/relationships/hyperlink" Target="http://193.88.185.146/website/energidataKort/viewer.htm?starttema1=vindkraft&amp;STARTLEFT=460315&amp;STARTRIGHT=461115&amp;STARTBOTTOM=6205485&amp;STARTTOP=6206285" TargetMode="External"/><Relationship Id="rId4621" Type="http://schemas.openxmlformats.org/officeDocument/2006/relationships/hyperlink" Target="http://193.88.185.146/website/energidataKort/viewer.htm?starttema1=vindkraft&amp;STARTLEFT=529080&amp;STARTRIGHT=529880&amp;STARTBOTTOM=6322680&amp;STARTTOP=6323480" TargetMode="External"/><Relationship Id="rId144" Type="http://schemas.openxmlformats.org/officeDocument/2006/relationships/hyperlink" Target="http://193.88.185.146/website/energidataKort/viewer.htm?starttema1=vindkraft&amp;STARTLEFT=647214&amp;STARTRIGHT=648014&amp;STARTBOTTOM=6204565&amp;STARTTOP=6205365" TargetMode="External"/><Relationship Id="rId3430" Type="http://schemas.openxmlformats.org/officeDocument/2006/relationships/hyperlink" Target="http://193.88.185.146/website/energidataKort/viewer.htm?starttema1=vindkraft&amp;STARTLEFT=457242&amp;STARTRIGHT=458042&amp;STARTBOTTOM=6208164&amp;STARTTOP=6208964" TargetMode="External"/><Relationship Id="rId351" Type="http://schemas.openxmlformats.org/officeDocument/2006/relationships/hyperlink" Target="http://193.88.185.146/website/energidataKort/viewer.htm?starttema1=vindkraft&amp;STARTLEFT=648578&amp;STARTRIGHT=649378&amp;STARTBOTTOM=6137904&amp;STARTTOP=6138704" TargetMode="External"/><Relationship Id="rId2032" Type="http://schemas.openxmlformats.org/officeDocument/2006/relationships/hyperlink" Target="http://193.88.185.146/website/energidataKort/viewer.htm?starttema1=vindkraft&amp;STARTLEFT=426167&amp;STARTRIGHT=426967&amp;STARTBOTTOM=6149030&amp;STARTTOP=6149830" TargetMode="External"/><Relationship Id="rId2989" Type="http://schemas.openxmlformats.org/officeDocument/2006/relationships/hyperlink" Target="http://193.88.185.146/website/energidataKort/viewer.htm?starttema1=vindkraft&amp;STARTLEFT=582804&amp;STARTRIGHT=583604&amp;STARTBOTTOM=6261085&amp;STARTTOP=6261885" TargetMode="External"/><Relationship Id="rId211" Type="http://schemas.openxmlformats.org/officeDocument/2006/relationships/hyperlink" Target="http://193.88.185.146/website/energidataKort/viewer.htm?starttema1=vindkraft&amp;STARTLEFT=664873&amp;STARTRIGHT=665673&amp;STARTBOTTOM=6170954&amp;STARTTOP=6171754" TargetMode="External"/><Relationship Id="rId1798" Type="http://schemas.openxmlformats.org/officeDocument/2006/relationships/hyperlink" Target="http://193.88.185.146/website/energidataKort/viewer.htm?starttema1=vindkraft&amp;STARTLEFT=480419&amp;STARTRIGHT=481219&amp;STARTBOTTOM=6119810&amp;STARTTOP=6120610" TargetMode="External"/><Relationship Id="rId2849" Type="http://schemas.openxmlformats.org/officeDocument/2006/relationships/hyperlink" Target="http://193.88.185.146/website/energidataKort/viewer.htm?starttema1=vindkraft&amp;STARTLEFT=453266&amp;STARTRIGHT=454066&amp;STARTBOTTOM=6263619&amp;STARTTOP=6264419" TargetMode="External"/><Relationship Id="rId5048" Type="http://schemas.openxmlformats.org/officeDocument/2006/relationships/hyperlink" Target="http://193.88.185.146/website/energidataKort/viewer.htm?starttema1=vindkraft&amp;STARTLEFT=573254&amp;STARTRIGHT=574054&amp;STARTBOTTOM=6361333&amp;STARTTOP=6362133" TargetMode="External"/><Relationship Id="rId1658" Type="http://schemas.openxmlformats.org/officeDocument/2006/relationships/hyperlink" Target="http://193.88.185.146/website/energidataKort/viewer.htm?starttema1=vindkraft&amp;STARTLEFT=566939&amp;STARTRIGHT=567739&amp;STARTBOTTOM=6081500&amp;STARTTOP=6082300" TargetMode="External"/><Relationship Id="rId1865" Type="http://schemas.openxmlformats.org/officeDocument/2006/relationships/hyperlink" Target="http://193.88.185.146/website/energidataKort/viewer.htm?starttema1=vindkraft&amp;STARTLEFT=495913&amp;STARTRIGHT=496713&amp;STARTBOTTOM=6110271&amp;STARTTOP=6111071" TargetMode="External"/><Relationship Id="rId2709" Type="http://schemas.openxmlformats.org/officeDocument/2006/relationships/hyperlink" Target="http://193.88.185.146/website/energidataKort/viewer.htm?starttema1=vindkraft&amp;STARTLEFT=456487&amp;STARTRIGHT=457287&amp;STARTBOTTOM=6240915&amp;STARTTOP=6241715" TargetMode="External"/><Relationship Id="rId4064" Type="http://schemas.openxmlformats.org/officeDocument/2006/relationships/hyperlink" Target="http://193.88.185.146/website/energidataKort/viewer.htm?starttema1=vindkraft&amp;STARTLEFT=464746&amp;STARTRIGHT=465546&amp;STARTBOTTOM=6293673&amp;STARTTOP=6294473" TargetMode="External"/><Relationship Id="rId4271" Type="http://schemas.openxmlformats.org/officeDocument/2006/relationships/hyperlink" Target="http://193.88.185.146/website/energidataKort/viewer.htm?starttema1=vindkraft&amp;STARTLEFT=566717&amp;STARTRIGHT=567517&amp;STARTBOTTOM=6348316&amp;STARTTOP=6349116" TargetMode="External"/><Relationship Id="rId1518" Type="http://schemas.openxmlformats.org/officeDocument/2006/relationships/hyperlink" Target="http://193.88.185.146/website/energidataKort/viewer.htm?starttema1=vindkraft&amp;STARTLEFT=619790&amp;STARTRIGHT=620590&amp;STARTBOTTOM=6103966&amp;STARTTOP=6104766" TargetMode="External"/><Relationship Id="rId2916" Type="http://schemas.openxmlformats.org/officeDocument/2006/relationships/hyperlink" Target="http://193.88.185.146/website/energidataKort/viewer.htm?starttema1=vindkraft&amp;STARTLEFT=472324&amp;STARTRIGHT=473124&amp;STARTBOTTOM=6253673&amp;STARTTOP=6254473" TargetMode="External"/><Relationship Id="rId3080" Type="http://schemas.openxmlformats.org/officeDocument/2006/relationships/hyperlink" Target="http://193.88.185.146/website/energidataKort/viewer.htm?starttema1=vindkraft&amp;STARTLEFT=570772&amp;STARTRIGHT=571572&amp;STARTBOTTOM=6241716&amp;STARTTOP=6242516" TargetMode="External"/><Relationship Id="rId4131" Type="http://schemas.openxmlformats.org/officeDocument/2006/relationships/hyperlink" Target="http://193.88.185.146/website/energidataKort/viewer.htm?starttema1=vindkraft&amp;STARTLEFT=460929&amp;STARTRIGHT=461729&amp;STARTBOTTOM=6296196&amp;STARTTOP=6296996" TargetMode="External"/><Relationship Id="rId1725" Type="http://schemas.openxmlformats.org/officeDocument/2006/relationships/hyperlink" Target="http://193.88.185.146/website/energidataKort/viewer.htm?starttema1=vindkraft&amp;STARTLEFT=479961&amp;STARTRIGHT=480761&amp;STARTBOTTOM=6117325&amp;STARTTOP=6118125" TargetMode="External"/><Relationship Id="rId1932" Type="http://schemas.openxmlformats.org/officeDocument/2006/relationships/hyperlink" Target="http://193.88.185.146/website/energidataKort/viewer.htm?starttema1=vindkraft&amp;STARTLEFT=488207&amp;STARTRIGHT=489007&amp;STARTBOTTOM=6145338&amp;STARTTOP=6146138" TargetMode="External"/><Relationship Id="rId17" Type="http://schemas.openxmlformats.org/officeDocument/2006/relationships/hyperlink" Target="http://193.88.185.146/website/energidataKort/viewer.htm?starttema1=vindkraft&amp;STARTLEFT=727742&amp;STARTRIGHT=728542&amp;STARTBOTTOM=6178154&amp;STARTTOP=6178954" TargetMode="External"/><Relationship Id="rId3897" Type="http://schemas.openxmlformats.org/officeDocument/2006/relationships/hyperlink" Target="http://193.88.185.146/website/energidataKort/viewer.htm?starttema1=vindkraft&amp;STARTLEFT=493170&amp;STARTRIGHT=493970&amp;STARTBOTTOM=6281127&amp;STARTTOP=6281927" TargetMode="External"/><Relationship Id="rId4948" Type="http://schemas.openxmlformats.org/officeDocument/2006/relationships/hyperlink" Target="http://193.88.185.146/website/energidataKort/viewer.htm?starttema1=vindkraft&amp;STARTLEFT=573186&amp;STARTRIGHT=573986&amp;STARTBOTTOM=6323765&amp;STARTTOP=6324565" TargetMode="External"/><Relationship Id="rId2499" Type="http://schemas.openxmlformats.org/officeDocument/2006/relationships/hyperlink" Target="http://193.88.185.146/website/energidataKort/viewer.htm?starttema1=vindkraft&amp;STARTLEFT=522123&amp;STARTRIGHT=522923&amp;STARTBOTTOM=6179141&amp;STARTTOP=6179941" TargetMode="External"/><Relationship Id="rId3757" Type="http://schemas.openxmlformats.org/officeDocument/2006/relationships/hyperlink" Target="http://193.88.185.146/website/energidataKort/viewer.htm?starttema1=vindkraft&amp;STARTLEFT=477960&amp;STARTRIGHT=478760&amp;STARTBOTTOM=6293083&amp;STARTTOP=6293883" TargetMode="External"/><Relationship Id="rId3964" Type="http://schemas.openxmlformats.org/officeDocument/2006/relationships/hyperlink" Target="http://193.88.185.146/website/energidataKort/viewer.htm?starttema1=vindkraft&amp;STARTLEFT=504407&amp;STARTRIGHT=505207&amp;STARTBOTTOM=6290325&amp;STARTTOP=6291125" TargetMode="External"/><Relationship Id="rId4808" Type="http://schemas.openxmlformats.org/officeDocument/2006/relationships/hyperlink" Target="http://193.88.185.146/website/energidataKort/viewer.htm?starttema1=vindkraft&amp;STARTLEFT=556518&amp;STARTRIGHT=557318&amp;STARTBOTTOM=6310146&amp;STARTTOP=6310946" TargetMode="External"/><Relationship Id="rId1" Type="http://schemas.openxmlformats.org/officeDocument/2006/relationships/hyperlink" Target="http://193.88.185.146/website/energidataKort/viewer.htm?starttema1=vindkraft&amp;STARTLEFT=720580&amp;STARTRIGHT=721380&amp;STARTBOTTOM=6170982&amp;STARTTOP=6171782" TargetMode="External"/><Relationship Id="rId678" Type="http://schemas.openxmlformats.org/officeDocument/2006/relationships/hyperlink" Target="http://193.88.185.146/website/energidataKort/viewer.htm?starttema1=vindkraft&amp;STARTLEFT=641765&amp;STARTRIGHT=642565&amp;STARTBOTTOM=6072939&amp;STARTTOP=6073739" TargetMode="External"/><Relationship Id="rId885" Type="http://schemas.openxmlformats.org/officeDocument/2006/relationships/hyperlink" Target="http://193.88.185.146/website/energidataKort/viewer.htm?starttema1=vindkraft&amp;STARTLEFT=663005&amp;STARTRIGHT=663805&amp;STARTBOTTOM=6076016&amp;STARTTOP=6076816" TargetMode="External"/><Relationship Id="rId2359" Type="http://schemas.openxmlformats.org/officeDocument/2006/relationships/hyperlink" Target="http://193.88.185.146/website/energidataKort/viewer.htm?starttema1=vindkraft&amp;STARTLEFT=520641&amp;STARTRIGHT=521441&amp;STARTBOTTOM=6099672&amp;STARTTOP=6100472" TargetMode="External"/><Relationship Id="rId2566" Type="http://schemas.openxmlformats.org/officeDocument/2006/relationships/hyperlink" Target="http://193.88.185.146/website/energidataKort/viewer.htm?starttema1=vindkraft&amp;STARTLEFT=505446&amp;STARTRIGHT=506246&amp;STARTBOTTOM=6222373&amp;STARTTOP=6223173" TargetMode="External"/><Relationship Id="rId2773" Type="http://schemas.openxmlformats.org/officeDocument/2006/relationships/hyperlink" Target="http://193.88.185.146/website/energidataKort/viewer.htm?starttema1=vindkraft&amp;STARTLEFT=452401&amp;STARTRIGHT=453201&amp;STARTBOTTOM=6256676&amp;STARTTOP=6257476" TargetMode="External"/><Relationship Id="rId2980" Type="http://schemas.openxmlformats.org/officeDocument/2006/relationships/hyperlink" Target="http://193.88.185.146/website/energidataKort/viewer.htm?starttema1=vindkraft&amp;STARTLEFT=583865&amp;STARTRIGHT=584665&amp;STARTBOTTOM=6263643&amp;STARTTOP=6264443" TargetMode="External"/><Relationship Id="rId3617" Type="http://schemas.openxmlformats.org/officeDocument/2006/relationships/hyperlink" Target="http://193.88.185.146/website/energidataKort/viewer.htm?starttema1=vindkraft&amp;STARTLEFT=457367&amp;STARTRIGHT=458167&amp;STARTBOTTOM=6209197&amp;STARTTOP=6209997" TargetMode="External"/><Relationship Id="rId3824" Type="http://schemas.openxmlformats.org/officeDocument/2006/relationships/hyperlink" Target="http://193.88.185.146/website/energidataKort/viewer.htm?starttema1=vindkraft&amp;STARTLEFT=491343&amp;STARTRIGHT=492143&amp;STARTBOTTOM=6279674&amp;STARTTOP=6280474" TargetMode="External"/><Relationship Id="rId538" Type="http://schemas.openxmlformats.org/officeDocument/2006/relationships/hyperlink" Target="http://193.88.185.146/website/energidataKort/viewer.htm?starttema1=vindkraft&amp;STARTLEFT=636232&amp;STARTRIGHT=637032&amp;STARTBOTTOM=6093316&amp;STARTTOP=6094116" TargetMode="External"/><Relationship Id="rId745" Type="http://schemas.openxmlformats.org/officeDocument/2006/relationships/hyperlink" Target="http://193.88.185.146/website/energidataKort/viewer.htm?starttema1=vindkraft&amp;STARTLEFT=636760&amp;STARTRIGHT=637560&amp;STARTBOTTOM=6073515&amp;STARTTOP=6074315" TargetMode="External"/><Relationship Id="rId952" Type="http://schemas.openxmlformats.org/officeDocument/2006/relationships/hyperlink" Target="http://193.88.185.146/website/energidataKort/viewer.htm?starttema1=vindkraft&amp;STARTLEFT=677524&amp;STARTRIGHT=678324&amp;STARTBOTTOM=6086508&amp;STARTTOP=6087308" TargetMode="External"/><Relationship Id="rId1168" Type="http://schemas.openxmlformats.org/officeDocument/2006/relationships/hyperlink" Target="http://193.88.185.146/website/energidataKort/viewer.htm?starttema1=vindkraft&amp;STARTLEFT=865762&amp;STARTRIGHT=866562&amp;STARTBOTTOM=6122470&amp;STARTTOP=6123270" TargetMode="External"/><Relationship Id="rId1375" Type="http://schemas.openxmlformats.org/officeDocument/2006/relationships/hyperlink" Target="http://193.88.185.146/website/energidataKort/viewer.htm?starttema1=vindkraft&amp;STARTLEFT=579745&amp;STARTRIGHT=580545&amp;STARTBOTTOM=6135366&amp;STARTTOP=6136166" TargetMode="External"/><Relationship Id="rId1582" Type="http://schemas.openxmlformats.org/officeDocument/2006/relationships/hyperlink" Target="http://193.88.185.146/website/energidataKort/viewer.htm?starttema1=vindkraft&amp;STARTLEFT=535416&amp;STARTRIGHT=536216&amp;STARTBOTTOM=6118168&amp;STARTTOP=6118968" TargetMode="External"/><Relationship Id="rId2219" Type="http://schemas.openxmlformats.org/officeDocument/2006/relationships/hyperlink" Target="http://193.88.185.146/website/energidataKort/viewer.htm?starttema1=vindkraft&amp;STARTLEFT=503856&amp;STARTRIGHT=504656&amp;STARTBOTTOM=6152785&amp;STARTTOP=6153585" TargetMode="External"/><Relationship Id="rId2426" Type="http://schemas.openxmlformats.org/officeDocument/2006/relationships/hyperlink" Target="http://193.88.185.146/website/energidataKort/viewer.htm?starttema1=vindkraft&amp;STARTLEFT=526989&amp;STARTRIGHT=527789&amp;STARTBOTTOM=6137367&amp;STARTTOP=6138167" TargetMode="External"/><Relationship Id="rId2633" Type="http://schemas.openxmlformats.org/officeDocument/2006/relationships/hyperlink" Target="http://193.88.185.146/website/energidataKort/viewer.htm?starttema1=vindkraft&amp;STARTLEFT=467111&amp;STARTRIGHT=467911&amp;STARTBOTTOM=6248408&amp;STARTTOP=6249208" TargetMode="External"/><Relationship Id="rId81" Type="http://schemas.openxmlformats.org/officeDocument/2006/relationships/hyperlink" Target="http://193.88.185.146/website/energidataKort/viewer.htm?starttema1=vindkraft&amp;STARTLEFT=681434&amp;STARTRIGHT=682234&amp;STARTBOTTOM=6188737&amp;STARTTOP=6189537" TargetMode="External"/><Relationship Id="rId605" Type="http://schemas.openxmlformats.org/officeDocument/2006/relationships/hyperlink" Target="http://193.88.185.146/website/energidataKort/viewer.htm?starttema1=vindkraft&amp;STARTLEFT=660667&amp;STARTRIGHT=661467&amp;STARTBOTTOM=6059905&amp;STARTTOP=6060705" TargetMode="External"/><Relationship Id="rId812" Type="http://schemas.openxmlformats.org/officeDocument/2006/relationships/hyperlink" Target="http://193.88.185.146/website/energidataKort/viewer.htm?starttema1=vindkraft&amp;STARTLEFT=669636&amp;STARTRIGHT=670436&amp;STARTBOTTOM=6128223&amp;STARTTOP=6129023" TargetMode="External"/><Relationship Id="rId1028" Type="http://schemas.openxmlformats.org/officeDocument/2006/relationships/hyperlink" Target="http://193.88.185.146/website/energidataKort/viewer.htm?starttema1=vindkraft&amp;STARTLEFT=673940&amp;STARTRIGHT=674740&amp;STARTBOTTOM=6048973&amp;STARTTOP=6049773" TargetMode="External"/><Relationship Id="rId1235" Type="http://schemas.openxmlformats.org/officeDocument/2006/relationships/hyperlink" Target="http://193.88.185.146/website/energidataKort/viewer.htm?starttema1=vindkraft&amp;STARTLEFT=566604&amp;STARTRIGHT=567404&amp;STARTBOTTOM=6120476&amp;STARTTOP=6121276" TargetMode="External"/><Relationship Id="rId1442" Type="http://schemas.openxmlformats.org/officeDocument/2006/relationships/hyperlink" Target="http://193.88.185.146/website/energidataKort/viewer.htm?starttema1=vindkraft&amp;STARTLEFT=577624&amp;STARTRIGHT=578424&amp;STARTBOTTOM=6151908&amp;STARTTOP=6152708" TargetMode="External"/><Relationship Id="rId2840" Type="http://schemas.openxmlformats.org/officeDocument/2006/relationships/hyperlink" Target="http://193.88.185.146/website/energidataKort/viewer.htm?starttema1=vindkraft&amp;STARTLEFT=467815&amp;STARTRIGHT=468615&amp;STARTBOTTOM=6261952&amp;STARTTOP=6262752" TargetMode="External"/><Relationship Id="rId4598" Type="http://schemas.openxmlformats.org/officeDocument/2006/relationships/hyperlink" Target="http://193.88.185.146/website/energidataKort/viewer.htm?starttema1=vindkraft&amp;STARTLEFT=553780&amp;STARTRIGHT=554580&amp;STARTBOTTOM=6273950&amp;STARTTOP=6274750" TargetMode="External"/><Relationship Id="rId1302" Type="http://schemas.openxmlformats.org/officeDocument/2006/relationships/hyperlink" Target="http://193.88.185.146/website/energidataKort/viewer.htm?starttema1=vindkraft&amp;STARTLEFT=600521&amp;STARTRIGHT=601321&amp;STARTBOTTOM=6145119&amp;STARTTOP=6145919" TargetMode="External"/><Relationship Id="rId2700" Type="http://schemas.openxmlformats.org/officeDocument/2006/relationships/hyperlink" Target="http://193.88.185.146/website/energidataKort/viewer.htm?starttema1=vindkraft&amp;STARTLEFT=455812&amp;STARTRIGHT=456612&amp;STARTBOTTOM=6237939&amp;STARTTOP=6238739" TargetMode="External"/><Relationship Id="rId4458" Type="http://schemas.openxmlformats.org/officeDocument/2006/relationships/hyperlink" Target="http://193.88.185.146/website/energidataKort/viewer.htm?starttema1=vindkraft&amp;STARTLEFT=517734&amp;STARTRIGHT=518534&amp;STARTBOTTOM=6313696&amp;STARTTOP=6314496" TargetMode="External"/><Relationship Id="rId3267" Type="http://schemas.openxmlformats.org/officeDocument/2006/relationships/hyperlink" Target="http://193.88.185.146/website/energidataKort/viewer.htm?starttema1=vindkraft&amp;STARTLEFT=597341&amp;STARTRIGHT=598141&amp;STARTBOTTOM=6190095&amp;STARTTOP=6190895" TargetMode="External"/><Relationship Id="rId4665" Type="http://schemas.openxmlformats.org/officeDocument/2006/relationships/hyperlink" Target="http://193.88.185.146/website/energidataKort/viewer.htm?starttema1=vindkraft&amp;STARTLEFT=512161&amp;STARTRIGHT=512961&amp;STARTBOTTOM=6326711&amp;STARTTOP=6327511" TargetMode="External"/><Relationship Id="rId4872" Type="http://schemas.openxmlformats.org/officeDocument/2006/relationships/hyperlink" Target="http://193.88.185.146/website/energidataKort/viewer.htm?starttema1=vindkraft&amp;STARTLEFT=575967&amp;STARTRIGHT=576767&amp;STARTBOTTOM=6325081&amp;STARTTOP=6325881" TargetMode="External"/><Relationship Id="rId188" Type="http://schemas.openxmlformats.org/officeDocument/2006/relationships/hyperlink" Target="http://193.88.185.146/website/energidataKort/viewer.htm?starttema1=vindkraft&amp;STARTLEFT=650479&amp;STARTRIGHT=651279&amp;STARTBOTTOM=6175770&amp;STARTTOP=6176570" TargetMode="External"/><Relationship Id="rId395" Type="http://schemas.openxmlformats.org/officeDocument/2006/relationships/hyperlink" Target="http://193.88.185.146/website/energidataKort/viewer.htm?starttema1=vindkraft&amp;STARTLEFT=641959&amp;STARTRIGHT=642759&amp;STARTBOTTOM=6134213&amp;STARTTOP=6135013" TargetMode="External"/><Relationship Id="rId2076" Type="http://schemas.openxmlformats.org/officeDocument/2006/relationships/hyperlink" Target="http://193.88.185.146/website/energidataKort/viewer.htm?starttema1=vindkraft&amp;STARTLEFT=473078&amp;STARTRIGHT=473878&amp;STARTBOTTOM=6144633&amp;STARTTOP=6145433" TargetMode="External"/><Relationship Id="rId3474" Type="http://schemas.openxmlformats.org/officeDocument/2006/relationships/hyperlink" Target="http://193.88.185.146/website/energidataKort/viewer.htm?starttema1=vindkraft&amp;STARTLEFT=469246&amp;STARTRIGHT=470046&amp;STARTBOTTOM=6214593&amp;STARTTOP=6215393" TargetMode="External"/><Relationship Id="rId3681" Type="http://schemas.openxmlformats.org/officeDocument/2006/relationships/hyperlink" Target="http://193.88.185.146/website/energidataKort/viewer.htm?starttema1=vindkraft&amp;STARTLEFT=559985&amp;STARTRIGHT=560785&amp;STARTBOTTOM=6181563&amp;STARTTOP=6182363" TargetMode="External"/><Relationship Id="rId4318" Type="http://schemas.openxmlformats.org/officeDocument/2006/relationships/hyperlink" Target="http://193.88.185.146/website/energidataKort/viewer.htm?starttema1=vindkraft&amp;STARTLEFT=586058&amp;STARTRIGHT=586858&amp;STARTBOTTOM=6369554&amp;STARTTOP=6370354" TargetMode="External"/><Relationship Id="rId4525" Type="http://schemas.openxmlformats.org/officeDocument/2006/relationships/hyperlink" Target="http://193.88.185.146/website/energidataKort/viewer.htm?starttema1=vindkraft&amp;STARTLEFT=542305&amp;STARTRIGHT=543105&amp;STARTBOTTOM=6290977&amp;STARTTOP=6291777" TargetMode="External"/><Relationship Id="rId4732" Type="http://schemas.openxmlformats.org/officeDocument/2006/relationships/hyperlink" Target="http://193.88.185.146/website/energidataKort/viewer.htm?starttema1=vindkraft&amp;STARTLEFT=532608&amp;STARTRIGHT=533408&amp;STARTBOTTOM=6331019&amp;STARTTOP=6331819" TargetMode="External"/><Relationship Id="rId2283" Type="http://schemas.openxmlformats.org/officeDocument/2006/relationships/hyperlink" Target="http://193.88.185.146/website/energidataKort/viewer.htm?starttema1=vindkraft&amp;STARTLEFT=497265&amp;STARTRIGHT=498065&amp;STARTBOTTOM=6131440&amp;STARTTOP=6132240" TargetMode="External"/><Relationship Id="rId2490" Type="http://schemas.openxmlformats.org/officeDocument/2006/relationships/hyperlink" Target="http://193.88.185.146/website/energidataKort/viewer.htm?starttema1=vindkraft&amp;STARTLEFT=521680&amp;STARTRIGHT=522480&amp;STARTBOTTOM=6179806&amp;STARTTOP=6180606" TargetMode="External"/><Relationship Id="rId3127" Type="http://schemas.openxmlformats.org/officeDocument/2006/relationships/hyperlink" Target="http://193.88.185.146/website/energidataKort/viewer.htm?starttema1=vindkraft&amp;STARTLEFT=570654&amp;STARTRIGHT=571454&amp;STARTBOTTOM=6260789&amp;STARTTOP=6261589" TargetMode="External"/><Relationship Id="rId3334" Type="http://schemas.openxmlformats.org/officeDocument/2006/relationships/hyperlink" Target="http://193.88.185.146/website/energidataKort/viewer.htm?starttema1=vindkraft&amp;STARTLEFT=514955&amp;STARTRIGHT=515755&amp;STARTBOTTOM=6221458&amp;STARTTOP=6222258" TargetMode="External"/><Relationship Id="rId3541" Type="http://schemas.openxmlformats.org/officeDocument/2006/relationships/hyperlink" Target="http://193.88.185.146/website/energidataKort/viewer.htm?starttema1=vindkraft&amp;STARTLEFT=461756&amp;STARTRIGHT=462556&amp;STARTBOTTOM=6206103&amp;STARTTOP=6206903" TargetMode="External"/><Relationship Id="rId255" Type="http://schemas.openxmlformats.org/officeDocument/2006/relationships/hyperlink" Target="http://193.88.185.146/website/energidataKort/viewer.htm?starttema1=vindkraft&amp;STARTLEFT=644689&amp;STARTRIGHT=645489&amp;STARTBOTTOM=6178062&amp;STARTTOP=6178862" TargetMode="External"/><Relationship Id="rId462" Type="http://schemas.openxmlformats.org/officeDocument/2006/relationships/hyperlink" Target="http://193.88.185.146/website/energidataKort/viewer.htm?starttema1=vindkraft&amp;STARTLEFT=707714&amp;STARTRIGHT=708514&amp;STARTBOTTOM=6143113&amp;STARTTOP=6143913" TargetMode="External"/><Relationship Id="rId1092" Type="http://schemas.openxmlformats.org/officeDocument/2006/relationships/hyperlink" Target="http://193.88.185.146/website/energidataKort/viewer.htm?starttema1=vindkraft&amp;STARTLEFT=681228&amp;STARTRIGHT=682028&amp;STARTBOTTOM=6109372&amp;STARTTOP=6110172" TargetMode="External"/><Relationship Id="rId2143" Type="http://schemas.openxmlformats.org/officeDocument/2006/relationships/hyperlink" Target="http://193.88.185.146/website/energidataKort/viewer.htm?starttema1=vindkraft&amp;STARTLEFT=466614&amp;STARTRIGHT=467414&amp;STARTBOTTOM=6179122&amp;STARTTOP=6179922" TargetMode="External"/><Relationship Id="rId2350" Type="http://schemas.openxmlformats.org/officeDocument/2006/relationships/hyperlink" Target="http://193.88.185.146/website/energidataKort/viewer.htm?starttema1=vindkraft&amp;STARTLEFT=523767&amp;STARTRIGHT=524567&amp;STARTBOTTOM=6084992&amp;STARTTOP=6085792" TargetMode="External"/><Relationship Id="rId3401" Type="http://schemas.openxmlformats.org/officeDocument/2006/relationships/hyperlink" Target="http://193.88.185.146/website/energidataKort/viewer.htm?starttema1=vindkraft&amp;STARTLEFT=453564&amp;STARTRIGHT=454364&amp;STARTBOTTOM=6184714&amp;STARTTOP=6185514" TargetMode="External"/><Relationship Id="rId115" Type="http://schemas.openxmlformats.org/officeDocument/2006/relationships/hyperlink" Target="http://193.88.185.146/website/energidataKort/viewer.htm?starttema1=vindkraft&amp;STARTLEFT=684572&amp;STARTRIGHT=685372&amp;STARTBOTTOM=6206455&amp;STARTTOP=6207255" TargetMode="External"/><Relationship Id="rId322" Type="http://schemas.openxmlformats.org/officeDocument/2006/relationships/hyperlink" Target="http://193.88.185.146/website/energidataKort/viewer.htm?starttema1=vindkraft&amp;STARTLEFT=675433&amp;STARTRIGHT=676233&amp;STARTBOTTOM=6140652&amp;STARTTOP=6141452" TargetMode="External"/><Relationship Id="rId2003" Type="http://schemas.openxmlformats.org/officeDocument/2006/relationships/hyperlink" Target="http://193.88.185.146/website/energidataKort/viewer.htm?starttema1=vindkraft&amp;STARTLEFT=424132&amp;STARTRIGHT=424932&amp;STARTBOTTOM=6147362&amp;STARTTOP=6148162" TargetMode="External"/><Relationship Id="rId2210" Type="http://schemas.openxmlformats.org/officeDocument/2006/relationships/hyperlink" Target="http://193.88.185.146/website/energidataKort/viewer.htm?starttema1=vindkraft&amp;STARTLEFT=512489&amp;STARTRIGHT=513289&amp;STARTBOTTOM=6152005&amp;STARTTOP=6152805" TargetMode="External"/><Relationship Id="rId4175" Type="http://schemas.openxmlformats.org/officeDocument/2006/relationships/hyperlink" Target="http://193.88.185.146/website/energidataKort/viewer.htm?starttema1=vindkraft&amp;STARTLEFT=485681&amp;STARTRIGHT=486481&amp;STARTBOTTOM=6320620&amp;STARTTOP=6321420" TargetMode="External"/><Relationship Id="rId4382" Type="http://schemas.openxmlformats.org/officeDocument/2006/relationships/hyperlink" Target="http://193.88.185.146/website/energidataKort/viewer.htm?starttema1=vindkraft&amp;STARTLEFT=593038&amp;STARTRIGHT=593838&amp;STARTBOTTOM=6368084&amp;STARTTOP=6368884" TargetMode="External"/><Relationship Id="rId5019" Type="http://schemas.openxmlformats.org/officeDocument/2006/relationships/hyperlink" Target="http://193.88.185.146/website/energidataKort/viewer.htm?starttema1=vindkraft&amp;STARTLEFT=560330&amp;STARTRIGHT=561130&amp;STARTBOTTOM=6378904&amp;STARTTOP=6379704" TargetMode="External"/><Relationship Id="rId1769" Type="http://schemas.openxmlformats.org/officeDocument/2006/relationships/hyperlink" Target="http://193.88.185.146/website/energidataKort/viewer.htm?starttema1=vindkraft&amp;STARTLEFT=486968&amp;STARTRIGHT=487768&amp;STARTBOTTOM=6105121&amp;STARTTOP=6105921" TargetMode="External"/><Relationship Id="rId1976" Type="http://schemas.openxmlformats.org/officeDocument/2006/relationships/hyperlink" Target="http://193.88.185.146/website/energidataKort/viewer.htm?starttema1=vindkraft&amp;STARTLEFT=469800&amp;STARTRIGHT=470600&amp;STARTBOTTOM=6146098&amp;STARTTOP=6146898" TargetMode="External"/><Relationship Id="rId3191" Type="http://schemas.openxmlformats.org/officeDocument/2006/relationships/hyperlink" Target="http://193.88.185.146/website/energidataKort/viewer.htm?starttema1=vindkraft&amp;STARTLEFT=557676&amp;STARTRIGHT=558476&amp;STARTBOTTOM=6270008&amp;STARTTOP=6270808" TargetMode="External"/><Relationship Id="rId4035" Type="http://schemas.openxmlformats.org/officeDocument/2006/relationships/hyperlink" Target="http://193.88.185.146/website/energidataKort/viewer.htm?starttema1=vindkraft&amp;STARTLEFT=495037&amp;STARTRIGHT=495837&amp;STARTBOTTOM=6325069&amp;STARTTOP=6325869" TargetMode="External"/><Relationship Id="rId4242" Type="http://schemas.openxmlformats.org/officeDocument/2006/relationships/hyperlink" Target="http://193.88.185.146/website/energidataKort/viewer.htm?starttema1=vindkraft&amp;STARTLEFT=505800&amp;STARTRIGHT=506600&amp;STARTBOTTOM=6254852&amp;STARTTOP=6255652" TargetMode="External"/><Relationship Id="rId1629" Type="http://schemas.openxmlformats.org/officeDocument/2006/relationships/hyperlink" Target="http://193.88.185.146/website/energidataKort/viewer.htm?starttema1=vindkraft&amp;STARTLEFT=501166&amp;STARTRIGHT=501966&amp;STARTBOTTOM=6171530&amp;STARTTOP=6172330" TargetMode="External"/><Relationship Id="rId1836" Type="http://schemas.openxmlformats.org/officeDocument/2006/relationships/hyperlink" Target="http://193.88.185.146/website/energidataKort/viewer.htm?starttema1=vindkraft&amp;STARTLEFT=483797&amp;STARTRIGHT=484597&amp;STARTBOTTOM=6102942&amp;STARTTOP=6103742" TargetMode="External"/><Relationship Id="rId1903" Type="http://schemas.openxmlformats.org/officeDocument/2006/relationships/hyperlink" Target="http://193.88.185.146/website/energidataKort/viewer.htm?starttema1=vindkraft&amp;STARTLEFT=478872&amp;STARTRIGHT=479672&amp;STARTBOTTOM=6099067&amp;STARTTOP=6099867" TargetMode="External"/><Relationship Id="rId3051" Type="http://schemas.openxmlformats.org/officeDocument/2006/relationships/hyperlink" Target="http://193.88.185.146/website/energidataKort/viewer.htm?starttema1=vindkraft&amp;STARTLEFT=552902&amp;STARTRIGHT=553702&amp;STARTBOTTOM=6243170&amp;STARTTOP=6243970" TargetMode="External"/><Relationship Id="rId4102" Type="http://schemas.openxmlformats.org/officeDocument/2006/relationships/hyperlink" Target="http://193.88.185.146/website/energidataKort/viewer.htm?starttema1=vindkraft&amp;STARTLEFT=458482&amp;STARTRIGHT=459282&amp;STARTBOTTOM=6287992&amp;STARTTOP=6288792" TargetMode="External"/><Relationship Id="rId3868" Type="http://schemas.openxmlformats.org/officeDocument/2006/relationships/hyperlink" Target="http://193.88.185.146/website/energidataKort/viewer.htm?starttema1=vindkraft&amp;STARTLEFT=505954&amp;STARTRIGHT=506754&amp;STARTBOTTOM=6291331&amp;STARTTOP=6292131" TargetMode="External"/><Relationship Id="rId4919" Type="http://schemas.openxmlformats.org/officeDocument/2006/relationships/hyperlink" Target="http://193.88.185.146/website/energidataKort/viewer.htm?starttema1=vindkraft&amp;STARTLEFT=553897&amp;STARTRIGHT=554697&amp;STARTBOTTOM=6339115&amp;STARTTOP=6339915" TargetMode="External"/><Relationship Id="rId789" Type="http://schemas.openxmlformats.org/officeDocument/2006/relationships/hyperlink" Target="http://193.88.185.146/website/energidataKort/viewer.htm?starttema1=vindkraft&amp;STARTLEFT=656737&amp;STARTRIGHT=657537&amp;STARTBOTTOM=6129972&amp;STARTTOP=6130772" TargetMode="External"/><Relationship Id="rId996" Type="http://schemas.openxmlformats.org/officeDocument/2006/relationships/hyperlink" Target="http://193.88.185.146/website/energidataKort/viewer.htm?starttema1=vindkraft&amp;STARTLEFT=678927&amp;STARTRIGHT=679727&amp;STARTBOTTOM=6062669&amp;STARTTOP=6063469" TargetMode="External"/><Relationship Id="rId2677" Type="http://schemas.openxmlformats.org/officeDocument/2006/relationships/hyperlink" Target="http://193.88.185.146/website/energidataKort/viewer.htm?starttema1=vindkraft&amp;STARTLEFT=478752&amp;STARTRIGHT=479552&amp;STARTBOTTOM=6248279&amp;STARTTOP=6249079" TargetMode="External"/><Relationship Id="rId2884" Type="http://schemas.openxmlformats.org/officeDocument/2006/relationships/hyperlink" Target="http://193.88.185.146/website/energidataKort/viewer.htm?starttema1=vindkraft&amp;STARTLEFT=473024&amp;STARTRIGHT=473824&amp;STARTBOTTOM=6278111&amp;STARTTOP=6278911" TargetMode="External"/><Relationship Id="rId3728" Type="http://schemas.openxmlformats.org/officeDocument/2006/relationships/hyperlink" Target="http://193.88.185.146/website/energidataKort/viewer.htm?starttema1=vindkraft&amp;STARTLEFT=481411&amp;STARTRIGHT=482211&amp;STARTBOTTOM=6302812&amp;STARTTOP=6303612" TargetMode="External"/><Relationship Id="rId5083" Type="http://schemas.openxmlformats.org/officeDocument/2006/relationships/hyperlink" Target="http://193.88.185.146/website/energidataKort/viewer.htm?starttema1=vindkraft&amp;STARTLEFT=570592&amp;STARTRIGHT=571392&amp;STARTBOTTOM=6357648&amp;STARTTOP=6358448" TargetMode="External"/><Relationship Id="rId649" Type="http://schemas.openxmlformats.org/officeDocument/2006/relationships/hyperlink" Target="http://193.88.185.146/website/energidataKort/viewer.htm?starttema1=vindkraft&amp;STARTLEFT=640667&amp;STARTRIGHT=641467&amp;STARTBOTTOM=6072971&amp;STARTTOP=6073771" TargetMode="External"/><Relationship Id="rId856" Type="http://schemas.openxmlformats.org/officeDocument/2006/relationships/hyperlink" Target="http://193.88.185.146/website/energidataKort/viewer.htm?starttema1=vindkraft&amp;STARTLEFT=684668&amp;STARTRIGHT=685468&amp;STARTBOTTOM=6125671&amp;STARTTOP=6126471" TargetMode="External"/><Relationship Id="rId1279" Type="http://schemas.openxmlformats.org/officeDocument/2006/relationships/hyperlink" Target="http://193.88.185.146/website/energidataKort/viewer.htm?starttema1=vindkraft&amp;STARTLEFT=585808&amp;STARTRIGHT=586608&amp;STARTBOTTOM=6126632&amp;STARTTOP=6127432" TargetMode="External"/><Relationship Id="rId1486" Type="http://schemas.openxmlformats.org/officeDocument/2006/relationships/hyperlink" Target="http://193.88.185.146/website/energidataKort/viewer.htm?starttema1=vindkraft&amp;STARTLEFT=611632&amp;STARTRIGHT=612432&amp;STARTBOTTOM=6085984&amp;STARTTOP=6086784" TargetMode="External"/><Relationship Id="rId2537" Type="http://schemas.openxmlformats.org/officeDocument/2006/relationships/hyperlink" Target="http://193.88.185.146/website/energidataKort/viewer.htm?starttema1=vindkraft&amp;STARTLEFT=480971&amp;STARTRIGHT=481771&amp;STARTBOTTOM=6224504&amp;STARTTOP=6225304" TargetMode="External"/><Relationship Id="rId3935" Type="http://schemas.openxmlformats.org/officeDocument/2006/relationships/hyperlink" Target="http://193.88.185.146/website/energidataKort/viewer.htm?starttema1=vindkraft&amp;STARTLEFT=498956&amp;STARTRIGHT=499756&amp;STARTBOTTOM=6282031&amp;STARTTOP=6282831" TargetMode="External"/><Relationship Id="rId509" Type="http://schemas.openxmlformats.org/officeDocument/2006/relationships/hyperlink" Target="http://193.88.185.146/website/energidataKort/viewer.htm?starttema1=vindkraft&amp;STARTLEFT=628048&amp;STARTRIGHT=628848&amp;STARTBOTTOM=6071059&amp;STARTTOP=6071859" TargetMode="External"/><Relationship Id="rId1139" Type="http://schemas.openxmlformats.org/officeDocument/2006/relationships/hyperlink" Target="http://193.88.185.146/website/energidataKort/viewer.htm?starttema1=vindkraft&amp;STARTLEFT=710367&amp;STARTRIGHT=711167&amp;STARTBOTTOM=6094888&amp;STARTTOP=6095688" TargetMode="External"/><Relationship Id="rId1346" Type="http://schemas.openxmlformats.org/officeDocument/2006/relationships/hyperlink" Target="http://193.88.185.146/website/energidataKort/viewer.htm?starttema1=vindkraft&amp;STARTLEFT=611205&amp;STARTRIGHT=612005&amp;STARTBOTTOM=6122998&amp;STARTTOP=6123798" TargetMode="External"/><Relationship Id="rId1693" Type="http://schemas.openxmlformats.org/officeDocument/2006/relationships/hyperlink" Target="http://193.88.185.146/website/energidataKort/viewer.htm?starttema1=vindkraft&amp;STARTLEFT=512366&amp;STARTRIGHT=513166&amp;STARTBOTTOM=6106434&amp;STARTTOP=6107234" TargetMode="External"/><Relationship Id="rId2744" Type="http://schemas.openxmlformats.org/officeDocument/2006/relationships/hyperlink" Target="http://193.88.185.146/website/energidataKort/viewer.htm?starttema1=vindkraft&amp;STARTLEFT=463476&amp;STARTRIGHT=464276&amp;STARTBOTTOM=6268548&amp;STARTTOP=6269348" TargetMode="External"/><Relationship Id="rId2951" Type="http://schemas.openxmlformats.org/officeDocument/2006/relationships/hyperlink" Target="http://193.88.185.146/website/energidataKort/viewer.htm?starttema1=vindkraft&amp;STARTLEFT=572288&amp;STARTRIGHT=573088&amp;STARTBOTTOM=6244426&amp;STARTTOP=6245226" TargetMode="External"/><Relationship Id="rId5010" Type="http://schemas.openxmlformats.org/officeDocument/2006/relationships/hyperlink" Target="http://193.88.185.146/website/energidataKort/viewer.htm?starttema1=vindkraft&amp;STARTLEFT=564113&amp;STARTRIGHT=564913&amp;STARTBOTTOM=6371741&amp;STARTTOP=6372541" TargetMode="External"/><Relationship Id="rId716" Type="http://schemas.openxmlformats.org/officeDocument/2006/relationships/hyperlink" Target="http://193.88.185.146/website/energidataKort/viewer.htm?starttema1=vindkraft&amp;STARTLEFT=637431&amp;STARTRIGHT=638231&amp;STARTBOTTOM=6083953&amp;STARTTOP=6084753" TargetMode="External"/><Relationship Id="rId923" Type="http://schemas.openxmlformats.org/officeDocument/2006/relationships/hyperlink" Target="http://193.88.185.146/website/energidataKort/viewer.htm?starttema1=vindkraft&amp;STARTLEFT=695422&amp;STARTRIGHT=696222&amp;STARTBOTTOM=6082018&amp;STARTTOP=6082818" TargetMode="External"/><Relationship Id="rId1553" Type="http://schemas.openxmlformats.org/officeDocument/2006/relationships/hyperlink" Target="http://193.88.185.146/website/energidataKort/viewer.htm?starttema1=vindkraft&amp;STARTLEFT=503982&amp;STARTRIGHT=504782&amp;STARTBOTTOM=6122161&amp;STARTTOP=6122961" TargetMode="External"/><Relationship Id="rId1760" Type="http://schemas.openxmlformats.org/officeDocument/2006/relationships/hyperlink" Target="http://193.88.185.146/website/energidataKort/viewer.htm?starttema1=vindkraft&amp;STARTLEFT=497856&amp;STARTRIGHT=498656&amp;STARTBOTTOM=6089491&amp;STARTTOP=6090291" TargetMode="External"/><Relationship Id="rId2604" Type="http://schemas.openxmlformats.org/officeDocument/2006/relationships/hyperlink" Target="http://193.88.185.146/website/energidataKort/viewer.htm?starttema1=vindkraft&amp;STARTLEFT=480631&amp;STARTRIGHT=481431&amp;STARTBOTTOM=6224940&amp;STARTTOP=6225740" TargetMode="External"/><Relationship Id="rId2811" Type="http://schemas.openxmlformats.org/officeDocument/2006/relationships/hyperlink" Target="http://193.88.185.146/website/energidataKort/viewer.htm?starttema1=vindkraft&amp;STARTLEFT=451145&amp;STARTRIGHT=451945&amp;STARTBOTTOM=6248701&amp;STARTTOP=6249501" TargetMode="External"/><Relationship Id="rId52" Type="http://schemas.openxmlformats.org/officeDocument/2006/relationships/hyperlink" Target="http://193.88.185.146/website/energidataKort/viewer.htm?starttema1=vindkraft&amp;STARTLEFT=706239&amp;STARTRIGHT=707039&amp;STARTBOTTOM=6193449&amp;STARTTOP=6194249" TargetMode="External"/><Relationship Id="rId1206" Type="http://schemas.openxmlformats.org/officeDocument/2006/relationships/hyperlink" Target="http://193.88.185.146/website/energidataKort/viewer.htm?starttema1=vindkraft&amp;STARTLEFT=555041&amp;STARTRIGHT=555841&amp;STARTBOTTOM=6136691&amp;STARTTOP=6137491" TargetMode="External"/><Relationship Id="rId1413" Type="http://schemas.openxmlformats.org/officeDocument/2006/relationships/hyperlink" Target="http://193.88.185.146/website/energidataKort/viewer.htm?starttema1=vindkraft&amp;STARTLEFT=589437&amp;STARTRIGHT=590237&amp;STARTBOTTOM=6106394&amp;STARTTOP=6107194" TargetMode="External"/><Relationship Id="rId1620" Type="http://schemas.openxmlformats.org/officeDocument/2006/relationships/hyperlink" Target="http://193.88.185.146/website/energidataKort/viewer.htm?starttema1=vindkraft&amp;STARTLEFT=499335&amp;STARTRIGHT=500135&amp;STARTBOTTOM=6185353&amp;STARTTOP=6186153" TargetMode="External"/><Relationship Id="rId4569" Type="http://schemas.openxmlformats.org/officeDocument/2006/relationships/hyperlink" Target="http://193.88.185.146/website/energidataKort/viewer.htm?starttema1=vindkraft&amp;STARTLEFT=553024&amp;STARTRIGHT=553824&amp;STARTBOTTOM=6284007&amp;STARTTOP=6284807" TargetMode="External"/><Relationship Id="rId4776" Type="http://schemas.openxmlformats.org/officeDocument/2006/relationships/hyperlink" Target="http://193.88.185.146/website/energidataKort/viewer.htm?starttema1=vindkraft&amp;STARTLEFT=553252&amp;STARTRIGHT=554052&amp;STARTBOTTOM=6337193&amp;STARTTOP=6337993" TargetMode="External"/><Relationship Id="rId4983" Type="http://schemas.openxmlformats.org/officeDocument/2006/relationships/hyperlink" Target="http://193.88.185.146/website/energidataKort/viewer.htm?starttema1=vindkraft&amp;STARTLEFT=558786&amp;STARTRIGHT=559586&amp;STARTBOTTOM=6359022&amp;STARTTOP=6359822" TargetMode="External"/><Relationship Id="rId3378" Type="http://schemas.openxmlformats.org/officeDocument/2006/relationships/hyperlink" Target="http://193.88.185.146/website/energidataKort/viewer.htm?starttema1=vindkraft&amp;STARTLEFT=464648&amp;STARTRIGHT=465448&amp;STARTBOTTOM=6184623&amp;STARTTOP=6185423" TargetMode="External"/><Relationship Id="rId3585" Type="http://schemas.openxmlformats.org/officeDocument/2006/relationships/hyperlink" Target="http://193.88.185.146/website/energidataKort/viewer.htm?starttema1=vindkraft&amp;STARTLEFT=471536&amp;STARTRIGHT=472336&amp;STARTBOTTOM=6214629&amp;STARTTOP=6215429" TargetMode="External"/><Relationship Id="rId3792" Type="http://schemas.openxmlformats.org/officeDocument/2006/relationships/hyperlink" Target="http://193.88.185.146/website/energidataKort/viewer.htm?starttema1=vindkraft&amp;STARTLEFT=476320&amp;STARTRIGHT=477120&amp;STARTBOTTOM=6290118&amp;STARTTOP=6290918" TargetMode="External"/><Relationship Id="rId4429" Type="http://schemas.openxmlformats.org/officeDocument/2006/relationships/hyperlink" Target="http://193.88.185.146/website/energidataKort/viewer.htm?starttema1=vindkraft&amp;STARTLEFT=527791&amp;STARTRIGHT=528591&amp;STARTBOTTOM=6292905&amp;STARTTOP=6293705" TargetMode="External"/><Relationship Id="rId4636" Type="http://schemas.openxmlformats.org/officeDocument/2006/relationships/hyperlink" Target="http://193.88.185.146/website/energidataKort/viewer.htm?starttema1=vindkraft&amp;STARTLEFT=512799&amp;STARTRIGHT=513599&amp;STARTBOTTOM=6320016&amp;STARTTOP=6320816" TargetMode="External"/><Relationship Id="rId4843" Type="http://schemas.openxmlformats.org/officeDocument/2006/relationships/hyperlink" Target="http://193.88.185.146/website/energidataKort/viewer.htm?starttema1=vindkraft&amp;STARTLEFT=560619&amp;STARTRIGHT=561419&amp;STARTBOTTOM=6312388&amp;STARTTOP=6313188" TargetMode="External"/><Relationship Id="rId299" Type="http://schemas.openxmlformats.org/officeDocument/2006/relationships/hyperlink" Target="http://193.88.185.146/website/energidataKort/viewer.htm?starttema1=vindkraft&amp;STARTLEFT=627199&amp;STARTRIGHT=627999&amp;STARTBOTTOM=6175728&amp;STARTTOP=6176528" TargetMode="External"/><Relationship Id="rId2187" Type="http://schemas.openxmlformats.org/officeDocument/2006/relationships/hyperlink" Target="http://193.88.185.146/website/energidataKort/viewer.htm?starttema1=vindkraft&amp;STARTLEFT=456769&amp;STARTRIGHT=457569&amp;STARTBOTTOM=6178096&amp;STARTTOP=6178896" TargetMode="External"/><Relationship Id="rId2394" Type="http://schemas.openxmlformats.org/officeDocument/2006/relationships/hyperlink" Target="http://193.88.185.146/website/energidataKort/viewer.htm?starttema1=vindkraft&amp;STARTLEFT=540642&amp;STARTRIGHT=541442&amp;STARTBOTTOM=6201306&amp;STARTTOP=6202106" TargetMode="External"/><Relationship Id="rId3238" Type="http://schemas.openxmlformats.org/officeDocument/2006/relationships/hyperlink" Target="http://193.88.185.146/website/energidataKort/viewer.htm?starttema1=vindkraft&amp;STARTLEFT=547430&amp;STARTRIGHT=548230&amp;STARTBOTTOM=6236818&amp;STARTTOP=6237618" TargetMode="External"/><Relationship Id="rId3445" Type="http://schemas.openxmlformats.org/officeDocument/2006/relationships/hyperlink" Target="http://193.88.185.146/website/energidataKort/viewer.htm?starttema1=vindkraft&amp;STARTLEFT=457599&amp;STARTRIGHT=458399&amp;STARTBOTTOM=6207834&amp;STARTTOP=6208634" TargetMode="External"/><Relationship Id="rId3652" Type="http://schemas.openxmlformats.org/officeDocument/2006/relationships/hyperlink" Target="http://193.88.185.146/website/energidataKort/viewer.htm?starttema1=vindkraft&amp;STARTLEFT=452363&amp;STARTRIGHT=453163&amp;STARTBOTTOM=6230600&amp;STARTTOP=6231400" TargetMode="External"/><Relationship Id="rId4703" Type="http://schemas.openxmlformats.org/officeDocument/2006/relationships/hyperlink" Target="http://193.88.185.146/website/energidataKort/viewer.htm?starttema1=vindkraft&amp;STARTLEFT=508739&amp;STARTRIGHT=509539&amp;STARTBOTTOM=6324298&amp;STARTTOP=6325098" TargetMode="External"/><Relationship Id="rId159" Type="http://schemas.openxmlformats.org/officeDocument/2006/relationships/hyperlink" Target="http://193.88.185.146/website/energidataKort/viewer.htm?starttema1=vindkraft&amp;STARTLEFT=659896&amp;STARTRIGHT=660696&amp;STARTBOTTOM=6192449&amp;STARTTOP=6193249" TargetMode="External"/><Relationship Id="rId366" Type="http://schemas.openxmlformats.org/officeDocument/2006/relationships/hyperlink" Target="http://193.88.185.146/website/energidataKort/viewer.htm?starttema1=vindkraft&amp;STARTLEFT=648463&amp;STARTRIGHT=649263&amp;STARTBOTTOM=6124787&amp;STARTTOP=6125587" TargetMode="External"/><Relationship Id="rId573" Type="http://schemas.openxmlformats.org/officeDocument/2006/relationships/hyperlink" Target="http://193.88.185.146/website/energidataKort/viewer.htm?starttema1=vindkraft&amp;STARTLEFT=654225&amp;STARTRIGHT=655025&amp;STARTBOTTOM=6057673&amp;STARTTOP=6058473" TargetMode="External"/><Relationship Id="rId780" Type="http://schemas.openxmlformats.org/officeDocument/2006/relationships/hyperlink" Target="http://193.88.185.146/website/energidataKort/viewer.htm?starttema1=vindkraft&amp;STARTLEFT=653444&amp;STARTRIGHT=654244&amp;STARTBOTTOM=6057966&amp;STARTTOP=6058766" TargetMode="External"/><Relationship Id="rId2047" Type="http://schemas.openxmlformats.org/officeDocument/2006/relationships/hyperlink" Target="http://193.88.185.146/website/energidataKort/viewer.htm?starttema1=vindkraft&amp;STARTLEFT=427219&amp;STARTRIGHT=428019&amp;STARTBOTTOM=6149586&amp;STARTTOP=6150386" TargetMode="External"/><Relationship Id="rId2254" Type="http://schemas.openxmlformats.org/officeDocument/2006/relationships/hyperlink" Target="http://193.88.185.146/website/energidataKort/viewer.htm?starttema1=vindkraft&amp;STARTLEFT=498932&amp;STARTRIGHT=499732&amp;STARTBOTTOM=6160142&amp;STARTTOP=6160942" TargetMode="External"/><Relationship Id="rId2461" Type="http://schemas.openxmlformats.org/officeDocument/2006/relationships/hyperlink" Target="http://193.88.185.146/website/energidataKort/viewer.htm?starttema1=vindkraft&amp;STARTLEFT=512168&amp;STARTRIGHT=512968&amp;STARTBOTTOM=6182534&amp;STARTTOP=6183334" TargetMode="External"/><Relationship Id="rId3305" Type="http://schemas.openxmlformats.org/officeDocument/2006/relationships/hyperlink" Target="http://193.88.185.146/website/energidataKort/viewer.htm?starttema1=vindkraft&amp;STARTLEFT=557349&amp;STARTRIGHT=558149&amp;STARTBOTTOM=6215893&amp;STARTTOP=6216693" TargetMode="External"/><Relationship Id="rId3512" Type="http://schemas.openxmlformats.org/officeDocument/2006/relationships/hyperlink" Target="http://193.88.185.146/website/energidataKort/viewer.htm?starttema1=vindkraft&amp;STARTLEFT=460655&amp;STARTRIGHT=461455&amp;STARTBOTTOM=6207087&amp;STARTTOP=6207887" TargetMode="External"/><Relationship Id="rId4910" Type="http://schemas.openxmlformats.org/officeDocument/2006/relationships/hyperlink" Target="http://193.88.185.146/website/energidataKort/viewer.htm?starttema1=vindkraft&amp;STARTLEFT=554069&amp;STARTRIGHT=554869&amp;STARTBOTTOM=6339794&amp;STARTTOP=6340594" TargetMode="External"/><Relationship Id="rId226" Type="http://schemas.openxmlformats.org/officeDocument/2006/relationships/hyperlink" Target="http://193.88.185.146/website/energidataKort/viewer.htm?starttema1=vindkraft&amp;STARTLEFT=703048&amp;STARTRIGHT=703848&amp;STARTBOTTOM=6129048&amp;STARTTOP=6129848" TargetMode="External"/><Relationship Id="rId433" Type="http://schemas.openxmlformats.org/officeDocument/2006/relationships/hyperlink" Target="http://193.88.185.146/website/energidataKort/viewer.htm?starttema1=vindkraft&amp;STARTLEFT=642767&amp;STARTRIGHT=643567&amp;STARTBOTTOM=6137642&amp;STARTTOP=6138442" TargetMode="External"/><Relationship Id="rId1063" Type="http://schemas.openxmlformats.org/officeDocument/2006/relationships/hyperlink" Target="http://193.88.185.146/website/energidataKort/viewer.htm?starttema1=vindkraft&amp;STARTLEFT=677358&amp;STARTRIGHT=678158&amp;STARTBOTTOM=6048987&amp;STARTTOP=6049787" TargetMode="External"/><Relationship Id="rId1270" Type="http://schemas.openxmlformats.org/officeDocument/2006/relationships/hyperlink" Target="http://193.88.185.146/website/energidataKort/viewer.htm?starttema1=vindkraft&amp;STARTLEFT=589795&amp;STARTRIGHT=590595&amp;STARTBOTTOM=6129679&amp;STARTTOP=6130479" TargetMode="External"/><Relationship Id="rId2114" Type="http://schemas.openxmlformats.org/officeDocument/2006/relationships/hyperlink" Target="http://193.88.185.146/website/energidataKort/viewer.htm?starttema1=vindkraft&amp;STARTLEFT=466736&amp;STARTRIGHT=467536&amp;STARTBOTTOM=6169869&amp;STARTTOP=6170669" TargetMode="External"/><Relationship Id="rId640" Type="http://schemas.openxmlformats.org/officeDocument/2006/relationships/hyperlink" Target="http://193.88.185.146/website/energidataKort/viewer.htm?starttema1=vindkraft&amp;STARTLEFT=629863&amp;STARTRIGHT=630663&amp;STARTBOTTOM=6072330&amp;STARTTOP=6073130" TargetMode="External"/><Relationship Id="rId2321" Type="http://schemas.openxmlformats.org/officeDocument/2006/relationships/hyperlink" Target="http://193.88.185.146/website/energidataKort/viewer.htm?starttema1=vindkraft&amp;STARTLEFT=521137&amp;STARTRIGHT=521937&amp;STARTBOTTOM=6088265&amp;STARTTOP=6089065" TargetMode="External"/><Relationship Id="rId4079" Type="http://schemas.openxmlformats.org/officeDocument/2006/relationships/hyperlink" Target="http://193.88.185.146/website/energidataKort/viewer.htm?starttema1=vindkraft&amp;STARTLEFT=458639&amp;STARTRIGHT=459439&amp;STARTBOTTOM=6293883&amp;STARTTOP=6294683" TargetMode="External"/><Relationship Id="rId4286" Type="http://schemas.openxmlformats.org/officeDocument/2006/relationships/hyperlink" Target="http://193.88.185.146/website/energidataKort/viewer.htm?starttema1=vindkraft&amp;STARTLEFT=573346&amp;STARTRIGHT=574146&amp;STARTBOTTOM=6338029&amp;STARTTOP=6338829" TargetMode="External"/><Relationship Id="rId500" Type="http://schemas.openxmlformats.org/officeDocument/2006/relationships/hyperlink" Target="http://193.88.185.146/website/energidataKort/viewer.htm?starttema1=vindkraft&amp;STARTLEFT=681869&amp;STARTRIGHT=682669&amp;STARTBOTTOM=6169585&amp;STARTTOP=6170385" TargetMode="External"/><Relationship Id="rId1130" Type="http://schemas.openxmlformats.org/officeDocument/2006/relationships/hyperlink" Target="http://193.88.185.146/website/energidataKort/viewer.htm?starttema1=vindkraft&amp;STARTLEFT=682663&amp;STARTRIGHT=683463&amp;STARTBOTTOM=6112260&amp;STARTTOP=6113060" TargetMode="External"/><Relationship Id="rId4493" Type="http://schemas.openxmlformats.org/officeDocument/2006/relationships/hyperlink" Target="http://193.88.185.146/website/energidataKort/viewer.htm?starttema1=vindkraft&amp;STARTLEFT=511250&amp;STARTRIGHT=512050&amp;STARTBOTTOM=6304295&amp;STARTTOP=6305095" TargetMode="External"/><Relationship Id="rId1947" Type="http://schemas.openxmlformats.org/officeDocument/2006/relationships/hyperlink" Target="http://193.88.185.146/website/energidataKort/viewer.htm?starttema1=vindkraft&amp;STARTLEFT=470858&amp;STARTRIGHT=471658&amp;STARTBOTTOM=6147352&amp;STARTTOP=6148152" TargetMode="External"/><Relationship Id="rId3095" Type="http://schemas.openxmlformats.org/officeDocument/2006/relationships/hyperlink" Target="http://193.88.185.146/website/energidataKort/viewer.htm?starttema1=vindkraft&amp;STARTLEFT=571637&amp;STARTRIGHT=572437&amp;STARTBOTTOM=6240611&amp;STARTTOP=6241411" TargetMode="External"/><Relationship Id="rId4146" Type="http://schemas.openxmlformats.org/officeDocument/2006/relationships/hyperlink" Target="http://193.88.185.146/website/energidataKort/viewer.htm?starttema1=vindkraft&amp;STARTLEFT=468050&amp;STARTRIGHT=468850&amp;STARTBOTTOM=6303269&amp;STARTTOP=6304069" TargetMode="External"/><Relationship Id="rId4353" Type="http://schemas.openxmlformats.org/officeDocument/2006/relationships/hyperlink" Target="http://193.88.185.146/website/energidataKort/viewer.htm?starttema1=vindkraft&amp;STARTLEFT=583106&amp;STARTRIGHT=583906&amp;STARTBOTTOM=6344254&amp;STARTTOP=6345054" TargetMode="External"/><Relationship Id="rId4560" Type="http://schemas.openxmlformats.org/officeDocument/2006/relationships/hyperlink" Target="http://193.88.185.146/website/energidataKort/viewer.htm?starttema1=vindkraft&amp;STARTLEFT=562227&amp;STARTRIGHT=563027&amp;STARTBOTTOM=6284940&amp;STARTTOP=6285740" TargetMode="External"/><Relationship Id="rId1807" Type="http://schemas.openxmlformats.org/officeDocument/2006/relationships/hyperlink" Target="http://193.88.185.146/website/energidataKort/viewer.htm?starttema1=vindkraft&amp;STARTLEFT=488892&amp;STARTRIGHT=489692&amp;STARTBOTTOM=6116809&amp;STARTTOP=6117609" TargetMode="External"/><Relationship Id="rId3162" Type="http://schemas.openxmlformats.org/officeDocument/2006/relationships/hyperlink" Target="http://193.88.185.146/website/energidataKort/viewer.htm?starttema1=vindkraft&amp;STARTLEFT=566133&amp;STARTRIGHT=566933&amp;STARTBOTTOM=6266678&amp;STARTTOP=6267478" TargetMode="External"/><Relationship Id="rId4006" Type="http://schemas.openxmlformats.org/officeDocument/2006/relationships/hyperlink" Target="http://193.88.185.146/website/energidataKort/viewer.htm?starttema1=vindkraft&amp;STARTLEFT=500148&amp;STARTRIGHT=500948&amp;STARTBOTTOM=6322243&amp;STARTTOP=6323043" TargetMode="External"/><Relationship Id="rId4213" Type="http://schemas.openxmlformats.org/officeDocument/2006/relationships/hyperlink" Target="http://193.88.185.146/website/energidataKort/viewer.htm?starttema1=vindkraft&amp;STARTLEFT=544013&amp;STARTRIGHT=544813&amp;STARTBOTTOM=6251220&amp;STARTTOP=6252020" TargetMode="External"/><Relationship Id="rId4420" Type="http://schemas.openxmlformats.org/officeDocument/2006/relationships/hyperlink" Target="http://193.88.185.146/website/energidataKort/viewer.htm?starttema1=vindkraft&amp;STARTLEFT=520910&amp;STARTRIGHT=521710&amp;STARTBOTTOM=6304101&amp;STARTTOP=6304901" TargetMode="External"/><Relationship Id="rId290" Type="http://schemas.openxmlformats.org/officeDocument/2006/relationships/hyperlink" Target="http://193.88.185.146/website/energidataKort/viewer.htm?starttema1=vindkraft&amp;STARTLEFT=640213&amp;STARTRIGHT=641013&amp;STARTBOTTOM=6155117&amp;STARTTOP=6155917" TargetMode="External"/><Relationship Id="rId3022" Type="http://schemas.openxmlformats.org/officeDocument/2006/relationships/hyperlink" Target="http://193.88.185.146/website/energidataKort/viewer.htm?starttema1=vindkraft&amp;STARTLEFT=609266&amp;STARTRIGHT=610066&amp;STARTBOTTOM=6258542&amp;STARTTOP=6259342" TargetMode="External"/><Relationship Id="rId150" Type="http://schemas.openxmlformats.org/officeDocument/2006/relationships/hyperlink" Target="http://193.88.185.146/website/energidataKort/viewer.htm?starttema1=vindkraft&amp;STARTLEFT=665807&amp;STARTRIGHT=666607&amp;STARTBOTTOM=6190518&amp;STARTTOP=6191318" TargetMode="External"/><Relationship Id="rId3979" Type="http://schemas.openxmlformats.org/officeDocument/2006/relationships/hyperlink" Target="http://193.88.185.146/website/energidataKort/viewer.htm?starttema1=vindkraft&amp;STARTLEFT=481573&amp;STARTRIGHT=482373&amp;STARTBOTTOM=6316121&amp;STARTTOP=6316921" TargetMode="External"/><Relationship Id="rId2788" Type="http://schemas.openxmlformats.org/officeDocument/2006/relationships/hyperlink" Target="http://193.88.185.146/website/energidataKort/viewer.htm?starttema1=vindkraft&amp;STARTLEFT=450581&amp;STARTRIGHT=451381&amp;STARTBOTTOM=6257454&amp;STARTTOP=6258254" TargetMode="External"/><Relationship Id="rId2995" Type="http://schemas.openxmlformats.org/officeDocument/2006/relationships/hyperlink" Target="http://193.88.185.146/website/energidataKort/viewer.htm?starttema1=vindkraft&amp;STARTLEFT=590169&amp;STARTRIGHT=590969&amp;STARTBOTTOM=6261621&amp;STARTTOP=6262421" TargetMode="External"/><Relationship Id="rId3839" Type="http://schemas.openxmlformats.org/officeDocument/2006/relationships/hyperlink" Target="http://193.88.185.146/website/energidataKort/viewer.htm?starttema1=vindkraft&amp;STARTLEFT=487338&amp;STARTRIGHT=488138&amp;STARTBOTTOM=6272572&amp;STARTTOP=6273372" TargetMode="External"/><Relationship Id="rId5054" Type="http://schemas.openxmlformats.org/officeDocument/2006/relationships/hyperlink" Target="http://193.88.185.146/website/energidataKort/viewer.htm?starttema1=vindkraft&amp;STARTLEFT=577931&amp;STARTRIGHT=578731&amp;STARTBOTTOM=6362265&amp;STARTTOP=6363065" TargetMode="External"/><Relationship Id="rId967" Type="http://schemas.openxmlformats.org/officeDocument/2006/relationships/hyperlink" Target="http://193.88.185.146/website/energidataKort/viewer.htm?starttema1=vindkraft&amp;STARTLEFT=686329&amp;STARTRIGHT=687129&amp;STARTBOTTOM=6062821&amp;STARTTOP=6063621" TargetMode="External"/><Relationship Id="rId1597" Type="http://schemas.openxmlformats.org/officeDocument/2006/relationships/hyperlink" Target="http://193.88.185.146/website/energidataKort/viewer.htm?starttema1=vindkraft&amp;STARTLEFT=522266&amp;STARTRIGHT=523066&amp;STARTBOTTOM=6129239&amp;STARTTOP=6130039" TargetMode="External"/><Relationship Id="rId2648" Type="http://schemas.openxmlformats.org/officeDocument/2006/relationships/hyperlink" Target="http://193.88.185.146/website/energidataKort/viewer.htm?starttema1=vindkraft&amp;STARTLEFT=462928&amp;STARTRIGHT=463728&amp;STARTBOTTOM=6248871&amp;STARTTOP=6249671" TargetMode="External"/><Relationship Id="rId2855" Type="http://schemas.openxmlformats.org/officeDocument/2006/relationships/hyperlink" Target="http://193.88.185.146/website/energidataKort/viewer.htm?starttema1=vindkraft&amp;STARTLEFT=451957&amp;STARTRIGHT=452757&amp;STARTBOTTOM=6279678&amp;STARTTOP=6280478" TargetMode="External"/><Relationship Id="rId3906" Type="http://schemas.openxmlformats.org/officeDocument/2006/relationships/hyperlink" Target="http://193.88.185.146/website/energidataKort/viewer.htm?starttema1=vindkraft&amp;STARTLEFT=500316&amp;STARTRIGHT=501116&amp;STARTBOTTOM=6291068&amp;STARTTOP=6291868" TargetMode="External"/><Relationship Id="rId96" Type="http://schemas.openxmlformats.org/officeDocument/2006/relationships/hyperlink" Target="http://193.88.185.146/website/energidataKort/viewer.htm?starttema1=vindkraft&amp;STARTLEFT=690698&amp;STARTRIGHT=691498&amp;STARTBOTTOM=6180898&amp;STARTTOP=6181698" TargetMode="External"/><Relationship Id="rId827" Type="http://schemas.openxmlformats.org/officeDocument/2006/relationships/hyperlink" Target="http://193.88.185.146/website/energidataKort/viewer.htm?starttema1=vindkraft&amp;STARTLEFT=656689&amp;STARTRIGHT=657489&amp;STARTBOTTOM=6131981&amp;STARTTOP=6132781" TargetMode="External"/><Relationship Id="rId1457" Type="http://schemas.openxmlformats.org/officeDocument/2006/relationships/hyperlink" Target="http://193.88.185.146/website/energidataKort/viewer.htm?starttema1=vindkraft&amp;STARTLEFT=581462&amp;STARTRIGHT=582262&amp;STARTBOTTOM=6156047&amp;STARTTOP=6156847" TargetMode="External"/><Relationship Id="rId1664" Type="http://schemas.openxmlformats.org/officeDocument/2006/relationships/hyperlink" Target="http://193.88.185.146/website/energidataKort/viewer.htm?starttema1=vindkraft&amp;STARTLEFT=551016&amp;STARTRIGHT=551816&amp;STARTBOTTOM=6093043&amp;STARTTOP=6093843" TargetMode="External"/><Relationship Id="rId1871" Type="http://schemas.openxmlformats.org/officeDocument/2006/relationships/hyperlink" Target="http://193.88.185.146/website/energidataKort/viewer.htm?starttema1=vindkraft&amp;STARTLEFT=496631&amp;STARTRIGHT=497431&amp;STARTBOTTOM=6110098&amp;STARTTOP=6110898" TargetMode="External"/><Relationship Id="rId2508" Type="http://schemas.openxmlformats.org/officeDocument/2006/relationships/hyperlink" Target="http://193.88.185.146/website/energidataKort/viewer.htm?starttema1=vindkraft&amp;STARTLEFT=544590&amp;STARTRIGHT=545390&amp;STARTBOTTOM=6164866&amp;STARTTOP=6165666" TargetMode="External"/><Relationship Id="rId2715" Type="http://schemas.openxmlformats.org/officeDocument/2006/relationships/hyperlink" Target="http://193.88.185.146/website/energidataKort/viewer.htm?starttema1=vindkraft&amp;STARTLEFT=484094&amp;STARTRIGHT=484894&amp;STARTBOTTOM=6261805&amp;STARTTOP=6262605" TargetMode="External"/><Relationship Id="rId2922" Type="http://schemas.openxmlformats.org/officeDocument/2006/relationships/hyperlink" Target="http://193.88.185.146/website/energidataKort/viewer.htm?starttema1=vindkraft&amp;STARTLEFT=475598&amp;STARTRIGHT=476398&amp;STARTBOTTOM=6254595&amp;STARTTOP=6255395" TargetMode="External"/><Relationship Id="rId4070" Type="http://schemas.openxmlformats.org/officeDocument/2006/relationships/hyperlink" Target="http://193.88.185.146/website/energidataKort/viewer.htm?starttema1=vindkraft&amp;STARTLEFT=458836&amp;STARTRIGHT=459636&amp;STARTBOTTOM=6293114&amp;STARTTOP=6293914" TargetMode="External"/><Relationship Id="rId1317" Type="http://schemas.openxmlformats.org/officeDocument/2006/relationships/hyperlink" Target="http://193.88.185.146/website/energidataKort/viewer.htm?starttema1=vindkraft&amp;STARTLEFT=595382&amp;STARTRIGHT=596182&amp;STARTBOTTOM=6147095&amp;STARTTOP=6147895" TargetMode="External"/><Relationship Id="rId1524" Type="http://schemas.openxmlformats.org/officeDocument/2006/relationships/hyperlink" Target="http://193.88.185.146/website/energidataKort/viewer.htm?starttema1=vindkraft&amp;STARTLEFT=610426&amp;STARTRIGHT=611226&amp;STARTBOTTOM=6069061&amp;STARTTOP=6069861" TargetMode="External"/><Relationship Id="rId1731" Type="http://schemas.openxmlformats.org/officeDocument/2006/relationships/hyperlink" Target="http://193.88.185.146/website/energidataKort/viewer.htm?starttema1=vindkraft&amp;STARTLEFT=484254&amp;STARTRIGHT=485054&amp;STARTBOTTOM=6094014&amp;STARTTOP=6094814" TargetMode="External"/><Relationship Id="rId4887" Type="http://schemas.openxmlformats.org/officeDocument/2006/relationships/hyperlink" Target="http://193.88.185.146/website/energidataKort/viewer.htm?starttema1=vindkraft&amp;STARTLEFT=561136&amp;STARTRIGHT=561936&amp;STARTBOTTOM=6337390&amp;STARTTOP=6338190" TargetMode="External"/><Relationship Id="rId23" Type="http://schemas.openxmlformats.org/officeDocument/2006/relationships/hyperlink" Target="http://193.88.185.146/website/energidataKort/viewer.htm?starttema1=vindkraft&amp;STARTLEFT=730314&amp;STARTRIGHT=731114&amp;STARTBOTTOM=6176806&amp;STARTTOP=6177606" TargetMode="External"/><Relationship Id="rId3489" Type="http://schemas.openxmlformats.org/officeDocument/2006/relationships/hyperlink" Target="http://193.88.185.146/website/energidataKort/viewer.htm?starttema1=vindkraft&amp;STARTLEFT=450437&amp;STARTRIGHT=451237&amp;STARTBOTTOM=6229082&amp;STARTTOP=6229882" TargetMode="External"/><Relationship Id="rId3696" Type="http://schemas.openxmlformats.org/officeDocument/2006/relationships/hyperlink" Target="http://193.88.185.146/website/energidataKort/viewer.htm?starttema1=vindkraft&amp;STARTLEFT=535707&amp;STARTRIGHT=536507&amp;STARTBOTTOM=6186956&amp;STARTTOP=6187756" TargetMode="External"/><Relationship Id="rId4747" Type="http://schemas.openxmlformats.org/officeDocument/2006/relationships/hyperlink" Target="http://193.88.185.146/website/energidataKort/viewer.htm?starttema1=vindkraft&amp;STARTLEFT=532814&amp;STARTRIGHT=533614&amp;STARTBOTTOM=6331746&amp;STARTTOP=6332546" TargetMode="External"/><Relationship Id="rId2298" Type="http://schemas.openxmlformats.org/officeDocument/2006/relationships/hyperlink" Target="http://193.88.185.146/website/energidataKort/viewer.htm?starttema1=vindkraft&amp;STARTLEFT=505465&amp;STARTRIGHT=506265&amp;STARTBOTTOM=6091146&amp;STARTTOP=6091946" TargetMode="External"/><Relationship Id="rId3349" Type="http://schemas.openxmlformats.org/officeDocument/2006/relationships/hyperlink" Target="http://193.88.185.146/website/energidataKort/viewer.htm?starttema1=vindkraft&amp;STARTLEFT=514180&amp;STARTRIGHT=514980&amp;STARTBOTTOM=6216222&amp;STARTTOP=6217022" TargetMode="External"/><Relationship Id="rId3556" Type="http://schemas.openxmlformats.org/officeDocument/2006/relationships/hyperlink" Target="http://193.88.185.146/website/energidataKort/viewer.htm?starttema1=vindkraft&amp;STARTLEFT=461433&amp;STARTRIGHT=462233&amp;STARTBOTTOM=6205845&amp;STARTTOP=6206645" TargetMode="External"/><Relationship Id="rId4954" Type="http://schemas.openxmlformats.org/officeDocument/2006/relationships/hyperlink" Target="http://193.88.185.146/website/energidataKort/viewer.htm?starttema1=vindkraft&amp;STARTLEFT=579151&amp;STARTRIGHT=579951&amp;STARTBOTTOM=6328901&amp;STARTTOP=6329701" TargetMode="External"/><Relationship Id="rId477" Type="http://schemas.openxmlformats.org/officeDocument/2006/relationships/hyperlink" Target="http://193.88.185.146/website/energidataKort/viewer.htm?starttema1=vindkraft&amp;STARTLEFT=713750&amp;STARTRIGHT=714550&amp;STARTBOTTOM=6132539&amp;STARTTOP=6133339" TargetMode="External"/><Relationship Id="rId684" Type="http://schemas.openxmlformats.org/officeDocument/2006/relationships/hyperlink" Target="http://193.88.185.146/website/energidataKort/viewer.htm?starttema1=vindkraft&amp;STARTLEFT=647369&amp;STARTRIGHT=648169&amp;STARTBOTTOM=6067575&amp;STARTTOP=6068375" TargetMode="External"/><Relationship Id="rId2158" Type="http://schemas.openxmlformats.org/officeDocument/2006/relationships/hyperlink" Target="http://193.88.185.146/website/energidataKort/viewer.htm?starttema1=vindkraft&amp;STARTLEFT=476828&amp;STARTRIGHT=477628&amp;STARTBOTTOM=6158715&amp;STARTTOP=6159515" TargetMode="External"/><Relationship Id="rId2365" Type="http://schemas.openxmlformats.org/officeDocument/2006/relationships/hyperlink" Target="http://193.88.185.146/website/energidataKort/viewer.htm?starttema1=vindkraft&amp;STARTLEFT=533435&amp;STARTRIGHT=534235&amp;STARTBOTTOM=6093349&amp;STARTTOP=6094149" TargetMode="External"/><Relationship Id="rId3209" Type="http://schemas.openxmlformats.org/officeDocument/2006/relationships/hyperlink" Target="http://193.88.185.146/website/energidataKort/viewer.htm?starttema1=vindkraft&amp;STARTLEFT=579403&amp;STARTRIGHT=580203&amp;STARTBOTTOM=6282410&amp;STARTTOP=6283210" TargetMode="External"/><Relationship Id="rId3763" Type="http://schemas.openxmlformats.org/officeDocument/2006/relationships/hyperlink" Target="http://193.88.185.146/website/energidataKort/viewer.htm?starttema1=vindkraft&amp;STARTLEFT=479710&amp;STARTRIGHT=480510&amp;STARTBOTTOM=6283351&amp;STARTTOP=6284151" TargetMode="External"/><Relationship Id="rId3970" Type="http://schemas.openxmlformats.org/officeDocument/2006/relationships/hyperlink" Target="http://193.88.185.146/website/energidataKort/viewer.htm?starttema1=vindkraft&amp;STARTLEFT=496510&amp;STARTRIGHT=497310&amp;STARTBOTTOM=6275319&amp;STARTTOP=6276119" TargetMode="External"/><Relationship Id="rId4607" Type="http://schemas.openxmlformats.org/officeDocument/2006/relationships/hyperlink" Target="http://193.88.185.146/website/energidataKort/viewer.htm?starttema1=vindkraft&amp;STARTLEFT=553266&amp;STARTRIGHT=554066&amp;STARTBOTTOM=6269991&amp;STARTTOP=6270791" TargetMode="External"/><Relationship Id="rId4814" Type="http://schemas.openxmlformats.org/officeDocument/2006/relationships/hyperlink" Target="http://193.88.185.146/website/energidataKort/viewer.htm?starttema1=vindkraft&amp;STARTLEFT=561325&amp;STARTRIGHT=562125&amp;STARTBOTTOM=6314551&amp;STARTTOP=6315351" TargetMode="External"/><Relationship Id="rId337" Type="http://schemas.openxmlformats.org/officeDocument/2006/relationships/hyperlink" Target="http://193.88.185.146/website/energidataKort/viewer.htm?starttema1=vindkraft&amp;STARTLEFT=672376&amp;STARTRIGHT=673176&amp;STARTBOTTOM=6149973&amp;STARTTOP=6150773" TargetMode="External"/><Relationship Id="rId891" Type="http://schemas.openxmlformats.org/officeDocument/2006/relationships/hyperlink" Target="http://193.88.185.146/website/energidataKort/viewer.htm?starttema1=vindkraft&amp;STARTLEFT=690883&amp;STARTRIGHT=691683&amp;STARTBOTTOM=6070988&amp;STARTTOP=6071788" TargetMode="External"/><Relationship Id="rId2018" Type="http://schemas.openxmlformats.org/officeDocument/2006/relationships/hyperlink" Target="http://193.88.185.146/website/energidataKort/viewer.htm?starttema1=vindkraft&amp;STARTLEFT=425184&amp;STARTRIGHT=425984&amp;STARTBOTTOM=6147918&amp;STARTTOP=6148718" TargetMode="External"/><Relationship Id="rId2572" Type="http://schemas.openxmlformats.org/officeDocument/2006/relationships/hyperlink" Target="http://193.88.185.146/website/energidataKort/viewer.htm?starttema1=vindkraft&amp;STARTLEFT=487419&amp;STARTRIGHT=488219&amp;STARTBOTTOM=6221237&amp;STARTTOP=6222037" TargetMode="External"/><Relationship Id="rId3416" Type="http://schemas.openxmlformats.org/officeDocument/2006/relationships/hyperlink" Target="http://193.88.185.146/website/energidataKort/viewer.htm?starttema1=vindkraft&amp;STARTLEFT=454396&amp;STARTRIGHT=455196&amp;STARTBOTTOM=6184434&amp;STARTTOP=6185234" TargetMode="External"/><Relationship Id="rId3623" Type="http://schemas.openxmlformats.org/officeDocument/2006/relationships/hyperlink" Target="http://193.88.185.146/website/energidataKort/viewer.htm?starttema1=vindkraft&amp;STARTLEFT=484398&amp;STARTRIGHT=485198&amp;STARTBOTTOM=6216964&amp;STARTTOP=6217764" TargetMode="External"/><Relationship Id="rId3830" Type="http://schemas.openxmlformats.org/officeDocument/2006/relationships/hyperlink" Target="http://193.88.185.146/website/energidataKort/viewer.htm?starttema1=vindkraft&amp;STARTLEFT=495872&amp;STARTRIGHT=496672&amp;STARTBOTTOM=6284750&amp;STARTTOP=6285550" TargetMode="External"/><Relationship Id="rId544" Type="http://schemas.openxmlformats.org/officeDocument/2006/relationships/hyperlink" Target="http://193.88.185.146/website/energidataKort/viewer.htm?starttema1=vindkraft&amp;STARTLEFT=634017&amp;STARTRIGHT=634817&amp;STARTBOTTOM=6073800&amp;STARTTOP=6074600" TargetMode="External"/><Relationship Id="rId751" Type="http://schemas.openxmlformats.org/officeDocument/2006/relationships/hyperlink" Target="http://193.88.185.146/website/energidataKort/viewer.htm?starttema1=vindkraft&amp;STARTLEFT=641443&amp;STARTRIGHT=642243&amp;STARTBOTTOM=6066501&amp;STARTTOP=6067301" TargetMode="External"/><Relationship Id="rId1174" Type="http://schemas.openxmlformats.org/officeDocument/2006/relationships/hyperlink" Target="http://193.88.185.146/website/energidataKort/viewer.htm?starttema1=vindkraft&amp;STARTLEFT=874406&amp;STARTRIGHT=875206&amp;STARTBOTTOM=6115747&amp;STARTTOP=6116547" TargetMode="External"/><Relationship Id="rId1381" Type="http://schemas.openxmlformats.org/officeDocument/2006/relationships/hyperlink" Target="http://193.88.185.146/website/energidataKort/viewer.htm?starttema1=vindkraft&amp;STARTLEFT=604681&amp;STARTRIGHT=605481&amp;STARTBOTTOM=6092642&amp;STARTTOP=6093442" TargetMode="External"/><Relationship Id="rId2225" Type="http://schemas.openxmlformats.org/officeDocument/2006/relationships/hyperlink" Target="http://193.88.185.146/website/energidataKort/viewer.htm?starttema1=vindkraft&amp;STARTLEFT=516059&amp;STARTRIGHT=516859&amp;STARTBOTTOM=6159161&amp;STARTTOP=6159961" TargetMode="External"/><Relationship Id="rId2432" Type="http://schemas.openxmlformats.org/officeDocument/2006/relationships/hyperlink" Target="http://193.88.185.146/website/energidataKort/viewer.htm?starttema1=vindkraft&amp;STARTLEFT=524193&amp;STARTRIGHT=524993&amp;STARTBOTTOM=6133433&amp;STARTTOP=6134233" TargetMode="External"/><Relationship Id="rId404" Type="http://schemas.openxmlformats.org/officeDocument/2006/relationships/hyperlink" Target="http://193.88.185.146/website/energidataKort/viewer.htm?starttema1=vindkraft&amp;STARTLEFT=656514&amp;STARTRIGHT=657314&amp;STARTBOTTOM=6127795&amp;STARTTOP=6128595" TargetMode="External"/><Relationship Id="rId611" Type="http://schemas.openxmlformats.org/officeDocument/2006/relationships/hyperlink" Target="http://193.88.185.146/website/energidataKort/viewer.htm?starttema1=vindkraft&amp;STARTLEFT=650316&amp;STARTRIGHT=651116&amp;STARTBOTTOM=6063887&amp;STARTTOP=6064687" TargetMode="External"/><Relationship Id="rId1034" Type="http://schemas.openxmlformats.org/officeDocument/2006/relationships/hyperlink" Target="http://193.88.185.146/website/energidataKort/viewer.htm?starttema1=vindkraft&amp;STARTLEFT=674051&amp;STARTRIGHT=674851&amp;STARTBOTTOM=6046085&amp;STARTTOP=6046885" TargetMode="External"/><Relationship Id="rId1241" Type="http://schemas.openxmlformats.org/officeDocument/2006/relationships/hyperlink" Target="http://193.88.185.146/website/energidataKort/viewer.htm?starttema1=vindkraft&amp;STARTLEFT=574541&amp;STARTRIGHT=575341&amp;STARTBOTTOM=6127502&amp;STARTTOP=6128302" TargetMode="External"/><Relationship Id="rId4397" Type="http://schemas.openxmlformats.org/officeDocument/2006/relationships/hyperlink" Target="http://193.88.185.146/website/energidataKort/viewer.htm?starttema1=vindkraft&amp;STARTLEFT=511174&amp;STARTRIGHT=511974&amp;STARTBOTTOM=6294160&amp;STARTTOP=6294960" TargetMode="External"/><Relationship Id="rId1101" Type="http://schemas.openxmlformats.org/officeDocument/2006/relationships/hyperlink" Target="http://193.88.185.146/website/energidataKort/viewer.htm?starttema1=vindkraft&amp;STARTLEFT=710532&amp;STARTRIGHT=711332&amp;STARTBOTTOM=6094872&amp;STARTTOP=6095672" TargetMode="External"/><Relationship Id="rId4257" Type="http://schemas.openxmlformats.org/officeDocument/2006/relationships/hyperlink" Target="http://193.88.185.146/website/energidataKort/viewer.htm?starttema1=vindkraft&amp;STARTLEFT=511487&amp;STARTRIGHT=512287&amp;STARTBOTTOM=6261631&amp;STARTTOP=6262431" TargetMode="External"/><Relationship Id="rId4464" Type="http://schemas.openxmlformats.org/officeDocument/2006/relationships/hyperlink" Target="http://193.88.185.146/website/energidataKort/viewer.htm?starttema1=vindkraft&amp;STARTLEFT=529376&amp;STARTRIGHT=530176&amp;STARTBOTTOM=6304123&amp;STARTTOP=6304923" TargetMode="External"/><Relationship Id="rId4671" Type="http://schemas.openxmlformats.org/officeDocument/2006/relationships/hyperlink" Target="http://193.88.185.146/website/energidataKort/viewer.htm?starttema1=vindkraft&amp;STARTLEFT=512950&amp;STARTRIGHT=513750&amp;STARTBOTTOM=6327782&amp;STARTTOP=6328582" TargetMode="External"/><Relationship Id="rId3066" Type="http://schemas.openxmlformats.org/officeDocument/2006/relationships/hyperlink" Target="http://193.88.185.146/website/energidataKort/viewer.htm?starttema1=vindkraft&amp;STARTLEFT=560333&amp;STARTRIGHT=561133&amp;STARTBOTTOM=6235090&amp;STARTTOP=6235890" TargetMode="External"/><Relationship Id="rId3273" Type="http://schemas.openxmlformats.org/officeDocument/2006/relationships/hyperlink" Target="http://193.88.185.146/website/energidataKort/viewer.htm?starttema1=vindkraft&amp;STARTLEFT=595952&amp;STARTRIGHT=596752&amp;STARTBOTTOM=6189516&amp;STARTTOP=6190316" TargetMode="External"/><Relationship Id="rId3480" Type="http://schemas.openxmlformats.org/officeDocument/2006/relationships/hyperlink" Target="http://193.88.185.146/website/energidataKort/viewer.htm?starttema1=vindkraft&amp;STARTLEFT=464606&amp;STARTRIGHT=465406&amp;STARTBOTTOM=6218925&amp;STARTTOP=6219725" TargetMode="External"/><Relationship Id="rId4117" Type="http://schemas.openxmlformats.org/officeDocument/2006/relationships/hyperlink" Target="http://193.88.185.146/website/energidataKort/viewer.htm?starttema1=vindkraft&amp;STARTLEFT=468953&amp;STARTRIGHT=469753&amp;STARTBOTTOM=6307733&amp;STARTTOP=6308533" TargetMode="External"/><Relationship Id="rId4324" Type="http://schemas.openxmlformats.org/officeDocument/2006/relationships/hyperlink" Target="http://193.88.185.146/website/energidataKort/viewer.htm?starttema1=vindkraft&amp;STARTLEFT=580963&amp;STARTRIGHT=581763&amp;STARTBOTTOM=6362668&amp;STARTTOP=6363468" TargetMode="External"/><Relationship Id="rId4531" Type="http://schemas.openxmlformats.org/officeDocument/2006/relationships/hyperlink" Target="http://193.88.185.146/website/energidataKort/viewer.htm?starttema1=vindkraft&amp;STARTLEFT=546500&amp;STARTRIGHT=547300&amp;STARTBOTTOM=6311986&amp;STARTTOP=6312786" TargetMode="External"/><Relationship Id="rId194" Type="http://schemas.openxmlformats.org/officeDocument/2006/relationships/hyperlink" Target="http://193.88.185.146/website/energidataKort/viewer.htm?starttema1=vindkraft&amp;STARTLEFT=668464&amp;STARTRIGHT=669264&amp;STARTBOTTOM=6172735&amp;STARTTOP=6173535" TargetMode="External"/><Relationship Id="rId1918" Type="http://schemas.openxmlformats.org/officeDocument/2006/relationships/hyperlink" Target="http://193.88.185.146/website/energidataKort/viewer.htm?starttema1=vindkraft&amp;STARTLEFT=478964&amp;STARTRIGHT=479764&amp;STARTBOTTOM=6098293&amp;STARTTOP=6099093" TargetMode="External"/><Relationship Id="rId2082" Type="http://schemas.openxmlformats.org/officeDocument/2006/relationships/hyperlink" Target="http://193.88.185.146/website/energidataKort/viewer.htm?starttema1=vindkraft&amp;STARTLEFT=485221&amp;STARTRIGHT=486021&amp;STARTBOTTOM=6122117&amp;STARTTOP=6122917" TargetMode="External"/><Relationship Id="rId3133" Type="http://schemas.openxmlformats.org/officeDocument/2006/relationships/hyperlink" Target="http://193.88.185.146/website/energidataKort/viewer.htm?starttema1=vindkraft&amp;STARTLEFT=569165&amp;STARTRIGHT=569965&amp;STARTBOTTOM=6260226&amp;STARTTOP=6261026" TargetMode="External"/><Relationship Id="rId261" Type="http://schemas.openxmlformats.org/officeDocument/2006/relationships/hyperlink" Target="http://193.88.185.146/website/energidataKort/viewer.htm?starttema1=vindkraft&amp;STARTLEFT=649242&amp;STARTRIGHT=650042&amp;STARTBOTTOM=6178229&amp;STARTTOP=6179029" TargetMode="External"/><Relationship Id="rId3340" Type="http://schemas.openxmlformats.org/officeDocument/2006/relationships/hyperlink" Target="http://193.88.185.146/website/energidataKort/viewer.htm?starttema1=vindkraft&amp;STARTLEFT=506015&amp;STARTRIGHT=506815&amp;STARTBOTTOM=6195898&amp;STARTTOP=6196698" TargetMode="External"/><Relationship Id="rId5098" Type="http://schemas.openxmlformats.org/officeDocument/2006/relationships/hyperlink" Target="http://193.88.185.146/website/energidataKort/viewer.htm?starttema1=vindkraft&amp;STARTLEFT=549821&amp;STARTRIGHT=550621&amp;STARTBOTTOM=6355296&amp;STARTTOP=6356096" TargetMode="External"/><Relationship Id="rId2899" Type="http://schemas.openxmlformats.org/officeDocument/2006/relationships/hyperlink" Target="http://193.88.185.146/website/energidataKort/viewer.htm?starttema1=vindkraft&amp;STARTLEFT=472775&amp;STARTRIGHT=473575&amp;STARTBOTTOM=6280941&amp;STARTTOP=6281741" TargetMode="External"/><Relationship Id="rId3200" Type="http://schemas.openxmlformats.org/officeDocument/2006/relationships/hyperlink" Target="http://193.88.185.146/website/energidataKort/viewer.htm?starttema1=vindkraft&amp;STARTLEFT=579097&amp;STARTRIGHT=579897&amp;STARTBOTTOM=6280919&amp;STARTTOP=6281719" TargetMode="External"/><Relationship Id="rId121" Type="http://schemas.openxmlformats.org/officeDocument/2006/relationships/hyperlink" Target="http://193.88.185.146/website/energidataKort/viewer.htm?starttema1=vindkraft&amp;STARTLEFT=688926&amp;STARTRIGHT=689726&amp;STARTBOTTOM=6168535&amp;STARTTOP=6169335" TargetMode="External"/><Relationship Id="rId2759" Type="http://schemas.openxmlformats.org/officeDocument/2006/relationships/hyperlink" Target="http://193.88.185.146/website/energidataKort/viewer.htm?starttema1=vindkraft&amp;STARTLEFT=452779&amp;STARTRIGHT=453579&amp;STARTBOTTOM=6270361&amp;STARTTOP=6271161" TargetMode="External"/><Relationship Id="rId2966" Type="http://schemas.openxmlformats.org/officeDocument/2006/relationships/hyperlink" Target="http://193.88.185.146/website/energidataKort/viewer.htm?starttema1=vindkraft&amp;STARTLEFT=610628&amp;STARTRIGHT=611428&amp;STARTBOTTOM=6241469&amp;STARTTOP=6242269" TargetMode="External"/><Relationship Id="rId938" Type="http://schemas.openxmlformats.org/officeDocument/2006/relationships/hyperlink" Target="http://193.88.185.146/website/energidataKort/viewer.htm?starttema1=vindkraft&amp;STARTLEFT=685265&amp;STARTRIGHT=686065&amp;STARTBOTTOM=6060994&amp;STARTTOP=6061794" TargetMode="External"/><Relationship Id="rId1568" Type="http://schemas.openxmlformats.org/officeDocument/2006/relationships/hyperlink" Target="http://193.88.185.146/website/energidataKort/viewer.htm?starttema1=vindkraft&amp;STARTLEFT=516944&amp;STARTRIGHT=517744&amp;STARTBOTTOM=6133232&amp;STARTTOP=6134032" TargetMode="External"/><Relationship Id="rId1775" Type="http://schemas.openxmlformats.org/officeDocument/2006/relationships/hyperlink" Target="http://193.88.185.146/website/energidataKort/viewer.htm?starttema1=vindkraft&amp;STARTLEFT=495660&amp;STARTRIGHT=496460&amp;STARTBOTTOM=6087698&amp;STARTTOP=6088498" TargetMode="External"/><Relationship Id="rId2619" Type="http://schemas.openxmlformats.org/officeDocument/2006/relationships/hyperlink" Target="http://193.88.185.146/website/energidataKort/viewer.htm?starttema1=vindkraft&amp;STARTLEFT=498815&amp;STARTRIGHT=499615&amp;STARTBOTTOM=6195271&amp;STARTTOP=6196071" TargetMode="External"/><Relationship Id="rId2826" Type="http://schemas.openxmlformats.org/officeDocument/2006/relationships/hyperlink" Target="http://193.88.185.146/website/energidataKort/viewer.htm?starttema1=vindkraft&amp;STARTLEFT=455903&amp;STARTRIGHT=456703&amp;STARTBOTTOM=6246855&amp;STARTTOP=6247655" TargetMode="External"/><Relationship Id="rId4181" Type="http://schemas.openxmlformats.org/officeDocument/2006/relationships/hyperlink" Target="http://193.88.185.146/website/energidataKort/viewer.htm?starttema1=vindkraft&amp;STARTLEFT=470474&amp;STARTRIGHT=471274&amp;STARTBOTTOM=6302244&amp;STARTTOP=6303044" TargetMode="External"/><Relationship Id="rId5025" Type="http://schemas.openxmlformats.org/officeDocument/2006/relationships/hyperlink" Target="http://193.88.185.146/website/energidataKort/viewer.htm?starttema1=vindkraft&amp;STARTLEFT=549924&amp;STARTRIGHT=550724&amp;STARTBOTTOM=6361345&amp;STARTTOP=6362145" TargetMode="External"/><Relationship Id="rId67" Type="http://schemas.openxmlformats.org/officeDocument/2006/relationships/hyperlink" Target="http://193.88.185.146/website/energidataKort/viewer.htm?starttema1=vindkraft&amp;STARTLEFT=682082&amp;STARTRIGHT=682882&amp;STARTBOTTOM=6187552&amp;STARTTOP=6188352" TargetMode="External"/><Relationship Id="rId1428" Type="http://schemas.openxmlformats.org/officeDocument/2006/relationships/hyperlink" Target="http://193.88.185.146/website/energidataKort/viewer.htm?starttema1=vindkraft&amp;STARTLEFT=594310&amp;STARTRIGHT=595110&amp;STARTBOTTOM=6110725&amp;STARTTOP=6111525" TargetMode="External"/><Relationship Id="rId1635" Type="http://schemas.openxmlformats.org/officeDocument/2006/relationships/hyperlink" Target="http://193.88.185.146/website/energidataKort/viewer.htm?starttema1=vindkraft&amp;STARTLEFT=487895&amp;STARTRIGHT=488695&amp;STARTBOTTOM=6184866&amp;STARTTOP=6185666" TargetMode="External"/><Relationship Id="rId1982" Type="http://schemas.openxmlformats.org/officeDocument/2006/relationships/hyperlink" Target="http://193.88.185.146/website/energidataKort/viewer.htm?starttema1=vindkraft&amp;STARTLEFT=479861&amp;STARTRIGHT=480661&amp;STARTBOTTOM=6125960&amp;STARTTOP=6126760" TargetMode="External"/><Relationship Id="rId4041" Type="http://schemas.openxmlformats.org/officeDocument/2006/relationships/hyperlink" Target="http://193.88.185.146/website/energidataKort/viewer.htm?starttema1=vindkraft&amp;STARTLEFT=463662&amp;STARTRIGHT=464462&amp;STARTBOTTOM=6283325&amp;STARTTOP=6284125" TargetMode="External"/><Relationship Id="rId1842" Type="http://schemas.openxmlformats.org/officeDocument/2006/relationships/hyperlink" Target="http://193.88.185.146/website/energidataKort/viewer.htm?starttema1=vindkraft&amp;STARTLEFT=483149&amp;STARTRIGHT=483949&amp;STARTBOTTOM=6101305&amp;STARTTOP=6102105" TargetMode="External"/><Relationship Id="rId4998" Type="http://schemas.openxmlformats.org/officeDocument/2006/relationships/hyperlink" Target="http://193.88.185.146/website/energidataKort/viewer.htm?starttema1=vindkraft&amp;STARTLEFT=568023&amp;STARTRIGHT=568823&amp;STARTBOTTOM=6377583&amp;STARTTOP=6378383" TargetMode="External"/><Relationship Id="rId1702" Type="http://schemas.openxmlformats.org/officeDocument/2006/relationships/hyperlink" Target="http://193.88.185.146/website/energidataKort/viewer.htm?starttema1=vindkraft&amp;STARTLEFT=502350&amp;STARTRIGHT=503150&amp;STARTBOTTOM=6104878&amp;STARTTOP=6105678" TargetMode="External"/><Relationship Id="rId4858" Type="http://schemas.openxmlformats.org/officeDocument/2006/relationships/hyperlink" Target="http://193.88.185.146/website/energidataKort/viewer.htm?starttema1=vindkraft&amp;STARTLEFT=564703&amp;STARTRIGHT=565503&amp;STARTBOTTOM=6324450&amp;STARTTOP=6325250" TargetMode="External"/><Relationship Id="rId3667" Type="http://schemas.openxmlformats.org/officeDocument/2006/relationships/hyperlink" Target="http://193.88.185.146/website/energidataKort/viewer.htm?starttema1=vindkraft&amp;STARTLEFT=460883&amp;STARTRIGHT=461683&amp;STARTBOTTOM=6220082&amp;STARTTOP=6220882" TargetMode="External"/><Relationship Id="rId3874" Type="http://schemas.openxmlformats.org/officeDocument/2006/relationships/hyperlink" Target="http://193.88.185.146/website/energidataKort/viewer.htm?starttema1=vindkraft&amp;STARTLEFT=501463&amp;STARTRIGHT=502263&amp;STARTBOTTOM=6282514&amp;STARTTOP=6283314" TargetMode="External"/><Relationship Id="rId4718" Type="http://schemas.openxmlformats.org/officeDocument/2006/relationships/hyperlink" Target="http://193.88.185.146/website/energidataKort/viewer.htm?starttema1=vindkraft&amp;STARTLEFT=509374&amp;STARTRIGHT=510174&amp;STARTBOTTOM=6323987&amp;STARTTOP=6324787" TargetMode="External"/><Relationship Id="rId4925" Type="http://schemas.openxmlformats.org/officeDocument/2006/relationships/hyperlink" Target="http://193.88.185.146/website/energidataKort/viewer.htm?starttema1=vindkraft&amp;STARTLEFT=555177&amp;STARTRIGHT=555977&amp;STARTBOTTOM=6337839&amp;STARTTOP=6338639" TargetMode="External"/><Relationship Id="rId588" Type="http://schemas.openxmlformats.org/officeDocument/2006/relationships/hyperlink" Target="http://193.88.185.146/website/energidataKort/viewer.htm?starttema1=vindkraft&amp;STARTLEFT=633196&amp;STARTRIGHT=633996&amp;STARTBOTTOM=6090069&amp;STARTTOP=6090869" TargetMode="External"/><Relationship Id="rId795" Type="http://schemas.openxmlformats.org/officeDocument/2006/relationships/hyperlink" Target="http://193.88.185.146/website/energidataKort/viewer.htm?starttema1=vindkraft&amp;STARTLEFT=664347&amp;STARTRIGHT=665147&amp;STARTBOTTOM=6119782&amp;STARTTOP=6120582" TargetMode="External"/><Relationship Id="rId2269" Type="http://schemas.openxmlformats.org/officeDocument/2006/relationships/hyperlink" Target="http://193.88.185.146/website/energidataKort/viewer.htm?starttema1=vindkraft&amp;STARTLEFT=497353&amp;STARTRIGHT=498153&amp;STARTBOTTOM=6138987&amp;STARTTOP=6139787" TargetMode="External"/><Relationship Id="rId2476" Type="http://schemas.openxmlformats.org/officeDocument/2006/relationships/hyperlink" Target="http://193.88.185.146/website/energidataKort/viewer.htm?starttema1=vindkraft&amp;STARTLEFT=504866&amp;STARTRIGHT=505666&amp;STARTBOTTOM=6187081&amp;STARTTOP=6187881" TargetMode="External"/><Relationship Id="rId2683" Type="http://schemas.openxmlformats.org/officeDocument/2006/relationships/hyperlink" Target="http://193.88.185.146/website/energidataKort/viewer.htm?starttema1=vindkraft&amp;STARTLEFT=471540&amp;STARTRIGHT=472340&amp;STARTBOTTOM=6244782&amp;STARTTOP=6245582" TargetMode="External"/><Relationship Id="rId2890" Type="http://schemas.openxmlformats.org/officeDocument/2006/relationships/hyperlink" Target="http://193.88.185.146/website/energidataKort/viewer.htm?starttema1=vindkraft&amp;STARTLEFT=472021&amp;STARTRIGHT=472821&amp;STARTBOTTOM=6276376&amp;STARTTOP=6277176" TargetMode="External"/><Relationship Id="rId3527" Type="http://schemas.openxmlformats.org/officeDocument/2006/relationships/hyperlink" Target="http://193.88.185.146/website/energidataKort/viewer.htm?starttema1=vindkraft&amp;STARTLEFT=460486&amp;STARTRIGHT=461286&amp;STARTBOTTOM=6206421&amp;STARTTOP=6207221" TargetMode="External"/><Relationship Id="rId3734" Type="http://schemas.openxmlformats.org/officeDocument/2006/relationships/hyperlink" Target="http://193.88.185.146/website/energidataKort/viewer.htm?starttema1=vindkraft&amp;STARTLEFT=485053&amp;STARTRIGHT=485853&amp;STARTBOTTOM=6295537&amp;STARTTOP=6296337" TargetMode="External"/><Relationship Id="rId3941" Type="http://schemas.openxmlformats.org/officeDocument/2006/relationships/hyperlink" Target="http://193.88.185.146/website/energidataKort/viewer.htm?starttema1=vindkraft&amp;STARTLEFT=497887&amp;STARTRIGHT=498687&amp;STARTBOTTOM=6276609&amp;STARTTOP=6277409" TargetMode="External"/><Relationship Id="rId448" Type="http://schemas.openxmlformats.org/officeDocument/2006/relationships/hyperlink" Target="http://193.88.185.146/website/energidataKort/viewer.htm?starttema1=vindkraft&amp;STARTLEFT=639526&amp;STARTRIGHT=640326&amp;STARTBOTTOM=6132830&amp;STARTTOP=6133630" TargetMode="External"/><Relationship Id="rId655" Type="http://schemas.openxmlformats.org/officeDocument/2006/relationships/hyperlink" Target="http://193.88.185.146/website/energidataKort/viewer.htm?starttema1=vindkraft&amp;STARTLEFT=655039&amp;STARTRIGHT=655839&amp;STARTBOTTOM=6070142&amp;STARTTOP=6070942" TargetMode="External"/><Relationship Id="rId862" Type="http://schemas.openxmlformats.org/officeDocument/2006/relationships/hyperlink" Target="http://193.88.185.146/website/energidataKort/viewer.htm?starttema1=vindkraft&amp;STARTLEFT=675444&amp;STARTRIGHT=676244&amp;STARTBOTTOM=6132061&amp;STARTTOP=6132861" TargetMode="External"/><Relationship Id="rId1078" Type="http://schemas.openxmlformats.org/officeDocument/2006/relationships/hyperlink" Target="http://193.88.185.146/website/energidataKort/viewer.htm?starttema1=vindkraft&amp;STARTLEFT=678330&amp;STARTRIGHT=679130&amp;STARTBOTTOM=6045982&amp;STARTTOP=6046782" TargetMode="External"/><Relationship Id="rId1285" Type="http://schemas.openxmlformats.org/officeDocument/2006/relationships/hyperlink" Target="http://193.88.185.146/website/energidataKort/viewer.htm?starttema1=vindkraft&amp;STARTLEFT=571997&amp;STARTRIGHT=572797&amp;STARTBOTTOM=6105815&amp;STARTTOP=6106615" TargetMode="External"/><Relationship Id="rId1492" Type="http://schemas.openxmlformats.org/officeDocument/2006/relationships/hyperlink" Target="http://193.88.185.146/website/energidataKort/viewer.htm?starttema1=vindkraft&amp;STARTLEFT=609041&amp;STARTRIGHT=609841&amp;STARTBOTTOM=6080618&amp;STARTTOP=6081418" TargetMode="External"/><Relationship Id="rId2129" Type="http://schemas.openxmlformats.org/officeDocument/2006/relationships/hyperlink" Target="http://193.88.185.146/website/energidataKort/viewer.htm?starttema1=vindkraft&amp;STARTLEFT=456102&amp;STARTRIGHT=456902&amp;STARTBOTTOM=6183363&amp;STARTTOP=6184163" TargetMode="External"/><Relationship Id="rId2336" Type="http://schemas.openxmlformats.org/officeDocument/2006/relationships/hyperlink" Target="http://193.88.185.146/website/energidataKort/viewer.htm?starttema1=vindkraft&amp;STARTLEFT=517295&amp;STARTRIGHT=518095&amp;STARTBOTTOM=6099590&amp;STARTTOP=6100390" TargetMode="External"/><Relationship Id="rId2543" Type="http://schemas.openxmlformats.org/officeDocument/2006/relationships/hyperlink" Target="http://193.88.185.146/website/energidataKort/viewer.htm?starttema1=vindkraft&amp;STARTLEFT=484135&amp;STARTRIGHT=484935&amp;STARTBOTTOM=6235067&amp;STARTTOP=6235867" TargetMode="External"/><Relationship Id="rId2750" Type="http://schemas.openxmlformats.org/officeDocument/2006/relationships/hyperlink" Target="http://193.88.185.146/website/energidataKort/viewer.htm?starttema1=vindkraft&amp;STARTLEFT=448990&amp;STARTRIGHT=449790&amp;STARTBOTTOM=6276218&amp;STARTTOP=6277018" TargetMode="External"/><Relationship Id="rId3801" Type="http://schemas.openxmlformats.org/officeDocument/2006/relationships/hyperlink" Target="http://193.88.185.146/website/energidataKort/viewer.htm?starttema1=vindkraft&amp;STARTLEFT=486439&amp;STARTRIGHT=487239&amp;STARTBOTTOM=6294218&amp;STARTTOP=6295018" TargetMode="External"/><Relationship Id="rId308" Type="http://schemas.openxmlformats.org/officeDocument/2006/relationships/hyperlink" Target="http://193.88.185.146/website/energidataKort/viewer.htm?starttema1=vindkraft&amp;STARTLEFT=648098&amp;STARTRIGHT=648898&amp;STARTBOTTOM=6136571&amp;STARTTOP=6137371" TargetMode="External"/><Relationship Id="rId515" Type="http://schemas.openxmlformats.org/officeDocument/2006/relationships/hyperlink" Target="http://193.88.185.146/website/energidataKort/viewer.htm?starttema1=vindkraft&amp;STARTLEFT=628386&amp;STARTRIGHT=629186&amp;STARTBOTTOM=6070479&amp;STARTTOP=6071279" TargetMode="External"/><Relationship Id="rId722" Type="http://schemas.openxmlformats.org/officeDocument/2006/relationships/hyperlink" Target="http://193.88.185.146/website/energidataKort/viewer.htm?starttema1=vindkraft&amp;STARTLEFT=633360&amp;STARTRIGHT=634160&amp;STARTBOTTOM=6086878&amp;STARTTOP=6087678" TargetMode="External"/><Relationship Id="rId1145" Type="http://schemas.openxmlformats.org/officeDocument/2006/relationships/hyperlink" Target="http://193.88.185.146/website/energidataKort/viewer.htm?starttema1=vindkraft&amp;STARTLEFT=694217&amp;STARTRIGHT=695017&amp;STARTBOTTOM=6102601&amp;STARTTOP=6103401" TargetMode="External"/><Relationship Id="rId1352" Type="http://schemas.openxmlformats.org/officeDocument/2006/relationships/hyperlink" Target="http://193.88.185.146/website/energidataKort/viewer.htm?starttema1=vindkraft&amp;STARTLEFT=608311&amp;STARTRIGHT=609111&amp;STARTBOTTOM=6125651&amp;STARTTOP=6126451" TargetMode="External"/><Relationship Id="rId2403" Type="http://schemas.openxmlformats.org/officeDocument/2006/relationships/hyperlink" Target="http://193.88.185.146/website/energidataKort/viewer.htm?starttema1=vindkraft&amp;STARTLEFT=531227&amp;STARTRIGHT=532027&amp;STARTBOTTOM=6142673&amp;STARTTOP=6143473" TargetMode="External"/><Relationship Id="rId1005" Type="http://schemas.openxmlformats.org/officeDocument/2006/relationships/hyperlink" Target="http://193.88.185.146/website/energidataKort/viewer.htm?starttema1=vindkraft&amp;STARTLEFT=685428&amp;STARTRIGHT=686228&amp;STARTBOTTOM=6062370&amp;STARTTOP=6063170" TargetMode="External"/><Relationship Id="rId1212" Type="http://schemas.openxmlformats.org/officeDocument/2006/relationships/hyperlink" Target="http://193.88.185.146/website/energidataKort/viewer.htm?starttema1=vindkraft&amp;STARTLEFT=578300&amp;STARTRIGHT=579100&amp;STARTBOTTOM=6130367&amp;STARTTOP=6131167" TargetMode="External"/><Relationship Id="rId2610" Type="http://schemas.openxmlformats.org/officeDocument/2006/relationships/hyperlink" Target="http://193.88.185.146/website/energidataKort/viewer.htm?starttema1=vindkraft&amp;STARTLEFT=482683&amp;STARTRIGHT=483483&amp;STARTBOTTOM=6223311&amp;STARTTOP=6224111" TargetMode="External"/><Relationship Id="rId4368" Type="http://schemas.openxmlformats.org/officeDocument/2006/relationships/hyperlink" Target="http://193.88.185.146/website/energidataKort/viewer.htm?starttema1=vindkraft&amp;STARTLEFT=588853&amp;STARTRIGHT=589653&amp;STARTBOTTOM=6351604&amp;STARTTOP=6352404" TargetMode="External"/><Relationship Id="rId4575" Type="http://schemas.openxmlformats.org/officeDocument/2006/relationships/hyperlink" Target="http://193.88.185.146/website/energidataKort/viewer.htm?starttema1=vindkraft&amp;STARTLEFT=551718&amp;STARTRIGHT=552518&amp;STARTBOTTOM=6282861&amp;STARTTOP=6283661" TargetMode="External"/><Relationship Id="rId3177" Type="http://schemas.openxmlformats.org/officeDocument/2006/relationships/hyperlink" Target="http://193.88.185.146/website/energidataKort/viewer.htm?starttema1=vindkraft&amp;STARTLEFT=574692&amp;STARTRIGHT=575492&amp;STARTBOTTOM=6276323&amp;STARTTOP=6277123" TargetMode="External"/><Relationship Id="rId4228" Type="http://schemas.openxmlformats.org/officeDocument/2006/relationships/hyperlink" Target="http://193.88.185.146/website/energidataKort/viewer.htm?starttema1=vindkraft&amp;STARTLEFT=527618&amp;STARTRIGHT=528418&amp;STARTBOTTOM=6265155&amp;STARTTOP=6265955" TargetMode="External"/><Relationship Id="rId4782" Type="http://schemas.openxmlformats.org/officeDocument/2006/relationships/hyperlink" Target="http://193.88.185.146/website/energidataKort/viewer.htm?starttema1=vindkraft&amp;STARTLEFT=547375&amp;STARTRIGHT=548175&amp;STARTBOTTOM=6314070&amp;STARTTOP=6314870" TargetMode="External"/><Relationship Id="rId3037" Type="http://schemas.openxmlformats.org/officeDocument/2006/relationships/hyperlink" Target="http://193.88.185.146/website/energidataKort/viewer.htm?starttema1=vindkraft&amp;STARTLEFT=577566&amp;STARTRIGHT=578366&amp;STARTBOTTOM=6259971&amp;STARTTOP=6260771" TargetMode="External"/><Relationship Id="rId3384" Type="http://schemas.openxmlformats.org/officeDocument/2006/relationships/hyperlink" Target="http://193.88.185.146/website/energidataKort/viewer.htm?starttema1=vindkraft&amp;STARTLEFT=464513&amp;STARTRIGHT=465313&amp;STARTBOTTOM=6184316&amp;STARTTOP=6185116" TargetMode="External"/><Relationship Id="rId3591" Type="http://schemas.openxmlformats.org/officeDocument/2006/relationships/hyperlink" Target="http://193.88.185.146/website/energidataKort/viewer.htm?starttema1=vindkraft&amp;STARTLEFT=459753&amp;STARTRIGHT=460553&amp;STARTBOTTOM=6216773&amp;STARTTOP=6217573" TargetMode="External"/><Relationship Id="rId4435" Type="http://schemas.openxmlformats.org/officeDocument/2006/relationships/hyperlink" Target="http://193.88.185.146/website/energidataKort/viewer.htm?starttema1=vindkraft&amp;STARTLEFT=528140&amp;STARTRIGHT=528940&amp;STARTBOTTOM=6292703&amp;STARTTOP=6293503" TargetMode="External"/><Relationship Id="rId4642" Type="http://schemas.openxmlformats.org/officeDocument/2006/relationships/hyperlink" Target="http://193.88.185.146/website/energidataKort/viewer.htm?starttema1=vindkraft&amp;STARTLEFT=508136&amp;STARTRIGHT=508936&amp;STARTBOTTOM=6320611&amp;STARTTOP=6321411" TargetMode="External"/><Relationship Id="rId2193" Type="http://schemas.openxmlformats.org/officeDocument/2006/relationships/hyperlink" Target="http://193.88.185.146/website/energidataKort/viewer.htm?starttema1=vindkraft&amp;STARTLEFT=477650&amp;STARTRIGHT=478450&amp;STARTBOTTOM=6164578&amp;STARTTOP=6165378" TargetMode="External"/><Relationship Id="rId3244" Type="http://schemas.openxmlformats.org/officeDocument/2006/relationships/hyperlink" Target="http://193.88.185.146/website/energidataKort/viewer.htm?starttema1=vindkraft&amp;STARTLEFT=542270&amp;STARTRIGHT=543070&amp;STARTBOTTOM=6234501&amp;STARTTOP=6235301" TargetMode="External"/><Relationship Id="rId3451" Type="http://schemas.openxmlformats.org/officeDocument/2006/relationships/hyperlink" Target="http://193.88.185.146/website/energidataKort/viewer.htm?starttema1=vindkraft&amp;STARTLEFT=457764&amp;STARTRIGHT=458564&amp;STARTBOTTOM=6207760&amp;STARTTOP=6208560" TargetMode="External"/><Relationship Id="rId4502" Type="http://schemas.openxmlformats.org/officeDocument/2006/relationships/hyperlink" Target="http://193.88.185.146/website/energidataKort/viewer.htm?starttema1=vindkraft&amp;STARTLEFT=520377&amp;STARTRIGHT=521177&amp;STARTBOTTOM=6311495&amp;STARTTOP=6312295" TargetMode="External"/><Relationship Id="rId165" Type="http://schemas.openxmlformats.org/officeDocument/2006/relationships/hyperlink" Target="http://193.88.185.146/website/energidataKort/viewer.htm?starttema1=vindkraft&amp;STARTLEFT=668659&amp;STARTRIGHT=669459&amp;STARTBOTTOM=6170145&amp;STARTTOP=6170945" TargetMode="External"/><Relationship Id="rId372" Type="http://schemas.openxmlformats.org/officeDocument/2006/relationships/hyperlink" Target="http://193.88.185.146/website/energidataKort/viewer.htm?starttema1=vindkraft&amp;STARTLEFT=640413&amp;STARTRIGHT=641213&amp;STARTBOTTOM=6133030&amp;STARTTOP=6133830" TargetMode="External"/><Relationship Id="rId2053" Type="http://schemas.openxmlformats.org/officeDocument/2006/relationships/hyperlink" Target="http://193.88.185.146/website/energidataKort/viewer.htm?starttema1=vindkraft&amp;STARTLEFT=427642&amp;STARTRIGHT=428442&amp;STARTBOTTOM=6150697&amp;STARTTOP=6151497" TargetMode="External"/><Relationship Id="rId2260" Type="http://schemas.openxmlformats.org/officeDocument/2006/relationships/hyperlink" Target="http://193.88.185.146/website/energidataKort/viewer.htm?starttema1=vindkraft&amp;STARTLEFT=491331&amp;STARTRIGHT=492131&amp;STARTBOTTOM=6142579&amp;STARTTOP=6143379" TargetMode="External"/><Relationship Id="rId3104" Type="http://schemas.openxmlformats.org/officeDocument/2006/relationships/hyperlink" Target="http://193.88.185.146/website/energidataKort/viewer.htm?starttema1=vindkraft&amp;STARTLEFT=584072&amp;STARTRIGHT=584872&amp;STARTBOTTOM=6203084&amp;STARTTOP=6203884" TargetMode="External"/><Relationship Id="rId3311" Type="http://schemas.openxmlformats.org/officeDocument/2006/relationships/hyperlink" Target="http://193.88.185.146/website/energidataKort/viewer.htm?starttema1=vindkraft&amp;STARTLEFT=575688&amp;STARTRIGHT=576488&amp;STARTBOTTOM=6239344&amp;STARTTOP=6240144" TargetMode="External"/><Relationship Id="rId232" Type="http://schemas.openxmlformats.org/officeDocument/2006/relationships/hyperlink" Target="http://193.88.185.146/website/energidataKort/viewer.htm?starttema1=vindkraft&amp;STARTLEFT=683118&amp;STARTRIGHT=683918&amp;STARTBOTTOM=6136366&amp;STARTTOP=6137166" TargetMode="External"/><Relationship Id="rId2120" Type="http://schemas.openxmlformats.org/officeDocument/2006/relationships/hyperlink" Target="http://193.88.185.146/website/energidataKort/viewer.htm?starttema1=vindkraft&amp;STARTLEFT=489144&amp;STARTRIGHT=489944&amp;STARTBOTTOM=6168249&amp;STARTTOP=6169049" TargetMode="External"/><Relationship Id="rId5069" Type="http://schemas.openxmlformats.org/officeDocument/2006/relationships/hyperlink" Target="http://193.88.185.146/website/energidataKort/viewer.htm?starttema1=vindkraft&amp;STARTLEFT=567384&amp;STARTRIGHT=568184&amp;STARTBOTTOM=6362339&amp;STARTTOP=6363139" TargetMode="External"/><Relationship Id="rId1679" Type="http://schemas.openxmlformats.org/officeDocument/2006/relationships/hyperlink" Target="http://193.88.185.146/website/energidataKort/viewer.htm?starttema1=vindkraft&amp;STARTLEFT=505820&amp;STARTRIGHT=506620&amp;STARTBOTTOM=6106642&amp;STARTTOP=6107442" TargetMode="External"/><Relationship Id="rId4085" Type="http://schemas.openxmlformats.org/officeDocument/2006/relationships/hyperlink" Target="http://193.88.185.146/website/energidataKort/viewer.htm?starttema1=vindkraft&amp;STARTLEFT=473272&amp;STARTRIGHT=474072&amp;STARTBOTTOM=6307802&amp;STARTTOP=6308602" TargetMode="External"/><Relationship Id="rId4292" Type="http://schemas.openxmlformats.org/officeDocument/2006/relationships/hyperlink" Target="http://193.88.185.146/website/energidataKort/viewer.htm?starttema1=vindkraft&amp;STARTLEFT=576764&amp;STARTRIGHT=577564&amp;STARTBOTTOM=6330298&amp;STARTTOP=6331098" TargetMode="External"/><Relationship Id="rId1886" Type="http://schemas.openxmlformats.org/officeDocument/2006/relationships/hyperlink" Target="http://193.88.185.146/website/energidataKort/viewer.htm?starttema1=vindkraft&amp;STARTLEFT=479183&amp;STARTRIGHT=479983&amp;STARTBOTTOM=6093615&amp;STARTTOP=6094415" TargetMode="External"/><Relationship Id="rId2937" Type="http://schemas.openxmlformats.org/officeDocument/2006/relationships/hyperlink" Target="http://193.88.185.146/website/energidataKort/viewer.htm?starttema1=vindkraft&amp;STARTLEFT=468052&amp;STARTRIGHT=468852&amp;STARTBOTTOM=6255663&amp;STARTTOP=6256463" TargetMode="External"/><Relationship Id="rId4152" Type="http://schemas.openxmlformats.org/officeDocument/2006/relationships/hyperlink" Target="http://193.88.185.146/website/energidataKort/viewer.htm?starttema1=vindkraft&amp;STARTLEFT=458686&amp;STARTRIGHT=459486&amp;STARTBOTTOM=6286315&amp;STARTTOP=6287115" TargetMode="External"/><Relationship Id="rId909" Type="http://schemas.openxmlformats.org/officeDocument/2006/relationships/hyperlink" Target="http://193.88.185.146/website/energidataKort/viewer.htm?starttema1=vindkraft&amp;STARTLEFT=669161&amp;STARTRIGHT=669961&amp;STARTBOTTOM=6081177&amp;STARTTOP=6081977" TargetMode="External"/><Relationship Id="rId1539" Type="http://schemas.openxmlformats.org/officeDocument/2006/relationships/hyperlink" Target="http://193.88.185.146/website/energidataKort/viewer.htm?starttema1=vindkraft&amp;STARTLEFT=583716&amp;STARTRIGHT=584516&amp;STARTBOTTOM=6082517&amp;STARTTOP=6083317" TargetMode="External"/><Relationship Id="rId1746" Type="http://schemas.openxmlformats.org/officeDocument/2006/relationships/hyperlink" Target="http://193.88.185.146/website/energidataKort/viewer.htm?starttema1=vindkraft&amp;STARTLEFT=481613&amp;STARTRIGHT=482413&amp;STARTBOTTOM=6118348&amp;STARTTOP=6119148" TargetMode="External"/><Relationship Id="rId1953" Type="http://schemas.openxmlformats.org/officeDocument/2006/relationships/hyperlink" Target="http://193.88.185.146/website/energidataKort/viewer.htm?starttema1=vindkraft&amp;STARTLEFT=462063&amp;STARTRIGHT=462863&amp;STARTBOTTOM=6155562&amp;STARTTOP=6156362" TargetMode="External"/><Relationship Id="rId38" Type="http://schemas.openxmlformats.org/officeDocument/2006/relationships/hyperlink" Target="http://193.88.185.146/website/energidataKort/viewer.htm?starttema1=vindkraft&amp;STARTLEFT=719651&amp;STARTRIGHT=720451&amp;STARTBOTTOM=6167142&amp;STARTTOP=6167942" TargetMode="External"/><Relationship Id="rId1606" Type="http://schemas.openxmlformats.org/officeDocument/2006/relationships/hyperlink" Target="http://193.88.185.146/website/energidataKort/viewer.htm?starttema1=vindkraft&amp;STARTLEFT=539814&amp;STARTRIGHT=540614&amp;STARTBOTTOM=6120880&amp;STARTTOP=6121680" TargetMode="External"/><Relationship Id="rId1813" Type="http://schemas.openxmlformats.org/officeDocument/2006/relationships/hyperlink" Target="http://193.88.185.146/website/energidataKort/viewer.htm?starttema1=vindkraft&amp;STARTLEFT=485031&amp;STARTRIGHT=485831&amp;STARTBOTTOM=6119429&amp;STARTTOP=6120229" TargetMode="External"/><Relationship Id="rId4012" Type="http://schemas.openxmlformats.org/officeDocument/2006/relationships/hyperlink" Target="http://193.88.185.146/website/energidataKort/viewer.htm?starttema1=vindkraft&amp;STARTLEFT=481651&amp;STARTRIGHT=482451&amp;STARTBOTTOM=6320323&amp;STARTTOP=6321123" TargetMode="External"/><Relationship Id="rId4969" Type="http://schemas.openxmlformats.org/officeDocument/2006/relationships/hyperlink" Target="http://193.88.185.146/website/energidataKort/viewer.htm?starttema1=vindkraft&amp;STARTLEFT=562515&amp;STARTRIGHT=563315&amp;STARTBOTTOM=6326071&amp;STARTTOP=6326871" TargetMode="External"/><Relationship Id="rId3778" Type="http://schemas.openxmlformats.org/officeDocument/2006/relationships/hyperlink" Target="http://193.88.185.146/website/energidataKort/viewer.htm?starttema1=vindkraft&amp;STARTLEFT=489660&amp;STARTRIGHT=490460&amp;STARTBOTTOM=6305478&amp;STARTTOP=6306278" TargetMode="External"/><Relationship Id="rId3985" Type="http://schemas.openxmlformats.org/officeDocument/2006/relationships/hyperlink" Target="http://193.88.185.146/website/energidataKort/viewer.htm?starttema1=vindkraft&amp;STARTLEFT=485202&amp;STARTRIGHT=486002&amp;STARTBOTTOM=6315802&amp;STARTTOP=6316602" TargetMode="External"/><Relationship Id="rId4829" Type="http://schemas.openxmlformats.org/officeDocument/2006/relationships/hyperlink" Target="http://193.88.185.146/website/energidataKort/viewer.htm?starttema1=vindkraft&amp;STARTLEFT=530801&amp;STARTRIGHT=531601&amp;STARTBOTTOM=6315968&amp;STARTTOP=6316768" TargetMode="External"/><Relationship Id="rId699" Type="http://schemas.openxmlformats.org/officeDocument/2006/relationships/hyperlink" Target="http://193.88.185.146/website/energidataKort/viewer.htm?starttema1=vindkraft&amp;STARTLEFT=657168&amp;STARTRIGHT=657968&amp;STARTBOTTOM=6068076&amp;STARTTOP=6068876" TargetMode="External"/><Relationship Id="rId2587" Type="http://schemas.openxmlformats.org/officeDocument/2006/relationships/hyperlink" Target="http://193.88.185.146/website/energidataKort/viewer.htm?starttema1=vindkraft&amp;STARTLEFT=482512&amp;STARTRIGHT=483312&amp;STARTBOTTOM=6227674&amp;STARTTOP=6228474" TargetMode="External"/><Relationship Id="rId2794" Type="http://schemas.openxmlformats.org/officeDocument/2006/relationships/hyperlink" Target="http://193.88.185.146/website/energidataKort/viewer.htm?starttema1=vindkraft&amp;STARTLEFT=450302&amp;STARTRIGHT=451102&amp;STARTBOTTOM=6256964&amp;STARTTOP=6257764" TargetMode="External"/><Relationship Id="rId3638" Type="http://schemas.openxmlformats.org/officeDocument/2006/relationships/hyperlink" Target="http://193.88.185.146/website/energidataKort/viewer.htm?starttema1=vindkraft&amp;STARTLEFT=465674&amp;STARTRIGHT=466474&amp;STARTBOTTOM=6199822&amp;STARTTOP=6200622" TargetMode="External"/><Relationship Id="rId3845" Type="http://schemas.openxmlformats.org/officeDocument/2006/relationships/hyperlink" Target="http://193.88.185.146/website/energidataKort/viewer.htm?starttema1=vindkraft&amp;STARTLEFT=489782&amp;STARTRIGHT=490582&amp;STARTBOTTOM=6270815&amp;STARTTOP=6271615" TargetMode="External"/><Relationship Id="rId559" Type="http://schemas.openxmlformats.org/officeDocument/2006/relationships/hyperlink" Target="http://193.88.185.146/website/energidataKort/viewer.htm?starttema1=vindkraft&amp;STARTLEFT=654234&amp;STARTRIGHT=655034&amp;STARTBOTTOM=6057130&amp;STARTTOP=6057930" TargetMode="External"/><Relationship Id="rId766" Type="http://schemas.openxmlformats.org/officeDocument/2006/relationships/hyperlink" Target="http://193.88.185.146/website/energidataKort/viewer.htm?starttema1=vindkraft&amp;STARTLEFT=642163&amp;STARTRIGHT=642963&amp;STARTBOTTOM=6091865&amp;STARTTOP=6092665" TargetMode="External"/><Relationship Id="rId1189" Type="http://schemas.openxmlformats.org/officeDocument/2006/relationships/hyperlink" Target="http://193.88.185.146/website/energidataKort/viewer.htm?starttema1=vindkraft&amp;STARTLEFT=551179&amp;STARTRIGHT=551979&amp;STARTBOTTOM=6153942&amp;STARTTOP=6154742" TargetMode="External"/><Relationship Id="rId1396" Type="http://schemas.openxmlformats.org/officeDocument/2006/relationships/hyperlink" Target="http://193.88.185.146/website/energidataKort/viewer.htm?starttema1=vindkraft&amp;STARTLEFT=595689&amp;STARTRIGHT=596489&amp;STARTBOTTOM=6100581&amp;STARTTOP=6101381" TargetMode="External"/><Relationship Id="rId2447" Type="http://schemas.openxmlformats.org/officeDocument/2006/relationships/hyperlink" Target="http://193.88.185.146/website/energidataKort/viewer.htm?starttema1=vindkraft&amp;STARTLEFT=512032&amp;STARTRIGHT=512832&amp;STARTBOTTOM=6195226&amp;STARTTOP=6196026" TargetMode="External"/><Relationship Id="rId5060" Type="http://schemas.openxmlformats.org/officeDocument/2006/relationships/hyperlink" Target="http://193.88.185.146/website/energidataKort/viewer.htm?starttema1=vindkraft&amp;STARTLEFT=569423&amp;STARTRIGHT=570223&amp;STARTBOTTOM=6375870&amp;STARTTOP=6376670" TargetMode="External"/><Relationship Id="rId419" Type="http://schemas.openxmlformats.org/officeDocument/2006/relationships/hyperlink" Target="http://193.88.185.146/website/energidataKort/viewer.htm?starttema1=vindkraft&amp;STARTLEFT=650173&amp;STARTRIGHT=650973&amp;STARTBOTTOM=6123284&amp;STARTTOP=6124084" TargetMode="External"/><Relationship Id="rId626" Type="http://schemas.openxmlformats.org/officeDocument/2006/relationships/hyperlink" Target="http://193.88.185.146/website/energidataKort/viewer.htm?starttema1=vindkraft&amp;STARTLEFT=654086&amp;STARTRIGHT=654886&amp;STARTBOTTOM=6057799&amp;STARTTOP=6058599" TargetMode="External"/><Relationship Id="rId973" Type="http://schemas.openxmlformats.org/officeDocument/2006/relationships/hyperlink" Target="http://193.88.185.146/website/energidataKort/viewer.htm?starttema1=vindkraft&amp;STARTLEFT=687998&amp;STARTRIGHT=688798&amp;STARTBOTTOM=6077339&amp;STARTTOP=6078139" TargetMode="External"/><Relationship Id="rId1049" Type="http://schemas.openxmlformats.org/officeDocument/2006/relationships/hyperlink" Target="http://193.88.185.146/website/energidataKort/viewer.htm?starttema1=vindkraft&amp;STARTLEFT=675714&amp;STARTRIGHT=676514&amp;STARTBOTTOM=6047295&amp;STARTTOP=6048095" TargetMode="External"/><Relationship Id="rId1256" Type="http://schemas.openxmlformats.org/officeDocument/2006/relationships/hyperlink" Target="http://193.88.185.146/website/energidataKort/viewer.htm?starttema1=vindkraft&amp;STARTLEFT=562940&amp;STARTRIGHT=563740&amp;STARTBOTTOM=6140857&amp;STARTTOP=6141657" TargetMode="External"/><Relationship Id="rId2307" Type="http://schemas.openxmlformats.org/officeDocument/2006/relationships/hyperlink" Target="http://193.88.185.146/website/energidataKort/viewer.htm?starttema1=vindkraft&amp;STARTLEFT=515537&amp;STARTRIGHT=516337&amp;STARTBOTTOM=6108158&amp;STARTTOP=6108958" TargetMode="External"/><Relationship Id="rId2654" Type="http://schemas.openxmlformats.org/officeDocument/2006/relationships/hyperlink" Target="http://193.88.185.146/website/energidataKort/viewer.htm?starttema1=vindkraft&amp;STARTLEFT=454804&amp;STARTRIGHT=455604&amp;STARTBOTTOM=6244938&amp;STARTTOP=6245738" TargetMode="External"/><Relationship Id="rId2861" Type="http://schemas.openxmlformats.org/officeDocument/2006/relationships/hyperlink" Target="http://193.88.185.146/website/energidataKort/viewer.htm?starttema1=vindkraft&amp;STARTLEFT=450544&amp;STARTRIGHT=451344&amp;STARTBOTTOM=6261888&amp;STARTTOP=6262688" TargetMode="External"/><Relationship Id="rId3705" Type="http://schemas.openxmlformats.org/officeDocument/2006/relationships/hyperlink" Target="http://193.88.185.146/website/energidataKort/viewer.htm?starttema1=vindkraft&amp;STARTLEFT=538021&amp;STARTRIGHT=538821&amp;STARTBOTTOM=6190283&amp;STARTTOP=6191083" TargetMode="External"/><Relationship Id="rId3912" Type="http://schemas.openxmlformats.org/officeDocument/2006/relationships/hyperlink" Target="http://193.88.185.146/website/energidataKort/viewer.htm?starttema1=vindkraft&amp;STARTLEFT=501905&amp;STARTRIGHT=502705&amp;STARTBOTTOM=6285084&amp;STARTTOP=6285884" TargetMode="External"/><Relationship Id="rId833" Type="http://schemas.openxmlformats.org/officeDocument/2006/relationships/hyperlink" Target="http://193.88.185.146/website/energidataKort/viewer.htm?starttema1=vindkraft&amp;STARTLEFT=661217&amp;STARTRIGHT=662017&amp;STARTBOTTOM=6123989&amp;STARTTOP=6124789" TargetMode="External"/><Relationship Id="rId1116" Type="http://schemas.openxmlformats.org/officeDocument/2006/relationships/hyperlink" Target="http://193.88.185.146/website/energidataKort/viewer.htm?starttema1=vindkraft&amp;STARTLEFT=700947&amp;STARTRIGHT=701747&amp;STARTBOTTOM=6107971&amp;STARTTOP=6108771" TargetMode="External"/><Relationship Id="rId1463" Type="http://schemas.openxmlformats.org/officeDocument/2006/relationships/hyperlink" Target="http://193.88.185.146/website/energidataKort/viewer.htm?starttema1=vindkraft&amp;STARTLEFT=589045&amp;STARTRIGHT=589845&amp;STARTBOTTOM=6156788&amp;STARTTOP=6157588" TargetMode="External"/><Relationship Id="rId1670" Type="http://schemas.openxmlformats.org/officeDocument/2006/relationships/hyperlink" Target="http://193.88.185.146/website/energidataKort/viewer.htm?starttema1=vindkraft&amp;STARTLEFT=544914&amp;STARTRIGHT=545714&amp;STARTBOTTOM=6097713&amp;STARTTOP=6098513" TargetMode="External"/><Relationship Id="rId2514" Type="http://schemas.openxmlformats.org/officeDocument/2006/relationships/hyperlink" Target="http://193.88.185.146/website/energidataKort/viewer.htm?starttema1=vindkraft&amp;STARTLEFT=501309&amp;STARTRIGHT=502109&amp;STARTBOTTOM=6246528&amp;STARTTOP=6247328" TargetMode="External"/><Relationship Id="rId2721" Type="http://schemas.openxmlformats.org/officeDocument/2006/relationships/hyperlink" Target="http://193.88.185.146/website/energidataKort/viewer.htm?starttema1=vindkraft&amp;STARTLEFT=484329&amp;STARTRIGHT=485129&amp;STARTBOTTOM=6261661&amp;STARTTOP=6262461" TargetMode="External"/><Relationship Id="rId900" Type="http://schemas.openxmlformats.org/officeDocument/2006/relationships/hyperlink" Target="http://193.88.185.146/website/energidataKort/viewer.htm?starttema1=vindkraft&amp;STARTLEFT=681435&amp;STARTRIGHT=682235&amp;STARTBOTTOM=6087306&amp;STARTTOP=6088106" TargetMode="External"/><Relationship Id="rId1323" Type="http://schemas.openxmlformats.org/officeDocument/2006/relationships/hyperlink" Target="http://193.88.185.146/website/energidataKort/viewer.htm?starttema1=vindkraft&amp;STARTLEFT=594608&amp;STARTRIGHT=595408&amp;STARTBOTTOM=6147631&amp;STARTTOP=6148431" TargetMode="External"/><Relationship Id="rId1530" Type="http://schemas.openxmlformats.org/officeDocument/2006/relationships/hyperlink" Target="http://193.88.185.146/website/energidataKort/viewer.htm?starttema1=vindkraft&amp;STARTLEFT=621954&amp;STARTRIGHT=622754&amp;STARTBOTTOM=6101616&amp;STARTTOP=6102416" TargetMode="External"/><Relationship Id="rId4479" Type="http://schemas.openxmlformats.org/officeDocument/2006/relationships/hyperlink" Target="http://193.88.185.146/website/energidataKort/viewer.htm?starttema1=vindkraft&amp;STARTLEFT=517890&amp;STARTRIGHT=518690&amp;STARTBOTTOM=6304031&amp;STARTTOP=6304831" TargetMode="External"/><Relationship Id="rId4686" Type="http://schemas.openxmlformats.org/officeDocument/2006/relationships/hyperlink" Target="http://193.88.185.146/website/energidataKort/viewer.htm?starttema1=vindkraft&amp;STARTLEFT=539177&amp;STARTRIGHT=539977&amp;STARTBOTTOM=6330904&amp;STARTTOP=6331704" TargetMode="External"/><Relationship Id="rId4893" Type="http://schemas.openxmlformats.org/officeDocument/2006/relationships/hyperlink" Target="http://193.88.185.146/website/energidataKort/viewer.htm?starttema1=vindkraft&amp;STARTLEFT=554027&amp;STARTRIGHT=554827&amp;STARTBOTTOM=6342766&amp;STARTTOP=6343566" TargetMode="External"/><Relationship Id="rId3288" Type="http://schemas.openxmlformats.org/officeDocument/2006/relationships/hyperlink" Target="http://193.88.185.146/website/energidataKort/viewer.htm?starttema1=vindkraft&amp;STARTLEFT=597652&amp;STARTRIGHT=598452&amp;STARTBOTTOM=6184963&amp;STARTTOP=6185763" TargetMode="External"/><Relationship Id="rId3495" Type="http://schemas.openxmlformats.org/officeDocument/2006/relationships/hyperlink" Target="http://193.88.185.146/website/energidataKort/viewer.htm?starttema1=vindkraft&amp;STARTLEFT=451721&amp;STARTRIGHT=452521&amp;STARTBOTTOM=6219770&amp;STARTTOP=6220570" TargetMode="External"/><Relationship Id="rId4339" Type="http://schemas.openxmlformats.org/officeDocument/2006/relationships/hyperlink" Target="http://193.88.185.146/website/energidataKort/viewer.htm?starttema1=vindkraft&amp;STARTLEFT=576160&amp;STARTRIGHT=576960&amp;STARTBOTTOM=6358081&amp;STARTTOP=6358881" TargetMode="External"/><Relationship Id="rId4546" Type="http://schemas.openxmlformats.org/officeDocument/2006/relationships/hyperlink" Target="http://193.88.185.146/website/energidataKort/viewer.htm?starttema1=vindkraft&amp;STARTLEFT=554688&amp;STARTRIGHT=555488&amp;STARTBOTTOM=6284640&amp;STARTTOP=6285440" TargetMode="External"/><Relationship Id="rId4753" Type="http://schemas.openxmlformats.org/officeDocument/2006/relationships/hyperlink" Target="http://193.88.185.146/website/energidataKort/viewer.htm?starttema1=vindkraft&amp;STARTLEFT=545616&amp;STARTRIGHT=546416&amp;STARTBOTTOM=6347340&amp;STARTTOP=6348140" TargetMode="External"/><Relationship Id="rId4960" Type="http://schemas.openxmlformats.org/officeDocument/2006/relationships/hyperlink" Target="http://193.88.185.146/website/energidataKort/viewer.htm?starttema1=vindkraft&amp;STARTLEFT=550881&amp;STARTRIGHT=551681&amp;STARTBOTTOM=6332790&amp;STARTTOP=6333590" TargetMode="External"/><Relationship Id="rId2097" Type="http://schemas.openxmlformats.org/officeDocument/2006/relationships/hyperlink" Target="http://193.88.185.146/website/energidataKort/viewer.htm?starttema1=vindkraft&amp;STARTLEFT=453272&amp;STARTRIGHT=454072&amp;STARTBOTTOM=6161954&amp;STARTTOP=6162754" TargetMode="External"/><Relationship Id="rId3148" Type="http://schemas.openxmlformats.org/officeDocument/2006/relationships/hyperlink" Target="http://193.88.185.146/website/energidataKort/viewer.htm?starttema1=vindkraft&amp;STARTLEFT=576323&amp;STARTRIGHT=577123&amp;STARTBOTTOM=6272501&amp;STARTTOP=6273301" TargetMode="External"/><Relationship Id="rId3355" Type="http://schemas.openxmlformats.org/officeDocument/2006/relationships/hyperlink" Target="http://193.88.185.146/website/energidataKort/viewer.htm?starttema1=vindkraft&amp;STARTLEFT=515256&amp;STARTRIGHT=516056&amp;STARTBOTTOM=6215897&amp;STARTTOP=6216697" TargetMode="External"/><Relationship Id="rId3562" Type="http://schemas.openxmlformats.org/officeDocument/2006/relationships/hyperlink" Target="http://193.88.185.146/website/energidataKort/viewer.htm?starttema1=vindkraft&amp;STARTLEFT=479635&amp;STARTRIGHT=480435&amp;STARTBOTTOM=6220025&amp;STARTTOP=6220825" TargetMode="External"/><Relationship Id="rId4406" Type="http://schemas.openxmlformats.org/officeDocument/2006/relationships/hyperlink" Target="http://193.88.185.146/website/energidataKort/viewer.htm?starttema1=vindkraft&amp;STARTLEFT=521204&amp;STARTRIGHT=522004&amp;STARTBOTTOM=6313797&amp;STARTTOP=6314597" TargetMode="External"/><Relationship Id="rId4613" Type="http://schemas.openxmlformats.org/officeDocument/2006/relationships/hyperlink" Target="http://193.88.185.146/website/energidataKort/viewer.htm?starttema1=vindkraft&amp;STARTLEFT=536962&amp;STARTRIGHT=537762&amp;STARTBOTTOM=6323284&amp;STARTTOP=6324084" TargetMode="External"/><Relationship Id="rId276" Type="http://schemas.openxmlformats.org/officeDocument/2006/relationships/hyperlink" Target="http://193.88.185.146/website/energidataKort/viewer.htm?starttema1=vindkraft&amp;STARTLEFT=637709&amp;STARTRIGHT=638509&amp;STARTBOTTOM=6171004&amp;STARTTOP=6171804" TargetMode="External"/><Relationship Id="rId483" Type="http://schemas.openxmlformats.org/officeDocument/2006/relationships/hyperlink" Target="http://193.88.185.146/website/energidataKort/viewer.htm?starttema1=vindkraft&amp;STARTLEFT=664176&amp;STARTRIGHT=664976&amp;STARTBOTTOM=6150814&amp;STARTTOP=6151614" TargetMode="External"/><Relationship Id="rId690" Type="http://schemas.openxmlformats.org/officeDocument/2006/relationships/hyperlink" Target="http://193.88.185.146/website/energidataKort/viewer.htm?starttema1=vindkraft&amp;STARTLEFT=642250&amp;STARTRIGHT=643050&amp;STARTBOTTOM=6066849&amp;STARTTOP=6067649" TargetMode="External"/><Relationship Id="rId2164" Type="http://schemas.openxmlformats.org/officeDocument/2006/relationships/hyperlink" Target="http://193.88.185.146/website/energidataKort/viewer.htm?starttema1=vindkraft&amp;STARTLEFT=471367&amp;STARTRIGHT=472167&amp;STARTBOTTOM=6185845&amp;STARTTOP=6186645" TargetMode="External"/><Relationship Id="rId2371" Type="http://schemas.openxmlformats.org/officeDocument/2006/relationships/hyperlink" Target="http://193.88.185.146/website/energidataKort/viewer.htm?starttema1=vindkraft&amp;STARTLEFT=531940&amp;STARTRIGHT=532740&amp;STARTBOTTOM=6082947&amp;STARTTOP=6083747" TargetMode="External"/><Relationship Id="rId3008" Type="http://schemas.openxmlformats.org/officeDocument/2006/relationships/hyperlink" Target="http://193.88.185.146/website/energidataKort/viewer.htm?starttema1=vindkraft&amp;STARTLEFT=604989&amp;STARTRIGHT=605789&amp;STARTBOTTOM=6266992&amp;STARTTOP=6267792" TargetMode="External"/><Relationship Id="rId3215" Type="http://schemas.openxmlformats.org/officeDocument/2006/relationships/hyperlink" Target="http://193.88.185.146/website/energidataKort/viewer.htm?starttema1=vindkraft&amp;STARTLEFT=580418&amp;STARTRIGHT=581218&amp;STARTBOTTOM=6281534&amp;STARTTOP=6282334" TargetMode="External"/><Relationship Id="rId3422" Type="http://schemas.openxmlformats.org/officeDocument/2006/relationships/hyperlink" Target="http://193.88.185.146/website/energidataKort/viewer.htm?starttema1=vindkraft&amp;STARTLEFT=454360&amp;STARTRIGHT=455160&amp;STARTBOTTOM=6183893&amp;STARTTOP=6184693" TargetMode="External"/><Relationship Id="rId4820" Type="http://schemas.openxmlformats.org/officeDocument/2006/relationships/hyperlink" Target="http://193.88.185.146/website/energidataKort/viewer.htm?starttema1=vindkraft&amp;STARTLEFT=556736&amp;STARTRIGHT=557536&amp;STARTBOTTOM=6312592&amp;STARTTOP=6313392" TargetMode="External"/><Relationship Id="rId136" Type="http://schemas.openxmlformats.org/officeDocument/2006/relationships/hyperlink" Target="http://193.88.185.146/website/energidataKort/viewer.htm?starttema1=vindkraft&amp;STARTLEFT=698753&amp;STARTRIGHT=699553&amp;STARTBOTTOM=6220540&amp;STARTTOP=6221340" TargetMode="External"/><Relationship Id="rId343" Type="http://schemas.openxmlformats.org/officeDocument/2006/relationships/hyperlink" Target="http://193.88.185.146/website/energidataKort/viewer.htm?starttema1=vindkraft&amp;STARTLEFT=650280&amp;STARTRIGHT=651080&amp;STARTBOTTOM=6136007&amp;STARTTOP=6136807" TargetMode="External"/><Relationship Id="rId550" Type="http://schemas.openxmlformats.org/officeDocument/2006/relationships/hyperlink" Target="http://193.88.185.146/website/energidataKort/viewer.htm?starttema1=vindkraft&amp;STARTLEFT=646664&amp;STARTRIGHT=647464&amp;STARTBOTTOM=6068419&amp;STARTTOP=6069219" TargetMode="External"/><Relationship Id="rId1180" Type="http://schemas.openxmlformats.org/officeDocument/2006/relationships/hyperlink" Target="http://193.88.185.146/website/energidataKort/viewer.htm?starttema1=vindkraft&amp;STARTLEFT=864093&amp;STARTRIGHT=864893&amp;STARTBOTTOM=6132807&amp;STARTTOP=6133607" TargetMode="External"/><Relationship Id="rId2024" Type="http://schemas.openxmlformats.org/officeDocument/2006/relationships/hyperlink" Target="http://193.88.185.146/website/energidataKort/viewer.htm?starttema1=vindkraft&amp;STARTLEFT=425607&amp;STARTRIGHT=426407&amp;STARTBOTTOM=6149030&amp;STARTTOP=6149830" TargetMode="External"/><Relationship Id="rId2231" Type="http://schemas.openxmlformats.org/officeDocument/2006/relationships/hyperlink" Target="http://193.88.185.146/website/energidataKort/viewer.htm?starttema1=vindkraft&amp;STARTLEFT=488526&amp;STARTRIGHT=489326&amp;STARTBOTTOM=6159357&amp;STARTTOP=6160157" TargetMode="External"/><Relationship Id="rId203" Type="http://schemas.openxmlformats.org/officeDocument/2006/relationships/hyperlink" Target="http://193.88.185.146/website/energidataKort/viewer.htm?starttema1=vindkraft&amp;STARTLEFT=661278&amp;STARTRIGHT=662078&amp;STARTBOTTOM=6182648&amp;STARTTOP=6183448" TargetMode="External"/><Relationship Id="rId1040" Type="http://schemas.openxmlformats.org/officeDocument/2006/relationships/hyperlink" Target="http://193.88.185.146/website/energidataKort/viewer.htm?starttema1=vindkraft&amp;STARTLEFT=674854&amp;STARTRIGHT=675654&amp;STARTBOTTOM=6047412&amp;STARTTOP=6048212" TargetMode="External"/><Relationship Id="rId4196" Type="http://schemas.openxmlformats.org/officeDocument/2006/relationships/hyperlink" Target="http://193.88.185.146/website/energidataKort/viewer.htm?starttema1=vindkraft&amp;STARTLEFT=461580&amp;STARTRIGHT=462380&amp;STARTBOTTOM=6287197&amp;STARTTOP=6287997" TargetMode="External"/><Relationship Id="rId410" Type="http://schemas.openxmlformats.org/officeDocument/2006/relationships/hyperlink" Target="http://193.88.185.146/website/energidataKort/viewer.htm?starttema1=vindkraft&amp;STARTLEFT=648437&amp;STARTRIGHT=649237&amp;STARTBOTTOM=6126332&amp;STARTTOP=6127132" TargetMode="External"/><Relationship Id="rId1997" Type="http://schemas.openxmlformats.org/officeDocument/2006/relationships/hyperlink" Target="http://193.88.185.146/website/energidataKort/viewer.htm?starttema1=vindkraft&amp;STARTLEFT=423722&amp;STARTRIGHT=424522&amp;STARTBOTTOM=6150697&amp;STARTTOP=6151497" TargetMode="External"/><Relationship Id="rId4056" Type="http://schemas.openxmlformats.org/officeDocument/2006/relationships/hyperlink" Target="http://193.88.185.146/website/energidataKort/viewer.htm?starttema1=vindkraft&amp;STARTLEFT=462766&amp;STARTRIGHT=463566&amp;STARTBOTTOM=6298982&amp;STARTTOP=6299782" TargetMode="External"/><Relationship Id="rId1857" Type="http://schemas.openxmlformats.org/officeDocument/2006/relationships/hyperlink" Target="http://193.88.185.146/website/energidataKort/viewer.htm?starttema1=vindkraft&amp;STARTLEFT=488863&amp;STARTRIGHT=489663&amp;STARTBOTTOM=6117038&amp;STARTTOP=6117838" TargetMode="External"/><Relationship Id="rId2908" Type="http://schemas.openxmlformats.org/officeDocument/2006/relationships/hyperlink" Target="http://193.88.185.146/website/energidataKort/viewer.htm?starttema1=vindkraft&amp;STARTLEFT=472805&amp;STARTRIGHT=473605&amp;STARTBOTTOM=6269094&amp;STARTTOP=6269894" TargetMode="External"/><Relationship Id="rId4263" Type="http://schemas.openxmlformats.org/officeDocument/2006/relationships/hyperlink" Target="http://193.88.185.146/website/energidataKort/viewer.htm?starttema1=vindkraft&amp;STARTLEFT=513826&amp;STARTRIGHT=514626&amp;STARTBOTTOM=6248931&amp;STARTTOP=6249731" TargetMode="External"/><Relationship Id="rId4470" Type="http://schemas.openxmlformats.org/officeDocument/2006/relationships/hyperlink" Target="http://193.88.185.146/website/energidataKort/viewer.htm?starttema1=vindkraft&amp;STARTLEFT=528492&amp;STARTRIGHT=529292&amp;STARTBOTTOM=6306457&amp;STARTTOP=6307257" TargetMode="External"/><Relationship Id="rId1717" Type="http://schemas.openxmlformats.org/officeDocument/2006/relationships/hyperlink" Target="http://193.88.185.146/website/energidataKort/viewer.htm?starttema1=vindkraft&amp;STARTLEFT=501110&amp;STARTRIGHT=501910&amp;STARTBOTTOM=6107671&amp;STARTTOP=6108471" TargetMode="External"/><Relationship Id="rId1924" Type="http://schemas.openxmlformats.org/officeDocument/2006/relationships/hyperlink" Target="http://193.88.185.146/website/energidataKort/viewer.htm?starttema1=vindkraft&amp;STARTLEFT=478505&amp;STARTRIGHT=479305&amp;STARTBOTTOM=6097773&amp;STARTTOP=6098573" TargetMode="External"/><Relationship Id="rId3072" Type="http://schemas.openxmlformats.org/officeDocument/2006/relationships/hyperlink" Target="http://193.88.185.146/website/energidataKort/viewer.htm?starttema1=vindkraft&amp;STARTLEFT=551931&amp;STARTRIGHT=552731&amp;STARTBOTTOM=6229236&amp;STARTTOP=6230036" TargetMode="External"/><Relationship Id="rId4123" Type="http://schemas.openxmlformats.org/officeDocument/2006/relationships/hyperlink" Target="http://193.88.185.146/website/energidataKort/viewer.htm?starttema1=vindkraft&amp;STARTLEFT=469614&amp;STARTRIGHT=470414&amp;STARTBOTTOM=6302968&amp;STARTTOP=6303768" TargetMode="External"/><Relationship Id="rId4330" Type="http://schemas.openxmlformats.org/officeDocument/2006/relationships/hyperlink" Target="http://193.88.185.146/website/energidataKort/viewer.htm?starttema1=vindkraft&amp;STARTLEFT=580984&amp;STARTRIGHT=581784&amp;STARTBOTTOM=6357134&amp;STARTTOP=6357934" TargetMode="External"/><Relationship Id="rId3889" Type="http://schemas.openxmlformats.org/officeDocument/2006/relationships/hyperlink" Target="http://193.88.185.146/website/energidataKort/viewer.htm?starttema1=vindkraft&amp;STARTLEFT=492776&amp;STARTRIGHT=493576&amp;STARTBOTTOM=6281211&amp;STARTTOP=6282011" TargetMode="External"/><Relationship Id="rId2698" Type="http://schemas.openxmlformats.org/officeDocument/2006/relationships/hyperlink" Target="http://193.88.185.146/website/energidataKort/viewer.htm?starttema1=vindkraft&amp;STARTLEFT=445864&amp;STARTRIGHT=446664&amp;STARTBOTTOM=6247450&amp;STARTTOP=6248250" TargetMode="External"/><Relationship Id="rId3749" Type="http://schemas.openxmlformats.org/officeDocument/2006/relationships/hyperlink" Target="http://193.88.185.146/website/energidataKort/viewer.htm?starttema1=vindkraft&amp;STARTLEFT=491905&amp;STARTRIGHT=492705&amp;STARTBOTTOM=6305884&amp;STARTTOP=6306684" TargetMode="External"/><Relationship Id="rId3956" Type="http://schemas.openxmlformats.org/officeDocument/2006/relationships/hyperlink" Target="http://193.88.185.146/website/energidataKort/viewer.htm?starttema1=vindkraft&amp;STARTLEFT=496357&amp;STARTRIGHT=497157&amp;STARTBOTTOM=6285854&amp;STARTTOP=6286654" TargetMode="External"/><Relationship Id="rId877" Type="http://schemas.openxmlformats.org/officeDocument/2006/relationships/hyperlink" Target="http://193.88.185.146/website/energidataKort/viewer.htm?starttema1=vindkraft&amp;STARTLEFT=681999&amp;STARTRIGHT=682799&amp;STARTBOTTOM=6086153&amp;STARTTOP=6086953" TargetMode="External"/><Relationship Id="rId2558" Type="http://schemas.openxmlformats.org/officeDocument/2006/relationships/hyperlink" Target="http://193.88.185.146/website/energidataKort/viewer.htm?starttema1=vindkraft&amp;STARTLEFT=487690&amp;STARTRIGHT=488490&amp;STARTBOTTOM=6229836&amp;STARTTOP=6230636" TargetMode="External"/><Relationship Id="rId2765" Type="http://schemas.openxmlformats.org/officeDocument/2006/relationships/hyperlink" Target="http://193.88.185.146/website/energidataKort/viewer.htm?starttema1=vindkraft&amp;STARTLEFT=455678&amp;STARTRIGHT=456478&amp;STARTBOTTOM=6263958&amp;STARTTOP=6264758" TargetMode="External"/><Relationship Id="rId2972" Type="http://schemas.openxmlformats.org/officeDocument/2006/relationships/hyperlink" Target="http://193.88.185.146/website/energidataKort/viewer.htm?starttema1=vindkraft&amp;STARTLEFT=602712&amp;STARTRIGHT=603512&amp;STARTBOTTOM=6224709&amp;STARTTOP=6225509" TargetMode="External"/><Relationship Id="rId3609" Type="http://schemas.openxmlformats.org/officeDocument/2006/relationships/hyperlink" Target="http://193.88.185.146/website/energidataKort/viewer.htm?starttema1=vindkraft&amp;STARTLEFT=457587&amp;STARTRIGHT=458387&amp;STARTBOTTOM=6208797&amp;STARTTOP=6209597" TargetMode="External"/><Relationship Id="rId3816" Type="http://schemas.openxmlformats.org/officeDocument/2006/relationships/hyperlink" Target="http://193.88.185.146/website/energidataKort/viewer.htm?starttema1=vindkraft&amp;STARTLEFT=491788&amp;STARTRIGHT=492588&amp;STARTBOTTOM=6279374&amp;STARTTOP=6280174" TargetMode="External"/><Relationship Id="rId737" Type="http://schemas.openxmlformats.org/officeDocument/2006/relationships/hyperlink" Target="http://193.88.185.146/website/energidataKort/viewer.htm?starttema1=vindkraft&amp;STARTLEFT=637681&amp;STARTRIGHT=638481&amp;STARTBOTTOM=6091395&amp;STARTTOP=6092195" TargetMode="External"/><Relationship Id="rId944" Type="http://schemas.openxmlformats.org/officeDocument/2006/relationships/hyperlink" Target="http://193.88.185.146/website/energidataKort/viewer.htm?starttema1=vindkraft&amp;STARTLEFT=681578&amp;STARTRIGHT=682378&amp;STARTBOTTOM=6083590&amp;STARTTOP=6084390" TargetMode="External"/><Relationship Id="rId1367" Type="http://schemas.openxmlformats.org/officeDocument/2006/relationships/hyperlink" Target="http://193.88.185.146/website/energidataKort/viewer.htm?starttema1=vindkraft&amp;STARTLEFT=585836&amp;STARTRIGHT=586636&amp;STARTBOTTOM=6131841&amp;STARTTOP=6132641" TargetMode="External"/><Relationship Id="rId1574" Type="http://schemas.openxmlformats.org/officeDocument/2006/relationships/hyperlink" Target="http://193.88.185.146/website/energidataKort/viewer.htm?starttema1=vindkraft&amp;STARTLEFT=517659&amp;STARTRIGHT=518459&amp;STARTBOTTOM=6127041&amp;STARTTOP=6127841" TargetMode="External"/><Relationship Id="rId1781" Type="http://schemas.openxmlformats.org/officeDocument/2006/relationships/hyperlink" Target="http://193.88.185.146/website/energidataKort/viewer.htm?starttema1=vindkraft&amp;STARTLEFT=485734&amp;STARTRIGHT=486534&amp;STARTBOTTOM=6117468&amp;STARTTOP=6118268" TargetMode="External"/><Relationship Id="rId2418" Type="http://schemas.openxmlformats.org/officeDocument/2006/relationships/hyperlink" Target="http://193.88.185.146/website/energidataKort/viewer.htm?starttema1=vindkraft&amp;STARTLEFT=524227&amp;STARTRIGHT=525027&amp;STARTBOTTOM=6151085&amp;STARTTOP=6151885" TargetMode="External"/><Relationship Id="rId2625" Type="http://schemas.openxmlformats.org/officeDocument/2006/relationships/hyperlink" Target="http://193.88.185.146/website/energidataKort/viewer.htm?starttema1=vindkraft&amp;STARTLEFT=491693&amp;STARTRIGHT=492493&amp;STARTBOTTOM=6252746&amp;STARTTOP=6253546" TargetMode="External"/><Relationship Id="rId2832" Type="http://schemas.openxmlformats.org/officeDocument/2006/relationships/hyperlink" Target="http://193.88.185.146/website/energidataKort/viewer.htm?starttema1=vindkraft&amp;STARTLEFT=456063&amp;STARTRIGHT=456863&amp;STARTBOTTOM=6249514&amp;STARTTOP=6250314" TargetMode="External"/><Relationship Id="rId5031" Type="http://schemas.openxmlformats.org/officeDocument/2006/relationships/hyperlink" Target="http://193.88.185.146/website/energidataKort/viewer.htm?starttema1=vindkraft&amp;STARTLEFT=572633&amp;STARTRIGHT=573433&amp;STARTBOTTOM=6368361&amp;STARTTOP=6369161" TargetMode="External"/><Relationship Id="rId73" Type="http://schemas.openxmlformats.org/officeDocument/2006/relationships/hyperlink" Target="http://193.88.185.146/website/energidataKort/viewer.htm?starttema1=vindkraft&amp;STARTLEFT=681781&amp;STARTRIGHT=682581&amp;STARTBOTTOM=6188002&amp;STARTTOP=6188802" TargetMode="External"/><Relationship Id="rId804" Type="http://schemas.openxmlformats.org/officeDocument/2006/relationships/hyperlink" Target="http://193.88.185.146/website/energidataKort/viewer.htm?starttema1=vindkraft&amp;STARTLEFT=680115&amp;STARTRIGHT=680915&amp;STARTBOTTOM=6137109&amp;STARTTOP=6137909" TargetMode="External"/><Relationship Id="rId1227" Type="http://schemas.openxmlformats.org/officeDocument/2006/relationships/hyperlink" Target="http://193.88.185.146/website/energidataKort/viewer.htm?starttema1=vindkraft&amp;STARTLEFT=573462&amp;STARTRIGHT=574262&amp;STARTBOTTOM=6128703&amp;STARTTOP=6129503" TargetMode="External"/><Relationship Id="rId1434" Type="http://schemas.openxmlformats.org/officeDocument/2006/relationships/hyperlink" Target="http://193.88.185.146/website/energidataKort/viewer.htm?starttema1=vindkraft&amp;STARTLEFT=576882&amp;STARTRIGHT=577682&amp;STARTBOTTOM=6156537&amp;STARTTOP=6157337" TargetMode="External"/><Relationship Id="rId1641" Type="http://schemas.openxmlformats.org/officeDocument/2006/relationships/hyperlink" Target="http://193.88.185.146/website/energidataKort/viewer.htm?starttema1=vindkraft&amp;STARTLEFT=500018&amp;STARTRIGHT=500818&amp;STARTBOTTOM=6172885&amp;STARTTOP=6173685" TargetMode="External"/><Relationship Id="rId4797" Type="http://schemas.openxmlformats.org/officeDocument/2006/relationships/hyperlink" Target="http://193.88.185.146/website/energidataKort/viewer.htm?starttema1=vindkraft&amp;STARTLEFT=557352&amp;STARTRIGHT=558152&amp;STARTBOTTOM=6309222&amp;STARTTOP=6310022" TargetMode="External"/><Relationship Id="rId1501" Type="http://schemas.openxmlformats.org/officeDocument/2006/relationships/hyperlink" Target="http://193.88.185.146/website/energidataKort/viewer.htm?starttema1=vindkraft&amp;STARTLEFT=609019&amp;STARTRIGHT=609819&amp;STARTBOTTOM=6068377&amp;STARTTOP=6069177" TargetMode="External"/><Relationship Id="rId3399" Type="http://schemas.openxmlformats.org/officeDocument/2006/relationships/hyperlink" Target="http://193.88.185.146/website/energidataKort/viewer.htm?starttema1=vindkraft&amp;STARTLEFT=453276&amp;STARTRIGHT=454076&amp;STARTBOTTOM=6184626&amp;STARTTOP=6185426" TargetMode="External"/><Relationship Id="rId4657" Type="http://schemas.openxmlformats.org/officeDocument/2006/relationships/hyperlink" Target="http://193.88.185.146/website/energidataKort/viewer.htm?starttema1=vindkraft&amp;STARTLEFT=520354&amp;STARTRIGHT=521154&amp;STARTBOTTOM=6319924&amp;STARTTOP=6320724" TargetMode="External"/><Relationship Id="rId4864" Type="http://schemas.openxmlformats.org/officeDocument/2006/relationships/hyperlink" Target="http://193.88.185.146/website/energidataKort/viewer.htm?starttema1=vindkraft&amp;STARTLEFT=563265&amp;STARTRIGHT=564065&amp;STARTBOTTOM=6328556&amp;STARTTOP=6329356" TargetMode="External"/><Relationship Id="rId3259" Type="http://schemas.openxmlformats.org/officeDocument/2006/relationships/hyperlink" Target="http://193.88.185.146/website/energidataKort/viewer.htm?starttema1=vindkraft&amp;STARTLEFT=598667&amp;STARTRIGHT=599467&amp;STARTBOTTOM=6184517&amp;STARTTOP=6185317" TargetMode="External"/><Relationship Id="rId3466" Type="http://schemas.openxmlformats.org/officeDocument/2006/relationships/hyperlink" Target="http://193.88.185.146/website/energidataKort/viewer.htm?starttema1=vindkraft&amp;STARTLEFT=470278&amp;STARTRIGHT=471078&amp;STARTBOTTOM=6219452&amp;STARTTOP=6220252" TargetMode="External"/><Relationship Id="rId4517" Type="http://schemas.openxmlformats.org/officeDocument/2006/relationships/hyperlink" Target="http://193.88.185.146/website/energidataKort/viewer.htm?starttema1=vindkraft&amp;STARTLEFT=549197&amp;STARTRIGHT=549997&amp;STARTBOTTOM=6303213&amp;STARTTOP=6304013" TargetMode="External"/><Relationship Id="rId387" Type="http://schemas.openxmlformats.org/officeDocument/2006/relationships/hyperlink" Target="http://193.88.185.146/website/energidataKort/viewer.htm?starttema1=vindkraft&amp;STARTLEFT=641760&amp;STARTRIGHT=642560&amp;STARTBOTTOM=6144016&amp;STARTTOP=6144816" TargetMode="External"/><Relationship Id="rId594" Type="http://schemas.openxmlformats.org/officeDocument/2006/relationships/hyperlink" Target="http://193.88.185.146/website/energidataKort/viewer.htm?starttema1=vindkraft&amp;STARTLEFT=632948&amp;STARTRIGHT=633748&amp;STARTBOTTOM=6089185&amp;STARTTOP=6089985" TargetMode="External"/><Relationship Id="rId2068" Type="http://schemas.openxmlformats.org/officeDocument/2006/relationships/hyperlink" Target="http://193.88.185.146/website/energidataKort/viewer.htm?starttema1=vindkraft&amp;STARTLEFT=428694&amp;STARTRIGHT=429494&amp;STARTBOTTOM=6151253&amp;STARTTOP=6152053" TargetMode="External"/><Relationship Id="rId2275" Type="http://schemas.openxmlformats.org/officeDocument/2006/relationships/hyperlink" Target="http://193.88.185.146/website/energidataKort/viewer.htm?starttema1=vindkraft&amp;STARTLEFT=497426&amp;STARTRIGHT=498226&amp;STARTBOTTOM=6131834&amp;STARTTOP=6132634" TargetMode="External"/><Relationship Id="rId3119" Type="http://schemas.openxmlformats.org/officeDocument/2006/relationships/hyperlink" Target="http://193.88.185.146/website/energidataKort/viewer.htm?starttema1=vindkraft&amp;STARTLEFT=566221&amp;STARTRIGHT=567021&amp;STARTBOTTOM=6263537&amp;STARTTOP=6264337" TargetMode="External"/><Relationship Id="rId3326" Type="http://schemas.openxmlformats.org/officeDocument/2006/relationships/hyperlink" Target="http://193.88.185.146/website/energidataKort/viewer.htm?starttema1=vindkraft&amp;STARTLEFT=577501&amp;STARTRIGHT=578301&amp;STARTBOTTOM=6236867&amp;STARTTOP=6237667" TargetMode="External"/><Relationship Id="rId3673" Type="http://schemas.openxmlformats.org/officeDocument/2006/relationships/hyperlink" Target="http://193.88.185.146/website/energidataKort/viewer.htm?starttema1=vindkraft&amp;STARTLEFT=454565&amp;STARTRIGHT=455365&amp;STARTBOTTOM=6226714&amp;STARTTOP=6227514" TargetMode="External"/><Relationship Id="rId3880" Type="http://schemas.openxmlformats.org/officeDocument/2006/relationships/hyperlink" Target="http://193.88.185.146/website/energidataKort/viewer.htm?starttema1=vindkraft&amp;STARTLEFT=499958&amp;STARTRIGHT=500758&amp;STARTBOTTOM=6275951&amp;STARTTOP=6276751" TargetMode="External"/><Relationship Id="rId4724" Type="http://schemas.openxmlformats.org/officeDocument/2006/relationships/hyperlink" Target="http://193.88.185.146/website/energidataKort/viewer.htm?starttema1=vindkraft&amp;STARTLEFT=509645&amp;STARTRIGHT=510445&amp;STARTBOTTOM=6323693&amp;STARTTOP=6324493" TargetMode="External"/><Relationship Id="rId4931" Type="http://schemas.openxmlformats.org/officeDocument/2006/relationships/hyperlink" Target="http://193.88.185.146/website/energidataKort/viewer.htm?starttema1=vindkraft&amp;STARTLEFT=555542&amp;STARTRIGHT=556342&amp;STARTBOTTOM=6337676&amp;STARTTOP=6338476" TargetMode="External"/><Relationship Id="rId247" Type="http://schemas.openxmlformats.org/officeDocument/2006/relationships/hyperlink" Target="http://193.88.185.146/website/energidataKort/viewer.htm?starttema1=vindkraft&amp;STARTLEFT=703397&amp;STARTRIGHT=704197&amp;STARTBOTTOM=6135453&amp;STARTTOP=6136253" TargetMode="External"/><Relationship Id="rId1084" Type="http://schemas.openxmlformats.org/officeDocument/2006/relationships/hyperlink" Target="http://193.88.185.146/website/energidataKort/viewer.htm?starttema1=vindkraft&amp;STARTLEFT=683866&amp;STARTRIGHT=684666&amp;STARTBOTTOM=6098103&amp;STARTTOP=6098903" TargetMode="External"/><Relationship Id="rId2482" Type="http://schemas.openxmlformats.org/officeDocument/2006/relationships/hyperlink" Target="http://193.88.185.146/website/energidataKort/viewer.htm?starttema1=vindkraft&amp;STARTLEFT=530495&amp;STARTRIGHT=531295&amp;STARTBOTTOM=6186093&amp;STARTTOP=6186893" TargetMode="External"/><Relationship Id="rId3533" Type="http://schemas.openxmlformats.org/officeDocument/2006/relationships/hyperlink" Target="http://193.88.185.146/website/energidataKort/viewer.htm?starttema1=vindkraft&amp;STARTLEFT=461602&amp;STARTRIGHT=462402&amp;STARTBOTTOM=6206513&amp;STARTTOP=6207313" TargetMode="External"/><Relationship Id="rId3740" Type="http://schemas.openxmlformats.org/officeDocument/2006/relationships/hyperlink" Target="http://193.88.185.146/website/energidataKort/viewer.htm?starttema1=vindkraft&amp;STARTLEFT=488775&amp;STARTRIGHT=489575&amp;STARTBOTTOM=6304821&amp;STARTTOP=6305621" TargetMode="External"/><Relationship Id="rId107" Type="http://schemas.openxmlformats.org/officeDocument/2006/relationships/hyperlink" Target="http://193.88.185.146/website/energidataKort/viewer.htm?starttema1=vindkraft&amp;STARTLEFT=695519&amp;STARTRIGHT=696319&amp;STARTBOTTOM=6156539&amp;STARTTOP=6157339" TargetMode="External"/><Relationship Id="rId454" Type="http://schemas.openxmlformats.org/officeDocument/2006/relationships/hyperlink" Target="http://193.88.185.146/website/energidataKort/viewer.htm?starttema1=vindkraft&amp;STARTLEFT=702357&amp;STARTRIGHT=703157&amp;STARTBOTTOM=6137196&amp;STARTTOP=6137996" TargetMode="External"/><Relationship Id="rId661" Type="http://schemas.openxmlformats.org/officeDocument/2006/relationships/hyperlink" Target="http://193.88.185.146/website/energidataKort/viewer.htm?starttema1=vindkraft&amp;STARTLEFT=629923&amp;STARTRIGHT=630723&amp;STARTBOTTOM=6072864&amp;STARTTOP=6073664" TargetMode="External"/><Relationship Id="rId1291" Type="http://schemas.openxmlformats.org/officeDocument/2006/relationships/hyperlink" Target="http://193.88.185.146/website/energidataKort/viewer.htm?starttema1=vindkraft&amp;STARTLEFT=571362&amp;STARTRIGHT=572162&amp;STARTBOTTOM=6106536&amp;STARTTOP=6107336" TargetMode="External"/><Relationship Id="rId2135" Type="http://schemas.openxmlformats.org/officeDocument/2006/relationships/hyperlink" Target="http://193.88.185.146/website/energidataKort/viewer.htm?starttema1=vindkraft&amp;STARTLEFT=471723&amp;STARTRIGHT=472523&amp;STARTBOTTOM=6176818&amp;STARTTOP=6177618" TargetMode="External"/><Relationship Id="rId2342" Type="http://schemas.openxmlformats.org/officeDocument/2006/relationships/hyperlink" Target="http://193.88.185.146/website/energidataKort/viewer.htm?starttema1=vindkraft&amp;STARTLEFT=532497&amp;STARTRIGHT=533297&amp;STARTBOTTOM=6090925&amp;STARTTOP=6091725" TargetMode="External"/><Relationship Id="rId3600" Type="http://schemas.openxmlformats.org/officeDocument/2006/relationships/hyperlink" Target="http://193.88.185.146/website/energidataKort/viewer.htm?starttema1=vindkraft&amp;STARTLEFT=472963&amp;STARTRIGHT=473763&amp;STARTBOTTOM=6223606&amp;STARTTOP=6224406" TargetMode="External"/><Relationship Id="rId314" Type="http://schemas.openxmlformats.org/officeDocument/2006/relationships/hyperlink" Target="http://193.88.185.146/website/energidataKort/viewer.htm?starttema1=vindkraft&amp;STARTLEFT=647375&amp;STARTRIGHT=648175&amp;STARTBOTTOM=6156394&amp;STARTTOP=6157194" TargetMode="External"/><Relationship Id="rId521" Type="http://schemas.openxmlformats.org/officeDocument/2006/relationships/hyperlink" Target="http://193.88.185.146/website/energidataKort/viewer.htm?starttema1=vindkraft&amp;STARTLEFT=628845&amp;STARTRIGHT=629645&amp;STARTBOTTOM=6069995&amp;STARTTOP=6070795" TargetMode="External"/><Relationship Id="rId1151" Type="http://schemas.openxmlformats.org/officeDocument/2006/relationships/hyperlink" Target="http://193.88.185.146/website/energidataKort/viewer.htm?starttema1=vindkraft&amp;STARTLEFT=866683&amp;STARTRIGHT=867483&amp;STARTBOTTOM=6132944&amp;STARTTOP=6133744" TargetMode="External"/><Relationship Id="rId2202" Type="http://schemas.openxmlformats.org/officeDocument/2006/relationships/hyperlink" Target="http://193.88.185.146/website/energidataKort/viewer.htm?starttema1=vindkraft&amp;STARTLEFT=460782&amp;STARTRIGHT=461582&amp;STARTBOTTOM=6182201&amp;STARTTOP=6183001" TargetMode="External"/><Relationship Id="rId1011" Type="http://schemas.openxmlformats.org/officeDocument/2006/relationships/hyperlink" Target="http://193.88.185.146/website/energidataKort/viewer.htm?starttema1=vindkraft&amp;STARTLEFT=672240&amp;STARTRIGHT=673040&amp;STARTBOTTOM=6048726&amp;STARTTOP=6049526" TargetMode="External"/><Relationship Id="rId1968" Type="http://schemas.openxmlformats.org/officeDocument/2006/relationships/hyperlink" Target="http://193.88.185.146/website/energidataKort/viewer.htm?starttema1=vindkraft&amp;STARTLEFT=469774&amp;STARTRIGHT=470574&amp;STARTBOTTOM=6145835&amp;STARTTOP=6146635" TargetMode="External"/><Relationship Id="rId4167" Type="http://schemas.openxmlformats.org/officeDocument/2006/relationships/hyperlink" Target="http://193.88.185.146/website/energidataKort/viewer.htm?starttema1=vindkraft&amp;STARTLEFT=489752&amp;STARTRIGHT=490552&amp;STARTBOTTOM=6323399&amp;STARTTOP=6324199" TargetMode="External"/><Relationship Id="rId4374" Type="http://schemas.openxmlformats.org/officeDocument/2006/relationships/hyperlink" Target="http://193.88.185.146/website/energidataKort/viewer.htm?starttema1=vindkraft&amp;STARTLEFT=585690&amp;STARTRIGHT=586490&amp;STARTBOTTOM=6338507&amp;STARTTOP=6339307" TargetMode="External"/><Relationship Id="rId4581" Type="http://schemas.openxmlformats.org/officeDocument/2006/relationships/hyperlink" Target="http://193.88.185.146/website/energidataKort/viewer.htm?starttema1=vindkraft&amp;STARTLEFT=572948&amp;STARTRIGHT=573748&amp;STARTBOTTOM=6294829&amp;STARTTOP=6295629" TargetMode="External"/><Relationship Id="rId3183" Type="http://schemas.openxmlformats.org/officeDocument/2006/relationships/hyperlink" Target="http://193.88.185.146/website/energidataKort/viewer.htm?starttema1=vindkraft&amp;STARTLEFT=557410&amp;STARTRIGHT=558210&amp;STARTBOTTOM=6262190&amp;STARTTOP=6262990" TargetMode="External"/><Relationship Id="rId3390" Type="http://schemas.openxmlformats.org/officeDocument/2006/relationships/hyperlink" Target="http://193.88.185.146/website/energidataKort/viewer.htm?starttema1=vindkraft&amp;STARTLEFT=458906&amp;STARTRIGHT=459706&amp;STARTBOTTOM=6191699&amp;STARTTOP=6192499" TargetMode="External"/><Relationship Id="rId4027" Type="http://schemas.openxmlformats.org/officeDocument/2006/relationships/hyperlink" Target="http://193.88.185.146/website/energidataKort/viewer.htm?starttema1=vindkraft&amp;STARTLEFT=481152&amp;STARTRIGHT=481952&amp;STARTBOTTOM=6316217&amp;STARTTOP=6317017" TargetMode="External"/><Relationship Id="rId4234" Type="http://schemas.openxmlformats.org/officeDocument/2006/relationships/hyperlink" Target="http://193.88.185.146/website/energidataKort/viewer.htm?starttema1=vindkraft&amp;STARTLEFT=512348&amp;STARTRIGHT=513148&amp;STARTBOTTOM=6242298&amp;STARTTOP=6243098" TargetMode="External"/><Relationship Id="rId4441" Type="http://schemas.openxmlformats.org/officeDocument/2006/relationships/hyperlink" Target="http://193.88.185.146/website/energidataKort/viewer.htm?starttema1=vindkraft&amp;STARTLEFT=528798&amp;STARTRIGHT=529598&amp;STARTBOTTOM=6293228&amp;STARTTOP=6294028" TargetMode="External"/><Relationship Id="rId1828" Type="http://schemas.openxmlformats.org/officeDocument/2006/relationships/hyperlink" Target="http://193.88.185.146/website/energidataKort/viewer.htm?starttema1=vindkraft&amp;STARTLEFT=480432&amp;STARTRIGHT=481232&amp;STARTBOTTOM=6119698&amp;STARTTOP=6120498" TargetMode="External"/><Relationship Id="rId3043" Type="http://schemas.openxmlformats.org/officeDocument/2006/relationships/hyperlink" Target="http://193.88.185.146/website/energidataKort/viewer.htm?starttema1=vindkraft&amp;STARTLEFT=576368&amp;STARTRIGHT=577168&amp;STARTBOTTOM=6261043&amp;STARTTOP=6261843" TargetMode="External"/><Relationship Id="rId3250" Type="http://schemas.openxmlformats.org/officeDocument/2006/relationships/hyperlink" Target="http://193.88.185.146/website/energidataKort/viewer.htm?starttema1=vindkraft&amp;STARTLEFT=538954&amp;STARTRIGHT=539754&amp;STARTBOTTOM=6232077&amp;STARTTOP=6232877" TargetMode="External"/><Relationship Id="rId171" Type="http://schemas.openxmlformats.org/officeDocument/2006/relationships/hyperlink" Target="http://193.88.185.146/website/energidataKort/viewer.htm?starttema1=vindkraft&amp;STARTLEFT=653206&amp;STARTRIGHT=654006&amp;STARTBOTTOM=6175804&amp;STARTTOP=6176604" TargetMode="External"/><Relationship Id="rId4301" Type="http://schemas.openxmlformats.org/officeDocument/2006/relationships/hyperlink" Target="http://193.88.185.146/website/energidataKort/viewer.htm?starttema1=vindkraft&amp;STARTLEFT=556207&amp;STARTRIGHT=557007&amp;STARTBOTTOM=6344452&amp;STARTTOP=6345252" TargetMode="External"/><Relationship Id="rId3110" Type="http://schemas.openxmlformats.org/officeDocument/2006/relationships/hyperlink" Target="http://193.88.185.146/website/energidataKort/viewer.htm?starttema1=vindkraft&amp;STARTLEFT=584472&amp;STARTRIGHT=585272&amp;STARTBOTTOM=6203218&amp;STARTTOP=6204018" TargetMode="External"/><Relationship Id="rId988" Type="http://schemas.openxmlformats.org/officeDocument/2006/relationships/hyperlink" Target="http://193.88.185.146/website/energidataKort/viewer.htm?starttema1=vindkraft&amp;STARTLEFT=689208&amp;STARTRIGHT=690008&amp;STARTBOTTOM=6073676&amp;STARTTOP=6074476" TargetMode="External"/><Relationship Id="rId2669" Type="http://schemas.openxmlformats.org/officeDocument/2006/relationships/hyperlink" Target="http://193.88.185.146/website/energidataKort/viewer.htm?starttema1=vindkraft&amp;STARTLEFT=484633&amp;STARTRIGHT=485433&amp;STARTBOTTOM=6248679&amp;STARTTOP=6249479" TargetMode="External"/><Relationship Id="rId2876" Type="http://schemas.openxmlformats.org/officeDocument/2006/relationships/hyperlink" Target="http://193.88.185.146/website/energidataKort/viewer.htm?starttema1=vindkraft&amp;STARTLEFT=469945&amp;STARTRIGHT=470745&amp;STARTBOTTOM=6275878&amp;STARTTOP=6276678" TargetMode="External"/><Relationship Id="rId3927" Type="http://schemas.openxmlformats.org/officeDocument/2006/relationships/hyperlink" Target="http://193.88.185.146/website/energidataKort/viewer.htm?starttema1=vindkraft&amp;STARTLEFT=506374&amp;STARTRIGHT=507174&amp;STARTBOTTOM=6284290&amp;STARTTOP=6285090" TargetMode="External"/><Relationship Id="rId5075" Type="http://schemas.openxmlformats.org/officeDocument/2006/relationships/hyperlink" Target="http://193.88.185.146/website/energidataKort/viewer.htm?starttema1=vindkraft&amp;STARTLEFT=565502&amp;STARTRIGHT=566302&amp;STARTBOTTOM=6362135&amp;STARTTOP=6362935" TargetMode="External"/><Relationship Id="rId848" Type="http://schemas.openxmlformats.org/officeDocument/2006/relationships/hyperlink" Target="http://193.88.185.146/website/energidataKort/viewer.htm?starttema1=vindkraft&amp;STARTLEFT=660406&amp;STARTRIGHT=661206&amp;STARTBOTTOM=6122617&amp;STARTTOP=6123417" TargetMode="External"/><Relationship Id="rId1478" Type="http://schemas.openxmlformats.org/officeDocument/2006/relationships/hyperlink" Target="http://193.88.185.146/website/energidataKort/viewer.htm?starttema1=vindkraft&amp;STARTLEFT=612659&amp;STARTRIGHT=613459&amp;STARTBOTTOM=6088775&amp;STARTTOP=6089575" TargetMode="External"/><Relationship Id="rId1685" Type="http://schemas.openxmlformats.org/officeDocument/2006/relationships/hyperlink" Target="http://193.88.185.146/website/energidataKort/viewer.htm?starttema1=vindkraft&amp;STARTLEFT=496970&amp;STARTRIGHT=497770&amp;STARTBOTTOM=6110153&amp;STARTTOP=6110953" TargetMode="External"/><Relationship Id="rId1892" Type="http://schemas.openxmlformats.org/officeDocument/2006/relationships/hyperlink" Target="http://193.88.185.146/website/energidataKort/viewer.htm?starttema1=vindkraft&amp;STARTLEFT=478290&amp;STARTRIGHT=479090&amp;STARTBOTTOM=6099580&amp;STARTTOP=6100380" TargetMode="External"/><Relationship Id="rId2529" Type="http://schemas.openxmlformats.org/officeDocument/2006/relationships/hyperlink" Target="http://193.88.185.146/website/energidataKort/viewer.htm?starttema1=vindkraft&amp;STARTLEFT=473968&amp;STARTRIGHT=474768&amp;STARTBOTTOM=6223099&amp;STARTTOP=6223899" TargetMode="External"/><Relationship Id="rId2736" Type="http://schemas.openxmlformats.org/officeDocument/2006/relationships/hyperlink" Target="http://193.88.185.146/website/energidataKort/viewer.htm?starttema1=vindkraft&amp;STARTLEFT=467434&amp;STARTRIGHT=468234&amp;STARTBOTTOM=6248321&amp;STARTTOP=6249121" TargetMode="External"/><Relationship Id="rId4091" Type="http://schemas.openxmlformats.org/officeDocument/2006/relationships/hyperlink" Target="http://193.88.185.146/website/energidataKort/viewer.htm?starttema1=vindkraft&amp;STARTLEFT=473289&amp;STARTRIGHT=474089&amp;STARTBOTTOM=6314084&amp;STARTTOP=6314884" TargetMode="External"/><Relationship Id="rId708" Type="http://schemas.openxmlformats.org/officeDocument/2006/relationships/hyperlink" Target="http://193.88.185.146/website/energidataKort/viewer.htm?starttema1=vindkraft&amp;STARTLEFT=656641&amp;STARTRIGHT=657441&amp;STARTBOTTOM=6076619&amp;STARTTOP=6077419" TargetMode="External"/><Relationship Id="rId915" Type="http://schemas.openxmlformats.org/officeDocument/2006/relationships/hyperlink" Target="http://193.88.185.146/website/energidataKort/viewer.htm?starttema1=vindkraft&amp;STARTLEFT=677515&amp;STARTRIGHT=678315&amp;STARTBOTTOM=6086812&amp;STARTTOP=6087612" TargetMode="External"/><Relationship Id="rId1338" Type="http://schemas.openxmlformats.org/officeDocument/2006/relationships/hyperlink" Target="http://193.88.185.146/website/energidataKort/viewer.htm?starttema1=vindkraft&amp;STARTLEFT=610208&amp;STARTRIGHT=611008&amp;STARTBOTTOM=6119273&amp;STARTTOP=6120073" TargetMode="External"/><Relationship Id="rId1545" Type="http://schemas.openxmlformats.org/officeDocument/2006/relationships/hyperlink" Target="http://193.88.185.146/website/energidataKort/viewer.htm?starttema1=vindkraft&amp;STARTLEFT=503346&amp;STARTRIGHT=504146&amp;STARTBOTTOM=6121296&amp;STARTTOP=6122096" TargetMode="External"/><Relationship Id="rId2943" Type="http://schemas.openxmlformats.org/officeDocument/2006/relationships/hyperlink" Target="http://193.88.185.146/website/energidataKort/viewer.htm?starttema1=vindkraft&amp;STARTLEFT=475981&amp;STARTRIGHT=476781&amp;STARTBOTTOM=6278090&amp;STARTTOP=6278890" TargetMode="External"/><Relationship Id="rId5002" Type="http://schemas.openxmlformats.org/officeDocument/2006/relationships/hyperlink" Target="http://193.88.185.146/website/energidataKort/viewer.htm?starttema1=vindkraft&amp;STARTLEFT=567686&amp;STARTRIGHT=568486&amp;STARTBOTTOM=6377662&amp;STARTTOP=6378462" TargetMode="External"/><Relationship Id="rId1405" Type="http://schemas.openxmlformats.org/officeDocument/2006/relationships/hyperlink" Target="http://193.88.185.146/website/energidataKort/viewer.htm?starttema1=vindkraft&amp;STARTLEFT=607116&amp;STARTRIGHT=607916&amp;STARTBOTTOM=6114410&amp;STARTTOP=6115210" TargetMode="External"/><Relationship Id="rId1752" Type="http://schemas.openxmlformats.org/officeDocument/2006/relationships/hyperlink" Target="http://193.88.185.146/website/energidataKort/viewer.htm?starttema1=vindkraft&amp;STARTLEFT=486148&amp;STARTRIGHT=486948&amp;STARTBOTTOM=6111550&amp;STARTTOP=6112350" TargetMode="External"/><Relationship Id="rId2803" Type="http://schemas.openxmlformats.org/officeDocument/2006/relationships/hyperlink" Target="http://193.88.185.146/website/energidataKort/viewer.htm?starttema1=vindkraft&amp;STARTLEFT=453871&amp;STARTRIGHT=454671&amp;STARTBOTTOM=6252397&amp;STARTTOP=6253197" TargetMode="External"/><Relationship Id="rId44" Type="http://schemas.openxmlformats.org/officeDocument/2006/relationships/hyperlink" Target="http://193.88.185.146/website/energidataKort/viewer.htm?starttema1=vindkraft&amp;STARTLEFT=718017&amp;STARTRIGHT=718817&amp;STARTBOTTOM=6167067&amp;STARTTOP=6167867" TargetMode="External"/><Relationship Id="rId1612" Type="http://schemas.openxmlformats.org/officeDocument/2006/relationships/hyperlink" Target="http://193.88.185.146/website/energidataKort/viewer.htm?starttema1=vindkraft&amp;STARTLEFT=494636&amp;STARTRIGHT=495436&amp;STARTBOTTOM=6192925&amp;STARTTOP=6193725" TargetMode="External"/><Relationship Id="rId4768" Type="http://schemas.openxmlformats.org/officeDocument/2006/relationships/hyperlink" Target="http://193.88.185.146/website/energidataKort/viewer.htm?starttema1=vindkraft&amp;STARTLEFT=543259&amp;STARTRIGHT=544059&amp;STARTBOTTOM=6343325&amp;STARTTOP=6344125" TargetMode="External"/><Relationship Id="rId4975" Type="http://schemas.openxmlformats.org/officeDocument/2006/relationships/hyperlink" Target="http://193.88.185.146/website/energidataKort/viewer.htm?starttema1=vindkraft&amp;STARTLEFT=562021&amp;STARTRIGHT=562821&amp;STARTBOTTOM=6362651&amp;STARTTOP=6363451" TargetMode="External"/><Relationship Id="rId498" Type="http://schemas.openxmlformats.org/officeDocument/2006/relationships/hyperlink" Target="http://193.88.185.146/website/energidataKort/viewer.htm?starttema1=vindkraft&amp;STARTLEFT=678832&amp;STARTRIGHT=679632&amp;STARTBOTTOM=6169407&amp;STARTTOP=6170207" TargetMode="External"/><Relationship Id="rId2179" Type="http://schemas.openxmlformats.org/officeDocument/2006/relationships/hyperlink" Target="http://193.88.185.146/website/energidataKort/viewer.htm?starttema1=vindkraft&amp;STARTLEFT=475882&amp;STARTRIGHT=476682&amp;STARTBOTTOM=6159127&amp;STARTTOP=6159927" TargetMode="External"/><Relationship Id="rId3577" Type="http://schemas.openxmlformats.org/officeDocument/2006/relationships/hyperlink" Target="http://193.88.185.146/website/energidataKort/viewer.htm?starttema1=vindkraft&amp;STARTLEFT=460165&amp;STARTRIGHT=460965&amp;STARTBOTTOM=6206163&amp;STARTTOP=6206963" TargetMode="External"/><Relationship Id="rId3784" Type="http://schemas.openxmlformats.org/officeDocument/2006/relationships/hyperlink" Target="http://193.88.185.146/website/energidataKort/viewer.htm?starttema1=vindkraft&amp;STARTLEFT=479725&amp;STARTRIGHT=480525&amp;STARTBOTTOM=6298681&amp;STARTTOP=6299481" TargetMode="External"/><Relationship Id="rId3991" Type="http://schemas.openxmlformats.org/officeDocument/2006/relationships/hyperlink" Target="http://193.88.185.146/website/energidataKort/viewer.htm?starttema1=vindkraft&amp;STARTLEFT=477865&amp;STARTRIGHT=478665&amp;STARTBOTTOM=6313439&amp;STARTTOP=6314239" TargetMode="External"/><Relationship Id="rId4628" Type="http://schemas.openxmlformats.org/officeDocument/2006/relationships/hyperlink" Target="http://193.88.185.146/website/energidataKort/viewer.htm?starttema1=vindkraft&amp;STARTLEFT=513521&amp;STARTRIGHT=514321&amp;STARTBOTTOM=6321003&amp;STARTTOP=6321803" TargetMode="External"/><Relationship Id="rId4835" Type="http://schemas.openxmlformats.org/officeDocument/2006/relationships/hyperlink" Target="http://193.88.185.146/website/energidataKort/viewer.htm?starttema1=vindkraft&amp;STARTLEFT=553913&amp;STARTRIGHT=554713&amp;STARTBOTTOM=6313527&amp;STARTTOP=6314327" TargetMode="External"/><Relationship Id="rId2386" Type="http://schemas.openxmlformats.org/officeDocument/2006/relationships/hyperlink" Target="http://193.88.185.146/website/energidataKort/viewer.htm?starttema1=vindkraft&amp;STARTLEFT=547017&amp;STARTRIGHT=547817&amp;STARTBOTTOM=6188514&amp;STARTTOP=6189314" TargetMode="External"/><Relationship Id="rId2593" Type="http://schemas.openxmlformats.org/officeDocument/2006/relationships/hyperlink" Target="http://193.88.185.146/website/energidataKort/viewer.htm?starttema1=vindkraft&amp;STARTLEFT=495745&amp;STARTRIGHT=496545&amp;STARTBOTTOM=6229278&amp;STARTTOP=6230078" TargetMode="External"/><Relationship Id="rId3437" Type="http://schemas.openxmlformats.org/officeDocument/2006/relationships/hyperlink" Target="http://193.88.185.146/website/energidataKort/viewer.htm?starttema1=vindkraft&amp;STARTLEFT=457377&amp;STARTRIGHT=458177&amp;STARTBOTTOM=6208246&amp;STARTTOP=6209046" TargetMode="External"/><Relationship Id="rId3644" Type="http://schemas.openxmlformats.org/officeDocument/2006/relationships/hyperlink" Target="http://193.88.185.146/website/energidataKort/viewer.htm?starttema1=vindkraft&amp;STARTLEFT=461640&amp;STARTRIGHT=462440&amp;STARTBOTTOM=6215908&amp;STARTTOP=6216708" TargetMode="External"/><Relationship Id="rId3851" Type="http://schemas.openxmlformats.org/officeDocument/2006/relationships/hyperlink" Target="http://193.88.185.146/website/energidataKort/viewer.htm?starttema1=vindkraft&amp;STARTLEFT=496913&amp;STARTRIGHT=497713&amp;STARTBOTTOM=6291723&amp;STARTTOP=6292523" TargetMode="External"/><Relationship Id="rId4902" Type="http://schemas.openxmlformats.org/officeDocument/2006/relationships/hyperlink" Target="http://193.88.185.146/website/energidataKort/viewer.htm?starttema1=vindkraft&amp;STARTLEFT=554788&amp;STARTRIGHT=555588&amp;STARTBOTTOM=6342841&amp;STARTTOP=6343641" TargetMode="External"/><Relationship Id="rId358" Type="http://schemas.openxmlformats.org/officeDocument/2006/relationships/hyperlink" Target="http://193.88.185.146/website/energidataKort/viewer.htm?starttema1=vindkraft&amp;STARTLEFT=642731&amp;STARTRIGHT=643531&amp;STARTBOTTOM=6147689&amp;STARTTOP=6148489" TargetMode="External"/><Relationship Id="rId565" Type="http://schemas.openxmlformats.org/officeDocument/2006/relationships/hyperlink" Target="http://193.88.185.146/website/energidataKort/viewer.htm?starttema1=vindkraft&amp;STARTLEFT=654238&amp;STARTRIGHT=655038&amp;STARTBOTTOM=6057324&amp;STARTTOP=6058124" TargetMode="External"/><Relationship Id="rId772" Type="http://schemas.openxmlformats.org/officeDocument/2006/relationships/hyperlink" Target="http://193.88.185.146/website/energidataKort/viewer.htm?starttema1=vindkraft&amp;STARTLEFT=632330&amp;STARTRIGHT=633130&amp;STARTBOTTOM=6081232&amp;STARTTOP=6082032" TargetMode="External"/><Relationship Id="rId1195" Type="http://schemas.openxmlformats.org/officeDocument/2006/relationships/hyperlink" Target="http://193.88.185.146/website/energidataKort/viewer.htm?starttema1=vindkraft&amp;STARTLEFT=556092&amp;STARTRIGHT=556892&amp;STARTBOTTOM=6149380&amp;STARTTOP=6150180" TargetMode="External"/><Relationship Id="rId2039" Type="http://schemas.openxmlformats.org/officeDocument/2006/relationships/hyperlink" Target="http://193.88.185.146/website/energidataKort/viewer.htm?starttema1=vindkraft&amp;STARTLEFT=426659&amp;STARTRIGHT=427459&amp;STARTBOTTOM=6149586&amp;STARTTOP=6150386" TargetMode="External"/><Relationship Id="rId2246" Type="http://schemas.openxmlformats.org/officeDocument/2006/relationships/hyperlink" Target="http://193.88.185.146/website/energidataKort/viewer.htm?starttema1=vindkraft&amp;STARTLEFT=499877&amp;STARTRIGHT=500677&amp;STARTBOTTOM=6157102&amp;STARTTOP=6157902" TargetMode="External"/><Relationship Id="rId2453" Type="http://schemas.openxmlformats.org/officeDocument/2006/relationships/hyperlink" Target="http://193.88.185.146/website/energidataKort/viewer.htm?starttema1=vindkraft&amp;STARTLEFT=503805&amp;STARTRIGHT=504605&amp;STARTBOTTOM=6181109&amp;STARTTOP=6181909" TargetMode="External"/><Relationship Id="rId2660" Type="http://schemas.openxmlformats.org/officeDocument/2006/relationships/hyperlink" Target="http://193.88.185.146/website/energidataKort/viewer.htm?starttema1=vindkraft&amp;STARTLEFT=471168&amp;STARTRIGHT=471968&amp;STARTBOTTOM=6248899&amp;STARTTOP=6249699" TargetMode="External"/><Relationship Id="rId3504" Type="http://schemas.openxmlformats.org/officeDocument/2006/relationships/hyperlink" Target="http://193.88.185.146/website/energidataKort/viewer.htm?starttema1=vindkraft&amp;STARTLEFT=451832&amp;STARTRIGHT=452632&amp;STARTBOTTOM=6219616&amp;STARTTOP=6220416" TargetMode="External"/><Relationship Id="rId3711" Type="http://schemas.openxmlformats.org/officeDocument/2006/relationships/hyperlink" Target="http://193.88.185.146/website/energidataKort/viewer.htm?starttema1=vindkraft&amp;STARTLEFT=529755&amp;STARTRIGHT=530555&amp;STARTBOTTOM=6192556&amp;STARTTOP=6193356" TargetMode="External"/><Relationship Id="rId218" Type="http://schemas.openxmlformats.org/officeDocument/2006/relationships/hyperlink" Target="http://193.88.185.146/website/energidataKort/viewer.htm?starttema1=vindkraft&amp;STARTLEFT=674599&amp;STARTRIGHT=675399&amp;STARTBOTTOM=6164107&amp;STARTTOP=6164907" TargetMode="External"/><Relationship Id="rId425" Type="http://schemas.openxmlformats.org/officeDocument/2006/relationships/hyperlink" Target="http://193.88.185.146/website/energidataKort/viewer.htm?starttema1=vindkraft&amp;STARTLEFT=654056&amp;STARTRIGHT=654856&amp;STARTBOTTOM=6131457&amp;STARTTOP=6132257" TargetMode="External"/><Relationship Id="rId632" Type="http://schemas.openxmlformats.org/officeDocument/2006/relationships/hyperlink" Target="http://193.88.185.146/website/energidataKort/viewer.htm?starttema1=vindkraft&amp;STARTLEFT=657364&amp;STARTRIGHT=658164&amp;STARTBOTTOM=6057890&amp;STARTTOP=6058690" TargetMode="External"/><Relationship Id="rId1055" Type="http://schemas.openxmlformats.org/officeDocument/2006/relationships/hyperlink" Target="http://193.88.185.146/website/energidataKort/viewer.htm?starttema1=vindkraft&amp;STARTLEFT=676517&amp;STARTRIGHT=677317&amp;STARTBOTTOM=6048622&amp;STARTTOP=6049422" TargetMode="External"/><Relationship Id="rId1262" Type="http://schemas.openxmlformats.org/officeDocument/2006/relationships/hyperlink" Target="http://193.88.185.146/website/energidataKort/viewer.htm?starttema1=vindkraft&amp;STARTLEFT=600507&amp;STARTRIGHT=601307&amp;STARTBOTTOM=6113623&amp;STARTTOP=6114423" TargetMode="External"/><Relationship Id="rId2106" Type="http://schemas.openxmlformats.org/officeDocument/2006/relationships/hyperlink" Target="http://193.88.185.146/website/energidataKort/viewer.htm?starttema1=vindkraft&amp;STARTLEFT=473917&amp;STARTRIGHT=474717&amp;STARTBOTTOM=6159671&amp;STARTTOP=6160471" TargetMode="External"/><Relationship Id="rId2313" Type="http://schemas.openxmlformats.org/officeDocument/2006/relationships/hyperlink" Target="http://193.88.185.146/website/energidataKort/viewer.htm?starttema1=vindkraft&amp;STARTLEFT=511128&amp;STARTRIGHT=511928&amp;STARTBOTTOM=6079651&amp;STARTTOP=6080451" TargetMode="External"/><Relationship Id="rId2520" Type="http://schemas.openxmlformats.org/officeDocument/2006/relationships/hyperlink" Target="http://193.88.185.146/website/energidataKort/viewer.htm?starttema1=vindkraft&amp;STARTLEFT=487841&amp;STARTRIGHT=488641&amp;STARTBOTTOM=6243952&amp;STARTTOP=6244752" TargetMode="External"/><Relationship Id="rId1122" Type="http://schemas.openxmlformats.org/officeDocument/2006/relationships/hyperlink" Target="http://193.88.185.146/website/energidataKort/viewer.htm?starttema1=vindkraft&amp;STARTLEFT=691683&amp;STARTRIGHT=692483&amp;STARTBOTTOM=6091181&amp;STARTTOP=6091981" TargetMode="External"/><Relationship Id="rId4278" Type="http://schemas.openxmlformats.org/officeDocument/2006/relationships/hyperlink" Target="http://193.88.185.146/website/energidataKort/viewer.htm?starttema1=vindkraft&amp;STARTLEFT=571579&amp;STARTRIGHT=572379&amp;STARTBOTTOM=6344375&amp;STARTTOP=6345175" TargetMode="External"/><Relationship Id="rId4485" Type="http://schemas.openxmlformats.org/officeDocument/2006/relationships/hyperlink" Target="http://193.88.185.146/website/energidataKort/viewer.htm?starttema1=vindkraft&amp;STARTLEFT=520637&amp;STARTRIGHT=521437&amp;STARTBOTTOM=6281526&amp;STARTTOP=6282326" TargetMode="External"/><Relationship Id="rId3087" Type="http://schemas.openxmlformats.org/officeDocument/2006/relationships/hyperlink" Target="http://193.88.185.146/website/energidataKort/viewer.htm?starttema1=vindkraft&amp;STARTLEFT=557982&amp;STARTRIGHT=558782&amp;STARTBOTTOM=6247024&amp;STARTTOP=6247824" TargetMode="External"/><Relationship Id="rId3294" Type="http://schemas.openxmlformats.org/officeDocument/2006/relationships/hyperlink" Target="http://193.88.185.146/website/energidataKort/viewer.htm?starttema1=vindkraft&amp;STARTLEFT=548171&amp;STARTRIGHT=548971&amp;STARTBOTTOM=6221091&amp;STARTTOP=6221891" TargetMode="External"/><Relationship Id="rId4138" Type="http://schemas.openxmlformats.org/officeDocument/2006/relationships/hyperlink" Target="http://193.88.185.146/website/energidataKort/viewer.htm?starttema1=vindkraft&amp;STARTLEFT=460924&amp;STARTRIGHT=461724&amp;STARTBOTTOM=6295974&amp;STARTTOP=6296774" TargetMode="External"/><Relationship Id="rId4345" Type="http://schemas.openxmlformats.org/officeDocument/2006/relationships/hyperlink" Target="http://193.88.185.146/website/energidataKort/viewer.htm?starttema1=vindkraft&amp;STARTLEFT=579998&amp;STARTRIGHT=580798&amp;STARTBOTTOM=6384471&amp;STARTTOP=6385271" TargetMode="External"/><Relationship Id="rId4692" Type="http://schemas.openxmlformats.org/officeDocument/2006/relationships/hyperlink" Target="http://193.88.185.146/website/energidataKort/viewer.htm?starttema1=vindkraft&amp;STARTLEFT=538793&amp;STARTRIGHT=539593&amp;STARTBOTTOM=6330209&amp;STARTTOP=6331009" TargetMode="External"/><Relationship Id="rId1939" Type="http://schemas.openxmlformats.org/officeDocument/2006/relationships/hyperlink" Target="http://193.88.185.146/website/energidataKort/viewer.htm?starttema1=vindkraft&amp;STARTLEFT=459288&amp;STARTRIGHT=460088&amp;STARTBOTTOM=6157053&amp;STARTTOP=6157853" TargetMode="External"/><Relationship Id="rId4552" Type="http://schemas.openxmlformats.org/officeDocument/2006/relationships/hyperlink" Target="http://193.88.185.146/website/energidataKort/viewer.htm?starttema1=vindkraft&amp;STARTLEFT=550068&amp;STARTRIGHT=550868&amp;STARTBOTTOM=6290891&amp;STARTTOP=6291691" TargetMode="External"/><Relationship Id="rId3154" Type="http://schemas.openxmlformats.org/officeDocument/2006/relationships/hyperlink" Target="http://193.88.185.146/website/energidataKort/viewer.htm?starttema1=vindkraft&amp;STARTLEFT=571063&amp;STARTRIGHT=571863&amp;STARTBOTTOM=6275146&amp;STARTTOP=6275946" TargetMode="External"/><Relationship Id="rId3361" Type="http://schemas.openxmlformats.org/officeDocument/2006/relationships/hyperlink" Target="http://193.88.185.146/website/energidataKort/viewer.htm?starttema1=vindkraft&amp;STARTLEFT=506998&amp;STARTRIGHT=507798&amp;STARTBOTTOM=6225218&amp;STARTTOP=6226018" TargetMode="External"/><Relationship Id="rId4205" Type="http://schemas.openxmlformats.org/officeDocument/2006/relationships/hyperlink" Target="http://193.88.185.146/website/energidataKort/viewer.htm?starttema1=vindkraft&amp;STARTLEFT=536029&amp;STARTRIGHT=536829&amp;STARTBOTTOM=6248109&amp;STARTTOP=6248909" TargetMode="External"/><Relationship Id="rId4412" Type="http://schemas.openxmlformats.org/officeDocument/2006/relationships/hyperlink" Target="http://193.88.185.146/website/energidataKort/viewer.htm?starttema1=vindkraft&amp;STARTLEFT=525659&amp;STARTRIGHT=526459&amp;STARTBOTTOM=6297599&amp;STARTTOP=6298399" TargetMode="External"/><Relationship Id="rId282" Type="http://schemas.openxmlformats.org/officeDocument/2006/relationships/hyperlink" Target="http://193.88.185.146/website/energidataKort/viewer.htm?starttema1=vindkraft&amp;STARTLEFT=647474&amp;STARTRIGHT=648274&amp;STARTBOTTOM=6180181&amp;STARTTOP=6180981" TargetMode="External"/><Relationship Id="rId2170" Type="http://schemas.openxmlformats.org/officeDocument/2006/relationships/hyperlink" Target="http://193.88.185.146/website/energidataKort/viewer.htm?starttema1=vindkraft&amp;STARTLEFT=471566&amp;STARTRIGHT=472366&amp;STARTBOTTOM=6186061&amp;STARTTOP=6186861" TargetMode="External"/><Relationship Id="rId3014" Type="http://schemas.openxmlformats.org/officeDocument/2006/relationships/hyperlink" Target="http://193.88.185.146/website/energidataKort/viewer.htm?starttema1=vindkraft&amp;STARTLEFT=605705&amp;STARTRIGHT=606505&amp;STARTBOTTOM=6247970&amp;STARTTOP=6248770" TargetMode="External"/><Relationship Id="rId3221" Type="http://schemas.openxmlformats.org/officeDocument/2006/relationships/hyperlink" Target="http://193.88.185.146/website/energidataKort/viewer.htm?starttema1=vindkraft&amp;STARTLEFT=580880&amp;STARTRIGHT=581680&amp;STARTBOTTOM=6279629&amp;STARTTOP=6280429" TargetMode="External"/><Relationship Id="rId8" Type="http://schemas.openxmlformats.org/officeDocument/2006/relationships/hyperlink" Target="http://193.88.185.146/website/energidataKort/viewer.htm?starttema1=vindkraft&amp;STARTLEFT=730134&amp;STARTRIGHT=730934&amp;STARTBOTTOM=6178806&amp;STARTTOP=6179606" TargetMode="External"/><Relationship Id="rId142" Type="http://schemas.openxmlformats.org/officeDocument/2006/relationships/hyperlink" Target="http://193.88.185.146/website/energidataKort/viewer.htm?starttema1=vindkraft&amp;STARTLEFT=664288&amp;STARTRIGHT=665088&amp;STARTBOTTOM=6196432&amp;STARTTOP=6197232" TargetMode="External"/><Relationship Id="rId2030" Type="http://schemas.openxmlformats.org/officeDocument/2006/relationships/hyperlink" Target="http://193.88.185.146/website/energidataKort/viewer.htm?starttema1=vindkraft&amp;STARTLEFT=426031&amp;STARTRIGHT=426831&amp;STARTBOTTOM=6150141&amp;STARTTOP=6150941" TargetMode="External"/><Relationship Id="rId2987" Type="http://schemas.openxmlformats.org/officeDocument/2006/relationships/hyperlink" Target="http://193.88.185.146/website/energidataKort/viewer.htm?starttema1=vindkraft&amp;STARTLEFT=581628&amp;STARTRIGHT=582428&amp;STARTBOTTOM=6266560&amp;STARTTOP=6267360" TargetMode="External"/><Relationship Id="rId959" Type="http://schemas.openxmlformats.org/officeDocument/2006/relationships/hyperlink" Target="http://193.88.185.146/website/energidataKort/viewer.htm?starttema1=vindkraft&amp;STARTLEFT=695665&amp;STARTRIGHT=696465&amp;STARTBOTTOM=6082002&amp;STARTTOP=6082802" TargetMode="External"/><Relationship Id="rId1589" Type="http://schemas.openxmlformats.org/officeDocument/2006/relationships/hyperlink" Target="http://193.88.185.146/website/energidataKort/viewer.htm?starttema1=vindkraft&amp;STARTLEFT=543939&amp;STARTRIGHT=544739&amp;STARTBOTTOM=6122195&amp;STARTTOP=6122995" TargetMode="External"/><Relationship Id="rId5046" Type="http://schemas.openxmlformats.org/officeDocument/2006/relationships/hyperlink" Target="http://193.88.185.146/website/energidataKort/viewer.htm?starttema1=vindkraft&amp;STARTLEFT=556654&amp;STARTRIGHT=557454&amp;STARTBOTTOM=6380173&amp;STARTTOP=6380973" TargetMode="External"/><Relationship Id="rId1449" Type="http://schemas.openxmlformats.org/officeDocument/2006/relationships/hyperlink" Target="http://193.88.185.146/website/energidataKort/viewer.htm?starttema1=vindkraft&amp;STARTLEFT=573514&amp;STARTRIGHT=574314&amp;STARTBOTTOM=6150491&amp;STARTTOP=6151291" TargetMode="External"/><Relationship Id="rId1796" Type="http://schemas.openxmlformats.org/officeDocument/2006/relationships/hyperlink" Target="http://193.88.185.146/website/energidataKort/viewer.htm?starttema1=vindkraft&amp;STARTLEFT=483706&amp;STARTRIGHT=484506&amp;STARTBOTTOM=6106014&amp;STARTTOP=6106814" TargetMode="External"/><Relationship Id="rId2847" Type="http://schemas.openxmlformats.org/officeDocument/2006/relationships/hyperlink" Target="http://193.88.185.146/website/energidataKort/viewer.htm?starttema1=vindkraft&amp;STARTLEFT=453316&amp;STARTRIGHT=454116&amp;STARTBOTTOM=6263941&amp;STARTTOP=6264741" TargetMode="External"/><Relationship Id="rId4062" Type="http://schemas.openxmlformats.org/officeDocument/2006/relationships/hyperlink" Target="http://193.88.185.146/website/energidataKort/viewer.htm?starttema1=vindkraft&amp;STARTLEFT=469842&amp;STARTRIGHT=470642&amp;STARTBOTTOM=6313556&amp;STARTTOP=6314356" TargetMode="External"/><Relationship Id="rId88" Type="http://schemas.openxmlformats.org/officeDocument/2006/relationships/hyperlink" Target="http://193.88.185.146/website/energidataKort/viewer.htm?starttema1=vindkraft&amp;STARTLEFT=680655&amp;STARTRIGHT=681455&amp;STARTBOTTOM=6189182&amp;STARTTOP=6189982" TargetMode="External"/><Relationship Id="rId819" Type="http://schemas.openxmlformats.org/officeDocument/2006/relationships/hyperlink" Target="http://193.88.185.146/website/energidataKort/viewer.htm?starttema1=vindkraft&amp;STARTLEFT=659782&amp;STARTRIGHT=660582&amp;STARTBOTTOM=6134219&amp;STARTTOP=6135019" TargetMode="External"/><Relationship Id="rId1656" Type="http://schemas.openxmlformats.org/officeDocument/2006/relationships/hyperlink" Target="http://193.88.185.146/website/energidataKort/viewer.htm?starttema1=vindkraft&amp;STARTLEFT=566703&amp;STARTRIGHT=567503&amp;STARTBOTTOM=6081514&amp;STARTTOP=6082314" TargetMode="External"/><Relationship Id="rId1863" Type="http://schemas.openxmlformats.org/officeDocument/2006/relationships/hyperlink" Target="http://193.88.185.146/website/energidataKort/viewer.htm?starttema1=vindkraft&amp;STARTLEFT=496031&amp;STARTRIGHT=496831&amp;STARTBOTTOM=6109417&amp;STARTTOP=6110217" TargetMode="External"/><Relationship Id="rId2707" Type="http://schemas.openxmlformats.org/officeDocument/2006/relationships/hyperlink" Target="http://193.88.185.146/website/energidataKort/viewer.htm?starttema1=vindkraft&amp;STARTLEFT=457276&amp;STARTRIGHT=458076&amp;STARTBOTTOM=6238790&amp;STARTTOP=6239590" TargetMode="External"/><Relationship Id="rId2914" Type="http://schemas.openxmlformats.org/officeDocument/2006/relationships/hyperlink" Target="http://193.88.185.146/website/energidataKort/viewer.htm?starttema1=vindkraft&amp;STARTLEFT=472309&amp;STARTRIGHT=473109&amp;STARTBOTTOM=6254153&amp;STARTTOP=6254953" TargetMode="External"/><Relationship Id="rId1309" Type="http://schemas.openxmlformats.org/officeDocument/2006/relationships/hyperlink" Target="http://193.88.185.146/website/energidataKort/viewer.htm?starttema1=vindkraft&amp;STARTLEFT=596873&amp;STARTRIGHT=597673&amp;STARTBOTTOM=6140038&amp;STARTTOP=6140838" TargetMode="External"/><Relationship Id="rId1516" Type="http://schemas.openxmlformats.org/officeDocument/2006/relationships/hyperlink" Target="http://193.88.185.146/website/energidataKort/viewer.htm?starttema1=vindkraft&amp;STARTLEFT=621499&amp;STARTRIGHT=622299&amp;STARTBOTTOM=6104122&amp;STARTTOP=6104922" TargetMode="External"/><Relationship Id="rId1723" Type="http://schemas.openxmlformats.org/officeDocument/2006/relationships/hyperlink" Target="http://193.88.185.146/website/energidataKort/viewer.htm?starttema1=vindkraft&amp;STARTLEFT=486089&amp;STARTRIGHT=486889&amp;STARTBOTTOM=6088169&amp;STARTTOP=6088969" TargetMode="External"/><Relationship Id="rId1930" Type="http://schemas.openxmlformats.org/officeDocument/2006/relationships/hyperlink" Target="http://193.88.185.146/website/energidataKort/viewer.htm?starttema1=vindkraft&amp;STARTLEFT=459259&amp;STARTRIGHT=460059&amp;STARTBOTTOM=6160134&amp;STARTTOP=6160934" TargetMode="External"/><Relationship Id="rId4879" Type="http://schemas.openxmlformats.org/officeDocument/2006/relationships/hyperlink" Target="http://193.88.185.146/website/energidataKort/viewer.htm?starttema1=vindkraft&amp;STARTLEFT=560163&amp;STARTRIGHT=560963&amp;STARTBOTTOM=6327587&amp;STARTTOP=6328387" TargetMode="External"/><Relationship Id="rId15" Type="http://schemas.openxmlformats.org/officeDocument/2006/relationships/hyperlink" Target="http://193.88.185.146/website/energidataKort/viewer.htm?starttema1=vindkraft&amp;STARTLEFT=730295&amp;STARTRIGHT=731095&amp;STARTBOTTOM=6177537&amp;STARTTOP=6178337" TargetMode="External"/><Relationship Id="rId3688" Type="http://schemas.openxmlformats.org/officeDocument/2006/relationships/hyperlink" Target="http://193.88.185.146/website/energidataKort/viewer.htm?starttema1=vindkraft&amp;STARTLEFT=560222&amp;STARTRIGHT=561022&amp;STARTBOTTOM=6181216&amp;STARTTOP=6182016" TargetMode="External"/><Relationship Id="rId3895" Type="http://schemas.openxmlformats.org/officeDocument/2006/relationships/hyperlink" Target="http://193.88.185.146/website/energidataKort/viewer.htm?starttema1=vindkraft&amp;STARTLEFT=504051&amp;STARTRIGHT=504851&amp;STARTBOTTOM=6278393&amp;STARTTOP=6279193" TargetMode="External"/><Relationship Id="rId4739" Type="http://schemas.openxmlformats.org/officeDocument/2006/relationships/hyperlink" Target="http://193.88.185.146/website/energidataKort/viewer.htm?starttema1=vindkraft&amp;STARTLEFT=532331&amp;STARTRIGHT=533131&amp;STARTBOTTOM=6331622&amp;STARTTOP=6332422" TargetMode="External"/><Relationship Id="rId4946" Type="http://schemas.openxmlformats.org/officeDocument/2006/relationships/hyperlink" Target="http://193.88.185.146/website/energidataKort/viewer.htm?starttema1=vindkraft&amp;STARTLEFT=573247&amp;STARTRIGHT=574047&amp;STARTBOTTOM=6324028&amp;STARTTOP=6324828" TargetMode="External"/><Relationship Id="rId2497" Type="http://schemas.openxmlformats.org/officeDocument/2006/relationships/hyperlink" Target="http://193.88.185.146/website/energidataKort/viewer.htm?starttema1=vindkraft&amp;STARTLEFT=521822&amp;STARTRIGHT=522622&amp;STARTBOTTOM=6179016&amp;STARTTOP=6179816" TargetMode="External"/><Relationship Id="rId3548" Type="http://schemas.openxmlformats.org/officeDocument/2006/relationships/hyperlink" Target="http://193.88.185.146/website/energidataKort/viewer.htm?starttema1=vindkraft&amp;STARTLEFT=460962&amp;STARTRIGHT=461762&amp;STARTBOTTOM=6206268&amp;STARTTOP=6207068" TargetMode="External"/><Relationship Id="rId3755" Type="http://schemas.openxmlformats.org/officeDocument/2006/relationships/hyperlink" Target="http://193.88.185.146/website/energidataKort/viewer.htm?starttema1=vindkraft&amp;STARTLEFT=483640&amp;STARTRIGHT=484440&amp;STARTBOTTOM=6288695&amp;STARTTOP=6289495" TargetMode="External"/><Relationship Id="rId4806" Type="http://schemas.openxmlformats.org/officeDocument/2006/relationships/hyperlink" Target="http://193.88.185.146/website/energidataKort/viewer.htm?starttema1=vindkraft&amp;STARTLEFT=562361&amp;STARTRIGHT=563161&amp;STARTBOTTOM=6308869&amp;STARTTOP=6309669" TargetMode="External"/><Relationship Id="rId469" Type="http://schemas.openxmlformats.org/officeDocument/2006/relationships/hyperlink" Target="http://193.88.185.146/website/energidataKort/viewer.htm?starttema1=vindkraft&amp;STARTLEFT=711706&amp;STARTRIGHT=712506&amp;STARTBOTTOM=6131352&amp;STARTTOP=6132152" TargetMode="External"/><Relationship Id="rId676" Type="http://schemas.openxmlformats.org/officeDocument/2006/relationships/hyperlink" Target="http://193.88.185.146/website/energidataKort/viewer.htm?starttema1=vindkraft&amp;STARTLEFT=628355&amp;STARTRIGHT=629155&amp;STARTBOTTOM=6073321&amp;STARTTOP=6074121" TargetMode="External"/><Relationship Id="rId883" Type="http://schemas.openxmlformats.org/officeDocument/2006/relationships/hyperlink" Target="http://193.88.185.146/website/energidataKort/viewer.htm?starttema1=vindkraft&amp;STARTLEFT=667336&amp;STARTRIGHT=668136&amp;STARTBOTTOM=6075782&amp;STARTTOP=6076582" TargetMode="External"/><Relationship Id="rId1099" Type="http://schemas.openxmlformats.org/officeDocument/2006/relationships/hyperlink" Target="http://193.88.185.146/website/energidataKort/viewer.htm?starttema1=vindkraft&amp;STARTLEFT=681206&amp;STARTRIGHT=682006&amp;STARTBOTTOM=6108198&amp;STARTTOP=6108998" TargetMode="External"/><Relationship Id="rId2357" Type="http://schemas.openxmlformats.org/officeDocument/2006/relationships/hyperlink" Target="http://193.88.185.146/website/energidataKort/viewer.htm?starttema1=vindkraft&amp;STARTLEFT=537771&amp;STARTRIGHT=538571&amp;STARTBOTTOM=6091978&amp;STARTTOP=6092778" TargetMode="External"/><Relationship Id="rId2564" Type="http://schemas.openxmlformats.org/officeDocument/2006/relationships/hyperlink" Target="http://193.88.185.146/website/energidataKort/viewer.htm?starttema1=vindkraft&amp;STARTLEFT=488198&amp;STARTRIGHT=488998&amp;STARTBOTTOM=6221791&amp;STARTTOP=6222591" TargetMode="External"/><Relationship Id="rId3408" Type="http://schemas.openxmlformats.org/officeDocument/2006/relationships/hyperlink" Target="http://193.88.185.146/website/energidataKort/viewer.htm?starttema1=vindkraft&amp;STARTLEFT=453819&amp;STARTRIGHT=454619&amp;STARTBOTTOM=6184260&amp;STARTTOP=6185060" TargetMode="External"/><Relationship Id="rId3615" Type="http://schemas.openxmlformats.org/officeDocument/2006/relationships/hyperlink" Target="http://193.88.185.146/website/energidataKort/viewer.htm?starttema1=vindkraft&amp;STARTLEFT=457415&amp;STARTRIGHT=458215&amp;STARTBOTTOM=6208916&amp;STARTTOP=6209716" TargetMode="External"/><Relationship Id="rId3962" Type="http://schemas.openxmlformats.org/officeDocument/2006/relationships/hyperlink" Target="http://193.88.185.146/website/energidataKort/viewer.htm?starttema1=vindkraft&amp;STARTLEFT=497602&amp;STARTRIGHT=498402&amp;STARTBOTTOM=6270038&amp;STARTTOP=6270838" TargetMode="External"/><Relationship Id="rId329" Type="http://schemas.openxmlformats.org/officeDocument/2006/relationships/hyperlink" Target="http://193.88.185.146/website/energidataKort/viewer.htm?starttema1=vindkraft&amp;STARTLEFT=670770&amp;STARTRIGHT=671570&amp;STARTBOTTOM=6145487&amp;STARTTOP=6146287" TargetMode="External"/><Relationship Id="rId536" Type="http://schemas.openxmlformats.org/officeDocument/2006/relationships/hyperlink" Target="http://193.88.185.146/website/energidataKort/viewer.htm?starttema1=vindkraft&amp;STARTLEFT=635837&amp;STARTRIGHT=636637&amp;STARTBOTTOM=6093767&amp;STARTTOP=6094567" TargetMode="External"/><Relationship Id="rId1166" Type="http://schemas.openxmlformats.org/officeDocument/2006/relationships/hyperlink" Target="http://193.88.185.146/website/energidataKort/viewer.htm?starttema1=vindkraft&amp;STARTLEFT=885923&amp;STARTRIGHT=886723&amp;STARTBOTTOM=6117470&amp;STARTTOP=6118270" TargetMode="External"/><Relationship Id="rId1373" Type="http://schemas.openxmlformats.org/officeDocument/2006/relationships/hyperlink" Target="http://193.88.185.146/website/energidataKort/viewer.htm?starttema1=vindkraft&amp;STARTLEFT=595266&amp;STARTRIGHT=596066&amp;STARTBOTTOM=6134080&amp;STARTTOP=6134880" TargetMode="External"/><Relationship Id="rId2217" Type="http://schemas.openxmlformats.org/officeDocument/2006/relationships/hyperlink" Target="http://193.88.185.146/website/energidataKort/viewer.htm?starttema1=vindkraft&amp;STARTLEFT=517336&amp;STARTRIGHT=518136&amp;STARTBOTTOM=6149361&amp;STARTTOP=6150161" TargetMode="External"/><Relationship Id="rId2771" Type="http://schemas.openxmlformats.org/officeDocument/2006/relationships/hyperlink" Target="http://193.88.185.146/website/energidataKort/viewer.htm?starttema1=vindkraft&amp;STARTLEFT=450310&amp;STARTRIGHT=451110&amp;STARTBOTTOM=6258527&amp;STARTTOP=6259327" TargetMode="External"/><Relationship Id="rId3822" Type="http://schemas.openxmlformats.org/officeDocument/2006/relationships/hyperlink" Target="http://193.88.185.146/website/energidataKort/viewer.htm?starttema1=vindkraft&amp;STARTLEFT=496780&amp;STARTRIGHT=497580&amp;STARTBOTTOM=6274493&amp;STARTTOP=6275293" TargetMode="External"/><Relationship Id="rId743" Type="http://schemas.openxmlformats.org/officeDocument/2006/relationships/hyperlink" Target="http://193.88.185.146/website/energidataKort/viewer.htm?starttema1=vindkraft&amp;STARTLEFT=632353&amp;STARTRIGHT=633153&amp;STARTBOTTOM=6089105&amp;STARTTOP=6089905" TargetMode="External"/><Relationship Id="rId950" Type="http://schemas.openxmlformats.org/officeDocument/2006/relationships/hyperlink" Target="http://193.88.185.146/website/energidataKort/viewer.htm?starttema1=vindkraft&amp;STARTLEFT=677511&amp;STARTRIGHT=678311&amp;STARTBOTTOM=6086963&amp;STARTTOP=6087763" TargetMode="External"/><Relationship Id="rId1026" Type="http://schemas.openxmlformats.org/officeDocument/2006/relationships/hyperlink" Target="http://193.88.185.146/website/energidataKort/viewer.htm?starttema1=vindkraft&amp;STARTLEFT=673903&amp;STARTRIGHT=674703&amp;STARTBOTTOM=6049936&amp;STARTTOP=6050736" TargetMode="External"/><Relationship Id="rId1580" Type="http://schemas.openxmlformats.org/officeDocument/2006/relationships/hyperlink" Target="http://193.88.185.146/website/energidataKort/viewer.htm?starttema1=vindkraft&amp;STARTLEFT=534978&amp;STARTRIGHT=535778&amp;STARTBOTTOM=6118143&amp;STARTTOP=6118943" TargetMode="External"/><Relationship Id="rId2424" Type="http://schemas.openxmlformats.org/officeDocument/2006/relationships/hyperlink" Target="http://193.88.185.146/website/energidataKort/viewer.htm?starttema1=vindkraft&amp;STARTLEFT=522848&amp;STARTRIGHT=523648&amp;STARTBOTTOM=6130719&amp;STARTTOP=6131519" TargetMode="External"/><Relationship Id="rId2631" Type="http://schemas.openxmlformats.org/officeDocument/2006/relationships/hyperlink" Target="http://193.88.185.146/website/energidataKort/viewer.htm?starttema1=vindkraft&amp;STARTLEFT=482365&amp;STARTRIGHT=483165&amp;STARTBOTTOM=6256744&amp;STARTTOP=6257544" TargetMode="External"/><Relationship Id="rId4389" Type="http://schemas.openxmlformats.org/officeDocument/2006/relationships/hyperlink" Target="http://193.88.185.146/website/energidataKort/viewer.htm?starttema1=vindkraft&amp;STARTLEFT=512572&amp;STARTRIGHT=513372&amp;STARTBOTTOM=6318966&amp;STARTTOP=6319766" TargetMode="External"/><Relationship Id="rId603" Type="http://schemas.openxmlformats.org/officeDocument/2006/relationships/hyperlink" Target="http://193.88.185.146/website/energidataKort/viewer.htm?starttema1=vindkraft&amp;STARTLEFT=658968&amp;STARTRIGHT=659768&amp;STARTBOTTOM=6058284&amp;STARTTOP=6059084" TargetMode="External"/><Relationship Id="rId810" Type="http://schemas.openxmlformats.org/officeDocument/2006/relationships/hyperlink" Target="http://193.88.185.146/website/energidataKort/viewer.htm?starttema1=vindkraft&amp;STARTLEFT=664916&amp;STARTRIGHT=665716&amp;STARTBOTTOM=6121395&amp;STARTTOP=6122195" TargetMode="External"/><Relationship Id="rId1233" Type="http://schemas.openxmlformats.org/officeDocument/2006/relationships/hyperlink" Target="http://193.88.185.146/website/energidataKort/viewer.htm?starttema1=vindkraft&amp;STARTLEFT=568816&amp;STARTRIGHT=569616&amp;STARTBOTTOM=6122533&amp;STARTTOP=6123333" TargetMode="External"/><Relationship Id="rId1440" Type="http://schemas.openxmlformats.org/officeDocument/2006/relationships/hyperlink" Target="http://193.88.185.146/website/energidataKort/viewer.htm?starttema1=vindkraft&amp;STARTLEFT=584858&amp;STARTRIGHT=585658&amp;STARTBOTTOM=6160484&amp;STARTTOP=6161284" TargetMode="External"/><Relationship Id="rId4596" Type="http://schemas.openxmlformats.org/officeDocument/2006/relationships/hyperlink" Target="http://193.88.185.146/website/energidataKort/viewer.htm?starttema1=vindkraft&amp;STARTLEFT=553267&amp;STARTRIGHT=554067&amp;STARTBOTTOM=6273965&amp;STARTTOP=6274765" TargetMode="External"/><Relationship Id="rId1300" Type="http://schemas.openxmlformats.org/officeDocument/2006/relationships/hyperlink" Target="http://193.88.185.146/website/energidataKort/viewer.htm?starttema1=vindkraft&amp;STARTLEFT=588087&amp;STARTRIGHT=588887&amp;STARTBOTTOM=6125101&amp;STARTTOP=6125901" TargetMode="External"/><Relationship Id="rId3198" Type="http://schemas.openxmlformats.org/officeDocument/2006/relationships/hyperlink" Target="http://193.88.185.146/website/energidataKort/viewer.htm?starttema1=vindkraft&amp;STARTLEFT=580665&amp;STARTRIGHT=581465&amp;STARTBOTTOM=6281071&amp;STARTTOP=6281871" TargetMode="External"/><Relationship Id="rId4249" Type="http://schemas.openxmlformats.org/officeDocument/2006/relationships/hyperlink" Target="http://193.88.185.146/website/energidataKort/viewer.htm?starttema1=vindkraft&amp;STARTLEFT=501429&amp;STARTRIGHT=502229&amp;STARTBOTTOM=6257957&amp;STARTTOP=6258757" TargetMode="External"/><Relationship Id="rId4456" Type="http://schemas.openxmlformats.org/officeDocument/2006/relationships/hyperlink" Target="http://193.88.185.146/website/energidataKort/viewer.htm?starttema1=vindkraft&amp;STARTLEFT=521565&amp;STARTRIGHT=522365&amp;STARTBOTTOM=6314210&amp;STARTTOP=6315010" TargetMode="External"/><Relationship Id="rId4663" Type="http://schemas.openxmlformats.org/officeDocument/2006/relationships/hyperlink" Target="http://193.88.185.146/website/energidataKort/viewer.htm?starttema1=vindkraft&amp;STARTLEFT=511933&amp;STARTRIGHT=512733&amp;STARTBOTTOM=6326509&amp;STARTTOP=6327309" TargetMode="External"/><Relationship Id="rId4870" Type="http://schemas.openxmlformats.org/officeDocument/2006/relationships/hyperlink" Target="http://193.88.185.146/website/energidataKort/viewer.htm?starttema1=vindkraft&amp;STARTLEFT=564348&amp;STARTRIGHT=565148&amp;STARTBOTTOM=6327126&amp;STARTTOP=6327926" TargetMode="External"/><Relationship Id="rId3058" Type="http://schemas.openxmlformats.org/officeDocument/2006/relationships/hyperlink" Target="http://193.88.185.146/website/energidataKort/viewer.htm?starttema1=vindkraft&amp;STARTLEFT=555934&amp;STARTRIGHT=556734&amp;STARTBOTTOM=6231396&amp;STARTTOP=6232196" TargetMode="External"/><Relationship Id="rId3265" Type="http://schemas.openxmlformats.org/officeDocument/2006/relationships/hyperlink" Target="http://193.88.185.146/website/energidataKort/viewer.htm?starttema1=vindkraft&amp;STARTLEFT=601109&amp;STARTRIGHT=601909&amp;STARTBOTTOM=6184342&amp;STARTTOP=6185142" TargetMode="External"/><Relationship Id="rId3472" Type="http://schemas.openxmlformats.org/officeDocument/2006/relationships/hyperlink" Target="http://193.88.185.146/website/energidataKort/viewer.htm?starttema1=vindkraft&amp;STARTLEFT=457616&amp;STARTRIGHT=458416&amp;STARTBOTTOM=6207735&amp;STARTTOP=6208535" TargetMode="External"/><Relationship Id="rId4109" Type="http://schemas.openxmlformats.org/officeDocument/2006/relationships/hyperlink" Target="http://193.88.185.146/website/energidataKort/viewer.htm?starttema1=vindkraft&amp;STARTLEFT=472142&amp;STARTRIGHT=472942&amp;STARTBOTTOM=6302743&amp;STARTTOP=6303543" TargetMode="External"/><Relationship Id="rId4316" Type="http://schemas.openxmlformats.org/officeDocument/2006/relationships/hyperlink" Target="http://193.88.185.146/website/energidataKort/viewer.htm?starttema1=vindkraft&amp;STARTLEFT=578275&amp;STARTRIGHT=579075&amp;STARTBOTTOM=6365786&amp;STARTTOP=6366586" TargetMode="External"/><Relationship Id="rId4523" Type="http://schemas.openxmlformats.org/officeDocument/2006/relationships/hyperlink" Target="http://193.88.185.146/website/energidataKort/viewer.htm?starttema1=vindkraft&amp;STARTLEFT=545761&amp;STARTRIGHT=546561&amp;STARTBOTTOM=6305648&amp;STARTTOP=6306448" TargetMode="External"/><Relationship Id="rId4730" Type="http://schemas.openxmlformats.org/officeDocument/2006/relationships/hyperlink" Target="http://193.88.185.146/website/energidataKort/viewer.htm?starttema1=vindkraft&amp;STARTLEFT=532020&amp;STARTRIGHT=532820&amp;STARTBOTTOM=6331317&amp;STARTTOP=6332117" TargetMode="External"/><Relationship Id="rId186" Type="http://schemas.openxmlformats.org/officeDocument/2006/relationships/hyperlink" Target="http://193.88.185.146/website/energidataKort/viewer.htm?starttema1=vindkraft&amp;STARTLEFT=677135&amp;STARTRIGHT=677935&amp;STARTBOTTOM=6163348&amp;STARTTOP=6164148" TargetMode="External"/><Relationship Id="rId393" Type="http://schemas.openxmlformats.org/officeDocument/2006/relationships/hyperlink" Target="http://193.88.185.146/website/energidataKort/viewer.htm?starttema1=vindkraft&amp;STARTLEFT=652183&amp;STARTRIGHT=652983&amp;STARTBOTTOM=6151362&amp;STARTTOP=6152162" TargetMode="External"/><Relationship Id="rId2074" Type="http://schemas.openxmlformats.org/officeDocument/2006/relationships/hyperlink" Target="http://193.88.185.146/website/energidataKort/viewer.htm?starttema1=vindkraft&amp;STARTLEFT=429104&amp;STARTRIGHT=429904&amp;STARTBOTTOM=6147918&amp;STARTTOP=6148718" TargetMode="External"/><Relationship Id="rId2281" Type="http://schemas.openxmlformats.org/officeDocument/2006/relationships/hyperlink" Target="http://193.88.185.146/website/energidataKort/viewer.htm?starttema1=vindkraft&amp;STARTLEFT=493820&amp;STARTRIGHT=494620&amp;STARTBOTTOM=6132138&amp;STARTTOP=6132938" TargetMode="External"/><Relationship Id="rId3125" Type="http://schemas.openxmlformats.org/officeDocument/2006/relationships/hyperlink" Target="http://193.88.185.146/website/energidataKort/viewer.htm?starttema1=vindkraft&amp;STARTLEFT=564664&amp;STARTRIGHT=565464&amp;STARTBOTTOM=6250229&amp;STARTTOP=6251029" TargetMode="External"/><Relationship Id="rId3332" Type="http://schemas.openxmlformats.org/officeDocument/2006/relationships/hyperlink" Target="http://193.88.185.146/website/energidataKort/viewer.htm?starttema1=vindkraft&amp;STARTLEFT=514848&amp;STARTRIGHT=515648&amp;STARTBOTTOM=6221563&amp;STARTTOP=6222363" TargetMode="External"/><Relationship Id="rId253" Type="http://schemas.openxmlformats.org/officeDocument/2006/relationships/hyperlink" Target="http://193.88.185.146/website/energidataKort/viewer.htm?starttema1=vindkraft&amp;STARTLEFT=646358&amp;STARTRIGHT=647158&amp;STARTBOTTOM=6150910&amp;STARTTOP=6151710" TargetMode="External"/><Relationship Id="rId460" Type="http://schemas.openxmlformats.org/officeDocument/2006/relationships/hyperlink" Target="http://193.88.185.146/website/energidataKort/viewer.htm?starttema1=vindkraft&amp;STARTLEFT=716668&amp;STARTRIGHT=717468&amp;STARTBOTTOM=6130677&amp;STARTTOP=6131477" TargetMode="External"/><Relationship Id="rId1090" Type="http://schemas.openxmlformats.org/officeDocument/2006/relationships/hyperlink" Target="http://193.88.185.146/website/energidataKort/viewer.htm?starttema1=vindkraft&amp;STARTLEFT=701077&amp;STARTRIGHT=701877&amp;STARTBOTTOM=6095030&amp;STARTTOP=6095830" TargetMode="External"/><Relationship Id="rId2141" Type="http://schemas.openxmlformats.org/officeDocument/2006/relationships/hyperlink" Target="http://193.88.185.146/website/energidataKort/viewer.htm?starttema1=vindkraft&amp;STARTLEFT=456709&amp;STARTRIGHT=457509&amp;STARTBOTTOM=6177612&amp;STARTTOP=6178412" TargetMode="External"/><Relationship Id="rId113" Type="http://schemas.openxmlformats.org/officeDocument/2006/relationships/hyperlink" Target="http://193.88.185.146/website/energidataKort/viewer.htm?starttema1=vindkraft&amp;STARTLEFT=684385&amp;STARTRIGHT=685185&amp;STARTBOTTOM=6206663&amp;STARTTOP=6207463" TargetMode="External"/><Relationship Id="rId320" Type="http://schemas.openxmlformats.org/officeDocument/2006/relationships/hyperlink" Target="http://193.88.185.146/website/energidataKort/viewer.htm?starttema1=vindkraft&amp;STARTLEFT=671564&amp;STARTRIGHT=672364&amp;STARTBOTTOM=6151231&amp;STARTTOP=6152031" TargetMode="External"/><Relationship Id="rId2001" Type="http://schemas.openxmlformats.org/officeDocument/2006/relationships/hyperlink" Target="http://193.88.185.146/website/energidataKort/viewer.htm?starttema1=vindkraft&amp;STARTLEFT=423995&amp;STARTRIGHT=424795&amp;STARTBOTTOM=6148474&amp;STARTTOP=6149274" TargetMode="External"/><Relationship Id="rId2958" Type="http://schemas.openxmlformats.org/officeDocument/2006/relationships/hyperlink" Target="http://193.88.185.146/website/energidataKort/viewer.htm?starttema1=vindkraft&amp;STARTLEFT=589852&amp;STARTRIGHT=590652&amp;STARTBOTTOM=6244261&amp;STARTTOP=6245061" TargetMode="External"/><Relationship Id="rId5017" Type="http://schemas.openxmlformats.org/officeDocument/2006/relationships/hyperlink" Target="http://193.88.185.146/website/energidataKort/viewer.htm?starttema1=vindkraft&amp;STARTLEFT=560412&amp;STARTRIGHT=561212&amp;STARTBOTTOM=6379113&amp;STARTTOP=6379913" TargetMode="External"/><Relationship Id="rId1767" Type="http://schemas.openxmlformats.org/officeDocument/2006/relationships/hyperlink" Target="http://193.88.185.146/website/energidataKort/viewer.htm?starttema1=vindkraft&amp;STARTLEFT=490758&amp;STARTRIGHT=491558&amp;STARTBOTTOM=6119315&amp;STARTTOP=6120115" TargetMode="External"/><Relationship Id="rId1974" Type="http://schemas.openxmlformats.org/officeDocument/2006/relationships/hyperlink" Target="http://193.88.185.146/website/energidataKort/viewer.htm?starttema1=vindkraft&amp;STARTLEFT=474307&amp;STARTRIGHT=475107&amp;STARTBOTTOM=6144431&amp;STARTTOP=6145231" TargetMode="External"/><Relationship Id="rId2818" Type="http://schemas.openxmlformats.org/officeDocument/2006/relationships/hyperlink" Target="http://193.88.185.146/website/energidataKort/viewer.htm?starttema1=vindkraft&amp;STARTLEFT=448104&amp;STARTRIGHT=448904&amp;STARTBOTTOM=6273603&amp;STARTTOP=6274403" TargetMode="External"/><Relationship Id="rId4173" Type="http://schemas.openxmlformats.org/officeDocument/2006/relationships/hyperlink" Target="http://193.88.185.146/website/energidataKort/viewer.htm?starttema1=vindkraft&amp;STARTLEFT=485179&amp;STARTRIGHT=485979&amp;STARTBOTTOM=6320063&amp;STARTTOP=6320863" TargetMode="External"/><Relationship Id="rId4380" Type="http://schemas.openxmlformats.org/officeDocument/2006/relationships/hyperlink" Target="http://193.88.185.146/website/energidataKort/viewer.htm?starttema1=vindkraft&amp;STARTLEFT=588612&amp;STARTRIGHT=589412&amp;STARTBOTTOM=6352065&amp;STARTTOP=6352865" TargetMode="External"/><Relationship Id="rId59" Type="http://schemas.openxmlformats.org/officeDocument/2006/relationships/hyperlink" Target="http://193.88.185.146/website/energidataKort/viewer.htm?starttema1=vindkraft&amp;STARTLEFT=699319&amp;STARTRIGHT=700119&amp;STARTBOTTOM=6198978&amp;STARTTOP=6199778" TargetMode="External"/><Relationship Id="rId1627" Type="http://schemas.openxmlformats.org/officeDocument/2006/relationships/hyperlink" Target="http://193.88.185.146/website/energidataKort/viewer.htm?starttema1=vindkraft&amp;STARTLEFT=491561&amp;STARTRIGHT=492361&amp;STARTBOTTOM=6181900&amp;STARTTOP=6182700" TargetMode="External"/><Relationship Id="rId1834" Type="http://schemas.openxmlformats.org/officeDocument/2006/relationships/hyperlink" Target="http://193.88.185.146/website/energidataKort/viewer.htm?starttema1=vindkraft&amp;STARTLEFT=499673&amp;STARTRIGHT=500473&amp;STARTBOTTOM=6107331&amp;STARTTOP=6108131" TargetMode="External"/><Relationship Id="rId4033" Type="http://schemas.openxmlformats.org/officeDocument/2006/relationships/hyperlink" Target="http://193.88.185.146/website/energidataKort/viewer.htm?starttema1=vindkraft&amp;STARTLEFT=489126&amp;STARTRIGHT=489926&amp;STARTBOTTOM=6324001&amp;STARTTOP=6324801" TargetMode="External"/><Relationship Id="rId4240" Type="http://schemas.openxmlformats.org/officeDocument/2006/relationships/hyperlink" Target="http://193.88.185.146/website/energidataKort/viewer.htm?starttema1=vindkraft&amp;STARTLEFT=503121&amp;STARTRIGHT=503921&amp;STARTBOTTOM=6254346&amp;STARTTOP=6255146" TargetMode="External"/><Relationship Id="rId3799" Type="http://schemas.openxmlformats.org/officeDocument/2006/relationships/hyperlink" Target="http://193.88.185.146/website/energidataKort/viewer.htm?starttema1=vindkraft&amp;STARTLEFT=486437&amp;STARTRIGHT=487237&amp;STARTBOTTOM=6293868&amp;STARTTOP=6294668" TargetMode="External"/><Relationship Id="rId4100" Type="http://schemas.openxmlformats.org/officeDocument/2006/relationships/hyperlink" Target="http://193.88.185.146/website/energidataKort/viewer.htm?starttema1=vindkraft&amp;STARTLEFT=475685&amp;STARTRIGHT=476485&amp;STARTBOTTOM=6312673&amp;STARTTOP=6313473" TargetMode="External"/><Relationship Id="rId1901" Type="http://schemas.openxmlformats.org/officeDocument/2006/relationships/hyperlink" Target="http://193.88.185.146/website/energidataKort/viewer.htm?starttema1=vindkraft&amp;STARTLEFT=478352&amp;STARTRIGHT=479152&amp;STARTBOTTOM=6099063&amp;STARTTOP=6099863" TargetMode="External"/><Relationship Id="rId3659" Type="http://schemas.openxmlformats.org/officeDocument/2006/relationships/hyperlink" Target="http://193.88.185.146/website/energidataKort/viewer.htm?starttema1=vindkraft&amp;STARTLEFT=446139&amp;STARTRIGHT=446939&amp;STARTBOTTOM=6207121&amp;STARTTOP=6207921" TargetMode="External"/><Relationship Id="rId3866" Type="http://schemas.openxmlformats.org/officeDocument/2006/relationships/hyperlink" Target="http://193.88.185.146/website/energidataKort/viewer.htm?starttema1=vindkraft&amp;STARTLEFT=504656&amp;STARTRIGHT=505456&amp;STARTBOTTOM=6288522&amp;STARTTOP=6289322" TargetMode="External"/><Relationship Id="rId4917" Type="http://schemas.openxmlformats.org/officeDocument/2006/relationships/hyperlink" Target="http://193.88.185.146/website/energidataKort/viewer.htm?starttema1=vindkraft&amp;STARTLEFT=554240&amp;STARTRIGHT=555040&amp;STARTBOTTOM=6340476&amp;STARTTOP=6341276" TargetMode="External"/><Relationship Id="rId5081" Type="http://schemas.openxmlformats.org/officeDocument/2006/relationships/hyperlink" Target="http://193.88.185.146/website/energidataKort/viewer.htm?starttema1=vindkraft&amp;STARTLEFT=570521&amp;STARTRIGHT=571321&amp;STARTBOTTOM=6357914&amp;STARTTOP=6358714" TargetMode="External"/><Relationship Id="rId787" Type="http://schemas.openxmlformats.org/officeDocument/2006/relationships/hyperlink" Target="http://193.88.185.146/website/energidataKort/viewer.htm?starttema1=vindkraft&amp;STARTLEFT=656714&amp;STARTRIGHT=657514&amp;STARTBOTTOM=6130257&amp;STARTTOP=6131057" TargetMode="External"/><Relationship Id="rId994" Type="http://schemas.openxmlformats.org/officeDocument/2006/relationships/hyperlink" Target="http://193.88.185.146/website/energidataKort/viewer.htm?starttema1=vindkraft&amp;STARTLEFT=679322&amp;STARTRIGHT=680122&amp;STARTBOTTOM=6062658&amp;STARTTOP=6063458" TargetMode="External"/><Relationship Id="rId2468" Type="http://schemas.openxmlformats.org/officeDocument/2006/relationships/hyperlink" Target="http://193.88.185.146/website/energidataKort/viewer.htm?starttema1=vindkraft&amp;STARTLEFT=518697&amp;STARTRIGHT=519497&amp;STARTBOTTOM=6191064&amp;STARTTOP=6191864" TargetMode="External"/><Relationship Id="rId2675" Type="http://schemas.openxmlformats.org/officeDocument/2006/relationships/hyperlink" Target="http://193.88.185.146/website/energidataKort/viewer.htm?starttema1=vindkraft&amp;STARTLEFT=478201&amp;STARTRIGHT=479001&amp;STARTBOTTOM=6248516&amp;STARTTOP=6249316" TargetMode="External"/><Relationship Id="rId2882" Type="http://schemas.openxmlformats.org/officeDocument/2006/relationships/hyperlink" Target="http://193.88.185.146/website/energidataKort/viewer.htm?starttema1=vindkraft&amp;STARTLEFT=468789&amp;STARTRIGHT=469589&amp;STARTBOTTOM=6279481&amp;STARTTOP=6280281" TargetMode="External"/><Relationship Id="rId3519" Type="http://schemas.openxmlformats.org/officeDocument/2006/relationships/hyperlink" Target="http://193.88.185.146/website/energidataKort/viewer.htm?starttema1=vindkraft&amp;STARTLEFT=460651&amp;STARTRIGHT=461451&amp;STARTBOTTOM=6206818&amp;STARTTOP=6207618" TargetMode="External"/><Relationship Id="rId3726" Type="http://schemas.openxmlformats.org/officeDocument/2006/relationships/hyperlink" Target="http://193.88.185.146/website/energidataKort/viewer.htm?starttema1=vindkraft&amp;STARTLEFT=474699&amp;STARTRIGHT=475499&amp;STARTBOTTOM=6293890&amp;STARTTOP=6294690" TargetMode="External"/><Relationship Id="rId3933" Type="http://schemas.openxmlformats.org/officeDocument/2006/relationships/hyperlink" Target="http://193.88.185.146/website/energidataKort/viewer.htm?starttema1=vindkraft&amp;STARTLEFT=499808&amp;STARTRIGHT=500608&amp;STARTBOTTOM=6281850&amp;STARTTOP=6282650" TargetMode="External"/><Relationship Id="rId647" Type="http://schemas.openxmlformats.org/officeDocument/2006/relationships/hyperlink" Target="http://193.88.185.146/website/energidataKort/viewer.htm?starttema1=vindkraft&amp;STARTLEFT=631065&amp;STARTRIGHT=631865&amp;STARTBOTTOM=6069903&amp;STARTTOP=6070703" TargetMode="External"/><Relationship Id="rId854" Type="http://schemas.openxmlformats.org/officeDocument/2006/relationships/hyperlink" Target="http://193.88.185.146/website/energidataKort/viewer.htm?starttema1=vindkraft&amp;STARTLEFT=660304&amp;STARTRIGHT=661104&amp;STARTBOTTOM=6128271&amp;STARTTOP=6129071" TargetMode="External"/><Relationship Id="rId1277" Type="http://schemas.openxmlformats.org/officeDocument/2006/relationships/hyperlink" Target="http://193.88.185.146/website/energidataKort/viewer.htm?starttema1=vindkraft&amp;STARTLEFT=586700&amp;STARTRIGHT=587500&amp;STARTBOTTOM=6124417&amp;STARTTOP=6125217" TargetMode="External"/><Relationship Id="rId1484" Type="http://schemas.openxmlformats.org/officeDocument/2006/relationships/hyperlink" Target="http://193.88.185.146/website/energidataKort/viewer.htm?starttema1=vindkraft&amp;STARTLEFT=612614&amp;STARTRIGHT=613414&amp;STARTBOTTOM=6087339&amp;STARTTOP=6088139" TargetMode="External"/><Relationship Id="rId1691" Type="http://schemas.openxmlformats.org/officeDocument/2006/relationships/hyperlink" Target="http://193.88.185.146/website/energidataKort/viewer.htm?starttema1=vindkraft&amp;STARTLEFT=512434&amp;STARTRIGHT=513234&amp;STARTBOTTOM=6105974&amp;STARTTOP=6106774" TargetMode="External"/><Relationship Id="rId2328" Type="http://schemas.openxmlformats.org/officeDocument/2006/relationships/hyperlink" Target="http://193.88.185.146/website/energidataKort/viewer.htm?starttema1=vindkraft&amp;STARTLEFT=522244&amp;STARTRIGHT=523044&amp;STARTBOTTOM=6084011&amp;STARTTOP=6084811" TargetMode="External"/><Relationship Id="rId2535" Type="http://schemas.openxmlformats.org/officeDocument/2006/relationships/hyperlink" Target="http://193.88.185.146/website/energidataKort/viewer.htm?starttema1=vindkraft&amp;STARTLEFT=480744&amp;STARTRIGHT=481544&amp;STARTBOTTOM=6224794&amp;STARTTOP=6225594" TargetMode="External"/><Relationship Id="rId2742" Type="http://schemas.openxmlformats.org/officeDocument/2006/relationships/hyperlink" Target="http://193.88.185.146/website/energidataKort/viewer.htm?starttema1=vindkraft&amp;STARTLEFT=470113&amp;STARTRIGHT=470913&amp;STARTBOTTOM=6252215&amp;STARTTOP=6253015" TargetMode="External"/><Relationship Id="rId507" Type="http://schemas.openxmlformats.org/officeDocument/2006/relationships/hyperlink" Target="http://193.88.185.146/website/energidataKort/viewer.htm?starttema1=vindkraft&amp;STARTLEFT=627956&amp;STARTRIGHT=628756&amp;STARTBOTTOM=6071263&amp;STARTTOP=6072063" TargetMode="External"/><Relationship Id="rId714" Type="http://schemas.openxmlformats.org/officeDocument/2006/relationships/hyperlink" Target="http://193.88.185.146/website/energidataKort/viewer.htm?starttema1=vindkraft&amp;STARTLEFT=657116&amp;STARTRIGHT=657916&amp;STARTBOTTOM=6076850&amp;STARTTOP=6077650" TargetMode="External"/><Relationship Id="rId921" Type="http://schemas.openxmlformats.org/officeDocument/2006/relationships/hyperlink" Target="http://193.88.185.146/website/energidataKort/viewer.htm?starttema1=vindkraft&amp;STARTLEFT=666265&amp;STARTRIGHT=667065&amp;STARTBOTTOM=6062518&amp;STARTTOP=6063318" TargetMode="External"/><Relationship Id="rId1137" Type="http://schemas.openxmlformats.org/officeDocument/2006/relationships/hyperlink" Target="http://193.88.185.146/website/energidataKort/viewer.htm?starttema1=vindkraft&amp;STARTLEFT=694657&amp;STARTRIGHT=695457&amp;STARTBOTTOM=6110791&amp;STARTTOP=6111591" TargetMode="External"/><Relationship Id="rId1344" Type="http://schemas.openxmlformats.org/officeDocument/2006/relationships/hyperlink" Target="http://193.88.185.146/website/energidataKort/viewer.htm?starttema1=vindkraft&amp;STARTLEFT=605739&amp;STARTRIGHT=606539&amp;STARTBOTTOM=6120570&amp;STARTTOP=6121370" TargetMode="External"/><Relationship Id="rId1551" Type="http://schemas.openxmlformats.org/officeDocument/2006/relationships/hyperlink" Target="http://193.88.185.146/website/energidataKort/viewer.htm?starttema1=vindkraft&amp;STARTLEFT=503711&amp;STARTRIGHT=504511&amp;STARTBOTTOM=6122047&amp;STARTTOP=6122847" TargetMode="External"/><Relationship Id="rId2602" Type="http://schemas.openxmlformats.org/officeDocument/2006/relationships/hyperlink" Target="http://193.88.185.146/website/energidataKort/viewer.htm?starttema1=vindkraft&amp;STARTLEFT=492714&amp;STARTRIGHT=493514&amp;STARTBOTTOM=6217783&amp;STARTTOP=6218583" TargetMode="External"/><Relationship Id="rId50" Type="http://schemas.openxmlformats.org/officeDocument/2006/relationships/hyperlink" Target="http://193.88.185.146/website/energidataKort/viewer.htm?starttema1=vindkraft&amp;STARTLEFT=708941&amp;STARTRIGHT=709741&amp;STARTBOTTOM=6193764&amp;STARTTOP=6194564" TargetMode="External"/><Relationship Id="rId1204" Type="http://schemas.openxmlformats.org/officeDocument/2006/relationships/hyperlink" Target="http://193.88.185.146/website/energidataKort/viewer.htm?starttema1=vindkraft&amp;STARTLEFT=554077&amp;STARTRIGHT=554877&amp;STARTBOTTOM=6147159&amp;STARTTOP=6147959" TargetMode="External"/><Relationship Id="rId1411" Type="http://schemas.openxmlformats.org/officeDocument/2006/relationships/hyperlink" Target="http://193.88.185.146/website/energidataKort/viewer.htm?starttema1=vindkraft&amp;STARTLEFT=607132&amp;STARTRIGHT=607932&amp;STARTBOTTOM=6114231&amp;STARTTOP=6115031" TargetMode="External"/><Relationship Id="rId4567" Type="http://schemas.openxmlformats.org/officeDocument/2006/relationships/hyperlink" Target="http://193.88.185.146/website/energidataKort/viewer.htm?starttema1=vindkraft&amp;STARTLEFT=553831&amp;STARTRIGHT=554631&amp;STARTBOTTOM=6285494&amp;STARTTOP=6286294" TargetMode="External"/><Relationship Id="rId4774" Type="http://schemas.openxmlformats.org/officeDocument/2006/relationships/hyperlink" Target="http://193.88.185.146/website/energidataKort/viewer.htm?starttema1=vindkraft&amp;STARTLEFT=542985&amp;STARTRIGHT=543785&amp;STARTBOTTOM=6342854&amp;STARTTOP=6343654" TargetMode="External"/><Relationship Id="rId3169" Type="http://schemas.openxmlformats.org/officeDocument/2006/relationships/hyperlink" Target="http://193.88.185.146/website/energidataKort/viewer.htm?starttema1=vindkraft&amp;STARTLEFT=573443&amp;STARTRIGHT=574243&amp;STARTBOTTOM=6255975&amp;STARTTOP=6256775" TargetMode="External"/><Relationship Id="rId3376" Type="http://schemas.openxmlformats.org/officeDocument/2006/relationships/hyperlink" Target="http://193.88.185.146/website/energidataKort/viewer.htm?starttema1=vindkraft&amp;STARTLEFT=463982&amp;STARTRIGHT=464782&amp;STARTBOTTOM=6185071&amp;STARTTOP=6185871" TargetMode="External"/><Relationship Id="rId3583" Type="http://schemas.openxmlformats.org/officeDocument/2006/relationships/hyperlink" Target="http://193.88.185.146/website/energidataKort/viewer.htm?starttema1=vindkraft&amp;STARTLEFT=460901&amp;STARTRIGHT=461701&amp;STARTBOTTOM=6213059&amp;STARTTOP=6213859" TargetMode="External"/><Relationship Id="rId4427" Type="http://schemas.openxmlformats.org/officeDocument/2006/relationships/hyperlink" Target="http://193.88.185.146/website/energidataKort/viewer.htm?starttema1=vindkraft&amp;STARTLEFT=522092&amp;STARTRIGHT=522892&amp;STARTBOTTOM=6299943&amp;STARTTOP=6300743" TargetMode="External"/><Relationship Id="rId4981" Type="http://schemas.openxmlformats.org/officeDocument/2006/relationships/hyperlink" Target="http://193.88.185.146/website/energidataKort/viewer.htm?starttema1=vindkraft&amp;STARTLEFT=562339&amp;STARTRIGHT=563139&amp;STARTBOTTOM=6362466&amp;STARTTOP=6363266" TargetMode="External"/><Relationship Id="rId297" Type="http://schemas.openxmlformats.org/officeDocument/2006/relationships/hyperlink" Target="http://193.88.185.146/website/energidataKort/viewer.htm?starttema1=vindkraft&amp;STARTLEFT=636478&amp;STARTRIGHT=637278&amp;STARTBOTTOM=6154655&amp;STARTTOP=6155455" TargetMode="External"/><Relationship Id="rId2185" Type="http://schemas.openxmlformats.org/officeDocument/2006/relationships/hyperlink" Target="http://193.88.185.146/website/energidataKort/viewer.htm?starttema1=vindkraft&amp;STARTLEFT=457237&amp;STARTRIGHT=458037&amp;STARTBOTTOM=6166733&amp;STARTTOP=6167533" TargetMode="External"/><Relationship Id="rId2392" Type="http://schemas.openxmlformats.org/officeDocument/2006/relationships/hyperlink" Target="http://193.88.185.146/website/energidataKort/viewer.htm?starttema1=vindkraft&amp;STARTLEFT=542508&amp;STARTRIGHT=543308&amp;STARTBOTTOM=6199719&amp;STARTTOP=6200519" TargetMode="External"/><Relationship Id="rId3029" Type="http://schemas.openxmlformats.org/officeDocument/2006/relationships/hyperlink" Target="http://193.88.185.146/website/energidataKort/viewer.htm?starttema1=vindkraft&amp;STARTLEFT=603744&amp;STARTRIGHT=604544&amp;STARTBOTTOM=6248454&amp;STARTTOP=6249254" TargetMode="External"/><Relationship Id="rId3236" Type="http://schemas.openxmlformats.org/officeDocument/2006/relationships/hyperlink" Target="http://193.88.185.146/website/energidataKort/viewer.htm?starttema1=vindkraft&amp;STARTLEFT=547430&amp;STARTRIGHT=548230&amp;STARTBOTTOM=6236811&amp;STARTTOP=6237611" TargetMode="External"/><Relationship Id="rId3790" Type="http://schemas.openxmlformats.org/officeDocument/2006/relationships/hyperlink" Target="http://193.88.185.146/website/energidataKort/viewer.htm?starttema1=vindkraft&amp;STARTLEFT=487831&amp;STARTRIGHT=488631&amp;STARTBOTTOM=6300033&amp;STARTTOP=6300833" TargetMode="External"/><Relationship Id="rId4634" Type="http://schemas.openxmlformats.org/officeDocument/2006/relationships/hyperlink" Target="http://193.88.185.146/website/energidataKort/viewer.htm?starttema1=vindkraft&amp;STARTLEFT=511354&amp;STARTRIGHT=512154&amp;STARTBOTTOM=6320846&amp;STARTTOP=6321646" TargetMode="External"/><Relationship Id="rId4841" Type="http://schemas.openxmlformats.org/officeDocument/2006/relationships/hyperlink" Target="http://193.88.185.146/website/energidataKort/viewer.htm?starttema1=vindkraft&amp;STARTLEFT=541588&amp;STARTRIGHT=542388&amp;STARTBOTTOM=6318934&amp;STARTTOP=6319734" TargetMode="External"/><Relationship Id="rId157" Type="http://schemas.openxmlformats.org/officeDocument/2006/relationships/hyperlink" Target="http://193.88.185.146/website/energidataKort/viewer.htm?starttema1=vindkraft&amp;STARTLEFT=665114&amp;STARTRIGHT=665914&amp;STARTBOTTOM=6191570&amp;STARTTOP=6192370" TargetMode="External"/><Relationship Id="rId364" Type="http://schemas.openxmlformats.org/officeDocument/2006/relationships/hyperlink" Target="http://193.88.185.146/website/energidataKort/viewer.htm?starttema1=vindkraft&amp;STARTLEFT=653759&amp;STARTRIGHT=654559&amp;STARTBOTTOM=6149441&amp;STARTTOP=6150241" TargetMode="External"/><Relationship Id="rId2045" Type="http://schemas.openxmlformats.org/officeDocument/2006/relationships/hyperlink" Target="http://193.88.185.146/website/energidataKort/viewer.htm?starttema1=vindkraft&amp;STARTLEFT=427082&amp;STARTRIGHT=427882&amp;STARTBOTTOM=6150697&amp;STARTTOP=6151497" TargetMode="External"/><Relationship Id="rId3443" Type="http://schemas.openxmlformats.org/officeDocument/2006/relationships/hyperlink" Target="http://193.88.185.146/website/energidataKort/viewer.htm?starttema1=vindkraft&amp;STARTLEFT=457565&amp;STARTRIGHT=458365&amp;STARTBOTTOM=6208031&amp;STARTTOP=6208831" TargetMode="External"/><Relationship Id="rId3650" Type="http://schemas.openxmlformats.org/officeDocument/2006/relationships/hyperlink" Target="http://193.88.185.146/website/energidataKort/viewer.htm?starttema1=vindkraft&amp;STARTLEFT=452710&amp;STARTRIGHT=453510&amp;STARTBOTTOM=6231727&amp;STARTTOP=6232527" TargetMode="External"/><Relationship Id="rId4701" Type="http://schemas.openxmlformats.org/officeDocument/2006/relationships/hyperlink" Target="http://193.88.185.146/website/energidataKort/viewer.htm?starttema1=vindkraft&amp;STARTLEFT=508557&amp;STARTRIGHT=509357&amp;STARTBOTTOM=6323732&amp;STARTTOP=6324532" TargetMode="External"/><Relationship Id="rId571" Type="http://schemas.openxmlformats.org/officeDocument/2006/relationships/hyperlink" Target="http://193.88.185.146/website/energidataKort/viewer.htm?starttema1=vindkraft&amp;STARTLEFT=654401&amp;STARTRIGHT=655201&amp;STARTBOTTOM=6057426&amp;STARTTOP=6058226" TargetMode="External"/><Relationship Id="rId2252" Type="http://schemas.openxmlformats.org/officeDocument/2006/relationships/hyperlink" Target="http://193.88.185.146/website/energidataKort/viewer.htm?starttema1=vindkraft&amp;STARTLEFT=490640&amp;STARTRIGHT=491440&amp;STARTBOTTOM=6143360&amp;STARTTOP=6144160" TargetMode="External"/><Relationship Id="rId3303" Type="http://schemas.openxmlformats.org/officeDocument/2006/relationships/hyperlink" Target="http://193.88.185.146/website/energidataKort/viewer.htm?starttema1=vindkraft&amp;STARTLEFT=554584&amp;STARTRIGHT=555384&amp;STARTBOTTOM=6214337&amp;STARTTOP=6215137" TargetMode="External"/><Relationship Id="rId3510" Type="http://schemas.openxmlformats.org/officeDocument/2006/relationships/hyperlink" Target="http://193.88.185.146/website/energidataKort/viewer.htm?starttema1=vindkraft&amp;STARTLEFT=460173&amp;STARTRIGHT=460973&amp;STARTBOTTOM=6206701&amp;STARTTOP=6207501" TargetMode="External"/><Relationship Id="rId224" Type="http://schemas.openxmlformats.org/officeDocument/2006/relationships/hyperlink" Target="http://193.88.185.146/website/energidataKort/viewer.htm?starttema1=vindkraft&amp;STARTLEFT=685611&amp;STARTRIGHT=686411&amp;STARTBOTTOM=6138344&amp;STARTTOP=6139144" TargetMode="External"/><Relationship Id="rId431" Type="http://schemas.openxmlformats.org/officeDocument/2006/relationships/hyperlink" Target="http://193.88.185.146/website/energidataKort/viewer.htm?starttema1=vindkraft&amp;STARTLEFT=653887&amp;STARTRIGHT=654687&amp;STARTBOTTOM=6149229&amp;STARTTOP=6150029" TargetMode="External"/><Relationship Id="rId1061" Type="http://schemas.openxmlformats.org/officeDocument/2006/relationships/hyperlink" Target="http://193.88.185.146/website/energidataKort/viewer.htm?starttema1=vindkraft&amp;STARTLEFT=676629&amp;STARTRIGHT=677429&amp;STARTBOTTOM=6045734&amp;STARTTOP=6046534" TargetMode="External"/><Relationship Id="rId2112" Type="http://schemas.openxmlformats.org/officeDocument/2006/relationships/hyperlink" Target="http://193.88.185.146/website/energidataKort/viewer.htm?starttema1=vindkraft&amp;STARTLEFT=466662&amp;STARTRIGHT=467462&amp;STARTBOTTOM=6170149&amp;STARTTOP=6170949" TargetMode="External"/><Relationship Id="rId1878" Type="http://schemas.openxmlformats.org/officeDocument/2006/relationships/hyperlink" Target="http://193.88.185.146/website/energidataKort/viewer.htm?starttema1=vindkraft&amp;STARTLEFT=481714&amp;STARTRIGHT=482514&amp;STARTBOTTOM=6117200&amp;STARTTOP=6118000" TargetMode="External"/><Relationship Id="rId2929" Type="http://schemas.openxmlformats.org/officeDocument/2006/relationships/hyperlink" Target="http://193.88.185.146/website/energidataKort/viewer.htm?starttema1=vindkraft&amp;STARTLEFT=480751&amp;STARTRIGHT=481551&amp;STARTBOTTOM=6253689&amp;STARTTOP=6254489" TargetMode="External"/><Relationship Id="rId4077" Type="http://schemas.openxmlformats.org/officeDocument/2006/relationships/hyperlink" Target="http://193.88.185.146/website/energidataKort/viewer.htm?starttema1=vindkraft&amp;STARTLEFT=476017&amp;STARTRIGHT=476817&amp;STARTBOTTOM=6313291&amp;STARTTOP=6314091" TargetMode="External"/><Relationship Id="rId4284" Type="http://schemas.openxmlformats.org/officeDocument/2006/relationships/hyperlink" Target="http://193.88.185.146/website/energidataKort/viewer.htm?starttema1=vindkraft&amp;STARTLEFT=576172&amp;STARTRIGHT=576972&amp;STARTBOTTOM=6331431&amp;STARTTOP=6332231" TargetMode="External"/><Relationship Id="rId4491" Type="http://schemas.openxmlformats.org/officeDocument/2006/relationships/hyperlink" Target="http://193.88.185.146/website/energidataKort/viewer.htm?starttema1=vindkraft&amp;STARTLEFT=517839&amp;STARTRIGHT=518639&amp;STARTBOTTOM=6305747&amp;STARTTOP=6306547" TargetMode="External"/><Relationship Id="rId1738" Type="http://schemas.openxmlformats.org/officeDocument/2006/relationships/hyperlink" Target="http://193.88.185.146/website/energidataKort/viewer.htm?starttema1=vindkraft&amp;STARTLEFT=479285&amp;STARTRIGHT=480085&amp;STARTBOTTOM=6097778&amp;STARTTOP=6098578" TargetMode="External"/><Relationship Id="rId3093" Type="http://schemas.openxmlformats.org/officeDocument/2006/relationships/hyperlink" Target="http://193.88.185.146/website/energidataKort/viewer.htm?starttema1=vindkraft&amp;STARTLEFT=571716&amp;STARTRIGHT=572516&amp;STARTBOTTOM=6240974&amp;STARTTOP=6241774" TargetMode="External"/><Relationship Id="rId4144" Type="http://schemas.openxmlformats.org/officeDocument/2006/relationships/hyperlink" Target="http://193.88.185.146/website/energidataKort/viewer.htm?starttema1=vindkraft&amp;STARTLEFT=466996&amp;STARTRIGHT=467796&amp;STARTBOTTOM=6303627&amp;STARTTOP=6304427" TargetMode="External"/><Relationship Id="rId4351" Type="http://schemas.openxmlformats.org/officeDocument/2006/relationships/hyperlink" Target="http://193.88.185.146/website/energidataKort/viewer.htm?starttema1=vindkraft&amp;STARTLEFT=585648&amp;STARTRIGHT=586448&amp;STARTBOTTOM=6343285&amp;STARTTOP=6344085" TargetMode="External"/><Relationship Id="rId1945" Type="http://schemas.openxmlformats.org/officeDocument/2006/relationships/hyperlink" Target="http://193.88.185.146/website/energidataKort/viewer.htm?starttema1=vindkraft&amp;STARTLEFT=474865&amp;STARTRIGHT=475665&amp;STARTBOTTOM=6146185&amp;STARTTOP=6146985" TargetMode="External"/><Relationship Id="rId3160" Type="http://schemas.openxmlformats.org/officeDocument/2006/relationships/hyperlink" Target="http://193.88.185.146/website/energidataKort/viewer.htm?starttema1=vindkraft&amp;STARTLEFT=565814&amp;STARTRIGHT=566614&amp;STARTBOTTOM=6266612&amp;STARTTOP=6267412" TargetMode="External"/><Relationship Id="rId4004" Type="http://schemas.openxmlformats.org/officeDocument/2006/relationships/hyperlink" Target="http://193.88.185.146/website/energidataKort/viewer.htm?starttema1=vindkraft&amp;STARTLEFT=478868&amp;STARTRIGHT=479668&amp;STARTBOTTOM=6327531&amp;STARTTOP=6328331" TargetMode="External"/><Relationship Id="rId4211" Type="http://schemas.openxmlformats.org/officeDocument/2006/relationships/hyperlink" Target="http://193.88.185.146/website/energidataKort/viewer.htm?starttema1=vindkraft&amp;STARTLEFT=543625&amp;STARTRIGHT=544425&amp;STARTBOTTOM=6251175&amp;STARTTOP=6251975" TargetMode="External"/><Relationship Id="rId1805" Type="http://schemas.openxmlformats.org/officeDocument/2006/relationships/hyperlink" Target="http://193.88.185.146/website/energidataKort/viewer.htm?starttema1=vindkraft&amp;STARTLEFT=497432&amp;STARTRIGHT=498232&amp;STARTBOTTOM=6109642&amp;STARTTOP=6110442" TargetMode="External"/><Relationship Id="rId3020" Type="http://schemas.openxmlformats.org/officeDocument/2006/relationships/hyperlink" Target="http://193.88.185.146/website/energidataKort/viewer.htm?starttema1=vindkraft&amp;STARTLEFT=606845&amp;STARTRIGHT=607645&amp;STARTBOTTOM=6245946&amp;STARTTOP=6246746" TargetMode="External"/><Relationship Id="rId3977" Type="http://schemas.openxmlformats.org/officeDocument/2006/relationships/hyperlink" Target="http://193.88.185.146/website/energidataKort/viewer.htm?starttema1=vindkraft&amp;STARTLEFT=482937&amp;STARTRIGHT=483737&amp;STARTBOTTOM=6316971&amp;STARTTOP=6317771" TargetMode="External"/><Relationship Id="rId898" Type="http://schemas.openxmlformats.org/officeDocument/2006/relationships/hyperlink" Target="http://193.88.185.146/website/energidataKort/viewer.htm?starttema1=vindkraft&amp;STARTLEFT=687573&amp;STARTRIGHT=688373&amp;STARTBOTTOM=6055385&amp;STARTTOP=6056185" TargetMode="External"/><Relationship Id="rId2579" Type="http://schemas.openxmlformats.org/officeDocument/2006/relationships/hyperlink" Target="http://193.88.185.146/website/energidataKort/viewer.htm?starttema1=vindkraft&amp;STARTLEFT=489411&amp;STARTRIGHT=490211&amp;STARTBOTTOM=6205829&amp;STARTTOP=6206629" TargetMode="External"/><Relationship Id="rId2786" Type="http://schemas.openxmlformats.org/officeDocument/2006/relationships/hyperlink" Target="http://193.88.185.146/website/energidataKort/viewer.htm?starttema1=vindkraft&amp;STARTLEFT=449889&amp;STARTRIGHT=450689&amp;STARTBOTTOM=6257078&amp;STARTTOP=6257878" TargetMode="External"/><Relationship Id="rId2993" Type="http://schemas.openxmlformats.org/officeDocument/2006/relationships/hyperlink" Target="http://193.88.185.146/website/energidataKort/viewer.htm?starttema1=vindkraft&amp;STARTLEFT=583039&amp;STARTRIGHT=583839&amp;STARTBOTTOM=6260469&amp;STARTTOP=6261269" TargetMode="External"/><Relationship Id="rId3837" Type="http://schemas.openxmlformats.org/officeDocument/2006/relationships/hyperlink" Target="http://193.88.185.146/website/energidataKort/viewer.htm?starttema1=vindkraft&amp;STARTLEFT=494068&amp;STARTRIGHT=494868&amp;STARTBOTTOM=6266142&amp;STARTTOP=6266942" TargetMode="External"/><Relationship Id="rId758" Type="http://schemas.openxmlformats.org/officeDocument/2006/relationships/hyperlink" Target="http://193.88.185.146/website/energidataKort/viewer.htm?starttema1=vindkraft&amp;STARTLEFT=648600&amp;STARTRIGHT=649400&amp;STARTBOTTOM=6065566&amp;STARTTOP=6066366" TargetMode="External"/><Relationship Id="rId965" Type="http://schemas.openxmlformats.org/officeDocument/2006/relationships/hyperlink" Target="http://193.88.185.146/website/energidataKort/viewer.htm?starttema1=vindkraft&amp;STARTLEFT=693198&amp;STARTRIGHT=693998&amp;STARTBOTTOM=6068505&amp;STARTTOP=6069305" TargetMode="External"/><Relationship Id="rId1388" Type="http://schemas.openxmlformats.org/officeDocument/2006/relationships/hyperlink" Target="http://193.88.185.146/website/energidataKort/viewer.htm?starttema1=vindkraft&amp;STARTLEFT=599563&amp;STARTRIGHT=600363&amp;STARTBOTTOM=6092804&amp;STARTTOP=6093604" TargetMode="External"/><Relationship Id="rId1595" Type="http://schemas.openxmlformats.org/officeDocument/2006/relationships/hyperlink" Target="http://193.88.185.146/website/energidataKort/viewer.htm?starttema1=vindkraft&amp;STARTLEFT=523314&amp;STARTRIGHT=524114&amp;STARTBOTTOM=6124498&amp;STARTTOP=6125298" TargetMode="External"/><Relationship Id="rId2439" Type="http://schemas.openxmlformats.org/officeDocument/2006/relationships/hyperlink" Target="http://193.88.185.146/website/energidataKort/viewer.htm?starttema1=vindkraft&amp;STARTLEFT=523492&amp;STARTRIGHT=524292&amp;STARTBOTTOM=6165639&amp;STARTTOP=6166439" TargetMode="External"/><Relationship Id="rId2646" Type="http://schemas.openxmlformats.org/officeDocument/2006/relationships/hyperlink" Target="http://193.88.185.146/website/energidataKort/viewer.htm?starttema1=vindkraft&amp;STARTLEFT=463052&amp;STARTRIGHT=463852&amp;STARTBOTTOM=6248307&amp;STARTTOP=6249107" TargetMode="External"/><Relationship Id="rId2853" Type="http://schemas.openxmlformats.org/officeDocument/2006/relationships/hyperlink" Target="http://193.88.185.146/website/energidataKort/viewer.htm?starttema1=vindkraft&amp;STARTLEFT=451800&amp;STARTRIGHT=452600&amp;STARTBOTTOM=6280228&amp;STARTTOP=6281028" TargetMode="External"/><Relationship Id="rId3904" Type="http://schemas.openxmlformats.org/officeDocument/2006/relationships/hyperlink" Target="http://193.88.185.146/website/energidataKort/viewer.htm?starttema1=vindkraft&amp;STARTLEFT=506862&amp;STARTRIGHT=507662&amp;STARTBOTTOM=6287887&amp;STARTTOP=6288687" TargetMode="External"/><Relationship Id="rId5052" Type="http://schemas.openxmlformats.org/officeDocument/2006/relationships/hyperlink" Target="http://193.88.185.146/website/energidataKort/viewer.htm?starttema1=vindkraft&amp;STARTLEFT=575649&amp;STARTRIGHT=576449&amp;STARTBOTTOM=6361601&amp;STARTTOP=6362401" TargetMode="External"/><Relationship Id="rId94" Type="http://schemas.openxmlformats.org/officeDocument/2006/relationships/hyperlink" Target="http://193.88.185.146/website/energidataKort/viewer.htm?starttema1=vindkraft&amp;STARTLEFT=683853&amp;STARTRIGHT=684653&amp;STARTBOTTOM=6182835&amp;STARTTOP=6183635" TargetMode="External"/><Relationship Id="rId618" Type="http://schemas.openxmlformats.org/officeDocument/2006/relationships/hyperlink" Target="http://193.88.185.146/website/energidataKort/viewer.htm?starttema1=vindkraft&amp;STARTLEFT=651529&amp;STARTRIGHT=652329&amp;STARTBOTTOM=6063404&amp;STARTTOP=6064204" TargetMode="External"/><Relationship Id="rId825" Type="http://schemas.openxmlformats.org/officeDocument/2006/relationships/hyperlink" Target="http://193.88.185.146/website/energidataKort/viewer.htm?starttema1=vindkraft&amp;STARTLEFT=661161&amp;STARTRIGHT=661961&amp;STARTBOTTOM=6127283&amp;STARTTOP=6128083" TargetMode="External"/><Relationship Id="rId1248" Type="http://schemas.openxmlformats.org/officeDocument/2006/relationships/hyperlink" Target="http://193.88.185.146/website/energidataKort/viewer.htm?starttema1=vindkraft&amp;STARTLEFT=569080&amp;STARTRIGHT=569880&amp;STARTBOTTOM=6119404&amp;STARTTOP=6120204" TargetMode="External"/><Relationship Id="rId1455" Type="http://schemas.openxmlformats.org/officeDocument/2006/relationships/hyperlink" Target="http://193.88.185.146/website/energidataKort/viewer.htm?starttema1=vindkraft&amp;STARTLEFT=581499&amp;STARTRIGHT=582299&amp;STARTBOTTOM=6156380&amp;STARTTOP=6157180" TargetMode="External"/><Relationship Id="rId1662" Type="http://schemas.openxmlformats.org/officeDocument/2006/relationships/hyperlink" Target="http://193.88.185.146/website/energidataKort/viewer.htm?starttema1=vindkraft&amp;STARTLEFT=567408&amp;STARTRIGHT=568208&amp;STARTBOTTOM=6081470&amp;STARTTOP=6082270" TargetMode="External"/><Relationship Id="rId2506" Type="http://schemas.openxmlformats.org/officeDocument/2006/relationships/hyperlink" Target="http://193.88.185.146/website/energidataKort/viewer.htm?starttema1=vindkraft&amp;STARTLEFT=521761&amp;STARTRIGHT=522561&amp;STARTBOTTOM=6172604&amp;STARTTOP=6173404" TargetMode="External"/><Relationship Id="rId1108" Type="http://schemas.openxmlformats.org/officeDocument/2006/relationships/hyperlink" Target="http://193.88.185.146/website/energidataKort/viewer.htm?starttema1=vindkraft&amp;STARTLEFT=693762&amp;STARTRIGHT=694562&amp;STARTBOTTOM=6091629&amp;STARTTOP=6092429" TargetMode="External"/><Relationship Id="rId1315" Type="http://schemas.openxmlformats.org/officeDocument/2006/relationships/hyperlink" Target="http://193.88.185.146/website/energidataKort/viewer.htm?starttema1=vindkraft&amp;STARTLEFT=595082&amp;STARTRIGHT=595882&amp;STARTBOTTOM=6147001&amp;STARTTOP=6147801" TargetMode="External"/><Relationship Id="rId2713" Type="http://schemas.openxmlformats.org/officeDocument/2006/relationships/hyperlink" Target="http://193.88.185.146/website/energidataKort/viewer.htm?starttema1=vindkraft&amp;STARTLEFT=484073&amp;STARTRIGHT=484873&amp;STARTBOTTOM=6261615&amp;STARTTOP=6262415" TargetMode="External"/><Relationship Id="rId2920" Type="http://schemas.openxmlformats.org/officeDocument/2006/relationships/hyperlink" Target="http://193.88.185.146/website/energidataKort/viewer.htm?starttema1=vindkraft&amp;STARTLEFT=472867&amp;STARTRIGHT=473667&amp;STARTBOTTOM=6254085&amp;STARTTOP=6254885" TargetMode="External"/><Relationship Id="rId4678" Type="http://schemas.openxmlformats.org/officeDocument/2006/relationships/hyperlink" Target="http://193.88.185.146/website/energidataKort/viewer.htm?starttema1=vindkraft&amp;STARTLEFT=504559&amp;STARTRIGHT=505359&amp;STARTBOTTOM=6328799&amp;STARTTOP=6329599" TargetMode="External"/><Relationship Id="rId1522" Type="http://schemas.openxmlformats.org/officeDocument/2006/relationships/hyperlink" Target="http://193.88.185.146/website/energidataKort/viewer.htm?starttema1=vindkraft&amp;STARTLEFT=603193&amp;STARTRIGHT=603993&amp;STARTBOTTOM=6083957&amp;STARTTOP=6084757" TargetMode="External"/><Relationship Id="rId4885" Type="http://schemas.openxmlformats.org/officeDocument/2006/relationships/hyperlink" Target="http://193.88.185.146/website/energidataKort/viewer.htm?starttema1=vindkraft&amp;STARTLEFT=570822&amp;STARTRIGHT=571622&amp;STARTBOTTOM=6321863&amp;STARTTOP=6322663" TargetMode="External"/><Relationship Id="rId21" Type="http://schemas.openxmlformats.org/officeDocument/2006/relationships/hyperlink" Target="http://193.88.185.146/website/energidataKort/viewer.htm?starttema1=vindkraft&amp;STARTLEFT=730311&amp;STARTRIGHT=731111&amp;STARTBOTTOM=6177171&amp;STARTTOP=6177971" TargetMode="External"/><Relationship Id="rId2089" Type="http://schemas.openxmlformats.org/officeDocument/2006/relationships/hyperlink" Target="http://193.88.185.146/website/energidataKort/viewer.htm?starttema1=vindkraft&amp;STARTLEFT=461937&amp;STARTRIGHT=462737&amp;STARTBOTTOM=6170360&amp;STARTTOP=6171160" TargetMode="External"/><Relationship Id="rId3487" Type="http://schemas.openxmlformats.org/officeDocument/2006/relationships/hyperlink" Target="http://193.88.185.146/website/energidataKort/viewer.htm?starttema1=vindkraft&amp;STARTLEFT=448505&amp;STARTRIGHT=449305&amp;STARTBOTTOM=6191451&amp;STARTTOP=6192251" TargetMode="External"/><Relationship Id="rId3694" Type="http://schemas.openxmlformats.org/officeDocument/2006/relationships/hyperlink" Target="http://193.88.185.146/website/energidataKort/viewer.htm?starttema1=vindkraft&amp;STARTLEFT=542446&amp;STARTRIGHT=543246&amp;STARTBOTTOM=6187301&amp;STARTTOP=6188101" TargetMode="External"/><Relationship Id="rId4538" Type="http://schemas.openxmlformats.org/officeDocument/2006/relationships/hyperlink" Target="http://193.88.185.146/website/energidataKort/viewer.htm?starttema1=vindkraft&amp;STARTLEFT=560795&amp;STARTRIGHT=561595&amp;STARTBOTTOM=6301387&amp;STARTTOP=6302187" TargetMode="External"/><Relationship Id="rId4745" Type="http://schemas.openxmlformats.org/officeDocument/2006/relationships/hyperlink" Target="http://193.88.185.146/website/energidataKort/viewer.htm?starttema1=vindkraft&amp;STARTLEFT=533162&amp;STARTRIGHT=533962&amp;STARTBOTTOM=6331387&amp;STARTTOP=6332187" TargetMode="External"/><Relationship Id="rId4952" Type="http://schemas.openxmlformats.org/officeDocument/2006/relationships/hyperlink" Target="http://193.88.185.146/website/energidataKort/viewer.htm?starttema1=vindkraft&amp;STARTLEFT=573503&amp;STARTRIGHT=574303&amp;STARTBOTTOM=6323677&amp;STARTTOP=6324477" TargetMode="External"/><Relationship Id="rId2296" Type="http://schemas.openxmlformats.org/officeDocument/2006/relationships/hyperlink" Target="http://193.88.185.146/website/energidataKort/viewer.htm?starttema1=vindkraft&amp;STARTLEFT=502445&amp;STARTRIGHT=503245&amp;STARTBOTTOM=6084817&amp;STARTTOP=6085617" TargetMode="External"/><Relationship Id="rId3347" Type="http://schemas.openxmlformats.org/officeDocument/2006/relationships/hyperlink" Target="http://193.88.185.146/website/energidataKort/viewer.htm?starttema1=vindkraft&amp;STARTLEFT=527341&amp;STARTRIGHT=528141&amp;STARTBOTTOM=6197514&amp;STARTTOP=6198314" TargetMode="External"/><Relationship Id="rId3554" Type="http://schemas.openxmlformats.org/officeDocument/2006/relationships/hyperlink" Target="http://193.88.185.146/website/energidataKort/viewer.htm?starttema1=vindkraft&amp;STARTLEFT=461599&amp;STARTRIGHT=462399&amp;STARTBOTTOM=6206244&amp;STARTTOP=6207044" TargetMode="External"/><Relationship Id="rId3761" Type="http://schemas.openxmlformats.org/officeDocument/2006/relationships/hyperlink" Target="http://193.88.185.146/website/energidataKort/viewer.htm?starttema1=vindkraft&amp;STARTLEFT=485098&amp;STARTRIGHT=485898&amp;STARTBOTTOM=6289601&amp;STARTTOP=6290401" TargetMode="External"/><Relationship Id="rId4605" Type="http://schemas.openxmlformats.org/officeDocument/2006/relationships/hyperlink" Target="http://193.88.185.146/website/energidataKort/viewer.htm?starttema1=vindkraft&amp;STARTLEFT=553460&amp;STARTRIGHT=554260&amp;STARTBOTTOM=6269691&amp;STARTTOP=6270491" TargetMode="External"/><Relationship Id="rId4812" Type="http://schemas.openxmlformats.org/officeDocument/2006/relationships/hyperlink" Target="http://193.88.185.146/website/energidataKort/viewer.htm?starttema1=vindkraft&amp;STARTLEFT=541029&amp;STARTRIGHT=541829&amp;STARTBOTTOM=6310850&amp;STARTTOP=6311650" TargetMode="External"/><Relationship Id="rId268" Type="http://schemas.openxmlformats.org/officeDocument/2006/relationships/hyperlink" Target="http://193.88.185.146/website/energidataKort/viewer.htm?starttema1=vindkraft&amp;STARTLEFT=641678&amp;STARTRIGHT=642478&amp;STARTBOTTOM=6157714&amp;STARTTOP=6158514" TargetMode="External"/><Relationship Id="rId475" Type="http://schemas.openxmlformats.org/officeDocument/2006/relationships/hyperlink" Target="http://193.88.185.146/website/energidataKort/viewer.htm?starttema1=vindkraft&amp;STARTLEFT=709458&amp;STARTRIGHT=710258&amp;STARTBOTTOM=6138012&amp;STARTTOP=6138812" TargetMode="External"/><Relationship Id="rId682" Type="http://schemas.openxmlformats.org/officeDocument/2006/relationships/hyperlink" Target="http://193.88.185.146/website/energidataKort/viewer.htm?starttema1=vindkraft&amp;STARTLEFT=640956&amp;STARTRIGHT=641756&amp;STARTBOTTOM=6066617&amp;STARTTOP=6067417" TargetMode="External"/><Relationship Id="rId2156" Type="http://schemas.openxmlformats.org/officeDocument/2006/relationships/hyperlink" Target="http://193.88.185.146/website/energidataKort/viewer.htm?starttema1=vindkraft&amp;STARTLEFT=476538&amp;STARTRIGHT=477338&amp;STARTBOTTOM=6158840&amp;STARTTOP=6159640" TargetMode="External"/><Relationship Id="rId2363" Type="http://schemas.openxmlformats.org/officeDocument/2006/relationships/hyperlink" Target="http://193.88.185.146/website/energidataKort/viewer.htm?starttema1=vindkraft&amp;STARTLEFT=537754&amp;STARTRIGHT=538554&amp;STARTBOTTOM=6092209&amp;STARTTOP=6093009" TargetMode="External"/><Relationship Id="rId2570" Type="http://schemas.openxmlformats.org/officeDocument/2006/relationships/hyperlink" Target="http://193.88.185.146/website/energidataKort/viewer.htm?starttema1=vindkraft&amp;STARTLEFT=508147&amp;STARTRIGHT=508947&amp;STARTBOTTOM=6212506&amp;STARTTOP=6213306" TargetMode="External"/><Relationship Id="rId3207" Type="http://schemas.openxmlformats.org/officeDocument/2006/relationships/hyperlink" Target="http://193.88.185.146/website/energidataKort/viewer.htm?starttema1=vindkraft&amp;STARTLEFT=579126&amp;STARTRIGHT=579926&amp;STARTBOTTOM=6281896&amp;STARTTOP=6282696" TargetMode="External"/><Relationship Id="rId3414" Type="http://schemas.openxmlformats.org/officeDocument/2006/relationships/hyperlink" Target="http://193.88.185.146/website/energidataKort/viewer.htm?starttema1=vindkraft&amp;STARTLEFT=469978&amp;STARTRIGHT=470778&amp;STARTBOTTOM=6186485&amp;STARTTOP=6187285" TargetMode="External"/><Relationship Id="rId3621" Type="http://schemas.openxmlformats.org/officeDocument/2006/relationships/hyperlink" Target="http://193.88.185.146/website/energidataKort/viewer.htm?starttema1=vindkraft&amp;STARTLEFT=485649&amp;STARTRIGHT=486449&amp;STARTBOTTOM=6210749&amp;STARTTOP=6211549" TargetMode="External"/><Relationship Id="rId128" Type="http://schemas.openxmlformats.org/officeDocument/2006/relationships/hyperlink" Target="http://193.88.185.146/website/energidataKort/viewer.htm?starttema1=vindkraft&amp;STARTLEFT=696302&amp;STARTRIGHT=697102&amp;STARTBOTTOM=6179362&amp;STARTTOP=6180162" TargetMode="External"/><Relationship Id="rId335" Type="http://schemas.openxmlformats.org/officeDocument/2006/relationships/hyperlink" Target="http://193.88.185.146/website/energidataKort/viewer.htm?starttema1=vindkraft&amp;STARTLEFT=681600&amp;STARTRIGHT=682400&amp;STARTBOTTOM=6139773&amp;STARTTOP=6140573" TargetMode="External"/><Relationship Id="rId542" Type="http://schemas.openxmlformats.org/officeDocument/2006/relationships/hyperlink" Target="http://193.88.185.146/website/energidataKort/viewer.htm?starttema1=vindkraft&amp;STARTLEFT=642673&amp;STARTRIGHT=643473&amp;STARTBOTTOM=6092138&amp;STARTTOP=6092938" TargetMode="External"/><Relationship Id="rId1172" Type="http://schemas.openxmlformats.org/officeDocument/2006/relationships/hyperlink" Target="http://193.88.185.146/website/energidataKort/viewer.htm?starttema1=vindkraft&amp;STARTLEFT=863511&amp;STARTRIGHT=864311&amp;STARTBOTTOM=6131660&amp;STARTTOP=6132460" TargetMode="External"/><Relationship Id="rId2016" Type="http://schemas.openxmlformats.org/officeDocument/2006/relationships/hyperlink" Target="http://193.88.185.146/website/energidataKort/viewer.htm?starttema1=vindkraft&amp;STARTLEFT=425047&amp;STARTRIGHT=425847&amp;STARTBOTTOM=6149030&amp;STARTTOP=6149830" TargetMode="External"/><Relationship Id="rId2223" Type="http://schemas.openxmlformats.org/officeDocument/2006/relationships/hyperlink" Target="http://193.88.185.146/website/energidataKort/viewer.htm?starttema1=vindkraft&amp;STARTLEFT=515889&amp;STARTRIGHT=516689&amp;STARTBOTTOM=6158799&amp;STARTTOP=6159599" TargetMode="External"/><Relationship Id="rId2430" Type="http://schemas.openxmlformats.org/officeDocument/2006/relationships/hyperlink" Target="http://193.88.185.146/website/energidataKort/viewer.htm?starttema1=vindkraft&amp;STARTLEFT=531331&amp;STARTRIGHT=532131&amp;STARTBOTTOM=6131001&amp;STARTTOP=6131801" TargetMode="External"/><Relationship Id="rId402" Type="http://schemas.openxmlformats.org/officeDocument/2006/relationships/hyperlink" Target="http://193.88.185.146/website/energidataKort/viewer.htm?starttema1=vindkraft&amp;STARTLEFT=639149&amp;STARTRIGHT=639949&amp;STARTBOTTOM=6138077&amp;STARTTOP=6138877" TargetMode="External"/><Relationship Id="rId1032" Type="http://schemas.openxmlformats.org/officeDocument/2006/relationships/hyperlink" Target="http://193.88.185.146/website/energidataKort/viewer.htm?starttema1=vindkraft&amp;STARTLEFT=674013&amp;STARTRIGHT=674813&amp;STARTBOTTOM=6047048&amp;STARTTOP=6047848" TargetMode="External"/><Relationship Id="rId4188" Type="http://schemas.openxmlformats.org/officeDocument/2006/relationships/hyperlink" Target="http://193.88.185.146/website/energidataKort/viewer.htm?starttema1=vindkraft&amp;STARTLEFT=472038&amp;STARTRIGHT=472838&amp;STARTBOTTOM=6300352&amp;STARTTOP=6301152" TargetMode="External"/><Relationship Id="rId4395" Type="http://schemas.openxmlformats.org/officeDocument/2006/relationships/hyperlink" Target="http://193.88.185.146/website/energidataKort/viewer.htm?starttema1=vindkraft&amp;STARTLEFT=513033&amp;STARTRIGHT=513833&amp;STARTBOTTOM=6318063&amp;STARTTOP=6318863" TargetMode="External"/><Relationship Id="rId1989" Type="http://schemas.openxmlformats.org/officeDocument/2006/relationships/hyperlink" Target="http://193.88.185.146/website/energidataKort/viewer.htm?starttema1=vindkraft&amp;STARTLEFT=468271&amp;STARTRIGHT=469071&amp;STARTBOTTOM=6145376&amp;STARTTOP=6146176" TargetMode="External"/><Relationship Id="rId4048" Type="http://schemas.openxmlformats.org/officeDocument/2006/relationships/hyperlink" Target="http://193.88.185.146/website/energidataKort/viewer.htm?starttema1=vindkraft&amp;STARTLEFT=474656&amp;STARTRIGHT=475456&amp;STARTBOTTOM=6306519&amp;STARTTOP=6307319" TargetMode="External"/><Relationship Id="rId4255" Type="http://schemas.openxmlformats.org/officeDocument/2006/relationships/hyperlink" Target="http://193.88.185.146/website/energidataKort/viewer.htm?starttema1=vindkraft&amp;STARTLEFT=501040&amp;STARTRIGHT=501840&amp;STARTBOTTOM=6252800&amp;STARTTOP=6253600" TargetMode="External"/><Relationship Id="rId1849" Type="http://schemas.openxmlformats.org/officeDocument/2006/relationships/hyperlink" Target="http://193.88.185.146/website/energidataKort/viewer.htm?starttema1=vindkraft&amp;STARTLEFT=491248&amp;STARTRIGHT=492048&amp;STARTBOTTOM=6110433&amp;STARTTOP=6111233" TargetMode="External"/><Relationship Id="rId3064" Type="http://schemas.openxmlformats.org/officeDocument/2006/relationships/hyperlink" Target="http://193.88.185.146/website/energidataKort/viewer.htm?starttema1=vindkraft&amp;STARTLEFT=557187&amp;STARTRIGHT=557987&amp;STARTBOTTOM=6230090&amp;STARTTOP=6230890" TargetMode="External"/><Relationship Id="rId4462" Type="http://schemas.openxmlformats.org/officeDocument/2006/relationships/hyperlink" Target="http://193.88.185.146/website/energidataKort/viewer.htm?starttema1=vindkraft&amp;STARTLEFT=531164&amp;STARTRIGHT=531964&amp;STARTBOTTOM=6304188&amp;STARTTOP=6304988" TargetMode="External"/><Relationship Id="rId192" Type="http://schemas.openxmlformats.org/officeDocument/2006/relationships/hyperlink" Target="http://193.88.185.146/website/energidataKort/viewer.htm?starttema1=vindkraft&amp;STARTLEFT=669081&amp;STARTRIGHT=669881&amp;STARTBOTTOM=6180778&amp;STARTTOP=6181578" TargetMode="External"/><Relationship Id="rId1709" Type="http://schemas.openxmlformats.org/officeDocument/2006/relationships/hyperlink" Target="http://193.88.185.146/website/energidataKort/viewer.htm?starttema1=vindkraft&amp;STARTLEFT=495597&amp;STARTRIGHT=496397&amp;STARTBOTTOM=6107839&amp;STARTTOP=6108639" TargetMode="External"/><Relationship Id="rId1916" Type="http://schemas.openxmlformats.org/officeDocument/2006/relationships/hyperlink" Target="http://193.88.185.146/website/energidataKort/viewer.htm?starttema1=vindkraft&amp;STARTLEFT=478444&amp;STARTRIGHT=479244&amp;STARTBOTTOM=6098289&amp;STARTTOP=6099089" TargetMode="External"/><Relationship Id="rId3271" Type="http://schemas.openxmlformats.org/officeDocument/2006/relationships/hyperlink" Target="http://193.88.185.146/website/energidataKort/viewer.htm?starttema1=vindkraft&amp;STARTLEFT=599612&amp;STARTRIGHT=600412&amp;STARTBOTTOM=6189391&amp;STARTTOP=6190191" TargetMode="External"/><Relationship Id="rId4115" Type="http://schemas.openxmlformats.org/officeDocument/2006/relationships/hyperlink" Target="http://193.88.185.146/website/energidataKort/viewer.htm?starttema1=vindkraft&amp;STARTLEFT=474995&amp;STARTRIGHT=475795&amp;STARTBOTTOM=6306096&amp;STARTTOP=6306896" TargetMode="External"/><Relationship Id="rId4322" Type="http://schemas.openxmlformats.org/officeDocument/2006/relationships/hyperlink" Target="http://193.88.185.146/website/energidataKort/viewer.htm?starttema1=vindkraft&amp;STARTLEFT=589045&amp;STARTRIGHT=589845&amp;STARTBOTTOM=6360828&amp;STARTTOP=6361628" TargetMode="External"/><Relationship Id="rId2080" Type="http://schemas.openxmlformats.org/officeDocument/2006/relationships/hyperlink" Target="http://193.88.185.146/website/energidataKort/viewer.htm?starttema1=vindkraft&amp;STARTLEFT=484831&amp;STARTRIGHT=485631&amp;STARTBOTTOM=6122124&amp;STARTTOP=6122924" TargetMode="External"/><Relationship Id="rId3131" Type="http://schemas.openxmlformats.org/officeDocument/2006/relationships/hyperlink" Target="http://193.88.185.146/website/energidataKort/viewer.htm?starttema1=vindkraft&amp;STARTLEFT=570684&amp;STARTRIGHT=571484&amp;STARTBOTTOM=6261369&amp;STARTTOP=6262169" TargetMode="External"/><Relationship Id="rId2897" Type="http://schemas.openxmlformats.org/officeDocument/2006/relationships/hyperlink" Target="http://193.88.185.146/website/energidataKort/viewer.htm?starttema1=vindkraft&amp;STARTLEFT=472377&amp;STARTRIGHT=473177&amp;STARTBOTTOM=6280981&amp;STARTTOP=6281781" TargetMode="External"/><Relationship Id="rId3948" Type="http://schemas.openxmlformats.org/officeDocument/2006/relationships/hyperlink" Target="http://193.88.185.146/website/energidataKort/viewer.htm?starttema1=vindkraft&amp;STARTLEFT=503023&amp;STARTRIGHT=503823&amp;STARTBOTTOM=6285970&amp;STARTTOP=6286770" TargetMode="External"/><Relationship Id="rId5096" Type="http://schemas.openxmlformats.org/officeDocument/2006/relationships/hyperlink" Target="http://193.88.185.146/website/energidataKort/viewer.htm?starttema1=vindkraft&amp;STARTLEFT=549303&amp;STARTRIGHT=550103&amp;STARTBOTTOM=6355627&amp;STARTTOP=6356427" TargetMode="External"/><Relationship Id="rId869" Type="http://schemas.openxmlformats.org/officeDocument/2006/relationships/hyperlink" Target="http://193.88.185.146/website/energidataKort/viewer.htm?starttema1=vindkraft&amp;STARTLEFT=662875&amp;STARTRIGHT=663675&amp;STARTBOTTOM=6119434&amp;STARTTOP=6120234" TargetMode="External"/><Relationship Id="rId1499" Type="http://schemas.openxmlformats.org/officeDocument/2006/relationships/hyperlink" Target="http://193.88.185.146/website/energidataKort/viewer.htm?starttema1=vindkraft&amp;STARTLEFT=608978&amp;STARTRIGHT=609778&amp;STARTBOTTOM=6069917&amp;STARTTOP=6070717" TargetMode="External"/><Relationship Id="rId729" Type="http://schemas.openxmlformats.org/officeDocument/2006/relationships/hyperlink" Target="http://193.88.185.146/website/energidataKort/viewer.htm?starttema1=vindkraft&amp;STARTLEFT=632115&amp;STARTRIGHT=632915&amp;STARTBOTTOM=6086499&amp;STARTTOP=6087299" TargetMode="External"/><Relationship Id="rId1359" Type="http://schemas.openxmlformats.org/officeDocument/2006/relationships/hyperlink" Target="http://193.88.185.146/website/energidataKort/viewer.htm?starttema1=vindkraft&amp;STARTLEFT=606211&amp;STARTRIGHT=607011&amp;STARTBOTTOM=6132905&amp;STARTTOP=6133705" TargetMode="External"/><Relationship Id="rId2757" Type="http://schemas.openxmlformats.org/officeDocument/2006/relationships/hyperlink" Target="http://193.88.185.146/website/energidataKort/viewer.htm?starttema1=vindkraft&amp;STARTLEFT=452964&amp;STARTRIGHT=453764&amp;STARTBOTTOM=6266215&amp;STARTTOP=6267015" TargetMode="External"/><Relationship Id="rId2964" Type="http://schemas.openxmlformats.org/officeDocument/2006/relationships/hyperlink" Target="http://193.88.185.146/website/energidataKort/viewer.htm?starttema1=vindkraft&amp;STARTLEFT=585854&amp;STARTRIGHT=586654&amp;STARTBOTTOM=6241902&amp;STARTTOP=6242702" TargetMode="External"/><Relationship Id="rId3808" Type="http://schemas.openxmlformats.org/officeDocument/2006/relationships/hyperlink" Target="http://193.88.185.146/website/energidataKort/viewer.htm?starttema1=vindkraft&amp;STARTLEFT=477071&amp;STARTRIGHT=477871&amp;STARTBOTTOM=6291961&amp;STARTTOP=6292761" TargetMode="External"/><Relationship Id="rId5023" Type="http://schemas.openxmlformats.org/officeDocument/2006/relationships/hyperlink" Target="http://193.88.185.146/website/energidataKort/viewer.htm?starttema1=vindkraft&amp;STARTLEFT=552336&amp;STARTRIGHT=553136&amp;STARTBOTTOM=6368541&amp;STARTTOP=6369341" TargetMode="External"/><Relationship Id="rId936" Type="http://schemas.openxmlformats.org/officeDocument/2006/relationships/hyperlink" Target="http://193.88.185.146/website/energidataKort/viewer.htm?starttema1=vindkraft&amp;STARTLEFT=687519&amp;STARTRIGHT=688319&amp;STARTBOTTOM=6055847&amp;STARTTOP=6056647" TargetMode="External"/><Relationship Id="rId1219" Type="http://schemas.openxmlformats.org/officeDocument/2006/relationships/hyperlink" Target="http://193.88.185.146/website/energidataKort/viewer.htm?starttema1=vindkraft&amp;STARTLEFT=570817&amp;STARTRIGHT=571617&amp;STARTBOTTOM=6121121&amp;STARTTOP=6121921" TargetMode="External"/><Relationship Id="rId1566" Type="http://schemas.openxmlformats.org/officeDocument/2006/relationships/hyperlink" Target="http://193.88.185.146/website/energidataKort/viewer.htm?starttema1=vindkraft&amp;STARTLEFT=505465&amp;STARTRIGHT=506265&amp;STARTBOTTOM=6124056&amp;STARTTOP=6124856" TargetMode="External"/><Relationship Id="rId1773" Type="http://schemas.openxmlformats.org/officeDocument/2006/relationships/hyperlink" Target="http://193.88.185.146/website/energidataKort/viewer.htm?starttema1=vindkraft&amp;STARTLEFT=499745&amp;STARTRIGHT=500545&amp;STARTBOTTOM=6092213&amp;STARTTOP=6093013" TargetMode="External"/><Relationship Id="rId1980" Type="http://schemas.openxmlformats.org/officeDocument/2006/relationships/hyperlink" Target="http://193.88.185.146/website/energidataKort/viewer.htm?starttema1=vindkraft&amp;STARTLEFT=479968&amp;STARTRIGHT=480768&amp;STARTBOTTOM=6125662&amp;STARTTOP=6126462" TargetMode="External"/><Relationship Id="rId2617" Type="http://schemas.openxmlformats.org/officeDocument/2006/relationships/hyperlink" Target="http://193.88.185.146/website/energidataKort/viewer.htm?starttema1=vindkraft&amp;STARTLEFT=484520&amp;STARTRIGHT=485320&amp;STARTBOTTOM=6237894&amp;STARTTOP=6238694" TargetMode="External"/><Relationship Id="rId2824" Type="http://schemas.openxmlformats.org/officeDocument/2006/relationships/hyperlink" Target="http://193.88.185.146/website/energidataKort/viewer.htm?starttema1=vindkraft&amp;STARTLEFT=455554&amp;STARTRIGHT=456354&amp;STARTBOTTOM=6246832&amp;STARTTOP=6247632" TargetMode="External"/><Relationship Id="rId65" Type="http://schemas.openxmlformats.org/officeDocument/2006/relationships/hyperlink" Target="http://193.88.185.146/website/energidataKort/viewer.htm?starttema1=vindkraft&amp;STARTLEFT=682181&amp;STARTRIGHT=682981&amp;STARTBOTTOM=6187401&amp;STARTTOP=6188201" TargetMode="External"/><Relationship Id="rId1426" Type="http://schemas.openxmlformats.org/officeDocument/2006/relationships/hyperlink" Target="http://193.88.185.146/website/energidataKort/viewer.htm?starttema1=vindkraft&amp;STARTLEFT=604604&amp;STARTRIGHT=605404&amp;STARTBOTTOM=6107337&amp;STARTTOP=6108137" TargetMode="External"/><Relationship Id="rId1633" Type="http://schemas.openxmlformats.org/officeDocument/2006/relationships/hyperlink" Target="http://193.88.185.146/website/energidataKort/viewer.htm?starttema1=vindkraft&amp;STARTLEFT=487908&amp;STARTRIGHT=488708&amp;STARTBOTTOM=6184666&amp;STARTTOP=6185466" TargetMode="External"/><Relationship Id="rId1840" Type="http://schemas.openxmlformats.org/officeDocument/2006/relationships/hyperlink" Target="http://193.88.185.146/website/energidataKort/viewer.htm?starttema1=vindkraft&amp;STARTLEFT=507839&amp;STARTRIGHT=508639&amp;STARTBOTTOM=6116210&amp;STARTTOP=6117010" TargetMode="External"/><Relationship Id="rId4789" Type="http://schemas.openxmlformats.org/officeDocument/2006/relationships/hyperlink" Target="http://193.88.185.146/website/energidataKort/viewer.htm?starttema1=vindkraft&amp;STARTLEFT=571371&amp;STARTRIGHT=572171&amp;STARTBOTTOM=6314795&amp;STARTTOP=6315595" TargetMode="External"/><Relationship Id="rId4996" Type="http://schemas.openxmlformats.org/officeDocument/2006/relationships/hyperlink" Target="http://193.88.185.146/website/energidataKort/viewer.htm?starttema1=vindkraft&amp;STARTLEFT=555502&amp;STARTRIGHT=556302&amp;STARTBOTTOM=6370080&amp;STARTTOP=6370880" TargetMode="External"/><Relationship Id="rId1700" Type="http://schemas.openxmlformats.org/officeDocument/2006/relationships/hyperlink" Target="http://193.88.185.146/website/energidataKort/viewer.htm?starttema1=vindkraft&amp;STARTLEFT=502380&amp;STARTRIGHT=503180&amp;STARTBOTTOM=6104571&amp;STARTTOP=6105371" TargetMode="External"/><Relationship Id="rId3598" Type="http://schemas.openxmlformats.org/officeDocument/2006/relationships/hyperlink" Target="http://193.88.185.146/website/energidataKort/viewer.htm?starttema1=vindkraft&amp;STARTLEFT=472629&amp;STARTRIGHT=473429&amp;STARTBOTTOM=6223775&amp;STARTTOP=6224575" TargetMode="External"/><Relationship Id="rId4649" Type="http://schemas.openxmlformats.org/officeDocument/2006/relationships/hyperlink" Target="http://193.88.185.146/website/energidataKort/viewer.htm?starttema1=vindkraft&amp;STARTLEFT=510525&amp;STARTRIGHT=511325&amp;STARTBOTTOM=6322370&amp;STARTTOP=6323170" TargetMode="External"/><Relationship Id="rId4856" Type="http://schemas.openxmlformats.org/officeDocument/2006/relationships/hyperlink" Target="http://193.88.185.146/website/energidataKort/viewer.htm?starttema1=vindkraft&amp;STARTLEFT=564913&amp;STARTRIGHT=565713&amp;STARTBOTTOM=6324530&amp;STARTTOP=6325330" TargetMode="External"/><Relationship Id="rId3458" Type="http://schemas.openxmlformats.org/officeDocument/2006/relationships/hyperlink" Target="http://193.88.185.146/website/energidataKort/viewer.htm?starttema1=vindkraft&amp;STARTLEFT=453842&amp;STARTRIGHT=454642&amp;STARTBOTTOM=6222024&amp;STARTTOP=6222824" TargetMode="External"/><Relationship Id="rId3665" Type="http://schemas.openxmlformats.org/officeDocument/2006/relationships/hyperlink" Target="http://193.88.185.146/website/energidataKort/viewer.htm?starttema1=vindkraft&amp;STARTLEFT=457509&amp;STARTRIGHT=458309&amp;STARTBOTTOM=6212062&amp;STARTTOP=6212862" TargetMode="External"/><Relationship Id="rId3872" Type="http://schemas.openxmlformats.org/officeDocument/2006/relationships/hyperlink" Target="http://193.88.185.146/website/energidataKort/viewer.htm?starttema1=vindkraft&amp;STARTLEFT=495773&amp;STARTRIGHT=496573&amp;STARTBOTTOM=6287212&amp;STARTTOP=6288012" TargetMode="External"/><Relationship Id="rId4509" Type="http://schemas.openxmlformats.org/officeDocument/2006/relationships/hyperlink" Target="http://193.88.185.146/website/energidataKort/viewer.htm?starttema1=vindkraft&amp;STARTLEFT=569291&amp;STARTRIGHT=570091&amp;STARTBOTTOM=6302678&amp;STARTTOP=6303478" TargetMode="External"/><Relationship Id="rId4716" Type="http://schemas.openxmlformats.org/officeDocument/2006/relationships/hyperlink" Target="http://193.88.185.146/website/energidataKort/viewer.htm?starttema1=vindkraft&amp;STARTLEFT=509224&amp;STARTRIGHT=510024&amp;STARTBOTTOM=6323478&amp;STARTTOP=6324278" TargetMode="External"/><Relationship Id="rId379" Type="http://schemas.openxmlformats.org/officeDocument/2006/relationships/hyperlink" Target="http://193.88.185.146/website/energidataKort/viewer.htm?starttema1=vindkraft&amp;STARTLEFT=650344&amp;STARTRIGHT=651144&amp;STARTBOTTOM=6131043&amp;STARTTOP=6131843" TargetMode="External"/><Relationship Id="rId586" Type="http://schemas.openxmlformats.org/officeDocument/2006/relationships/hyperlink" Target="http://193.88.185.146/website/energidataKort/viewer.htm?starttema1=vindkraft&amp;STARTLEFT=632822&amp;STARTRIGHT=633622&amp;STARTBOTTOM=6089897&amp;STARTTOP=6090697" TargetMode="External"/><Relationship Id="rId793" Type="http://schemas.openxmlformats.org/officeDocument/2006/relationships/hyperlink" Target="http://193.88.185.146/website/energidataKort/viewer.htm?starttema1=vindkraft&amp;STARTLEFT=671363&amp;STARTRIGHT=672163&amp;STARTBOTTOM=6124388&amp;STARTTOP=6125188" TargetMode="External"/><Relationship Id="rId2267" Type="http://schemas.openxmlformats.org/officeDocument/2006/relationships/hyperlink" Target="http://193.88.185.146/website/energidataKort/viewer.htm?starttema1=vindkraft&amp;STARTLEFT=495357&amp;STARTRIGHT=496157&amp;STARTBOTTOM=6131072&amp;STARTTOP=6131872" TargetMode="External"/><Relationship Id="rId2474" Type="http://schemas.openxmlformats.org/officeDocument/2006/relationships/hyperlink" Target="http://193.88.185.146/website/energidataKort/viewer.htm?starttema1=vindkraft&amp;STARTLEFT=517527&amp;STARTRIGHT=518327&amp;STARTBOTTOM=6187257&amp;STARTTOP=6188057" TargetMode="External"/><Relationship Id="rId2681" Type="http://schemas.openxmlformats.org/officeDocument/2006/relationships/hyperlink" Target="http://193.88.185.146/website/energidataKort/viewer.htm?starttema1=vindkraft&amp;STARTLEFT=469315&amp;STARTRIGHT=470115&amp;STARTBOTTOM=6242960&amp;STARTTOP=6243760" TargetMode="External"/><Relationship Id="rId3318" Type="http://schemas.openxmlformats.org/officeDocument/2006/relationships/hyperlink" Target="http://193.88.185.146/website/energidataKort/viewer.htm?starttema1=vindkraft&amp;STARTLEFT=572919&amp;STARTRIGHT=573719&amp;STARTBOTTOM=6238257&amp;STARTTOP=6239057" TargetMode="External"/><Relationship Id="rId3525" Type="http://schemas.openxmlformats.org/officeDocument/2006/relationships/hyperlink" Target="http://193.88.185.146/website/energidataKort/viewer.htm?starttema1=vindkraft&amp;STARTLEFT=461277&amp;STARTRIGHT=462077&amp;STARTBOTTOM=6205987&amp;STARTTOP=6206787" TargetMode="External"/><Relationship Id="rId4923" Type="http://schemas.openxmlformats.org/officeDocument/2006/relationships/hyperlink" Target="http://193.88.185.146/website/energidataKort/viewer.htm?starttema1=vindkraft&amp;STARTLEFT=555059&amp;STARTRIGHT=555859&amp;STARTBOTTOM=6337062&amp;STARTTOP=6337862" TargetMode="External"/><Relationship Id="rId239" Type="http://schemas.openxmlformats.org/officeDocument/2006/relationships/hyperlink" Target="http://193.88.185.146/website/energidataKort/viewer.htm?starttema1=vindkraft&amp;STARTLEFT=683730&amp;STARTRIGHT=684530&amp;STARTBOTTOM=6132888&amp;STARTTOP=6133688" TargetMode="External"/><Relationship Id="rId446" Type="http://schemas.openxmlformats.org/officeDocument/2006/relationships/hyperlink" Target="http://193.88.185.146/website/energidataKort/viewer.htm?starttema1=vindkraft&amp;STARTLEFT=640707&amp;STARTRIGHT=641507&amp;STARTBOTTOM=6135974&amp;STARTTOP=6136774" TargetMode="External"/><Relationship Id="rId653" Type="http://schemas.openxmlformats.org/officeDocument/2006/relationships/hyperlink" Target="http://193.88.185.146/website/energidataKort/viewer.htm?starttema1=vindkraft&amp;STARTLEFT=644915&amp;STARTRIGHT=645715&amp;STARTBOTTOM=6071629&amp;STARTTOP=6072429" TargetMode="External"/><Relationship Id="rId1076" Type="http://schemas.openxmlformats.org/officeDocument/2006/relationships/hyperlink" Target="http://193.88.185.146/website/energidataKort/viewer.htm?starttema1=vindkraft&amp;STARTLEFT=678292&amp;STARTRIGHT=679092&amp;STARTBOTTOM=6046944&amp;STARTTOP=6047744" TargetMode="External"/><Relationship Id="rId1283" Type="http://schemas.openxmlformats.org/officeDocument/2006/relationships/hyperlink" Target="http://193.88.185.146/website/energidataKort/viewer.htm?starttema1=vindkraft&amp;STARTLEFT=582674&amp;STARTRIGHT=583474&amp;STARTBOTTOM=6102916&amp;STARTTOP=6103716" TargetMode="External"/><Relationship Id="rId1490" Type="http://schemas.openxmlformats.org/officeDocument/2006/relationships/hyperlink" Target="http://193.88.185.146/website/energidataKort/viewer.htm?starttema1=vindkraft&amp;STARTLEFT=610170&amp;STARTRIGHT=610970&amp;STARTBOTTOM=6083650&amp;STARTTOP=6084450" TargetMode="External"/><Relationship Id="rId2127" Type="http://schemas.openxmlformats.org/officeDocument/2006/relationships/hyperlink" Target="http://193.88.185.146/website/energidataKort/viewer.htm?starttema1=vindkraft&amp;STARTLEFT=462466&amp;STARTRIGHT=463266&amp;STARTBOTTOM=6162058&amp;STARTTOP=6162858" TargetMode="External"/><Relationship Id="rId2334" Type="http://schemas.openxmlformats.org/officeDocument/2006/relationships/hyperlink" Target="http://193.88.185.146/website/energidataKort/viewer.htm?starttema1=vindkraft&amp;STARTLEFT=522260&amp;STARTRIGHT=523060&amp;STARTBOTTOM=6084201&amp;STARTTOP=6085001" TargetMode="External"/><Relationship Id="rId3732" Type="http://schemas.openxmlformats.org/officeDocument/2006/relationships/hyperlink" Target="http://193.88.185.146/website/energidataKort/viewer.htm?starttema1=vindkraft&amp;STARTLEFT=485074&amp;STARTRIGHT=485874&amp;STARTBOTTOM=6295736&amp;STARTTOP=6296536" TargetMode="External"/><Relationship Id="rId306" Type="http://schemas.openxmlformats.org/officeDocument/2006/relationships/hyperlink" Target="http://193.88.185.146/website/energidataKort/viewer.htm?starttema1=vindkraft&amp;STARTLEFT=637925&amp;STARTRIGHT=638725&amp;STARTBOTTOM=6160262&amp;STARTTOP=6161062" TargetMode="External"/><Relationship Id="rId860" Type="http://schemas.openxmlformats.org/officeDocument/2006/relationships/hyperlink" Target="http://193.88.185.146/website/energidataKort/viewer.htm?starttema1=vindkraft&amp;STARTLEFT=662789&amp;STARTRIGHT=663589&amp;STARTBOTTOM=6128109&amp;STARTTOP=6128909" TargetMode="External"/><Relationship Id="rId1143" Type="http://schemas.openxmlformats.org/officeDocument/2006/relationships/hyperlink" Target="http://193.88.185.146/website/energidataKort/viewer.htm?starttema1=vindkraft&amp;STARTLEFT=692802&amp;STARTRIGHT=693602&amp;STARTBOTTOM=6104851&amp;STARTTOP=6105651" TargetMode="External"/><Relationship Id="rId2541" Type="http://schemas.openxmlformats.org/officeDocument/2006/relationships/hyperlink" Target="http://193.88.185.146/website/energidataKort/viewer.htm?starttema1=vindkraft&amp;STARTLEFT=488056&amp;STARTRIGHT=488856&amp;STARTBOTTOM=6239189&amp;STARTTOP=6239989" TargetMode="External"/><Relationship Id="rId4299" Type="http://schemas.openxmlformats.org/officeDocument/2006/relationships/hyperlink" Target="http://193.88.185.146/website/energidataKort/viewer.htm?starttema1=vindkraft&amp;STARTLEFT=556043&amp;STARTRIGHT=556843&amp;STARTBOTTOM=6344827&amp;STARTTOP=6345627" TargetMode="External"/><Relationship Id="rId513" Type="http://schemas.openxmlformats.org/officeDocument/2006/relationships/hyperlink" Target="http://193.88.185.146/website/energidataKort/viewer.htm?starttema1=vindkraft&amp;STARTLEFT=628263&amp;STARTRIGHT=629063&amp;STARTBOTTOM=6070666&amp;STARTTOP=6071466" TargetMode="External"/><Relationship Id="rId720" Type="http://schemas.openxmlformats.org/officeDocument/2006/relationships/hyperlink" Target="http://193.88.185.146/website/energidataKort/viewer.htm?starttema1=vindkraft&amp;STARTLEFT=637093&amp;STARTRIGHT=637893&amp;STARTBOTTOM=6083723&amp;STARTTOP=6084523" TargetMode="External"/><Relationship Id="rId1350" Type="http://schemas.openxmlformats.org/officeDocument/2006/relationships/hyperlink" Target="http://193.88.185.146/website/energidataKort/viewer.htm?starttema1=vindkraft&amp;STARTLEFT=605852&amp;STARTRIGHT=606652&amp;STARTBOTTOM=6126688&amp;STARTTOP=6127488" TargetMode="External"/><Relationship Id="rId2401" Type="http://schemas.openxmlformats.org/officeDocument/2006/relationships/hyperlink" Target="http://193.88.185.146/website/energidataKort/viewer.htm?starttema1=vindkraft&amp;STARTLEFT=517388&amp;STARTRIGHT=518188&amp;STARTBOTTOM=6146434&amp;STARTTOP=6147234" TargetMode="External"/><Relationship Id="rId4159" Type="http://schemas.openxmlformats.org/officeDocument/2006/relationships/hyperlink" Target="http://193.88.185.146/website/energidataKort/viewer.htm?starttema1=vindkraft&amp;STARTLEFT=459446&amp;STARTRIGHT=460246&amp;STARTBOTTOM=6287576&amp;STARTTOP=6288376" TargetMode="External"/><Relationship Id="rId1003" Type="http://schemas.openxmlformats.org/officeDocument/2006/relationships/hyperlink" Target="http://193.88.185.146/website/energidataKort/viewer.htm?starttema1=vindkraft&amp;STARTLEFT=677608&amp;STARTRIGHT=678408&amp;STARTBOTTOM=6061200&amp;STARTTOP=6062000" TargetMode="External"/><Relationship Id="rId1210" Type="http://schemas.openxmlformats.org/officeDocument/2006/relationships/hyperlink" Target="http://193.88.185.146/website/energidataKort/viewer.htm?starttema1=vindkraft&amp;STARTLEFT=554159&amp;STARTRIGHT=554959&amp;STARTBOTTOM=6147350&amp;STARTTOP=6148150" TargetMode="External"/><Relationship Id="rId4366" Type="http://schemas.openxmlformats.org/officeDocument/2006/relationships/hyperlink" Target="http://193.88.185.146/website/energidataKort/viewer.htm?starttema1=vindkraft&amp;STARTLEFT=589111&amp;STARTRIGHT=589911&amp;STARTBOTTOM=6353155&amp;STARTTOP=6353955" TargetMode="External"/><Relationship Id="rId4573" Type="http://schemas.openxmlformats.org/officeDocument/2006/relationships/hyperlink" Target="http://193.88.185.146/website/energidataKort/viewer.htm?starttema1=vindkraft&amp;STARTLEFT=549299&amp;STARTRIGHT=550099&amp;STARTBOTTOM=6283023&amp;STARTTOP=6283823" TargetMode="External"/><Relationship Id="rId4780" Type="http://schemas.openxmlformats.org/officeDocument/2006/relationships/hyperlink" Target="http://193.88.185.146/website/energidataKort/viewer.htm?starttema1=vindkraft&amp;STARTLEFT=542274&amp;STARTRIGHT=543074&amp;STARTBOTTOM=6345415&amp;STARTTOP=6346215" TargetMode="External"/><Relationship Id="rId3175" Type="http://schemas.openxmlformats.org/officeDocument/2006/relationships/hyperlink" Target="http://193.88.185.146/website/energidataKort/viewer.htm?starttema1=vindkraft&amp;STARTLEFT=573620&amp;STARTRIGHT=574420&amp;STARTBOTTOM=6277658&amp;STARTTOP=6278458" TargetMode="External"/><Relationship Id="rId3382" Type="http://schemas.openxmlformats.org/officeDocument/2006/relationships/hyperlink" Target="http://193.88.185.146/website/energidataKort/viewer.htm?starttema1=vindkraft&amp;STARTLEFT=464398&amp;STARTRIGHT=465198&amp;STARTBOTTOM=6184791&amp;STARTTOP=6185591" TargetMode="External"/><Relationship Id="rId4019" Type="http://schemas.openxmlformats.org/officeDocument/2006/relationships/hyperlink" Target="http://193.88.185.146/website/energidataKort/viewer.htm?starttema1=vindkraft&amp;STARTLEFT=482362&amp;STARTRIGHT=483162&amp;STARTBOTTOM=6319453&amp;STARTTOP=6320253" TargetMode="External"/><Relationship Id="rId4226" Type="http://schemas.openxmlformats.org/officeDocument/2006/relationships/hyperlink" Target="http://193.88.185.146/website/energidataKort/viewer.htm?starttema1=vindkraft&amp;STARTLEFT=530387&amp;STARTRIGHT=531187&amp;STARTBOTTOM=6260163&amp;STARTTOP=6260963" TargetMode="External"/><Relationship Id="rId4433" Type="http://schemas.openxmlformats.org/officeDocument/2006/relationships/hyperlink" Target="http://193.88.185.146/website/energidataKort/viewer.htm?starttema1=vindkraft&amp;STARTLEFT=520115&amp;STARTRIGHT=520915&amp;STARTBOTTOM=6311710&amp;STARTTOP=6312510" TargetMode="External"/><Relationship Id="rId4640" Type="http://schemas.openxmlformats.org/officeDocument/2006/relationships/hyperlink" Target="http://193.88.185.146/website/energidataKort/viewer.htm?starttema1=vindkraft&amp;STARTLEFT=512436&amp;STARTRIGHT=513236&amp;STARTBOTTOM=6319738&amp;STARTTOP=6320538" TargetMode="External"/><Relationship Id="rId2191" Type="http://schemas.openxmlformats.org/officeDocument/2006/relationships/hyperlink" Target="http://193.88.185.146/website/energidataKort/viewer.htm?starttema1=vindkraft&amp;STARTLEFT=461099&amp;STARTRIGHT=461899&amp;STARTBOTTOM=6170744&amp;STARTTOP=6171544" TargetMode="External"/><Relationship Id="rId3035" Type="http://schemas.openxmlformats.org/officeDocument/2006/relationships/hyperlink" Target="http://193.88.185.146/website/energidataKort/viewer.htm?starttema1=vindkraft&amp;STARTLEFT=605790&amp;STARTRIGHT=606590&amp;STARTBOTTOM=6248809&amp;STARTTOP=6249609" TargetMode="External"/><Relationship Id="rId3242" Type="http://schemas.openxmlformats.org/officeDocument/2006/relationships/hyperlink" Target="http://193.88.185.146/website/energidataKort/viewer.htm?starttema1=vindkraft&amp;STARTLEFT=545766&amp;STARTRIGHT=546566&amp;STARTBOTTOM=6234590&amp;STARTTOP=6235390" TargetMode="External"/><Relationship Id="rId4500" Type="http://schemas.openxmlformats.org/officeDocument/2006/relationships/hyperlink" Target="http://193.88.185.146/website/energidataKort/viewer.htm?starttema1=vindkraft&amp;STARTLEFT=519193&amp;STARTRIGHT=519993&amp;STARTBOTTOM=6301495&amp;STARTTOP=6302295" TargetMode="External"/><Relationship Id="rId163" Type="http://schemas.openxmlformats.org/officeDocument/2006/relationships/hyperlink" Target="http://193.88.185.146/website/energidataKort/viewer.htm?starttema1=vindkraft&amp;STARTLEFT=655620&amp;STARTRIGHT=656420&amp;STARTBOTTOM=6182934&amp;STARTTOP=6183734" TargetMode="External"/><Relationship Id="rId370" Type="http://schemas.openxmlformats.org/officeDocument/2006/relationships/hyperlink" Target="http://193.88.185.146/website/energidataKort/viewer.htm?starttema1=vindkraft&amp;STARTLEFT=650801&amp;STARTRIGHT=651601&amp;STARTBOTTOM=6123147&amp;STARTTOP=6123947" TargetMode="External"/><Relationship Id="rId2051" Type="http://schemas.openxmlformats.org/officeDocument/2006/relationships/hyperlink" Target="http://193.88.185.146/website/energidataKort/viewer.htm?starttema1=vindkraft&amp;STARTLEFT=427492&amp;STARTRIGHT=428292&amp;STARTBOTTOM=6147362&amp;STARTTOP=6148162" TargetMode="External"/><Relationship Id="rId3102" Type="http://schemas.openxmlformats.org/officeDocument/2006/relationships/hyperlink" Target="http://193.88.185.146/website/energidataKort/viewer.htm?starttema1=vindkraft&amp;STARTLEFT=573517&amp;STARTRIGHT=574317&amp;STARTBOTTOM=6190585&amp;STARTTOP=6191385" TargetMode="External"/><Relationship Id="rId230" Type="http://schemas.openxmlformats.org/officeDocument/2006/relationships/hyperlink" Target="http://193.88.185.146/website/energidataKort/viewer.htm?starttema1=vindkraft&amp;STARTLEFT=692184&amp;STARTRIGHT=692984&amp;STARTBOTTOM=6130362&amp;STARTTOP=6131162" TargetMode="External"/><Relationship Id="rId5067" Type="http://schemas.openxmlformats.org/officeDocument/2006/relationships/hyperlink" Target="http://193.88.185.146/website/energidataKort/viewer.htm?starttema1=vindkraft&amp;STARTLEFT=565406&amp;STARTRIGHT=566206&amp;STARTBOTTOM=6368057&amp;STARTTOP=6368857" TargetMode="External"/><Relationship Id="rId2868" Type="http://schemas.openxmlformats.org/officeDocument/2006/relationships/hyperlink" Target="http://193.88.185.146/website/energidataKort/viewer.htm?starttema1=vindkraft&amp;STARTLEFT=447391&amp;STARTRIGHT=448191&amp;STARTBOTTOM=6256352&amp;STARTTOP=6257152" TargetMode="External"/><Relationship Id="rId3919" Type="http://schemas.openxmlformats.org/officeDocument/2006/relationships/hyperlink" Target="http://193.88.185.146/website/energidataKort/viewer.htm?starttema1=vindkraft&amp;STARTLEFT=494837&amp;STARTRIGHT=495637&amp;STARTBOTTOM=6269811&amp;STARTTOP=6270611" TargetMode="External"/><Relationship Id="rId4083" Type="http://schemas.openxmlformats.org/officeDocument/2006/relationships/hyperlink" Target="http://193.88.185.146/website/energidataKort/viewer.htm?starttema1=vindkraft&amp;STARTLEFT=475474&amp;STARTRIGHT=476274&amp;STARTBOTTOM=6304363&amp;STARTTOP=6305163" TargetMode="External"/><Relationship Id="rId1677" Type="http://schemas.openxmlformats.org/officeDocument/2006/relationships/hyperlink" Target="http://193.88.185.146/website/energidataKort/viewer.htm?starttema1=vindkraft&amp;STARTLEFT=504411&amp;STARTRIGHT=505211&amp;STARTBOTTOM=6121135&amp;STARTTOP=6121935" TargetMode="External"/><Relationship Id="rId1884" Type="http://schemas.openxmlformats.org/officeDocument/2006/relationships/hyperlink" Target="http://193.88.185.146/website/energidataKort/viewer.htm?starttema1=vindkraft&amp;STARTLEFT=479182&amp;STARTRIGHT=479982&amp;STARTBOTTOM=6094039&amp;STARTTOP=6094839" TargetMode="External"/><Relationship Id="rId2728" Type="http://schemas.openxmlformats.org/officeDocument/2006/relationships/hyperlink" Target="http://193.88.185.146/website/energidataKort/viewer.htm?starttema1=vindkraft&amp;STARTLEFT=485894&amp;STARTRIGHT=486694&amp;STARTBOTTOM=6256691&amp;STARTTOP=6257491" TargetMode="External"/><Relationship Id="rId2935" Type="http://schemas.openxmlformats.org/officeDocument/2006/relationships/hyperlink" Target="http://193.88.185.146/website/energidataKort/viewer.htm?starttema1=vindkraft&amp;STARTLEFT=467512&amp;STARTRIGHT=468312&amp;STARTBOTTOM=6255767&amp;STARTTOP=6256567" TargetMode="External"/><Relationship Id="rId4290" Type="http://schemas.openxmlformats.org/officeDocument/2006/relationships/hyperlink" Target="http://193.88.185.146/website/energidataKort/viewer.htm?starttema1=vindkraft&amp;STARTLEFT=583600&amp;STARTRIGHT=584400&amp;STARTBOTTOM=6337046&amp;STARTTOP=6337846" TargetMode="External"/><Relationship Id="rId907" Type="http://schemas.openxmlformats.org/officeDocument/2006/relationships/hyperlink" Target="http://193.88.185.146/website/energidataKort/viewer.htm?starttema1=vindkraft&amp;STARTLEFT=670133&amp;STARTRIGHT=670933&amp;STARTBOTTOM=6085827&amp;STARTTOP=6086627" TargetMode="External"/><Relationship Id="rId1537" Type="http://schemas.openxmlformats.org/officeDocument/2006/relationships/hyperlink" Target="http://193.88.185.146/website/energidataKort/viewer.htm?starttema1=vindkraft&amp;STARTLEFT=578174&amp;STARTRIGHT=578974&amp;STARTBOTTOM=6090023&amp;STARTTOP=6090823" TargetMode="External"/><Relationship Id="rId1744" Type="http://schemas.openxmlformats.org/officeDocument/2006/relationships/hyperlink" Target="http://193.88.185.146/website/energidataKort/viewer.htm?starttema1=vindkraft&amp;STARTLEFT=486821&amp;STARTRIGHT=487621&amp;STARTBOTTOM=6097520&amp;STARTTOP=6098320" TargetMode="External"/><Relationship Id="rId1951" Type="http://schemas.openxmlformats.org/officeDocument/2006/relationships/hyperlink" Target="http://193.88.185.146/website/energidataKort/viewer.htm?starttema1=vindkraft&amp;STARTLEFT=461646&amp;STARTRIGHT=462446&amp;STARTBOTTOM=6155352&amp;STARTTOP=6156152" TargetMode="External"/><Relationship Id="rId4150" Type="http://schemas.openxmlformats.org/officeDocument/2006/relationships/hyperlink" Target="http://193.88.185.146/website/energidataKort/viewer.htm?starttema1=vindkraft&amp;STARTLEFT=459084&amp;STARTRIGHT=459884&amp;STARTBOTTOM=6287035&amp;STARTTOP=6287835" TargetMode="External"/><Relationship Id="rId36" Type="http://schemas.openxmlformats.org/officeDocument/2006/relationships/hyperlink" Target="http://193.88.185.146/website/energidataKort/viewer.htm?starttema1=vindkraft&amp;STARTLEFT=718417&amp;STARTRIGHT=719217&amp;STARTBOTTOM=6167038&amp;STARTTOP=6167838" TargetMode="External"/><Relationship Id="rId1604" Type="http://schemas.openxmlformats.org/officeDocument/2006/relationships/hyperlink" Target="http://193.88.185.146/website/energidataKort/viewer.htm?starttema1=vindkraft&amp;STARTLEFT=523583&amp;STARTRIGHT=524383&amp;STARTBOTTOM=6129021&amp;STARTTOP=6129821" TargetMode="External"/><Relationship Id="rId4010" Type="http://schemas.openxmlformats.org/officeDocument/2006/relationships/hyperlink" Target="http://193.88.185.146/website/energidataKort/viewer.htm?starttema1=vindkraft&amp;STARTLEFT=484148&amp;STARTRIGHT=484948&amp;STARTBOTTOM=6315394&amp;STARTTOP=6316194" TargetMode="External"/><Relationship Id="rId4967" Type="http://schemas.openxmlformats.org/officeDocument/2006/relationships/hyperlink" Target="http://193.88.185.146/website/energidataKort/viewer.htm?starttema1=vindkraft&amp;STARTLEFT=563327&amp;STARTRIGHT=564127&amp;STARTBOTTOM=6325400&amp;STARTTOP=6326200" TargetMode="External"/><Relationship Id="rId1811" Type="http://schemas.openxmlformats.org/officeDocument/2006/relationships/hyperlink" Target="http://193.88.185.146/website/energidataKort/viewer.htm?starttema1=vindkraft&amp;STARTLEFT=489912&amp;STARTRIGHT=490712&amp;STARTBOTTOM=6117086&amp;STARTTOP=6117886" TargetMode="External"/><Relationship Id="rId3569" Type="http://schemas.openxmlformats.org/officeDocument/2006/relationships/hyperlink" Target="http://193.88.185.146/website/energidataKort/viewer.htm?starttema1=vindkraft&amp;STARTLEFT=460793&amp;STARTRIGHT=461593&amp;STARTBOTTOM=6205601&amp;STARTTOP=6206401" TargetMode="External"/><Relationship Id="rId697" Type="http://schemas.openxmlformats.org/officeDocument/2006/relationships/hyperlink" Target="http://193.88.185.146/website/energidataKort/viewer.htm?starttema1=vindkraft&amp;STARTLEFT=657387&amp;STARTRIGHT=658187&amp;STARTBOTTOM=6068107&amp;STARTTOP=6068907" TargetMode="External"/><Relationship Id="rId2378" Type="http://schemas.openxmlformats.org/officeDocument/2006/relationships/hyperlink" Target="http://193.88.185.146/website/energidataKort/viewer.htm?starttema1=vindkraft&amp;STARTLEFT=542689&amp;STARTRIGHT=543489&amp;STARTBOTTOM=6158730&amp;STARTTOP=6159530" TargetMode="External"/><Relationship Id="rId3429" Type="http://schemas.openxmlformats.org/officeDocument/2006/relationships/hyperlink" Target="http://193.88.185.146/website/energidataKort/viewer.htm?starttema1=vindkraft&amp;STARTLEFT=457207&amp;STARTRIGHT=458007&amp;STARTBOTTOM=6208367&amp;STARTTOP=6209167" TargetMode="External"/><Relationship Id="rId3776" Type="http://schemas.openxmlformats.org/officeDocument/2006/relationships/hyperlink" Target="http://193.88.185.146/website/energidataKort/viewer.htm?starttema1=vindkraft&amp;STARTLEFT=481892&amp;STARTRIGHT=482692&amp;STARTBOTTOM=6285423&amp;STARTTOP=6286223" TargetMode="External"/><Relationship Id="rId3983" Type="http://schemas.openxmlformats.org/officeDocument/2006/relationships/hyperlink" Target="http://193.88.185.146/website/energidataKort/viewer.htm?starttema1=vindkraft&amp;STARTLEFT=477825&amp;STARTRIGHT=478625&amp;STARTBOTTOM=6309237&amp;STARTTOP=6310037" TargetMode="External"/><Relationship Id="rId4827" Type="http://schemas.openxmlformats.org/officeDocument/2006/relationships/hyperlink" Target="http://193.88.185.146/website/energidataKort/viewer.htm?starttema1=vindkraft&amp;STARTLEFT=531395&amp;STARTRIGHT=532195&amp;STARTBOTTOM=6315911&amp;STARTTOP=6316711" TargetMode="External"/><Relationship Id="rId1187" Type="http://schemas.openxmlformats.org/officeDocument/2006/relationships/hyperlink" Target="http://193.88.185.146/website/energidataKort/viewer.htm?starttema1=vindkraft&amp;STARTLEFT=550014&amp;STARTRIGHT=550814&amp;STARTBOTTOM=6146692&amp;STARTTOP=6147492" TargetMode="External"/><Relationship Id="rId2585" Type="http://schemas.openxmlformats.org/officeDocument/2006/relationships/hyperlink" Target="http://193.88.185.146/website/energidataKort/viewer.htm?starttema1=vindkraft&amp;STARTLEFT=490568&amp;STARTRIGHT=491368&amp;STARTBOTTOM=6235878&amp;STARTTOP=6236678" TargetMode="External"/><Relationship Id="rId2792" Type="http://schemas.openxmlformats.org/officeDocument/2006/relationships/hyperlink" Target="http://193.88.185.146/website/energidataKort/viewer.htm?starttema1=vindkraft&amp;STARTLEFT=450787&amp;STARTRIGHT=451587&amp;STARTBOTTOM=6257397&amp;STARTTOP=6258197" TargetMode="External"/><Relationship Id="rId3636" Type="http://schemas.openxmlformats.org/officeDocument/2006/relationships/hyperlink" Target="http://193.88.185.146/website/energidataKort/viewer.htm?starttema1=vindkraft&amp;STARTLEFT=465699&amp;STARTRIGHT=466499&amp;STARTBOTTOM=6199971&amp;STARTTOP=6200771" TargetMode="External"/><Relationship Id="rId3843" Type="http://schemas.openxmlformats.org/officeDocument/2006/relationships/hyperlink" Target="http://193.88.185.146/website/energidataKort/viewer.htm?starttema1=vindkraft&amp;STARTLEFT=513493&amp;STARTRIGHT=514293&amp;STARTBOTTOM=6268902&amp;STARTTOP=6269702" TargetMode="External"/><Relationship Id="rId557" Type="http://schemas.openxmlformats.org/officeDocument/2006/relationships/hyperlink" Target="http://193.88.185.146/website/energidataKort/viewer.htm?starttema1=vindkraft&amp;STARTLEFT=653915&amp;STARTRIGHT=654715&amp;STARTBOTTOM=6057309&amp;STARTTOP=6058109" TargetMode="External"/><Relationship Id="rId764" Type="http://schemas.openxmlformats.org/officeDocument/2006/relationships/hyperlink" Target="http://193.88.185.146/website/energidataKort/viewer.htm?starttema1=vindkraft&amp;STARTLEFT=651212&amp;STARTRIGHT=652012&amp;STARTBOTTOM=6080107&amp;STARTTOP=6080907" TargetMode="External"/><Relationship Id="rId971" Type="http://schemas.openxmlformats.org/officeDocument/2006/relationships/hyperlink" Target="http://193.88.185.146/website/energidataKort/viewer.htm?starttema1=vindkraft&amp;STARTLEFT=688453&amp;STARTRIGHT=689253&amp;STARTBOTTOM=6076902&amp;STARTTOP=6077702" TargetMode="External"/><Relationship Id="rId1394" Type="http://schemas.openxmlformats.org/officeDocument/2006/relationships/hyperlink" Target="http://193.88.185.146/website/energidataKort/viewer.htm?starttema1=vindkraft&amp;STARTLEFT=600033&amp;STARTRIGHT=600833&amp;STARTBOTTOM=6094509&amp;STARTTOP=6095309" TargetMode="External"/><Relationship Id="rId2238" Type="http://schemas.openxmlformats.org/officeDocument/2006/relationships/hyperlink" Target="http://193.88.185.146/website/energidataKort/viewer.htm?starttema1=vindkraft&amp;STARTLEFT=488459&amp;STARTRIGHT=489259&amp;STARTBOTTOM=6160133&amp;STARTTOP=6160933" TargetMode="External"/><Relationship Id="rId2445" Type="http://schemas.openxmlformats.org/officeDocument/2006/relationships/hyperlink" Target="http://193.88.185.146/website/energidataKort/viewer.htm?starttema1=vindkraft&amp;STARTLEFT=530039&amp;STARTRIGHT=530839&amp;STARTBOTTOM=6166820&amp;STARTTOP=6167620" TargetMode="External"/><Relationship Id="rId2652" Type="http://schemas.openxmlformats.org/officeDocument/2006/relationships/hyperlink" Target="http://193.88.185.146/website/energidataKort/viewer.htm?starttema1=vindkraft&amp;STARTLEFT=463302&amp;STARTRIGHT=464102&amp;STARTBOTTOM=6248774&amp;STARTTOP=6249574" TargetMode="External"/><Relationship Id="rId3703" Type="http://schemas.openxmlformats.org/officeDocument/2006/relationships/hyperlink" Target="http://193.88.185.146/website/energidataKort/viewer.htm?starttema1=vindkraft&amp;STARTLEFT=532614&amp;STARTRIGHT=533414&amp;STARTBOTTOM=6184222&amp;STARTTOP=6185022" TargetMode="External"/><Relationship Id="rId3910" Type="http://schemas.openxmlformats.org/officeDocument/2006/relationships/hyperlink" Target="http://193.88.185.146/website/energidataKort/viewer.htm?starttema1=vindkraft&amp;STARTLEFT=494355&amp;STARTRIGHT=495155&amp;STARTBOTTOM=6277800&amp;STARTTOP=6278600" TargetMode="External"/><Relationship Id="rId417" Type="http://schemas.openxmlformats.org/officeDocument/2006/relationships/hyperlink" Target="http://193.88.185.146/website/energidataKort/viewer.htm?starttema1=vindkraft&amp;STARTLEFT=656233&amp;STARTRIGHT=657033&amp;STARTBOTTOM=6126655&amp;STARTTOP=6127455" TargetMode="External"/><Relationship Id="rId624" Type="http://schemas.openxmlformats.org/officeDocument/2006/relationships/hyperlink" Target="http://193.88.185.146/website/energidataKort/viewer.htm?starttema1=vindkraft&amp;STARTLEFT=653766&amp;STARTRIGHT=654566&amp;STARTBOTTOM=6057979&amp;STARTTOP=6058779" TargetMode="External"/><Relationship Id="rId831" Type="http://schemas.openxmlformats.org/officeDocument/2006/relationships/hyperlink" Target="http://193.88.185.146/website/energidataKort/viewer.htm?starttema1=vindkraft&amp;STARTLEFT=660942&amp;STARTRIGHT=661742&amp;STARTBOTTOM=6123838&amp;STARTTOP=6124638" TargetMode="External"/><Relationship Id="rId1047" Type="http://schemas.openxmlformats.org/officeDocument/2006/relationships/hyperlink" Target="http://193.88.185.146/website/energidataKort/viewer.htm?starttema1=vindkraft&amp;STARTLEFT=675676&amp;STARTRIGHT=676476&amp;STARTBOTTOM=6048258&amp;STARTTOP=6049058" TargetMode="External"/><Relationship Id="rId1254" Type="http://schemas.openxmlformats.org/officeDocument/2006/relationships/hyperlink" Target="http://193.88.185.146/website/energidataKort/viewer.htm?starttema1=vindkraft&amp;STARTLEFT=562899&amp;STARTRIGHT=563699&amp;STARTBOTTOM=6141364&amp;STARTTOP=6142164" TargetMode="External"/><Relationship Id="rId1461" Type="http://schemas.openxmlformats.org/officeDocument/2006/relationships/hyperlink" Target="http://193.88.185.146/website/energidataKort/viewer.htm?starttema1=vindkraft&amp;STARTLEFT=589380&amp;STARTRIGHT=590180&amp;STARTBOTTOM=6156567&amp;STARTTOP=6157367" TargetMode="External"/><Relationship Id="rId2305" Type="http://schemas.openxmlformats.org/officeDocument/2006/relationships/hyperlink" Target="http://193.88.185.146/website/energidataKort/viewer.htm?starttema1=vindkraft&amp;STARTLEFT=515975&amp;STARTRIGHT=516775&amp;STARTBOTTOM=6107538&amp;STARTTOP=6108338" TargetMode="External"/><Relationship Id="rId2512" Type="http://schemas.openxmlformats.org/officeDocument/2006/relationships/hyperlink" Target="http://193.88.185.146/website/energidataKort/viewer.htm?starttema1=vindkraft&amp;STARTLEFT=524987&amp;STARTRIGHT=525787&amp;STARTBOTTOM=6189018&amp;STARTTOP=6189818" TargetMode="External"/><Relationship Id="rId1114" Type="http://schemas.openxmlformats.org/officeDocument/2006/relationships/hyperlink" Target="http://193.88.185.146/website/energidataKort/viewer.htm?starttema1=vindkraft&amp;STARTLEFT=701831&amp;STARTRIGHT=702631&amp;STARTBOTTOM=6111112&amp;STARTTOP=6111912" TargetMode="External"/><Relationship Id="rId1321" Type="http://schemas.openxmlformats.org/officeDocument/2006/relationships/hyperlink" Target="http://193.88.185.146/website/energidataKort/viewer.htm?starttema1=vindkraft&amp;STARTLEFT=594816&amp;STARTRIGHT=595616&amp;STARTBOTTOM=6147520&amp;STARTTOP=6148320" TargetMode="External"/><Relationship Id="rId4477" Type="http://schemas.openxmlformats.org/officeDocument/2006/relationships/hyperlink" Target="http://193.88.185.146/website/energidataKort/viewer.htm?starttema1=vindkraft&amp;STARTLEFT=514423&amp;STARTRIGHT=515223&amp;STARTBOTTOM=6311025&amp;STARTTOP=6311825" TargetMode="External"/><Relationship Id="rId4684" Type="http://schemas.openxmlformats.org/officeDocument/2006/relationships/hyperlink" Target="http://193.88.185.146/website/energidataKort/viewer.htm?starttema1=vindkraft&amp;STARTLEFT=539565&amp;STARTRIGHT=540365&amp;STARTBOTTOM=6330847&amp;STARTTOP=6331647" TargetMode="External"/><Relationship Id="rId4891" Type="http://schemas.openxmlformats.org/officeDocument/2006/relationships/hyperlink" Target="http://193.88.185.146/website/energidataKort/viewer.htm?starttema1=vindkraft&amp;STARTLEFT=553794&amp;STARTRIGHT=554594&amp;STARTBOTTOM=6342649&amp;STARTTOP=6343449" TargetMode="External"/><Relationship Id="rId3079" Type="http://schemas.openxmlformats.org/officeDocument/2006/relationships/hyperlink" Target="http://193.88.185.146/website/energidataKort/viewer.htm?starttema1=vindkraft&amp;STARTLEFT=570816&amp;STARTRIGHT=571616&amp;STARTBOTTOM=6241911&amp;STARTTOP=6242711" TargetMode="External"/><Relationship Id="rId3286" Type="http://schemas.openxmlformats.org/officeDocument/2006/relationships/hyperlink" Target="http://193.88.185.146/website/energidataKort/viewer.htm?starttema1=vindkraft&amp;STARTLEFT=598980&amp;STARTRIGHT=599780&amp;STARTBOTTOM=6186885&amp;STARTTOP=6187685" TargetMode="External"/><Relationship Id="rId3493" Type="http://schemas.openxmlformats.org/officeDocument/2006/relationships/hyperlink" Target="http://193.88.185.146/website/energidataKort/viewer.htm?starttema1=vindkraft&amp;STARTLEFT=451681&amp;STARTRIGHT=452481&amp;STARTBOTTOM=6219522&amp;STARTTOP=6220322" TargetMode="External"/><Relationship Id="rId4337" Type="http://schemas.openxmlformats.org/officeDocument/2006/relationships/hyperlink" Target="http://193.88.185.146/website/energidataKort/viewer.htm?starttema1=vindkraft&amp;STARTLEFT=577049&amp;STARTRIGHT=577849&amp;STARTBOTTOM=6359112&amp;STARTTOP=6359912" TargetMode="External"/><Relationship Id="rId4544" Type="http://schemas.openxmlformats.org/officeDocument/2006/relationships/hyperlink" Target="http://193.88.185.146/website/energidataKort/viewer.htm?starttema1=vindkraft&amp;STARTLEFT=542291&amp;STARTRIGHT=543091&amp;STARTBOTTOM=6291149&amp;STARTTOP=6291949" TargetMode="External"/><Relationship Id="rId2095" Type="http://schemas.openxmlformats.org/officeDocument/2006/relationships/hyperlink" Target="http://193.88.185.146/website/energidataKort/viewer.htm?starttema1=vindkraft&amp;STARTLEFT=456750&amp;STARTRIGHT=457550&amp;STARTBOTTOM=6161393&amp;STARTTOP=6162193" TargetMode="External"/><Relationship Id="rId3146" Type="http://schemas.openxmlformats.org/officeDocument/2006/relationships/hyperlink" Target="http://193.88.185.146/website/energidataKort/viewer.htm?starttema1=vindkraft&amp;STARTLEFT=562077&amp;STARTRIGHT=562877&amp;STARTBOTTOM=6253846&amp;STARTTOP=6254646" TargetMode="External"/><Relationship Id="rId3353" Type="http://schemas.openxmlformats.org/officeDocument/2006/relationships/hyperlink" Target="http://193.88.185.146/website/energidataKort/viewer.htm?starttema1=vindkraft&amp;STARTLEFT=514971&amp;STARTRIGHT=515771&amp;STARTBOTTOM=6215989&amp;STARTTOP=6216789" TargetMode="External"/><Relationship Id="rId4751" Type="http://schemas.openxmlformats.org/officeDocument/2006/relationships/hyperlink" Target="http://193.88.185.146/website/energidataKort/viewer.htm?starttema1=vindkraft&amp;STARTLEFT=533057&amp;STARTRIGHT=533857&amp;STARTBOTTOM=6331811&amp;STARTTOP=6332611" TargetMode="External"/><Relationship Id="rId274" Type="http://schemas.openxmlformats.org/officeDocument/2006/relationships/hyperlink" Target="http://193.88.185.146/website/energidataKort/viewer.htm?starttema1=vindkraft&amp;STARTLEFT=638899&amp;STARTRIGHT=639699&amp;STARTBOTTOM=6170928&amp;STARTTOP=6171728" TargetMode="External"/><Relationship Id="rId481" Type="http://schemas.openxmlformats.org/officeDocument/2006/relationships/hyperlink" Target="http://193.88.185.146/website/energidataKort/viewer.htm?starttema1=vindkraft&amp;STARTLEFT=648263&amp;STARTRIGHT=649063&amp;STARTBOTTOM=6157210&amp;STARTTOP=6158010" TargetMode="External"/><Relationship Id="rId2162" Type="http://schemas.openxmlformats.org/officeDocument/2006/relationships/hyperlink" Target="http://193.88.185.146/website/energidataKort/viewer.htm?starttema1=vindkraft&amp;STARTLEFT=471255&amp;STARTRIGHT=472055&amp;STARTBOTTOM=6186178&amp;STARTTOP=6186978" TargetMode="External"/><Relationship Id="rId3006" Type="http://schemas.openxmlformats.org/officeDocument/2006/relationships/hyperlink" Target="http://193.88.185.146/website/energidataKort/viewer.htm?starttema1=vindkraft&amp;STARTLEFT=604938&amp;STARTRIGHT=605738&amp;STARTBOTTOM=6266821&amp;STARTTOP=6267621" TargetMode="External"/><Relationship Id="rId3560" Type="http://schemas.openxmlformats.org/officeDocument/2006/relationships/hyperlink" Target="http://193.88.185.146/website/energidataKort/viewer.htm?starttema1=vindkraft&amp;STARTLEFT=479454&amp;STARTRIGHT=480254&amp;STARTBOTTOM=6219933&amp;STARTTOP=6220733" TargetMode="External"/><Relationship Id="rId4404" Type="http://schemas.openxmlformats.org/officeDocument/2006/relationships/hyperlink" Target="http://193.88.185.146/website/energidataKort/viewer.htm?starttema1=vindkraft&amp;STARTLEFT=518314&amp;STARTRIGHT=519114&amp;STARTBOTTOM=6307243&amp;STARTTOP=6308043" TargetMode="External"/><Relationship Id="rId4611" Type="http://schemas.openxmlformats.org/officeDocument/2006/relationships/hyperlink" Target="http://193.88.185.146/website/energidataKort/viewer.htm?starttema1=vindkraft&amp;STARTLEFT=509563&amp;STARTRIGHT=510363&amp;STARTBOTTOM=6322648&amp;STARTTOP=6323448" TargetMode="External"/><Relationship Id="rId134" Type="http://schemas.openxmlformats.org/officeDocument/2006/relationships/hyperlink" Target="http://193.88.185.146/website/energidataKort/viewer.htm?starttema1=vindkraft&amp;STARTLEFT=700163&amp;STARTRIGHT=700963&amp;STARTBOTTOM=6159921&amp;STARTTOP=6160721" TargetMode="External"/><Relationship Id="rId3213" Type="http://schemas.openxmlformats.org/officeDocument/2006/relationships/hyperlink" Target="http://193.88.185.146/website/energidataKort/viewer.htm?starttema1=vindkraft&amp;STARTLEFT=580171&amp;STARTRIGHT=580971&amp;STARTBOTTOM=6281998&amp;STARTTOP=6282798" TargetMode="External"/><Relationship Id="rId3420" Type="http://schemas.openxmlformats.org/officeDocument/2006/relationships/hyperlink" Target="http://193.88.185.146/website/energidataKort/viewer.htm?starttema1=vindkraft&amp;STARTLEFT=472581&amp;STARTRIGHT=473381&amp;STARTBOTTOM=6191124&amp;STARTTOP=6191924" TargetMode="External"/><Relationship Id="rId341" Type="http://schemas.openxmlformats.org/officeDocument/2006/relationships/hyperlink" Target="http://193.88.185.146/website/energidataKort/viewer.htm?starttema1=vindkraft&amp;STARTLEFT=644839&amp;STARTRIGHT=645639&amp;STARTBOTTOM=6146438&amp;STARTTOP=6147238" TargetMode="External"/><Relationship Id="rId2022" Type="http://schemas.openxmlformats.org/officeDocument/2006/relationships/hyperlink" Target="http://193.88.185.146/website/energidataKort/viewer.htm?starttema1=vindkraft&amp;STARTLEFT=425471&amp;STARTRIGHT=426271&amp;STARTBOTTOM=6150141&amp;STARTTOP=6150941" TargetMode="External"/><Relationship Id="rId2979" Type="http://schemas.openxmlformats.org/officeDocument/2006/relationships/hyperlink" Target="http://193.88.185.146/website/energidataKort/viewer.htm?starttema1=vindkraft&amp;STARTLEFT=583707&amp;STARTRIGHT=584507&amp;STARTBOTTOM=6263794&amp;STARTTOP=6264594" TargetMode="External"/><Relationship Id="rId201" Type="http://schemas.openxmlformats.org/officeDocument/2006/relationships/hyperlink" Target="http://193.88.185.146/website/energidataKort/viewer.htm?starttema1=vindkraft&amp;STARTLEFT=660775&amp;STARTRIGHT=661575&amp;STARTBOTTOM=6182464&amp;STARTTOP=6183264" TargetMode="External"/><Relationship Id="rId1788" Type="http://schemas.openxmlformats.org/officeDocument/2006/relationships/hyperlink" Target="http://193.88.185.146/website/energidataKort/viewer.htm?starttema1=vindkraft&amp;STARTLEFT=481174&amp;STARTRIGHT=481974&amp;STARTBOTTOM=6102210&amp;STARTTOP=6103010" TargetMode="External"/><Relationship Id="rId1995" Type="http://schemas.openxmlformats.org/officeDocument/2006/relationships/hyperlink" Target="http://193.88.185.146/website/energidataKort/viewer.htm?starttema1=vindkraft&amp;STARTLEFT=479273&amp;STARTRIGHT=480073&amp;STARTBOTTOM=6139736&amp;STARTTOP=6140536" TargetMode="External"/><Relationship Id="rId2839" Type="http://schemas.openxmlformats.org/officeDocument/2006/relationships/hyperlink" Target="http://193.88.185.146/website/energidataKort/viewer.htm?starttema1=vindkraft&amp;STARTLEFT=467849&amp;STARTRIGHT=468649&amp;STARTBOTTOM=6261715&amp;STARTTOP=6262515" TargetMode="External"/><Relationship Id="rId4194" Type="http://schemas.openxmlformats.org/officeDocument/2006/relationships/hyperlink" Target="http://193.88.185.146/website/energidataKort/viewer.htm?starttema1=vindkraft&amp;STARTLEFT=461536&amp;STARTRIGHT=462336&amp;STARTBOTTOM=6287462&amp;STARTTOP=6288262" TargetMode="External"/><Relationship Id="rId5038" Type="http://schemas.openxmlformats.org/officeDocument/2006/relationships/hyperlink" Target="http://193.88.185.146/website/energidataKort/viewer.htm?starttema1=vindkraft&amp;STARTLEFT=569129&amp;STARTRIGHT=569929&amp;STARTBOTTOM=6381398&amp;STARTTOP=6382198" TargetMode="External"/><Relationship Id="rId1648" Type="http://schemas.openxmlformats.org/officeDocument/2006/relationships/hyperlink" Target="http://193.88.185.146/website/energidataKort/viewer.htm?starttema1=vindkraft&amp;STARTLEFT=491972&amp;STARTRIGHT=492772&amp;STARTBOTTOM=6192756&amp;STARTTOP=6193556" TargetMode="External"/><Relationship Id="rId4054" Type="http://schemas.openxmlformats.org/officeDocument/2006/relationships/hyperlink" Target="http://193.88.185.146/website/energidataKort/viewer.htm?starttema1=vindkraft&amp;STARTLEFT=464361&amp;STARTRIGHT=465161&amp;STARTBOTTOM=6287212&amp;STARTTOP=6288012" TargetMode="External"/><Relationship Id="rId4261" Type="http://schemas.openxmlformats.org/officeDocument/2006/relationships/hyperlink" Target="http://193.88.185.146/website/energidataKort/viewer.htm?starttema1=vindkraft&amp;STARTLEFT=516106&amp;STARTRIGHT=516906&amp;STARTBOTTOM=6263559&amp;STARTTOP=6264359" TargetMode="External"/><Relationship Id="rId1508" Type="http://schemas.openxmlformats.org/officeDocument/2006/relationships/hyperlink" Target="http://193.88.185.146/website/energidataKort/viewer.htm?starttema1=vindkraft&amp;STARTLEFT=619890&amp;STARTRIGHT=620690&amp;STARTBOTTOM=6098658&amp;STARTTOP=6099458" TargetMode="External"/><Relationship Id="rId1855" Type="http://schemas.openxmlformats.org/officeDocument/2006/relationships/hyperlink" Target="http://193.88.185.146/website/energidataKort/viewer.htm?starttema1=vindkraft&amp;STARTLEFT=490559&amp;STARTRIGHT=491359&amp;STARTBOTTOM=6110516&amp;STARTTOP=6111316" TargetMode="External"/><Relationship Id="rId2906" Type="http://schemas.openxmlformats.org/officeDocument/2006/relationships/hyperlink" Target="http://193.88.185.146/website/energidataKort/viewer.htm?starttema1=vindkraft&amp;STARTLEFT=472643&amp;STARTRIGHT=473443&amp;STARTBOTTOM=6268869&amp;STARTTOP=6269669" TargetMode="External"/><Relationship Id="rId3070" Type="http://schemas.openxmlformats.org/officeDocument/2006/relationships/hyperlink" Target="http://193.88.185.146/website/energidataKort/viewer.htm?starttema1=vindkraft&amp;STARTLEFT=551943&amp;STARTRIGHT=552743&amp;STARTBOTTOM=6228831&amp;STARTTOP=6229631" TargetMode="External"/><Relationship Id="rId4121" Type="http://schemas.openxmlformats.org/officeDocument/2006/relationships/hyperlink" Target="http://193.88.185.146/website/energidataKort/viewer.htm?starttema1=vindkraft&amp;STARTLEFT=460429&amp;STARTRIGHT=461229&amp;STARTBOTTOM=6291085&amp;STARTTOP=6291885" TargetMode="External"/><Relationship Id="rId1715" Type="http://schemas.openxmlformats.org/officeDocument/2006/relationships/hyperlink" Target="http://193.88.185.146/website/energidataKort/viewer.htm?starttema1=vindkraft&amp;STARTLEFT=500919&amp;STARTRIGHT=501719&amp;STARTBOTTOM=6107843&amp;STARTTOP=6108643" TargetMode="External"/><Relationship Id="rId1922" Type="http://schemas.openxmlformats.org/officeDocument/2006/relationships/hyperlink" Target="http://193.88.185.146/website/energidataKort/viewer.htm?starttema1=vindkraft&amp;STARTLEFT=478994&amp;STARTRIGHT=479794&amp;STARTBOTTOM=6098034&amp;STARTTOP=6098834" TargetMode="External"/><Relationship Id="rId3887" Type="http://schemas.openxmlformats.org/officeDocument/2006/relationships/hyperlink" Target="http://193.88.185.146/website/energidataKort/viewer.htm?starttema1=vindkraft&amp;STARTLEFT=504063&amp;STARTRIGHT=504863&amp;STARTBOTTOM=6279191&amp;STARTTOP=6279991" TargetMode="External"/><Relationship Id="rId4938" Type="http://schemas.openxmlformats.org/officeDocument/2006/relationships/hyperlink" Target="http://193.88.185.146/website/energidataKort/viewer.htm?starttema1=vindkraft&amp;STARTLEFT=562421&amp;STARTRIGHT=563221&amp;STARTBOTTOM=6327411&amp;STARTTOP=6328211" TargetMode="External"/><Relationship Id="rId2489" Type="http://schemas.openxmlformats.org/officeDocument/2006/relationships/hyperlink" Target="http://193.88.185.146/website/energidataKort/viewer.htm?starttema1=vindkraft&amp;STARTLEFT=524314&amp;STARTRIGHT=525114&amp;STARTBOTTOM=6180628&amp;STARTTOP=6181428" TargetMode="External"/><Relationship Id="rId2696" Type="http://schemas.openxmlformats.org/officeDocument/2006/relationships/hyperlink" Target="http://193.88.185.146/website/energidataKort/viewer.htm?starttema1=vindkraft&amp;STARTLEFT=458170&amp;STARTRIGHT=458970&amp;STARTBOTTOM=6241805&amp;STARTTOP=6242605" TargetMode="External"/><Relationship Id="rId3747" Type="http://schemas.openxmlformats.org/officeDocument/2006/relationships/hyperlink" Target="http://193.88.185.146/website/energidataKort/viewer.htm?starttema1=vindkraft&amp;STARTLEFT=483370&amp;STARTRIGHT=484170&amp;STARTBOTTOM=6293766&amp;STARTTOP=6294566" TargetMode="External"/><Relationship Id="rId3954" Type="http://schemas.openxmlformats.org/officeDocument/2006/relationships/hyperlink" Target="http://193.88.185.146/website/energidataKort/viewer.htm?starttema1=vindkraft&amp;STARTLEFT=496458&amp;STARTRIGHT=497258&amp;STARTBOTTOM=6285716&amp;STARTTOP=6286516" TargetMode="External"/><Relationship Id="rId668" Type="http://schemas.openxmlformats.org/officeDocument/2006/relationships/hyperlink" Target="http://193.88.185.146/website/energidataKort/viewer.htm?starttema1=vindkraft&amp;STARTLEFT=638459&amp;STARTRIGHT=639259&amp;STARTBOTTOM=6066852&amp;STARTTOP=6067652" TargetMode="External"/><Relationship Id="rId875" Type="http://schemas.openxmlformats.org/officeDocument/2006/relationships/hyperlink" Target="http://193.88.185.146/website/energidataKort/viewer.htm?starttema1=vindkraft&amp;STARTLEFT=689658&amp;STARTRIGHT=690458&amp;STARTBOTTOM=6067876&amp;STARTTOP=6068676" TargetMode="External"/><Relationship Id="rId1298" Type="http://schemas.openxmlformats.org/officeDocument/2006/relationships/hyperlink" Target="http://193.88.185.146/website/energidataKort/viewer.htm?starttema1=vindkraft&amp;STARTLEFT=597992&amp;STARTRIGHT=598792&amp;STARTBOTTOM=6128177&amp;STARTTOP=6128977" TargetMode="External"/><Relationship Id="rId2349" Type="http://schemas.openxmlformats.org/officeDocument/2006/relationships/hyperlink" Target="http://193.88.185.146/website/energidataKort/viewer.htm?starttema1=vindkraft&amp;STARTLEFT=518107&amp;STARTRIGHT=518907&amp;STARTBOTTOM=6098248&amp;STARTTOP=6099048" TargetMode="External"/><Relationship Id="rId2556" Type="http://schemas.openxmlformats.org/officeDocument/2006/relationships/hyperlink" Target="http://193.88.185.146/website/energidataKort/viewer.htm?starttema1=vindkraft&amp;STARTLEFT=493225&amp;STARTRIGHT=494025&amp;STARTBOTTOM=6218446&amp;STARTTOP=6219246" TargetMode="External"/><Relationship Id="rId2763" Type="http://schemas.openxmlformats.org/officeDocument/2006/relationships/hyperlink" Target="http://193.88.185.146/website/energidataKort/viewer.htm?starttema1=vindkraft&amp;STARTLEFT=452483&amp;STARTRIGHT=453283&amp;STARTBOTTOM=6265266&amp;STARTTOP=6266066" TargetMode="External"/><Relationship Id="rId2970" Type="http://schemas.openxmlformats.org/officeDocument/2006/relationships/hyperlink" Target="http://193.88.185.146/website/energidataKort/viewer.htm?starttema1=vindkraft&amp;STARTLEFT=602771&amp;STARTRIGHT=603571&amp;STARTBOTTOM=6224377&amp;STARTTOP=6225177" TargetMode="External"/><Relationship Id="rId3607" Type="http://schemas.openxmlformats.org/officeDocument/2006/relationships/hyperlink" Target="http://193.88.185.146/website/energidataKort/viewer.htm?starttema1=vindkraft&amp;STARTLEFT=457621&amp;STARTRIGHT=458421&amp;STARTBOTTOM=6208599&amp;STARTTOP=6209399" TargetMode="External"/><Relationship Id="rId3814" Type="http://schemas.openxmlformats.org/officeDocument/2006/relationships/hyperlink" Target="http://193.88.185.146/website/energidataKort/viewer.htm?starttema1=vindkraft&amp;STARTLEFT=481386&amp;STARTRIGHT=482186&amp;STARTBOTTOM=6292960&amp;STARTTOP=6293760" TargetMode="External"/><Relationship Id="rId528" Type="http://schemas.openxmlformats.org/officeDocument/2006/relationships/hyperlink" Target="http://193.88.185.146/website/energidataKort/viewer.htm?starttema1=vindkraft&amp;STARTLEFT=629682&amp;STARTRIGHT=630482&amp;STARTBOTTOM=6069630&amp;STARTTOP=6070430" TargetMode="External"/><Relationship Id="rId735" Type="http://schemas.openxmlformats.org/officeDocument/2006/relationships/hyperlink" Target="http://193.88.185.146/website/energidataKort/viewer.htm?starttema1=vindkraft&amp;STARTLEFT=645307&amp;STARTRIGHT=646107&amp;STARTBOTTOM=6087527&amp;STARTTOP=6088327" TargetMode="External"/><Relationship Id="rId942" Type="http://schemas.openxmlformats.org/officeDocument/2006/relationships/hyperlink" Target="http://193.88.185.146/website/energidataKort/viewer.htm?starttema1=vindkraft&amp;STARTLEFT=692182&amp;STARTRIGHT=692982&amp;STARTBOTTOM=6068275&amp;STARTTOP=6069075" TargetMode="External"/><Relationship Id="rId1158" Type="http://schemas.openxmlformats.org/officeDocument/2006/relationships/hyperlink" Target="http://193.88.185.146/website/energidataKort/viewer.htm?starttema1=vindkraft&amp;STARTLEFT=868885&amp;STARTRIGHT=869685&amp;STARTBOTTOM=6126316&amp;STARTTOP=6127116" TargetMode="External"/><Relationship Id="rId1365" Type="http://schemas.openxmlformats.org/officeDocument/2006/relationships/hyperlink" Target="http://193.88.185.146/website/energidataKort/viewer.htm?starttema1=vindkraft&amp;STARTLEFT=587220&amp;STARTRIGHT=588020&amp;STARTBOTTOM=6131965&amp;STARTTOP=6132765" TargetMode="External"/><Relationship Id="rId1572" Type="http://schemas.openxmlformats.org/officeDocument/2006/relationships/hyperlink" Target="http://193.88.185.146/website/energidataKort/viewer.htm?starttema1=vindkraft&amp;STARTLEFT=517632&amp;STARTRIGHT=518432&amp;STARTBOTTOM=6127847&amp;STARTTOP=6128647" TargetMode="External"/><Relationship Id="rId2209" Type="http://schemas.openxmlformats.org/officeDocument/2006/relationships/hyperlink" Target="http://193.88.185.146/website/energidataKort/viewer.htm?starttema1=vindkraft&amp;STARTLEFT=511870&amp;STARTRIGHT=512670&amp;STARTBOTTOM=6153853&amp;STARTTOP=6154653" TargetMode="External"/><Relationship Id="rId2416" Type="http://schemas.openxmlformats.org/officeDocument/2006/relationships/hyperlink" Target="http://193.88.185.146/website/energidataKort/viewer.htm?starttema1=vindkraft&amp;STARTLEFT=533093&amp;STARTRIGHT=533893&amp;STARTBOTTOM=6144995&amp;STARTTOP=6145795" TargetMode="External"/><Relationship Id="rId2623" Type="http://schemas.openxmlformats.org/officeDocument/2006/relationships/hyperlink" Target="http://193.88.185.146/website/energidataKort/viewer.htm?starttema1=vindkraft&amp;STARTLEFT=484012&amp;STARTRIGHT=484812&amp;STARTBOTTOM=6262916&amp;STARTTOP=6263716" TargetMode="External"/><Relationship Id="rId1018" Type="http://schemas.openxmlformats.org/officeDocument/2006/relationships/hyperlink" Target="http://193.88.185.146/website/energidataKort/viewer.htm?starttema1=vindkraft&amp;STARTLEFT=673062&amp;STARTRIGHT=673862&amp;STARTBOTTOM=6049572&amp;STARTTOP=6050372" TargetMode="External"/><Relationship Id="rId1225" Type="http://schemas.openxmlformats.org/officeDocument/2006/relationships/hyperlink" Target="http://193.88.185.146/website/energidataKort/viewer.htm?starttema1=vindkraft&amp;STARTLEFT=566598&amp;STARTRIGHT=567398&amp;STARTBOTTOM=6123302&amp;STARTTOP=6124102" TargetMode="External"/><Relationship Id="rId1432" Type="http://schemas.openxmlformats.org/officeDocument/2006/relationships/hyperlink" Target="http://193.88.185.146/website/energidataKort/viewer.htm?starttema1=vindkraft&amp;STARTLEFT=572332&amp;STARTRIGHT=573132&amp;STARTBOTTOM=6154964&amp;STARTTOP=6155764" TargetMode="External"/><Relationship Id="rId2830" Type="http://schemas.openxmlformats.org/officeDocument/2006/relationships/hyperlink" Target="http://193.88.185.146/website/energidataKort/viewer.htm?starttema1=vindkraft&amp;STARTLEFT=456375&amp;STARTRIGHT=457175&amp;STARTBOTTOM=6249688&amp;STARTTOP=6250488" TargetMode="External"/><Relationship Id="rId4588" Type="http://schemas.openxmlformats.org/officeDocument/2006/relationships/hyperlink" Target="http://193.88.185.146/website/energidataKort/viewer.htm?starttema1=vindkraft&amp;STARTLEFT=573033&amp;STARTRIGHT=573833&amp;STARTBOTTOM=6294523&amp;STARTTOP=6295323" TargetMode="External"/><Relationship Id="rId71" Type="http://schemas.openxmlformats.org/officeDocument/2006/relationships/hyperlink" Target="http://193.88.185.146/website/energidataKort/viewer.htm?starttema1=vindkraft&amp;STARTLEFT=681886&amp;STARTRIGHT=682686&amp;STARTBOTTOM=6187853&amp;STARTTOP=6188653" TargetMode="External"/><Relationship Id="rId802" Type="http://schemas.openxmlformats.org/officeDocument/2006/relationships/hyperlink" Target="http://193.88.185.146/website/energidataKort/viewer.htm?starttema1=vindkraft&amp;STARTLEFT=686838&amp;STARTRIGHT=687638&amp;STARTBOTTOM=6115962&amp;STARTTOP=6116762" TargetMode="External"/><Relationship Id="rId3397" Type="http://schemas.openxmlformats.org/officeDocument/2006/relationships/hyperlink" Target="http://193.88.185.146/website/energidataKort/viewer.htm?starttema1=vindkraft&amp;STARTLEFT=461714&amp;STARTRIGHT=462514&amp;STARTBOTTOM=6185462&amp;STARTTOP=6186262" TargetMode="External"/><Relationship Id="rId4795" Type="http://schemas.openxmlformats.org/officeDocument/2006/relationships/hyperlink" Target="http://193.88.185.146/website/energidataKort/viewer.htm?starttema1=vindkraft&amp;STARTLEFT=561605&amp;STARTRIGHT=562405&amp;STARTBOTTOM=6308665&amp;STARTTOP=6309465" TargetMode="External"/><Relationship Id="rId4448" Type="http://schemas.openxmlformats.org/officeDocument/2006/relationships/hyperlink" Target="http://193.88.185.146/website/energidataKort/viewer.htm?starttema1=vindkraft&amp;STARTLEFT=519629&amp;STARTRIGHT=520429&amp;STARTBOTTOM=6288537&amp;STARTTOP=6289337" TargetMode="External"/><Relationship Id="rId4655" Type="http://schemas.openxmlformats.org/officeDocument/2006/relationships/hyperlink" Target="http://193.88.185.146/website/energidataKort/viewer.htm?starttema1=vindkraft&amp;STARTLEFT=519497&amp;STARTRIGHT=520297&amp;STARTBOTTOM=6319496&amp;STARTTOP=6320296" TargetMode="External"/><Relationship Id="rId4862" Type="http://schemas.openxmlformats.org/officeDocument/2006/relationships/hyperlink" Target="http://193.88.185.146/website/energidataKort/viewer.htm?starttema1=vindkraft&amp;STARTLEFT=563298&amp;STARTRIGHT=564098&amp;STARTBOTTOM=6328814&amp;STARTTOP=6329614" TargetMode="External"/><Relationship Id="rId178" Type="http://schemas.openxmlformats.org/officeDocument/2006/relationships/hyperlink" Target="http://193.88.185.146/website/energidataKort/viewer.htm?starttema1=vindkraft&amp;STARTLEFT=661277&amp;STARTRIGHT=662077&amp;STARTBOTTOM=6182447&amp;STARTTOP=6183247" TargetMode="External"/><Relationship Id="rId3257" Type="http://schemas.openxmlformats.org/officeDocument/2006/relationships/hyperlink" Target="http://193.88.185.146/website/energidataKort/viewer.htm?starttema1=vindkraft&amp;STARTLEFT=530214&amp;STARTRIGHT=531014&amp;STARTBOTTOM=6230572&amp;STARTTOP=6231372" TargetMode="External"/><Relationship Id="rId3464" Type="http://schemas.openxmlformats.org/officeDocument/2006/relationships/hyperlink" Target="http://193.88.185.146/website/energidataKort/viewer.htm?starttema1=vindkraft&amp;STARTLEFT=457459&amp;STARTRIGHT=458259&amp;STARTBOTTOM=6228117&amp;STARTTOP=6228917" TargetMode="External"/><Relationship Id="rId3671" Type="http://schemas.openxmlformats.org/officeDocument/2006/relationships/hyperlink" Target="http://193.88.185.146/website/energidataKort/viewer.htm?starttema1=vindkraft&amp;STARTLEFT=476345&amp;STARTRIGHT=477145&amp;STARTBOTTOM=6208170&amp;STARTTOP=6208970" TargetMode="External"/><Relationship Id="rId4308" Type="http://schemas.openxmlformats.org/officeDocument/2006/relationships/hyperlink" Target="http://193.88.185.146/website/energidataKort/viewer.htm?starttema1=vindkraft&amp;STARTLEFT=573194&amp;STARTRIGHT=573994&amp;STARTBOTTOM=6331876&amp;STARTTOP=6332676" TargetMode="External"/><Relationship Id="rId4515" Type="http://schemas.openxmlformats.org/officeDocument/2006/relationships/hyperlink" Target="http://193.88.185.146/website/energidataKort/viewer.htm?starttema1=vindkraft&amp;STARTLEFT=536213&amp;STARTRIGHT=537013&amp;STARTBOTTOM=6288579&amp;STARTTOP=6289379" TargetMode="External"/><Relationship Id="rId4722" Type="http://schemas.openxmlformats.org/officeDocument/2006/relationships/hyperlink" Target="http://193.88.185.146/website/energidataKort/viewer.htm?starttema1=vindkraft&amp;STARTLEFT=509500&amp;STARTRIGHT=510300&amp;STARTBOTTOM=6323218&amp;STARTTOP=6324018" TargetMode="External"/><Relationship Id="rId385" Type="http://schemas.openxmlformats.org/officeDocument/2006/relationships/hyperlink" Target="http://193.88.185.146/website/energidataKort/viewer.htm?starttema1=vindkraft&amp;STARTLEFT=641502&amp;STARTRIGHT=642302&amp;STARTBOTTOM=6144098&amp;STARTTOP=6144898" TargetMode="External"/><Relationship Id="rId592" Type="http://schemas.openxmlformats.org/officeDocument/2006/relationships/hyperlink" Target="http://193.88.185.146/website/energidataKort/viewer.htm?starttema1=vindkraft&amp;STARTLEFT=633116&amp;STARTRIGHT=633916&amp;STARTBOTTOM=6089370&amp;STARTTOP=6090170" TargetMode="External"/><Relationship Id="rId2066" Type="http://schemas.openxmlformats.org/officeDocument/2006/relationships/hyperlink" Target="http://193.88.185.146/website/energidataKort/viewer.htm?starttema1=vindkraft&amp;STARTLEFT=428544&amp;STARTRIGHT=429344&amp;STARTBOTTOM=6147918&amp;STARTTOP=6148718" TargetMode="External"/><Relationship Id="rId2273" Type="http://schemas.openxmlformats.org/officeDocument/2006/relationships/hyperlink" Target="http://193.88.185.146/website/energidataKort/viewer.htm?starttema1=vindkraft&amp;STARTLEFT=499173&amp;STARTRIGHT=499973&amp;STARTBOTTOM=6138220&amp;STARTTOP=6139020" TargetMode="External"/><Relationship Id="rId2480" Type="http://schemas.openxmlformats.org/officeDocument/2006/relationships/hyperlink" Target="http://193.88.185.146/website/energidataKort/viewer.htm?starttema1=vindkraft&amp;STARTLEFT=529830&amp;STARTRIGHT=530630&amp;STARTBOTTOM=6183441&amp;STARTTOP=6184241" TargetMode="External"/><Relationship Id="rId3117" Type="http://schemas.openxmlformats.org/officeDocument/2006/relationships/hyperlink" Target="http://193.88.185.146/website/energidataKort/viewer.htm?starttema1=vindkraft&amp;STARTLEFT=564280&amp;STARTRIGHT=565080&amp;STARTBOTTOM=6204103&amp;STARTTOP=6204903" TargetMode="External"/><Relationship Id="rId3324" Type="http://schemas.openxmlformats.org/officeDocument/2006/relationships/hyperlink" Target="http://193.88.185.146/website/energidataKort/viewer.htm?starttema1=vindkraft&amp;STARTLEFT=565215&amp;STARTRIGHT=566015&amp;STARTBOTTOM=6207987&amp;STARTTOP=6208787" TargetMode="External"/><Relationship Id="rId3531" Type="http://schemas.openxmlformats.org/officeDocument/2006/relationships/hyperlink" Target="http://193.88.185.146/website/energidataKort/viewer.htm?starttema1=vindkraft&amp;STARTLEFT=461441&amp;STARTRIGHT=462241&amp;STARTBOTTOM=6206385&amp;STARTTOP=6207185" TargetMode="External"/><Relationship Id="rId245" Type="http://schemas.openxmlformats.org/officeDocument/2006/relationships/hyperlink" Target="http://193.88.185.146/website/energidataKort/viewer.htm?starttema1=vindkraft&amp;STARTLEFT=692018&amp;STARTRIGHT=692818&amp;STARTBOTTOM=6130452&amp;STARTTOP=6131252" TargetMode="External"/><Relationship Id="rId452" Type="http://schemas.openxmlformats.org/officeDocument/2006/relationships/hyperlink" Target="http://193.88.185.146/website/energidataKort/viewer.htm?starttema1=vindkraft&amp;STARTLEFT=717122&amp;STARTRIGHT=717922&amp;STARTBOTTOM=6137217&amp;STARTTOP=6138017" TargetMode="External"/><Relationship Id="rId1082" Type="http://schemas.openxmlformats.org/officeDocument/2006/relationships/hyperlink" Target="http://193.88.185.146/website/energidataKort/viewer.htm?starttema1=vindkraft&amp;STARTLEFT=686961&amp;STARTRIGHT=687761&amp;STARTBOTTOM=6060834&amp;STARTTOP=6061634" TargetMode="External"/><Relationship Id="rId2133" Type="http://schemas.openxmlformats.org/officeDocument/2006/relationships/hyperlink" Target="http://193.88.185.146/website/energidataKort/viewer.htm?starttema1=vindkraft&amp;STARTLEFT=484537&amp;STARTRIGHT=485337&amp;STARTBOTTOM=6174305&amp;STARTTOP=6175105" TargetMode="External"/><Relationship Id="rId2340" Type="http://schemas.openxmlformats.org/officeDocument/2006/relationships/hyperlink" Target="http://193.88.185.146/website/energidataKort/viewer.htm?starttema1=vindkraft&amp;STARTLEFT=525293&amp;STARTRIGHT=526093&amp;STARTBOTTOM=6084294&amp;STARTTOP=6085094" TargetMode="External"/><Relationship Id="rId105" Type="http://schemas.openxmlformats.org/officeDocument/2006/relationships/hyperlink" Target="http://193.88.185.146/website/energidataKort/viewer.htm?starttema1=vindkraft&amp;STARTLEFT=695672&amp;STARTRIGHT=696472&amp;STARTBOTTOM=6156638&amp;STARTTOP=6157438" TargetMode="External"/><Relationship Id="rId312" Type="http://schemas.openxmlformats.org/officeDocument/2006/relationships/hyperlink" Target="http://193.88.185.146/website/energidataKort/viewer.htm?starttema1=vindkraft&amp;STARTLEFT=637654&amp;STARTRIGHT=638454&amp;STARTBOTTOM=6170847&amp;STARTTOP=6171647" TargetMode="External"/><Relationship Id="rId2200" Type="http://schemas.openxmlformats.org/officeDocument/2006/relationships/hyperlink" Target="http://193.88.185.146/website/energidataKort/viewer.htm?starttema1=vindkraft&amp;STARTLEFT=477437&amp;STARTRIGHT=478237&amp;STARTBOTTOM=6163152&amp;STARTTOP=6163952" TargetMode="External"/><Relationship Id="rId4098" Type="http://schemas.openxmlformats.org/officeDocument/2006/relationships/hyperlink" Target="http://193.88.185.146/website/energidataKort/viewer.htm?starttema1=vindkraft&amp;STARTLEFT=473171&amp;STARTRIGHT=473971&amp;STARTBOTTOM=6301745&amp;STARTTOP=6302545" TargetMode="External"/><Relationship Id="rId1899" Type="http://schemas.openxmlformats.org/officeDocument/2006/relationships/hyperlink" Target="http://193.88.185.146/website/energidataKort/viewer.htm?starttema1=vindkraft&amp;STARTLEFT=479101&amp;STARTRIGHT=479901&amp;STARTBOTTOM=6099327&amp;STARTTOP=6100127" TargetMode="External"/><Relationship Id="rId4165" Type="http://schemas.openxmlformats.org/officeDocument/2006/relationships/hyperlink" Target="http://193.88.185.146/website/energidataKort/viewer.htm?starttema1=vindkraft&amp;STARTLEFT=465827&amp;STARTRIGHT=466627&amp;STARTBOTTOM=6291223&amp;STARTTOP=6292023" TargetMode="External"/><Relationship Id="rId4372" Type="http://schemas.openxmlformats.org/officeDocument/2006/relationships/hyperlink" Target="http://193.88.185.146/website/energidataKort/viewer.htm?starttema1=vindkraft&amp;STARTLEFT=585883&amp;STARTRIGHT=586683&amp;STARTBOTTOM=6338966&amp;STARTTOP=6339766" TargetMode="External"/><Relationship Id="rId5009" Type="http://schemas.openxmlformats.org/officeDocument/2006/relationships/hyperlink" Target="http://193.88.185.146/website/energidataKort/viewer.htm?starttema1=vindkraft&amp;STARTLEFT=561812&amp;STARTRIGHT=562612&amp;STARTBOTTOM=6371479&amp;STARTTOP=6372279" TargetMode="External"/><Relationship Id="rId1759" Type="http://schemas.openxmlformats.org/officeDocument/2006/relationships/hyperlink" Target="http://193.88.185.146/website/energidataKort/viewer.htm?starttema1=vindkraft&amp;STARTLEFT=484754&amp;STARTRIGHT=485554&amp;STARTBOTTOM=6119367&amp;STARTTOP=6120167" TargetMode="External"/><Relationship Id="rId1966" Type="http://schemas.openxmlformats.org/officeDocument/2006/relationships/hyperlink" Target="http://193.88.185.146/website/energidataKort/viewer.htm?starttema1=vindkraft&amp;STARTLEFT=467936&amp;STARTRIGHT=468736&amp;STARTBOTTOM=6145396&amp;STARTTOP=6146196" TargetMode="External"/><Relationship Id="rId3181" Type="http://schemas.openxmlformats.org/officeDocument/2006/relationships/hyperlink" Target="http://193.88.185.146/website/energidataKort/viewer.htm?starttema1=vindkraft&amp;STARTLEFT=561680&amp;STARTRIGHT=562480&amp;STARTBOTTOM=6250741&amp;STARTTOP=6251541" TargetMode="External"/><Relationship Id="rId4025" Type="http://schemas.openxmlformats.org/officeDocument/2006/relationships/hyperlink" Target="http://193.88.185.146/website/energidataKort/viewer.htm?starttema1=vindkraft&amp;STARTLEFT=478527&amp;STARTRIGHT=479327&amp;STARTBOTTOM=6329425&amp;STARTTOP=6330225" TargetMode="External"/><Relationship Id="rId1619" Type="http://schemas.openxmlformats.org/officeDocument/2006/relationships/hyperlink" Target="http://193.88.185.146/website/energidataKort/viewer.htm?starttema1=vindkraft&amp;STARTLEFT=499153&amp;STARTRIGHT=499953&amp;STARTBOTTOM=6185435&amp;STARTTOP=6186235" TargetMode="External"/><Relationship Id="rId1826" Type="http://schemas.openxmlformats.org/officeDocument/2006/relationships/hyperlink" Target="http://193.88.185.146/website/energidataKort/viewer.htm?starttema1=vindkraft&amp;STARTLEFT=492301&amp;STARTRIGHT=493101&amp;STARTBOTTOM=6102540&amp;STARTTOP=6103340" TargetMode="External"/><Relationship Id="rId4232" Type="http://schemas.openxmlformats.org/officeDocument/2006/relationships/hyperlink" Target="http://193.88.185.146/website/energidataKort/viewer.htm?starttema1=vindkraft&amp;STARTLEFT=534001&amp;STARTRIGHT=534801&amp;STARTBOTTOM=6267741&amp;STARTTOP=6268541" TargetMode="External"/><Relationship Id="rId3041" Type="http://schemas.openxmlformats.org/officeDocument/2006/relationships/hyperlink" Target="http://193.88.185.146/website/energidataKort/viewer.htm?starttema1=vindkraft&amp;STARTLEFT=576596&amp;STARTRIGHT=577396&amp;STARTBOTTOM=6260516&amp;STARTTOP=6261316" TargetMode="External"/><Relationship Id="rId3998" Type="http://schemas.openxmlformats.org/officeDocument/2006/relationships/hyperlink" Target="http://193.88.185.146/website/energidataKort/viewer.htm?starttema1=vindkraft&amp;STARTLEFT=478656&amp;STARTRIGHT=479456&amp;STARTBOTTOM=6329059&amp;STARTTOP=6329859" TargetMode="External"/><Relationship Id="rId3858" Type="http://schemas.openxmlformats.org/officeDocument/2006/relationships/hyperlink" Target="http://193.88.185.146/website/energidataKort/viewer.htm?starttema1=vindkraft&amp;STARTLEFT=502743&amp;STARTRIGHT=503543&amp;STARTBOTTOM=6287945&amp;STARTTOP=6288745" TargetMode="External"/><Relationship Id="rId4909" Type="http://schemas.openxmlformats.org/officeDocument/2006/relationships/hyperlink" Target="http://193.88.185.146/website/energidataKort/viewer.htm?starttema1=vindkraft&amp;STARTLEFT=554131&amp;STARTRIGHT=554931&amp;STARTBOTTOM=6339520&amp;STARTTOP=6340320" TargetMode="External"/><Relationship Id="rId779" Type="http://schemas.openxmlformats.org/officeDocument/2006/relationships/hyperlink" Target="http://193.88.185.146/website/energidataKort/viewer.htm?starttema1=vindkraft&amp;STARTLEFT=653448&amp;STARTRIGHT=654248&amp;STARTBOTTOM=6058159&amp;STARTTOP=6058959" TargetMode="External"/><Relationship Id="rId986" Type="http://schemas.openxmlformats.org/officeDocument/2006/relationships/hyperlink" Target="http://193.88.185.146/website/energidataKort/viewer.htm?starttema1=vindkraft&amp;STARTLEFT=669379&amp;STARTRIGHT=670179&amp;STARTBOTTOM=6079976&amp;STARTTOP=6080776" TargetMode="External"/><Relationship Id="rId2667" Type="http://schemas.openxmlformats.org/officeDocument/2006/relationships/hyperlink" Target="http://193.88.185.146/website/energidataKort/viewer.htm?starttema1=vindkraft&amp;STARTLEFT=481457&amp;STARTRIGHT=482257&amp;STARTBOTTOM=6250797&amp;STARTTOP=6251597" TargetMode="External"/><Relationship Id="rId3718" Type="http://schemas.openxmlformats.org/officeDocument/2006/relationships/hyperlink" Target="http://193.88.185.146/website/energidataKort/viewer.htm?starttema1=vindkraft&amp;STARTLEFT=542284&amp;STARTRIGHT=543084&amp;STARTBOTTOM=6191667&amp;STARTTOP=6192467" TargetMode="External"/><Relationship Id="rId5073" Type="http://schemas.openxmlformats.org/officeDocument/2006/relationships/hyperlink" Target="http://193.88.185.146/website/energidataKort/viewer.htm?starttema1=vindkraft&amp;STARTLEFT=566027&amp;STARTRIGHT=566827&amp;STARTBOTTOM=6362071&amp;STARTTOP=6362871" TargetMode="External"/><Relationship Id="rId639" Type="http://schemas.openxmlformats.org/officeDocument/2006/relationships/hyperlink" Target="http://193.88.185.146/website/energidataKort/viewer.htm?starttema1=vindkraft&amp;STARTLEFT=650887&amp;STARTRIGHT=651687&amp;STARTBOTTOM=6092681&amp;STARTTOP=6093481" TargetMode="External"/><Relationship Id="rId1269" Type="http://schemas.openxmlformats.org/officeDocument/2006/relationships/hyperlink" Target="http://193.88.185.146/website/energidataKort/viewer.htm?starttema1=vindkraft&amp;STARTLEFT=582273&amp;STARTRIGHT=583073&amp;STARTBOTTOM=6124522&amp;STARTTOP=6125322" TargetMode="External"/><Relationship Id="rId1476" Type="http://schemas.openxmlformats.org/officeDocument/2006/relationships/hyperlink" Target="http://193.88.185.146/website/energidataKort/viewer.htm?starttema1=vindkraft&amp;STARTLEFT=611499&amp;STARTRIGHT=612299&amp;STARTBOTTOM=6089289&amp;STARTTOP=6090089" TargetMode="External"/><Relationship Id="rId2874" Type="http://schemas.openxmlformats.org/officeDocument/2006/relationships/hyperlink" Target="http://193.88.185.146/website/energidataKort/viewer.htm?starttema1=vindkraft&amp;STARTLEFT=473617&amp;STARTRIGHT=474417&amp;STARTBOTTOM=6281226&amp;STARTTOP=6282026" TargetMode="External"/><Relationship Id="rId3925" Type="http://schemas.openxmlformats.org/officeDocument/2006/relationships/hyperlink" Target="http://193.88.185.146/website/energidataKort/viewer.htm?starttema1=vindkraft&amp;STARTLEFT=493812&amp;STARTRIGHT=494612&amp;STARTBOTTOM=6272203&amp;STARTTOP=6273003" TargetMode="External"/><Relationship Id="rId846" Type="http://schemas.openxmlformats.org/officeDocument/2006/relationships/hyperlink" Target="http://193.88.185.146/website/energidataKort/viewer.htm?starttema1=vindkraft&amp;STARTLEFT=678886&amp;STARTRIGHT=679686&amp;STARTBOTTOM=6127210&amp;STARTTOP=6128010" TargetMode="External"/><Relationship Id="rId1129" Type="http://schemas.openxmlformats.org/officeDocument/2006/relationships/hyperlink" Target="http://193.88.185.146/website/energidataKort/viewer.htm?starttema1=vindkraft&amp;STARTLEFT=701063&amp;STARTRIGHT=701863&amp;STARTBOTTOM=6094961&amp;STARTTOP=6095761" TargetMode="External"/><Relationship Id="rId1683" Type="http://schemas.openxmlformats.org/officeDocument/2006/relationships/hyperlink" Target="http://193.88.185.146/website/energidataKort/viewer.htm?starttema1=vindkraft&amp;STARTLEFT=496931&amp;STARTRIGHT=497731&amp;STARTBOTTOM=6110435&amp;STARTTOP=6111235" TargetMode="External"/><Relationship Id="rId1890" Type="http://schemas.openxmlformats.org/officeDocument/2006/relationships/hyperlink" Target="http://193.88.185.146/website/energidataKort/viewer.htm?starttema1=vindkraft&amp;STARTLEFT=478781&amp;STARTRIGHT=479581&amp;STARTBOTTOM=6099840&amp;STARTTOP=6100640" TargetMode="External"/><Relationship Id="rId2527" Type="http://schemas.openxmlformats.org/officeDocument/2006/relationships/hyperlink" Target="http://193.88.185.146/website/energidataKort/viewer.htm?starttema1=vindkraft&amp;STARTLEFT=475827&amp;STARTRIGHT=476627&amp;STARTBOTTOM=6235421&amp;STARTTOP=6236221" TargetMode="External"/><Relationship Id="rId2734" Type="http://schemas.openxmlformats.org/officeDocument/2006/relationships/hyperlink" Target="http://193.88.185.146/website/energidataKort/viewer.htm?starttema1=vindkraft&amp;STARTLEFT=489463&amp;STARTRIGHT=490263&amp;STARTBOTTOM=6257160&amp;STARTTOP=6257960" TargetMode="External"/><Relationship Id="rId2941" Type="http://schemas.openxmlformats.org/officeDocument/2006/relationships/hyperlink" Target="http://193.88.185.146/website/energidataKort/viewer.htm?starttema1=vindkraft&amp;STARTLEFT=469623&amp;STARTRIGHT=470423&amp;STARTBOTTOM=6253095&amp;STARTTOP=6253895" TargetMode="External"/><Relationship Id="rId5000" Type="http://schemas.openxmlformats.org/officeDocument/2006/relationships/hyperlink" Target="http://193.88.185.146/website/energidataKort/viewer.htm?starttema1=vindkraft&amp;STARTLEFT=567760&amp;STARTRIGHT=568560&amp;STARTBOTTOM=6377972&amp;STARTTOP=6378772" TargetMode="External"/><Relationship Id="rId706" Type="http://schemas.openxmlformats.org/officeDocument/2006/relationships/hyperlink" Target="http://193.88.185.146/website/energidataKort/viewer.htm?starttema1=vindkraft&amp;STARTLEFT=651511&amp;STARTRIGHT=652311&amp;STARTBOTTOM=6077940&amp;STARTTOP=6078740" TargetMode="External"/><Relationship Id="rId913" Type="http://schemas.openxmlformats.org/officeDocument/2006/relationships/hyperlink" Target="http://193.88.185.146/website/energidataKort/viewer.htm?starttema1=vindkraft&amp;STARTLEFT=687732&amp;STARTRIGHT=688532&amp;STARTBOTTOM=6055159&amp;STARTTOP=6055959" TargetMode="External"/><Relationship Id="rId1336" Type="http://schemas.openxmlformats.org/officeDocument/2006/relationships/hyperlink" Target="http://193.88.185.146/website/energidataKort/viewer.htm?starttema1=vindkraft&amp;STARTLEFT=610181&amp;STARTRIGHT=610981&amp;STARTBOTTOM=6119090&amp;STARTTOP=6119890" TargetMode="External"/><Relationship Id="rId1543" Type="http://schemas.openxmlformats.org/officeDocument/2006/relationships/hyperlink" Target="http://193.88.185.146/website/energidataKort/viewer.htm?starttema1=vindkraft&amp;STARTLEFT=589879&amp;STARTRIGHT=590679&amp;STARTBOTTOM=6076585&amp;STARTTOP=6077385" TargetMode="External"/><Relationship Id="rId1750" Type="http://schemas.openxmlformats.org/officeDocument/2006/relationships/hyperlink" Target="http://193.88.185.146/website/energidataKort/viewer.htm?starttema1=vindkraft&amp;STARTLEFT=484723&amp;STARTRIGHT=485523&amp;STARTBOTTOM=6103336&amp;STARTTOP=6104136" TargetMode="External"/><Relationship Id="rId2801" Type="http://schemas.openxmlformats.org/officeDocument/2006/relationships/hyperlink" Target="http://193.88.185.146/website/energidataKort/viewer.htm?starttema1=vindkraft&amp;STARTLEFT=451987&amp;STARTRIGHT=452787&amp;STARTBOTTOM=6259983&amp;STARTTOP=6260783" TargetMode="External"/><Relationship Id="rId4699" Type="http://schemas.openxmlformats.org/officeDocument/2006/relationships/hyperlink" Target="http://193.88.185.146/website/energidataKort/viewer.htm?starttema1=vindkraft&amp;STARTLEFT=508596&amp;STARTRIGHT=509396&amp;STARTBOTTOM=6324442&amp;STARTTOP=6325242" TargetMode="External"/><Relationship Id="rId42" Type="http://schemas.openxmlformats.org/officeDocument/2006/relationships/hyperlink" Target="http://193.88.185.146/website/energidataKort/viewer.htm?starttema1=vindkraft&amp;STARTLEFT=717749&amp;STARTRIGHT=718549&amp;STARTBOTTOM=6167087&amp;STARTTOP=6167887" TargetMode="External"/><Relationship Id="rId1403" Type="http://schemas.openxmlformats.org/officeDocument/2006/relationships/hyperlink" Target="http://193.88.185.146/website/energidataKort/viewer.htm?starttema1=vindkraft&amp;STARTLEFT=596455&amp;STARTRIGHT=597255&amp;STARTBOTTOM=6101925&amp;STARTTOP=6102725" TargetMode="External"/><Relationship Id="rId1610" Type="http://schemas.openxmlformats.org/officeDocument/2006/relationships/hyperlink" Target="http://193.88.185.146/website/energidataKort/viewer.htm?starttema1=vindkraft&amp;STARTLEFT=504265&amp;STARTRIGHT=505065&amp;STARTBOTTOM=6177919&amp;STARTTOP=6178719" TargetMode="External"/><Relationship Id="rId4559" Type="http://schemas.openxmlformats.org/officeDocument/2006/relationships/hyperlink" Target="http://193.88.185.146/website/energidataKort/viewer.htm?starttema1=vindkraft&amp;STARTLEFT=555181&amp;STARTRIGHT=555981&amp;STARTBOTTOM=6283105&amp;STARTTOP=6283905" TargetMode="External"/><Relationship Id="rId4766" Type="http://schemas.openxmlformats.org/officeDocument/2006/relationships/hyperlink" Target="http://193.88.185.146/website/energidataKort/viewer.htm?starttema1=vindkraft&amp;STARTLEFT=543227&amp;STARTRIGHT=544027&amp;STARTBOTTOM=6343515&amp;STARTTOP=6344315" TargetMode="External"/><Relationship Id="rId4973" Type="http://schemas.openxmlformats.org/officeDocument/2006/relationships/hyperlink" Target="http://193.88.185.146/website/energidataKort/viewer.htm?starttema1=vindkraft&amp;STARTLEFT=556000&amp;STARTRIGHT=556800&amp;STARTBOTTOM=6370097&amp;STARTTOP=6370897" TargetMode="External"/><Relationship Id="rId3368" Type="http://schemas.openxmlformats.org/officeDocument/2006/relationships/hyperlink" Target="http://193.88.185.146/website/energidataKort/viewer.htm?starttema1=vindkraft&amp;STARTLEFT=510310&amp;STARTRIGHT=511110&amp;STARTBOTTOM=6233924&amp;STARTTOP=6234724" TargetMode="External"/><Relationship Id="rId3575" Type="http://schemas.openxmlformats.org/officeDocument/2006/relationships/hyperlink" Target="http://193.88.185.146/website/energidataKort/viewer.htm?starttema1=vindkraft&amp;STARTLEFT=460000&amp;STARTRIGHT=460800&amp;STARTBOTTOM=6205765&amp;STARTTOP=6206565" TargetMode="External"/><Relationship Id="rId3782" Type="http://schemas.openxmlformats.org/officeDocument/2006/relationships/hyperlink" Target="http://193.88.185.146/website/energidataKort/viewer.htm?starttema1=vindkraft&amp;STARTLEFT=483118&amp;STARTRIGHT=483918&amp;STARTBOTTOM=6284496&amp;STARTTOP=6285296" TargetMode="External"/><Relationship Id="rId4419" Type="http://schemas.openxmlformats.org/officeDocument/2006/relationships/hyperlink" Target="http://193.88.185.146/website/energidataKort/viewer.htm?starttema1=vindkraft&amp;STARTLEFT=519640&amp;STARTRIGHT=520440&amp;STARTBOTTOM=6300946&amp;STARTTOP=6301746" TargetMode="External"/><Relationship Id="rId4626" Type="http://schemas.openxmlformats.org/officeDocument/2006/relationships/hyperlink" Target="http://193.88.185.146/website/energidataKort/viewer.htm?starttema1=vindkraft&amp;STARTLEFT=509676&amp;STARTRIGHT=510476&amp;STARTBOTTOM=6324632&amp;STARTTOP=6325432" TargetMode="External"/><Relationship Id="rId4833" Type="http://schemas.openxmlformats.org/officeDocument/2006/relationships/hyperlink" Target="http://193.88.185.146/website/energidataKort/viewer.htm?starttema1=vindkraft&amp;STARTLEFT=560157&amp;STARTRIGHT=560957&amp;STARTBOTTOM=6308754&amp;STARTTOP=6309554" TargetMode="External"/><Relationship Id="rId289" Type="http://schemas.openxmlformats.org/officeDocument/2006/relationships/hyperlink" Target="http://193.88.185.146/website/energidataKort/viewer.htm?starttema1=vindkraft&amp;STARTLEFT=640009&amp;STARTRIGHT=640809&amp;STARTBOTTOM=6155167&amp;STARTTOP=6155967" TargetMode="External"/><Relationship Id="rId496" Type="http://schemas.openxmlformats.org/officeDocument/2006/relationships/hyperlink" Target="http://193.88.185.146/website/energidataKort/viewer.htm?starttema1=vindkraft&amp;STARTLEFT=682060&amp;STARTRIGHT=682860&amp;STARTBOTTOM=6173733&amp;STARTTOP=6174533" TargetMode="External"/><Relationship Id="rId2177" Type="http://schemas.openxmlformats.org/officeDocument/2006/relationships/hyperlink" Target="http://193.88.185.146/website/energidataKort/viewer.htm?starttema1=vindkraft&amp;STARTLEFT=479659&amp;STARTRIGHT=480459&amp;STARTBOTTOM=6186896&amp;STARTTOP=6187696" TargetMode="External"/><Relationship Id="rId2384" Type="http://schemas.openxmlformats.org/officeDocument/2006/relationships/hyperlink" Target="http://193.88.185.146/website/energidataKort/viewer.htm?starttema1=vindkraft&amp;STARTLEFT=579699&amp;STARTRIGHT=580499&amp;STARTBOTTOM=6178902&amp;STARTTOP=6179702" TargetMode="External"/><Relationship Id="rId2591" Type="http://schemas.openxmlformats.org/officeDocument/2006/relationships/hyperlink" Target="http://193.88.185.146/website/energidataKort/viewer.htm?starttema1=vindkraft&amp;STARTLEFT=495228&amp;STARTRIGHT=496028&amp;STARTBOTTOM=6228621&amp;STARTTOP=6229421" TargetMode="External"/><Relationship Id="rId3228" Type="http://schemas.openxmlformats.org/officeDocument/2006/relationships/hyperlink" Target="http://193.88.185.146/website/energidataKort/viewer.htm?starttema1=vindkraft&amp;STARTLEFT=581629&amp;STARTRIGHT=582429&amp;STARTBOTTOM=6280189&amp;STARTTOP=6280989" TargetMode="External"/><Relationship Id="rId3435" Type="http://schemas.openxmlformats.org/officeDocument/2006/relationships/hyperlink" Target="http://193.88.185.146/website/energidataKort/viewer.htm?starttema1=vindkraft&amp;STARTLEFT=457342&amp;STARTRIGHT=458142&amp;STARTBOTTOM=6208449&amp;STARTTOP=6209249" TargetMode="External"/><Relationship Id="rId3642" Type="http://schemas.openxmlformats.org/officeDocument/2006/relationships/hyperlink" Target="http://193.88.185.146/website/energidataKort/viewer.htm?starttema1=vindkraft&amp;STARTLEFT=457276&amp;STARTRIGHT=458076&amp;STARTBOTTOM=6208839&amp;STARTTOP=6209639" TargetMode="External"/><Relationship Id="rId149" Type="http://schemas.openxmlformats.org/officeDocument/2006/relationships/hyperlink" Target="http://193.88.185.146/website/energidataKort/viewer.htm?starttema1=vindkraft&amp;STARTLEFT=665314&amp;STARTRIGHT=666114&amp;STARTBOTTOM=6192787&amp;STARTTOP=6193587" TargetMode="External"/><Relationship Id="rId356" Type="http://schemas.openxmlformats.org/officeDocument/2006/relationships/hyperlink" Target="http://193.88.185.146/website/energidataKort/viewer.htm?starttema1=vindkraft&amp;STARTLEFT=640484&amp;STARTRIGHT=641284&amp;STARTBOTTOM=6136413&amp;STARTTOP=6137213" TargetMode="External"/><Relationship Id="rId563" Type="http://schemas.openxmlformats.org/officeDocument/2006/relationships/hyperlink" Target="http://193.88.185.146/website/energidataKort/viewer.htm?starttema1=vindkraft&amp;STARTLEFT=653919&amp;STARTRIGHT=654719&amp;STARTBOTTOM=6057503&amp;STARTTOP=6058303" TargetMode="External"/><Relationship Id="rId770" Type="http://schemas.openxmlformats.org/officeDocument/2006/relationships/hyperlink" Target="http://193.88.185.146/website/energidataKort/viewer.htm?starttema1=vindkraft&amp;STARTLEFT=632046&amp;STARTRIGHT=632846&amp;STARTBOTTOM=6081211&amp;STARTTOP=6082011" TargetMode="External"/><Relationship Id="rId1193" Type="http://schemas.openxmlformats.org/officeDocument/2006/relationships/hyperlink" Target="http://193.88.185.146/website/energidataKort/viewer.htm?starttema1=vindkraft&amp;STARTLEFT=551206&amp;STARTRIGHT=552006&amp;STARTBOTTOM=6150307&amp;STARTTOP=6151107" TargetMode="External"/><Relationship Id="rId2037" Type="http://schemas.openxmlformats.org/officeDocument/2006/relationships/hyperlink" Target="http://193.88.185.146/website/energidataKort/viewer.htm?starttema1=vindkraft&amp;STARTLEFT=426522&amp;STARTRIGHT=427322&amp;STARTBOTTOM=6150697&amp;STARTTOP=6151497" TargetMode="External"/><Relationship Id="rId2244" Type="http://schemas.openxmlformats.org/officeDocument/2006/relationships/hyperlink" Target="http://193.88.185.146/website/energidataKort/viewer.htm?starttema1=vindkraft&amp;STARTLEFT=490406&amp;STARTRIGHT=491206&amp;STARTBOTTOM=6145080&amp;STARTTOP=6145880" TargetMode="External"/><Relationship Id="rId2451" Type="http://schemas.openxmlformats.org/officeDocument/2006/relationships/hyperlink" Target="http://193.88.185.146/website/energidataKort/viewer.htm?starttema1=vindkraft&amp;STARTLEFT=515786&amp;STARTRIGHT=516586&amp;STARTBOTTOM=6181574&amp;STARTTOP=6182374" TargetMode="External"/><Relationship Id="rId4900" Type="http://schemas.openxmlformats.org/officeDocument/2006/relationships/hyperlink" Target="http://193.88.185.146/website/energidataKort/viewer.htm?starttema1=vindkraft&amp;STARTLEFT=554616&amp;STARTRIGHT=555416&amp;STARTBOTTOM=6342453&amp;STARTTOP=6343253" TargetMode="External"/><Relationship Id="rId216" Type="http://schemas.openxmlformats.org/officeDocument/2006/relationships/hyperlink" Target="http://193.88.185.146/website/energidataKort/viewer.htm?starttema1=vindkraft&amp;STARTLEFT=674776&amp;STARTRIGHT=675576&amp;STARTBOTTOM=6164511&amp;STARTTOP=6165311" TargetMode="External"/><Relationship Id="rId423" Type="http://schemas.openxmlformats.org/officeDocument/2006/relationships/hyperlink" Target="http://193.88.185.146/website/energidataKort/viewer.htm?starttema1=vindkraft&amp;STARTLEFT=654456&amp;STARTRIGHT=655256&amp;STARTBOTTOM=6131451&amp;STARTTOP=6132251" TargetMode="External"/><Relationship Id="rId1053" Type="http://schemas.openxmlformats.org/officeDocument/2006/relationships/hyperlink" Target="http://193.88.185.146/website/energidataKort/viewer.htm?starttema1=vindkraft&amp;STARTLEFT=676480&amp;STARTRIGHT=677280&amp;STARTBOTTOM=6049585&amp;STARTTOP=6050385" TargetMode="External"/><Relationship Id="rId1260" Type="http://schemas.openxmlformats.org/officeDocument/2006/relationships/hyperlink" Target="http://193.88.185.146/website/energidataKort/viewer.htm?starttema1=vindkraft&amp;STARTLEFT=568601&amp;STARTRIGHT=569401&amp;STARTBOTTOM=6123476&amp;STARTTOP=6124276" TargetMode="External"/><Relationship Id="rId2104" Type="http://schemas.openxmlformats.org/officeDocument/2006/relationships/hyperlink" Target="http://193.88.185.146/website/energidataKort/viewer.htm?starttema1=vindkraft&amp;STARTLEFT=489608&amp;STARTRIGHT=490408&amp;STARTBOTTOM=6162583&amp;STARTTOP=6163383" TargetMode="External"/><Relationship Id="rId3502" Type="http://schemas.openxmlformats.org/officeDocument/2006/relationships/hyperlink" Target="http://193.88.185.146/website/energidataKort/viewer.htm?starttema1=vindkraft&amp;STARTLEFT=451892&amp;STARTRIGHT=452692&amp;STARTBOTTOM=6219879&amp;STARTTOP=6220679" TargetMode="External"/><Relationship Id="rId630" Type="http://schemas.openxmlformats.org/officeDocument/2006/relationships/hyperlink" Target="http://193.88.185.146/website/energidataKort/viewer.htm?starttema1=vindkraft&amp;STARTLEFT=657517&amp;STARTRIGHT=658317&amp;STARTBOTTOM=6058349&amp;STARTTOP=6059149" TargetMode="External"/><Relationship Id="rId2311" Type="http://schemas.openxmlformats.org/officeDocument/2006/relationships/hyperlink" Target="http://193.88.185.146/website/energidataKort/viewer.htm?starttema1=vindkraft&amp;STARTLEFT=510585&amp;STARTRIGHT=511385&amp;STARTBOTTOM=6079904&amp;STARTTOP=6080704" TargetMode="External"/><Relationship Id="rId4069" Type="http://schemas.openxmlformats.org/officeDocument/2006/relationships/hyperlink" Target="http://193.88.185.146/website/energidataKort/viewer.htm?starttema1=vindkraft&amp;STARTLEFT=467045&amp;STARTRIGHT=467845&amp;STARTBOTTOM=6301612&amp;STARTTOP=6302412" TargetMode="External"/><Relationship Id="rId1120" Type="http://schemas.openxmlformats.org/officeDocument/2006/relationships/hyperlink" Target="http://193.88.185.146/website/energidataKort/viewer.htm?starttema1=vindkraft&amp;STARTLEFT=691837&amp;STARTRIGHT=692637&amp;STARTBOTTOM=6091139&amp;STARTTOP=6091939" TargetMode="External"/><Relationship Id="rId4276" Type="http://schemas.openxmlformats.org/officeDocument/2006/relationships/hyperlink" Target="http://193.88.185.146/website/energidataKort/viewer.htm?starttema1=vindkraft&amp;STARTLEFT=557272&amp;STARTRIGHT=558072&amp;STARTBOTTOM=6352124&amp;STARTTOP=6352924" TargetMode="External"/><Relationship Id="rId4483" Type="http://schemas.openxmlformats.org/officeDocument/2006/relationships/hyperlink" Target="http://193.88.185.146/website/energidataKort/viewer.htm?starttema1=vindkraft&amp;STARTLEFT=512057&amp;STARTRIGHT=512857&amp;STARTBOTTOM=6307019&amp;STARTTOP=6307819" TargetMode="External"/><Relationship Id="rId4690" Type="http://schemas.openxmlformats.org/officeDocument/2006/relationships/hyperlink" Target="http://193.88.185.146/website/energidataKort/viewer.htm?starttema1=vindkraft&amp;STARTLEFT=539093&amp;STARTRIGHT=539893&amp;STARTBOTTOM=6330712&amp;STARTTOP=6331512" TargetMode="External"/><Relationship Id="rId1937" Type="http://schemas.openxmlformats.org/officeDocument/2006/relationships/hyperlink" Target="http://193.88.185.146/website/energidataKort/viewer.htm?starttema1=vindkraft&amp;STARTLEFT=461674&amp;STARTRIGHT=462474&amp;STARTBOTTOM=6155613&amp;STARTTOP=6156413" TargetMode="External"/><Relationship Id="rId3085" Type="http://schemas.openxmlformats.org/officeDocument/2006/relationships/hyperlink" Target="http://193.88.185.146/website/energidataKort/viewer.htm?starttema1=vindkraft&amp;STARTLEFT=557976&amp;STARTRIGHT=558776&amp;STARTBOTTOM=6246623&amp;STARTTOP=6247423" TargetMode="External"/><Relationship Id="rId3292" Type="http://schemas.openxmlformats.org/officeDocument/2006/relationships/hyperlink" Target="http://193.88.185.146/website/energidataKort/viewer.htm?starttema1=vindkraft&amp;STARTLEFT=546525&amp;STARTRIGHT=547325&amp;STARTBOTTOM=6222262&amp;STARTTOP=6223062" TargetMode="External"/><Relationship Id="rId4136" Type="http://schemas.openxmlformats.org/officeDocument/2006/relationships/hyperlink" Target="http://193.88.185.146/website/energidataKort/viewer.htm?starttema1=vindkraft&amp;STARTLEFT=461158&amp;STARTRIGHT=461958&amp;STARTBOTTOM=6295931&amp;STARTTOP=6296731" TargetMode="External"/><Relationship Id="rId4343" Type="http://schemas.openxmlformats.org/officeDocument/2006/relationships/hyperlink" Target="http://193.88.185.146/website/energidataKort/viewer.htm?starttema1=vindkraft&amp;STARTLEFT=580008&amp;STARTRIGHT=580808&amp;STARTBOTTOM=6384125&amp;STARTTOP=6384925" TargetMode="External"/><Relationship Id="rId4550" Type="http://schemas.openxmlformats.org/officeDocument/2006/relationships/hyperlink" Target="http://193.88.185.146/website/energidataKort/viewer.htm?starttema1=vindkraft&amp;STARTLEFT=561749&amp;STARTRIGHT=562549&amp;STARTBOTTOM=6291299&amp;STARTTOP=6292099" TargetMode="External"/><Relationship Id="rId3152" Type="http://schemas.openxmlformats.org/officeDocument/2006/relationships/hyperlink" Target="http://193.88.185.146/website/energidataKort/viewer.htm?starttema1=vindkraft&amp;STARTLEFT=568296&amp;STARTRIGHT=569096&amp;STARTBOTTOM=6272907&amp;STARTTOP=6273707" TargetMode="External"/><Relationship Id="rId4203" Type="http://schemas.openxmlformats.org/officeDocument/2006/relationships/hyperlink" Target="http://193.88.185.146/website/energidataKort/viewer.htm?starttema1=vindkraft&amp;STARTLEFT=541062&amp;STARTRIGHT=541862&amp;STARTBOTTOM=6254100&amp;STARTTOP=6254900" TargetMode="External"/><Relationship Id="rId4410" Type="http://schemas.openxmlformats.org/officeDocument/2006/relationships/hyperlink" Target="http://193.88.185.146/website/energidataKort/viewer.htm?starttema1=vindkraft&amp;STARTLEFT=522570&amp;STARTRIGHT=523370&amp;STARTBOTTOM=6310111&amp;STARTTOP=6310911" TargetMode="External"/><Relationship Id="rId280" Type="http://schemas.openxmlformats.org/officeDocument/2006/relationships/hyperlink" Target="http://193.88.185.146/website/energidataKort/viewer.htm?starttema1=vindkraft&amp;STARTLEFT=647750&amp;STARTRIGHT=648550&amp;STARTBOTTOM=6179881&amp;STARTTOP=6180681" TargetMode="External"/><Relationship Id="rId3012" Type="http://schemas.openxmlformats.org/officeDocument/2006/relationships/hyperlink" Target="http://193.88.185.146/website/energidataKort/viewer.htm?starttema1=vindkraft&amp;STARTLEFT=605127&amp;STARTRIGHT=605927&amp;STARTBOTTOM=6266725&amp;STARTTOP=6267525" TargetMode="External"/><Relationship Id="rId140" Type="http://schemas.openxmlformats.org/officeDocument/2006/relationships/hyperlink" Target="http://193.88.185.146/website/energidataKort/viewer.htm?starttema1=vindkraft&amp;STARTLEFT=663977&amp;STARTRIGHT=664777&amp;STARTBOTTOM=6196833&amp;STARTTOP=6197633" TargetMode="External"/><Relationship Id="rId3969" Type="http://schemas.openxmlformats.org/officeDocument/2006/relationships/hyperlink" Target="http://193.88.185.146/website/energidataKort/viewer.htm?starttema1=vindkraft&amp;STARTLEFT=496735&amp;STARTRIGHT=497535&amp;STARTBOTTOM=6275209&amp;STARTTOP=6276009" TargetMode="External"/><Relationship Id="rId6" Type="http://schemas.openxmlformats.org/officeDocument/2006/relationships/hyperlink" Target="http://193.88.185.146/website/energidataKort/viewer.htm?starttema1=vindkraft&amp;STARTLEFT=730058&amp;STARTRIGHT=730858&amp;STARTBOTTOM=6179164&amp;STARTTOP=6179964" TargetMode="External"/><Relationship Id="rId2778" Type="http://schemas.openxmlformats.org/officeDocument/2006/relationships/hyperlink" Target="http://193.88.185.146/website/energidataKort/viewer.htm?starttema1=vindkraft&amp;STARTLEFT=451900&amp;STARTRIGHT=452700&amp;STARTBOTTOM=6260098&amp;STARTTOP=6260898" TargetMode="External"/><Relationship Id="rId2985" Type="http://schemas.openxmlformats.org/officeDocument/2006/relationships/hyperlink" Target="http://193.88.185.146/website/energidataKort/viewer.htm?starttema1=vindkraft&amp;STARTLEFT=581832&amp;STARTRIGHT=582632&amp;STARTBOTTOM=6266274&amp;STARTTOP=6267074" TargetMode="External"/><Relationship Id="rId3829" Type="http://schemas.openxmlformats.org/officeDocument/2006/relationships/hyperlink" Target="http://193.88.185.146/website/energidataKort/viewer.htm?starttema1=vindkraft&amp;STARTLEFT=504369&amp;STARTRIGHT=505169&amp;STARTBOTTOM=6280566&amp;STARTTOP=6281366" TargetMode="External"/><Relationship Id="rId5044" Type="http://schemas.openxmlformats.org/officeDocument/2006/relationships/hyperlink" Target="http://193.88.185.146/website/energidataKort/viewer.htm?starttema1=vindkraft&amp;STARTLEFT=548673&amp;STARTRIGHT=549473&amp;STARTBOTTOM=6370050&amp;STARTTOP=6370850" TargetMode="External"/><Relationship Id="rId957" Type="http://schemas.openxmlformats.org/officeDocument/2006/relationships/hyperlink" Target="http://193.88.185.146/website/energidataKort/viewer.htm?starttema1=vindkraft&amp;STARTLEFT=678759&amp;STARTRIGHT=679559&amp;STARTBOTTOM=6084347&amp;STARTTOP=6085147" TargetMode="External"/><Relationship Id="rId1587" Type="http://schemas.openxmlformats.org/officeDocument/2006/relationships/hyperlink" Target="http://193.88.185.146/website/energidataKort/viewer.htm?starttema1=vindkraft&amp;STARTLEFT=540156&amp;STARTRIGHT=540956&amp;STARTBOTTOM=6115285&amp;STARTTOP=6116085" TargetMode="External"/><Relationship Id="rId1794" Type="http://schemas.openxmlformats.org/officeDocument/2006/relationships/hyperlink" Target="http://193.88.185.146/website/energidataKort/viewer.htm?starttema1=vindkraft&amp;STARTLEFT=487897&amp;STARTRIGHT=488697&amp;STARTBOTTOM=6099928&amp;STARTTOP=6100728" TargetMode="External"/><Relationship Id="rId2638" Type="http://schemas.openxmlformats.org/officeDocument/2006/relationships/hyperlink" Target="http://193.88.185.146/website/energidataKort/viewer.htm?starttema1=vindkraft&amp;STARTLEFT=483472&amp;STARTRIGHT=484272&amp;STARTBOTTOM=6247804&amp;STARTTOP=6248604" TargetMode="External"/><Relationship Id="rId2845" Type="http://schemas.openxmlformats.org/officeDocument/2006/relationships/hyperlink" Target="http://193.88.185.146/website/energidataKort/viewer.htm?starttema1=vindkraft&amp;STARTLEFT=458928&amp;STARTRIGHT=459728&amp;STARTBOTTOM=6254497&amp;STARTTOP=6255297" TargetMode="External"/><Relationship Id="rId86" Type="http://schemas.openxmlformats.org/officeDocument/2006/relationships/hyperlink" Target="http://193.88.185.146/website/energidataKort/viewer.htm?starttema1=vindkraft&amp;STARTLEFT=680927&amp;STARTRIGHT=681727&amp;STARTBOTTOM=6189162&amp;STARTTOP=6189962" TargetMode="External"/><Relationship Id="rId817" Type="http://schemas.openxmlformats.org/officeDocument/2006/relationships/hyperlink" Target="http://193.88.185.146/website/energidataKort/viewer.htm?starttema1=vindkraft&amp;STARTLEFT=658368&amp;STARTRIGHT=659168&amp;STARTBOTTOM=6127944&amp;STARTTOP=6128744" TargetMode="External"/><Relationship Id="rId1447" Type="http://schemas.openxmlformats.org/officeDocument/2006/relationships/hyperlink" Target="http://193.88.185.146/website/energidataKort/viewer.htm?starttema1=vindkraft&amp;STARTLEFT=588102&amp;STARTRIGHT=588902&amp;STARTBOTTOM=6155197&amp;STARTTOP=6155997" TargetMode="External"/><Relationship Id="rId1654" Type="http://schemas.openxmlformats.org/officeDocument/2006/relationships/hyperlink" Target="http://193.88.185.146/website/energidataKort/viewer.htm?starttema1=vindkraft&amp;STARTLEFT=543477&amp;STARTRIGHT=544277&amp;STARTBOTTOM=6088006&amp;STARTTOP=6088806" TargetMode="External"/><Relationship Id="rId1861" Type="http://schemas.openxmlformats.org/officeDocument/2006/relationships/hyperlink" Target="http://193.88.185.146/website/energidataKort/viewer.htm?starttema1=vindkraft&amp;STARTLEFT=492811&amp;STARTRIGHT=493611&amp;STARTBOTTOM=6093229&amp;STARTTOP=6094029" TargetMode="External"/><Relationship Id="rId2705" Type="http://schemas.openxmlformats.org/officeDocument/2006/relationships/hyperlink" Target="http://193.88.185.146/website/energidataKort/viewer.htm?starttema1=vindkraft&amp;STARTLEFT=457237&amp;STARTRIGHT=458037&amp;STARTBOTTOM=6238587&amp;STARTTOP=6239387" TargetMode="External"/><Relationship Id="rId2912" Type="http://schemas.openxmlformats.org/officeDocument/2006/relationships/hyperlink" Target="http://193.88.185.146/website/energidataKort/viewer.htm?starttema1=vindkraft&amp;STARTLEFT=471218&amp;STARTRIGHT=472018&amp;STARTBOTTOM=6264738&amp;STARTTOP=6265538" TargetMode="External"/><Relationship Id="rId4060" Type="http://schemas.openxmlformats.org/officeDocument/2006/relationships/hyperlink" Target="http://193.88.185.146/website/energidataKort/viewer.htm?starttema1=vindkraft&amp;STARTLEFT=468982&amp;STARTRIGHT=469782&amp;STARTBOTTOM=6309723&amp;STARTTOP=6310523" TargetMode="External"/><Relationship Id="rId1307" Type="http://schemas.openxmlformats.org/officeDocument/2006/relationships/hyperlink" Target="http://193.88.185.146/website/energidataKort/viewer.htm?starttema1=vindkraft&amp;STARTLEFT=603839&amp;STARTRIGHT=604639&amp;STARTBOTTOM=6149840&amp;STARTTOP=6150640" TargetMode="External"/><Relationship Id="rId1514" Type="http://schemas.openxmlformats.org/officeDocument/2006/relationships/hyperlink" Target="http://193.88.185.146/website/energidataKort/viewer.htm?starttema1=vindkraft&amp;STARTLEFT=620367&amp;STARTRIGHT=621167&amp;STARTBOTTOM=6103958&amp;STARTTOP=6104758" TargetMode="External"/><Relationship Id="rId1721" Type="http://schemas.openxmlformats.org/officeDocument/2006/relationships/hyperlink" Target="http://193.88.185.146/website/energidataKort/viewer.htm?starttema1=vindkraft&amp;STARTLEFT=483789&amp;STARTRIGHT=484589&amp;STARTBOTTOM=6105943&amp;STARTTOP=6106743" TargetMode="External"/><Relationship Id="rId4877" Type="http://schemas.openxmlformats.org/officeDocument/2006/relationships/hyperlink" Target="http://193.88.185.146/website/energidataKort/viewer.htm?starttema1=vindkraft&amp;STARTLEFT=550804&amp;STARTRIGHT=551604&amp;STARTBOTTOM=6331163&amp;STARTTOP=6331963" TargetMode="External"/><Relationship Id="rId13" Type="http://schemas.openxmlformats.org/officeDocument/2006/relationships/hyperlink" Target="http://193.88.185.146/website/energidataKort/viewer.htm?starttema1=vindkraft&amp;STARTLEFT=730266&amp;STARTRIGHT=731066&amp;STARTBOTTOM=6177902&amp;STARTTOP=6178702" TargetMode="External"/><Relationship Id="rId3479" Type="http://schemas.openxmlformats.org/officeDocument/2006/relationships/hyperlink" Target="http://193.88.185.146/website/energidataKort/viewer.htm?starttema1=vindkraft&amp;STARTLEFT=464702&amp;STARTRIGHT=465502&amp;STARTBOTTOM=6218890&amp;STARTTOP=6219690" TargetMode="External"/><Relationship Id="rId3686" Type="http://schemas.openxmlformats.org/officeDocument/2006/relationships/hyperlink" Target="http://193.88.185.146/website/energidataKort/viewer.htm?starttema1=vindkraft&amp;STARTLEFT=556132&amp;STARTRIGHT=556932&amp;STARTBOTTOM=6181968&amp;STARTTOP=6182768" TargetMode="External"/><Relationship Id="rId2288" Type="http://schemas.openxmlformats.org/officeDocument/2006/relationships/hyperlink" Target="http://193.88.185.146/website/energidataKort/viewer.htm?starttema1=vindkraft&amp;STARTLEFT=498946&amp;STARTRIGHT=499746&amp;STARTBOTTOM=6147850&amp;STARTTOP=6148650" TargetMode="External"/><Relationship Id="rId2495" Type="http://schemas.openxmlformats.org/officeDocument/2006/relationships/hyperlink" Target="http://193.88.185.146/website/energidataKort/viewer.htm?starttema1=vindkraft&amp;STARTLEFT=519814&amp;STARTRIGHT=520614&amp;STARTBOTTOM=6177588&amp;STARTTOP=6178388" TargetMode="External"/><Relationship Id="rId3339" Type="http://schemas.openxmlformats.org/officeDocument/2006/relationships/hyperlink" Target="http://193.88.185.146/website/energidataKort/viewer.htm?starttema1=vindkraft&amp;STARTLEFT=508434&amp;STARTRIGHT=509234&amp;STARTBOTTOM=6196490&amp;STARTTOP=6197290" TargetMode="External"/><Relationship Id="rId3893" Type="http://schemas.openxmlformats.org/officeDocument/2006/relationships/hyperlink" Target="http://193.88.185.146/website/energidataKort/viewer.htm?starttema1=vindkraft&amp;STARTLEFT=502665&amp;STARTRIGHT=503465&amp;STARTBOTTOM=6286004&amp;STARTTOP=6286804" TargetMode="External"/><Relationship Id="rId4737" Type="http://schemas.openxmlformats.org/officeDocument/2006/relationships/hyperlink" Target="http://193.88.185.146/website/energidataKort/viewer.htm?starttema1=vindkraft&amp;STARTLEFT=532676&amp;STARTRIGHT=533476&amp;STARTBOTTOM=6331262&amp;STARTTOP=6332062" TargetMode="External"/><Relationship Id="rId4944" Type="http://schemas.openxmlformats.org/officeDocument/2006/relationships/hyperlink" Target="http://193.88.185.146/website/energidataKort/viewer.htm?starttema1=vindkraft&amp;STARTLEFT=561244&amp;STARTRIGHT=562044&amp;STARTBOTTOM=6327885&amp;STARTTOP=6328685" TargetMode="External"/><Relationship Id="rId467" Type="http://schemas.openxmlformats.org/officeDocument/2006/relationships/hyperlink" Target="http://193.88.185.146/website/energidataKort/viewer.htm?starttema1=vindkraft&amp;STARTLEFT=711685&amp;STARTRIGHT=712485&amp;STARTBOTTOM=6131003&amp;STARTTOP=6131803" TargetMode="External"/><Relationship Id="rId1097" Type="http://schemas.openxmlformats.org/officeDocument/2006/relationships/hyperlink" Target="http://193.88.185.146/website/energidataKort/viewer.htm?starttema1=vindkraft&amp;STARTLEFT=680768&amp;STARTRIGHT=681568&amp;STARTBOTTOM=6108370&amp;STARTTOP=6109170" TargetMode="External"/><Relationship Id="rId2148" Type="http://schemas.openxmlformats.org/officeDocument/2006/relationships/hyperlink" Target="http://193.88.185.146/website/energidataKort/viewer.htm?starttema1=vindkraft&amp;STARTLEFT=456758&amp;STARTRIGHT=457558&amp;STARTBOTTOM=6183596&amp;STARTTOP=6184396" TargetMode="External"/><Relationship Id="rId3546" Type="http://schemas.openxmlformats.org/officeDocument/2006/relationships/hyperlink" Target="http://193.88.185.146/website/energidataKort/viewer.htm?starttema1=vindkraft&amp;STARTLEFT=461111&amp;STARTRIGHT=461911&amp;STARTBOTTOM=6205589&amp;STARTTOP=6206389" TargetMode="External"/><Relationship Id="rId3753" Type="http://schemas.openxmlformats.org/officeDocument/2006/relationships/hyperlink" Target="http://193.88.185.146/website/energidataKort/viewer.htm?starttema1=vindkraft&amp;STARTLEFT=476476&amp;STARTRIGHT=477276&amp;STARTBOTTOM=6288018&amp;STARTTOP=6288818" TargetMode="External"/><Relationship Id="rId3960" Type="http://schemas.openxmlformats.org/officeDocument/2006/relationships/hyperlink" Target="http://193.88.185.146/website/energidataKort/viewer.htm?starttema1=vindkraft&amp;STARTLEFT=495957&amp;STARTRIGHT=496757&amp;STARTBOTTOM=6286403&amp;STARTTOP=6287203" TargetMode="External"/><Relationship Id="rId4804" Type="http://schemas.openxmlformats.org/officeDocument/2006/relationships/hyperlink" Target="http://193.88.185.146/website/energidataKort/viewer.htm?starttema1=vindkraft&amp;STARTLEFT=525296&amp;STARTRIGHT=526096&amp;STARTBOTTOM=6311556&amp;STARTTOP=6312356" TargetMode="External"/><Relationship Id="rId674" Type="http://schemas.openxmlformats.org/officeDocument/2006/relationships/hyperlink" Target="http://193.88.185.146/website/energidataKort/viewer.htm?starttema1=vindkraft&amp;STARTLEFT=647700&amp;STARTRIGHT=648500&amp;STARTBOTTOM=6070259&amp;STARTTOP=6071059" TargetMode="External"/><Relationship Id="rId881" Type="http://schemas.openxmlformats.org/officeDocument/2006/relationships/hyperlink" Target="http://193.88.185.146/website/energidataKort/viewer.htm?starttema1=vindkraft&amp;STARTLEFT=669447&amp;STARTRIGHT=670247&amp;STARTBOTTOM=6080733&amp;STARTTOP=6081533" TargetMode="External"/><Relationship Id="rId2355" Type="http://schemas.openxmlformats.org/officeDocument/2006/relationships/hyperlink" Target="http://193.88.185.146/website/energidataKort/viewer.htm?starttema1=vindkraft&amp;STARTLEFT=525441&amp;STARTRIGHT=526241&amp;STARTBOTTOM=6086912&amp;STARTTOP=6087712" TargetMode="External"/><Relationship Id="rId2562" Type="http://schemas.openxmlformats.org/officeDocument/2006/relationships/hyperlink" Target="http://193.88.185.146/website/energidataKort/viewer.htm?starttema1=vindkraft&amp;STARTLEFT=487983&amp;STARTRIGHT=488783&amp;STARTBOTTOM=6221596&amp;STARTTOP=6222396" TargetMode="External"/><Relationship Id="rId3406" Type="http://schemas.openxmlformats.org/officeDocument/2006/relationships/hyperlink" Target="http://193.88.185.146/website/energidataKort/viewer.htm?starttema1=vindkraft&amp;STARTLEFT=454034&amp;STARTRIGHT=454834&amp;STARTBOTTOM=6184678&amp;STARTTOP=6185478" TargetMode="External"/><Relationship Id="rId3613" Type="http://schemas.openxmlformats.org/officeDocument/2006/relationships/hyperlink" Target="http://193.88.185.146/website/energidataKort/viewer.htm?starttema1=vindkraft&amp;STARTLEFT=457449&amp;STARTRIGHT=458249&amp;STARTBOTTOM=6208719&amp;STARTTOP=6209519" TargetMode="External"/><Relationship Id="rId3820" Type="http://schemas.openxmlformats.org/officeDocument/2006/relationships/hyperlink" Target="http://193.88.185.146/website/energidataKort/viewer.htm?starttema1=vindkraft&amp;STARTLEFT=502118&amp;STARTRIGHT=502918&amp;STARTBOTTOM=6285326&amp;STARTTOP=6286126" TargetMode="External"/><Relationship Id="rId327" Type="http://schemas.openxmlformats.org/officeDocument/2006/relationships/hyperlink" Target="http://193.88.185.146/website/energidataKort/viewer.htm?starttema1=vindkraft&amp;STARTLEFT=679805&amp;STARTRIGHT=680605&amp;STARTBOTTOM=6144221&amp;STARTTOP=6145021" TargetMode="External"/><Relationship Id="rId534" Type="http://schemas.openxmlformats.org/officeDocument/2006/relationships/hyperlink" Target="http://193.88.185.146/website/energidataKort/viewer.htm?starttema1=vindkraft&amp;STARTLEFT=636301&amp;STARTRIGHT=637101&amp;STARTBOTTOM=6092779&amp;STARTTOP=6093579" TargetMode="External"/><Relationship Id="rId741" Type="http://schemas.openxmlformats.org/officeDocument/2006/relationships/hyperlink" Target="http://193.88.185.146/website/energidataKort/viewer.htm?starttema1=vindkraft&amp;STARTLEFT=644740&amp;STARTRIGHT=645540&amp;STARTBOTTOM=6072526&amp;STARTTOP=6073326" TargetMode="External"/><Relationship Id="rId1164" Type="http://schemas.openxmlformats.org/officeDocument/2006/relationships/hyperlink" Target="http://193.88.185.146/website/energidataKort/viewer.htm?starttema1=vindkraft&amp;STARTLEFT=866834&amp;STARTRIGHT=867634&amp;STARTBOTTOM=6134462&amp;STARTTOP=6135262" TargetMode="External"/><Relationship Id="rId1371" Type="http://schemas.openxmlformats.org/officeDocument/2006/relationships/hyperlink" Target="http://193.88.185.146/website/energidataKort/viewer.htm?starttema1=vindkraft&amp;STARTLEFT=592119&amp;STARTRIGHT=592919&amp;STARTBOTTOM=6130447&amp;STARTTOP=6131247" TargetMode="External"/><Relationship Id="rId2008" Type="http://schemas.openxmlformats.org/officeDocument/2006/relationships/hyperlink" Target="http://193.88.185.146/website/energidataKort/viewer.htm?starttema1=vindkraft&amp;STARTLEFT=424487&amp;STARTRIGHT=425287&amp;STARTBOTTOM=6149030&amp;STARTTOP=6149830" TargetMode="External"/><Relationship Id="rId2215" Type="http://schemas.openxmlformats.org/officeDocument/2006/relationships/hyperlink" Target="http://193.88.185.146/website/energidataKort/viewer.htm?starttema1=vindkraft&amp;STARTLEFT=517177&amp;STARTRIGHT=517977&amp;STARTBOTTOM=6149728&amp;STARTTOP=6150528" TargetMode="External"/><Relationship Id="rId2422" Type="http://schemas.openxmlformats.org/officeDocument/2006/relationships/hyperlink" Target="http://193.88.185.146/website/energidataKort/viewer.htm?starttema1=vindkraft&amp;STARTLEFT=522434&amp;STARTRIGHT=523234&amp;STARTBOTTOM=6129852&amp;STARTTOP=6130652" TargetMode="External"/><Relationship Id="rId601" Type="http://schemas.openxmlformats.org/officeDocument/2006/relationships/hyperlink" Target="http://193.88.185.146/website/energidataKort/viewer.htm?starttema1=vindkraft&amp;STARTLEFT=633482&amp;STARTRIGHT=634282&amp;STARTBOTTOM=6089493&amp;STARTTOP=6090293" TargetMode="External"/><Relationship Id="rId1024" Type="http://schemas.openxmlformats.org/officeDocument/2006/relationships/hyperlink" Target="http://193.88.185.146/website/energidataKort/viewer.htm?starttema1=vindkraft&amp;STARTLEFT=673172&amp;STARTRIGHT=673972&amp;STARTBOTTOM=6046684&amp;STARTTOP=6047484" TargetMode="External"/><Relationship Id="rId1231" Type="http://schemas.openxmlformats.org/officeDocument/2006/relationships/hyperlink" Target="http://193.88.185.146/website/energidataKort/viewer.htm?starttema1=vindkraft&amp;STARTLEFT=556644&amp;STARTRIGHT=557444&amp;STARTBOTTOM=6128520&amp;STARTTOP=6129320" TargetMode="External"/><Relationship Id="rId4387" Type="http://schemas.openxmlformats.org/officeDocument/2006/relationships/hyperlink" Target="http://193.88.185.146/website/energidataKort/viewer.htm?starttema1=vindkraft&amp;STARTLEFT=512420&amp;STARTRIGHT=513220&amp;STARTBOTTOM=6319259&amp;STARTTOP=6320059" TargetMode="External"/><Relationship Id="rId4594" Type="http://schemas.openxmlformats.org/officeDocument/2006/relationships/hyperlink" Target="http://193.88.185.146/website/energidataKort/viewer.htm?starttema1=vindkraft&amp;STARTLEFT=547571&amp;STARTRIGHT=548371&amp;STARTBOTTOM=6270528&amp;STARTTOP=6271328" TargetMode="External"/><Relationship Id="rId3196" Type="http://schemas.openxmlformats.org/officeDocument/2006/relationships/hyperlink" Target="http://193.88.185.146/website/energidataKort/viewer.htm?starttema1=vindkraft&amp;STARTLEFT=570648&amp;STARTRIGHT=571448&amp;STARTBOTTOM=6254035&amp;STARTTOP=6254835" TargetMode="External"/><Relationship Id="rId4247" Type="http://schemas.openxmlformats.org/officeDocument/2006/relationships/hyperlink" Target="http://193.88.185.146/website/energidataKort/viewer.htm?starttema1=vindkraft&amp;STARTLEFT=501602&amp;STARTRIGHT=502402&amp;STARTBOTTOM=6256924&amp;STARTTOP=6257724" TargetMode="External"/><Relationship Id="rId4454" Type="http://schemas.openxmlformats.org/officeDocument/2006/relationships/hyperlink" Target="http://193.88.185.146/website/energidataKort/viewer.htm?starttema1=vindkraft&amp;STARTLEFT=521751&amp;STARTRIGHT=522551&amp;STARTBOTTOM=6294998&amp;STARTTOP=6295798" TargetMode="External"/><Relationship Id="rId4661" Type="http://schemas.openxmlformats.org/officeDocument/2006/relationships/hyperlink" Target="http://193.88.185.146/website/energidataKort/viewer.htm?starttema1=vindkraft&amp;STARTLEFT=516078&amp;STARTRIGHT=516878&amp;STARTBOTTOM=6328621&amp;STARTTOP=6329421" TargetMode="External"/><Relationship Id="rId3056" Type="http://schemas.openxmlformats.org/officeDocument/2006/relationships/hyperlink" Target="http://193.88.185.146/website/energidataKort/viewer.htm?starttema1=vindkraft&amp;STARTLEFT=550630&amp;STARTRIGHT=551430&amp;STARTBOTTOM=6236455&amp;STARTTOP=6237255" TargetMode="External"/><Relationship Id="rId3263" Type="http://schemas.openxmlformats.org/officeDocument/2006/relationships/hyperlink" Target="http://193.88.185.146/website/energidataKort/viewer.htm?starttema1=vindkraft&amp;STARTLEFT=600977&amp;STARTRIGHT=601777&amp;STARTBOTTOM=6184976&amp;STARTTOP=6185776" TargetMode="External"/><Relationship Id="rId3470" Type="http://schemas.openxmlformats.org/officeDocument/2006/relationships/hyperlink" Target="http://193.88.185.146/website/energidataKort/viewer.htm?starttema1=vindkraft&amp;STARTLEFT=457444&amp;STARTRIGHT=458244&amp;STARTBOTTOM=6207854&amp;STARTTOP=6208654" TargetMode="External"/><Relationship Id="rId4107" Type="http://schemas.openxmlformats.org/officeDocument/2006/relationships/hyperlink" Target="http://193.88.185.146/website/energidataKort/viewer.htm?starttema1=vindkraft&amp;STARTLEFT=463145&amp;STARTRIGHT=463945&amp;STARTBOTTOM=6293511&amp;STARTTOP=6294311" TargetMode="External"/><Relationship Id="rId4314" Type="http://schemas.openxmlformats.org/officeDocument/2006/relationships/hyperlink" Target="http://193.88.185.146/website/energidataKort/viewer.htm?starttema1=vindkraft&amp;STARTLEFT=582623&amp;STARTRIGHT=583423&amp;STARTBOTTOM=6366557&amp;STARTTOP=6367357" TargetMode="External"/><Relationship Id="rId184" Type="http://schemas.openxmlformats.org/officeDocument/2006/relationships/hyperlink" Target="http://193.88.185.146/website/energidataKort/viewer.htm?starttema1=vindkraft&amp;STARTLEFT=673907&amp;STARTRIGHT=674707&amp;STARTBOTTOM=6184893&amp;STARTTOP=6185693" TargetMode="External"/><Relationship Id="rId391" Type="http://schemas.openxmlformats.org/officeDocument/2006/relationships/hyperlink" Target="http://193.88.185.146/website/energidataKort/viewer.htm?starttema1=vindkraft&amp;STARTLEFT=653044&amp;STARTRIGHT=653844&amp;STARTBOTTOM=6148721&amp;STARTTOP=6149521" TargetMode="External"/><Relationship Id="rId1908" Type="http://schemas.openxmlformats.org/officeDocument/2006/relationships/hyperlink" Target="http://193.88.185.146/website/energidataKort/viewer.htm?starttema1=vindkraft&amp;STARTLEFT=478902&amp;STARTRIGHT=479702&amp;STARTBOTTOM=6098809&amp;STARTTOP=6099609" TargetMode="External"/><Relationship Id="rId2072" Type="http://schemas.openxmlformats.org/officeDocument/2006/relationships/hyperlink" Target="http://193.88.185.146/website/energidataKort/viewer.htm?starttema1=vindkraft&amp;STARTLEFT=428967&amp;STARTRIGHT=429767&amp;STARTBOTTOM=6149030&amp;STARTTOP=6149830" TargetMode="External"/><Relationship Id="rId3123" Type="http://schemas.openxmlformats.org/officeDocument/2006/relationships/hyperlink" Target="http://193.88.185.146/website/energidataKort/viewer.htm?starttema1=vindkraft&amp;STARTLEFT=556147&amp;STARTRIGHT=556947&amp;STARTBOTTOM=6263842&amp;STARTTOP=6264642" TargetMode="External"/><Relationship Id="rId4521" Type="http://schemas.openxmlformats.org/officeDocument/2006/relationships/hyperlink" Target="http://193.88.185.146/website/energidataKort/viewer.htm?starttema1=vindkraft&amp;STARTLEFT=565130&amp;STARTRIGHT=565930&amp;STARTBOTTOM=6300054&amp;STARTTOP=6300854" TargetMode="External"/><Relationship Id="rId251" Type="http://schemas.openxmlformats.org/officeDocument/2006/relationships/hyperlink" Target="http://193.88.185.146/website/energidataKort/viewer.htm?starttema1=vindkraft&amp;STARTLEFT=703595&amp;STARTRIGHT=704395&amp;STARTBOTTOM=6135396&amp;STARTTOP=6136196" TargetMode="External"/><Relationship Id="rId3330" Type="http://schemas.openxmlformats.org/officeDocument/2006/relationships/hyperlink" Target="http://193.88.185.146/website/energidataKort/viewer.htm?starttema1=vindkraft&amp;STARTLEFT=515203&amp;STARTRIGHT=516003&amp;STARTBOTTOM=6221289&amp;STARTTOP=6222089" TargetMode="External"/><Relationship Id="rId5088" Type="http://schemas.openxmlformats.org/officeDocument/2006/relationships/hyperlink" Target="http://193.88.185.146/website/energidataKort/viewer.htm?starttema1=vindkraft&amp;STARTLEFT=568394&amp;STARTRIGHT=569194&amp;STARTBOTTOM=6359256&amp;STARTTOP=6360056" TargetMode="External"/><Relationship Id="rId2889" Type="http://schemas.openxmlformats.org/officeDocument/2006/relationships/hyperlink" Target="http://193.88.185.146/website/energidataKort/viewer.htm?starttema1=vindkraft&amp;STARTLEFT=470884&amp;STARTRIGHT=471684&amp;STARTBOTTOM=6277182&amp;STARTTOP=6277982" TargetMode="External"/><Relationship Id="rId111" Type="http://schemas.openxmlformats.org/officeDocument/2006/relationships/hyperlink" Target="http://193.88.185.146/website/energidataKort/viewer.htm?starttema1=vindkraft&amp;STARTLEFT=689402&amp;STARTRIGHT=690202&amp;STARTBOTTOM=6147470&amp;STARTTOP=6148270" TargetMode="External"/><Relationship Id="rId1698" Type="http://schemas.openxmlformats.org/officeDocument/2006/relationships/hyperlink" Target="http://193.88.185.146/website/energidataKort/viewer.htm?starttema1=vindkraft&amp;STARTLEFT=510954&amp;STARTRIGHT=511754&amp;STARTBOTTOM=6106729&amp;STARTTOP=6107529" TargetMode="External"/><Relationship Id="rId2749" Type="http://schemas.openxmlformats.org/officeDocument/2006/relationships/hyperlink" Target="http://193.88.185.146/website/energidataKort/viewer.htm?starttema1=vindkraft&amp;STARTLEFT=449107&amp;STARTRIGHT=449907&amp;STARTBOTTOM=6276118&amp;STARTTOP=6276918" TargetMode="External"/><Relationship Id="rId2956" Type="http://schemas.openxmlformats.org/officeDocument/2006/relationships/hyperlink" Target="http://193.88.185.146/website/energidataKort/viewer.htm?starttema1=vindkraft&amp;STARTLEFT=590052&amp;STARTRIGHT=590852&amp;STARTBOTTOM=6241948&amp;STARTTOP=6242748" TargetMode="External"/><Relationship Id="rId928" Type="http://schemas.openxmlformats.org/officeDocument/2006/relationships/hyperlink" Target="http://193.88.185.146/website/energidataKort/viewer.htm?starttema1=vindkraft&amp;STARTLEFT=671735&amp;STARTRIGHT=672535&amp;STARTBOTTOM=6065888&amp;STARTTOP=6066688" TargetMode="External"/><Relationship Id="rId1558" Type="http://schemas.openxmlformats.org/officeDocument/2006/relationships/hyperlink" Target="http://193.88.185.146/website/energidataKort/viewer.htm?starttema1=vindkraft&amp;STARTLEFT=503867&amp;STARTRIGHT=504667&amp;STARTBOTTOM=6122430&amp;STARTTOP=6123230" TargetMode="External"/><Relationship Id="rId1765" Type="http://schemas.openxmlformats.org/officeDocument/2006/relationships/hyperlink" Target="http://193.88.185.146/website/energidataKort/viewer.htm?starttema1=vindkraft&amp;STARTLEFT=490775&amp;STARTRIGHT=491575&amp;STARTBOTTOM=6119613&amp;STARTTOP=6120413" TargetMode="External"/><Relationship Id="rId2609" Type="http://schemas.openxmlformats.org/officeDocument/2006/relationships/hyperlink" Target="http://193.88.185.146/website/energidataKort/viewer.htm?starttema1=vindkraft&amp;STARTLEFT=492194&amp;STARTRIGHT=492994&amp;STARTBOTTOM=6194030&amp;STARTTOP=6194830" TargetMode="External"/><Relationship Id="rId4171" Type="http://schemas.openxmlformats.org/officeDocument/2006/relationships/hyperlink" Target="http://193.88.185.146/website/energidataKort/viewer.htm?starttema1=vindkraft&amp;STARTLEFT=484665&amp;STARTRIGHT=485465&amp;STARTBOTTOM=6319493&amp;STARTTOP=6320293" TargetMode="External"/><Relationship Id="rId5015" Type="http://schemas.openxmlformats.org/officeDocument/2006/relationships/hyperlink" Target="http://193.88.185.146/website/energidataKort/viewer.htm?starttema1=vindkraft&amp;STARTLEFT=551708&amp;STARTRIGHT=552508&amp;STARTBOTTOM=6364575&amp;STARTTOP=6365375" TargetMode="External"/><Relationship Id="rId57" Type="http://schemas.openxmlformats.org/officeDocument/2006/relationships/hyperlink" Target="http://193.88.185.146/website/energidataKort/viewer.htm?starttema1=vindkraft&amp;STARTLEFT=699268&amp;STARTRIGHT=700068&amp;STARTBOTTOM=6199294&amp;STARTTOP=6200094" TargetMode="External"/><Relationship Id="rId1418" Type="http://schemas.openxmlformats.org/officeDocument/2006/relationships/hyperlink" Target="http://193.88.185.146/website/energidataKort/viewer.htm?starttema1=vindkraft&amp;STARTLEFT=603440&amp;STARTRIGHT=604240&amp;STARTBOTTOM=6107025&amp;STARTTOP=6107825" TargetMode="External"/><Relationship Id="rId1972" Type="http://schemas.openxmlformats.org/officeDocument/2006/relationships/hyperlink" Target="http://193.88.185.146/website/energidataKort/viewer.htm?starttema1=vindkraft&amp;STARTLEFT=469394&amp;STARTRIGHT=470194&amp;STARTBOTTOM=6146115&amp;STARTTOP=6146915" TargetMode="External"/><Relationship Id="rId2816" Type="http://schemas.openxmlformats.org/officeDocument/2006/relationships/hyperlink" Target="http://193.88.185.146/website/energidataKort/viewer.htm?starttema1=vindkraft&amp;STARTLEFT=454950&amp;STARTRIGHT=455750&amp;STARTBOTTOM=6255710&amp;STARTTOP=6256510" TargetMode="External"/><Relationship Id="rId4031" Type="http://schemas.openxmlformats.org/officeDocument/2006/relationships/hyperlink" Target="http://193.88.185.146/website/energidataKort/viewer.htm?starttema1=vindkraft&amp;STARTLEFT=489336&amp;STARTRIGHT=490136&amp;STARTBOTTOM=6323800&amp;STARTTOP=6324600" TargetMode="External"/><Relationship Id="rId1625" Type="http://schemas.openxmlformats.org/officeDocument/2006/relationships/hyperlink" Target="http://193.88.185.146/website/energidataKort/viewer.htm?starttema1=vindkraft&amp;STARTLEFT=491941&amp;STARTRIGHT=492741&amp;STARTBOTTOM=6181685&amp;STARTTOP=6182485" TargetMode="External"/><Relationship Id="rId1832" Type="http://schemas.openxmlformats.org/officeDocument/2006/relationships/hyperlink" Target="http://193.88.185.146/website/energidataKort/viewer.htm?starttema1=vindkraft&amp;STARTLEFT=491962&amp;STARTRIGHT=492762&amp;STARTBOTTOM=6102906&amp;STARTTOP=6103706" TargetMode="External"/><Relationship Id="rId4988" Type="http://schemas.openxmlformats.org/officeDocument/2006/relationships/hyperlink" Target="http://193.88.185.146/website/energidataKort/viewer.htm?starttema1=vindkraft&amp;STARTLEFT=564145&amp;STARTRIGHT=564945&amp;STARTBOTTOM=6365786&amp;STARTTOP=6366586" TargetMode="External"/><Relationship Id="rId3797" Type="http://schemas.openxmlformats.org/officeDocument/2006/relationships/hyperlink" Target="http://193.88.185.146/website/energidataKort/viewer.htm?starttema1=vindkraft&amp;STARTLEFT=484517&amp;STARTRIGHT=485317&amp;STARTBOTTOM=6292061&amp;STARTTOP=6292861" TargetMode="External"/><Relationship Id="rId4848" Type="http://schemas.openxmlformats.org/officeDocument/2006/relationships/hyperlink" Target="http://193.88.185.146/website/energidataKort/viewer.htm?starttema1=vindkraft&amp;STARTLEFT=560779&amp;STARTRIGHT=561579&amp;STARTBOTTOM=6312953&amp;STARTTOP=6313753" TargetMode="External"/><Relationship Id="rId2399" Type="http://schemas.openxmlformats.org/officeDocument/2006/relationships/hyperlink" Target="http://193.88.185.146/website/energidataKort/viewer.htm?starttema1=vindkraft&amp;STARTLEFT=531687&amp;STARTRIGHT=532487&amp;STARTBOTTOM=6141234&amp;STARTTOP=6142034" TargetMode="External"/><Relationship Id="rId3657" Type="http://schemas.openxmlformats.org/officeDocument/2006/relationships/hyperlink" Target="http://193.88.185.146/website/energidataKort/viewer.htm?starttema1=vindkraft&amp;STARTLEFT=452933&amp;STARTRIGHT=453733&amp;STARTBOTTOM=6231410&amp;STARTTOP=6232210" TargetMode="External"/><Relationship Id="rId3864" Type="http://schemas.openxmlformats.org/officeDocument/2006/relationships/hyperlink" Target="http://193.88.185.146/website/energidataKort/viewer.htm?starttema1=vindkraft&amp;STARTLEFT=501907&amp;STARTRIGHT=502707&amp;STARTBOTTOM=6273074&amp;STARTTOP=6273874" TargetMode="External"/><Relationship Id="rId4708" Type="http://schemas.openxmlformats.org/officeDocument/2006/relationships/hyperlink" Target="http://193.88.185.146/website/energidataKort/viewer.htm?starttema1=vindkraft&amp;STARTLEFT=508962&amp;STARTRIGHT=509762&amp;STARTBOTTOM=6324433&amp;STARTTOP=6325233" TargetMode="External"/><Relationship Id="rId4915" Type="http://schemas.openxmlformats.org/officeDocument/2006/relationships/hyperlink" Target="http://193.88.185.146/website/energidataKort/viewer.htm?starttema1=vindkraft&amp;STARTLEFT=554366&amp;STARTRIGHT=555166&amp;STARTBOTTOM=6339925&amp;STARTTOP=6340725" TargetMode="External"/><Relationship Id="rId578" Type="http://schemas.openxmlformats.org/officeDocument/2006/relationships/hyperlink" Target="http://193.88.185.146/website/energidataKort/viewer.htm?starttema1=vindkraft&amp;STARTLEFT=651526&amp;STARTRIGHT=652326&amp;STARTBOTTOM=6079875&amp;STARTTOP=6080675" TargetMode="External"/><Relationship Id="rId785" Type="http://schemas.openxmlformats.org/officeDocument/2006/relationships/hyperlink" Target="http://193.88.185.146/website/energidataKort/viewer.htm?starttema1=vindkraft&amp;STARTLEFT=687871&amp;STARTRIGHT=688671&amp;STARTBOTTOM=6115953&amp;STARTTOP=6116753" TargetMode="External"/><Relationship Id="rId992" Type="http://schemas.openxmlformats.org/officeDocument/2006/relationships/hyperlink" Target="http://193.88.185.146/website/energidataKort/viewer.htm?starttema1=vindkraft&amp;STARTLEFT=669396&amp;STARTRIGHT=670196&amp;STARTBOTTOM=6080166&amp;STARTTOP=6080966" TargetMode="External"/><Relationship Id="rId2259" Type="http://schemas.openxmlformats.org/officeDocument/2006/relationships/hyperlink" Target="http://193.88.185.146/website/energidataKort/viewer.htm?starttema1=vindkraft&amp;STARTLEFT=490473&amp;STARTRIGHT=491273&amp;STARTBOTTOM=6143480&amp;STARTTOP=6144280" TargetMode="External"/><Relationship Id="rId2466" Type="http://schemas.openxmlformats.org/officeDocument/2006/relationships/hyperlink" Target="http://193.88.185.146/website/energidataKort/viewer.htm?starttema1=vindkraft&amp;STARTLEFT=512783&amp;STARTRIGHT=513583&amp;STARTBOTTOM=6195927&amp;STARTTOP=6196727" TargetMode="External"/><Relationship Id="rId2673" Type="http://schemas.openxmlformats.org/officeDocument/2006/relationships/hyperlink" Target="http://193.88.185.146/website/energidataKort/viewer.htm?starttema1=vindkraft&amp;STARTLEFT=478413&amp;STARTRIGHT=479213&amp;STARTBOTTOM=6248728&amp;STARTTOP=6249528" TargetMode="External"/><Relationship Id="rId2880" Type="http://schemas.openxmlformats.org/officeDocument/2006/relationships/hyperlink" Target="http://193.88.185.146/website/energidataKort/viewer.htm?starttema1=vindkraft&amp;STARTLEFT=471760&amp;STARTRIGHT=472560&amp;STARTBOTTOM=6275657&amp;STARTTOP=6276457" TargetMode="External"/><Relationship Id="rId3517" Type="http://schemas.openxmlformats.org/officeDocument/2006/relationships/hyperlink" Target="http://193.88.185.146/website/energidataKort/viewer.htm?starttema1=vindkraft&amp;STARTLEFT=460329&amp;STARTRIGHT=461129&amp;STARTBOTTOM=6206561&amp;STARTTOP=6207361" TargetMode="External"/><Relationship Id="rId3724" Type="http://schemas.openxmlformats.org/officeDocument/2006/relationships/hyperlink" Target="http://193.88.185.146/website/energidataKort/viewer.htm?starttema1=vindkraft&amp;STARTLEFT=541487&amp;STARTRIGHT=542287&amp;STARTBOTTOM=6185038&amp;STARTTOP=6185838" TargetMode="External"/><Relationship Id="rId3931" Type="http://schemas.openxmlformats.org/officeDocument/2006/relationships/hyperlink" Target="http://193.88.185.146/website/energidataKort/viewer.htm?starttema1=vindkraft&amp;STARTLEFT=494108&amp;STARTRIGHT=494908&amp;STARTBOTTOM=6272423&amp;STARTTOP=6273223" TargetMode="External"/><Relationship Id="rId438" Type="http://schemas.openxmlformats.org/officeDocument/2006/relationships/hyperlink" Target="http://193.88.185.146/website/energidataKort/viewer.htm?starttema1=vindkraft&amp;STARTLEFT=644013&amp;STARTRIGHT=644813&amp;STARTBOTTOM=6133312&amp;STARTTOP=6134112" TargetMode="External"/><Relationship Id="rId645" Type="http://schemas.openxmlformats.org/officeDocument/2006/relationships/hyperlink" Target="http://193.88.185.146/website/energidataKort/viewer.htm?starttema1=vindkraft&amp;STARTLEFT=649398&amp;STARTRIGHT=650198&amp;STARTBOTTOM=6068704&amp;STARTTOP=6069504" TargetMode="External"/><Relationship Id="rId852" Type="http://schemas.openxmlformats.org/officeDocument/2006/relationships/hyperlink" Target="http://193.88.185.146/website/energidataKort/viewer.htm?starttema1=vindkraft&amp;STARTLEFT=663532&amp;STARTRIGHT=664332&amp;STARTBOTTOM=6122723&amp;STARTTOP=6123523" TargetMode="External"/><Relationship Id="rId1068" Type="http://schemas.openxmlformats.org/officeDocument/2006/relationships/hyperlink" Target="http://193.88.185.146/website/energidataKort/viewer.htm?starttema1=vindkraft&amp;STARTLEFT=677452&amp;STARTRIGHT=678252&amp;STARTBOTTOM=6046580&amp;STARTTOP=6047380" TargetMode="External"/><Relationship Id="rId1275" Type="http://schemas.openxmlformats.org/officeDocument/2006/relationships/hyperlink" Target="http://193.88.185.146/website/energidataKort/viewer.htm?starttema1=vindkraft&amp;STARTLEFT=602106&amp;STARTRIGHT=602906&amp;STARTBOTTOM=6115900&amp;STARTTOP=6116700" TargetMode="External"/><Relationship Id="rId1482" Type="http://schemas.openxmlformats.org/officeDocument/2006/relationships/hyperlink" Target="http://193.88.185.146/website/energidataKort/viewer.htm?starttema1=vindkraft&amp;STARTLEFT=613692&amp;STARTRIGHT=614492&amp;STARTBOTTOM=6088499&amp;STARTTOP=6089299" TargetMode="External"/><Relationship Id="rId2119" Type="http://schemas.openxmlformats.org/officeDocument/2006/relationships/hyperlink" Target="http://193.88.185.146/website/energidataKort/viewer.htm?starttema1=vindkraft&amp;STARTLEFT=459683&amp;STARTRIGHT=460483&amp;STARTBOTTOM=6167807&amp;STARTTOP=6168607" TargetMode="External"/><Relationship Id="rId2326" Type="http://schemas.openxmlformats.org/officeDocument/2006/relationships/hyperlink" Target="http://193.88.185.146/website/energidataKort/viewer.htm?starttema1=vindkraft&amp;STARTLEFT=535689&amp;STARTRIGHT=536489&amp;STARTBOTTOM=6094180&amp;STARTTOP=6094980" TargetMode="External"/><Relationship Id="rId2533" Type="http://schemas.openxmlformats.org/officeDocument/2006/relationships/hyperlink" Target="http://193.88.185.146/website/energidataKort/viewer.htm?starttema1=vindkraft&amp;STARTLEFT=479234&amp;STARTRIGHT=480034&amp;STARTBOTTOM=6222787&amp;STARTTOP=6223587" TargetMode="External"/><Relationship Id="rId2740" Type="http://schemas.openxmlformats.org/officeDocument/2006/relationships/hyperlink" Target="http://193.88.185.146/website/energidataKort/viewer.htm?starttema1=vindkraft&amp;STARTLEFT=467576&amp;STARTRIGHT=468376&amp;STARTBOTTOM=6248843&amp;STARTTOP=6249643" TargetMode="External"/><Relationship Id="rId505" Type="http://schemas.openxmlformats.org/officeDocument/2006/relationships/hyperlink" Target="http://193.88.185.146/website/energidataKort/viewer.htm?starttema1=vindkraft&amp;STARTLEFT=682564&amp;STARTRIGHT=683364&amp;STARTBOTTOM=6178321&amp;STARTTOP=6179121" TargetMode="External"/><Relationship Id="rId712" Type="http://schemas.openxmlformats.org/officeDocument/2006/relationships/hyperlink" Target="http://193.88.185.146/website/energidataKort/viewer.htm?starttema1=vindkraft&amp;STARTLEFT=656833&amp;STARTRIGHT=657633&amp;STARTBOTTOM=6076572&amp;STARTTOP=6077372" TargetMode="External"/><Relationship Id="rId1135" Type="http://schemas.openxmlformats.org/officeDocument/2006/relationships/hyperlink" Target="http://193.88.185.146/website/energidataKort/viewer.htm?starttema1=vindkraft&amp;STARTLEFT=710960&amp;STARTRIGHT=711760&amp;STARTBOTTOM=6101432&amp;STARTTOP=6102232" TargetMode="External"/><Relationship Id="rId1342" Type="http://schemas.openxmlformats.org/officeDocument/2006/relationships/hyperlink" Target="http://193.88.185.146/website/energidataKort/viewer.htm?starttema1=vindkraft&amp;STARTLEFT=609941&amp;STARTRIGHT=610741&amp;STARTBOTTOM=6118420&amp;STARTTOP=6119220" TargetMode="External"/><Relationship Id="rId4498" Type="http://schemas.openxmlformats.org/officeDocument/2006/relationships/hyperlink" Target="http://193.88.185.146/website/energidataKort/viewer.htm?starttema1=vindkraft&amp;STARTLEFT=519513&amp;STARTRIGHT=520313&amp;STARTBOTTOM=6301751&amp;STARTTOP=6302551" TargetMode="External"/><Relationship Id="rId1202" Type="http://schemas.openxmlformats.org/officeDocument/2006/relationships/hyperlink" Target="http://193.88.185.146/website/energidataKort/viewer.htm?starttema1=vindkraft&amp;STARTLEFT=552085&amp;STARTRIGHT=552885&amp;STARTBOTTOM=6149273&amp;STARTTOP=6150073" TargetMode="External"/><Relationship Id="rId2600" Type="http://schemas.openxmlformats.org/officeDocument/2006/relationships/hyperlink" Target="http://193.88.185.146/website/energidataKort/viewer.htm?starttema1=vindkraft&amp;STARTLEFT=492730&amp;STARTRIGHT=493530&amp;STARTBOTTOM=6218182&amp;STARTTOP=6218982" TargetMode="External"/><Relationship Id="rId4358" Type="http://schemas.openxmlformats.org/officeDocument/2006/relationships/hyperlink" Target="http://193.88.185.146/website/energidataKort/viewer.htm?starttema1=vindkraft&amp;STARTLEFT=579367&amp;STARTRIGHT=580167&amp;STARTBOTTOM=6348955&amp;STARTTOP=6349755" TargetMode="External"/><Relationship Id="rId3167" Type="http://schemas.openxmlformats.org/officeDocument/2006/relationships/hyperlink" Target="http://193.88.185.146/website/energidataKort/viewer.htm?starttema1=vindkraft&amp;STARTLEFT=559882&amp;STARTRIGHT=560682&amp;STARTBOTTOM=6270690&amp;STARTTOP=6271490" TargetMode="External"/><Relationship Id="rId4565" Type="http://schemas.openxmlformats.org/officeDocument/2006/relationships/hyperlink" Target="http://193.88.185.146/website/energidataKort/viewer.htm?starttema1=vindkraft&amp;STARTLEFT=552679&amp;STARTRIGHT=553479&amp;STARTBOTTOM=6284502&amp;STARTTOP=6285302" TargetMode="External"/><Relationship Id="rId4772" Type="http://schemas.openxmlformats.org/officeDocument/2006/relationships/hyperlink" Target="http://193.88.185.146/website/energidataKort/viewer.htm?starttema1=vindkraft&amp;STARTLEFT=543138&amp;STARTRIGHT=543938&amp;STARTBOTTOM=6342996&amp;STARTTOP=6343796" TargetMode="External"/><Relationship Id="rId295" Type="http://schemas.openxmlformats.org/officeDocument/2006/relationships/hyperlink" Target="http://193.88.185.146/website/energidataKort/viewer.htm?starttema1=vindkraft&amp;STARTLEFT=635870&amp;STARTRIGHT=636670&amp;STARTBOTTOM=6153732&amp;STARTTOP=6154532" TargetMode="External"/><Relationship Id="rId3374" Type="http://schemas.openxmlformats.org/officeDocument/2006/relationships/hyperlink" Target="http://193.88.185.146/website/energidataKort/viewer.htm?starttema1=vindkraft&amp;STARTLEFT=507511&amp;STARTRIGHT=508311&amp;STARTBOTTOM=6201034&amp;STARTTOP=6201834" TargetMode="External"/><Relationship Id="rId3581" Type="http://schemas.openxmlformats.org/officeDocument/2006/relationships/hyperlink" Target="http://193.88.185.146/website/energidataKort/viewer.htm?starttema1=vindkraft&amp;STARTLEFT=461021&amp;STARTRIGHT=461821&amp;STARTBOTTOM=6212976&amp;STARTTOP=6213776" TargetMode="External"/><Relationship Id="rId4218" Type="http://schemas.openxmlformats.org/officeDocument/2006/relationships/hyperlink" Target="http://193.88.185.146/website/energidataKort/viewer.htm?starttema1=vindkraft&amp;STARTLEFT=532516&amp;STARTRIGHT=533316&amp;STARTBOTTOM=6252119&amp;STARTTOP=6252919" TargetMode="External"/><Relationship Id="rId4425" Type="http://schemas.openxmlformats.org/officeDocument/2006/relationships/hyperlink" Target="http://193.88.185.146/website/energidataKort/viewer.htm?starttema1=vindkraft&amp;STARTLEFT=522067&amp;STARTRIGHT=522867&amp;STARTBOTTOM=6300105&amp;STARTTOP=6300905" TargetMode="External"/><Relationship Id="rId4632" Type="http://schemas.openxmlformats.org/officeDocument/2006/relationships/hyperlink" Target="http://193.88.185.146/website/energidataKort/viewer.htm?starttema1=vindkraft&amp;STARTLEFT=511415&amp;STARTRIGHT=512215&amp;STARTBOTTOM=6320970&amp;STARTTOP=6321770" TargetMode="External"/><Relationship Id="rId2183" Type="http://schemas.openxmlformats.org/officeDocument/2006/relationships/hyperlink" Target="http://193.88.185.146/website/energidataKort/viewer.htm?starttema1=vindkraft&amp;STARTLEFT=457075&amp;STARTRIGHT=457875&amp;STARTBOTTOM=6166634&amp;STARTTOP=6167434" TargetMode="External"/><Relationship Id="rId2390" Type="http://schemas.openxmlformats.org/officeDocument/2006/relationships/hyperlink" Target="http://193.88.185.146/website/energidataKort/viewer.htm?starttema1=vindkraft&amp;STARTLEFT=541947&amp;STARTRIGHT=542747&amp;STARTBOTTOM=6196382&amp;STARTTOP=6197182" TargetMode="External"/><Relationship Id="rId3027" Type="http://schemas.openxmlformats.org/officeDocument/2006/relationships/hyperlink" Target="http://193.88.185.146/website/energidataKort/viewer.htm?starttema1=vindkraft&amp;STARTLEFT=613116&amp;STARTRIGHT=613916&amp;STARTBOTTOM=6259103&amp;STARTTOP=6259903" TargetMode="External"/><Relationship Id="rId3234" Type="http://schemas.openxmlformats.org/officeDocument/2006/relationships/hyperlink" Target="http://193.88.185.146/website/energidataKort/viewer.htm?starttema1=vindkraft&amp;STARTLEFT=523016&amp;STARTRIGHT=523816&amp;STARTBOTTOM=6211377&amp;STARTTOP=6212177" TargetMode="External"/><Relationship Id="rId3441" Type="http://schemas.openxmlformats.org/officeDocument/2006/relationships/hyperlink" Target="http://193.88.185.146/website/energidataKort/viewer.htm?starttema1=vindkraft&amp;STARTLEFT=457532&amp;STARTRIGHT=458332&amp;STARTBOTTOM=6208227&amp;STARTTOP=6209027" TargetMode="External"/><Relationship Id="rId155" Type="http://schemas.openxmlformats.org/officeDocument/2006/relationships/hyperlink" Target="http://193.88.185.146/website/energidataKort/viewer.htm?starttema1=vindkraft&amp;STARTLEFT=658010&amp;STARTRIGHT=658810&amp;STARTBOTTOM=6201962&amp;STARTTOP=6202762" TargetMode="External"/><Relationship Id="rId362" Type="http://schemas.openxmlformats.org/officeDocument/2006/relationships/hyperlink" Target="http://193.88.185.146/website/energidataKort/viewer.htm?starttema1=vindkraft&amp;STARTLEFT=651427&amp;STARTRIGHT=652227&amp;STARTBOTTOM=6146190&amp;STARTTOP=6146990" TargetMode="External"/><Relationship Id="rId2043" Type="http://schemas.openxmlformats.org/officeDocument/2006/relationships/hyperlink" Target="http://193.88.185.146/website/energidataKort/viewer.htm?starttema1=vindkraft&amp;STARTLEFT=426932&amp;STARTRIGHT=427732&amp;STARTBOTTOM=6147362&amp;STARTTOP=6148162" TargetMode="External"/><Relationship Id="rId2250" Type="http://schemas.openxmlformats.org/officeDocument/2006/relationships/hyperlink" Target="http://193.88.185.146/website/energidataKort/viewer.htm?starttema1=vindkraft&amp;STARTLEFT=496431&amp;STARTRIGHT=497231&amp;STARTBOTTOM=6146281&amp;STARTTOP=6147081" TargetMode="External"/><Relationship Id="rId3301" Type="http://schemas.openxmlformats.org/officeDocument/2006/relationships/hyperlink" Target="http://193.88.185.146/website/energidataKort/viewer.htm?starttema1=vindkraft&amp;STARTLEFT=557490&amp;STARTRIGHT=558290&amp;STARTBOTTOM=6215729&amp;STARTTOP=6216529" TargetMode="External"/><Relationship Id="rId222" Type="http://schemas.openxmlformats.org/officeDocument/2006/relationships/hyperlink" Target="http://193.88.185.146/website/energidataKort/viewer.htm?starttema1=vindkraft&amp;STARTLEFT=707947&amp;STARTRIGHT=708747&amp;STARTBOTTOM=6129435&amp;STARTTOP=6130235" TargetMode="External"/><Relationship Id="rId2110" Type="http://schemas.openxmlformats.org/officeDocument/2006/relationships/hyperlink" Target="http://193.88.185.146/website/energidataKort/viewer.htm?starttema1=vindkraft&amp;STARTLEFT=454686&amp;STARTRIGHT=455486&amp;STARTBOTTOM=6161828&amp;STARTTOP=6162628" TargetMode="External"/><Relationship Id="rId5059" Type="http://schemas.openxmlformats.org/officeDocument/2006/relationships/hyperlink" Target="http://193.88.185.146/website/energidataKort/viewer.htm?starttema1=vindkraft&amp;STARTLEFT=575677&amp;STARTRIGHT=576477&amp;STARTBOTTOM=6376654&amp;STARTTOP=6377454" TargetMode="External"/><Relationship Id="rId4075" Type="http://schemas.openxmlformats.org/officeDocument/2006/relationships/hyperlink" Target="http://193.88.185.146/website/energidataKort/viewer.htm?starttema1=vindkraft&amp;STARTLEFT=472892&amp;STARTRIGHT=473692&amp;STARTBOTTOM=6313140&amp;STARTTOP=6313940" TargetMode="External"/><Relationship Id="rId4282" Type="http://schemas.openxmlformats.org/officeDocument/2006/relationships/hyperlink" Target="http://193.88.185.146/website/energidataKort/viewer.htm?starttema1=vindkraft&amp;STARTLEFT=566094&amp;STARTRIGHT=566894&amp;STARTBOTTOM=6335388&amp;STARTTOP=6336188" TargetMode="External"/><Relationship Id="rId1669" Type="http://schemas.openxmlformats.org/officeDocument/2006/relationships/hyperlink" Target="http://193.88.185.146/website/energidataKort/viewer.htm?starttema1=vindkraft&amp;STARTLEFT=552151&amp;STARTRIGHT=552951&amp;STARTBOTTOM=6095980&amp;STARTTOP=6096780" TargetMode="External"/><Relationship Id="rId1876" Type="http://schemas.openxmlformats.org/officeDocument/2006/relationships/hyperlink" Target="http://193.88.185.146/website/energidataKort/viewer.htm?starttema1=vindkraft&amp;STARTLEFT=481620&amp;STARTRIGHT=482420&amp;STARTBOTTOM=6117621&amp;STARTTOP=6118421" TargetMode="External"/><Relationship Id="rId2927" Type="http://schemas.openxmlformats.org/officeDocument/2006/relationships/hyperlink" Target="http://193.88.185.146/website/energidataKort/viewer.htm?starttema1=vindkraft&amp;STARTLEFT=466482&amp;STARTRIGHT=467282&amp;STARTBOTTOM=6253300&amp;STARTTOP=6254100" TargetMode="External"/><Relationship Id="rId3091" Type="http://schemas.openxmlformats.org/officeDocument/2006/relationships/hyperlink" Target="http://193.88.185.146/website/energidataKort/viewer.htm?starttema1=vindkraft&amp;STARTLEFT=567533&amp;STARTRIGHT=568333&amp;STARTBOTTOM=6246907&amp;STARTTOP=6247707" TargetMode="External"/><Relationship Id="rId4142" Type="http://schemas.openxmlformats.org/officeDocument/2006/relationships/hyperlink" Target="http://193.88.185.146/website/energidataKort/viewer.htm?starttema1=vindkraft&amp;STARTLEFT=473566&amp;STARTRIGHT=474366&amp;STARTBOTTOM=6307713&amp;STARTTOP=6308513" TargetMode="External"/><Relationship Id="rId1529" Type="http://schemas.openxmlformats.org/officeDocument/2006/relationships/hyperlink" Target="http://193.88.185.146/website/energidataKort/viewer.htm?starttema1=vindkraft&amp;STARTLEFT=621929&amp;STARTRIGHT=622729&amp;STARTBOTTOM=6101643&amp;STARTTOP=6102443" TargetMode="External"/><Relationship Id="rId1736" Type="http://schemas.openxmlformats.org/officeDocument/2006/relationships/hyperlink" Target="http://193.88.185.146/website/energidataKort/viewer.htm?starttema1=vindkraft&amp;STARTLEFT=487187&amp;STARTRIGHT=487987&amp;STARTBOTTOM=6093977&amp;STARTTOP=6094777" TargetMode="External"/><Relationship Id="rId1943" Type="http://schemas.openxmlformats.org/officeDocument/2006/relationships/hyperlink" Target="http://193.88.185.146/website/energidataKort/viewer.htm?starttema1=vindkraft&amp;STARTLEFT=475369&amp;STARTRIGHT=476169&amp;STARTBOTTOM=6146429&amp;STARTTOP=6147229" TargetMode="External"/><Relationship Id="rId28" Type="http://schemas.openxmlformats.org/officeDocument/2006/relationships/hyperlink" Target="http://193.88.185.146/website/energidataKort/viewer.htm?starttema1=vindkraft&amp;STARTLEFT=730262&amp;STARTRIGHT=731062&amp;STARTBOTTOM=6175893&amp;STARTTOP=6176693" TargetMode="External"/><Relationship Id="rId1803" Type="http://schemas.openxmlformats.org/officeDocument/2006/relationships/hyperlink" Target="http://193.88.185.146/website/energidataKort/viewer.htm?starttema1=vindkraft&amp;STARTLEFT=484038&amp;STARTRIGHT=484838&amp;STARTBOTTOM=6094169&amp;STARTTOP=6094969" TargetMode="External"/><Relationship Id="rId4002" Type="http://schemas.openxmlformats.org/officeDocument/2006/relationships/hyperlink" Target="http://193.88.185.146/website/energidataKort/viewer.htm?starttema1=vindkraft&amp;STARTLEFT=494990&amp;STARTRIGHT=495790&amp;STARTBOTTOM=6324931&amp;STARTTOP=6325731" TargetMode="External"/><Relationship Id="rId4959" Type="http://schemas.openxmlformats.org/officeDocument/2006/relationships/hyperlink" Target="http://193.88.185.146/website/energidataKort/viewer.htm?starttema1=vindkraft&amp;STARTLEFT=551246&amp;STARTRIGHT=552046&amp;STARTBOTTOM=6333257&amp;STARTTOP=6334057" TargetMode="External"/><Relationship Id="rId3768" Type="http://schemas.openxmlformats.org/officeDocument/2006/relationships/hyperlink" Target="http://193.88.185.146/website/energidataKort/viewer.htm?starttema1=vindkraft&amp;STARTLEFT=487536&amp;STARTRIGHT=488336&amp;STARTBOTTOM=6301336&amp;STARTTOP=6302136" TargetMode="External"/><Relationship Id="rId3975" Type="http://schemas.openxmlformats.org/officeDocument/2006/relationships/hyperlink" Target="http://193.88.185.146/website/energidataKort/viewer.htm?starttema1=vindkraft&amp;STARTLEFT=476648&amp;STARTRIGHT=477448&amp;STARTBOTTOM=6308026&amp;STARTTOP=6308826" TargetMode="External"/><Relationship Id="rId4819" Type="http://schemas.openxmlformats.org/officeDocument/2006/relationships/hyperlink" Target="http://193.88.185.146/website/energidataKort/viewer.htm?starttema1=vindkraft&amp;STARTLEFT=556648&amp;STARTRIGHT=557448&amp;STARTBOTTOM=6312639&amp;STARTTOP=6313439" TargetMode="External"/><Relationship Id="rId689" Type="http://schemas.openxmlformats.org/officeDocument/2006/relationships/hyperlink" Target="http://193.88.185.146/website/energidataKort/viewer.htm?starttema1=vindkraft&amp;STARTLEFT=631795&amp;STARTRIGHT=632595&amp;STARTBOTTOM=6087667&amp;STARTTOP=6088467" TargetMode="External"/><Relationship Id="rId896" Type="http://schemas.openxmlformats.org/officeDocument/2006/relationships/hyperlink" Target="http://193.88.185.146/website/energidataKort/viewer.htm?starttema1=vindkraft&amp;STARTLEFT=678646&amp;STARTRIGHT=679446&amp;STARTBOTTOM=6069457&amp;STARTTOP=6070257" TargetMode="External"/><Relationship Id="rId2577" Type="http://schemas.openxmlformats.org/officeDocument/2006/relationships/hyperlink" Target="http://193.88.185.146/website/energidataKort/viewer.htm?starttema1=vindkraft&amp;STARTLEFT=481287&amp;STARTRIGHT=482087&amp;STARTBOTTOM=6236889&amp;STARTTOP=6237689" TargetMode="External"/><Relationship Id="rId2784" Type="http://schemas.openxmlformats.org/officeDocument/2006/relationships/hyperlink" Target="http://193.88.185.146/website/energidataKort/viewer.htm?starttema1=vindkraft&amp;STARTLEFT=455744&amp;STARTRIGHT=456544&amp;STARTBOTTOM=6264152&amp;STARTTOP=6264952" TargetMode="External"/><Relationship Id="rId3628" Type="http://schemas.openxmlformats.org/officeDocument/2006/relationships/hyperlink" Target="http://193.88.185.146/website/energidataKort/viewer.htm?starttema1=vindkraft&amp;STARTLEFT=475996&amp;STARTRIGHT=476796&amp;STARTBOTTOM=6202797&amp;STARTTOP=6203597" TargetMode="External"/><Relationship Id="rId549" Type="http://schemas.openxmlformats.org/officeDocument/2006/relationships/hyperlink" Target="http://193.88.185.146/website/energidataKort/viewer.htm?starttema1=vindkraft&amp;STARTLEFT=646505&amp;STARTRIGHT=647305&amp;STARTBOTTOM=6068484&amp;STARTTOP=6069284" TargetMode="External"/><Relationship Id="rId756" Type="http://schemas.openxmlformats.org/officeDocument/2006/relationships/hyperlink" Target="http://193.88.185.146/website/energidataKort/viewer.htm?starttema1=vindkraft&amp;STARTLEFT=648958&amp;STARTRIGHT=649758&amp;STARTBOTTOM=6065490&amp;STARTTOP=6066290" TargetMode="External"/><Relationship Id="rId1179" Type="http://schemas.openxmlformats.org/officeDocument/2006/relationships/hyperlink" Target="http://193.88.185.146/website/energidataKort/viewer.htm?starttema1=vindkraft&amp;STARTLEFT=864034&amp;STARTRIGHT=864834&amp;STARTBOTTOM=6132615&amp;STARTTOP=6133415" TargetMode="External"/><Relationship Id="rId1386" Type="http://schemas.openxmlformats.org/officeDocument/2006/relationships/hyperlink" Target="http://193.88.185.146/website/energidataKort/viewer.htm?starttema1=vindkraft&amp;STARTLEFT=602856&amp;STARTRIGHT=603656&amp;STARTBOTTOM=6094315&amp;STARTTOP=6095115" TargetMode="External"/><Relationship Id="rId1593" Type="http://schemas.openxmlformats.org/officeDocument/2006/relationships/hyperlink" Target="http://193.88.185.146/website/energidataKort/viewer.htm?starttema1=vindkraft&amp;STARTLEFT=529069&amp;STARTRIGHT=529869&amp;STARTBOTTOM=6112826&amp;STARTTOP=6113626" TargetMode="External"/><Relationship Id="rId2437" Type="http://schemas.openxmlformats.org/officeDocument/2006/relationships/hyperlink" Target="http://193.88.185.146/website/energidataKort/viewer.htm?starttema1=vindkraft&amp;STARTLEFT=526736&amp;STARTRIGHT=527536&amp;STARTBOTTOM=6134517&amp;STARTTOP=6135317" TargetMode="External"/><Relationship Id="rId2991" Type="http://schemas.openxmlformats.org/officeDocument/2006/relationships/hyperlink" Target="http://193.88.185.146/website/energidataKort/viewer.htm?starttema1=vindkraft&amp;STARTLEFT=582804&amp;STARTRIGHT=583604&amp;STARTBOTTOM=6260592&amp;STARTTOP=6261392" TargetMode="External"/><Relationship Id="rId3835" Type="http://schemas.openxmlformats.org/officeDocument/2006/relationships/hyperlink" Target="http://193.88.185.146/website/energidataKort/viewer.htm?starttema1=vindkraft&amp;STARTLEFT=503950&amp;STARTRIGHT=504750&amp;STARTBOTTOM=6293524&amp;STARTTOP=6294324" TargetMode="External"/><Relationship Id="rId5050" Type="http://schemas.openxmlformats.org/officeDocument/2006/relationships/hyperlink" Target="http://193.88.185.146/website/energidataKort/viewer.htm?starttema1=vindkraft&amp;STARTLEFT=575223&amp;STARTRIGHT=576023&amp;STARTBOTTOM=6361223&amp;STARTTOP=6362023" TargetMode="External"/><Relationship Id="rId409" Type="http://schemas.openxmlformats.org/officeDocument/2006/relationships/hyperlink" Target="http://193.88.185.146/website/energidataKort/viewer.htm?starttema1=vindkraft&amp;STARTLEFT=641957&amp;STARTRIGHT=642757&amp;STARTBOTTOM=6131830&amp;STARTTOP=6132630" TargetMode="External"/><Relationship Id="rId963" Type="http://schemas.openxmlformats.org/officeDocument/2006/relationships/hyperlink" Target="http://193.88.185.146/website/energidataKort/viewer.htm?starttema1=vindkraft&amp;STARTLEFT=665870&amp;STARTRIGHT=666670&amp;STARTBOTTOM=6073587&amp;STARTTOP=6074387" TargetMode="External"/><Relationship Id="rId1039" Type="http://schemas.openxmlformats.org/officeDocument/2006/relationships/hyperlink" Target="http://193.88.185.146/website/energidataKort/viewer.htm?starttema1=vindkraft&amp;STARTLEFT=674836&amp;STARTRIGHT=675636&amp;STARTBOTTOM=6047894&amp;STARTTOP=6048694" TargetMode="External"/><Relationship Id="rId1246" Type="http://schemas.openxmlformats.org/officeDocument/2006/relationships/hyperlink" Target="http://193.88.185.146/website/energidataKort/viewer.htm?starttema1=vindkraft&amp;STARTLEFT=568988&amp;STARTRIGHT=569788&amp;STARTBOTTOM=6119627&amp;STARTTOP=6120427" TargetMode="External"/><Relationship Id="rId2644" Type="http://schemas.openxmlformats.org/officeDocument/2006/relationships/hyperlink" Target="http://193.88.185.146/website/energidataKort/viewer.htm?starttema1=vindkraft&amp;STARTLEFT=462548&amp;STARTRIGHT=463348&amp;STARTBOTTOM=6248969&amp;STARTTOP=6249769" TargetMode="External"/><Relationship Id="rId2851" Type="http://schemas.openxmlformats.org/officeDocument/2006/relationships/hyperlink" Target="http://193.88.185.146/website/energidataKort/viewer.htm?starttema1=vindkraft&amp;STARTLEFT=451645&amp;STARTRIGHT=452445&amp;STARTBOTTOM=6280777&amp;STARTTOP=6281577" TargetMode="External"/><Relationship Id="rId3902" Type="http://schemas.openxmlformats.org/officeDocument/2006/relationships/hyperlink" Target="http://193.88.185.146/website/energidataKort/viewer.htm?starttema1=vindkraft&amp;STARTLEFT=499996&amp;STARTRIGHT=500796&amp;STARTBOTTOM=6291051&amp;STARTTOP=6291851" TargetMode="External"/><Relationship Id="rId92" Type="http://schemas.openxmlformats.org/officeDocument/2006/relationships/hyperlink" Target="http://193.88.185.146/website/energidataKort/viewer.htm?starttema1=vindkraft&amp;STARTLEFT=686956&amp;STARTRIGHT=687756&amp;STARTBOTTOM=6189026&amp;STARTTOP=6189826" TargetMode="External"/><Relationship Id="rId616" Type="http://schemas.openxmlformats.org/officeDocument/2006/relationships/hyperlink" Target="http://193.88.185.146/website/energidataKort/viewer.htm?starttema1=vindkraft&amp;STARTLEFT=651183&amp;STARTRIGHT=651983&amp;STARTBOTTOM=6063542&amp;STARTTOP=6064342" TargetMode="External"/><Relationship Id="rId823" Type="http://schemas.openxmlformats.org/officeDocument/2006/relationships/hyperlink" Target="http://193.88.185.146/website/energidataKort/viewer.htm?starttema1=vindkraft&amp;STARTLEFT=665375&amp;STARTRIGHT=666175&amp;STARTBOTTOM=6125426&amp;STARTTOP=6126226" TargetMode="External"/><Relationship Id="rId1453" Type="http://schemas.openxmlformats.org/officeDocument/2006/relationships/hyperlink" Target="http://193.88.185.146/website/energidataKort/viewer.htm?starttema1=vindkraft&amp;STARTLEFT=578950&amp;STARTRIGHT=579750&amp;STARTBOTTOM=6156065&amp;STARTTOP=6156865" TargetMode="External"/><Relationship Id="rId1660" Type="http://schemas.openxmlformats.org/officeDocument/2006/relationships/hyperlink" Target="http://193.88.185.146/website/energidataKort/viewer.htm?starttema1=vindkraft&amp;STARTLEFT=567173&amp;STARTRIGHT=567973&amp;STARTBOTTOM=6081484&amp;STARTTOP=6082284" TargetMode="External"/><Relationship Id="rId2504" Type="http://schemas.openxmlformats.org/officeDocument/2006/relationships/hyperlink" Target="http://193.88.185.146/website/energidataKort/viewer.htm?starttema1=vindkraft&amp;STARTLEFT=521739&amp;STARTRIGHT=522539&amp;STARTBOTTOM=6174059&amp;STARTTOP=6174859" TargetMode="External"/><Relationship Id="rId2711" Type="http://schemas.openxmlformats.org/officeDocument/2006/relationships/hyperlink" Target="http://193.88.185.146/website/energidataKort/viewer.htm?starttema1=vindkraft&amp;STARTLEFT=484053&amp;STARTRIGHT=484853&amp;STARTBOTTOM=6261424&amp;STARTTOP=6262224" TargetMode="External"/><Relationship Id="rId1106" Type="http://schemas.openxmlformats.org/officeDocument/2006/relationships/hyperlink" Target="http://193.88.185.146/website/energidataKort/viewer.htm?starttema1=vindkraft&amp;STARTLEFT=716671&amp;STARTRIGHT=717471&amp;STARTBOTTOM=6099297&amp;STARTTOP=6100097" TargetMode="External"/><Relationship Id="rId1313" Type="http://schemas.openxmlformats.org/officeDocument/2006/relationships/hyperlink" Target="http://193.88.185.146/website/energidataKort/viewer.htm?starttema1=vindkraft&amp;STARTLEFT=595244&amp;STARTRIGHT=596044&amp;STARTBOTTOM=6146829&amp;STARTTOP=6147629" TargetMode="External"/><Relationship Id="rId1520" Type="http://schemas.openxmlformats.org/officeDocument/2006/relationships/hyperlink" Target="http://193.88.185.146/website/energidataKort/viewer.htm?starttema1=vindkraft&amp;STARTLEFT=619700&amp;STARTRIGHT=620500&amp;STARTBOTTOM=6106992&amp;STARTTOP=6107792" TargetMode="External"/><Relationship Id="rId4469" Type="http://schemas.openxmlformats.org/officeDocument/2006/relationships/hyperlink" Target="http://193.88.185.146/website/energidataKort/viewer.htm?starttema1=vindkraft&amp;STARTLEFT=518613&amp;STARTRIGHT=519413&amp;STARTBOTTOM=6286296&amp;STARTTOP=6287096" TargetMode="External"/><Relationship Id="rId4676" Type="http://schemas.openxmlformats.org/officeDocument/2006/relationships/hyperlink" Target="http://193.88.185.146/website/energidataKort/viewer.htm?starttema1=vindkraft&amp;STARTLEFT=506273&amp;STARTRIGHT=507073&amp;STARTBOTTOM=6327426&amp;STARTTOP=6328226" TargetMode="External"/><Relationship Id="rId4883" Type="http://schemas.openxmlformats.org/officeDocument/2006/relationships/hyperlink" Target="http://193.88.185.146/website/energidataKort/viewer.htm?starttema1=vindkraft&amp;STARTLEFT=559872&amp;STARTRIGHT=560672&amp;STARTBOTTOM=6338330&amp;STARTTOP=6339130" TargetMode="External"/><Relationship Id="rId3278" Type="http://schemas.openxmlformats.org/officeDocument/2006/relationships/hyperlink" Target="http://193.88.185.146/website/energidataKort/viewer.htm?starttema1=vindkraft&amp;STARTLEFT=599208&amp;STARTRIGHT=600008&amp;STARTBOTTOM=6176666&amp;STARTTOP=6177466" TargetMode="External"/><Relationship Id="rId3485" Type="http://schemas.openxmlformats.org/officeDocument/2006/relationships/hyperlink" Target="http://193.88.185.146/website/energidataKort/viewer.htm?starttema1=vindkraft&amp;STARTLEFT=471258&amp;STARTRIGHT=472058&amp;STARTBOTTOM=6210380&amp;STARTTOP=6211180" TargetMode="External"/><Relationship Id="rId3692" Type="http://schemas.openxmlformats.org/officeDocument/2006/relationships/hyperlink" Target="http://193.88.185.146/website/energidataKort/viewer.htm?starttema1=vindkraft&amp;STARTLEFT=555894&amp;STARTRIGHT=556694&amp;STARTBOTTOM=6181929&amp;STARTTOP=6182729" TargetMode="External"/><Relationship Id="rId4329" Type="http://schemas.openxmlformats.org/officeDocument/2006/relationships/hyperlink" Target="http://193.88.185.146/website/energidataKort/viewer.htm?starttema1=vindkraft&amp;STARTLEFT=579499&amp;STARTRIGHT=580299&amp;STARTBOTTOM=6358946&amp;STARTTOP=6359746" TargetMode="External"/><Relationship Id="rId4536" Type="http://schemas.openxmlformats.org/officeDocument/2006/relationships/hyperlink" Target="http://193.88.185.146/website/energidataKort/viewer.htm?starttema1=vindkraft&amp;STARTLEFT=541420&amp;STARTRIGHT=542220&amp;STARTBOTTOM=6287613&amp;STARTTOP=6288413" TargetMode="External"/><Relationship Id="rId4743" Type="http://schemas.openxmlformats.org/officeDocument/2006/relationships/hyperlink" Target="http://193.88.185.146/website/energidataKort/viewer.htm?starttema1=vindkraft&amp;STARTLEFT=532571&amp;STARTRIGHT=533371&amp;STARTBOTTOM=6331684&amp;STARTTOP=6332484" TargetMode="External"/><Relationship Id="rId4950" Type="http://schemas.openxmlformats.org/officeDocument/2006/relationships/hyperlink" Target="http://193.88.185.146/website/energidataKort/viewer.htm?starttema1=vindkraft&amp;STARTLEFT=573626&amp;STARTRIGHT=574426&amp;STARTBOTTOM=6324203&amp;STARTTOP=6325003" TargetMode="External"/><Relationship Id="rId199" Type="http://schemas.openxmlformats.org/officeDocument/2006/relationships/hyperlink" Target="http://193.88.185.146/website/energidataKort/viewer.htm?starttema1=vindkraft&amp;STARTLEFT=665601&amp;STARTRIGHT=666401&amp;STARTBOTTOM=6169732&amp;STARTTOP=6170532" TargetMode="External"/><Relationship Id="rId2087" Type="http://schemas.openxmlformats.org/officeDocument/2006/relationships/hyperlink" Target="http://193.88.185.146/website/energidataKort/viewer.htm?starttema1=vindkraft&amp;STARTLEFT=461325&amp;STARTRIGHT=462125&amp;STARTBOTTOM=6170480&amp;STARTTOP=6171280" TargetMode="External"/><Relationship Id="rId2294" Type="http://schemas.openxmlformats.org/officeDocument/2006/relationships/hyperlink" Target="http://193.88.185.146/website/energidataKort/viewer.htm?starttema1=vindkraft&amp;STARTLEFT=507535&amp;STARTRIGHT=508335&amp;STARTBOTTOM=6141759&amp;STARTTOP=6142559" TargetMode="External"/><Relationship Id="rId3138" Type="http://schemas.openxmlformats.org/officeDocument/2006/relationships/hyperlink" Target="http://193.88.185.146/website/energidataKort/viewer.htm?starttema1=vindkraft&amp;STARTLEFT=569469&amp;STARTRIGHT=570269&amp;STARTBOTTOM=6263939&amp;STARTTOP=6264739" TargetMode="External"/><Relationship Id="rId3345" Type="http://schemas.openxmlformats.org/officeDocument/2006/relationships/hyperlink" Target="http://193.88.185.146/website/energidataKort/viewer.htm?starttema1=vindkraft&amp;STARTLEFT=503775&amp;STARTRIGHT=504575&amp;STARTBOTTOM=6197634&amp;STARTTOP=6198434" TargetMode="External"/><Relationship Id="rId3552" Type="http://schemas.openxmlformats.org/officeDocument/2006/relationships/hyperlink" Target="http://193.88.185.146/website/energidataKort/viewer.htm?starttema1=vindkraft&amp;STARTLEFT=461272&amp;STARTRIGHT=462072&amp;STARTBOTTOM=6205717&amp;STARTTOP=6206517" TargetMode="External"/><Relationship Id="rId4603" Type="http://schemas.openxmlformats.org/officeDocument/2006/relationships/hyperlink" Target="http://193.88.185.146/website/energidataKort/viewer.htm?starttema1=vindkraft&amp;STARTLEFT=548571&amp;STARTRIGHT=549371&amp;STARTBOTTOM=6269495&amp;STARTTOP=6270295" TargetMode="External"/><Relationship Id="rId266" Type="http://schemas.openxmlformats.org/officeDocument/2006/relationships/hyperlink" Target="http://193.88.185.146/website/energidataKort/viewer.htm?starttema1=vindkraft&amp;STARTLEFT=639831&amp;STARTRIGHT=640631&amp;STARTBOTTOM=6153711&amp;STARTTOP=6154511" TargetMode="External"/><Relationship Id="rId473" Type="http://schemas.openxmlformats.org/officeDocument/2006/relationships/hyperlink" Target="http://193.88.185.146/website/energidataKort/viewer.htm?starttema1=vindkraft&amp;STARTLEFT=716739&amp;STARTRIGHT=717539&amp;STARTBOTTOM=6131073&amp;STARTTOP=6131873" TargetMode="External"/><Relationship Id="rId680" Type="http://schemas.openxmlformats.org/officeDocument/2006/relationships/hyperlink" Target="http://193.88.185.146/website/energidataKort/viewer.htm?starttema1=vindkraft&amp;STARTLEFT=641329&amp;STARTRIGHT=642129&amp;STARTBOTTOM=6071003&amp;STARTTOP=6071803" TargetMode="External"/><Relationship Id="rId2154" Type="http://schemas.openxmlformats.org/officeDocument/2006/relationships/hyperlink" Target="http://193.88.185.146/website/energidataKort/viewer.htm?starttema1=vindkraft&amp;STARTLEFT=461138&amp;STARTRIGHT=461938&amp;STARTBOTTOM=6181886&amp;STARTTOP=6182686" TargetMode="External"/><Relationship Id="rId2361" Type="http://schemas.openxmlformats.org/officeDocument/2006/relationships/hyperlink" Target="http://193.88.185.146/website/energidataKort/viewer.htm?starttema1=vindkraft&amp;STARTLEFT=511109&amp;STARTRIGHT=511909&amp;STARTBOTTOM=6093018&amp;STARTTOP=6093818" TargetMode="External"/><Relationship Id="rId3205" Type="http://schemas.openxmlformats.org/officeDocument/2006/relationships/hyperlink" Target="http://193.88.185.146/website/energidataKort/viewer.htm?starttema1=vindkraft&amp;STARTLEFT=580910&amp;STARTRIGHT=581710&amp;STARTBOTTOM=6280608&amp;STARTTOP=6281408" TargetMode="External"/><Relationship Id="rId3412" Type="http://schemas.openxmlformats.org/officeDocument/2006/relationships/hyperlink" Target="http://193.88.185.146/website/energidataKort/viewer.htm?starttema1=vindkraft&amp;STARTLEFT=454577&amp;STARTRIGHT=455377&amp;STARTBOTTOM=6184312&amp;STARTTOP=6185112" TargetMode="External"/><Relationship Id="rId4810" Type="http://schemas.openxmlformats.org/officeDocument/2006/relationships/hyperlink" Target="http://193.88.185.146/website/energidataKort/viewer.htm?starttema1=vindkraft&amp;STARTLEFT=555878&amp;STARTRIGHT=556678&amp;STARTBOTTOM=6311110&amp;STARTTOP=6311910" TargetMode="External"/><Relationship Id="rId126" Type="http://schemas.openxmlformats.org/officeDocument/2006/relationships/hyperlink" Target="http://193.88.185.146/website/energidataKort/viewer.htm?starttema1=vindkraft&amp;STARTLEFT=694333&amp;STARTRIGHT=695133&amp;STARTBOTTOM=6175041&amp;STARTTOP=6175841" TargetMode="External"/><Relationship Id="rId333" Type="http://schemas.openxmlformats.org/officeDocument/2006/relationships/hyperlink" Target="http://193.88.185.146/website/energidataKort/viewer.htm?starttema1=vindkraft&amp;STARTLEFT=679735&amp;STARTRIGHT=680535&amp;STARTBOTTOM=6145159&amp;STARTTOP=6145959" TargetMode="External"/><Relationship Id="rId540" Type="http://schemas.openxmlformats.org/officeDocument/2006/relationships/hyperlink" Target="http://193.88.185.146/website/energidataKort/viewer.htm?starttema1=vindkraft&amp;STARTLEFT=636628&amp;STARTRIGHT=637428&amp;STARTBOTTOM=6092864&amp;STARTTOP=6093664" TargetMode="External"/><Relationship Id="rId1170" Type="http://schemas.openxmlformats.org/officeDocument/2006/relationships/hyperlink" Target="http://193.88.185.146/website/energidataKort/viewer.htm?starttema1=vindkraft&amp;STARTLEFT=865539&amp;STARTRIGHT=866339&amp;STARTBOTTOM=6122672&amp;STARTTOP=6123472" TargetMode="External"/><Relationship Id="rId2014" Type="http://schemas.openxmlformats.org/officeDocument/2006/relationships/hyperlink" Target="http://193.88.185.146/website/energidataKort/viewer.htm?starttema1=vindkraft&amp;STARTLEFT=424911&amp;STARTRIGHT=425711&amp;STARTBOTTOM=6150141&amp;STARTTOP=6150941" TargetMode="External"/><Relationship Id="rId2221" Type="http://schemas.openxmlformats.org/officeDocument/2006/relationships/hyperlink" Target="http://193.88.185.146/website/energidataKort/viewer.htm?starttema1=vindkraft&amp;STARTLEFT=510280&amp;STARTRIGHT=511080&amp;STARTBOTTOM=6160036&amp;STARTTOP=6160836" TargetMode="External"/><Relationship Id="rId1030" Type="http://schemas.openxmlformats.org/officeDocument/2006/relationships/hyperlink" Target="http://193.88.185.146/website/energidataKort/viewer.htm?starttema1=vindkraft&amp;STARTLEFT=673976&amp;STARTRIGHT=674776&amp;STARTBOTTOM=6048011&amp;STARTTOP=6048811" TargetMode="External"/><Relationship Id="rId4186" Type="http://schemas.openxmlformats.org/officeDocument/2006/relationships/hyperlink" Target="http://193.88.185.146/website/energidataKort/viewer.htm?starttema1=vindkraft&amp;STARTLEFT=459889&amp;STARTRIGHT=460689&amp;STARTBOTTOM=6298348&amp;STARTTOP=6299148" TargetMode="External"/><Relationship Id="rId400" Type="http://schemas.openxmlformats.org/officeDocument/2006/relationships/hyperlink" Target="http://193.88.185.146/website/energidataKort/viewer.htm?starttema1=vindkraft&amp;STARTLEFT=645710&amp;STARTRIGHT=646510&amp;STARTBOTTOM=6141918&amp;STARTTOP=6142718" TargetMode="External"/><Relationship Id="rId1987" Type="http://schemas.openxmlformats.org/officeDocument/2006/relationships/hyperlink" Target="http://193.88.185.146/website/energidataKort/viewer.htm?starttema1=vindkraft&amp;STARTLEFT=483665&amp;STARTRIGHT=484465&amp;STARTBOTTOM=6122114&amp;STARTTOP=6122914" TargetMode="External"/><Relationship Id="rId4393" Type="http://schemas.openxmlformats.org/officeDocument/2006/relationships/hyperlink" Target="http://193.88.185.146/website/energidataKort/viewer.htm?starttema1=vindkraft&amp;STARTLEFT=512876&amp;STARTRIGHT=513676&amp;STARTBOTTOM=6318371&amp;STARTTOP=6319171" TargetMode="External"/><Relationship Id="rId1847" Type="http://schemas.openxmlformats.org/officeDocument/2006/relationships/hyperlink" Target="http://193.88.185.146/website/energidataKort/viewer.htm?starttema1=vindkraft&amp;STARTLEFT=490664&amp;STARTRIGHT=491464&amp;STARTBOTTOM=6105324&amp;STARTTOP=6106124" TargetMode="External"/><Relationship Id="rId4046" Type="http://schemas.openxmlformats.org/officeDocument/2006/relationships/hyperlink" Target="http://193.88.185.146/website/energidataKort/viewer.htm?starttema1=vindkraft&amp;STARTLEFT=459182&amp;STARTRIGHT=459982&amp;STARTBOTTOM=6295172&amp;STARTTOP=6295972" TargetMode="External"/><Relationship Id="rId4253" Type="http://schemas.openxmlformats.org/officeDocument/2006/relationships/hyperlink" Target="http://193.88.185.146/website/energidataKort/viewer.htm?starttema1=vindkraft&amp;STARTLEFT=501001&amp;STARTRIGHT=501801&amp;STARTBOTTOM=6252965&amp;STARTTOP=6253765" TargetMode="External"/><Relationship Id="rId4460" Type="http://schemas.openxmlformats.org/officeDocument/2006/relationships/hyperlink" Target="http://193.88.185.146/website/energidataKort/viewer.htm?starttema1=vindkraft&amp;STARTLEFT=520255&amp;STARTRIGHT=521055&amp;STARTBOTTOM=6311895&amp;STARTTOP=6312695" TargetMode="External"/><Relationship Id="rId1707" Type="http://schemas.openxmlformats.org/officeDocument/2006/relationships/hyperlink" Target="http://193.88.185.146/website/energidataKort/viewer.htm?starttema1=vindkraft&amp;STARTLEFT=496211&amp;STARTRIGHT=497011&amp;STARTBOTTOM=6108591&amp;STARTTOP=6109391" TargetMode="External"/><Relationship Id="rId3062" Type="http://schemas.openxmlformats.org/officeDocument/2006/relationships/hyperlink" Target="http://193.88.185.146/website/energidataKort/viewer.htm?starttema1=vindkraft&amp;STARTLEFT=556878&amp;STARTRIGHT=557678&amp;STARTBOTTOM=6230158&amp;STARTTOP=6230958" TargetMode="External"/><Relationship Id="rId4113" Type="http://schemas.openxmlformats.org/officeDocument/2006/relationships/hyperlink" Target="http://193.88.185.146/website/energidataKort/viewer.htm?starttema1=vindkraft&amp;STARTLEFT=472503&amp;STARTRIGHT=473303&amp;STARTBOTTOM=6303848&amp;STARTTOP=6304648" TargetMode="External"/><Relationship Id="rId4320" Type="http://schemas.openxmlformats.org/officeDocument/2006/relationships/hyperlink" Target="http://193.88.185.146/website/energidataKort/viewer.htm?starttema1=vindkraft&amp;STARTLEFT=586008&amp;STARTRIGHT=586808&amp;STARTBOTTOM=6369188&amp;STARTTOP=6369988" TargetMode="External"/><Relationship Id="rId190" Type="http://schemas.openxmlformats.org/officeDocument/2006/relationships/hyperlink" Target="http://193.88.185.146/website/energidataKort/viewer.htm?starttema1=vindkraft&amp;STARTLEFT=669240&amp;STARTRIGHT=670040&amp;STARTBOTTOM=6180824&amp;STARTTOP=6181624" TargetMode="External"/><Relationship Id="rId1914" Type="http://schemas.openxmlformats.org/officeDocument/2006/relationships/hyperlink" Target="http://193.88.185.146/website/energidataKort/viewer.htm?starttema1=vindkraft&amp;STARTLEFT=477924&amp;STARTRIGHT=478724&amp;STARTBOTTOM=6098286&amp;STARTTOP=6099086" TargetMode="External"/><Relationship Id="rId3879" Type="http://schemas.openxmlformats.org/officeDocument/2006/relationships/hyperlink" Target="http://193.88.185.146/website/energidataKort/viewer.htm?starttema1=vindkraft&amp;STARTLEFT=504192&amp;STARTRIGHT=504992&amp;STARTBOTTOM=6292945&amp;STARTTOP=6293745" TargetMode="External"/><Relationship Id="rId5094" Type="http://schemas.openxmlformats.org/officeDocument/2006/relationships/hyperlink" Target="http://193.88.185.146/website/energidataKort/viewer.htm?starttema1=vindkraft&amp;STARTLEFT=544344&amp;STARTRIGHT=545144&amp;STARTBOTTOM=6360113&amp;STARTTOP=6360913" TargetMode="External"/><Relationship Id="rId2688" Type="http://schemas.openxmlformats.org/officeDocument/2006/relationships/hyperlink" Target="http://193.88.185.146/website/energidataKort/viewer.htm?starttema1=vindkraft&amp;STARTLEFT=467422&amp;STARTRIGHT=468222&amp;STARTBOTTOM=6249698&amp;STARTTOP=6250498" TargetMode="External"/><Relationship Id="rId2895" Type="http://schemas.openxmlformats.org/officeDocument/2006/relationships/hyperlink" Target="http://193.88.185.146/website/energidataKort/viewer.htm?starttema1=vindkraft&amp;STARTLEFT=467090&amp;STARTRIGHT=467890&amp;STARTBOTTOM=6280752&amp;STARTTOP=6281552" TargetMode="External"/><Relationship Id="rId3739" Type="http://schemas.openxmlformats.org/officeDocument/2006/relationships/hyperlink" Target="http://193.88.185.146/website/energidataKort/viewer.htm?starttema1=vindkraft&amp;STARTLEFT=488334&amp;STARTRIGHT=489134&amp;STARTBOTTOM=6293454&amp;STARTTOP=6294254" TargetMode="External"/><Relationship Id="rId3946" Type="http://schemas.openxmlformats.org/officeDocument/2006/relationships/hyperlink" Target="http://193.88.185.146/website/energidataKort/viewer.htm?starttema1=vindkraft&amp;STARTLEFT=504058&amp;STARTRIGHT=504858&amp;STARTBOTTOM=6278873&amp;STARTTOP=6279673" TargetMode="External"/><Relationship Id="rId867" Type="http://schemas.openxmlformats.org/officeDocument/2006/relationships/hyperlink" Target="http://193.88.185.146/website/energidataKort/viewer.htm?starttema1=vindkraft&amp;STARTLEFT=671060&amp;STARTRIGHT=671860&amp;STARTBOTTOM=6123589&amp;STARTTOP=6124389" TargetMode="External"/><Relationship Id="rId1497" Type="http://schemas.openxmlformats.org/officeDocument/2006/relationships/hyperlink" Target="http://193.88.185.146/website/energidataKort/viewer.htm?starttema1=vindkraft&amp;STARTLEFT=607124&amp;STARTRIGHT=607924&amp;STARTBOTTOM=6070271&amp;STARTTOP=6071071" TargetMode="External"/><Relationship Id="rId2548" Type="http://schemas.openxmlformats.org/officeDocument/2006/relationships/hyperlink" Target="http://193.88.185.146/website/energidataKort/viewer.htm?starttema1=vindkraft&amp;STARTLEFT=506404&amp;STARTRIGHT=507204&amp;STARTBOTTOM=6223068&amp;STARTTOP=6223868" TargetMode="External"/><Relationship Id="rId2755" Type="http://schemas.openxmlformats.org/officeDocument/2006/relationships/hyperlink" Target="http://193.88.185.146/website/energidataKort/viewer.htm?starttema1=vindkraft&amp;STARTLEFT=447721&amp;STARTRIGHT=448521&amp;STARTBOTTOM=6266770&amp;STARTTOP=6267570" TargetMode="External"/><Relationship Id="rId2962" Type="http://schemas.openxmlformats.org/officeDocument/2006/relationships/hyperlink" Target="http://193.88.185.146/website/energidataKort/viewer.htm?starttema1=vindkraft&amp;STARTLEFT=607248&amp;STARTRIGHT=608048&amp;STARTBOTTOM=6227198&amp;STARTTOP=6227998" TargetMode="External"/><Relationship Id="rId3806" Type="http://schemas.openxmlformats.org/officeDocument/2006/relationships/hyperlink" Target="http://193.88.185.146/website/energidataKort/viewer.htm?starttema1=vindkraft&amp;STARTLEFT=482435&amp;STARTRIGHT=483235&amp;STARTBOTTOM=6288016&amp;STARTTOP=6288816" TargetMode="External"/><Relationship Id="rId727" Type="http://schemas.openxmlformats.org/officeDocument/2006/relationships/hyperlink" Target="http://193.88.185.146/website/energidataKort/viewer.htm?starttema1=vindkraft&amp;STARTLEFT=632288&amp;STARTRIGHT=633088&amp;STARTBOTTOM=6086318&amp;STARTTOP=6087118" TargetMode="External"/><Relationship Id="rId934" Type="http://schemas.openxmlformats.org/officeDocument/2006/relationships/hyperlink" Target="http://193.88.185.146/website/energidataKort/viewer.htm?starttema1=vindkraft&amp;STARTLEFT=695355&amp;STARTRIGHT=696155&amp;STARTBOTTOM=6082092&amp;STARTTOP=6082892" TargetMode="External"/><Relationship Id="rId1357" Type="http://schemas.openxmlformats.org/officeDocument/2006/relationships/hyperlink" Target="http://193.88.185.146/website/energidataKort/viewer.htm?starttema1=vindkraft&amp;STARTLEFT=606320&amp;STARTRIGHT=607120&amp;STARTBOTTOM=6132680&amp;STARTTOP=6133480" TargetMode="External"/><Relationship Id="rId1564" Type="http://schemas.openxmlformats.org/officeDocument/2006/relationships/hyperlink" Target="http://193.88.185.146/website/energidataKort/viewer.htm?starttema1=vindkraft&amp;STARTLEFT=497843&amp;STARTRIGHT=498643&amp;STARTBOTTOM=6120661&amp;STARTTOP=6121461" TargetMode="External"/><Relationship Id="rId1771" Type="http://schemas.openxmlformats.org/officeDocument/2006/relationships/hyperlink" Target="http://193.88.185.146/website/energidataKort/viewer.htm?starttema1=vindkraft&amp;STARTLEFT=497482&amp;STARTRIGHT=498282&amp;STARTBOTTOM=6085897&amp;STARTTOP=6086697" TargetMode="External"/><Relationship Id="rId2408" Type="http://schemas.openxmlformats.org/officeDocument/2006/relationships/hyperlink" Target="http://193.88.185.146/website/energidataKort/viewer.htm?starttema1=vindkraft&amp;STARTLEFT=519305&amp;STARTRIGHT=520105&amp;STARTBOTTOM=6158347&amp;STARTTOP=6159147" TargetMode="External"/><Relationship Id="rId2615" Type="http://schemas.openxmlformats.org/officeDocument/2006/relationships/hyperlink" Target="http://193.88.185.146/website/energidataKort/viewer.htm?starttema1=vindkraft&amp;STARTLEFT=476077&amp;STARTRIGHT=476877&amp;STARTBOTTOM=6235423&amp;STARTTOP=6236223" TargetMode="External"/><Relationship Id="rId2822" Type="http://schemas.openxmlformats.org/officeDocument/2006/relationships/hyperlink" Target="http://193.88.185.146/website/energidataKort/viewer.htm?starttema1=vindkraft&amp;STARTLEFT=447081&amp;STARTRIGHT=447881&amp;STARTBOTTOM=6258065&amp;STARTTOP=6258865" TargetMode="External"/><Relationship Id="rId5021" Type="http://schemas.openxmlformats.org/officeDocument/2006/relationships/hyperlink" Target="http://193.88.185.146/website/energidataKort/viewer.htm?starttema1=vindkraft&amp;STARTLEFT=552331&amp;STARTRIGHT=553131&amp;STARTBOTTOM=6368940&amp;STARTTOP=6369740" TargetMode="External"/><Relationship Id="rId63" Type="http://schemas.openxmlformats.org/officeDocument/2006/relationships/hyperlink" Target="http://193.88.185.146/website/energidataKort/viewer.htm?starttema1=vindkraft&amp;STARTLEFT=702636&amp;STARTRIGHT=703436&amp;STARTBOTTOM=6182180&amp;STARTTOP=6182980" TargetMode="External"/><Relationship Id="rId1217" Type="http://schemas.openxmlformats.org/officeDocument/2006/relationships/hyperlink" Target="http://193.88.185.146/website/energidataKort/viewer.htm?starttema1=vindkraft&amp;STARTLEFT=562874&amp;STARTRIGHT=563674&amp;STARTBOTTOM=6133293&amp;STARTTOP=6134093" TargetMode="External"/><Relationship Id="rId1424" Type="http://schemas.openxmlformats.org/officeDocument/2006/relationships/hyperlink" Target="http://193.88.185.146/website/energidataKort/viewer.htm?starttema1=vindkraft&amp;STARTLEFT=604740&amp;STARTRIGHT=605540&amp;STARTBOTTOM=6106960&amp;STARTTOP=6107760" TargetMode="External"/><Relationship Id="rId1631" Type="http://schemas.openxmlformats.org/officeDocument/2006/relationships/hyperlink" Target="http://193.88.185.146/website/energidataKort/viewer.htm?starttema1=vindkraft&amp;STARTLEFT=501542&amp;STARTRIGHT=502342&amp;STARTBOTTOM=6171428&amp;STARTTOP=6172228" TargetMode="External"/><Relationship Id="rId4787" Type="http://schemas.openxmlformats.org/officeDocument/2006/relationships/hyperlink" Target="http://193.88.185.146/website/energidataKort/viewer.htm?starttema1=vindkraft&amp;STARTLEFT=562253&amp;STARTRIGHT=563053&amp;STARTBOTTOM=6312248&amp;STARTTOP=6313048" TargetMode="External"/><Relationship Id="rId4994" Type="http://schemas.openxmlformats.org/officeDocument/2006/relationships/hyperlink" Target="http://193.88.185.146/website/energidataKort/viewer.htm?starttema1=vindkraft&amp;STARTLEFT=554309&amp;STARTRIGHT=555109&amp;STARTBOTTOM=6359534&amp;STARTTOP=6360334" TargetMode="External"/><Relationship Id="rId3389" Type="http://schemas.openxmlformats.org/officeDocument/2006/relationships/hyperlink" Target="http://193.88.185.146/website/energidataKort/viewer.htm?starttema1=vindkraft&amp;STARTLEFT=466628&amp;STARTRIGHT=467428&amp;STARTBOTTOM=6183623&amp;STARTTOP=6184423" TargetMode="External"/><Relationship Id="rId3596" Type="http://schemas.openxmlformats.org/officeDocument/2006/relationships/hyperlink" Target="http://193.88.185.146/website/energidataKort/viewer.htm?starttema1=vindkraft&amp;STARTLEFT=473075&amp;STARTRIGHT=473875&amp;STARTBOTTOM=6222900&amp;STARTTOP=6223700" TargetMode="External"/><Relationship Id="rId4647" Type="http://schemas.openxmlformats.org/officeDocument/2006/relationships/hyperlink" Target="http://193.88.185.146/website/energidataKort/viewer.htm?starttema1=vindkraft&amp;STARTLEFT=510561&amp;STARTRIGHT=511361&amp;STARTBOTTOM=6322188&amp;STARTTOP=6322988" TargetMode="External"/><Relationship Id="rId2198" Type="http://schemas.openxmlformats.org/officeDocument/2006/relationships/hyperlink" Target="http://193.88.185.146/website/energidataKort/viewer.htm?starttema1=vindkraft&amp;STARTLEFT=477435&amp;STARTRIGHT=478235&amp;STARTBOTTOM=6162701&amp;STARTTOP=6163501" TargetMode="External"/><Relationship Id="rId3249" Type="http://schemas.openxmlformats.org/officeDocument/2006/relationships/hyperlink" Target="http://193.88.185.146/website/energidataKort/viewer.htm?starttema1=vindkraft&amp;STARTLEFT=543018&amp;STARTRIGHT=543818&amp;STARTBOTTOM=6234685&amp;STARTTOP=6235485" TargetMode="External"/><Relationship Id="rId3456" Type="http://schemas.openxmlformats.org/officeDocument/2006/relationships/hyperlink" Target="http://193.88.185.146/website/energidataKort/viewer.htm?starttema1=vindkraft&amp;STARTLEFT=445011&amp;STARTRIGHT=445811&amp;STARTBOTTOM=6210590&amp;STARTTOP=6211390" TargetMode="External"/><Relationship Id="rId4854" Type="http://schemas.openxmlformats.org/officeDocument/2006/relationships/hyperlink" Target="http://193.88.185.146/website/energidataKort/viewer.htm?starttema1=vindkraft&amp;STARTLEFT=560493&amp;STARTRIGHT=561293&amp;STARTBOTTOM=6313228&amp;STARTTOP=6314028" TargetMode="External"/><Relationship Id="rId377" Type="http://schemas.openxmlformats.org/officeDocument/2006/relationships/hyperlink" Target="http://193.88.185.146/website/energidataKort/viewer.htm?starttema1=vindkraft&amp;STARTLEFT=655056&amp;STARTRIGHT=655856&amp;STARTBOTTOM=6131443&amp;STARTTOP=6132243" TargetMode="External"/><Relationship Id="rId584" Type="http://schemas.openxmlformats.org/officeDocument/2006/relationships/hyperlink" Target="http://193.88.185.146/website/energidataKort/viewer.htm?starttema1=vindkraft&amp;STARTLEFT=632471&amp;STARTRIGHT=633271&amp;STARTBOTTOM=6089685&amp;STARTTOP=6090485" TargetMode="External"/><Relationship Id="rId2058" Type="http://schemas.openxmlformats.org/officeDocument/2006/relationships/hyperlink" Target="http://193.88.185.146/website/energidataKort/viewer.htm?starttema1=vindkraft&amp;STARTLEFT=427984&amp;STARTRIGHT=428784&amp;STARTBOTTOM=6147918&amp;STARTTOP=6148718" TargetMode="External"/><Relationship Id="rId2265" Type="http://schemas.openxmlformats.org/officeDocument/2006/relationships/hyperlink" Target="http://193.88.185.146/website/energidataKort/viewer.htm?starttema1=vindkraft&amp;STARTLEFT=504045&amp;STARTRIGHT=504845&amp;STARTBOTTOM=6146033&amp;STARTTOP=6146833" TargetMode="External"/><Relationship Id="rId3109" Type="http://schemas.openxmlformats.org/officeDocument/2006/relationships/hyperlink" Target="http://193.88.185.146/website/energidataKort/viewer.htm?starttema1=vindkraft&amp;STARTLEFT=584473&amp;STARTRIGHT=585273&amp;STARTBOTTOM=6203018&amp;STARTTOP=6203818" TargetMode="External"/><Relationship Id="rId3663" Type="http://schemas.openxmlformats.org/officeDocument/2006/relationships/hyperlink" Target="http://193.88.185.146/website/energidataKort/viewer.htm?starttema1=vindkraft&amp;STARTLEFT=460619&amp;STARTRIGHT=461419&amp;STARTBOTTOM=6205465&amp;STARTTOP=6206265" TargetMode="External"/><Relationship Id="rId3870" Type="http://schemas.openxmlformats.org/officeDocument/2006/relationships/hyperlink" Target="http://193.88.185.146/website/energidataKort/viewer.htm?starttema1=vindkraft&amp;STARTLEFT=506690&amp;STARTRIGHT=507490&amp;STARTBOTTOM=6268573&amp;STARTTOP=6269373" TargetMode="External"/><Relationship Id="rId4507" Type="http://schemas.openxmlformats.org/officeDocument/2006/relationships/hyperlink" Target="http://193.88.185.146/website/energidataKort/viewer.htm?starttema1=vindkraft&amp;STARTLEFT=546182&amp;STARTRIGHT=546982&amp;STARTBOTTOM=6300776&amp;STARTTOP=6301576" TargetMode="External"/><Relationship Id="rId4714" Type="http://schemas.openxmlformats.org/officeDocument/2006/relationships/hyperlink" Target="http://193.88.185.146/website/energidataKort/viewer.htm?starttema1=vindkraft&amp;STARTLEFT=509162&amp;STARTRIGHT=509962&amp;STARTBOTTOM=6323870&amp;STARTTOP=6324670" TargetMode="External"/><Relationship Id="rId4921" Type="http://schemas.openxmlformats.org/officeDocument/2006/relationships/hyperlink" Target="http://193.88.185.146/website/energidataKort/viewer.htm?starttema1=vindkraft&amp;STARTLEFT=554871&amp;STARTRIGHT=555671&amp;STARTBOTTOM=6337767&amp;STARTTOP=6338567" TargetMode="External"/><Relationship Id="rId237" Type="http://schemas.openxmlformats.org/officeDocument/2006/relationships/hyperlink" Target="http://193.88.185.146/website/energidataKort/viewer.htm?starttema1=vindkraft&amp;STARTLEFT=683210&amp;STARTRIGHT=684010&amp;STARTBOTTOM=6132982&amp;STARTTOP=6133782" TargetMode="External"/><Relationship Id="rId791" Type="http://schemas.openxmlformats.org/officeDocument/2006/relationships/hyperlink" Target="http://193.88.185.146/website/energidataKort/viewer.htm?starttema1=vindkraft&amp;STARTLEFT=671780&amp;STARTRIGHT=672580&amp;STARTBOTTOM=6132488&amp;STARTTOP=6133288" TargetMode="External"/><Relationship Id="rId1074" Type="http://schemas.openxmlformats.org/officeDocument/2006/relationships/hyperlink" Target="http://193.88.185.146/website/energidataKort/viewer.htm?starttema1=vindkraft&amp;STARTLEFT=678255&amp;STARTRIGHT=679055&amp;STARTBOTTOM=6047907&amp;STARTTOP=6048707" TargetMode="External"/><Relationship Id="rId2472" Type="http://schemas.openxmlformats.org/officeDocument/2006/relationships/hyperlink" Target="http://193.88.185.146/website/energidataKort/viewer.htm?starttema1=vindkraft&amp;STARTLEFT=517711&amp;STARTRIGHT=518511&amp;STARTBOTTOM=6193294&amp;STARTTOP=6194094" TargetMode="External"/><Relationship Id="rId3316" Type="http://schemas.openxmlformats.org/officeDocument/2006/relationships/hyperlink" Target="http://193.88.185.146/website/energidataKort/viewer.htm?starttema1=vindkraft&amp;STARTLEFT=573888&amp;STARTRIGHT=574688&amp;STARTBOTTOM=6240783&amp;STARTTOP=6241583" TargetMode="External"/><Relationship Id="rId3523" Type="http://schemas.openxmlformats.org/officeDocument/2006/relationships/hyperlink" Target="http://193.88.185.146/website/energidataKort/viewer.htm?starttema1=vindkraft&amp;STARTLEFT=459685&amp;STARTRIGHT=460485&amp;STARTBOTTOM=6206047&amp;STARTTOP=6206847" TargetMode="External"/><Relationship Id="rId3730" Type="http://schemas.openxmlformats.org/officeDocument/2006/relationships/hyperlink" Target="http://193.88.185.146/website/energidataKort/viewer.htm?starttema1=vindkraft&amp;STARTLEFT=492891&amp;STARTRIGHT=493691&amp;STARTBOTTOM=6310376&amp;STARTTOP=6311176" TargetMode="External"/><Relationship Id="rId444" Type="http://schemas.openxmlformats.org/officeDocument/2006/relationships/hyperlink" Target="http://193.88.185.146/website/energidataKort/viewer.htm?starttema1=vindkraft&amp;STARTLEFT=649627&amp;STARTRIGHT=650427&amp;STARTBOTTOM=6126846&amp;STARTTOP=6127646" TargetMode="External"/><Relationship Id="rId651" Type="http://schemas.openxmlformats.org/officeDocument/2006/relationships/hyperlink" Target="http://193.88.185.146/website/energidataKort/viewer.htm?starttema1=vindkraft&amp;STARTLEFT=655858&amp;STARTRIGHT=656658&amp;STARTBOTTOM=6077426&amp;STARTTOP=6078226" TargetMode="External"/><Relationship Id="rId1281" Type="http://schemas.openxmlformats.org/officeDocument/2006/relationships/hyperlink" Target="http://193.88.185.146/website/energidataKort/viewer.htm?starttema1=vindkraft&amp;STARTLEFT=568799&amp;STARTRIGHT=569599&amp;STARTBOTTOM=6104188&amp;STARTTOP=6104988" TargetMode="External"/><Relationship Id="rId2125" Type="http://schemas.openxmlformats.org/officeDocument/2006/relationships/hyperlink" Target="http://193.88.185.146/website/energidataKort/viewer.htm?starttema1=vindkraft&amp;STARTLEFT=459705&amp;STARTRIGHT=460505&amp;STARTBOTTOM=6167964&amp;STARTTOP=6168764" TargetMode="External"/><Relationship Id="rId2332" Type="http://schemas.openxmlformats.org/officeDocument/2006/relationships/hyperlink" Target="http://193.88.185.146/website/energidataKort/viewer.htm?starttema1=vindkraft&amp;STARTLEFT=522511&amp;STARTRIGHT=523311&amp;STARTBOTTOM=6084175&amp;STARTTOP=6084975" TargetMode="External"/><Relationship Id="rId304" Type="http://schemas.openxmlformats.org/officeDocument/2006/relationships/hyperlink" Target="http://193.88.185.146/website/energidataKort/viewer.htm?starttema1=vindkraft&amp;STARTLEFT=634536&amp;STARTRIGHT=635336&amp;STARTBOTTOM=6164326&amp;STARTTOP=6165126" TargetMode="External"/><Relationship Id="rId511" Type="http://schemas.openxmlformats.org/officeDocument/2006/relationships/hyperlink" Target="http://193.88.185.146/website/energidataKort/viewer.htm?starttema1=vindkraft&amp;STARTLEFT=628155&amp;STARTRIGHT=628955&amp;STARTBOTTOM=6070862&amp;STARTTOP=6071662" TargetMode="External"/><Relationship Id="rId1141" Type="http://schemas.openxmlformats.org/officeDocument/2006/relationships/hyperlink" Target="http://193.88.185.146/website/energidataKort/viewer.htm?starttema1=vindkraft&amp;STARTLEFT=713573&amp;STARTRIGHT=714373&amp;STARTBOTTOM=6099348&amp;STARTTOP=6100148" TargetMode="External"/><Relationship Id="rId4297" Type="http://schemas.openxmlformats.org/officeDocument/2006/relationships/hyperlink" Target="http://193.88.185.146/website/energidataKort/viewer.htm?starttema1=vindkraft&amp;STARTLEFT=577767&amp;STARTRIGHT=578567&amp;STARTBOTTOM=6332605&amp;STARTTOP=6333405" TargetMode="External"/><Relationship Id="rId1001" Type="http://schemas.openxmlformats.org/officeDocument/2006/relationships/hyperlink" Target="http://193.88.185.146/website/energidataKort/viewer.htm?starttema1=vindkraft&amp;STARTLEFT=676980&amp;STARTRIGHT=677780&amp;STARTBOTTOM=6063074&amp;STARTTOP=6063874" TargetMode="External"/><Relationship Id="rId4157" Type="http://schemas.openxmlformats.org/officeDocument/2006/relationships/hyperlink" Target="http://193.88.185.146/website/energidataKort/viewer.htm?starttema1=vindkraft&amp;STARTLEFT=460813&amp;STARTRIGHT=461613&amp;STARTBOTTOM=6283978&amp;STARTTOP=6284778" TargetMode="External"/><Relationship Id="rId4364" Type="http://schemas.openxmlformats.org/officeDocument/2006/relationships/hyperlink" Target="http://193.88.185.146/website/energidataKort/viewer.htm?starttema1=vindkraft&amp;STARTLEFT=588809&amp;STARTRIGHT=589609&amp;STARTBOTTOM=6352649&amp;STARTTOP=6353449" TargetMode="External"/><Relationship Id="rId4571" Type="http://schemas.openxmlformats.org/officeDocument/2006/relationships/hyperlink" Target="http://193.88.185.146/website/energidataKort/viewer.htm?starttema1=vindkraft&amp;STARTLEFT=548843&amp;STARTRIGHT=549643&amp;STARTBOTTOM=6282975&amp;STARTTOP=6283775" TargetMode="External"/><Relationship Id="rId1958" Type="http://schemas.openxmlformats.org/officeDocument/2006/relationships/hyperlink" Target="http://193.88.185.146/website/energidataKort/viewer.htm?starttema1=vindkraft&amp;STARTLEFT=469045&amp;STARTRIGHT=469845&amp;STARTBOTTOM=6144980&amp;STARTTOP=6145780" TargetMode="External"/><Relationship Id="rId3173" Type="http://schemas.openxmlformats.org/officeDocument/2006/relationships/hyperlink" Target="http://193.88.185.146/website/energidataKort/viewer.htm?starttema1=vindkraft&amp;STARTLEFT=573355&amp;STARTRIGHT=574155&amp;STARTBOTTOM=6277477&amp;STARTTOP=6278277" TargetMode="External"/><Relationship Id="rId3380" Type="http://schemas.openxmlformats.org/officeDocument/2006/relationships/hyperlink" Target="http://193.88.185.146/website/energidataKort/viewer.htm?starttema1=vindkraft&amp;STARTLEFT=464058&amp;STARTRIGHT=464858&amp;STARTBOTTOM=6184623&amp;STARTTOP=6185423" TargetMode="External"/><Relationship Id="rId4017" Type="http://schemas.openxmlformats.org/officeDocument/2006/relationships/hyperlink" Target="http://193.88.185.146/website/energidataKort/viewer.htm?starttema1=vindkraft&amp;STARTLEFT=482890&amp;STARTRIGHT=483690&amp;STARTBOTTOM=6315928&amp;STARTTOP=6316728" TargetMode="External"/><Relationship Id="rId4224" Type="http://schemas.openxmlformats.org/officeDocument/2006/relationships/hyperlink" Target="http://193.88.185.146/website/energidataKort/viewer.htm?starttema1=vindkraft&amp;STARTLEFT=542520&amp;STARTRIGHT=543320&amp;STARTBOTTOM=6260714&amp;STARTTOP=6261514" TargetMode="External"/><Relationship Id="rId4431" Type="http://schemas.openxmlformats.org/officeDocument/2006/relationships/hyperlink" Target="http://193.88.185.146/website/energidataKort/viewer.htm?starttema1=vindkraft&amp;STARTLEFT=517199&amp;STARTRIGHT=517999&amp;STARTBOTTOM=6290461&amp;STARTTOP=6291261" TargetMode="External"/><Relationship Id="rId1818" Type="http://schemas.openxmlformats.org/officeDocument/2006/relationships/hyperlink" Target="http://193.88.185.146/website/energidataKort/viewer.htm?starttema1=vindkraft&amp;STARTLEFT=487576&amp;STARTRIGHT=488376&amp;STARTBOTTOM=6110392&amp;STARTTOP=6111192" TargetMode="External"/><Relationship Id="rId3033" Type="http://schemas.openxmlformats.org/officeDocument/2006/relationships/hyperlink" Target="http://193.88.185.146/website/energidataKort/viewer.htm?starttema1=vindkraft&amp;STARTLEFT=605670&amp;STARTRIGHT=606470&amp;STARTBOTTOM=6249191&amp;STARTTOP=6249991" TargetMode="External"/><Relationship Id="rId3240" Type="http://schemas.openxmlformats.org/officeDocument/2006/relationships/hyperlink" Target="http://193.88.185.146/website/energidataKort/viewer.htm?starttema1=vindkraft&amp;STARTLEFT=547201&amp;STARTRIGHT=548001&amp;STARTBOTTOM=6237382&amp;STARTTOP=6238182" TargetMode="External"/><Relationship Id="rId161" Type="http://schemas.openxmlformats.org/officeDocument/2006/relationships/hyperlink" Target="http://193.88.185.146/website/energidataKort/viewer.htm?starttema1=vindkraft&amp;STARTLEFT=655410&amp;STARTRIGHT=656210&amp;STARTBOTTOM=6182731&amp;STARTTOP=6183531" TargetMode="External"/><Relationship Id="rId2799" Type="http://schemas.openxmlformats.org/officeDocument/2006/relationships/hyperlink" Target="http://193.88.185.146/website/energidataKort/viewer.htm?starttema1=vindkraft&amp;STARTLEFT=452050&amp;STARTRIGHT=452850&amp;STARTBOTTOM=6260377&amp;STARTTOP=6261177" TargetMode="External"/><Relationship Id="rId3100" Type="http://schemas.openxmlformats.org/officeDocument/2006/relationships/hyperlink" Target="http://193.88.185.146/website/energidataKort/viewer.htm?starttema1=vindkraft&amp;STARTLEFT=568476&amp;STARTRIGHT=569276&amp;STARTBOTTOM=6235250&amp;STARTTOP=6236050" TargetMode="External"/><Relationship Id="rId978" Type="http://schemas.openxmlformats.org/officeDocument/2006/relationships/hyperlink" Target="http://193.88.185.146/website/energidataKort/viewer.htm?starttema1=vindkraft&amp;STARTLEFT=664311&amp;STARTRIGHT=665111&amp;STARTBOTTOM=6072646&amp;STARTTOP=6073446" TargetMode="External"/><Relationship Id="rId2659" Type="http://schemas.openxmlformats.org/officeDocument/2006/relationships/hyperlink" Target="http://193.88.185.146/website/energidataKort/viewer.htm?starttema1=vindkraft&amp;STARTLEFT=471655&amp;STARTRIGHT=472455&amp;STARTBOTTOM=6241861&amp;STARTTOP=6242661" TargetMode="External"/><Relationship Id="rId2866" Type="http://schemas.openxmlformats.org/officeDocument/2006/relationships/hyperlink" Target="http://193.88.185.146/website/energidataKort/viewer.htm?starttema1=vindkraft&amp;STARTLEFT=447339&amp;STARTRIGHT=448139&amp;STARTBOTTOM=6255442&amp;STARTTOP=6256242" TargetMode="External"/><Relationship Id="rId3917" Type="http://schemas.openxmlformats.org/officeDocument/2006/relationships/hyperlink" Target="http://193.88.185.146/website/energidataKort/viewer.htm?starttema1=vindkraft&amp;STARTLEFT=502255&amp;STARTRIGHT=503055&amp;STARTBOTTOM=6284795&amp;STARTTOP=6285595" TargetMode="External"/><Relationship Id="rId5065" Type="http://schemas.openxmlformats.org/officeDocument/2006/relationships/hyperlink" Target="http://193.88.185.146/website/energidataKort/viewer.htm?starttema1=vindkraft&amp;STARTLEFT=569730&amp;STARTRIGHT=570530&amp;STARTBOTTOM=6375361&amp;STARTTOP=6376161" TargetMode="External"/><Relationship Id="rId838" Type="http://schemas.openxmlformats.org/officeDocument/2006/relationships/hyperlink" Target="http://193.88.185.146/website/energidataKort/viewer.htm?starttema1=vindkraft&amp;STARTLEFT=661747&amp;STARTRIGHT=662547&amp;STARTBOTTOM=6120454&amp;STARTTOP=6121254" TargetMode="External"/><Relationship Id="rId1468" Type="http://schemas.openxmlformats.org/officeDocument/2006/relationships/hyperlink" Target="http://193.88.185.146/website/energidataKort/viewer.htm?starttema1=vindkraft&amp;STARTLEFT=583876&amp;STARTRIGHT=584676&amp;STARTBOTTOM=6158055&amp;STARTTOP=6158855" TargetMode="External"/><Relationship Id="rId1675" Type="http://schemas.openxmlformats.org/officeDocument/2006/relationships/hyperlink" Target="http://193.88.185.146/website/energidataKort/viewer.htm?starttema1=vindkraft&amp;STARTLEFT=497110&amp;STARTRIGHT=497910&amp;STARTBOTTOM=6110611&amp;STARTTOP=6111411" TargetMode="External"/><Relationship Id="rId1882" Type="http://schemas.openxmlformats.org/officeDocument/2006/relationships/hyperlink" Target="http://193.88.185.146/website/energidataKort/viewer.htm?starttema1=vindkraft&amp;STARTLEFT=482001&amp;STARTRIGHT=482801&amp;STARTBOTTOM=6117195&amp;STARTTOP=6117995" TargetMode="External"/><Relationship Id="rId2519" Type="http://schemas.openxmlformats.org/officeDocument/2006/relationships/hyperlink" Target="http://193.88.185.146/website/energidataKort/viewer.htm?starttema1=vindkraft&amp;STARTLEFT=500148&amp;STARTRIGHT=500948&amp;STARTBOTTOM=6247275&amp;STARTTOP=6248075" TargetMode="External"/><Relationship Id="rId2726" Type="http://schemas.openxmlformats.org/officeDocument/2006/relationships/hyperlink" Target="http://193.88.185.146/website/energidataKort/viewer.htm?starttema1=vindkraft&amp;STARTLEFT=485645&amp;STARTRIGHT=486445&amp;STARTBOTTOM=6257468&amp;STARTTOP=6258268" TargetMode="External"/><Relationship Id="rId4081" Type="http://schemas.openxmlformats.org/officeDocument/2006/relationships/hyperlink" Target="http://193.88.185.146/website/energidataKort/viewer.htm?starttema1=vindkraft&amp;STARTLEFT=472216&amp;STARTRIGHT=473016&amp;STARTBOTTOM=6305920&amp;STARTTOP=6306720" TargetMode="External"/><Relationship Id="rId1328" Type="http://schemas.openxmlformats.org/officeDocument/2006/relationships/hyperlink" Target="http://193.88.185.146/website/energidataKort/viewer.htm?starttema1=vindkraft&amp;STARTLEFT=604481&amp;STARTRIGHT=605281&amp;STARTBOTTOM=6140056&amp;STARTTOP=6140856" TargetMode="External"/><Relationship Id="rId1535" Type="http://schemas.openxmlformats.org/officeDocument/2006/relationships/hyperlink" Target="http://193.88.185.146/website/energidataKort/viewer.htm?starttema1=vindkraft&amp;STARTLEFT=611627&amp;STARTRIGHT=612427&amp;STARTBOTTOM=6090648&amp;STARTTOP=6091448" TargetMode="External"/><Relationship Id="rId2933" Type="http://schemas.openxmlformats.org/officeDocument/2006/relationships/hyperlink" Target="http://193.88.185.146/website/energidataKort/viewer.htm?starttema1=vindkraft&amp;STARTLEFT=467899&amp;STARTRIGHT=468699&amp;STARTBOTTOM=6256159&amp;STARTTOP=6256959" TargetMode="External"/><Relationship Id="rId905" Type="http://schemas.openxmlformats.org/officeDocument/2006/relationships/hyperlink" Target="http://193.88.185.146/website/energidataKort/viewer.htm?starttema1=vindkraft&amp;STARTLEFT=690931&amp;STARTRIGHT=691731&amp;STARTBOTTOM=6070987&amp;STARTTOP=6071787" TargetMode="External"/><Relationship Id="rId1742" Type="http://schemas.openxmlformats.org/officeDocument/2006/relationships/hyperlink" Target="http://193.88.185.146/website/energidataKort/viewer.htm?starttema1=vindkraft&amp;STARTLEFT=481354&amp;STARTRIGHT=482154&amp;STARTBOTTOM=6101410&amp;STARTTOP=6102210" TargetMode="External"/><Relationship Id="rId4898" Type="http://schemas.openxmlformats.org/officeDocument/2006/relationships/hyperlink" Target="http://193.88.185.146/website/energidataKort/viewer.htm?starttema1=vindkraft&amp;STARTLEFT=554382&amp;STARTRIGHT=555182&amp;STARTBOTTOM=6342337&amp;STARTTOP=6343137" TargetMode="External"/><Relationship Id="rId34" Type="http://schemas.openxmlformats.org/officeDocument/2006/relationships/hyperlink" Target="http://193.88.185.146/website/energidataKort/viewer.htm?starttema1=vindkraft&amp;STARTLEFT=717370&amp;STARTRIGHT=718170&amp;STARTBOTTOM=6167210&amp;STARTTOP=6168010" TargetMode="External"/><Relationship Id="rId1602" Type="http://schemas.openxmlformats.org/officeDocument/2006/relationships/hyperlink" Target="http://193.88.185.146/website/energidataKort/viewer.htm?starttema1=vindkraft&amp;STARTLEFT=524543&amp;STARTRIGHT=525343&amp;STARTBOTTOM=6129546&amp;STARTTOP=6130346" TargetMode="External"/><Relationship Id="rId4758" Type="http://schemas.openxmlformats.org/officeDocument/2006/relationships/hyperlink" Target="http://193.88.185.146/website/energidataKort/viewer.htm?starttema1=vindkraft&amp;STARTLEFT=544557&amp;STARTRIGHT=545357&amp;STARTBOTTOM=6353894&amp;STARTTOP=6354694" TargetMode="External"/><Relationship Id="rId4965" Type="http://schemas.openxmlformats.org/officeDocument/2006/relationships/hyperlink" Target="http://193.88.185.146/website/energidataKort/viewer.htm?starttema1=vindkraft&amp;STARTLEFT=565457&amp;STARTRIGHT=566257&amp;STARTBOTTOM=6321738&amp;STARTTOP=6322538" TargetMode="External"/><Relationship Id="rId3567" Type="http://schemas.openxmlformats.org/officeDocument/2006/relationships/hyperlink" Target="http://193.88.185.146/website/energidataKort/viewer.htm?starttema1=vindkraft&amp;STARTLEFT=460636&amp;STARTRIGHT=461436&amp;STARTBOTTOM=6205741&amp;STARTTOP=6206541" TargetMode="External"/><Relationship Id="rId3774" Type="http://schemas.openxmlformats.org/officeDocument/2006/relationships/hyperlink" Target="http://193.88.185.146/website/energidataKort/viewer.htm?starttema1=vindkraft&amp;STARTLEFT=484107&amp;STARTRIGHT=484907&amp;STARTBOTTOM=6286605&amp;STARTTOP=6287405" TargetMode="External"/><Relationship Id="rId3981" Type="http://schemas.openxmlformats.org/officeDocument/2006/relationships/hyperlink" Target="http://193.88.185.146/website/energidataKort/viewer.htm?starttema1=vindkraft&amp;STARTLEFT=477647&amp;STARTRIGHT=478447&amp;STARTBOTTOM=6309248&amp;STARTTOP=6310048" TargetMode="External"/><Relationship Id="rId4618" Type="http://schemas.openxmlformats.org/officeDocument/2006/relationships/hyperlink" Target="http://193.88.185.146/website/energidataKort/viewer.htm?starttema1=vindkraft&amp;STARTLEFT=518202&amp;STARTRIGHT=519002&amp;STARTBOTTOM=6318883&amp;STARTTOP=6319683" TargetMode="External"/><Relationship Id="rId4825" Type="http://schemas.openxmlformats.org/officeDocument/2006/relationships/hyperlink" Target="http://193.88.185.146/website/energidataKort/viewer.htm?starttema1=vindkraft&amp;STARTLEFT=542422&amp;STARTRIGHT=543222&amp;STARTBOTTOM=6315701&amp;STARTTOP=6316501" TargetMode="External"/><Relationship Id="rId488" Type="http://schemas.openxmlformats.org/officeDocument/2006/relationships/hyperlink" Target="http://193.88.185.146/website/energidataKort/viewer.htm?starttema1=vindkraft&amp;STARTLEFT=648283&amp;STARTRIGHT=649083&amp;STARTBOTTOM=6157442&amp;STARTTOP=6158242" TargetMode="External"/><Relationship Id="rId695" Type="http://schemas.openxmlformats.org/officeDocument/2006/relationships/hyperlink" Target="http://193.88.185.146/website/energidataKort/viewer.htm?starttema1=vindkraft&amp;STARTLEFT=657162&amp;STARTRIGHT=657962&amp;STARTBOTTOM=6068435&amp;STARTTOP=6069235" TargetMode="External"/><Relationship Id="rId2169" Type="http://schemas.openxmlformats.org/officeDocument/2006/relationships/hyperlink" Target="http://193.88.185.146/website/energidataKort/viewer.htm?starttema1=vindkraft&amp;STARTLEFT=471572&amp;STARTRIGHT=472372&amp;STARTBOTTOM=6185230&amp;STARTTOP=6186030" TargetMode="External"/><Relationship Id="rId2376" Type="http://schemas.openxmlformats.org/officeDocument/2006/relationships/hyperlink" Target="http://193.88.185.146/website/energidataKort/viewer.htm?starttema1=vindkraft&amp;STARTLEFT=526264&amp;STARTRIGHT=527064&amp;STARTBOTTOM=6103057&amp;STARTTOP=6103857" TargetMode="External"/><Relationship Id="rId2583" Type="http://schemas.openxmlformats.org/officeDocument/2006/relationships/hyperlink" Target="http://193.88.185.146/website/energidataKort/viewer.htm?starttema1=vindkraft&amp;STARTLEFT=486390&amp;STARTRIGHT=487190&amp;STARTBOTTOM=6206502&amp;STARTTOP=6207302" TargetMode="External"/><Relationship Id="rId2790" Type="http://schemas.openxmlformats.org/officeDocument/2006/relationships/hyperlink" Target="http://193.88.185.146/website/energidataKort/viewer.htm?starttema1=vindkraft&amp;STARTLEFT=450096&amp;STARTRIGHT=450896&amp;STARTBOTTOM=6257021&amp;STARTTOP=6257821" TargetMode="External"/><Relationship Id="rId3427" Type="http://schemas.openxmlformats.org/officeDocument/2006/relationships/hyperlink" Target="http://193.88.185.146/website/energidataKort/viewer.htm?starttema1=vindkraft&amp;STARTLEFT=457085&amp;STARTRIGHT=457885&amp;STARTBOTTOM=6208192&amp;STARTTOP=6208992" TargetMode="External"/><Relationship Id="rId3634" Type="http://schemas.openxmlformats.org/officeDocument/2006/relationships/hyperlink" Target="http://193.88.185.146/website/energidataKort/viewer.htm?starttema1=vindkraft&amp;STARTLEFT=452160&amp;STARTRIGHT=452960&amp;STARTBOTTOM=6216134&amp;STARTTOP=6216934" TargetMode="External"/><Relationship Id="rId3841" Type="http://schemas.openxmlformats.org/officeDocument/2006/relationships/hyperlink" Target="http://193.88.185.146/website/energidataKort/viewer.htm?starttema1=vindkraft&amp;STARTLEFT=499888&amp;STARTRIGHT=500688&amp;STARTBOTTOM=6295416&amp;STARTTOP=6296216" TargetMode="External"/><Relationship Id="rId348" Type="http://schemas.openxmlformats.org/officeDocument/2006/relationships/hyperlink" Target="http://193.88.185.146/website/energidataKort/viewer.htm?starttema1=vindkraft&amp;STARTLEFT=643542&amp;STARTRIGHT=644342&amp;STARTBOTTOM=6142452&amp;STARTTOP=6143252" TargetMode="External"/><Relationship Id="rId555" Type="http://schemas.openxmlformats.org/officeDocument/2006/relationships/hyperlink" Target="http://193.88.185.146/website/energidataKort/viewer.htm?starttema1=vindkraft&amp;STARTLEFT=653596&amp;STARTRIGHT=654396&amp;STARTBOTTOM=6057489&amp;STARTTOP=6058289" TargetMode="External"/><Relationship Id="rId762" Type="http://schemas.openxmlformats.org/officeDocument/2006/relationships/hyperlink" Target="http://193.88.185.146/website/energidataKort/viewer.htm?starttema1=vindkraft&amp;STARTLEFT=644803&amp;STARTRIGHT=645603&amp;STARTBOTTOM=6072695&amp;STARTTOP=6073495" TargetMode="External"/><Relationship Id="rId1185" Type="http://schemas.openxmlformats.org/officeDocument/2006/relationships/hyperlink" Target="http://193.88.185.146/website/energidataKort/viewer.htm?starttema1=vindkraft&amp;STARTLEFT=551086&amp;STARTRIGHT=551886&amp;STARTBOTTOM=6149755&amp;STARTTOP=6150555" TargetMode="External"/><Relationship Id="rId1392" Type="http://schemas.openxmlformats.org/officeDocument/2006/relationships/hyperlink" Target="http://193.88.185.146/website/energidataKort/viewer.htm?starttema1=vindkraft&amp;STARTLEFT=600041&amp;STARTRIGHT=600841&amp;STARTBOTTOM=6094779&amp;STARTTOP=6095579" TargetMode="External"/><Relationship Id="rId2029" Type="http://schemas.openxmlformats.org/officeDocument/2006/relationships/hyperlink" Target="http://193.88.185.146/website/energidataKort/viewer.htm?starttema1=vindkraft&amp;STARTLEFT=425962&amp;STARTRIGHT=426762&amp;STARTBOTTOM=6150697&amp;STARTTOP=6151497" TargetMode="External"/><Relationship Id="rId2236" Type="http://schemas.openxmlformats.org/officeDocument/2006/relationships/hyperlink" Target="http://193.88.185.146/website/energidataKort/viewer.htm?starttema1=vindkraft&amp;STARTLEFT=500026&amp;STARTRIGHT=500826&amp;STARTBOTTOM=6151206&amp;STARTTOP=6152006" TargetMode="External"/><Relationship Id="rId2443" Type="http://schemas.openxmlformats.org/officeDocument/2006/relationships/hyperlink" Target="http://193.88.185.146/website/energidataKort/viewer.htm?starttema1=vindkraft&amp;STARTLEFT=523103&amp;STARTRIGHT=523903&amp;STARTBOTTOM=6166954&amp;STARTTOP=6167754" TargetMode="External"/><Relationship Id="rId2650" Type="http://schemas.openxmlformats.org/officeDocument/2006/relationships/hyperlink" Target="http://193.88.185.146/website/energidataKort/viewer.htm?starttema1=vindkraft&amp;STARTLEFT=463429&amp;STARTRIGHT=464229&amp;STARTBOTTOM=6248210&amp;STARTTOP=6249010" TargetMode="External"/><Relationship Id="rId3701" Type="http://schemas.openxmlformats.org/officeDocument/2006/relationships/hyperlink" Target="http://193.88.185.146/website/energidataKort/viewer.htm?starttema1=vindkraft&amp;STARTLEFT=529741&amp;STARTRIGHT=530541&amp;STARTBOTTOM=6188138&amp;STARTTOP=6188938" TargetMode="External"/><Relationship Id="rId208" Type="http://schemas.openxmlformats.org/officeDocument/2006/relationships/hyperlink" Target="http://193.88.185.146/website/energidataKort/viewer.htm?starttema1=vindkraft&amp;STARTLEFT=658273&amp;STARTRIGHT=659073&amp;STARTBOTTOM=6169550&amp;STARTTOP=6170350" TargetMode="External"/><Relationship Id="rId415" Type="http://schemas.openxmlformats.org/officeDocument/2006/relationships/hyperlink" Target="http://193.88.185.146/website/energidataKort/viewer.htm?starttema1=vindkraft&amp;STARTLEFT=651538&amp;STARTRIGHT=652338&amp;STARTBOTTOM=6125474&amp;STARTTOP=6126274" TargetMode="External"/><Relationship Id="rId622" Type="http://schemas.openxmlformats.org/officeDocument/2006/relationships/hyperlink" Target="http://193.88.185.146/website/energidataKort/viewer.htm?starttema1=vindkraft&amp;STARTLEFT=654089&amp;STARTRIGHT=654889&amp;STARTBOTTOM=6057992&amp;STARTTOP=6058792" TargetMode="External"/><Relationship Id="rId1045" Type="http://schemas.openxmlformats.org/officeDocument/2006/relationships/hyperlink" Target="http://193.88.185.146/website/energidataKort/viewer.htm?starttema1=vindkraft&amp;STARTLEFT=675640&amp;STARTRIGHT=676440&amp;STARTBOTTOM=6049221&amp;STARTTOP=6050021" TargetMode="External"/><Relationship Id="rId1252" Type="http://schemas.openxmlformats.org/officeDocument/2006/relationships/hyperlink" Target="http://193.88.185.146/website/energidataKort/viewer.htm?starttema1=vindkraft&amp;STARTLEFT=579161&amp;STARTRIGHT=579961&amp;STARTBOTTOM=6133314&amp;STARTTOP=6134114" TargetMode="External"/><Relationship Id="rId2303" Type="http://schemas.openxmlformats.org/officeDocument/2006/relationships/hyperlink" Target="http://193.88.185.146/website/energidataKort/viewer.htm?starttema1=vindkraft&amp;STARTLEFT=510412&amp;STARTRIGHT=511212&amp;STARTBOTTOM=6099664&amp;STARTTOP=6100464" TargetMode="External"/><Relationship Id="rId2510" Type="http://schemas.openxmlformats.org/officeDocument/2006/relationships/hyperlink" Target="http://193.88.185.146/website/energidataKort/viewer.htm?starttema1=vindkraft&amp;STARTLEFT=521773&amp;STARTRIGHT=522573&amp;STARTBOTTOM=6172276&amp;STARTTOP=6173076" TargetMode="External"/><Relationship Id="rId1112" Type="http://schemas.openxmlformats.org/officeDocument/2006/relationships/hyperlink" Target="http://193.88.185.146/website/energidataKort/viewer.htm?starttema1=vindkraft&amp;STARTLEFT=703141&amp;STARTRIGHT=703941&amp;STARTBOTTOM=6086319&amp;STARTTOP=6087119" TargetMode="External"/><Relationship Id="rId4268" Type="http://schemas.openxmlformats.org/officeDocument/2006/relationships/hyperlink" Target="http://193.88.185.146/website/energidataKort/viewer.htm?starttema1=vindkraft&amp;STARTLEFT=523589&amp;STARTRIGHT=524389&amp;STARTBOTTOM=6279756&amp;STARTTOP=6280556" TargetMode="External"/><Relationship Id="rId4475" Type="http://schemas.openxmlformats.org/officeDocument/2006/relationships/hyperlink" Target="http://193.88.185.146/website/energidataKort/viewer.htm?starttema1=vindkraft&amp;STARTLEFT=523714&amp;STARTRIGHT=524514&amp;STARTBOTTOM=6282300&amp;STARTTOP=6283100" TargetMode="External"/><Relationship Id="rId3077" Type="http://schemas.openxmlformats.org/officeDocument/2006/relationships/hyperlink" Target="http://193.88.185.146/website/energidataKort/viewer.htm?starttema1=vindkraft&amp;STARTLEFT=564798&amp;STARTRIGHT=565598&amp;STARTBOTTOM=6238889&amp;STARTTOP=6239689" TargetMode="External"/><Relationship Id="rId3284" Type="http://schemas.openxmlformats.org/officeDocument/2006/relationships/hyperlink" Target="http://193.88.185.146/website/energidataKort/viewer.htm?starttema1=vindkraft&amp;STARTLEFT=599249&amp;STARTRIGHT=600049&amp;STARTBOTTOM=6174863&amp;STARTTOP=6175663" TargetMode="External"/><Relationship Id="rId4128" Type="http://schemas.openxmlformats.org/officeDocument/2006/relationships/hyperlink" Target="http://193.88.185.146/website/energidataKort/viewer.htm?starttema1=vindkraft&amp;STARTLEFT=476099&amp;STARTRIGHT=476899&amp;STARTBOTTOM=6303329&amp;STARTTOP=6304129" TargetMode="External"/><Relationship Id="rId4682" Type="http://schemas.openxmlformats.org/officeDocument/2006/relationships/hyperlink" Target="http://193.88.185.146/website/energidataKort/viewer.htm?starttema1=vindkraft&amp;STARTLEFT=505142&amp;STARTRIGHT=505942&amp;STARTBOTTOM=6328661&amp;STARTTOP=6329461" TargetMode="External"/><Relationship Id="rId1929" Type="http://schemas.openxmlformats.org/officeDocument/2006/relationships/hyperlink" Target="http://193.88.185.146/website/energidataKort/viewer.htm?starttema1=vindkraft&amp;STARTLEFT=482025&amp;STARTRIGHT=482825&amp;STARTBOTTOM=6149381&amp;STARTTOP=6150181" TargetMode="External"/><Relationship Id="rId2093" Type="http://schemas.openxmlformats.org/officeDocument/2006/relationships/hyperlink" Target="http://193.88.185.146/website/energidataKort/viewer.htm?starttema1=vindkraft&amp;STARTLEFT=463351&amp;STARTRIGHT=464151&amp;STARTBOTTOM=6176906&amp;STARTTOP=6177706" TargetMode="External"/><Relationship Id="rId3491" Type="http://schemas.openxmlformats.org/officeDocument/2006/relationships/hyperlink" Target="http://193.88.185.146/website/energidataKort/viewer.htm?starttema1=vindkraft&amp;STARTLEFT=463645&amp;STARTRIGHT=464445&amp;STARTBOTTOM=6215986&amp;STARTTOP=6216786" TargetMode="External"/><Relationship Id="rId4335" Type="http://schemas.openxmlformats.org/officeDocument/2006/relationships/hyperlink" Target="http://193.88.185.146/website/energidataKort/viewer.htm?starttema1=vindkraft&amp;STARTLEFT=577281&amp;STARTRIGHT=578081&amp;STARTBOTTOM=6359169&amp;STARTTOP=6359969" TargetMode="External"/><Relationship Id="rId4542" Type="http://schemas.openxmlformats.org/officeDocument/2006/relationships/hyperlink" Target="http://193.88.185.146/website/energidataKort/viewer.htm?starttema1=vindkraft&amp;STARTLEFT=561101&amp;STARTRIGHT=561901&amp;STARTBOTTOM=6301449&amp;STARTTOP=6302249" TargetMode="External"/><Relationship Id="rId3144" Type="http://schemas.openxmlformats.org/officeDocument/2006/relationships/hyperlink" Target="http://193.88.185.146/website/energidataKort/viewer.htm?starttema1=vindkraft&amp;STARTLEFT=559325&amp;STARTRIGHT=560125&amp;STARTBOTTOM=6264858&amp;STARTTOP=6265658" TargetMode="External"/><Relationship Id="rId3351" Type="http://schemas.openxmlformats.org/officeDocument/2006/relationships/hyperlink" Target="http://193.88.185.146/website/energidataKort/viewer.htm?starttema1=vindkraft&amp;STARTLEFT=511353&amp;STARTRIGHT=512153&amp;STARTBOTTOM=6218329&amp;STARTTOP=6219129" TargetMode="External"/><Relationship Id="rId4402" Type="http://schemas.openxmlformats.org/officeDocument/2006/relationships/hyperlink" Target="http://193.88.185.146/website/energidataKort/viewer.htm?starttema1=vindkraft&amp;STARTLEFT=519989&amp;STARTRIGHT=520789&amp;STARTBOTTOM=6294842&amp;STARTTOP=6295642" TargetMode="External"/><Relationship Id="rId272" Type="http://schemas.openxmlformats.org/officeDocument/2006/relationships/hyperlink" Target="http://193.88.185.146/website/energidataKort/viewer.htm?starttema1=vindkraft&amp;STARTLEFT=639057&amp;STARTRIGHT=639857&amp;STARTBOTTOM=6171140&amp;STARTTOP=6171940" TargetMode="External"/><Relationship Id="rId2160" Type="http://schemas.openxmlformats.org/officeDocument/2006/relationships/hyperlink" Target="http://193.88.185.146/website/energidataKort/viewer.htm?starttema1=vindkraft&amp;STARTLEFT=477084&amp;STARTRIGHT=477884&amp;STARTBOTTOM=6158602&amp;STARTTOP=6159402" TargetMode="External"/><Relationship Id="rId3004" Type="http://schemas.openxmlformats.org/officeDocument/2006/relationships/hyperlink" Target="http://193.88.185.146/website/energidataKort/viewer.htm?starttema1=vindkraft&amp;STARTLEFT=612332&amp;STARTRIGHT=613132&amp;STARTBOTTOM=6245679&amp;STARTTOP=6246479" TargetMode="External"/><Relationship Id="rId3211" Type="http://schemas.openxmlformats.org/officeDocument/2006/relationships/hyperlink" Target="http://193.88.185.146/website/energidataKort/viewer.htm?starttema1=vindkraft&amp;STARTLEFT=580447&amp;STARTRIGHT=581247&amp;STARTBOTTOM=6282511&amp;STARTTOP=6283311" TargetMode="External"/><Relationship Id="rId132" Type="http://schemas.openxmlformats.org/officeDocument/2006/relationships/hyperlink" Target="http://193.88.185.146/website/energidataKort/viewer.htm?starttema1=vindkraft&amp;STARTLEFT=694350&amp;STARTRIGHT=695150&amp;STARTBOTTOM=6175112&amp;STARTTOP=6175912" TargetMode="External"/><Relationship Id="rId2020" Type="http://schemas.openxmlformats.org/officeDocument/2006/relationships/hyperlink" Target="http://193.88.185.146/website/energidataKort/viewer.htm?starttema1=vindkraft&amp;STARTLEFT=425334&amp;STARTRIGHT=426134&amp;STARTBOTTOM=6151253&amp;STARTTOP=6152053" TargetMode="External"/><Relationship Id="rId1579" Type="http://schemas.openxmlformats.org/officeDocument/2006/relationships/hyperlink" Target="http://193.88.185.146/website/energidataKort/viewer.htm?starttema1=vindkraft&amp;STARTLEFT=537846&amp;STARTRIGHT=538646&amp;STARTBOTTOM=6132177&amp;STARTTOP=6132977" TargetMode="External"/><Relationship Id="rId2977" Type="http://schemas.openxmlformats.org/officeDocument/2006/relationships/hyperlink" Target="http://193.88.185.146/website/energidataKort/viewer.htm?starttema1=vindkraft&amp;STARTLEFT=583392&amp;STARTRIGHT=584192&amp;STARTBOTTOM=6264094&amp;STARTTOP=6264894" TargetMode="External"/><Relationship Id="rId4192" Type="http://schemas.openxmlformats.org/officeDocument/2006/relationships/hyperlink" Target="http://193.88.185.146/website/energidataKort/viewer.htm?starttema1=vindkraft&amp;STARTLEFT=461406&amp;STARTRIGHT=462206&amp;STARTBOTTOM=6288141&amp;STARTTOP=6288941" TargetMode="External"/><Relationship Id="rId5036" Type="http://schemas.openxmlformats.org/officeDocument/2006/relationships/hyperlink" Target="http://193.88.185.146/website/energidataKort/viewer.htm?starttema1=vindkraft&amp;STARTLEFT=568630&amp;STARTRIGHT=569430&amp;STARTBOTTOM=6381398&amp;STARTTOP=6382198" TargetMode="External"/><Relationship Id="rId949" Type="http://schemas.openxmlformats.org/officeDocument/2006/relationships/hyperlink" Target="http://193.88.185.146/website/energidataKort/viewer.htm?starttema1=vindkraft&amp;STARTLEFT=677505&amp;STARTRIGHT=678305&amp;STARTBOTTOM=6087117&amp;STARTTOP=6087917" TargetMode="External"/><Relationship Id="rId1786" Type="http://schemas.openxmlformats.org/officeDocument/2006/relationships/hyperlink" Target="http://193.88.185.146/website/energidataKort/viewer.htm?starttema1=vindkraft&amp;STARTLEFT=490585&amp;STARTRIGHT=491385&amp;STARTBOTTOM=6110856&amp;STARTTOP=6111656" TargetMode="External"/><Relationship Id="rId1993" Type="http://schemas.openxmlformats.org/officeDocument/2006/relationships/hyperlink" Target="http://193.88.185.146/website/energidataKort/viewer.htm?starttema1=vindkraft&amp;STARTLEFT=480225&amp;STARTRIGHT=481025&amp;STARTBOTTOM=6139853&amp;STARTTOP=6140653" TargetMode="External"/><Relationship Id="rId2837" Type="http://schemas.openxmlformats.org/officeDocument/2006/relationships/hyperlink" Target="http://193.88.185.146/website/energidataKort/viewer.htm?starttema1=vindkraft&amp;STARTLEFT=458056&amp;STARTRIGHT=458856&amp;STARTBOTTOM=6247350&amp;STARTTOP=6248150" TargetMode="External"/><Relationship Id="rId4052" Type="http://schemas.openxmlformats.org/officeDocument/2006/relationships/hyperlink" Target="http://193.88.185.146/website/energidataKort/viewer.htm?starttema1=vindkraft&amp;STARTLEFT=474796&amp;STARTRIGHT=475596&amp;STARTBOTTOM=6307486&amp;STARTTOP=6308286" TargetMode="External"/><Relationship Id="rId5103" Type="http://schemas.openxmlformats.org/officeDocument/2006/relationships/drawing" Target="../drawings/drawing4.xml"/><Relationship Id="rId78" Type="http://schemas.openxmlformats.org/officeDocument/2006/relationships/hyperlink" Target="http://193.88.185.146/website/energidataKort/viewer.htm?starttema1=vindkraft&amp;STARTLEFT=681557&amp;STARTRIGHT=682357&amp;STARTBOTTOM=6188442&amp;STARTTOP=6189242" TargetMode="External"/><Relationship Id="rId809" Type="http://schemas.openxmlformats.org/officeDocument/2006/relationships/hyperlink" Target="http://193.88.185.146/website/energidataKort/viewer.htm?starttema1=vindkraft&amp;STARTLEFT=664706&amp;STARTRIGHT=665506&amp;STARTBOTTOM=6121539&amp;STARTTOP=6122339" TargetMode="External"/><Relationship Id="rId1439" Type="http://schemas.openxmlformats.org/officeDocument/2006/relationships/hyperlink" Target="http://193.88.185.146/website/energidataKort/viewer.htm?starttema1=vindkraft&amp;STARTLEFT=578389&amp;STARTRIGHT=579189&amp;STARTBOTTOM=6151635&amp;STARTTOP=6152435" TargetMode="External"/><Relationship Id="rId1646" Type="http://schemas.openxmlformats.org/officeDocument/2006/relationships/hyperlink" Target="http://193.88.185.146/website/energidataKort/viewer.htm?starttema1=vindkraft&amp;STARTLEFT=487823&amp;STARTRIGHT=488623&amp;STARTBOTTOM=6180443&amp;STARTTOP=6181243" TargetMode="External"/><Relationship Id="rId1853" Type="http://schemas.openxmlformats.org/officeDocument/2006/relationships/hyperlink" Target="http://193.88.185.146/website/energidataKort/viewer.htm?starttema1=vindkraft&amp;STARTLEFT=491822&amp;STARTRIGHT=492622&amp;STARTBOTTOM=6096267&amp;STARTTOP=6097067" TargetMode="External"/><Relationship Id="rId2904" Type="http://schemas.openxmlformats.org/officeDocument/2006/relationships/hyperlink" Target="http://193.88.185.146/website/energidataKort/viewer.htm?starttema1=vindkraft&amp;STARTLEFT=472691&amp;STARTRIGHT=473491&amp;STARTBOTTOM=6269036&amp;STARTTOP=6269836" TargetMode="External"/><Relationship Id="rId1506" Type="http://schemas.openxmlformats.org/officeDocument/2006/relationships/hyperlink" Target="http://193.88.185.146/website/energidataKort/viewer.htm?starttema1=vindkraft&amp;STARTLEFT=608121&amp;STARTRIGHT=608921&amp;STARTBOTTOM=6090429&amp;STARTTOP=6091229" TargetMode="External"/><Relationship Id="rId1713" Type="http://schemas.openxmlformats.org/officeDocument/2006/relationships/hyperlink" Target="http://193.88.185.146/website/energidataKort/viewer.htm?starttema1=vindkraft&amp;STARTLEFT=500693&amp;STARTRIGHT=501493&amp;STARTBOTTOM=6107467&amp;STARTTOP=6108267" TargetMode="External"/><Relationship Id="rId1920" Type="http://schemas.openxmlformats.org/officeDocument/2006/relationships/hyperlink" Target="http://193.88.185.146/website/energidataKort/viewer.htm?starttema1=vindkraft&amp;STARTLEFT=478474&amp;STARTRIGHT=479274&amp;STARTBOTTOM=6098031&amp;STARTTOP=6098831" TargetMode="External"/><Relationship Id="rId4869" Type="http://schemas.openxmlformats.org/officeDocument/2006/relationships/hyperlink" Target="http://193.88.185.146/website/energidataKort/viewer.htm?starttema1=vindkraft&amp;STARTLEFT=568805&amp;STARTRIGHT=569605&amp;STARTBOTTOM=6321740&amp;STARTTOP=6322540" TargetMode="External"/><Relationship Id="rId3678" Type="http://schemas.openxmlformats.org/officeDocument/2006/relationships/hyperlink" Target="http://193.88.185.146/website/energidataKort/viewer.htm?starttema1=vindkraft&amp;STARTLEFT=557984&amp;STARTRIGHT=558784&amp;STARTBOTTOM=6175640&amp;STARTTOP=6176440" TargetMode="External"/><Relationship Id="rId3885" Type="http://schemas.openxmlformats.org/officeDocument/2006/relationships/hyperlink" Target="http://193.88.185.146/website/energidataKort/viewer.htm?starttema1=vindkraft&amp;STARTLEFT=504056&amp;STARTRIGHT=504856&amp;STARTBOTTOM=6278713&amp;STARTTOP=6279513" TargetMode="External"/><Relationship Id="rId4729" Type="http://schemas.openxmlformats.org/officeDocument/2006/relationships/hyperlink" Target="http://193.88.185.146/website/energidataKort/viewer.htm?starttema1=vindkraft&amp;STARTLEFT=532193&amp;STARTRIGHT=532993&amp;STARTBOTTOM=6331136&amp;STARTTOP=6331936" TargetMode="External"/><Relationship Id="rId4936" Type="http://schemas.openxmlformats.org/officeDocument/2006/relationships/hyperlink" Target="http://193.88.185.146/website/energidataKort/viewer.htm?starttema1=vindkraft&amp;STARTLEFT=562207&amp;STARTRIGHT=563007&amp;STARTBOTTOM=6327400&amp;STARTTOP=6328200" TargetMode="External"/><Relationship Id="rId599" Type="http://schemas.openxmlformats.org/officeDocument/2006/relationships/hyperlink" Target="http://193.88.185.146/website/energidataKort/viewer.htm?starttema1=vindkraft&amp;STARTLEFT=632552&amp;STARTRIGHT=633352&amp;STARTBOTTOM=6089131&amp;STARTTOP=6089931" TargetMode="External"/><Relationship Id="rId2487" Type="http://schemas.openxmlformats.org/officeDocument/2006/relationships/hyperlink" Target="http://193.88.185.146/website/energidataKort/viewer.htm?starttema1=vindkraft&amp;STARTLEFT=527832&amp;STARTRIGHT=528632&amp;STARTBOTTOM=6185525&amp;STARTTOP=6186325" TargetMode="External"/><Relationship Id="rId2694" Type="http://schemas.openxmlformats.org/officeDocument/2006/relationships/hyperlink" Target="http://193.88.185.146/website/energidataKort/viewer.htm?starttema1=vindkraft&amp;STARTLEFT=458117&amp;STARTRIGHT=458917&amp;STARTBOTTOM=6242149&amp;STARTTOP=6242949" TargetMode="External"/><Relationship Id="rId3538" Type="http://schemas.openxmlformats.org/officeDocument/2006/relationships/hyperlink" Target="http://193.88.185.146/website/energidataKort/viewer.htm?starttema1=vindkraft&amp;STARTLEFT=460647&amp;STARTRIGHT=461447&amp;STARTBOTTOM=6206549&amp;STARTTOP=6207349" TargetMode="External"/><Relationship Id="rId3745" Type="http://schemas.openxmlformats.org/officeDocument/2006/relationships/hyperlink" Target="http://193.88.185.146/website/energidataKort/viewer.htm?starttema1=vindkraft&amp;STARTLEFT=478664&amp;STARTRIGHT=479464&amp;STARTBOTTOM=6289847&amp;STARTTOP=6290647" TargetMode="External"/><Relationship Id="rId459" Type="http://schemas.openxmlformats.org/officeDocument/2006/relationships/hyperlink" Target="http://193.88.185.146/website/energidataKort/viewer.htm?starttema1=vindkraft&amp;STARTLEFT=706577&amp;STARTRIGHT=707377&amp;STARTBOTTOM=6137819&amp;STARTTOP=6138619" TargetMode="External"/><Relationship Id="rId666" Type="http://schemas.openxmlformats.org/officeDocument/2006/relationships/hyperlink" Target="http://193.88.185.146/website/energidataKort/viewer.htm?starttema1=vindkraft&amp;STARTLEFT=640152&amp;STARTRIGHT=640952&amp;STARTBOTTOM=6071205&amp;STARTTOP=6072005" TargetMode="External"/><Relationship Id="rId873" Type="http://schemas.openxmlformats.org/officeDocument/2006/relationships/hyperlink" Target="http://193.88.185.146/website/energidataKort/viewer.htm?starttema1=vindkraft&amp;STARTLEFT=671775&amp;STARTRIGHT=672575&amp;STARTBOTTOM=6139640&amp;STARTTOP=6140440" TargetMode="External"/><Relationship Id="rId1089" Type="http://schemas.openxmlformats.org/officeDocument/2006/relationships/hyperlink" Target="http://193.88.185.146/website/energidataKort/viewer.htm?starttema1=vindkraft&amp;STARTLEFT=701090&amp;STARTRIGHT=701890&amp;STARTBOTTOM=6095099&amp;STARTTOP=6095899" TargetMode="External"/><Relationship Id="rId1296" Type="http://schemas.openxmlformats.org/officeDocument/2006/relationships/hyperlink" Target="http://193.88.185.146/website/energidataKort/viewer.htm?starttema1=vindkraft&amp;STARTLEFT=585687&amp;STARTRIGHT=586487&amp;STARTBOTTOM=6119778&amp;STARTTOP=6120578" TargetMode="External"/><Relationship Id="rId2347" Type="http://schemas.openxmlformats.org/officeDocument/2006/relationships/hyperlink" Target="http://193.88.185.146/website/energidataKort/viewer.htm?starttema1=vindkraft&amp;STARTLEFT=513633&amp;STARTRIGHT=514433&amp;STARTBOTTOM=6096469&amp;STARTTOP=6097269" TargetMode="External"/><Relationship Id="rId2554" Type="http://schemas.openxmlformats.org/officeDocument/2006/relationships/hyperlink" Target="http://193.88.185.146/website/energidataKort/viewer.htm?starttema1=vindkraft&amp;STARTLEFT=493209&amp;STARTRIGHT=494009&amp;STARTBOTTOM=6218147&amp;STARTTOP=6218947" TargetMode="External"/><Relationship Id="rId3952" Type="http://schemas.openxmlformats.org/officeDocument/2006/relationships/hyperlink" Target="http://193.88.185.146/website/energidataKort/viewer.htm?starttema1=vindkraft&amp;STARTLEFT=499501&amp;STARTRIGHT=500301&amp;STARTBOTTOM=6288597&amp;STARTTOP=6289397" TargetMode="External"/><Relationship Id="rId319" Type="http://schemas.openxmlformats.org/officeDocument/2006/relationships/hyperlink" Target="http://193.88.185.146/website/energidataKort/viewer.htm?starttema1=vindkraft&amp;STARTLEFT=682293&amp;STARTRIGHT=683093&amp;STARTBOTTOM=6154508&amp;STARTTOP=6155308" TargetMode="External"/><Relationship Id="rId526" Type="http://schemas.openxmlformats.org/officeDocument/2006/relationships/hyperlink" Target="http://193.88.185.146/website/energidataKort/viewer.htm?starttema1=vindkraft&amp;STARTLEFT=629422&amp;STARTRIGHT=630222&amp;STARTBOTTOM=6069735&amp;STARTTOP=6070535" TargetMode="External"/><Relationship Id="rId1156" Type="http://schemas.openxmlformats.org/officeDocument/2006/relationships/hyperlink" Target="http://193.88.185.146/website/energidataKort/viewer.htm?starttema1=vindkraft&amp;STARTLEFT=868173&amp;STARTRIGHT=868973&amp;STARTBOTTOM=6133853&amp;STARTTOP=6134653" TargetMode="External"/><Relationship Id="rId1363" Type="http://schemas.openxmlformats.org/officeDocument/2006/relationships/hyperlink" Target="http://193.88.185.146/website/energidataKort/viewer.htm?starttema1=vindkraft&amp;STARTLEFT=596153&amp;STARTRIGHT=596953&amp;STARTBOTTOM=6134184&amp;STARTTOP=6134984" TargetMode="External"/><Relationship Id="rId2207" Type="http://schemas.openxmlformats.org/officeDocument/2006/relationships/hyperlink" Target="http://193.88.185.146/website/energidataKort/viewer.htm?starttema1=vindkraft&amp;STARTLEFT=511739&amp;STARTRIGHT=512539&amp;STARTBOTTOM=6151366&amp;STARTTOP=6152166" TargetMode="External"/><Relationship Id="rId2761" Type="http://schemas.openxmlformats.org/officeDocument/2006/relationships/hyperlink" Target="http://193.88.185.146/website/energidataKort/viewer.htm?starttema1=vindkraft&amp;STARTLEFT=452692&amp;STARTRIGHT=453492&amp;STARTBOTTOM=6270474&amp;STARTTOP=6271274" TargetMode="External"/><Relationship Id="rId3605" Type="http://schemas.openxmlformats.org/officeDocument/2006/relationships/hyperlink" Target="http://193.88.185.146/website/energidataKort/viewer.htm?starttema1=vindkraft&amp;STARTLEFT=457725&amp;STARTRIGHT=458525&amp;STARTBOTTOM=6208874&amp;STARTTOP=6209674" TargetMode="External"/><Relationship Id="rId3812" Type="http://schemas.openxmlformats.org/officeDocument/2006/relationships/hyperlink" Target="http://193.88.185.146/website/energidataKort/viewer.htm?starttema1=vindkraft&amp;STARTLEFT=488495&amp;STARTRIGHT=489295&amp;STARTBOTTOM=6303753&amp;STARTTOP=6304553" TargetMode="External"/><Relationship Id="rId733" Type="http://schemas.openxmlformats.org/officeDocument/2006/relationships/hyperlink" Target="http://193.88.185.146/website/energidataKort/viewer.htm?starttema1=vindkraft&amp;STARTLEFT=633174&amp;STARTRIGHT=633974&amp;STARTBOTTOM=6085231&amp;STARTTOP=6086031" TargetMode="External"/><Relationship Id="rId940" Type="http://schemas.openxmlformats.org/officeDocument/2006/relationships/hyperlink" Target="http://193.88.185.146/website/energidataKort/viewer.htm?starttema1=vindkraft&amp;STARTLEFT=669481&amp;STARTRIGHT=670281&amp;STARTBOTTOM=6081112&amp;STARTTOP=6081912" TargetMode="External"/><Relationship Id="rId1016" Type="http://schemas.openxmlformats.org/officeDocument/2006/relationships/hyperlink" Target="http://193.88.185.146/website/energidataKort/viewer.htm?starttema1=vindkraft&amp;STARTLEFT=672331&amp;STARTRIGHT=673131&amp;STARTBOTTOM=6046319&amp;STARTTOP=6047119" TargetMode="External"/><Relationship Id="rId1570" Type="http://schemas.openxmlformats.org/officeDocument/2006/relationships/hyperlink" Target="http://193.88.185.146/website/energidataKort/viewer.htm?starttema1=vindkraft&amp;STARTLEFT=529189&amp;STARTRIGHT=529989&amp;STARTBOTTOM=6117110&amp;STARTTOP=6117910" TargetMode="External"/><Relationship Id="rId2414" Type="http://schemas.openxmlformats.org/officeDocument/2006/relationships/hyperlink" Target="http://193.88.185.146/website/energidataKort/viewer.htm?starttema1=vindkraft&amp;STARTLEFT=537914&amp;STARTRIGHT=538714&amp;STARTBOTTOM=6137188&amp;STARTTOP=6137988" TargetMode="External"/><Relationship Id="rId2621" Type="http://schemas.openxmlformats.org/officeDocument/2006/relationships/hyperlink" Target="http://193.88.185.146/website/energidataKort/viewer.htm?starttema1=vindkraft&amp;STARTLEFT=484542&amp;STARTRIGHT=485342&amp;STARTBOTTOM=6264753&amp;STARTTOP=6265553" TargetMode="External"/><Relationship Id="rId800" Type="http://schemas.openxmlformats.org/officeDocument/2006/relationships/hyperlink" Target="http://193.88.185.146/website/energidataKort/viewer.htm?starttema1=vindkraft&amp;STARTLEFT=664305&amp;STARTRIGHT=665105&amp;STARTBOTTOM=6118893&amp;STARTTOP=6119693" TargetMode="External"/><Relationship Id="rId1223" Type="http://schemas.openxmlformats.org/officeDocument/2006/relationships/hyperlink" Target="http://193.88.185.146/website/energidataKort/viewer.htm?starttema1=vindkraft&amp;STARTLEFT=566909&amp;STARTRIGHT=567709&amp;STARTBOTTOM=6123155&amp;STARTTOP=6123955" TargetMode="External"/><Relationship Id="rId1430" Type="http://schemas.openxmlformats.org/officeDocument/2006/relationships/hyperlink" Target="http://193.88.185.146/website/energidataKort/viewer.htm?starttema1=vindkraft&amp;STARTLEFT=603025&amp;STARTRIGHT=603825&amp;STARTBOTTOM=6094394&amp;STARTTOP=6095194" TargetMode="External"/><Relationship Id="rId4379" Type="http://schemas.openxmlformats.org/officeDocument/2006/relationships/hyperlink" Target="http://193.88.185.146/website/energidataKort/viewer.htm?starttema1=vindkraft&amp;STARTLEFT=588860&amp;STARTRIGHT=589660&amp;STARTBOTTOM=6351894&amp;STARTTOP=6352694" TargetMode="External"/><Relationship Id="rId4586" Type="http://schemas.openxmlformats.org/officeDocument/2006/relationships/hyperlink" Target="http://193.88.185.146/website/energidataKort/viewer.htm?starttema1=vindkraft&amp;STARTLEFT=572587&amp;STARTRIGHT=573387&amp;STARTBOTTOM=6294772&amp;STARTTOP=6295572" TargetMode="External"/><Relationship Id="rId4793" Type="http://schemas.openxmlformats.org/officeDocument/2006/relationships/hyperlink" Target="http://193.88.185.146/website/energidataKort/viewer.htm?starttema1=vindkraft&amp;STARTLEFT=555707&amp;STARTRIGHT=556507&amp;STARTBOTTOM=6316073&amp;STARTTOP=6316873" TargetMode="External"/><Relationship Id="rId3188" Type="http://schemas.openxmlformats.org/officeDocument/2006/relationships/hyperlink" Target="http://193.88.185.146/website/energidataKort/viewer.htm?starttema1=vindkraft&amp;STARTLEFT=576803&amp;STARTRIGHT=577603&amp;STARTBOTTOM=6255867&amp;STARTTOP=6256667" TargetMode="External"/><Relationship Id="rId3395" Type="http://schemas.openxmlformats.org/officeDocument/2006/relationships/hyperlink" Target="http://193.88.185.146/website/energidataKort/viewer.htm?starttema1=vindkraft&amp;STARTLEFT=460167&amp;STARTRIGHT=460967&amp;STARTBOTTOM=6191526&amp;STARTTOP=6192326" TargetMode="External"/><Relationship Id="rId4239" Type="http://schemas.openxmlformats.org/officeDocument/2006/relationships/hyperlink" Target="http://193.88.185.146/website/energidataKort/viewer.htm?starttema1=vindkraft&amp;STARTLEFT=515236&amp;STARTRIGHT=516036&amp;STARTBOTTOM=6268603&amp;STARTTOP=6269403" TargetMode="External"/><Relationship Id="rId4446" Type="http://schemas.openxmlformats.org/officeDocument/2006/relationships/hyperlink" Target="http://193.88.185.146/website/energidataKort/viewer.htm?starttema1=vindkraft&amp;STARTLEFT=519809&amp;STARTRIGHT=520609&amp;STARTBOTTOM=6288280&amp;STARTTOP=6289080" TargetMode="External"/><Relationship Id="rId4653" Type="http://schemas.openxmlformats.org/officeDocument/2006/relationships/hyperlink" Target="http://193.88.185.146/website/energidataKort/viewer.htm?starttema1=vindkraft&amp;STARTLEFT=519419&amp;STARTRIGHT=520219&amp;STARTBOTTOM=6319344&amp;STARTTOP=6320144" TargetMode="External"/><Relationship Id="rId4860" Type="http://schemas.openxmlformats.org/officeDocument/2006/relationships/hyperlink" Target="http://193.88.185.146/website/energidataKort/viewer.htm?starttema1=vindkraft&amp;STARTLEFT=560705&amp;STARTRIGHT=561505&amp;STARTBOTTOM=6337731&amp;STARTTOP=6338531" TargetMode="External"/><Relationship Id="rId3048" Type="http://schemas.openxmlformats.org/officeDocument/2006/relationships/hyperlink" Target="http://193.88.185.146/website/energidataKort/viewer.htm?starttema1=vindkraft&amp;STARTLEFT=545546&amp;STARTRIGHT=546346&amp;STARTBOTTOM=6239822&amp;STARTTOP=6240622" TargetMode="External"/><Relationship Id="rId3255" Type="http://schemas.openxmlformats.org/officeDocument/2006/relationships/hyperlink" Target="http://193.88.185.146/website/energidataKort/viewer.htm?starttema1=vindkraft&amp;STARTLEFT=536543&amp;STARTRIGHT=537343&amp;STARTBOTTOM=6207851&amp;STARTTOP=6208651" TargetMode="External"/><Relationship Id="rId3462" Type="http://schemas.openxmlformats.org/officeDocument/2006/relationships/hyperlink" Target="http://193.88.185.146/website/energidataKort/viewer.htm?starttema1=vindkraft&amp;STARTLEFT=475464&amp;STARTRIGHT=476264&amp;STARTBOTTOM=6212543&amp;STARTTOP=6213343" TargetMode="External"/><Relationship Id="rId4306" Type="http://schemas.openxmlformats.org/officeDocument/2006/relationships/hyperlink" Target="http://193.88.185.146/website/energidataKort/viewer.htm?starttema1=vindkraft&amp;STARTLEFT=572923&amp;STARTRIGHT=573723&amp;STARTBOTTOM=6331846&amp;STARTTOP=6332646" TargetMode="External"/><Relationship Id="rId4513" Type="http://schemas.openxmlformats.org/officeDocument/2006/relationships/hyperlink" Target="http://193.88.185.146/website/energidataKort/viewer.htm?starttema1=vindkraft&amp;STARTLEFT=536471&amp;STARTRIGHT=537271&amp;STARTBOTTOM=6288698&amp;STARTTOP=6289498" TargetMode="External"/><Relationship Id="rId4720" Type="http://schemas.openxmlformats.org/officeDocument/2006/relationships/hyperlink" Target="http://193.88.185.146/website/energidataKort/viewer.htm?starttema1=vindkraft&amp;STARTLEFT=509436&amp;STARTRIGHT=510236&amp;STARTBOTTOM=6323594&amp;STARTTOP=6324394" TargetMode="External"/><Relationship Id="rId176" Type="http://schemas.openxmlformats.org/officeDocument/2006/relationships/hyperlink" Target="http://193.88.185.146/website/energidataKort/viewer.htm?starttema1=vindkraft&amp;STARTLEFT=657945&amp;STARTRIGHT=658745&amp;STARTBOTTOM=6178687&amp;STARTTOP=6179487" TargetMode="External"/><Relationship Id="rId383" Type="http://schemas.openxmlformats.org/officeDocument/2006/relationships/hyperlink" Target="http://193.88.185.146/website/energidataKort/viewer.htm?starttema1=vindkraft&amp;STARTLEFT=643055&amp;STARTRIGHT=643855&amp;STARTBOTTOM=6134114&amp;STARTTOP=6134914" TargetMode="External"/><Relationship Id="rId590" Type="http://schemas.openxmlformats.org/officeDocument/2006/relationships/hyperlink" Target="http://193.88.185.146/website/energidataKort/viewer.htm?starttema1=vindkraft&amp;STARTLEFT=633059&amp;STARTRIGHT=633859&amp;STARTBOTTOM=6089688&amp;STARTTOP=6090488" TargetMode="External"/><Relationship Id="rId2064" Type="http://schemas.openxmlformats.org/officeDocument/2006/relationships/hyperlink" Target="http://193.88.185.146/website/energidataKort/viewer.htm?starttema1=vindkraft&amp;STARTLEFT=428407&amp;STARTRIGHT=429207&amp;STARTBOTTOM=6149030&amp;STARTTOP=6149830" TargetMode="External"/><Relationship Id="rId2271" Type="http://schemas.openxmlformats.org/officeDocument/2006/relationships/hyperlink" Target="http://193.88.185.146/website/energidataKort/viewer.htm?starttema1=vindkraft&amp;STARTLEFT=500441&amp;STARTRIGHT=501241&amp;STARTBOTTOM=6133976&amp;STARTTOP=6134776" TargetMode="External"/><Relationship Id="rId3115" Type="http://schemas.openxmlformats.org/officeDocument/2006/relationships/hyperlink" Target="http://193.88.185.146/website/energidataKort/viewer.htm?starttema1=vindkraft&amp;STARTLEFT=564583&amp;STARTRIGHT=565383&amp;STARTBOTTOM=6198732&amp;STARTTOP=6199532" TargetMode="External"/><Relationship Id="rId3322" Type="http://schemas.openxmlformats.org/officeDocument/2006/relationships/hyperlink" Target="http://193.88.185.146/website/energidataKort/viewer.htm?starttema1=vindkraft&amp;STARTLEFT=577140&amp;STARTRIGHT=577940&amp;STARTBOTTOM=6236995&amp;STARTTOP=6237795" TargetMode="External"/><Relationship Id="rId243" Type="http://schemas.openxmlformats.org/officeDocument/2006/relationships/hyperlink" Target="http://193.88.185.146/website/energidataKort/viewer.htm?starttema1=vindkraft&amp;STARTLEFT=708245&amp;STARTRIGHT=709045&amp;STARTBOTTOM=6128950&amp;STARTTOP=6129750" TargetMode="External"/><Relationship Id="rId450" Type="http://schemas.openxmlformats.org/officeDocument/2006/relationships/hyperlink" Target="http://193.88.185.146/website/energidataKort/viewer.htm?starttema1=vindkraft&amp;STARTLEFT=652983&amp;STARTRIGHT=653783&amp;STARTBOTTOM=6137242&amp;STARTTOP=6138042" TargetMode="External"/><Relationship Id="rId1080" Type="http://schemas.openxmlformats.org/officeDocument/2006/relationships/hyperlink" Target="http://193.88.185.146/website/energidataKort/viewer.htm?starttema1=vindkraft&amp;STARTLEFT=682557&amp;STARTRIGHT=683357&amp;STARTBOTTOM=6083436&amp;STARTTOP=6084236" TargetMode="External"/><Relationship Id="rId2131" Type="http://schemas.openxmlformats.org/officeDocument/2006/relationships/hyperlink" Target="http://193.88.185.146/website/energidataKort/viewer.htm?starttema1=vindkraft&amp;STARTLEFT=462205&amp;STARTRIGHT=463005&amp;STARTBOTTOM=6165150&amp;STARTTOP=6165950" TargetMode="External"/><Relationship Id="rId103" Type="http://schemas.openxmlformats.org/officeDocument/2006/relationships/hyperlink" Target="http://193.88.185.146/website/energidataKort/viewer.htm?starttema1=vindkraft&amp;STARTLEFT=701967&amp;STARTRIGHT=702767&amp;STARTBOTTOM=6165578&amp;STARTTOP=6166378" TargetMode="External"/><Relationship Id="rId310" Type="http://schemas.openxmlformats.org/officeDocument/2006/relationships/hyperlink" Target="http://193.88.185.146/website/energidataKort/viewer.htm?starttema1=vindkraft&amp;STARTLEFT=639314&amp;STARTRIGHT=640114&amp;STARTBOTTOM=6168223&amp;STARTTOP=6169023" TargetMode="External"/><Relationship Id="rId4096" Type="http://schemas.openxmlformats.org/officeDocument/2006/relationships/hyperlink" Target="http://193.88.185.146/website/energidataKort/viewer.htm?starttema1=vindkraft&amp;STARTLEFT=475452&amp;STARTRIGHT=476252&amp;STARTBOTTOM=6304648&amp;STARTTOP=6305448" TargetMode="External"/><Relationship Id="rId1897" Type="http://schemas.openxmlformats.org/officeDocument/2006/relationships/hyperlink" Target="http://193.88.185.146/website/energidataKort/viewer.htm?starttema1=vindkraft&amp;STARTLEFT=478581&amp;STARTRIGHT=479381&amp;STARTBOTTOM=6099323&amp;STARTTOP=6100123" TargetMode="External"/><Relationship Id="rId2948" Type="http://schemas.openxmlformats.org/officeDocument/2006/relationships/hyperlink" Target="http://193.88.185.146/website/energidataKort/viewer.htm?starttema1=vindkraft&amp;STARTLEFT=588340&amp;STARTRIGHT=589140&amp;STARTBOTTOM=6244928&amp;STARTTOP=6245728" TargetMode="External"/><Relationship Id="rId1757" Type="http://schemas.openxmlformats.org/officeDocument/2006/relationships/hyperlink" Target="http://193.88.185.146/website/energidataKort/viewer.htm?starttema1=vindkraft&amp;STARTLEFT=483339&amp;STARTRIGHT=484139&amp;STARTBOTTOM=6101513&amp;STARTTOP=6102313" TargetMode="External"/><Relationship Id="rId1964" Type="http://schemas.openxmlformats.org/officeDocument/2006/relationships/hyperlink" Target="http://193.88.185.146/website/energidataKort/viewer.htm?starttema1=vindkraft&amp;STARTLEFT=468048&amp;STARTRIGHT=468848&amp;STARTBOTTOM=6145352&amp;STARTTOP=6146152" TargetMode="External"/><Relationship Id="rId2808" Type="http://schemas.openxmlformats.org/officeDocument/2006/relationships/hyperlink" Target="http://193.88.185.146/website/energidataKort/viewer.htm?starttema1=vindkraft&amp;STARTLEFT=451412&amp;STARTRIGHT=452212&amp;STARTBOTTOM=6249239&amp;STARTTOP=6250039" TargetMode="External"/><Relationship Id="rId4163" Type="http://schemas.openxmlformats.org/officeDocument/2006/relationships/hyperlink" Target="http://193.88.185.146/website/energidataKort/viewer.htm?starttema1=vindkraft&amp;STARTLEFT=464057&amp;STARTRIGHT=464857&amp;STARTBOTTOM=6292261&amp;STARTTOP=6293061" TargetMode="External"/><Relationship Id="rId4370" Type="http://schemas.openxmlformats.org/officeDocument/2006/relationships/hyperlink" Target="http://193.88.185.146/website/energidataKort/viewer.htm?starttema1=vindkraft&amp;STARTLEFT=588358&amp;STARTRIGHT=589158&amp;STARTBOTTOM=6351942&amp;STARTTOP=6352742" TargetMode="External"/><Relationship Id="rId5007" Type="http://schemas.openxmlformats.org/officeDocument/2006/relationships/hyperlink" Target="http://193.88.185.146/website/energidataKort/viewer.htm?starttema1=vindkraft&amp;STARTLEFT=562999&amp;STARTRIGHT=563799&amp;STARTBOTTOM=6379767&amp;STARTTOP=6380567" TargetMode="External"/><Relationship Id="rId49" Type="http://schemas.openxmlformats.org/officeDocument/2006/relationships/hyperlink" Target="http://193.88.185.146/website/energidataKort/viewer.htm?starttema1=vindkraft&amp;STARTLEFT=705355&amp;STARTRIGHT=706155&amp;STARTBOTTOM=6196048&amp;STARTTOP=6196848" TargetMode="External"/><Relationship Id="rId1617" Type="http://schemas.openxmlformats.org/officeDocument/2006/relationships/hyperlink" Target="http://193.88.185.146/website/energidataKort/viewer.htm?starttema1=vindkraft&amp;STARTLEFT=491533&amp;STARTRIGHT=492333&amp;STARTBOTTOM=6188666&amp;STARTTOP=6189466" TargetMode="External"/><Relationship Id="rId1824" Type="http://schemas.openxmlformats.org/officeDocument/2006/relationships/hyperlink" Target="http://193.88.185.146/website/energidataKort/viewer.htm?starttema1=vindkraft&amp;STARTLEFT=499941&amp;STARTRIGHT=500741&amp;STARTBOTTOM=6107219&amp;STARTTOP=6108019" TargetMode="External"/><Relationship Id="rId4023" Type="http://schemas.openxmlformats.org/officeDocument/2006/relationships/hyperlink" Target="http://193.88.185.146/website/energidataKort/viewer.htm?starttema1=vindkraft&amp;STARTLEFT=485637&amp;STARTRIGHT=486437&amp;STARTBOTTOM=6318113&amp;STARTTOP=6318913" TargetMode="External"/><Relationship Id="rId4230" Type="http://schemas.openxmlformats.org/officeDocument/2006/relationships/hyperlink" Target="http://193.88.185.146/website/energidataKort/viewer.htm?starttema1=vindkraft&amp;STARTLEFT=534083&amp;STARTRIGHT=534883&amp;STARTBOTTOM=6269241&amp;STARTTOP=6270041" TargetMode="External"/><Relationship Id="rId3789" Type="http://schemas.openxmlformats.org/officeDocument/2006/relationships/hyperlink" Target="http://193.88.185.146/website/energidataKort/viewer.htm?starttema1=vindkraft&amp;STARTLEFT=481621&amp;STARTRIGHT=482421&amp;STARTBOTTOM=6297841&amp;STARTTOP=6298641" TargetMode="External"/><Relationship Id="rId2598" Type="http://schemas.openxmlformats.org/officeDocument/2006/relationships/hyperlink" Target="http://193.88.185.146/website/energidataKort/viewer.htm?starttema1=vindkraft&amp;STARTLEFT=492743&amp;STARTRIGHT=493543&amp;STARTBOTTOM=6218581&amp;STARTTOP=6219381" TargetMode="External"/><Relationship Id="rId3996" Type="http://schemas.openxmlformats.org/officeDocument/2006/relationships/hyperlink" Target="http://193.88.185.146/website/energidataKort/viewer.htm?starttema1=vindkraft&amp;STARTLEFT=479634&amp;STARTRIGHT=480434&amp;STARTBOTTOM=6316789&amp;STARTTOP=6317589" TargetMode="External"/><Relationship Id="rId3649" Type="http://schemas.openxmlformats.org/officeDocument/2006/relationships/hyperlink" Target="http://193.88.185.146/website/energidataKort/viewer.htm?starttema1=vindkraft&amp;STARTLEFT=452521&amp;STARTRIGHT=453321&amp;STARTBOTTOM=6231457&amp;STARTTOP=6232257" TargetMode="External"/><Relationship Id="rId3856" Type="http://schemas.openxmlformats.org/officeDocument/2006/relationships/hyperlink" Target="http://193.88.185.146/website/energidataKort/viewer.htm?starttema1=vindkraft&amp;STARTLEFT=495592&amp;STARTRIGHT=496392&amp;STARTBOTTOM=6287756&amp;STARTTOP=6288556" TargetMode="External"/><Relationship Id="rId4907" Type="http://schemas.openxmlformats.org/officeDocument/2006/relationships/hyperlink" Target="http://193.88.185.146/website/energidataKort/viewer.htm?starttema1=vindkraft&amp;STARTLEFT=553712&amp;STARTRIGHT=554512&amp;STARTBOTTOM=6339940&amp;STARTTOP=6340740" TargetMode="External"/><Relationship Id="rId5071" Type="http://schemas.openxmlformats.org/officeDocument/2006/relationships/hyperlink" Target="http://193.88.185.146/website/energidataKort/viewer.htm?starttema1=vindkraft&amp;STARTLEFT=565666&amp;STARTRIGHT=566466&amp;STARTBOTTOM=6362248&amp;STARTTOP=6363048" TargetMode="External"/><Relationship Id="rId777" Type="http://schemas.openxmlformats.org/officeDocument/2006/relationships/hyperlink" Target="http://193.88.185.146/website/energidataKort/viewer.htm?starttema1=vindkraft&amp;STARTLEFT=634970&amp;STARTRIGHT=635770&amp;STARTBOTTOM=6076536&amp;STARTTOP=6077336" TargetMode="External"/><Relationship Id="rId984" Type="http://schemas.openxmlformats.org/officeDocument/2006/relationships/hyperlink" Target="http://193.88.185.146/website/energidataKort/viewer.htm?starttema1=vindkraft&amp;STARTLEFT=684911&amp;STARTRIGHT=685711&amp;STARTBOTTOM=6061217&amp;STARTTOP=6062017" TargetMode="External"/><Relationship Id="rId2458" Type="http://schemas.openxmlformats.org/officeDocument/2006/relationships/hyperlink" Target="http://193.88.185.146/website/energidataKort/viewer.htm?starttema1=vindkraft&amp;STARTLEFT=515360&amp;STARTRIGHT=516160&amp;STARTBOTTOM=6193534&amp;STARTTOP=6194334" TargetMode="External"/><Relationship Id="rId2665" Type="http://schemas.openxmlformats.org/officeDocument/2006/relationships/hyperlink" Target="http://193.88.185.146/website/energidataKort/viewer.htm?starttema1=vindkraft&amp;STARTLEFT=481247&amp;STARTRIGHT=482047&amp;STARTBOTTOM=6250457&amp;STARTTOP=6251257" TargetMode="External"/><Relationship Id="rId2872" Type="http://schemas.openxmlformats.org/officeDocument/2006/relationships/hyperlink" Target="http://193.88.185.146/website/energidataKort/viewer.htm?starttema1=vindkraft&amp;STARTLEFT=470506&amp;STARTRIGHT=471306&amp;STARTBOTTOM=6279076&amp;STARTTOP=6279876" TargetMode="External"/><Relationship Id="rId3509" Type="http://schemas.openxmlformats.org/officeDocument/2006/relationships/hyperlink" Target="http://193.88.185.146/website/energidataKort/viewer.htm?starttema1=vindkraft&amp;STARTLEFT=460011&amp;STARTRIGHT=460811&amp;STARTBOTTOM=6206573&amp;STARTTOP=6207373" TargetMode="External"/><Relationship Id="rId3716" Type="http://schemas.openxmlformats.org/officeDocument/2006/relationships/hyperlink" Target="http://193.88.185.146/website/energidataKort/viewer.htm?starttema1=vindkraft&amp;STARTLEFT=542103&amp;STARTRIGHT=542903&amp;STARTBOTTOM=6191649&amp;STARTTOP=6192449" TargetMode="External"/><Relationship Id="rId3923" Type="http://schemas.openxmlformats.org/officeDocument/2006/relationships/hyperlink" Target="http://193.88.185.146/website/energidataKort/viewer.htm?starttema1=vindkraft&amp;STARTLEFT=494313&amp;STARTRIGHT=495113&amp;STARTBOTTOM=6278515&amp;STARTTOP=6279315" TargetMode="External"/><Relationship Id="rId637" Type="http://schemas.openxmlformats.org/officeDocument/2006/relationships/hyperlink" Target="http://193.88.185.146/website/energidataKort/viewer.htm?starttema1=vindkraft&amp;STARTLEFT=662186&amp;STARTRIGHT=662986&amp;STARTBOTTOM=6063264&amp;STARTTOP=6064064" TargetMode="External"/><Relationship Id="rId844" Type="http://schemas.openxmlformats.org/officeDocument/2006/relationships/hyperlink" Target="http://193.88.185.146/website/energidataKort/viewer.htm?starttema1=vindkraft&amp;STARTLEFT=667344&amp;STARTRIGHT=668144&amp;STARTBOTTOM=6125411&amp;STARTTOP=6126211" TargetMode="External"/><Relationship Id="rId1267" Type="http://schemas.openxmlformats.org/officeDocument/2006/relationships/hyperlink" Target="http://193.88.185.146/website/energidataKort/viewer.htm?starttema1=vindkraft&amp;STARTLEFT=582283&amp;STARTRIGHT=583083&amp;STARTBOTTOM=6124004&amp;STARTTOP=6124804" TargetMode="External"/><Relationship Id="rId1474" Type="http://schemas.openxmlformats.org/officeDocument/2006/relationships/hyperlink" Target="http://193.88.185.146/website/energidataKort/viewer.htm?starttema1=vindkraft&amp;STARTLEFT=612550&amp;STARTRIGHT=613350&amp;STARTBOTTOM=6087616&amp;STARTTOP=6088416" TargetMode="External"/><Relationship Id="rId1681" Type="http://schemas.openxmlformats.org/officeDocument/2006/relationships/hyperlink" Target="http://193.88.185.146/website/energidataKort/viewer.htm?starttema1=vindkraft&amp;STARTLEFT=505839&amp;STARTRIGHT=506639&amp;STARTBOTTOM=6106826&amp;STARTTOP=6107626" TargetMode="External"/><Relationship Id="rId2318" Type="http://schemas.openxmlformats.org/officeDocument/2006/relationships/hyperlink" Target="http://193.88.185.146/website/energidataKort/viewer.htm?starttema1=vindkraft&amp;STARTLEFT=532322&amp;STARTRIGHT=533122&amp;STARTBOTTOM=6083077&amp;STARTTOP=6083877" TargetMode="External"/><Relationship Id="rId2525" Type="http://schemas.openxmlformats.org/officeDocument/2006/relationships/hyperlink" Target="http://193.88.185.146/website/energidataKort/viewer.htm?starttema1=vindkraft&amp;STARTLEFT=476735&amp;STARTRIGHT=477535&amp;STARTBOTTOM=6232545&amp;STARTTOP=6233345" TargetMode="External"/><Relationship Id="rId2732" Type="http://schemas.openxmlformats.org/officeDocument/2006/relationships/hyperlink" Target="http://193.88.185.146/website/energidataKort/viewer.htm?starttema1=vindkraft&amp;STARTLEFT=489292&amp;STARTRIGHT=490092&amp;STARTBOTTOM=6257442&amp;STARTTOP=6258242" TargetMode="External"/><Relationship Id="rId704" Type="http://schemas.openxmlformats.org/officeDocument/2006/relationships/hyperlink" Target="http://193.88.185.146/website/energidataKort/viewer.htm?starttema1=vindkraft&amp;STARTLEFT=656949&amp;STARTRIGHT=657749&amp;STARTBOTTOM=6068394&amp;STARTTOP=6069194" TargetMode="External"/><Relationship Id="rId911" Type="http://schemas.openxmlformats.org/officeDocument/2006/relationships/hyperlink" Target="http://193.88.185.146/website/energidataKort/viewer.htm?starttema1=vindkraft&amp;STARTLEFT=679890&amp;STARTRIGHT=680690&amp;STARTBOTTOM=6069883&amp;STARTTOP=6070683" TargetMode="External"/><Relationship Id="rId1127" Type="http://schemas.openxmlformats.org/officeDocument/2006/relationships/hyperlink" Target="http://193.88.185.146/website/energidataKort/viewer.htm?starttema1=vindkraft&amp;STARTLEFT=689727&amp;STARTRIGHT=690527&amp;STARTBOTTOM=6102431&amp;STARTTOP=6103231" TargetMode="External"/><Relationship Id="rId1334" Type="http://schemas.openxmlformats.org/officeDocument/2006/relationships/hyperlink" Target="http://193.88.185.146/website/energidataKort/viewer.htm?starttema1=vindkraft&amp;STARTLEFT=601754&amp;STARTRIGHT=602554&amp;STARTBOTTOM=6130769&amp;STARTTOP=6131569" TargetMode="External"/><Relationship Id="rId1541" Type="http://schemas.openxmlformats.org/officeDocument/2006/relationships/hyperlink" Target="http://193.88.185.146/website/energidataKort/viewer.htm?starttema1=vindkraft&amp;STARTLEFT=589188&amp;STARTRIGHT=589988&amp;STARTBOTTOM=6076963&amp;STARTTOP=6077763" TargetMode="External"/><Relationship Id="rId4697" Type="http://schemas.openxmlformats.org/officeDocument/2006/relationships/hyperlink" Target="http://193.88.185.146/website/energidataKort/viewer.htm?starttema1=vindkraft&amp;STARTLEFT=508408&amp;STARTRIGHT=509208&amp;STARTBOTTOM=6323865&amp;STARTTOP=6324665" TargetMode="External"/><Relationship Id="rId40" Type="http://schemas.openxmlformats.org/officeDocument/2006/relationships/hyperlink" Target="http://193.88.185.146/website/energidataKort/viewer.htm?starttema1=vindkraft&amp;STARTLEFT=717500&amp;STARTRIGHT=718300&amp;STARTBOTTOM=6167178&amp;STARTTOP=6167978" TargetMode="External"/><Relationship Id="rId1401" Type="http://schemas.openxmlformats.org/officeDocument/2006/relationships/hyperlink" Target="http://193.88.185.146/website/energidataKort/viewer.htm?starttema1=vindkraft&amp;STARTLEFT=607820&amp;STARTRIGHT=608620&amp;STARTBOTTOM=6108892&amp;STARTTOP=6109692" TargetMode="External"/><Relationship Id="rId3299" Type="http://schemas.openxmlformats.org/officeDocument/2006/relationships/hyperlink" Target="http://193.88.185.146/website/energidataKort/viewer.htm?starttema1=vindkraft&amp;STARTLEFT=566916&amp;STARTRIGHT=567716&amp;STARTBOTTOM=6214332&amp;STARTTOP=6215132" TargetMode="External"/><Relationship Id="rId4557" Type="http://schemas.openxmlformats.org/officeDocument/2006/relationships/hyperlink" Target="http://193.88.185.146/website/energidataKort/viewer.htm?starttema1=vindkraft&amp;STARTLEFT=553025&amp;STARTRIGHT=553825&amp;STARTBOTTOM=6285412&amp;STARTTOP=6286212" TargetMode="External"/><Relationship Id="rId4764" Type="http://schemas.openxmlformats.org/officeDocument/2006/relationships/hyperlink" Target="http://193.88.185.146/website/energidataKort/viewer.htm?starttema1=vindkraft&amp;STARTLEFT=543598&amp;STARTRIGHT=544398&amp;STARTBOTTOM=6343418&amp;STARTTOP=6344218" TargetMode="External"/><Relationship Id="rId3159" Type="http://schemas.openxmlformats.org/officeDocument/2006/relationships/hyperlink" Target="http://193.88.185.146/website/energidataKort/viewer.htm?starttema1=vindkraft&amp;STARTLEFT=565558&amp;STARTRIGHT=566358&amp;STARTBOTTOM=6266910&amp;STARTTOP=6267710" TargetMode="External"/><Relationship Id="rId3366" Type="http://schemas.openxmlformats.org/officeDocument/2006/relationships/hyperlink" Target="http://193.88.185.146/website/energidataKort/viewer.htm?starttema1=vindkraft&amp;STARTLEFT=511594&amp;STARTRIGHT=512394&amp;STARTBOTTOM=6215394&amp;STARTTOP=6216194" TargetMode="External"/><Relationship Id="rId3573" Type="http://schemas.openxmlformats.org/officeDocument/2006/relationships/hyperlink" Target="http://193.88.185.146/website/energidataKort/viewer.htm?starttema1=vindkraft&amp;STARTLEFT=460322&amp;STARTRIGHT=461122&amp;STARTBOTTOM=6206023&amp;STARTTOP=6206823" TargetMode="External"/><Relationship Id="rId4417" Type="http://schemas.openxmlformats.org/officeDocument/2006/relationships/hyperlink" Target="http://193.88.185.146/website/energidataKort/viewer.htm?starttema1=vindkraft&amp;STARTLEFT=531117&amp;STARTRIGHT=531917&amp;STARTBOTTOM=6285323&amp;STARTTOP=6286123" TargetMode="External"/><Relationship Id="rId4971" Type="http://schemas.openxmlformats.org/officeDocument/2006/relationships/hyperlink" Target="http://193.88.185.146/website/energidataKort/viewer.htm?starttema1=vindkraft&amp;STARTLEFT=562164&amp;STARTRIGHT=562964&amp;STARTBOTTOM=6326593&amp;STARTTOP=6327393" TargetMode="External"/><Relationship Id="rId287" Type="http://schemas.openxmlformats.org/officeDocument/2006/relationships/hyperlink" Target="http://193.88.185.146/website/energidataKort/viewer.htm?starttema1=vindkraft&amp;STARTLEFT=649219&amp;STARTRIGHT=650019&amp;STARTBOTTOM=6178497&amp;STARTTOP=6179297" TargetMode="External"/><Relationship Id="rId494" Type="http://schemas.openxmlformats.org/officeDocument/2006/relationships/hyperlink" Target="http://193.88.185.146/website/energidataKort/viewer.htm?starttema1=vindkraft&amp;STARTLEFT=682017&amp;STARTRIGHT=682817&amp;STARTBOTTOM=6173528&amp;STARTTOP=6174328" TargetMode="External"/><Relationship Id="rId2175" Type="http://schemas.openxmlformats.org/officeDocument/2006/relationships/hyperlink" Target="http://193.88.185.146/website/energidataKort/viewer.htm?starttema1=vindkraft&amp;STARTLEFT=467936&amp;STARTRIGHT=468736&amp;STARTBOTTOM=6166638&amp;STARTTOP=6167438" TargetMode="External"/><Relationship Id="rId2382" Type="http://schemas.openxmlformats.org/officeDocument/2006/relationships/hyperlink" Target="http://193.88.185.146/website/energidataKort/viewer.htm?starttema1=vindkraft&amp;STARTLEFT=547638&amp;STARTRIGHT=548438&amp;STARTBOTTOM=6162238&amp;STARTTOP=6163038" TargetMode="External"/><Relationship Id="rId3019" Type="http://schemas.openxmlformats.org/officeDocument/2006/relationships/hyperlink" Target="http://193.88.185.146/website/energidataKort/viewer.htm?starttema1=vindkraft&amp;STARTLEFT=606631&amp;STARTRIGHT=607431&amp;STARTBOTTOM=6245925&amp;STARTTOP=6246725" TargetMode="External"/><Relationship Id="rId3226" Type="http://schemas.openxmlformats.org/officeDocument/2006/relationships/hyperlink" Target="http://193.88.185.146/website/energidataKort/viewer.htm?starttema1=vindkraft&amp;STARTLEFT=580634&amp;STARTRIGHT=581434&amp;STARTBOTTOM=6280073&amp;STARTTOP=6280873" TargetMode="External"/><Relationship Id="rId3780" Type="http://schemas.openxmlformats.org/officeDocument/2006/relationships/hyperlink" Target="http://193.88.185.146/website/energidataKort/viewer.htm?starttema1=vindkraft&amp;STARTLEFT=489862&amp;STARTRIGHT=490662&amp;STARTBOTTOM=6305778&amp;STARTTOP=6306578" TargetMode="External"/><Relationship Id="rId4624" Type="http://schemas.openxmlformats.org/officeDocument/2006/relationships/hyperlink" Target="http://193.88.185.146/website/energidataKort/viewer.htm?starttema1=vindkraft&amp;STARTLEFT=509642&amp;STARTRIGHT=510442&amp;STARTBOTTOM=6324971&amp;STARTTOP=6325771" TargetMode="External"/><Relationship Id="rId4831" Type="http://schemas.openxmlformats.org/officeDocument/2006/relationships/hyperlink" Target="http://193.88.185.146/website/energidataKort/viewer.htm?starttema1=vindkraft&amp;STARTLEFT=530806&amp;STARTRIGHT=531606&amp;STARTBOTTOM=6315588&amp;STARTTOP=6316388" TargetMode="External"/><Relationship Id="rId147" Type="http://schemas.openxmlformats.org/officeDocument/2006/relationships/hyperlink" Target="http://193.88.185.146/website/energidataKort/viewer.htm?starttema1=vindkraft&amp;STARTLEFT=670768&amp;STARTRIGHT=671568&amp;STARTBOTTOM=6199156&amp;STARTTOP=6199956" TargetMode="External"/><Relationship Id="rId354" Type="http://schemas.openxmlformats.org/officeDocument/2006/relationships/hyperlink" Target="http://193.88.185.146/website/energidataKort/viewer.htm?starttema1=vindkraft&amp;STARTLEFT=644150&amp;STARTRIGHT=644950&amp;STARTBOTTOM=6135656&amp;STARTTOP=6136456" TargetMode="External"/><Relationship Id="rId1191" Type="http://schemas.openxmlformats.org/officeDocument/2006/relationships/hyperlink" Target="http://193.88.185.146/website/energidataKort/viewer.htm?starttema1=vindkraft&amp;STARTLEFT=550519&amp;STARTRIGHT=551319&amp;STARTBOTTOM=6151008&amp;STARTTOP=6151808" TargetMode="External"/><Relationship Id="rId2035" Type="http://schemas.openxmlformats.org/officeDocument/2006/relationships/hyperlink" Target="http://193.88.185.146/website/energidataKort/viewer.htm?starttema1=vindkraft&amp;STARTLEFT=426372&amp;STARTRIGHT=427172&amp;STARTBOTTOM=6147362&amp;STARTTOP=6148162" TargetMode="External"/><Relationship Id="rId3433" Type="http://schemas.openxmlformats.org/officeDocument/2006/relationships/hyperlink" Target="http://193.88.185.146/website/energidataKort/viewer.htm?starttema1=vindkraft&amp;STARTLEFT=457311&amp;STARTRIGHT=458111&amp;STARTBOTTOM=6208633&amp;STARTTOP=6209433" TargetMode="External"/><Relationship Id="rId3640" Type="http://schemas.openxmlformats.org/officeDocument/2006/relationships/hyperlink" Target="http://193.88.185.146/website/energidataKort/viewer.htm?starttema1=vindkraft&amp;STARTLEFT=465055&amp;STARTRIGHT=465855&amp;STARTBOTTOM=6199442&amp;STARTTOP=6200242" TargetMode="External"/><Relationship Id="rId561" Type="http://schemas.openxmlformats.org/officeDocument/2006/relationships/hyperlink" Target="http://193.88.185.146/website/energidataKort/viewer.htm?starttema1=vindkraft&amp;STARTLEFT=653600&amp;STARTRIGHT=654400&amp;STARTBOTTOM=6057682&amp;STARTTOP=6058482" TargetMode="External"/><Relationship Id="rId2242" Type="http://schemas.openxmlformats.org/officeDocument/2006/relationships/hyperlink" Target="http://193.88.185.146/website/energidataKort/viewer.htm?starttema1=vindkraft&amp;STARTLEFT=496870&amp;STARTRIGHT=497670&amp;STARTBOTTOM=6148271&amp;STARTTOP=6149071" TargetMode="External"/><Relationship Id="rId3500" Type="http://schemas.openxmlformats.org/officeDocument/2006/relationships/hyperlink" Target="http://193.88.185.146/website/energidataKort/viewer.htm?starttema1=vindkraft&amp;STARTLEFT=451952&amp;STARTRIGHT=452752&amp;STARTBOTTOM=6220143&amp;STARTTOP=6220943" TargetMode="External"/><Relationship Id="rId214" Type="http://schemas.openxmlformats.org/officeDocument/2006/relationships/hyperlink" Target="http://193.88.185.146/website/energidataKort/viewer.htm?starttema1=vindkraft&amp;STARTLEFT=676170&amp;STARTRIGHT=676970&amp;STARTBOTTOM=6163765&amp;STARTTOP=6164565" TargetMode="External"/><Relationship Id="rId421" Type="http://schemas.openxmlformats.org/officeDocument/2006/relationships/hyperlink" Target="http://193.88.185.146/website/energidataKort/viewer.htm?starttema1=vindkraft&amp;STARTLEFT=651146&amp;STARTRIGHT=651946&amp;STARTBOTTOM=6132333&amp;STARTTOP=6133133" TargetMode="External"/><Relationship Id="rId1051" Type="http://schemas.openxmlformats.org/officeDocument/2006/relationships/hyperlink" Target="http://193.88.185.146/website/energidataKort/viewer.htm?starttema1=vindkraft&amp;STARTLEFT=675751&amp;STARTRIGHT=676551&amp;STARTBOTTOM=6046333&amp;STARTTOP=6047133" TargetMode="External"/><Relationship Id="rId2102" Type="http://schemas.openxmlformats.org/officeDocument/2006/relationships/hyperlink" Target="http://193.88.185.146/website/energidataKort/viewer.htm?starttema1=vindkraft&amp;STARTLEFT=468264&amp;STARTRIGHT=469064&amp;STARTBOTTOM=6169955&amp;STARTTOP=6170755" TargetMode="External"/><Relationship Id="rId1868" Type="http://schemas.openxmlformats.org/officeDocument/2006/relationships/hyperlink" Target="http://193.88.185.146/website/energidataKort/viewer.htm?starttema1=vindkraft&amp;STARTLEFT=496296&amp;STARTRIGHT=497096&amp;STARTBOTTOM=6110044&amp;STARTTOP=6110844" TargetMode="External"/><Relationship Id="rId4067" Type="http://schemas.openxmlformats.org/officeDocument/2006/relationships/hyperlink" Target="http://193.88.185.146/website/energidataKort/viewer.htm?starttema1=vindkraft&amp;STARTLEFT=472529&amp;STARTRIGHT=473329&amp;STARTBOTTOM=6313803&amp;STARTTOP=6314603" TargetMode="External"/><Relationship Id="rId4274" Type="http://schemas.openxmlformats.org/officeDocument/2006/relationships/hyperlink" Target="http://193.88.185.146/website/energidataKort/viewer.htm?starttema1=vindkraft&amp;STARTLEFT=563692&amp;STARTRIGHT=564492&amp;STARTBOTTOM=6348568&amp;STARTTOP=6349368" TargetMode="External"/><Relationship Id="rId4481" Type="http://schemas.openxmlformats.org/officeDocument/2006/relationships/hyperlink" Target="http://193.88.185.146/website/energidataKort/viewer.htm?starttema1=vindkraft&amp;STARTLEFT=517965&amp;STARTRIGHT=518765&amp;STARTBOTTOM=6303752&amp;STARTTOP=6304552" TargetMode="External"/><Relationship Id="rId2919" Type="http://schemas.openxmlformats.org/officeDocument/2006/relationships/hyperlink" Target="http://193.88.185.146/website/energidataKort/viewer.htm?starttema1=vindkraft&amp;STARTLEFT=472916&amp;STARTRIGHT=473716&amp;STARTBOTTOM=6253813&amp;STARTTOP=6254613" TargetMode="External"/><Relationship Id="rId3083" Type="http://schemas.openxmlformats.org/officeDocument/2006/relationships/hyperlink" Target="http://193.88.185.146/website/energidataKort/viewer.htm?starttema1=vindkraft&amp;STARTLEFT=557968&amp;STARTRIGHT=558768&amp;STARTBOTTOM=6246224&amp;STARTTOP=6247024" TargetMode="External"/><Relationship Id="rId3290" Type="http://schemas.openxmlformats.org/officeDocument/2006/relationships/hyperlink" Target="http://193.88.185.146/website/energidataKort/viewer.htm?starttema1=vindkraft&amp;STARTLEFT=546230&amp;STARTRIGHT=547030&amp;STARTBOTTOM=6222531&amp;STARTTOP=6223331" TargetMode="External"/><Relationship Id="rId4134" Type="http://schemas.openxmlformats.org/officeDocument/2006/relationships/hyperlink" Target="http://193.88.185.146/website/energidataKort/viewer.htm?starttema1=vindkraft&amp;STARTLEFT=461277&amp;STARTRIGHT=462077&amp;STARTBOTTOM=6296021&amp;STARTTOP=6296821" TargetMode="External"/><Relationship Id="rId4341" Type="http://schemas.openxmlformats.org/officeDocument/2006/relationships/hyperlink" Target="http://193.88.185.146/website/energidataKort/viewer.htm?starttema1=vindkraft&amp;STARTLEFT=579835&amp;STARTRIGHT=580635&amp;STARTBOTTOM=6384516&amp;STARTTOP=6385316" TargetMode="External"/><Relationship Id="rId1728" Type="http://schemas.openxmlformats.org/officeDocument/2006/relationships/hyperlink" Target="http://193.88.185.146/website/energidataKort/viewer.htm?starttema1=vindkraft&amp;STARTLEFT=486191&amp;STARTRIGHT=486991&amp;STARTBOTTOM=6111239&amp;STARTTOP=6112039" TargetMode="External"/><Relationship Id="rId1935" Type="http://schemas.openxmlformats.org/officeDocument/2006/relationships/hyperlink" Target="http://193.88.185.146/website/energidataKort/viewer.htm?starttema1=vindkraft&amp;STARTLEFT=478956&amp;STARTRIGHT=479756&amp;STARTBOTTOM=6143409&amp;STARTTOP=6144209" TargetMode="External"/><Relationship Id="rId3150" Type="http://schemas.openxmlformats.org/officeDocument/2006/relationships/hyperlink" Target="http://193.88.185.146/website/energidataKort/viewer.htm?starttema1=vindkraft&amp;STARTLEFT=568800&amp;STARTRIGHT=569600&amp;STARTBOTTOM=6273119&amp;STARTTOP=6273919" TargetMode="External"/><Relationship Id="rId4201" Type="http://schemas.openxmlformats.org/officeDocument/2006/relationships/hyperlink" Target="http://193.88.185.146/website/energidataKort/viewer.htm?starttema1=vindkraft&amp;STARTLEFT=529294&amp;STARTRIGHT=530094&amp;STARTBOTTOM=6244474&amp;STARTTOP=6245274" TargetMode="External"/><Relationship Id="rId3010" Type="http://schemas.openxmlformats.org/officeDocument/2006/relationships/hyperlink" Target="http://193.88.185.146/website/energidataKort/viewer.htm?starttema1=vindkraft&amp;STARTLEFT=605107&amp;STARTRIGHT=605907&amp;STARTBOTTOM=6266901&amp;STARTTOP=6267701" TargetMode="External"/><Relationship Id="rId3967" Type="http://schemas.openxmlformats.org/officeDocument/2006/relationships/hyperlink" Target="http://193.88.185.146/website/energidataKort/viewer.htm?starttema1=vindkraft&amp;STARTLEFT=504355&amp;STARTRIGHT=505155&amp;STARTBOTTOM=6290922&amp;STARTTOP=6291722" TargetMode="External"/><Relationship Id="rId4" Type="http://schemas.openxmlformats.org/officeDocument/2006/relationships/hyperlink" Target="http://193.88.185.146/website/energidataKort/viewer.htm?starttema1=vindkraft&amp;STARTLEFT=727307&amp;STARTRIGHT=728107&amp;STARTBOTTOM=6178183&amp;STARTTOP=6178983" TargetMode="External"/><Relationship Id="rId888" Type="http://schemas.openxmlformats.org/officeDocument/2006/relationships/hyperlink" Target="http://193.88.185.146/website/energidataKort/viewer.htm?starttema1=vindkraft&amp;STARTLEFT=663250&amp;STARTRIGHT=664050&amp;STARTBOTTOM=6076178&amp;STARTTOP=6076978" TargetMode="External"/><Relationship Id="rId2569" Type="http://schemas.openxmlformats.org/officeDocument/2006/relationships/hyperlink" Target="http://193.88.185.146/website/energidataKort/viewer.htm?starttema1=vindkraft&amp;STARTLEFT=493062&amp;STARTRIGHT=493862&amp;STARTBOTTOM=6202226&amp;STARTTOP=6203026" TargetMode="External"/><Relationship Id="rId2776" Type="http://schemas.openxmlformats.org/officeDocument/2006/relationships/hyperlink" Target="http://193.88.185.146/website/energidataKort/viewer.htm?starttema1=vindkraft&amp;STARTLEFT=453417&amp;STARTRIGHT=454217&amp;STARTBOTTOM=6254592&amp;STARTTOP=6255392" TargetMode="External"/><Relationship Id="rId2983" Type="http://schemas.openxmlformats.org/officeDocument/2006/relationships/hyperlink" Target="http://193.88.185.146/website/energidataKort/viewer.htm?starttema1=vindkraft&amp;STARTLEFT=583526&amp;STARTRIGHT=584326&amp;STARTBOTTOM=6263598&amp;STARTTOP=6264398" TargetMode="External"/><Relationship Id="rId3827" Type="http://schemas.openxmlformats.org/officeDocument/2006/relationships/hyperlink" Target="http://193.88.185.146/website/energidataKort/viewer.htm?starttema1=vindkraft&amp;STARTLEFT=500680&amp;STARTRIGHT=501480&amp;STARTBOTTOM=6285741&amp;STARTTOP=6286541" TargetMode="External"/><Relationship Id="rId748" Type="http://schemas.openxmlformats.org/officeDocument/2006/relationships/hyperlink" Target="http://193.88.185.146/website/energidataKort/viewer.htm?starttema1=vindkraft&amp;STARTLEFT=638884&amp;STARTRIGHT=639684&amp;STARTBOTTOM=6074977&amp;STARTTOP=6075777" TargetMode="External"/><Relationship Id="rId955" Type="http://schemas.openxmlformats.org/officeDocument/2006/relationships/hyperlink" Target="http://193.88.185.146/website/energidataKort/viewer.htm?starttema1=vindkraft&amp;STARTLEFT=677785&amp;STARTRIGHT=678585&amp;STARTBOTTOM=6084458&amp;STARTTOP=6085258" TargetMode="External"/><Relationship Id="rId1378" Type="http://schemas.openxmlformats.org/officeDocument/2006/relationships/hyperlink" Target="http://193.88.185.146/website/energidataKort/viewer.htm?starttema1=vindkraft&amp;STARTLEFT=587445&amp;STARTRIGHT=588245&amp;STARTBOTTOM=6132790&amp;STARTTOP=6133590" TargetMode="External"/><Relationship Id="rId1585" Type="http://schemas.openxmlformats.org/officeDocument/2006/relationships/hyperlink" Target="http://193.88.185.146/website/energidataKort/viewer.htm?starttema1=vindkraft&amp;STARTLEFT=519113&amp;STARTRIGHT=519913&amp;STARTBOTTOM=6128949&amp;STARTTOP=6129749" TargetMode="External"/><Relationship Id="rId1792" Type="http://schemas.openxmlformats.org/officeDocument/2006/relationships/hyperlink" Target="http://193.88.185.146/website/energidataKort/viewer.htm?starttema1=vindkraft&amp;STARTLEFT=502652&amp;STARTRIGHT=503452&amp;STARTBOTTOM=6093023&amp;STARTTOP=6093823" TargetMode="External"/><Relationship Id="rId2429" Type="http://schemas.openxmlformats.org/officeDocument/2006/relationships/hyperlink" Target="http://193.88.185.146/website/energidataKort/viewer.htm?starttema1=vindkraft&amp;STARTLEFT=530801&amp;STARTRIGHT=531601&amp;STARTBOTTOM=6130605&amp;STARTTOP=6131405" TargetMode="External"/><Relationship Id="rId2636" Type="http://schemas.openxmlformats.org/officeDocument/2006/relationships/hyperlink" Target="http://193.88.185.146/website/energidataKort/viewer.htm?starttema1=vindkraft&amp;STARTLEFT=467217&amp;STARTRIGHT=468017&amp;STARTBOTTOM=6248799&amp;STARTTOP=6249599" TargetMode="External"/><Relationship Id="rId2843" Type="http://schemas.openxmlformats.org/officeDocument/2006/relationships/hyperlink" Target="http://193.88.185.146/website/energidataKort/viewer.htm?starttema1=vindkraft&amp;STARTLEFT=458641&amp;STARTRIGHT=459441&amp;STARTBOTTOM=6254700&amp;STARTTOP=6255500" TargetMode="External"/><Relationship Id="rId5042" Type="http://schemas.openxmlformats.org/officeDocument/2006/relationships/hyperlink" Target="http://193.88.185.146/website/energidataKort/viewer.htm?starttema1=vindkraft&amp;STARTLEFT=549723&amp;STARTRIGHT=550523&amp;STARTBOTTOM=6369658&amp;STARTTOP=6370458" TargetMode="External"/><Relationship Id="rId84" Type="http://schemas.openxmlformats.org/officeDocument/2006/relationships/hyperlink" Target="http://193.88.185.146/website/energidataKort/viewer.htm?starttema1=vindkraft&amp;STARTLEFT=681329&amp;STARTRIGHT=682129&amp;STARTBOTTOM=6188992&amp;STARTTOP=6189792" TargetMode="External"/><Relationship Id="rId608" Type="http://schemas.openxmlformats.org/officeDocument/2006/relationships/hyperlink" Target="http://193.88.185.146/website/energidataKort/viewer.htm?starttema1=vindkraft&amp;STARTLEFT=660818&amp;STARTRIGHT=661618&amp;STARTBOTTOM=6057753&amp;STARTTOP=6058553" TargetMode="External"/><Relationship Id="rId815" Type="http://schemas.openxmlformats.org/officeDocument/2006/relationships/hyperlink" Target="http://193.88.185.146/website/energidataKort/viewer.htm?starttema1=vindkraft&amp;STARTLEFT=678564&amp;STARTRIGHT=679364&amp;STARTBOTTOM=6127881&amp;STARTTOP=6128681" TargetMode="External"/><Relationship Id="rId1238" Type="http://schemas.openxmlformats.org/officeDocument/2006/relationships/hyperlink" Target="http://193.88.185.146/website/energidataKort/viewer.htm?starttema1=vindkraft&amp;STARTLEFT=568785&amp;STARTRIGHT=569585&amp;STARTBOTTOM=6123544&amp;STARTTOP=6124344" TargetMode="External"/><Relationship Id="rId1445" Type="http://schemas.openxmlformats.org/officeDocument/2006/relationships/hyperlink" Target="http://193.88.185.146/website/energidataKort/viewer.htm?starttema1=vindkraft&amp;STARTLEFT=577841&amp;STARTRIGHT=578641&amp;STARTBOTTOM=6151739&amp;STARTTOP=6152539" TargetMode="External"/><Relationship Id="rId1652" Type="http://schemas.openxmlformats.org/officeDocument/2006/relationships/hyperlink" Target="http://193.88.185.146/website/energidataKort/viewer.htm?starttema1=vindkraft&amp;STARTLEFT=547087&amp;STARTRIGHT=547887&amp;STARTBOTTOM=6076780&amp;STARTTOP=6077580" TargetMode="External"/><Relationship Id="rId1305" Type="http://schemas.openxmlformats.org/officeDocument/2006/relationships/hyperlink" Target="http://193.88.185.146/website/energidataKort/viewer.htm?starttema1=vindkraft&amp;STARTLEFT=603895&amp;STARTRIGHT=604695&amp;STARTBOTTOM=6150263&amp;STARTTOP=6151063" TargetMode="External"/><Relationship Id="rId2703" Type="http://schemas.openxmlformats.org/officeDocument/2006/relationships/hyperlink" Target="http://193.88.185.146/website/energidataKort/viewer.htm?starttema1=vindkraft&amp;STARTLEFT=457198&amp;STARTRIGHT=457998&amp;STARTBOTTOM=6238384&amp;STARTTOP=6239184" TargetMode="External"/><Relationship Id="rId2910" Type="http://schemas.openxmlformats.org/officeDocument/2006/relationships/hyperlink" Target="http://193.88.185.146/website/energidataKort/viewer.htm?starttema1=vindkraft&amp;STARTLEFT=469539&amp;STARTRIGHT=470339&amp;STARTBOTTOM=6257509&amp;STARTTOP=6258309" TargetMode="External"/><Relationship Id="rId1512" Type="http://schemas.openxmlformats.org/officeDocument/2006/relationships/hyperlink" Target="http://193.88.185.146/website/energidataKort/viewer.htm?starttema1=vindkraft&amp;STARTLEFT=619252&amp;STARTRIGHT=620052&amp;STARTBOTTOM=6103745&amp;STARTTOP=6104545" TargetMode="External"/><Relationship Id="rId4668" Type="http://schemas.openxmlformats.org/officeDocument/2006/relationships/hyperlink" Target="http://193.88.185.146/website/energidataKort/viewer.htm?starttema1=vindkraft&amp;STARTLEFT=511270&amp;STARTRIGHT=512070&amp;STARTBOTTOM=6325695&amp;STARTTOP=6326495" TargetMode="External"/><Relationship Id="rId4875" Type="http://schemas.openxmlformats.org/officeDocument/2006/relationships/hyperlink" Target="http://193.88.185.146/website/energidataKort/viewer.htm?starttema1=vindkraft&amp;STARTLEFT=557243&amp;STARTRIGHT=558043&amp;STARTBOTTOM=6331391&amp;STARTTOP=6332191" TargetMode="External"/><Relationship Id="rId11" Type="http://schemas.openxmlformats.org/officeDocument/2006/relationships/hyperlink" Target="http://193.88.185.146/website/energidataKort/viewer.htm?starttema1=vindkraft&amp;STARTLEFT=730223&amp;STARTRIGHT=731023&amp;STARTBOTTOM=6178265&amp;STARTTOP=6179065" TargetMode="External"/><Relationship Id="rId398" Type="http://schemas.openxmlformats.org/officeDocument/2006/relationships/hyperlink" Target="http://193.88.185.146/website/energidataKort/viewer.htm?starttema1=vindkraft&amp;STARTLEFT=642054&amp;STARTRIGHT=642854&amp;STARTBOTTOM=6139777&amp;STARTTOP=6140577" TargetMode="External"/><Relationship Id="rId2079" Type="http://schemas.openxmlformats.org/officeDocument/2006/relationships/hyperlink" Target="http://193.88.185.146/website/energidataKort/viewer.htm?starttema1=vindkraft&amp;STARTLEFT=474217&amp;STARTRIGHT=475017&amp;STARTBOTTOM=6144198&amp;STARTTOP=6144998" TargetMode="External"/><Relationship Id="rId3477" Type="http://schemas.openxmlformats.org/officeDocument/2006/relationships/hyperlink" Target="http://193.88.185.146/website/energidataKort/viewer.htm?starttema1=vindkraft&amp;STARTLEFT=451893&amp;STARTRIGHT=452693&amp;STARTBOTTOM=6218515&amp;STARTTOP=6219315" TargetMode="External"/><Relationship Id="rId3684" Type="http://schemas.openxmlformats.org/officeDocument/2006/relationships/hyperlink" Target="http://193.88.185.146/website/energidataKort/viewer.htm?starttema1=vindkraft&amp;STARTLEFT=551477&amp;STARTRIGHT=552277&amp;STARTBOTTOM=6178207&amp;STARTTOP=6179007" TargetMode="External"/><Relationship Id="rId3891" Type="http://schemas.openxmlformats.org/officeDocument/2006/relationships/hyperlink" Target="http://193.88.185.146/website/energidataKort/viewer.htm?starttema1=vindkraft&amp;STARTLEFT=499188&amp;STARTRIGHT=499988&amp;STARTBOTTOM=6281060&amp;STARTTOP=6281860" TargetMode="External"/><Relationship Id="rId4528" Type="http://schemas.openxmlformats.org/officeDocument/2006/relationships/hyperlink" Target="http://193.88.185.146/website/energidataKort/viewer.htm?starttema1=vindkraft&amp;STARTLEFT=543649&amp;STARTRIGHT=544449&amp;STARTBOTTOM=6309453&amp;STARTTOP=6310253" TargetMode="External"/><Relationship Id="rId4735" Type="http://schemas.openxmlformats.org/officeDocument/2006/relationships/hyperlink" Target="http://193.88.185.146/website/energidataKort/viewer.htm?starttema1=vindkraft&amp;STARTLEFT=532089&amp;STARTRIGHT=532889&amp;STARTBOTTOM=6331559&amp;STARTTOP=6332359" TargetMode="External"/><Relationship Id="rId4942" Type="http://schemas.openxmlformats.org/officeDocument/2006/relationships/hyperlink" Target="http://193.88.185.146/website/energidataKort/viewer.htm?starttema1=vindkraft&amp;STARTLEFT=561435&amp;STARTRIGHT=562235&amp;STARTBOTTOM=6327937&amp;STARTTOP=6328737" TargetMode="External"/><Relationship Id="rId2286" Type="http://schemas.openxmlformats.org/officeDocument/2006/relationships/hyperlink" Target="http://193.88.185.146/website/energidataKort/viewer.htm?starttema1=vindkraft&amp;STARTLEFT=499004&amp;STARTRIGHT=499804&amp;STARTBOTTOM=6157546&amp;STARTTOP=6158346" TargetMode="External"/><Relationship Id="rId2493" Type="http://schemas.openxmlformats.org/officeDocument/2006/relationships/hyperlink" Target="http://193.88.185.146/website/energidataKort/viewer.htm?starttema1=vindkraft&amp;STARTLEFT=531287&amp;STARTRIGHT=532087&amp;STARTBOTTOM=6175935&amp;STARTTOP=6176735" TargetMode="External"/><Relationship Id="rId3337" Type="http://schemas.openxmlformats.org/officeDocument/2006/relationships/hyperlink" Target="http://193.88.185.146/website/energidataKort/viewer.htm?starttema1=vindkraft&amp;STARTLEFT=519172&amp;STARTRIGHT=519972&amp;STARTBOTTOM=6220176&amp;STARTTOP=6220976" TargetMode="External"/><Relationship Id="rId3544" Type="http://schemas.openxmlformats.org/officeDocument/2006/relationships/hyperlink" Target="http://193.88.185.146/website/energidataKort/viewer.htm?starttema1=vindkraft&amp;STARTLEFT=460644&amp;STARTRIGHT=461444&amp;STARTBOTTOM=6206280&amp;STARTTOP=6207080" TargetMode="External"/><Relationship Id="rId3751" Type="http://schemas.openxmlformats.org/officeDocument/2006/relationships/hyperlink" Target="http://193.88.185.146/website/energidataKort/viewer.htm?starttema1=vindkraft&amp;STARTLEFT=485155&amp;STARTRIGHT=485955&amp;STARTBOTTOM=6294766&amp;STARTTOP=6295566" TargetMode="External"/><Relationship Id="rId4802" Type="http://schemas.openxmlformats.org/officeDocument/2006/relationships/hyperlink" Target="http://193.88.185.146/website/energidataKort/viewer.htm?starttema1=vindkraft&amp;STARTLEFT=576010&amp;STARTRIGHT=576810&amp;STARTBOTTOM=6305718&amp;STARTTOP=6306518" TargetMode="External"/><Relationship Id="rId258" Type="http://schemas.openxmlformats.org/officeDocument/2006/relationships/hyperlink" Target="http://193.88.185.146/website/energidataKort/viewer.htm?starttema1=vindkraft&amp;STARTLEFT=647229&amp;STARTRIGHT=648029&amp;STARTBOTTOM=6153329&amp;STARTTOP=6154129" TargetMode="External"/><Relationship Id="rId465" Type="http://schemas.openxmlformats.org/officeDocument/2006/relationships/hyperlink" Target="http://193.88.185.146/website/energidataKort/viewer.htm?starttema1=vindkraft&amp;STARTLEFT=711664&amp;STARTRIGHT=712464&amp;STARTBOTTOM=6130654&amp;STARTTOP=6131454" TargetMode="External"/><Relationship Id="rId672" Type="http://schemas.openxmlformats.org/officeDocument/2006/relationships/hyperlink" Target="http://193.88.185.146/website/energidataKort/viewer.htm?starttema1=vindkraft&amp;STARTLEFT=640540&amp;STARTRIGHT=641340&amp;STARTBOTTOM=6090969&amp;STARTTOP=6091769" TargetMode="External"/><Relationship Id="rId1095" Type="http://schemas.openxmlformats.org/officeDocument/2006/relationships/hyperlink" Target="http://193.88.185.146/website/energidataKort/viewer.htm?starttema1=vindkraft&amp;STARTLEFT=681307&amp;STARTRIGHT=682107&amp;STARTBOTTOM=6109254&amp;STARTTOP=6110054" TargetMode="External"/><Relationship Id="rId2146" Type="http://schemas.openxmlformats.org/officeDocument/2006/relationships/hyperlink" Target="http://193.88.185.146/website/energidataKort/viewer.htm?starttema1=vindkraft&amp;STARTLEFT=465954&amp;STARTRIGHT=466754&amp;STARTBOTTOM=6179352&amp;STARTTOP=6180152" TargetMode="External"/><Relationship Id="rId2353" Type="http://schemas.openxmlformats.org/officeDocument/2006/relationships/hyperlink" Target="http://193.88.185.146/website/energidataKort/viewer.htm?starttema1=vindkraft&amp;STARTLEFT=515250&amp;STARTRIGHT=516050&amp;STARTBOTTOM=6098216&amp;STARTTOP=6099016" TargetMode="External"/><Relationship Id="rId2560" Type="http://schemas.openxmlformats.org/officeDocument/2006/relationships/hyperlink" Target="http://193.88.185.146/website/energidataKort/viewer.htm?starttema1=vindkraft&amp;STARTLEFT=488353&amp;STARTRIGHT=489153&amp;STARTBOTTOM=6202314&amp;STARTTOP=6203114" TargetMode="External"/><Relationship Id="rId3404" Type="http://schemas.openxmlformats.org/officeDocument/2006/relationships/hyperlink" Target="http://193.88.185.146/website/energidataKort/viewer.htm?starttema1=vindkraft&amp;STARTLEFT=453746&amp;STARTRIGHT=454546&amp;STARTBOTTOM=6184591&amp;STARTTOP=6185391" TargetMode="External"/><Relationship Id="rId3611" Type="http://schemas.openxmlformats.org/officeDocument/2006/relationships/hyperlink" Target="http://193.88.185.146/website/energidataKort/viewer.htm?starttema1=vindkraft&amp;STARTLEFT=457555&amp;STARTRIGHT=458355&amp;STARTBOTTOM=6208984&amp;STARTTOP=6209784" TargetMode="External"/><Relationship Id="rId118" Type="http://schemas.openxmlformats.org/officeDocument/2006/relationships/hyperlink" Target="http://193.88.185.146/website/energidataKort/viewer.htm?starttema1=vindkraft&amp;STARTLEFT=682510&amp;STARTRIGHT=683310&amp;STARTBOTTOM=6208279&amp;STARTTOP=6209079" TargetMode="External"/><Relationship Id="rId325" Type="http://schemas.openxmlformats.org/officeDocument/2006/relationships/hyperlink" Target="http://193.88.185.146/website/energidataKort/viewer.htm?starttema1=vindkraft&amp;STARTLEFT=683086&amp;STARTRIGHT=683886&amp;STARTBOTTOM=6139626&amp;STARTTOP=6140426" TargetMode="External"/><Relationship Id="rId532" Type="http://schemas.openxmlformats.org/officeDocument/2006/relationships/hyperlink" Target="http://193.88.185.146/website/energidataKort/viewer.htm?starttema1=vindkraft&amp;STARTLEFT=635907&amp;STARTRIGHT=636707&amp;STARTBOTTOM=6093232&amp;STARTTOP=6094032" TargetMode="External"/><Relationship Id="rId1162" Type="http://schemas.openxmlformats.org/officeDocument/2006/relationships/hyperlink" Target="http://193.88.185.146/website/energidataKort/viewer.htm?starttema1=vindkraft&amp;STARTLEFT=887029&amp;STARTRIGHT=887829&amp;STARTBOTTOM=6128073&amp;STARTTOP=6128873" TargetMode="External"/><Relationship Id="rId2006" Type="http://schemas.openxmlformats.org/officeDocument/2006/relationships/hyperlink" Target="http://193.88.185.146/website/energidataKort/viewer.htm?starttema1=vindkraft&amp;STARTLEFT=424351&amp;STARTRIGHT=425151&amp;STARTBOTTOM=6150141&amp;STARTTOP=6150941" TargetMode="External"/><Relationship Id="rId2213" Type="http://schemas.openxmlformats.org/officeDocument/2006/relationships/hyperlink" Target="http://193.88.185.146/website/energidataKort/viewer.htm?starttema1=vindkraft&amp;STARTLEFT=511908&amp;STARTRIGHT=512708&amp;STARTBOTTOM=6160680&amp;STARTTOP=6161480" TargetMode="External"/><Relationship Id="rId2420" Type="http://schemas.openxmlformats.org/officeDocument/2006/relationships/hyperlink" Target="http://193.88.185.146/website/energidataKort/viewer.htm?starttema1=vindkraft&amp;STARTLEFT=529428&amp;STARTRIGHT=530228&amp;STARTBOTTOM=6156101&amp;STARTTOP=6156901" TargetMode="External"/><Relationship Id="rId1022" Type="http://schemas.openxmlformats.org/officeDocument/2006/relationships/hyperlink" Target="http://193.88.185.146/website/energidataKort/viewer.htm?starttema1=vindkraft&amp;STARTLEFT=673135&amp;STARTRIGHT=673935&amp;STARTBOTTOM=6047646&amp;STARTTOP=6048446" TargetMode="External"/><Relationship Id="rId4178" Type="http://schemas.openxmlformats.org/officeDocument/2006/relationships/hyperlink" Target="http://193.88.185.146/website/energidataKort/viewer.htm?starttema1=vindkraft&amp;STARTLEFT=474448&amp;STARTRIGHT=475248&amp;STARTBOTTOM=6302231&amp;STARTTOP=6303031" TargetMode="External"/><Relationship Id="rId4385" Type="http://schemas.openxmlformats.org/officeDocument/2006/relationships/hyperlink" Target="http://193.88.185.146/website/energidataKort/viewer.htm?starttema1=vindkraft&amp;STARTLEFT=593722&amp;STARTRIGHT=594522&amp;STARTBOTTOM=6367683&amp;STARTTOP=6368483" TargetMode="External"/><Relationship Id="rId4592" Type="http://schemas.openxmlformats.org/officeDocument/2006/relationships/hyperlink" Target="http://193.88.185.146/website/energidataKort/viewer.htm?starttema1=vindkraft&amp;STARTLEFT=544278&amp;STARTRIGHT=545078&amp;STARTBOTTOM=6281046&amp;STARTTOP=6281846" TargetMode="External"/><Relationship Id="rId1979" Type="http://schemas.openxmlformats.org/officeDocument/2006/relationships/hyperlink" Target="http://193.88.185.146/website/energidataKort/viewer.htm?starttema1=vindkraft&amp;STARTLEFT=479821&amp;STARTRIGHT=480621&amp;STARTBOTTOM=6125696&amp;STARTTOP=6126496" TargetMode="External"/><Relationship Id="rId3194" Type="http://schemas.openxmlformats.org/officeDocument/2006/relationships/hyperlink" Target="http://193.88.185.146/website/energidataKort/viewer.htm?starttema1=vindkraft&amp;STARTLEFT=556590&amp;STARTRIGHT=557390&amp;STARTBOTTOM=6253906&amp;STARTTOP=6254706" TargetMode="External"/><Relationship Id="rId4038" Type="http://schemas.openxmlformats.org/officeDocument/2006/relationships/hyperlink" Target="http://193.88.185.146/website/energidataKort/viewer.htm?starttema1=vindkraft&amp;STARTLEFT=476850&amp;STARTRIGHT=477650&amp;STARTBOTTOM=6331176&amp;STARTTOP=6331976" TargetMode="External"/><Relationship Id="rId4245" Type="http://schemas.openxmlformats.org/officeDocument/2006/relationships/hyperlink" Target="http://193.88.185.146/website/energidataKort/viewer.htm?starttema1=vindkraft&amp;STARTLEFT=511228&amp;STARTRIGHT=512028&amp;STARTBOTTOM=6260352&amp;STARTTOP=6261152" TargetMode="External"/><Relationship Id="rId1839" Type="http://schemas.openxmlformats.org/officeDocument/2006/relationships/hyperlink" Target="http://193.88.185.146/website/energidataKort/viewer.htm?starttema1=vindkraft&amp;STARTLEFT=508186&amp;STARTRIGHT=508986&amp;STARTBOTTOM=6116088&amp;STARTTOP=6116888" TargetMode="External"/><Relationship Id="rId3054" Type="http://schemas.openxmlformats.org/officeDocument/2006/relationships/hyperlink" Target="http://193.88.185.146/website/energidataKort/viewer.htm?starttema1=vindkraft&amp;STARTLEFT=549255&amp;STARTRIGHT=550055&amp;STARTBOTTOM=6233240&amp;STARTTOP=6234040" TargetMode="External"/><Relationship Id="rId4452" Type="http://schemas.openxmlformats.org/officeDocument/2006/relationships/hyperlink" Target="http://193.88.185.146/website/energidataKort/viewer.htm?starttema1=vindkraft&amp;STARTLEFT=521945&amp;STARTRIGHT=522745&amp;STARTBOTTOM=6294897&amp;STARTTOP=6295697" TargetMode="External"/><Relationship Id="rId182" Type="http://schemas.openxmlformats.org/officeDocument/2006/relationships/hyperlink" Target="http://193.88.185.146/website/energidataKort/viewer.htm?starttema1=vindkraft&amp;STARTLEFT=674077&amp;STARTRIGHT=674877&amp;STARTBOTTOM=6184575&amp;STARTTOP=6185375" TargetMode="External"/><Relationship Id="rId1906" Type="http://schemas.openxmlformats.org/officeDocument/2006/relationships/hyperlink" Target="http://193.88.185.146/website/energidataKort/viewer.htm?starttema1=vindkraft&amp;STARTLEFT=478383&amp;STARTRIGHT=479183&amp;STARTBOTTOM=6098806&amp;STARTTOP=6099606" TargetMode="External"/><Relationship Id="rId3261" Type="http://schemas.openxmlformats.org/officeDocument/2006/relationships/hyperlink" Target="http://193.88.185.146/website/energidataKort/viewer.htm?starttema1=vindkraft&amp;STARTLEFT=600848&amp;STARTRIGHT=601648&amp;STARTBOTTOM=6185595&amp;STARTTOP=6186395" TargetMode="External"/><Relationship Id="rId4105" Type="http://schemas.openxmlformats.org/officeDocument/2006/relationships/hyperlink" Target="http://193.88.185.146/website/energidataKort/viewer.htm?starttema1=vindkraft&amp;STARTLEFT=463161&amp;STARTRIGHT=463961&amp;STARTBOTTOM=6292910&amp;STARTTOP=6293710" TargetMode="External"/><Relationship Id="rId4312" Type="http://schemas.openxmlformats.org/officeDocument/2006/relationships/hyperlink" Target="http://193.88.185.146/website/energidataKort/viewer.htm?starttema1=vindkraft&amp;STARTLEFT=572947&amp;STARTRIGHT=573747&amp;STARTBOTTOM=6332013&amp;STARTTOP=6332813" TargetMode="External"/><Relationship Id="rId2070" Type="http://schemas.openxmlformats.org/officeDocument/2006/relationships/hyperlink" Target="http://193.88.185.146/website/energidataKort/viewer.htm?starttema1=vindkraft&amp;STARTLEFT=428831&amp;STARTRIGHT=429631&amp;STARTBOTTOM=6150141&amp;STARTTOP=6150941" TargetMode="External"/><Relationship Id="rId3121" Type="http://schemas.openxmlformats.org/officeDocument/2006/relationships/hyperlink" Target="http://193.88.185.146/website/energidataKort/viewer.htm?starttema1=vindkraft&amp;STARTLEFT=551802&amp;STARTRIGHT=552602&amp;STARTBOTTOM=6252652&amp;STARTTOP=6253452" TargetMode="External"/><Relationship Id="rId999" Type="http://schemas.openxmlformats.org/officeDocument/2006/relationships/hyperlink" Target="http://193.88.185.146/website/energidataKort/viewer.htm?starttema1=vindkraft&amp;STARTLEFT=676581&amp;STARTRIGHT=677381&amp;STARTBOTTOM=6063087&amp;STARTTOP=6063887" TargetMode="External"/><Relationship Id="rId2887" Type="http://schemas.openxmlformats.org/officeDocument/2006/relationships/hyperlink" Target="http://193.88.185.146/website/energidataKort/viewer.htm?starttema1=vindkraft&amp;STARTLEFT=472889&amp;STARTRIGHT=473689&amp;STARTBOTTOM=6277628&amp;STARTTOP=6278428" TargetMode="External"/><Relationship Id="rId5086" Type="http://schemas.openxmlformats.org/officeDocument/2006/relationships/hyperlink" Target="http://193.88.185.146/website/energidataKort/viewer.htm?starttema1=vindkraft&amp;STARTLEFT=571145&amp;STARTRIGHT=571945&amp;STARTBOTTOM=6359137&amp;STARTTOP=6359937" TargetMode="External"/><Relationship Id="rId859" Type="http://schemas.openxmlformats.org/officeDocument/2006/relationships/hyperlink" Target="http://193.88.185.146/website/energidataKort/viewer.htm?starttema1=vindkraft&amp;STARTLEFT=662800&amp;STARTRIGHT=663600&amp;STARTBOTTOM=6127919&amp;STARTTOP=6128719" TargetMode="External"/><Relationship Id="rId1489" Type="http://schemas.openxmlformats.org/officeDocument/2006/relationships/hyperlink" Target="http://193.88.185.146/website/energidataKort/viewer.htm?starttema1=vindkraft&amp;STARTLEFT=614870&amp;STARTRIGHT=615670&amp;STARTBOTTOM=6082998&amp;STARTTOP=6083798" TargetMode="External"/><Relationship Id="rId1696" Type="http://schemas.openxmlformats.org/officeDocument/2006/relationships/hyperlink" Target="http://193.88.185.146/website/energidataKort/viewer.htm?starttema1=vindkraft&amp;STARTLEFT=512671&amp;STARTRIGHT=513471&amp;STARTBOTTOM=6106419&amp;STARTTOP=6107219" TargetMode="External"/><Relationship Id="rId3938" Type="http://schemas.openxmlformats.org/officeDocument/2006/relationships/hyperlink" Target="http://193.88.185.146/website/energidataKort/viewer.htm?starttema1=vindkraft&amp;STARTLEFT=497682&amp;STARTRIGHT=498482&amp;STARTBOTTOM=6276589&amp;STARTTOP=6277389" TargetMode="External"/><Relationship Id="rId1349" Type="http://schemas.openxmlformats.org/officeDocument/2006/relationships/hyperlink" Target="http://193.88.185.146/website/energidataKort/viewer.htm?starttema1=vindkraft&amp;STARTLEFT=606056&amp;STARTRIGHT=606856&amp;STARTBOTTOM=6126802&amp;STARTTOP=6127602" TargetMode="External"/><Relationship Id="rId2747" Type="http://schemas.openxmlformats.org/officeDocument/2006/relationships/hyperlink" Target="http://193.88.185.146/website/energidataKort/viewer.htm?starttema1=vindkraft&amp;STARTLEFT=448852&amp;STARTRIGHT=449652&amp;STARTBOTTOM=6273690&amp;STARTTOP=6274490" TargetMode="External"/><Relationship Id="rId2954" Type="http://schemas.openxmlformats.org/officeDocument/2006/relationships/hyperlink" Target="http://193.88.185.146/website/energidataKort/viewer.htm?starttema1=vindkraft&amp;STARTLEFT=572015&amp;STARTRIGHT=572815&amp;STARTBOTTOM=6244927&amp;STARTTOP=6245727" TargetMode="External"/><Relationship Id="rId5013" Type="http://schemas.openxmlformats.org/officeDocument/2006/relationships/hyperlink" Target="http://193.88.185.146/website/energidataKort/viewer.htm?starttema1=vindkraft&amp;STARTLEFT=553968&amp;STARTRIGHT=554768&amp;STARTBOTTOM=6364621&amp;STARTTOP=6365421" TargetMode="External"/><Relationship Id="rId719" Type="http://schemas.openxmlformats.org/officeDocument/2006/relationships/hyperlink" Target="http://193.88.185.146/website/energidataKort/viewer.htm?starttema1=vindkraft&amp;STARTLEFT=636410&amp;STARTRIGHT=637210&amp;STARTBOTTOM=6088890&amp;STARTTOP=6089690" TargetMode="External"/><Relationship Id="rId926" Type="http://schemas.openxmlformats.org/officeDocument/2006/relationships/hyperlink" Target="http://193.88.185.146/website/energidataKort/viewer.htm?starttema1=vindkraft&amp;STARTLEFT=686782&amp;STARTRIGHT=687582&amp;STARTBOTTOM=6084564&amp;STARTTOP=6085364" TargetMode="External"/><Relationship Id="rId1556" Type="http://schemas.openxmlformats.org/officeDocument/2006/relationships/hyperlink" Target="http://193.88.185.146/website/energidataKort/viewer.htm?starttema1=vindkraft&amp;STARTLEFT=505618&amp;STARTRIGHT=506418&amp;STARTBOTTOM=6123996&amp;STARTTOP=6124796" TargetMode="External"/><Relationship Id="rId1763" Type="http://schemas.openxmlformats.org/officeDocument/2006/relationships/hyperlink" Target="http://193.88.185.146/website/energidataKort/viewer.htm?starttema1=vindkraft&amp;STARTLEFT=490251&amp;STARTRIGHT=491051&amp;STARTBOTTOM=6102770&amp;STARTTOP=6103570" TargetMode="External"/><Relationship Id="rId1970" Type="http://schemas.openxmlformats.org/officeDocument/2006/relationships/hyperlink" Target="http://193.88.185.146/website/energidataKort/viewer.htm?starttema1=vindkraft&amp;STARTLEFT=469543&amp;STARTRIGHT=470343&amp;STARTBOTTOM=6146190&amp;STARTTOP=6146990" TargetMode="External"/><Relationship Id="rId2607" Type="http://schemas.openxmlformats.org/officeDocument/2006/relationships/hyperlink" Target="http://193.88.185.146/website/energidataKort/viewer.htm?starttema1=vindkraft&amp;STARTLEFT=492236&amp;STARTRIGHT=493036&amp;STARTBOTTOM=6194189&amp;STARTTOP=6194989" TargetMode="External"/><Relationship Id="rId2814" Type="http://schemas.openxmlformats.org/officeDocument/2006/relationships/hyperlink" Target="http://193.88.185.146/website/energidataKort/viewer.htm?starttema1=vindkraft&amp;STARTLEFT=449861&amp;STARTRIGHT=450661&amp;STARTBOTTOM=6253711&amp;STARTTOP=6254511" TargetMode="External"/><Relationship Id="rId55" Type="http://schemas.openxmlformats.org/officeDocument/2006/relationships/hyperlink" Target="http://193.88.185.146/website/energidataKort/viewer.htm?starttema1=vindkraft&amp;STARTLEFT=703901&amp;STARTRIGHT=704701&amp;STARTBOTTOM=6199770&amp;STARTTOP=6200570" TargetMode="External"/><Relationship Id="rId1209" Type="http://schemas.openxmlformats.org/officeDocument/2006/relationships/hyperlink" Target="http://193.88.185.146/website/energidataKort/viewer.htm?starttema1=vindkraft&amp;STARTLEFT=554241&amp;STARTRIGHT=555041&amp;STARTBOTTOM=6147541&amp;STARTTOP=6148341" TargetMode="External"/><Relationship Id="rId1416" Type="http://schemas.openxmlformats.org/officeDocument/2006/relationships/hyperlink" Target="http://193.88.185.146/website/energidataKort/viewer.htm?starttema1=vindkraft&amp;STARTLEFT=590215&amp;STARTRIGHT=591015&amp;STARTBOTTOM=6106059&amp;STARTTOP=6106859" TargetMode="External"/><Relationship Id="rId1623" Type="http://schemas.openxmlformats.org/officeDocument/2006/relationships/hyperlink" Target="http://193.88.185.146/website/energidataKort/viewer.htm?starttema1=vindkraft&amp;STARTLEFT=499254&amp;STARTRIGHT=500054&amp;STARTBOTTOM=6185171&amp;STARTTOP=6185971" TargetMode="External"/><Relationship Id="rId1830" Type="http://schemas.openxmlformats.org/officeDocument/2006/relationships/hyperlink" Target="http://193.88.185.146/website/energidataKort/viewer.htm?starttema1=vindkraft&amp;STARTLEFT=508823&amp;STARTRIGHT=509623&amp;STARTBOTTOM=6116127&amp;STARTTOP=6116927" TargetMode="External"/><Relationship Id="rId4779" Type="http://schemas.openxmlformats.org/officeDocument/2006/relationships/hyperlink" Target="http://193.88.185.146/website/energidataKort/viewer.htm?starttema1=vindkraft&amp;STARTLEFT=548467&amp;STARTRIGHT=549267&amp;STARTBOTTOM=6332381&amp;STARTTOP=6333181" TargetMode="External"/><Relationship Id="rId4986" Type="http://schemas.openxmlformats.org/officeDocument/2006/relationships/hyperlink" Target="http://193.88.185.146/website/energidataKort/viewer.htm?starttema1=vindkraft&amp;STARTLEFT=562793&amp;STARTRIGHT=563593&amp;STARTBOTTOM=6365524&amp;STARTTOP=6366324" TargetMode="External"/><Relationship Id="rId3588" Type="http://schemas.openxmlformats.org/officeDocument/2006/relationships/hyperlink" Target="http://193.88.185.146/website/energidataKort/viewer.htm?starttema1=vindkraft&amp;STARTLEFT=463210&amp;STARTRIGHT=464010&amp;STARTBOTTOM=6212467&amp;STARTTOP=6213267" TargetMode="External"/><Relationship Id="rId3795" Type="http://schemas.openxmlformats.org/officeDocument/2006/relationships/hyperlink" Target="http://193.88.185.146/website/energidataKort/viewer.htm?starttema1=vindkraft&amp;STARTLEFT=488192&amp;STARTRIGHT=488992&amp;STARTBOTTOM=6299861&amp;STARTTOP=6300661" TargetMode="External"/><Relationship Id="rId4639" Type="http://schemas.openxmlformats.org/officeDocument/2006/relationships/hyperlink" Target="http://193.88.185.146/website/energidataKort/viewer.htm?starttema1=vindkraft&amp;STARTLEFT=514494&amp;STARTRIGHT=515294&amp;STARTBOTTOM=6320113&amp;STARTTOP=6320913" TargetMode="External"/><Relationship Id="rId4846" Type="http://schemas.openxmlformats.org/officeDocument/2006/relationships/hyperlink" Target="http://193.88.185.146/website/energidataKort/viewer.htm?starttema1=vindkraft&amp;STARTLEFT=560537&amp;STARTRIGHT=561337&amp;STARTBOTTOM=6312610&amp;STARTTOP=6313410" TargetMode="External"/><Relationship Id="rId2397" Type="http://schemas.openxmlformats.org/officeDocument/2006/relationships/hyperlink" Target="http://193.88.185.146/website/energidataKort/viewer.htm?starttema1=vindkraft&amp;STARTLEFT=536075&amp;STARTRIGHT=536875&amp;STARTBOTTOM=6138558&amp;STARTTOP=6139358" TargetMode="External"/><Relationship Id="rId3448" Type="http://schemas.openxmlformats.org/officeDocument/2006/relationships/hyperlink" Target="http://193.88.185.146/website/energidataKort/viewer.htm?starttema1=vindkraft&amp;STARTLEFT=457695&amp;STARTRIGHT=458495&amp;STARTBOTTOM=6208167&amp;STARTTOP=6208967" TargetMode="External"/><Relationship Id="rId3655" Type="http://schemas.openxmlformats.org/officeDocument/2006/relationships/hyperlink" Target="http://193.88.185.146/website/energidataKort/viewer.htm?starttema1=vindkraft&amp;STARTLEFT=485326&amp;STARTRIGHT=486126&amp;STARTBOTTOM=6210782&amp;STARTTOP=6211582" TargetMode="External"/><Relationship Id="rId3862" Type="http://schemas.openxmlformats.org/officeDocument/2006/relationships/hyperlink" Target="http://193.88.185.146/website/energidataKort/viewer.htm?starttema1=vindkraft&amp;STARTLEFT=497870&amp;STARTRIGHT=498670&amp;STARTBOTTOM=6280281&amp;STARTTOP=6281081" TargetMode="External"/><Relationship Id="rId4706" Type="http://schemas.openxmlformats.org/officeDocument/2006/relationships/hyperlink" Target="http://193.88.185.146/website/energidataKort/viewer.htm?starttema1=vindkraft&amp;STARTLEFT=508790&amp;STARTRIGHT=509590&amp;STARTBOTTOM=6323885&amp;STARTTOP=6324685" TargetMode="External"/><Relationship Id="rId369" Type="http://schemas.openxmlformats.org/officeDocument/2006/relationships/hyperlink" Target="http://193.88.185.146/website/energidataKort/viewer.htm?starttema1=vindkraft&amp;STARTLEFT=649896&amp;STARTRIGHT=650696&amp;STARTBOTTOM=6123315&amp;STARTTOP=6124115" TargetMode="External"/><Relationship Id="rId576" Type="http://schemas.openxmlformats.org/officeDocument/2006/relationships/hyperlink" Target="http://193.88.185.146/website/energidataKort/viewer.htm?starttema1=vindkraft&amp;STARTLEFT=654557&amp;STARTRIGHT=655357&amp;STARTBOTTOM=6057143&amp;STARTTOP=6057943" TargetMode="External"/><Relationship Id="rId783" Type="http://schemas.openxmlformats.org/officeDocument/2006/relationships/hyperlink" Target="http://193.88.185.146/website/energidataKort/viewer.htm?starttema1=vindkraft&amp;STARTLEFT=688032&amp;STARTRIGHT=688832&amp;STARTBOTTOM=6116253&amp;STARTTOP=6117053" TargetMode="External"/><Relationship Id="rId990" Type="http://schemas.openxmlformats.org/officeDocument/2006/relationships/hyperlink" Target="http://193.88.185.146/website/energidataKort/viewer.htm?starttema1=vindkraft&amp;STARTLEFT=689171&amp;STARTRIGHT=689971&amp;STARTBOTTOM=6073874&amp;STARTTOP=6074674" TargetMode="External"/><Relationship Id="rId2257" Type="http://schemas.openxmlformats.org/officeDocument/2006/relationships/hyperlink" Target="http://193.88.185.146/website/energidataKort/viewer.htm?starttema1=vindkraft&amp;STARTLEFT=503548&amp;STARTRIGHT=504348&amp;STARTBOTTOM=6157097&amp;STARTTOP=6157897" TargetMode="External"/><Relationship Id="rId2464" Type="http://schemas.openxmlformats.org/officeDocument/2006/relationships/hyperlink" Target="http://193.88.185.146/website/energidataKort/viewer.htm?starttema1=vindkraft&amp;STARTLEFT=516984&amp;STARTRIGHT=517784&amp;STARTBOTTOM=6183203&amp;STARTTOP=6184003" TargetMode="External"/><Relationship Id="rId2671" Type="http://schemas.openxmlformats.org/officeDocument/2006/relationships/hyperlink" Target="http://193.88.185.146/website/energidataKort/viewer.htm?starttema1=vindkraft&amp;STARTLEFT=484812&amp;STARTRIGHT=485612&amp;STARTBOTTOM=6248528&amp;STARTTOP=6249328" TargetMode="External"/><Relationship Id="rId3308" Type="http://schemas.openxmlformats.org/officeDocument/2006/relationships/hyperlink" Target="http://193.88.185.146/website/energidataKort/viewer.htm?starttema1=vindkraft&amp;STARTLEFT=579980&amp;STARTRIGHT=580780&amp;STARTBOTTOM=6238444&amp;STARTTOP=6239244" TargetMode="External"/><Relationship Id="rId3515" Type="http://schemas.openxmlformats.org/officeDocument/2006/relationships/hyperlink" Target="http://193.88.185.146/website/energidataKort/viewer.htm?starttema1=vindkraft&amp;STARTLEFT=460008&amp;STARTRIGHT=460808&amp;STARTBOTTOM=6206304&amp;STARTTOP=6207104" TargetMode="External"/><Relationship Id="rId4913" Type="http://schemas.openxmlformats.org/officeDocument/2006/relationships/hyperlink" Target="http://193.88.185.146/website/energidataKort/viewer.htm?starttema1=vindkraft&amp;STARTLEFT=554489&amp;STARTRIGHT=555289&amp;STARTBOTTOM=6339375&amp;STARTTOP=6340175" TargetMode="External"/><Relationship Id="rId229" Type="http://schemas.openxmlformats.org/officeDocument/2006/relationships/hyperlink" Target="http://193.88.185.146/website/energidataKort/viewer.htm?starttema1=vindkraft&amp;STARTLEFT=698030&amp;STARTRIGHT=698830&amp;STARTBOTTOM=6120173&amp;STARTTOP=6120973" TargetMode="External"/><Relationship Id="rId436" Type="http://schemas.openxmlformats.org/officeDocument/2006/relationships/hyperlink" Target="http://193.88.185.146/website/energidataKort/viewer.htm?starttema1=vindkraft&amp;STARTLEFT=652922&amp;STARTRIGHT=653722&amp;STARTBOTTOM=6147470&amp;STARTTOP=6148270" TargetMode="External"/><Relationship Id="rId643" Type="http://schemas.openxmlformats.org/officeDocument/2006/relationships/hyperlink" Target="http://193.88.185.146/website/energidataKort/viewer.htm?starttema1=vindkraft&amp;STARTLEFT=638091&amp;STARTRIGHT=638891&amp;STARTBOTTOM=6091730&amp;STARTTOP=6092530" TargetMode="External"/><Relationship Id="rId1066" Type="http://schemas.openxmlformats.org/officeDocument/2006/relationships/hyperlink" Target="http://193.88.185.146/website/energidataKort/viewer.htm?starttema1=vindkraft&amp;STARTLEFT=677414&amp;STARTRIGHT=678214&amp;STARTBOTTOM=6047543&amp;STARTTOP=6048343" TargetMode="External"/><Relationship Id="rId1273" Type="http://schemas.openxmlformats.org/officeDocument/2006/relationships/hyperlink" Target="http://193.88.185.146/website/energidataKort/viewer.htm?starttema1=vindkraft&amp;STARTLEFT=591936&amp;STARTRIGHT=592736&amp;STARTBOTTOM=6124661&amp;STARTTOP=6125461" TargetMode="External"/><Relationship Id="rId1480" Type="http://schemas.openxmlformats.org/officeDocument/2006/relationships/hyperlink" Target="http://193.88.185.146/website/energidataKort/viewer.htm?starttema1=vindkraft&amp;STARTLEFT=612575&amp;STARTRIGHT=613375&amp;STARTBOTTOM=6088979&amp;STARTTOP=6089779" TargetMode="External"/><Relationship Id="rId2117" Type="http://schemas.openxmlformats.org/officeDocument/2006/relationships/hyperlink" Target="http://193.88.185.146/website/energidataKort/viewer.htm?starttema1=vindkraft&amp;STARTLEFT=459662&amp;STARTRIGHT=460462&amp;STARTBOTTOM=6167650&amp;STARTTOP=6168450" TargetMode="External"/><Relationship Id="rId2324" Type="http://schemas.openxmlformats.org/officeDocument/2006/relationships/hyperlink" Target="http://193.88.185.146/website/energidataKort/viewer.htm?starttema1=vindkraft&amp;STARTLEFT=516146&amp;STARTRIGHT=516946&amp;STARTBOTTOM=6097979&amp;STARTTOP=6098779" TargetMode="External"/><Relationship Id="rId3722" Type="http://schemas.openxmlformats.org/officeDocument/2006/relationships/hyperlink" Target="http://193.88.185.146/website/energidataKort/viewer.htm?starttema1=vindkraft&amp;STARTLEFT=535434&amp;STARTRIGHT=536234&amp;STARTBOTTOM=6189929&amp;STARTTOP=6190729" TargetMode="External"/><Relationship Id="rId850" Type="http://schemas.openxmlformats.org/officeDocument/2006/relationships/hyperlink" Target="http://193.88.185.146/website/energidataKort/viewer.htm?starttema1=vindkraft&amp;STARTLEFT=671071&amp;STARTRIGHT=671871&amp;STARTBOTTOM=6123949&amp;STARTTOP=6124749" TargetMode="External"/><Relationship Id="rId1133" Type="http://schemas.openxmlformats.org/officeDocument/2006/relationships/hyperlink" Target="http://193.88.185.146/website/energidataKort/viewer.htm?starttema1=vindkraft&amp;STARTLEFT=711340&amp;STARTRIGHT=712140&amp;STARTBOTTOM=6101433&amp;STARTTOP=6102233" TargetMode="External"/><Relationship Id="rId2531" Type="http://schemas.openxmlformats.org/officeDocument/2006/relationships/hyperlink" Target="http://193.88.185.146/website/energidataKort/viewer.htm?starttema1=vindkraft&amp;STARTLEFT=478984&amp;STARTRIGHT=479784&amp;STARTBOTTOM=6222770&amp;STARTTOP=6223570" TargetMode="External"/><Relationship Id="rId4289" Type="http://schemas.openxmlformats.org/officeDocument/2006/relationships/hyperlink" Target="http://193.88.185.146/website/energidataKort/viewer.htm?starttema1=vindkraft&amp;STARTLEFT=580660&amp;STARTRIGHT=581460&amp;STARTBOTTOM=6333553&amp;STARTTOP=6334353" TargetMode="External"/><Relationship Id="rId503" Type="http://schemas.openxmlformats.org/officeDocument/2006/relationships/hyperlink" Target="http://193.88.185.146/website/energidataKort/viewer.htm?starttema1=vindkraft&amp;STARTLEFT=686078&amp;STARTRIGHT=686878&amp;STARTBOTTOM=6171820&amp;STARTTOP=6172620" TargetMode="External"/><Relationship Id="rId710" Type="http://schemas.openxmlformats.org/officeDocument/2006/relationships/hyperlink" Target="http://193.88.185.146/website/energidataKort/viewer.htm?starttema1=vindkraft&amp;STARTLEFT=656923&amp;STARTRIGHT=657723&amp;STARTBOTTOM=6076895&amp;STARTTOP=6077695" TargetMode="External"/><Relationship Id="rId1340" Type="http://schemas.openxmlformats.org/officeDocument/2006/relationships/hyperlink" Target="http://193.88.185.146/website/energidataKort/viewer.htm?starttema1=vindkraft&amp;STARTLEFT=610424&amp;STARTRIGHT=611224&amp;STARTBOTTOM=6117657&amp;STARTTOP=6118457" TargetMode="External"/><Relationship Id="rId3098" Type="http://schemas.openxmlformats.org/officeDocument/2006/relationships/hyperlink" Target="http://193.88.185.146/website/energidataKort/viewer.htm?starttema1=vindkraft&amp;STARTLEFT=568286&amp;STARTRIGHT=569086&amp;STARTBOTTOM=6235545&amp;STARTTOP=6236345" TargetMode="External"/><Relationship Id="rId4496" Type="http://schemas.openxmlformats.org/officeDocument/2006/relationships/hyperlink" Target="http://193.88.185.146/website/energidataKort/viewer.htm?starttema1=vindkraft&amp;STARTLEFT=512066&amp;STARTRIGHT=512866&amp;STARTBOTTOM=6308107&amp;STARTTOP=6308907" TargetMode="External"/><Relationship Id="rId1200" Type="http://schemas.openxmlformats.org/officeDocument/2006/relationships/hyperlink" Target="http://193.88.185.146/website/energidataKort/viewer.htm?starttema1=vindkraft&amp;STARTLEFT=559948&amp;STARTRIGHT=560748&amp;STARTBOTTOM=6145855&amp;STARTTOP=6146655" TargetMode="External"/><Relationship Id="rId4149" Type="http://schemas.openxmlformats.org/officeDocument/2006/relationships/hyperlink" Target="http://193.88.185.146/website/energidataKort/viewer.htm?starttema1=vindkraft&amp;STARTLEFT=459601&amp;STARTRIGHT=460401&amp;STARTBOTTOM=6286579&amp;STARTTOP=6287379" TargetMode="External"/><Relationship Id="rId4356" Type="http://schemas.openxmlformats.org/officeDocument/2006/relationships/hyperlink" Target="http://193.88.185.146/website/energidataKort/viewer.htm?starttema1=vindkraft&amp;STARTLEFT=586078&amp;STARTRIGHT=586878&amp;STARTBOTTOM=6337986&amp;STARTTOP=6338786" TargetMode="External"/><Relationship Id="rId4563" Type="http://schemas.openxmlformats.org/officeDocument/2006/relationships/hyperlink" Target="http://193.88.185.146/website/energidataKort/viewer.htm?starttema1=vindkraft&amp;STARTLEFT=550003&amp;STARTRIGHT=550803&amp;STARTBOTTOM=6290995&amp;STARTTOP=6291795" TargetMode="External"/><Relationship Id="rId4770" Type="http://schemas.openxmlformats.org/officeDocument/2006/relationships/hyperlink" Target="http://193.88.185.146/website/energidataKort/viewer.htm?starttema1=vindkraft&amp;STARTLEFT=543106&amp;STARTRIGHT=543906&amp;STARTBOTTOM=6343184&amp;STARTTOP=6343984" TargetMode="External"/><Relationship Id="rId3165" Type="http://schemas.openxmlformats.org/officeDocument/2006/relationships/hyperlink" Target="http://193.88.185.146/website/energidataKort/viewer.htm?starttema1=vindkraft&amp;STARTLEFT=559360&amp;STARTRIGHT=560160&amp;STARTBOTTOM=6270389&amp;STARTTOP=6271189" TargetMode="External"/><Relationship Id="rId3372" Type="http://schemas.openxmlformats.org/officeDocument/2006/relationships/hyperlink" Target="http://193.88.185.146/website/energidataKort/viewer.htm?starttema1=vindkraft&amp;STARTLEFT=516697&amp;STARTRIGHT=517497&amp;STARTBOTTOM=6225460&amp;STARTTOP=6226260" TargetMode="External"/><Relationship Id="rId4009" Type="http://schemas.openxmlformats.org/officeDocument/2006/relationships/hyperlink" Target="http://193.88.185.146/website/energidataKort/viewer.htm?starttema1=vindkraft&amp;STARTLEFT=499724&amp;STARTRIGHT=500524&amp;STARTBOTTOM=6329730&amp;STARTTOP=6330530" TargetMode="External"/><Relationship Id="rId4216" Type="http://schemas.openxmlformats.org/officeDocument/2006/relationships/hyperlink" Target="http://193.88.185.146/website/energidataKort/viewer.htm?starttema1=vindkraft&amp;STARTLEFT=542565&amp;STARTRIGHT=543365&amp;STARTBOTTOM=6243386&amp;STARTTOP=6244186" TargetMode="External"/><Relationship Id="rId4423" Type="http://schemas.openxmlformats.org/officeDocument/2006/relationships/hyperlink" Target="http://193.88.185.146/website/energidataKort/viewer.htm?starttema1=vindkraft&amp;STARTLEFT=528261&amp;STARTRIGHT=529061&amp;STARTBOTTOM=6293783&amp;STARTTOP=6294583" TargetMode="External"/><Relationship Id="rId4630" Type="http://schemas.openxmlformats.org/officeDocument/2006/relationships/hyperlink" Target="http://193.88.185.146/website/energidataKort/viewer.htm?starttema1=vindkraft&amp;STARTLEFT=513692&amp;STARTRIGHT=514492&amp;STARTBOTTOM=6320563&amp;STARTTOP=6321363" TargetMode="External"/><Relationship Id="rId293" Type="http://schemas.openxmlformats.org/officeDocument/2006/relationships/hyperlink" Target="http://193.88.185.146/website/energidataKort/viewer.htm?starttema1=vindkraft&amp;STARTLEFT=638548&amp;STARTRIGHT=639348&amp;STARTBOTTOM=6152786&amp;STARTTOP=6153586" TargetMode="External"/><Relationship Id="rId2181" Type="http://schemas.openxmlformats.org/officeDocument/2006/relationships/hyperlink" Target="http://193.88.185.146/website/energidataKort/viewer.htm?starttema1=vindkraft&amp;STARTLEFT=458695&amp;STARTRIGHT=459495&amp;STARTBOTTOM=6184599&amp;STARTTOP=6185399" TargetMode="External"/><Relationship Id="rId3025" Type="http://schemas.openxmlformats.org/officeDocument/2006/relationships/hyperlink" Target="http://193.88.185.146/website/energidataKort/viewer.htm?starttema1=vindkraft&amp;STARTLEFT=612928&amp;STARTRIGHT=613728&amp;STARTBOTTOM=6259673&amp;STARTTOP=6260473" TargetMode="External"/><Relationship Id="rId3232" Type="http://schemas.openxmlformats.org/officeDocument/2006/relationships/hyperlink" Target="http://193.88.185.146/website/energidataKort/viewer.htm?starttema1=vindkraft&amp;STARTLEFT=528092&amp;STARTRIGHT=528892&amp;STARTBOTTOM=6240764&amp;STARTTOP=6241564" TargetMode="External"/><Relationship Id="rId153" Type="http://schemas.openxmlformats.org/officeDocument/2006/relationships/hyperlink" Target="http://193.88.185.146/website/energidataKort/viewer.htm?starttema1=vindkraft&amp;STARTLEFT=660594&amp;STARTRIGHT=661394&amp;STARTBOTTOM=6197256&amp;STARTTOP=6198056" TargetMode="External"/><Relationship Id="rId360" Type="http://schemas.openxmlformats.org/officeDocument/2006/relationships/hyperlink" Target="http://193.88.185.146/website/energidataKort/viewer.htm?starttema1=vindkraft&amp;STARTLEFT=642803&amp;STARTRIGHT=643603&amp;STARTBOTTOM=6147897&amp;STARTTOP=6148697" TargetMode="External"/><Relationship Id="rId2041" Type="http://schemas.openxmlformats.org/officeDocument/2006/relationships/hyperlink" Target="http://193.88.185.146/website/energidataKort/viewer.htm?starttema1=vindkraft&amp;STARTLEFT=426795&amp;STARTRIGHT=427595&amp;STARTBOTTOM=6148474&amp;STARTTOP=6149274" TargetMode="External"/><Relationship Id="rId220" Type="http://schemas.openxmlformats.org/officeDocument/2006/relationships/hyperlink" Target="http://193.88.185.146/website/energidataKort/viewer.htm?starttema1=vindkraft&amp;STARTLEFT=656947&amp;STARTRIGHT=657747&amp;STARTBOTTOM=6174653&amp;STARTTOP=6175453" TargetMode="External"/><Relationship Id="rId2998" Type="http://schemas.openxmlformats.org/officeDocument/2006/relationships/hyperlink" Target="http://193.88.185.146/website/energidataKort/viewer.htm?starttema1=vindkraft&amp;STARTLEFT=607297&amp;STARTRIGHT=608097&amp;STARTBOTTOM=6250419&amp;STARTTOP=6251219" TargetMode="External"/><Relationship Id="rId5057" Type="http://schemas.openxmlformats.org/officeDocument/2006/relationships/hyperlink" Target="http://193.88.185.146/website/energidataKort/viewer.htm?starttema1=vindkraft&amp;STARTLEFT=578852&amp;STARTRIGHT=579652&amp;STARTBOTTOM=6384164&amp;STARTTOP=6384964" TargetMode="External"/><Relationship Id="rId2858" Type="http://schemas.openxmlformats.org/officeDocument/2006/relationships/hyperlink" Target="http://193.88.185.146/website/energidataKort/viewer.htm?starttema1=vindkraft&amp;STARTLEFT=452191&amp;STARTRIGHT=452991&amp;STARTBOTTOM=6278854&amp;STARTTOP=6279654" TargetMode="External"/><Relationship Id="rId3909" Type="http://schemas.openxmlformats.org/officeDocument/2006/relationships/hyperlink" Target="http://193.88.185.146/website/energidataKort/viewer.htm?starttema1=vindkraft&amp;STARTLEFT=501945&amp;STARTRIGHT=502745&amp;STARTBOTTOM=6286074&amp;STARTTOP=6286874" TargetMode="External"/><Relationship Id="rId4073" Type="http://schemas.openxmlformats.org/officeDocument/2006/relationships/hyperlink" Target="http://193.88.185.146/website/energidataKort/viewer.htm?starttema1=vindkraft&amp;STARTLEFT=472030&amp;STARTRIGHT=472830&amp;STARTBOTTOM=6314059&amp;STARTTOP=6314859" TargetMode="External"/><Relationship Id="rId99" Type="http://schemas.openxmlformats.org/officeDocument/2006/relationships/hyperlink" Target="http://193.88.185.146/website/energidataKort/viewer.htm?starttema1=vindkraft&amp;STARTLEFT=702073&amp;STARTRIGHT=702873&amp;STARTBOTTOM=6163772&amp;STARTTOP=6164572" TargetMode="External"/><Relationship Id="rId1667" Type="http://schemas.openxmlformats.org/officeDocument/2006/relationships/hyperlink" Target="http://193.88.185.146/website/energidataKort/viewer.htm?starttema1=vindkraft&amp;STARTLEFT=555541&amp;STARTRIGHT=556341&amp;STARTBOTTOM=6081425&amp;STARTTOP=6082225" TargetMode="External"/><Relationship Id="rId1874" Type="http://schemas.openxmlformats.org/officeDocument/2006/relationships/hyperlink" Target="http://193.88.185.146/website/energidataKort/viewer.htm?starttema1=vindkraft&amp;STARTLEFT=504937&amp;STARTRIGHT=505737&amp;STARTBOTTOM=6110361&amp;STARTTOP=6111161" TargetMode="External"/><Relationship Id="rId2718" Type="http://schemas.openxmlformats.org/officeDocument/2006/relationships/hyperlink" Target="http://193.88.185.146/website/energidataKort/viewer.htm?starttema1=vindkraft&amp;STARTLEFT=484211&amp;STARTRIGHT=485011&amp;STARTBOTTOM=6261733&amp;STARTTOP=6262533" TargetMode="External"/><Relationship Id="rId2925" Type="http://schemas.openxmlformats.org/officeDocument/2006/relationships/hyperlink" Target="http://193.88.185.146/website/energidataKort/viewer.htm?starttema1=vindkraft&amp;STARTLEFT=473821&amp;STARTRIGHT=474621&amp;STARTBOTTOM=6257319&amp;STARTTOP=6258119" TargetMode="External"/><Relationship Id="rId4280" Type="http://schemas.openxmlformats.org/officeDocument/2006/relationships/hyperlink" Target="http://193.88.185.146/website/energidataKort/viewer.htm?starttema1=vindkraft&amp;STARTLEFT=577827&amp;STARTRIGHT=578627&amp;STARTBOTTOM=6332721&amp;STARTTOP=6333521" TargetMode="External"/><Relationship Id="rId1527" Type="http://schemas.openxmlformats.org/officeDocument/2006/relationships/hyperlink" Target="http://193.88.185.146/website/energidataKort/viewer.htm?starttema1=vindkraft&amp;STARTLEFT=609299&amp;STARTRIGHT=610099&amp;STARTBOTTOM=6075338&amp;STARTTOP=6076138" TargetMode="External"/><Relationship Id="rId1734" Type="http://schemas.openxmlformats.org/officeDocument/2006/relationships/hyperlink" Target="http://193.88.185.146/website/energidataKort/viewer.htm?starttema1=vindkraft&amp;STARTLEFT=486658&amp;STARTRIGHT=487458&amp;STARTBOTTOM=6120408&amp;STARTTOP=6121208" TargetMode="External"/><Relationship Id="rId1941" Type="http://schemas.openxmlformats.org/officeDocument/2006/relationships/hyperlink" Target="http://193.88.185.146/website/energidataKort/viewer.htm?starttema1=vindkraft&amp;STARTLEFT=475009&amp;STARTRIGHT=475809&amp;STARTBOTTOM=6146406&amp;STARTTOP=6147206" TargetMode="External"/><Relationship Id="rId4140" Type="http://schemas.openxmlformats.org/officeDocument/2006/relationships/hyperlink" Target="http://193.88.185.146/website/energidataKort/viewer.htm?starttema1=vindkraft&amp;STARTLEFT=473818&amp;STARTRIGHT=474618&amp;STARTBOTTOM=6307819&amp;STARTTOP=6308619" TargetMode="External"/><Relationship Id="rId26" Type="http://schemas.openxmlformats.org/officeDocument/2006/relationships/hyperlink" Target="http://193.88.185.146/website/energidataKort/viewer.htm?starttema1=vindkraft&amp;STARTLEFT=730293&amp;STARTRIGHT=731093&amp;STARTBOTTOM=6176257&amp;STARTTOP=6177057" TargetMode="External"/><Relationship Id="rId3699" Type="http://schemas.openxmlformats.org/officeDocument/2006/relationships/hyperlink" Target="http://193.88.185.146/website/energidataKort/viewer.htm?starttema1=vindkraft&amp;STARTLEFT=529638&amp;STARTRIGHT=530438&amp;STARTBOTTOM=6188273&amp;STARTTOP=6189073" TargetMode="External"/><Relationship Id="rId4000" Type="http://schemas.openxmlformats.org/officeDocument/2006/relationships/hyperlink" Target="http://193.88.185.146/website/energidataKort/viewer.htm?starttema1=vindkraft&amp;STARTLEFT=478794&amp;STARTRIGHT=479594&amp;STARTBOTTOM=6328839&amp;STARTTOP=6329639" TargetMode="External"/><Relationship Id="rId1801" Type="http://schemas.openxmlformats.org/officeDocument/2006/relationships/hyperlink" Target="http://193.88.185.146/website/energidataKort/viewer.htm?starttema1=vindkraft&amp;STARTLEFT=493199&amp;STARTRIGHT=493999&amp;STARTBOTTOM=6105777&amp;STARTTOP=6106577" TargetMode="External"/><Relationship Id="rId3559" Type="http://schemas.openxmlformats.org/officeDocument/2006/relationships/hyperlink" Target="http://193.88.185.146/website/energidataKort/viewer.htm?starttema1=vindkraft&amp;STARTLEFT=467562&amp;STARTRIGHT=468362&amp;STARTBOTTOM=6220944&amp;STARTTOP=6221744" TargetMode="External"/><Relationship Id="rId4957" Type="http://schemas.openxmlformats.org/officeDocument/2006/relationships/hyperlink" Target="http://193.88.185.146/website/energidataKort/viewer.htm?starttema1=vindkraft&amp;STARTLEFT=579113&amp;STARTRIGHT=579913&amp;STARTBOTTOM=6329277&amp;STARTTOP=6330077" TargetMode="External"/><Relationship Id="rId687" Type="http://schemas.openxmlformats.org/officeDocument/2006/relationships/hyperlink" Target="http://193.88.185.146/website/energidataKort/viewer.htm?starttema1=vindkraft&amp;STARTLEFT=645208&amp;STARTRIGHT=646008&amp;STARTBOTTOM=6068292&amp;STARTTOP=6069092" TargetMode="External"/><Relationship Id="rId2368" Type="http://schemas.openxmlformats.org/officeDocument/2006/relationships/hyperlink" Target="http://193.88.185.146/website/energidataKort/viewer.htm?starttema1=vindkraft&amp;STARTLEFT=516047&amp;STARTRIGHT=516847&amp;STARTBOTTOM=6099958&amp;STARTTOP=6100758" TargetMode="External"/><Relationship Id="rId3766" Type="http://schemas.openxmlformats.org/officeDocument/2006/relationships/hyperlink" Target="http://193.88.185.146/website/energidataKort/viewer.htm?starttema1=vindkraft&amp;STARTLEFT=487571&amp;STARTRIGHT=488371&amp;STARTBOTTOM=6301535&amp;STARTTOP=6302335" TargetMode="External"/><Relationship Id="rId3973" Type="http://schemas.openxmlformats.org/officeDocument/2006/relationships/hyperlink" Target="http://193.88.185.146/website/energidataKort/viewer.htm?starttema1=vindkraft&amp;STARTLEFT=491239&amp;STARTRIGHT=492039&amp;STARTBOTTOM=6270488&amp;STARTTOP=6271288" TargetMode="External"/><Relationship Id="rId4817" Type="http://schemas.openxmlformats.org/officeDocument/2006/relationships/hyperlink" Target="http://193.88.185.146/website/energidataKort/viewer.htm?starttema1=vindkraft&amp;STARTLEFT=561356&amp;STARTRIGHT=562156&amp;STARTBOTTOM=6314910&amp;STARTTOP=6315710" TargetMode="External"/><Relationship Id="rId894" Type="http://schemas.openxmlformats.org/officeDocument/2006/relationships/hyperlink" Target="http://193.88.185.146/website/energidataKort/viewer.htm?starttema1=vindkraft&amp;STARTLEFT=687818&amp;STARTRIGHT=688618&amp;STARTBOTTOM=6055026&amp;STARTTOP=6055826" TargetMode="External"/><Relationship Id="rId1177" Type="http://schemas.openxmlformats.org/officeDocument/2006/relationships/hyperlink" Target="http://193.88.185.146/website/energidataKort/viewer.htm?starttema1=vindkraft&amp;STARTLEFT=874149&amp;STARTRIGHT=874949&amp;STARTBOTTOM=6116616&amp;STARTTOP=6117416" TargetMode="External"/><Relationship Id="rId2575" Type="http://schemas.openxmlformats.org/officeDocument/2006/relationships/hyperlink" Target="http://193.88.185.146/website/energidataKort/viewer.htm?starttema1=vindkraft&amp;STARTLEFT=481200&amp;STARTRIGHT=482000&amp;STARTBOTTOM=6237368&amp;STARTTOP=6238168" TargetMode="External"/><Relationship Id="rId2782" Type="http://schemas.openxmlformats.org/officeDocument/2006/relationships/hyperlink" Target="http://193.88.185.146/website/energidataKort/viewer.htm?starttema1=vindkraft&amp;STARTLEFT=461985&amp;STARTRIGHT=462785&amp;STARTBOTTOM=6265750&amp;STARTTOP=6266550" TargetMode="External"/><Relationship Id="rId3419" Type="http://schemas.openxmlformats.org/officeDocument/2006/relationships/hyperlink" Target="http://193.88.185.146/website/energidataKort/viewer.htm?starttema1=vindkraft&amp;STARTLEFT=472727&amp;STARTRIGHT=473527&amp;STARTBOTTOM=6191251&amp;STARTTOP=6192051" TargetMode="External"/><Relationship Id="rId3626" Type="http://schemas.openxmlformats.org/officeDocument/2006/relationships/hyperlink" Target="http://193.88.185.146/website/energidataKort/viewer.htm?starttema1=vindkraft&amp;STARTLEFT=476042&amp;STARTRIGHT=476842&amp;STARTBOTTOM=6203114&amp;STARTTOP=6203914" TargetMode="External"/><Relationship Id="rId3833" Type="http://schemas.openxmlformats.org/officeDocument/2006/relationships/hyperlink" Target="http://193.88.185.146/website/energidataKort/viewer.htm?starttema1=vindkraft&amp;STARTLEFT=498958&amp;STARTRIGHT=499758&amp;STARTBOTTOM=6277114&amp;STARTTOP=6277914" TargetMode="External"/><Relationship Id="rId547" Type="http://schemas.openxmlformats.org/officeDocument/2006/relationships/hyperlink" Target="http://193.88.185.146/website/energidataKort/viewer.htm?starttema1=vindkraft&amp;STARTLEFT=632410&amp;STARTRIGHT=633210&amp;STARTBOTTOM=6073224&amp;STARTTOP=6074024" TargetMode="External"/><Relationship Id="rId754" Type="http://schemas.openxmlformats.org/officeDocument/2006/relationships/hyperlink" Target="http://193.88.185.146/website/energidataKort/viewer.htm?starttema1=vindkraft&amp;STARTLEFT=649313&amp;STARTRIGHT=650113&amp;STARTBOTTOM=6065414&amp;STARTTOP=6066214" TargetMode="External"/><Relationship Id="rId961" Type="http://schemas.openxmlformats.org/officeDocument/2006/relationships/hyperlink" Target="http://193.88.185.146/website/energidataKort/viewer.htm?starttema1=vindkraft&amp;STARTLEFT=665927&amp;STARTRIGHT=666727&amp;STARTBOTTOM=6073212&amp;STARTTOP=6074012" TargetMode="External"/><Relationship Id="rId1384" Type="http://schemas.openxmlformats.org/officeDocument/2006/relationships/hyperlink" Target="http://193.88.185.146/website/energidataKort/viewer.htm?starttema1=vindkraft&amp;STARTLEFT=603044&amp;STARTRIGHT=603844&amp;STARTBOTTOM=6090355&amp;STARTTOP=6091155" TargetMode="External"/><Relationship Id="rId1591" Type="http://schemas.openxmlformats.org/officeDocument/2006/relationships/hyperlink" Target="http://193.88.185.146/website/energidataKort/viewer.htm?starttema1=vindkraft&amp;STARTLEFT=522885&amp;STARTRIGHT=523685&amp;STARTBOTTOM=6127889&amp;STARTTOP=6128689" TargetMode="External"/><Relationship Id="rId2228" Type="http://schemas.openxmlformats.org/officeDocument/2006/relationships/hyperlink" Target="http://193.88.185.146/website/energidataKort/viewer.htm?starttema1=vindkraft&amp;STARTLEFT=514918&amp;STARTRIGHT=515718&amp;STARTBOTTOM=6153840&amp;STARTTOP=6154640" TargetMode="External"/><Relationship Id="rId2435" Type="http://schemas.openxmlformats.org/officeDocument/2006/relationships/hyperlink" Target="http://193.88.185.146/website/energidataKort/viewer.htm?starttema1=vindkraft&amp;STARTLEFT=520677&amp;STARTRIGHT=521477&amp;STARTBOTTOM=6136002&amp;STARTTOP=6136802" TargetMode="External"/><Relationship Id="rId2642" Type="http://schemas.openxmlformats.org/officeDocument/2006/relationships/hyperlink" Target="http://193.88.185.146/website/energidataKort/viewer.htm?starttema1=vindkraft&amp;STARTLEFT=462669&amp;STARTRIGHT=463469&amp;STARTBOTTOM=6248406&amp;STARTTOP=6249206" TargetMode="External"/><Relationship Id="rId3900" Type="http://schemas.openxmlformats.org/officeDocument/2006/relationships/hyperlink" Target="http://193.88.185.146/website/energidataKort/viewer.htm?starttema1=vindkraft&amp;STARTLEFT=501673&amp;STARTRIGHT=502473&amp;STARTBOTTOM=6282751&amp;STARTTOP=6283551" TargetMode="External"/><Relationship Id="rId90" Type="http://schemas.openxmlformats.org/officeDocument/2006/relationships/hyperlink" Target="http://193.88.185.146/website/energidataKort/viewer.htm?starttema1=vindkraft&amp;STARTLEFT=686828&amp;STARTRIGHT=687628&amp;STARTBOTTOM=6187571&amp;STARTTOP=6188371" TargetMode="External"/><Relationship Id="rId407" Type="http://schemas.openxmlformats.org/officeDocument/2006/relationships/hyperlink" Target="http://193.88.185.146/website/energidataKort/viewer.htm?starttema1=vindkraft&amp;STARTLEFT=636862&amp;STARTRIGHT=637662&amp;STARTBOTTOM=6113991&amp;STARTTOP=6114791" TargetMode="External"/><Relationship Id="rId614" Type="http://schemas.openxmlformats.org/officeDocument/2006/relationships/hyperlink" Target="http://193.88.185.146/website/energidataKort/viewer.htm?starttema1=vindkraft&amp;STARTLEFT=650836&amp;STARTRIGHT=651636&amp;STARTBOTTOM=6063680&amp;STARTTOP=6064480" TargetMode="External"/><Relationship Id="rId821" Type="http://schemas.openxmlformats.org/officeDocument/2006/relationships/hyperlink" Target="http://193.88.185.146/website/energidataKort/viewer.htm?starttema1=vindkraft&amp;STARTLEFT=673818&amp;STARTRIGHT=674618&amp;STARTBOTTOM=6115586&amp;STARTTOP=6116386" TargetMode="External"/><Relationship Id="rId1037" Type="http://schemas.openxmlformats.org/officeDocument/2006/relationships/hyperlink" Target="http://193.88.185.146/website/energidataKort/viewer.htm?starttema1=vindkraft&amp;STARTLEFT=674799&amp;STARTRIGHT=675599&amp;STARTBOTTOM=6048857&amp;STARTTOP=6049657" TargetMode="External"/><Relationship Id="rId1244" Type="http://schemas.openxmlformats.org/officeDocument/2006/relationships/hyperlink" Target="http://193.88.185.146/website/energidataKort/viewer.htm?starttema1=vindkraft&amp;STARTLEFT=564020&amp;STARTRIGHT=564820&amp;STARTBOTTOM=6133953&amp;STARTTOP=6134753" TargetMode="External"/><Relationship Id="rId1451" Type="http://schemas.openxmlformats.org/officeDocument/2006/relationships/hyperlink" Target="http://193.88.185.146/website/energidataKort/viewer.htm?starttema1=vindkraft&amp;STARTLEFT=584820&amp;STARTRIGHT=585620&amp;STARTBOTTOM=6160289&amp;STARTTOP=6161089" TargetMode="External"/><Relationship Id="rId2502" Type="http://schemas.openxmlformats.org/officeDocument/2006/relationships/hyperlink" Target="http://193.88.185.146/website/energidataKort/viewer.htm?starttema1=vindkraft&amp;STARTLEFT=523099&amp;STARTRIGHT=523899&amp;STARTBOTTOM=6176955&amp;STARTTOP=6177755" TargetMode="External"/><Relationship Id="rId1104" Type="http://schemas.openxmlformats.org/officeDocument/2006/relationships/hyperlink" Target="http://193.88.185.146/website/energidataKort/viewer.htm?starttema1=vindkraft&amp;STARTLEFT=702388&amp;STARTRIGHT=703188&amp;STARTBOTTOM=6087616&amp;STARTTOP=6088416" TargetMode="External"/><Relationship Id="rId1311" Type="http://schemas.openxmlformats.org/officeDocument/2006/relationships/hyperlink" Target="http://193.88.185.146/website/energidataKort/viewer.htm?starttema1=vindkraft&amp;STARTLEFT=596957&amp;STARTRIGHT=597757&amp;STARTBOTTOM=6140214&amp;STARTTOP=6141014" TargetMode="External"/><Relationship Id="rId4467" Type="http://schemas.openxmlformats.org/officeDocument/2006/relationships/hyperlink" Target="http://193.88.185.146/website/energidataKort/viewer.htm?starttema1=vindkraft&amp;STARTLEFT=518613&amp;STARTRIGHT=519413&amp;STARTBOTTOM=6286746&amp;STARTTOP=6287546" TargetMode="External"/><Relationship Id="rId4674" Type="http://schemas.openxmlformats.org/officeDocument/2006/relationships/hyperlink" Target="http://193.88.185.146/website/energidataKort/viewer.htm?starttema1=vindkraft&amp;STARTLEFT=506670&amp;STARTRIGHT=507470&amp;STARTBOTTOM=6327183&amp;STARTTOP=6327983" TargetMode="External"/><Relationship Id="rId4881" Type="http://schemas.openxmlformats.org/officeDocument/2006/relationships/hyperlink" Target="http://193.88.185.146/website/energidataKort/viewer.htm?starttema1=vindkraft&amp;STARTLEFT=559783&amp;STARTRIGHT=560583&amp;STARTBOTTOM=6338153&amp;STARTTOP=6338953" TargetMode="External"/><Relationship Id="rId3069" Type="http://schemas.openxmlformats.org/officeDocument/2006/relationships/hyperlink" Target="http://193.88.185.146/website/energidataKort/viewer.htm?starttema1=vindkraft&amp;STARTLEFT=560614&amp;STARTRIGHT=561414&amp;STARTBOTTOM=6234544&amp;STARTTOP=6235344" TargetMode="External"/><Relationship Id="rId3276" Type="http://schemas.openxmlformats.org/officeDocument/2006/relationships/hyperlink" Target="http://193.88.185.146/website/energidataKort/viewer.htm?starttema1=vindkraft&amp;STARTLEFT=599194&amp;STARTRIGHT=599994&amp;STARTBOTTOM=6177267&amp;STARTTOP=6178067" TargetMode="External"/><Relationship Id="rId3483" Type="http://schemas.openxmlformats.org/officeDocument/2006/relationships/hyperlink" Target="http://193.88.185.146/website/energidataKort/viewer.htm?starttema1=vindkraft&amp;STARTLEFT=473410&amp;STARTRIGHT=474210&amp;STARTBOTTOM=6222731&amp;STARTTOP=6223531" TargetMode="External"/><Relationship Id="rId3690" Type="http://schemas.openxmlformats.org/officeDocument/2006/relationships/hyperlink" Target="http://193.88.185.146/website/energidataKort/viewer.htm?starttema1=vindkraft&amp;STARTLEFT=553642&amp;STARTRIGHT=554442&amp;STARTBOTTOM=6176307&amp;STARTTOP=6177107" TargetMode="External"/><Relationship Id="rId4327" Type="http://schemas.openxmlformats.org/officeDocument/2006/relationships/hyperlink" Target="http://193.88.185.146/website/energidataKort/viewer.htm?starttema1=vindkraft&amp;STARTLEFT=579278&amp;STARTRIGHT=580078&amp;STARTBOTTOM=6359372&amp;STARTTOP=6360172" TargetMode="External"/><Relationship Id="rId4534" Type="http://schemas.openxmlformats.org/officeDocument/2006/relationships/hyperlink" Target="http://193.88.185.146/website/energidataKort/viewer.htm?starttema1=vindkraft&amp;STARTLEFT=541445&amp;STARTRIGHT=542245&amp;STARTBOTTOM=6287246&amp;STARTTOP=6288046" TargetMode="External"/><Relationship Id="rId197" Type="http://schemas.openxmlformats.org/officeDocument/2006/relationships/hyperlink" Target="http://193.88.185.146/website/energidataKort/viewer.htm?starttema1=vindkraft&amp;STARTLEFT=657649&amp;STARTRIGHT=658449&amp;STARTBOTTOM=6178926&amp;STARTTOP=6179726" TargetMode="External"/><Relationship Id="rId2085" Type="http://schemas.openxmlformats.org/officeDocument/2006/relationships/hyperlink" Target="http://193.88.185.146/website/energidataKort/viewer.htm?starttema1=vindkraft&amp;STARTLEFT=461220&amp;STARTRIGHT=462020&amp;STARTBOTTOM=6146148&amp;STARTTOP=6146948" TargetMode="External"/><Relationship Id="rId2292" Type="http://schemas.openxmlformats.org/officeDocument/2006/relationships/hyperlink" Target="http://193.88.185.146/website/energidataKort/viewer.htm?starttema1=vindkraft&amp;STARTLEFT=507468&amp;STARTRIGHT=508268&amp;STARTBOTTOM=6141453&amp;STARTTOP=6142253" TargetMode="External"/><Relationship Id="rId3136" Type="http://schemas.openxmlformats.org/officeDocument/2006/relationships/hyperlink" Target="http://193.88.185.146/website/energidataKort/viewer.htm?starttema1=vindkraft&amp;STARTLEFT=569318&amp;STARTRIGHT=570118&amp;STARTBOTTOM=6263679&amp;STARTTOP=6264479" TargetMode="External"/><Relationship Id="rId3343" Type="http://schemas.openxmlformats.org/officeDocument/2006/relationships/hyperlink" Target="http://193.88.185.146/website/energidataKort/viewer.htm?starttema1=vindkraft&amp;STARTLEFT=500079&amp;STARTRIGHT=500879&amp;STARTBOTTOM=6191602&amp;STARTTOP=6192402" TargetMode="External"/><Relationship Id="rId4741" Type="http://schemas.openxmlformats.org/officeDocument/2006/relationships/hyperlink" Target="http://193.88.185.146/website/energidataKort/viewer.htm?starttema1=vindkraft&amp;STARTLEFT=532919&amp;STARTRIGHT=533719&amp;STARTBOTTOM=6331324&amp;STARTTOP=6332124" TargetMode="External"/><Relationship Id="rId264" Type="http://schemas.openxmlformats.org/officeDocument/2006/relationships/hyperlink" Target="http://193.88.185.146/website/energidataKort/viewer.htm?starttema1=vindkraft&amp;STARTLEFT=648039&amp;STARTRIGHT=648839&amp;STARTBOTTOM=6148622&amp;STARTTOP=6149422" TargetMode="External"/><Relationship Id="rId471" Type="http://schemas.openxmlformats.org/officeDocument/2006/relationships/hyperlink" Target="http://193.88.185.146/website/energidataKort/viewer.htm?starttema1=vindkraft&amp;STARTLEFT=705894&amp;STARTRIGHT=706694&amp;STARTBOTTOM=6139175&amp;STARTTOP=6139975" TargetMode="External"/><Relationship Id="rId2152" Type="http://schemas.openxmlformats.org/officeDocument/2006/relationships/hyperlink" Target="http://193.88.185.146/website/energidataKort/viewer.htm?starttema1=vindkraft&amp;STARTLEFT=473572&amp;STARTRIGHT=474372&amp;STARTBOTTOM=6161745&amp;STARTTOP=6162545" TargetMode="External"/><Relationship Id="rId3550" Type="http://schemas.openxmlformats.org/officeDocument/2006/relationships/hyperlink" Target="http://193.88.185.146/website/energidataKort/viewer.htm?starttema1=vindkraft&amp;STARTLEFT=461916&amp;STARTRIGHT=462716&amp;STARTBOTTOM=6206231&amp;STARTTOP=6207031" TargetMode="External"/><Relationship Id="rId4601" Type="http://schemas.openxmlformats.org/officeDocument/2006/relationships/hyperlink" Target="http://193.88.185.146/website/energidataKort/viewer.htm?starttema1=vindkraft&amp;STARTLEFT=548979&amp;STARTRIGHT=549779&amp;STARTBOTTOM=6269542&amp;STARTTOP=6270342" TargetMode="External"/><Relationship Id="rId124" Type="http://schemas.openxmlformats.org/officeDocument/2006/relationships/hyperlink" Target="http://193.88.185.146/website/energidataKort/viewer.htm?starttema1=vindkraft&amp;STARTLEFT=689644&amp;STARTRIGHT=690444&amp;STARTBOTTOM=6171000&amp;STARTTOP=6171800" TargetMode="External"/><Relationship Id="rId3203" Type="http://schemas.openxmlformats.org/officeDocument/2006/relationships/hyperlink" Target="http://193.88.185.146/website/energidataKort/viewer.htm?starttema1=vindkraft&amp;STARTLEFT=580389&amp;STARTRIGHT=581189&amp;STARTBOTTOM=6280557&amp;STARTTOP=6281357" TargetMode="External"/><Relationship Id="rId3410" Type="http://schemas.openxmlformats.org/officeDocument/2006/relationships/hyperlink" Target="http://193.88.185.146/website/energidataKort/viewer.htm?starttema1=vindkraft&amp;STARTLEFT=454107&amp;STARTRIGHT=454907&amp;STARTBOTTOM=6184347&amp;STARTTOP=6185147" TargetMode="External"/><Relationship Id="rId331" Type="http://schemas.openxmlformats.org/officeDocument/2006/relationships/hyperlink" Target="http://193.88.185.146/website/energidataKort/viewer.htm?starttema1=vindkraft&amp;STARTLEFT=670878&amp;STARTRIGHT=671678&amp;STARTBOTTOM=6145628&amp;STARTTOP=6146428" TargetMode="External"/><Relationship Id="rId2012" Type="http://schemas.openxmlformats.org/officeDocument/2006/relationships/hyperlink" Target="http://193.88.185.146/website/energidataKort/viewer.htm?starttema1=vindkraft&amp;STARTLEFT=424774&amp;STARTRIGHT=425574&amp;STARTBOTTOM=6151253&amp;STARTTOP=6152053" TargetMode="External"/><Relationship Id="rId2969" Type="http://schemas.openxmlformats.org/officeDocument/2006/relationships/hyperlink" Target="http://193.88.185.146/website/energidataKort/viewer.htm?starttema1=vindkraft&amp;STARTLEFT=610829&amp;STARTRIGHT=611629&amp;STARTBOTTOM=6240935&amp;STARTTOP=6241735" TargetMode="External"/><Relationship Id="rId1778" Type="http://schemas.openxmlformats.org/officeDocument/2006/relationships/hyperlink" Target="http://193.88.185.146/website/energidataKort/viewer.htm?starttema1=vindkraft&amp;STARTLEFT=491566&amp;STARTRIGHT=492366&amp;STARTBOTTOM=6099030&amp;STARTTOP=6099830" TargetMode="External"/><Relationship Id="rId1985" Type="http://schemas.openxmlformats.org/officeDocument/2006/relationships/hyperlink" Target="http://193.88.185.146/website/energidataKort/viewer.htm?starttema1=vindkraft&amp;STARTLEFT=486265&amp;STARTRIGHT=487065&amp;STARTBOTTOM=6136104&amp;STARTTOP=6136904" TargetMode="External"/><Relationship Id="rId2829" Type="http://schemas.openxmlformats.org/officeDocument/2006/relationships/hyperlink" Target="http://193.88.185.146/website/energidataKort/viewer.htm?starttema1=vindkraft&amp;STARTLEFT=456533&amp;STARTRIGHT=457333&amp;STARTBOTTOM=6249776&amp;STARTTOP=6250576" TargetMode="External"/><Relationship Id="rId4184" Type="http://schemas.openxmlformats.org/officeDocument/2006/relationships/hyperlink" Target="http://193.88.185.146/website/energidataKort/viewer.htm?starttema1=vindkraft&amp;STARTLEFT=467304&amp;STARTRIGHT=468104&amp;STARTBOTTOM=6299662&amp;STARTTOP=6300462" TargetMode="External"/><Relationship Id="rId4391" Type="http://schemas.openxmlformats.org/officeDocument/2006/relationships/hyperlink" Target="http://193.88.185.146/website/energidataKort/viewer.htm?starttema1=vindkraft&amp;STARTLEFT=512647&amp;STARTRIGHT=513447&amp;STARTBOTTOM=6318819&amp;STARTTOP=6319619" TargetMode="External"/><Relationship Id="rId5028" Type="http://schemas.openxmlformats.org/officeDocument/2006/relationships/hyperlink" Target="http://193.88.185.146/website/energidataKort/viewer.htm?starttema1=vindkraft&amp;STARTLEFT=550116&amp;STARTRIGHT=550916&amp;STARTBOTTOM=6361237&amp;STARTTOP=6362037" TargetMode="External"/><Relationship Id="rId1638" Type="http://schemas.openxmlformats.org/officeDocument/2006/relationships/hyperlink" Target="http://193.88.185.146/website/energidataKort/viewer.htm?starttema1=vindkraft&amp;STARTLEFT=487552&amp;STARTRIGHT=488352&amp;STARTBOTTOM=6184957&amp;STARTTOP=6185757" TargetMode="External"/><Relationship Id="rId4044" Type="http://schemas.openxmlformats.org/officeDocument/2006/relationships/hyperlink" Target="http://193.88.185.146/website/energidataKort/viewer.htm?starttema1=vindkraft&amp;STARTLEFT=462477&amp;STARTRIGHT=463277&amp;STARTBOTTOM=6291600&amp;STARTTOP=6292400" TargetMode="External"/><Relationship Id="rId4251" Type="http://schemas.openxmlformats.org/officeDocument/2006/relationships/hyperlink" Target="http://193.88.185.146/website/energidataKort/viewer.htm?starttema1=vindkraft&amp;STARTLEFT=506035&amp;STARTRIGHT=506835&amp;STARTBOTTOM=6257970&amp;STARTTOP=6258770" TargetMode="External"/><Relationship Id="rId1845" Type="http://schemas.openxmlformats.org/officeDocument/2006/relationships/hyperlink" Target="http://193.88.185.146/website/energidataKort/viewer.htm?starttema1=vindkraft&amp;STARTLEFT=495992&amp;STARTRIGHT=496792&amp;STARTBOTTOM=6109698&amp;STARTTOP=6110498" TargetMode="External"/><Relationship Id="rId3060" Type="http://schemas.openxmlformats.org/officeDocument/2006/relationships/hyperlink" Target="http://193.88.185.146/website/energidataKort/viewer.htm?starttema1=vindkraft&amp;STARTLEFT=555993&amp;STARTRIGHT=556793&amp;STARTBOTTOM=6231001&amp;STARTTOP=6231801" TargetMode="External"/><Relationship Id="rId4111" Type="http://schemas.openxmlformats.org/officeDocument/2006/relationships/hyperlink" Target="http://193.88.185.146/website/energidataKort/viewer.htm?starttema1=vindkraft&amp;STARTLEFT=463139&amp;STARTRIGHT=463939&amp;STARTBOTTOM=6293709&amp;STARTTOP=6294509" TargetMode="External"/><Relationship Id="rId1705" Type="http://schemas.openxmlformats.org/officeDocument/2006/relationships/hyperlink" Target="http://193.88.185.146/website/energidataKort/viewer.htm?starttema1=vindkraft&amp;STARTLEFT=502773&amp;STARTRIGHT=503573&amp;STARTBOTTOM=6104748&amp;STARTTOP=6105548" TargetMode="External"/><Relationship Id="rId1912" Type="http://schemas.openxmlformats.org/officeDocument/2006/relationships/hyperlink" Target="http://193.88.185.146/website/energidataKort/viewer.htm?starttema1=vindkraft&amp;STARTLEFT=478413&amp;STARTRIGHT=479213&amp;STARTBOTTOM=6098547&amp;STARTTOP=6099347" TargetMode="External"/><Relationship Id="rId3877" Type="http://schemas.openxmlformats.org/officeDocument/2006/relationships/hyperlink" Target="http://193.88.185.146/website/energidataKort/viewer.htm?starttema1=vindkraft&amp;STARTLEFT=498703&amp;STARTRIGHT=499503&amp;STARTBOTTOM=6280041&amp;STARTTOP=6280841" TargetMode="External"/><Relationship Id="rId4928" Type="http://schemas.openxmlformats.org/officeDocument/2006/relationships/hyperlink" Target="http://193.88.185.146/website/energidataKort/viewer.htm?starttema1=vindkraft&amp;STARTLEFT=555364&amp;STARTRIGHT=556164&amp;STARTBOTTOM=6337134&amp;STARTTOP=6337934" TargetMode="External"/><Relationship Id="rId5092" Type="http://schemas.openxmlformats.org/officeDocument/2006/relationships/hyperlink" Target="http://193.88.185.146/website/energidataKort/viewer.htm?starttema1=vindkraft&amp;STARTLEFT=546667&amp;STARTRIGHT=547467&amp;STARTBOTTOM=6352381&amp;STARTTOP=6353181" TargetMode="External"/><Relationship Id="rId798" Type="http://schemas.openxmlformats.org/officeDocument/2006/relationships/hyperlink" Target="http://193.88.185.146/website/energidataKort/viewer.htm?starttema1=vindkraft&amp;STARTLEFT=664065&amp;STARTRIGHT=664865&amp;STARTBOTTOM=6118960&amp;STARTTOP=6119760" TargetMode="External"/><Relationship Id="rId2479" Type="http://schemas.openxmlformats.org/officeDocument/2006/relationships/hyperlink" Target="http://193.88.185.146/website/energidataKort/viewer.htm?starttema1=vindkraft&amp;STARTLEFT=527405&amp;STARTRIGHT=528205&amp;STARTBOTTOM=6185619&amp;STARTTOP=6186419" TargetMode="External"/><Relationship Id="rId2686" Type="http://schemas.openxmlformats.org/officeDocument/2006/relationships/hyperlink" Target="http://193.88.185.146/website/energidataKort/viewer.htm?starttema1=vindkraft&amp;STARTLEFT=471766&amp;STARTRIGHT=472566&amp;STARTBOTTOM=6244831&amp;STARTTOP=6245631" TargetMode="External"/><Relationship Id="rId2893" Type="http://schemas.openxmlformats.org/officeDocument/2006/relationships/hyperlink" Target="http://193.88.185.146/website/energidataKort/viewer.htm?starttema1=vindkraft&amp;STARTLEFT=469478&amp;STARTRIGHT=470278&amp;STARTBOTTOM=6277941&amp;STARTTOP=6278741" TargetMode="External"/><Relationship Id="rId3737" Type="http://schemas.openxmlformats.org/officeDocument/2006/relationships/hyperlink" Target="http://193.88.185.146/website/energidataKort/viewer.htm?starttema1=vindkraft&amp;STARTLEFT=483090&amp;STARTRIGHT=483890&amp;STARTBOTTOM=6294776&amp;STARTTOP=6295576" TargetMode="External"/><Relationship Id="rId3944" Type="http://schemas.openxmlformats.org/officeDocument/2006/relationships/hyperlink" Target="http://193.88.185.146/website/energidataKort/viewer.htm?starttema1=vindkraft&amp;STARTLEFT=497292&amp;STARTRIGHT=498092&amp;STARTBOTTOM=6276549&amp;STARTTOP=6277349" TargetMode="External"/><Relationship Id="rId658" Type="http://schemas.openxmlformats.org/officeDocument/2006/relationships/hyperlink" Target="http://193.88.185.146/website/energidataKort/viewer.htm?starttema1=vindkraft&amp;STARTLEFT=635360&amp;STARTRIGHT=636160&amp;STARTBOTTOM=6072435&amp;STARTTOP=6073235" TargetMode="External"/><Relationship Id="rId865" Type="http://schemas.openxmlformats.org/officeDocument/2006/relationships/hyperlink" Target="http://193.88.185.146/website/energidataKort/viewer.htm?starttema1=vindkraft&amp;STARTLEFT=673188&amp;STARTRIGHT=673988&amp;STARTBOTTOM=6139417&amp;STARTTOP=6140217" TargetMode="External"/><Relationship Id="rId1288" Type="http://schemas.openxmlformats.org/officeDocument/2006/relationships/hyperlink" Target="http://193.88.185.146/website/energidataKort/viewer.htm?starttema1=vindkraft&amp;STARTLEFT=570344&amp;STARTRIGHT=571144&amp;STARTBOTTOM=6106267&amp;STARTTOP=6107067" TargetMode="External"/><Relationship Id="rId1495" Type="http://schemas.openxmlformats.org/officeDocument/2006/relationships/hyperlink" Target="http://193.88.185.146/website/energidataKort/viewer.htm?starttema1=vindkraft&amp;STARTLEFT=608576&amp;STARTRIGHT=609376&amp;STARTBOTTOM=6075292&amp;STARTTOP=6076092" TargetMode="External"/><Relationship Id="rId2339" Type="http://schemas.openxmlformats.org/officeDocument/2006/relationships/hyperlink" Target="http://193.88.185.146/website/energidataKort/viewer.htm?starttema1=vindkraft&amp;STARTLEFT=525055&amp;STARTRIGHT=525855&amp;STARTBOTTOM=6084317&amp;STARTTOP=6085117" TargetMode="External"/><Relationship Id="rId2546" Type="http://schemas.openxmlformats.org/officeDocument/2006/relationships/hyperlink" Target="http://193.88.185.146/website/energidataKort/viewer.htm?starttema1=vindkraft&amp;STARTLEFT=486730&amp;STARTRIGHT=487530&amp;STARTBOTTOM=6202397&amp;STARTTOP=6203197" TargetMode="External"/><Relationship Id="rId2753" Type="http://schemas.openxmlformats.org/officeDocument/2006/relationships/hyperlink" Target="http://193.88.185.146/website/energidataKort/viewer.htm?starttema1=vindkraft&amp;STARTLEFT=453256&amp;STARTRIGHT=454056&amp;STARTBOTTOM=6245606&amp;STARTTOP=6246406" TargetMode="External"/><Relationship Id="rId2960" Type="http://schemas.openxmlformats.org/officeDocument/2006/relationships/hyperlink" Target="http://193.88.185.146/website/energidataKort/viewer.htm?starttema1=vindkraft&amp;STARTLEFT=606194&amp;STARTRIGHT=606994&amp;STARTBOTTOM=6229068&amp;STARTTOP=6229868" TargetMode="External"/><Relationship Id="rId3804" Type="http://schemas.openxmlformats.org/officeDocument/2006/relationships/hyperlink" Target="http://193.88.185.146/website/energidataKort/viewer.htm?starttema1=vindkraft&amp;STARTLEFT=493504&amp;STARTRIGHT=494304&amp;STARTBOTTOM=6309552&amp;STARTTOP=6310352" TargetMode="External"/><Relationship Id="rId518" Type="http://schemas.openxmlformats.org/officeDocument/2006/relationships/hyperlink" Target="http://193.88.185.146/website/energidataKort/viewer.htm?starttema1=vindkraft&amp;STARTLEFT=628591&amp;STARTRIGHT=629391&amp;STARTBOTTOM=6070213&amp;STARTTOP=6071013" TargetMode="External"/><Relationship Id="rId725" Type="http://schemas.openxmlformats.org/officeDocument/2006/relationships/hyperlink" Target="http://193.88.185.146/website/energidataKort/viewer.htm?starttema1=vindkraft&amp;STARTLEFT=646417&amp;STARTRIGHT=647217&amp;STARTBOTTOM=6068176&amp;STARTTOP=6068976" TargetMode="External"/><Relationship Id="rId932" Type="http://schemas.openxmlformats.org/officeDocument/2006/relationships/hyperlink" Target="http://193.88.185.146/website/energidataKort/viewer.htm?starttema1=vindkraft&amp;STARTLEFT=693726&amp;STARTRIGHT=694526&amp;STARTBOTTOM=6068428&amp;STARTTOP=6069228" TargetMode="External"/><Relationship Id="rId1148" Type="http://schemas.openxmlformats.org/officeDocument/2006/relationships/hyperlink" Target="http://193.88.185.146/website/energidataKort/viewer.htm?starttema1=vindkraft&amp;STARTLEFT=692987&amp;STARTRIGHT=693787&amp;STARTBOTTOM=6104591&amp;STARTTOP=6105391" TargetMode="External"/><Relationship Id="rId1355" Type="http://schemas.openxmlformats.org/officeDocument/2006/relationships/hyperlink" Target="http://193.88.185.146/website/energidataKort/viewer.htm?starttema1=vindkraft&amp;STARTLEFT=610031&amp;STARTRIGHT=610831&amp;STARTBOTTOM=6124142&amp;STARTTOP=6124942" TargetMode="External"/><Relationship Id="rId1562" Type="http://schemas.openxmlformats.org/officeDocument/2006/relationships/hyperlink" Target="http://193.88.185.146/website/energidataKort/viewer.htm?starttema1=vindkraft&amp;STARTLEFT=506524&amp;STARTRIGHT=507324&amp;STARTBOTTOM=6131478&amp;STARTTOP=6132278" TargetMode="External"/><Relationship Id="rId2406" Type="http://schemas.openxmlformats.org/officeDocument/2006/relationships/hyperlink" Target="http://193.88.185.146/website/energidataKort/viewer.htm?starttema1=vindkraft&amp;STARTLEFT=532043&amp;STARTRIGHT=532843&amp;STARTBOTTOM=6140514&amp;STARTTOP=6141314" TargetMode="External"/><Relationship Id="rId2613" Type="http://schemas.openxmlformats.org/officeDocument/2006/relationships/hyperlink" Target="http://193.88.185.146/website/energidataKort/viewer.htm?starttema1=vindkraft&amp;STARTLEFT=482662&amp;STARTRIGHT=483462&amp;STARTBOTTOM=6224060&amp;STARTTOP=6224860" TargetMode="External"/><Relationship Id="rId1008" Type="http://schemas.openxmlformats.org/officeDocument/2006/relationships/hyperlink" Target="http://193.88.185.146/website/energidataKort/viewer.htm?starttema1=vindkraft&amp;STARTLEFT=672185&amp;STARTRIGHT=672985&amp;STARTBOTTOM=6050170&amp;STARTTOP=6050970" TargetMode="External"/><Relationship Id="rId1215" Type="http://schemas.openxmlformats.org/officeDocument/2006/relationships/hyperlink" Target="http://193.88.185.146/website/energidataKort/viewer.htm?starttema1=vindkraft&amp;STARTLEFT=577977&amp;STARTRIGHT=578777&amp;STARTBOTTOM=6127596&amp;STARTTOP=6128396" TargetMode="External"/><Relationship Id="rId1422" Type="http://schemas.openxmlformats.org/officeDocument/2006/relationships/hyperlink" Target="http://193.88.185.146/website/energidataKort/viewer.htm?starttema1=vindkraft&amp;STARTLEFT=607334&amp;STARTRIGHT=608134&amp;STARTBOTTOM=6107739&amp;STARTTOP=6108539" TargetMode="External"/><Relationship Id="rId2820" Type="http://schemas.openxmlformats.org/officeDocument/2006/relationships/hyperlink" Target="http://193.88.185.146/website/energidataKort/viewer.htm?starttema1=vindkraft&amp;STARTLEFT=446996&amp;STARTRIGHT=447796&amp;STARTBOTTOM=6258266&amp;STARTTOP=6259066" TargetMode="External"/><Relationship Id="rId4578" Type="http://schemas.openxmlformats.org/officeDocument/2006/relationships/hyperlink" Target="http://193.88.185.146/website/energidataKort/viewer.htm?starttema1=vindkraft&amp;STARTLEFT=553531&amp;STARTRIGHT=554331&amp;STARTBOTTOM=6287438&amp;STARTTOP=6288238" TargetMode="External"/><Relationship Id="rId61" Type="http://schemas.openxmlformats.org/officeDocument/2006/relationships/hyperlink" Target="http://193.88.185.146/website/energidataKort/viewer.htm?starttema1=vindkraft&amp;STARTLEFT=700075&amp;STARTRIGHT=700875&amp;STARTBOTTOM=6197398&amp;STARTTOP=6198198" TargetMode="External"/><Relationship Id="rId3387" Type="http://schemas.openxmlformats.org/officeDocument/2006/relationships/hyperlink" Target="http://193.88.185.146/website/energidataKort/viewer.htm?starttema1=vindkraft&amp;STARTLEFT=465304&amp;STARTRIGHT=466104&amp;STARTBOTTOM=6194418&amp;STARTTOP=6195218" TargetMode="External"/><Relationship Id="rId4785" Type="http://schemas.openxmlformats.org/officeDocument/2006/relationships/hyperlink" Target="http://193.88.185.146/website/energidataKort/viewer.htm?starttema1=vindkraft&amp;STARTLEFT=567991&amp;STARTRIGHT=568791&amp;STARTBOTTOM=6318782&amp;STARTTOP=6319582" TargetMode="External"/><Relationship Id="rId4992" Type="http://schemas.openxmlformats.org/officeDocument/2006/relationships/hyperlink" Target="http://193.88.185.146/website/energidataKort/viewer.htm?starttema1=vindkraft&amp;STARTLEFT=554326&amp;STARTRIGHT=555126&amp;STARTBOTTOM=6359789&amp;STARTTOP=6360589" TargetMode="External"/><Relationship Id="rId2196" Type="http://schemas.openxmlformats.org/officeDocument/2006/relationships/hyperlink" Target="http://193.88.185.146/website/energidataKort/viewer.htm?starttema1=vindkraft&amp;STARTLEFT=477209&amp;STARTRIGHT=478009&amp;STARTBOTTOM=6162924&amp;STARTTOP=6163724" TargetMode="External"/><Relationship Id="rId3594" Type="http://schemas.openxmlformats.org/officeDocument/2006/relationships/hyperlink" Target="http://193.88.185.146/website/energidataKort/viewer.htm?starttema1=vindkraft&amp;STARTLEFT=472740&amp;STARTRIGHT=473540&amp;STARTBOTTOM=6223069&amp;STARTTOP=6223869" TargetMode="External"/><Relationship Id="rId4438" Type="http://schemas.openxmlformats.org/officeDocument/2006/relationships/hyperlink" Target="http://193.88.185.146/website/energidataKort/viewer.htm?starttema1=vindkraft&amp;STARTLEFT=527733&amp;STARTRIGHT=528533&amp;STARTBOTTOM=6292377&amp;STARTTOP=6293177" TargetMode="External"/><Relationship Id="rId4645" Type="http://schemas.openxmlformats.org/officeDocument/2006/relationships/hyperlink" Target="http://193.88.185.146/website/energidataKort/viewer.htm?starttema1=vindkraft&amp;STARTLEFT=512600&amp;STARTRIGHT=513400&amp;STARTBOTTOM=6320509&amp;STARTTOP=6321309" TargetMode="External"/><Relationship Id="rId4852" Type="http://schemas.openxmlformats.org/officeDocument/2006/relationships/hyperlink" Target="http://193.88.185.146/website/energidataKort/viewer.htm?starttema1=vindkraft&amp;STARTLEFT=560697&amp;STARTRIGHT=561497&amp;STARTBOTTOM=6313176&amp;STARTTOP=6313976" TargetMode="External"/><Relationship Id="rId168" Type="http://schemas.openxmlformats.org/officeDocument/2006/relationships/hyperlink" Target="http://193.88.185.146/website/energidataKort/viewer.htm?starttema1=vindkraft&amp;STARTLEFT=653069&amp;STARTRIGHT=653869&amp;STARTBOTTOM=6178951&amp;STARTTOP=6179751" TargetMode="External"/><Relationship Id="rId3247" Type="http://schemas.openxmlformats.org/officeDocument/2006/relationships/hyperlink" Target="http://193.88.185.146/website/energidataKort/viewer.htm?starttema1=vindkraft&amp;STARTLEFT=542482&amp;STARTRIGHT=543282&amp;STARTBOTTOM=6234809&amp;STARTTOP=6235609" TargetMode="External"/><Relationship Id="rId3454" Type="http://schemas.openxmlformats.org/officeDocument/2006/relationships/hyperlink" Target="http://193.88.185.146/website/energidataKort/viewer.htm?starttema1=vindkraft&amp;STARTLEFT=460638&amp;STARTRIGHT=461438&amp;STARTBOTTOM=6208279&amp;STARTTOP=6209079" TargetMode="External"/><Relationship Id="rId3661" Type="http://schemas.openxmlformats.org/officeDocument/2006/relationships/hyperlink" Target="http://193.88.185.146/website/energidataKort/viewer.htm?starttema1=vindkraft&amp;STARTLEFT=483571&amp;STARTRIGHT=484371&amp;STARTBOTTOM=6216654&amp;STARTTOP=6217454" TargetMode="External"/><Relationship Id="rId4505" Type="http://schemas.openxmlformats.org/officeDocument/2006/relationships/hyperlink" Target="http://193.88.185.146/website/energidataKort/viewer.htm?starttema1=vindkraft&amp;STARTLEFT=557233&amp;STARTRIGHT=558033&amp;STARTBOTTOM=6303195&amp;STARTTOP=6303995" TargetMode="External"/><Relationship Id="rId4712" Type="http://schemas.openxmlformats.org/officeDocument/2006/relationships/hyperlink" Target="http://193.88.185.146/website/energidataKort/viewer.htm?starttema1=vindkraft&amp;STARTLEFT=509102&amp;STARTRIGHT=509902&amp;STARTBOTTOM=6324281&amp;STARTTOP=6325081" TargetMode="External"/><Relationship Id="rId375" Type="http://schemas.openxmlformats.org/officeDocument/2006/relationships/hyperlink" Target="http://193.88.185.146/website/energidataKort/viewer.htm?starttema1=vindkraft&amp;STARTLEFT=654857&amp;STARTRIGHT=655657&amp;STARTBOTTOM=6131446&amp;STARTTOP=6132246" TargetMode="External"/><Relationship Id="rId582" Type="http://schemas.openxmlformats.org/officeDocument/2006/relationships/hyperlink" Target="http://193.88.185.146/website/energidataKort/viewer.htm?starttema1=vindkraft&amp;STARTLEFT=632299&amp;STARTRIGHT=633099&amp;STARTBOTTOM=6089423&amp;STARTTOP=6090223" TargetMode="External"/><Relationship Id="rId2056" Type="http://schemas.openxmlformats.org/officeDocument/2006/relationships/hyperlink" Target="http://193.88.185.146/website/energidataKort/viewer.htm?starttema1=vindkraft&amp;STARTLEFT=427847&amp;STARTRIGHT=428647&amp;STARTBOTTOM=6149030&amp;STARTTOP=6149830" TargetMode="External"/><Relationship Id="rId2263" Type="http://schemas.openxmlformats.org/officeDocument/2006/relationships/hyperlink" Target="http://193.88.185.146/website/energidataKort/viewer.htm?starttema1=vindkraft&amp;STARTLEFT=490812&amp;STARTRIGHT=491612&amp;STARTBOTTOM=6143241&amp;STARTTOP=6144041" TargetMode="External"/><Relationship Id="rId2470" Type="http://schemas.openxmlformats.org/officeDocument/2006/relationships/hyperlink" Target="http://193.88.185.146/website/energidataKort/viewer.htm?starttema1=vindkraft&amp;STARTLEFT=514399&amp;STARTRIGHT=515199&amp;STARTBOTTOM=6193472&amp;STARTTOP=6194272" TargetMode="External"/><Relationship Id="rId3107" Type="http://schemas.openxmlformats.org/officeDocument/2006/relationships/hyperlink" Target="http://193.88.185.146/website/energidataKort/viewer.htm?starttema1=vindkraft&amp;STARTLEFT=584068&amp;STARTRIGHT=584868&amp;STARTBOTTOM=6203685&amp;STARTTOP=6204485" TargetMode="External"/><Relationship Id="rId3314" Type="http://schemas.openxmlformats.org/officeDocument/2006/relationships/hyperlink" Target="http://193.88.185.146/website/energidataKort/viewer.htm?starttema1=vindkraft&amp;STARTLEFT=573785&amp;STARTRIGHT=574585&amp;STARTBOTTOM=6240588&amp;STARTTOP=6241388" TargetMode="External"/><Relationship Id="rId3521" Type="http://schemas.openxmlformats.org/officeDocument/2006/relationships/hyperlink" Target="http://193.88.185.146/website/energidataKort/viewer.htm?starttema1=vindkraft&amp;STARTLEFT=460973&amp;STARTRIGHT=461773&amp;STARTBOTTOM=6207075&amp;STARTTOP=6207875" TargetMode="External"/><Relationship Id="rId235" Type="http://schemas.openxmlformats.org/officeDocument/2006/relationships/hyperlink" Target="http://193.88.185.146/website/energidataKort/viewer.htm?starttema1=vindkraft&amp;STARTLEFT=683308&amp;STARTRIGHT=684108&amp;STARTBOTTOM=6136035&amp;STARTTOP=6136835" TargetMode="External"/><Relationship Id="rId442" Type="http://schemas.openxmlformats.org/officeDocument/2006/relationships/hyperlink" Target="http://193.88.185.146/website/energidataKort/viewer.htm?starttema1=vindkraft&amp;STARTLEFT=644101&amp;STARTRIGHT=644901&amp;STARTBOTTOM=6134964&amp;STARTTOP=6135764" TargetMode="External"/><Relationship Id="rId1072" Type="http://schemas.openxmlformats.org/officeDocument/2006/relationships/hyperlink" Target="http://193.88.185.146/website/energidataKort/viewer.htm?starttema1=vindkraft&amp;STARTLEFT=678217&amp;STARTRIGHT=679017&amp;STARTBOTTOM=6048870&amp;STARTTOP=6049670" TargetMode="External"/><Relationship Id="rId2123" Type="http://schemas.openxmlformats.org/officeDocument/2006/relationships/hyperlink" Target="http://193.88.185.146/website/energidataKort/viewer.htm?starttema1=vindkraft&amp;STARTLEFT=462199&amp;STARTRIGHT=462999&amp;STARTBOTTOM=6162138&amp;STARTTOP=6162938" TargetMode="External"/><Relationship Id="rId2330" Type="http://schemas.openxmlformats.org/officeDocument/2006/relationships/hyperlink" Target="http://193.88.185.146/website/energidataKort/viewer.htm?starttema1=vindkraft&amp;STARTLEFT=530496&amp;STARTRIGHT=531296&amp;STARTBOTTOM=6089664&amp;STARTTOP=6090464" TargetMode="External"/><Relationship Id="rId302" Type="http://schemas.openxmlformats.org/officeDocument/2006/relationships/hyperlink" Target="http://193.88.185.146/website/energidataKort/viewer.htm?starttema1=vindkraft&amp;STARTLEFT=627481&amp;STARTRIGHT=628281&amp;STARTBOTTOM=6175449&amp;STARTTOP=6176249" TargetMode="External"/><Relationship Id="rId4088" Type="http://schemas.openxmlformats.org/officeDocument/2006/relationships/hyperlink" Target="http://193.88.185.146/website/energidataKort/viewer.htm?starttema1=vindkraft&amp;STARTLEFT=471289&amp;STARTRIGHT=472089&amp;STARTBOTTOM=6309599&amp;STARTTOP=6310399" TargetMode="External"/><Relationship Id="rId4295" Type="http://schemas.openxmlformats.org/officeDocument/2006/relationships/hyperlink" Target="http://193.88.185.146/website/energidataKort/viewer.htm?starttema1=vindkraft&amp;STARTLEFT=580201&amp;STARTRIGHT=581001&amp;STARTBOTTOM=6335423&amp;STARTTOP=6336223" TargetMode="External"/><Relationship Id="rId1889" Type="http://schemas.openxmlformats.org/officeDocument/2006/relationships/hyperlink" Target="http://193.88.185.146/website/energidataKort/viewer.htm?starttema1=vindkraft&amp;STARTLEFT=478521&amp;STARTRIGHT=479321&amp;STARTBOTTOM=6099840&amp;STARTTOP=6100640" TargetMode="External"/><Relationship Id="rId4155" Type="http://schemas.openxmlformats.org/officeDocument/2006/relationships/hyperlink" Target="http://193.88.185.146/website/energidataKort/viewer.htm?starttema1=vindkraft&amp;STARTLEFT=459858&amp;STARTRIGHT=460658&amp;STARTBOTTOM=6284601&amp;STARTTOP=6285401" TargetMode="External"/><Relationship Id="rId4362" Type="http://schemas.openxmlformats.org/officeDocument/2006/relationships/hyperlink" Target="http://193.88.185.146/website/energidataKort/viewer.htm?starttema1=vindkraft&amp;STARTLEFT=586854&amp;STARTRIGHT=587654&amp;STARTBOTTOM=6339159&amp;STARTTOP=6339959" TargetMode="External"/><Relationship Id="rId1749" Type="http://schemas.openxmlformats.org/officeDocument/2006/relationships/hyperlink" Target="http://193.88.185.146/website/energidataKort/viewer.htm?starttema1=vindkraft&amp;STARTLEFT=487553&amp;STARTRIGHT=488353&amp;STARTBOTTOM=6118937&amp;STARTTOP=6119737" TargetMode="External"/><Relationship Id="rId1956" Type="http://schemas.openxmlformats.org/officeDocument/2006/relationships/hyperlink" Target="http://193.88.185.146/website/energidataKort/viewer.htm?starttema1=vindkraft&amp;STARTLEFT=468723&amp;STARTRIGHT=469523&amp;STARTBOTTOM=6145042&amp;STARTTOP=6145842" TargetMode="External"/><Relationship Id="rId3171" Type="http://schemas.openxmlformats.org/officeDocument/2006/relationships/hyperlink" Target="http://193.88.185.146/website/energidataKort/viewer.htm?starttema1=vindkraft&amp;STARTLEFT=573203&amp;STARTRIGHT=574003&amp;STARTBOTTOM=6256070&amp;STARTTOP=6256870" TargetMode="External"/><Relationship Id="rId4015" Type="http://schemas.openxmlformats.org/officeDocument/2006/relationships/hyperlink" Target="http://193.88.185.146/website/energidataKort/viewer.htm?starttema1=vindkraft&amp;STARTLEFT=479592&amp;STARTRIGHT=480392&amp;STARTBOTTOM=6316931&amp;STARTTOP=6317731" TargetMode="External"/><Relationship Id="rId1609" Type="http://schemas.openxmlformats.org/officeDocument/2006/relationships/hyperlink" Target="http://193.88.185.146/website/energidataKort/viewer.htm?starttema1=vindkraft&amp;STARTLEFT=504262&amp;STARTRIGHT=505062&amp;STARTBOTTOM=6178024&amp;STARTTOP=6178824" TargetMode="External"/><Relationship Id="rId1816" Type="http://schemas.openxmlformats.org/officeDocument/2006/relationships/hyperlink" Target="http://193.88.185.146/website/energidataKort/viewer.htm?starttema1=vindkraft&amp;STARTLEFT=489625&amp;STARTRIGHT=490425&amp;STARTBOTTOM=6117246&amp;STARTTOP=6118046" TargetMode="External"/><Relationship Id="rId4222" Type="http://schemas.openxmlformats.org/officeDocument/2006/relationships/hyperlink" Target="http://193.88.185.146/website/energidataKort/viewer.htm?starttema1=vindkraft&amp;STARTLEFT=531672&amp;STARTRIGHT=532472&amp;STARTBOTTOM=6262464&amp;STARTTOP=6263264" TargetMode="External"/><Relationship Id="rId3031" Type="http://schemas.openxmlformats.org/officeDocument/2006/relationships/hyperlink" Target="http://193.88.185.146/website/energidataKort/viewer.htm?starttema1=vindkraft&amp;STARTLEFT=605551&amp;STARTRIGHT=606351&amp;STARTBOTTOM=6249572&amp;STARTTOP=6250372" TargetMode="External"/><Relationship Id="rId3988" Type="http://schemas.openxmlformats.org/officeDocument/2006/relationships/hyperlink" Target="http://193.88.185.146/website/energidataKort/viewer.htm?starttema1=vindkraft&amp;STARTLEFT=477833&amp;STARTRIGHT=478633&amp;STARTBOTTOM=6313923&amp;STARTTOP=6314723" TargetMode="External"/><Relationship Id="rId2797" Type="http://schemas.openxmlformats.org/officeDocument/2006/relationships/hyperlink" Target="http://193.88.185.146/website/energidataKort/viewer.htm?starttema1=vindkraft&amp;STARTLEFT=451339&amp;STARTRIGHT=452139&amp;STARTBOTTOM=6257527&amp;STARTTOP=6258327" TargetMode="External"/><Relationship Id="rId3848" Type="http://schemas.openxmlformats.org/officeDocument/2006/relationships/hyperlink" Target="http://193.88.185.146/website/energidataKort/viewer.htm?starttema1=vindkraft&amp;STARTLEFT=486515&amp;STARTRIGHT=487315&amp;STARTBOTTOM=6273150&amp;STARTTOP=6273950" TargetMode="External"/><Relationship Id="rId769" Type="http://schemas.openxmlformats.org/officeDocument/2006/relationships/hyperlink" Target="http://193.88.185.146/website/energidataKort/viewer.htm?starttema1=vindkraft&amp;STARTLEFT=631962&amp;STARTRIGHT=632762&amp;STARTBOTTOM=6084171&amp;STARTTOP=6084971" TargetMode="External"/><Relationship Id="rId976" Type="http://schemas.openxmlformats.org/officeDocument/2006/relationships/hyperlink" Target="http://193.88.185.146/website/energidataKort/viewer.htm?starttema1=vindkraft&amp;STARTLEFT=663899&amp;STARTRIGHT=664699&amp;STARTBOTTOM=6072701&amp;STARTTOP=6073501" TargetMode="External"/><Relationship Id="rId1399" Type="http://schemas.openxmlformats.org/officeDocument/2006/relationships/hyperlink" Target="http://193.88.185.146/website/energidataKort/viewer.htm?starttema1=vindkraft&amp;STARTLEFT=596504&amp;STARTRIGHT=597304&amp;STARTBOTTOM=6101762&amp;STARTTOP=6102562" TargetMode="External"/><Relationship Id="rId2657" Type="http://schemas.openxmlformats.org/officeDocument/2006/relationships/hyperlink" Target="http://193.88.185.146/website/energidataKort/viewer.htm?starttema1=vindkraft&amp;STARTLEFT=481817&amp;STARTRIGHT=482617&amp;STARTBOTTOM=6251430&amp;STARTTOP=6252230" TargetMode="External"/><Relationship Id="rId5063" Type="http://schemas.openxmlformats.org/officeDocument/2006/relationships/hyperlink" Target="http://193.88.185.146/website/energidataKort/viewer.htm?starttema1=vindkraft&amp;STARTLEFT=569684&amp;STARTRIGHT=570484&amp;STARTBOTTOM=6375580&amp;STARTTOP=6376380" TargetMode="External"/><Relationship Id="rId629" Type="http://schemas.openxmlformats.org/officeDocument/2006/relationships/hyperlink" Target="http://193.88.185.146/website/energidataKort/viewer.htm?starttema1=vindkraft&amp;STARTLEFT=657207&amp;STARTRIGHT=658007&amp;STARTBOTTOM=6058335&amp;STARTTOP=6059135" TargetMode="External"/><Relationship Id="rId1259" Type="http://schemas.openxmlformats.org/officeDocument/2006/relationships/hyperlink" Target="http://193.88.185.146/website/energidataKort/viewer.htm?starttema1=vindkraft&amp;STARTLEFT=579174&amp;STARTRIGHT=579974&amp;STARTBOTTOM=6132413&amp;STARTTOP=6133213" TargetMode="External"/><Relationship Id="rId1466" Type="http://schemas.openxmlformats.org/officeDocument/2006/relationships/hyperlink" Target="http://193.88.185.146/website/energidataKort/viewer.htm?starttema1=vindkraft&amp;STARTLEFT=584264&amp;STARTRIGHT=585064&amp;STARTBOTTOM=6158083&amp;STARTTOP=6158883" TargetMode="External"/><Relationship Id="rId2864" Type="http://schemas.openxmlformats.org/officeDocument/2006/relationships/hyperlink" Target="http://193.88.185.146/website/energidataKort/viewer.htm?starttema1=vindkraft&amp;STARTLEFT=450001&amp;STARTRIGHT=450801&amp;STARTBOTTOM=6262481&amp;STARTTOP=6263281" TargetMode="External"/><Relationship Id="rId3708" Type="http://schemas.openxmlformats.org/officeDocument/2006/relationships/hyperlink" Target="http://193.88.185.146/website/energidataKort/viewer.htm?starttema1=vindkraft&amp;STARTLEFT=538133&amp;STARTRIGHT=538933&amp;STARTBOTTOM=6190232&amp;STARTTOP=6191032" TargetMode="External"/><Relationship Id="rId3915" Type="http://schemas.openxmlformats.org/officeDocument/2006/relationships/hyperlink" Target="http://193.88.185.146/website/energidataKort/viewer.htm?starttema1=vindkraft&amp;STARTLEFT=494333&amp;STARTRIGHT=495133&amp;STARTBOTTOM=6278158&amp;STARTTOP=6278958" TargetMode="External"/><Relationship Id="rId836" Type="http://schemas.openxmlformats.org/officeDocument/2006/relationships/hyperlink" Target="http://193.88.185.146/website/energidataKort/viewer.htm?starttema1=vindkraft&amp;STARTLEFT=667625&amp;STARTRIGHT=668425&amp;STARTBOTTOM=6124004&amp;STARTTOP=6124804" TargetMode="External"/><Relationship Id="rId1119" Type="http://schemas.openxmlformats.org/officeDocument/2006/relationships/hyperlink" Target="http://193.88.185.146/website/energidataKort/viewer.htm?starttema1=vindkraft&amp;STARTLEFT=674969&amp;STARTRIGHT=675769&amp;STARTBOTTOM=6110394&amp;STARTTOP=6111194" TargetMode="External"/><Relationship Id="rId1673" Type="http://schemas.openxmlformats.org/officeDocument/2006/relationships/hyperlink" Target="http://193.88.185.146/website/energidataKort/viewer.htm?starttema1=vindkraft&amp;STARTLEFT=504368&amp;STARTRIGHT=505168&amp;STARTBOTTOM=6121223&amp;STARTTOP=6122023" TargetMode="External"/><Relationship Id="rId1880" Type="http://schemas.openxmlformats.org/officeDocument/2006/relationships/hyperlink" Target="http://193.88.185.146/website/energidataKort/viewer.htm?starttema1=vindkraft&amp;STARTLEFT=481907&amp;STARTRIGHT=482707&amp;STARTBOTTOM=6117618&amp;STARTTOP=6118418" TargetMode="External"/><Relationship Id="rId2517" Type="http://schemas.openxmlformats.org/officeDocument/2006/relationships/hyperlink" Target="http://193.88.185.146/website/energidataKort/viewer.htm?starttema1=vindkraft&amp;STARTLEFT=500612&amp;STARTRIGHT=501412&amp;STARTBOTTOM=6246976&amp;STARTTOP=6247776" TargetMode="External"/><Relationship Id="rId2724" Type="http://schemas.openxmlformats.org/officeDocument/2006/relationships/hyperlink" Target="http://193.88.185.146/website/energidataKort/viewer.htm?starttema1=vindkraft&amp;STARTLEFT=486630&amp;STARTRIGHT=487430&amp;STARTBOTTOM=6259165&amp;STARTTOP=6259965" TargetMode="External"/><Relationship Id="rId2931" Type="http://schemas.openxmlformats.org/officeDocument/2006/relationships/hyperlink" Target="http://193.88.185.146/website/energidataKort/viewer.htm?starttema1=vindkraft&amp;STARTLEFT=480817&amp;STARTRIGHT=481617&amp;STARTBOTTOM=6253999&amp;STARTTOP=6254799" TargetMode="External"/><Relationship Id="rId903" Type="http://schemas.openxmlformats.org/officeDocument/2006/relationships/hyperlink" Target="http://193.88.185.146/website/energidataKort/viewer.htm?starttema1=vindkraft&amp;STARTLEFT=686252&amp;STARTRIGHT=687052&amp;STARTBOTTOM=6067936&amp;STARTTOP=6068736" TargetMode="External"/><Relationship Id="rId1326" Type="http://schemas.openxmlformats.org/officeDocument/2006/relationships/hyperlink" Target="http://193.88.185.146/website/energidataKort/viewer.htm?starttema1=vindkraft&amp;STARTLEFT=606967&amp;STARTRIGHT=607767&amp;STARTBOTTOM=6138385&amp;STARTTOP=6139185" TargetMode="External"/><Relationship Id="rId1533" Type="http://schemas.openxmlformats.org/officeDocument/2006/relationships/hyperlink" Target="http://193.88.185.146/website/energidataKort/viewer.htm?starttema1=vindkraft&amp;STARTLEFT=609086&amp;STARTRIGHT=609886&amp;STARTBOTTOM=6068794&amp;STARTTOP=6069594" TargetMode="External"/><Relationship Id="rId1740" Type="http://schemas.openxmlformats.org/officeDocument/2006/relationships/hyperlink" Target="http://193.88.185.146/website/energidataKort/viewer.htm?starttema1=vindkraft&amp;STARTLEFT=486710&amp;STARTRIGHT=487510&amp;STARTBOTTOM=6104872&amp;STARTTOP=6105672" TargetMode="External"/><Relationship Id="rId4689" Type="http://schemas.openxmlformats.org/officeDocument/2006/relationships/hyperlink" Target="http://193.88.185.146/website/energidataKort/viewer.htm?starttema1=vindkraft&amp;STARTLEFT=539242&amp;STARTRIGHT=540042&amp;STARTBOTTOM=6330586&amp;STARTTOP=6331386" TargetMode="External"/><Relationship Id="rId4896" Type="http://schemas.openxmlformats.org/officeDocument/2006/relationships/hyperlink" Target="http://193.88.185.146/website/energidataKort/viewer.htm?starttema1=vindkraft&amp;STARTLEFT=554260&amp;STARTRIGHT=555060&amp;STARTBOTTOM=6342881&amp;STARTTOP=6343681" TargetMode="External"/><Relationship Id="rId32" Type="http://schemas.openxmlformats.org/officeDocument/2006/relationships/hyperlink" Target="http://193.88.185.146/website/energidataKort/viewer.htm?starttema1=vindkraft&amp;STARTLEFT=717103&amp;STARTRIGHT=717903&amp;STARTBOTTOM=6167229&amp;STARTTOP=6168029" TargetMode="External"/><Relationship Id="rId1600" Type="http://schemas.openxmlformats.org/officeDocument/2006/relationships/hyperlink" Target="http://193.88.185.146/website/energidataKort/viewer.htm?starttema1=vindkraft&amp;STARTLEFT=519744&amp;STARTRIGHT=520544&amp;STARTBOTTOM=6127920&amp;STARTTOP=6128720" TargetMode="External"/><Relationship Id="rId3498" Type="http://schemas.openxmlformats.org/officeDocument/2006/relationships/hyperlink" Target="http://193.88.185.146/website/energidataKort/viewer.htm?starttema1=vindkraft&amp;STARTLEFT=451784&amp;STARTRIGHT=452584&amp;STARTBOTTOM=6220156&amp;STARTTOP=6220956" TargetMode="External"/><Relationship Id="rId4549" Type="http://schemas.openxmlformats.org/officeDocument/2006/relationships/hyperlink" Target="http://193.88.185.146/website/energidataKort/viewer.htm?starttema1=vindkraft&amp;STARTLEFT=540079&amp;STARTRIGHT=540879&amp;STARTBOTTOM=6277268&amp;STARTTOP=6278068" TargetMode="External"/><Relationship Id="rId4756" Type="http://schemas.openxmlformats.org/officeDocument/2006/relationships/hyperlink" Target="http://193.88.185.146/website/energidataKort/viewer.htm?starttema1=vindkraft&amp;STARTLEFT=545296&amp;STARTRIGHT=546096&amp;STARTBOTTOM=6347145&amp;STARTTOP=6347945" TargetMode="External"/><Relationship Id="rId4963" Type="http://schemas.openxmlformats.org/officeDocument/2006/relationships/hyperlink" Target="http://193.88.185.146/website/energidataKort/viewer.htm?starttema1=vindkraft&amp;STARTLEFT=564957&amp;STARTRIGHT=565757&amp;STARTBOTTOM=6322054&amp;STARTTOP=6322854" TargetMode="External"/><Relationship Id="rId3358" Type="http://schemas.openxmlformats.org/officeDocument/2006/relationships/hyperlink" Target="http://193.88.185.146/website/energidataKort/viewer.htm?starttema1=vindkraft&amp;STARTLEFT=511503&amp;STARTRIGHT=512303&amp;STARTBOTTOM=6214801&amp;STARTTOP=6215601" TargetMode="External"/><Relationship Id="rId3565" Type="http://schemas.openxmlformats.org/officeDocument/2006/relationships/hyperlink" Target="http://193.88.185.146/website/energidataKort/viewer.htm?starttema1=vindkraft&amp;STARTLEFT=460479&amp;STARTRIGHT=461279&amp;STARTBOTTOM=6205882&amp;STARTTOP=6206682" TargetMode="External"/><Relationship Id="rId3772" Type="http://schemas.openxmlformats.org/officeDocument/2006/relationships/hyperlink" Target="http://193.88.185.146/website/energidataKort/viewer.htm?starttema1=vindkraft&amp;STARTLEFT=481776&amp;STARTRIGHT=482576&amp;STARTBOTTOM=6284872&amp;STARTTOP=6285672" TargetMode="External"/><Relationship Id="rId4409" Type="http://schemas.openxmlformats.org/officeDocument/2006/relationships/hyperlink" Target="http://193.88.185.146/website/energidataKort/viewer.htm?starttema1=vindkraft&amp;STARTLEFT=515820&amp;STARTRIGHT=516620&amp;STARTBOTTOM=6309742&amp;STARTTOP=6310542" TargetMode="External"/><Relationship Id="rId4616" Type="http://schemas.openxmlformats.org/officeDocument/2006/relationships/hyperlink" Target="http://193.88.185.146/website/energidataKort/viewer.htm?starttema1=vindkraft&amp;STARTLEFT=541269&amp;STARTRIGHT=542069&amp;STARTBOTTOM=6330203&amp;STARTTOP=6331003" TargetMode="External"/><Relationship Id="rId4823" Type="http://schemas.openxmlformats.org/officeDocument/2006/relationships/hyperlink" Target="http://193.88.185.146/website/energidataKort/viewer.htm?starttema1=vindkraft&amp;STARTLEFT=542332&amp;STARTRIGHT=543132&amp;STARTBOTTOM=6315949&amp;STARTTOP=6316749" TargetMode="External"/><Relationship Id="rId279" Type="http://schemas.openxmlformats.org/officeDocument/2006/relationships/hyperlink" Target="http://193.88.185.146/website/energidataKort/viewer.htm?starttema1=vindkraft&amp;STARTLEFT=638651&amp;STARTRIGHT=639451&amp;STARTBOTTOM=6163864&amp;STARTTOP=6164664" TargetMode="External"/><Relationship Id="rId486" Type="http://schemas.openxmlformats.org/officeDocument/2006/relationships/hyperlink" Target="http://193.88.185.146/website/energidataKort/viewer.htm?starttema1=vindkraft&amp;STARTLEFT=668558&amp;STARTRIGHT=669358&amp;STARTBOTTOM=6145654&amp;STARTTOP=6146454" TargetMode="External"/><Relationship Id="rId693" Type="http://schemas.openxmlformats.org/officeDocument/2006/relationships/hyperlink" Target="http://193.88.185.146/website/energidataKort/viewer.htm?starttema1=vindkraft&amp;STARTLEFT=641991&amp;STARTRIGHT=642791&amp;STARTBOTTOM=6090216&amp;STARTTOP=6091016" TargetMode="External"/><Relationship Id="rId2167" Type="http://schemas.openxmlformats.org/officeDocument/2006/relationships/hyperlink" Target="http://193.88.185.146/website/energidataKort/viewer.htm?starttema1=vindkraft&amp;STARTLEFT=471783&amp;STARTRIGHT=472583&amp;STARTBOTTOM=6185409&amp;STARTTOP=6186209" TargetMode="External"/><Relationship Id="rId2374" Type="http://schemas.openxmlformats.org/officeDocument/2006/relationships/hyperlink" Target="http://193.88.185.146/website/energidataKort/viewer.htm?starttema1=vindkraft&amp;STARTLEFT=523101&amp;STARTRIGHT=523901&amp;STARTBOTTOM=6094142&amp;STARTTOP=6094942" TargetMode="External"/><Relationship Id="rId2581" Type="http://schemas.openxmlformats.org/officeDocument/2006/relationships/hyperlink" Target="http://193.88.185.146/website/energidataKort/viewer.htm?starttema1=vindkraft&amp;STARTLEFT=489561&amp;STARTRIGHT=490361&amp;STARTBOTTOM=6206134&amp;STARTTOP=6206934" TargetMode="External"/><Relationship Id="rId3218" Type="http://schemas.openxmlformats.org/officeDocument/2006/relationships/hyperlink" Target="http://193.88.185.146/website/energidataKort/viewer.htm?starttema1=vindkraft&amp;STARTLEFT=579372&amp;STARTRIGHT=580172&amp;STARTBOTTOM=6281431&amp;STARTTOP=6282231" TargetMode="External"/><Relationship Id="rId3425" Type="http://schemas.openxmlformats.org/officeDocument/2006/relationships/hyperlink" Target="http://193.88.185.146/website/energidataKort/viewer.htm?starttema1=vindkraft&amp;STARTLEFT=457119&amp;STARTRIGHT=457919&amp;STARTBOTTOM=6207995&amp;STARTTOP=6208795" TargetMode="External"/><Relationship Id="rId3632" Type="http://schemas.openxmlformats.org/officeDocument/2006/relationships/hyperlink" Target="http://193.88.185.146/website/energidataKort/viewer.htm?starttema1=vindkraft&amp;STARTLEFT=473509&amp;STARTRIGHT=474309&amp;STARTBOTTOM=6197118&amp;STARTTOP=6197918" TargetMode="External"/><Relationship Id="rId139" Type="http://schemas.openxmlformats.org/officeDocument/2006/relationships/hyperlink" Target="http://193.88.185.146/website/energidataKort/viewer.htm?starttema1=vindkraft&amp;STARTLEFT=664092&amp;STARTRIGHT=664892&amp;STARTBOTTOM=6196996&amp;STARTTOP=6197796" TargetMode="External"/><Relationship Id="rId346" Type="http://schemas.openxmlformats.org/officeDocument/2006/relationships/hyperlink" Target="http://193.88.185.146/website/energidataKort/viewer.htm?starttema1=vindkraft&amp;STARTLEFT=648280&amp;STARTRIGHT=649080&amp;STARTBOTTOM=6147330&amp;STARTTOP=6148130" TargetMode="External"/><Relationship Id="rId553" Type="http://schemas.openxmlformats.org/officeDocument/2006/relationships/hyperlink" Target="http://193.88.185.146/website/energidataKort/viewer.htm?starttema1=vindkraft&amp;STARTLEFT=653601&amp;STARTRIGHT=654401&amp;STARTBOTTOM=6057877&amp;STARTTOP=6058677" TargetMode="External"/><Relationship Id="rId760" Type="http://schemas.openxmlformats.org/officeDocument/2006/relationships/hyperlink" Target="http://193.88.185.146/website/energidataKort/viewer.htm?starttema1=vindkraft&amp;STARTLEFT=648244&amp;STARTRIGHT=649044&amp;STARTBOTTOM=6065642&amp;STARTTOP=6066442" TargetMode="External"/><Relationship Id="rId1183" Type="http://schemas.openxmlformats.org/officeDocument/2006/relationships/hyperlink" Target="http://193.88.185.146/website/energidataKort/viewer.htm?starttema1=vindkraft&amp;STARTLEFT=875539&amp;STARTRIGHT=876339&amp;STARTBOTTOM=6118003&amp;STARTTOP=6118803" TargetMode="External"/><Relationship Id="rId1390" Type="http://schemas.openxmlformats.org/officeDocument/2006/relationships/hyperlink" Target="http://193.88.185.146/website/energidataKort/viewer.htm?starttema1=vindkraft&amp;STARTLEFT=606466&amp;STARTRIGHT=607266&amp;STARTBOTTOM=6094161&amp;STARTTOP=6094961" TargetMode="External"/><Relationship Id="rId2027" Type="http://schemas.openxmlformats.org/officeDocument/2006/relationships/hyperlink" Target="http://193.88.185.146/website/energidataKort/viewer.htm?starttema1=vindkraft&amp;STARTLEFT=425812&amp;STARTRIGHT=426612&amp;STARTBOTTOM=6147362&amp;STARTTOP=6148162" TargetMode="External"/><Relationship Id="rId2234" Type="http://schemas.openxmlformats.org/officeDocument/2006/relationships/hyperlink" Target="http://193.88.185.146/website/energidataKort/viewer.htm?starttema1=vindkraft&amp;STARTLEFT=501749&amp;STARTRIGHT=502549&amp;STARTBOTTOM=6159565&amp;STARTTOP=6160365" TargetMode="External"/><Relationship Id="rId2441" Type="http://schemas.openxmlformats.org/officeDocument/2006/relationships/hyperlink" Target="http://193.88.185.146/website/energidataKort/viewer.htm?starttema1=vindkraft&amp;STARTLEFT=523899&amp;STARTRIGHT=524699&amp;STARTBOTTOM=6165353&amp;STARTTOP=6166153" TargetMode="External"/><Relationship Id="rId206" Type="http://schemas.openxmlformats.org/officeDocument/2006/relationships/hyperlink" Target="http://193.88.185.146/website/energidataKort/viewer.htm?starttema1=vindkraft&amp;STARTLEFT=654477&amp;STARTRIGHT=655277&amp;STARTBOTTOM=6170008&amp;STARTTOP=6170808" TargetMode="External"/><Relationship Id="rId413" Type="http://schemas.openxmlformats.org/officeDocument/2006/relationships/hyperlink" Target="http://193.88.185.146/website/energidataKort/viewer.htm?starttema1=vindkraft&amp;STARTLEFT=649233&amp;STARTRIGHT=650033&amp;STARTBOTTOM=6134706&amp;STARTTOP=6135506" TargetMode="External"/><Relationship Id="rId1043" Type="http://schemas.openxmlformats.org/officeDocument/2006/relationships/hyperlink" Target="http://193.88.185.146/website/energidataKort/viewer.htm?starttema1=vindkraft&amp;STARTLEFT=674910&amp;STARTRIGHT=675710&amp;STARTBOTTOM=6045968&amp;STARTTOP=6046768" TargetMode="External"/><Relationship Id="rId4199" Type="http://schemas.openxmlformats.org/officeDocument/2006/relationships/hyperlink" Target="http://193.88.185.146/website/energidataKort/viewer.htm?starttema1=vindkraft&amp;STARTLEFT=538384&amp;STARTRIGHT=539184&amp;STARTBOTTOM=6250277&amp;STARTTOP=6251077" TargetMode="External"/><Relationship Id="rId620" Type="http://schemas.openxmlformats.org/officeDocument/2006/relationships/hyperlink" Target="http://193.88.185.146/website/energidataKort/viewer.htm?starttema1=vindkraft&amp;STARTLEFT=653769&amp;STARTRIGHT=654569&amp;STARTBOTTOM=6058171&amp;STARTTOP=6058971" TargetMode="External"/><Relationship Id="rId1250" Type="http://schemas.openxmlformats.org/officeDocument/2006/relationships/hyperlink" Target="http://193.88.185.146/website/energidataKort/viewer.htm?starttema1=vindkraft&amp;STARTLEFT=566952&amp;STARTRIGHT=567752&amp;STARTBOTTOM=6125082&amp;STARTTOP=6125882" TargetMode="External"/><Relationship Id="rId2301" Type="http://schemas.openxmlformats.org/officeDocument/2006/relationships/hyperlink" Target="http://193.88.185.146/website/energidataKort/viewer.htm?starttema1=vindkraft&amp;STARTLEFT=512026&amp;STARTRIGHT=512826&amp;STARTBOTTOM=6104386&amp;STARTTOP=6105186" TargetMode="External"/><Relationship Id="rId4059" Type="http://schemas.openxmlformats.org/officeDocument/2006/relationships/hyperlink" Target="http://193.88.185.146/website/energidataKort/viewer.htm?starttema1=vindkraft&amp;STARTLEFT=466118&amp;STARTRIGHT=466918&amp;STARTBOTTOM=6289237&amp;STARTTOP=6290037" TargetMode="External"/><Relationship Id="rId1110" Type="http://schemas.openxmlformats.org/officeDocument/2006/relationships/hyperlink" Target="http://193.88.185.146/website/energidataKort/viewer.htm?starttema1=vindkraft&amp;STARTLEFT=701004&amp;STARTRIGHT=701804&amp;STARTBOTTOM=6091360&amp;STARTTOP=6092160" TargetMode="External"/><Relationship Id="rId4266" Type="http://schemas.openxmlformats.org/officeDocument/2006/relationships/hyperlink" Target="http://193.88.185.146/website/energidataKort/viewer.htm?starttema1=vindkraft&amp;STARTLEFT=515842&amp;STARTRIGHT=516642&amp;STARTBOTTOM=6245431&amp;STARTTOP=6246231" TargetMode="External"/><Relationship Id="rId4473" Type="http://schemas.openxmlformats.org/officeDocument/2006/relationships/hyperlink" Target="http://193.88.185.146/website/energidataKort/viewer.htm?starttema1=vindkraft&amp;STARTLEFT=524141&amp;STARTRIGHT=524941&amp;STARTBOTTOM=6282041&amp;STARTTOP=6282841" TargetMode="External"/><Relationship Id="rId4680" Type="http://schemas.openxmlformats.org/officeDocument/2006/relationships/hyperlink" Target="http://193.88.185.146/website/energidataKort/viewer.htm?starttema1=vindkraft&amp;STARTLEFT=504851&amp;STARTRIGHT=505651&amp;STARTBOTTOM=6328731&amp;STARTTOP=6329531" TargetMode="External"/><Relationship Id="rId1927" Type="http://schemas.openxmlformats.org/officeDocument/2006/relationships/hyperlink" Target="http://193.88.185.146/website/energidataKort/viewer.htm?starttema1=vindkraft&amp;STARTLEFT=495895&amp;STARTRIGHT=496695&amp;STARTBOTTOM=6087703&amp;STARTTOP=6088503" TargetMode="External"/><Relationship Id="rId3075" Type="http://schemas.openxmlformats.org/officeDocument/2006/relationships/hyperlink" Target="http://193.88.185.146/website/energidataKort/viewer.htm?starttema1=vindkraft&amp;STARTLEFT=564222&amp;STARTRIGHT=565022&amp;STARTBOTTOM=6247167&amp;STARTTOP=6247967" TargetMode="External"/><Relationship Id="rId3282" Type="http://schemas.openxmlformats.org/officeDocument/2006/relationships/hyperlink" Target="http://193.88.185.146/website/energidataKort/viewer.htm?starttema1=vindkraft&amp;STARTLEFT=599235&amp;STARTRIGHT=600035&amp;STARTBOTTOM=6175464&amp;STARTTOP=6176264" TargetMode="External"/><Relationship Id="rId4126" Type="http://schemas.openxmlformats.org/officeDocument/2006/relationships/hyperlink" Target="http://193.88.185.146/website/energidataKort/viewer.htm?starttema1=vindkraft&amp;STARTLEFT=463173&amp;STARTRIGHT=463973&amp;STARTBOTTOM=6292517&amp;STARTTOP=6293317" TargetMode="External"/><Relationship Id="rId4333" Type="http://schemas.openxmlformats.org/officeDocument/2006/relationships/hyperlink" Target="http://193.88.185.146/website/energidataKort/viewer.htm?starttema1=vindkraft&amp;STARTLEFT=576806&amp;STARTRIGHT=577606&amp;STARTBOTTOM=6359534&amp;STARTTOP=6360334" TargetMode="External"/><Relationship Id="rId4540" Type="http://schemas.openxmlformats.org/officeDocument/2006/relationships/hyperlink" Target="http://193.88.185.146/website/energidataKort/viewer.htm?starttema1=vindkraft&amp;STARTLEFT=560672&amp;STARTRIGHT=561472&amp;STARTBOTTOM=6301925&amp;STARTTOP=6302725" TargetMode="External"/><Relationship Id="rId2091" Type="http://schemas.openxmlformats.org/officeDocument/2006/relationships/hyperlink" Target="http://193.88.185.146/website/energidataKort/viewer.htm?starttema1=vindkraft&amp;STARTLEFT=455223&amp;STARTRIGHT=456023&amp;STARTBOTTOM=6173319&amp;STARTTOP=6174119" TargetMode="External"/><Relationship Id="rId3142" Type="http://schemas.openxmlformats.org/officeDocument/2006/relationships/hyperlink" Target="http://193.88.185.146/website/energidataKort/viewer.htm?starttema1=vindkraft&amp;STARTLEFT=558863&amp;STARTRIGHT=559663&amp;STARTBOTTOM=6264728&amp;STARTTOP=6265528" TargetMode="External"/><Relationship Id="rId4400" Type="http://schemas.openxmlformats.org/officeDocument/2006/relationships/hyperlink" Target="http://193.88.185.146/website/energidataKort/viewer.htm?starttema1=vindkraft&amp;STARTLEFT=524736&amp;STARTRIGHT=525536&amp;STARTBOTTOM=6292598&amp;STARTTOP=6293398" TargetMode="External"/><Relationship Id="rId270" Type="http://schemas.openxmlformats.org/officeDocument/2006/relationships/hyperlink" Target="http://193.88.185.146/website/energidataKort/viewer.htm?starttema1=vindkraft&amp;STARTLEFT=649517&amp;STARTRIGHT=650317&amp;STARTBOTTOM=6162806&amp;STARTTOP=6163606" TargetMode="External"/><Relationship Id="rId3002" Type="http://schemas.openxmlformats.org/officeDocument/2006/relationships/hyperlink" Target="http://193.88.185.146/website/energidataKort/viewer.htm?starttema1=vindkraft&amp;STARTLEFT=612199&amp;STARTRIGHT=612999&amp;STARTBOTTOM=6246264&amp;STARTTOP=6247064" TargetMode="External"/><Relationship Id="rId130" Type="http://schemas.openxmlformats.org/officeDocument/2006/relationships/hyperlink" Target="http://193.88.185.146/website/energidataKort/viewer.htm?starttema1=vindkraft&amp;STARTLEFT=693006&amp;STARTRIGHT=693806&amp;STARTBOTTOM=6159819&amp;STARTTOP=6160619" TargetMode="External"/><Relationship Id="rId3959" Type="http://schemas.openxmlformats.org/officeDocument/2006/relationships/hyperlink" Target="http://193.88.185.146/website/energidataKort/viewer.htm?starttema1=vindkraft&amp;STARTLEFT=496257&amp;STARTRIGHT=497057&amp;STARTBOTTOM=6285991&amp;STARTTOP=6286791" TargetMode="External"/><Relationship Id="rId2768" Type="http://schemas.openxmlformats.org/officeDocument/2006/relationships/hyperlink" Target="http://193.88.185.146/website/energidataKort/viewer.htm?starttema1=vindkraft&amp;STARTLEFT=462468&amp;STARTRIGHT=463268&amp;STARTBOTTOM=6265879&amp;STARTTOP=6266679" TargetMode="External"/><Relationship Id="rId2975" Type="http://schemas.openxmlformats.org/officeDocument/2006/relationships/hyperlink" Target="http://193.88.185.146/website/energidataKort/viewer.htm?starttema1=vindkraft&amp;STARTLEFT=592407&amp;STARTRIGHT=593207&amp;STARTBOTTOM=6232944&amp;STARTTOP=6233744" TargetMode="External"/><Relationship Id="rId3819" Type="http://schemas.openxmlformats.org/officeDocument/2006/relationships/hyperlink" Target="http://193.88.185.146/website/energidataKort/viewer.htm?starttema1=vindkraft&amp;STARTLEFT=502479&amp;STARTRIGHT=503279&amp;STARTBOTTOM=6289225&amp;STARTTOP=6290025" TargetMode="External"/><Relationship Id="rId5034" Type="http://schemas.openxmlformats.org/officeDocument/2006/relationships/hyperlink" Target="http://193.88.185.146/website/energidataKort/viewer.htm?starttema1=vindkraft&amp;STARTLEFT=556487&amp;STARTRIGHT=557287&amp;STARTBOTTOM=6382364&amp;STARTTOP=6383164" TargetMode="External"/><Relationship Id="rId947" Type="http://schemas.openxmlformats.org/officeDocument/2006/relationships/hyperlink" Target="http://193.88.185.146/website/energidataKort/viewer.htm?starttema1=vindkraft&amp;STARTLEFT=682187&amp;STARTRIGHT=682987&amp;STARTBOTTOM=6083584&amp;STARTTOP=6084384" TargetMode="External"/><Relationship Id="rId1577" Type="http://schemas.openxmlformats.org/officeDocument/2006/relationships/hyperlink" Target="http://193.88.185.146/website/energidataKort/viewer.htm?starttema1=vindkraft&amp;STARTLEFT=524545&amp;STARTRIGHT=525345&amp;STARTBOTTOM=6127590&amp;STARTTOP=6128390" TargetMode="External"/><Relationship Id="rId1784" Type="http://schemas.openxmlformats.org/officeDocument/2006/relationships/hyperlink" Target="http://193.88.185.146/website/energidataKort/viewer.htm?starttema1=vindkraft&amp;STARTLEFT=485381&amp;STARTRIGHT=486181&amp;STARTBOTTOM=6117839&amp;STARTTOP=6118639" TargetMode="External"/><Relationship Id="rId1991" Type="http://schemas.openxmlformats.org/officeDocument/2006/relationships/hyperlink" Target="http://193.88.185.146/website/energidataKort/viewer.htm?starttema1=vindkraft&amp;STARTLEFT=473981&amp;STARTRIGHT=474781&amp;STARTBOTTOM=6144555&amp;STARTTOP=6145355" TargetMode="External"/><Relationship Id="rId2628" Type="http://schemas.openxmlformats.org/officeDocument/2006/relationships/hyperlink" Target="http://193.88.185.146/website/energidataKort/viewer.htm?starttema1=vindkraft&amp;STARTLEFT=491191&amp;STARTRIGHT=491991&amp;STARTBOTTOM=6253228&amp;STARTTOP=6254028" TargetMode="External"/><Relationship Id="rId2835" Type="http://schemas.openxmlformats.org/officeDocument/2006/relationships/hyperlink" Target="http://193.88.185.146/website/energidataKort/viewer.htm?starttema1=vindkraft&amp;STARTLEFT=457838&amp;STARTRIGHT=458638&amp;STARTBOTTOM=6247372&amp;STARTTOP=6248172" TargetMode="External"/><Relationship Id="rId4190" Type="http://schemas.openxmlformats.org/officeDocument/2006/relationships/hyperlink" Target="http://193.88.185.146/website/energidataKort/viewer.htm?starttema1=vindkraft&amp;STARTLEFT=487039&amp;STARTRIGHT=487839&amp;STARTBOTTOM=6315381&amp;STARTTOP=6316181" TargetMode="External"/><Relationship Id="rId76" Type="http://schemas.openxmlformats.org/officeDocument/2006/relationships/hyperlink" Target="http://193.88.185.146/website/energidataKort/viewer.htm?starttema1=vindkraft&amp;STARTLEFT=681643&amp;STARTRIGHT=682443&amp;STARTBOTTOM=6188231&amp;STARTTOP=6189031" TargetMode="External"/><Relationship Id="rId807" Type="http://schemas.openxmlformats.org/officeDocument/2006/relationships/hyperlink" Target="http://193.88.185.146/website/energidataKort/viewer.htm?starttema1=vindkraft&amp;STARTLEFT=683803&amp;STARTRIGHT=684603&amp;STARTBOTTOM=6123280&amp;STARTTOP=6124080" TargetMode="External"/><Relationship Id="rId1437" Type="http://schemas.openxmlformats.org/officeDocument/2006/relationships/hyperlink" Target="http://193.88.185.146/website/energidataKort/viewer.htm?starttema1=vindkraft&amp;STARTLEFT=585216&amp;STARTRIGHT=586016&amp;STARTBOTTOM=6151692&amp;STARTTOP=6152492" TargetMode="External"/><Relationship Id="rId1644" Type="http://schemas.openxmlformats.org/officeDocument/2006/relationships/hyperlink" Target="http://193.88.185.146/website/energidataKort/viewer.htm?starttema1=vindkraft&amp;STARTLEFT=499629&amp;STARTRIGHT=500429&amp;STARTBOTTOM=6178514&amp;STARTTOP=6179314" TargetMode="External"/><Relationship Id="rId1851" Type="http://schemas.openxmlformats.org/officeDocument/2006/relationships/hyperlink" Target="http://193.88.185.146/website/energidataKort/viewer.htm?starttema1=vindkraft&amp;STARTLEFT=489117&amp;STARTRIGHT=489917&amp;STARTBOTTOM=6117107&amp;STARTTOP=6117907" TargetMode="External"/><Relationship Id="rId2902" Type="http://schemas.openxmlformats.org/officeDocument/2006/relationships/hyperlink" Target="http://193.88.185.146/website/energidataKort/viewer.htm?starttema1=vindkraft&amp;STARTLEFT=472736&amp;STARTRIGHT=473536&amp;STARTBOTTOM=6269204&amp;STARTTOP=6270004" TargetMode="External"/><Relationship Id="rId4050" Type="http://schemas.openxmlformats.org/officeDocument/2006/relationships/hyperlink" Target="http://193.88.185.146/website/energidataKort/viewer.htm?starttema1=vindkraft&amp;STARTLEFT=474606&amp;STARTRIGHT=475406&amp;STARTBOTTOM=6318091&amp;STARTTOP=6318891" TargetMode="External"/><Relationship Id="rId5101" Type="http://schemas.openxmlformats.org/officeDocument/2006/relationships/hyperlink" Target="http://193.88.185.146/website/energidataKort/viewer.htm?starttema1=vindkraft&amp;STARTLEFT=550601&amp;STARTRIGHT=551401&amp;STARTBOTTOM=6354799&amp;STARTTOP=6355599" TargetMode="External"/><Relationship Id="rId1504" Type="http://schemas.openxmlformats.org/officeDocument/2006/relationships/hyperlink" Target="http://193.88.185.146/website/energidataKort/viewer.htm?starttema1=vindkraft&amp;STARTLEFT=609636&amp;STARTRIGHT=610436&amp;STARTBOTTOM=6066762&amp;STARTTOP=6067562" TargetMode="External"/><Relationship Id="rId1711" Type="http://schemas.openxmlformats.org/officeDocument/2006/relationships/hyperlink" Target="http://193.88.185.146/website/energidataKort/viewer.htm?starttema1=vindkraft&amp;STARTLEFT=497470&amp;STARTRIGHT=498270&amp;STARTBOTTOM=6109362&amp;STARTTOP=6110162" TargetMode="External"/><Relationship Id="rId4867" Type="http://schemas.openxmlformats.org/officeDocument/2006/relationships/hyperlink" Target="http://193.88.185.146/website/energidataKort/viewer.htm?starttema1=vindkraft&amp;STARTLEFT=574882&amp;STARTRIGHT=575682&amp;STARTBOTTOM=6327934&amp;STARTTOP=6328734" TargetMode="External"/><Relationship Id="rId3469" Type="http://schemas.openxmlformats.org/officeDocument/2006/relationships/hyperlink" Target="http://193.88.185.146/website/energidataKort/viewer.htm?starttema1=vindkraft&amp;STARTLEFT=457426&amp;STARTRIGHT=458226&amp;STARTBOTTOM=6207953&amp;STARTTOP=6208753" TargetMode="External"/><Relationship Id="rId3676" Type="http://schemas.openxmlformats.org/officeDocument/2006/relationships/hyperlink" Target="http://193.88.185.146/website/energidataKort/viewer.htm?starttema1=vindkraft&amp;STARTLEFT=549906&amp;STARTRIGHT=550706&amp;STARTBOTTOM=6181965&amp;STARTTOP=6182765" TargetMode="External"/><Relationship Id="rId597" Type="http://schemas.openxmlformats.org/officeDocument/2006/relationships/hyperlink" Target="http://193.88.185.146/website/energidataKort/viewer.htm?starttema1=vindkraft&amp;STARTLEFT=632696&amp;STARTRIGHT=633496&amp;STARTBOTTOM=6089477&amp;STARTTOP=6090277" TargetMode="External"/><Relationship Id="rId2278" Type="http://schemas.openxmlformats.org/officeDocument/2006/relationships/hyperlink" Target="http://193.88.185.146/website/energidataKort/viewer.htm?starttema1=vindkraft&amp;STARTLEFT=495363&amp;STARTRIGHT=496163&amp;STARTBOTTOM=6138468&amp;STARTTOP=6139268" TargetMode="External"/><Relationship Id="rId2485" Type="http://schemas.openxmlformats.org/officeDocument/2006/relationships/hyperlink" Target="http://193.88.185.146/website/energidataKort/viewer.htm?starttema1=vindkraft&amp;STARTLEFT=529539&amp;STARTRIGHT=530339&amp;STARTBOTTOM=6185688&amp;STARTTOP=6186488" TargetMode="External"/><Relationship Id="rId3329" Type="http://schemas.openxmlformats.org/officeDocument/2006/relationships/hyperlink" Target="http://193.88.185.146/website/energidataKort/viewer.htm?starttema1=vindkraft&amp;STARTLEFT=522928&amp;STARTRIGHT=523728&amp;STARTBOTTOM=6204258&amp;STARTTOP=6205058" TargetMode="External"/><Relationship Id="rId3883" Type="http://schemas.openxmlformats.org/officeDocument/2006/relationships/hyperlink" Target="http://193.88.185.146/website/energidataKort/viewer.htm?starttema1=vindkraft&amp;STARTLEFT=490967&amp;STARTRIGHT=491767&amp;STARTBOTTOM=6280193&amp;STARTTOP=6280993" TargetMode="External"/><Relationship Id="rId4727" Type="http://schemas.openxmlformats.org/officeDocument/2006/relationships/hyperlink" Target="http://193.88.185.146/website/energidataKort/viewer.htm?starttema1=vindkraft&amp;STARTLEFT=509781&amp;STARTRIGHT=510581&amp;STARTBOTTOM=6323546&amp;STARTTOP=6324346" TargetMode="External"/><Relationship Id="rId4934" Type="http://schemas.openxmlformats.org/officeDocument/2006/relationships/hyperlink" Target="http://193.88.185.146/website/energidataKort/viewer.htm?starttema1=vindkraft&amp;STARTLEFT=555732&amp;STARTRIGHT=556532&amp;STARTBOTTOM=6336972&amp;STARTTOP=6337772" TargetMode="External"/><Relationship Id="rId457" Type="http://schemas.openxmlformats.org/officeDocument/2006/relationships/hyperlink" Target="http://193.88.185.146/website/energidataKort/viewer.htm?starttema1=vindkraft&amp;STARTLEFT=712179&amp;STARTRIGHT=712979&amp;STARTBOTTOM=6130724&amp;STARTTOP=6131524" TargetMode="External"/><Relationship Id="rId1087" Type="http://schemas.openxmlformats.org/officeDocument/2006/relationships/hyperlink" Target="http://193.88.185.146/website/energidataKort/viewer.htm?starttema1=vindkraft&amp;STARTLEFT=683727&amp;STARTRIGHT=684527&amp;STARTBOTTOM=6097544&amp;STARTTOP=6098344" TargetMode="External"/><Relationship Id="rId1294" Type="http://schemas.openxmlformats.org/officeDocument/2006/relationships/hyperlink" Target="http://193.88.185.146/website/energidataKort/viewer.htm?starttema1=vindkraft&amp;STARTLEFT=579743&amp;STARTRIGHT=580543&amp;STARTBOTTOM=6098090&amp;STARTTOP=6098890" TargetMode="External"/><Relationship Id="rId2138" Type="http://schemas.openxmlformats.org/officeDocument/2006/relationships/hyperlink" Target="http://193.88.185.146/website/energidataKort/viewer.htm?starttema1=vindkraft&amp;STARTLEFT=471868&amp;STARTRIGHT=472668&amp;STARTBOTTOM=6178578&amp;STARTTOP=6179378" TargetMode="External"/><Relationship Id="rId2692" Type="http://schemas.openxmlformats.org/officeDocument/2006/relationships/hyperlink" Target="http://193.88.185.146/website/energidataKort/viewer.htm?starttema1=vindkraft&amp;STARTLEFT=476128&amp;STARTRIGHT=476928&amp;STARTBOTTOM=6251594&amp;STARTTOP=6252394" TargetMode="External"/><Relationship Id="rId3536" Type="http://schemas.openxmlformats.org/officeDocument/2006/relationships/hyperlink" Target="http://193.88.185.146/website/energidataKort/viewer.htm?starttema1=vindkraft&amp;STARTLEFT=461438&amp;STARTRIGHT=462238&amp;STARTBOTTOM=6206115&amp;STARTTOP=6206915" TargetMode="External"/><Relationship Id="rId3743" Type="http://schemas.openxmlformats.org/officeDocument/2006/relationships/hyperlink" Target="http://193.88.185.146/website/energidataKort/viewer.htm?starttema1=vindkraft&amp;STARTLEFT=476463&amp;STARTRIGHT=477263&amp;STARTBOTTOM=6288256&amp;STARTTOP=6289056" TargetMode="External"/><Relationship Id="rId3950" Type="http://schemas.openxmlformats.org/officeDocument/2006/relationships/hyperlink" Target="http://193.88.185.146/website/energidataKort/viewer.htm?starttema1=vindkraft&amp;STARTLEFT=493039&amp;STARTRIGHT=493839&amp;STARTBOTTOM=6281156&amp;STARTTOP=6281956" TargetMode="External"/><Relationship Id="rId664" Type="http://schemas.openxmlformats.org/officeDocument/2006/relationships/hyperlink" Target="http://193.88.185.146/website/energidataKort/viewer.htm?starttema1=vindkraft&amp;STARTLEFT=639130&amp;STARTRIGHT=639930&amp;STARTBOTTOM=6070409&amp;STARTTOP=6071209" TargetMode="External"/><Relationship Id="rId871" Type="http://schemas.openxmlformats.org/officeDocument/2006/relationships/hyperlink" Target="http://193.88.185.146/website/energidataKort/viewer.htm?starttema1=vindkraft&amp;STARTLEFT=681749&amp;STARTRIGHT=682549&amp;STARTBOTTOM=6126608&amp;STARTTOP=6127408" TargetMode="External"/><Relationship Id="rId2345" Type="http://schemas.openxmlformats.org/officeDocument/2006/relationships/hyperlink" Target="http://193.88.185.146/website/energidataKort/viewer.htm?starttema1=vindkraft&amp;STARTLEFT=518122&amp;STARTRIGHT=518922&amp;STARTBOTTOM=6081758&amp;STARTTOP=6082558" TargetMode="External"/><Relationship Id="rId2552" Type="http://schemas.openxmlformats.org/officeDocument/2006/relationships/hyperlink" Target="http://193.88.185.146/website/energidataKort/viewer.htm?starttema1=vindkraft&amp;STARTLEFT=492090&amp;STARTRIGHT=492890&amp;STARTBOTTOM=6237104&amp;STARTTOP=6237904" TargetMode="External"/><Relationship Id="rId3603" Type="http://schemas.openxmlformats.org/officeDocument/2006/relationships/hyperlink" Target="http://193.88.185.146/website/energidataKort/viewer.htm?starttema1=vindkraft&amp;STARTLEFT=473465&amp;STARTRIGHT=474265&amp;STARTBOTTOM=6223352&amp;STARTTOP=6224152" TargetMode="External"/><Relationship Id="rId3810" Type="http://schemas.openxmlformats.org/officeDocument/2006/relationships/hyperlink" Target="http://193.88.185.146/website/energidataKort/viewer.htm?starttema1=vindkraft&amp;STARTLEFT=477073&amp;STARTRIGHT=477873&amp;STARTBOTTOM=6292397&amp;STARTTOP=6293197" TargetMode="External"/><Relationship Id="rId317" Type="http://schemas.openxmlformats.org/officeDocument/2006/relationships/hyperlink" Target="http://193.88.185.146/website/energidataKort/viewer.htm?starttema1=vindkraft&amp;STARTLEFT=643774&amp;STARTRIGHT=644574&amp;STARTBOTTOM=6149513&amp;STARTTOP=6150313" TargetMode="External"/><Relationship Id="rId524" Type="http://schemas.openxmlformats.org/officeDocument/2006/relationships/hyperlink" Target="http://193.88.185.146/website/energidataKort/viewer.htm?starttema1=vindkraft&amp;STARTLEFT=629162&amp;STARTRIGHT=629962&amp;STARTBOTTOM=6069838&amp;STARTTOP=6070638" TargetMode="External"/><Relationship Id="rId731" Type="http://schemas.openxmlformats.org/officeDocument/2006/relationships/hyperlink" Target="http://193.88.185.146/website/energidataKort/viewer.htm?starttema1=vindkraft&amp;STARTLEFT=631945&amp;STARTRIGHT=632745&amp;STARTBOTTOM=6086679&amp;STARTTOP=6087479" TargetMode="External"/><Relationship Id="rId1154" Type="http://schemas.openxmlformats.org/officeDocument/2006/relationships/hyperlink" Target="http://193.88.185.146/website/energidataKort/viewer.htm?starttema1=vindkraft&amp;STARTLEFT=885745&amp;STARTRIGHT=886545&amp;STARTBOTTOM=6115796&amp;STARTTOP=6116596" TargetMode="External"/><Relationship Id="rId1361" Type="http://schemas.openxmlformats.org/officeDocument/2006/relationships/hyperlink" Target="http://193.88.185.146/website/energidataKort/viewer.htm?starttema1=vindkraft&amp;STARTLEFT=602958&amp;STARTRIGHT=603758&amp;STARTBOTTOM=6136986&amp;STARTTOP=6137786" TargetMode="External"/><Relationship Id="rId2205" Type="http://schemas.openxmlformats.org/officeDocument/2006/relationships/hyperlink" Target="http://193.88.185.146/website/energidataKort/viewer.htm?starttema1=vindkraft&amp;STARTLEFT=512755&amp;STARTRIGHT=513555&amp;STARTBOTTOM=6156802&amp;STARTTOP=6157602" TargetMode="External"/><Relationship Id="rId2412" Type="http://schemas.openxmlformats.org/officeDocument/2006/relationships/hyperlink" Target="http://193.88.185.146/website/energidataKort/viewer.htm?starttema1=vindkraft&amp;STARTLEFT=522409&amp;STARTRIGHT=523209&amp;STARTBOTTOM=6153604&amp;STARTTOP=6154404" TargetMode="External"/><Relationship Id="rId1014" Type="http://schemas.openxmlformats.org/officeDocument/2006/relationships/hyperlink" Target="http://193.88.185.146/website/energidataKort/viewer.htm?starttema1=vindkraft&amp;STARTLEFT=672294&amp;STARTRIGHT=673094&amp;STARTBOTTOM=6047282&amp;STARTTOP=6048082" TargetMode="External"/><Relationship Id="rId1221" Type="http://schemas.openxmlformats.org/officeDocument/2006/relationships/hyperlink" Target="http://193.88.185.146/website/energidataKort/viewer.htm?starttema1=vindkraft&amp;STARTLEFT=572708&amp;STARTRIGHT=573508&amp;STARTBOTTOM=6125567&amp;STARTTOP=6126367" TargetMode="External"/><Relationship Id="rId4377" Type="http://schemas.openxmlformats.org/officeDocument/2006/relationships/hyperlink" Target="http://193.88.185.146/website/energidataKort/viewer.htm?starttema1=vindkraft&amp;STARTLEFT=593137&amp;STARTRIGHT=593937&amp;STARTBOTTOM=6400088&amp;STARTTOP=6400888" TargetMode="External"/><Relationship Id="rId4584" Type="http://schemas.openxmlformats.org/officeDocument/2006/relationships/hyperlink" Target="http://193.88.185.146/website/energidataKort/viewer.htm?starttema1=vindkraft&amp;STARTLEFT=572759&amp;STARTRIGHT=573559&amp;STARTBOTTOM=6294161&amp;STARTTOP=6294961" TargetMode="External"/><Relationship Id="rId4791" Type="http://schemas.openxmlformats.org/officeDocument/2006/relationships/hyperlink" Target="http://193.88.185.146/website/energidataKort/viewer.htm?starttema1=vindkraft&amp;STARTLEFT=560488&amp;STARTRIGHT=561288&amp;STARTBOTTOM=6310060&amp;STARTTOP=6310860" TargetMode="External"/><Relationship Id="rId3186" Type="http://schemas.openxmlformats.org/officeDocument/2006/relationships/hyperlink" Target="http://193.88.185.146/website/energidataKort/viewer.htm?starttema1=vindkraft&amp;STARTLEFT=576858&amp;STARTRIGHT=577658&amp;STARTBOTTOM=6255470&amp;STARTTOP=6256270" TargetMode="External"/><Relationship Id="rId3393" Type="http://schemas.openxmlformats.org/officeDocument/2006/relationships/hyperlink" Target="http://193.88.185.146/website/energidataKort/viewer.htm?starttema1=vindkraft&amp;STARTLEFT=459977&amp;STARTRIGHT=460777&amp;STARTBOTTOM=6191312&amp;STARTTOP=6192112" TargetMode="External"/><Relationship Id="rId4237" Type="http://schemas.openxmlformats.org/officeDocument/2006/relationships/hyperlink" Target="http://193.88.185.146/website/energidataKort/viewer.htm?starttema1=vindkraft&amp;STARTLEFT=515017&amp;STARTRIGHT=515817&amp;STARTBOTTOM=6247068&amp;STARTTOP=6247868" TargetMode="External"/><Relationship Id="rId4444" Type="http://schemas.openxmlformats.org/officeDocument/2006/relationships/hyperlink" Target="http://193.88.185.146/website/energidataKort/viewer.htm?starttema1=vindkraft&amp;STARTLEFT=524695&amp;STARTRIGHT=525495&amp;STARTBOTTOM=6294560&amp;STARTTOP=6295360" TargetMode="External"/><Relationship Id="rId4651" Type="http://schemas.openxmlformats.org/officeDocument/2006/relationships/hyperlink" Target="http://193.88.185.146/website/energidataKort/viewer.htm?starttema1=vindkraft&amp;STARTLEFT=519233&amp;STARTRIGHT=520033&amp;STARTBOTTOM=6319630&amp;STARTTOP=6320430" TargetMode="External"/><Relationship Id="rId3046" Type="http://schemas.openxmlformats.org/officeDocument/2006/relationships/hyperlink" Target="http://193.88.185.146/website/energidataKort/viewer.htm?starttema1=vindkraft&amp;STARTLEFT=576467&amp;STARTRIGHT=577267&amp;STARTBOTTOM=6261882&amp;STARTTOP=6262682" TargetMode="External"/><Relationship Id="rId3253" Type="http://schemas.openxmlformats.org/officeDocument/2006/relationships/hyperlink" Target="http://193.88.185.146/website/energidataKort/viewer.htm?starttema1=vindkraft&amp;STARTLEFT=547150&amp;STARTRIGHT=547950&amp;STARTBOTTOM=6225368&amp;STARTTOP=6226168" TargetMode="External"/><Relationship Id="rId3460" Type="http://schemas.openxmlformats.org/officeDocument/2006/relationships/hyperlink" Target="http://193.88.185.146/website/energidataKort/viewer.htm?starttema1=vindkraft&amp;STARTLEFT=456837&amp;STARTRIGHT=457637&amp;STARTBOTTOM=6213372&amp;STARTTOP=6214172" TargetMode="External"/><Relationship Id="rId4304" Type="http://schemas.openxmlformats.org/officeDocument/2006/relationships/hyperlink" Target="http://193.88.185.146/website/energidataKort/viewer.htm?starttema1=vindkraft&amp;STARTLEFT=556449&amp;STARTRIGHT=557249&amp;STARTBOTTOM=6343896&amp;STARTTOP=6344696" TargetMode="External"/><Relationship Id="rId174" Type="http://schemas.openxmlformats.org/officeDocument/2006/relationships/hyperlink" Target="http://193.88.185.146/website/energidataKort/viewer.htm?starttema1=vindkraft&amp;STARTLEFT=660789&amp;STARTRIGHT=661589&amp;STARTBOTTOM=6182862&amp;STARTTOP=6183662" TargetMode="External"/><Relationship Id="rId381" Type="http://schemas.openxmlformats.org/officeDocument/2006/relationships/hyperlink" Target="http://193.88.185.146/website/energidataKort/viewer.htm?starttema1=vindkraft&amp;STARTLEFT=648702&amp;STARTRIGHT=649502&amp;STARTBOTTOM=6131951&amp;STARTTOP=6132751" TargetMode="External"/><Relationship Id="rId2062" Type="http://schemas.openxmlformats.org/officeDocument/2006/relationships/hyperlink" Target="http://193.88.185.146/website/energidataKort/viewer.htm?starttema1=vindkraft&amp;STARTLEFT=428271&amp;STARTRIGHT=429071&amp;STARTBOTTOM=6150141&amp;STARTTOP=6150941" TargetMode="External"/><Relationship Id="rId3113" Type="http://schemas.openxmlformats.org/officeDocument/2006/relationships/hyperlink" Target="http://193.88.185.146/website/energidataKort/viewer.htm?starttema1=vindkraft&amp;STARTLEFT=564023&amp;STARTRIGHT=564823&amp;STARTBOTTOM=6199296&amp;STARTTOP=6200096" TargetMode="External"/><Relationship Id="rId4511" Type="http://schemas.openxmlformats.org/officeDocument/2006/relationships/hyperlink" Target="http://193.88.185.146/website/energidataKort/viewer.htm?starttema1=vindkraft&amp;STARTLEFT=541788&amp;STARTRIGHT=542588&amp;STARTBOTTOM=6305807&amp;STARTTOP=6306607" TargetMode="External"/><Relationship Id="rId241" Type="http://schemas.openxmlformats.org/officeDocument/2006/relationships/hyperlink" Target="http://193.88.185.146/website/energidataKort/viewer.htm?starttema1=vindkraft&amp;STARTLEFT=708047&amp;STARTRIGHT=708847&amp;STARTBOTTOM=6129273&amp;STARTTOP=6130073" TargetMode="External"/><Relationship Id="rId3320" Type="http://schemas.openxmlformats.org/officeDocument/2006/relationships/hyperlink" Target="http://193.88.185.146/website/energidataKort/viewer.htm?starttema1=vindkraft&amp;STARTLEFT=577354&amp;STARTRIGHT=578154&amp;STARTBOTTOM=6236504&amp;STARTTOP=6237304" TargetMode="External"/><Relationship Id="rId5078" Type="http://schemas.openxmlformats.org/officeDocument/2006/relationships/hyperlink" Target="http://193.88.185.146/website/energidataKort/viewer.htm?starttema1=vindkraft&amp;STARTLEFT=566040&amp;STARTRIGHT=566840&amp;STARTBOTTOM=6361871&amp;STARTTOP=6362671" TargetMode="External"/><Relationship Id="rId2879" Type="http://schemas.openxmlformats.org/officeDocument/2006/relationships/hyperlink" Target="http://193.88.185.146/website/energidataKort/viewer.htm?starttema1=vindkraft&amp;STARTLEFT=470314&amp;STARTRIGHT=471114&amp;STARTBOTTOM=6280128&amp;STARTTOP=6280928" TargetMode="External"/><Relationship Id="rId101" Type="http://schemas.openxmlformats.org/officeDocument/2006/relationships/hyperlink" Target="http://193.88.185.146/website/energidataKort/viewer.htm?starttema1=vindkraft&amp;STARTLEFT=701122&amp;STARTRIGHT=701922&amp;STARTBOTTOM=6163213&amp;STARTTOP=6164013" TargetMode="External"/><Relationship Id="rId1688" Type="http://schemas.openxmlformats.org/officeDocument/2006/relationships/hyperlink" Target="http://193.88.185.146/website/energidataKort/viewer.htm?starttema1=vindkraft&amp;STARTLEFT=500303&amp;STARTRIGHT=501103&amp;STARTBOTTOM=6107699&amp;STARTTOP=6108499" TargetMode="External"/><Relationship Id="rId1895" Type="http://schemas.openxmlformats.org/officeDocument/2006/relationships/hyperlink" Target="http://193.88.185.146/website/energidataKort/viewer.htm?starttema1=vindkraft&amp;STARTLEFT=479071&amp;STARTRIGHT=479871&amp;STARTBOTTOM=6099583&amp;STARTTOP=6100383" TargetMode="External"/><Relationship Id="rId2739" Type="http://schemas.openxmlformats.org/officeDocument/2006/relationships/hyperlink" Target="http://193.88.185.146/website/energidataKort/viewer.htm?starttema1=vindkraft&amp;STARTLEFT=467541&amp;STARTRIGHT=468341&amp;STARTBOTTOM=6248712&amp;STARTTOP=6249512" TargetMode="External"/><Relationship Id="rId2946" Type="http://schemas.openxmlformats.org/officeDocument/2006/relationships/hyperlink" Target="http://193.88.185.146/website/energidataKort/viewer.htm?starttema1=vindkraft&amp;STARTLEFT=577411&amp;STARTRIGHT=578211&amp;STARTBOTTOM=6241979&amp;STARTTOP=6242779" TargetMode="External"/><Relationship Id="rId4094" Type="http://schemas.openxmlformats.org/officeDocument/2006/relationships/hyperlink" Target="http://193.88.185.146/website/energidataKort/viewer.htm?starttema1=vindkraft&amp;STARTLEFT=464575&amp;STARTRIGHT=465375&amp;STARTBOTTOM=6297835&amp;STARTTOP=6298635" TargetMode="External"/><Relationship Id="rId918" Type="http://schemas.openxmlformats.org/officeDocument/2006/relationships/hyperlink" Target="http://193.88.185.146/website/energidataKort/viewer.htm?starttema1=vindkraft&amp;STARTLEFT=672272&amp;STARTRIGHT=673072&amp;STARTBOTTOM=6065992&amp;STARTTOP=6066792" TargetMode="External"/><Relationship Id="rId1548" Type="http://schemas.openxmlformats.org/officeDocument/2006/relationships/hyperlink" Target="http://193.88.185.146/website/energidataKort/viewer.htm?starttema1=vindkraft&amp;STARTLEFT=510067&amp;STARTRIGHT=510867&amp;STARTBOTTOM=6122375&amp;STARTTOP=6123175" TargetMode="External"/><Relationship Id="rId1755" Type="http://schemas.openxmlformats.org/officeDocument/2006/relationships/hyperlink" Target="http://193.88.185.146/website/energidataKort/viewer.htm?starttema1=vindkraft&amp;STARTLEFT=484800&amp;STARTRIGHT=485600&amp;STARTBOTTOM=6117610&amp;STARTTOP=6118410" TargetMode="External"/><Relationship Id="rId4161" Type="http://schemas.openxmlformats.org/officeDocument/2006/relationships/hyperlink" Target="http://193.88.185.146/website/energidataKort/viewer.htm?starttema1=vindkraft&amp;STARTLEFT=458934&amp;STARTRIGHT=459734&amp;STARTBOTTOM=6285168&amp;STARTTOP=6285968" TargetMode="External"/><Relationship Id="rId5005" Type="http://schemas.openxmlformats.org/officeDocument/2006/relationships/hyperlink" Target="http://193.88.185.146/website/energidataKort/viewer.htm?starttema1=vindkraft&amp;STARTLEFT=562960&amp;STARTRIGHT=563760&amp;STARTBOTTOM=6379938&amp;STARTTOP=6380738" TargetMode="External"/><Relationship Id="rId1408" Type="http://schemas.openxmlformats.org/officeDocument/2006/relationships/hyperlink" Target="http://193.88.185.146/website/energidataKort/viewer.htm?starttema1=vindkraft&amp;STARTLEFT=601680&amp;STARTRIGHT=602480&amp;STARTBOTTOM=6112591&amp;STARTTOP=6113391" TargetMode="External"/><Relationship Id="rId1962" Type="http://schemas.openxmlformats.org/officeDocument/2006/relationships/hyperlink" Target="http://193.88.185.146/website/energidataKort/viewer.htm?starttema1=vindkraft&amp;STARTLEFT=468161&amp;STARTRIGHT=468961&amp;STARTBOTTOM=6145308&amp;STARTTOP=6146108" TargetMode="External"/><Relationship Id="rId2806" Type="http://schemas.openxmlformats.org/officeDocument/2006/relationships/hyperlink" Target="http://193.88.185.146/website/energidataKort/viewer.htm?starttema1=vindkraft&amp;STARTLEFT=449357&amp;STARTRIGHT=450157&amp;STARTBOTTOM=6250700&amp;STARTTOP=6251500" TargetMode="External"/><Relationship Id="rId4021" Type="http://schemas.openxmlformats.org/officeDocument/2006/relationships/hyperlink" Target="http://193.88.185.146/website/energidataKort/viewer.htm?starttema1=vindkraft&amp;STARTLEFT=480759&amp;STARTRIGHT=481559&amp;STARTBOTTOM=6317280&amp;STARTTOP=6318080" TargetMode="External"/><Relationship Id="rId47" Type="http://schemas.openxmlformats.org/officeDocument/2006/relationships/hyperlink" Target="http://193.88.185.146/website/energidataKort/viewer.htm?starttema1=vindkraft&amp;STARTLEFT=702578&amp;STARTRIGHT=703378&amp;STARTBOTTOM=6175338&amp;STARTTOP=6176138" TargetMode="External"/><Relationship Id="rId1615" Type="http://schemas.openxmlformats.org/officeDocument/2006/relationships/hyperlink" Target="http://193.88.185.146/website/energidataKort/viewer.htm?starttema1=vindkraft&amp;STARTLEFT=491586&amp;STARTRIGHT=492386&amp;STARTBOTTOM=6188871&amp;STARTTOP=6189671" TargetMode="External"/><Relationship Id="rId1822" Type="http://schemas.openxmlformats.org/officeDocument/2006/relationships/hyperlink" Target="http://193.88.185.146/website/energidataKort/viewer.htm?starttema1=vindkraft&amp;STARTLEFT=490557&amp;STARTRIGHT=491357&amp;STARTBOTTOM=6105181&amp;STARTTOP=6105981" TargetMode="External"/><Relationship Id="rId4978" Type="http://schemas.openxmlformats.org/officeDocument/2006/relationships/hyperlink" Target="http://193.88.185.146/website/energidataKort/viewer.htm?starttema1=vindkraft&amp;STARTLEFT=561861&amp;STARTRIGHT=562661&amp;STARTBOTTOM=6362538&amp;STARTTOP=6363338" TargetMode="External"/><Relationship Id="rId3787" Type="http://schemas.openxmlformats.org/officeDocument/2006/relationships/hyperlink" Target="http://193.88.185.146/website/energidataKort/viewer.htm?starttema1=vindkraft&amp;STARTLEFT=485697&amp;STARTRIGHT=486497&amp;STARTBOTTOM=6301715&amp;STARTTOP=6302515" TargetMode="External"/><Relationship Id="rId3994" Type="http://schemas.openxmlformats.org/officeDocument/2006/relationships/hyperlink" Target="http://193.88.185.146/website/energidataKort/viewer.htm?starttema1=vindkraft&amp;STARTLEFT=484021&amp;STARTRIGHT=484821&amp;STARTBOTTOM=6315453&amp;STARTTOP=6316253" TargetMode="External"/><Relationship Id="rId4838" Type="http://schemas.openxmlformats.org/officeDocument/2006/relationships/hyperlink" Target="http://193.88.185.146/website/energidataKort/viewer.htm?starttema1=vindkraft&amp;STARTLEFT=541403&amp;STARTRIGHT=542203&amp;STARTBOTTOM=6318853&amp;STARTTOP=6319653" TargetMode="External"/><Relationship Id="rId2389" Type="http://schemas.openxmlformats.org/officeDocument/2006/relationships/hyperlink" Target="http://193.88.185.146/website/energidataKort/viewer.htm?starttema1=vindkraft&amp;STARTLEFT=541595&amp;STARTRIGHT=542395&amp;STARTBOTTOM=6205329&amp;STARTTOP=6206129" TargetMode="External"/><Relationship Id="rId2596" Type="http://schemas.openxmlformats.org/officeDocument/2006/relationships/hyperlink" Target="http://193.88.185.146/website/energidataKort/viewer.htm?starttema1=vindkraft&amp;STARTLEFT=480623&amp;STARTRIGHT=481423&amp;STARTBOTTOM=6233629&amp;STARTTOP=6234429" TargetMode="External"/><Relationship Id="rId3647" Type="http://schemas.openxmlformats.org/officeDocument/2006/relationships/hyperlink" Target="http://193.88.185.146/website/energidataKort/viewer.htm?starttema1=vindkraft&amp;STARTLEFT=452141&amp;STARTRIGHT=452941&amp;STARTBOTTOM=6230917&amp;STARTTOP=6231717" TargetMode="External"/><Relationship Id="rId3854" Type="http://schemas.openxmlformats.org/officeDocument/2006/relationships/hyperlink" Target="http://193.88.185.146/website/energidataKort/viewer.htm?starttema1=vindkraft&amp;STARTLEFT=501093&amp;STARTRIGHT=501893&amp;STARTBOTTOM=6286691&amp;STARTTOP=6287491" TargetMode="External"/><Relationship Id="rId4905" Type="http://schemas.openxmlformats.org/officeDocument/2006/relationships/hyperlink" Target="http://193.88.185.146/website/energidataKort/viewer.htm?starttema1=vindkraft&amp;STARTLEFT=553835&amp;STARTRIGHT=554635&amp;STARTBOTTOM=6339390&amp;STARTTOP=6340190" TargetMode="External"/><Relationship Id="rId568" Type="http://schemas.openxmlformats.org/officeDocument/2006/relationships/hyperlink" Target="http://193.88.185.146/website/energidataKort/viewer.htm?starttema1=vindkraft&amp;STARTLEFT=653922&amp;STARTRIGHT=654722&amp;STARTBOTTOM=6057695&amp;STARTTOP=6058495" TargetMode="External"/><Relationship Id="rId775" Type="http://schemas.openxmlformats.org/officeDocument/2006/relationships/hyperlink" Target="http://193.88.185.146/website/energidataKort/viewer.htm?starttema1=vindkraft&amp;STARTLEFT=635273&amp;STARTRIGHT=636073&amp;STARTBOTTOM=6076046&amp;STARTTOP=6076846" TargetMode="External"/><Relationship Id="rId982" Type="http://schemas.openxmlformats.org/officeDocument/2006/relationships/hyperlink" Target="http://193.88.185.146/website/energidataKort/viewer.htm?starttema1=vindkraft&amp;STARTLEFT=685395&amp;STARTRIGHT=686195&amp;STARTBOTTOM=6062160&amp;STARTTOP=6062960" TargetMode="External"/><Relationship Id="rId1198" Type="http://schemas.openxmlformats.org/officeDocument/2006/relationships/hyperlink" Target="http://193.88.185.146/website/energidataKort/viewer.htm?starttema1=vindkraft&amp;STARTLEFT=560361&amp;STARTRIGHT=561161&amp;STARTBOTTOM=6145951&amp;STARTTOP=6146751" TargetMode="External"/><Relationship Id="rId2249" Type="http://schemas.openxmlformats.org/officeDocument/2006/relationships/hyperlink" Target="http://193.88.185.146/website/energidataKort/viewer.htm?starttema1=vindkraft&amp;STARTLEFT=491709&amp;STARTRIGHT=492509&amp;STARTBOTTOM=6154250&amp;STARTTOP=6155050" TargetMode="External"/><Relationship Id="rId2456" Type="http://schemas.openxmlformats.org/officeDocument/2006/relationships/hyperlink" Target="http://193.88.185.146/website/energidataKort/viewer.htm?starttema1=vindkraft&amp;STARTLEFT=512216&amp;STARTRIGHT=513016&amp;STARTBOTTOM=6195382&amp;STARTTOP=6196182" TargetMode="External"/><Relationship Id="rId2663" Type="http://schemas.openxmlformats.org/officeDocument/2006/relationships/hyperlink" Target="http://193.88.185.146/website/energidataKort/viewer.htm?starttema1=vindkraft&amp;STARTLEFT=481152&amp;STARTRIGHT=481952&amp;STARTBOTTOM=6250634&amp;STARTTOP=6251434" TargetMode="External"/><Relationship Id="rId2870" Type="http://schemas.openxmlformats.org/officeDocument/2006/relationships/hyperlink" Target="http://193.88.185.146/website/energidataKort/viewer.htm?starttema1=vindkraft&amp;STARTLEFT=473041&amp;STARTRIGHT=473841&amp;STARTBOTTOM=6277309&amp;STARTTOP=6278109" TargetMode="External"/><Relationship Id="rId3507" Type="http://schemas.openxmlformats.org/officeDocument/2006/relationships/hyperlink" Target="http://193.88.185.146/website/energidataKort/viewer.htm?starttema1=vindkraft&amp;STARTLEFT=459689&amp;STARTRIGHT=460489&amp;STARTBOTTOM=6206316&amp;STARTTOP=6207116" TargetMode="External"/><Relationship Id="rId3714" Type="http://schemas.openxmlformats.org/officeDocument/2006/relationships/hyperlink" Target="http://193.88.185.146/website/energidataKort/viewer.htm?starttema1=vindkraft&amp;STARTLEFT=556730&amp;STARTRIGHT=557530&amp;STARTBOTTOM=6176210&amp;STARTTOP=6177010" TargetMode="External"/><Relationship Id="rId3921" Type="http://schemas.openxmlformats.org/officeDocument/2006/relationships/hyperlink" Target="http://193.88.185.146/website/energidataKort/viewer.htm?starttema1=vindkraft&amp;STARTLEFT=493581&amp;STARTRIGHT=494381&amp;STARTBOTTOM=6274322&amp;STARTTOP=6275122" TargetMode="External"/><Relationship Id="rId428" Type="http://schemas.openxmlformats.org/officeDocument/2006/relationships/hyperlink" Target="http://193.88.185.146/website/energidataKort/viewer.htm?starttema1=vindkraft&amp;STARTLEFT=649466&amp;STARTRIGHT=650266&amp;STARTBOTTOM=6130622&amp;STARTTOP=6131422" TargetMode="External"/><Relationship Id="rId635" Type="http://schemas.openxmlformats.org/officeDocument/2006/relationships/hyperlink" Target="http://193.88.185.146/website/energidataKort/viewer.htm?starttema1=vindkraft&amp;STARTLEFT=661238&amp;STARTRIGHT=662038&amp;STARTBOTTOM=6094356&amp;STARTTOP=6095156" TargetMode="External"/><Relationship Id="rId842" Type="http://schemas.openxmlformats.org/officeDocument/2006/relationships/hyperlink" Target="http://193.88.185.146/website/energidataKort/viewer.htm?starttema1=vindkraft&amp;STARTLEFT=674117&amp;STARTRIGHT=674917&amp;STARTBOTTOM=6115577&amp;STARTTOP=6116377" TargetMode="External"/><Relationship Id="rId1058" Type="http://schemas.openxmlformats.org/officeDocument/2006/relationships/hyperlink" Target="http://193.88.185.146/website/energidataKort/viewer.htm?starttema1=vindkraft&amp;STARTLEFT=676573&amp;STARTRIGHT=677373&amp;STARTBOTTOM=6047178&amp;STARTTOP=6047978" TargetMode="External"/><Relationship Id="rId1265" Type="http://schemas.openxmlformats.org/officeDocument/2006/relationships/hyperlink" Target="http://193.88.185.146/website/energidataKort/viewer.htm?starttema1=vindkraft&amp;STARTLEFT=594572&amp;STARTRIGHT=595372&amp;STARTBOTTOM=6126686&amp;STARTTOP=6127486" TargetMode="External"/><Relationship Id="rId1472" Type="http://schemas.openxmlformats.org/officeDocument/2006/relationships/hyperlink" Target="http://193.88.185.146/website/energidataKort/viewer.htm?starttema1=vindkraft&amp;STARTLEFT=571672&amp;STARTRIGHT=572472&amp;STARTBOTTOM=6151965&amp;STARTTOP=6152765" TargetMode="External"/><Relationship Id="rId2109" Type="http://schemas.openxmlformats.org/officeDocument/2006/relationships/hyperlink" Target="http://193.88.185.146/website/energidataKort/viewer.htm?starttema1=vindkraft&amp;STARTLEFT=453269&amp;STARTRIGHT=454069&amp;STARTBOTTOM=6161854&amp;STARTTOP=6162654" TargetMode="External"/><Relationship Id="rId2316" Type="http://schemas.openxmlformats.org/officeDocument/2006/relationships/hyperlink" Target="http://193.88.185.146/website/energidataKort/viewer.htm?starttema1=vindkraft&amp;STARTLEFT=514907&amp;STARTRIGHT=515707&amp;STARTBOTTOM=6107219&amp;STARTTOP=6108019" TargetMode="External"/><Relationship Id="rId2523" Type="http://schemas.openxmlformats.org/officeDocument/2006/relationships/hyperlink" Target="http://193.88.185.146/website/energidataKort/viewer.htm?starttema1=vindkraft&amp;STARTLEFT=476931&amp;STARTRIGHT=477731&amp;STARTBOTTOM=6232078&amp;STARTTOP=6232878" TargetMode="External"/><Relationship Id="rId2730" Type="http://schemas.openxmlformats.org/officeDocument/2006/relationships/hyperlink" Target="http://193.88.185.146/website/energidataKort/viewer.htm?starttema1=vindkraft&amp;STARTLEFT=486058&amp;STARTRIGHT=486858&amp;STARTBOTTOM=6256533&amp;STARTTOP=6257333" TargetMode="External"/><Relationship Id="rId702" Type="http://schemas.openxmlformats.org/officeDocument/2006/relationships/hyperlink" Target="http://193.88.185.146/website/energidataKort/viewer.htm?starttema1=vindkraft&amp;STARTLEFT=642357&amp;STARTRIGHT=643157&amp;STARTBOTTOM=6091867&amp;STARTTOP=6092667" TargetMode="External"/><Relationship Id="rId1125" Type="http://schemas.openxmlformats.org/officeDocument/2006/relationships/hyperlink" Target="http://193.88.185.146/website/energidataKort/viewer.htm?starttema1=vindkraft&amp;STARTLEFT=676959&amp;STARTRIGHT=677759&amp;STARTBOTTOM=6109034&amp;STARTTOP=6109834" TargetMode="External"/><Relationship Id="rId1332" Type="http://schemas.openxmlformats.org/officeDocument/2006/relationships/hyperlink" Target="http://193.88.185.146/website/energidataKort/viewer.htm?starttema1=vindkraft&amp;STARTLEFT=609482&amp;STARTRIGHT=610282&amp;STARTBOTTOM=6122678&amp;STARTTOP=6123478" TargetMode="External"/><Relationship Id="rId4488" Type="http://schemas.openxmlformats.org/officeDocument/2006/relationships/hyperlink" Target="http://193.88.185.146/website/energidataKort/viewer.htm?starttema1=vindkraft&amp;STARTLEFT=517711&amp;STARTRIGHT=518511&amp;STARTBOTTOM=6312635&amp;STARTTOP=6313435" TargetMode="External"/><Relationship Id="rId4695" Type="http://schemas.openxmlformats.org/officeDocument/2006/relationships/hyperlink" Target="http://193.88.185.146/website/energidataKort/viewer.htm?starttema1=vindkraft&amp;STARTLEFT=508453&amp;STARTRIGHT=509253&amp;STARTBOTTOM=6324585&amp;STARTTOP=6325385" TargetMode="External"/><Relationship Id="rId3297" Type="http://schemas.openxmlformats.org/officeDocument/2006/relationships/hyperlink" Target="http://193.88.185.146/website/energidataKort/viewer.htm?starttema1=vindkraft&amp;STARTLEFT=567093&amp;STARTRIGHT=567893&amp;STARTBOTTOM=6214089&amp;STARTTOP=6214889" TargetMode="External"/><Relationship Id="rId4348" Type="http://schemas.openxmlformats.org/officeDocument/2006/relationships/hyperlink" Target="http://193.88.185.146/website/energidataKort/viewer.htm?starttema1=vindkraft&amp;STARTLEFT=579067&amp;STARTRIGHT=579867&amp;STARTBOTTOM=6382162&amp;STARTTOP=6382962" TargetMode="External"/><Relationship Id="rId3157" Type="http://schemas.openxmlformats.org/officeDocument/2006/relationships/hyperlink" Target="http://193.88.185.146/website/energidataKort/viewer.htm?starttema1=vindkraft&amp;STARTLEFT=571596&amp;STARTRIGHT=572396&amp;STARTBOTTOM=6274875&amp;STARTTOP=6275675" TargetMode="External"/><Relationship Id="rId4555" Type="http://schemas.openxmlformats.org/officeDocument/2006/relationships/hyperlink" Target="http://193.88.185.146/website/energidataKort/viewer.htm?starttema1=vindkraft&amp;STARTLEFT=576798&amp;STARTRIGHT=577598&amp;STARTBOTTOM=6286626&amp;STARTTOP=6287426" TargetMode="External"/><Relationship Id="rId4762" Type="http://schemas.openxmlformats.org/officeDocument/2006/relationships/hyperlink" Target="http://193.88.185.146/website/energidataKort/viewer.htm?starttema1=vindkraft&amp;STARTLEFT=544395&amp;STARTRIGHT=545195&amp;STARTBOTTOM=6354231&amp;STARTTOP=6355031" TargetMode="External"/><Relationship Id="rId285" Type="http://schemas.openxmlformats.org/officeDocument/2006/relationships/hyperlink" Target="http://193.88.185.146/website/energidataKort/viewer.htm?starttema1=vindkraft&amp;STARTLEFT=647681&amp;STARTRIGHT=648481&amp;STARTBOTTOM=6154977&amp;STARTTOP=6155777" TargetMode="External"/><Relationship Id="rId3364" Type="http://schemas.openxmlformats.org/officeDocument/2006/relationships/hyperlink" Target="http://193.88.185.146/website/energidataKort/viewer.htm?starttema1=vindkraft&amp;STARTLEFT=507191&amp;STARTRIGHT=507991&amp;STARTBOTTOM=6225572&amp;STARTTOP=6226372" TargetMode="External"/><Relationship Id="rId3571" Type="http://schemas.openxmlformats.org/officeDocument/2006/relationships/hyperlink" Target="http://193.88.185.146/website/energidataKort/viewer.htm?starttema1=vindkraft&amp;STARTLEFT=460214&amp;STARTRIGHT=461014&amp;STARTBOTTOM=6203292&amp;STARTTOP=6204092" TargetMode="External"/><Relationship Id="rId4208" Type="http://schemas.openxmlformats.org/officeDocument/2006/relationships/hyperlink" Target="http://193.88.185.146/website/energidataKort/viewer.htm?starttema1=vindkraft&amp;STARTLEFT=535956&amp;STARTRIGHT=536756&amp;STARTBOTTOM=6248776&amp;STARTTOP=6249576" TargetMode="External"/><Relationship Id="rId4415" Type="http://schemas.openxmlformats.org/officeDocument/2006/relationships/hyperlink" Target="http://193.88.185.146/website/energidataKort/viewer.htm?starttema1=vindkraft&amp;STARTLEFT=531795&amp;STARTRIGHT=532595&amp;STARTBOTTOM=6299446&amp;STARTTOP=6300246" TargetMode="External"/><Relationship Id="rId4622" Type="http://schemas.openxmlformats.org/officeDocument/2006/relationships/hyperlink" Target="http://193.88.185.146/website/energidataKort/viewer.htm?starttema1=vindkraft&amp;STARTLEFT=538405&amp;STARTRIGHT=539205&amp;STARTBOTTOM=6330645&amp;STARTTOP=6331445" TargetMode="External"/><Relationship Id="rId492" Type="http://schemas.openxmlformats.org/officeDocument/2006/relationships/hyperlink" Target="http://193.88.185.146/website/energidataKort/viewer.htm?starttema1=vindkraft&amp;STARTLEFT=681974&amp;STARTRIGHT=682774&amp;STARTBOTTOM=6173322&amp;STARTTOP=6174122" TargetMode="External"/><Relationship Id="rId2173" Type="http://schemas.openxmlformats.org/officeDocument/2006/relationships/hyperlink" Target="http://193.88.185.146/website/energidataKort/viewer.htm?starttema1=vindkraft&amp;STARTLEFT=459869&amp;STARTRIGHT=460669&amp;STARTBOTTOM=6181467&amp;STARTTOP=6182267" TargetMode="External"/><Relationship Id="rId2380" Type="http://schemas.openxmlformats.org/officeDocument/2006/relationships/hyperlink" Target="http://193.88.185.146/website/energidataKort/viewer.htm?starttema1=vindkraft&amp;STARTLEFT=543389&amp;STARTRIGHT=544189&amp;STARTBOTTOM=6160148&amp;STARTTOP=6160948" TargetMode="External"/><Relationship Id="rId3017" Type="http://schemas.openxmlformats.org/officeDocument/2006/relationships/hyperlink" Target="http://193.88.185.146/website/energidataKort/viewer.htm?starttema1=vindkraft&amp;STARTLEFT=606202&amp;STARTRIGHT=607002&amp;STARTBOTTOM=6245885&amp;STARTTOP=6246685" TargetMode="External"/><Relationship Id="rId3224" Type="http://schemas.openxmlformats.org/officeDocument/2006/relationships/hyperlink" Target="http://193.88.185.146/website/energidataKort/viewer.htm?starttema1=vindkraft&amp;STARTLEFT=579589&amp;STARTRIGHT=580389&amp;STARTBOTTOM=6279992&amp;STARTTOP=6280792" TargetMode="External"/><Relationship Id="rId3431" Type="http://schemas.openxmlformats.org/officeDocument/2006/relationships/hyperlink" Target="http://193.88.185.146/website/energidataKort/viewer.htm?starttema1=vindkraft&amp;STARTLEFT=457258&amp;STARTRIGHT=458058&amp;STARTBOTTOM=6208072&amp;STARTTOP=6208872" TargetMode="External"/><Relationship Id="rId145" Type="http://schemas.openxmlformats.org/officeDocument/2006/relationships/hyperlink" Target="http://193.88.185.146/website/energidataKort/viewer.htm?starttema1=vindkraft&amp;STARTLEFT=650441&amp;STARTRIGHT=651241&amp;STARTBOTTOM=6203835&amp;STARTTOP=6204635" TargetMode="External"/><Relationship Id="rId352" Type="http://schemas.openxmlformats.org/officeDocument/2006/relationships/hyperlink" Target="http://193.88.185.146/website/energidataKort/viewer.htm?starttema1=vindkraft&amp;STARTLEFT=648728&amp;STARTRIGHT=649528&amp;STARTBOTTOM=6137909&amp;STARTTOP=6138709" TargetMode="External"/><Relationship Id="rId2033" Type="http://schemas.openxmlformats.org/officeDocument/2006/relationships/hyperlink" Target="http://193.88.185.146/website/energidataKort/viewer.htm?starttema1=vindkraft&amp;STARTLEFT=426235&amp;STARTRIGHT=427035&amp;STARTBOTTOM=6148474&amp;STARTTOP=6149274" TargetMode="External"/><Relationship Id="rId2240" Type="http://schemas.openxmlformats.org/officeDocument/2006/relationships/hyperlink" Target="http://193.88.185.146/website/energidataKort/viewer.htm?starttema1=vindkraft&amp;STARTLEFT=488521&amp;STARTRIGHT=489321&amp;STARTBOTTOM=6159315&amp;STARTTOP=6160115" TargetMode="External"/><Relationship Id="rId212" Type="http://schemas.openxmlformats.org/officeDocument/2006/relationships/hyperlink" Target="http://193.88.185.146/website/energidataKort/viewer.htm?starttema1=vindkraft&amp;STARTLEFT=664851&amp;STARTRIGHT=665651&amp;STARTBOTTOM=6170809&amp;STARTTOP=6171609" TargetMode="External"/><Relationship Id="rId1799" Type="http://schemas.openxmlformats.org/officeDocument/2006/relationships/hyperlink" Target="http://193.88.185.146/website/energidataKort/viewer.htm?starttema1=vindkraft&amp;STARTLEFT=480408&amp;STARTRIGHT=481208&amp;STARTBOTTOM=6119922&amp;STARTTOP=6120722" TargetMode="External"/><Relationship Id="rId2100" Type="http://schemas.openxmlformats.org/officeDocument/2006/relationships/hyperlink" Target="http://193.88.185.146/website/energidataKort/viewer.htm?starttema1=vindkraft&amp;STARTLEFT=468227&amp;STARTRIGHT=469027&amp;STARTBOTTOM=6170125&amp;STARTTOP=6170925" TargetMode="External"/><Relationship Id="rId5049" Type="http://schemas.openxmlformats.org/officeDocument/2006/relationships/hyperlink" Target="http://193.88.185.146/website/energidataKort/viewer.htm?starttema1=vindkraft&amp;STARTLEFT=575009&amp;STARTRIGHT=575809&amp;STARTBOTTOM=6361034&amp;STARTTOP=6361834" TargetMode="External"/><Relationship Id="rId4065" Type="http://schemas.openxmlformats.org/officeDocument/2006/relationships/hyperlink" Target="http://193.88.185.146/website/energidataKort/viewer.htm?starttema1=vindkraft&amp;STARTLEFT=459140&amp;STARTRIGHT=459940&amp;STARTBOTTOM=6288456&amp;STARTTOP=6289256" TargetMode="External"/><Relationship Id="rId4272" Type="http://schemas.openxmlformats.org/officeDocument/2006/relationships/hyperlink" Target="http://193.88.185.146/website/energidataKort/viewer.htm?starttema1=vindkraft&amp;STARTLEFT=551075&amp;STARTRIGHT=551875&amp;STARTBOTTOM=6349254&amp;STARTTOP=6350054" TargetMode="External"/><Relationship Id="rId1659" Type="http://schemas.openxmlformats.org/officeDocument/2006/relationships/hyperlink" Target="http://193.88.185.146/website/energidataKort/viewer.htm?starttema1=vindkraft&amp;STARTLEFT=567001&amp;STARTRIGHT=567801&amp;STARTBOTTOM=6081297&amp;STARTTOP=6082097" TargetMode="External"/><Relationship Id="rId1866" Type="http://schemas.openxmlformats.org/officeDocument/2006/relationships/hyperlink" Target="http://193.88.185.146/website/energidataKort/viewer.htm?starttema1=vindkraft&amp;STARTLEFT=496375&amp;STARTRIGHT=497175&amp;STARTBOTTOM=6109473&amp;STARTTOP=6110273" TargetMode="External"/><Relationship Id="rId2917" Type="http://schemas.openxmlformats.org/officeDocument/2006/relationships/hyperlink" Target="http://193.88.185.146/website/energidataKort/viewer.htm?starttema1=vindkraft&amp;STARTLEFT=472638&amp;STARTRIGHT=473438&amp;STARTBOTTOM=6253607&amp;STARTTOP=6254407" TargetMode="External"/><Relationship Id="rId3081" Type="http://schemas.openxmlformats.org/officeDocument/2006/relationships/hyperlink" Target="http://193.88.185.146/website/energidataKort/viewer.htm?starttema1=vindkraft&amp;STARTLEFT=564345&amp;STARTRIGHT=565145&amp;STARTBOTTOM=6239050&amp;STARTTOP=6239850" TargetMode="External"/><Relationship Id="rId4132" Type="http://schemas.openxmlformats.org/officeDocument/2006/relationships/hyperlink" Target="http://193.88.185.146/website/energidataKort/viewer.htm?starttema1=vindkraft&amp;STARTLEFT=460808&amp;STARTRIGHT=461608&amp;STARTBOTTOM=6296107&amp;STARTTOP=6296907" TargetMode="External"/><Relationship Id="rId1519" Type="http://schemas.openxmlformats.org/officeDocument/2006/relationships/hyperlink" Target="http://193.88.185.146/website/energidataKort/viewer.htm?starttema1=vindkraft&amp;STARTLEFT=619255&amp;STARTRIGHT=620055&amp;STARTBOTTOM=6104723&amp;STARTTOP=6105523" TargetMode="External"/><Relationship Id="rId1726" Type="http://schemas.openxmlformats.org/officeDocument/2006/relationships/hyperlink" Target="http://193.88.185.146/website/energidataKort/viewer.htm?starttema1=vindkraft&amp;STARTLEFT=479872&amp;STARTRIGHT=480672&amp;STARTBOTTOM=6117413&amp;STARTTOP=6118213" TargetMode="External"/><Relationship Id="rId1933" Type="http://schemas.openxmlformats.org/officeDocument/2006/relationships/hyperlink" Target="http://193.88.185.146/website/energidataKort/viewer.htm?starttema1=vindkraft&amp;STARTLEFT=461838&amp;STARTRIGHT=462638&amp;STARTBOTTOM=6155226&amp;STARTTOP=6156026" TargetMode="External"/><Relationship Id="rId18" Type="http://schemas.openxmlformats.org/officeDocument/2006/relationships/hyperlink" Target="http://193.88.185.146/website/energidataKort/viewer.htm?starttema1=vindkraft&amp;STARTLEFT=727776&amp;STARTRIGHT=728576&amp;STARTBOTTOM=6178039&amp;STARTTOP=6178839" TargetMode="External"/><Relationship Id="rId3898" Type="http://schemas.openxmlformats.org/officeDocument/2006/relationships/hyperlink" Target="http://193.88.185.146/website/energidataKort/viewer.htm?starttema1=vindkraft&amp;STARTLEFT=494525&amp;STARTRIGHT=495325&amp;STARTBOTTOM=6276711&amp;STARTTOP=6277511" TargetMode="External"/><Relationship Id="rId4949" Type="http://schemas.openxmlformats.org/officeDocument/2006/relationships/hyperlink" Target="http://193.88.185.146/website/energidataKort/viewer.htm?starttema1=vindkraft&amp;STARTLEFT=573125&amp;STARTRIGHT=573925&amp;STARTBOTTOM=6323503&amp;STARTTOP=6324303" TargetMode="External"/><Relationship Id="rId3758" Type="http://schemas.openxmlformats.org/officeDocument/2006/relationships/hyperlink" Target="http://193.88.185.146/website/energidataKort/viewer.htm?starttema1=vindkraft&amp;STARTLEFT=477955&amp;STARTRIGHT=478755&amp;STARTBOTTOM=6292913&amp;STARTTOP=6293713" TargetMode="External"/><Relationship Id="rId3965" Type="http://schemas.openxmlformats.org/officeDocument/2006/relationships/hyperlink" Target="http://193.88.185.146/website/energidataKort/viewer.htm?starttema1=vindkraft&amp;STARTLEFT=504389&amp;STARTRIGHT=505189&amp;STARTBOTTOM=6290523&amp;STARTTOP=6291323" TargetMode="External"/><Relationship Id="rId4809" Type="http://schemas.openxmlformats.org/officeDocument/2006/relationships/hyperlink" Target="http://193.88.185.146/website/energidataKort/viewer.htm?starttema1=vindkraft&amp;STARTLEFT=556520&amp;STARTRIGHT=557320&amp;STARTBOTTOM=6310037&amp;STARTTOP=6310837" TargetMode="External"/><Relationship Id="rId679" Type="http://schemas.openxmlformats.org/officeDocument/2006/relationships/hyperlink" Target="http://193.88.185.146/website/energidataKort/viewer.htm?starttema1=vindkraft&amp;STARTLEFT=642020&amp;STARTRIGHT=642820&amp;STARTBOTTOM=6073235&amp;STARTTOP=6074035" TargetMode="External"/><Relationship Id="rId886" Type="http://schemas.openxmlformats.org/officeDocument/2006/relationships/hyperlink" Target="http://193.88.185.146/website/energidataKort/viewer.htm?starttema1=vindkraft&amp;STARTLEFT=663061&amp;STARTRIGHT=663861&amp;STARTBOTTOM=6076197&amp;STARTTOP=6076997" TargetMode="External"/><Relationship Id="rId2567" Type="http://schemas.openxmlformats.org/officeDocument/2006/relationships/hyperlink" Target="http://193.88.185.146/website/energidataKort/viewer.htm?starttema1=vindkraft&amp;STARTLEFT=485687&amp;STARTRIGHT=486487&amp;STARTBOTTOM=6225947&amp;STARTTOP=6226747" TargetMode="External"/><Relationship Id="rId2774" Type="http://schemas.openxmlformats.org/officeDocument/2006/relationships/hyperlink" Target="http://193.88.185.146/website/energidataKort/viewer.htm?starttema1=vindkraft&amp;STARTLEFT=453372&amp;STARTRIGHT=454172&amp;STARTBOTTOM=6254433&amp;STARTTOP=6255233" TargetMode="External"/><Relationship Id="rId3618" Type="http://schemas.openxmlformats.org/officeDocument/2006/relationships/hyperlink" Target="http://193.88.185.146/website/energidataKort/viewer.htm?starttema1=vindkraft&amp;STARTLEFT=457349&amp;STARTRIGHT=458149&amp;STARTBOTTOM=6209305&amp;STARTTOP=6210105" TargetMode="External"/><Relationship Id="rId2" Type="http://schemas.openxmlformats.org/officeDocument/2006/relationships/hyperlink" Target="http://193.88.185.146/website/energidataKort/viewer.htm?starttema1=vindkraft&amp;STARTLEFT=720674&amp;STARTRIGHT=721474&amp;STARTBOTTOM=6171034&amp;STARTTOP=6171834" TargetMode="External"/><Relationship Id="rId539" Type="http://schemas.openxmlformats.org/officeDocument/2006/relationships/hyperlink" Target="http://193.88.185.146/website/energidataKort/viewer.htm?starttema1=vindkraft&amp;STARTLEFT=636431&amp;STARTRIGHT=637231&amp;STARTBOTTOM=6093089&amp;STARTTOP=6093889" TargetMode="External"/><Relationship Id="rId746" Type="http://schemas.openxmlformats.org/officeDocument/2006/relationships/hyperlink" Target="http://193.88.185.146/website/energidataKort/viewer.htm?starttema1=vindkraft&amp;STARTLEFT=663486&amp;STARTRIGHT=664286&amp;STARTBOTTOM=6072755&amp;STARTTOP=6073555" TargetMode="External"/><Relationship Id="rId1169" Type="http://schemas.openxmlformats.org/officeDocument/2006/relationships/hyperlink" Target="http://193.88.185.146/website/energidataKort/viewer.htm?starttema1=vindkraft&amp;STARTLEFT=865651&amp;STARTRIGHT=866451&amp;STARTBOTTOM=6122571&amp;STARTTOP=6123371" TargetMode="External"/><Relationship Id="rId1376" Type="http://schemas.openxmlformats.org/officeDocument/2006/relationships/hyperlink" Target="http://193.88.185.146/website/energidataKort/viewer.htm?starttema1=vindkraft&amp;STARTLEFT=579672&amp;STARTRIGHT=580472&amp;STARTBOTTOM=6135502&amp;STARTTOP=6136302" TargetMode="External"/><Relationship Id="rId1583" Type="http://schemas.openxmlformats.org/officeDocument/2006/relationships/hyperlink" Target="http://193.88.185.146/website/energidataKort/viewer.htm?starttema1=vindkraft&amp;STARTLEFT=524316&amp;STARTRIGHT=525116&amp;STARTBOTTOM=6130101&amp;STARTTOP=6130901" TargetMode="External"/><Relationship Id="rId2427" Type="http://schemas.openxmlformats.org/officeDocument/2006/relationships/hyperlink" Target="http://193.88.185.146/website/energidataKort/viewer.htm?starttema1=vindkraft&amp;STARTLEFT=525386&amp;STARTRIGHT=526186&amp;STARTBOTTOM=6137468&amp;STARTTOP=6138268" TargetMode="External"/><Relationship Id="rId2981" Type="http://schemas.openxmlformats.org/officeDocument/2006/relationships/hyperlink" Target="http://193.88.185.146/website/energidataKort/viewer.htm?starttema1=vindkraft&amp;STARTLEFT=583218&amp;STARTRIGHT=584018&amp;STARTBOTTOM=6263890&amp;STARTTOP=6264690" TargetMode="External"/><Relationship Id="rId3825" Type="http://schemas.openxmlformats.org/officeDocument/2006/relationships/hyperlink" Target="http://193.88.185.146/website/energidataKort/viewer.htm?starttema1=vindkraft&amp;STARTLEFT=501914&amp;STARTRIGHT=502714&amp;STARTBOTTOM=6274658&amp;STARTTOP=6275458" TargetMode="External"/><Relationship Id="rId5040" Type="http://schemas.openxmlformats.org/officeDocument/2006/relationships/hyperlink" Target="http://193.88.185.146/website/energidataKort/viewer.htm?starttema1=vindkraft&amp;STARTLEFT=549750&amp;STARTRIGHT=550550&amp;STARTBOTTOM=6369856&amp;STARTTOP=6370656" TargetMode="External"/><Relationship Id="rId953" Type="http://schemas.openxmlformats.org/officeDocument/2006/relationships/hyperlink" Target="http://193.88.185.146/website/energidataKort/viewer.htm?starttema1=vindkraft&amp;STARTLEFT=696489&amp;STARTRIGHT=697289&amp;STARTBOTTOM=6077122&amp;STARTTOP=6077922" TargetMode="External"/><Relationship Id="rId1029" Type="http://schemas.openxmlformats.org/officeDocument/2006/relationships/hyperlink" Target="http://193.88.185.146/website/energidataKort/viewer.htm?starttema1=vindkraft&amp;STARTLEFT=673958&amp;STARTRIGHT=674758&amp;STARTBOTTOM=6048492&amp;STARTTOP=6049292" TargetMode="External"/><Relationship Id="rId1236" Type="http://schemas.openxmlformats.org/officeDocument/2006/relationships/hyperlink" Target="http://193.88.185.146/website/energidataKort/viewer.htm?starttema1=vindkraft&amp;STARTLEFT=566712&amp;STARTRIGHT=567512&amp;STARTBOTTOM=6120368&amp;STARTTOP=6121168" TargetMode="External"/><Relationship Id="rId1790" Type="http://schemas.openxmlformats.org/officeDocument/2006/relationships/hyperlink" Target="http://193.88.185.146/website/energidataKort/viewer.htm?starttema1=vindkraft&amp;STARTLEFT=502631&amp;STARTRIGHT=503431&amp;STARTBOTTOM=6093310&amp;STARTTOP=6094110" TargetMode="External"/><Relationship Id="rId2634" Type="http://schemas.openxmlformats.org/officeDocument/2006/relationships/hyperlink" Target="http://193.88.185.146/website/energidataKort/viewer.htm?starttema1=vindkraft&amp;STARTLEFT=467145&amp;STARTRIGHT=467945&amp;STARTBOTTOM=6248538&amp;STARTTOP=6249338" TargetMode="External"/><Relationship Id="rId2841" Type="http://schemas.openxmlformats.org/officeDocument/2006/relationships/hyperlink" Target="http://193.88.185.146/website/energidataKort/viewer.htm?starttema1=vindkraft&amp;STARTLEFT=467780&amp;STARTRIGHT=468580&amp;STARTBOTTOM=6262191&amp;STARTTOP=6262991" TargetMode="External"/><Relationship Id="rId82" Type="http://schemas.openxmlformats.org/officeDocument/2006/relationships/hyperlink" Target="http://193.88.185.146/website/energidataKort/viewer.htm?starttema1=vindkraft&amp;STARTLEFT=681399&amp;STARTRIGHT=682199&amp;STARTBOTTOM=6188822&amp;STARTTOP=6189622" TargetMode="External"/><Relationship Id="rId606" Type="http://schemas.openxmlformats.org/officeDocument/2006/relationships/hyperlink" Target="http://193.88.185.146/website/energidataKort/viewer.htm?starttema1=vindkraft&amp;STARTLEFT=657286&amp;STARTRIGHT=658086&amp;STARTBOTTOM=6058112&amp;STARTTOP=6058912" TargetMode="External"/><Relationship Id="rId813" Type="http://schemas.openxmlformats.org/officeDocument/2006/relationships/hyperlink" Target="http://193.88.185.146/website/energidataKort/viewer.htm?starttema1=vindkraft&amp;STARTLEFT=675129&amp;STARTRIGHT=675929&amp;STARTBOTTOM=6130926&amp;STARTTOP=6131726" TargetMode="External"/><Relationship Id="rId1443" Type="http://schemas.openxmlformats.org/officeDocument/2006/relationships/hyperlink" Target="http://193.88.185.146/website/energidataKort/viewer.htm?starttema1=vindkraft&amp;STARTLEFT=577643&amp;STARTRIGHT=578443&amp;STARTBOTTOM=6151484&amp;STARTTOP=6152284" TargetMode="External"/><Relationship Id="rId1650" Type="http://schemas.openxmlformats.org/officeDocument/2006/relationships/hyperlink" Target="http://193.88.185.146/website/energidataKort/viewer.htm?starttema1=vindkraft&amp;STARTLEFT=489460&amp;STARTRIGHT=490260&amp;STARTBOTTOM=6170211&amp;STARTTOP=6171011" TargetMode="External"/><Relationship Id="rId2701" Type="http://schemas.openxmlformats.org/officeDocument/2006/relationships/hyperlink" Target="http://193.88.185.146/website/energidataKort/viewer.htm?starttema1=vindkraft&amp;STARTLEFT=455706&amp;STARTRIGHT=456506&amp;STARTBOTTOM=6237764&amp;STARTTOP=6238564" TargetMode="External"/><Relationship Id="rId4599" Type="http://schemas.openxmlformats.org/officeDocument/2006/relationships/hyperlink" Target="http://193.88.185.146/website/energidataKort/viewer.htm?starttema1=vindkraft&amp;STARTLEFT=554037&amp;STARTRIGHT=554837&amp;STARTBOTTOM=6273942&amp;STARTTOP=6274742" TargetMode="External"/><Relationship Id="rId1303" Type="http://schemas.openxmlformats.org/officeDocument/2006/relationships/hyperlink" Target="http://193.88.185.146/website/energidataKort/viewer.htm?starttema1=vindkraft&amp;STARTLEFT=602517&amp;STARTRIGHT=603317&amp;STARTBOTTOM=6149770&amp;STARTTOP=6150570" TargetMode="External"/><Relationship Id="rId1510" Type="http://schemas.openxmlformats.org/officeDocument/2006/relationships/hyperlink" Target="http://193.88.185.146/website/energidataKort/viewer.htm?starttema1=vindkraft&amp;STARTLEFT=619816&amp;STARTRIGHT=620616&amp;STARTBOTTOM=6103658&amp;STARTTOP=6104458" TargetMode="External"/><Relationship Id="rId4459" Type="http://schemas.openxmlformats.org/officeDocument/2006/relationships/hyperlink" Target="http://193.88.185.146/website/energidataKort/viewer.htm?starttema1=vindkraft&amp;STARTLEFT=517769&amp;STARTRIGHT=518569&amp;STARTBOTTOM=6313501&amp;STARTTOP=6314301" TargetMode="External"/><Relationship Id="rId4666" Type="http://schemas.openxmlformats.org/officeDocument/2006/relationships/hyperlink" Target="http://193.88.185.146/website/energidataKort/viewer.htm?starttema1=vindkraft&amp;STARTLEFT=512192&amp;STARTRIGHT=512992&amp;STARTBOTTOM=6326894&amp;STARTTOP=6327694" TargetMode="External"/><Relationship Id="rId4873" Type="http://schemas.openxmlformats.org/officeDocument/2006/relationships/hyperlink" Target="http://193.88.185.146/website/energidataKort/viewer.htm?starttema1=vindkraft&amp;STARTLEFT=560607&amp;STARTRIGHT=561407&amp;STARTBOTTOM=6328088&amp;STARTTOP=6328888" TargetMode="External"/><Relationship Id="rId3268" Type="http://schemas.openxmlformats.org/officeDocument/2006/relationships/hyperlink" Target="http://193.88.185.146/website/energidataKort/viewer.htm?starttema1=vindkraft&amp;STARTLEFT=596735&amp;STARTRIGHT=597535&amp;STARTBOTTOM=6201872&amp;STARTTOP=6202672" TargetMode="External"/><Relationship Id="rId3475" Type="http://schemas.openxmlformats.org/officeDocument/2006/relationships/hyperlink" Target="http://193.88.185.146/website/energidataKort/viewer.htm?starttema1=vindkraft&amp;STARTLEFT=472557&amp;STARTRIGHT=473357&amp;STARTBOTTOM=6220576&amp;STARTTOP=6221376" TargetMode="External"/><Relationship Id="rId3682" Type="http://schemas.openxmlformats.org/officeDocument/2006/relationships/hyperlink" Target="http://193.88.185.146/website/energidataKort/viewer.htm?starttema1=vindkraft&amp;STARTLEFT=550140&amp;STARTRIGHT=550940&amp;STARTBOTTOM=6176381&amp;STARTTOP=6177181" TargetMode="External"/><Relationship Id="rId4319" Type="http://schemas.openxmlformats.org/officeDocument/2006/relationships/hyperlink" Target="http://193.88.185.146/website/energidataKort/viewer.htm?starttema1=vindkraft&amp;STARTLEFT=586035&amp;STARTRIGHT=586835&amp;STARTBOTTOM=6369380&amp;STARTTOP=6370180" TargetMode="External"/><Relationship Id="rId4526" Type="http://schemas.openxmlformats.org/officeDocument/2006/relationships/hyperlink" Target="http://193.88.185.146/website/energidataKort/viewer.htm?starttema1=vindkraft&amp;STARTLEFT=542319&amp;STARTRIGHT=543119&amp;STARTBOTTOM=6290804&amp;STARTTOP=6291604" TargetMode="External"/><Relationship Id="rId4733" Type="http://schemas.openxmlformats.org/officeDocument/2006/relationships/hyperlink" Target="http://193.88.185.146/website/energidataKort/viewer.htm?starttema1=vindkraft&amp;STARTLEFT=532436&amp;STARTRIGHT=533236&amp;STARTBOTTOM=6331199&amp;STARTTOP=6331999" TargetMode="External"/><Relationship Id="rId4940" Type="http://schemas.openxmlformats.org/officeDocument/2006/relationships/hyperlink" Target="http://193.88.185.146/website/energidataKort/viewer.htm?starttema1=vindkraft&amp;STARTLEFT=562569&amp;STARTRIGHT=563369&amp;STARTBOTTOM=6327717&amp;STARTTOP=6328517" TargetMode="External"/><Relationship Id="rId189" Type="http://schemas.openxmlformats.org/officeDocument/2006/relationships/hyperlink" Target="http://193.88.185.146/website/energidataKort/viewer.htm?starttema1=vindkraft&amp;STARTLEFT=650607&amp;STARTRIGHT=651407&amp;STARTBOTTOM=6175714&amp;STARTTOP=6176514" TargetMode="External"/><Relationship Id="rId396" Type="http://schemas.openxmlformats.org/officeDocument/2006/relationships/hyperlink" Target="http://193.88.185.146/website/energidataKort/viewer.htm?starttema1=vindkraft&amp;STARTLEFT=642687&amp;STARTRIGHT=643487&amp;STARTBOTTOM=6140509&amp;STARTTOP=6141309" TargetMode="External"/><Relationship Id="rId2077" Type="http://schemas.openxmlformats.org/officeDocument/2006/relationships/hyperlink" Target="http://193.88.185.146/website/energidataKort/viewer.htm?starttema1=vindkraft&amp;STARTLEFT=473425&amp;STARTRIGHT=474225&amp;STARTBOTTOM=6144501&amp;STARTTOP=6145301" TargetMode="External"/><Relationship Id="rId2284" Type="http://schemas.openxmlformats.org/officeDocument/2006/relationships/hyperlink" Target="http://193.88.185.146/website/energidataKort/viewer.htm?starttema1=vindkraft&amp;STARTLEFT=495939&amp;STARTRIGHT=496739&amp;STARTBOTTOM=6138167&amp;STARTTOP=6138967" TargetMode="External"/><Relationship Id="rId2491" Type="http://schemas.openxmlformats.org/officeDocument/2006/relationships/hyperlink" Target="http://193.88.185.146/website/energidataKort/viewer.htm?starttema1=vindkraft&amp;STARTLEFT=525175&amp;STARTRIGHT=525975&amp;STARTBOTTOM=6182112&amp;STARTTOP=6182912" TargetMode="External"/><Relationship Id="rId3128" Type="http://schemas.openxmlformats.org/officeDocument/2006/relationships/hyperlink" Target="http://193.88.185.146/website/energidataKort/viewer.htm?starttema1=vindkraft&amp;STARTLEFT=570661&amp;STARTRIGHT=571461&amp;STARTBOTTOM=6260934&amp;STARTTOP=6261734" TargetMode="External"/><Relationship Id="rId3335" Type="http://schemas.openxmlformats.org/officeDocument/2006/relationships/hyperlink" Target="http://193.88.185.146/website/energidataKort/viewer.htm?starttema1=vindkraft&amp;STARTLEFT=518484&amp;STARTRIGHT=519284&amp;STARTBOTTOM=6220480&amp;STARTTOP=6221280" TargetMode="External"/><Relationship Id="rId3542" Type="http://schemas.openxmlformats.org/officeDocument/2006/relationships/hyperlink" Target="http://193.88.185.146/website/energidataKort/viewer.htm?starttema1=vindkraft&amp;STARTLEFT=461123&amp;STARTRIGHT=461923&amp;STARTBOTTOM=6206396&amp;STARTTOP=6207196" TargetMode="External"/><Relationship Id="rId256" Type="http://schemas.openxmlformats.org/officeDocument/2006/relationships/hyperlink" Target="http://193.88.185.146/website/energidataKort/viewer.htm?starttema1=vindkraft&amp;STARTLEFT=644952&amp;STARTRIGHT=645752&amp;STARTBOTTOM=6178208&amp;STARTTOP=6179008" TargetMode="External"/><Relationship Id="rId463" Type="http://schemas.openxmlformats.org/officeDocument/2006/relationships/hyperlink" Target="http://193.88.185.146/website/energidataKort/viewer.htm?starttema1=vindkraft&amp;STARTLEFT=708378&amp;STARTRIGHT=709178&amp;STARTBOTTOM=6143144&amp;STARTTOP=6143944" TargetMode="External"/><Relationship Id="rId670" Type="http://schemas.openxmlformats.org/officeDocument/2006/relationships/hyperlink" Target="http://193.88.185.146/website/energidataKort/viewer.htm?starttema1=vindkraft&amp;STARTLEFT=635277&amp;STARTRIGHT=636077&amp;STARTBOTTOM=6071045&amp;STARTTOP=6071845" TargetMode="External"/><Relationship Id="rId1093" Type="http://schemas.openxmlformats.org/officeDocument/2006/relationships/hyperlink" Target="http://193.88.185.146/website/energidataKort/viewer.htm?starttema1=vindkraft&amp;STARTLEFT=681094&amp;STARTRIGHT=681894&amp;STARTBOTTOM=6109369&amp;STARTTOP=6110169" TargetMode="External"/><Relationship Id="rId2144" Type="http://schemas.openxmlformats.org/officeDocument/2006/relationships/hyperlink" Target="http://193.88.185.146/website/energidataKort/viewer.htm?starttema1=vindkraft&amp;STARTLEFT=466397&amp;STARTRIGHT=467197&amp;STARTBOTTOM=6179382&amp;STARTTOP=6180182" TargetMode="External"/><Relationship Id="rId2351" Type="http://schemas.openxmlformats.org/officeDocument/2006/relationships/hyperlink" Target="http://193.88.185.146/website/energidataKort/viewer.htm?starttema1=vindkraft&amp;STARTLEFT=535494&amp;STARTRIGHT=536294&amp;STARTBOTTOM=6107718&amp;STARTTOP=6108518" TargetMode="External"/><Relationship Id="rId3402" Type="http://schemas.openxmlformats.org/officeDocument/2006/relationships/hyperlink" Target="http://193.88.185.146/website/energidataKort/viewer.htm?starttema1=vindkraft&amp;STARTLEFT=453457&amp;STARTRIGHT=454257&amp;STARTBOTTOM=6184504&amp;STARTTOP=6185304" TargetMode="External"/><Relationship Id="rId4800" Type="http://schemas.openxmlformats.org/officeDocument/2006/relationships/hyperlink" Target="http://193.88.185.146/website/energidataKort/viewer.htm?starttema1=vindkraft&amp;STARTLEFT=556508&amp;STARTRIGHT=557308&amp;STARTBOTTOM=6310255&amp;STARTTOP=6311055" TargetMode="External"/><Relationship Id="rId116" Type="http://schemas.openxmlformats.org/officeDocument/2006/relationships/hyperlink" Target="http://193.88.185.146/website/energidataKort/viewer.htm?starttema1=vindkraft&amp;STARTLEFT=683796&amp;STARTRIGHT=684596&amp;STARTBOTTOM=6208336&amp;STARTTOP=6209136" TargetMode="External"/><Relationship Id="rId323" Type="http://schemas.openxmlformats.org/officeDocument/2006/relationships/hyperlink" Target="http://193.88.185.146/website/energidataKort/viewer.htm?starttema1=vindkraft&amp;STARTLEFT=682929&amp;STARTRIGHT=683729&amp;STARTBOTTOM=6139781&amp;STARTTOP=6140581" TargetMode="External"/><Relationship Id="rId530" Type="http://schemas.openxmlformats.org/officeDocument/2006/relationships/hyperlink" Target="http://193.88.185.146/website/energidataKort/viewer.htm?starttema1=vindkraft&amp;STARTLEFT=635512&amp;STARTRIGHT=636312&amp;STARTBOTTOM=6093683&amp;STARTTOP=6094483" TargetMode="External"/><Relationship Id="rId1160" Type="http://schemas.openxmlformats.org/officeDocument/2006/relationships/hyperlink" Target="http://193.88.185.146/website/energidataKort/viewer.htm?starttema1=vindkraft&amp;STARTLEFT=873530&amp;STARTRIGHT=874330&amp;STARTBOTTOM=6120402&amp;STARTTOP=6121202" TargetMode="External"/><Relationship Id="rId2004" Type="http://schemas.openxmlformats.org/officeDocument/2006/relationships/hyperlink" Target="http://193.88.185.146/website/energidataKort/viewer.htm?starttema1=vindkraft&amp;STARTLEFT=424214&amp;STARTRIGHT=425014&amp;STARTBOTTOM=6151253&amp;STARTTOP=6152053" TargetMode="External"/><Relationship Id="rId2211" Type="http://schemas.openxmlformats.org/officeDocument/2006/relationships/hyperlink" Target="http://193.88.185.146/website/energidataKort/viewer.htm?starttema1=vindkraft&amp;STARTLEFT=509653&amp;STARTRIGHT=510453&amp;STARTBOTTOM=6161838&amp;STARTTOP=6162638" TargetMode="External"/><Relationship Id="rId4176" Type="http://schemas.openxmlformats.org/officeDocument/2006/relationships/hyperlink" Target="http://193.88.185.146/website/energidataKort/viewer.htm?starttema1=vindkraft&amp;STARTLEFT=485932&amp;STARTRIGHT=486732&amp;STARTBOTTOM=6320898&amp;STARTTOP=6321698" TargetMode="External"/><Relationship Id="rId1020" Type="http://schemas.openxmlformats.org/officeDocument/2006/relationships/hyperlink" Target="http://193.88.185.146/website/energidataKort/viewer.htm?starttema1=vindkraft&amp;STARTLEFT=673099&amp;STARTRIGHT=673899&amp;STARTBOTTOM=6048609&amp;STARTTOP=6049409" TargetMode="External"/><Relationship Id="rId1977" Type="http://schemas.openxmlformats.org/officeDocument/2006/relationships/hyperlink" Target="http://193.88.185.146/website/energidataKort/viewer.htm?starttema1=vindkraft&amp;STARTLEFT=469692&amp;STARTRIGHT=470492&amp;STARTBOTTOM=6146265&amp;STARTTOP=6147065" TargetMode="External"/><Relationship Id="rId4383" Type="http://schemas.openxmlformats.org/officeDocument/2006/relationships/hyperlink" Target="http://193.88.185.146/website/energidataKort/viewer.htm?starttema1=vindkraft&amp;STARTLEFT=593321&amp;STARTRIGHT=594121&amp;STARTBOTTOM=6368087&amp;STARTTOP=6368887" TargetMode="External"/><Relationship Id="rId4590" Type="http://schemas.openxmlformats.org/officeDocument/2006/relationships/hyperlink" Target="http://193.88.185.146/website/energidataKort/viewer.htm?starttema1=vindkraft&amp;STARTLEFT=544078&amp;STARTRIGHT=544878&amp;STARTBOTTOM=6280957&amp;STARTTOP=6281757" TargetMode="External"/><Relationship Id="rId1837" Type="http://schemas.openxmlformats.org/officeDocument/2006/relationships/hyperlink" Target="http://193.88.185.146/website/energidataKort/viewer.htm?starttema1=vindkraft&amp;STARTLEFT=488008&amp;STARTRIGHT=488808&amp;STARTBOTTOM=6110346&amp;STARTTOP=6111146" TargetMode="External"/><Relationship Id="rId3192" Type="http://schemas.openxmlformats.org/officeDocument/2006/relationships/hyperlink" Target="http://193.88.185.146/website/energidataKort/viewer.htm?starttema1=vindkraft&amp;STARTLEFT=556484&amp;STARTRIGHT=557284&amp;STARTBOTTOM=6254293&amp;STARTTOP=6255093" TargetMode="External"/><Relationship Id="rId4036" Type="http://schemas.openxmlformats.org/officeDocument/2006/relationships/hyperlink" Target="http://193.88.185.146/website/energidataKort/viewer.htm?starttema1=vindkraft&amp;STARTLEFT=494943&amp;STARTRIGHT=495743&amp;STARTBOTTOM=6324792&amp;STARTTOP=6325592" TargetMode="External"/><Relationship Id="rId4243" Type="http://schemas.openxmlformats.org/officeDocument/2006/relationships/hyperlink" Target="http://193.88.185.146/website/energidataKort/viewer.htm?starttema1=vindkraft&amp;STARTLEFT=508208&amp;STARTRIGHT=509008&amp;STARTBOTTOM=6262277&amp;STARTTOP=6263077" TargetMode="External"/><Relationship Id="rId4450" Type="http://schemas.openxmlformats.org/officeDocument/2006/relationships/hyperlink" Target="http://193.88.185.146/website/energidataKort/viewer.htm?starttema1=vindkraft&amp;STARTLEFT=520108&amp;STARTRIGHT=520908&amp;STARTBOTTOM=6288449&amp;STARTTOP=6289249" TargetMode="External"/><Relationship Id="rId3052" Type="http://schemas.openxmlformats.org/officeDocument/2006/relationships/hyperlink" Target="http://193.88.185.146/website/energidataKort/viewer.htm?starttema1=vindkraft&amp;STARTLEFT=553057&amp;STARTRIGHT=553857&amp;STARTBOTTOM=6243052&amp;STARTTOP=6243852" TargetMode="External"/><Relationship Id="rId4103" Type="http://schemas.openxmlformats.org/officeDocument/2006/relationships/hyperlink" Target="http://193.88.185.146/website/energidataKort/viewer.htm?starttema1=vindkraft&amp;STARTLEFT=472431&amp;STARTRIGHT=473231&amp;STARTBOTTOM=6309436&amp;STARTTOP=6310236" TargetMode="External"/><Relationship Id="rId4310" Type="http://schemas.openxmlformats.org/officeDocument/2006/relationships/hyperlink" Target="http://193.88.185.146/website/energidataKort/viewer.htm?starttema1=vindkraft&amp;STARTLEFT=555652&amp;STARTRIGHT=556452&amp;STARTBOTTOM=6345419&amp;STARTTOP=6346219" TargetMode="External"/><Relationship Id="rId180" Type="http://schemas.openxmlformats.org/officeDocument/2006/relationships/hyperlink" Target="http://193.88.185.146/website/energidataKort/viewer.htm?starttema1=vindkraft&amp;STARTLEFT=673992&amp;STARTRIGHT=674792&amp;STARTBOTTOM=6184734&amp;STARTTOP=6185534" TargetMode="External"/><Relationship Id="rId1904" Type="http://schemas.openxmlformats.org/officeDocument/2006/relationships/hyperlink" Target="http://193.88.185.146/website/energidataKort/viewer.htm?starttema1=vindkraft&amp;STARTLEFT=477863&amp;STARTRIGHT=478663&amp;STARTBOTTOM=6098802&amp;STARTTOP=6099602" TargetMode="External"/><Relationship Id="rId3869" Type="http://schemas.openxmlformats.org/officeDocument/2006/relationships/hyperlink" Target="http://193.88.185.146/website/energidataKort/viewer.htm?starttema1=vindkraft&amp;STARTLEFT=507557&amp;STARTRIGHT=508357&amp;STARTBOTTOM=6286643&amp;STARTTOP=6287443" TargetMode="External"/><Relationship Id="rId5084" Type="http://schemas.openxmlformats.org/officeDocument/2006/relationships/hyperlink" Target="http://193.88.185.146/website/energidataKort/viewer.htm?starttema1=vindkraft&amp;STARTLEFT=570398&amp;STARTRIGHT=571198&amp;STARTBOTTOM=6357449&amp;STARTTOP=6358249" TargetMode="External"/><Relationship Id="rId997" Type="http://schemas.openxmlformats.org/officeDocument/2006/relationships/hyperlink" Target="http://193.88.185.146/website/energidataKort/viewer.htm?starttema1=vindkraft&amp;STARTLEFT=678730&amp;STARTRIGHT=679530&amp;STARTBOTTOM=6062675&amp;STARTTOP=6063475" TargetMode="External"/><Relationship Id="rId2678" Type="http://schemas.openxmlformats.org/officeDocument/2006/relationships/hyperlink" Target="http://193.88.185.146/website/energidataKort/viewer.htm?starttema1=vindkraft&amp;STARTLEFT=485075&amp;STARTRIGHT=485875&amp;STARTBOTTOM=6248839&amp;STARTTOP=6249639" TargetMode="External"/><Relationship Id="rId2885" Type="http://schemas.openxmlformats.org/officeDocument/2006/relationships/hyperlink" Target="http://193.88.185.146/website/energidataKort/viewer.htm?starttema1=vindkraft&amp;STARTLEFT=473051&amp;STARTRIGHT=473851&amp;STARTBOTTOM=6278208&amp;STARTTOP=6279008" TargetMode="External"/><Relationship Id="rId3729" Type="http://schemas.openxmlformats.org/officeDocument/2006/relationships/hyperlink" Target="http://193.88.185.146/website/energidataKort/viewer.htm?starttema1=vindkraft&amp;STARTLEFT=481527&amp;STARTRIGHT=482327&amp;STARTBOTTOM=6303191&amp;STARTTOP=6303991" TargetMode="External"/><Relationship Id="rId3936" Type="http://schemas.openxmlformats.org/officeDocument/2006/relationships/hyperlink" Target="http://193.88.185.146/website/energidataKort/viewer.htm?starttema1=vindkraft&amp;STARTLEFT=501848&amp;STARTRIGHT=502648&amp;STARTBOTTOM=6285300&amp;STARTTOP=6286100" TargetMode="External"/><Relationship Id="rId857" Type="http://schemas.openxmlformats.org/officeDocument/2006/relationships/hyperlink" Target="http://193.88.185.146/website/energidataKort/viewer.htm?starttema1=vindkraft&amp;STARTLEFT=684656&amp;STARTRIGHT=685456&amp;STARTBOTTOM=6125515&amp;STARTTOP=6126315" TargetMode="External"/><Relationship Id="rId1487" Type="http://schemas.openxmlformats.org/officeDocument/2006/relationships/hyperlink" Target="http://193.88.185.146/website/energidataKort/viewer.htm?starttema1=vindkraft&amp;STARTLEFT=611797&amp;STARTRIGHT=612597&amp;STARTBOTTOM=6085937&amp;STARTTOP=6086737" TargetMode="External"/><Relationship Id="rId1694" Type="http://schemas.openxmlformats.org/officeDocument/2006/relationships/hyperlink" Target="http://193.88.185.146/website/energidataKort/viewer.htm?starttema1=vindkraft&amp;STARTLEFT=512740&amp;STARTRIGHT=513540&amp;STARTBOTTOM=6105959&amp;STARTTOP=6106759" TargetMode="External"/><Relationship Id="rId2538" Type="http://schemas.openxmlformats.org/officeDocument/2006/relationships/hyperlink" Target="http://193.88.185.146/website/energidataKort/viewer.htm?starttema1=vindkraft&amp;STARTLEFT=492707&amp;STARTRIGHT=493507&amp;STARTBOTTOM=6217583&amp;STARTTOP=6218383" TargetMode="External"/><Relationship Id="rId2745" Type="http://schemas.openxmlformats.org/officeDocument/2006/relationships/hyperlink" Target="http://193.88.185.146/website/energidataKort/viewer.htm?starttema1=vindkraft&amp;STARTLEFT=464968&amp;STARTRIGHT=465768&amp;STARTBOTTOM=6267184&amp;STARTTOP=6267984" TargetMode="External"/><Relationship Id="rId2952" Type="http://schemas.openxmlformats.org/officeDocument/2006/relationships/hyperlink" Target="http://193.88.185.146/website/energidataKort/viewer.htm?starttema1=vindkraft&amp;STARTLEFT=572197&amp;STARTRIGHT=572997&amp;STARTBOTTOM=6244593&amp;STARTTOP=6245393" TargetMode="External"/><Relationship Id="rId717" Type="http://schemas.openxmlformats.org/officeDocument/2006/relationships/hyperlink" Target="http://193.88.185.146/website/energidataKort/viewer.htm?starttema1=vindkraft&amp;STARTLEFT=637174&amp;STARTRIGHT=637974&amp;STARTBOTTOM=6086326&amp;STARTTOP=6087126" TargetMode="External"/><Relationship Id="rId924" Type="http://schemas.openxmlformats.org/officeDocument/2006/relationships/hyperlink" Target="http://193.88.185.146/website/energidataKort/viewer.htm?starttema1=vindkraft&amp;STARTLEFT=688295&amp;STARTRIGHT=689095&amp;STARTBOTTOM=6083817&amp;STARTTOP=6084617" TargetMode="External"/><Relationship Id="rId1347" Type="http://schemas.openxmlformats.org/officeDocument/2006/relationships/hyperlink" Target="http://193.88.185.146/website/energidataKort/viewer.htm?starttema1=vindkraft&amp;STARTLEFT=611189&amp;STARTRIGHT=611989&amp;STARTBOTTOM=6122843&amp;STARTTOP=6123643" TargetMode="External"/><Relationship Id="rId1554" Type="http://schemas.openxmlformats.org/officeDocument/2006/relationships/hyperlink" Target="http://193.88.185.146/website/energidataKort/viewer.htm?starttema1=vindkraft&amp;STARTLEFT=504060&amp;STARTRIGHT=504860&amp;STARTBOTTOM=6122353&amp;STARTTOP=6123153" TargetMode="External"/><Relationship Id="rId1761" Type="http://schemas.openxmlformats.org/officeDocument/2006/relationships/hyperlink" Target="http://193.88.185.146/website/energidataKort/viewer.htm?starttema1=vindkraft&amp;STARTLEFT=490827&amp;STARTRIGHT=491627&amp;STARTBOTTOM=6102953&amp;STARTTOP=6103753" TargetMode="External"/><Relationship Id="rId2605" Type="http://schemas.openxmlformats.org/officeDocument/2006/relationships/hyperlink" Target="http://193.88.185.146/website/energidataKort/viewer.htm?starttema1=vindkraft&amp;STARTLEFT=492050&amp;STARTRIGHT=492850&amp;STARTBOTTOM=6194146&amp;STARTTOP=6194946" TargetMode="External"/><Relationship Id="rId2812" Type="http://schemas.openxmlformats.org/officeDocument/2006/relationships/hyperlink" Target="http://193.88.185.146/website/energidataKort/viewer.htm?starttema1=vindkraft&amp;STARTLEFT=451056&amp;STARTRIGHT=451856&amp;STARTBOTTOM=6248523&amp;STARTTOP=6249323" TargetMode="External"/><Relationship Id="rId5011" Type="http://schemas.openxmlformats.org/officeDocument/2006/relationships/hyperlink" Target="http://193.88.185.146/website/energidataKort/viewer.htm?starttema1=vindkraft&amp;STARTLEFT=554491&amp;STARTRIGHT=555291&amp;STARTBOTTOM=6373375&amp;STARTTOP=6374175" TargetMode="External"/><Relationship Id="rId53" Type="http://schemas.openxmlformats.org/officeDocument/2006/relationships/hyperlink" Target="http://193.88.185.146/website/energidataKort/viewer.htm?starttema1=vindkraft&amp;STARTLEFT=704179&amp;STARTRIGHT=704979&amp;STARTBOTTOM=6194406&amp;STARTTOP=6195206" TargetMode="External"/><Relationship Id="rId1207" Type="http://schemas.openxmlformats.org/officeDocument/2006/relationships/hyperlink" Target="http://193.88.185.146/website/energidataKort/viewer.htm?starttema1=vindkraft&amp;STARTLEFT=556869&amp;STARTRIGHT=557669&amp;STARTBOTTOM=6141623&amp;STARTTOP=6142423" TargetMode="External"/><Relationship Id="rId1414" Type="http://schemas.openxmlformats.org/officeDocument/2006/relationships/hyperlink" Target="http://193.88.185.146/website/energidataKort/viewer.htm?starttema1=vindkraft&amp;STARTLEFT=589160&amp;STARTRIGHT=589960&amp;STARTBOTTOM=6106437&amp;STARTTOP=6107237" TargetMode="External"/><Relationship Id="rId1621" Type="http://schemas.openxmlformats.org/officeDocument/2006/relationships/hyperlink" Target="http://193.88.185.146/website/energidataKort/viewer.htm?starttema1=vindkraft&amp;STARTLEFT=499417&amp;STARTRIGHT=500217&amp;STARTBOTTOM=6185536&amp;STARTTOP=6186336" TargetMode="External"/><Relationship Id="rId4777" Type="http://schemas.openxmlformats.org/officeDocument/2006/relationships/hyperlink" Target="http://193.88.185.146/website/energidataKort/viewer.htm?starttema1=vindkraft&amp;STARTLEFT=553056&amp;STARTRIGHT=553856&amp;STARTBOTTOM=6337232&amp;STARTTOP=6338032" TargetMode="External"/><Relationship Id="rId4984" Type="http://schemas.openxmlformats.org/officeDocument/2006/relationships/hyperlink" Target="http://193.88.185.146/website/energidataKort/viewer.htm?starttema1=vindkraft&amp;STARTLEFT=558339&amp;STARTRIGHT=559139&amp;STARTBOTTOM=6361848&amp;STARTTOP=6362648" TargetMode="External"/><Relationship Id="rId3379" Type="http://schemas.openxmlformats.org/officeDocument/2006/relationships/hyperlink" Target="http://193.88.185.146/website/energidataKort/viewer.htm?starttema1=vindkraft&amp;STARTLEFT=463643&amp;STARTRIGHT=464443&amp;STARTBOTTOM=6184903&amp;STARTTOP=6185703" TargetMode="External"/><Relationship Id="rId3586" Type="http://schemas.openxmlformats.org/officeDocument/2006/relationships/hyperlink" Target="http://193.88.185.146/website/energidataKort/viewer.htm?starttema1=vindkraft&amp;STARTLEFT=471129&amp;STARTRIGHT=471929&amp;STARTBOTTOM=6214374&amp;STARTTOP=6215174" TargetMode="External"/><Relationship Id="rId3793" Type="http://schemas.openxmlformats.org/officeDocument/2006/relationships/hyperlink" Target="http://193.88.185.146/website/energidataKort/viewer.htm?starttema1=vindkraft&amp;STARTLEFT=476312&amp;STARTRIGHT=477112&amp;STARTBOTTOM=6290317&amp;STARTTOP=6291117" TargetMode="External"/><Relationship Id="rId4637" Type="http://schemas.openxmlformats.org/officeDocument/2006/relationships/hyperlink" Target="http://193.88.185.146/website/energidataKort/viewer.htm?starttema1=vindkraft&amp;STARTLEFT=512985&amp;STARTRIGHT=513785&amp;STARTBOTTOM=6319918&amp;STARTTOP=6320718" TargetMode="External"/><Relationship Id="rId2188" Type="http://schemas.openxmlformats.org/officeDocument/2006/relationships/hyperlink" Target="http://193.88.185.146/website/energidataKort/viewer.htm?starttema1=vindkraft&amp;STARTLEFT=461884&amp;STARTRIGHT=462684&amp;STARTBOTTOM=6170872&amp;STARTTOP=6171672" TargetMode="External"/><Relationship Id="rId2395" Type="http://schemas.openxmlformats.org/officeDocument/2006/relationships/hyperlink" Target="http://193.88.185.146/website/energidataKort/viewer.htm?starttema1=vindkraft&amp;STARTLEFT=529448&amp;STARTRIGHT=530248&amp;STARTBOTTOM=6155787&amp;STARTTOP=6156587" TargetMode="External"/><Relationship Id="rId3239" Type="http://schemas.openxmlformats.org/officeDocument/2006/relationships/hyperlink" Target="http://193.88.185.146/website/energidataKort/viewer.htm?starttema1=vindkraft&amp;STARTLEFT=547316&amp;STARTRIGHT=548116&amp;STARTBOTTOM=6237096&amp;STARTTOP=6237896" TargetMode="External"/><Relationship Id="rId3446" Type="http://schemas.openxmlformats.org/officeDocument/2006/relationships/hyperlink" Target="http://193.88.185.146/website/energidataKort/viewer.htm?starttema1=vindkraft&amp;STARTLEFT=457638&amp;STARTRIGHT=458438&amp;STARTBOTTOM=6208502&amp;STARTTOP=6209302" TargetMode="External"/><Relationship Id="rId4844" Type="http://schemas.openxmlformats.org/officeDocument/2006/relationships/hyperlink" Target="http://193.88.185.146/website/energidataKort/viewer.htm?starttema1=vindkraft&amp;STARTLEFT=560741&amp;STARTRIGHT=561541&amp;STARTBOTTOM=6312559&amp;STARTTOP=6313359" TargetMode="External"/><Relationship Id="rId367" Type="http://schemas.openxmlformats.org/officeDocument/2006/relationships/hyperlink" Target="http://193.88.185.146/website/energidataKort/viewer.htm?starttema1=vindkraft&amp;STARTLEFT=648597&amp;STARTRIGHT=649397&amp;STARTBOTTOM=6124674&amp;STARTTOP=6125474" TargetMode="External"/><Relationship Id="rId574" Type="http://schemas.openxmlformats.org/officeDocument/2006/relationships/hyperlink" Target="http://193.88.185.146/website/energidataKort/viewer.htm?starttema1=vindkraft&amp;STARTLEFT=654405&amp;STARTRIGHT=655205&amp;STARTBOTTOM=6057620&amp;STARTTOP=6058420" TargetMode="External"/><Relationship Id="rId2048" Type="http://schemas.openxmlformats.org/officeDocument/2006/relationships/hyperlink" Target="http://193.88.185.146/website/energidataKort/viewer.htm?starttema1=vindkraft&amp;STARTLEFT=427287&amp;STARTRIGHT=428087&amp;STARTBOTTOM=6149030&amp;STARTTOP=6149830" TargetMode="External"/><Relationship Id="rId2255" Type="http://schemas.openxmlformats.org/officeDocument/2006/relationships/hyperlink" Target="http://193.88.185.146/website/energidataKort/viewer.htm?starttema1=vindkraft&amp;STARTLEFT=498940&amp;STARTRIGHT=499740&amp;STARTBOTTOM=6159956&amp;STARTTOP=6160756" TargetMode="External"/><Relationship Id="rId3653" Type="http://schemas.openxmlformats.org/officeDocument/2006/relationships/hyperlink" Target="http://193.88.185.146/website/energidataKort/viewer.htm?starttema1=vindkraft&amp;STARTLEFT=452559&amp;STARTRIGHT=453359&amp;STARTBOTTOM=6230877&amp;STARTTOP=6231677" TargetMode="External"/><Relationship Id="rId3860" Type="http://schemas.openxmlformats.org/officeDocument/2006/relationships/hyperlink" Target="http://193.88.185.146/website/energidataKort/viewer.htm?starttema1=vindkraft&amp;STARTLEFT=500927&amp;STARTRIGHT=501727&amp;STARTBOTTOM=6286497&amp;STARTTOP=6287297" TargetMode="External"/><Relationship Id="rId4704" Type="http://schemas.openxmlformats.org/officeDocument/2006/relationships/hyperlink" Target="http://193.88.185.146/website/energidataKort/viewer.htm?starttema1=vindkraft&amp;STARTLEFT=508829&amp;STARTRIGHT=509629&amp;STARTBOTTOM=6324579&amp;STARTTOP=6325379" TargetMode="External"/><Relationship Id="rId4911" Type="http://schemas.openxmlformats.org/officeDocument/2006/relationships/hyperlink" Target="http://193.88.185.146/website/energidataKort/viewer.htm?starttema1=vindkraft&amp;STARTLEFT=554007&amp;STARTRIGHT=554807&amp;STARTBOTTOM=6340070&amp;STARTTOP=6340870" TargetMode="External"/><Relationship Id="rId227" Type="http://schemas.openxmlformats.org/officeDocument/2006/relationships/hyperlink" Target="http://193.88.185.146/website/energidataKort/viewer.htm?starttema1=vindkraft&amp;STARTLEFT=694072&amp;STARTRIGHT=694872&amp;STARTBOTTOM=6122281&amp;STARTTOP=6123081" TargetMode="External"/><Relationship Id="rId781" Type="http://schemas.openxmlformats.org/officeDocument/2006/relationships/hyperlink" Target="http://193.88.185.146/website/energidataKort/viewer.htm?starttema1=vindkraft&amp;STARTLEFT=658400&amp;STARTRIGHT=659200&amp;STARTBOTTOM=6127773&amp;STARTTOP=6128573" TargetMode="External"/><Relationship Id="rId2462" Type="http://schemas.openxmlformats.org/officeDocument/2006/relationships/hyperlink" Target="http://193.88.185.146/website/energidataKort/viewer.htm?starttema1=vindkraft&amp;STARTLEFT=514577&amp;STARTRIGHT=515377&amp;STARTBOTTOM=6184314&amp;STARTTOP=6185114" TargetMode="External"/><Relationship Id="rId3306" Type="http://schemas.openxmlformats.org/officeDocument/2006/relationships/hyperlink" Target="http://193.88.185.146/website/energidataKort/viewer.htm?starttema1=vindkraft&amp;STARTLEFT=579913&amp;STARTRIGHT=580713&amp;STARTBOTTOM=6238201&amp;STARTTOP=6239001" TargetMode="External"/><Relationship Id="rId3513" Type="http://schemas.openxmlformats.org/officeDocument/2006/relationships/hyperlink" Target="http://193.88.185.146/website/energidataKort/viewer.htm?starttema1=vindkraft&amp;STARTLEFT=460815&amp;STARTRIGHT=461615&amp;STARTBOTTOM=6207216&amp;STARTTOP=6208016" TargetMode="External"/><Relationship Id="rId3720" Type="http://schemas.openxmlformats.org/officeDocument/2006/relationships/hyperlink" Target="http://193.88.185.146/website/energidataKort/viewer.htm?starttema1=vindkraft&amp;STARTLEFT=548460&amp;STARTRIGHT=549260&amp;STARTBOTTOM=6182036&amp;STARTTOP=6182836" TargetMode="External"/><Relationship Id="rId434" Type="http://schemas.openxmlformats.org/officeDocument/2006/relationships/hyperlink" Target="http://193.88.185.146/website/energidataKort/viewer.htm?starttema1=vindkraft&amp;STARTLEFT=642663&amp;STARTRIGHT=643463&amp;STARTBOTTOM=6136370&amp;STARTTOP=6137170" TargetMode="External"/><Relationship Id="rId641" Type="http://schemas.openxmlformats.org/officeDocument/2006/relationships/hyperlink" Target="http://193.88.185.146/website/energidataKort/viewer.htm?starttema1=vindkraft&amp;STARTLEFT=653404&amp;STARTRIGHT=654204&amp;STARTBOTTOM=6083093&amp;STARTTOP=6083893" TargetMode="External"/><Relationship Id="rId1064" Type="http://schemas.openxmlformats.org/officeDocument/2006/relationships/hyperlink" Target="http://193.88.185.146/website/energidataKort/viewer.htm?starttema1=vindkraft&amp;STARTLEFT=677376&amp;STARTRIGHT=678176&amp;STARTBOTTOM=6048506&amp;STARTTOP=6049306" TargetMode="External"/><Relationship Id="rId1271" Type="http://schemas.openxmlformats.org/officeDocument/2006/relationships/hyperlink" Target="http://193.88.185.146/website/energidataKort/viewer.htm?starttema1=vindkraft&amp;STARTLEFT=582323&amp;STARTRIGHT=583123&amp;STARTBOTTOM=6124305&amp;STARTTOP=6125105" TargetMode="External"/><Relationship Id="rId2115" Type="http://schemas.openxmlformats.org/officeDocument/2006/relationships/hyperlink" Target="http://193.88.185.146/website/energidataKort/viewer.htm?starttema1=vindkraft&amp;STARTLEFT=455881&amp;STARTRIGHT=456681&amp;STARTBOTTOM=6183239&amp;STARTTOP=6184039" TargetMode="External"/><Relationship Id="rId2322" Type="http://schemas.openxmlformats.org/officeDocument/2006/relationships/hyperlink" Target="http://193.88.185.146/website/energidataKort/viewer.htm?starttema1=vindkraft&amp;STARTLEFT=521320&amp;STARTRIGHT=522120&amp;STARTBOTTOM=6088027&amp;STARTTOP=6088827" TargetMode="External"/><Relationship Id="rId501" Type="http://schemas.openxmlformats.org/officeDocument/2006/relationships/hyperlink" Target="http://193.88.185.146/website/energidataKort/viewer.htm?starttema1=vindkraft&amp;STARTLEFT=681838&amp;STARTRIGHT=682638&amp;STARTBOTTOM=6169386&amp;STARTTOP=6170186" TargetMode="External"/><Relationship Id="rId1131" Type="http://schemas.openxmlformats.org/officeDocument/2006/relationships/hyperlink" Target="http://193.88.185.146/website/energidataKort/viewer.htm?starttema1=vindkraft&amp;STARTLEFT=682648&amp;STARTRIGHT=683448&amp;STARTBOTTOM=6112065&amp;STARTTOP=6112865" TargetMode="External"/><Relationship Id="rId4287" Type="http://schemas.openxmlformats.org/officeDocument/2006/relationships/hyperlink" Target="http://193.88.185.146/website/energidataKort/viewer.htm?starttema1=vindkraft&amp;STARTLEFT=578330&amp;STARTRIGHT=579130&amp;STARTBOTTOM=6337004&amp;STARTTOP=6337804" TargetMode="External"/><Relationship Id="rId4494" Type="http://schemas.openxmlformats.org/officeDocument/2006/relationships/hyperlink" Target="http://193.88.185.146/website/energidataKort/viewer.htm?starttema1=vindkraft&amp;STARTLEFT=511114&amp;STARTRIGHT=511914&amp;STARTBOTTOM=6304331&amp;STARTTOP=6305131" TargetMode="External"/><Relationship Id="rId3096" Type="http://schemas.openxmlformats.org/officeDocument/2006/relationships/hyperlink" Target="http://193.88.185.146/website/energidataKort/viewer.htm?starttema1=vindkraft&amp;STARTLEFT=551925&amp;STARTRIGHT=552725&amp;STARTBOTTOM=6229439&amp;STARTTOP=6230239" TargetMode="External"/><Relationship Id="rId4147" Type="http://schemas.openxmlformats.org/officeDocument/2006/relationships/hyperlink" Target="http://193.88.185.146/website/energidataKort/viewer.htm?starttema1=vindkraft&amp;STARTLEFT=464122&amp;STARTRIGHT=464922&amp;STARTBOTTOM=6298947&amp;STARTTOP=6299747" TargetMode="External"/><Relationship Id="rId4354" Type="http://schemas.openxmlformats.org/officeDocument/2006/relationships/hyperlink" Target="http://193.88.185.146/website/energidataKort/viewer.htm?starttema1=vindkraft&amp;STARTLEFT=582910&amp;STARTRIGHT=583710&amp;STARTBOTTOM=6345246&amp;STARTTOP=6346046" TargetMode="External"/><Relationship Id="rId4561" Type="http://schemas.openxmlformats.org/officeDocument/2006/relationships/hyperlink" Target="http://193.88.185.146/website/energidataKort/viewer.htm?starttema1=vindkraft&amp;STARTLEFT=552070&amp;STARTRIGHT=552870&amp;STARTBOTTOM=6284187&amp;STARTTOP=6284987" TargetMode="External"/><Relationship Id="rId1948" Type="http://schemas.openxmlformats.org/officeDocument/2006/relationships/hyperlink" Target="http://193.88.185.146/website/energidataKort/viewer.htm?starttema1=vindkraft&amp;STARTLEFT=479161&amp;STARTRIGHT=479961&amp;STARTBOTTOM=6145422&amp;STARTTOP=6146222" TargetMode="External"/><Relationship Id="rId3163" Type="http://schemas.openxmlformats.org/officeDocument/2006/relationships/hyperlink" Target="http://193.88.185.146/website/energidataKort/viewer.htm?starttema1=vindkraft&amp;STARTLEFT=558846&amp;STARTRIGHT=559646&amp;STARTBOTTOM=6270087&amp;STARTTOP=6270887" TargetMode="External"/><Relationship Id="rId3370" Type="http://schemas.openxmlformats.org/officeDocument/2006/relationships/hyperlink" Target="http://193.88.185.146/website/energidataKort/viewer.htm?starttema1=vindkraft&amp;STARTLEFT=520457&amp;STARTRIGHT=521257&amp;STARTBOTTOM=6207586&amp;STARTTOP=6208386" TargetMode="External"/><Relationship Id="rId4007" Type="http://schemas.openxmlformats.org/officeDocument/2006/relationships/hyperlink" Target="http://193.88.185.146/website/energidataKort/viewer.htm?starttema1=vindkraft&amp;STARTLEFT=476651&amp;STARTRIGHT=477451&amp;STARTBOTTOM=6310429&amp;STARTTOP=6311229" TargetMode="External"/><Relationship Id="rId4214" Type="http://schemas.openxmlformats.org/officeDocument/2006/relationships/hyperlink" Target="http://193.88.185.146/website/energidataKort/viewer.htm?starttema1=vindkraft&amp;STARTLEFT=544204&amp;STARTRIGHT=545004&amp;STARTBOTTOM=6251240&amp;STARTTOP=6252040" TargetMode="External"/><Relationship Id="rId4421" Type="http://schemas.openxmlformats.org/officeDocument/2006/relationships/hyperlink" Target="http://193.88.185.146/website/energidataKort/viewer.htm?starttema1=vindkraft&amp;STARTLEFT=528116&amp;STARTRIGHT=528916&amp;STARTBOTTOM=6293840&amp;STARTTOP=6294640" TargetMode="External"/><Relationship Id="rId291" Type="http://schemas.openxmlformats.org/officeDocument/2006/relationships/hyperlink" Target="http://193.88.185.146/website/energidataKort/viewer.htm?starttema1=vindkraft&amp;STARTLEFT=640417&amp;STARTRIGHT=641217&amp;STARTBOTTOM=6155067&amp;STARTTOP=6155867" TargetMode="External"/><Relationship Id="rId1808" Type="http://schemas.openxmlformats.org/officeDocument/2006/relationships/hyperlink" Target="http://193.88.185.146/website/energidataKort/viewer.htm?starttema1=vindkraft&amp;STARTLEFT=489147&amp;STARTRIGHT=489947&amp;STARTBOTTOM=6116878&amp;STARTTOP=6117678" TargetMode="External"/><Relationship Id="rId3023" Type="http://schemas.openxmlformats.org/officeDocument/2006/relationships/hyperlink" Target="http://193.88.185.146/website/energidataKort/viewer.htm?starttema1=vindkraft&amp;STARTLEFT=609516&amp;STARTRIGHT=610316&amp;STARTBOTTOM=6258528&amp;STARTTOP=6259328" TargetMode="External"/><Relationship Id="rId151" Type="http://schemas.openxmlformats.org/officeDocument/2006/relationships/hyperlink" Target="http://193.88.185.146/website/energidataKort/viewer.htm?starttema1=vindkraft&amp;STARTLEFT=659537&amp;STARTRIGHT=660337&amp;STARTBOTTOM=6193370&amp;STARTTOP=6194170" TargetMode="External"/><Relationship Id="rId3230" Type="http://schemas.openxmlformats.org/officeDocument/2006/relationships/hyperlink" Target="http://193.88.185.146/website/energidataKort/viewer.htm?starttema1=vindkraft&amp;STARTLEFT=528282&amp;STARTRIGHT=529082&amp;STARTBOTTOM=6240700&amp;STARTTOP=6241500" TargetMode="External"/><Relationship Id="rId2789" Type="http://schemas.openxmlformats.org/officeDocument/2006/relationships/hyperlink" Target="http://193.88.185.146/website/energidataKort/viewer.htm?starttema1=vindkraft&amp;STARTLEFT=450930&amp;STARTRIGHT=451730&amp;STARTBOTTOM=6257642&amp;STARTTOP=6258442" TargetMode="External"/><Relationship Id="rId2996" Type="http://schemas.openxmlformats.org/officeDocument/2006/relationships/hyperlink" Target="http://193.88.185.146/website/energidataKort/viewer.htm?starttema1=vindkraft&amp;STARTLEFT=590188&amp;STARTRIGHT=590988&amp;STARTBOTTOM=6261365&amp;STARTTOP=6262165" TargetMode="External"/><Relationship Id="rId968" Type="http://schemas.openxmlformats.org/officeDocument/2006/relationships/hyperlink" Target="http://193.88.185.146/website/energidataKort/viewer.htm?starttema1=vindkraft&amp;STARTLEFT=684059&amp;STARTRIGHT=684859&amp;STARTBOTTOM=6081598&amp;STARTTOP=6082398" TargetMode="External"/><Relationship Id="rId1598" Type="http://schemas.openxmlformats.org/officeDocument/2006/relationships/hyperlink" Target="http://193.88.185.146/website/energidataKort/viewer.htm?starttema1=vindkraft&amp;STARTLEFT=521619&amp;STARTRIGHT=522419&amp;STARTBOTTOM=6129488&amp;STARTTOP=6130288" TargetMode="External"/><Relationship Id="rId2649" Type="http://schemas.openxmlformats.org/officeDocument/2006/relationships/hyperlink" Target="http://193.88.185.146/website/energidataKort/viewer.htm?starttema1=vindkraft&amp;STARTLEFT=462865&amp;STARTRIGHT=463665&amp;STARTBOTTOM=6249153&amp;STARTTOP=6249953" TargetMode="External"/><Relationship Id="rId2856" Type="http://schemas.openxmlformats.org/officeDocument/2006/relationships/hyperlink" Target="http://193.88.185.146/website/energidataKort/viewer.htm?starttema1=vindkraft&amp;STARTLEFT=452035&amp;STARTRIGHT=452835&amp;STARTBOTTOM=6279402&amp;STARTTOP=6280202" TargetMode="External"/><Relationship Id="rId3907" Type="http://schemas.openxmlformats.org/officeDocument/2006/relationships/hyperlink" Target="http://193.88.185.146/website/energidataKort/viewer.htm?starttema1=vindkraft&amp;STARTLEFT=499991&amp;STARTRIGHT=500791&amp;STARTBOTTOM=6291229&amp;STARTTOP=6292029" TargetMode="External"/><Relationship Id="rId5055" Type="http://schemas.openxmlformats.org/officeDocument/2006/relationships/hyperlink" Target="http://193.88.185.146/website/energidataKort/viewer.htm?starttema1=vindkraft&amp;STARTLEFT=573804&amp;STARTRIGHT=574604&amp;STARTBOTTOM=6375397&amp;STARTTOP=6376197" TargetMode="External"/><Relationship Id="rId97" Type="http://schemas.openxmlformats.org/officeDocument/2006/relationships/hyperlink" Target="http://193.88.185.146/website/energidataKort/viewer.htm?starttema1=vindkraft&amp;STARTLEFT=686948&amp;STARTRIGHT=687748&amp;STARTBOTTOM=6187558&amp;STARTTOP=6188358" TargetMode="External"/><Relationship Id="rId828" Type="http://schemas.openxmlformats.org/officeDocument/2006/relationships/hyperlink" Target="http://193.88.185.146/website/energidataKort/viewer.htm?starttema1=vindkraft&amp;STARTLEFT=656633&amp;STARTRIGHT=657433&amp;STARTBOTTOM=6132387&amp;STARTTOP=6133187" TargetMode="External"/><Relationship Id="rId1458" Type="http://schemas.openxmlformats.org/officeDocument/2006/relationships/hyperlink" Target="http://193.88.185.146/website/energidataKort/viewer.htm?starttema1=vindkraft&amp;STARTLEFT=585604&amp;STARTRIGHT=586404&amp;STARTBOTTOM=6155823&amp;STARTTOP=6156623" TargetMode="External"/><Relationship Id="rId1665" Type="http://schemas.openxmlformats.org/officeDocument/2006/relationships/hyperlink" Target="http://193.88.185.146/website/energidataKort/viewer.htm?starttema1=vindkraft&amp;STARTLEFT=551286&amp;STARTRIGHT=552086&amp;STARTBOTTOM=6093039&amp;STARTTOP=6093839" TargetMode="External"/><Relationship Id="rId1872" Type="http://schemas.openxmlformats.org/officeDocument/2006/relationships/hyperlink" Target="http://193.88.185.146/website/energidataKort/viewer.htm?starttema1=vindkraft&amp;STARTLEFT=496592&amp;STARTRIGHT=497392&amp;STARTBOTTOM=6110379&amp;STARTTOP=6111179" TargetMode="External"/><Relationship Id="rId2509" Type="http://schemas.openxmlformats.org/officeDocument/2006/relationships/hyperlink" Target="http://193.88.185.146/website/energidataKort/viewer.htm?starttema1=vindkraft&amp;STARTLEFT=521950&amp;STARTRIGHT=522750&amp;STARTBOTTOM=6180614&amp;STARTTOP=6181414" TargetMode="External"/><Relationship Id="rId2716" Type="http://schemas.openxmlformats.org/officeDocument/2006/relationships/hyperlink" Target="http://193.88.185.146/website/energidataKort/viewer.htm?starttema1=vindkraft&amp;STARTLEFT=484104&amp;STARTRIGHT=484904&amp;STARTBOTTOM=6261901&amp;STARTTOP=6262701" TargetMode="External"/><Relationship Id="rId4071" Type="http://schemas.openxmlformats.org/officeDocument/2006/relationships/hyperlink" Target="http://193.88.185.146/website/energidataKort/viewer.htm?starttema1=vindkraft&amp;STARTLEFT=460758&amp;STARTRIGHT=461558&amp;STARTBOTTOM=6289317&amp;STARTTOP=6290117" TargetMode="External"/><Relationship Id="rId1318" Type="http://schemas.openxmlformats.org/officeDocument/2006/relationships/hyperlink" Target="http://193.88.185.146/website/energidataKort/viewer.htm?starttema1=vindkraft&amp;STARTLEFT=595287&amp;STARTRIGHT=596087&amp;STARTBOTTOM=6147166&amp;STARTTOP=6147966" TargetMode="External"/><Relationship Id="rId1525" Type="http://schemas.openxmlformats.org/officeDocument/2006/relationships/hyperlink" Target="http://193.88.185.146/website/energidataKort/viewer.htm?starttema1=vindkraft&amp;STARTLEFT=610652&amp;STARTRIGHT=611452&amp;STARTBOTTOM=6086095&amp;STARTTOP=6086895" TargetMode="External"/><Relationship Id="rId2923" Type="http://schemas.openxmlformats.org/officeDocument/2006/relationships/hyperlink" Target="http://193.88.185.146/website/energidataKort/viewer.htm?starttema1=vindkraft&amp;STARTLEFT=474911&amp;STARTRIGHT=475711&amp;STARTBOTTOM=6255837&amp;STARTTOP=6256637" TargetMode="External"/><Relationship Id="rId1732" Type="http://schemas.openxmlformats.org/officeDocument/2006/relationships/hyperlink" Target="http://193.88.185.146/website/energidataKort/viewer.htm?starttema1=vindkraft&amp;STARTLEFT=492907&amp;STARTRIGHT=493707&amp;STARTBOTTOM=6098546&amp;STARTTOP=6099346" TargetMode="External"/><Relationship Id="rId4888" Type="http://schemas.openxmlformats.org/officeDocument/2006/relationships/hyperlink" Target="http://193.88.185.146/website/energidataKort/viewer.htm?starttema1=vindkraft&amp;STARTLEFT=560819&amp;STARTRIGHT=561619&amp;STARTBOTTOM=6338663&amp;STARTTOP=6339463" TargetMode="External"/><Relationship Id="rId24" Type="http://schemas.openxmlformats.org/officeDocument/2006/relationships/hyperlink" Target="http://193.88.185.146/website/energidataKort/viewer.htm?starttema1=vindkraft&amp;STARTLEFT=730310&amp;STARTRIGHT=731110&amp;STARTBOTTOM=6176623&amp;STARTTOP=6177423" TargetMode="External"/><Relationship Id="rId2299" Type="http://schemas.openxmlformats.org/officeDocument/2006/relationships/hyperlink" Target="http://193.88.185.146/website/energidataKort/viewer.htm?starttema1=vindkraft&amp;STARTLEFT=513509&amp;STARTRIGHT=514309&amp;STARTBOTTOM=6105548&amp;STARTTOP=6106348" TargetMode="External"/><Relationship Id="rId3697" Type="http://schemas.openxmlformats.org/officeDocument/2006/relationships/hyperlink" Target="http://193.88.185.146/website/energidataKort/viewer.htm?starttema1=vindkraft&amp;STARTLEFT=536938&amp;STARTRIGHT=537738&amp;STARTBOTTOM=6182846&amp;STARTTOP=6183646" TargetMode="External"/><Relationship Id="rId4748" Type="http://schemas.openxmlformats.org/officeDocument/2006/relationships/hyperlink" Target="http://193.88.185.146/website/energidataKort/viewer.htm?starttema1=vindkraft&amp;STARTLEFT=533578&amp;STARTRIGHT=534378&amp;STARTBOTTOM=6331271&amp;STARTTOP=6332071" TargetMode="External"/><Relationship Id="rId4955" Type="http://schemas.openxmlformats.org/officeDocument/2006/relationships/hyperlink" Target="http://193.88.185.146/website/energidataKort/viewer.htm?starttema1=vindkraft&amp;STARTLEFT=578804&amp;STARTRIGHT=579604&amp;STARTBOTTOM=6329053&amp;STARTTOP=6329853" TargetMode="External"/><Relationship Id="rId3557" Type="http://schemas.openxmlformats.org/officeDocument/2006/relationships/hyperlink" Target="http://193.88.185.146/website/energidataKort/viewer.htm?starttema1=vindkraft&amp;STARTLEFT=467375&amp;STARTRIGHT=468175&amp;STARTBOTTOM=6221015&amp;STARTTOP=6221815" TargetMode="External"/><Relationship Id="rId3764" Type="http://schemas.openxmlformats.org/officeDocument/2006/relationships/hyperlink" Target="http://193.88.185.146/website/energidataKort/viewer.htm?starttema1=vindkraft&amp;STARTLEFT=479844&amp;STARTRIGHT=480644&amp;STARTBOTTOM=6283727&amp;STARTTOP=6284527" TargetMode="External"/><Relationship Id="rId3971" Type="http://schemas.openxmlformats.org/officeDocument/2006/relationships/hyperlink" Target="http://193.88.185.146/website/energidataKort/viewer.htm?starttema1=vindkraft&amp;STARTLEFT=491549&amp;STARTRIGHT=492349&amp;STARTBOTTOM=6270095&amp;STARTTOP=6270895" TargetMode="External"/><Relationship Id="rId4608" Type="http://schemas.openxmlformats.org/officeDocument/2006/relationships/hyperlink" Target="http://193.88.185.146/website/energidataKort/viewer.htm?starttema1=vindkraft&amp;STARTLEFT=545530&amp;STARTRIGHT=546330&amp;STARTBOTTOM=6281390&amp;STARTTOP=6282190" TargetMode="External"/><Relationship Id="rId4815" Type="http://schemas.openxmlformats.org/officeDocument/2006/relationships/hyperlink" Target="http://193.88.185.146/website/energidataKort/viewer.htm?starttema1=vindkraft&amp;STARTLEFT=561334&amp;STARTRIGHT=562134&amp;STARTBOTTOM=6314671&amp;STARTTOP=6315471" TargetMode="External"/><Relationship Id="rId478" Type="http://schemas.openxmlformats.org/officeDocument/2006/relationships/hyperlink" Target="http://193.88.185.146/website/energidataKort/viewer.htm?starttema1=vindkraft&amp;STARTLEFT=713413&amp;STARTRIGHT=714213&amp;STARTBOTTOM=6131074&amp;STARTTOP=6131874" TargetMode="External"/><Relationship Id="rId685" Type="http://schemas.openxmlformats.org/officeDocument/2006/relationships/hyperlink" Target="http://193.88.185.146/website/energidataKort/viewer.htm?starttema1=vindkraft&amp;STARTLEFT=647365&amp;STARTRIGHT=648165&amp;STARTBOTTOM=6067404&amp;STARTTOP=6068204" TargetMode="External"/><Relationship Id="rId892" Type="http://schemas.openxmlformats.org/officeDocument/2006/relationships/hyperlink" Target="http://193.88.185.146/website/energidataKort/viewer.htm?starttema1=vindkraft&amp;STARTLEFT=681555&amp;STARTRIGHT=682355&amp;STARTBOTTOM=6079552&amp;STARTTOP=6080352" TargetMode="External"/><Relationship Id="rId2159" Type="http://schemas.openxmlformats.org/officeDocument/2006/relationships/hyperlink" Target="http://193.88.185.146/website/energidataKort/viewer.htm?starttema1=vindkraft&amp;STARTLEFT=477179&amp;STARTRIGHT=477979&amp;STARTBOTTOM=6158822&amp;STARTTOP=6159622" TargetMode="External"/><Relationship Id="rId2366" Type="http://schemas.openxmlformats.org/officeDocument/2006/relationships/hyperlink" Target="http://193.88.185.146/website/energidataKort/viewer.htm?starttema1=vindkraft&amp;STARTLEFT=533685&amp;STARTRIGHT=534485&amp;STARTBOTTOM=6093419&amp;STARTTOP=6094219" TargetMode="External"/><Relationship Id="rId2573" Type="http://schemas.openxmlformats.org/officeDocument/2006/relationships/hyperlink" Target="http://193.88.185.146/website/energidataKort/viewer.htm?starttema1=vindkraft&amp;STARTLEFT=490966&amp;STARTRIGHT=491766&amp;STARTBOTTOM=6226981&amp;STARTTOP=6227781" TargetMode="External"/><Relationship Id="rId2780" Type="http://schemas.openxmlformats.org/officeDocument/2006/relationships/hyperlink" Target="http://193.88.185.146/website/energidataKort/viewer.htm?starttema1=vindkraft&amp;STARTLEFT=452628&amp;STARTRIGHT=453428&amp;STARTBOTTOM=6266131&amp;STARTTOP=6266931" TargetMode="External"/><Relationship Id="rId3417" Type="http://schemas.openxmlformats.org/officeDocument/2006/relationships/hyperlink" Target="http://193.88.185.146/website/energidataKort/viewer.htm?starttema1=vindkraft&amp;STARTLEFT=454180&amp;STARTRIGHT=454980&amp;STARTBOTTOM=6184015&amp;STARTTOP=6184815" TargetMode="External"/><Relationship Id="rId3624" Type="http://schemas.openxmlformats.org/officeDocument/2006/relationships/hyperlink" Target="http://193.88.185.146/website/energidataKort/viewer.htm?starttema1=vindkraft&amp;STARTLEFT=480014&amp;STARTRIGHT=480814&amp;STARTBOTTOM=6218846&amp;STARTTOP=6219646" TargetMode="External"/><Relationship Id="rId3831" Type="http://schemas.openxmlformats.org/officeDocument/2006/relationships/hyperlink" Target="http://193.88.185.146/website/energidataKort/viewer.htm?starttema1=vindkraft&amp;STARTLEFT=495568&amp;STARTRIGHT=496368&amp;STARTBOTTOM=6284513&amp;STARTTOP=6285313" TargetMode="External"/><Relationship Id="rId338" Type="http://schemas.openxmlformats.org/officeDocument/2006/relationships/hyperlink" Target="http://193.88.185.146/website/energidataKort/viewer.htm?starttema1=vindkraft&amp;STARTLEFT=669446&amp;STARTRIGHT=670246&amp;STARTBOTTOM=6150686&amp;STARTTOP=6151486" TargetMode="External"/><Relationship Id="rId545" Type="http://schemas.openxmlformats.org/officeDocument/2006/relationships/hyperlink" Target="http://193.88.185.146/website/energidataKort/viewer.htm?starttema1=vindkraft&amp;STARTLEFT=634004&amp;STARTRIGHT=634804&amp;STARTBOTTOM=6073660&amp;STARTTOP=6074460" TargetMode="External"/><Relationship Id="rId752" Type="http://schemas.openxmlformats.org/officeDocument/2006/relationships/hyperlink" Target="http://193.88.185.146/website/energidataKort/viewer.htm?starttema1=vindkraft&amp;STARTLEFT=644461&amp;STARTRIGHT=645261&amp;STARTBOTTOM=6072736&amp;STARTTOP=6073536" TargetMode="External"/><Relationship Id="rId1175" Type="http://schemas.openxmlformats.org/officeDocument/2006/relationships/hyperlink" Target="http://193.88.185.146/website/energidataKort/viewer.htm?starttema1=vindkraft&amp;STARTLEFT=874320&amp;STARTRIGHT=875120&amp;STARTBOTTOM=6116036&amp;STARTTOP=6116836" TargetMode="External"/><Relationship Id="rId1382" Type="http://schemas.openxmlformats.org/officeDocument/2006/relationships/hyperlink" Target="http://193.88.185.146/website/energidataKort/viewer.htm?starttema1=vindkraft&amp;STARTLEFT=609822&amp;STARTRIGHT=610622&amp;STARTBOTTOM=6108697&amp;STARTTOP=6109497" TargetMode="External"/><Relationship Id="rId2019" Type="http://schemas.openxmlformats.org/officeDocument/2006/relationships/hyperlink" Target="http://193.88.185.146/website/energidataKort/viewer.htm?starttema1=vindkraft&amp;STARTLEFT=425252&amp;STARTRIGHT=426052&amp;STARTBOTTOM=6147362&amp;STARTTOP=6148162" TargetMode="External"/><Relationship Id="rId2226" Type="http://schemas.openxmlformats.org/officeDocument/2006/relationships/hyperlink" Target="http://193.88.185.146/website/energidataKort/viewer.htm?starttema1=vindkraft&amp;STARTLEFT=513720&amp;STARTRIGHT=514520&amp;STARTBOTTOM=6146942&amp;STARTTOP=6147742" TargetMode="External"/><Relationship Id="rId2433" Type="http://schemas.openxmlformats.org/officeDocument/2006/relationships/hyperlink" Target="http://193.88.185.146/website/energidataKort/viewer.htm?starttema1=vindkraft&amp;STARTLEFT=521827&amp;STARTRIGHT=522627&amp;STARTBOTTOM=6136003&amp;STARTTOP=6136803" TargetMode="External"/><Relationship Id="rId2640" Type="http://schemas.openxmlformats.org/officeDocument/2006/relationships/hyperlink" Target="http://193.88.185.146/website/energidataKort/viewer.htm?starttema1=vindkraft&amp;STARTLEFT=462321&amp;STARTRIGHT=463121&amp;STARTBOTTOM=6248762&amp;STARTTOP=6249562" TargetMode="External"/><Relationship Id="rId405" Type="http://schemas.openxmlformats.org/officeDocument/2006/relationships/hyperlink" Target="http://193.88.185.146/website/energidataKort/viewer.htm?starttema1=vindkraft&amp;STARTLEFT=651469&amp;STARTRIGHT=652269&amp;STARTBOTTOM=6122876&amp;STARTTOP=6123676" TargetMode="External"/><Relationship Id="rId612" Type="http://schemas.openxmlformats.org/officeDocument/2006/relationships/hyperlink" Target="http://193.88.185.146/website/energidataKort/viewer.htm?starttema1=vindkraft&amp;STARTLEFT=650489&amp;STARTRIGHT=651289&amp;STARTBOTTOM=6063818&amp;STARTTOP=6064618" TargetMode="External"/><Relationship Id="rId1035" Type="http://schemas.openxmlformats.org/officeDocument/2006/relationships/hyperlink" Target="http://193.88.185.146/website/energidataKort/viewer.htm?starttema1=vindkraft&amp;STARTLEFT=674762&amp;STARTRIGHT=675562&amp;STARTBOTTOM=6049819&amp;STARTTOP=6050619" TargetMode="External"/><Relationship Id="rId1242" Type="http://schemas.openxmlformats.org/officeDocument/2006/relationships/hyperlink" Target="http://193.88.185.146/website/energidataKort/viewer.htm?starttema1=vindkraft&amp;STARTLEFT=564062&amp;STARTRIGHT=564862&amp;STARTBOTTOM=6133607&amp;STARTTOP=6134407" TargetMode="External"/><Relationship Id="rId2500" Type="http://schemas.openxmlformats.org/officeDocument/2006/relationships/hyperlink" Target="http://193.88.185.146/website/energidataKort/viewer.htm?starttema1=vindkraft&amp;STARTLEFT=522106&amp;STARTRIGHT=522906&amp;STARTBOTTOM=6178977&amp;STARTTOP=6179777" TargetMode="External"/><Relationship Id="rId4398" Type="http://schemas.openxmlformats.org/officeDocument/2006/relationships/hyperlink" Target="http://193.88.185.146/website/energidataKort/viewer.htm?starttema1=vindkraft&amp;STARTLEFT=515169&amp;STARTRIGHT=515969&amp;STARTBOTTOM=6293924&amp;STARTTOP=6294724" TargetMode="External"/><Relationship Id="rId1102" Type="http://schemas.openxmlformats.org/officeDocument/2006/relationships/hyperlink" Target="http://193.88.185.146/website/energidataKort/viewer.htm?starttema1=vindkraft&amp;STARTLEFT=713653&amp;STARTRIGHT=714453&amp;STARTBOTTOM=6099679&amp;STARTTOP=6100479" TargetMode="External"/><Relationship Id="rId4258" Type="http://schemas.openxmlformats.org/officeDocument/2006/relationships/hyperlink" Target="http://193.88.185.146/website/energidataKort/viewer.htm?starttema1=vindkraft&amp;STARTLEFT=511566&amp;STARTRIGHT=512366&amp;STARTBOTTOM=6261796&amp;STARTTOP=6262596" TargetMode="External"/><Relationship Id="rId4465" Type="http://schemas.openxmlformats.org/officeDocument/2006/relationships/hyperlink" Target="http://193.88.185.146/website/energidataKort/viewer.htm?starttema1=vindkraft&amp;STARTLEFT=529434&amp;STARTRIGHT=530234&amp;STARTBOTTOM=6303923&amp;STARTTOP=6304723" TargetMode="External"/><Relationship Id="rId3067" Type="http://schemas.openxmlformats.org/officeDocument/2006/relationships/hyperlink" Target="http://193.88.185.146/website/energidataKort/viewer.htm?starttema1=vindkraft&amp;STARTLEFT=560427&amp;STARTRIGHT=561227&amp;STARTBOTTOM=6234908&amp;STARTTOP=6235708" TargetMode="External"/><Relationship Id="rId3274" Type="http://schemas.openxmlformats.org/officeDocument/2006/relationships/hyperlink" Target="http://193.88.185.146/website/energidataKort/viewer.htm?starttema1=vindkraft&amp;STARTLEFT=595891&amp;STARTRIGHT=596691&amp;STARTBOTTOM=6189265&amp;STARTTOP=6190065" TargetMode="External"/><Relationship Id="rId4118" Type="http://schemas.openxmlformats.org/officeDocument/2006/relationships/hyperlink" Target="http://193.88.185.146/website/energidataKort/viewer.htm?starttema1=vindkraft&amp;STARTLEFT=468840&amp;STARTRIGHT=469640&amp;STARTBOTTOM=6307413&amp;STARTTOP=6308213" TargetMode="External"/><Relationship Id="rId4672" Type="http://schemas.openxmlformats.org/officeDocument/2006/relationships/hyperlink" Target="http://193.88.185.146/website/energidataKort/viewer.htm?starttema1=vindkraft&amp;STARTLEFT=546215&amp;STARTRIGHT=547015&amp;STARTBOTTOM=6333704&amp;STARTTOP=6334504" TargetMode="External"/><Relationship Id="rId195" Type="http://schemas.openxmlformats.org/officeDocument/2006/relationships/hyperlink" Target="http://193.88.185.146/website/energidataKort/viewer.htm?starttema1=vindkraft&amp;STARTLEFT=670927&amp;STARTRIGHT=671727&amp;STARTBOTTOM=6183755&amp;STARTTOP=6184555" TargetMode="External"/><Relationship Id="rId1919" Type="http://schemas.openxmlformats.org/officeDocument/2006/relationships/hyperlink" Target="http://193.88.185.146/website/energidataKort/viewer.htm?starttema1=vindkraft&amp;STARTLEFT=478214&amp;STARTRIGHT=479014&amp;STARTBOTTOM=6098030&amp;STARTTOP=6098830" TargetMode="External"/><Relationship Id="rId3481" Type="http://schemas.openxmlformats.org/officeDocument/2006/relationships/hyperlink" Target="http://193.88.185.146/website/energidataKort/viewer.htm?starttema1=vindkraft&amp;STARTLEFT=473912&amp;STARTRIGHT=474712&amp;STARTBOTTOM=6222477&amp;STARTTOP=6223277" TargetMode="External"/><Relationship Id="rId4325" Type="http://schemas.openxmlformats.org/officeDocument/2006/relationships/hyperlink" Target="http://193.88.185.146/website/energidataKort/viewer.htm?starttema1=vindkraft&amp;STARTLEFT=579576&amp;STARTRIGHT=580376&amp;STARTBOTTOM=6354105&amp;STARTTOP=6354905" TargetMode="External"/><Relationship Id="rId4532" Type="http://schemas.openxmlformats.org/officeDocument/2006/relationships/hyperlink" Target="http://193.88.185.146/website/energidataKort/viewer.htm?starttema1=vindkraft&amp;STARTLEFT=546512&amp;STARTRIGHT=547312&amp;STARTBOTTOM=6311806&amp;STARTTOP=6312606" TargetMode="External"/><Relationship Id="rId2083" Type="http://schemas.openxmlformats.org/officeDocument/2006/relationships/hyperlink" Target="http://193.88.185.146/website/energidataKort/viewer.htm?starttema1=vindkraft&amp;STARTLEFT=473167&amp;STARTRIGHT=473967&amp;STARTBOTTOM=6144866&amp;STARTTOP=6145666" TargetMode="External"/><Relationship Id="rId2290" Type="http://schemas.openxmlformats.org/officeDocument/2006/relationships/hyperlink" Target="http://193.88.185.146/website/energidataKort/viewer.htm?starttema1=vindkraft&amp;STARTLEFT=511741&amp;STARTRIGHT=512541&amp;STARTBOTTOM=6151772&amp;STARTTOP=6152572" TargetMode="External"/><Relationship Id="rId3134" Type="http://schemas.openxmlformats.org/officeDocument/2006/relationships/hyperlink" Target="http://193.88.185.146/website/energidataKort/viewer.htm?starttema1=vindkraft&amp;STARTLEFT=568985&amp;STARTRIGHT=569785&amp;STARTBOTTOM=6260417&amp;STARTTOP=6261217" TargetMode="External"/><Relationship Id="rId3341" Type="http://schemas.openxmlformats.org/officeDocument/2006/relationships/hyperlink" Target="http://193.88.185.146/website/energidataKort/viewer.htm?starttema1=vindkraft&amp;STARTLEFT=500263&amp;STARTRIGHT=501063&amp;STARTBOTTOM=6200931&amp;STARTTOP=6201731" TargetMode="External"/><Relationship Id="rId262" Type="http://schemas.openxmlformats.org/officeDocument/2006/relationships/hyperlink" Target="http://193.88.185.146/website/energidataKort/viewer.htm?starttema1=vindkraft&amp;STARTLEFT=649255&amp;STARTRIGHT=650055&amp;STARTBOTTOM=6178094&amp;STARTTOP=6178894" TargetMode="External"/><Relationship Id="rId2150" Type="http://schemas.openxmlformats.org/officeDocument/2006/relationships/hyperlink" Target="http://193.88.185.146/website/energidataKort/viewer.htm?starttema1=vindkraft&amp;STARTLEFT=459471&amp;STARTRIGHT=460271&amp;STARTBOTTOM=6177422&amp;STARTTOP=6178222" TargetMode="External"/><Relationship Id="rId3201" Type="http://schemas.openxmlformats.org/officeDocument/2006/relationships/hyperlink" Target="http://193.88.185.146/website/energidataKort/viewer.htm?starttema1=vindkraft&amp;STARTLEFT=579619&amp;STARTRIGHT=580419&amp;STARTBOTTOM=6280969&amp;STARTTOP=6281769" TargetMode="External"/><Relationship Id="rId5099" Type="http://schemas.openxmlformats.org/officeDocument/2006/relationships/hyperlink" Target="http://193.88.185.146/website/energidataKort/viewer.htm?starttema1=vindkraft&amp;STARTLEFT=550082&amp;STARTRIGHT=550882&amp;STARTBOTTOM=6355131&amp;STARTTOP=6355931" TargetMode="External"/><Relationship Id="rId122" Type="http://schemas.openxmlformats.org/officeDocument/2006/relationships/hyperlink" Target="http://193.88.185.146/website/energidataKort/viewer.htm?starttema1=vindkraft&amp;STARTLEFT=694627&amp;STARTRIGHT=695427&amp;STARTBOTTOM=6163723&amp;STARTTOP=6164523" TargetMode="External"/><Relationship Id="rId2010" Type="http://schemas.openxmlformats.org/officeDocument/2006/relationships/hyperlink" Target="http://193.88.185.146/website/energidataKort/viewer.htm?starttema1=vindkraft&amp;STARTLEFT=424624&amp;STARTRIGHT=425424&amp;STARTBOTTOM=6147918&amp;STARTTOP=6148718" TargetMode="External"/><Relationship Id="rId1569" Type="http://schemas.openxmlformats.org/officeDocument/2006/relationships/hyperlink" Target="http://193.88.185.146/website/energidataKort/viewer.htm?starttema1=vindkraft&amp;STARTLEFT=528971&amp;STARTRIGHT=529771&amp;STARTBOTTOM=6116847&amp;STARTTOP=6117647" TargetMode="External"/><Relationship Id="rId2967" Type="http://schemas.openxmlformats.org/officeDocument/2006/relationships/hyperlink" Target="http://193.88.185.146/website/energidataKort/viewer.htm?starttema1=vindkraft&amp;STARTLEFT=610695&amp;STARTRIGHT=611495&amp;STARTBOTTOM=6241291&amp;STARTTOP=6242091" TargetMode="External"/><Relationship Id="rId4182" Type="http://schemas.openxmlformats.org/officeDocument/2006/relationships/hyperlink" Target="http://193.88.185.146/website/energidataKort/viewer.htm?starttema1=vindkraft&amp;STARTLEFT=459727&amp;STARTRIGHT=460527&amp;STARTBOTTOM=6297989&amp;STARTTOP=6298789" TargetMode="External"/><Relationship Id="rId5026" Type="http://schemas.openxmlformats.org/officeDocument/2006/relationships/hyperlink" Target="http://193.88.185.146/website/energidataKort/viewer.htm?starttema1=vindkraft&amp;STARTLEFT=549988&amp;STARTRIGHT=550788&amp;STARTBOTTOM=6361556&amp;STARTTOP=6362356" TargetMode="External"/><Relationship Id="rId939" Type="http://schemas.openxmlformats.org/officeDocument/2006/relationships/hyperlink" Target="http://193.88.185.146/website/energidataKort/viewer.htm?starttema1=vindkraft&amp;STARTLEFT=682052&amp;STARTRIGHT=682852&amp;STARTBOTTOM=6085861&amp;STARTTOP=6086661" TargetMode="External"/><Relationship Id="rId1776" Type="http://schemas.openxmlformats.org/officeDocument/2006/relationships/hyperlink" Target="http://193.88.185.146/website/energidataKort/viewer.htm?starttema1=vindkraft&amp;STARTLEFT=499862&amp;STARTRIGHT=500662&amp;STARTBOTTOM=6091642&amp;STARTTOP=6092442" TargetMode="External"/><Relationship Id="rId1983" Type="http://schemas.openxmlformats.org/officeDocument/2006/relationships/hyperlink" Target="http://193.88.185.146/website/energidataKort/viewer.htm?starttema1=vindkraft&amp;STARTLEFT=486046&amp;STARTRIGHT=486846&amp;STARTBOTTOM=6136416&amp;STARTTOP=6137216" TargetMode="External"/><Relationship Id="rId2827" Type="http://schemas.openxmlformats.org/officeDocument/2006/relationships/hyperlink" Target="http://193.88.185.146/website/energidataKort/viewer.htm?starttema1=vindkraft&amp;STARTLEFT=455749&amp;STARTRIGHT=456549&amp;STARTBOTTOM=6246542&amp;STARTTOP=6247342" TargetMode="External"/><Relationship Id="rId4042" Type="http://schemas.openxmlformats.org/officeDocument/2006/relationships/hyperlink" Target="http://193.88.185.146/website/energidataKort/viewer.htm?starttema1=vindkraft&amp;STARTLEFT=463613&amp;STARTRIGHT=464413&amp;STARTBOTTOM=6283243&amp;STARTTOP=6284043" TargetMode="External"/><Relationship Id="rId68" Type="http://schemas.openxmlformats.org/officeDocument/2006/relationships/hyperlink" Target="http://193.88.185.146/website/energidataKort/viewer.htm?starttema1=vindkraft&amp;STARTLEFT=682033&amp;STARTRIGHT=682833&amp;STARTBOTTOM=6187626&amp;STARTTOP=6188426" TargetMode="External"/><Relationship Id="rId1429" Type="http://schemas.openxmlformats.org/officeDocument/2006/relationships/hyperlink" Target="http://193.88.185.146/website/energidataKort/viewer.htm?starttema1=vindkraft&amp;STARTLEFT=594055&amp;STARTRIGHT=594855&amp;STARTBOTTOM=6110727&amp;STARTTOP=6111527" TargetMode="External"/><Relationship Id="rId1636" Type="http://schemas.openxmlformats.org/officeDocument/2006/relationships/hyperlink" Target="http://193.88.185.146/website/energidataKort/viewer.htm?starttema1=vindkraft&amp;STARTLEFT=487564&amp;STARTRIGHT=488364&amp;STARTBOTTOM=6184756&amp;STARTTOP=6185556" TargetMode="External"/><Relationship Id="rId1843" Type="http://schemas.openxmlformats.org/officeDocument/2006/relationships/hyperlink" Target="http://193.88.185.146/website/energidataKort/viewer.htm?starttema1=vindkraft&amp;STARTLEFT=502101&amp;STARTRIGHT=502901&amp;STARTBOTTOM=6091227&amp;STARTTOP=6092027" TargetMode="External"/><Relationship Id="rId4999" Type="http://schemas.openxmlformats.org/officeDocument/2006/relationships/hyperlink" Target="http://193.88.185.146/website/energidataKort/viewer.htm?starttema1=vindkraft&amp;STARTLEFT=567890&amp;STARTRIGHT=568690&amp;STARTBOTTOM=6377778&amp;STARTTOP=6378578" TargetMode="External"/><Relationship Id="rId1703" Type="http://schemas.openxmlformats.org/officeDocument/2006/relationships/hyperlink" Target="http://193.88.185.146/website/energidataKort/viewer.htm?starttema1=vindkraft&amp;STARTLEFT=502410&amp;STARTRIGHT=503210&amp;STARTBOTTOM=6104264&amp;STARTTOP=6105064" TargetMode="External"/><Relationship Id="rId1910" Type="http://schemas.openxmlformats.org/officeDocument/2006/relationships/hyperlink" Target="http://193.88.185.146/website/energidataKort/viewer.htm?starttema1=vindkraft&amp;STARTLEFT=477894&amp;STARTRIGHT=478694&amp;STARTBOTTOM=6098544&amp;STARTTOP=6099344" TargetMode="External"/><Relationship Id="rId4859" Type="http://schemas.openxmlformats.org/officeDocument/2006/relationships/hyperlink" Target="http://193.88.185.146/website/energidataKort/viewer.htm?starttema1=vindkraft&amp;STARTLEFT=569126&amp;STARTRIGHT=569926&amp;STARTBOTTOM=6321174&amp;STARTTOP=6321974" TargetMode="External"/><Relationship Id="rId3668" Type="http://schemas.openxmlformats.org/officeDocument/2006/relationships/hyperlink" Target="http://193.88.185.146/website/energidataKort/viewer.htm?starttema1=vindkraft&amp;STARTLEFT=460601&amp;STARTRIGHT=461401&amp;STARTBOTTOM=6220119&amp;STARTTOP=6220919" TargetMode="External"/><Relationship Id="rId3875" Type="http://schemas.openxmlformats.org/officeDocument/2006/relationships/hyperlink" Target="http://193.88.185.146/website/energidataKort/viewer.htm?starttema1=vindkraft&amp;STARTLEFT=500235&amp;STARTRIGHT=501035&amp;STARTBOTTOM=6293020&amp;STARTTOP=6293820" TargetMode="External"/><Relationship Id="rId4719" Type="http://schemas.openxmlformats.org/officeDocument/2006/relationships/hyperlink" Target="http://193.88.185.146/website/energidataKort/viewer.htm?starttema1=vindkraft&amp;STARTLEFT=509362&amp;STARTRIGHT=510162&amp;STARTBOTTOM=6323348&amp;STARTTOP=6324148" TargetMode="External"/><Relationship Id="rId4926" Type="http://schemas.openxmlformats.org/officeDocument/2006/relationships/hyperlink" Target="http://193.88.185.146/website/energidataKort/viewer.htm?starttema1=vindkraft&amp;STARTLEFT=555239&amp;STARTRIGHT=556039&amp;STARTBOTTOM=6337604&amp;STARTTOP=6338404" TargetMode="External"/><Relationship Id="rId589" Type="http://schemas.openxmlformats.org/officeDocument/2006/relationships/hyperlink" Target="http://193.88.185.146/website/energidataKort/viewer.htm?starttema1=vindkraft&amp;STARTLEFT=633033&amp;STARTRIGHT=633833&amp;STARTBOTTOM=6089847&amp;STARTTOP=6090647" TargetMode="External"/><Relationship Id="rId796" Type="http://schemas.openxmlformats.org/officeDocument/2006/relationships/hyperlink" Target="http://193.88.185.146/website/energidataKort/viewer.htm?starttema1=vindkraft&amp;STARTLEFT=665364&amp;STARTRIGHT=666164&amp;STARTBOTTOM=6119496&amp;STARTTOP=6120296" TargetMode="External"/><Relationship Id="rId2477" Type="http://schemas.openxmlformats.org/officeDocument/2006/relationships/hyperlink" Target="http://193.88.185.146/website/energidataKort/viewer.htm?starttema1=vindkraft&amp;STARTLEFT=504831&amp;STARTRIGHT=505631&amp;STARTBOTTOM=6187345&amp;STARTTOP=6188145" TargetMode="External"/><Relationship Id="rId2684" Type="http://schemas.openxmlformats.org/officeDocument/2006/relationships/hyperlink" Target="http://193.88.185.146/website/energidataKort/viewer.htm?starttema1=vindkraft&amp;STARTLEFT=471609&amp;STARTRIGHT=472409&amp;STARTBOTTOM=6245001&amp;STARTTOP=6245801" TargetMode="External"/><Relationship Id="rId3528" Type="http://schemas.openxmlformats.org/officeDocument/2006/relationships/hyperlink" Target="http://193.88.185.146/website/energidataKort/viewer.htm?starttema1=vindkraft&amp;STARTLEFT=461127&amp;STARTRIGHT=461927&amp;STARTBOTTOM=6206665&amp;STARTTOP=6207465" TargetMode="External"/><Relationship Id="rId3735" Type="http://schemas.openxmlformats.org/officeDocument/2006/relationships/hyperlink" Target="http://193.88.185.146/website/energidataKort/viewer.htm?starttema1=vindkraft&amp;STARTLEFT=488366&amp;STARTRIGHT=489166&amp;STARTBOTTOM=6293328&amp;STARTTOP=6294128" TargetMode="External"/><Relationship Id="rId5090" Type="http://schemas.openxmlformats.org/officeDocument/2006/relationships/hyperlink" Target="http://193.88.185.146/website/energidataKort/viewer.htm?starttema1=vindkraft&amp;STARTLEFT=551794&amp;STARTRIGHT=552594&amp;STARTBOTTOM=6356585&amp;STARTTOP=6357385" TargetMode="External"/><Relationship Id="rId449" Type="http://schemas.openxmlformats.org/officeDocument/2006/relationships/hyperlink" Target="http://193.88.185.146/website/energidataKort/viewer.htm?starttema1=vindkraft&amp;STARTLEFT=640253&amp;STARTRIGHT=641053&amp;STARTBOTTOM=6132440&amp;STARTTOP=6133240" TargetMode="External"/><Relationship Id="rId656" Type="http://schemas.openxmlformats.org/officeDocument/2006/relationships/hyperlink" Target="http://193.88.185.146/website/energidataKort/viewer.htm?starttema1=vindkraft&amp;STARTLEFT=636202&amp;STARTRIGHT=637002&amp;STARTBOTTOM=6072691&amp;STARTTOP=6073491" TargetMode="External"/><Relationship Id="rId863" Type="http://schemas.openxmlformats.org/officeDocument/2006/relationships/hyperlink" Target="http://193.88.185.146/website/energidataKort/viewer.htm?starttema1=vindkraft&amp;STARTLEFT=675677&amp;STARTRIGHT=676477&amp;STARTBOTTOM=6132123&amp;STARTTOP=6132923" TargetMode="External"/><Relationship Id="rId1079" Type="http://schemas.openxmlformats.org/officeDocument/2006/relationships/hyperlink" Target="http://193.88.185.146/website/energidataKort/viewer.htm?starttema1=vindkraft&amp;STARTLEFT=678349&amp;STARTRIGHT=679149&amp;STARTBOTTOM=6045500&amp;STARTTOP=6046300" TargetMode="External"/><Relationship Id="rId1286" Type="http://schemas.openxmlformats.org/officeDocument/2006/relationships/hyperlink" Target="http://193.88.185.146/website/energidataKort/viewer.htm?starttema1=vindkraft&amp;STARTLEFT=572371&amp;STARTRIGHT=573171&amp;STARTBOTTOM=6106721&amp;STARTTOP=6107521" TargetMode="External"/><Relationship Id="rId1493" Type="http://schemas.openxmlformats.org/officeDocument/2006/relationships/hyperlink" Target="http://193.88.185.146/website/energidataKort/viewer.htm?starttema1=vindkraft&amp;STARTLEFT=607267&amp;STARTRIGHT=608067&amp;STARTBOTTOM=6077924&amp;STARTTOP=6078724" TargetMode="External"/><Relationship Id="rId2337" Type="http://schemas.openxmlformats.org/officeDocument/2006/relationships/hyperlink" Target="http://193.88.185.146/website/energidataKort/viewer.htm?starttema1=vindkraft&amp;STARTLEFT=517310&amp;STARTRIGHT=518110&amp;STARTBOTTOM=6099381&amp;STARTTOP=6100181" TargetMode="External"/><Relationship Id="rId2544" Type="http://schemas.openxmlformats.org/officeDocument/2006/relationships/hyperlink" Target="http://193.88.185.146/website/energidataKort/viewer.htm?starttema1=vindkraft&amp;STARTLEFT=484126&amp;STARTRIGHT=484926&amp;STARTBOTTOM=6235317&amp;STARTTOP=6236117" TargetMode="External"/><Relationship Id="rId2891" Type="http://schemas.openxmlformats.org/officeDocument/2006/relationships/hyperlink" Target="http://193.88.185.146/website/energidataKort/viewer.htm?starttema1=vindkraft&amp;STARTLEFT=469564&amp;STARTRIGHT=470364&amp;STARTBOTTOM=6277896&amp;STARTTOP=6278696" TargetMode="External"/><Relationship Id="rId3942" Type="http://schemas.openxmlformats.org/officeDocument/2006/relationships/hyperlink" Target="http://193.88.185.146/website/energidataKort/viewer.htm?starttema1=vindkraft&amp;STARTLEFT=498683&amp;STARTRIGHT=499483&amp;STARTBOTTOM=6276689&amp;STARTTOP=6277489" TargetMode="External"/><Relationship Id="rId309" Type="http://schemas.openxmlformats.org/officeDocument/2006/relationships/hyperlink" Target="http://193.88.185.146/website/energidataKort/viewer.htm?starttema1=vindkraft&amp;STARTLEFT=639337&amp;STARTRIGHT=640137&amp;STARTBOTTOM=6168023&amp;STARTTOP=6168823" TargetMode="External"/><Relationship Id="rId516" Type="http://schemas.openxmlformats.org/officeDocument/2006/relationships/hyperlink" Target="http://193.88.185.146/website/energidataKort/viewer.htm?starttema1=vindkraft&amp;STARTLEFT=628451&amp;STARTRIGHT=629251&amp;STARTBOTTOM=6070388&amp;STARTTOP=6071188" TargetMode="External"/><Relationship Id="rId1146" Type="http://schemas.openxmlformats.org/officeDocument/2006/relationships/hyperlink" Target="http://193.88.185.146/website/energidataKort/viewer.htm?starttema1=vindkraft&amp;STARTLEFT=694123&amp;STARTRIGHT=694923&amp;STARTBOTTOM=6102732&amp;STARTTOP=6103532" TargetMode="External"/><Relationship Id="rId2751" Type="http://schemas.openxmlformats.org/officeDocument/2006/relationships/hyperlink" Target="http://193.88.185.146/website/energidataKort/viewer.htm?starttema1=vindkraft&amp;STARTLEFT=448870&amp;STARTRIGHT=449670&amp;STARTBOTTOM=6276318&amp;STARTTOP=6277118" TargetMode="External"/><Relationship Id="rId3802" Type="http://schemas.openxmlformats.org/officeDocument/2006/relationships/hyperlink" Target="http://193.88.185.146/website/energidataKort/viewer.htm?starttema1=vindkraft&amp;STARTLEFT=480106&amp;STARTRIGHT=480906&amp;STARTBOTTOM=6287891&amp;STARTTOP=6288691" TargetMode="External"/><Relationship Id="rId723" Type="http://schemas.openxmlformats.org/officeDocument/2006/relationships/hyperlink" Target="http://193.88.185.146/website/energidataKort/viewer.htm?starttema1=vindkraft&amp;STARTLEFT=646578&amp;STARTRIGHT=647378&amp;STARTBOTTOM=6068111&amp;STARTTOP=6068911" TargetMode="External"/><Relationship Id="rId930" Type="http://schemas.openxmlformats.org/officeDocument/2006/relationships/hyperlink" Target="http://193.88.185.146/website/energidataKort/viewer.htm?starttema1=vindkraft&amp;STARTLEFT=691437&amp;STARTRIGHT=692237&amp;STARTBOTTOM=6080119&amp;STARTTOP=6080919" TargetMode="External"/><Relationship Id="rId1006" Type="http://schemas.openxmlformats.org/officeDocument/2006/relationships/hyperlink" Target="http://193.88.185.146/website/energidataKort/viewer.htm?starttema1=vindkraft&amp;STARTLEFT=685464&amp;STARTRIGHT=686264&amp;STARTBOTTOM=6062597&amp;STARTTOP=6063397" TargetMode="External"/><Relationship Id="rId1353" Type="http://schemas.openxmlformats.org/officeDocument/2006/relationships/hyperlink" Target="http://193.88.185.146/website/energidataKort/viewer.htm?starttema1=vindkraft&amp;STARTLEFT=608461&amp;STARTRIGHT=609261&amp;STARTBOTTOM=6125441&amp;STARTTOP=6126241" TargetMode="External"/><Relationship Id="rId1560" Type="http://schemas.openxmlformats.org/officeDocument/2006/relationships/hyperlink" Target="http://193.88.185.146/website/energidataKort/viewer.htm?starttema1=vindkraft&amp;STARTLEFT=506609&amp;STARTRIGHT=507409&amp;STARTBOTTOM=6131645&amp;STARTTOP=6132445" TargetMode="External"/><Relationship Id="rId2404" Type="http://schemas.openxmlformats.org/officeDocument/2006/relationships/hyperlink" Target="http://193.88.185.146/website/energidataKort/viewer.htm?starttema1=vindkraft&amp;STARTLEFT=531682&amp;STARTRIGHT=532482&amp;STARTBOTTOM=6142077&amp;STARTTOP=6142877" TargetMode="External"/><Relationship Id="rId2611" Type="http://schemas.openxmlformats.org/officeDocument/2006/relationships/hyperlink" Target="http://193.88.185.146/website/energidataKort/viewer.htm?starttema1=vindkraft&amp;STARTLEFT=482678&amp;STARTRIGHT=483478&amp;STARTBOTTOM=6223561&amp;STARTTOP=6224361" TargetMode="External"/><Relationship Id="rId1213" Type="http://schemas.openxmlformats.org/officeDocument/2006/relationships/hyperlink" Target="http://193.88.185.146/website/energidataKort/viewer.htm?starttema1=vindkraft&amp;STARTLEFT=577557&amp;STARTRIGHT=578357&amp;STARTBOTTOM=6127482&amp;STARTTOP=6128282" TargetMode="External"/><Relationship Id="rId1420" Type="http://schemas.openxmlformats.org/officeDocument/2006/relationships/hyperlink" Target="http://193.88.185.146/website/energidataKort/viewer.htm?starttema1=vindkraft&amp;STARTLEFT=603360&amp;STARTRIGHT=604160&amp;STARTBOTTOM=6107375&amp;STARTTOP=6108175" TargetMode="External"/><Relationship Id="rId4369" Type="http://schemas.openxmlformats.org/officeDocument/2006/relationships/hyperlink" Target="http://193.88.185.146/website/energidataKort/viewer.htm?starttema1=vindkraft&amp;STARTLEFT=588606&amp;STARTRIGHT=589406&amp;STARTBOTTOM=6351772&amp;STARTTOP=6352572" TargetMode="External"/><Relationship Id="rId4576" Type="http://schemas.openxmlformats.org/officeDocument/2006/relationships/hyperlink" Target="http://193.88.185.146/website/energidataKort/viewer.htm?starttema1=vindkraft&amp;STARTLEFT=551957&amp;STARTRIGHT=552757&amp;STARTBOTTOM=6282867&amp;STARTTOP=6283667" TargetMode="External"/><Relationship Id="rId4783" Type="http://schemas.openxmlformats.org/officeDocument/2006/relationships/hyperlink" Target="http://193.88.185.146/website/energidataKort/viewer.htm?starttema1=vindkraft&amp;STARTLEFT=566899&amp;STARTRIGHT=567699&amp;STARTBOTTOM=6319821&amp;STARTTOP=6320621" TargetMode="External"/><Relationship Id="rId4990" Type="http://schemas.openxmlformats.org/officeDocument/2006/relationships/hyperlink" Target="http://193.88.185.146/website/energidataKort/viewer.htm?starttema1=vindkraft&amp;STARTLEFT=564523&amp;STARTRIGHT=565323&amp;STARTBOTTOM=6366013&amp;STARTTOP=6366813" TargetMode="External"/><Relationship Id="rId3178" Type="http://schemas.openxmlformats.org/officeDocument/2006/relationships/hyperlink" Target="http://193.88.185.146/website/energidataKort/viewer.htm?starttema1=vindkraft&amp;STARTLEFT=574711&amp;STARTRIGHT=575511&amp;STARTBOTTOM=6276080&amp;STARTTOP=6276880" TargetMode="External"/><Relationship Id="rId3385" Type="http://schemas.openxmlformats.org/officeDocument/2006/relationships/hyperlink" Target="http://193.88.185.146/website/energidataKort/viewer.htm?starttema1=vindkraft&amp;STARTLEFT=463132&amp;STARTRIGHT=463932&amp;STARTBOTTOM=6193902&amp;STARTTOP=6194702" TargetMode="External"/><Relationship Id="rId3592" Type="http://schemas.openxmlformats.org/officeDocument/2006/relationships/hyperlink" Target="http://193.88.185.146/website/energidataKort/viewer.htm?starttema1=vindkraft&amp;STARTLEFT=459469&amp;STARTRIGHT=460269&amp;STARTBOTTOM=6216766&amp;STARTTOP=6217566" TargetMode="External"/><Relationship Id="rId4229" Type="http://schemas.openxmlformats.org/officeDocument/2006/relationships/hyperlink" Target="http://193.88.185.146/website/energidataKort/viewer.htm?starttema1=vindkraft&amp;STARTLEFT=534085&amp;STARTRIGHT=534885&amp;STARTBOTTOM=6269266&amp;STARTTOP=6270066" TargetMode="External"/><Relationship Id="rId4436" Type="http://schemas.openxmlformats.org/officeDocument/2006/relationships/hyperlink" Target="http://193.88.185.146/website/energidataKort/viewer.htm?starttema1=vindkraft&amp;STARTLEFT=521879&amp;STARTRIGHT=522679&amp;STARTBOTTOM=6300415&amp;STARTTOP=6301215" TargetMode="External"/><Relationship Id="rId4643" Type="http://schemas.openxmlformats.org/officeDocument/2006/relationships/hyperlink" Target="http://193.88.185.146/website/energidataKort/viewer.htm?starttema1=vindkraft&amp;STARTLEFT=514617&amp;STARTRIGHT=515417&amp;STARTBOTTOM=6320120&amp;STARTTOP=6320920" TargetMode="External"/><Relationship Id="rId4850" Type="http://schemas.openxmlformats.org/officeDocument/2006/relationships/hyperlink" Target="http://193.88.185.146/website/energidataKort/viewer.htm?starttema1=vindkraft&amp;STARTLEFT=560455&amp;STARTRIGHT=561255&amp;STARTBOTTOM=6312833&amp;STARTTOP=6313633" TargetMode="External"/><Relationship Id="rId2194" Type="http://schemas.openxmlformats.org/officeDocument/2006/relationships/hyperlink" Target="http://193.88.185.146/website/energidataKort/viewer.htm?starttema1=vindkraft&amp;STARTLEFT=477651&amp;STARTRIGHT=478451&amp;STARTBOTTOM=6164814&amp;STARTTOP=6165614" TargetMode="External"/><Relationship Id="rId3038" Type="http://schemas.openxmlformats.org/officeDocument/2006/relationships/hyperlink" Target="http://193.88.185.146/website/energidataKort/viewer.htm?starttema1=vindkraft&amp;STARTLEFT=577286&amp;STARTRIGHT=578086&amp;STARTBOTTOM=6260025&amp;STARTTOP=6260825" TargetMode="External"/><Relationship Id="rId3245" Type="http://schemas.openxmlformats.org/officeDocument/2006/relationships/hyperlink" Target="http://193.88.185.146/website/energidataKort/viewer.htm?starttema1=vindkraft&amp;STARTLEFT=542537&amp;STARTRIGHT=543337&amp;STARTBOTTOM=6234439&amp;STARTTOP=6235239" TargetMode="External"/><Relationship Id="rId3452" Type="http://schemas.openxmlformats.org/officeDocument/2006/relationships/hyperlink" Target="http://193.88.185.146/website/energidataKort/viewer.htm?starttema1=vindkraft&amp;STARTLEFT=476034&amp;STARTRIGHT=476834&amp;STARTBOTTOM=6206323&amp;STARTTOP=6207123" TargetMode="External"/><Relationship Id="rId4503" Type="http://schemas.openxmlformats.org/officeDocument/2006/relationships/hyperlink" Target="http://193.88.185.146/website/energidataKort/viewer.htm?starttema1=vindkraft&amp;STARTLEFT=520287&amp;STARTRIGHT=521087&amp;STARTBOTTOM=6311707&amp;STARTTOP=6312507" TargetMode="External"/><Relationship Id="rId4710" Type="http://schemas.openxmlformats.org/officeDocument/2006/relationships/hyperlink" Target="http://193.88.185.146/website/energidataKort/viewer.htm?starttema1=vindkraft&amp;STARTLEFT=508941&amp;STARTRIGHT=509741&amp;STARTBOTTOM=6323743&amp;STARTTOP=6324543" TargetMode="External"/><Relationship Id="rId166" Type="http://schemas.openxmlformats.org/officeDocument/2006/relationships/hyperlink" Target="http://193.88.185.146/website/energidataKort/viewer.htm?starttema1=vindkraft&amp;STARTLEFT=668734&amp;STARTRIGHT=669534&amp;STARTBOTTOM=6170148&amp;STARTTOP=6170948" TargetMode="External"/><Relationship Id="rId373" Type="http://schemas.openxmlformats.org/officeDocument/2006/relationships/hyperlink" Target="http://193.88.185.146/website/energidataKort/viewer.htm?starttema1=vindkraft&amp;STARTLEFT=640554&amp;STARTRIGHT=641354&amp;STARTBOTTOM=6132888&amp;STARTTOP=6133688" TargetMode="External"/><Relationship Id="rId580" Type="http://schemas.openxmlformats.org/officeDocument/2006/relationships/hyperlink" Target="http://193.88.185.146/website/energidataKort/viewer.htm?starttema1=vindkraft&amp;STARTLEFT=651436&amp;STARTRIGHT=652236&amp;STARTBOTTOM=6080080&amp;STARTTOP=6080880" TargetMode="External"/><Relationship Id="rId2054" Type="http://schemas.openxmlformats.org/officeDocument/2006/relationships/hyperlink" Target="http://193.88.185.146/website/energidataKort/viewer.htm?starttema1=vindkraft&amp;STARTLEFT=427711&amp;STARTRIGHT=428511&amp;STARTBOTTOM=6150141&amp;STARTTOP=6150941" TargetMode="External"/><Relationship Id="rId2261" Type="http://schemas.openxmlformats.org/officeDocument/2006/relationships/hyperlink" Target="http://193.88.185.146/website/energidataKort/viewer.htm?starttema1=vindkraft&amp;STARTLEFT=491384&amp;STARTRIGHT=492184&amp;STARTBOTTOM=6142385&amp;STARTTOP=6143185" TargetMode="External"/><Relationship Id="rId3105" Type="http://schemas.openxmlformats.org/officeDocument/2006/relationships/hyperlink" Target="http://193.88.185.146/website/energidataKort/viewer.htm?starttema1=vindkraft&amp;STARTLEFT=584071&amp;STARTRIGHT=584871&amp;STARTBOTTOM=6203284&amp;STARTTOP=6204084" TargetMode="External"/><Relationship Id="rId3312" Type="http://schemas.openxmlformats.org/officeDocument/2006/relationships/hyperlink" Target="http://193.88.185.146/website/energidataKort/viewer.htm?starttema1=vindkraft&amp;STARTLEFT=575626&amp;STARTRIGHT=576426&amp;STARTBOTTOM=6239524&amp;STARTTOP=6240324" TargetMode="External"/><Relationship Id="rId233" Type="http://schemas.openxmlformats.org/officeDocument/2006/relationships/hyperlink" Target="http://193.88.185.146/website/energidataKort/viewer.htm?starttema1=vindkraft&amp;STARTLEFT=682929&amp;STARTRIGHT=683729&amp;STARTBOTTOM=6136696&amp;STARTTOP=6137496" TargetMode="External"/><Relationship Id="rId440" Type="http://schemas.openxmlformats.org/officeDocument/2006/relationships/hyperlink" Target="http://193.88.185.146/website/energidataKort/viewer.htm?starttema1=vindkraft&amp;STARTLEFT=644378&amp;STARTRIGHT=645178&amp;STARTBOTTOM=6134823&amp;STARTTOP=6135623" TargetMode="External"/><Relationship Id="rId1070" Type="http://schemas.openxmlformats.org/officeDocument/2006/relationships/hyperlink" Target="http://193.88.185.146/website/energidataKort/viewer.htm?starttema1=vindkraft&amp;STARTLEFT=677489&amp;STARTRIGHT=678289&amp;STARTBOTTOM=6045617&amp;STARTTOP=6046417" TargetMode="External"/><Relationship Id="rId2121" Type="http://schemas.openxmlformats.org/officeDocument/2006/relationships/hyperlink" Target="http://193.88.185.146/website/energidataKort/viewer.htm?starttema1=vindkraft&amp;STARTLEFT=470227&amp;STARTRIGHT=471027&amp;STARTBOTTOM=6182461&amp;STARTTOP=6183261" TargetMode="External"/><Relationship Id="rId300" Type="http://schemas.openxmlformats.org/officeDocument/2006/relationships/hyperlink" Target="http://193.88.185.146/website/energidataKort/viewer.htm?starttema1=vindkraft&amp;STARTLEFT=627317&amp;STARTRIGHT=628117&amp;STARTBOTTOM=6175663&amp;STARTTOP=6176463" TargetMode="External"/><Relationship Id="rId4086" Type="http://schemas.openxmlformats.org/officeDocument/2006/relationships/hyperlink" Target="http://193.88.185.146/website/energidataKort/viewer.htm?starttema1=vindkraft&amp;STARTLEFT=474681&amp;STARTRIGHT=475481&amp;STARTBOTTOM=6306687&amp;STARTTOP=6307487" TargetMode="External"/><Relationship Id="rId1887" Type="http://schemas.openxmlformats.org/officeDocument/2006/relationships/hyperlink" Target="http://193.88.185.146/website/energidataKort/viewer.htm?starttema1=vindkraft&amp;STARTLEFT=479184&amp;STARTRIGHT=479984&amp;STARTBOTTOM=6093403&amp;STARTTOP=6094203" TargetMode="External"/><Relationship Id="rId2938" Type="http://schemas.openxmlformats.org/officeDocument/2006/relationships/hyperlink" Target="http://193.88.185.146/website/energidataKort/viewer.htm?starttema1=vindkraft&amp;STARTLEFT=467782&amp;STARTRIGHT=468582&amp;STARTBOTTOM=6255715&amp;STARTTOP=6256515" TargetMode="External"/><Relationship Id="rId4293" Type="http://schemas.openxmlformats.org/officeDocument/2006/relationships/hyperlink" Target="http://193.88.185.146/website/energidataKort/viewer.htm?starttema1=vindkraft&amp;STARTLEFT=579294&amp;STARTRIGHT=580094&amp;STARTBOTTOM=6346341&amp;STARTTOP=6347141" TargetMode="External"/><Relationship Id="rId1747" Type="http://schemas.openxmlformats.org/officeDocument/2006/relationships/hyperlink" Target="http://193.88.185.146/website/energidataKort/viewer.htm?starttema1=vindkraft&amp;STARTLEFT=481774&amp;STARTRIGHT=482574&amp;STARTBOTTOM=6118334&amp;STARTTOP=6119134" TargetMode="External"/><Relationship Id="rId1954" Type="http://schemas.openxmlformats.org/officeDocument/2006/relationships/hyperlink" Target="http://193.88.185.146/website/energidataKort/viewer.htm?starttema1=vindkraft&amp;STARTLEFT=468393&amp;STARTRIGHT=469193&amp;STARTBOTTOM=6145081&amp;STARTTOP=6145881" TargetMode="External"/><Relationship Id="rId4153" Type="http://schemas.openxmlformats.org/officeDocument/2006/relationships/hyperlink" Target="http://193.88.185.146/website/energidataKort/viewer.htm?starttema1=vindkraft&amp;STARTLEFT=458578&amp;STARTRIGHT=459378&amp;STARTBOTTOM=6285790&amp;STARTTOP=6286590" TargetMode="External"/><Relationship Id="rId4360" Type="http://schemas.openxmlformats.org/officeDocument/2006/relationships/hyperlink" Target="http://193.88.185.146/website/energidataKort/viewer.htm?starttema1=vindkraft&amp;STARTLEFT=586993&amp;STARTRIGHT=587793&amp;STARTBOTTOM=6339380&amp;STARTTOP=6340180" TargetMode="External"/><Relationship Id="rId39" Type="http://schemas.openxmlformats.org/officeDocument/2006/relationships/hyperlink" Target="http://193.88.185.146/website/energidataKort/viewer.htm?starttema1=vindkraft&amp;STARTLEFT=719712&amp;STARTRIGHT=720512&amp;STARTBOTTOM=6167290&amp;STARTTOP=6168090" TargetMode="External"/><Relationship Id="rId1607" Type="http://schemas.openxmlformats.org/officeDocument/2006/relationships/hyperlink" Target="http://193.88.185.146/website/energidataKort/viewer.htm?starttema1=vindkraft&amp;STARTLEFT=539532&amp;STARTRIGHT=540332&amp;STARTBOTTOM=6120597&amp;STARTTOP=6121397" TargetMode="External"/><Relationship Id="rId1814" Type="http://schemas.openxmlformats.org/officeDocument/2006/relationships/hyperlink" Target="http://193.88.185.146/website/energidataKort/viewer.htm?starttema1=vindkraft&amp;STARTLEFT=489880&amp;STARTRIGHT=490680&amp;STARTBOTTOM=6117316&amp;STARTTOP=6118116" TargetMode="External"/><Relationship Id="rId4013" Type="http://schemas.openxmlformats.org/officeDocument/2006/relationships/hyperlink" Target="http://193.88.185.146/website/energidataKort/viewer.htm?starttema1=vindkraft&amp;STARTLEFT=481709&amp;STARTRIGHT=482509&amp;STARTBOTTOM=6320640&amp;STARTTOP=6321440" TargetMode="External"/><Relationship Id="rId4220" Type="http://schemas.openxmlformats.org/officeDocument/2006/relationships/hyperlink" Target="http://193.88.185.146/website/energidataKort/viewer.htm?starttema1=vindkraft&amp;STARTLEFT=532208&amp;STARTRIGHT=533008&amp;STARTBOTTOM=6252394&amp;STARTTOP=6253194" TargetMode="External"/><Relationship Id="rId3779" Type="http://schemas.openxmlformats.org/officeDocument/2006/relationships/hyperlink" Target="http://193.88.185.146/website/energidataKort/viewer.htm?starttema1=vindkraft&amp;STARTLEFT=489762&amp;STARTRIGHT=490562&amp;STARTBOTTOM=6305627&amp;STARTTOP=6306427" TargetMode="External"/><Relationship Id="rId2588" Type="http://schemas.openxmlformats.org/officeDocument/2006/relationships/hyperlink" Target="http://193.88.185.146/website/energidataKort/viewer.htm?starttema1=vindkraft&amp;STARTLEFT=482527&amp;STARTRIGHT=483327&amp;STARTBOTTOM=6227923&amp;STARTTOP=6228723" TargetMode="External"/><Relationship Id="rId3986" Type="http://schemas.openxmlformats.org/officeDocument/2006/relationships/hyperlink" Target="http://193.88.185.146/website/energidataKort/viewer.htm?starttema1=vindkraft&amp;STARTLEFT=485238&amp;STARTRIGHT=486038&amp;STARTBOTTOM=6315897&amp;STARTTOP=6316697" TargetMode="External"/><Relationship Id="rId1397" Type="http://schemas.openxmlformats.org/officeDocument/2006/relationships/hyperlink" Target="http://193.88.185.146/website/energidataKort/viewer.htm?starttema1=vindkraft&amp;STARTLEFT=595681&amp;STARTRIGHT=596481&amp;STARTBOTTOM=6100474&amp;STARTTOP=6101274" TargetMode="External"/><Relationship Id="rId2795" Type="http://schemas.openxmlformats.org/officeDocument/2006/relationships/hyperlink" Target="http://193.88.185.146/website/energidataKort/viewer.htm?starttema1=vindkraft&amp;STARTLEFT=450648&amp;STARTRIGHT=451448&amp;STARTBOTTOM=6257152&amp;STARTTOP=6257952" TargetMode="External"/><Relationship Id="rId3639" Type="http://schemas.openxmlformats.org/officeDocument/2006/relationships/hyperlink" Target="http://193.88.185.146/website/energidataKort/viewer.htm?starttema1=vindkraft&amp;STARTLEFT=464848&amp;STARTRIGHT=465648&amp;STARTBOTTOM=6199599&amp;STARTTOP=6200399" TargetMode="External"/><Relationship Id="rId3846" Type="http://schemas.openxmlformats.org/officeDocument/2006/relationships/hyperlink" Target="http://193.88.185.146/website/energidataKort/viewer.htm?starttema1=vindkraft&amp;STARTLEFT=514537&amp;STARTRIGHT=515337&amp;STARTBOTTOM=6272046&amp;STARTTOP=6272846" TargetMode="External"/><Relationship Id="rId5061" Type="http://schemas.openxmlformats.org/officeDocument/2006/relationships/hyperlink" Target="http://193.88.185.146/website/energidataKort/viewer.htm?starttema1=vindkraft&amp;STARTLEFT=569636&amp;STARTRIGHT=570436&amp;STARTBOTTOM=6375800&amp;STARTTOP=6376600" TargetMode="External"/><Relationship Id="rId767" Type="http://schemas.openxmlformats.org/officeDocument/2006/relationships/hyperlink" Target="http://193.88.185.146/website/energidataKort/viewer.htm?starttema1=vindkraft&amp;STARTLEFT=631585&amp;STARTRIGHT=632385&amp;STARTBOTTOM=6083339&amp;STARTTOP=6084139" TargetMode="External"/><Relationship Id="rId974" Type="http://schemas.openxmlformats.org/officeDocument/2006/relationships/hyperlink" Target="http://193.88.185.146/website/energidataKort/viewer.htm?starttema1=vindkraft&amp;STARTLEFT=688150&amp;STARTRIGHT=688950&amp;STARTBOTTOM=6077194&amp;STARTTOP=6077994" TargetMode="External"/><Relationship Id="rId2448" Type="http://schemas.openxmlformats.org/officeDocument/2006/relationships/hyperlink" Target="http://193.88.185.146/website/energidataKort/viewer.htm?starttema1=vindkraft&amp;STARTLEFT=514138&amp;STARTRIGHT=514938&amp;STARTBOTTOM=6193705&amp;STARTTOP=6194505" TargetMode="External"/><Relationship Id="rId2655" Type="http://schemas.openxmlformats.org/officeDocument/2006/relationships/hyperlink" Target="http://193.88.185.146/website/energidataKort/viewer.htm?starttema1=vindkraft&amp;STARTLEFT=454754&amp;STARTRIGHT=455554&amp;STARTBOTTOM=6244693&amp;STARTTOP=6245493" TargetMode="External"/><Relationship Id="rId2862" Type="http://schemas.openxmlformats.org/officeDocument/2006/relationships/hyperlink" Target="http://193.88.185.146/website/energidataKort/viewer.htm?starttema1=vindkraft&amp;STARTLEFT=450363&amp;STARTRIGHT=451163&amp;STARTBOTTOM=6262086&amp;STARTTOP=6262886" TargetMode="External"/><Relationship Id="rId3706" Type="http://schemas.openxmlformats.org/officeDocument/2006/relationships/hyperlink" Target="http://193.88.185.146/website/energidataKort/viewer.htm?starttema1=vindkraft&amp;STARTLEFT=532825&amp;STARTRIGHT=533625&amp;STARTBOTTOM=6184358&amp;STARTTOP=6185158" TargetMode="External"/><Relationship Id="rId3913" Type="http://schemas.openxmlformats.org/officeDocument/2006/relationships/hyperlink" Target="http://193.88.185.146/website/energidataKort/viewer.htm?starttema1=vindkraft&amp;STARTLEFT=502194&amp;STARTRIGHT=502994&amp;STARTBOTTOM=6285013&amp;STARTTOP=6285813" TargetMode="External"/><Relationship Id="rId627" Type="http://schemas.openxmlformats.org/officeDocument/2006/relationships/hyperlink" Target="http://193.88.185.146/website/energidataKort/viewer.htm?starttema1=vindkraft&amp;STARTLEFT=653933&amp;STARTRIGHT=654733&amp;STARTBOTTOM=6058274&amp;STARTTOP=6059074" TargetMode="External"/><Relationship Id="rId834" Type="http://schemas.openxmlformats.org/officeDocument/2006/relationships/hyperlink" Target="http://193.88.185.146/website/energidataKort/viewer.htm?starttema1=vindkraft&amp;STARTLEFT=661346&amp;STARTRIGHT=662146&amp;STARTBOTTOM=6123835&amp;STARTTOP=6124635" TargetMode="External"/><Relationship Id="rId1257" Type="http://schemas.openxmlformats.org/officeDocument/2006/relationships/hyperlink" Target="http://193.88.185.146/website/energidataKort/viewer.htm?starttema1=vindkraft&amp;STARTLEFT=573499&amp;STARTRIGHT=574299&amp;STARTBOTTOM=6116257&amp;STARTTOP=6117057" TargetMode="External"/><Relationship Id="rId1464" Type="http://schemas.openxmlformats.org/officeDocument/2006/relationships/hyperlink" Target="http://193.88.185.146/website/energidataKort/viewer.htm?starttema1=vindkraft&amp;STARTLEFT=583663&amp;STARTRIGHT=584463&amp;STARTBOTTOM=6154497&amp;STARTTOP=6155297" TargetMode="External"/><Relationship Id="rId1671" Type="http://schemas.openxmlformats.org/officeDocument/2006/relationships/hyperlink" Target="http://193.88.185.146/website/energidataKort/viewer.htm?starttema1=vindkraft&amp;STARTLEFT=556388&amp;STARTRIGHT=557188&amp;STARTBOTTOM=6081076&amp;STARTTOP=6081876" TargetMode="External"/><Relationship Id="rId2308" Type="http://schemas.openxmlformats.org/officeDocument/2006/relationships/hyperlink" Target="http://193.88.185.146/website/energidataKort/viewer.htm?starttema1=vindkraft&amp;STARTLEFT=509767&amp;STARTRIGHT=510567&amp;STARTBOTTOM=6080278&amp;STARTTOP=6081078" TargetMode="External"/><Relationship Id="rId2515" Type="http://schemas.openxmlformats.org/officeDocument/2006/relationships/hyperlink" Target="http://193.88.185.146/website/energidataKort/viewer.htm?starttema1=vindkraft&amp;STARTLEFT=501077&amp;STARTRIGHT=501877&amp;STARTBOTTOM=6246677&amp;STARTTOP=6247477" TargetMode="External"/><Relationship Id="rId2722" Type="http://schemas.openxmlformats.org/officeDocument/2006/relationships/hyperlink" Target="http://193.88.185.146/website/energidataKort/viewer.htm?starttema1=vindkraft&amp;STARTLEFT=484340&amp;STARTRIGHT=485140&amp;STARTBOTTOM=6261756&amp;STARTTOP=6262556" TargetMode="External"/><Relationship Id="rId901" Type="http://schemas.openxmlformats.org/officeDocument/2006/relationships/hyperlink" Target="http://193.88.185.146/website/energidataKort/viewer.htm?starttema1=vindkraft&amp;STARTLEFT=687913&amp;STARTRIGHT=688713&amp;STARTBOTTOM=6054868&amp;STARTTOP=6055668" TargetMode="External"/><Relationship Id="rId1117" Type="http://schemas.openxmlformats.org/officeDocument/2006/relationships/hyperlink" Target="http://193.88.185.146/website/energidataKort/viewer.htm?starttema1=vindkraft&amp;STARTLEFT=700870&amp;STARTRIGHT=701670&amp;STARTBOTTOM=6108041&amp;STARTTOP=6108841" TargetMode="External"/><Relationship Id="rId1324" Type="http://schemas.openxmlformats.org/officeDocument/2006/relationships/hyperlink" Target="http://193.88.185.146/website/energidataKort/viewer.htm?starttema1=vindkraft&amp;STARTLEFT=606869&amp;STARTRIGHT=607669&amp;STARTBOTTOM=6137826&amp;STARTTOP=6138626" TargetMode="External"/><Relationship Id="rId1531" Type="http://schemas.openxmlformats.org/officeDocument/2006/relationships/hyperlink" Target="http://193.88.185.146/website/energidataKort/viewer.htm?starttema1=vindkraft&amp;STARTLEFT=609418&amp;STARTRIGHT=610218&amp;STARTBOTTOM=6072633&amp;STARTTOP=6073433" TargetMode="External"/><Relationship Id="rId4687" Type="http://schemas.openxmlformats.org/officeDocument/2006/relationships/hyperlink" Target="http://193.88.185.146/website/energidataKort/viewer.htm?starttema1=vindkraft&amp;STARTLEFT=539327&amp;STARTRIGHT=540127&amp;STARTBOTTOM=6330778&amp;STARTTOP=6331578" TargetMode="External"/><Relationship Id="rId4894" Type="http://schemas.openxmlformats.org/officeDocument/2006/relationships/hyperlink" Target="http://193.88.185.146/website/energidataKort/viewer.htm?starttema1=vindkraft&amp;STARTLEFT=554088&amp;STARTRIGHT=554888&amp;STARTBOTTOM=6342493&amp;STARTTOP=6343293" TargetMode="External"/><Relationship Id="rId30" Type="http://schemas.openxmlformats.org/officeDocument/2006/relationships/hyperlink" Target="http://193.88.185.146/website/energidataKort/viewer.htm?starttema1=vindkraft&amp;STARTLEFT=724700&amp;STARTRIGHT=725500&amp;STARTBOTTOM=6171471&amp;STARTTOP=6172271" TargetMode="External"/><Relationship Id="rId3289" Type="http://schemas.openxmlformats.org/officeDocument/2006/relationships/hyperlink" Target="http://193.88.185.146/website/energidataKort/viewer.htm?starttema1=vindkraft&amp;STARTLEFT=546354&amp;STARTRIGHT=547154&amp;STARTBOTTOM=6219700&amp;STARTTOP=6220500" TargetMode="External"/><Relationship Id="rId3496" Type="http://schemas.openxmlformats.org/officeDocument/2006/relationships/hyperlink" Target="http://193.88.185.146/website/energidataKort/viewer.htm?starttema1=vindkraft&amp;STARTLEFT=451743&amp;STARTRIGHT=452543&amp;STARTBOTTOM=6219902&amp;STARTTOP=6220702" TargetMode="External"/><Relationship Id="rId4547" Type="http://schemas.openxmlformats.org/officeDocument/2006/relationships/hyperlink" Target="http://193.88.185.146/website/energidataKort/viewer.htm?starttema1=vindkraft&amp;STARTLEFT=537519&amp;STARTRIGHT=538319&amp;STARTBOTTOM=6278334&amp;STARTTOP=6279134" TargetMode="External"/><Relationship Id="rId4754" Type="http://schemas.openxmlformats.org/officeDocument/2006/relationships/hyperlink" Target="http://193.88.185.146/website/energidataKort/viewer.htm?starttema1=vindkraft&amp;STARTLEFT=545841&amp;STARTRIGHT=546641&amp;STARTBOTTOM=6347231&amp;STARTTOP=6348031" TargetMode="External"/><Relationship Id="rId2098" Type="http://schemas.openxmlformats.org/officeDocument/2006/relationships/hyperlink" Target="http://193.88.185.146/website/energidataKort/viewer.htm?starttema1=vindkraft&amp;STARTLEFT=453334&amp;STARTRIGHT=454134&amp;STARTBOTTOM=6161777&amp;STARTTOP=6162577" TargetMode="External"/><Relationship Id="rId3149" Type="http://schemas.openxmlformats.org/officeDocument/2006/relationships/hyperlink" Target="http://193.88.185.146/website/energidataKort/viewer.htm?starttema1=vindkraft&amp;STARTLEFT=569051&amp;STARTRIGHT=569851&amp;STARTBOTTOM=6273226&amp;STARTTOP=6274026" TargetMode="External"/><Relationship Id="rId3356" Type="http://schemas.openxmlformats.org/officeDocument/2006/relationships/hyperlink" Target="http://193.88.185.146/website/energidataKort/viewer.htm?starttema1=vindkraft&amp;STARTLEFT=511564&amp;STARTRIGHT=512364&amp;STARTBOTTOM=6215197&amp;STARTTOP=6215997" TargetMode="External"/><Relationship Id="rId3563" Type="http://schemas.openxmlformats.org/officeDocument/2006/relationships/hyperlink" Target="http://193.88.185.146/website/energidataKort/viewer.htm?starttema1=vindkraft&amp;STARTLEFT=460483&amp;STARTRIGHT=461283&amp;STARTBOTTOM=6206151&amp;STARTTOP=6206951" TargetMode="External"/><Relationship Id="rId4407" Type="http://schemas.openxmlformats.org/officeDocument/2006/relationships/hyperlink" Target="http://193.88.185.146/website/energidataKort/viewer.htm?starttema1=vindkraft&amp;STARTLEFT=515223&amp;STARTRIGHT=516023&amp;STARTBOTTOM=6308769&amp;STARTTOP=6309569" TargetMode="External"/><Relationship Id="rId4961" Type="http://schemas.openxmlformats.org/officeDocument/2006/relationships/hyperlink" Target="http://193.88.185.146/website/energidataKort/viewer.htm?starttema1=vindkraft&amp;STARTLEFT=550907&amp;STARTRIGHT=551707&amp;STARTBOTTOM=6333132&amp;STARTTOP=6333932" TargetMode="External"/><Relationship Id="rId277" Type="http://schemas.openxmlformats.org/officeDocument/2006/relationships/hyperlink" Target="http://193.88.185.146/website/energidataKort/viewer.htm?starttema1=vindkraft&amp;STARTLEFT=638314&amp;STARTRIGHT=639114&amp;STARTBOTTOM=6163889&amp;STARTTOP=6164689" TargetMode="External"/><Relationship Id="rId484" Type="http://schemas.openxmlformats.org/officeDocument/2006/relationships/hyperlink" Target="http://193.88.185.146/website/energidataKort/viewer.htm?starttema1=vindkraft&amp;STARTLEFT=664292&amp;STARTRIGHT=665092&amp;STARTBOTTOM=6150730&amp;STARTTOP=6151530" TargetMode="External"/><Relationship Id="rId2165" Type="http://schemas.openxmlformats.org/officeDocument/2006/relationships/hyperlink" Target="http://193.88.185.146/website/energidataKort/viewer.htm?starttema1=vindkraft&amp;STARTLEFT=472011&amp;STARTRIGHT=472811&amp;STARTBOTTOM=6185602&amp;STARTTOP=6186402" TargetMode="External"/><Relationship Id="rId3009" Type="http://schemas.openxmlformats.org/officeDocument/2006/relationships/hyperlink" Target="http://193.88.185.146/website/energidataKort/viewer.htm?starttema1=vindkraft&amp;STARTLEFT=605097&amp;STARTRIGHT=605897&amp;STARTBOTTOM=6266990&amp;STARTTOP=6267790" TargetMode="External"/><Relationship Id="rId3216" Type="http://schemas.openxmlformats.org/officeDocument/2006/relationships/hyperlink" Target="http://193.88.185.146/website/energidataKort/viewer.htm?starttema1=vindkraft&amp;STARTLEFT=573826&amp;STARTRIGHT=574626&amp;STARTBOTTOM=6266792&amp;STARTTOP=6267592" TargetMode="External"/><Relationship Id="rId3770" Type="http://schemas.openxmlformats.org/officeDocument/2006/relationships/hyperlink" Target="http://193.88.185.146/website/energidataKort/viewer.htm?starttema1=vindkraft&amp;STARTLEFT=485085&amp;STARTRIGHT=485885&amp;STARTBOTTOM=6290021&amp;STARTTOP=6290821" TargetMode="External"/><Relationship Id="rId4614" Type="http://schemas.openxmlformats.org/officeDocument/2006/relationships/hyperlink" Target="http://193.88.185.146/website/energidataKort/viewer.htm?starttema1=vindkraft&amp;STARTLEFT=528990&amp;STARTRIGHT=529790&amp;STARTBOTTOM=6322743&amp;STARTTOP=6323543" TargetMode="External"/><Relationship Id="rId4821" Type="http://schemas.openxmlformats.org/officeDocument/2006/relationships/hyperlink" Target="http://193.88.185.146/website/energidataKort/viewer.htm?starttema1=vindkraft&amp;STARTLEFT=541733&amp;STARTRIGHT=542533&amp;STARTBOTTOM=6316084&amp;STARTTOP=6316884" TargetMode="External"/><Relationship Id="rId137" Type="http://schemas.openxmlformats.org/officeDocument/2006/relationships/hyperlink" Target="http://193.88.185.146/website/energidataKort/viewer.htm?starttema1=vindkraft&amp;STARTLEFT=698038&amp;STARTRIGHT=698838&amp;STARTBOTTOM=6218017&amp;STARTTOP=6218817" TargetMode="External"/><Relationship Id="rId344" Type="http://schemas.openxmlformats.org/officeDocument/2006/relationships/hyperlink" Target="http://193.88.185.146/website/energidataKort/viewer.htm?starttema1=vindkraft&amp;STARTLEFT=648217&amp;STARTRIGHT=649017&amp;STARTBOTTOM=6147578&amp;STARTTOP=6148378" TargetMode="External"/><Relationship Id="rId691" Type="http://schemas.openxmlformats.org/officeDocument/2006/relationships/hyperlink" Target="http://193.88.185.146/website/energidataKort/viewer.htm?starttema1=vindkraft&amp;STARTLEFT=634139&amp;STARTRIGHT=634939&amp;STARTBOTTOM=6087456&amp;STARTTOP=6088256" TargetMode="External"/><Relationship Id="rId2025" Type="http://schemas.openxmlformats.org/officeDocument/2006/relationships/hyperlink" Target="http://193.88.185.146/website/energidataKort/viewer.htm?starttema1=vindkraft&amp;STARTLEFT=425675&amp;STARTRIGHT=426475&amp;STARTBOTTOM=6148474&amp;STARTTOP=6149274" TargetMode="External"/><Relationship Id="rId2372" Type="http://schemas.openxmlformats.org/officeDocument/2006/relationships/hyperlink" Target="http://193.88.185.146/website/energidataKort/viewer.htm?starttema1=vindkraft&amp;STARTLEFT=526256&amp;STARTRIGHT=527056&amp;STARTBOTTOM=6103229&amp;STARTTOP=6104029" TargetMode="External"/><Relationship Id="rId3423" Type="http://schemas.openxmlformats.org/officeDocument/2006/relationships/hyperlink" Target="http://193.88.185.146/website/energidataKort/viewer.htm?starttema1=vindkraft&amp;STARTLEFT=457154&amp;STARTRIGHT=457954&amp;STARTBOTTOM=6207798&amp;STARTTOP=6208598" TargetMode="External"/><Relationship Id="rId3630" Type="http://schemas.openxmlformats.org/officeDocument/2006/relationships/hyperlink" Target="http://193.88.185.146/website/energidataKort/viewer.htm?starttema1=vindkraft&amp;STARTLEFT=477822&amp;STARTRIGHT=478622&amp;STARTBOTTOM=6204896&amp;STARTTOP=6205696" TargetMode="External"/><Relationship Id="rId551" Type="http://schemas.openxmlformats.org/officeDocument/2006/relationships/hyperlink" Target="http://193.88.185.146/website/energidataKort/viewer.htm?starttema1=vindkraft&amp;STARTLEFT=646460&amp;STARTRIGHT=647260&amp;STARTBOTTOM=6068330&amp;STARTTOP=6069130" TargetMode="External"/><Relationship Id="rId1181" Type="http://schemas.openxmlformats.org/officeDocument/2006/relationships/hyperlink" Target="http://193.88.185.146/website/energidataKort/viewer.htm?starttema1=vindkraft&amp;STARTLEFT=864153&amp;STARTRIGHT=864953&amp;STARTBOTTOM=6132998&amp;STARTTOP=6133798" TargetMode="External"/><Relationship Id="rId2232" Type="http://schemas.openxmlformats.org/officeDocument/2006/relationships/hyperlink" Target="http://193.88.185.146/website/energidataKort/viewer.htm?starttema1=vindkraft&amp;STARTLEFT=501976&amp;STARTRIGHT=502776&amp;STARTBOTTOM=6160182&amp;STARTTOP=6160982" TargetMode="External"/><Relationship Id="rId204" Type="http://schemas.openxmlformats.org/officeDocument/2006/relationships/hyperlink" Target="http://193.88.185.146/website/energidataKort/viewer.htm?starttema1=vindkraft&amp;STARTLEFT=654161&amp;STARTRIGHT=654961&amp;STARTBOTTOM=6170216&amp;STARTTOP=6171016" TargetMode="External"/><Relationship Id="rId411" Type="http://schemas.openxmlformats.org/officeDocument/2006/relationships/hyperlink" Target="http://193.88.185.146/website/energidataKort/viewer.htm?starttema1=vindkraft&amp;STARTLEFT=657115&amp;STARTRIGHT=657915&amp;STARTBOTTOM=6137014&amp;STARTTOP=6137814" TargetMode="External"/><Relationship Id="rId1041" Type="http://schemas.openxmlformats.org/officeDocument/2006/relationships/hyperlink" Target="http://193.88.185.146/website/energidataKort/viewer.htm?starttema1=vindkraft&amp;STARTLEFT=674873&amp;STARTRIGHT=675673&amp;STARTBOTTOM=6046931&amp;STARTTOP=6047731" TargetMode="External"/><Relationship Id="rId1998" Type="http://schemas.openxmlformats.org/officeDocument/2006/relationships/hyperlink" Target="http://193.88.185.146/website/energidataKort/viewer.htm?starttema1=vindkraft&amp;STARTLEFT=423791&amp;STARTRIGHT=424591&amp;STARTBOTTOM=6150141&amp;STARTTOP=6150941" TargetMode="External"/><Relationship Id="rId4197" Type="http://schemas.openxmlformats.org/officeDocument/2006/relationships/hyperlink" Target="http://193.88.185.146/website/energidataKort/viewer.htm?starttema1=vindkraft&amp;STARTLEFT=461406&amp;STARTRIGHT=462206&amp;STARTBOTTOM=6288141&amp;STARTTOP=6288941" TargetMode="External"/><Relationship Id="rId1858" Type="http://schemas.openxmlformats.org/officeDocument/2006/relationships/hyperlink" Target="http://193.88.185.146/website/energidataKort/viewer.htm?starttema1=vindkraft&amp;STARTLEFT=492678&amp;STARTRIGHT=493478&amp;STARTBOTTOM=6093360&amp;STARTTOP=6094160" TargetMode="External"/><Relationship Id="rId4057" Type="http://schemas.openxmlformats.org/officeDocument/2006/relationships/hyperlink" Target="http://193.88.185.146/website/energidataKort/viewer.htm?starttema1=vindkraft&amp;STARTLEFT=471235&amp;STARTRIGHT=472035&amp;STARTBOTTOM=6312711&amp;STARTTOP=6313511" TargetMode="External"/><Relationship Id="rId4264" Type="http://schemas.openxmlformats.org/officeDocument/2006/relationships/hyperlink" Target="http://193.88.185.146/website/energidataKort/viewer.htm?starttema1=vindkraft&amp;STARTLEFT=513853&amp;STARTRIGHT=514653&amp;STARTBOTTOM=6248777&amp;STARTTOP=6249577" TargetMode="External"/><Relationship Id="rId4471" Type="http://schemas.openxmlformats.org/officeDocument/2006/relationships/hyperlink" Target="http://193.88.185.146/website/energidataKort/viewer.htm?starttema1=vindkraft&amp;STARTLEFT=528449&amp;STARTRIGHT=529249&amp;STARTBOTTOM=6306272&amp;STARTTOP=6307072" TargetMode="External"/><Relationship Id="rId2909" Type="http://schemas.openxmlformats.org/officeDocument/2006/relationships/hyperlink" Target="http://193.88.185.146/website/energidataKort/viewer.htm?starttema1=vindkraft&amp;STARTLEFT=472782&amp;STARTRIGHT=473582&amp;STARTBOTTOM=6269010&amp;STARTTOP=6269810" TargetMode="External"/><Relationship Id="rId3073" Type="http://schemas.openxmlformats.org/officeDocument/2006/relationships/hyperlink" Target="http://193.88.185.146/website/energidataKort/viewer.htm?starttema1=vindkraft&amp;STARTLEFT=567876&amp;STARTRIGHT=568676&amp;STARTBOTTOM=6245167&amp;STARTTOP=6245967" TargetMode="External"/><Relationship Id="rId3280" Type="http://schemas.openxmlformats.org/officeDocument/2006/relationships/hyperlink" Target="http://193.88.185.146/website/energidataKort/viewer.htm?starttema1=vindkraft&amp;STARTLEFT=599221&amp;STARTRIGHT=600021&amp;STARTBOTTOM=6176065&amp;STARTTOP=6176865" TargetMode="External"/><Relationship Id="rId4124" Type="http://schemas.openxmlformats.org/officeDocument/2006/relationships/hyperlink" Target="http://193.88.185.146/website/energidataKort/viewer.htm?starttema1=vindkraft&amp;STARTLEFT=477445&amp;STARTRIGHT=478245&amp;STARTBOTTOM=6314810&amp;STARTTOP=6315610" TargetMode="External"/><Relationship Id="rId4331" Type="http://schemas.openxmlformats.org/officeDocument/2006/relationships/hyperlink" Target="http://193.88.185.146/website/energidataKort/viewer.htm?starttema1=vindkraft&amp;STARTLEFT=582459&amp;STARTRIGHT=583259&amp;STARTBOTTOM=6357757&amp;STARTTOP=6358557" TargetMode="External"/><Relationship Id="rId1718" Type="http://schemas.openxmlformats.org/officeDocument/2006/relationships/hyperlink" Target="http://193.88.185.146/website/energidataKort/viewer.htm?starttema1=vindkraft&amp;STARTLEFT=501319&amp;STARTRIGHT=502119&amp;STARTBOTTOM=6107774&amp;STARTTOP=6108574" TargetMode="External"/><Relationship Id="rId1925" Type="http://schemas.openxmlformats.org/officeDocument/2006/relationships/hyperlink" Target="http://193.88.185.146/website/energidataKort/viewer.htm?starttema1=vindkraft&amp;STARTLEFT=478765&amp;STARTRIGHT=479565&amp;STARTBOTTOM=6097774&amp;STARTTOP=6098574" TargetMode="External"/><Relationship Id="rId3140" Type="http://schemas.openxmlformats.org/officeDocument/2006/relationships/hyperlink" Target="http://193.88.185.146/website/energidataKort/viewer.htm?starttema1=vindkraft&amp;STARTLEFT=569619&amp;STARTRIGHT=570419&amp;STARTBOTTOM=6264198&amp;STARTTOP=6264998" TargetMode="External"/><Relationship Id="rId2699" Type="http://schemas.openxmlformats.org/officeDocument/2006/relationships/hyperlink" Target="http://193.88.185.146/website/energidataKort/viewer.htm?starttema1=vindkraft&amp;STARTLEFT=455758&amp;STARTRIGHT=456558&amp;STARTBOTTOM=6237655&amp;STARTTOP=6238455" TargetMode="External"/><Relationship Id="rId3000" Type="http://schemas.openxmlformats.org/officeDocument/2006/relationships/hyperlink" Target="http://193.88.185.146/website/energidataKort/viewer.htm?starttema1=vindkraft&amp;STARTLEFT=607388&amp;STARTRIGHT=608188&amp;STARTBOTTOM=6250122&amp;STARTTOP=6250922" TargetMode="External"/><Relationship Id="rId3957" Type="http://schemas.openxmlformats.org/officeDocument/2006/relationships/hyperlink" Target="http://193.88.185.146/website/energidataKort/viewer.htm?starttema1=vindkraft&amp;STARTLEFT=496157&amp;STARTRIGHT=496957&amp;STARTBOTTOM=6286128&amp;STARTTOP=6286928" TargetMode="External"/><Relationship Id="rId878" Type="http://schemas.openxmlformats.org/officeDocument/2006/relationships/hyperlink" Target="http://193.88.185.146/website/energidataKort/viewer.htm?starttema1=vindkraft&amp;STARTLEFT=681931&amp;STARTRIGHT=682731&amp;STARTBOTTOM=6086008&amp;STARTTOP=6086808" TargetMode="External"/><Relationship Id="rId2559" Type="http://schemas.openxmlformats.org/officeDocument/2006/relationships/hyperlink" Target="http://193.88.185.146/website/energidataKort/viewer.htm?starttema1=vindkraft&amp;STARTLEFT=488338&amp;STARTRIGHT=489138&amp;STARTBOTTOM=6202483&amp;STARTTOP=6203283" TargetMode="External"/><Relationship Id="rId2766" Type="http://schemas.openxmlformats.org/officeDocument/2006/relationships/hyperlink" Target="http://193.88.185.146/website/energidataKort/viewer.htm?starttema1=vindkraft&amp;STARTLEFT=451474&amp;STARTRIGHT=452274&amp;STARTBOTTOM=6268891&amp;STARTTOP=6269691" TargetMode="External"/><Relationship Id="rId2973" Type="http://schemas.openxmlformats.org/officeDocument/2006/relationships/hyperlink" Target="http://193.88.185.146/website/energidataKort/viewer.htm?starttema1=vindkraft&amp;STARTLEFT=602741&amp;STARTRIGHT=603541&amp;STARTBOTTOM=6224543&amp;STARTTOP=6225343" TargetMode="External"/><Relationship Id="rId3817" Type="http://schemas.openxmlformats.org/officeDocument/2006/relationships/hyperlink" Target="http://193.88.185.146/website/energidataKort/viewer.htm?starttema1=vindkraft&amp;STARTLEFT=491612&amp;STARTRIGHT=492412&amp;STARTBOTTOM=6285004&amp;STARTTOP=6285804" TargetMode="External"/><Relationship Id="rId738" Type="http://schemas.openxmlformats.org/officeDocument/2006/relationships/hyperlink" Target="http://193.88.185.146/website/energidataKort/viewer.htm?starttema1=vindkraft&amp;STARTLEFT=644400&amp;STARTRIGHT=645200&amp;STARTBOTTOM=6072562&amp;STARTTOP=6073362" TargetMode="External"/><Relationship Id="rId945" Type="http://schemas.openxmlformats.org/officeDocument/2006/relationships/hyperlink" Target="http://193.88.185.146/website/energidataKort/viewer.htm?starttema1=vindkraft&amp;STARTLEFT=681856&amp;STARTRIGHT=682656&amp;STARTBOTTOM=6083478&amp;STARTTOP=6084278" TargetMode="External"/><Relationship Id="rId1368" Type="http://schemas.openxmlformats.org/officeDocument/2006/relationships/hyperlink" Target="http://193.88.185.146/website/energidataKort/viewer.htm?starttema1=vindkraft&amp;STARTLEFT=593350&amp;STARTRIGHT=594150&amp;STARTBOTTOM=6132796&amp;STARTTOP=6133596" TargetMode="External"/><Relationship Id="rId1575" Type="http://schemas.openxmlformats.org/officeDocument/2006/relationships/hyperlink" Target="http://193.88.185.146/website/energidataKort/viewer.htm?starttema1=vindkraft&amp;STARTLEFT=522889&amp;STARTRIGHT=523689&amp;STARTBOTTOM=6125288&amp;STARTTOP=6126088" TargetMode="External"/><Relationship Id="rId1782" Type="http://schemas.openxmlformats.org/officeDocument/2006/relationships/hyperlink" Target="http://193.88.185.146/website/energidataKort/viewer.htm?starttema1=vindkraft&amp;STARTLEFT=485994&amp;STARTRIGHT=486794&amp;STARTBOTTOM=6117748&amp;STARTTOP=6118548" TargetMode="External"/><Relationship Id="rId2419" Type="http://schemas.openxmlformats.org/officeDocument/2006/relationships/hyperlink" Target="http://193.88.185.146/website/energidataKort/viewer.htm?starttema1=vindkraft&amp;STARTLEFT=524222&amp;STARTRIGHT=525022&amp;STARTBOTTOM=6150978&amp;STARTTOP=6151778" TargetMode="External"/><Relationship Id="rId2626" Type="http://schemas.openxmlformats.org/officeDocument/2006/relationships/hyperlink" Target="http://193.88.185.146/website/energidataKort/viewer.htm?starttema1=vindkraft&amp;STARTLEFT=491527&amp;STARTRIGHT=492327&amp;STARTBOTTOM=6252907&amp;STARTTOP=6253707" TargetMode="External"/><Relationship Id="rId2833" Type="http://schemas.openxmlformats.org/officeDocument/2006/relationships/hyperlink" Target="http://193.88.185.146/website/energidataKort/viewer.htm?starttema1=vindkraft&amp;STARTLEFT=455907&amp;STARTRIGHT=456707&amp;STARTBOTTOM=6249429&amp;STARTTOP=6250229" TargetMode="External"/><Relationship Id="rId5032" Type="http://schemas.openxmlformats.org/officeDocument/2006/relationships/hyperlink" Target="http://193.88.185.146/website/energidataKort/viewer.htm?starttema1=vindkraft&amp;STARTLEFT=572585&amp;STARTRIGHT=573385&amp;STARTBOTTOM=6368167&amp;STARTTOP=6368967" TargetMode="External"/><Relationship Id="rId74" Type="http://schemas.openxmlformats.org/officeDocument/2006/relationships/hyperlink" Target="http://193.88.185.146/website/energidataKort/viewer.htm?starttema1=vindkraft&amp;STARTLEFT=681730&amp;STARTRIGHT=682530&amp;STARTBOTTOM=6188074&amp;STARTTOP=6188874" TargetMode="External"/><Relationship Id="rId805" Type="http://schemas.openxmlformats.org/officeDocument/2006/relationships/hyperlink" Target="http://193.88.185.146/website/energidataKort/viewer.htm?starttema1=vindkraft&amp;STARTLEFT=665772&amp;STARTRIGHT=666572&amp;STARTBOTTOM=6120150&amp;STARTTOP=6120950" TargetMode="External"/><Relationship Id="rId1228" Type="http://schemas.openxmlformats.org/officeDocument/2006/relationships/hyperlink" Target="http://193.88.185.146/website/energidataKort/viewer.htm?starttema1=vindkraft&amp;STARTLEFT=564986&amp;STARTRIGHT=565786&amp;STARTBOTTOM=6128256&amp;STARTTOP=6129056" TargetMode="External"/><Relationship Id="rId1435" Type="http://schemas.openxmlformats.org/officeDocument/2006/relationships/hyperlink" Target="http://193.88.185.146/website/energidataKort/viewer.htm?starttema1=vindkraft&amp;STARTLEFT=576759&amp;STARTRIGHT=577559&amp;STARTBOTTOM=6156552&amp;STARTTOP=6157352" TargetMode="External"/><Relationship Id="rId4798" Type="http://schemas.openxmlformats.org/officeDocument/2006/relationships/hyperlink" Target="http://193.88.185.146/website/energidataKort/viewer.htm?starttema1=vindkraft&amp;STARTLEFT=547425&amp;STARTRIGHT=548225&amp;STARTBOTTOM=6314077&amp;STARTTOP=6314877" TargetMode="External"/><Relationship Id="rId1642" Type="http://schemas.openxmlformats.org/officeDocument/2006/relationships/hyperlink" Target="http://193.88.185.146/website/energidataKort/viewer.htm?starttema1=vindkraft&amp;STARTLEFT=491669&amp;STARTRIGHT=492469&amp;STARTBOTTOM=6175696&amp;STARTTOP=6176496" TargetMode="External"/><Relationship Id="rId2900" Type="http://schemas.openxmlformats.org/officeDocument/2006/relationships/hyperlink" Target="http://193.88.185.146/website/energidataKort/viewer.htm?starttema1=vindkraft&amp;STARTLEFT=469497&amp;STARTRIGHT=470297&amp;STARTBOTTOM=6277788&amp;STARTTOP=6278588" TargetMode="External"/><Relationship Id="rId1502" Type="http://schemas.openxmlformats.org/officeDocument/2006/relationships/hyperlink" Target="http://193.88.185.146/website/energidataKort/viewer.htm?starttema1=vindkraft&amp;STARTLEFT=607388&amp;STARTRIGHT=608188&amp;STARTBOTTOM=6067354&amp;STARTTOP=6068154" TargetMode="External"/><Relationship Id="rId4658" Type="http://schemas.openxmlformats.org/officeDocument/2006/relationships/hyperlink" Target="http://193.88.185.146/website/energidataKort/viewer.htm?starttema1=vindkraft&amp;STARTLEFT=520363&amp;STARTRIGHT=521163&amp;STARTBOTTOM=6319839&amp;STARTTOP=6320639" TargetMode="External"/><Relationship Id="rId4865" Type="http://schemas.openxmlformats.org/officeDocument/2006/relationships/hyperlink" Target="http://193.88.185.146/website/energidataKort/viewer.htm?starttema1=vindkraft&amp;STARTLEFT=563281&amp;STARTRIGHT=564081&amp;STARTBOTTOM=6328685&amp;STARTTOP=6329485" TargetMode="External"/><Relationship Id="rId388" Type="http://schemas.openxmlformats.org/officeDocument/2006/relationships/hyperlink" Target="http://193.88.185.146/website/energidataKort/viewer.htm?starttema1=vindkraft&amp;STARTLEFT=649298&amp;STARTRIGHT=650098&amp;STARTBOTTOM=6146422&amp;STARTTOP=6147222" TargetMode="External"/><Relationship Id="rId2069" Type="http://schemas.openxmlformats.org/officeDocument/2006/relationships/hyperlink" Target="http://193.88.185.146/website/energidataKort/viewer.htm?starttema1=vindkraft&amp;STARTLEFT=428762&amp;STARTRIGHT=429562&amp;STARTBOTTOM=6150697&amp;STARTTOP=6151497" TargetMode="External"/><Relationship Id="rId3467" Type="http://schemas.openxmlformats.org/officeDocument/2006/relationships/hyperlink" Target="http://193.88.185.146/website/energidataKort/viewer.htm?starttema1=vindkraft&amp;STARTLEFT=470414&amp;STARTRIGHT=471214&amp;STARTBOTTOM=6219342&amp;STARTTOP=6220142" TargetMode="External"/><Relationship Id="rId3674" Type="http://schemas.openxmlformats.org/officeDocument/2006/relationships/hyperlink" Target="http://193.88.185.146/website/energidataKort/viewer.htm?starttema1=vindkraft&amp;STARTLEFT=557061&amp;STARTRIGHT=557861&amp;STARTBOTTOM=6178664&amp;STARTTOP=6179464" TargetMode="External"/><Relationship Id="rId3881" Type="http://schemas.openxmlformats.org/officeDocument/2006/relationships/hyperlink" Target="http://193.88.185.146/website/energidataKort/viewer.htm?starttema1=vindkraft&amp;STARTLEFT=492073&amp;STARTRIGHT=492873&amp;STARTBOTTOM=6277953&amp;STARTTOP=6278753" TargetMode="External"/><Relationship Id="rId4518" Type="http://schemas.openxmlformats.org/officeDocument/2006/relationships/hyperlink" Target="http://193.88.185.146/website/energidataKort/viewer.htm?starttema1=vindkraft&amp;STARTLEFT=539209&amp;STARTRIGHT=540009&amp;STARTBOTTOM=6298569&amp;STARTTOP=6299369" TargetMode="External"/><Relationship Id="rId4725" Type="http://schemas.openxmlformats.org/officeDocument/2006/relationships/hyperlink" Target="http://193.88.185.146/website/energidataKort/viewer.htm?starttema1=vindkraft&amp;STARTLEFT=509639&amp;STARTRIGHT=510439&amp;STARTBOTTOM=6323088&amp;STARTTOP=6323888" TargetMode="External"/><Relationship Id="rId4932" Type="http://schemas.openxmlformats.org/officeDocument/2006/relationships/hyperlink" Target="http://193.88.185.146/website/energidataKort/viewer.htm?starttema1=vindkraft&amp;STARTLEFT=555606&amp;STARTRIGHT=556406&amp;STARTBOTTOM=6337441&amp;STARTTOP=6338241" TargetMode="External"/><Relationship Id="rId595" Type="http://schemas.openxmlformats.org/officeDocument/2006/relationships/hyperlink" Target="http://193.88.185.146/website/energidataKort/viewer.htm?starttema1=vindkraft&amp;STARTLEFT=632747&amp;STARTRIGHT=633547&amp;STARTBOTTOM=6089158&amp;STARTTOP=6089958" TargetMode="External"/><Relationship Id="rId2276" Type="http://schemas.openxmlformats.org/officeDocument/2006/relationships/hyperlink" Target="http://193.88.185.146/website/energidataKort/viewer.htm?starttema1=vindkraft&amp;STARTLEFT=503727&amp;STARTRIGHT=504527&amp;STARTBOTTOM=6132144&amp;STARTTOP=6132944" TargetMode="External"/><Relationship Id="rId2483" Type="http://schemas.openxmlformats.org/officeDocument/2006/relationships/hyperlink" Target="http://193.88.185.146/website/energidataKort/viewer.htm?starttema1=vindkraft&amp;STARTLEFT=530202&amp;STARTRIGHT=531002&amp;STARTBOTTOM=6186026&amp;STARTTOP=6186826" TargetMode="External"/><Relationship Id="rId2690" Type="http://schemas.openxmlformats.org/officeDocument/2006/relationships/hyperlink" Target="http://193.88.185.146/website/energidataKort/viewer.htm?starttema1=vindkraft&amp;STARTLEFT=476071&amp;STARTRIGHT=476871&amp;STARTBOTTOM=6250976&amp;STARTTOP=6251776" TargetMode="External"/><Relationship Id="rId3327" Type="http://schemas.openxmlformats.org/officeDocument/2006/relationships/hyperlink" Target="http://193.88.185.146/website/energidataKort/viewer.htm?starttema1=vindkraft&amp;STARTLEFT=577320&amp;STARTRIGHT=578120&amp;STARTBOTTOM=6236931&amp;STARTTOP=6237731" TargetMode="External"/><Relationship Id="rId3534" Type="http://schemas.openxmlformats.org/officeDocument/2006/relationships/hyperlink" Target="http://193.88.185.146/website/energidataKort/viewer.htm?starttema1=vindkraft&amp;STARTLEFT=460805&amp;STARTRIGHT=461605&amp;STARTBOTTOM=6206409&amp;STARTTOP=6207209" TargetMode="External"/><Relationship Id="rId3741" Type="http://schemas.openxmlformats.org/officeDocument/2006/relationships/hyperlink" Target="http://193.88.185.146/website/energidataKort/viewer.htm?starttema1=vindkraft&amp;STARTLEFT=479698&amp;STARTRIGHT=480498&amp;STARTBOTTOM=6294503&amp;STARTTOP=6295303" TargetMode="External"/><Relationship Id="rId248" Type="http://schemas.openxmlformats.org/officeDocument/2006/relationships/hyperlink" Target="http://193.88.185.146/website/energidataKort/viewer.htm?starttema1=vindkraft&amp;STARTLEFT=703339&amp;STARTRIGHT=704139&amp;STARTBOTTOM=6135254&amp;STARTTOP=6136054" TargetMode="External"/><Relationship Id="rId455" Type="http://schemas.openxmlformats.org/officeDocument/2006/relationships/hyperlink" Target="http://193.88.185.146/website/energidataKort/viewer.htm?starttema1=vindkraft&amp;STARTLEFT=705919&amp;STARTRIGHT=706719&amp;STARTBOTTOM=6139534&amp;STARTTOP=6140334" TargetMode="External"/><Relationship Id="rId662" Type="http://schemas.openxmlformats.org/officeDocument/2006/relationships/hyperlink" Target="http://193.88.185.146/website/energidataKort/viewer.htm?starttema1=vindkraft&amp;STARTLEFT=636572&amp;STARTRIGHT=637372&amp;STARTBOTTOM=6074442&amp;STARTTOP=6075242" TargetMode="External"/><Relationship Id="rId1085" Type="http://schemas.openxmlformats.org/officeDocument/2006/relationships/hyperlink" Target="http://193.88.185.146/website/energidataKort/viewer.htm?starttema1=vindkraft&amp;STARTLEFT=683778&amp;STARTRIGHT=684578&amp;STARTBOTTOM=6097960&amp;STARTTOP=6098760" TargetMode="External"/><Relationship Id="rId1292" Type="http://schemas.openxmlformats.org/officeDocument/2006/relationships/hyperlink" Target="http://193.88.185.146/website/energidataKort/viewer.htm?starttema1=vindkraft&amp;STARTLEFT=571366&amp;STARTRIGHT=572166&amp;STARTBOTTOM=6106316&amp;STARTTOP=6107116" TargetMode="External"/><Relationship Id="rId2136" Type="http://schemas.openxmlformats.org/officeDocument/2006/relationships/hyperlink" Target="http://193.88.185.146/website/energidataKort/viewer.htm?starttema1=vindkraft&amp;STARTLEFT=472333&amp;STARTRIGHT=473133&amp;STARTBOTTOM=6178428&amp;STARTTOP=6179228" TargetMode="External"/><Relationship Id="rId2343" Type="http://schemas.openxmlformats.org/officeDocument/2006/relationships/hyperlink" Target="http://193.88.185.146/website/energidataKort/viewer.htm?starttema1=vindkraft&amp;STARTLEFT=530488&amp;STARTRIGHT=531288&amp;STARTBOTTOM=6089464&amp;STARTTOP=6090264" TargetMode="External"/><Relationship Id="rId2550" Type="http://schemas.openxmlformats.org/officeDocument/2006/relationships/hyperlink" Target="http://193.88.185.146/website/energidataKort/viewer.htm?starttema1=vindkraft&amp;STARTLEFT=490348&amp;STARTRIGHT=491148&amp;STARTBOTTOM=6225446&amp;STARTTOP=6226246" TargetMode="External"/><Relationship Id="rId3601" Type="http://schemas.openxmlformats.org/officeDocument/2006/relationships/hyperlink" Target="http://193.88.185.146/website/energidataKort/viewer.htm?starttema1=vindkraft&amp;STARTLEFT=473131&amp;STARTRIGHT=473931&amp;STARTBOTTOM=6223521&amp;STARTTOP=6224321" TargetMode="External"/><Relationship Id="rId108" Type="http://schemas.openxmlformats.org/officeDocument/2006/relationships/hyperlink" Target="http://193.88.185.146/website/energidataKort/viewer.htm?starttema1=vindkraft&amp;STARTLEFT=695389&amp;STARTRIGHT=696189&amp;STARTBOTTOM=6156576&amp;STARTTOP=6157376" TargetMode="External"/><Relationship Id="rId315" Type="http://schemas.openxmlformats.org/officeDocument/2006/relationships/hyperlink" Target="http://193.88.185.146/website/energidataKort/viewer.htm?starttema1=vindkraft&amp;STARTLEFT=647481&amp;STARTRIGHT=648281&amp;STARTBOTTOM=6156289&amp;STARTTOP=6157089" TargetMode="External"/><Relationship Id="rId522" Type="http://schemas.openxmlformats.org/officeDocument/2006/relationships/hyperlink" Target="http://193.88.185.146/website/energidataKort/viewer.htm?starttema1=vindkraft&amp;STARTLEFT=628942&amp;STARTRIGHT=629742&amp;STARTBOTTOM=6069938&amp;STARTTOP=6070738" TargetMode="External"/><Relationship Id="rId1152" Type="http://schemas.openxmlformats.org/officeDocument/2006/relationships/hyperlink" Target="http://193.88.185.146/website/energidataKort/viewer.htm?starttema1=vindkraft&amp;STARTLEFT=866875&amp;STARTRIGHT=867675&amp;STARTBOTTOM=6133002&amp;STARTTOP=6133802" TargetMode="External"/><Relationship Id="rId2203" Type="http://schemas.openxmlformats.org/officeDocument/2006/relationships/hyperlink" Target="http://193.88.185.146/website/energidataKort/viewer.htm?starttema1=vindkraft&amp;STARTLEFT=461000&amp;STARTRIGHT=461800&amp;STARTBOTTOM=6182147&amp;STARTTOP=6182947" TargetMode="External"/><Relationship Id="rId2410" Type="http://schemas.openxmlformats.org/officeDocument/2006/relationships/hyperlink" Target="http://193.88.185.146/website/energidataKort/viewer.htm?starttema1=vindkraft&amp;STARTLEFT=524215&amp;STARTRIGHT=525015&amp;STARTBOTTOM=6155985&amp;STARTTOP=6156785" TargetMode="External"/><Relationship Id="rId1012" Type="http://schemas.openxmlformats.org/officeDocument/2006/relationships/hyperlink" Target="http://193.88.185.146/website/energidataKort/viewer.htm?starttema1=vindkraft&amp;STARTLEFT=672258&amp;STARTRIGHT=673058&amp;STARTBOTTOM=6048245&amp;STARTTOP=6049045" TargetMode="External"/><Relationship Id="rId4168" Type="http://schemas.openxmlformats.org/officeDocument/2006/relationships/hyperlink" Target="http://193.88.185.146/website/energidataKort/viewer.htm?starttema1=vindkraft&amp;STARTLEFT=489858&amp;STARTRIGHT=490658&amp;STARTBOTTOM=6323299&amp;STARTTOP=6324099" TargetMode="External"/><Relationship Id="rId4375" Type="http://schemas.openxmlformats.org/officeDocument/2006/relationships/hyperlink" Target="http://193.88.185.146/website/energidataKort/viewer.htm?starttema1=vindkraft&amp;STARTLEFT=590297&amp;STARTRIGHT=591097&amp;STARTBOTTOM=6370130&amp;STARTTOP=6370930" TargetMode="External"/><Relationship Id="rId1969" Type="http://schemas.openxmlformats.org/officeDocument/2006/relationships/hyperlink" Target="http://193.88.185.146/website/energidataKort/viewer.htm?starttema1=vindkraft&amp;STARTLEFT=469661&amp;STARTRIGHT=470461&amp;STARTBOTTOM=6146008&amp;STARTTOP=6146808" TargetMode="External"/><Relationship Id="rId3184" Type="http://schemas.openxmlformats.org/officeDocument/2006/relationships/hyperlink" Target="http://193.88.185.146/website/energidataKort/viewer.htm?starttema1=vindkraft&amp;STARTLEFT=557656&amp;STARTRIGHT=558456&amp;STARTBOTTOM=6262317&amp;STARTTOP=6263117" TargetMode="External"/><Relationship Id="rId4028" Type="http://schemas.openxmlformats.org/officeDocument/2006/relationships/hyperlink" Target="http://193.88.185.146/website/energidataKort/viewer.htm?starttema1=vindkraft&amp;STARTLEFT=489648&amp;STARTRIGHT=490448&amp;STARTBOTTOM=6323499&amp;STARTTOP=6324299" TargetMode="External"/><Relationship Id="rId4235" Type="http://schemas.openxmlformats.org/officeDocument/2006/relationships/hyperlink" Target="http://193.88.185.146/website/energidataKort/viewer.htm?starttema1=vindkraft&amp;STARTLEFT=512426&amp;STARTRIGHT=513226&amp;STARTBOTTOM=6242114&amp;STARTTOP=6242914" TargetMode="External"/><Relationship Id="rId4582" Type="http://schemas.openxmlformats.org/officeDocument/2006/relationships/hyperlink" Target="http://193.88.185.146/website/energidataKort/viewer.htm?starttema1=vindkraft&amp;STARTLEFT=573118&amp;STARTRIGHT=573918&amp;STARTBOTTOM=6294218&amp;STARTTOP=6295018" TargetMode="External"/><Relationship Id="rId1829" Type="http://schemas.openxmlformats.org/officeDocument/2006/relationships/hyperlink" Target="http://193.88.185.146/website/energidataKort/viewer.htm?starttema1=vindkraft&amp;STARTLEFT=488352&amp;STARTRIGHT=489152&amp;STARTBOTTOM=6116900&amp;STARTTOP=6117700" TargetMode="External"/><Relationship Id="rId3391" Type="http://schemas.openxmlformats.org/officeDocument/2006/relationships/hyperlink" Target="http://193.88.185.146/website/energidataKort/viewer.htm?starttema1=vindkraft&amp;STARTLEFT=458861&amp;STARTRIGHT=459661&amp;STARTBOTTOM=6191622&amp;STARTTOP=6192422" TargetMode="External"/><Relationship Id="rId4442" Type="http://schemas.openxmlformats.org/officeDocument/2006/relationships/hyperlink" Target="http://193.88.185.146/website/energidataKort/viewer.htm?starttema1=vindkraft&amp;STARTLEFT=527420&amp;STARTRIGHT=528220&amp;STARTBOTTOM=6288477&amp;STARTTOP=6289277" TargetMode="External"/><Relationship Id="rId3044" Type="http://schemas.openxmlformats.org/officeDocument/2006/relationships/hyperlink" Target="http://193.88.185.146/website/energidataKort/viewer.htm?starttema1=vindkraft&amp;STARTLEFT=576343&amp;STARTRIGHT=577143&amp;STARTBOTTOM=6261325&amp;STARTTOP=6262125" TargetMode="External"/><Relationship Id="rId3251" Type="http://schemas.openxmlformats.org/officeDocument/2006/relationships/hyperlink" Target="http://193.88.185.146/website/energidataKort/viewer.htm?starttema1=vindkraft&amp;STARTLEFT=538909&amp;STARTRIGHT=539709&amp;STARTBOTTOM=6232302&amp;STARTTOP=6233102" TargetMode="External"/><Relationship Id="rId4302" Type="http://schemas.openxmlformats.org/officeDocument/2006/relationships/hyperlink" Target="http://193.88.185.146/website/energidataKort/viewer.htm?starttema1=vindkraft&amp;STARTLEFT=556289&amp;STARTRIGHT=557089&amp;STARTBOTTOM=6344266&amp;STARTTOP=6345066" TargetMode="External"/><Relationship Id="rId172" Type="http://schemas.openxmlformats.org/officeDocument/2006/relationships/hyperlink" Target="http://193.88.185.146/website/energidataKort/viewer.htm?starttema1=vindkraft&amp;STARTLEFT=653208&amp;STARTRIGHT=654008&amp;STARTBOTTOM=6175693&amp;STARTTOP=6176493" TargetMode="External"/><Relationship Id="rId2060" Type="http://schemas.openxmlformats.org/officeDocument/2006/relationships/hyperlink" Target="http://193.88.185.146/website/energidataKort/viewer.htm?starttema1=vindkraft&amp;STARTLEFT=428134&amp;STARTRIGHT=428934&amp;STARTBOTTOM=6151253&amp;STARTTOP=6152053" TargetMode="External"/><Relationship Id="rId3111" Type="http://schemas.openxmlformats.org/officeDocument/2006/relationships/hyperlink" Target="http://193.88.185.146/website/energidataKort/viewer.htm?starttema1=vindkraft&amp;STARTLEFT=584471&amp;STARTRIGHT=585271&amp;STARTBOTTOM=6203417&amp;STARTTOP=6204217" TargetMode="External"/><Relationship Id="rId989" Type="http://schemas.openxmlformats.org/officeDocument/2006/relationships/hyperlink" Target="http://193.88.185.146/website/energidataKort/viewer.htm?starttema1=vindkraft&amp;STARTLEFT=669430&amp;STARTRIGHT=670230&amp;STARTBOTTOM=6080544&amp;STARTTOP=6081344" TargetMode="External"/><Relationship Id="rId2877" Type="http://schemas.openxmlformats.org/officeDocument/2006/relationships/hyperlink" Target="http://193.88.185.146/website/energidataKort/viewer.htm?starttema1=vindkraft&amp;STARTLEFT=469517&amp;STARTRIGHT=470317&amp;STARTBOTTOM=6277635&amp;STARTTOP=6278435" TargetMode="External"/><Relationship Id="rId5076" Type="http://schemas.openxmlformats.org/officeDocument/2006/relationships/hyperlink" Target="http://193.88.185.146/website/energidataKort/viewer.htm?starttema1=vindkraft&amp;STARTLEFT=565680&amp;STARTRIGHT=566480&amp;STARTBOTTOM=6362048&amp;STARTTOP=6362848" TargetMode="External"/><Relationship Id="rId849" Type="http://schemas.openxmlformats.org/officeDocument/2006/relationships/hyperlink" Target="http://193.88.185.146/website/energidataKort/viewer.htm?starttema1=vindkraft&amp;STARTLEFT=671066&amp;STARTRIGHT=671866&amp;STARTBOTTOM=6123768&amp;STARTTOP=6124568" TargetMode="External"/><Relationship Id="rId1479" Type="http://schemas.openxmlformats.org/officeDocument/2006/relationships/hyperlink" Target="http://193.88.185.146/website/energidataKort/viewer.htm?starttema1=vindkraft&amp;STARTLEFT=613612&amp;STARTRIGHT=614412&amp;STARTBOTTOM=6088809&amp;STARTTOP=6089609" TargetMode="External"/><Relationship Id="rId1686" Type="http://schemas.openxmlformats.org/officeDocument/2006/relationships/hyperlink" Target="http://193.88.185.146/website/energidataKort/viewer.htm?starttema1=vindkraft&amp;STARTLEFT=500478&amp;STARTRIGHT=501278&amp;STARTBOTTOM=6107596&amp;STARTTOP=6108396" TargetMode="External"/><Relationship Id="rId3928" Type="http://schemas.openxmlformats.org/officeDocument/2006/relationships/hyperlink" Target="http://193.88.185.146/website/energidataKort/viewer.htm?starttema1=vindkraft&amp;STARTLEFT=494129&amp;STARTRIGHT=494929&amp;STARTBOTTOM=6272088&amp;STARTTOP=6272888" TargetMode="External"/><Relationship Id="rId4092" Type="http://schemas.openxmlformats.org/officeDocument/2006/relationships/hyperlink" Target="http://193.88.185.146/website/energidataKort/viewer.htm?starttema1=vindkraft&amp;STARTLEFT=473249&amp;STARTRIGHT=474049&amp;STARTBOTTOM=6313950&amp;STARTTOP=6314750" TargetMode="External"/><Relationship Id="rId1339" Type="http://schemas.openxmlformats.org/officeDocument/2006/relationships/hyperlink" Target="http://193.88.185.146/website/energidataKort/viewer.htm?starttema1=vindkraft&amp;STARTLEFT=607280&amp;STARTRIGHT=608080&amp;STARTBOTTOM=6121252&amp;STARTTOP=6122052" TargetMode="External"/><Relationship Id="rId1893" Type="http://schemas.openxmlformats.org/officeDocument/2006/relationships/hyperlink" Target="http://193.88.185.146/website/energidataKort/viewer.htm?starttema1=vindkraft&amp;STARTLEFT=478550&amp;STARTRIGHT=479350&amp;STARTBOTTOM=6099581&amp;STARTTOP=6100381" TargetMode="External"/><Relationship Id="rId2737" Type="http://schemas.openxmlformats.org/officeDocument/2006/relationships/hyperlink" Target="http://193.88.185.146/website/energidataKort/viewer.htm?starttema1=vindkraft&amp;STARTLEFT=467470&amp;STARTRIGHT=468270&amp;STARTBOTTOM=6248451&amp;STARTTOP=6249251" TargetMode="External"/><Relationship Id="rId2944" Type="http://schemas.openxmlformats.org/officeDocument/2006/relationships/hyperlink" Target="http://193.88.185.146/website/energidataKort/viewer.htm?starttema1=vindkraft&amp;STARTLEFT=577060&amp;STARTRIGHT=577860&amp;STARTBOTTOM=6242244&amp;STARTTOP=6243044" TargetMode="External"/><Relationship Id="rId5003" Type="http://schemas.openxmlformats.org/officeDocument/2006/relationships/hyperlink" Target="http://193.88.185.146/website/energidataKort/viewer.htm?starttema1=vindkraft&amp;STARTLEFT=567555&amp;STARTRIGHT=568355&amp;STARTBOTTOM=6377856&amp;STARTTOP=6378656" TargetMode="External"/><Relationship Id="rId709" Type="http://schemas.openxmlformats.org/officeDocument/2006/relationships/hyperlink" Target="http://193.88.185.146/website/energidataKort/viewer.htm?starttema1=vindkraft&amp;STARTLEFT=656784&amp;STARTRIGHT=657584&amp;STARTBOTTOM=6076758&amp;STARTTOP=6077558" TargetMode="External"/><Relationship Id="rId916" Type="http://schemas.openxmlformats.org/officeDocument/2006/relationships/hyperlink" Target="http://193.88.185.146/website/energidataKort/viewer.htm?starttema1=vindkraft&amp;STARTLEFT=681631&amp;STARTRIGHT=682431&amp;STARTBOTTOM=6083806&amp;STARTTOP=6084606" TargetMode="External"/><Relationship Id="rId1546" Type="http://schemas.openxmlformats.org/officeDocument/2006/relationships/hyperlink" Target="http://193.88.185.146/website/energidataKort/viewer.htm?starttema1=vindkraft&amp;STARTLEFT=503331&amp;STARTRIGHT=504131&amp;STARTBOTTOM=6121411&amp;STARTTOP=6122211" TargetMode="External"/><Relationship Id="rId1753" Type="http://schemas.openxmlformats.org/officeDocument/2006/relationships/hyperlink" Target="http://193.88.185.146/website/energidataKort/viewer.htm?starttema1=vindkraft&amp;STARTLEFT=490948&amp;STARTRIGHT=491748&amp;STARTBOTTOM=6105087&amp;STARTTOP=6105887" TargetMode="External"/><Relationship Id="rId1960" Type="http://schemas.openxmlformats.org/officeDocument/2006/relationships/hyperlink" Target="http://193.88.185.146/website/energidataKort/viewer.htm?starttema1=vindkraft&amp;STARTLEFT=468273&amp;STARTRIGHT=469073&amp;STARTBOTTOM=6145264&amp;STARTTOP=6146064" TargetMode="External"/><Relationship Id="rId2804" Type="http://schemas.openxmlformats.org/officeDocument/2006/relationships/hyperlink" Target="http://193.88.185.146/website/energidataKort/viewer.htm?starttema1=vindkraft&amp;STARTLEFT=454071&amp;STARTRIGHT=454871&amp;STARTBOTTOM=6252482&amp;STARTTOP=6253282" TargetMode="External"/><Relationship Id="rId45" Type="http://schemas.openxmlformats.org/officeDocument/2006/relationships/hyperlink" Target="http://193.88.185.146/website/energidataKort/viewer.htm?starttema1=vindkraft&amp;STARTLEFT=718150&amp;STARTRIGHT=718950&amp;STARTBOTTOM=6167058&amp;STARTTOP=6167858" TargetMode="External"/><Relationship Id="rId1406" Type="http://schemas.openxmlformats.org/officeDocument/2006/relationships/hyperlink" Target="http://193.88.185.146/website/energidataKort/viewer.htm?starttema1=vindkraft&amp;STARTLEFT=605665&amp;STARTRIGHT=606465&amp;STARTBOTTOM=6111849&amp;STARTTOP=6112649" TargetMode="External"/><Relationship Id="rId1613" Type="http://schemas.openxmlformats.org/officeDocument/2006/relationships/hyperlink" Target="http://193.88.185.146/website/energidataKort/viewer.htm?starttema1=vindkraft&amp;STARTLEFT=491338&amp;STARTRIGHT=492138&amp;STARTBOTTOM=6188768&amp;STARTTOP=6189568" TargetMode="External"/><Relationship Id="rId1820" Type="http://schemas.openxmlformats.org/officeDocument/2006/relationships/hyperlink" Target="http://193.88.185.146/website/energidataKort/viewer.htm?starttema1=vindkraft&amp;STARTLEFT=492486&amp;STARTRIGHT=493286&amp;STARTBOTTOM=6105481&amp;STARTTOP=6106281" TargetMode="External"/><Relationship Id="rId4769" Type="http://schemas.openxmlformats.org/officeDocument/2006/relationships/hyperlink" Target="http://193.88.185.146/website/energidataKort/viewer.htm?starttema1=vindkraft&amp;STARTLEFT=543074&amp;STARTRIGHT=543874&amp;STARTBOTTOM=6343374&amp;STARTTOP=6344174" TargetMode="External"/><Relationship Id="rId4976" Type="http://schemas.openxmlformats.org/officeDocument/2006/relationships/hyperlink" Target="http://193.88.185.146/website/energidataKort/viewer.htm?starttema1=vindkraft&amp;STARTLEFT=562179&amp;STARTRIGHT=562979&amp;STARTBOTTOM=6362626&amp;STARTTOP=6363426" TargetMode="External"/><Relationship Id="rId3578" Type="http://schemas.openxmlformats.org/officeDocument/2006/relationships/hyperlink" Target="http://193.88.185.146/website/energidataKort/viewer.htm?starttema1=vindkraft&amp;STARTLEFT=460004&amp;STARTRIGHT=460804&amp;STARTBOTTOM=6206034&amp;STARTTOP=6206834" TargetMode="External"/><Relationship Id="rId3785" Type="http://schemas.openxmlformats.org/officeDocument/2006/relationships/hyperlink" Target="http://193.88.185.146/website/energidataKort/viewer.htm?starttema1=vindkraft&amp;STARTLEFT=479698&amp;STARTRIGHT=480498&amp;STARTBOTTOM=6298509&amp;STARTTOP=6299309" TargetMode="External"/><Relationship Id="rId3992" Type="http://schemas.openxmlformats.org/officeDocument/2006/relationships/hyperlink" Target="http://193.88.185.146/website/energidataKort/viewer.htm?starttema1=vindkraft&amp;STARTLEFT=483079&amp;STARTRIGHT=483879&amp;STARTBOTTOM=6317066&amp;STARTTOP=6317866" TargetMode="External"/><Relationship Id="rId4629" Type="http://schemas.openxmlformats.org/officeDocument/2006/relationships/hyperlink" Target="http://193.88.185.146/website/energidataKort/viewer.htm?starttema1=vindkraft&amp;STARTLEFT=513729&amp;STARTRIGHT=514529&amp;STARTBOTTOM=6320464&amp;STARTTOP=6321264" TargetMode="External"/><Relationship Id="rId4836" Type="http://schemas.openxmlformats.org/officeDocument/2006/relationships/hyperlink" Target="http://193.88.185.146/website/energidataKort/viewer.htm?starttema1=vindkraft&amp;STARTLEFT=541482&amp;STARTRIGHT=542282&amp;STARTBOTTOM=6319297&amp;STARTTOP=6320097" TargetMode="External"/><Relationship Id="rId499" Type="http://schemas.openxmlformats.org/officeDocument/2006/relationships/hyperlink" Target="http://193.88.185.146/website/energidataKort/viewer.htm?starttema1=vindkraft&amp;STARTLEFT=681900&amp;STARTRIGHT=682700&amp;STARTBOTTOM=6169781&amp;STARTTOP=6170581" TargetMode="External"/><Relationship Id="rId2387" Type="http://schemas.openxmlformats.org/officeDocument/2006/relationships/hyperlink" Target="http://193.88.185.146/website/energidataKort/viewer.htm?starttema1=vindkraft&amp;STARTLEFT=543645&amp;STARTRIGHT=544445&amp;STARTBOTTOM=6196635&amp;STARTTOP=6197435" TargetMode="External"/><Relationship Id="rId2594" Type="http://schemas.openxmlformats.org/officeDocument/2006/relationships/hyperlink" Target="http://193.88.185.146/website/energidataKort/viewer.htm?starttema1=vindkraft&amp;STARTLEFT=495905&amp;STARTRIGHT=496705&amp;STARTBOTTOM=6228793&amp;STARTTOP=6229593" TargetMode="External"/><Relationship Id="rId3438" Type="http://schemas.openxmlformats.org/officeDocument/2006/relationships/hyperlink" Target="http://193.88.185.146/website/energidataKort/viewer.htm?starttema1=vindkraft&amp;STARTLEFT=457483&amp;STARTRIGHT=458283&amp;STARTBOTTOM=6208516&amp;STARTTOP=6209316" TargetMode="External"/><Relationship Id="rId3645" Type="http://schemas.openxmlformats.org/officeDocument/2006/relationships/hyperlink" Target="http://193.88.185.146/website/energidataKort/viewer.htm?starttema1=vindkraft&amp;STARTLEFT=461702&amp;STARTRIGHT=462502&amp;STARTBOTTOM=6215620&amp;STARTTOP=6216420" TargetMode="External"/><Relationship Id="rId3852" Type="http://schemas.openxmlformats.org/officeDocument/2006/relationships/hyperlink" Target="http://193.88.185.146/website/energidataKort/viewer.htm?starttema1=vindkraft&amp;STARTLEFT=500264&amp;STARTRIGHT=501064&amp;STARTBOTTOM=6285040&amp;STARTTOP=6285840" TargetMode="External"/><Relationship Id="rId359" Type="http://schemas.openxmlformats.org/officeDocument/2006/relationships/hyperlink" Target="http://193.88.185.146/website/energidataKort/viewer.htm?starttema1=vindkraft&amp;STARTLEFT=642766&amp;STARTRIGHT=643566&amp;STARTBOTTOM=6147792&amp;STARTTOP=6148592" TargetMode="External"/><Relationship Id="rId566" Type="http://schemas.openxmlformats.org/officeDocument/2006/relationships/hyperlink" Target="http://193.88.185.146/website/energidataKort/viewer.htm?starttema1=vindkraft&amp;STARTLEFT=654398&amp;STARTRIGHT=655198&amp;STARTBOTTOM=6057233&amp;STARTTOP=6058033" TargetMode="External"/><Relationship Id="rId773" Type="http://schemas.openxmlformats.org/officeDocument/2006/relationships/hyperlink" Target="http://193.88.185.146/website/energidataKort/viewer.htm?starttema1=vindkraft&amp;STARTLEFT=632412&amp;STARTRIGHT=633212&amp;STARTBOTTOM=6081573&amp;STARTTOP=6082373" TargetMode="External"/><Relationship Id="rId1196" Type="http://schemas.openxmlformats.org/officeDocument/2006/relationships/hyperlink" Target="http://193.88.185.146/website/energidataKort/viewer.htm?starttema1=vindkraft&amp;STARTLEFT=558819&amp;STARTRIGHT=559619&amp;STARTBOTTOM=6146572&amp;STARTTOP=6147372" TargetMode="External"/><Relationship Id="rId2247" Type="http://schemas.openxmlformats.org/officeDocument/2006/relationships/hyperlink" Target="http://193.88.185.146/website/energidataKort/viewer.htm?starttema1=vindkraft&amp;STARTLEFT=493131&amp;STARTRIGHT=493931&amp;STARTBOTTOM=6153465&amp;STARTTOP=6154265" TargetMode="External"/><Relationship Id="rId2454" Type="http://schemas.openxmlformats.org/officeDocument/2006/relationships/hyperlink" Target="http://193.88.185.146/website/energidataKort/viewer.htm?starttema1=vindkraft&amp;STARTLEFT=503945&amp;STARTRIGHT=504745&amp;STARTBOTTOM=6181044&amp;STARTTOP=6181844" TargetMode="External"/><Relationship Id="rId3505" Type="http://schemas.openxmlformats.org/officeDocument/2006/relationships/hyperlink" Target="http://193.88.185.146/website/energidataKort/viewer.htm?starttema1=vindkraft&amp;STARTLEFT=451801&amp;STARTRIGHT=452601&amp;STARTBOTTOM=6219481&amp;STARTTOP=6220281" TargetMode="External"/><Relationship Id="rId4903" Type="http://schemas.openxmlformats.org/officeDocument/2006/relationships/hyperlink" Target="http://193.88.185.146/website/energidataKort/viewer.htm?starttema1=vindkraft&amp;STARTLEFT=554849&amp;STARTRIGHT=555649&amp;STARTBOTTOM=6342569&amp;STARTTOP=6343369" TargetMode="External"/><Relationship Id="rId219" Type="http://schemas.openxmlformats.org/officeDocument/2006/relationships/hyperlink" Target="http://193.88.185.146/website/energidataKort/viewer.htm?starttema1=vindkraft&amp;STARTLEFT=656640&amp;STARTRIGHT=657440&amp;STARTBOTTOM=6174748&amp;STARTTOP=6175548" TargetMode="External"/><Relationship Id="rId426" Type="http://schemas.openxmlformats.org/officeDocument/2006/relationships/hyperlink" Target="http://193.88.185.146/website/energidataKort/viewer.htm?starttema1=vindkraft&amp;STARTLEFT=648660&amp;STARTRIGHT=649460&amp;STARTBOTTOM=6132095&amp;STARTTOP=6132895" TargetMode="External"/><Relationship Id="rId633" Type="http://schemas.openxmlformats.org/officeDocument/2006/relationships/hyperlink" Target="http://193.88.185.146/website/energidataKort/viewer.htm?starttema1=vindkraft&amp;STARTLEFT=657443&amp;STARTRIGHT=658243&amp;STARTBOTTOM=6057668&amp;STARTTOP=6058468" TargetMode="External"/><Relationship Id="rId980" Type="http://schemas.openxmlformats.org/officeDocument/2006/relationships/hyperlink" Target="http://193.88.185.146/website/energidataKort/viewer.htm?starttema1=vindkraft&amp;STARTLEFT=680468&amp;STARTRIGHT=681268&amp;STARTBOTTOM=6071459&amp;STARTTOP=6072259" TargetMode="External"/><Relationship Id="rId1056" Type="http://schemas.openxmlformats.org/officeDocument/2006/relationships/hyperlink" Target="http://193.88.185.146/website/energidataKort/viewer.htm?starttema1=vindkraft&amp;STARTLEFT=676536&amp;STARTRIGHT=677336&amp;STARTBOTTOM=6048141&amp;STARTTOP=6048941" TargetMode="External"/><Relationship Id="rId1263" Type="http://schemas.openxmlformats.org/officeDocument/2006/relationships/hyperlink" Target="http://193.88.185.146/website/energidataKort/viewer.htm?starttema1=vindkraft&amp;STARTLEFT=587843&amp;STARTRIGHT=588643&amp;STARTBOTTOM=6119005&amp;STARTTOP=6119805" TargetMode="External"/><Relationship Id="rId2107" Type="http://schemas.openxmlformats.org/officeDocument/2006/relationships/hyperlink" Target="http://193.88.185.146/website/energidataKort/viewer.htm?starttema1=vindkraft&amp;STARTLEFT=473886&amp;STARTRIGHT=474686&amp;STARTBOTTOM=6159786&amp;STARTTOP=6160586" TargetMode="External"/><Relationship Id="rId2314" Type="http://schemas.openxmlformats.org/officeDocument/2006/relationships/hyperlink" Target="http://193.88.185.146/website/energidataKort/viewer.htm?starttema1=vindkraft&amp;STARTLEFT=511518&amp;STARTRIGHT=512318&amp;STARTBOTTOM=6079727&amp;STARTTOP=6080527" TargetMode="External"/><Relationship Id="rId2661" Type="http://schemas.openxmlformats.org/officeDocument/2006/relationships/hyperlink" Target="http://193.88.185.146/website/energidataKort/viewer.htm?starttema1=vindkraft&amp;STARTLEFT=483104&amp;STARTRIGHT=483904&amp;STARTBOTTOM=6256232&amp;STARTTOP=6257032" TargetMode="External"/><Relationship Id="rId3712" Type="http://schemas.openxmlformats.org/officeDocument/2006/relationships/hyperlink" Target="http://193.88.185.146/website/energidataKort/viewer.htm?starttema1=vindkraft&amp;STARTLEFT=533853&amp;STARTRIGHT=534653&amp;STARTBOTTOM=6186976&amp;STARTTOP=6187776" TargetMode="External"/><Relationship Id="rId840" Type="http://schemas.openxmlformats.org/officeDocument/2006/relationships/hyperlink" Target="http://193.88.185.146/website/energidataKort/viewer.htm?starttema1=vindkraft&amp;STARTLEFT=660219&amp;STARTRIGHT=661019&amp;STARTBOTTOM=6127825&amp;STARTTOP=6128625" TargetMode="External"/><Relationship Id="rId1470" Type="http://schemas.openxmlformats.org/officeDocument/2006/relationships/hyperlink" Target="http://193.88.185.146/website/energidataKort/viewer.htm?starttema1=vindkraft&amp;STARTLEFT=572692&amp;STARTRIGHT=573492&amp;STARTBOTTOM=6153530&amp;STARTTOP=6154330" TargetMode="External"/><Relationship Id="rId2521" Type="http://schemas.openxmlformats.org/officeDocument/2006/relationships/hyperlink" Target="http://193.88.185.146/website/energidataKort/viewer.htm?starttema1=vindkraft&amp;STARTLEFT=487715&amp;STARTRIGHT=488515&amp;STARTBOTTOM=6244167&amp;STARTTOP=6244967" TargetMode="External"/><Relationship Id="rId4279" Type="http://schemas.openxmlformats.org/officeDocument/2006/relationships/hyperlink" Target="http://193.88.185.146/website/energidataKort/viewer.htm?starttema1=vindkraft&amp;STARTLEFT=567253&amp;STARTRIGHT=568053&amp;STARTBOTTOM=6353878&amp;STARTTOP=6354678" TargetMode="External"/><Relationship Id="rId700" Type="http://schemas.openxmlformats.org/officeDocument/2006/relationships/hyperlink" Target="http://193.88.185.146/website/energidataKort/viewer.htm?starttema1=vindkraft&amp;STARTLEFT=657280&amp;STARTRIGHT=658080&amp;STARTBOTTOM=6067909&amp;STARTTOP=6068709" TargetMode="External"/><Relationship Id="rId1123" Type="http://schemas.openxmlformats.org/officeDocument/2006/relationships/hyperlink" Target="http://193.88.185.146/website/energidataKort/viewer.htm?starttema1=vindkraft&amp;STARTLEFT=682659&amp;STARTRIGHT=683459&amp;STARTBOTTOM=6112166&amp;STARTTOP=6112966" TargetMode="External"/><Relationship Id="rId1330" Type="http://schemas.openxmlformats.org/officeDocument/2006/relationships/hyperlink" Target="http://193.88.185.146/website/energidataKort/viewer.htm?starttema1=vindkraft&amp;STARTLEFT=610742&amp;STARTRIGHT=611542&amp;STARTBOTTOM=6134603&amp;STARTTOP=6135403" TargetMode="External"/><Relationship Id="rId3088" Type="http://schemas.openxmlformats.org/officeDocument/2006/relationships/hyperlink" Target="http://193.88.185.146/website/energidataKort/viewer.htm?starttema1=vindkraft&amp;STARTLEFT=567633&amp;STARTRIGHT=568433&amp;STARTBOTTOM=6246468&amp;STARTTOP=6247268" TargetMode="External"/><Relationship Id="rId4486" Type="http://schemas.openxmlformats.org/officeDocument/2006/relationships/hyperlink" Target="http://193.88.185.146/website/energidataKort/viewer.htm?starttema1=vindkraft&amp;STARTLEFT=520657&amp;STARTRIGHT=521457&amp;STARTBOTTOM=6281725&amp;STARTTOP=6282525" TargetMode="External"/><Relationship Id="rId4693" Type="http://schemas.openxmlformats.org/officeDocument/2006/relationships/hyperlink" Target="http://193.88.185.146/website/energidataKort/viewer.htm?starttema1=vindkraft&amp;STARTLEFT=508259&amp;STARTRIGHT=509059&amp;STARTBOTTOM=6323998&amp;STARTTOP=6324798" TargetMode="External"/><Relationship Id="rId3295" Type="http://schemas.openxmlformats.org/officeDocument/2006/relationships/hyperlink" Target="http://193.88.185.146/website/energidataKort/viewer.htm?starttema1=vindkraft&amp;STARTLEFT=548318&amp;STARTRIGHT=549118&amp;STARTBOTTOM=6220957&amp;STARTTOP=6221757" TargetMode="External"/><Relationship Id="rId4139" Type="http://schemas.openxmlformats.org/officeDocument/2006/relationships/hyperlink" Target="http://193.88.185.146/website/energidataKort/viewer.htm?starttema1=vindkraft&amp;STARTLEFT=460806&amp;STARTRIGHT=461606&amp;STARTBOTTOM=6295884&amp;STARTTOP=6296684" TargetMode="External"/><Relationship Id="rId4346" Type="http://schemas.openxmlformats.org/officeDocument/2006/relationships/hyperlink" Target="http://193.88.185.146/website/energidataKort/viewer.htm?starttema1=vindkraft&amp;STARTLEFT=579106&amp;STARTRIGHT=579906&amp;STARTBOTTOM=6382378&amp;STARTTOP=6383178" TargetMode="External"/><Relationship Id="rId4553" Type="http://schemas.openxmlformats.org/officeDocument/2006/relationships/hyperlink" Target="http://193.88.185.146/website/energidataKort/viewer.htm?starttema1=vindkraft&amp;STARTLEFT=576984&amp;STARTRIGHT=577784&amp;STARTBOTTOM=6286658&amp;STARTTOP=6287458" TargetMode="External"/><Relationship Id="rId4760" Type="http://schemas.openxmlformats.org/officeDocument/2006/relationships/hyperlink" Target="http://193.88.185.146/website/energidataKort/viewer.htm?starttema1=vindkraft&amp;STARTLEFT=544461&amp;STARTRIGHT=545261&amp;STARTBOTTOM=6354053&amp;STARTTOP=6354853" TargetMode="External"/><Relationship Id="rId3155" Type="http://schemas.openxmlformats.org/officeDocument/2006/relationships/hyperlink" Target="http://193.88.185.146/website/energidataKort/viewer.htm?starttema1=vindkraft&amp;STARTLEFT=571241&amp;STARTRIGHT=572041&amp;STARTBOTTOM=6275055&amp;STARTTOP=6275855" TargetMode="External"/><Relationship Id="rId3362" Type="http://schemas.openxmlformats.org/officeDocument/2006/relationships/hyperlink" Target="http://193.88.185.146/website/energidataKort/viewer.htm?starttema1=vindkraft&amp;STARTLEFT=507062&amp;STARTRIGHT=507862&amp;STARTBOTTOM=6225336&amp;STARTTOP=6226136" TargetMode="External"/><Relationship Id="rId4206" Type="http://schemas.openxmlformats.org/officeDocument/2006/relationships/hyperlink" Target="http://193.88.185.146/website/energidataKort/viewer.htm?starttema1=vindkraft&amp;STARTLEFT=536005&amp;STARTRIGHT=536805&amp;STARTBOTTOM=6248331&amp;STARTTOP=6249131" TargetMode="External"/><Relationship Id="rId4413" Type="http://schemas.openxmlformats.org/officeDocument/2006/relationships/hyperlink" Target="http://193.88.185.146/website/energidataKort/viewer.htm?starttema1=vindkraft&amp;STARTLEFT=517233&amp;STARTRIGHT=518033&amp;STARTBOTTOM=6290221&amp;STARTTOP=6291021" TargetMode="External"/><Relationship Id="rId4620" Type="http://schemas.openxmlformats.org/officeDocument/2006/relationships/hyperlink" Target="http://193.88.185.146/website/energidataKort/viewer.htm?starttema1=vindkraft&amp;STARTLEFT=521829&amp;STARTRIGHT=522629&amp;STARTBOTTOM=6320337&amp;STARTTOP=6321137" TargetMode="External"/><Relationship Id="rId283" Type="http://schemas.openxmlformats.org/officeDocument/2006/relationships/hyperlink" Target="http://193.88.185.146/website/energidataKort/viewer.htm?starttema1=vindkraft&amp;STARTLEFT=647608&amp;STARTRIGHT=648408&amp;STARTBOTTOM=6155117&amp;STARTTOP=6155917" TargetMode="External"/><Relationship Id="rId490" Type="http://schemas.openxmlformats.org/officeDocument/2006/relationships/hyperlink" Target="http://193.88.185.146/website/energidataKort/viewer.htm?starttema1=vindkraft&amp;STARTLEFT=691644&amp;STARTRIGHT=692444&amp;STARTBOTTOM=6165480&amp;STARTTOP=6166280" TargetMode="External"/><Relationship Id="rId2171" Type="http://schemas.openxmlformats.org/officeDocument/2006/relationships/hyperlink" Target="http://193.88.185.146/website/energidataKort/viewer.htm?starttema1=vindkraft&amp;STARTLEFT=471677&amp;STARTRIGHT=472477&amp;STARTBOTTOM=6185728&amp;STARTTOP=6186528" TargetMode="External"/><Relationship Id="rId3015" Type="http://schemas.openxmlformats.org/officeDocument/2006/relationships/hyperlink" Target="http://193.88.185.146/website/energidataKort/viewer.htm?starttema1=vindkraft&amp;STARTLEFT=605534&amp;STARTRIGHT=606334&amp;STARTBOTTOM=6248060&amp;STARTTOP=6248860" TargetMode="External"/><Relationship Id="rId3222" Type="http://schemas.openxmlformats.org/officeDocument/2006/relationships/hyperlink" Target="http://193.88.185.146/website/energidataKort/viewer.htm?starttema1=vindkraft&amp;STARTLEFT=581402&amp;STARTRIGHT=582202&amp;STARTBOTTOM=6279680&amp;STARTTOP=6280480" TargetMode="External"/><Relationship Id="rId143" Type="http://schemas.openxmlformats.org/officeDocument/2006/relationships/hyperlink" Target="http://193.88.185.146/website/energidataKort/viewer.htm?starttema1=vindkraft&amp;STARTLEFT=650373&amp;STARTRIGHT=651173&amp;STARTBOTTOM=6203274&amp;STARTTOP=6204074" TargetMode="External"/><Relationship Id="rId350" Type="http://schemas.openxmlformats.org/officeDocument/2006/relationships/hyperlink" Target="http://193.88.185.146/website/energidataKort/viewer.htm?starttema1=vindkraft&amp;STARTLEFT=648428&amp;STARTRIGHT=649228&amp;STARTBOTTOM=6137899&amp;STARTTOP=6138699" TargetMode="External"/><Relationship Id="rId2031" Type="http://schemas.openxmlformats.org/officeDocument/2006/relationships/hyperlink" Target="http://193.88.185.146/website/energidataKort/viewer.htm?starttema1=vindkraft&amp;STARTLEFT=426099&amp;STARTRIGHT=426899&amp;STARTBOTTOM=6149586&amp;STARTTOP=6150386" TargetMode="External"/><Relationship Id="rId9" Type="http://schemas.openxmlformats.org/officeDocument/2006/relationships/hyperlink" Target="http://193.88.185.146/website/energidataKort/viewer.htm?starttema1=vindkraft&amp;STARTLEFT=730167&amp;STARTRIGHT=730967&amp;STARTBOTTOM=6178627&amp;STARTTOP=6179427" TargetMode="External"/><Relationship Id="rId210" Type="http://schemas.openxmlformats.org/officeDocument/2006/relationships/hyperlink" Target="http://193.88.185.146/website/energidataKort/viewer.htm?starttema1=vindkraft&amp;STARTLEFT=664897&amp;STARTRIGHT=665697&amp;STARTBOTTOM=6171099&amp;STARTTOP=6171899" TargetMode="External"/><Relationship Id="rId2988" Type="http://schemas.openxmlformats.org/officeDocument/2006/relationships/hyperlink" Target="http://193.88.185.146/website/energidataKort/viewer.htm?starttema1=vindkraft&amp;STARTLEFT=581404&amp;STARTRIGHT=582204&amp;STARTBOTTOM=6266612&amp;STARTTOP=6267412" TargetMode="External"/><Relationship Id="rId5047" Type="http://schemas.openxmlformats.org/officeDocument/2006/relationships/hyperlink" Target="http://193.88.185.146/website/energidataKort/viewer.htm?starttema1=vindkraft&amp;STARTLEFT=556675&amp;STARTRIGHT=557475&amp;STARTBOTTOM=6380055&amp;STARTTOP=6380855" TargetMode="External"/><Relationship Id="rId1797" Type="http://schemas.openxmlformats.org/officeDocument/2006/relationships/hyperlink" Target="http://193.88.185.146/website/energidataKort/viewer.htm?starttema1=vindkraft&amp;STARTLEFT=486199&amp;STARTRIGHT=486999&amp;STARTBOTTOM=6087802&amp;STARTTOP=6088602" TargetMode="External"/><Relationship Id="rId2848" Type="http://schemas.openxmlformats.org/officeDocument/2006/relationships/hyperlink" Target="http://193.88.185.146/website/energidataKort/viewer.htm?starttema1=vindkraft&amp;STARTLEFT=453291&amp;STARTRIGHT=454091&amp;STARTBOTTOM=6263780&amp;STARTTOP=6264580" TargetMode="External"/><Relationship Id="rId89" Type="http://schemas.openxmlformats.org/officeDocument/2006/relationships/hyperlink" Target="http://193.88.185.146/website/energidataKort/viewer.htm?starttema1=vindkraft&amp;STARTLEFT=683146&amp;STARTRIGHT=683946&amp;STARTBOTTOM=6185850&amp;STARTTOP=6186650" TargetMode="External"/><Relationship Id="rId1657" Type="http://schemas.openxmlformats.org/officeDocument/2006/relationships/hyperlink" Target="http://193.88.185.146/website/energidataKort/viewer.htm?starttema1=vindkraft&amp;STARTLEFT=566766&amp;STARTRIGHT=567566&amp;STARTBOTTOM=6081313&amp;STARTTOP=6082113" TargetMode="External"/><Relationship Id="rId1864" Type="http://schemas.openxmlformats.org/officeDocument/2006/relationships/hyperlink" Target="http://193.88.185.146/website/energidataKort/viewer.htm?starttema1=vindkraft&amp;STARTLEFT=495953&amp;STARTRIGHT=496753&amp;STARTBOTTOM=6109988&amp;STARTTOP=6110788" TargetMode="External"/><Relationship Id="rId2708" Type="http://schemas.openxmlformats.org/officeDocument/2006/relationships/hyperlink" Target="http://193.88.185.146/website/energidataKort/viewer.htm?starttema1=vindkraft&amp;STARTLEFT=455916&amp;STARTRIGHT=456716&amp;STARTBOTTOM=6237725&amp;STARTTOP=6238525" TargetMode="External"/><Relationship Id="rId2915" Type="http://schemas.openxmlformats.org/officeDocument/2006/relationships/hyperlink" Target="http://193.88.185.146/website/energidataKort/viewer.htm?starttema1=vindkraft&amp;STARTLEFT=472316&amp;STARTRIGHT=473116&amp;STARTBOTTOM=6253913&amp;STARTTOP=6254713" TargetMode="External"/><Relationship Id="rId4063" Type="http://schemas.openxmlformats.org/officeDocument/2006/relationships/hyperlink" Target="http://193.88.185.146/website/energidataKort/viewer.htm?starttema1=vindkraft&amp;STARTLEFT=459254&amp;STARTRIGHT=460054&amp;STARTBOTTOM=6295303&amp;STARTTOP=6296103" TargetMode="External"/><Relationship Id="rId4270" Type="http://schemas.openxmlformats.org/officeDocument/2006/relationships/hyperlink" Target="http://193.88.185.146/website/energidataKort/viewer.htm?starttema1=vindkraft&amp;STARTLEFT=565110&amp;STARTRIGHT=565910&amp;STARTBOTTOM=6351994&amp;STARTTOP=6352794" TargetMode="External"/><Relationship Id="rId1517" Type="http://schemas.openxmlformats.org/officeDocument/2006/relationships/hyperlink" Target="http://193.88.185.146/website/energidataKort/viewer.htm?starttema1=vindkraft&amp;STARTLEFT=621496&amp;STARTRIGHT=622296&amp;STARTBOTTOM=6104263&amp;STARTTOP=6105063" TargetMode="External"/><Relationship Id="rId1724" Type="http://schemas.openxmlformats.org/officeDocument/2006/relationships/hyperlink" Target="http://193.88.185.146/website/energidataKort/viewer.htm?starttema1=vindkraft&amp;STARTLEFT=484844&amp;STARTRIGHT=485644&amp;STARTBOTTOM=6093587&amp;STARTTOP=6094387" TargetMode="External"/><Relationship Id="rId4130" Type="http://schemas.openxmlformats.org/officeDocument/2006/relationships/hyperlink" Target="http://193.88.185.146/website/energidataKort/viewer.htm?starttema1=vindkraft&amp;STARTLEFT=461043&amp;STARTRIGHT=461843&amp;STARTBOTTOM=6296064&amp;STARTTOP=6296864" TargetMode="External"/><Relationship Id="rId16" Type="http://schemas.openxmlformats.org/officeDocument/2006/relationships/hyperlink" Target="http://193.88.185.146/website/energidataKort/viewer.htm?starttema1=vindkraft&amp;STARTLEFT=727621&amp;STARTRIGHT=728421&amp;STARTBOTTOM=6178167&amp;STARTTOP=6178967" TargetMode="External"/><Relationship Id="rId1931" Type="http://schemas.openxmlformats.org/officeDocument/2006/relationships/hyperlink" Target="http://193.88.185.146/website/energidataKort/viewer.htm?starttema1=vindkraft&amp;STARTLEFT=488200&amp;STARTRIGHT=489000&amp;STARTBOTTOM=6145215&amp;STARTTOP=6146015" TargetMode="External"/><Relationship Id="rId3689" Type="http://schemas.openxmlformats.org/officeDocument/2006/relationships/hyperlink" Target="http://193.88.185.146/website/energidataKort/viewer.htm?starttema1=vindkraft&amp;STARTLEFT=553619&amp;STARTRIGHT=554419&amp;STARTBOTTOM=6176091&amp;STARTTOP=6176891" TargetMode="External"/><Relationship Id="rId3896" Type="http://schemas.openxmlformats.org/officeDocument/2006/relationships/hyperlink" Target="http://193.88.185.146/website/energidataKort/viewer.htm?starttema1=vindkraft&amp;STARTLEFT=492908&amp;STARTRIGHT=493708&amp;STARTBOTTOM=6281184&amp;STARTTOP=6281984" TargetMode="External"/><Relationship Id="rId2498" Type="http://schemas.openxmlformats.org/officeDocument/2006/relationships/hyperlink" Target="http://193.88.185.146/website/energidataKort/viewer.htm?starttema1=vindkraft&amp;STARTLEFT=521842&amp;STARTRIGHT=522642&amp;STARTBOTTOM=6178823&amp;STARTTOP=6179623" TargetMode="External"/><Relationship Id="rId3549" Type="http://schemas.openxmlformats.org/officeDocument/2006/relationships/hyperlink" Target="http://193.88.185.146/website/energidataKort/viewer.htm?starttema1=vindkraft&amp;STARTLEFT=460958&amp;STARTRIGHT=461758&amp;STARTBOTTOM=6205999&amp;STARTTOP=6206799" TargetMode="External"/><Relationship Id="rId4947" Type="http://schemas.openxmlformats.org/officeDocument/2006/relationships/hyperlink" Target="http://193.88.185.146/website/energidataKort/viewer.htm?starttema1=vindkraft&amp;STARTLEFT=573310&amp;STARTRIGHT=574110&amp;STARTBOTTOM=6324303&amp;STARTTOP=6325103" TargetMode="External"/><Relationship Id="rId677" Type="http://schemas.openxmlformats.org/officeDocument/2006/relationships/hyperlink" Target="http://193.88.185.146/website/energidataKort/viewer.htm?starttema1=vindkraft&amp;STARTLEFT=641821&amp;STARTRIGHT=642621&amp;STARTBOTTOM=6072543&amp;STARTTOP=6073343" TargetMode="External"/><Relationship Id="rId2358" Type="http://schemas.openxmlformats.org/officeDocument/2006/relationships/hyperlink" Target="http://193.88.185.146/website/energidataKort/viewer.htm?starttema1=vindkraft&amp;STARTLEFT=520600&amp;STARTRIGHT=521400&amp;STARTBOTTOM=6099555&amp;STARTTOP=6100355" TargetMode="External"/><Relationship Id="rId3756" Type="http://schemas.openxmlformats.org/officeDocument/2006/relationships/hyperlink" Target="http://193.88.185.146/website/energidataKort/viewer.htm?starttema1=vindkraft&amp;STARTLEFT=483809&amp;STARTRIGHT=484609&amp;STARTBOTTOM=6288669&amp;STARTTOP=6289469" TargetMode="External"/><Relationship Id="rId3963" Type="http://schemas.openxmlformats.org/officeDocument/2006/relationships/hyperlink" Target="http://193.88.185.146/website/energidataKort/viewer.htm?starttema1=vindkraft&amp;STARTLEFT=497479&amp;STARTRIGHT=498279&amp;STARTBOTTOM=6270255&amp;STARTTOP=6271055" TargetMode="External"/><Relationship Id="rId4807" Type="http://schemas.openxmlformats.org/officeDocument/2006/relationships/hyperlink" Target="http://193.88.185.146/website/energidataKort/viewer.htm?starttema1=vindkraft&amp;STARTLEFT=562455&amp;STARTRIGHT=563255&amp;STARTBOTTOM=6308753&amp;STARTTOP=6309553" TargetMode="External"/><Relationship Id="rId884" Type="http://schemas.openxmlformats.org/officeDocument/2006/relationships/hyperlink" Target="http://193.88.185.146/website/energidataKort/viewer.htm?starttema1=vindkraft&amp;STARTLEFT=663199&amp;STARTRIGHT=663999&amp;STARTBOTTOM=6075997&amp;STARTTOP=6076797" TargetMode="External"/><Relationship Id="rId2565" Type="http://schemas.openxmlformats.org/officeDocument/2006/relationships/hyperlink" Target="http://193.88.185.146/website/energidataKort/viewer.htm?starttema1=vindkraft&amp;STARTLEFT=505409&amp;STARTRIGHT=506209&amp;STARTBOTTOM=6222508&amp;STARTTOP=6223308" TargetMode="External"/><Relationship Id="rId2772" Type="http://schemas.openxmlformats.org/officeDocument/2006/relationships/hyperlink" Target="http://193.88.185.146/website/energidataKort/viewer.htm?starttema1=vindkraft&amp;STARTLEFT=452412&amp;STARTRIGHT=453212&amp;STARTBOTTOM=6256544&amp;STARTTOP=6257344" TargetMode="External"/><Relationship Id="rId3409" Type="http://schemas.openxmlformats.org/officeDocument/2006/relationships/hyperlink" Target="http://193.88.185.146/website/energidataKort/viewer.htm?starttema1=vindkraft&amp;STARTLEFT=454216&amp;STARTRIGHT=455016&amp;STARTBOTTOM=6184556&amp;STARTTOP=6185356" TargetMode="External"/><Relationship Id="rId3616" Type="http://schemas.openxmlformats.org/officeDocument/2006/relationships/hyperlink" Target="http://193.88.185.146/website/energidataKort/viewer.htm?starttema1=vindkraft&amp;STARTLEFT=457400&amp;STARTRIGHT=458200&amp;STARTBOTTOM=6209005&amp;STARTTOP=6209805" TargetMode="External"/><Relationship Id="rId3823" Type="http://schemas.openxmlformats.org/officeDocument/2006/relationships/hyperlink" Target="http://193.88.185.146/website/energidataKort/viewer.htm?starttema1=vindkraft&amp;STARTLEFT=496701&amp;STARTRIGHT=497501&amp;STARTBOTTOM=6274518&amp;STARTTOP=6275318" TargetMode="External"/><Relationship Id="rId537" Type="http://schemas.openxmlformats.org/officeDocument/2006/relationships/hyperlink" Target="http://193.88.185.146/website/energidataKort/viewer.htm?starttema1=vindkraft&amp;STARTLEFT=636034&amp;STARTRIGHT=636834&amp;STARTBOTTOM=6093542&amp;STARTTOP=6094342" TargetMode="External"/><Relationship Id="rId744" Type="http://schemas.openxmlformats.org/officeDocument/2006/relationships/hyperlink" Target="http://193.88.185.146/website/energidataKort/viewer.htm?starttema1=vindkraft&amp;STARTLEFT=651025&amp;STARTRIGHT=651825&amp;STARTBOTTOM=6078314&amp;STARTTOP=6079114" TargetMode="External"/><Relationship Id="rId951" Type="http://schemas.openxmlformats.org/officeDocument/2006/relationships/hyperlink" Target="http://193.88.185.146/website/energidataKort/viewer.htm?starttema1=vindkraft&amp;STARTLEFT=677521&amp;STARTRIGHT=678321&amp;STARTBOTTOM=6086661&amp;STARTTOP=6087461" TargetMode="External"/><Relationship Id="rId1167" Type="http://schemas.openxmlformats.org/officeDocument/2006/relationships/hyperlink" Target="http://193.88.185.146/website/energidataKort/viewer.htm?starttema1=vindkraft&amp;STARTLEFT=885720&amp;STARTRIGHT=886520&amp;STARTBOTTOM=6117426&amp;STARTTOP=6118226" TargetMode="External"/><Relationship Id="rId1374" Type="http://schemas.openxmlformats.org/officeDocument/2006/relationships/hyperlink" Target="http://193.88.185.146/website/energidataKort/viewer.htm?starttema1=vindkraft&amp;STARTLEFT=579579&amp;STARTRIGHT=580379&amp;STARTBOTTOM=6135304&amp;STARTTOP=6136104" TargetMode="External"/><Relationship Id="rId1581" Type="http://schemas.openxmlformats.org/officeDocument/2006/relationships/hyperlink" Target="http://193.88.185.146/website/energidataKort/viewer.htm?starttema1=vindkraft&amp;STARTLEFT=535198&amp;STARTRIGHT=535998&amp;STARTBOTTOM=6118155&amp;STARTTOP=6118955" TargetMode="External"/><Relationship Id="rId2218" Type="http://schemas.openxmlformats.org/officeDocument/2006/relationships/hyperlink" Target="http://193.88.185.146/website/energidataKort/viewer.htm?starttema1=vindkraft&amp;STARTLEFT=511934&amp;STARTRIGHT=512734&amp;STARTBOTTOM=6148909&amp;STARTTOP=6149709" TargetMode="External"/><Relationship Id="rId2425" Type="http://schemas.openxmlformats.org/officeDocument/2006/relationships/hyperlink" Target="http://193.88.185.146/website/energidataKort/viewer.htm?starttema1=vindkraft&amp;STARTLEFT=518839&amp;STARTRIGHT=519639&amp;STARTBOTTOM=6136817&amp;STARTTOP=6137617" TargetMode="External"/><Relationship Id="rId2632" Type="http://schemas.openxmlformats.org/officeDocument/2006/relationships/hyperlink" Target="http://193.88.185.146/website/energidataKort/viewer.htm?starttema1=vindkraft&amp;STARTLEFT=467075&amp;STARTRIGHT=467875&amp;STARTBOTTOM=6248279&amp;STARTTOP=6249079" TargetMode="External"/><Relationship Id="rId80" Type="http://schemas.openxmlformats.org/officeDocument/2006/relationships/hyperlink" Target="http://193.88.185.146/website/energidataKort/viewer.htm?starttema1=vindkraft&amp;STARTLEFT=681469&amp;STARTRIGHT=682269&amp;STARTBOTTOM=6188653&amp;STARTTOP=6189453" TargetMode="External"/><Relationship Id="rId604" Type="http://schemas.openxmlformats.org/officeDocument/2006/relationships/hyperlink" Target="http://193.88.185.146/website/energidataKort/viewer.htm?starttema1=vindkraft&amp;STARTLEFT=659486&amp;STARTRIGHT=660286&amp;STARTBOTTOM=6057904&amp;STARTTOP=6058704" TargetMode="External"/><Relationship Id="rId811" Type="http://schemas.openxmlformats.org/officeDocument/2006/relationships/hyperlink" Target="http://193.88.185.146/website/energidataKort/viewer.htm?starttema1=vindkraft&amp;STARTLEFT=661312&amp;STARTRIGHT=662112&amp;STARTBOTTOM=6128373&amp;STARTTOP=6129173" TargetMode="External"/><Relationship Id="rId1027" Type="http://schemas.openxmlformats.org/officeDocument/2006/relationships/hyperlink" Target="http://193.88.185.146/website/energidataKort/viewer.htm?starttema1=vindkraft&amp;STARTLEFT=673921&amp;STARTRIGHT=674721&amp;STARTBOTTOM=6049455&amp;STARTTOP=6050255" TargetMode="External"/><Relationship Id="rId1234" Type="http://schemas.openxmlformats.org/officeDocument/2006/relationships/hyperlink" Target="http://193.88.185.146/website/energidataKort/viewer.htm?starttema1=vindkraft&amp;STARTLEFT=566496&amp;STARTRIGHT=567296&amp;STARTBOTTOM=6120584&amp;STARTTOP=6121384" TargetMode="External"/><Relationship Id="rId1441" Type="http://schemas.openxmlformats.org/officeDocument/2006/relationships/hyperlink" Target="http://193.88.185.146/website/energidataKort/viewer.htm?starttema1=vindkraft&amp;STARTLEFT=573366&amp;STARTRIGHT=574166&amp;STARTBOTTOM=6150679&amp;STARTTOP=6151479" TargetMode="External"/><Relationship Id="rId4597" Type="http://schemas.openxmlformats.org/officeDocument/2006/relationships/hyperlink" Target="http://193.88.185.146/website/energidataKort/viewer.htm?starttema1=vindkraft&amp;STARTLEFT=553524&amp;STARTRIGHT=554324&amp;STARTBOTTOM=6273958&amp;STARTTOP=6274758" TargetMode="External"/><Relationship Id="rId1301" Type="http://schemas.openxmlformats.org/officeDocument/2006/relationships/hyperlink" Target="http://193.88.185.146/website/energidataKort/viewer.htm?starttema1=vindkraft&amp;STARTLEFT=587385&amp;STARTRIGHT=588185&amp;STARTBOTTOM=6128229&amp;STARTTOP=6129029" TargetMode="External"/><Relationship Id="rId3199" Type="http://schemas.openxmlformats.org/officeDocument/2006/relationships/hyperlink" Target="http://193.88.185.146/website/energidataKort/viewer.htm?starttema1=vindkraft&amp;STARTLEFT=579342&amp;STARTRIGHT=580142&amp;STARTBOTTOM=6280455&amp;STARTTOP=6281255" TargetMode="External"/><Relationship Id="rId4457" Type="http://schemas.openxmlformats.org/officeDocument/2006/relationships/hyperlink" Target="http://193.88.185.146/website/energidataKort/viewer.htm?starttema1=vindkraft&amp;STARTLEFT=517698&amp;STARTRIGHT=518498&amp;STARTBOTTOM=6313890&amp;STARTTOP=6314690" TargetMode="External"/><Relationship Id="rId4664" Type="http://schemas.openxmlformats.org/officeDocument/2006/relationships/hyperlink" Target="http://193.88.185.146/website/energidataKort/viewer.htm?starttema1=vindkraft&amp;STARTLEFT=512130&amp;STARTRIGHT=512930&amp;STARTBOTTOM=6326528&amp;STARTTOP=6327328" TargetMode="External"/><Relationship Id="rId3059" Type="http://schemas.openxmlformats.org/officeDocument/2006/relationships/hyperlink" Target="http://193.88.185.146/website/energidataKort/viewer.htm?starttema1=vindkraft&amp;STARTLEFT=555963&amp;STARTRIGHT=556763&amp;STARTBOTTOM=6231199&amp;STARTTOP=6231999" TargetMode="External"/><Relationship Id="rId3266" Type="http://schemas.openxmlformats.org/officeDocument/2006/relationships/hyperlink" Target="http://193.88.185.146/website/energidataKort/viewer.htm?starttema1=vindkraft&amp;STARTLEFT=599936&amp;STARTRIGHT=600736&amp;STARTBOTTOM=6185276&amp;STARTTOP=6186076" TargetMode="External"/><Relationship Id="rId3473" Type="http://schemas.openxmlformats.org/officeDocument/2006/relationships/hyperlink" Target="http://193.88.185.146/website/energidataKort/viewer.htm?starttema1=vindkraft&amp;STARTLEFT=451542&amp;STARTRIGHT=452342&amp;STARTBOTTOM=6218880&amp;STARTTOP=6219680" TargetMode="External"/><Relationship Id="rId4317" Type="http://schemas.openxmlformats.org/officeDocument/2006/relationships/hyperlink" Target="http://193.88.185.146/website/energidataKort/viewer.htm?starttema1=vindkraft&amp;STARTLEFT=578177&amp;STARTRIGHT=578977&amp;STARTBOTTOM=6365936&amp;STARTTOP=6366736" TargetMode="External"/><Relationship Id="rId4524" Type="http://schemas.openxmlformats.org/officeDocument/2006/relationships/hyperlink" Target="http://193.88.185.146/website/energidataKort/viewer.htm?starttema1=vindkraft&amp;STARTLEFT=545752&amp;STARTRIGHT=546552&amp;STARTBOTTOM=6305546&amp;STARTTOP=6306346" TargetMode="External"/><Relationship Id="rId4871" Type="http://schemas.openxmlformats.org/officeDocument/2006/relationships/hyperlink" Target="http://193.88.185.146/website/energidataKort/viewer.htm?starttema1=vindkraft&amp;STARTLEFT=575811&amp;STARTRIGHT=576611&amp;STARTBOTTOM=6325108&amp;STARTTOP=6325908" TargetMode="External"/><Relationship Id="rId187" Type="http://schemas.openxmlformats.org/officeDocument/2006/relationships/hyperlink" Target="http://193.88.185.146/website/energidataKort/viewer.htm?starttema1=vindkraft&amp;STARTLEFT=671846&amp;STARTRIGHT=672646&amp;STARTBOTTOM=6173160&amp;STARTTOP=6173960" TargetMode="External"/><Relationship Id="rId394" Type="http://schemas.openxmlformats.org/officeDocument/2006/relationships/hyperlink" Target="http://193.88.185.146/website/energidataKort/viewer.htm?starttema1=vindkraft&amp;STARTLEFT=652357&amp;STARTRIGHT=653157&amp;STARTBOTTOM=6151390&amp;STARTTOP=6152190" TargetMode="External"/><Relationship Id="rId2075" Type="http://schemas.openxmlformats.org/officeDocument/2006/relationships/hyperlink" Target="http://193.88.185.146/website/energidataKort/viewer.htm?starttema1=vindkraft&amp;STARTLEFT=429172&amp;STARTRIGHT=429972&amp;STARTBOTTOM=6147362&amp;STARTTOP=6148162" TargetMode="External"/><Relationship Id="rId2282" Type="http://schemas.openxmlformats.org/officeDocument/2006/relationships/hyperlink" Target="http://193.88.185.146/website/energidataKort/viewer.htm?starttema1=vindkraft&amp;STARTLEFT=494407&amp;STARTRIGHT=495207&amp;STARTBOTTOM=6135981&amp;STARTTOP=6136781" TargetMode="External"/><Relationship Id="rId3126" Type="http://schemas.openxmlformats.org/officeDocument/2006/relationships/hyperlink" Target="http://193.88.185.146/website/energidataKort/viewer.htm?starttema1=vindkraft&amp;STARTLEFT=564394&amp;STARTRIGHT=565194&amp;STARTBOTTOM=6250092&amp;STARTTOP=6250892" TargetMode="External"/><Relationship Id="rId3680" Type="http://schemas.openxmlformats.org/officeDocument/2006/relationships/hyperlink" Target="http://193.88.185.146/website/energidataKort/viewer.htm?starttema1=vindkraft&amp;STARTLEFT=558116&amp;STARTRIGHT=558916&amp;STARTBOTTOM=6176575&amp;STARTTOP=6177375" TargetMode="External"/><Relationship Id="rId4731" Type="http://schemas.openxmlformats.org/officeDocument/2006/relationships/hyperlink" Target="http://193.88.185.146/website/energidataKort/viewer.htm?starttema1=vindkraft&amp;STARTLEFT=531846&amp;STARTRIGHT=532646&amp;STARTBOTTOM=6331497&amp;STARTTOP=6332297" TargetMode="External"/><Relationship Id="rId254" Type="http://schemas.openxmlformats.org/officeDocument/2006/relationships/hyperlink" Target="http://193.88.185.146/website/energidataKort/viewer.htm?starttema1=vindkraft&amp;STARTLEFT=644820&amp;STARTRIGHT=645620&amp;STARTBOTTOM=6178135&amp;STARTTOP=6178935" TargetMode="External"/><Relationship Id="rId1091" Type="http://schemas.openxmlformats.org/officeDocument/2006/relationships/hyperlink" Target="http://193.88.185.146/website/energidataKort/viewer.htm?starttema1=vindkraft&amp;STARTLEFT=681320&amp;STARTRIGHT=682120&amp;STARTBOTTOM=6109559&amp;STARTTOP=6110359" TargetMode="External"/><Relationship Id="rId3333" Type="http://schemas.openxmlformats.org/officeDocument/2006/relationships/hyperlink" Target="http://193.88.185.146/website/energidataKort/viewer.htm?starttema1=vindkraft&amp;STARTLEFT=515062&amp;STARTRIGHT=515862&amp;STARTBOTTOM=6221354&amp;STARTTOP=6222154" TargetMode="External"/><Relationship Id="rId3540" Type="http://schemas.openxmlformats.org/officeDocument/2006/relationships/hyperlink" Target="http://193.88.185.146/website/energidataKort/viewer.htm?starttema1=vindkraft&amp;STARTLEFT=461445&amp;STARTRIGHT=462245&amp;STARTBOTTOM=6206653&amp;STARTTOP=6207453" TargetMode="External"/><Relationship Id="rId114" Type="http://schemas.openxmlformats.org/officeDocument/2006/relationships/hyperlink" Target="http://193.88.185.146/website/energidataKort/viewer.htm?starttema1=vindkraft&amp;STARTLEFT=684478&amp;STARTRIGHT=685278&amp;STARTBOTTOM=6206559&amp;STARTTOP=6207359" TargetMode="External"/><Relationship Id="rId461" Type="http://schemas.openxmlformats.org/officeDocument/2006/relationships/hyperlink" Target="http://193.88.185.146/website/energidataKort/viewer.htm?starttema1=vindkraft&amp;STARTLEFT=717143&amp;STARTRIGHT=717943&amp;STARTBOTTOM=6137416&amp;STARTTOP=6138216" TargetMode="External"/><Relationship Id="rId2142" Type="http://schemas.openxmlformats.org/officeDocument/2006/relationships/hyperlink" Target="http://193.88.185.146/website/energidataKort/viewer.htm?starttema1=vindkraft&amp;STARTLEFT=466772&amp;STARTRIGHT=467572&amp;STARTBOTTOM=6179406&amp;STARTTOP=6180206" TargetMode="External"/><Relationship Id="rId3400" Type="http://schemas.openxmlformats.org/officeDocument/2006/relationships/hyperlink" Target="http://193.88.185.146/website/energidataKort/viewer.htm?starttema1=vindkraft&amp;STARTLEFT=453673&amp;STARTRIGHT=454473&amp;STARTBOTTOM=6184923&amp;STARTTOP=6185723" TargetMode="External"/><Relationship Id="rId321" Type="http://schemas.openxmlformats.org/officeDocument/2006/relationships/hyperlink" Target="http://193.88.185.146/website/energidataKort/viewer.htm?starttema1=vindkraft&amp;STARTLEFT=680094&amp;STARTRIGHT=680894&amp;STARTBOTTOM=6150655&amp;STARTTOP=6151455" TargetMode="External"/><Relationship Id="rId2002" Type="http://schemas.openxmlformats.org/officeDocument/2006/relationships/hyperlink" Target="http://193.88.185.146/website/energidataKort/viewer.htm?starttema1=vindkraft&amp;STARTLEFT=424064&amp;STARTRIGHT=424864&amp;STARTBOTTOM=6147918&amp;STARTTOP=6148718" TargetMode="External"/><Relationship Id="rId2959" Type="http://schemas.openxmlformats.org/officeDocument/2006/relationships/hyperlink" Target="http://193.88.185.146/website/energidataKort/viewer.htm?starttema1=vindkraft&amp;STARTLEFT=591558&amp;STARTRIGHT=592358&amp;STARTBOTTOM=6231325&amp;STARTTOP=6232125" TargetMode="External"/><Relationship Id="rId1768" Type="http://schemas.openxmlformats.org/officeDocument/2006/relationships/hyperlink" Target="http://193.88.185.146/website/energidataKort/viewer.htm?starttema1=vindkraft&amp;STARTLEFT=485846&amp;STARTRIGHT=486646&amp;STARTBOTTOM=6098188&amp;STARTTOP=6098988" TargetMode="External"/><Relationship Id="rId2819" Type="http://schemas.openxmlformats.org/officeDocument/2006/relationships/hyperlink" Target="http://193.88.185.146/website/energidataKort/viewer.htm?starttema1=vindkraft&amp;STARTLEFT=446778&amp;STARTRIGHT=447578&amp;STARTBOTTOM=6258298&amp;STARTTOP=6259098" TargetMode="External"/><Relationship Id="rId4174" Type="http://schemas.openxmlformats.org/officeDocument/2006/relationships/hyperlink" Target="http://193.88.185.146/website/energidataKort/viewer.htm?starttema1=vindkraft&amp;STARTLEFT=485429&amp;STARTRIGHT=486229&amp;STARTBOTTOM=6320342&amp;STARTTOP=6321142" TargetMode="External"/><Relationship Id="rId4381" Type="http://schemas.openxmlformats.org/officeDocument/2006/relationships/hyperlink" Target="http://193.88.185.146/website/energidataKort/viewer.htm?starttema1=vindkraft&amp;STARTLEFT=588366&amp;STARTRIGHT=589166&amp;STARTBOTTOM=6352235&amp;STARTTOP=6353035" TargetMode="External"/><Relationship Id="rId5018" Type="http://schemas.openxmlformats.org/officeDocument/2006/relationships/hyperlink" Target="http://193.88.185.146/website/energidataKort/viewer.htm?starttema1=vindkraft&amp;STARTLEFT=560580&amp;STARTRIGHT=561380&amp;STARTBOTTOM=6378928&amp;STARTTOP=6379728" TargetMode="External"/><Relationship Id="rId1628" Type="http://schemas.openxmlformats.org/officeDocument/2006/relationships/hyperlink" Target="http://193.88.185.146/website/energidataKort/viewer.htm?starttema1=vindkraft&amp;STARTLEFT=500978&amp;STARTRIGHT=501778&amp;STARTBOTTOM=6171579&amp;STARTTOP=6172379" TargetMode="External"/><Relationship Id="rId1975" Type="http://schemas.openxmlformats.org/officeDocument/2006/relationships/hyperlink" Target="http://193.88.185.146/website/energidataKort/viewer.htm?starttema1=vindkraft&amp;STARTLEFT=469910&amp;STARTRIGHT=470710&amp;STARTBOTTOM=6145930&amp;STARTTOP=6146730" TargetMode="External"/><Relationship Id="rId3190" Type="http://schemas.openxmlformats.org/officeDocument/2006/relationships/hyperlink" Target="http://193.88.185.146/website/energidataKort/viewer.htm?starttema1=vindkraft&amp;STARTLEFT=561560&amp;STARTRIGHT=562360&amp;STARTBOTTOM=6250641&amp;STARTTOP=6251441" TargetMode="External"/><Relationship Id="rId4034" Type="http://schemas.openxmlformats.org/officeDocument/2006/relationships/hyperlink" Target="http://193.88.185.146/website/energidataKort/viewer.htm?starttema1=vindkraft&amp;STARTLEFT=495085&amp;STARTRIGHT=495885&amp;STARTBOTTOM=6325207&amp;STARTTOP=6326007" TargetMode="External"/><Relationship Id="rId4241" Type="http://schemas.openxmlformats.org/officeDocument/2006/relationships/hyperlink" Target="http://193.88.185.146/website/energidataKort/viewer.htm?starttema1=vindkraft&amp;STARTLEFT=515207&amp;STARTRIGHT=516007&amp;STARTBOTTOM=6266922&amp;STARTTOP=6267722" TargetMode="External"/><Relationship Id="rId1835" Type="http://schemas.openxmlformats.org/officeDocument/2006/relationships/hyperlink" Target="http://193.88.185.146/website/energidataKort/viewer.htm?starttema1=vindkraft&amp;STARTLEFT=498255&amp;STARTRIGHT=499055&amp;STARTBOTTOM=6106357&amp;STARTTOP=6107157" TargetMode="External"/><Relationship Id="rId3050" Type="http://schemas.openxmlformats.org/officeDocument/2006/relationships/hyperlink" Target="http://193.88.185.146/website/energidataKort/viewer.htm?starttema1=vindkraft&amp;STARTLEFT=548811&amp;STARTRIGHT=549611&amp;STARTBOTTOM=6237323&amp;STARTTOP=6238123" TargetMode="External"/><Relationship Id="rId4101" Type="http://schemas.openxmlformats.org/officeDocument/2006/relationships/hyperlink" Target="http://193.88.185.146/website/energidataKort/viewer.htm?starttema1=vindkraft&amp;STARTLEFT=470484&amp;STARTRIGHT=471284&amp;STARTBOTTOM=6306329&amp;STARTTOP=6307129" TargetMode="External"/><Relationship Id="rId1902" Type="http://schemas.openxmlformats.org/officeDocument/2006/relationships/hyperlink" Target="http://193.88.185.146/website/energidataKort/viewer.htm?starttema1=vindkraft&amp;STARTLEFT=478612&amp;STARTRIGHT=479412&amp;STARTBOTTOM=6099065&amp;STARTTOP=6099865" TargetMode="External"/><Relationship Id="rId3867" Type="http://schemas.openxmlformats.org/officeDocument/2006/relationships/hyperlink" Target="http://193.88.185.146/website/energidataKort/viewer.htm?starttema1=vindkraft&amp;STARTLEFT=495606&amp;STARTRIGHT=496406&amp;STARTBOTTOM=6284725&amp;STARTTOP=6285525" TargetMode="External"/><Relationship Id="rId4918" Type="http://schemas.openxmlformats.org/officeDocument/2006/relationships/hyperlink" Target="http://193.88.185.146/website/energidataKort/viewer.htm?starttema1=vindkraft&amp;STARTLEFT=553651&amp;STARTRIGHT=554451&amp;STARTBOTTOM=6340214&amp;STARTTOP=6341014" TargetMode="External"/><Relationship Id="rId788" Type="http://schemas.openxmlformats.org/officeDocument/2006/relationships/hyperlink" Target="http://193.88.185.146/website/energidataKort/viewer.htm?starttema1=vindkraft&amp;STARTLEFT=656725&amp;STARTRIGHT=657525&amp;STARTBOTTOM=6130115&amp;STARTTOP=6130915" TargetMode="External"/><Relationship Id="rId995" Type="http://schemas.openxmlformats.org/officeDocument/2006/relationships/hyperlink" Target="http://193.88.185.146/website/energidataKort/viewer.htm?starttema1=vindkraft&amp;STARTLEFT=679520&amp;STARTRIGHT=680320&amp;STARTBOTTOM=6062652&amp;STARTTOP=6063452" TargetMode="External"/><Relationship Id="rId2469" Type="http://schemas.openxmlformats.org/officeDocument/2006/relationships/hyperlink" Target="http://193.88.185.146/website/energidataKort/viewer.htm?starttema1=vindkraft&amp;STARTLEFT=514653&amp;STARTRIGHT=515453&amp;STARTBOTTOM=6186699&amp;STARTTOP=6187499" TargetMode="External"/><Relationship Id="rId2676" Type="http://schemas.openxmlformats.org/officeDocument/2006/relationships/hyperlink" Target="http://193.88.185.146/website/energidataKort/viewer.htm?starttema1=vindkraft&amp;STARTLEFT=478476&amp;STARTRIGHT=479276&amp;STARTBOTTOM=6248398&amp;STARTTOP=6249198" TargetMode="External"/><Relationship Id="rId2883" Type="http://schemas.openxmlformats.org/officeDocument/2006/relationships/hyperlink" Target="http://193.88.185.146/website/energidataKort/viewer.htm?starttema1=vindkraft&amp;STARTLEFT=473544&amp;STARTRIGHT=474344&amp;STARTBOTTOM=6276142&amp;STARTTOP=6276942" TargetMode="External"/><Relationship Id="rId3727" Type="http://schemas.openxmlformats.org/officeDocument/2006/relationships/hyperlink" Target="http://193.88.185.146/website/energidataKort/viewer.htm?starttema1=vindkraft&amp;STARTLEFT=481651&amp;STARTRIGHT=482451&amp;STARTBOTTOM=6303407&amp;STARTTOP=6304207" TargetMode="External"/><Relationship Id="rId3934" Type="http://schemas.openxmlformats.org/officeDocument/2006/relationships/hyperlink" Target="http://193.88.185.146/website/energidataKort/viewer.htm?starttema1=vindkraft&amp;STARTLEFT=499011&amp;STARTRIGHT=499811&amp;STARTBOTTOM=6282214&amp;STARTTOP=6283014" TargetMode="External"/><Relationship Id="rId5082" Type="http://schemas.openxmlformats.org/officeDocument/2006/relationships/hyperlink" Target="http://193.88.185.146/website/energidataKort/viewer.htm?starttema1=vindkraft&amp;STARTLEFT=570324&amp;STARTRIGHT=571124&amp;STARTBOTTOM=6357718&amp;STARTTOP=6358518" TargetMode="External"/><Relationship Id="rId648" Type="http://schemas.openxmlformats.org/officeDocument/2006/relationships/hyperlink" Target="http://193.88.185.146/website/energidataKort/viewer.htm?starttema1=vindkraft&amp;STARTLEFT=633360&amp;STARTRIGHT=634160&amp;STARTBOTTOM=6088719&amp;STARTTOP=6089519" TargetMode="External"/><Relationship Id="rId855" Type="http://schemas.openxmlformats.org/officeDocument/2006/relationships/hyperlink" Target="http://193.88.185.146/website/energidataKort/viewer.htm?starttema1=vindkraft&amp;STARTLEFT=667815&amp;STARTRIGHT=668615&amp;STARTBOTTOM=6123944&amp;STARTTOP=6124744" TargetMode="External"/><Relationship Id="rId1278" Type="http://schemas.openxmlformats.org/officeDocument/2006/relationships/hyperlink" Target="http://193.88.185.146/website/energidataKort/viewer.htm?starttema1=vindkraft&amp;STARTLEFT=598041&amp;STARTRIGHT=598841&amp;STARTBOTTOM=6130288&amp;STARTTOP=6131088" TargetMode="External"/><Relationship Id="rId1485" Type="http://schemas.openxmlformats.org/officeDocument/2006/relationships/hyperlink" Target="http://193.88.185.146/website/energidataKort/viewer.htm?starttema1=vindkraft&amp;STARTLEFT=612644&amp;STARTRIGHT=613444&amp;STARTBOTTOM=6087204&amp;STARTTOP=6088004" TargetMode="External"/><Relationship Id="rId1692" Type="http://schemas.openxmlformats.org/officeDocument/2006/relationships/hyperlink" Target="http://193.88.185.146/website/energidataKort/viewer.htm?starttema1=vindkraft&amp;STARTLEFT=512399&amp;STARTRIGHT=513199&amp;STARTBOTTOM=6106203&amp;STARTTOP=6107003" TargetMode="External"/><Relationship Id="rId2329" Type="http://schemas.openxmlformats.org/officeDocument/2006/relationships/hyperlink" Target="http://193.88.185.146/website/energidataKort/viewer.htm?starttema1=vindkraft&amp;STARTLEFT=522228&amp;STARTRIGHT=523028&amp;STARTBOTTOM=6083822&amp;STARTTOP=6084622" TargetMode="External"/><Relationship Id="rId2536" Type="http://schemas.openxmlformats.org/officeDocument/2006/relationships/hyperlink" Target="http://193.88.185.146/website/energidataKort/viewer.htm?starttema1=vindkraft&amp;STARTLEFT=480857&amp;STARTRIGHT=481657&amp;STARTBOTTOM=6224647&amp;STARTTOP=6225447" TargetMode="External"/><Relationship Id="rId2743" Type="http://schemas.openxmlformats.org/officeDocument/2006/relationships/hyperlink" Target="http://193.88.185.146/website/energidataKort/viewer.htm?starttema1=vindkraft&amp;STARTLEFT=453764&amp;STARTRIGHT=454564&amp;STARTBOTTOM=6236276&amp;STARTTOP=6237076" TargetMode="External"/><Relationship Id="rId508" Type="http://schemas.openxmlformats.org/officeDocument/2006/relationships/hyperlink" Target="http://193.88.185.146/website/energidataKort/viewer.htm?starttema1=vindkraft&amp;STARTLEFT=628001&amp;STARTRIGHT=628801&amp;STARTBOTTOM=6071161&amp;STARTTOP=6071961" TargetMode="External"/><Relationship Id="rId715" Type="http://schemas.openxmlformats.org/officeDocument/2006/relationships/hyperlink" Target="http://193.88.185.146/website/energidataKort/viewer.htm?starttema1=vindkraft&amp;STARTLEFT=636869&amp;STARTRIGHT=637669&amp;STARTBOTTOM=6086055&amp;STARTTOP=6086855" TargetMode="External"/><Relationship Id="rId922" Type="http://schemas.openxmlformats.org/officeDocument/2006/relationships/hyperlink" Target="http://193.88.185.146/website/energidataKort/viewer.htm?starttema1=vindkraft&amp;STARTLEFT=677149&amp;STARTRIGHT=677949&amp;STARTBOTTOM=6088156&amp;STARTTOP=6088956" TargetMode="External"/><Relationship Id="rId1138" Type="http://schemas.openxmlformats.org/officeDocument/2006/relationships/hyperlink" Target="http://193.88.185.146/website/energidataKort/viewer.htm?starttema1=vindkraft&amp;STARTLEFT=694697&amp;STARTRIGHT=695497&amp;STARTBOTTOM=6110677&amp;STARTTOP=6111477" TargetMode="External"/><Relationship Id="rId1345" Type="http://schemas.openxmlformats.org/officeDocument/2006/relationships/hyperlink" Target="http://193.88.185.146/website/energidataKort/viewer.htm?starttema1=vindkraft&amp;STARTLEFT=605763&amp;STARTRIGHT=606563&amp;STARTBOTTOM=6120752&amp;STARTTOP=6121552" TargetMode="External"/><Relationship Id="rId1552" Type="http://schemas.openxmlformats.org/officeDocument/2006/relationships/hyperlink" Target="http://193.88.185.146/website/energidataKort/viewer.htm?starttema1=vindkraft&amp;STARTLEFT=503902&amp;STARTRIGHT=504702&amp;STARTBOTTOM=6121964&amp;STARTTOP=6122764" TargetMode="External"/><Relationship Id="rId2603" Type="http://schemas.openxmlformats.org/officeDocument/2006/relationships/hyperlink" Target="http://193.88.185.146/website/energidataKort/viewer.htm?starttema1=vindkraft&amp;STARTLEFT=480577&amp;STARTRIGHT=481377&amp;STARTBOTTOM=6233399&amp;STARTTOP=6234199" TargetMode="External"/><Relationship Id="rId2950" Type="http://schemas.openxmlformats.org/officeDocument/2006/relationships/hyperlink" Target="http://193.88.185.146/website/energidataKort/viewer.htm?starttema1=vindkraft&amp;STARTLEFT=572378&amp;STARTRIGHT=573178&amp;STARTBOTTOM=6244256&amp;STARTTOP=6245056" TargetMode="External"/><Relationship Id="rId1205" Type="http://schemas.openxmlformats.org/officeDocument/2006/relationships/hyperlink" Target="http://193.88.185.146/website/energidataKort/viewer.htm?starttema1=vindkraft&amp;STARTLEFT=558029&amp;STARTRIGHT=558829&amp;STARTBOTTOM=6147345&amp;STARTTOP=6148145" TargetMode="External"/><Relationship Id="rId2810" Type="http://schemas.openxmlformats.org/officeDocument/2006/relationships/hyperlink" Target="http://193.88.185.146/website/energidataKort/viewer.htm?starttema1=vindkraft&amp;STARTLEFT=451234&amp;STARTRIGHT=452034&amp;STARTBOTTOM=6248880&amp;STARTTOP=6249680" TargetMode="External"/><Relationship Id="rId4568" Type="http://schemas.openxmlformats.org/officeDocument/2006/relationships/hyperlink" Target="http://193.88.185.146/website/energidataKort/viewer.htm?starttema1=vindkraft&amp;STARTLEFT=552820&amp;STARTRIGHT=553620&amp;STARTBOTTOM=6283995&amp;STARTTOP=6284795" TargetMode="External"/><Relationship Id="rId51" Type="http://schemas.openxmlformats.org/officeDocument/2006/relationships/hyperlink" Target="http://193.88.185.146/website/energidataKort/viewer.htm?starttema1=vindkraft&amp;STARTLEFT=705306&amp;STARTRIGHT=706106&amp;STARTBOTTOM=6196176&amp;STARTTOP=6196976" TargetMode="External"/><Relationship Id="rId1412" Type="http://schemas.openxmlformats.org/officeDocument/2006/relationships/hyperlink" Target="http://193.88.185.146/website/energidataKort/viewer.htm?starttema1=vindkraft&amp;STARTLEFT=607147&amp;STARTRIGHT=607947&amp;STARTBOTTOM=6114051&amp;STARTTOP=6114851" TargetMode="External"/><Relationship Id="rId3377" Type="http://schemas.openxmlformats.org/officeDocument/2006/relationships/hyperlink" Target="http://193.88.185.146/website/energidataKort/viewer.htm?starttema1=vindkraft&amp;STARTLEFT=464190&amp;STARTRIGHT=464990&amp;STARTBOTTOM=6184932&amp;STARTTOP=6185732" TargetMode="External"/><Relationship Id="rId4775" Type="http://schemas.openxmlformats.org/officeDocument/2006/relationships/hyperlink" Target="http://193.88.185.146/website/energidataKort/viewer.htm?starttema1=vindkraft&amp;STARTLEFT=542799&amp;STARTRIGHT=543599&amp;STARTBOTTOM=6342903&amp;STARTTOP=6343703" TargetMode="External"/><Relationship Id="rId4982" Type="http://schemas.openxmlformats.org/officeDocument/2006/relationships/hyperlink" Target="http://193.88.185.146/website/energidataKort/viewer.htm?starttema1=vindkraft&amp;STARTLEFT=558785&amp;STARTRIGHT=559585&amp;STARTBOTTOM=6358957&amp;STARTTOP=6359757" TargetMode="External"/><Relationship Id="rId298" Type="http://schemas.openxmlformats.org/officeDocument/2006/relationships/hyperlink" Target="http://193.88.185.146/website/energidataKort/viewer.htm?starttema1=vindkraft&amp;STARTLEFT=631209&amp;STARTRIGHT=632009&amp;STARTBOTTOM=6176878&amp;STARTTOP=6177678" TargetMode="External"/><Relationship Id="rId3584" Type="http://schemas.openxmlformats.org/officeDocument/2006/relationships/hyperlink" Target="http://193.88.185.146/website/energidataKort/viewer.htm?starttema1=vindkraft&amp;STARTLEFT=471332&amp;STARTRIGHT=472132&amp;STARTBOTTOM=6214502&amp;STARTTOP=6215302" TargetMode="External"/><Relationship Id="rId3791" Type="http://schemas.openxmlformats.org/officeDocument/2006/relationships/hyperlink" Target="http://193.88.185.146/website/energidataKort/viewer.htm?starttema1=vindkraft&amp;STARTLEFT=476326&amp;STARTRIGHT=477126&amp;STARTBOTTOM=6289918&amp;STARTTOP=6290718" TargetMode="External"/><Relationship Id="rId4428" Type="http://schemas.openxmlformats.org/officeDocument/2006/relationships/hyperlink" Target="http://193.88.185.146/website/energidataKort/viewer.htm?starttema1=vindkraft&amp;STARTLEFT=529266&amp;STARTRIGHT=530066&amp;STARTBOTTOM=6304506&amp;STARTTOP=6305306" TargetMode="External"/><Relationship Id="rId4635" Type="http://schemas.openxmlformats.org/officeDocument/2006/relationships/hyperlink" Target="http://193.88.185.146/website/energidataKort/viewer.htm?starttema1=vindkraft&amp;STARTLEFT=511149&amp;STARTRIGHT=511949&amp;STARTBOTTOM=6320739&amp;STARTTOP=6321539" TargetMode="External"/><Relationship Id="rId4842" Type="http://schemas.openxmlformats.org/officeDocument/2006/relationships/hyperlink" Target="http://193.88.185.146/website/energidataKort/viewer.htm?starttema1=vindkraft&amp;STARTLEFT=541550&amp;STARTRIGHT=542350&amp;STARTBOTTOM=6318713&amp;STARTTOP=6319513" TargetMode="External"/><Relationship Id="rId158" Type="http://schemas.openxmlformats.org/officeDocument/2006/relationships/hyperlink" Target="http://193.88.185.146/website/energidataKort/viewer.htm?starttema1=vindkraft&amp;STARTLEFT=665290&amp;STARTRIGHT=666090&amp;STARTBOTTOM=6191622&amp;STARTTOP=6192422" TargetMode="External"/><Relationship Id="rId2186" Type="http://schemas.openxmlformats.org/officeDocument/2006/relationships/hyperlink" Target="http://193.88.185.146/website/energidataKort/viewer.htm?starttema1=vindkraft&amp;STARTLEFT=457168&amp;STARTRIGHT=457968&amp;STARTBOTTOM=6166468&amp;STARTTOP=6167268" TargetMode="External"/><Relationship Id="rId2393" Type="http://schemas.openxmlformats.org/officeDocument/2006/relationships/hyperlink" Target="http://193.88.185.146/website/energidataKort/viewer.htm?starttema1=vindkraft&amp;STARTLEFT=544742&amp;STARTRIGHT=545542&amp;STARTBOTTOM=6202400&amp;STARTTOP=6203200" TargetMode="External"/><Relationship Id="rId3237" Type="http://schemas.openxmlformats.org/officeDocument/2006/relationships/hyperlink" Target="http://193.88.185.146/website/energidataKort/viewer.htm?starttema1=vindkraft&amp;STARTLEFT=547546&amp;STARTRIGHT=548346&amp;STARTBOTTOM=6236525&amp;STARTTOP=6237325" TargetMode="External"/><Relationship Id="rId3444" Type="http://schemas.openxmlformats.org/officeDocument/2006/relationships/hyperlink" Target="http://193.88.185.146/website/energidataKort/viewer.htm?starttema1=vindkraft&amp;STARTLEFT=457582&amp;STARTRIGHT=458382&amp;STARTBOTTOM=6207932&amp;STARTTOP=6208732" TargetMode="External"/><Relationship Id="rId3651" Type="http://schemas.openxmlformats.org/officeDocument/2006/relationships/hyperlink" Target="http://193.88.185.146/website/energidataKort/viewer.htm?starttema1=vindkraft&amp;STARTLEFT=452900&amp;STARTRIGHT=453700&amp;STARTBOTTOM=6231997&amp;STARTTOP=6232797" TargetMode="External"/><Relationship Id="rId4702" Type="http://schemas.openxmlformats.org/officeDocument/2006/relationships/hyperlink" Target="http://193.88.185.146/website/energidataKort/viewer.htm?starttema1=vindkraft&amp;STARTLEFT=508649&amp;STARTRIGHT=509449&amp;STARTBOTTOM=6324017&amp;STARTTOP=6324817" TargetMode="External"/><Relationship Id="rId365" Type="http://schemas.openxmlformats.org/officeDocument/2006/relationships/hyperlink" Target="http://193.88.185.146/website/energidataKort/viewer.htm?starttema1=vindkraft&amp;STARTLEFT=653823&amp;STARTRIGHT=654623&amp;STARTBOTTOM=6149334&amp;STARTTOP=6150134" TargetMode="External"/><Relationship Id="rId572" Type="http://schemas.openxmlformats.org/officeDocument/2006/relationships/hyperlink" Target="http://193.88.185.146/website/energidataKort/viewer.htm?starttema1=vindkraft&amp;STARTLEFT=654560&amp;STARTRIGHT=655360&amp;STARTBOTTOM=6057336&amp;STARTTOP=6058136" TargetMode="External"/><Relationship Id="rId2046" Type="http://schemas.openxmlformats.org/officeDocument/2006/relationships/hyperlink" Target="http://193.88.185.146/website/energidataKort/viewer.htm?starttema1=vindkraft&amp;STARTLEFT=427151&amp;STARTRIGHT=427951&amp;STARTBOTTOM=6150141&amp;STARTTOP=6150941" TargetMode="External"/><Relationship Id="rId2253" Type="http://schemas.openxmlformats.org/officeDocument/2006/relationships/hyperlink" Target="http://193.88.185.146/website/energidataKort/viewer.htm?starttema1=vindkraft&amp;STARTLEFT=493965&amp;STARTRIGHT=494765&amp;STARTBOTTOM=6155158&amp;STARTTOP=6155958" TargetMode="External"/><Relationship Id="rId2460" Type="http://schemas.openxmlformats.org/officeDocument/2006/relationships/hyperlink" Target="http://193.88.185.146/website/energidataKort/viewer.htm?starttema1=vindkraft&amp;STARTLEFT=506917&amp;STARTRIGHT=507717&amp;STARTBOTTOM=6187451&amp;STARTTOP=6188251" TargetMode="External"/><Relationship Id="rId3304" Type="http://schemas.openxmlformats.org/officeDocument/2006/relationships/hyperlink" Target="http://193.88.185.146/website/energidataKort/viewer.htm?starttema1=vindkraft&amp;STARTLEFT=554534&amp;STARTRIGHT=555334&amp;STARTBOTTOM=6214568&amp;STARTTOP=6215368" TargetMode="External"/><Relationship Id="rId3511" Type="http://schemas.openxmlformats.org/officeDocument/2006/relationships/hyperlink" Target="http://193.88.185.146/website/energidataKort/viewer.htm?starttema1=vindkraft&amp;STARTLEFT=460495&amp;STARTRIGHT=461295&amp;STARTBOTTOM=6206959&amp;STARTTOP=6207759" TargetMode="External"/><Relationship Id="rId225" Type="http://schemas.openxmlformats.org/officeDocument/2006/relationships/hyperlink" Target="http://193.88.185.146/website/energidataKort/viewer.htm?starttema1=vindkraft&amp;STARTLEFT=685811&amp;STARTRIGHT=686611&amp;STARTBOTTOM=6138355&amp;STARTTOP=6139155" TargetMode="External"/><Relationship Id="rId432" Type="http://schemas.openxmlformats.org/officeDocument/2006/relationships/hyperlink" Target="http://193.88.185.146/website/energidataKort/viewer.htm?starttema1=vindkraft&amp;STARTLEFT=641600&amp;STARTRIGHT=642400&amp;STARTBOTTOM=6134059&amp;STARTTOP=6134859" TargetMode="External"/><Relationship Id="rId1062" Type="http://schemas.openxmlformats.org/officeDocument/2006/relationships/hyperlink" Target="http://193.88.185.146/website/energidataKort/viewer.htm?starttema1=vindkraft&amp;STARTLEFT=677339&amp;STARTRIGHT=678139&amp;STARTBOTTOM=6049468&amp;STARTTOP=6050268" TargetMode="External"/><Relationship Id="rId2113" Type="http://schemas.openxmlformats.org/officeDocument/2006/relationships/hyperlink" Target="http://193.88.185.146/website/energidataKort/viewer.htm?starttema1=vindkraft&amp;STARTLEFT=466699&amp;STARTRIGHT=467499&amp;STARTBOTTOM=6170009&amp;STARTTOP=6170809" TargetMode="External"/><Relationship Id="rId2320" Type="http://schemas.openxmlformats.org/officeDocument/2006/relationships/hyperlink" Target="http://193.88.185.146/website/energidataKort/viewer.htm?starttema1=vindkraft&amp;STARTLEFT=513131&amp;STARTRIGHT=513931&amp;STARTBOTTOM=6097768&amp;STARTTOP=6098568" TargetMode="External"/><Relationship Id="rId4078" Type="http://schemas.openxmlformats.org/officeDocument/2006/relationships/hyperlink" Target="http://193.88.185.146/website/energidataKort/viewer.htm?starttema1=vindkraft&amp;STARTLEFT=465749&amp;STARTRIGHT=466549&amp;STARTBOTTOM=6289027&amp;STARTTOP=6289827" TargetMode="External"/><Relationship Id="rId4285" Type="http://schemas.openxmlformats.org/officeDocument/2006/relationships/hyperlink" Target="http://193.88.185.146/website/energidataKort/viewer.htm?starttema1=vindkraft&amp;STARTLEFT=581419&amp;STARTRIGHT=582219&amp;STARTBOTTOM=6346989&amp;STARTTOP=6347789" TargetMode="External"/><Relationship Id="rId4492" Type="http://schemas.openxmlformats.org/officeDocument/2006/relationships/hyperlink" Target="http://193.88.185.146/website/energidataKort/viewer.htm?starttema1=vindkraft&amp;STARTLEFT=510979&amp;STARTRIGHT=511779&amp;STARTBOTTOM=6304367&amp;STARTTOP=6305167" TargetMode="External"/><Relationship Id="rId1879" Type="http://schemas.openxmlformats.org/officeDocument/2006/relationships/hyperlink" Target="http://193.88.185.146/website/energidataKort/viewer.htm?starttema1=vindkraft&amp;STARTLEFT=481764&amp;STARTRIGHT=482564&amp;STARTBOTTOM=6116975&amp;STARTTOP=6117775" TargetMode="External"/><Relationship Id="rId3094" Type="http://schemas.openxmlformats.org/officeDocument/2006/relationships/hyperlink" Target="http://193.88.185.146/website/energidataKort/viewer.htm?starttema1=vindkraft&amp;STARTLEFT=571676&amp;STARTRIGHT=572476&amp;STARTBOTTOM=6240792&amp;STARTTOP=6241592" TargetMode="External"/><Relationship Id="rId4145" Type="http://schemas.openxmlformats.org/officeDocument/2006/relationships/hyperlink" Target="http://193.88.185.146/website/energidataKort/viewer.htm?starttema1=vindkraft&amp;STARTLEFT=467836&amp;STARTRIGHT=468636&amp;STARTBOTTOM=6303317&amp;STARTTOP=6304117" TargetMode="External"/><Relationship Id="rId1739" Type="http://schemas.openxmlformats.org/officeDocument/2006/relationships/hyperlink" Target="http://193.88.185.146/website/energidataKort/viewer.htm?starttema1=vindkraft&amp;STARTLEFT=486539&amp;STARTRIGHT=487339&amp;STARTBOTTOM=6093895&amp;STARTTOP=6094695" TargetMode="External"/><Relationship Id="rId1946" Type="http://schemas.openxmlformats.org/officeDocument/2006/relationships/hyperlink" Target="http://193.88.185.146/website/energidataKort/viewer.htm?starttema1=vindkraft&amp;STARTLEFT=475024&amp;STARTRIGHT=475824&amp;STARTBOTTOM=6146238&amp;STARTTOP=6147038" TargetMode="External"/><Relationship Id="rId4005" Type="http://schemas.openxmlformats.org/officeDocument/2006/relationships/hyperlink" Target="http://193.88.185.146/website/energidataKort/viewer.htm?starttema1=vindkraft&amp;STARTLEFT=489065&amp;STARTRIGHT=489865&amp;STARTBOTTOM=6320999&amp;STARTTOP=6321799" TargetMode="External"/><Relationship Id="rId4352" Type="http://schemas.openxmlformats.org/officeDocument/2006/relationships/hyperlink" Target="http://193.88.185.146/website/energidataKort/viewer.htm?starttema1=vindkraft&amp;STARTLEFT=587700&amp;STARTRIGHT=588500&amp;STARTBOTTOM=6350078&amp;STARTTOP=6350878" TargetMode="External"/><Relationship Id="rId1806" Type="http://schemas.openxmlformats.org/officeDocument/2006/relationships/hyperlink" Target="http://193.88.185.146/website/energidataKort/viewer.htm?starttema1=vindkraft&amp;STARTLEFT=488639&amp;STARTRIGHT=489439&amp;STARTBOTTOM=6116740&amp;STARTTOP=6117540" TargetMode="External"/><Relationship Id="rId3161" Type="http://schemas.openxmlformats.org/officeDocument/2006/relationships/hyperlink" Target="http://193.88.185.146/website/energidataKort/viewer.htm?starttema1=vindkraft&amp;STARTLEFT=565875&amp;STARTRIGHT=566675&amp;STARTBOTTOM=6266974&amp;STARTTOP=6267774" TargetMode="External"/><Relationship Id="rId4212" Type="http://schemas.openxmlformats.org/officeDocument/2006/relationships/hyperlink" Target="http://193.88.185.146/website/energidataKort/viewer.htm?starttema1=vindkraft&amp;STARTLEFT=543820&amp;STARTRIGHT=544620&amp;STARTBOTTOM=6251197&amp;STARTTOP=6251997" TargetMode="External"/><Relationship Id="rId3021" Type="http://schemas.openxmlformats.org/officeDocument/2006/relationships/hyperlink" Target="http://193.88.185.146/website/energidataKort/viewer.htm?starttema1=vindkraft&amp;STARTLEFT=607058&amp;STARTRIGHT=607858&amp;STARTBOTTOM=6245966&amp;STARTTOP=6246766" TargetMode="External"/><Relationship Id="rId3978" Type="http://schemas.openxmlformats.org/officeDocument/2006/relationships/hyperlink" Target="http://193.88.185.146/website/energidataKort/viewer.htm?starttema1=vindkraft&amp;STARTLEFT=486136&amp;STARTRIGHT=486936&amp;STARTBOTTOM=6317187&amp;STARTTOP=6317987" TargetMode="External"/><Relationship Id="rId899" Type="http://schemas.openxmlformats.org/officeDocument/2006/relationships/hyperlink" Target="http://193.88.185.146/website/energidataKort/viewer.htm?starttema1=vindkraft&amp;STARTLEFT=677329&amp;STARTRIGHT=678129&amp;STARTBOTTOM=6078119&amp;STARTTOP=6078919" TargetMode="External"/><Relationship Id="rId2787" Type="http://schemas.openxmlformats.org/officeDocument/2006/relationships/hyperlink" Target="http://193.88.185.146/website/energidataKort/viewer.htm?starttema1=vindkraft&amp;STARTLEFT=450235&amp;STARTRIGHT=451035&amp;STARTBOTTOM=6257266&amp;STARTTOP=6258066" TargetMode="External"/><Relationship Id="rId3838" Type="http://schemas.openxmlformats.org/officeDocument/2006/relationships/hyperlink" Target="http://193.88.185.146/website/energidataKort/viewer.htm?starttema1=vindkraft&amp;STARTLEFT=482757&amp;STARTRIGHT=483557&amp;STARTBOTTOM=6271116&amp;STARTTOP=6271916" TargetMode="External"/><Relationship Id="rId759" Type="http://schemas.openxmlformats.org/officeDocument/2006/relationships/hyperlink" Target="http://193.88.185.146/website/energidataKort/viewer.htm?starttema1=vindkraft&amp;STARTLEFT=648422&amp;STARTRIGHT=649222&amp;STARTBOTTOM=6065604&amp;STARTTOP=6066404" TargetMode="External"/><Relationship Id="rId966" Type="http://schemas.openxmlformats.org/officeDocument/2006/relationships/hyperlink" Target="http://193.88.185.146/website/energidataKort/viewer.htm?starttema1=vindkraft&amp;STARTLEFT=693461&amp;STARTRIGHT=694261&amp;STARTBOTTOM=6068566&amp;STARTTOP=6069366" TargetMode="External"/><Relationship Id="rId1389" Type="http://schemas.openxmlformats.org/officeDocument/2006/relationships/hyperlink" Target="http://193.88.185.146/website/energidataKort/viewer.htm?starttema1=vindkraft&amp;STARTLEFT=599587&amp;STARTRIGHT=600387&amp;STARTBOTTOM=6092707&amp;STARTTOP=6093507" TargetMode="External"/><Relationship Id="rId1596" Type="http://schemas.openxmlformats.org/officeDocument/2006/relationships/hyperlink" Target="http://193.88.185.146/website/energidataKort/viewer.htm?starttema1=vindkraft&amp;STARTLEFT=522071&amp;STARTRIGHT=522871&amp;STARTBOTTOM=6125033&amp;STARTTOP=6125833" TargetMode="External"/><Relationship Id="rId2647" Type="http://schemas.openxmlformats.org/officeDocument/2006/relationships/hyperlink" Target="http://193.88.185.146/website/energidataKort/viewer.htm?starttema1=vindkraft&amp;STARTLEFT=462990&amp;STARTRIGHT=463790&amp;STARTBOTTOM=6248590&amp;STARTTOP=6249390" TargetMode="External"/><Relationship Id="rId2994" Type="http://schemas.openxmlformats.org/officeDocument/2006/relationships/hyperlink" Target="http://193.88.185.146/website/energidataKort/viewer.htm?starttema1=vindkraft&amp;STARTLEFT=590151&amp;STARTRIGHT=590951&amp;STARTBOTTOM=6261873&amp;STARTTOP=6262673" TargetMode="External"/><Relationship Id="rId5053" Type="http://schemas.openxmlformats.org/officeDocument/2006/relationships/hyperlink" Target="http://193.88.185.146/website/energidataKort/viewer.htm?starttema1=vindkraft&amp;STARTLEFT=575863&amp;STARTRIGHT=576663&amp;STARTBOTTOM=6361790&amp;STARTTOP=6362590" TargetMode="External"/><Relationship Id="rId619" Type="http://schemas.openxmlformats.org/officeDocument/2006/relationships/hyperlink" Target="http://193.88.185.146/website/energidataKort/viewer.htm?starttema1=vindkraft&amp;STARTLEFT=653774&amp;STARTRIGHT=654574&amp;STARTBOTTOM=6058364&amp;STARTTOP=6059164" TargetMode="External"/><Relationship Id="rId1249" Type="http://schemas.openxmlformats.org/officeDocument/2006/relationships/hyperlink" Target="http://193.88.185.146/website/energidataKort/viewer.htm?starttema1=vindkraft&amp;STARTLEFT=564732&amp;STARTRIGHT=565532&amp;STARTBOTTOM=6128218&amp;STARTTOP=6129018" TargetMode="External"/><Relationship Id="rId2854" Type="http://schemas.openxmlformats.org/officeDocument/2006/relationships/hyperlink" Target="http://193.88.185.146/website/energidataKort/viewer.htm?starttema1=vindkraft&amp;STARTLEFT=451879&amp;STARTRIGHT=452679&amp;STARTBOTTOM=6279954&amp;STARTTOP=6280754" TargetMode="External"/><Relationship Id="rId3905" Type="http://schemas.openxmlformats.org/officeDocument/2006/relationships/hyperlink" Target="http://193.88.185.146/website/energidataKort/viewer.htm?starttema1=vindkraft&amp;STARTLEFT=503440&amp;STARTRIGHT=504240&amp;STARTBOTTOM=6285002&amp;STARTTOP=6285802" TargetMode="External"/><Relationship Id="rId95" Type="http://schemas.openxmlformats.org/officeDocument/2006/relationships/hyperlink" Target="http://193.88.185.146/website/energidataKort/viewer.htm?starttema1=vindkraft&amp;STARTLEFT=690829&amp;STARTRIGHT=691629&amp;STARTBOTTOM=6180826&amp;STARTTOP=6181626" TargetMode="External"/><Relationship Id="rId826" Type="http://schemas.openxmlformats.org/officeDocument/2006/relationships/hyperlink" Target="http://193.88.185.146/website/energidataKort/viewer.htm?starttema1=vindkraft&amp;STARTLEFT=661155&amp;STARTRIGHT=661955&amp;STARTBOTTOM=6127407&amp;STARTTOP=6128207" TargetMode="External"/><Relationship Id="rId1109" Type="http://schemas.openxmlformats.org/officeDocument/2006/relationships/hyperlink" Target="http://193.88.185.146/website/energidataKort/viewer.htm?starttema1=vindkraft&amp;STARTLEFT=702186&amp;STARTRIGHT=702986&amp;STARTBOTTOM=6093929&amp;STARTTOP=6094729" TargetMode="External"/><Relationship Id="rId1456" Type="http://schemas.openxmlformats.org/officeDocument/2006/relationships/hyperlink" Target="http://193.88.185.146/website/energidataKort/viewer.htm?starttema1=vindkraft&amp;STARTLEFT=581481&amp;STARTRIGHT=582281&amp;STARTBOTTOM=6156213&amp;STARTTOP=6157013" TargetMode="External"/><Relationship Id="rId1663" Type="http://schemas.openxmlformats.org/officeDocument/2006/relationships/hyperlink" Target="http://193.88.185.146/website/energidataKort/viewer.htm?starttema1=vindkraft&amp;STARTLEFT=562381&amp;STARTRIGHT=563181&amp;STARTBOTTOM=6078892&amp;STARTTOP=6079692" TargetMode="External"/><Relationship Id="rId1870" Type="http://schemas.openxmlformats.org/officeDocument/2006/relationships/hyperlink" Target="http://193.88.185.146/website/energidataKort/viewer.htm?starttema1=vindkraft&amp;STARTLEFT=496672&amp;STARTRIGHT=497472&amp;STARTBOTTOM=6109807&amp;STARTTOP=6110607" TargetMode="External"/><Relationship Id="rId2507" Type="http://schemas.openxmlformats.org/officeDocument/2006/relationships/hyperlink" Target="http://193.88.185.146/website/energidataKort/viewer.htm?starttema1=vindkraft&amp;STARTLEFT=544209&amp;STARTRIGHT=545009&amp;STARTBOTTOM=6167049&amp;STARTTOP=6167849" TargetMode="External"/><Relationship Id="rId2714" Type="http://schemas.openxmlformats.org/officeDocument/2006/relationships/hyperlink" Target="http://193.88.185.146/website/energidataKort/viewer.htm?starttema1=vindkraft&amp;STARTLEFT=484083&amp;STARTRIGHT=484883&amp;STARTBOTTOM=6261710&amp;STARTTOP=6262510" TargetMode="External"/><Relationship Id="rId2921" Type="http://schemas.openxmlformats.org/officeDocument/2006/relationships/hyperlink" Target="http://193.88.185.146/website/energidataKort/viewer.htm?starttema1=vindkraft&amp;STARTLEFT=472615&amp;STARTRIGHT=473415&amp;STARTBOTTOM=6253863&amp;STARTTOP=6254663" TargetMode="External"/><Relationship Id="rId1316" Type="http://schemas.openxmlformats.org/officeDocument/2006/relationships/hyperlink" Target="http://193.88.185.146/website/energidataKort/viewer.htm?starttema1=vindkraft&amp;STARTLEFT=595463&amp;STARTRIGHT=596263&amp;STARTBOTTOM=6147008&amp;STARTTOP=6147808" TargetMode="External"/><Relationship Id="rId1523" Type="http://schemas.openxmlformats.org/officeDocument/2006/relationships/hyperlink" Target="http://193.88.185.146/website/energidataKort/viewer.htm?starttema1=vindkraft&amp;STARTLEFT=610911&amp;STARTRIGHT=611711&amp;STARTBOTTOM=6088955&amp;STARTTOP=6089755" TargetMode="External"/><Relationship Id="rId1730" Type="http://schemas.openxmlformats.org/officeDocument/2006/relationships/hyperlink" Target="http://193.88.185.146/website/energidataKort/viewer.htm?starttema1=vindkraft&amp;STARTLEFT=483558&amp;STARTRIGHT=484358&amp;STARTBOTTOM=6106024&amp;STARTTOP=6106824" TargetMode="External"/><Relationship Id="rId4679" Type="http://schemas.openxmlformats.org/officeDocument/2006/relationships/hyperlink" Target="http://193.88.185.146/website/energidataKort/viewer.htm?starttema1=vindkraft&amp;STARTLEFT=504705&amp;STARTRIGHT=505505&amp;STARTBOTTOM=6328765&amp;STARTTOP=6329565" TargetMode="External"/><Relationship Id="rId4886" Type="http://schemas.openxmlformats.org/officeDocument/2006/relationships/hyperlink" Target="http://193.88.185.146/website/energidataKort/viewer.htm?starttema1=vindkraft&amp;STARTLEFT=565164&amp;STARTRIGHT=565964&amp;STARTBOTTOM=6324466&amp;STARTTOP=6325266" TargetMode="External"/><Relationship Id="rId22" Type="http://schemas.openxmlformats.org/officeDocument/2006/relationships/hyperlink" Target="http://193.88.185.146/website/energidataKort/viewer.htm?starttema1=vindkraft&amp;STARTLEFT=730314&amp;STARTRIGHT=731114&amp;STARTBOTTOM=6176989&amp;STARTTOP=6177789" TargetMode="External"/><Relationship Id="rId3488" Type="http://schemas.openxmlformats.org/officeDocument/2006/relationships/hyperlink" Target="http://193.88.185.146/website/energidataKort/viewer.htm?starttema1=vindkraft&amp;STARTLEFT=471780&amp;STARTRIGHT=472580&amp;STARTBOTTOM=6204928&amp;STARTTOP=6205728" TargetMode="External"/><Relationship Id="rId3695" Type="http://schemas.openxmlformats.org/officeDocument/2006/relationships/hyperlink" Target="http://193.88.185.146/website/energidataKort/viewer.htm?starttema1=vindkraft&amp;STARTLEFT=535726&amp;STARTRIGHT=536526&amp;STARTBOTTOM=6186829&amp;STARTTOP=6187629" TargetMode="External"/><Relationship Id="rId4539" Type="http://schemas.openxmlformats.org/officeDocument/2006/relationships/hyperlink" Target="http://193.88.185.146/website/energidataKort/viewer.htm?starttema1=vindkraft&amp;STARTLEFT=560580&amp;STARTRIGHT=561380&amp;STARTBOTTOM=6301624&amp;STARTTOP=6302424" TargetMode="External"/><Relationship Id="rId4746" Type="http://schemas.openxmlformats.org/officeDocument/2006/relationships/hyperlink" Target="http://193.88.185.146/website/energidataKort/viewer.htm?starttema1=vindkraft&amp;STARTLEFT=532987&amp;STARTRIGHT=533787&amp;STARTBOTTOM=6331567&amp;STARTTOP=6332367" TargetMode="External"/><Relationship Id="rId4953" Type="http://schemas.openxmlformats.org/officeDocument/2006/relationships/hyperlink" Target="http://193.88.185.146/website/energidataKort/viewer.htm?starttema1=vindkraft&amp;STARTLEFT=573442&amp;STARTRIGHT=574242&amp;STARTBOTTOM=6323414&amp;STARTTOP=6324214" TargetMode="External"/><Relationship Id="rId2297" Type="http://schemas.openxmlformats.org/officeDocument/2006/relationships/hyperlink" Target="http://193.88.185.146/website/energidataKort/viewer.htm?starttema1=vindkraft&amp;STARTLEFT=502809&amp;STARTRIGHT=503609&amp;STARTBOTTOM=6082903&amp;STARTTOP=6083703" TargetMode="External"/><Relationship Id="rId3348" Type="http://schemas.openxmlformats.org/officeDocument/2006/relationships/hyperlink" Target="http://193.88.185.146/website/energidataKort/viewer.htm?starttema1=vindkraft&amp;STARTLEFT=507783&amp;STARTRIGHT=508583&amp;STARTBOTTOM=6218718&amp;STARTTOP=6219518" TargetMode="External"/><Relationship Id="rId3555" Type="http://schemas.openxmlformats.org/officeDocument/2006/relationships/hyperlink" Target="http://193.88.185.146/website/energidataKort/viewer.htm?starttema1=vindkraft&amp;STARTLEFT=461595&amp;STARTRIGHT=462395&amp;STARTBOTTOM=6205976&amp;STARTTOP=6206776" TargetMode="External"/><Relationship Id="rId3762" Type="http://schemas.openxmlformats.org/officeDocument/2006/relationships/hyperlink" Target="http://193.88.185.146/website/energidataKort/viewer.htm?starttema1=vindkraft&amp;STARTLEFT=485105&amp;STARTRIGHT=485905&amp;STARTBOTTOM=6289392&amp;STARTTOP=6290192" TargetMode="External"/><Relationship Id="rId4606" Type="http://schemas.openxmlformats.org/officeDocument/2006/relationships/hyperlink" Target="http://193.88.185.146/website/energidataKort/viewer.htm?starttema1=vindkraft&amp;STARTLEFT=553363&amp;STARTRIGHT=554163&amp;STARTBOTTOM=6269840&amp;STARTTOP=6270640" TargetMode="External"/><Relationship Id="rId4813" Type="http://schemas.openxmlformats.org/officeDocument/2006/relationships/hyperlink" Target="http://193.88.185.146/website/energidataKort/viewer.htm?starttema1=vindkraft&amp;STARTLEFT=556484&amp;STARTRIGHT=557284&amp;STARTBOTTOM=6310512&amp;STARTTOP=6311312" TargetMode="External"/><Relationship Id="rId269" Type="http://schemas.openxmlformats.org/officeDocument/2006/relationships/hyperlink" Target="http://193.88.185.146/website/energidataKort/viewer.htm?starttema1=vindkraft&amp;STARTLEFT=641828&amp;STARTRIGHT=642628&amp;STARTBOTTOM=6157717&amp;STARTTOP=6158517" TargetMode="External"/><Relationship Id="rId476" Type="http://schemas.openxmlformats.org/officeDocument/2006/relationships/hyperlink" Target="http://193.88.185.146/website/energidataKort/viewer.htm?starttema1=vindkraft&amp;STARTLEFT=713352&amp;STARTRIGHT=714152&amp;STARTBOTTOM=6132800&amp;STARTTOP=6133600" TargetMode="External"/><Relationship Id="rId683" Type="http://schemas.openxmlformats.org/officeDocument/2006/relationships/hyperlink" Target="http://193.88.185.146/website/energidataKort/viewer.htm?starttema1=vindkraft&amp;STARTLEFT=640206&amp;STARTRIGHT=641006&amp;STARTBOTTOM=6066834&amp;STARTTOP=6067634" TargetMode="External"/><Relationship Id="rId890" Type="http://schemas.openxmlformats.org/officeDocument/2006/relationships/hyperlink" Target="http://193.88.185.146/website/energidataKort/viewer.htm?starttema1=vindkraft&amp;STARTLEFT=663303&amp;STARTRIGHT=664103&amp;STARTBOTTOM=6076360&amp;STARTTOP=6077160" TargetMode="External"/><Relationship Id="rId2157" Type="http://schemas.openxmlformats.org/officeDocument/2006/relationships/hyperlink" Target="http://193.88.185.146/website/energidataKort/viewer.htm?starttema1=vindkraft&amp;STARTLEFT=476923&amp;STARTRIGHT=477723&amp;STARTBOTTOM=6158934&amp;STARTTOP=6159734" TargetMode="External"/><Relationship Id="rId2364" Type="http://schemas.openxmlformats.org/officeDocument/2006/relationships/hyperlink" Target="http://193.88.185.146/website/energidataKort/viewer.htm?starttema1=vindkraft&amp;STARTLEFT=515594&amp;STARTRIGHT=516394&amp;STARTBOTTOM=6097733&amp;STARTTOP=6098533" TargetMode="External"/><Relationship Id="rId2571" Type="http://schemas.openxmlformats.org/officeDocument/2006/relationships/hyperlink" Target="http://193.88.185.146/website/energidataKort/viewer.htm?starttema1=vindkraft&amp;STARTLEFT=490276&amp;STARTRIGHT=491076&amp;STARTBOTTOM=6238942&amp;STARTTOP=6239742" TargetMode="External"/><Relationship Id="rId3208" Type="http://schemas.openxmlformats.org/officeDocument/2006/relationships/hyperlink" Target="http://193.88.185.146/website/energidataKort/viewer.htm?starttema1=vindkraft&amp;STARTLEFT=578880&amp;STARTRIGHT=579680&amp;STARTBOTTOM=6282360&amp;STARTTOP=6283160" TargetMode="External"/><Relationship Id="rId3415" Type="http://schemas.openxmlformats.org/officeDocument/2006/relationships/hyperlink" Target="http://193.88.185.146/website/energidataKort/viewer.htm?starttema1=vindkraft&amp;STARTLEFT=470255&amp;STARTRIGHT=471055&amp;STARTBOTTOM=6186530&amp;STARTTOP=6187330" TargetMode="External"/><Relationship Id="rId129" Type="http://schemas.openxmlformats.org/officeDocument/2006/relationships/hyperlink" Target="http://193.88.185.146/website/energidataKort/viewer.htm?starttema1=vindkraft&amp;STARTLEFT=692922&amp;STARTRIGHT=693722&amp;STARTBOTTOM=6167674&amp;STARTTOP=6168474" TargetMode="External"/><Relationship Id="rId336" Type="http://schemas.openxmlformats.org/officeDocument/2006/relationships/hyperlink" Target="http://193.88.185.146/website/energidataKort/viewer.htm?starttema1=vindkraft&amp;STARTLEFT=672485&amp;STARTRIGHT=673285&amp;STARTBOTTOM=6149806&amp;STARTTOP=6150606" TargetMode="External"/><Relationship Id="rId543" Type="http://schemas.openxmlformats.org/officeDocument/2006/relationships/hyperlink" Target="http://193.88.185.146/website/energidataKort/viewer.htm?starttema1=vindkraft&amp;STARTLEFT=634029&amp;STARTRIGHT=634829&amp;STARTBOTTOM=6073939&amp;STARTTOP=6074739" TargetMode="External"/><Relationship Id="rId1173" Type="http://schemas.openxmlformats.org/officeDocument/2006/relationships/hyperlink" Target="http://193.88.185.146/website/energidataKort/viewer.htm?starttema1=vindkraft&amp;STARTLEFT=863815&amp;STARTRIGHT=864615&amp;STARTBOTTOM=6131934&amp;STARTTOP=6132734" TargetMode="External"/><Relationship Id="rId1380" Type="http://schemas.openxmlformats.org/officeDocument/2006/relationships/hyperlink" Target="http://193.88.185.146/website/energidataKort/viewer.htm?starttema1=vindkraft&amp;STARTLEFT=597511&amp;STARTRIGHT=598311&amp;STARTBOTTOM=6093385&amp;STARTTOP=6094185" TargetMode="External"/><Relationship Id="rId2017" Type="http://schemas.openxmlformats.org/officeDocument/2006/relationships/hyperlink" Target="http://193.88.185.146/website/energidataKort/viewer.htm?starttema1=vindkraft&amp;STARTLEFT=425115&amp;STARTRIGHT=425915&amp;STARTBOTTOM=6148474&amp;STARTTOP=6149274" TargetMode="External"/><Relationship Id="rId2224" Type="http://schemas.openxmlformats.org/officeDocument/2006/relationships/hyperlink" Target="http://193.88.185.146/website/energidataKort/viewer.htm?starttema1=vindkraft&amp;STARTLEFT=515974&amp;STARTRIGHT=516774&amp;STARTBOTTOM=6158980&amp;STARTTOP=6159780" TargetMode="External"/><Relationship Id="rId3622" Type="http://schemas.openxmlformats.org/officeDocument/2006/relationships/hyperlink" Target="http://193.88.185.146/website/energidataKort/viewer.htm?starttema1=vindkraft&amp;STARTLEFT=488997&amp;STARTRIGHT=489797&amp;STARTBOTTOM=6213902&amp;STARTTOP=6214702" TargetMode="External"/><Relationship Id="rId403" Type="http://schemas.openxmlformats.org/officeDocument/2006/relationships/hyperlink" Target="http://193.88.185.146/website/energidataKort/viewer.htm?starttema1=vindkraft&amp;STARTLEFT=646880&amp;STARTRIGHT=647680&amp;STARTBOTTOM=6123552&amp;STARTTOP=6124352" TargetMode="External"/><Relationship Id="rId750" Type="http://schemas.openxmlformats.org/officeDocument/2006/relationships/hyperlink" Target="http://193.88.185.146/website/energidataKort/viewer.htm?starttema1=vindkraft&amp;STARTLEFT=638941&amp;STARTRIGHT=639741&amp;STARTBOTTOM=6075288&amp;STARTTOP=6076088" TargetMode="External"/><Relationship Id="rId1033" Type="http://schemas.openxmlformats.org/officeDocument/2006/relationships/hyperlink" Target="http://193.88.185.146/website/energidataKort/viewer.htm?starttema1=vindkraft&amp;STARTLEFT=674032&amp;STARTRIGHT=674832&amp;STARTBOTTOM=6046566&amp;STARTTOP=6047366" TargetMode="External"/><Relationship Id="rId2431" Type="http://schemas.openxmlformats.org/officeDocument/2006/relationships/hyperlink" Target="http://193.88.185.146/website/energidataKort/viewer.htm?starttema1=vindkraft&amp;STARTLEFT=526525&amp;STARTRIGHT=527325&amp;STARTBOTTOM=6136987&amp;STARTTOP=6137787" TargetMode="External"/><Relationship Id="rId4189" Type="http://schemas.openxmlformats.org/officeDocument/2006/relationships/hyperlink" Target="http://193.88.185.146/website/energidataKort/viewer.htm?starttema1=vindkraft&amp;STARTLEFT=487053&amp;STARTRIGHT=487853&amp;STARTBOTTOM=6315207&amp;STARTTOP=6316007" TargetMode="External"/><Relationship Id="rId610" Type="http://schemas.openxmlformats.org/officeDocument/2006/relationships/hyperlink" Target="http://193.88.185.146/website/energidataKort/viewer.htm?starttema1=vindkraft&amp;STARTLEFT=647795&amp;STARTRIGHT=648595&amp;STARTBOTTOM=6063273&amp;STARTTOP=6064073" TargetMode="External"/><Relationship Id="rId1240" Type="http://schemas.openxmlformats.org/officeDocument/2006/relationships/hyperlink" Target="http://193.88.185.146/website/energidataKort/viewer.htm?starttema1=vindkraft&amp;STARTLEFT=566951&amp;STARTRIGHT=567751&amp;STARTBOTTOM=6125061&amp;STARTTOP=6125861" TargetMode="External"/><Relationship Id="rId4049" Type="http://schemas.openxmlformats.org/officeDocument/2006/relationships/hyperlink" Target="http://193.88.185.146/website/energidataKort/viewer.htm?starttema1=vindkraft&amp;STARTLEFT=474311&amp;STARTRIGHT=475111&amp;STARTBOTTOM=6309234&amp;STARTTOP=6310034" TargetMode="External"/><Relationship Id="rId4396" Type="http://schemas.openxmlformats.org/officeDocument/2006/relationships/hyperlink" Target="http://193.88.185.146/website/energidataKort/viewer.htm?starttema1=vindkraft&amp;STARTLEFT=513112&amp;STARTRIGHT=513912&amp;STARTBOTTOM=6317909&amp;STARTTOP=6318709" TargetMode="External"/><Relationship Id="rId1100" Type="http://schemas.openxmlformats.org/officeDocument/2006/relationships/hyperlink" Target="http://193.88.185.146/website/energidataKort/viewer.htm?starttema1=vindkraft&amp;STARTLEFT=681425&amp;STARTRIGHT=682225&amp;STARTBOTTOM=6108113&amp;STARTTOP=6108913" TargetMode="External"/><Relationship Id="rId4256" Type="http://schemas.openxmlformats.org/officeDocument/2006/relationships/hyperlink" Target="http://193.88.185.146/website/energidataKort/viewer.htm?starttema1=vindkraft&amp;STARTLEFT=500877&amp;STARTRIGHT=501677&amp;STARTBOTTOM=6253458&amp;STARTTOP=6254258" TargetMode="External"/><Relationship Id="rId4463" Type="http://schemas.openxmlformats.org/officeDocument/2006/relationships/hyperlink" Target="http://193.88.185.146/website/energidataKort/viewer.htm?starttema1=vindkraft&amp;STARTLEFT=531344&amp;STARTRIGHT=532144&amp;STARTBOTTOM=6304113&amp;STARTTOP=6304913" TargetMode="External"/><Relationship Id="rId4670" Type="http://schemas.openxmlformats.org/officeDocument/2006/relationships/hyperlink" Target="http://193.88.185.146/website/energidataKort/viewer.htm?starttema1=vindkraft&amp;STARTLEFT=512953&amp;STARTRIGHT=513753&amp;STARTBOTTOM=6327597&amp;STARTTOP=6328397" TargetMode="External"/><Relationship Id="rId1917" Type="http://schemas.openxmlformats.org/officeDocument/2006/relationships/hyperlink" Target="http://193.88.185.146/website/energidataKort/viewer.htm?starttema1=vindkraft&amp;STARTLEFT=478704&amp;STARTRIGHT=479504&amp;STARTBOTTOM=6098291&amp;STARTTOP=6099091" TargetMode="External"/><Relationship Id="rId3065" Type="http://schemas.openxmlformats.org/officeDocument/2006/relationships/hyperlink" Target="http://193.88.185.146/website/energidataKort/viewer.htm?starttema1=vindkraft&amp;STARTLEFT=560238&amp;STARTRIGHT=561038&amp;STARTBOTTOM=6235274&amp;STARTTOP=6236074" TargetMode="External"/><Relationship Id="rId3272" Type="http://schemas.openxmlformats.org/officeDocument/2006/relationships/hyperlink" Target="http://193.88.185.146/website/energidataKort/viewer.htm?starttema1=vindkraft&amp;STARTLEFT=596010&amp;STARTRIGHT=596810&amp;STARTBOTTOM=6189758&amp;STARTTOP=6190558" TargetMode="External"/><Relationship Id="rId4116" Type="http://schemas.openxmlformats.org/officeDocument/2006/relationships/hyperlink" Target="http://193.88.185.146/website/energidataKort/viewer.htm?starttema1=vindkraft&amp;STARTLEFT=469010&amp;STARTRIGHT=469810&amp;STARTBOTTOM=6307893&amp;STARTTOP=6308693" TargetMode="External"/><Relationship Id="rId4323" Type="http://schemas.openxmlformats.org/officeDocument/2006/relationships/hyperlink" Target="http://193.88.185.146/website/energidataKort/viewer.htm?starttema1=vindkraft&amp;STARTLEFT=582398&amp;STARTRIGHT=583198&amp;STARTBOTTOM=6363023&amp;STARTTOP=6363823" TargetMode="External"/><Relationship Id="rId4530" Type="http://schemas.openxmlformats.org/officeDocument/2006/relationships/hyperlink" Target="http://193.88.185.146/website/energidataKort/viewer.htm?starttema1=vindkraft&amp;STARTLEFT=546488&amp;STARTRIGHT=547288&amp;STARTBOTTOM=6312166&amp;STARTTOP=6312966" TargetMode="External"/><Relationship Id="rId193" Type="http://schemas.openxmlformats.org/officeDocument/2006/relationships/hyperlink" Target="http://193.88.185.146/website/energidataKort/viewer.htm?starttema1=vindkraft&amp;STARTLEFT=668433&amp;STARTRIGHT=669233&amp;STARTBOTTOM=6172636&amp;STARTTOP=6173436" TargetMode="External"/><Relationship Id="rId2081" Type="http://schemas.openxmlformats.org/officeDocument/2006/relationships/hyperlink" Target="http://193.88.185.146/website/energidataKort/viewer.htm?starttema1=vindkraft&amp;STARTLEFT=484832&amp;STARTRIGHT=485632&amp;STARTBOTTOM=6122116&amp;STARTTOP=6122916" TargetMode="External"/><Relationship Id="rId3132" Type="http://schemas.openxmlformats.org/officeDocument/2006/relationships/hyperlink" Target="http://193.88.185.146/website/energidataKort/viewer.htm?starttema1=vindkraft&amp;STARTLEFT=569257&amp;STARTRIGHT=570057&amp;STARTBOTTOM=6260131&amp;STARTTOP=6260931" TargetMode="External"/><Relationship Id="rId260" Type="http://schemas.openxmlformats.org/officeDocument/2006/relationships/hyperlink" Target="http://193.88.185.146/website/energidataKort/viewer.htm?starttema1=vindkraft&amp;STARTLEFT=649230&amp;STARTRIGHT=650030&amp;STARTBOTTOM=6178363&amp;STARTTOP=6179163" TargetMode="External"/><Relationship Id="rId5097" Type="http://schemas.openxmlformats.org/officeDocument/2006/relationships/hyperlink" Target="http://193.88.185.146/website/energidataKort/viewer.htm?starttema1=vindkraft&amp;STARTLEFT=549562&amp;STARTRIGHT=550362&amp;STARTBOTTOM=6355461&amp;STARTTOP=6356261" TargetMode="External"/><Relationship Id="rId120" Type="http://schemas.openxmlformats.org/officeDocument/2006/relationships/hyperlink" Target="http://193.88.185.146/website/energidataKort/viewer.htm?starttema1=vindkraft&amp;STARTLEFT=688953&amp;STARTRIGHT=689753&amp;STARTBOTTOM=6168631&amp;STARTTOP=6169431" TargetMode="External"/><Relationship Id="rId2898" Type="http://schemas.openxmlformats.org/officeDocument/2006/relationships/hyperlink" Target="http://193.88.185.146/website/energidataKort/viewer.htm?starttema1=vindkraft&amp;STARTLEFT=472576&amp;STARTRIGHT=473376&amp;STARTBOTTOM=6280961&amp;STARTTOP=6281761" TargetMode="External"/><Relationship Id="rId3949" Type="http://schemas.openxmlformats.org/officeDocument/2006/relationships/hyperlink" Target="http://193.88.185.146/website/energidataKort/viewer.htm?starttema1=vindkraft&amp;STARTLEFT=504054&amp;STARTRIGHT=504854&amp;STARTBOTTOM=6278553&amp;STARTTOP=6279353" TargetMode="External"/><Relationship Id="rId2758" Type="http://schemas.openxmlformats.org/officeDocument/2006/relationships/hyperlink" Target="http://193.88.185.146/website/energidataKort/viewer.htm?starttema1=vindkraft&amp;STARTLEFT=452822&amp;STARTRIGHT=453622&amp;STARTBOTTOM=6270305&amp;STARTTOP=6271105" TargetMode="External"/><Relationship Id="rId2965" Type="http://schemas.openxmlformats.org/officeDocument/2006/relationships/hyperlink" Target="http://193.88.185.146/website/energidataKort/viewer.htm?starttema1=vindkraft&amp;STARTLEFT=585670&amp;STARTRIGHT=586470&amp;STARTBOTTOM=6241873&amp;STARTTOP=6242673" TargetMode="External"/><Relationship Id="rId3809" Type="http://schemas.openxmlformats.org/officeDocument/2006/relationships/hyperlink" Target="http://193.88.185.146/website/energidataKort/viewer.htm?starttema1=vindkraft&amp;STARTLEFT=477072&amp;STARTRIGHT=477872&amp;STARTBOTTOM=6292179&amp;STARTTOP=6292979" TargetMode="External"/><Relationship Id="rId5024" Type="http://schemas.openxmlformats.org/officeDocument/2006/relationships/hyperlink" Target="http://193.88.185.146/website/energidataKort/viewer.htm?starttema1=vindkraft&amp;STARTLEFT=552339&amp;STARTRIGHT=553139&amp;STARTBOTTOM=6368343&amp;STARTTOP=6369143" TargetMode="External"/><Relationship Id="rId937" Type="http://schemas.openxmlformats.org/officeDocument/2006/relationships/hyperlink" Target="http://193.88.185.146/website/energidataKort/viewer.htm?starttema1=vindkraft&amp;STARTLEFT=688491&amp;STARTRIGHT=689291&amp;STARTBOTTOM=6053745&amp;STARTTOP=6054545" TargetMode="External"/><Relationship Id="rId1567" Type="http://schemas.openxmlformats.org/officeDocument/2006/relationships/hyperlink" Target="http://193.88.185.146/website/energidataKort/viewer.htm?starttema1=vindkraft&amp;STARTLEFT=520252&amp;STARTRIGHT=521052&amp;STARTBOTTOM=6124799&amp;STARTTOP=6125599" TargetMode="External"/><Relationship Id="rId1774" Type="http://schemas.openxmlformats.org/officeDocument/2006/relationships/hyperlink" Target="http://193.88.185.146/website/energidataKort/viewer.htm?starttema1=vindkraft&amp;STARTLEFT=497493&amp;STARTRIGHT=498293&amp;STARTBOTTOM=6085912&amp;STARTTOP=6086712" TargetMode="External"/><Relationship Id="rId1981" Type="http://schemas.openxmlformats.org/officeDocument/2006/relationships/hyperlink" Target="http://193.88.185.146/website/energidataKort/viewer.htm?starttema1=vindkraft&amp;STARTLEFT=492675&amp;STARTRIGHT=493475&amp;STARTBOTTOM=6138995&amp;STARTTOP=6139795" TargetMode="External"/><Relationship Id="rId2618" Type="http://schemas.openxmlformats.org/officeDocument/2006/relationships/hyperlink" Target="http://193.88.185.146/website/energidataKort/viewer.htm?starttema1=vindkraft&amp;STARTLEFT=484533&amp;STARTRIGHT=485333&amp;STARTBOTTOM=6238080&amp;STARTTOP=6238880" TargetMode="External"/><Relationship Id="rId2825" Type="http://schemas.openxmlformats.org/officeDocument/2006/relationships/hyperlink" Target="http://193.88.185.146/website/energidataKort/viewer.htm?starttema1=vindkraft&amp;STARTLEFT=455400&amp;STARTRIGHT=456200&amp;STARTBOTTOM=6246518&amp;STARTTOP=6247318" TargetMode="External"/><Relationship Id="rId4180" Type="http://schemas.openxmlformats.org/officeDocument/2006/relationships/hyperlink" Target="http://193.88.185.146/website/energidataKort/viewer.htm?starttema1=vindkraft&amp;STARTLEFT=459808&amp;STARTRIGHT=460608&amp;STARTBOTTOM=6298168&amp;STARTTOP=6298968" TargetMode="External"/><Relationship Id="rId66" Type="http://schemas.openxmlformats.org/officeDocument/2006/relationships/hyperlink" Target="http://193.88.185.146/website/energidataKort/viewer.htm?starttema1=vindkraft&amp;STARTLEFT=682131&amp;STARTRIGHT=682931&amp;STARTBOTTOM=6187476&amp;STARTTOP=6188276" TargetMode="External"/><Relationship Id="rId1427" Type="http://schemas.openxmlformats.org/officeDocument/2006/relationships/hyperlink" Target="http://193.88.185.146/website/energidataKort/viewer.htm?starttema1=vindkraft&amp;STARTLEFT=594184&amp;STARTRIGHT=594984&amp;STARTBOTTOM=6110947&amp;STARTTOP=6111747" TargetMode="External"/><Relationship Id="rId1634" Type="http://schemas.openxmlformats.org/officeDocument/2006/relationships/hyperlink" Target="http://193.88.185.146/website/energidataKort/viewer.htm?starttema1=vindkraft&amp;STARTLEFT=487577&amp;STARTRIGHT=488377&amp;STARTBOTTOM=6184558&amp;STARTTOP=6185358" TargetMode="External"/><Relationship Id="rId1841" Type="http://schemas.openxmlformats.org/officeDocument/2006/relationships/hyperlink" Target="http://193.88.185.146/website/energidataKort/viewer.htm?starttema1=vindkraft&amp;STARTLEFT=508083&amp;STARTRIGHT=508883&amp;STARTBOTTOM=6116389&amp;STARTTOP=6117189" TargetMode="External"/><Relationship Id="rId4040" Type="http://schemas.openxmlformats.org/officeDocument/2006/relationships/hyperlink" Target="http://193.88.185.146/website/energidataKort/viewer.htm?starttema1=vindkraft&amp;STARTLEFT=461908&amp;STARTRIGHT=462708&amp;STARTBOTTOM=6287435&amp;STARTTOP=6288235" TargetMode="External"/><Relationship Id="rId4997" Type="http://schemas.openxmlformats.org/officeDocument/2006/relationships/hyperlink" Target="http://193.88.185.146/website/energidataKort/viewer.htm?starttema1=vindkraft&amp;STARTLEFT=555126&amp;STARTRIGHT=555926&amp;STARTBOTTOM=6370333&amp;STARTTOP=6371133" TargetMode="External"/><Relationship Id="rId3599" Type="http://schemas.openxmlformats.org/officeDocument/2006/relationships/hyperlink" Target="http://193.88.185.146/website/energidataKort/viewer.htm?starttema1=vindkraft&amp;STARTLEFT=472796&amp;STARTRIGHT=473596&amp;STARTBOTTOM=6223691&amp;STARTTOP=6224491" TargetMode="External"/><Relationship Id="rId4857" Type="http://schemas.openxmlformats.org/officeDocument/2006/relationships/hyperlink" Target="http://193.88.185.146/website/energidataKort/viewer.htm?starttema1=vindkraft&amp;STARTLEFT=570887&amp;STARTRIGHT=571687&amp;STARTBOTTOM=6320922&amp;STARTTOP=6321722" TargetMode="External"/><Relationship Id="rId1701" Type="http://schemas.openxmlformats.org/officeDocument/2006/relationships/hyperlink" Target="http://193.88.185.146/website/energidataKort/viewer.htm?starttema1=vindkraft&amp;STARTLEFT=502318&amp;STARTRIGHT=503118&amp;STARTBOTTOM=6105183&amp;STARTTOP=6105983" TargetMode="External"/><Relationship Id="rId3459" Type="http://schemas.openxmlformats.org/officeDocument/2006/relationships/hyperlink" Target="http://193.88.185.146/website/energidataKort/viewer.htm?starttema1=vindkraft&amp;STARTLEFT=455299&amp;STARTRIGHT=456099&amp;STARTBOTTOM=6214325&amp;STARTTOP=6215125" TargetMode="External"/><Relationship Id="rId3666" Type="http://schemas.openxmlformats.org/officeDocument/2006/relationships/hyperlink" Target="http://193.88.185.146/website/energidataKort/viewer.htm?starttema1=vindkraft&amp;STARTLEFT=460777&amp;STARTRIGHT=461577&amp;STARTBOTTOM=6220345&amp;STARTTOP=6221145" TargetMode="External"/><Relationship Id="rId587" Type="http://schemas.openxmlformats.org/officeDocument/2006/relationships/hyperlink" Target="http://193.88.185.146/website/energidataKort/viewer.htm?starttema1=vindkraft&amp;STARTLEFT=633008&amp;STARTRIGHT=633808&amp;STARTBOTTOM=6089990&amp;STARTTOP=6090790" TargetMode="External"/><Relationship Id="rId2268" Type="http://schemas.openxmlformats.org/officeDocument/2006/relationships/hyperlink" Target="http://193.88.185.146/website/energidataKort/viewer.htm?starttema1=vindkraft&amp;STARTLEFT=495340&amp;STARTRIGHT=496140&amp;STARTBOTTOM=6130947&amp;STARTTOP=6131747" TargetMode="External"/><Relationship Id="rId3319" Type="http://schemas.openxmlformats.org/officeDocument/2006/relationships/hyperlink" Target="http://193.88.185.146/website/energidataKort/viewer.htm?starttema1=vindkraft&amp;STARTLEFT=573115&amp;STARTRIGHT=573915&amp;STARTBOTTOM=6238221&amp;STARTTOP=6239021" TargetMode="External"/><Relationship Id="rId3873" Type="http://schemas.openxmlformats.org/officeDocument/2006/relationships/hyperlink" Target="http://193.88.185.146/website/energidataKort/viewer.htm?starttema1=vindkraft&amp;STARTLEFT=491772&amp;STARTRIGHT=492572&amp;STARTBOTTOM=6286825&amp;STARTTOP=6287625" TargetMode="External"/><Relationship Id="rId4717" Type="http://schemas.openxmlformats.org/officeDocument/2006/relationships/hyperlink" Target="http://193.88.185.146/website/energidataKort/viewer.htm?starttema1=vindkraft&amp;STARTLEFT=509299&amp;STARTRIGHT=510099&amp;STARTBOTTOM=6323732&amp;STARTTOP=6324532" TargetMode="External"/><Relationship Id="rId4924" Type="http://schemas.openxmlformats.org/officeDocument/2006/relationships/hyperlink" Target="http://193.88.185.146/website/energidataKort/viewer.htm?starttema1=vindkraft&amp;STARTLEFT=555121&amp;STARTRIGHT=555921&amp;STARTBOTTOM=6336827&amp;STARTTOP=6337627" TargetMode="External"/><Relationship Id="rId447" Type="http://schemas.openxmlformats.org/officeDocument/2006/relationships/hyperlink" Target="http://193.88.185.146/website/energidataKort/viewer.htm?starttema1=vindkraft&amp;STARTLEFT=649891&amp;STARTRIGHT=650691&amp;STARTBOTTOM=6127003&amp;STARTTOP=6127803" TargetMode="External"/><Relationship Id="rId794" Type="http://schemas.openxmlformats.org/officeDocument/2006/relationships/hyperlink" Target="http://193.88.185.146/website/energidataKort/viewer.htm?starttema1=vindkraft&amp;STARTLEFT=673455&amp;STARTRIGHT=674255&amp;STARTBOTTOM=6127777&amp;STARTTOP=6128577" TargetMode="External"/><Relationship Id="rId1077" Type="http://schemas.openxmlformats.org/officeDocument/2006/relationships/hyperlink" Target="http://193.88.185.146/website/energidataKort/viewer.htm?starttema1=vindkraft&amp;STARTLEFT=678311&amp;STARTRIGHT=679111&amp;STARTBOTTOM=6046463&amp;STARTTOP=6047263" TargetMode="External"/><Relationship Id="rId2128" Type="http://schemas.openxmlformats.org/officeDocument/2006/relationships/hyperlink" Target="http://193.88.185.146/website/energidataKort/viewer.htm?starttema1=vindkraft&amp;STARTLEFT=462332&amp;STARTRIGHT=463132&amp;STARTBOTTOM=6162097&amp;STARTTOP=6162897" TargetMode="External"/><Relationship Id="rId2475" Type="http://schemas.openxmlformats.org/officeDocument/2006/relationships/hyperlink" Target="http://193.88.185.146/website/energidataKort/viewer.htm?starttema1=vindkraft&amp;STARTLEFT=504901&amp;STARTRIGHT=505701&amp;STARTBOTTOM=6186818&amp;STARTTOP=6187618" TargetMode="External"/><Relationship Id="rId2682" Type="http://schemas.openxmlformats.org/officeDocument/2006/relationships/hyperlink" Target="http://193.88.185.146/website/energidataKort/viewer.htm?starttema1=vindkraft&amp;STARTLEFT=469950&amp;STARTRIGHT=470750&amp;STARTBOTTOM=6252722&amp;STARTTOP=6253522" TargetMode="External"/><Relationship Id="rId3526" Type="http://schemas.openxmlformats.org/officeDocument/2006/relationships/hyperlink" Target="http://193.88.185.146/website/energidataKort/viewer.htm?starttema1=vindkraft&amp;STARTLEFT=460809&amp;STARTRIGHT=461609&amp;STARTBOTTOM=6206678&amp;STARTTOP=6207478" TargetMode="External"/><Relationship Id="rId3733" Type="http://schemas.openxmlformats.org/officeDocument/2006/relationships/hyperlink" Target="http://193.88.185.146/website/energidataKort/viewer.htm?starttema1=vindkraft&amp;STARTLEFT=485064&amp;STARTRIGHT=485864&amp;STARTBOTTOM=6295636&amp;STARTTOP=6296436" TargetMode="External"/><Relationship Id="rId3940" Type="http://schemas.openxmlformats.org/officeDocument/2006/relationships/hyperlink" Target="http://193.88.185.146/website/energidataKort/viewer.htm?starttema1=vindkraft&amp;STARTLEFT=498086&amp;STARTRIGHT=498886&amp;STARTBOTTOM=6276629&amp;STARTTOP=6277429" TargetMode="External"/><Relationship Id="rId654" Type="http://schemas.openxmlformats.org/officeDocument/2006/relationships/hyperlink" Target="http://193.88.185.146/website/energidataKort/viewer.htm?starttema1=vindkraft&amp;STARTLEFT=639879&amp;STARTRIGHT=640679&amp;STARTBOTTOM=6067072&amp;STARTTOP=6067872" TargetMode="External"/><Relationship Id="rId861" Type="http://schemas.openxmlformats.org/officeDocument/2006/relationships/hyperlink" Target="http://193.88.185.146/website/energidataKort/viewer.htm?starttema1=vindkraft&amp;STARTLEFT=662809&amp;STARTRIGHT=663609&amp;STARTBOTTOM=6127728&amp;STARTTOP=6128528" TargetMode="External"/><Relationship Id="rId1284" Type="http://schemas.openxmlformats.org/officeDocument/2006/relationships/hyperlink" Target="http://193.88.185.146/website/energidataKort/viewer.htm?starttema1=vindkraft&amp;STARTLEFT=582694&amp;STARTRIGHT=583494&amp;STARTBOTTOM=6102835&amp;STARTTOP=6103635" TargetMode="External"/><Relationship Id="rId1491" Type="http://schemas.openxmlformats.org/officeDocument/2006/relationships/hyperlink" Target="http://193.88.185.146/website/energidataKort/viewer.htm?starttema1=vindkraft&amp;STARTLEFT=609920&amp;STARTRIGHT=610720&amp;STARTBOTTOM=6081350&amp;STARTTOP=6082150" TargetMode="External"/><Relationship Id="rId2335" Type="http://schemas.openxmlformats.org/officeDocument/2006/relationships/hyperlink" Target="http://193.88.185.146/website/energidataKort/viewer.htm?starttema1=vindkraft&amp;STARTLEFT=517280&amp;STARTRIGHT=518080&amp;STARTBOTTOM=6099787&amp;STARTTOP=6100587" TargetMode="External"/><Relationship Id="rId2542" Type="http://schemas.openxmlformats.org/officeDocument/2006/relationships/hyperlink" Target="http://193.88.185.146/website/energidataKort/viewer.htm?starttema1=vindkraft&amp;STARTLEFT=492699&amp;STARTRIGHT=493499&amp;STARTBOTTOM=6217383&amp;STARTTOP=6218183" TargetMode="External"/><Relationship Id="rId3800" Type="http://schemas.openxmlformats.org/officeDocument/2006/relationships/hyperlink" Target="http://193.88.185.146/website/energidataKort/viewer.htm?starttema1=vindkraft&amp;STARTLEFT=486438&amp;STARTRIGHT=487238&amp;STARTBOTTOM=6294043&amp;STARTTOP=6294843" TargetMode="External"/><Relationship Id="rId307" Type="http://schemas.openxmlformats.org/officeDocument/2006/relationships/hyperlink" Target="http://193.88.185.146/website/energidataKort/viewer.htm?starttema1=vindkraft&amp;STARTLEFT=629812&amp;STARTRIGHT=630612&amp;STARTBOTTOM=6198616&amp;STARTTOP=6199416" TargetMode="External"/><Relationship Id="rId514" Type="http://schemas.openxmlformats.org/officeDocument/2006/relationships/hyperlink" Target="http://193.88.185.146/website/energidataKort/viewer.htm?starttema1=vindkraft&amp;STARTLEFT=628323&amp;STARTRIGHT=629123&amp;STARTBOTTOM=6070572&amp;STARTTOP=6071372" TargetMode="External"/><Relationship Id="rId721" Type="http://schemas.openxmlformats.org/officeDocument/2006/relationships/hyperlink" Target="http://193.88.185.146/website/energidataKort/viewer.htm?starttema1=vindkraft&amp;STARTLEFT=637218&amp;STARTRIGHT=638018&amp;STARTBOTTOM=6090158&amp;STARTTOP=6090958" TargetMode="External"/><Relationship Id="rId1144" Type="http://schemas.openxmlformats.org/officeDocument/2006/relationships/hyperlink" Target="http://193.88.185.146/website/energidataKort/viewer.htm?starttema1=vindkraft&amp;STARTLEFT=692894&amp;STARTRIGHT=693694&amp;STARTBOTTOM=6104720&amp;STARTTOP=6105520" TargetMode="External"/><Relationship Id="rId1351" Type="http://schemas.openxmlformats.org/officeDocument/2006/relationships/hyperlink" Target="http://193.88.185.146/website/energidataKort/viewer.htm?starttema1=vindkraft&amp;STARTLEFT=608161&amp;STARTRIGHT=608961&amp;STARTBOTTOM=6125863&amp;STARTTOP=6126663" TargetMode="External"/><Relationship Id="rId2402" Type="http://schemas.openxmlformats.org/officeDocument/2006/relationships/hyperlink" Target="http://193.88.185.146/website/energidataKort/viewer.htm?starttema1=vindkraft&amp;STARTLEFT=517043&amp;STARTRIGHT=517843&amp;STARTBOTTOM=6146422&amp;STARTTOP=6147222" TargetMode="External"/><Relationship Id="rId1004" Type="http://schemas.openxmlformats.org/officeDocument/2006/relationships/hyperlink" Target="http://193.88.185.146/website/energidataKort/viewer.htm?starttema1=vindkraft&amp;STARTLEFT=668012&amp;STARTRIGHT=668812&amp;STARTBOTTOM=6075799&amp;STARTTOP=6076599" TargetMode="External"/><Relationship Id="rId1211" Type="http://schemas.openxmlformats.org/officeDocument/2006/relationships/hyperlink" Target="http://193.88.185.146/website/energidataKort/viewer.htm?starttema1=vindkraft&amp;STARTLEFT=576902&amp;STARTRIGHT=577702&amp;STARTBOTTOM=6126615&amp;STARTTOP=6127415" TargetMode="External"/><Relationship Id="rId4367" Type="http://schemas.openxmlformats.org/officeDocument/2006/relationships/hyperlink" Target="http://193.88.185.146/website/energidataKort/viewer.htm?starttema1=vindkraft&amp;STARTLEFT=589171&amp;STARTRIGHT=589971&amp;STARTBOTTOM=6352936&amp;STARTTOP=6353736" TargetMode="External"/><Relationship Id="rId4574" Type="http://schemas.openxmlformats.org/officeDocument/2006/relationships/hyperlink" Target="http://193.88.185.146/website/energidataKort/viewer.htm?starttema1=vindkraft&amp;STARTLEFT=549526&amp;STARTRIGHT=550326&amp;STARTBOTTOM=6283045&amp;STARTTOP=6283845" TargetMode="External"/><Relationship Id="rId4781" Type="http://schemas.openxmlformats.org/officeDocument/2006/relationships/hyperlink" Target="http://193.88.185.146/website/energidataKort/viewer.htm?starttema1=vindkraft&amp;STARTLEFT=542123&amp;STARTRIGHT=542923&amp;STARTBOTTOM=6345045&amp;STARTTOP=6345845" TargetMode="External"/><Relationship Id="rId3176" Type="http://schemas.openxmlformats.org/officeDocument/2006/relationships/hyperlink" Target="http://193.88.185.146/website/energidataKort/viewer.htm?starttema1=vindkraft&amp;STARTLEFT=573543&amp;STARTRIGHT=574343&amp;STARTBOTTOM=6277468&amp;STARTTOP=6278268" TargetMode="External"/><Relationship Id="rId3383" Type="http://schemas.openxmlformats.org/officeDocument/2006/relationships/hyperlink" Target="http://193.88.185.146/website/energidataKort/viewer.htm?starttema1=vindkraft&amp;STARTLEFT=463851&amp;STARTRIGHT=464651&amp;STARTBOTTOM=6184762&amp;STARTTOP=6185562" TargetMode="External"/><Relationship Id="rId3590" Type="http://schemas.openxmlformats.org/officeDocument/2006/relationships/hyperlink" Target="http://193.88.185.146/website/energidataKort/viewer.htm?starttema1=vindkraft&amp;STARTLEFT=459606&amp;STARTRIGHT=460406&amp;STARTBOTTOM=6217016&amp;STARTTOP=6217816" TargetMode="External"/><Relationship Id="rId4227" Type="http://schemas.openxmlformats.org/officeDocument/2006/relationships/hyperlink" Target="http://193.88.185.146/website/energidataKort/viewer.htm?starttema1=vindkraft&amp;STARTLEFT=529898&amp;STARTRIGHT=530698&amp;STARTBOTTOM=6261111&amp;STARTTOP=6261911" TargetMode="External"/><Relationship Id="rId4434" Type="http://schemas.openxmlformats.org/officeDocument/2006/relationships/hyperlink" Target="http://193.88.185.146/website/energidataKort/viewer.htm?starttema1=vindkraft&amp;STARTLEFT=527663&amp;STARTRIGHT=528463&amp;STARTBOTTOM=6293016&amp;STARTTOP=6293816" TargetMode="External"/><Relationship Id="rId2192" Type="http://schemas.openxmlformats.org/officeDocument/2006/relationships/hyperlink" Target="http://193.88.185.146/website/energidataKort/viewer.htm?starttema1=vindkraft&amp;STARTLEFT=477649&amp;STARTRIGHT=478449&amp;STARTBOTTOM=6164343&amp;STARTTOP=6165143" TargetMode="External"/><Relationship Id="rId3036" Type="http://schemas.openxmlformats.org/officeDocument/2006/relationships/hyperlink" Target="http://193.88.185.146/website/energidataKort/viewer.htm?starttema1=vindkraft&amp;STARTLEFT=577854&amp;STARTRIGHT=578654&amp;STARTBOTTOM=6259978&amp;STARTTOP=6260778" TargetMode="External"/><Relationship Id="rId3243" Type="http://schemas.openxmlformats.org/officeDocument/2006/relationships/hyperlink" Target="http://193.88.185.146/website/energidataKort/viewer.htm?starttema1=vindkraft&amp;STARTLEFT=545838&amp;STARTRIGHT=546638&amp;STARTBOTTOM=6234774&amp;STARTTOP=6235574" TargetMode="External"/><Relationship Id="rId4641" Type="http://schemas.openxmlformats.org/officeDocument/2006/relationships/hyperlink" Target="http://193.88.185.146/website/energidataKort/viewer.htm?starttema1=vindkraft&amp;STARTLEFT=514371&amp;STARTRIGHT=515171&amp;STARTBOTTOM=6320105&amp;STARTTOP=6320905" TargetMode="External"/><Relationship Id="rId164" Type="http://schemas.openxmlformats.org/officeDocument/2006/relationships/hyperlink" Target="http://193.88.185.146/website/energidataKort/viewer.htm?starttema1=vindkraft&amp;STARTLEFT=656417&amp;STARTRIGHT=657217&amp;STARTBOTTOM=6189278&amp;STARTTOP=6190078" TargetMode="External"/><Relationship Id="rId371" Type="http://schemas.openxmlformats.org/officeDocument/2006/relationships/hyperlink" Target="http://193.88.185.146/website/energidataKort/viewer.htm?starttema1=vindkraft&amp;STARTLEFT=650729&amp;STARTRIGHT=651529&amp;STARTBOTTOM=6122892&amp;STARTTOP=6123692" TargetMode="External"/><Relationship Id="rId2052" Type="http://schemas.openxmlformats.org/officeDocument/2006/relationships/hyperlink" Target="http://193.88.185.146/website/energidataKort/viewer.htm?starttema1=vindkraft&amp;STARTLEFT=427574&amp;STARTRIGHT=428374&amp;STARTBOTTOM=6151253&amp;STARTTOP=6152053" TargetMode="External"/><Relationship Id="rId3450" Type="http://schemas.openxmlformats.org/officeDocument/2006/relationships/hyperlink" Target="http://193.88.185.146/website/energidataKort/viewer.htm?starttema1=vindkraft&amp;STARTLEFT=457730&amp;STARTRIGHT=458530&amp;STARTBOTTOM=6207958&amp;STARTTOP=6208758" TargetMode="External"/><Relationship Id="rId4501" Type="http://schemas.openxmlformats.org/officeDocument/2006/relationships/hyperlink" Target="http://193.88.185.146/website/energidataKort/viewer.htm?starttema1=vindkraft&amp;STARTLEFT=520515&amp;STARTRIGHT=521315&amp;STARTBOTTOM=6311679&amp;STARTTOP=6312479" TargetMode="External"/><Relationship Id="rId3103" Type="http://schemas.openxmlformats.org/officeDocument/2006/relationships/hyperlink" Target="http://193.88.185.146/website/energidataKort/viewer.htm?starttema1=vindkraft&amp;STARTLEFT=584074&amp;STARTRIGHT=584874&amp;STARTBOTTOM=6202885&amp;STARTTOP=6203685" TargetMode="External"/><Relationship Id="rId3310" Type="http://schemas.openxmlformats.org/officeDocument/2006/relationships/hyperlink" Target="http://193.88.185.146/website/energidataKort/viewer.htm?starttema1=vindkraft&amp;STARTLEFT=575749&amp;STARTRIGHT=576549&amp;STARTBOTTOM=6239164&amp;STARTTOP=6239964" TargetMode="External"/><Relationship Id="rId5068" Type="http://schemas.openxmlformats.org/officeDocument/2006/relationships/hyperlink" Target="http://193.88.185.146/website/energidataKort/viewer.htm?starttema1=vindkraft&amp;STARTLEFT=565953&amp;STARTRIGHT=566753&amp;STARTBOTTOM=6363529&amp;STARTTOP=6364329" TargetMode="External"/><Relationship Id="rId231" Type="http://schemas.openxmlformats.org/officeDocument/2006/relationships/hyperlink" Target="http://193.88.185.146/website/energidataKort/viewer.htm?starttema1=vindkraft&amp;STARTLEFT=695108&amp;STARTRIGHT=695908&amp;STARTBOTTOM=6125192&amp;STARTTOP=6125992" TargetMode="External"/><Relationship Id="rId2869" Type="http://schemas.openxmlformats.org/officeDocument/2006/relationships/hyperlink" Target="http://193.88.185.146/website/energidataKort/viewer.htm?starttema1=vindkraft&amp;STARTLEFT=473252&amp;STARTRIGHT=474052&amp;STARTBOTTOM=6274963&amp;STARTTOP=6275763" TargetMode="External"/><Relationship Id="rId1678" Type="http://schemas.openxmlformats.org/officeDocument/2006/relationships/hyperlink" Target="http://193.88.185.146/website/energidataKort/viewer.htm?starttema1=vindkraft&amp;STARTLEFT=502600&amp;STARTRIGHT=503400&amp;STARTBOTTOM=6106426&amp;STARTTOP=6107226" TargetMode="External"/><Relationship Id="rId1885" Type="http://schemas.openxmlformats.org/officeDocument/2006/relationships/hyperlink" Target="http://193.88.185.146/website/energidataKort/viewer.htm?starttema1=vindkraft&amp;STARTLEFT=479182&amp;STARTRIGHT=479982&amp;STARTBOTTOM=6093827&amp;STARTTOP=6094627" TargetMode="External"/><Relationship Id="rId2729" Type="http://schemas.openxmlformats.org/officeDocument/2006/relationships/hyperlink" Target="http://193.88.185.146/website/energidataKort/viewer.htm?starttema1=vindkraft&amp;STARTLEFT=485843&amp;STARTRIGHT=486643&amp;STARTBOTTOM=6256472&amp;STARTTOP=6257272" TargetMode="External"/><Relationship Id="rId2936" Type="http://schemas.openxmlformats.org/officeDocument/2006/relationships/hyperlink" Target="http://193.88.185.146/website/energidataKort/viewer.htm?starttema1=vindkraft&amp;STARTLEFT=468322&amp;STARTRIGHT=469122&amp;STARTBOTTOM=6255611&amp;STARTTOP=6256411" TargetMode="External"/><Relationship Id="rId4084" Type="http://schemas.openxmlformats.org/officeDocument/2006/relationships/hyperlink" Target="http://193.88.185.146/website/energidataKort/viewer.htm?starttema1=vindkraft&amp;STARTLEFT=465944&amp;STARTRIGHT=466744&amp;STARTBOTTOM=6288344&amp;STARTTOP=6289144" TargetMode="External"/><Relationship Id="rId4291" Type="http://schemas.openxmlformats.org/officeDocument/2006/relationships/hyperlink" Target="http://193.88.185.146/website/energidataKort/viewer.htm?starttema1=vindkraft&amp;STARTLEFT=580331&amp;STARTRIGHT=581131&amp;STARTBOTTOM=6332961&amp;STARTTOP=6333761" TargetMode="External"/><Relationship Id="rId908" Type="http://schemas.openxmlformats.org/officeDocument/2006/relationships/hyperlink" Target="http://193.88.185.146/website/energidataKort/viewer.htm?starttema1=vindkraft&amp;STARTLEFT=692257&amp;STARTRIGHT=693057&amp;STARTBOTTOM=6072051&amp;STARTTOP=6072851" TargetMode="External"/><Relationship Id="rId1538" Type="http://schemas.openxmlformats.org/officeDocument/2006/relationships/hyperlink" Target="http://193.88.185.146/website/energidataKort/viewer.htm?starttema1=vindkraft&amp;STARTLEFT=583783&amp;STARTRIGHT=584583&amp;STARTBOTTOM=6082438&amp;STARTTOP=6083238" TargetMode="External"/><Relationship Id="rId4151" Type="http://schemas.openxmlformats.org/officeDocument/2006/relationships/hyperlink" Target="http://193.88.185.146/website/energidataKort/viewer.htm?starttema1=vindkraft&amp;STARTLEFT=458684&amp;STARTRIGHT=459484&amp;STARTBOTTOM=6286548&amp;STARTTOP=6287348" TargetMode="External"/><Relationship Id="rId1745" Type="http://schemas.openxmlformats.org/officeDocument/2006/relationships/hyperlink" Target="http://193.88.185.146/website/energidataKort/viewer.htm?starttema1=vindkraft&amp;STARTLEFT=481564&amp;STARTRIGHT=482364&amp;STARTBOTTOM=6118548&amp;STARTTOP=6119348" TargetMode="External"/><Relationship Id="rId1952" Type="http://schemas.openxmlformats.org/officeDocument/2006/relationships/hyperlink" Target="http://193.88.185.146/website/energidataKort/viewer.htm?starttema1=vindkraft&amp;STARTLEFT=470872&amp;STARTRIGHT=471672&amp;STARTBOTTOM=6147619&amp;STARTTOP=6148419" TargetMode="External"/><Relationship Id="rId4011" Type="http://schemas.openxmlformats.org/officeDocument/2006/relationships/hyperlink" Target="http://193.88.185.146/website/energidataKort/viewer.htm?starttema1=vindkraft&amp;STARTLEFT=481802&amp;STARTRIGHT=482602&amp;STARTBOTTOM=6320449&amp;STARTTOP=6321249" TargetMode="External"/><Relationship Id="rId37" Type="http://schemas.openxmlformats.org/officeDocument/2006/relationships/hyperlink" Target="http://193.88.185.146/website/energidataKort/viewer.htm?starttema1=vindkraft&amp;STARTLEFT=719583&amp;STARTRIGHT=720383&amp;STARTBOTTOM=6166976&amp;STARTTOP=6167776" TargetMode="External"/><Relationship Id="rId1605" Type="http://schemas.openxmlformats.org/officeDocument/2006/relationships/hyperlink" Target="http://193.88.185.146/website/energidataKort/viewer.htm?starttema1=vindkraft&amp;STARTLEFT=522140&amp;STARTRIGHT=522940&amp;STARTBOTTOM=6124542&amp;STARTTOP=6125342" TargetMode="External"/><Relationship Id="rId1812" Type="http://schemas.openxmlformats.org/officeDocument/2006/relationships/hyperlink" Target="http://193.88.185.146/website/energidataKort/viewer.htm?starttema1=vindkraft&amp;STARTLEFT=488383&amp;STARTRIGHT=489183&amp;STARTBOTTOM=6116670&amp;STARTTOP=6117470" TargetMode="External"/><Relationship Id="rId4968" Type="http://schemas.openxmlformats.org/officeDocument/2006/relationships/hyperlink" Target="http://193.88.185.146/website/energidataKort/viewer.htm?starttema1=vindkraft&amp;STARTLEFT=563093&amp;STARTRIGHT=563893&amp;STARTBOTTOM=6325610&amp;STARTTOP=6326410" TargetMode="External"/><Relationship Id="rId3777" Type="http://schemas.openxmlformats.org/officeDocument/2006/relationships/hyperlink" Target="http://193.88.185.146/website/energidataKort/viewer.htm?starttema1=vindkraft&amp;STARTLEFT=481852&amp;STARTRIGHT=482652&amp;STARTBOTTOM=6285238&amp;STARTTOP=6286038" TargetMode="External"/><Relationship Id="rId3984" Type="http://schemas.openxmlformats.org/officeDocument/2006/relationships/hyperlink" Target="http://193.88.185.146/website/energidataKort/viewer.htm?starttema1=vindkraft&amp;STARTLEFT=485167&amp;STARTRIGHT=485967&amp;STARTBOTTOM=6315709&amp;STARTTOP=6316509" TargetMode="External"/><Relationship Id="rId4828" Type="http://schemas.openxmlformats.org/officeDocument/2006/relationships/hyperlink" Target="http://193.88.185.146/website/energidataKort/viewer.htm?starttema1=vindkraft&amp;STARTLEFT=531308&amp;STARTRIGHT=532108&amp;STARTBOTTOM=6315710&amp;STARTTOP=6316510" TargetMode="External"/><Relationship Id="rId698" Type="http://schemas.openxmlformats.org/officeDocument/2006/relationships/hyperlink" Target="http://193.88.185.146/website/energidataKort/viewer.htm?starttema1=vindkraft&amp;STARTLEFT=657054&amp;STARTRIGHT=657854&amp;STARTBOTTOM=6068241&amp;STARTTOP=6069041" TargetMode="External"/><Relationship Id="rId2379" Type="http://schemas.openxmlformats.org/officeDocument/2006/relationships/hyperlink" Target="http://193.88.185.146/website/energidataKort/viewer.htm?starttema1=vindkraft&amp;STARTLEFT=548441&amp;STARTRIGHT=549241&amp;STARTBOTTOM=6162798&amp;STARTTOP=6163598" TargetMode="External"/><Relationship Id="rId2586" Type="http://schemas.openxmlformats.org/officeDocument/2006/relationships/hyperlink" Target="http://193.88.185.146/website/energidataKort/viewer.htm?starttema1=vindkraft&amp;STARTLEFT=490634&amp;STARTRIGHT=491434&amp;STARTBOTTOM=6235634&amp;STARTTOP=6236434" TargetMode="External"/><Relationship Id="rId2793" Type="http://schemas.openxmlformats.org/officeDocument/2006/relationships/hyperlink" Target="http://193.88.185.146/website/energidataKort/viewer.htm?starttema1=vindkraft&amp;STARTLEFT=451133&amp;STARTRIGHT=451933&amp;STARTBOTTOM=6257584&amp;STARTTOP=6258384" TargetMode="External"/><Relationship Id="rId3637" Type="http://schemas.openxmlformats.org/officeDocument/2006/relationships/hyperlink" Target="http://193.88.185.146/website/energidataKort/viewer.htm?starttema1=vindkraft&amp;STARTLEFT=465778&amp;STARTRIGHT=466578&amp;STARTBOTTOM=6199895&amp;STARTTOP=6200695" TargetMode="External"/><Relationship Id="rId3844" Type="http://schemas.openxmlformats.org/officeDocument/2006/relationships/hyperlink" Target="http://193.88.185.146/website/energidataKort/viewer.htm?starttema1=vindkraft&amp;STARTLEFT=513345&amp;STARTRIGHT=514145&amp;STARTBOTTOM=6268934&amp;STARTTOP=6269734" TargetMode="External"/><Relationship Id="rId558" Type="http://schemas.openxmlformats.org/officeDocument/2006/relationships/hyperlink" Target="http://193.88.185.146/website/energidataKort/viewer.htm?starttema1=vindkraft&amp;STARTLEFT=654075&amp;STARTRIGHT=654875&amp;STARTBOTTOM=6057220&amp;STARTTOP=6058020" TargetMode="External"/><Relationship Id="rId765" Type="http://schemas.openxmlformats.org/officeDocument/2006/relationships/hyperlink" Target="http://193.88.185.146/website/energidataKort/viewer.htm?starttema1=vindkraft&amp;STARTLEFT=642558&amp;STARTRIGHT=643358&amp;STARTBOTTOM=6091870&amp;STARTTOP=6092670" TargetMode="External"/><Relationship Id="rId972" Type="http://schemas.openxmlformats.org/officeDocument/2006/relationships/hyperlink" Target="http://193.88.185.146/website/energidataKort/viewer.htm?starttema1=vindkraft&amp;STARTLEFT=687847&amp;STARTRIGHT=688647&amp;STARTBOTTOM=6077484&amp;STARTTOP=6078284" TargetMode="External"/><Relationship Id="rId1188" Type="http://schemas.openxmlformats.org/officeDocument/2006/relationships/hyperlink" Target="http://193.88.185.146/website/energidataKort/viewer.htm?starttema1=vindkraft&amp;STARTLEFT=549834&amp;STARTRIGHT=550634&amp;STARTBOTTOM=6149319&amp;STARTTOP=6150119" TargetMode="External"/><Relationship Id="rId1395" Type="http://schemas.openxmlformats.org/officeDocument/2006/relationships/hyperlink" Target="http://193.88.185.146/website/energidataKort/viewer.htm?starttema1=vindkraft&amp;STARTLEFT=597518&amp;STARTRIGHT=598318&amp;STARTBOTTOM=6093235&amp;STARTTOP=6094035" TargetMode="External"/><Relationship Id="rId2239" Type="http://schemas.openxmlformats.org/officeDocument/2006/relationships/hyperlink" Target="http://193.88.185.146/website/energidataKort/viewer.htm?starttema1=vindkraft&amp;STARTLEFT=488479&amp;STARTRIGHT=489279&amp;STARTBOTTOM=6159955&amp;STARTTOP=6160755" TargetMode="External"/><Relationship Id="rId2446" Type="http://schemas.openxmlformats.org/officeDocument/2006/relationships/hyperlink" Target="http://193.88.185.146/website/energidataKort/viewer.htm?starttema1=vindkraft&amp;STARTLEFT=524458&amp;STARTRIGHT=525258&amp;STARTBOTTOM=6188826&amp;STARTTOP=6189626" TargetMode="External"/><Relationship Id="rId2653" Type="http://schemas.openxmlformats.org/officeDocument/2006/relationships/hyperlink" Target="http://193.88.185.146/website/energidataKort/viewer.htm?starttema1=vindkraft&amp;STARTLEFT=463240&amp;STARTRIGHT=464040&amp;STARTBOTTOM=6249057&amp;STARTTOP=6249857" TargetMode="External"/><Relationship Id="rId2860" Type="http://schemas.openxmlformats.org/officeDocument/2006/relationships/hyperlink" Target="http://193.88.185.146/website/energidataKort/viewer.htm?starttema1=vindkraft&amp;STARTLEFT=450715&amp;STARTRIGHT=451515&amp;STARTBOTTOM=6261700&amp;STARTTOP=6262500" TargetMode="External"/><Relationship Id="rId3704" Type="http://schemas.openxmlformats.org/officeDocument/2006/relationships/hyperlink" Target="http://193.88.185.146/website/energidataKort/viewer.htm?starttema1=vindkraft&amp;STARTLEFT=538129&amp;STARTRIGHT=538929&amp;STARTBOTTOM=6190006&amp;STARTTOP=6190806" TargetMode="External"/><Relationship Id="rId418" Type="http://schemas.openxmlformats.org/officeDocument/2006/relationships/hyperlink" Target="http://193.88.185.146/website/energidataKort/viewer.htm?starttema1=vindkraft&amp;STARTLEFT=650110&amp;STARTRIGHT=650910&amp;STARTBOTTOM=6123444&amp;STARTTOP=6124244" TargetMode="External"/><Relationship Id="rId625" Type="http://schemas.openxmlformats.org/officeDocument/2006/relationships/hyperlink" Target="http://193.88.185.146/website/energidataKort/viewer.htm?starttema1=vindkraft&amp;STARTLEFT=653926&amp;STARTRIGHT=654726&amp;STARTBOTTOM=6057889&amp;STARTTOP=6058689" TargetMode="External"/><Relationship Id="rId832" Type="http://schemas.openxmlformats.org/officeDocument/2006/relationships/hyperlink" Target="http://193.88.185.146/website/energidataKort/viewer.htm?starttema1=vindkraft&amp;STARTLEFT=661042&amp;STARTRIGHT=661842&amp;STARTBOTTOM=6123718&amp;STARTTOP=6124518" TargetMode="External"/><Relationship Id="rId1048" Type="http://schemas.openxmlformats.org/officeDocument/2006/relationships/hyperlink" Target="http://193.88.185.146/website/energidataKort/viewer.htm?starttema1=vindkraft&amp;STARTLEFT=675695&amp;STARTRIGHT=676495&amp;STARTBOTTOM=6047777&amp;STARTTOP=6048577" TargetMode="External"/><Relationship Id="rId1255" Type="http://schemas.openxmlformats.org/officeDocument/2006/relationships/hyperlink" Target="http://193.88.185.146/website/energidataKort/viewer.htm?starttema1=vindkraft&amp;STARTLEFT=562960&amp;STARTRIGHT=563760&amp;STARTBOTTOM=6141214&amp;STARTTOP=6142014" TargetMode="External"/><Relationship Id="rId1462" Type="http://schemas.openxmlformats.org/officeDocument/2006/relationships/hyperlink" Target="http://193.88.185.146/website/energidataKort/viewer.htm?starttema1=vindkraft&amp;STARTLEFT=589115&amp;STARTRIGHT=589915&amp;STARTBOTTOM=6156528&amp;STARTTOP=6157328" TargetMode="External"/><Relationship Id="rId2306" Type="http://schemas.openxmlformats.org/officeDocument/2006/relationships/hyperlink" Target="http://193.88.185.146/website/energidataKort/viewer.htm?starttema1=vindkraft&amp;STARTLEFT=515791&amp;STARTRIGHT=516591&amp;STARTBOTTOM=6107838&amp;STARTTOP=6108638" TargetMode="External"/><Relationship Id="rId2513" Type="http://schemas.openxmlformats.org/officeDocument/2006/relationships/hyperlink" Target="http://193.88.185.146/website/energidataKort/viewer.htm?starttema1=vindkraft&amp;STARTLEFT=501542&amp;STARTRIGHT=502342&amp;STARTBOTTOM=6246379&amp;STARTTOP=6247179" TargetMode="External"/><Relationship Id="rId3911" Type="http://schemas.openxmlformats.org/officeDocument/2006/relationships/hyperlink" Target="http://193.88.185.146/website/energidataKort/viewer.htm?starttema1=vindkraft&amp;STARTLEFT=502552&amp;STARTRIGHT=503352&amp;STARTBOTTOM=6284211&amp;STARTTOP=6285011" TargetMode="External"/><Relationship Id="rId1115" Type="http://schemas.openxmlformats.org/officeDocument/2006/relationships/hyperlink" Target="http://193.88.185.146/website/energidataKort/viewer.htm?starttema1=vindkraft&amp;STARTLEFT=688952&amp;STARTRIGHT=689752&amp;STARTBOTTOM=6112694&amp;STARTTOP=6113494" TargetMode="External"/><Relationship Id="rId1322" Type="http://schemas.openxmlformats.org/officeDocument/2006/relationships/hyperlink" Target="http://193.88.185.146/website/energidataKort/viewer.htm?starttema1=vindkraft&amp;STARTLEFT=594712&amp;STARTRIGHT=595512&amp;STARTBOTTOM=6147576&amp;STARTTOP=6148376" TargetMode="External"/><Relationship Id="rId2720" Type="http://schemas.openxmlformats.org/officeDocument/2006/relationships/hyperlink" Target="http://193.88.185.146/website/energidataKort/viewer.htm?starttema1=vindkraft&amp;STARTLEFT=484231&amp;STARTRIGHT=485031&amp;STARTBOTTOM=6261923&amp;STARTTOP=6262723" TargetMode="External"/><Relationship Id="rId4478" Type="http://schemas.openxmlformats.org/officeDocument/2006/relationships/hyperlink" Target="http://193.88.185.146/website/energidataKort/viewer.htm?starttema1=vindkraft&amp;STARTLEFT=514459&amp;STARTRIGHT=515259&amp;STARTBOTTOM=6310929&amp;STARTTOP=6311729" TargetMode="External"/><Relationship Id="rId3287" Type="http://schemas.openxmlformats.org/officeDocument/2006/relationships/hyperlink" Target="http://193.88.185.146/website/energidataKort/viewer.htm?starttema1=vindkraft&amp;STARTLEFT=601836&amp;STARTRIGHT=602636&amp;STARTBOTTOM=6188811&amp;STARTTOP=6189611" TargetMode="External"/><Relationship Id="rId4338" Type="http://schemas.openxmlformats.org/officeDocument/2006/relationships/hyperlink" Target="http://193.88.185.146/website/energidataKort/viewer.htm?starttema1=vindkraft&amp;STARTLEFT=572764&amp;STARTRIGHT=573564&amp;STARTBOTTOM=6356703&amp;STARTTOP=6357503" TargetMode="External"/><Relationship Id="rId4685" Type="http://schemas.openxmlformats.org/officeDocument/2006/relationships/hyperlink" Target="http://193.88.185.146/website/energidataKort/viewer.htm?starttema1=vindkraft&amp;STARTLEFT=539652&amp;STARTRIGHT=540452&amp;STARTBOTTOM=6331041&amp;STARTTOP=6331841" TargetMode="External"/><Relationship Id="rId4892" Type="http://schemas.openxmlformats.org/officeDocument/2006/relationships/hyperlink" Target="http://193.88.185.146/website/energidataKort/viewer.htm?starttema1=vindkraft&amp;STARTLEFT=553855&amp;STARTRIGHT=554655&amp;STARTBOTTOM=6342377&amp;STARTTOP=6343177" TargetMode="External"/><Relationship Id="rId2096" Type="http://schemas.openxmlformats.org/officeDocument/2006/relationships/hyperlink" Target="http://193.88.185.146/website/energidataKort/viewer.htm?starttema1=vindkraft&amp;STARTLEFT=456764&amp;STARTRIGHT=457564&amp;STARTBOTTOM=6161255&amp;STARTTOP=6162055" TargetMode="External"/><Relationship Id="rId3494" Type="http://schemas.openxmlformats.org/officeDocument/2006/relationships/hyperlink" Target="http://193.88.185.146/website/energidataKort/viewer.htm?starttema1=vindkraft&amp;STARTLEFT=451700&amp;STARTRIGHT=452500&amp;STARTBOTTOM=6219641&amp;STARTTOP=6220441" TargetMode="External"/><Relationship Id="rId4545" Type="http://schemas.openxmlformats.org/officeDocument/2006/relationships/hyperlink" Target="http://193.88.185.146/website/energidataKort/viewer.htm?starttema1=vindkraft&amp;STARTLEFT=543663&amp;STARTRIGHT=544463&amp;STARTBOTTOM=6309624&amp;STARTTOP=6310424" TargetMode="External"/><Relationship Id="rId4752" Type="http://schemas.openxmlformats.org/officeDocument/2006/relationships/hyperlink" Target="http://193.88.185.146/website/energidataKort/viewer.htm?starttema1=vindkraft&amp;STARTLEFT=545392&amp;STARTRIGHT=546192&amp;STARTBOTTOM=6347447&amp;STARTTOP=6348247" TargetMode="External"/><Relationship Id="rId3147" Type="http://schemas.openxmlformats.org/officeDocument/2006/relationships/hyperlink" Target="http://193.88.185.146/website/energidataKort/viewer.htm?starttema1=vindkraft&amp;STARTLEFT=562155&amp;STARTRIGHT=562955&amp;STARTBOTTOM=6253684&amp;STARTTOP=6254484" TargetMode="External"/><Relationship Id="rId3354" Type="http://schemas.openxmlformats.org/officeDocument/2006/relationships/hyperlink" Target="http://193.88.185.146/website/energidataKort/viewer.htm?starttema1=vindkraft&amp;STARTLEFT=515113&amp;STARTRIGHT=515913&amp;STARTBOTTOM=6215943&amp;STARTTOP=6216743" TargetMode="External"/><Relationship Id="rId3561" Type="http://schemas.openxmlformats.org/officeDocument/2006/relationships/hyperlink" Target="http://193.88.185.146/website/energidataKort/viewer.htm?starttema1=vindkraft&amp;STARTLEFT=479465&amp;STARTRIGHT=480265&amp;STARTBOTTOM=6220136&amp;STARTTOP=6220936" TargetMode="External"/><Relationship Id="rId4405" Type="http://schemas.openxmlformats.org/officeDocument/2006/relationships/hyperlink" Target="http://193.88.185.146/website/energidataKort/viewer.htm?starttema1=vindkraft&amp;STARTLEFT=515029&amp;STARTRIGHT=515829&amp;STARTBOTTOM=6310317&amp;STARTTOP=6311117" TargetMode="External"/><Relationship Id="rId4612" Type="http://schemas.openxmlformats.org/officeDocument/2006/relationships/hyperlink" Target="http://193.88.185.146/website/energidataKort/viewer.htm?starttema1=vindkraft&amp;STARTLEFT=536877&amp;STARTRIGHT=537677&amp;STARTBOTTOM=6323376&amp;STARTTOP=6324176" TargetMode="External"/><Relationship Id="rId275" Type="http://schemas.openxmlformats.org/officeDocument/2006/relationships/hyperlink" Target="http://193.88.185.146/website/energidataKort/viewer.htm?starttema1=vindkraft&amp;STARTLEFT=637764&amp;STARTRIGHT=638564&amp;STARTBOTTOM=6171159&amp;STARTTOP=6171959" TargetMode="External"/><Relationship Id="rId482" Type="http://schemas.openxmlformats.org/officeDocument/2006/relationships/hyperlink" Target="http://193.88.185.146/website/energidataKort/viewer.htm?starttema1=vindkraft&amp;STARTLEFT=648272&amp;STARTRIGHT=649072&amp;STARTBOTTOM=6157320&amp;STARTTOP=6158120" TargetMode="External"/><Relationship Id="rId2163" Type="http://schemas.openxmlformats.org/officeDocument/2006/relationships/hyperlink" Target="http://193.88.185.146/website/energidataKort/viewer.htm?starttema1=vindkraft&amp;STARTLEFT=471901&amp;STARTRIGHT=472701&amp;STARTBOTTOM=6185935&amp;STARTTOP=6186735" TargetMode="External"/><Relationship Id="rId2370" Type="http://schemas.openxmlformats.org/officeDocument/2006/relationships/hyperlink" Target="http://193.88.185.146/website/energidataKort/viewer.htm?starttema1=vindkraft&amp;STARTLEFT=532129&amp;STARTRIGHT=532929&amp;STARTBOTTOM=6083014&amp;STARTTOP=6083814" TargetMode="External"/><Relationship Id="rId3007" Type="http://schemas.openxmlformats.org/officeDocument/2006/relationships/hyperlink" Target="http://193.88.185.146/website/energidataKort/viewer.htm?starttema1=vindkraft&amp;STARTLEFT=604964&amp;STARTRIGHT=605764&amp;STARTBOTTOM=6266906&amp;STARTTOP=6267706" TargetMode="External"/><Relationship Id="rId3214" Type="http://schemas.openxmlformats.org/officeDocument/2006/relationships/hyperlink" Target="http://193.88.185.146/website/energidataKort/viewer.htm?starttema1=vindkraft&amp;STARTLEFT=579896&amp;STARTRIGHT=580696&amp;STARTBOTTOM=6281483&amp;STARTTOP=6282283" TargetMode="External"/><Relationship Id="rId3421" Type="http://schemas.openxmlformats.org/officeDocument/2006/relationships/hyperlink" Target="http://193.88.185.146/website/energidataKort/viewer.htm?starttema1=vindkraft&amp;STARTLEFT=454287&amp;STARTRIGHT=455087&amp;STARTBOTTOM=6184225&amp;STARTTOP=6185025" TargetMode="External"/><Relationship Id="rId135" Type="http://schemas.openxmlformats.org/officeDocument/2006/relationships/hyperlink" Target="http://193.88.185.146/website/energidataKort/viewer.htm?starttema1=vindkraft&amp;STARTLEFT=697115&amp;STARTRIGHT=697915&amp;STARTBOTTOM=6158695&amp;STARTTOP=6159495" TargetMode="External"/><Relationship Id="rId342" Type="http://schemas.openxmlformats.org/officeDocument/2006/relationships/hyperlink" Target="http://193.88.185.146/website/energidataKort/viewer.htm?starttema1=vindkraft&amp;STARTLEFT=650360&amp;STARTRIGHT=651160&amp;STARTBOTTOM=6136144&amp;STARTTOP=6136944" TargetMode="External"/><Relationship Id="rId2023" Type="http://schemas.openxmlformats.org/officeDocument/2006/relationships/hyperlink" Target="http://193.88.185.146/website/energidataKort/viewer.htm?starttema1=vindkraft&amp;STARTLEFT=425539&amp;STARTRIGHT=426339&amp;STARTBOTTOM=6149586&amp;STARTTOP=6150386" TargetMode="External"/><Relationship Id="rId2230" Type="http://schemas.openxmlformats.org/officeDocument/2006/relationships/hyperlink" Target="http://193.88.185.146/website/energidataKort/viewer.htm?starttema1=vindkraft&amp;STARTLEFT=510379&amp;STARTRIGHT=511179&amp;STARTBOTTOM=6159865&amp;STARTTOP=6160665" TargetMode="External"/><Relationship Id="rId202" Type="http://schemas.openxmlformats.org/officeDocument/2006/relationships/hyperlink" Target="http://193.88.185.146/website/energidataKort/viewer.htm?starttema1=vindkraft&amp;STARTLEFT=661286&amp;STARTRIGHT=662086&amp;STARTBOTTOM=6182847&amp;STARTTOP=6183647" TargetMode="External"/><Relationship Id="rId4195" Type="http://schemas.openxmlformats.org/officeDocument/2006/relationships/hyperlink" Target="http://193.88.185.146/website/energidataKort/viewer.htm?starttema1=vindkraft&amp;STARTLEFT=461492&amp;STARTRIGHT=462292&amp;STARTBOTTOM=6287422&amp;STARTTOP=6288222" TargetMode="External"/><Relationship Id="rId5039" Type="http://schemas.openxmlformats.org/officeDocument/2006/relationships/hyperlink" Target="http://193.88.185.146/website/energidataKort/viewer.htm?starttema1=vindkraft&amp;STARTLEFT=549757&amp;STARTRIGHT=550557&amp;STARTBOTTOM=6369955&amp;STARTTOP=6370755" TargetMode="External"/><Relationship Id="rId1789" Type="http://schemas.openxmlformats.org/officeDocument/2006/relationships/hyperlink" Target="http://193.88.185.146/website/energidataKort/viewer.htm?starttema1=vindkraft&amp;STARTLEFT=490237&amp;STARTRIGHT=491037&amp;STARTBOTTOM=6110897&amp;STARTTOP=6111697" TargetMode="External"/><Relationship Id="rId1996" Type="http://schemas.openxmlformats.org/officeDocument/2006/relationships/hyperlink" Target="http://193.88.185.146/website/energidataKort/viewer.htm?starttema1=vindkraft&amp;STARTLEFT=423654&amp;STARTRIGHT=424454&amp;STARTBOTTOM=6151253&amp;STARTTOP=6152053" TargetMode="External"/><Relationship Id="rId4055" Type="http://schemas.openxmlformats.org/officeDocument/2006/relationships/hyperlink" Target="http://193.88.185.146/website/energidataKort/viewer.htm?starttema1=vindkraft&amp;STARTLEFT=469301&amp;STARTRIGHT=470101&amp;STARTBOTTOM=6300040&amp;STARTTOP=6300840" TargetMode="External"/><Relationship Id="rId4262" Type="http://schemas.openxmlformats.org/officeDocument/2006/relationships/hyperlink" Target="http://193.88.185.146/website/energidataKort/viewer.htm?starttema1=vindkraft&amp;STARTLEFT=516222&amp;STARTRIGHT=517022&amp;STARTBOTTOM=6263932&amp;STARTTOP=6264732" TargetMode="External"/><Relationship Id="rId1649" Type="http://schemas.openxmlformats.org/officeDocument/2006/relationships/hyperlink" Target="http://193.88.185.146/website/energidataKort/viewer.htm?starttema1=vindkraft&amp;STARTLEFT=489513&amp;STARTRIGHT=490313&amp;STARTBOTTOM=6170386&amp;STARTTOP=6171186" TargetMode="External"/><Relationship Id="rId1856" Type="http://schemas.openxmlformats.org/officeDocument/2006/relationships/hyperlink" Target="http://193.88.185.146/website/energidataKort/viewer.htm?starttema1=vindkraft&amp;STARTLEFT=490906&amp;STARTRIGHT=491706&amp;STARTBOTTOM=6110476&amp;STARTTOP=6111276" TargetMode="External"/><Relationship Id="rId2907" Type="http://schemas.openxmlformats.org/officeDocument/2006/relationships/hyperlink" Target="http://193.88.185.146/website/energidataKort/viewer.htm?starttema1=vindkraft&amp;STARTLEFT=472620&amp;STARTRIGHT=473420&amp;STARTBOTTOM=6268784&amp;STARTTOP=6269584" TargetMode="External"/><Relationship Id="rId3071" Type="http://schemas.openxmlformats.org/officeDocument/2006/relationships/hyperlink" Target="http://193.88.185.146/website/energidataKort/viewer.htm?starttema1=vindkraft&amp;STARTLEFT=551937&amp;STARTRIGHT=552737&amp;STARTBOTTOM=6229034&amp;STARTTOP=6229834" TargetMode="External"/><Relationship Id="rId1509" Type="http://schemas.openxmlformats.org/officeDocument/2006/relationships/hyperlink" Target="http://193.88.185.146/website/energidataKort/viewer.htm?starttema1=vindkraft&amp;STARTLEFT=618808&amp;STARTRIGHT=619608&amp;STARTBOTTOM=6103615&amp;STARTTOP=6104415" TargetMode="External"/><Relationship Id="rId1716" Type="http://schemas.openxmlformats.org/officeDocument/2006/relationships/hyperlink" Target="http://193.88.185.146/website/energidataKort/viewer.htm?starttema1=vindkraft&amp;STARTLEFT=501129&amp;STARTRIGHT=501929&amp;STARTBOTTOM=6107957&amp;STARTTOP=6108757" TargetMode="External"/><Relationship Id="rId1923" Type="http://schemas.openxmlformats.org/officeDocument/2006/relationships/hyperlink" Target="http://193.88.185.146/website/energidataKort/viewer.htm?starttema1=vindkraft&amp;STARTLEFT=479254&amp;STARTRIGHT=480054&amp;STARTBOTTOM=6098036&amp;STARTTOP=6098836" TargetMode="External"/><Relationship Id="rId4122" Type="http://schemas.openxmlformats.org/officeDocument/2006/relationships/hyperlink" Target="http://193.88.185.146/website/energidataKort/viewer.htm?starttema1=vindkraft&amp;STARTLEFT=469657&amp;STARTRIGHT=470457&amp;STARTBOTTOM=6303081&amp;STARTTOP=6303881" TargetMode="External"/><Relationship Id="rId3888" Type="http://schemas.openxmlformats.org/officeDocument/2006/relationships/hyperlink" Target="http://193.88.185.146/website/energidataKort/viewer.htm?starttema1=vindkraft&amp;STARTLEFT=488493&amp;STARTRIGHT=489293&amp;STARTBOTTOM=6273564&amp;STARTTOP=6274364" TargetMode="External"/><Relationship Id="rId4939" Type="http://schemas.openxmlformats.org/officeDocument/2006/relationships/hyperlink" Target="http://193.88.185.146/website/energidataKort/viewer.htm?starttema1=vindkraft&amp;STARTLEFT=562495&amp;STARTRIGHT=563295&amp;STARTBOTTOM=6327563&amp;STARTTOP=6328363" TargetMode="External"/><Relationship Id="rId2697" Type="http://schemas.openxmlformats.org/officeDocument/2006/relationships/hyperlink" Target="http://193.88.185.146/website/energidataKort/viewer.htm?starttema1=vindkraft&amp;STARTLEFT=456400&amp;STARTRIGHT=457200&amp;STARTBOTTOM=6240756&amp;STARTTOP=6241556" TargetMode="External"/><Relationship Id="rId3748" Type="http://schemas.openxmlformats.org/officeDocument/2006/relationships/hyperlink" Target="http://193.88.185.146/website/energidataKort/viewer.htm?starttema1=vindkraft&amp;STARTLEFT=491910&amp;STARTRIGHT=492710&amp;STARTBOTTOM=6306034&amp;STARTTOP=6306834" TargetMode="External"/><Relationship Id="rId669" Type="http://schemas.openxmlformats.org/officeDocument/2006/relationships/hyperlink" Target="http://193.88.185.146/website/energidataKort/viewer.htm?starttema1=vindkraft&amp;STARTLEFT=644506&amp;STARTRIGHT=645306&amp;STARTBOTTOM=6071233&amp;STARTTOP=6072033" TargetMode="External"/><Relationship Id="rId876" Type="http://schemas.openxmlformats.org/officeDocument/2006/relationships/hyperlink" Target="http://193.88.185.146/website/energidataKort/viewer.htm?starttema1=vindkraft&amp;STARTLEFT=681854&amp;STARTRIGHT=682654&amp;STARTBOTTOM=6086241&amp;STARTTOP=6087041" TargetMode="External"/><Relationship Id="rId1299" Type="http://schemas.openxmlformats.org/officeDocument/2006/relationships/hyperlink" Target="http://193.88.185.146/website/energidataKort/viewer.htm?starttema1=vindkraft&amp;STARTLEFT=597895&amp;STARTRIGHT=598695&amp;STARTBOTTOM=6128358&amp;STARTTOP=6129158" TargetMode="External"/><Relationship Id="rId2557" Type="http://schemas.openxmlformats.org/officeDocument/2006/relationships/hyperlink" Target="http://193.88.185.146/website/energidataKort/viewer.htm?starttema1=vindkraft&amp;STARTLEFT=487755&amp;STARTRIGHT=488555&amp;STARTBOTTOM=6229749&amp;STARTTOP=6230549" TargetMode="External"/><Relationship Id="rId3608" Type="http://schemas.openxmlformats.org/officeDocument/2006/relationships/hyperlink" Target="http://193.88.185.146/website/energidataKort/viewer.htm?starttema1=vindkraft&amp;STARTLEFT=457604&amp;STARTRIGHT=458404&amp;STARTBOTTOM=6208698&amp;STARTTOP=6209498" TargetMode="External"/><Relationship Id="rId3955" Type="http://schemas.openxmlformats.org/officeDocument/2006/relationships/hyperlink" Target="http://193.88.185.146/website/energidataKort/viewer.htm?starttema1=vindkraft&amp;STARTLEFT=496057&amp;STARTRIGHT=496857&amp;STARTBOTTOM=6286265&amp;STARTTOP=6287065" TargetMode="External"/><Relationship Id="rId529" Type="http://schemas.openxmlformats.org/officeDocument/2006/relationships/hyperlink" Target="http://193.88.185.146/website/energidataKort/viewer.htm?starttema1=vindkraft&amp;STARTLEFT=629811&amp;STARTRIGHT=630611&amp;STARTBOTTOM=6069575&amp;STARTTOP=6070375" TargetMode="External"/><Relationship Id="rId736" Type="http://schemas.openxmlformats.org/officeDocument/2006/relationships/hyperlink" Target="http://193.88.185.146/website/energidataKort/viewer.htm?starttema1=vindkraft&amp;STARTLEFT=628813&amp;STARTRIGHT=629613&amp;STARTBOTTOM=6070422&amp;STARTTOP=6071222" TargetMode="External"/><Relationship Id="rId1159" Type="http://schemas.openxmlformats.org/officeDocument/2006/relationships/hyperlink" Target="http://193.88.185.146/website/energidataKort/viewer.htm?starttema1=vindkraft&amp;STARTLEFT=868998&amp;STARTRIGHT=869798&amp;STARTBOTTOM=6126087&amp;STARTTOP=6126887" TargetMode="External"/><Relationship Id="rId1366" Type="http://schemas.openxmlformats.org/officeDocument/2006/relationships/hyperlink" Target="http://193.88.185.146/website/energidataKort/viewer.htm?starttema1=vindkraft&amp;STARTLEFT=587281&amp;STARTRIGHT=588081&amp;STARTBOTTOM=6131831&amp;STARTTOP=6132631" TargetMode="External"/><Relationship Id="rId2417" Type="http://schemas.openxmlformats.org/officeDocument/2006/relationships/hyperlink" Target="http://193.88.185.146/website/energidataKort/viewer.htm?starttema1=vindkraft&amp;STARTLEFT=533100&amp;STARTRIGHT=533900&amp;STARTBOTTOM=6144871&amp;STARTTOP=6145671" TargetMode="External"/><Relationship Id="rId2764" Type="http://schemas.openxmlformats.org/officeDocument/2006/relationships/hyperlink" Target="http://193.88.185.146/website/energidataKort/viewer.htm?starttema1=vindkraft&amp;STARTLEFT=452496&amp;STARTRIGHT=453296&amp;STARTBOTTOM=6265180&amp;STARTTOP=6265980" TargetMode="External"/><Relationship Id="rId2971" Type="http://schemas.openxmlformats.org/officeDocument/2006/relationships/hyperlink" Target="http://193.88.185.146/website/energidataKort/viewer.htm?starttema1=vindkraft&amp;STARTLEFT=602680&amp;STARTRIGHT=603480&amp;STARTBOTTOM=6224875&amp;STARTTOP=6225675" TargetMode="External"/><Relationship Id="rId3815" Type="http://schemas.openxmlformats.org/officeDocument/2006/relationships/hyperlink" Target="http://193.88.185.146/website/energidataKort/viewer.htm?starttema1=vindkraft&amp;STARTLEFT=489406&amp;STARTRIGHT=490206&amp;STARTBOTTOM=6275692&amp;STARTTOP=6276492" TargetMode="External"/><Relationship Id="rId5030" Type="http://schemas.openxmlformats.org/officeDocument/2006/relationships/hyperlink" Target="http://193.88.185.146/website/energidataKort/viewer.htm?starttema1=vindkraft&amp;STARTLEFT=572679&amp;STARTRIGHT=573479&amp;STARTBOTTOM=6368555&amp;STARTTOP=6369355" TargetMode="External"/><Relationship Id="rId943" Type="http://schemas.openxmlformats.org/officeDocument/2006/relationships/hyperlink" Target="http://193.88.185.146/website/energidataKort/viewer.htm?starttema1=vindkraft&amp;STARTLEFT=669497&amp;STARTRIGHT=670297&amp;STARTBOTTOM=6081301&amp;STARTTOP=6082101" TargetMode="External"/><Relationship Id="rId1019" Type="http://schemas.openxmlformats.org/officeDocument/2006/relationships/hyperlink" Target="http://193.88.185.146/website/energidataKort/viewer.htm?starttema1=vindkraft&amp;STARTLEFT=673081&amp;STARTRIGHT=673881&amp;STARTBOTTOM=6049091&amp;STARTTOP=6049891" TargetMode="External"/><Relationship Id="rId1573" Type="http://schemas.openxmlformats.org/officeDocument/2006/relationships/hyperlink" Target="http://193.88.185.146/website/energidataKort/viewer.htm?starttema1=vindkraft&amp;STARTLEFT=517645&amp;STARTRIGHT=518445&amp;STARTBOTTOM=6127445&amp;STARTTOP=6128245" TargetMode="External"/><Relationship Id="rId1780" Type="http://schemas.openxmlformats.org/officeDocument/2006/relationships/hyperlink" Target="http://193.88.185.146/website/energidataKort/viewer.htm?starttema1=vindkraft&amp;STARTLEFT=485423&amp;STARTRIGHT=486223&amp;STARTBOTTOM=6117516&amp;STARTTOP=6118316" TargetMode="External"/><Relationship Id="rId2624" Type="http://schemas.openxmlformats.org/officeDocument/2006/relationships/hyperlink" Target="http://193.88.185.146/website/energidataKort/viewer.htm?starttema1=vindkraft&amp;STARTLEFT=488916&amp;STARTRIGHT=489716&amp;STARTBOTTOM=6266173&amp;STARTTOP=6266973" TargetMode="External"/><Relationship Id="rId2831" Type="http://schemas.openxmlformats.org/officeDocument/2006/relationships/hyperlink" Target="http://193.88.185.146/website/energidataKort/viewer.htm?starttema1=vindkraft&amp;STARTLEFT=456220&amp;STARTRIGHT=457020&amp;STARTBOTTOM=6249601&amp;STARTTOP=6250401" TargetMode="External"/><Relationship Id="rId72" Type="http://schemas.openxmlformats.org/officeDocument/2006/relationships/hyperlink" Target="http://193.88.185.146/website/energidataKort/viewer.htm?starttema1=vindkraft&amp;STARTLEFT=681834&amp;STARTRIGHT=682634&amp;STARTBOTTOM=6187926&amp;STARTTOP=6188726" TargetMode="External"/><Relationship Id="rId803" Type="http://schemas.openxmlformats.org/officeDocument/2006/relationships/hyperlink" Target="http://193.88.185.146/website/energidataKort/viewer.htm?starttema1=vindkraft&amp;STARTLEFT=679949&amp;STARTRIGHT=680749&amp;STARTBOTTOM=6137196&amp;STARTTOP=6137996" TargetMode="External"/><Relationship Id="rId1226" Type="http://schemas.openxmlformats.org/officeDocument/2006/relationships/hyperlink" Target="http://193.88.185.146/website/energidataKort/viewer.htm?starttema1=vindkraft&amp;STARTLEFT=570393&amp;STARTRIGHT=571193&amp;STARTBOTTOM=6121161&amp;STARTTOP=6121961" TargetMode="External"/><Relationship Id="rId1433" Type="http://schemas.openxmlformats.org/officeDocument/2006/relationships/hyperlink" Target="http://193.88.185.146/website/energidataKort/viewer.htm?starttema1=vindkraft&amp;STARTLEFT=584616&amp;STARTRIGHT=585416&amp;STARTBOTTOM=6152178&amp;STARTTOP=6152978" TargetMode="External"/><Relationship Id="rId1640" Type="http://schemas.openxmlformats.org/officeDocument/2006/relationships/hyperlink" Target="http://193.88.185.146/website/energidataKort/viewer.htm?starttema1=vindkraft&amp;STARTLEFT=487215&amp;STARTRIGHT=488015&amp;STARTBOTTOM=6184849&amp;STARTTOP=6185649" TargetMode="External"/><Relationship Id="rId4589" Type="http://schemas.openxmlformats.org/officeDocument/2006/relationships/hyperlink" Target="http://193.88.185.146/website/energidataKort/viewer.htm?starttema1=vindkraft&amp;STARTLEFT=544090&amp;STARTRIGHT=544890&amp;STARTBOTTOM=6281157&amp;STARTTOP=6281957" TargetMode="External"/><Relationship Id="rId4796" Type="http://schemas.openxmlformats.org/officeDocument/2006/relationships/hyperlink" Target="http://193.88.185.146/website/energidataKort/viewer.htm?starttema1=vindkraft&amp;STARTLEFT=561751&amp;STARTRIGHT=562551&amp;STARTBOTTOM=6308683&amp;STARTTOP=6309483" TargetMode="External"/><Relationship Id="rId1500" Type="http://schemas.openxmlformats.org/officeDocument/2006/relationships/hyperlink" Target="http://193.88.185.146/website/energidataKort/viewer.htm?starttema1=vindkraft&amp;STARTLEFT=610907&amp;STARTRIGHT=611707&amp;STARTBOTTOM=6069192&amp;STARTTOP=6069992" TargetMode="External"/><Relationship Id="rId3398" Type="http://schemas.openxmlformats.org/officeDocument/2006/relationships/hyperlink" Target="http://193.88.185.146/website/energidataKort/viewer.htm?starttema1=vindkraft&amp;STARTLEFT=453384&amp;STARTRIGHT=454184&amp;STARTBOTTOM=6184836&amp;STARTTOP=6185636" TargetMode="External"/><Relationship Id="rId4449" Type="http://schemas.openxmlformats.org/officeDocument/2006/relationships/hyperlink" Target="http://193.88.185.146/website/energidataKort/viewer.htm?starttema1=vindkraft&amp;STARTLEFT=519868&amp;STARTRIGHT=520668&amp;STARTBOTTOM=6288493&amp;STARTTOP=6289293" TargetMode="External"/><Relationship Id="rId4656" Type="http://schemas.openxmlformats.org/officeDocument/2006/relationships/hyperlink" Target="http://193.88.185.146/website/energidataKort/viewer.htm?starttema1=vindkraft&amp;STARTLEFT=520344&amp;STARTRIGHT=521144&amp;STARTBOTTOM=6320012&amp;STARTTOP=6320812" TargetMode="External"/><Relationship Id="rId4863" Type="http://schemas.openxmlformats.org/officeDocument/2006/relationships/hyperlink" Target="http://193.88.185.146/website/energidataKort/viewer.htm?starttema1=vindkraft&amp;STARTLEFT=570809&amp;STARTRIGHT=571609&amp;STARTBOTTOM=6319783&amp;STARTTOP=6320583" TargetMode="External"/><Relationship Id="rId3258" Type="http://schemas.openxmlformats.org/officeDocument/2006/relationships/hyperlink" Target="http://193.88.185.146/website/energidataKort/viewer.htm?starttema1=vindkraft&amp;STARTLEFT=598689&amp;STARTRIGHT=599489&amp;STARTBOTTOM=6184740&amp;STARTTOP=6185540" TargetMode="External"/><Relationship Id="rId3465" Type="http://schemas.openxmlformats.org/officeDocument/2006/relationships/hyperlink" Target="http://193.88.185.146/website/energidataKort/viewer.htm?starttema1=vindkraft&amp;STARTLEFT=470387&amp;STARTRIGHT=471187&amp;STARTBOTTOM=6219490&amp;STARTTOP=6220290" TargetMode="External"/><Relationship Id="rId3672" Type="http://schemas.openxmlformats.org/officeDocument/2006/relationships/hyperlink" Target="http://193.88.185.146/website/energidataKort/viewer.htm?starttema1=vindkraft&amp;STARTLEFT=474375&amp;STARTRIGHT=475175&amp;STARTBOTTOM=6205208&amp;STARTTOP=6206008" TargetMode="External"/><Relationship Id="rId4309" Type="http://schemas.openxmlformats.org/officeDocument/2006/relationships/hyperlink" Target="http://193.88.185.146/website/energidataKort/viewer.htm?starttema1=vindkraft&amp;STARTLEFT=573243&amp;STARTRIGHT=574043&amp;STARTBOTTOM=6332209&amp;STARTTOP=6333009" TargetMode="External"/><Relationship Id="rId4516" Type="http://schemas.openxmlformats.org/officeDocument/2006/relationships/hyperlink" Target="http://193.88.185.146/website/energidataKort/viewer.htm?starttema1=vindkraft&amp;STARTLEFT=536287&amp;STARTRIGHT=537087&amp;STARTBOTTOM=6288477&amp;STARTTOP=6289277" TargetMode="External"/><Relationship Id="rId4723" Type="http://schemas.openxmlformats.org/officeDocument/2006/relationships/hyperlink" Target="http://193.88.185.146/website/energidataKort/viewer.htm?starttema1=vindkraft&amp;STARTLEFT=509573&amp;STARTRIGHT=510373&amp;STARTBOTTOM=6323455&amp;STARTTOP=6324255" TargetMode="External"/><Relationship Id="rId179" Type="http://schemas.openxmlformats.org/officeDocument/2006/relationships/hyperlink" Target="http://193.88.185.146/website/energidataKort/viewer.htm?starttema1=vindkraft&amp;STARTLEFT=673950&amp;STARTRIGHT=674750&amp;STARTBOTTOM=6184814&amp;STARTTOP=6185614" TargetMode="External"/><Relationship Id="rId386" Type="http://schemas.openxmlformats.org/officeDocument/2006/relationships/hyperlink" Target="http://193.88.185.146/website/energidataKort/viewer.htm?starttema1=vindkraft&amp;STARTLEFT=641631&amp;STARTRIGHT=642431&amp;STARTBOTTOM=6144057&amp;STARTTOP=6144857" TargetMode="External"/><Relationship Id="rId593" Type="http://schemas.openxmlformats.org/officeDocument/2006/relationships/hyperlink" Target="http://193.88.185.146/website/energidataKort/viewer.htm?starttema1=vindkraft&amp;STARTLEFT=633141&amp;STARTRIGHT=633941&amp;STARTBOTTOM=6089211&amp;STARTTOP=6090011" TargetMode="External"/><Relationship Id="rId2067" Type="http://schemas.openxmlformats.org/officeDocument/2006/relationships/hyperlink" Target="http://193.88.185.146/website/energidataKort/viewer.htm?starttema1=vindkraft&amp;STARTLEFT=428612&amp;STARTRIGHT=429412&amp;STARTBOTTOM=6147362&amp;STARTTOP=6148162" TargetMode="External"/><Relationship Id="rId2274" Type="http://schemas.openxmlformats.org/officeDocument/2006/relationships/hyperlink" Target="http://193.88.185.146/website/energidataKort/viewer.htm?starttema1=vindkraft&amp;STARTLEFT=508452&amp;STARTRIGHT=509252&amp;STARTBOTTOM=6142244&amp;STARTTOP=6143044" TargetMode="External"/><Relationship Id="rId2481" Type="http://schemas.openxmlformats.org/officeDocument/2006/relationships/hyperlink" Target="http://193.88.185.146/website/energidataKort/viewer.htm?starttema1=vindkraft&amp;STARTLEFT=529825&amp;STARTRIGHT=530625&amp;STARTBOTTOM=6183680&amp;STARTTOP=6184480" TargetMode="External"/><Relationship Id="rId3118" Type="http://schemas.openxmlformats.org/officeDocument/2006/relationships/hyperlink" Target="http://193.88.185.146/website/energidataKort/viewer.htm?starttema1=vindkraft&amp;STARTLEFT=564276&amp;STARTRIGHT=565076&amp;STARTBOTTOM=6204353&amp;STARTTOP=6205153" TargetMode="External"/><Relationship Id="rId3325" Type="http://schemas.openxmlformats.org/officeDocument/2006/relationships/hyperlink" Target="http://193.88.185.146/website/energidataKort/viewer.htm?starttema1=vindkraft&amp;STARTLEFT=575516&amp;STARTRIGHT=576316&amp;STARTBOTTOM=6208552&amp;STARTTOP=6209352" TargetMode="External"/><Relationship Id="rId3532" Type="http://schemas.openxmlformats.org/officeDocument/2006/relationships/hyperlink" Target="http://193.88.185.146/website/energidataKort/viewer.htm?starttema1=vindkraft&amp;STARTLEFT=461130&amp;STARTRIGHT=461930&amp;STARTBOTTOM=6206935&amp;STARTTOP=6207735" TargetMode="External"/><Relationship Id="rId4930" Type="http://schemas.openxmlformats.org/officeDocument/2006/relationships/hyperlink" Target="http://193.88.185.146/website/energidataKort/viewer.htm?starttema1=vindkraft&amp;STARTLEFT=555480&amp;STARTRIGHT=556280&amp;STARTBOTTOM=6337911&amp;STARTTOP=6338711" TargetMode="External"/><Relationship Id="rId246" Type="http://schemas.openxmlformats.org/officeDocument/2006/relationships/hyperlink" Target="http://193.88.185.146/website/energidataKort/viewer.htm?starttema1=vindkraft&amp;STARTLEFT=691853&amp;STARTRIGHT=692653&amp;STARTBOTTOM=6130543&amp;STARTTOP=6131343" TargetMode="External"/><Relationship Id="rId453" Type="http://schemas.openxmlformats.org/officeDocument/2006/relationships/hyperlink" Target="http://193.88.185.146/website/energidataKort/viewer.htm?starttema1=vindkraft&amp;STARTLEFT=702345&amp;STARTRIGHT=703145&amp;STARTBOTTOM=6137346&amp;STARTTOP=6138146" TargetMode="External"/><Relationship Id="rId660" Type="http://schemas.openxmlformats.org/officeDocument/2006/relationships/hyperlink" Target="http://193.88.185.146/website/energidataKort/viewer.htm?starttema1=vindkraft&amp;STARTLEFT=661370&amp;STARTRIGHT=662170&amp;STARTBOTTOM=6064402&amp;STARTTOP=6065202" TargetMode="External"/><Relationship Id="rId1083" Type="http://schemas.openxmlformats.org/officeDocument/2006/relationships/hyperlink" Target="http://193.88.185.146/website/energidataKort/viewer.htm?starttema1=vindkraft&amp;STARTLEFT=687023&amp;STARTRIGHT=687823&amp;STARTBOTTOM=6060591&amp;STARTTOP=6061391" TargetMode="External"/><Relationship Id="rId1290" Type="http://schemas.openxmlformats.org/officeDocument/2006/relationships/hyperlink" Target="http://193.88.185.146/website/energidataKort/viewer.htm?starttema1=vindkraft&amp;STARTLEFT=571363&amp;STARTRIGHT=572163&amp;STARTBOTTOM=6106426&amp;STARTTOP=6107226" TargetMode="External"/><Relationship Id="rId2134" Type="http://schemas.openxmlformats.org/officeDocument/2006/relationships/hyperlink" Target="http://193.88.185.146/website/energidataKort/viewer.htm?starttema1=vindkraft&amp;STARTLEFT=471421&amp;STARTRIGHT=472221&amp;STARTBOTTOM=6176839&amp;STARTTOP=6177639" TargetMode="External"/><Relationship Id="rId2341" Type="http://schemas.openxmlformats.org/officeDocument/2006/relationships/hyperlink" Target="http://193.88.185.146/website/energidataKort/viewer.htm?starttema1=vindkraft&amp;STARTLEFT=525183&amp;STARTRIGHT=525983&amp;STARTBOTTOM=6084519&amp;STARTTOP=6085319" TargetMode="External"/><Relationship Id="rId106" Type="http://schemas.openxmlformats.org/officeDocument/2006/relationships/hyperlink" Target="http://193.88.185.146/website/energidataKort/viewer.htm?starttema1=vindkraft&amp;STARTLEFT=695648&amp;STARTRIGHT=696448&amp;STARTBOTTOM=6156503&amp;STARTTOP=6157303" TargetMode="External"/><Relationship Id="rId313" Type="http://schemas.openxmlformats.org/officeDocument/2006/relationships/hyperlink" Target="http://193.88.185.146/website/energidataKort/viewer.htm?starttema1=vindkraft&amp;STARTLEFT=647269&amp;STARTRIGHT=648069&amp;STARTBOTTOM=6156500&amp;STARTTOP=6157300" TargetMode="External"/><Relationship Id="rId1150" Type="http://schemas.openxmlformats.org/officeDocument/2006/relationships/hyperlink" Target="http://193.88.185.146/website/energidataKort/viewer.htm?starttema1=vindkraft&amp;STARTLEFT=866491&amp;STARTRIGHT=867291&amp;STARTBOTTOM=6132887&amp;STARTTOP=6133687" TargetMode="External"/><Relationship Id="rId4099" Type="http://schemas.openxmlformats.org/officeDocument/2006/relationships/hyperlink" Target="http://193.88.185.146/website/energidataKort/viewer.htm?starttema1=vindkraft&amp;STARTLEFT=469310&amp;STARTRIGHT=470110&amp;STARTBOTTOM=6306309&amp;STARTTOP=6307109" TargetMode="External"/><Relationship Id="rId520" Type="http://schemas.openxmlformats.org/officeDocument/2006/relationships/hyperlink" Target="http://193.88.185.146/website/energidataKort/viewer.htm?starttema1=vindkraft&amp;STARTLEFT=628755&amp;STARTRIGHT=629555&amp;STARTBOTTOM=6070062&amp;STARTTOP=6070862" TargetMode="External"/><Relationship Id="rId2201" Type="http://schemas.openxmlformats.org/officeDocument/2006/relationships/hyperlink" Target="http://193.88.185.146/website/energidataKort/viewer.htm?starttema1=vindkraft&amp;STARTLEFT=469626&amp;STARTRIGHT=470426&amp;STARTBOTTOM=6175620&amp;STARTTOP=6176420" TargetMode="External"/><Relationship Id="rId1010" Type="http://schemas.openxmlformats.org/officeDocument/2006/relationships/hyperlink" Target="http://193.88.185.146/website/energidataKort/viewer.htm?starttema1=vindkraft&amp;STARTLEFT=672221&amp;STARTRIGHT=673021&amp;STARTBOTTOM=6049208&amp;STARTTOP=6050008" TargetMode="External"/><Relationship Id="rId1967" Type="http://schemas.openxmlformats.org/officeDocument/2006/relationships/hyperlink" Target="http://193.88.185.146/website/energidataKort/viewer.htm?starttema1=vindkraft&amp;STARTLEFT=467917&amp;STARTRIGHT=468717&amp;STARTBOTTOM=6145318&amp;STARTTOP=6146118" TargetMode="External"/><Relationship Id="rId4166" Type="http://schemas.openxmlformats.org/officeDocument/2006/relationships/hyperlink" Target="http://193.88.185.146/website/energidataKort/viewer.htm?starttema1=vindkraft&amp;STARTLEFT=465053&amp;STARTRIGHT=465853&amp;STARTBOTTOM=6290604&amp;STARTTOP=6291404" TargetMode="External"/><Relationship Id="rId4373" Type="http://schemas.openxmlformats.org/officeDocument/2006/relationships/hyperlink" Target="http://193.88.185.146/website/energidataKort/viewer.htm?starttema1=vindkraft&amp;STARTLEFT=585787&amp;STARTRIGHT=586587&amp;STARTBOTTOM=6338736&amp;STARTTOP=6339536" TargetMode="External"/><Relationship Id="rId4580" Type="http://schemas.openxmlformats.org/officeDocument/2006/relationships/hyperlink" Target="http://193.88.185.146/website/energidataKort/viewer.htm?starttema1=vindkraft&amp;STARTLEFT=551774&amp;STARTRIGHT=552574&amp;STARTBOTTOM=6286587&amp;STARTTOP=6287387" TargetMode="External"/><Relationship Id="rId4026" Type="http://schemas.openxmlformats.org/officeDocument/2006/relationships/hyperlink" Target="http://193.88.185.146/website/energidataKort/viewer.htm?starttema1=vindkraft&amp;STARTLEFT=478558&amp;STARTRIGHT=479358&amp;STARTBOTTOM=6329301&amp;STARTTOP=6330101" TargetMode="External"/><Relationship Id="rId4440" Type="http://schemas.openxmlformats.org/officeDocument/2006/relationships/hyperlink" Target="http://193.88.185.146/website/energidataKort/viewer.htm?starttema1=vindkraft&amp;STARTLEFT=528782&amp;STARTRIGHT=529582&amp;STARTBOTTOM=6293358&amp;STARTTOP=6294158" TargetMode="External"/><Relationship Id="rId3042" Type="http://schemas.openxmlformats.org/officeDocument/2006/relationships/hyperlink" Target="http://193.88.185.146/website/energidataKort/viewer.htm?starttema1=vindkraft&amp;STARTLEFT=576456&amp;STARTRIGHT=577256&amp;STARTBOTTOM=6260766&amp;STARTTOP=6261566" TargetMode="External"/><Relationship Id="rId3859" Type="http://schemas.openxmlformats.org/officeDocument/2006/relationships/hyperlink" Target="http://193.88.185.146/website/energidataKort/viewer.htm?starttema1=vindkraft&amp;STARTLEFT=502517&amp;STARTRIGHT=503317&amp;STARTBOTTOM=6287582&amp;STARTTOP=6288382" TargetMode="External"/><Relationship Id="rId2875" Type="http://schemas.openxmlformats.org/officeDocument/2006/relationships/hyperlink" Target="http://193.88.185.146/website/energidataKort/viewer.htm?starttema1=vindkraft&amp;STARTLEFT=469432&amp;STARTRIGHT=470232&amp;STARTBOTTOM=6279348&amp;STARTTOP=6280148" TargetMode="External"/><Relationship Id="rId3926" Type="http://schemas.openxmlformats.org/officeDocument/2006/relationships/hyperlink" Target="http://193.88.185.146/website/energidataKort/viewer.htm?starttema1=vindkraft&amp;STARTLEFT=506176&amp;STARTRIGHT=506976&amp;STARTBOTTOM=6284400&amp;STARTTOP=6285200" TargetMode="External"/><Relationship Id="rId847" Type="http://schemas.openxmlformats.org/officeDocument/2006/relationships/hyperlink" Target="http://193.88.185.146/website/energidataKort/viewer.htm?starttema1=vindkraft&amp;STARTLEFT=678927&amp;STARTRIGHT=679727&amp;STARTBOTTOM=6127406&amp;STARTTOP=6128206" TargetMode="External"/><Relationship Id="rId1477" Type="http://schemas.openxmlformats.org/officeDocument/2006/relationships/hyperlink" Target="http://193.88.185.146/website/energidataKort/viewer.htm?starttema1=vindkraft&amp;STARTLEFT=611597&amp;STARTRIGHT=612397&amp;STARTBOTTOM=6088107&amp;STARTTOP=6088907" TargetMode="External"/><Relationship Id="rId1891" Type="http://schemas.openxmlformats.org/officeDocument/2006/relationships/hyperlink" Target="http://193.88.185.146/website/energidataKort/viewer.htm?starttema1=vindkraft&amp;STARTLEFT=479044&amp;STARTRIGHT=479844&amp;STARTBOTTOM=6099841&amp;STARTTOP=6100641" TargetMode="External"/><Relationship Id="rId2528" Type="http://schemas.openxmlformats.org/officeDocument/2006/relationships/hyperlink" Target="http://193.88.185.146/website/energidataKort/viewer.htm?starttema1=vindkraft&amp;STARTLEFT=475935&amp;STARTRIGHT=476735&amp;STARTBOTTOM=6237531&amp;STARTTOP=6238331" TargetMode="External"/><Relationship Id="rId2942" Type="http://schemas.openxmlformats.org/officeDocument/2006/relationships/hyperlink" Target="http://193.88.185.146/website/energidataKort/viewer.htm?starttema1=vindkraft&amp;STARTLEFT=469456&amp;STARTRIGHT=470256&amp;STARTBOTTOM=6253282&amp;STARTTOP=6254082" TargetMode="External"/><Relationship Id="rId914" Type="http://schemas.openxmlformats.org/officeDocument/2006/relationships/hyperlink" Target="http://193.88.185.146/website/energidataKort/viewer.htm?starttema1=vindkraft&amp;STARTLEFT=686866&amp;STARTRIGHT=687666&amp;STARTBOTTOM=6086839&amp;STARTTOP=6087639" TargetMode="External"/><Relationship Id="rId1544" Type="http://schemas.openxmlformats.org/officeDocument/2006/relationships/hyperlink" Target="http://193.88.185.146/website/energidataKort/viewer.htm?starttema1=vindkraft&amp;STARTLEFT=504527&amp;STARTRIGHT=505327&amp;STARTBOTTOM=6121659&amp;STARTTOP=6122459" TargetMode="External"/><Relationship Id="rId5001" Type="http://schemas.openxmlformats.org/officeDocument/2006/relationships/hyperlink" Target="http://193.88.185.146/website/energidataKort/viewer.htm?starttema1=vindkraft&amp;STARTLEFT=567819&amp;STARTRIGHT=568619&amp;STARTBOTTOM=6377467&amp;STARTTOP=6378267" TargetMode="External"/><Relationship Id="rId1611" Type="http://schemas.openxmlformats.org/officeDocument/2006/relationships/hyperlink" Target="http://193.88.185.146/website/energidataKort/viewer.htm?starttema1=vindkraft&amp;STARTLEFT=494683&amp;STARTRIGHT=495483&amp;STARTBOTTOM=6192783&amp;STARTTOP=6193583" TargetMode="External"/><Relationship Id="rId4767" Type="http://schemas.openxmlformats.org/officeDocument/2006/relationships/hyperlink" Target="http://193.88.185.146/website/energidataKort/viewer.htm?starttema1=vindkraft&amp;STARTLEFT=543445&amp;STARTRIGHT=544245&amp;STARTBOTTOM=6343277&amp;STARTTOP=6344077" TargetMode="External"/><Relationship Id="rId3369" Type="http://schemas.openxmlformats.org/officeDocument/2006/relationships/hyperlink" Target="http://193.88.185.146/website/energidataKort/viewer.htm?starttema1=vindkraft&amp;STARTLEFT=510571&amp;STARTRIGHT=511371&amp;STARTBOTTOM=6233851&amp;STARTTOP=6234651" TargetMode="External"/><Relationship Id="rId2385" Type="http://schemas.openxmlformats.org/officeDocument/2006/relationships/hyperlink" Target="http://193.88.185.146/website/energidataKort/viewer.htm?starttema1=vindkraft&amp;STARTLEFT=579783&amp;STARTRIGHT=580583&amp;STARTBOTTOM=6178832&amp;STARTTOP=6179632" TargetMode="External"/><Relationship Id="rId3783" Type="http://schemas.openxmlformats.org/officeDocument/2006/relationships/hyperlink" Target="http://193.88.185.146/website/energidataKort/viewer.htm?starttema1=vindkraft&amp;STARTLEFT=485701&amp;STARTRIGHT=486501&amp;STARTBOTTOM=6301514&amp;STARTTOP=6302314" TargetMode="External"/><Relationship Id="rId4834" Type="http://schemas.openxmlformats.org/officeDocument/2006/relationships/hyperlink" Target="http://193.88.185.146/website/energidataKort/viewer.htm?starttema1=vindkraft&amp;STARTLEFT=553734&amp;STARTRIGHT=554534&amp;STARTBOTTOM=6313547&amp;STARTTOP=6314347" TargetMode="External"/><Relationship Id="rId357" Type="http://schemas.openxmlformats.org/officeDocument/2006/relationships/hyperlink" Target="http://193.88.185.146/website/energidataKort/viewer.htm?starttema1=vindkraft&amp;STARTLEFT=640705&amp;STARTRIGHT=641505&amp;STARTBOTTOM=6136430&amp;STARTTOP=6137230" TargetMode="External"/><Relationship Id="rId2038" Type="http://schemas.openxmlformats.org/officeDocument/2006/relationships/hyperlink" Target="http://193.88.185.146/website/energidataKort/viewer.htm?starttema1=vindkraft&amp;STARTLEFT=426591&amp;STARTRIGHT=427391&amp;STARTBOTTOM=6150141&amp;STARTTOP=6150941" TargetMode="External"/><Relationship Id="rId3436" Type="http://schemas.openxmlformats.org/officeDocument/2006/relationships/hyperlink" Target="http://193.88.185.146/website/energidataKort/viewer.htm?starttema1=vindkraft&amp;STARTLEFT=457360&amp;STARTRIGHT=458160&amp;STARTBOTTOM=6208347&amp;STARTTOP=6209147" TargetMode="External"/><Relationship Id="rId3850" Type="http://schemas.openxmlformats.org/officeDocument/2006/relationships/hyperlink" Target="http://193.88.185.146/website/energidataKort/viewer.htm?starttema1=vindkraft&amp;STARTLEFT=514468&amp;STARTRIGHT=515268&amp;STARTBOTTOM=6271829&amp;STARTTOP=6272629" TargetMode="External"/><Relationship Id="rId4901" Type="http://schemas.openxmlformats.org/officeDocument/2006/relationships/hyperlink" Target="http://193.88.185.146/website/energidataKort/viewer.htm?starttema1=vindkraft&amp;STARTLEFT=554677&amp;STARTRIGHT=555477&amp;STARTBOTTOM=6342180&amp;STARTTOP=6342980" TargetMode="External"/><Relationship Id="rId771" Type="http://schemas.openxmlformats.org/officeDocument/2006/relationships/hyperlink" Target="http://193.88.185.146/website/energidataKort/viewer.htm?starttema1=vindkraft&amp;STARTLEFT=632105&amp;STARTRIGHT=632905&amp;STARTBOTTOM=6081559&amp;STARTTOP=6082359" TargetMode="External"/><Relationship Id="rId2452" Type="http://schemas.openxmlformats.org/officeDocument/2006/relationships/hyperlink" Target="http://193.88.185.146/website/energidataKort/viewer.htm?starttema1=vindkraft&amp;STARTLEFT=525354&amp;STARTRIGHT=526154&amp;STARTBOTTOM=6188771&amp;STARTTOP=6189571" TargetMode="External"/><Relationship Id="rId3503" Type="http://schemas.openxmlformats.org/officeDocument/2006/relationships/hyperlink" Target="http://193.88.185.146/website/energidataKort/viewer.htm?starttema1=vindkraft&amp;STARTLEFT=451861&amp;STARTRIGHT=452661&amp;STARTBOTTOM=6219744&amp;STARTTOP=6220544" TargetMode="External"/><Relationship Id="rId424" Type="http://schemas.openxmlformats.org/officeDocument/2006/relationships/hyperlink" Target="http://193.88.185.146/website/energidataKort/viewer.htm?starttema1=vindkraft&amp;STARTLEFT=654257&amp;STARTRIGHT=655057&amp;STARTBOTTOM=6131454&amp;STARTTOP=6132254" TargetMode="External"/><Relationship Id="rId1054" Type="http://schemas.openxmlformats.org/officeDocument/2006/relationships/hyperlink" Target="http://193.88.185.146/website/energidataKort/viewer.htm?starttema1=vindkraft&amp;STARTLEFT=676498&amp;STARTRIGHT=677298&amp;STARTBOTTOM=6049104&amp;STARTTOP=6049904" TargetMode="External"/><Relationship Id="rId2105" Type="http://schemas.openxmlformats.org/officeDocument/2006/relationships/hyperlink" Target="http://193.88.185.146/website/energidataKort/viewer.htm?starttema1=vindkraft&amp;STARTLEFT=489614&amp;STARTRIGHT=490414&amp;STARTBOTTOM=6162334&amp;STARTTOP=6163134" TargetMode="External"/><Relationship Id="rId1121" Type="http://schemas.openxmlformats.org/officeDocument/2006/relationships/hyperlink" Target="http://193.88.185.146/website/energidataKort/viewer.htm?starttema1=vindkraft&amp;STARTLEFT=691276&amp;STARTRIGHT=692076&amp;STARTBOTTOM=6093319&amp;STARTTOP=6094119" TargetMode="External"/><Relationship Id="rId4277" Type="http://schemas.openxmlformats.org/officeDocument/2006/relationships/hyperlink" Target="http://193.88.185.146/website/energidataKort/viewer.htm?starttema1=vindkraft&amp;STARTLEFT=551063&amp;STARTRIGHT=551863&amp;STARTBOTTOM=6349190&amp;STARTTOP=6349990" TargetMode="External"/><Relationship Id="rId4691" Type="http://schemas.openxmlformats.org/officeDocument/2006/relationships/hyperlink" Target="http://193.88.185.146/website/energidataKort/viewer.htm?starttema1=vindkraft&amp;STARTLEFT=538598&amp;STARTRIGHT=539398&amp;STARTBOTTOM=6330426&amp;STARTTOP=6331226" TargetMode="External"/><Relationship Id="rId3293" Type="http://schemas.openxmlformats.org/officeDocument/2006/relationships/hyperlink" Target="http://193.88.185.146/website/energidataKort/viewer.htm?starttema1=vindkraft&amp;STARTLEFT=548022&amp;STARTRIGHT=548822&amp;STARTBOTTOM=6221225&amp;STARTTOP=6222025" TargetMode="External"/><Relationship Id="rId4344" Type="http://schemas.openxmlformats.org/officeDocument/2006/relationships/hyperlink" Target="http://193.88.185.146/website/energidataKort/viewer.htm?starttema1=vindkraft&amp;STARTLEFT=580085&amp;STARTRIGHT=580885&amp;STARTBOTTOM=6384276&amp;STARTTOP=6385076" TargetMode="External"/><Relationship Id="rId1938" Type="http://schemas.openxmlformats.org/officeDocument/2006/relationships/hyperlink" Target="http://193.88.185.146/website/energidataKort/viewer.htm?starttema1=vindkraft&amp;STARTLEFT=461851&amp;STARTRIGHT=462651&amp;STARTBOTTOM=6155455&amp;STARTTOP=6156255" TargetMode="External"/><Relationship Id="rId3360" Type="http://schemas.openxmlformats.org/officeDocument/2006/relationships/hyperlink" Target="http://193.88.185.146/website/energidataKort/viewer.htm?starttema1=vindkraft&amp;STARTLEFT=506933&amp;STARTRIGHT=507733&amp;STARTBOTTOM=6225099&amp;STARTTOP=6225899" TargetMode="External"/><Relationship Id="rId281" Type="http://schemas.openxmlformats.org/officeDocument/2006/relationships/hyperlink" Target="http://193.88.185.146/website/energidataKort/viewer.htm?starttema1=vindkraft&amp;STARTLEFT=647610&amp;STARTRIGHT=648410&amp;STARTBOTTOM=6180028&amp;STARTTOP=6180828" TargetMode="External"/><Relationship Id="rId3013" Type="http://schemas.openxmlformats.org/officeDocument/2006/relationships/hyperlink" Target="http://193.88.185.146/website/energidataKort/viewer.htm?starttema1=vindkraft&amp;STARTLEFT=616663&amp;STARTRIGHT=617463&amp;STARTBOTTOM=6255693&amp;STARTTOP=6256493" TargetMode="External"/><Relationship Id="rId4411" Type="http://schemas.openxmlformats.org/officeDocument/2006/relationships/hyperlink" Target="http://193.88.185.146/website/energidataKort/viewer.htm?starttema1=vindkraft&amp;STARTLEFT=532949&amp;STARTRIGHT=533749&amp;STARTBOTTOM=6293853&amp;STARTTOP=6294653" TargetMode="External"/><Relationship Id="rId2779" Type="http://schemas.openxmlformats.org/officeDocument/2006/relationships/hyperlink" Target="http://193.88.185.146/website/energidataKort/viewer.htm?starttema1=vindkraft&amp;STARTLEFT=459648&amp;STARTRIGHT=460448&amp;STARTBOTTOM=6265787&amp;STARTTOP=6266587" TargetMode="External"/><Relationship Id="rId1795" Type="http://schemas.openxmlformats.org/officeDocument/2006/relationships/hyperlink" Target="http://193.88.185.146/website/energidataKort/viewer.htm?starttema1=vindkraft&amp;STARTLEFT=481264&amp;STARTRIGHT=482064&amp;STARTBOTTOM=6101809&amp;STARTTOP=6102609" TargetMode="External"/><Relationship Id="rId2846" Type="http://schemas.openxmlformats.org/officeDocument/2006/relationships/hyperlink" Target="http://193.88.185.146/website/energidataKort/viewer.htm?starttema1=vindkraft&amp;STARTLEFT=459740&amp;STARTRIGHT=460540&amp;STARTBOTTOM=6265857&amp;STARTTOP=6266657" TargetMode="External"/><Relationship Id="rId87" Type="http://schemas.openxmlformats.org/officeDocument/2006/relationships/hyperlink" Target="http://193.88.185.146/website/energidataKort/viewer.htm?starttema1=vindkraft&amp;STARTLEFT=680786&amp;STARTRIGHT=681586&amp;STARTBOTTOM=6189233&amp;STARTTOP=6190033" TargetMode="External"/><Relationship Id="rId818" Type="http://schemas.openxmlformats.org/officeDocument/2006/relationships/hyperlink" Target="http://193.88.185.146/website/energidataKort/viewer.htm?starttema1=vindkraft&amp;STARTLEFT=659799&amp;STARTRIGHT=660599&amp;STARTBOTTOM=6134126&amp;STARTTOP=6134926" TargetMode="External"/><Relationship Id="rId1448" Type="http://schemas.openxmlformats.org/officeDocument/2006/relationships/hyperlink" Target="http://193.88.185.146/website/energidataKort/viewer.htm?starttema1=vindkraft&amp;STARTLEFT=589057&amp;STARTRIGHT=589857&amp;STARTBOTTOM=6154990&amp;STARTTOP=6155790" TargetMode="External"/><Relationship Id="rId1862" Type="http://schemas.openxmlformats.org/officeDocument/2006/relationships/hyperlink" Target="http://193.88.185.146/website/energidataKort/viewer.htm?starttema1=vindkraft&amp;STARTLEFT=492849&amp;STARTRIGHT=493649&amp;STARTBOTTOM=6092932&amp;STARTTOP=6093732" TargetMode="External"/><Relationship Id="rId2913" Type="http://schemas.openxmlformats.org/officeDocument/2006/relationships/hyperlink" Target="http://193.88.185.146/website/energidataKort/viewer.htm?starttema1=vindkraft&amp;STARTLEFT=473350&amp;STARTRIGHT=474150&amp;STARTBOTTOM=6257461&amp;STARTTOP=6258261" TargetMode="External"/><Relationship Id="rId1515" Type="http://schemas.openxmlformats.org/officeDocument/2006/relationships/hyperlink" Target="http://193.88.185.146/website/energidataKort/viewer.htm?starttema1=vindkraft&amp;STARTLEFT=620362&amp;STARTRIGHT=621162&amp;STARTBOTTOM=6103864&amp;STARTTOP=6104664" TargetMode="External"/><Relationship Id="rId3687" Type="http://schemas.openxmlformats.org/officeDocument/2006/relationships/hyperlink" Target="http://193.88.185.146/website/energidataKort/viewer.htm?starttema1=vindkraft&amp;STARTLEFT=557659&amp;STARTRIGHT=558459&amp;STARTBOTTOM=6177213&amp;STARTTOP=6178013" TargetMode="External"/><Relationship Id="rId4738" Type="http://schemas.openxmlformats.org/officeDocument/2006/relationships/hyperlink" Target="http://193.88.185.146/website/energidataKort/viewer.htm?starttema1=vindkraft&amp;STARTLEFT=532502&amp;STARTRIGHT=533302&amp;STARTBOTTOM=6331442&amp;STARTTOP=6332242" TargetMode="External"/><Relationship Id="rId2289" Type="http://schemas.openxmlformats.org/officeDocument/2006/relationships/hyperlink" Target="http://193.88.185.146/website/energidataKort/viewer.htm?starttema1=vindkraft&amp;STARTLEFT=504700&amp;STARTRIGHT=505500&amp;STARTBOTTOM=6155603&amp;STARTTOP=6156403" TargetMode="External"/><Relationship Id="rId3754" Type="http://schemas.openxmlformats.org/officeDocument/2006/relationships/hyperlink" Target="http://193.88.185.146/website/energidataKort/viewer.htm?starttema1=vindkraft&amp;STARTLEFT=483977&amp;STARTRIGHT=484777&amp;STARTBOTTOM=6288642&amp;STARTTOP=6289442" TargetMode="External"/><Relationship Id="rId4805" Type="http://schemas.openxmlformats.org/officeDocument/2006/relationships/hyperlink" Target="http://193.88.185.146/website/energidataKort/viewer.htm?starttema1=vindkraft&amp;STARTLEFT=566081&amp;STARTRIGHT=566881&amp;STARTBOTTOM=6319172&amp;STARTTOP=6319972" TargetMode="External"/><Relationship Id="rId675" Type="http://schemas.openxmlformats.org/officeDocument/2006/relationships/hyperlink" Target="http://193.88.185.146/website/energidataKort/viewer.htm?starttema1=vindkraft&amp;STARTLEFT=647528&amp;STARTRIGHT=648328&amp;STARTBOTTOM=6067510&amp;STARTTOP=6068310" TargetMode="External"/><Relationship Id="rId2356" Type="http://schemas.openxmlformats.org/officeDocument/2006/relationships/hyperlink" Target="http://193.88.185.146/website/energidataKort/viewer.htm?starttema1=vindkraft&amp;STARTLEFT=537767&amp;STARTRIGHT=538567&amp;STARTBOTTOM=6092027&amp;STARTTOP=6092827" TargetMode="External"/><Relationship Id="rId2770" Type="http://schemas.openxmlformats.org/officeDocument/2006/relationships/hyperlink" Target="http://193.88.185.146/website/energidataKort/viewer.htm?starttema1=vindkraft&amp;STARTLEFT=460582&amp;STARTRIGHT=461382&amp;STARTBOTTOM=6264827&amp;STARTTOP=6265627" TargetMode="External"/><Relationship Id="rId3407" Type="http://schemas.openxmlformats.org/officeDocument/2006/relationships/hyperlink" Target="http://193.88.185.146/website/energidataKort/viewer.htm?starttema1=vindkraft&amp;STARTLEFT=453926&amp;STARTRIGHT=454726&amp;STARTBOTTOM=6184469&amp;STARTTOP=6185269" TargetMode="External"/><Relationship Id="rId3821" Type="http://schemas.openxmlformats.org/officeDocument/2006/relationships/hyperlink" Target="http://193.88.185.146/website/energidataKort/viewer.htm?starttema1=vindkraft&amp;STARTLEFT=481740&amp;STARTRIGHT=482540&amp;STARTBOTTOM=6272386&amp;STARTTOP=6273186" TargetMode="External"/><Relationship Id="rId328" Type="http://schemas.openxmlformats.org/officeDocument/2006/relationships/hyperlink" Target="http://193.88.185.146/website/energidataKort/viewer.htm?starttema1=vindkraft&amp;STARTLEFT=681795&amp;STARTRIGHT=682595&amp;STARTBOTTOM=6145629&amp;STARTTOP=6146429" TargetMode="External"/><Relationship Id="rId742" Type="http://schemas.openxmlformats.org/officeDocument/2006/relationships/hyperlink" Target="http://193.88.185.146/website/energidataKort/viewer.htm?starttema1=vindkraft&amp;STARTLEFT=638096&amp;STARTRIGHT=638896&amp;STARTBOTTOM=6089958&amp;STARTTOP=6090758" TargetMode="External"/><Relationship Id="rId1372" Type="http://schemas.openxmlformats.org/officeDocument/2006/relationships/hyperlink" Target="http://193.88.185.146/website/energidataKort/viewer.htm?starttema1=vindkraft&amp;STARTLEFT=595079&amp;STARTRIGHT=595879&amp;STARTBOTTOM=6134116&amp;STARTTOP=6134916" TargetMode="External"/><Relationship Id="rId2009" Type="http://schemas.openxmlformats.org/officeDocument/2006/relationships/hyperlink" Target="http://193.88.185.146/website/energidataKort/viewer.htm?starttema1=vindkraft&amp;STARTLEFT=424555&amp;STARTRIGHT=425355&amp;STARTBOTTOM=6148474&amp;STARTTOP=6149274" TargetMode="External"/><Relationship Id="rId2423" Type="http://schemas.openxmlformats.org/officeDocument/2006/relationships/hyperlink" Target="http://193.88.185.146/website/energidataKort/viewer.htm?starttema1=vindkraft&amp;STARTLEFT=532085&amp;STARTRIGHT=532885&amp;STARTBOTTOM=6133017&amp;STARTTOP=6133817" TargetMode="External"/><Relationship Id="rId1025" Type="http://schemas.openxmlformats.org/officeDocument/2006/relationships/hyperlink" Target="http://193.88.185.146/website/energidataKort/viewer.htm?starttema1=vindkraft&amp;STARTLEFT=673191&amp;STARTRIGHT=673991&amp;STARTBOTTOM=6046202&amp;STARTTOP=6047002" TargetMode="External"/><Relationship Id="rId4595" Type="http://schemas.openxmlformats.org/officeDocument/2006/relationships/hyperlink" Target="http://193.88.185.146/website/energidataKort/viewer.htm?starttema1=vindkraft&amp;STARTLEFT=553011&amp;STARTRIGHT=553811&amp;STARTBOTTOM=6273972&amp;STARTTOP=6274772" TargetMode="External"/><Relationship Id="rId3197" Type="http://schemas.openxmlformats.org/officeDocument/2006/relationships/hyperlink" Target="http://193.88.185.146/website/energidataKort/viewer.htm?starttema1=vindkraft&amp;STARTLEFT=564014&amp;STARTRIGHT=564814&amp;STARTBOTTOM=6253968&amp;STARTTOP=6254768" TargetMode="External"/><Relationship Id="rId4248" Type="http://schemas.openxmlformats.org/officeDocument/2006/relationships/hyperlink" Target="http://193.88.185.146/website/energidataKort/viewer.htm?starttema1=vindkraft&amp;STARTLEFT=500926&amp;STARTRIGHT=501726&amp;STARTBOTTOM=6253264&amp;STARTTOP=6254064" TargetMode="External"/><Relationship Id="rId4662" Type="http://schemas.openxmlformats.org/officeDocument/2006/relationships/hyperlink" Target="http://193.88.185.146/website/energidataKort/viewer.htm?starttema1=vindkraft&amp;STARTLEFT=511902&amp;STARTRIGHT=512702&amp;STARTBOTTOM=6326325&amp;STARTTOP=6327125" TargetMode="External"/><Relationship Id="rId185" Type="http://schemas.openxmlformats.org/officeDocument/2006/relationships/hyperlink" Target="http://193.88.185.146/website/energidataKort/viewer.htm?starttema1=vindkraft&amp;STARTLEFT=677174&amp;STARTRIGHT=677974&amp;STARTBOTTOM=6163223&amp;STARTTOP=6164023" TargetMode="External"/><Relationship Id="rId1909" Type="http://schemas.openxmlformats.org/officeDocument/2006/relationships/hyperlink" Target="http://193.88.185.146/website/energidataKort/viewer.htm?starttema1=vindkraft&amp;STARTLEFT=479162&amp;STARTRIGHT=479962&amp;STARTBOTTOM=6098810&amp;STARTTOP=6099610" TargetMode="External"/><Relationship Id="rId3264" Type="http://schemas.openxmlformats.org/officeDocument/2006/relationships/hyperlink" Target="http://193.88.185.146/website/energidataKort/viewer.htm?starttema1=vindkraft&amp;STARTLEFT=601045&amp;STARTRIGHT=601845&amp;STARTBOTTOM=6184648&amp;STARTTOP=6185448" TargetMode="External"/><Relationship Id="rId4315" Type="http://schemas.openxmlformats.org/officeDocument/2006/relationships/hyperlink" Target="http://193.88.185.146/website/energidataKort/viewer.htm?starttema1=vindkraft&amp;STARTLEFT=582436&amp;STARTRIGHT=583236&amp;STARTBOTTOM=6366614&amp;STARTTOP=6367414" TargetMode="External"/><Relationship Id="rId2280" Type="http://schemas.openxmlformats.org/officeDocument/2006/relationships/hyperlink" Target="http://193.88.185.146/website/energidataKort/viewer.htm?starttema1=vindkraft&amp;STARTLEFT=494410&amp;STARTRIGHT=495210&amp;STARTBOTTOM=6132350&amp;STARTTOP=6133150" TargetMode="External"/><Relationship Id="rId3331" Type="http://schemas.openxmlformats.org/officeDocument/2006/relationships/hyperlink" Target="http://193.88.185.146/website/energidataKort/viewer.htm?starttema1=vindkraft&amp;STARTLEFT=515416&amp;STARTRIGHT=516216&amp;STARTBOTTOM=6221128&amp;STARTTOP=6221928" TargetMode="External"/><Relationship Id="rId252" Type="http://schemas.openxmlformats.org/officeDocument/2006/relationships/hyperlink" Target="http://193.88.185.146/website/energidataKort/viewer.htm?starttema1=vindkraft&amp;STARTLEFT=646344&amp;STARTRIGHT=647144&amp;STARTBOTTOM=6151068&amp;STARTTOP=6151868" TargetMode="External"/><Relationship Id="rId5089" Type="http://schemas.openxmlformats.org/officeDocument/2006/relationships/hyperlink" Target="http://193.88.185.146/website/energidataKort/viewer.htm?starttema1=vindkraft&amp;STARTLEFT=551778&amp;STARTRIGHT=552578&amp;STARTBOTTOM=6356686&amp;STARTTOP=6357486" TargetMode="External"/><Relationship Id="rId1699" Type="http://schemas.openxmlformats.org/officeDocument/2006/relationships/hyperlink" Target="http://193.88.185.146/website/energidataKort/viewer.htm?starttema1=vindkraft&amp;STARTLEFT=497011&amp;STARTRIGHT=497811&amp;STARTBOTTOM=6109861&amp;STARTTOP=6110661" TargetMode="External"/><Relationship Id="rId2000" Type="http://schemas.openxmlformats.org/officeDocument/2006/relationships/hyperlink" Target="http://193.88.185.146/website/energidataKort/viewer.htm?starttema1=vindkraft&amp;STARTLEFT=423927&amp;STARTRIGHT=424727&amp;STARTBOTTOM=6149030&amp;STARTTOP=6149830" TargetMode="External"/><Relationship Id="rId4172" Type="http://schemas.openxmlformats.org/officeDocument/2006/relationships/hyperlink" Target="http://193.88.185.146/website/energidataKort/viewer.htm?starttema1=vindkraft&amp;STARTLEFT=484922&amp;STARTRIGHT=485722&amp;STARTBOTTOM=6319778&amp;STARTTOP=6320578" TargetMode="External"/><Relationship Id="rId1766" Type="http://schemas.openxmlformats.org/officeDocument/2006/relationships/hyperlink" Target="http://193.88.185.146/website/energidataKort/viewer.htm?starttema1=vindkraft&amp;STARTLEFT=490767&amp;STARTRIGHT=491567&amp;STARTBOTTOM=6119463&amp;STARTTOP=6120263" TargetMode="External"/><Relationship Id="rId2817" Type="http://schemas.openxmlformats.org/officeDocument/2006/relationships/hyperlink" Target="http://193.88.185.146/website/energidataKort/viewer.htm?starttema1=vindkraft&amp;STARTLEFT=454862&amp;STARTRIGHT=455662&amp;STARTBOTTOM=6255831&amp;STARTTOP=6256631" TargetMode="External"/><Relationship Id="rId58" Type="http://schemas.openxmlformats.org/officeDocument/2006/relationships/hyperlink" Target="http://193.88.185.146/website/energidataKort/viewer.htm?starttema1=vindkraft&amp;STARTLEFT=699294&amp;STARTRIGHT=700094&amp;STARTBOTTOM=6199137&amp;STARTTOP=6199937" TargetMode="External"/><Relationship Id="rId1419" Type="http://schemas.openxmlformats.org/officeDocument/2006/relationships/hyperlink" Target="http://193.88.185.146/website/energidataKort/viewer.htm?starttema1=vindkraft&amp;STARTLEFT=603390&amp;STARTRIGHT=604190&amp;STARTBOTTOM=6107200&amp;STARTTOP=6108000" TargetMode="External"/><Relationship Id="rId1833" Type="http://schemas.openxmlformats.org/officeDocument/2006/relationships/hyperlink" Target="http://193.88.185.146/website/energidataKort/viewer.htm?starttema1=vindkraft&amp;STARTLEFT=490211&amp;STARTRIGHT=491011&amp;STARTBOTTOM=6110556&amp;STARTTOP=6111356" TargetMode="External"/><Relationship Id="rId4989" Type="http://schemas.openxmlformats.org/officeDocument/2006/relationships/hyperlink" Target="http://193.88.185.146/website/energidataKort/viewer.htm?starttema1=vindkraft&amp;STARTLEFT=564335&amp;STARTRIGHT=565135&amp;STARTBOTTOM=6365900&amp;STARTTOP=6366700" TargetMode="External"/><Relationship Id="rId1900" Type="http://schemas.openxmlformats.org/officeDocument/2006/relationships/hyperlink" Target="http://193.88.185.146/website/energidataKort/viewer.htm?starttema1=vindkraft&amp;STARTLEFT=478092&amp;STARTRIGHT=478892&amp;STARTBOTTOM=6099062&amp;STARTTOP=6099862" TargetMode="External"/><Relationship Id="rId3658" Type="http://schemas.openxmlformats.org/officeDocument/2006/relationships/hyperlink" Target="http://193.88.185.146/website/energidataKort/viewer.htm?starttema1=vindkraft&amp;STARTLEFT=453124&amp;STARTRIGHT=453924&amp;STARTBOTTOM=6231679&amp;STARTTOP=6232479" TargetMode="External"/><Relationship Id="rId4709" Type="http://schemas.openxmlformats.org/officeDocument/2006/relationships/hyperlink" Target="http://193.88.185.146/website/energidataKort/viewer.htm?starttema1=vindkraft&amp;STARTLEFT=508856&amp;STARTRIGHT=509656&amp;STARTBOTTOM=6323465&amp;STARTTOP=6324265" TargetMode="External"/><Relationship Id="rId579" Type="http://schemas.openxmlformats.org/officeDocument/2006/relationships/hyperlink" Target="http://193.88.185.146/website/energidataKort/viewer.htm?starttema1=vindkraft&amp;STARTLEFT=651302&amp;STARTRIGHT=652102&amp;STARTBOTTOM=6079900&amp;STARTTOP=6080700" TargetMode="External"/><Relationship Id="rId993" Type="http://schemas.openxmlformats.org/officeDocument/2006/relationships/hyperlink" Target="http://193.88.185.146/website/energidataKort/viewer.htm?starttema1=vindkraft&amp;STARTLEFT=669412&amp;STARTRIGHT=670212&amp;STARTBOTTOM=6080354&amp;STARTTOP=6081154" TargetMode="External"/><Relationship Id="rId2674" Type="http://schemas.openxmlformats.org/officeDocument/2006/relationships/hyperlink" Target="http://193.88.185.146/website/energidataKort/viewer.htm?starttema1=vindkraft&amp;STARTLEFT=478688&amp;STARTRIGHT=479488&amp;STARTBOTTOM=6248610&amp;STARTTOP=6249410" TargetMode="External"/><Relationship Id="rId5080" Type="http://schemas.openxmlformats.org/officeDocument/2006/relationships/hyperlink" Target="http://193.88.185.146/website/energidataKort/viewer.htm?starttema1=vindkraft&amp;STARTLEFT=570252&amp;STARTRIGHT=571052&amp;STARTBOTTOM=6357986&amp;STARTTOP=6358786" TargetMode="External"/><Relationship Id="rId646" Type="http://schemas.openxmlformats.org/officeDocument/2006/relationships/hyperlink" Target="http://193.88.185.146/website/energidataKort/viewer.htm?starttema1=vindkraft&amp;STARTLEFT=649350&amp;STARTRIGHT=650150&amp;STARTBOTTOM=6070241&amp;STARTTOP=6071041" TargetMode="External"/><Relationship Id="rId1276" Type="http://schemas.openxmlformats.org/officeDocument/2006/relationships/hyperlink" Target="http://193.88.185.146/website/energidataKort/viewer.htm?starttema1=vindkraft&amp;STARTLEFT=587879&amp;STARTRIGHT=588679&amp;STARTBOTTOM=6124899&amp;STARTTOP=6125699" TargetMode="External"/><Relationship Id="rId2327" Type="http://schemas.openxmlformats.org/officeDocument/2006/relationships/hyperlink" Target="http://193.88.185.146/website/energidataKort/viewer.htm?starttema1=vindkraft&amp;STARTLEFT=522277&amp;STARTRIGHT=523077&amp;STARTBOTTOM=6084391&amp;STARTTOP=6085191" TargetMode="External"/><Relationship Id="rId3725" Type="http://schemas.openxmlformats.org/officeDocument/2006/relationships/hyperlink" Target="http://193.88.185.146/website/energidataKort/viewer.htm?starttema1=vindkraft&amp;STARTLEFT=491209&amp;STARTRIGHT=492009&amp;STARTBOTTOM=6306615&amp;STARTTOP=6307415" TargetMode="External"/><Relationship Id="rId1690" Type="http://schemas.openxmlformats.org/officeDocument/2006/relationships/hyperlink" Target="http://193.88.185.146/website/energidataKort/viewer.htm?starttema1=vindkraft&amp;STARTLEFT=512468&amp;STARTRIGHT=513268&amp;STARTBOTTOM=6105744&amp;STARTTOP=6106544" TargetMode="External"/><Relationship Id="rId2741" Type="http://schemas.openxmlformats.org/officeDocument/2006/relationships/hyperlink" Target="http://193.88.185.146/website/energidataKort/viewer.htm?starttema1=vindkraft&amp;STARTLEFT=488797&amp;STARTRIGHT=489597&amp;STARTBOTTOM=6250515&amp;STARTTOP=6251315" TargetMode="External"/><Relationship Id="rId713" Type="http://schemas.openxmlformats.org/officeDocument/2006/relationships/hyperlink" Target="http://193.88.185.146/website/energidataKort/viewer.htm?starttema1=vindkraft&amp;STARTLEFT=656975&amp;STARTRIGHT=657775&amp;STARTBOTTOM=6076710&amp;STARTTOP=6077510" TargetMode="External"/><Relationship Id="rId1343" Type="http://schemas.openxmlformats.org/officeDocument/2006/relationships/hyperlink" Target="http://193.88.185.146/website/energidataKort/viewer.htm?starttema1=vindkraft&amp;STARTLEFT=605714&amp;STARTRIGHT=606514&amp;STARTBOTTOM=6120389&amp;STARTTOP=6121189" TargetMode="External"/><Relationship Id="rId4499" Type="http://schemas.openxmlformats.org/officeDocument/2006/relationships/hyperlink" Target="http://193.88.185.146/website/energidataKort/viewer.htm?starttema1=vindkraft&amp;STARTLEFT=519353&amp;STARTRIGHT=520153&amp;STARTBOTTOM=6301623&amp;STARTTOP=6302423" TargetMode="External"/><Relationship Id="rId1410" Type="http://schemas.openxmlformats.org/officeDocument/2006/relationships/hyperlink" Target="http://193.88.185.146/website/energidataKort/viewer.htm?starttema1=vindkraft&amp;STARTLEFT=601321&amp;STARTRIGHT=602121&amp;STARTBOTTOM=6112838&amp;STARTTOP=6113638" TargetMode="External"/><Relationship Id="rId4566" Type="http://schemas.openxmlformats.org/officeDocument/2006/relationships/hyperlink" Target="http://193.88.185.146/website/energidataKort/viewer.htm?starttema1=vindkraft&amp;STARTLEFT=553674&amp;STARTRIGHT=554474&amp;STARTBOTTOM=6285554&amp;STARTTOP=6286354" TargetMode="External"/><Relationship Id="rId4980" Type="http://schemas.openxmlformats.org/officeDocument/2006/relationships/hyperlink" Target="http://193.88.185.146/website/energidataKort/viewer.htm?starttema1=vindkraft&amp;STARTLEFT=562179&amp;STARTRIGHT=562979&amp;STARTBOTTOM=6362489&amp;STARTTOP=6363289" TargetMode="External"/><Relationship Id="rId3168" Type="http://schemas.openxmlformats.org/officeDocument/2006/relationships/hyperlink" Target="http://193.88.185.146/website/energidataKort/viewer.htm?starttema1=vindkraft&amp;STARTLEFT=573681&amp;STARTRIGHT=574481&amp;STARTBOTTOM=6255882&amp;STARTTOP=6256682" TargetMode="External"/><Relationship Id="rId3582" Type="http://schemas.openxmlformats.org/officeDocument/2006/relationships/hyperlink" Target="http://193.88.185.146/website/energidataKort/viewer.htm?starttema1=vindkraft&amp;STARTLEFT=461181&amp;STARTRIGHT=461981&amp;STARTBOTTOM=6212927&amp;STARTTOP=6213727" TargetMode="External"/><Relationship Id="rId4219" Type="http://schemas.openxmlformats.org/officeDocument/2006/relationships/hyperlink" Target="http://193.88.185.146/website/energidataKort/viewer.htm?starttema1=vindkraft&amp;STARTLEFT=532360&amp;STARTRIGHT=533160&amp;STARTBOTTOM=6252259&amp;STARTTOP=6253059" TargetMode="External"/><Relationship Id="rId4633" Type="http://schemas.openxmlformats.org/officeDocument/2006/relationships/hyperlink" Target="http://193.88.185.146/website/energidataKort/viewer.htm?starttema1=vindkraft&amp;STARTLEFT=511216&amp;STARTRIGHT=512016&amp;STARTBOTTOM=6320862&amp;STARTTOP=6321662" TargetMode="External"/><Relationship Id="rId2184" Type="http://schemas.openxmlformats.org/officeDocument/2006/relationships/hyperlink" Target="http://193.88.185.146/website/energidataKort/viewer.htm?starttema1=vindkraft&amp;STARTLEFT=457005&amp;STARTRIGHT=457805&amp;STARTBOTTOM=6166368&amp;STARTTOP=6167168" TargetMode="External"/><Relationship Id="rId3235" Type="http://schemas.openxmlformats.org/officeDocument/2006/relationships/hyperlink" Target="http://193.88.185.146/website/energidataKort/viewer.htm?starttema1=vindkraft&amp;STARTLEFT=543515&amp;STARTRIGHT=544315&amp;STARTBOTTOM=6233821&amp;STARTTOP=6234621" TargetMode="External"/><Relationship Id="rId156" Type="http://schemas.openxmlformats.org/officeDocument/2006/relationships/hyperlink" Target="http://193.88.185.146/website/energidataKort/viewer.htm?starttema1=vindkraft&amp;STARTLEFT=664943&amp;STARTRIGHT=665743&amp;STARTBOTTOM=6191519&amp;STARTTOP=6192319" TargetMode="External"/><Relationship Id="rId570" Type="http://schemas.openxmlformats.org/officeDocument/2006/relationships/hyperlink" Target="http://193.88.185.146/website/energidataKort/viewer.htm?starttema1=vindkraft&amp;STARTLEFT=654241&amp;STARTRIGHT=655041&amp;STARTBOTTOM=6057516&amp;STARTTOP=6058316" TargetMode="External"/><Relationship Id="rId2251" Type="http://schemas.openxmlformats.org/officeDocument/2006/relationships/hyperlink" Target="http://193.88.185.146/website/energidataKort/viewer.htm?starttema1=vindkraft&amp;STARTLEFT=493954&amp;STARTRIGHT=494754&amp;STARTBOTTOM=6155372&amp;STARTTOP=6156172" TargetMode="External"/><Relationship Id="rId3302" Type="http://schemas.openxmlformats.org/officeDocument/2006/relationships/hyperlink" Target="http://193.88.185.146/website/energidataKort/viewer.htm?starttema1=vindkraft&amp;STARTLEFT=554633&amp;STARTRIGHT=555433&amp;STARTBOTTOM=6214107&amp;STARTTOP=6214907" TargetMode="External"/><Relationship Id="rId4700" Type="http://schemas.openxmlformats.org/officeDocument/2006/relationships/hyperlink" Target="http://193.88.185.146/website/energidataKort/viewer.htm?starttema1=vindkraft&amp;STARTLEFT=508690&amp;STARTRIGHT=509490&amp;STARTBOTTOM=6324730&amp;STARTTOP=6325530" TargetMode="External"/><Relationship Id="rId223" Type="http://schemas.openxmlformats.org/officeDocument/2006/relationships/hyperlink" Target="http://193.88.185.146/website/energidataKort/viewer.htm?starttema1=vindkraft&amp;STARTLEFT=685412&amp;STARTRIGHT=686212&amp;STARTBOTTOM=6138333&amp;STARTTOP=6139133" TargetMode="External"/><Relationship Id="rId4076" Type="http://schemas.openxmlformats.org/officeDocument/2006/relationships/hyperlink" Target="http://193.88.185.146/website/energidataKort/viewer.htm?starttema1=vindkraft&amp;STARTLEFT=464746&amp;STARTRIGHT=465546&amp;STARTBOTTOM=6293768&amp;STARTTOP=6294568" TargetMode="External"/><Relationship Id="rId4490" Type="http://schemas.openxmlformats.org/officeDocument/2006/relationships/hyperlink" Target="http://193.88.185.146/website/energidataKort/viewer.htm?starttema1=vindkraft&amp;STARTLEFT=517843&amp;STARTRIGHT=518643&amp;STARTBOTTOM=6305927&amp;STARTTOP=6306727" TargetMode="External"/><Relationship Id="rId1737" Type="http://schemas.openxmlformats.org/officeDocument/2006/relationships/hyperlink" Target="http://193.88.185.146/website/energidataKort/viewer.htm?starttema1=vindkraft&amp;STARTLEFT=493977&amp;STARTRIGHT=494777&amp;STARTBOTTOM=6089102&amp;STARTTOP=6089902" TargetMode="External"/><Relationship Id="rId3092" Type="http://schemas.openxmlformats.org/officeDocument/2006/relationships/hyperlink" Target="http://193.88.185.146/website/energidataKort/viewer.htm?starttema1=vindkraft&amp;STARTLEFT=567098&amp;STARTRIGHT=567898&amp;STARTBOTTOM=6234584&amp;STARTTOP=6235384" TargetMode="External"/><Relationship Id="rId4143" Type="http://schemas.openxmlformats.org/officeDocument/2006/relationships/hyperlink" Target="http://193.88.185.146/website/energidataKort/viewer.htm?starttema1=vindkraft&amp;STARTLEFT=466781&amp;STARTRIGHT=467581&amp;STARTBOTTOM=6303674&amp;STARTTOP=6304474" TargetMode="External"/><Relationship Id="rId29" Type="http://schemas.openxmlformats.org/officeDocument/2006/relationships/hyperlink" Target="http://193.88.185.146/website/energidataKort/viewer.htm?starttema1=vindkraft&amp;STARTLEFT=730242&amp;STARTRIGHT=731042&amp;STARTBOTTOM=6175711&amp;STARTTOP=6176511" TargetMode="External"/><Relationship Id="rId4210" Type="http://schemas.openxmlformats.org/officeDocument/2006/relationships/hyperlink" Target="http://193.88.185.146/website/energidataKort/viewer.htm?starttema1=vindkraft&amp;STARTLEFT=543433&amp;STARTRIGHT=544233&amp;STARTBOTTOM=6251155&amp;STARTTOP=6251955" TargetMode="External"/><Relationship Id="rId1804" Type="http://schemas.openxmlformats.org/officeDocument/2006/relationships/hyperlink" Target="http://193.88.185.146/website/energidataKort/viewer.htm?starttema1=vindkraft&amp;STARTLEFT=478408&amp;STARTRIGHT=479208&amp;STARTBOTTOM=6105226&amp;STARTTOP=6106026" TargetMode="External"/><Relationship Id="rId3976" Type="http://schemas.openxmlformats.org/officeDocument/2006/relationships/hyperlink" Target="http://193.88.185.146/website/energidataKort/viewer.htm?starttema1=vindkraft&amp;STARTLEFT=476673&amp;STARTRIGHT=477473&amp;STARTBOTTOM=6331203&amp;STARTTOP=6332003" TargetMode="External"/><Relationship Id="rId897" Type="http://schemas.openxmlformats.org/officeDocument/2006/relationships/hyperlink" Target="http://193.88.185.146/website/energidataKort/viewer.htm?starttema1=vindkraft&amp;STARTLEFT=694509&amp;STARTRIGHT=695309&amp;STARTBOTTOM=6083541&amp;STARTTOP=6084341" TargetMode="External"/><Relationship Id="rId2578" Type="http://schemas.openxmlformats.org/officeDocument/2006/relationships/hyperlink" Target="http://193.88.185.146/website/energidataKort/viewer.htm?starttema1=vindkraft&amp;STARTLEFT=490284&amp;STARTRIGHT=491084&amp;STARTBOTTOM=6238696&amp;STARTTOP=6239496" TargetMode="External"/><Relationship Id="rId2992" Type="http://schemas.openxmlformats.org/officeDocument/2006/relationships/hyperlink" Target="http://193.88.185.146/website/energidataKort/viewer.htm?starttema1=vindkraft&amp;STARTLEFT=583032&amp;STARTRIGHT=583832&amp;STARTBOTTOM=6260715&amp;STARTTOP=6261515" TargetMode="External"/><Relationship Id="rId3629" Type="http://schemas.openxmlformats.org/officeDocument/2006/relationships/hyperlink" Target="http://193.88.185.146/website/energidataKort/viewer.htm?starttema1=vindkraft&amp;STARTLEFT=488040&amp;STARTRIGHT=488840&amp;STARTBOTTOM=6192102&amp;STARTTOP=6192902" TargetMode="External"/><Relationship Id="rId5051" Type="http://schemas.openxmlformats.org/officeDocument/2006/relationships/hyperlink" Target="http://193.88.185.146/website/energidataKort/viewer.htm?starttema1=vindkraft&amp;STARTLEFT=575436&amp;STARTRIGHT=576236&amp;STARTBOTTOM=6361412&amp;STARTTOP=6362212" TargetMode="External"/><Relationship Id="rId964" Type="http://schemas.openxmlformats.org/officeDocument/2006/relationships/hyperlink" Target="http://193.88.185.146/website/energidataKort/viewer.htm?starttema1=vindkraft&amp;STARTLEFT=692934&amp;STARTRIGHT=693734&amp;STARTBOTTOM=6068442&amp;STARTTOP=6069242" TargetMode="External"/><Relationship Id="rId1594" Type="http://schemas.openxmlformats.org/officeDocument/2006/relationships/hyperlink" Target="http://193.88.185.146/website/energidataKort/viewer.htm?starttema1=vindkraft&amp;STARTLEFT=534549&amp;STARTRIGHT=535349&amp;STARTBOTTOM=6118748&amp;STARTTOP=6119548" TargetMode="External"/><Relationship Id="rId2645" Type="http://schemas.openxmlformats.org/officeDocument/2006/relationships/hyperlink" Target="http://193.88.185.146/website/energidataKort/viewer.htm?starttema1=vindkraft&amp;STARTLEFT=462487&amp;STARTRIGHT=463287&amp;STARTBOTTOM=6249251&amp;STARTTOP=6250051" TargetMode="External"/><Relationship Id="rId617" Type="http://schemas.openxmlformats.org/officeDocument/2006/relationships/hyperlink" Target="http://193.88.185.146/website/energidataKort/viewer.htm?starttema1=vindkraft&amp;STARTLEFT=651356&amp;STARTRIGHT=652156&amp;STARTBOTTOM=6063473&amp;STARTTOP=6064273" TargetMode="External"/><Relationship Id="rId1247" Type="http://schemas.openxmlformats.org/officeDocument/2006/relationships/hyperlink" Target="http://193.88.185.146/website/energidataKort/viewer.htm?starttema1=vindkraft&amp;STARTLEFT=569226&amp;STARTRIGHT=570026&amp;STARTBOTTOM=6119596&amp;STARTTOP=6120396" TargetMode="External"/><Relationship Id="rId1661" Type="http://schemas.openxmlformats.org/officeDocument/2006/relationships/hyperlink" Target="http://193.88.185.146/website/energidataKort/viewer.htm?starttema1=vindkraft&amp;STARTLEFT=567237&amp;STARTRIGHT=568037&amp;STARTBOTTOM=6081282&amp;STARTTOP=6082082" TargetMode="External"/><Relationship Id="rId2712" Type="http://schemas.openxmlformats.org/officeDocument/2006/relationships/hyperlink" Target="http://193.88.185.146/website/energidataKort/viewer.htm?starttema1=vindkraft&amp;STARTLEFT=484063&amp;STARTRIGHT=484863&amp;STARTBOTTOM=6261519&amp;STARTTOP=6262319" TargetMode="External"/><Relationship Id="rId1314" Type="http://schemas.openxmlformats.org/officeDocument/2006/relationships/hyperlink" Target="http://193.88.185.146/website/energidataKort/viewer.htm?starttema1=vindkraft&amp;STARTLEFT=595163&amp;STARTRIGHT=595963&amp;STARTBOTTOM=6146915&amp;STARTTOP=6147715" TargetMode="External"/><Relationship Id="rId4884" Type="http://schemas.openxmlformats.org/officeDocument/2006/relationships/hyperlink" Target="http://193.88.185.146/website/energidataKort/viewer.htm?starttema1=vindkraft&amp;STARTLEFT=570789&amp;STARTRIGHT=571589&amp;STARTBOTTOM=6321784&amp;STARTTOP=6322584" TargetMode="External"/><Relationship Id="rId3486" Type="http://schemas.openxmlformats.org/officeDocument/2006/relationships/hyperlink" Target="http://193.88.185.146/website/energidataKort/viewer.htm?starttema1=vindkraft&amp;STARTLEFT=471331&amp;STARTRIGHT=472131&amp;STARTBOTTOM=6210236&amp;STARTTOP=6211036" TargetMode="External"/><Relationship Id="rId4537" Type="http://schemas.openxmlformats.org/officeDocument/2006/relationships/hyperlink" Target="http://193.88.185.146/website/energidataKort/viewer.htm?starttema1=vindkraft&amp;STARTLEFT=561010&amp;STARTRIGHT=561810&amp;STARTBOTTOM=6301149&amp;STARTTOP=6301949" TargetMode="External"/><Relationship Id="rId20" Type="http://schemas.openxmlformats.org/officeDocument/2006/relationships/hyperlink" Target="http://193.88.185.146/website/energidataKort/viewer.htm?starttema1=vindkraft&amp;STARTLEFT=730305&amp;STARTRIGHT=731105&amp;STARTBOTTOM=6177354&amp;STARTTOP=6178154" TargetMode="External"/><Relationship Id="rId2088" Type="http://schemas.openxmlformats.org/officeDocument/2006/relationships/hyperlink" Target="http://193.88.185.146/website/energidataKort/viewer.htm?starttema1=vindkraft&amp;STARTLEFT=461632&amp;STARTRIGHT=462432&amp;STARTBOTTOM=6170487&amp;STARTTOP=6171287" TargetMode="External"/><Relationship Id="rId3139" Type="http://schemas.openxmlformats.org/officeDocument/2006/relationships/hyperlink" Target="http://193.88.185.146/website/energidataKort/viewer.htm?starttema1=vindkraft&amp;STARTLEFT=569544&amp;STARTRIGHT=570344&amp;STARTBOTTOM=6264068&amp;STARTTOP=6264868" TargetMode="External"/><Relationship Id="rId4951" Type="http://schemas.openxmlformats.org/officeDocument/2006/relationships/hyperlink" Target="http://193.88.185.146/website/energidataKort/viewer.htm?starttema1=vindkraft&amp;STARTLEFT=573564&amp;STARTRIGHT=574364&amp;STARTBOTTOM=6323940&amp;STARTTOP=6324740" TargetMode="External"/><Relationship Id="rId474" Type="http://schemas.openxmlformats.org/officeDocument/2006/relationships/hyperlink" Target="http://193.88.185.146/website/energidataKort/viewer.htm?starttema1=vindkraft&amp;STARTLEFT=713206&amp;STARTRIGHT=714006&amp;STARTBOTTOM=6132934&amp;STARTTOP=6133734" TargetMode="External"/><Relationship Id="rId2155" Type="http://schemas.openxmlformats.org/officeDocument/2006/relationships/hyperlink" Target="http://193.88.185.146/website/energidataKort/viewer.htm?starttema1=vindkraft&amp;STARTLEFT=476634&amp;STARTRIGHT=477434&amp;STARTBOTTOM=6159060&amp;STARTTOP=6159860" TargetMode="External"/><Relationship Id="rId3553" Type="http://schemas.openxmlformats.org/officeDocument/2006/relationships/hyperlink" Target="http://193.88.185.146/website/energidataKort/viewer.htm?starttema1=vindkraft&amp;STARTLEFT=460951&amp;STARTRIGHT=461751&amp;STARTBOTTOM=6205461&amp;STARTTOP=6206261" TargetMode="External"/><Relationship Id="rId4604" Type="http://schemas.openxmlformats.org/officeDocument/2006/relationships/hyperlink" Target="http://193.88.185.146/website/energidataKort/viewer.htm?starttema1=vindkraft&amp;STARTLEFT=553556&amp;STARTRIGHT=554356&amp;STARTBOTTOM=6269541&amp;STARTTOP=6270341" TargetMode="External"/><Relationship Id="rId127" Type="http://schemas.openxmlformats.org/officeDocument/2006/relationships/hyperlink" Target="http://193.88.185.146/website/energidataKort/viewer.htm?starttema1=vindkraft&amp;STARTLEFT=697019&amp;STARTRIGHT=697819&amp;STARTBOTTOM=6174158&amp;STARTTOP=6174958" TargetMode="External"/><Relationship Id="rId3206" Type="http://schemas.openxmlformats.org/officeDocument/2006/relationships/hyperlink" Target="http://193.88.185.146/website/energidataKort/viewer.htm?starttema1=vindkraft&amp;STARTLEFT=578601&amp;STARTRIGHT=579401&amp;STARTBOTTOM=6281849&amp;STARTTOP=6282649" TargetMode="External"/><Relationship Id="rId3620" Type="http://schemas.openxmlformats.org/officeDocument/2006/relationships/hyperlink" Target="http://193.88.185.146/website/energidataKort/viewer.htm?starttema1=vindkraft&amp;STARTLEFT=457293&amp;STARTRIGHT=458093&amp;STARTBOTTOM=6208740&amp;STARTTOP=6209540" TargetMode="External"/><Relationship Id="rId541" Type="http://schemas.openxmlformats.org/officeDocument/2006/relationships/hyperlink" Target="http://193.88.185.146/website/energidataKort/viewer.htm?starttema1=vindkraft&amp;STARTLEFT=642473&amp;STARTRIGHT=643273&amp;STARTBOTTOM=6092136&amp;STARTTOP=6092936" TargetMode="External"/><Relationship Id="rId1171" Type="http://schemas.openxmlformats.org/officeDocument/2006/relationships/hyperlink" Target="http://193.88.185.146/website/energidataKort/viewer.htm?starttema1=vindkraft&amp;STARTLEFT=863387&amp;STARTRIGHT=864187&amp;STARTBOTTOM=6131381&amp;STARTTOP=6132181" TargetMode="External"/><Relationship Id="rId2222" Type="http://schemas.openxmlformats.org/officeDocument/2006/relationships/hyperlink" Target="http://193.88.185.146/website/energidataKort/viewer.htm?starttema1=vindkraft&amp;STARTLEFT=503815&amp;STARTRIGHT=504615&amp;STARTBOTTOM=6153181&amp;STARTTOP=6153981" TargetMode="External"/><Relationship Id="rId1988" Type="http://schemas.openxmlformats.org/officeDocument/2006/relationships/hyperlink" Target="http://193.88.185.146/website/energidataKort/viewer.htm?starttema1=vindkraft&amp;STARTLEFT=483276&amp;STARTRIGHT=484076&amp;STARTBOTTOM=6122113&amp;STARTTOP=6122913" TargetMode="External"/><Relationship Id="rId4394" Type="http://schemas.openxmlformats.org/officeDocument/2006/relationships/hyperlink" Target="http://193.88.185.146/website/energidataKort/viewer.htm?starttema1=vindkraft&amp;STARTLEFT=512955&amp;STARTRIGHT=513755&amp;STARTBOTTOM=6318217&amp;STARTTOP=6319017" TargetMode="External"/><Relationship Id="rId4047" Type="http://schemas.openxmlformats.org/officeDocument/2006/relationships/hyperlink" Target="http://193.88.185.146/website/energidataKort/viewer.htm?starttema1=vindkraft&amp;STARTLEFT=467145&amp;STARTRIGHT=467945&amp;STARTBOTTOM=6296368&amp;STARTTOP=6297168" TargetMode="External"/><Relationship Id="rId4461" Type="http://schemas.openxmlformats.org/officeDocument/2006/relationships/hyperlink" Target="http://193.88.185.146/website/energidataKort/viewer.htm?starttema1=vindkraft&amp;STARTLEFT=530983&amp;STARTRIGHT=531783&amp;STARTBOTTOM=6304261&amp;STARTTOP=6305061" TargetMode="External"/><Relationship Id="rId3063" Type="http://schemas.openxmlformats.org/officeDocument/2006/relationships/hyperlink" Target="http://193.88.185.146/website/energidataKort/viewer.htm?starttema1=vindkraft&amp;STARTLEFT=557032&amp;STARTRIGHT=557832&amp;STARTBOTTOM=6230124&amp;STARTTOP=6230924" TargetMode="External"/><Relationship Id="rId4114" Type="http://schemas.openxmlformats.org/officeDocument/2006/relationships/hyperlink" Target="http://193.88.185.146/website/energidataKort/viewer.htm?starttema1=vindkraft&amp;STARTLEFT=464077&amp;STARTRIGHT=464877&amp;STARTBOTTOM=6286868&amp;STARTTOP=6287668" TargetMode="External"/><Relationship Id="rId1708" Type="http://schemas.openxmlformats.org/officeDocument/2006/relationships/hyperlink" Target="http://193.88.185.146/website/energidataKort/viewer.htm?starttema1=vindkraft&amp;STARTLEFT=495569&amp;STARTRIGHT=496369&amp;STARTBOTTOM=6107656&amp;STARTTOP=6108456" TargetMode="External"/><Relationship Id="rId3130" Type="http://schemas.openxmlformats.org/officeDocument/2006/relationships/hyperlink" Target="http://193.88.185.146/website/energidataKort/viewer.htm?starttema1=vindkraft&amp;STARTLEFT=570676&amp;STARTRIGHT=571476&amp;STARTBOTTOM=6261223&amp;STARTTOP=6262023" TargetMode="External"/><Relationship Id="rId2896" Type="http://schemas.openxmlformats.org/officeDocument/2006/relationships/hyperlink" Target="http://193.88.185.146/website/energidataKort/viewer.htm?starttema1=vindkraft&amp;STARTLEFT=466906&amp;STARTRIGHT=467706&amp;STARTBOTTOM=6280989&amp;STARTTOP=6281789" TargetMode="External"/><Relationship Id="rId3947" Type="http://schemas.openxmlformats.org/officeDocument/2006/relationships/hyperlink" Target="http://193.88.185.146/website/energidataKort/viewer.htm?starttema1=vindkraft&amp;STARTLEFT=504060&amp;STARTRIGHT=504860&amp;STARTBOTTOM=6279032&amp;STARTTOP=6279832" TargetMode="External"/><Relationship Id="rId868" Type="http://schemas.openxmlformats.org/officeDocument/2006/relationships/hyperlink" Target="http://193.88.185.146/website/energidataKort/viewer.htm?starttema1=vindkraft&amp;STARTLEFT=663058&amp;STARTRIGHT=663858&amp;STARTBOTTOM=6119382&amp;STARTTOP=6120182" TargetMode="External"/><Relationship Id="rId1498" Type="http://schemas.openxmlformats.org/officeDocument/2006/relationships/hyperlink" Target="http://193.88.185.146/website/energidataKort/viewer.htm?starttema1=vindkraft&amp;STARTLEFT=609033&amp;STARTRIGHT=609833&amp;STARTBOTTOM=6069355&amp;STARTTOP=6070155" TargetMode="External"/><Relationship Id="rId2549" Type="http://schemas.openxmlformats.org/officeDocument/2006/relationships/hyperlink" Target="http://193.88.185.146/website/energidataKort/viewer.htm?starttema1=vindkraft&amp;STARTLEFT=503145&amp;STARTRIGHT=503945&amp;STARTBOTTOM=6218256&amp;STARTTOP=6219056" TargetMode="External"/><Relationship Id="rId2963" Type="http://schemas.openxmlformats.org/officeDocument/2006/relationships/hyperlink" Target="http://193.88.185.146/website/energidataKort/viewer.htm?starttema1=vindkraft&amp;STARTLEFT=607147&amp;STARTRIGHT=607947&amp;STARTBOTTOM=6228325&amp;STARTTOP=6229125" TargetMode="External"/><Relationship Id="rId935" Type="http://schemas.openxmlformats.org/officeDocument/2006/relationships/hyperlink" Target="http://193.88.185.146/website/energidataKort/viewer.htm?starttema1=vindkraft&amp;STARTLEFT=688182&amp;STARTRIGHT=688982&amp;STARTBOTTOM=6054976&amp;STARTTOP=6055776" TargetMode="External"/><Relationship Id="rId1565" Type="http://schemas.openxmlformats.org/officeDocument/2006/relationships/hyperlink" Target="http://193.88.185.146/website/energidataKort/viewer.htm?starttema1=vindkraft&amp;STARTLEFT=497948&amp;STARTRIGHT=498748&amp;STARTBOTTOM=6120538&amp;STARTTOP=6121338" TargetMode="External"/><Relationship Id="rId2616" Type="http://schemas.openxmlformats.org/officeDocument/2006/relationships/hyperlink" Target="http://193.88.185.146/website/energidataKort/viewer.htm?starttema1=vindkraft&amp;STARTLEFT=484685&amp;STARTRIGHT=485485&amp;STARTBOTTOM=6237975&amp;STARTTOP=6238775" TargetMode="External"/><Relationship Id="rId5022" Type="http://schemas.openxmlformats.org/officeDocument/2006/relationships/hyperlink" Target="http://193.88.185.146/website/energidataKort/viewer.htm?starttema1=vindkraft&amp;STARTLEFT=552334&amp;STARTRIGHT=553134&amp;STARTBOTTOM=6368740&amp;STARTTOP=6369540" TargetMode="External"/><Relationship Id="rId1218" Type="http://schemas.openxmlformats.org/officeDocument/2006/relationships/hyperlink" Target="http://193.88.185.146/website/energidataKort/viewer.htm?starttema1=vindkraft&amp;STARTLEFT=562221&amp;STARTRIGHT=563021&amp;STARTBOTTOM=6133318&amp;STARTTOP=6134118" TargetMode="External"/><Relationship Id="rId1632" Type="http://schemas.openxmlformats.org/officeDocument/2006/relationships/hyperlink" Target="http://193.88.185.146/website/energidataKort/viewer.htm?starttema1=vindkraft&amp;STARTLEFT=487243&amp;STARTRIGHT=488043&amp;STARTBOTTOM=6184449&amp;STARTTOP=6185249" TargetMode="External"/><Relationship Id="rId4788" Type="http://schemas.openxmlformats.org/officeDocument/2006/relationships/hyperlink" Target="http://193.88.185.146/website/energidataKort/viewer.htm?starttema1=vindkraft&amp;STARTLEFT=571429&amp;STARTRIGHT=572229&amp;STARTBOTTOM=6314654&amp;STARTTOP=6315454" TargetMode="External"/><Relationship Id="rId4855" Type="http://schemas.openxmlformats.org/officeDocument/2006/relationships/hyperlink" Target="http://193.88.185.146/website/energidataKort/viewer.htm?starttema1=vindkraft&amp;STARTLEFT=563853&amp;STARTRIGHT=564653&amp;STARTBOTTOM=6317285&amp;STARTTOP=6318085" TargetMode="External"/><Relationship Id="rId3457" Type="http://schemas.openxmlformats.org/officeDocument/2006/relationships/hyperlink" Target="http://193.88.185.146/website/energidataKort/viewer.htm?starttema1=vindkraft&amp;STARTLEFT=453286&amp;STARTRIGHT=454086&amp;STARTBOTTOM=6218436&amp;STARTTOP=6219236" TargetMode="External"/><Relationship Id="rId3871" Type="http://schemas.openxmlformats.org/officeDocument/2006/relationships/hyperlink" Target="http://193.88.185.146/website/energidataKort/viewer.htm?starttema1=vindkraft&amp;STARTLEFT=495491&amp;STARTRIGHT=496291&amp;STARTBOTTOM=6287212&amp;STARTTOP=6288012" TargetMode="External"/><Relationship Id="rId4508" Type="http://schemas.openxmlformats.org/officeDocument/2006/relationships/hyperlink" Target="http://193.88.185.146/website/energidataKort/viewer.htm?starttema1=vindkraft&amp;STARTLEFT=546056&amp;STARTRIGHT=546856&amp;STARTBOTTOM=6300596&amp;STARTTOP=6301396" TargetMode="External"/><Relationship Id="rId4922" Type="http://schemas.openxmlformats.org/officeDocument/2006/relationships/hyperlink" Target="http://193.88.185.146/website/energidataKort/viewer.htm?starttema1=vindkraft&amp;STARTLEFT=554996&amp;STARTRIGHT=555796&amp;STARTBOTTOM=6337297&amp;STARTTOP=6338097" TargetMode="External"/><Relationship Id="rId378" Type="http://schemas.openxmlformats.org/officeDocument/2006/relationships/hyperlink" Target="http://193.88.185.146/website/energidataKort/viewer.htm?starttema1=vindkraft&amp;STARTLEFT=649542&amp;STARTRIGHT=650342&amp;STARTBOTTOM=6130739&amp;STARTTOP=6131539" TargetMode="External"/><Relationship Id="rId792" Type="http://schemas.openxmlformats.org/officeDocument/2006/relationships/hyperlink" Target="http://193.88.185.146/website/energidataKort/viewer.htm?starttema1=vindkraft&amp;STARTLEFT=659568&amp;STARTRIGHT=660368&amp;STARTBOTTOM=6134845&amp;STARTTOP=6135645" TargetMode="External"/><Relationship Id="rId2059" Type="http://schemas.openxmlformats.org/officeDocument/2006/relationships/hyperlink" Target="http://193.88.185.146/website/energidataKort/viewer.htm?starttema1=vindkraft&amp;STARTLEFT=428052&amp;STARTRIGHT=428852&amp;STARTBOTTOM=6147362&amp;STARTTOP=6148162" TargetMode="External"/><Relationship Id="rId2473" Type="http://schemas.openxmlformats.org/officeDocument/2006/relationships/hyperlink" Target="http://193.88.185.146/website/energidataKort/viewer.htm?starttema1=vindkraft&amp;STARTLEFT=517589&amp;STARTRIGHT=518389&amp;STARTBOTTOM=6193062&amp;STARTTOP=6193862" TargetMode="External"/><Relationship Id="rId3524" Type="http://schemas.openxmlformats.org/officeDocument/2006/relationships/hyperlink" Target="http://193.88.185.146/website/energidataKort/viewer.htm?starttema1=vindkraft&amp;STARTLEFT=460966&amp;STARTRIGHT=461766&amp;STARTBOTTOM=6206537&amp;STARTTOP=6207337" TargetMode="External"/><Relationship Id="rId445" Type="http://schemas.openxmlformats.org/officeDocument/2006/relationships/hyperlink" Target="http://193.88.185.146/website/energidataKort/viewer.htm?starttema1=vindkraft&amp;STARTLEFT=640475&amp;STARTRIGHT=641275&amp;STARTBOTTOM=6135931&amp;STARTTOP=6136731" TargetMode="External"/><Relationship Id="rId1075" Type="http://schemas.openxmlformats.org/officeDocument/2006/relationships/hyperlink" Target="http://193.88.185.146/website/energidataKort/viewer.htm?starttema1=vindkraft&amp;STARTLEFT=678273&amp;STARTRIGHT=679073&amp;STARTBOTTOM=6047426&amp;STARTTOP=6048226" TargetMode="External"/><Relationship Id="rId2126" Type="http://schemas.openxmlformats.org/officeDocument/2006/relationships/hyperlink" Target="http://193.88.185.146/website/energidataKort/viewer.htm?starttema1=vindkraft&amp;STARTLEFT=459725&amp;STARTRIGHT=460525&amp;STARTBOTTOM=6168121&amp;STARTTOP=6168921" TargetMode="External"/><Relationship Id="rId2540" Type="http://schemas.openxmlformats.org/officeDocument/2006/relationships/hyperlink" Target="http://193.88.185.146/website/energidataKort/viewer.htm?starttema1=vindkraft&amp;STARTLEFT=487989&amp;STARTRIGHT=488789&amp;STARTBOTTOM=6238900&amp;STARTTOP=6239700" TargetMode="External"/><Relationship Id="rId512" Type="http://schemas.openxmlformats.org/officeDocument/2006/relationships/hyperlink" Target="http://193.88.185.146/website/energidataKort/viewer.htm?starttema1=vindkraft&amp;STARTLEFT=628208&amp;STARTRIGHT=629008&amp;STARTBOTTOM=6070764&amp;STARTTOP=6071564" TargetMode="External"/><Relationship Id="rId1142" Type="http://schemas.openxmlformats.org/officeDocument/2006/relationships/hyperlink" Target="http://193.88.185.146/website/energidataKort/viewer.htm?starttema1=vindkraft&amp;STARTLEFT=713613&amp;STARTRIGHT=714413&amp;STARTBOTTOM=6099514&amp;STARTTOP=6100314" TargetMode="External"/><Relationship Id="rId4298" Type="http://schemas.openxmlformats.org/officeDocument/2006/relationships/hyperlink" Target="http://193.88.185.146/website/energidataKort/viewer.htm?starttema1=vindkraft&amp;STARTLEFT=577990&amp;STARTRIGHT=578790&amp;STARTBOTTOM=6332494&amp;STARTTOP=6333294" TargetMode="External"/><Relationship Id="rId4365" Type="http://schemas.openxmlformats.org/officeDocument/2006/relationships/hyperlink" Target="http://193.88.185.146/website/energidataKort/viewer.htm?starttema1=vindkraft&amp;STARTLEFT=589111&amp;STARTRIGHT=589911&amp;STARTBOTTOM=6353155&amp;STARTTOP=6353955" TargetMode="External"/><Relationship Id="rId1959" Type="http://schemas.openxmlformats.org/officeDocument/2006/relationships/hyperlink" Target="http://193.88.185.146/website/energidataKort/viewer.htm?starttema1=vindkraft&amp;STARTLEFT=469211&amp;STARTRIGHT=470011&amp;STARTBOTTOM=6144966&amp;STARTTOP=6145766" TargetMode="External"/><Relationship Id="rId4018" Type="http://schemas.openxmlformats.org/officeDocument/2006/relationships/hyperlink" Target="http://193.88.185.146/website/energidataKort/viewer.htm?starttema1=vindkraft&amp;STARTLEFT=483183&amp;STARTRIGHT=483983&amp;STARTBOTTOM=6315867&amp;STARTTOP=6316667" TargetMode="External"/><Relationship Id="rId3381" Type="http://schemas.openxmlformats.org/officeDocument/2006/relationships/hyperlink" Target="http://193.88.185.146/website/energidataKort/viewer.htm?starttema1=vindkraft&amp;STARTLEFT=464265&amp;STARTRIGHT=465065&amp;STARTBOTTOM=6184484&amp;STARTTOP=6185284" TargetMode="External"/><Relationship Id="rId4432" Type="http://schemas.openxmlformats.org/officeDocument/2006/relationships/hyperlink" Target="http://193.88.185.146/website/energidataKort/viewer.htm?starttema1=vindkraft&amp;STARTLEFT=520344&amp;STARTRIGHT=521144&amp;STARTBOTTOM=6311683&amp;STARTTOP=6312483" TargetMode="External"/><Relationship Id="rId3034" Type="http://schemas.openxmlformats.org/officeDocument/2006/relationships/hyperlink" Target="http://193.88.185.146/website/energidataKort/viewer.htm?starttema1=vindkraft&amp;STARTLEFT=605729&amp;STARTRIGHT=606529&amp;STARTBOTTOM=6249000&amp;STARTTOP=6249800" TargetMode="External"/><Relationship Id="rId2050" Type="http://schemas.openxmlformats.org/officeDocument/2006/relationships/hyperlink" Target="http://193.88.185.146/website/energidataKort/viewer.htm?starttema1=vindkraft&amp;STARTLEFT=427424&amp;STARTRIGHT=428224&amp;STARTBOTTOM=6147918&amp;STARTTOP=6148718" TargetMode="External"/><Relationship Id="rId3101" Type="http://schemas.openxmlformats.org/officeDocument/2006/relationships/hyperlink" Target="http://193.88.185.146/website/energidataKort/viewer.htm?starttema1=vindkraft&amp;STARTLEFT=576577&amp;STARTRIGHT=577377&amp;STARTBOTTOM=6196977&amp;STARTTOP=6197777" TargetMode="External"/><Relationship Id="rId839" Type="http://schemas.openxmlformats.org/officeDocument/2006/relationships/hyperlink" Target="http://193.88.185.146/website/energidataKort/viewer.htm?starttema1=vindkraft&amp;STARTLEFT=667539&amp;STARTRIGHT=668339&amp;STARTBOTTOM=6125367&amp;STARTTOP=6126167" TargetMode="External"/><Relationship Id="rId1469" Type="http://schemas.openxmlformats.org/officeDocument/2006/relationships/hyperlink" Target="http://193.88.185.146/website/energidataKort/viewer.htm?starttema1=vindkraft&amp;STARTLEFT=572608&amp;STARTRIGHT=573408&amp;STARTBOTTOM=6153754&amp;STARTTOP=6154554" TargetMode="External"/><Relationship Id="rId2867" Type="http://schemas.openxmlformats.org/officeDocument/2006/relationships/hyperlink" Target="http://193.88.185.146/website/energidataKort/viewer.htm?starttema1=vindkraft&amp;STARTLEFT=447488&amp;STARTRIGHT=448288&amp;STARTBOTTOM=6256863&amp;STARTTOP=6257663" TargetMode="External"/><Relationship Id="rId3918" Type="http://schemas.openxmlformats.org/officeDocument/2006/relationships/hyperlink" Target="http://193.88.185.146/website/energidataKort/viewer.htm?starttema1=vindkraft&amp;STARTLEFT=494915&amp;STARTRIGHT=495715&amp;STARTBOTTOM=6270017&amp;STARTTOP=6270817" TargetMode="External"/><Relationship Id="rId1883" Type="http://schemas.openxmlformats.org/officeDocument/2006/relationships/hyperlink" Target="http://193.88.185.146/website/energidataKort/viewer.htm?starttema1=vindkraft&amp;STARTLEFT=482051&amp;STARTRIGHT=482851&amp;STARTBOTTOM=6116971&amp;STARTTOP=6117771" TargetMode="External"/><Relationship Id="rId2934" Type="http://schemas.openxmlformats.org/officeDocument/2006/relationships/hyperlink" Target="http://193.88.185.146/website/energidataKort/viewer.htm?starttema1=vindkraft&amp;STARTLEFT=467705&amp;STARTRIGHT=468505&amp;STARTBOTTOM=6255962&amp;STARTTOP=6256762" TargetMode="External"/><Relationship Id="rId906" Type="http://schemas.openxmlformats.org/officeDocument/2006/relationships/hyperlink" Target="http://193.88.185.146/website/energidataKort/viewer.htm?starttema1=vindkraft&amp;STARTLEFT=681718&amp;STARTRIGHT=682518&amp;STARTBOTTOM=6068938&amp;STARTTOP=6069738" TargetMode="External"/><Relationship Id="rId1536" Type="http://schemas.openxmlformats.org/officeDocument/2006/relationships/hyperlink" Target="http://193.88.185.146/website/energidataKort/viewer.htm?starttema1=vindkraft&amp;STARTLEFT=620048&amp;STARTRIGHT=620848&amp;STARTBOTTOM=6106703&amp;STARTTOP=6107503" TargetMode="External"/><Relationship Id="rId1950" Type="http://schemas.openxmlformats.org/officeDocument/2006/relationships/hyperlink" Target="http://193.88.185.146/website/energidataKort/viewer.htm?starttema1=vindkraft&amp;STARTLEFT=479487&amp;STARTRIGHT=480287&amp;STARTBOTTOM=6145226&amp;STARTTOP=6146026" TargetMode="External"/><Relationship Id="rId1603" Type="http://schemas.openxmlformats.org/officeDocument/2006/relationships/hyperlink" Target="http://193.88.185.146/website/energidataKort/viewer.htm?starttema1=vindkraft&amp;STARTLEFT=517546&amp;STARTRIGHT=518346&amp;STARTBOTTOM=6132304&amp;STARTTOP=6133104" TargetMode="External"/><Relationship Id="rId4759" Type="http://schemas.openxmlformats.org/officeDocument/2006/relationships/hyperlink" Target="http://193.88.185.146/website/energidataKort/viewer.htm?starttema1=vindkraft&amp;STARTLEFT=544501&amp;STARTRIGHT=545301&amp;STARTBOTTOM=6353970&amp;STARTTOP=6354770" TargetMode="External"/><Relationship Id="rId3775" Type="http://schemas.openxmlformats.org/officeDocument/2006/relationships/hyperlink" Target="http://193.88.185.146/website/energidataKort/viewer.htm?starttema1=vindkraft&amp;STARTLEFT=484259&amp;STARTRIGHT=485059&amp;STARTBOTTOM=6286845&amp;STARTTOP=6287645" TargetMode="External"/><Relationship Id="rId4826" Type="http://schemas.openxmlformats.org/officeDocument/2006/relationships/hyperlink" Target="http://193.88.185.146/website/energidataKort/viewer.htm?starttema1=vindkraft&amp;STARTLEFT=531220&amp;STARTRIGHT=532020&amp;STARTBOTTOM=6315507&amp;STARTTOP=6316307" TargetMode="External"/><Relationship Id="rId696" Type="http://schemas.openxmlformats.org/officeDocument/2006/relationships/hyperlink" Target="http://193.88.185.146/website/energidataKort/viewer.htm?starttema1=vindkraft&amp;STARTLEFT=657275&amp;STARTRIGHT=658075&amp;STARTBOTTOM=6068271&amp;STARTTOP=6069071" TargetMode="External"/><Relationship Id="rId2377" Type="http://schemas.openxmlformats.org/officeDocument/2006/relationships/hyperlink" Target="http://193.88.185.146/website/energidataKort/viewer.htm?starttema1=vindkraft&amp;STARTLEFT=541319&amp;STARTRIGHT=542119&amp;STARTBOTTOM=6158493&amp;STARTTOP=6159293" TargetMode="External"/><Relationship Id="rId2791" Type="http://schemas.openxmlformats.org/officeDocument/2006/relationships/hyperlink" Target="http://193.88.185.146/website/energidataKort/viewer.htm?starttema1=vindkraft&amp;STARTLEFT=450441&amp;STARTRIGHT=451241&amp;STARTBOTTOM=6257209&amp;STARTTOP=6258009" TargetMode="External"/><Relationship Id="rId3428" Type="http://schemas.openxmlformats.org/officeDocument/2006/relationships/hyperlink" Target="http://193.88.185.146/website/energidataKort/viewer.htm?starttema1=vindkraft&amp;STARTLEFT=457191&amp;STARTRIGHT=457991&amp;STARTBOTTOM=6208466&amp;STARTTOP=6209266" TargetMode="External"/><Relationship Id="rId349" Type="http://schemas.openxmlformats.org/officeDocument/2006/relationships/hyperlink" Target="http://193.88.185.146/website/energidataKort/viewer.htm?starttema1=vindkraft&amp;STARTLEFT=643537&amp;STARTRIGHT=644337&amp;STARTBOTTOM=6142562&amp;STARTTOP=6143362" TargetMode="External"/><Relationship Id="rId763" Type="http://schemas.openxmlformats.org/officeDocument/2006/relationships/hyperlink" Target="http://193.88.185.146/website/energidataKort/viewer.htm?starttema1=vindkraft&amp;STARTLEFT=643621&amp;STARTRIGHT=644421&amp;STARTBOTTOM=6086789&amp;STARTTOP=6087589" TargetMode="External"/><Relationship Id="rId1393" Type="http://schemas.openxmlformats.org/officeDocument/2006/relationships/hyperlink" Target="http://193.88.185.146/website/energidataKort/viewer.htm?starttema1=vindkraft&amp;STARTLEFT=600037&amp;STARTRIGHT=600837&amp;STARTBOTTOM=6094645&amp;STARTTOP=6095445" TargetMode="External"/><Relationship Id="rId2444" Type="http://schemas.openxmlformats.org/officeDocument/2006/relationships/hyperlink" Target="http://193.88.185.146/website/energidataKort/viewer.htm?starttema1=vindkraft&amp;STARTLEFT=523095&amp;STARTRIGHT=523895&amp;STARTBOTTOM=6167081&amp;STARTTOP=6167881" TargetMode="External"/><Relationship Id="rId3842" Type="http://schemas.openxmlformats.org/officeDocument/2006/relationships/hyperlink" Target="http://193.88.185.146/website/energidataKort/viewer.htm?starttema1=vindkraft&amp;STARTLEFT=500741&amp;STARTRIGHT=501541&amp;STARTBOTTOM=6297467&amp;STARTTOP=6298267" TargetMode="External"/><Relationship Id="rId416" Type="http://schemas.openxmlformats.org/officeDocument/2006/relationships/hyperlink" Target="http://193.88.185.146/website/energidataKort/viewer.htm?starttema1=vindkraft&amp;STARTLEFT=651589&amp;STARTRIGHT=652389&amp;STARTBOTTOM=6125528&amp;STARTTOP=6126328" TargetMode="External"/><Relationship Id="rId1046" Type="http://schemas.openxmlformats.org/officeDocument/2006/relationships/hyperlink" Target="http://193.88.185.146/website/energidataKort/viewer.htm?starttema1=vindkraft&amp;STARTLEFT=675658&amp;STARTRIGHT=676458&amp;STARTBOTTOM=6048740&amp;STARTTOP=6049540" TargetMode="External"/><Relationship Id="rId830" Type="http://schemas.openxmlformats.org/officeDocument/2006/relationships/hyperlink" Target="http://193.88.185.146/website/energidataKort/viewer.htm?starttema1=vindkraft&amp;STARTLEFT=660842&amp;STARTRIGHT=661642&amp;STARTBOTTOM=6123958&amp;STARTTOP=6124758" TargetMode="External"/><Relationship Id="rId1460" Type="http://schemas.openxmlformats.org/officeDocument/2006/relationships/hyperlink" Target="http://193.88.185.146/website/energidataKort/viewer.htm?starttema1=vindkraft&amp;STARTLEFT=586105&amp;STARTRIGHT=586905&amp;STARTBOTTOM=6155572&amp;STARTTOP=6156372" TargetMode="External"/><Relationship Id="rId2511" Type="http://schemas.openxmlformats.org/officeDocument/2006/relationships/hyperlink" Target="http://193.88.185.146/website/energidataKort/viewer.htm?starttema1=vindkraft&amp;STARTLEFT=521780&amp;STARTRIGHT=522580&amp;STARTBOTTOM=6172476&amp;STARTTOP=6173276" TargetMode="External"/><Relationship Id="rId1113" Type="http://schemas.openxmlformats.org/officeDocument/2006/relationships/hyperlink" Target="http://193.88.185.146/website/energidataKort/viewer.htm?starttema1=vindkraft&amp;STARTLEFT=695413&amp;STARTRIGHT=696213&amp;STARTBOTTOM=6108260&amp;STARTTOP=6109060" TargetMode="External"/><Relationship Id="rId4269" Type="http://schemas.openxmlformats.org/officeDocument/2006/relationships/hyperlink" Target="http://193.88.185.146/website/energidataKort/viewer.htm?starttema1=vindkraft&amp;STARTLEFT=523771&amp;STARTRIGHT=524571&amp;STARTBOTTOM=6279983&amp;STARTTOP=6280783" TargetMode="External"/><Relationship Id="rId4683" Type="http://schemas.openxmlformats.org/officeDocument/2006/relationships/hyperlink" Target="http://193.88.185.146/website/energidataKort/viewer.htm?starttema1=vindkraft&amp;STARTLEFT=539414&amp;STARTRIGHT=540214&amp;STARTBOTTOM=6330972&amp;STARTTOP=6331772" TargetMode="External"/><Relationship Id="rId3285" Type="http://schemas.openxmlformats.org/officeDocument/2006/relationships/hyperlink" Target="http://193.88.185.146/website/energidataKort/viewer.htm?starttema1=vindkraft&amp;STARTLEFT=601914&amp;STARTRIGHT=602714&amp;STARTBOTTOM=6184046&amp;STARTTOP=6184846" TargetMode="External"/><Relationship Id="rId4336" Type="http://schemas.openxmlformats.org/officeDocument/2006/relationships/hyperlink" Target="http://193.88.185.146/website/energidataKort/viewer.htm?starttema1=vindkraft&amp;STARTLEFT=576810&amp;STARTRIGHT=577610&amp;STARTBOTTOM=6359295&amp;STARTTOP=6360095" TargetMode="External"/><Relationship Id="rId4750" Type="http://schemas.openxmlformats.org/officeDocument/2006/relationships/hyperlink" Target="http://193.88.185.146/website/energidataKort/viewer.htm?starttema1=vindkraft&amp;STARTLEFT=533231&amp;STARTRIGHT=534031&amp;STARTBOTTOM=6331630&amp;STARTTOP=6332430" TargetMode="External"/><Relationship Id="rId3352" Type="http://schemas.openxmlformats.org/officeDocument/2006/relationships/hyperlink" Target="http://193.88.185.146/website/energidataKort/viewer.htm?starttema1=vindkraft&amp;STARTLEFT=511247&amp;STARTRIGHT=512047&amp;STARTBOTTOM=6218419&amp;STARTTOP=6219219" TargetMode="External"/><Relationship Id="rId4403" Type="http://schemas.openxmlformats.org/officeDocument/2006/relationships/hyperlink" Target="http://193.88.185.146/website/energidataKort/viewer.htm?starttema1=vindkraft&amp;STARTLEFT=520135&amp;STARTRIGHT=520935&amp;STARTBOTTOM=6294769&amp;STARTTOP=6295569" TargetMode="External"/><Relationship Id="rId273" Type="http://schemas.openxmlformats.org/officeDocument/2006/relationships/hyperlink" Target="http://193.88.185.146/website/energidataKort/viewer.htm?starttema1=vindkraft&amp;STARTLEFT=638978&amp;STARTRIGHT=639778&amp;STARTBOTTOM=6171034&amp;STARTTOP=6171834" TargetMode="External"/><Relationship Id="rId3005" Type="http://schemas.openxmlformats.org/officeDocument/2006/relationships/hyperlink" Target="http://193.88.185.146/website/energidataKort/viewer.htm?starttema1=vindkraft&amp;STARTLEFT=612287&amp;STARTRIGHT=613087&amp;STARTBOTTOM=6245874&amp;STARTTOP=6246674" TargetMode="External"/><Relationship Id="rId340" Type="http://schemas.openxmlformats.org/officeDocument/2006/relationships/hyperlink" Target="http://193.88.185.146/website/energidataKort/viewer.htm?starttema1=vindkraft&amp;STARTLEFT=644727&amp;STARTRIGHT=645527&amp;STARTBOTTOM=6146384&amp;STARTTOP=6147184" TargetMode="External"/><Relationship Id="rId2021" Type="http://schemas.openxmlformats.org/officeDocument/2006/relationships/hyperlink" Target="http://193.88.185.146/website/energidataKort/viewer.htm?starttema1=vindkraft&amp;STARTLEFT=425402&amp;STARTRIGHT=426202&amp;STARTBOTTOM=6150697&amp;STARTTOP=6151497" TargetMode="External"/><Relationship Id="rId4193" Type="http://schemas.openxmlformats.org/officeDocument/2006/relationships/hyperlink" Target="http://193.88.185.146/website/energidataKort/viewer.htm?starttema1=vindkraft&amp;STARTLEFT=461450&amp;STARTRIGHT=462250&amp;STARTBOTTOM=6287905&amp;STARTTOP=6288705" TargetMode="External"/><Relationship Id="rId1787" Type="http://schemas.openxmlformats.org/officeDocument/2006/relationships/hyperlink" Target="http://193.88.185.146/website/energidataKort/viewer.htm?starttema1=vindkraft&amp;STARTLEFT=485375&amp;STARTRIGHT=486175&amp;STARTBOTTOM=6098826&amp;STARTTOP=6099626" TargetMode="External"/><Relationship Id="rId2838" Type="http://schemas.openxmlformats.org/officeDocument/2006/relationships/hyperlink" Target="http://193.88.185.146/website/energidataKort/viewer.htm?starttema1=vindkraft&amp;STARTLEFT=457929&amp;STARTRIGHT=458729&amp;STARTBOTTOM=6247172&amp;STARTTOP=6247972" TargetMode="External"/><Relationship Id="rId79" Type="http://schemas.openxmlformats.org/officeDocument/2006/relationships/hyperlink" Target="http://193.88.185.146/website/energidataKort/viewer.htm?starttema1=vindkraft&amp;STARTLEFT=681513&amp;STARTRIGHT=682313&amp;STARTBOTTOM=6188547&amp;STARTTOP=6189347" TargetMode="External"/><Relationship Id="rId1854" Type="http://schemas.openxmlformats.org/officeDocument/2006/relationships/hyperlink" Target="http://193.88.185.146/website/energidataKort/viewer.htm?starttema1=vindkraft&amp;STARTLEFT=491281&amp;STARTRIGHT=492081&amp;STARTBOTTOM=6110776&amp;STARTTOP=6111576" TargetMode="External"/><Relationship Id="rId2905" Type="http://schemas.openxmlformats.org/officeDocument/2006/relationships/hyperlink" Target="http://193.88.185.146/website/energidataKort/viewer.htm?starttema1=vindkraft&amp;STARTLEFT=472667&amp;STARTRIGHT=473467&amp;STARTBOTTOM=6268952&amp;STARTTOP=6269752" TargetMode="External"/><Relationship Id="rId4260" Type="http://schemas.openxmlformats.org/officeDocument/2006/relationships/hyperlink" Target="http://193.88.185.146/website/energidataKort/viewer.htm?starttema1=vindkraft&amp;STARTLEFT=516164&amp;STARTRIGHT=516964&amp;STARTBOTTOM=6263746&amp;STARTTOP=6264546" TargetMode="External"/><Relationship Id="rId1507" Type="http://schemas.openxmlformats.org/officeDocument/2006/relationships/hyperlink" Target="http://193.88.185.146/website/energidataKort/viewer.htm?starttema1=vindkraft&amp;STARTLEFT=617730&amp;STARTRIGHT=618530&amp;STARTBOTTOM=6098910&amp;STARTTOP=6099710" TargetMode="External"/><Relationship Id="rId1921" Type="http://schemas.openxmlformats.org/officeDocument/2006/relationships/hyperlink" Target="http://193.88.185.146/website/energidataKort/viewer.htm?starttema1=vindkraft&amp;STARTLEFT=478734&amp;STARTRIGHT=479534&amp;STARTBOTTOM=6098032&amp;STARTTOP=6098832" TargetMode="External"/><Relationship Id="rId3679" Type="http://schemas.openxmlformats.org/officeDocument/2006/relationships/hyperlink" Target="http://193.88.185.146/website/energidataKort/viewer.htm?starttema1=vindkraft&amp;STARTLEFT=557939&amp;STARTRIGHT=558739&amp;STARTBOTTOM=6175858&amp;STARTTOP=6176658" TargetMode="External"/><Relationship Id="rId1297" Type="http://schemas.openxmlformats.org/officeDocument/2006/relationships/hyperlink" Target="http://193.88.185.146/website/energidataKort/viewer.htm?starttema1=vindkraft&amp;STARTLEFT=580670&amp;STARTRIGHT=581470&amp;STARTBOTTOM=6118322&amp;STARTTOP=6119122" TargetMode="External"/><Relationship Id="rId2695" Type="http://schemas.openxmlformats.org/officeDocument/2006/relationships/hyperlink" Target="http://193.88.185.146/website/energidataKort/viewer.htm?starttema1=vindkraft&amp;STARTLEFT=459646&amp;STARTRIGHT=460446&amp;STARTBOTTOM=6240337&amp;STARTTOP=6241137" TargetMode="External"/><Relationship Id="rId3746" Type="http://schemas.openxmlformats.org/officeDocument/2006/relationships/hyperlink" Target="http://193.88.185.146/website/energidataKort/viewer.htm?starttema1=vindkraft&amp;STARTLEFT=484479&amp;STARTRIGHT=485279&amp;STARTBOTTOM=6301394&amp;STARTTOP=6302194" TargetMode="External"/><Relationship Id="rId667" Type="http://schemas.openxmlformats.org/officeDocument/2006/relationships/hyperlink" Target="http://193.88.185.146/website/energidataKort/viewer.htm?starttema1=vindkraft&amp;STARTLEFT=638617&amp;STARTRIGHT=639417&amp;STARTBOTTOM=6066841&amp;STARTTOP=6067641" TargetMode="External"/><Relationship Id="rId2348" Type="http://schemas.openxmlformats.org/officeDocument/2006/relationships/hyperlink" Target="http://193.88.185.146/website/energidataKort/viewer.htm?starttema1=vindkraft&amp;STARTLEFT=533619&amp;STARTRIGHT=534419&amp;STARTBOTTOM=6083252&amp;STARTTOP=6084052" TargetMode="External"/><Relationship Id="rId2762" Type="http://schemas.openxmlformats.org/officeDocument/2006/relationships/hyperlink" Target="http://193.88.185.146/website/energidataKort/viewer.htm?starttema1=vindkraft&amp;STARTLEFT=452469&amp;STARTRIGHT=453269&amp;STARTBOTTOM=6265348&amp;STARTTOP=6266148" TargetMode="External"/><Relationship Id="rId3813" Type="http://schemas.openxmlformats.org/officeDocument/2006/relationships/hyperlink" Target="http://193.88.185.146/website/energidataKort/viewer.htm?starttema1=vindkraft&amp;STARTLEFT=481405&amp;STARTRIGHT=482205&amp;STARTBOTTOM=6292761&amp;STARTTOP=6293561" TargetMode="External"/><Relationship Id="rId734" Type="http://schemas.openxmlformats.org/officeDocument/2006/relationships/hyperlink" Target="http://193.88.185.146/website/energidataKort/viewer.htm?starttema1=vindkraft&amp;STARTLEFT=634106&amp;STARTRIGHT=634906&amp;STARTBOTTOM=6084893&amp;STARTTOP=6085693" TargetMode="External"/><Relationship Id="rId1364" Type="http://schemas.openxmlformats.org/officeDocument/2006/relationships/hyperlink" Target="http://193.88.185.146/website/energidataKort/viewer.htm?starttema1=vindkraft&amp;STARTLEFT=593213&amp;STARTRIGHT=594013&amp;STARTBOTTOM=6132642&amp;STARTTOP=6133442" TargetMode="External"/><Relationship Id="rId2415" Type="http://schemas.openxmlformats.org/officeDocument/2006/relationships/hyperlink" Target="http://193.88.185.146/website/energidataKort/viewer.htm?starttema1=vindkraft&amp;STARTLEFT=533110&amp;STARTRIGHT=533910&amp;STARTBOTTOM=6145119&amp;STARTTOP=6145919" TargetMode="External"/><Relationship Id="rId70" Type="http://schemas.openxmlformats.org/officeDocument/2006/relationships/hyperlink" Target="http://193.88.185.146/website/energidataKort/viewer.htm?starttema1=vindkraft&amp;STARTLEFT=681934&amp;STARTRIGHT=682734&amp;STARTBOTTOM=6187778&amp;STARTTOP=6188578" TargetMode="External"/><Relationship Id="rId801" Type="http://schemas.openxmlformats.org/officeDocument/2006/relationships/hyperlink" Target="http://193.88.185.146/website/energidataKort/viewer.htm?starttema1=vindkraft&amp;STARTLEFT=664426&amp;STARTRIGHT=665226&amp;STARTBOTTOM=6118859&amp;STARTTOP=6119659" TargetMode="External"/><Relationship Id="rId1017" Type="http://schemas.openxmlformats.org/officeDocument/2006/relationships/hyperlink" Target="http://193.88.185.146/website/energidataKort/viewer.htm?starttema1=vindkraft&amp;STARTLEFT=673044&amp;STARTRIGHT=673844&amp;STARTBOTTOM=6050053&amp;STARTTOP=6050853" TargetMode="External"/><Relationship Id="rId1431" Type="http://schemas.openxmlformats.org/officeDocument/2006/relationships/hyperlink" Target="http://193.88.185.146/website/energidataKort/viewer.htm?starttema1=vindkraft&amp;STARTLEFT=586772&amp;STARTRIGHT=587572&amp;STARTBOTTOM=6150924&amp;STARTTOP=6151724" TargetMode="External"/><Relationship Id="rId4587" Type="http://schemas.openxmlformats.org/officeDocument/2006/relationships/hyperlink" Target="http://193.88.185.146/website/energidataKort/viewer.htm?starttema1=vindkraft&amp;STARTLEFT=573204&amp;STARTRIGHT=574004&amp;STARTBOTTOM=6293914&amp;STARTTOP=6294714" TargetMode="External"/><Relationship Id="rId3189" Type="http://schemas.openxmlformats.org/officeDocument/2006/relationships/hyperlink" Target="http://193.88.185.146/website/energidataKort/viewer.htm?starttema1=vindkraft&amp;STARTLEFT=569075&amp;STARTRIGHT=569875&amp;STARTBOTTOM=6260321&amp;STARTTOP=6261121" TargetMode="External"/><Relationship Id="rId4654" Type="http://schemas.openxmlformats.org/officeDocument/2006/relationships/hyperlink" Target="http://193.88.185.146/website/energidataKort/viewer.htm?starttema1=vindkraft&amp;STARTLEFT=519402&amp;STARTRIGHT=520202&amp;STARTBOTTOM=6319637&amp;STARTTOP=6320437" TargetMode="External"/><Relationship Id="rId3256" Type="http://schemas.openxmlformats.org/officeDocument/2006/relationships/hyperlink" Target="http://193.88.185.146/website/energidataKort/viewer.htm?starttema1=vindkraft&amp;STARTLEFT=536842&amp;STARTRIGHT=537642&amp;STARTBOTTOM=6208015&amp;STARTTOP=6208815" TargetMode="External"/><Relationship Id="rId4307" Type="http://schemas.openxmlformats.org/officeDocument/2006/relationships/hyperlink" Target="http://193.88.185.146/website/energidataKort/viewer.htm?starttema1=vindkraft&amp;STARTLEFT=572971&amp;STARTRIGHT=573771&amp;STARTBOTTOM=6332181&amp;STARTTOP=6332981" TargetMode="External"/><Relationship Id="rId177" Type="http://schemas.openxmlformats.org/officeDocument/2006/relationships/hyperlink" Target="http://193.88.185.146/website/energidataKort/viewer.htm?starttema1=vindkraft&amp;STARTLEFT=660781&amp;STARTRIGHT=661581&amp;STARTBOTTOM=6182662&amp;STARTTOP=6183462" TargetMode="External"/><Relationship Id="rId591" Type="http://schemas.openxmlformats.org/officeDocument/2006/relationships/hyperlink" Target="http://193.88.185.146/website/energidataKort/viewer.htm?starttema1=vindkraft&amp;STARTLEFT=633087&amp;STARTRIGHT=633887&amp;STARTBOTTOM=6089529&amp;STARTTOP=6090329" TargetMode="External"/><Relationship Id="rId2272" Type="http://schemas.openxmlformats.org/officeDocument/2006/relationships/hyperlink" Target="http://193.88.185.146/website/energidataKort/viewer.htm?starttema1=vindkraft&amp;STARTLEFT=496833&amp;STARTRIGHT=497633&amp;STARTBOTTOM=6135746&amp;STARTTOP=6136546" TargetMode="External"/><Relationship Id="rId3670" Type="http://schemas.openxmlformats.org/officeDocument/2006/relationships/hyperlink" Target="http://193.88.185.146/website/energidataKort/viewer.htm?starttema1=vindkraft&amp;STARTLEFT=477520&amp;STARTRIGHT=478320&amp;STARTBOTTOM=6208828&amp;STARTTOP=6209628" TargetMode="External"/><Relationship Id="rId4721" Type="http://schemas.openxmlformats.org/officeDocument/2006/relationships/hyperlink" Target="http://193.88.185.146/website/energidataKort/viewer.htm?starttema1=vindkraft&amp;STARTLEFT=509509&amp;STARTRIGHT=510309&amp;STARTBOTTOM=6323840&amp;STARTTOP=6324640" TargetMode="External"/><Relationship Id="rId244" Type="http://schemas.openxmlformats.org/officeDocument/2006/relationships/hyperlink" Target="http://193.88.185.146/website/energidataKort/viewer.htm?starttema1=vindkraft&amp;STARTLEFT=699932&amp;STARTRIGHT=700732&amp;STARTBOTTOM=6129250&amp;STARTTOP=6130050" TargetMode="External"/><Relationship Id="rId3323" Type="http://schemas.openxmlformats.org/officeDocument/2006/relationships/hyperlink" Target="http://193.88.185.146/website/energidataKort/viewer.htm?starttema1=vindkraft&amp;STARTLEFT=576957&amp;STARTRIGHT=577757&amp;STARTBOTTOM=6237061&amp;STARTTOP=6237861" TargetMode="External"/><Relationship Id="rId311" Type="http://schemas.openxmlformats.org/officeDocument/2006/relationships/hyperlink" Target="http://193.88.185.146/website/energidataKort/viewer.htm?starttema1=vindkraft&amp;STARTLEFT=639290&amp;STARTRIGHT=640090&amp;STARTBOTTOM=6168422&amp;STARTTOP=6169222" TargetMode="External"/><Relationship Id="rId4097" Type="http://schemas.openxmlformats.org/officeDocument/2006/relationships/hyperlink" Target="http://193.88.185.146/website/energidataKort/viewer.htm?starttema1=vindkraft&amp;STARTLEFT=474818&amp;STARTRIGHT=475618&amp;STARTBOTTOM=6307649&amp;STARTTOP=6308449" TargetMode="External"/><Relationship Id="rId1758" Type="http://schemas.openxmlformats.org/officeDocument/2006/relationships/hyperlink" Target="http://193.88.185.146/website/energidataKort/viewer.htm?starttema1=vindkraft&amp;STARTLEFT=486151&amp;STARTRIGHT=486951&amp;STARTBOTTOM=6099784&amp;STARTTOP=6100584" TargetMode="External"/><Relationship Id="rId2809" Type="http://schemas.openxmlformats.org/officeDocument/2006/relationships/hyperlink" Target="http://193.88.185.146/website/energidataKort/viewer.htm?starttema1=vindkraft&amp;STARTLEFT=451323&amp;STARTRIGHT=452123&amp;STARTBOTTOM=6249060&amp;STARTTOP=6249860" TargetMode="External"/><Relationship Id="rId4164" Type="http://schemas.openxmlformats.org/officeDocument/2006/relationships/hyperlink" Target="http://193.88.185.146/website/energidataKort/viewer.htm?starttema1=vindkraft&amp;STARTLEFT=466729&amp;STARTRIGHT=467529&amp;STARTBOTTOM=6292059&amp;STARTTOP=6292859" TargetMode="External"/><Relationship Id="rId3180" Type="http://schemas.openxmlformats.org/officeDocument/2006/relationships/hyperlink" Target="http://193.88.185.146/website/energidataKort/viewer.htm?starttema1=vindkraft&amp;STARTLEFT=574750&amp;STARTRIGHT=575550&amp;STARTBOTTOM=6275596&amp;STARTTOP=6276396" TargetMode="External"/><Relationship Id="rId4231" Type="http://schemas.openxmlformats.org/officeDocument/2006/relationships/hyperlink" Target="http://193.88.185.146/website/energidataKort/viewer.htm?starttema1=vindkraft&amp;STARTLEFT=530201&amp;STARTRIGHT=531001&amp;STARTBOTTOM=6271882&amp;STARTTOP=6272682" TargetMode="External"/><Relationship Id="rId1825" Type="http://schemas.openxmlformats.org/officeDocument/2006/relationships/hyperlink" Target="http://193.88.185.146/website/energidataKort/viewer.htm?starttema1=vindkraft&amp;STARTLEFT=492132&amp;STARTRIGHT=492932&amp;STARTBOTTOM=6102723&amp;STARTTOP=6103523" TargetMode="External"/><Relationship Id="rId3997" Type="http://schemas.openxmlformats.org/officeDocument/2006/relationships/hyperlink" Target="http://193.88.185.146/website/energidataKort/viewer.htm?starttema1=vindkraft&amp;STARTLEFT=478594&amp;STARTRIGHT=479394&amp;STARTBOTTOM=6329181&amp;STARTTOP=6329981" TargetMode="External"/><Relationship Id="rId2599" Type="http://schemas.openxmlformats.org/officeDocument/2006/relationships/hyperlink" Target="http://193.88.185.146/website/energidataKort/viewer.htm?starttema1=vindkraft&amp;STARTLEFT=492738&amp;STARTRIGHT=493538&amp;STARTBOTTOM=6218381&amp;STARTTOP=6219181" TargetMode="External"/><Relationship Id="rId985" Type="http://schemas.openxmlformats.org/officeDocument/2006/relationships/hyperlink" Target="http://193.88.185.146/website/energidataKort/viewer.htm?starttema1=vindkraft&amp;STARTLEFT=686221&amp;STARTRIGHT=687021&amp;STARTBOTTOM=6061815&amp;STARTTOP=6062615" TargetMode="External"/><Relationship Id="rId2666" Type="http://schemas.openxmlformats.org/officeDocument/2006/relationships/hyperlink" Target="http://193.88.185.146/website/energidataKort/viewer.htm?starttema1=vindkraft&amp;STARTLEFT=481351&amp;STARTRIGHT=482151&amp;STARTBOTTOM=6250627&amp;STARTTOP=6251427" TargetMode="External"/><Relationship Id="rId3717" Type="http://schemas.openxmlformats.org/officeDocument/2006/relationships/hyperlink" Target="http://193.88.185.146/website/energidataKort/viewer.htm?starttema1=vindkraft&amp;STARTLEFT=542209&amp;STARTRIGHT=543009&amp;STARTBOTTOM=6191504&amp;STARTTOP=6192304" TargetMode="External"/><Relationship Id="rId5072" Type="http://schemas.openxmlformats.org/officeDocument/2006/relationships/hyperlink" Target="http://193.88.185.146/website/energidataKort/viewer.htm?starttema1=vindkraft&amp;STARTLEFT=565846&amp;STARTRIGHT=566646&amp;STARTBOTTOM=6362160&amp;STARTTOP=6362960" TargetMode="External"/><Relationship Id="rId638" Type="http://schemas.openxmlformats.org/officeDocument/2006/relationships/hyperlink" Target="http://193.88.185.146/website/energidataKort/viewer.htm?starttema1=vindkraft&amp;STARTLEFT=634093&amp;STARTRIGHT=634893&amp;STARTBOTTOM=6085173&amp;STARTTOP=6085973" TargetMode="External"/><Relationship Id="rId1268" Type="http://schemas.openxmlformats.org/officeDocument/2006/relationships/hyperlink" Target="http://193.88.185.146/website/energidataKort/viewer.htm?starttema1=vindkraft&amp;STARTLEFT=589188&amp;STARTRIGHT=589988&amp;STARTBOTTOM=6127214&amp;STARTTOP=6128014" TargetMode="External"/><Relationship Id="rId1682" Type="http://schemas.openxmlformats.org/officeDocument/2006/relationships/hyperlink" Target="http://193.88.185.146/website/energidataKort/viewer.htm?starttema1=vindkraft&amp;STARTLEFT=505781&amp;STARTRIGHT=506581&amp;STARTBOTTOM=6106277&amp;STARTTOP=6107077" TargetMode="External"/><Relationship Id="rId2319" Type="http://schemas.openxmlformats.org/officeDocument/2006/relationships/hyperlink" Target="http://193.88.185.146/website/energidataKort/viewer.htm?starttema1=vindkraft&amp;STARTLEFT=525423&amp;STARTRIGHT=526223&amp;STARTBOTTOM=6084496&amp;STARTTOP=6085296" TargetMode="External"/><Relationship Id="rId2733" Type="http://schemas.openxmlformats.org/officeDocument/2006/relationships/hyperlink" Target="http://193.88.185.146/website/energidataKort/viewer.htm?starttema1=vindkraft&amp;STARTLEFT=489378&amp;STARTRIGHT=490178&amp;STARTBOTTOM=6257300&amp;STARTTOP=6258100" TargetMode="External"/><Relationship Id="rId705" Type="http://schemas.openxmlformats.org/officeDocument/2006/relationships/hyperlink" Target="http://193.88.185.146/website/energidataKort/viewer.htm?starttema1=vindkraft&amp;STARTLEFT=651588&amp;STARTRIGHT=652388&amp;STARTBOTTOM=6077692&amp;STARTTOP=6078492" TargetMode="External"/><Relationship Id="rId1335" Type="http://schemas.openxmlformats.org/officeDocument/2006/relationships/hyperlink" Target="http://193.88.185.146/website/energidataKort/viewer.htm?starttema1=vindkraft&amp;STARTLEFT=606575&amp;STARTRIGHT=607375&amp;STARTBOTTOM=6123770&amp;STARTTOP=6124570" TargetMode="External"/><Relationship Id="rId2800" Type="http://schemas.openxmlformats.org/officeDocument/2006/relationships/hyperlink" Target="http://193.88.185.146/website/energidataKort/viewer.htm?starttema1=vindkraft&amp;STARTLEFT=452019&amp;STARTRIGHT=452819&amp;STARTBOTTOM=6260180&amp;STARTTOP=6260980" TargetMode="External"/><Relationship Id="rId41" Type="http://schemas.openxmlformats.org/officeDocument/2006/relationships/hyperlink" Target="http://193.88.185.146/website/energidataKort/viewer.htm?starttema1=vindkraft&amp;STARTLEFT=717617&amp;STARTRIGHT=718417&amp;STARTBOTTOM=6167113&amp;STARTTOP=6167913" TargetMode="External"/><Relationship Id="rId1402" Type="http://schemas.openxmlformats.org/officeDocument/2006/relationships/hyperlink" Target="http://193.88.185.146/website/energidataKort/viewer.htm?starttema1=vindkraft&amp;STARTLEFT=596554&amp;STARTRIGHT=597354&amp;STARTBOTTOM=6101595&amp;STARTTOP=6102395" TargetMode="External"/><Relationship Id="rId4558" Type="http://schemas.openxmlformats.org/officeDocument/2006/relationships/hyperlink" Target="http://193.88.185.146/website/energidataKort/viewer.htm?starttema1=vindkraft&amp;STARTLEFT=555142&amp;STARTRIGHT=555942&amp;STARTBOTTOM=6283200&amp;STARTTOP=6284000" TargetMode="External"/><Relationship Id="rId4972" Type="http://schemas.openxmlformats.org/officeDocument/2006/relationships/hyperlink" Target="http://193.88.185.146/website/energidataKort/viewer.htm?starttema1=vindkraft&amp;STARTLEFT=556094&amp;STARTRIGHT=556894&amp;STARTBOTTOM=6370051&amp;STARTTOP=6370851" TargetMode="External"/><Relationship Id="rId3574" Type="http://schemas.openxmlformats.org/officeDocument/2006/relationships/hyperlink" Target="http://193.88.185.146/website/energidataKort/viewer.htm?starttema1=vindkraft&amp;STARTLEFT=460161&amp;STARTRIGHT=460961&amp;STARTBOTTOM=6205894&amp;STARTTOP=6206694" TargetMode="External"/><Relationship Id="rId4625" Type="http://schemas.openxmlformats.org/officeDocument/2006/relationships/hyperlink" Target="http://193.88.185.146/website/energidataKort/viewer.htm?starttema1=vindkraft&amp;STARTLEFT=509659&amp;STARTRIGHT=510459&amp;STARTBOTTOM=6324801&amp;STARTTOP=6325601" TargetMode="External"/><Relationship Id="rId495" Type="http://schemas.openxmlformats.org/officeDocument/2006/relationships/hyperlink" Target="http://193.88.185.146/website/energidataKort/viewer.htm?starttema1=vindkraft&amp;STARTLEFT=682039&amp;STARTRIGHT=682839&amp;STARTBOTTOM=6173631&amp;STARTTOP=6174431" TargetMode="External"/><Relationship Id="rId2176" Type="http://schemas.openxmlformats.org/officeDocument/2006/relationships/hyperlink" Target="http://193.88.185.146/website/energidataKort/viewer.htm?starttema1=vindkraft&amp;STARTLEFT=456352&amp;STARTRIGHT=457152&amp;STARTBOTTOM=6177782&amp;STARTTOP=6178582" TargetMode="External"/><Relationship Id="rId2590" Type="http://schemas.openxmlformats.org/officeDocument/2006/relationships/hyperlink" Target="http://193.88.185.146/website/energidataKort/viewer.htm?starttema1=vindkraft&amp;STARTLEFT=495317&amp;STARTRIGHT=496117&amp;STARTBOTTOM=6228363&amp;STARTTOP=6229163" TargetMode="External"/><Relationship Id="rId3227" Type="http://schemas.openxmlformats.org/officeDocument/2006/relationships/hyperlink" Target="http://193.88.185.146/website/energidataKort/viewer.htm?starttema1=vindkraft&amp;STARTLEFT=581156&amp;STARTRIGHT=581956&amp;STARTBOTTOM=6280143&amp;STARTTOP=6280943" TargetMode="External"/><Relationship Id="rId3641" Type="http://schemas.openxmlformats.org/officeDocument/2006/relationships/hyperlink" Target="http://193.88.185.146/website/energidataKort/viewer.htm?starttema1=vindkraft&amp;STARTLEFT=465003&amp;STARTRIGHT=465803&amp;STARTBOTTOM=6199260&amp;STARTTOP=6200060" TargetMode="External"/><Relationship Id="rId148" Type="http://schemas.openxmlformats.org/officeDocument/2006/relationships/hyperlink" Target="http://193.88.185.146/website/energidataKort/viewer.htm?starttema1=vindkraft&amp;STARTLEFT=649107&amp;STARTRIGHT=649907&amp;STARTBOTTOM=6181154&amp;STARTTOP=6181954" TargetMode="External"/><Relationship Id="rId562" Type="http://schemas.openxmlformats.org/officeDocument/2006/relationships/hyperlink" Target="http://193.88.185.146/website/energidataKort/viewer.htm?starttema1=vindkraft&amp;STARTLEFT=653760&amp;STARTRIGHT=654560&amp;STARTBOTTOM=6057593&amp;STARTTOP=6058393" TargetMode="External"/><Relationship Id="rId1192" Type="http://schemas.openxmlformats.org/officeDocument/2006/relationships/hyperlink" Target="http://193.88.185.146/website/energidataKort/viewer.htm?starttema1=vindkraft&amp;STARTLEFT=550477&amp;STARTRIGHT=551277&amp;STARTBOTTOM=6151255&amp;STARTTOP=6152055" TargetMode="External"/><Relationship Id="rId2243" Type="http://schemas.openxmlformats.org/officeDocument/2006/relationships/hyperlink" Target="http://193.88.185.146/website/energidataKort/viewer.htm?starttema1=vindkraft&amp;STARTLEFT=496904&amp;STARTRIGHT=497704&amp;STARTBOTTOM=6148188&amp;STARTTOP=6148988" TargetMode="External"/><Relationship Id="rId215" Type="http://schemas.openxmlformats.org/officeDocument/2006/relationships/hyperlink" Target="http://193.88.185.146/website/energidataKort/viewer.htm?starttema1=vindkraft&amp;STARTLEFT=676078&amp;STARTRIGHT=676878&amp;STARTBOTTOM=6163565&amp;STARTTOP=6164365" TargetMode="External"/><Relationship Id="rId2310" Type="http://schemas.openxmlformats.org/officeDocument/2006/relationships/hyperlink" Target="http://193.88.185.146/website/energidataKort/viewer.htm?starttema1=vindkraft&amp;STARTLEFT=510398&amp;STARTRIGHT=511198&amp;STARTBOTTOM=6080222&amp;STARTTOP=6081022" TargetMode="External"/><Relationship Id="rId4068" Type="http://schemas.openxmlformats.org/officeDocument/2006/relationships/hyperlink" Target="http://193.88.185.146/website/energidataKort/viewer.htm?starttema1=vindkraft&amp;STARTLEFT=460388&amp;STARTRIGHT=461188&amp;STARTBOTTOM=6291987&amp;STARTTOP=6292787" TargetMode="External"/><Relationship Id="rId4482" Type="http://schemas.openxmlformats.org/officeDocument/2006/relationships/hyperlink" Target="http://193.88.185.146/website/energidataKort/viewer.htm?starttema1=vindkraft&amp;STARTLEFT=511954&amp;STARTRIGHT=512754&amp;STARTBOTTOM=6307286&amp;STARTTOP=6308086" TargetMode="External"/><Relationship Id="rId3084" Type="http://schemas.openxmlformats.org/officeDocument/2006/relationships/hyperlink" Target="http://193.88.185.146/website/energidataKort/viewer.htm?starttema1=vindkraft&amp;STARTLEFT=557972&amp;STARTRIGHT=558772&amp;STARTBOTTOM=6246424&amp;STARTTOP=6247224" TargetMode="External"/><Relationship Id="rId4135" Type="http://schemas.openxmlformats.org/officeDocument/2006/relationships/hyperlink" Target="http://193.88.185.146/website/energidataKort/viewer.htm?starttema1=vindkraft&amp;STARTLEFT=461163&amp;STARTRIGHT=461963&amp;STARTBOTTOM=6296155&amp;STARTTOP=6296955" TargetMode="External"/><Relationship Id="rId1729" Type="http://schemas.openxmlformats.org/officeDocument/2006/relationships/hyperlink" Target="http://193.88.185.146/website/energidataKort/viewer.htm?starttema1=vindkraft&amp;STARTLEFT=489713&amp;STARTRIGHT=490513&amp;STARTBOTTOM=6097328&amp;STARTTOP=6098128" TargetMode="External"/><Relationship Id="rId3151" Type="http://schemas.openxmlformats.org/officeDocument/2006/relationships/hyperlink" Target="http://193.88.185.146/website/energidataKort/viewer.htm?starttema1=vindkraft&amp;STARTLEFT=568549&amp;STARTRIGHT=569349&amp;STARTBOTTOM=6273014&amp;STARTTOP=6273814" TargetMode="External"/><Relationship Id="rId4202" Type="http://schemas.openxmlformats.org/officeDocument/2006/relationships/hyperlink" Target="http://193.88.185.146/website/energidataKort/viewer.htm?starttema1=vindkraft&amp;STARTLEFT=540780&amp;STARTRIGHT=541580&amp;STARTBOTTOM=6254033&amp;STARTTOP=6254833" TargetMode="External"/><Relationship Id="rId3968" Type="http://schemas.openxmlformats.org/officeDocument/2006/relationships/hyperlink" Target="http://193.88.185.146/website/energidataKort/viewer.htm?starttema1=vindkraft&amp;STARTLEFT=495959&amp;STARTRIGHT=496759&amp;STARTBOTTOM=6275099&amp;STARTTOP=6275899" TargetMode="External"/><Relationship Id="rId5" Type="http://schemas.openxmlformats.org/officeDocument/2006/relationships/hyperlink" Target="http://193.88.185.146/website/energidataKort/viewer.htm?starttema1=vindkraft&amp;STARTLEFT=727495&amp;STARTRIGHT=728295&amp;STARTBOTTOM=6178174&amp;STARTTOP=6178974" TargetMode="External"/><Relationship Id="rId889" Type="http://schemas.openxmlformats.org/officeDocument/2006/relationships/hyperlink" Target="http://193.88.185.146/website/energidataKort/viewer.htm?starttema1=vindkraft&amp;STARTLEFT=663118&amp;STARTRIGHT=663918&amp;STARTBOTTOM=6076379&amp;STARTTOP=6077179" TargetMode="External"/><Relationship Id="rId1586" Type="http://schemas.openxmlformats.org/officeDocument/2006/relationships/hyperlink" Target="http://193.88.185.146/website/energidataKort/viewer.htm?starttema1=vindkraft&amp;STARTLEFT=543826&amp;STARTRIGHT=544626&amp;STARTBOTTOM=6122135&amp;STARTTOP=6122935" TargetMode="External"/><Relationship Id="rId2984" Type="http://schemas.openxmlformats.org/officeDocument/2006/relationships/hyperlink" Target="http://193.88.185.146/website/energidataKort/viewer.htm?starttema1=vindkraft&amp;STARTLEFT=581814&amp;STARTRIGHT=582614&amp;STARTBOTTOM=6266045&amp;STARTTOP=6266845" TargetMode="External"/><Relationship Id="rId5043" Type="http://schemas.openxmlformats.org/officeDocument/2006/relationships/hyperlink" Target="http://193.88.185.146/website/energidataKort/viewer.htm?starttema1=vindkraft&amp;STARTLEFT=549728&amp;STARTRIGHT=550528&amp;STARTBOTTOM=6370058&amp;STARTTOP=6370858" TargetMode="External"/><Relationship Id="rId609" Type="http://schemas.openxmlformats.org/officeDocument/2006/relationships/hyperlink" Target="http://193.88.185.146/website/energidataKort/viewer.htm?starttema1=vindkraft&amp;STARTLEFT=649623&amp;STARTRIGHT=650423&amp;STARTBOTTOM=6066934&amp;STARTTOP=6067734" TargetMode="External"/><Relationship Id="rId956" Type="http://schemas.openxmlformats.org/officeDocument/2006/relationships/hyperlink" Target="http://193.88.185.146/website/energidataKort/viewer.htm?starttema1=vindkraft&amp;STARTLEFT=678271&amp;STARTRIGHT=679071&amp;STARTBOTTOM=6084402&amp;STARTTOP=6085202" TargetMode="External"/><Relationship Id="rId1239" Type="http://schemas.openxmlformats.org/officeDocument/2006/relationships/hyperlink" Target="http://193.88.185.146/website/energidataKort/viewer.htm?starttema1=vindkraft&amp;STARTLEFT=568417&amp;STARTRIGHT=569217&amp;STARTBOTTOM=6123410&amp;STARTTOP=6124210" TargetMode="External"/><Relationship Id="rId2637" Type="http://schemas.openxmlformats.org/officeDocument/2006/relationships/hyperlink" Target="http://193.88.185.146/website/energidataKort/viewer.htm?starttema1=vindkraft&amp;STARTLEFT=467252&amp;STARTRIGHT=468052&amp;STARTBOTTOM=6248928&amp;STARTTOP=6249728" TargetMode="External"/><Relationship Id="rId1653" Type="http://schemas.openxmlformats.org/officeDocument/2006/relationships/hyperlink" Target="http://193.88.185.146/website/energidataKort/viewer.htm?starttema1=vindkraft&amp;STARTLEFT=547242&amp;STARTRIGHT=548042&amp;STARTBOTTOM=6076909&amp;STARTTOP=6077709" TargetMode="External"/><Relationship Id="rId2704" Type="http://schemas.openxmlformats.org/officeDocument/2006/relationships/hyperlink" Target="http://193.88.185.146/website/energidataKort/viewer.htm?starttema1=vindkraft&amp;STARTLEFT=457217&amp;STARTRIGHT=458017&amp;STARTBOTTOM=6238485&amp;STARTTOP=6239285" TargetMode="External"/><Relationship Id="rId1306" Type="http://schemas.openxmlformats.org/officeDocument/2006/relationships/hyperlink" Target="http://193.88.185.146/website/energidataKort/viewer.htm?starttema1=vindkraft&amp;STARTLEFT=603867&amp;STARTRIGHT=604667&amp;STARTBOTTOM=6150052&amp;STARTTOP=6150852" TargetMode="External"/><Relationship Id="rId1720" Type="http://schemas.openxmlformats.org/officeDocument/2006/relationships/hyperlink" Target="http://193.88.185.146/website/energidataKort/viewer.htm?starttema1=vindkraft&amp;STARTLEFT=502787&amp;STARTRIGHT=503587&amp;STARTBOTTOM=6094023&amp;STARTTOP=6094823" TargetMode="External"/><Relationship Id="rId4876" Type="http://schemas.openxmlformats.org/officeDocument/2006/relationships/hyperlink" Target="http://193.88.185.146/website/energidataKort/viewer.htm?starttema1=vindkraft&amp;STARTLEFT=557172&amp;STARTRIGHT=557972&amp;STARTBOTTOM=6331258&amp;STARTTOP=6332058" TargetMode="External"/><Relationship Id="rId12" Type="http://schemas.openxmlformats.org/officeDocument/2006/relationships/hyperlink" Target="http://193.88.185.146/website/energidataKort/viewer.htm?starttema1=vindkraft&amp;STARTLEFT=730246&amp;STARTRIGHT=731046&amp;STARTBOTTOM=6178084&amp;STARTTOP=6178884" TargetMode="External"/><Relationship Id="rId3478" Type="http://schemas.openxmlformats.org/officeDocument/2006/relationships/hyperlink" Target="http://193.88.185.146/website/energidataKort/viewer.htm?starttema1=vindkraft&amp;STARTLEFT=462186&amp;STARTRIGHT=462986&amp;STARTBOTTOM=6204510&amp;STARTTOP=6205310" TargetMode="External"/><Relationship Id="rId3892" Type="http://schemas.openxmlformats.org/officeDocument/2006/relationships/hyperlink" Target="http://193.88.185.146/website/energidataKort/viewer.htm?starttema1=vindkraft&amp;STARTLEFT=486202&amp;STARTRIGHT=487002&amp;STARTBOTTOM=6272788&amp;STARTTOP=6273588" TargetMode="External"/><Relationship Id="rId4529" Type="http://schemas.openxmlformats.org/officeDocument/2006/relationships/hyperlink" Target="http://193.88.185.146/website/energidataKort/viewer.htm?starttema1=vindkraft&amp;STARTLEFT=543621&amp;STARTRIGHT=544421&amp;STARTBOTTOM=6309109&amp;STARTTOP=6309909" TargetMode="External"/><Relationship Id="rId4943" Type="http://schemas.openxmlformats.org/officeDocument/2006/relationships/hyperlink" Target="http://193.88.185.146/website/energidataKort/viewer.htm?starttema1=vindkraft&amp;STARTLEFT=561215&amp;STARTRIGHT=562015&amp;STARTBOTTOM=6327738&amp;STARTTOP=6328538" TargetMode="External"/><Relationship Id="rId399" Type="http://schemas.openxmlformats.org/officeDocument/2006/relationships/hyperlink" Target="http://193.88.185.146/website/energidataKort/viewer.htm?starttema1=vindkraft&amp;STARTLEFT=642045&amp;STARTRIGHT=642845&amp;STARTBOTTOM=6139660&amp;STARTTOP=6140460" TargetMode="External"/><Relationship Id="rId2494" Type="http://schemas.openxmlformats.org/officeDocument/2006/relationships/hyperlink" Target="http://193.88.185.146/website/energidataKort/viewer.htm?starttema1=vindkraft&amp;STARTLEFT=521485&amp;STARTRIGHT=522285&amp;STARTBOTTOM=6182230&amp;STARTTOP=6183030" TargetMode="External"/><Relationship Id="rId3545" Type="http://schemas.openxmlformats.org/officeDocument/2006/relationships/hyperlink" Target="http://193.88.185.146/website/energidataKort/viewer.htm?starttema1=vindkraft&amp;STARTLEFT=461120&amp;STARTRIGHT=461920&amp;STARTBOTTOM=6206128&amp;STARTTOP=6206928" TargetMode="External"/><Relationship Id="rId466" Type="http://schemas.openxmlformats.org/officeDocument/2006/relationships/hyperlink" Target="http://193.88.185.146/website/energidataKort/viewer.htm?starttema1=vindkraft&amp;STARTLEFT=711674&amp;STARTRIGHT=712474&amp;STARTBOTTOM=6130829&amp;STARTTOP=6131629" TargetMode="External"/><Relationship Id="rId880" Type="http://schemas.openxmlformats.org/officeDocument/2006/relationships/hyperlink" Target="http://193.88.185.146/website/energidataKort/viewer.htm?starttema1=vindkraft&amp;STARTLEFT=669463&amp;STARTRIGHT=670263&amp;STARTBOTTOM=6080922&amp;STARTTOP=6081722" TargetMode="External"/><Relationship Id="rId1096" Type="http://schemas.openxmlformats.org/officeDocument/2006/relationships/hyperlink" Target="http://193.88.185.146/website/energidataKort/viewer.htm?starttema1=vindkraft&amp;STARTLEFT=680549&amp;STARTRIGHT=681349&amp;STARTBOTTOM=6108456&amp;STARTTOP=6109256" TargetMode="External"/><Relationship Id="rId2147" Type="http://schemas.openxmlformats.org/officeDocument/2006/relationships/hyperlink" Target="http://193.88.185.146/website/energidataKort/viewer.htm?starttema1=vindkraft&amp;STARTLEFT=456428&amp;STARTRIGHT=457228&amp;STARTBOTTOM=6183478&amp;STARTTOP=6184278" TargetMode="External"/><Relationship Id="rId2561" Type="http://schemas.openxmlformats.org/officeDocument/2006/relationships/hyperlink" Target="http://193.88.185.146/website/energidataKort/viewer.htm?starttema1=vindkraft&amp;STARTLEFT=484206&amp;STARTRIGHT=485006&amp;STARTBOTTOM=6229104&amp;STARTTOP=6229904" TargetMode="External"/><Relationship Id="rId119" Type="http://schemas.openxmlformats.org/officeDocument/2006/relationships/hyperlink" Target="http://193.88.185.146/website/energidataKort/viewer.htm?starttema1=vindkraft&amp;STARTLEFT=688979&amp;STARTRIGHT=689779&amp;STARTBOTTOM=6168727&amp;STARTTOP=6169527" TargetMode="External"/><Relationship Id="rId533" Type="http://schemas.openxmlformats.org/officeDocument/2006/relationships/hyperlink" Target="http://193.88.185.146/website/energidataKort/viewer.htm?starttema1=vindkraft&amp;STARTLEFT=636104&amp;STARTRIGHT=636904&amp;STARTBOTTOM=6093006&amp;STARTTOP=6093806" TargetMode="External"/><Relationship Id="rId1163" Type="http://schemas.openxmlformats.org/officeDocument/2006/relationships/hyperlink" Target="http://193.88.185.146/website/energidataKort/viewer.htm?starttema1=vindkraft&amp;STARTLEFT=864452&amp;STARTRIGHT=865252&amp;STARTBOTTOM=6133458&amp;STARTTOP=6134258" TargetMode="External"/><Relationship Id="rId2214" Type="http://schemas.openxmlformats.org/officeDocument/2006/relationships/hyperlink" Target="http://193.88.185.146/website/energidataKort/viewer.htm?starttema1=vindkraft&amp;STARTLEFT=511773&amp;STARTRIGHT=512573&amp;STARTBOTTOM=6160906&amp;STARTTOP=6161706" TargetMode="External"/><Relationship Id="rId3612" Type="http://schemas.openxmlformats.org/officeDocument/2006/relationships/hyperlink" Target="http://193.88.185.146/website/energidataKort/viewer.htm?starttema1=vindkraft&amp;STARTLEFT=457539&amp;STARTRIGHT=458339&amp;STARTBOTTOM=6209078&amp;STARTTOP=6209878" TargetMode="External"/><Relationship Id="rId600" Type="http://schemas.openxmlformats.org/officeDocument/2006/relationships/hyperlink" Target="http://193.88.185.146/website/energidataKort/viewer.htm?starttema1=vindkraft&amp;STARTLEFT=633467&amp;STARTRIGHT=634267&amp;STARTBOTTOM=6089639&amp;STARTTOP=6090439" TargetMode="External"/><Relationship Id="rId1230" Type="http://schemas.openxmlformats.org/officeDocument/2006/relationships/hyperlink" Target="http://193.88.185.146/website/energidataKort/viewer.htm?starttema1=vindkraft&amp;STARTLEFT=569062&amp;STARTRIGHT=569862&amp;STARTBOTTOM=6125144&amp;STARTTOP=6125944" TargetMode="External"/><Relationship Id="rId4386" Type="http://schemas.openxmlformats.org/officeDocument/2006/relationships/hyperlink" Target="http://193.88.185.146/website/energidataKort/viewer.htm?starttema1=vindkraft&amp;STARTLEFT=586057&amp;STARTRIGHT=586857&amp;STARTBOTTOM=6369556&amp;STARTTOP=6370356" TargetMode="External"/><Relationship Id="rId4039" Type="http://schemas.openxmlformats.org/officeDocument/2006/relationships/hyperlink" Target="http://193.88.185.146/website/energidataKort/viewer.htm?starttema1=vindkraft&amp;STARTLEFT=476475&amp;STARTRIGHT=477275&amp;STARTBOTTOM=6331179&amp;STARTTOP=6331979" TargetMode="External"/><Relationship Id="rId4453" Type="http://schemas.openxmlformats.org/officeDocument/2006/relationships/hyperlink" Target="http://193.88.185.146/website/energidataKort/viewer.htm?starttema1=vindkraft&amp;STARTLEFT=521648&amp;STARTRIGHT=522448&amp;STARTBOTTOM=6294804&amp;STARTTOP=6295604" TargetMode="External"/><Relationship Id="rId3055" Type="http://schemas.openxmlformats.org/officeDocument/2006/relationships/hyperlink" Target="http://193.88.185.146/website/energidataKort/viewer.htm?starttema1=vindkraft&amp;STARTLEFT=550607&amp;STARTRIGHT=551407&amp;STARTBOTTOM=6236286&amp;STARTTOP=6237086" TargetMode="External"/><Relationship Id="rId4106" Type="http://schemas.openxmlformats.org/officeDocument/2006/relationships/hyperlink" Target="http://193.88.185.146/website/energidataKort/viewer.htm?starttema1=vindkraft&amp;STARTLEFT=463150&amp;STARTRIGHT=463950&amp;STARTBOTTOM=6293310&amp;STARTTOP=6294110" TargetMode="External"/><Relationship Id="rId4520" Type="http://schemas.openxmlformats.org/officeDocument/2006/relationships/hyperlink" Target="http://193.88.185.146/website/energidataKort/viewer.htm?starttema1=vindkraft&amp;STARTLEFT=543396&amp;STARTRIGHT=544196&amp;STARTBOTTOM=6282897&amp;STARTTOP=6283697" TargetMode="External"/><Relationship Id="rId390" Type="http://schemas.openxmlformats.org/officeDocument/2006/relationships/hyperlink" Target="http://193.88.185.146/website/energidataKort/viewer.htm?starttema1=vindkraft&amp;STARTLEFT=652967&amp;STARTRIGHT=653767&amp;STARTBOTTOM=6148844&amp;STARTTOP=6149644" TargetMode="External"/><Relationship Id="rId2071" Type="http://schemas.openxmlformats.org/officeDocument/2006/relationships/hyperlink" Target="http://193.88.185.146/website/energidataKort/viewer.htm?starttema1=vindkraft&amp;STARTLEFT=428899&amp;STARTRIGHT=429699&amp;STARTBOTTOM=6149586&amp;STARTTOP=6150386" TargetMode="External"/><Relationship Id="rId3122" Type="http://schemas.openxmlformats.org/officeDocument/2006/relationships/hyperlink" Target="http://193.88.185.146/website/energidataKort/viewer.htm?starttema1=vindkraft&amp;STARTLEFT=551864&amp;STARTRIGHT=552664&amp;STARTBOTTOM=6252721&amp;STARTTOP=6253521" TargetMode="External"/><Relationship Id="rId110" Type="http://schemas.openxmlformats.org/officeDocument/2006/relationships/hyperlink" Target="http://193.88.185.146/website/energidataKort/viewer.htm?starttema1=vindkraft&amp;STARTLEFT=688258&amp;STARTRIGHT=689058&amp;STARTBOTTOM=6149061&amp;STARTTOP=6149861" TargetMode="External"/><Relationship Id="rId2888" Type="http://schemas.openxmlformats.org/officeDocument/2006/relationships/hyperlink" Target="http://193.88.185.146/website/energidataKort/viewer.htm?starttema1=vindkraft&amp;STARTLEFT=472911&amp;STARTRIGHT=473711&amp;STARTBOTTOM=6277709&amp;STARTTOP=6278509" TargetMode="External"/><Relationship Id="rId3939" Type="http://schemas.openxmlformats.org/officeDocument/2006/relationships/hyperlink" Target="http://193.88.185.146/website/energidataKort/viewer.htm?starttema1=vindkraft&amp;STARTLEFT=498284&amp;STARTRIGHT=499084&amp;STARTBOTTOM=6276649&amp;STARTTOP=6277449" TargetMode="External"/><Relationship Id="rId2955" Type="http://schemas.openxmlformats.org/officeDocument/2006/relationships/hyperlink" Target="http://193.88.185.146/website/energidataKort/viewer.htm?starttema1=vindkraft&amp;STARTLEFT=605861&amp;STARTRIGHT=606661&amp;STARTBOTTOM=6224396&amp;STARTTOP=6225196" TargetMode="External"/><Relationship Id="rId927" Type="http://schemas.openxmlformats.org/officeDocument/2006/relationships/hyperlink" Target="http://193.88.185.146/website/energidataKort/viewer.htm?starttema1=vindkraft&amp;STARTLEFT=686756&amp;STARTRIGHT=687556&amp;STARTBOTTOM=6084444&amp;STARTTOP=6085244" TargetMode="External"/><Relationship Id="rId1557" Type="http://schemas.openxmlformats.org/officeDocument/2006/relationships/hyperlink" Target="http://193.88.185.146/website/energidataKort/viewer.htm?starttema1=vindkraft&amp;STARTLEFT=505596&amp;STARTRIGHT=506396&amp;STARTBOTTOM=6124180&amp;STARTTOP=6124980" TargetMode="External"/><Relationship Id="rId1971" Type="http://schemas.openxmlformats.org/officeDocument/2006/relationships/hyperlink" Target="http://193.88.185.146/website/energidataKort/viewer.htm?starttema1=vindkraft&amp;STARTLEFT=469538&amp;STARTRIGHT=470338&amp;STARTBOTTOM=6145872&amp;STARTTOP=6146672" TargetMode="External"/><Relationship Id="rId2608" Type="http://schemas.openxmlformats.org/officeDocument/2006/relationships/hyperlink" Target="http://193.88.185.146/website/energidataKort/viewer.htm?starttema1=vindkraft&amp;STARTLEFT=492150&amp;STARTRIGHT=492950&amp;STARTBOTTOM=6194332&amp;STARTTOP=6195132" TargetMode="External"/><Relationship Id="rId5014" Type="http://schemas.openxmlformats.org/officeDocument/2006/relationships/hyperlink" Target="http://193.88.185.146/website/energidataKort/viewer.htm?starttema1=vindkraft&amp;STARTLEFT=551899&amp;STARTRIGHT=552699&amp;STARTBOTTOM=6364762&amp;STARTTOP=6365562" TargetMode="External"/><Relationship Id="rId1624" Type="http://schemas.openxmlformats.org/officeDocument/2006/relationships/hyperlink" Target="http://193.88.185.146/website/energidataKort/viewer.htm?starttema1=vindkraft&amp;STARTLEFT=492130&amp;STARTRIGHT=492930&amp;STARTBOTTOM=6181577&amp;STARTTOP=6182377" TargetMode="External"/><Relationship Id="rId4030" Type="http://schemas.openxmlformats.org/officeDocument/2006/relationships/hyperlink" Target="http://193.88.185.146/website/energidataKort/viewer.htm?starttema1=vindkraft&amp;STARTLEFT=489440&amp;STARTRIGHT=490240&amp;STARTBOTTOM=6323700&amp;STARTTOP=6324500" TargetMode="External"/><Relationship Id="rId3796" Type="http://schemas.openxmlformats.org/officeDocument/2006/relationships/hyperlink" Target="http://193.88.185.146/website/energidataKort/viewer.htm?starttema1=vindkraft&amp;STARTLEFT=484582&amp;STARTRIGHT=485382&amp;STARTBOTTOM=6292229&amp;STARTTOP=6293029" TargetMode="External"/><Relationship Id="rId2398" Type="http://schemas.openxmlformats.org/officeDocument/2006/relationships/hyperlink" Target="http://193.88.185.146/website/energidataKort/viewer.htm?starttema1=vindkraft&amp;STARTLEFT=535627&amp;STARTRIGHT=536427&amp;STARTBOTTOM=6139011&amp;STARTTOP=6139811" TargetMode="External"/><Relationship Id="rId3449" Type="http://schemas.openxmlformats.org/officeDocument/2006/relationships/hyperlink" Target="http://193.88.185.146/website/energidataKort/viewer.htm?starttema1=vindkraft&amp;STARTLEFT=457713&amp;STARTRIGHT=458513&amp;STARTBOTTOM=6208058&amp;STARTTOP=6208858" TargetMode="External"/><Relationship Id="rId4847" Type="http://schemas.openxmlformats.org/officeDocument/2006/relationships/hyperlink" Target="http://193.88.185.146/website/energidataKort/viewer.htm?starttema1=vindkraft&amp;STARTLEFT=560658&amp;STARTRIGHT=561458&amp;STARTBOTTOM=6312782&amp;STARTTOP=6313582" TargetMode="External"/><Relationship Id="rId3863" Type="http://schemas.openxmlformats.org/officeDocument/2006/relationships/hyperlink" Target="http://193.88.185.146/website/energidataKort/viewer.htm?starttema1=vindkraft&amp;STARTLEFT=501944&amp;STARTRIGHT=502744&amp;STARTBOTTOM=6273207&amp;STARTTOP=6274007" TargetMode="External"/><Relationship Id="rId4914" Type="http://schemas.openxmlformats.org/officeDocument/2006/relationships/hyperlink" Target="http://193.88.185.146/website/energidataKort/viewer.htm?starttema1=vindkraft&amp;STARTLEFT=554427&amp;STARTRIGHT=555227&amp;STARTBOTTOM=6339650&amp;STARTTOP=6340450" TargetMode="External"/><Relationship Id="rId784" Type="http://schemas.openxmlformats.org/officeDocument/2006/relationships/hyperlink" Target="http://193.88.185.146/website/energidataKort/viewer.htm?starttema1=vindkraft&amp;STARTLEFT=687970&amp;STARTRIGHT=688770&amp;STARTBOTTOM=6116093&amp;STARTTOP=6116893" TargetMode="External"/><Relationship Id="rId1067" Type="http://schemas.openxmlformats.org/officeDocument/2006/relationships/hyperlink" Target="http://193.88.185.146/website/energidataKort/viewer.htm?starttema1=vindkraft&amp;STARTLEFT=677433&amp;STARTRIGHT=678233&amp;STARTBOTTOM=6047061&amp;STARTTOP=6047861" TargetMode="External"/><Relationship Id="rId2465" Type="http://schemas.openxmlformats.org/officeDocument/2006/relationships/hyperlink" Target="http://193.88.185.146/website/energidataKort/viewer.htm?starttema1=vindkraft&amp;STARTLEFT=512600&amp;STARTRIGHT=513400&amp;STARTBOTTOM=6195740&amp;STARTTOP=6196540" TargetMode="External"/><Relationship Id="rId3516" Type="http://schemas.openxmlformats.org/officeDocument/2006/relationships/hyperlink" Target="http://193.88.185.146/website/energidataKort/viewer.htm?starttema1=vindkraft&amp;STARTLEFT=460169&amp;STARTRIGHT=460969&amp;STARTBOTTOM=6206433&amp;STARTTOP=6207233" TargetMode="External"/><Relationship Id="rId3930" Type="http://schemas.openxmlformats.org/officeDocument/2006/relationships/hyperlink" Target="http://193.88.185.146/website/energidataKort/viewer.htm?starttema1=vindkraft&amp;STARTLEFT=493823&amp;STARTRIGHT=494623&amp;STARTBOTTOM=6272035&amp;STARTTOP=6272835" TargetMode="External"/><Relationship Id="rId437" Type="http://schemas.openxmlformats.org/officeDocument/2006/relationships/hyperlink" Target="http://193.88.185.146/website/energidataKort/viewer.htm?starttema1=vindkraft&amp;STARTLEFT=643899&amp;STARTRIGHT=644699&amp;STARTBOTTOM=6133376&amp;STARTTOP=6134176" TargetMode="External"/><Relationship Id="rId851" Type="http://schemas.openxmlformats.org/officeDocument/2006/relationships/hyperlink" Target="http://193.88.185.146/website/energidataKort/viewer.htm?starttema1=vindkraft&amp;STARTLEFT=671077&amp;STARTRIGHT=671877&amp;STARTBOTTOM=6124131&amp;STARTTOP=6124931" TargetMode="External"/><Relationship Id="rId1481" Type="http://schemas.openxmlformats.org/officeDocument/2006/relationships/hyperlink" Target="http://193.88.185.146/website/energidataKort/viewer.htm?starttema1=vindkraft&amp;STARTLEFT=613734&amp;STARTRIGHT=614534&amp;STARTBOTTOM=6088345&amp;STARTTOP=6089145" TargetMode="External"/><Relationship Id="rId2118" Type="http://schemas.openxmlformats.org/officeDocument/2006/relationships/hyperlink" Target="http://193.88.185.146/website/energidataKort/viewer.htm?starttema1=vindkraft&amp;STARTLEFT=459641&amp;STARTRIGHT=460441&amp;STARTBOTTOM=6167494&amp;STARTTOP=6168294" TargetMode="External"/><Relationship Id="rId2532" Type="http://schemas.openxmlformats.org/officeDocument/2006/relationships/hyperlink" Target="http://193.88.185.146/website/energidataKort/viewer.htm?starttema1=vindkraft&amp;STARTLEFT=479484&amp;STARTRIGHT=480284&amp;STARTBOTTOM=6222804&amp;STARTTOP=6223604" TargetMode="External"/><Relationship Id="rId504" Type="http://schemas.openxmlformats.org/officeDocument/2006/relationships/hyperlink" Target="http://193.88.185.146/website/energidataKort/viewer.htm?starttema1=vindkraft&amp;STARTLEFT=682367&amp;STARTRIGHT=683167&amp;STARTBOTTOM=6178316&amp;STARTTOP=6179116" TargetMode="External"/><Relationship Id="rId1134" Type="http://schemas.openxmlformats.org/officeDocument/2006/relationships/hyperlink" Target="http://193.88.185.146/website/energidataKort/viewer.htm?starttema1=vindkraft&amp;STARTLEFT=711149&amp;STARTRIGHT=711949&amp;STARTBOTTOM=6101433&amp;STARTTOP=6102233" TargetMode="External"/><Relationship Id="rId1201" Type="http://schemas.openxmlformats.org/officeDocument/2006/relationships/hyperlink" Target="http://193.88.185.146/website/energidataKort/viewer.htm?starttema1=vindkraft&amp;STARTLEFT=552018&amp;STARTRIGHT=552818&amp;STARTBOTTOM=6149420&amp;STARTTOP=6150220" TargetMode="External"/><Relationship Id="rId4357" Type="http://schemas.openxmlformats.org/officeDocument/2006/relationships/hyperlink" Target="http://193.88.185.146/website/energidataKort/viewer.htm?starttema1=vindkraft&amp;STARTLEFT=585936&amp;STARTRIGHT=586736&amp;STARTBOTTOM=6338059&amp;STARTTOP=6338859" TargetMode="External"/><Relationship Id="rId4771" Type="http://schemas.openxmlformats.org/officeDocument/2006/relationships/hyperlink" Target="http://193.88.185.146/website/energidataKort/viewer.htm?starttema1=vindkraft&amp;STARTLEFT=542920&amp;STARTRIGHT=543720&amp;STARTBOTTOM=6343233&amp;STARTTOP=6344033" TargetMode="External"/><Relationship Id="rId3373" Type="http://schemas.openxmlformats.org/officeDocument/2006/relationships/hyperlink" Target="http://193.88.185.146/website/energidataKort/viewer.htm?starttema1=vindkraft&amp;STARTLEFT=517379&amp;STARTRIGHT=518179&amp;STARTBOTTOM=6207108&amp;STARTTOP=6207908" TargetMode="External"/><Relationship Id="rId4424" Type="http://schemas.openxmlformats.org/officeDocument/2006/relationships/hyperlink" Target="http://193.88.185.146/website/energidataKort/viewer.htm?starttema1=vindkraft&amp;STARTLEFT=527941&amp;STARTRIGHT=528741&amp;STARTBOTTOM=6304182&amp;STARTTOP=6304982" TargetMode="External"/><Relationship Id="rId294" Type="http://schemas.openxmlformats.org/officeDocument/2006/relationships/hyperlink" Target="http://193.88.185.146/website/energidataKort/viewer.htm?starttema1=vindkraft&amp;STARTLEFT=638573&amp;STARTRIGHT=639373&amp;STARTBOTTOM=6152969&amp;STARTTOP=6153769" TargetMode="External"/><Relationship Id="rId3026" Type="http://schemas.openxmlformats.org/officeDocument/2006/relationships/hyperlink" Target="http://193.88.185.146/website/energidataKort/viewer.htm?starttema1=vindkraft&amp;STARTLEFT=613023&amp;STARTRIGHT=613823&amp;STARTBOTTOM=6259387&amp;STARTTOP=6260187" TargetMode="External"/><Relationship Id="rId361" Type="http://schemas.openxmlformats.org/officeDocument/2006/relationships/hyperlink" Target="http://193.88.185.146/website/energidataKort/viewer.htm?starttema1=vindkraft&amp;STARTLEFT=651416&amp;STARTRIGHT=652216&amp;STARTBOTTOM=6146314&amp;STARTTOP=6147114" TargetMode="External"/><Relationship Id="rId2042" Type="http://schemas.openxmlformats.org/officeDocument/2006/relationships/hyperlink" Target="http://193.88.185.146/website/energidataKort/viewer.htm?starttema1=vindkraft&amp;STARTLEFT=426864&amp;STARTRIGHT=427664&amp;STARTBOTTOM=6147918&amp;STARTTOP=6148718" TargetMode="External"/><Relationship Id="rId3440" Type="http://schemas.openxmlformats.org/officeDocument/2006/relationships/hyperlink" Target="http://193.88.185.146/website/energidataKort/viewer.htm?starttema1=vindkraft&amp;STARTLEFT=457515&amp;STARTRIGHT=458315&amp;STARTBOTTOM=6208325&amp;STARTTOP=6209125" TargetMode="External"/><Relationship Id="rId2859" Type="http://schemas.openxmlformats.org/officeDocument/2006/relationships/hyperlink" Target="http://193.88.185.146/website/energidataKort/viewer.htm?starttema1=vindkraft&amp;STARTLEFT=447356&amp;STARTRIGHT=448156&amp;STARTBOTTOM=6255745&amp;STARTTOP=6256545" TargetMode="External"/><Relationship Id="rId1875" Type="http://schemas.openxmlformats.org/officeDocument/2006/relationships/hyperlink" Target="http://193.88.185.146/website/energidataKort/viewer.htm?starttema1=vindkraft&amp;STARTLEFT=504695&amp;STARTRIGHT=505495&amp;STARTBOTTOM=6110454&amp;STARTTOP=6111254" TargetMode="External"/><Relationship Id="rId4281" Type="http://schemas.openxmlformats.org/officeDocument/2006/relationships/hyperlink" Target="http://193.88.185.146/website/energidataKort/viewer.htm?starttema1=vindkraft&amp;STARTLEFT=569291&amp;STARTRIGHT=570091&amp;STARTBOTTOM=6332662&amp;STARTTOP=6333462" TargetMode="External"/><Relationship Id="rId1528" Type="http://schemas.openxmlformats.org/officeDocument/2006/relationships/hyperlink" Target="http://193.88.185.146/website/energidataKort/viewer.htm?starttema1=vindkraft&amp;STARTLEFT=621803&amp;STARTRIGHT=622603&amp;STARTBOTTOM=6101177&amp;STARTTOP=6101977" TargetMode="External"/><Relationship Id="rId2926" Type="http://schemas.openxmlformats.org/officeDocument/2006/relationships/hyperlink" Target="http://193.88.185.146/website/energidataKort/viewer.htm?starttema1=vindkraft&amp;STARTLEFT=466337&amp;STARTRIGHT=467137&amp;STARTBOTTOM=6252998&amp;STARTTOP=6253798" TargetMode="External"/><Relationship Id="rId1942" Type="http://schemas.openxmlformats.org/officeDocument/2006/relationships/hyperlink" Target="http://193.88.185.146/website/energidataKort/viewer.htm?starttema1=vindkraft&amp;STARTLEFT=475189&amp;STARTRIGHT=475989&amp;STARTBOTTOM=6146418&amp;STARTTOP=6147218" TargetMode="External"/><Relationship Id="rId4001" Type="http://schemas.openxmlformats.org/officeDocument/2006/relationships/hyperlink" Target="http://193.88.185.146/website/energidataKort/viewer.htm?starttema1=vindkraft&amp;STARTLEFT=478877&amp;STARTRIGHT=479677&amp;STARTBOTTOM=6328740&amp;STARTTOP=6329540" TargetMode="External"/><Relationship Id="rId3767" Type="http://schemas.openxmlformats.org/officeDocument/2006/relationships/hyperlink" Target="http://193.88.185.146/website/energidataKort/viewer.htm?starttema1=vindkraft&amp;STARTLEFT=487640&amp;STARTRIGHT=488440&amp;STARTBOTTOM=6301927&amp;STARTTOP=6302727" TargetMode="External"/><Relationship Id="rId4818" Type="http://schemas.openxmlformats.org/officeDocument/2006/relationships/hyperlink" Target="http://193.88.185.146/website/energidataKort/viewer.htm?starttema1=vindkraft&amp;STARTLEFT=561342&amp;STARTRIGHT=562142&amp;STARTBOTTOM=6315029&amp;STARTTOP=6315829" TargetMode="External"/><Relationship Id="rId688" Type="http://schemas.openxmlformats.org/officeDocument/2006/relationships/hyperlink" Target="http://193.88.185.146/website/energidataKort/viewer.htm?starttema1=vindkraft&amp;STARTLEFT=644890&amp;STARTRIGHT=645690&amp;STARTBOTTOM=6068652&amp;STARTTOP=6069452" TargetMode="External"/><Relationship Id="rId2369" Type="http://schemas.openxmlformats.org/officeDocument/2006/relationships/hyperlink" Target="http://193.88.185.146/website/energidataKort/viewer.htm?starttema1=vindkraft&amp;STARTLEFT=535248&amp;STARTRIGHT=536048&amp;STARTBOTTOM=6093114&amp;STARTTOP=6093914" TargetMode="External"/><Relationship Id="rId2783" Type="http://schemas.openxmlformats.org/officeDocument/2006/relationships/hyperlink" Target="http://193.88.185.146/website/energidataKort/viewer.htm?starttema1=vindkraft&amp;STARTLEFT=455873&amp;STARTRIGHT=456673&amp;STARTBOTTOM=6264526&amp;STARTTOP=6265326" TargetMode="External"/><Relationship Id="rId3834" Type="http://schemas.openxmlformats.org/officeDocument/2006/relationships/hyperlink" Target="http://193.88.185.146/website/energidataKort/viewer.htm?starttema1=vindkraft&amp;STARTLEFT=503849&amp;STARTRIGHT=504649&amp;STARTBOTTOM=6293822&amp;STARTTOP=6294622" TargetMode="External"/><Relationship Id="rId755" Type="http://schemas.openxmlformats.org/officeDocument/2006/relationships/hyperlink" Target="http://193.88.185.146/website/energidataKort/viewer.htm?starttema1=vindkraft&amp;STARTLEFT=649134&amp;STARTRIGHT=649934&amp;STARTBOTTOM=6065451&amp;STARTTOP=6066251" TargetMode="External"/><Relationship Id="rId1385" Type="http://schemas.openxmlformats.org/officeDocument/2006/relationships/hyperlink" Target="http://193.88.185.146/website/energidataKort/viewer.htm?starttema1=vindkraft&amp;STARTLEFT=602832&amp;STARTRIGHT=603632&amp;STARTBOTTOM=6094451&amp;STARTTOP=6095251" TargetMode="External"/><Relationship Id="rId2436" Type="http://schemas.openxmlformats.org/officeDocument/2006/relationships/hyperlink" Target="http://193.88.185.146/website/energidataKort/viewer.htm?starttema1=vindkraft&amp;STARTLEFT=526140&amp;STARTRIGHT=526940&amp;STARTBOTTOM=6134595&amp;STARTTOP=6135395" TargetMode="External"/><Relationship Id="rId2850" Type="http://schemas.openxmlformats.org/officeDocument/2006/relationships/hyperlink" Target="http://193.88.185.146/website/energidataKort/viewer.htm?starttema1=vindkraft&amp;STARTLEFT=453243&amp;STARTRIGHT=454043&amp;STARTBOTTOM=6263458&amp;STARTTOP=6264258" TargetMode="External"/><Relationship Id="rId91" Type="http://schemas.openxmlformats.org/officeDocument/2006/relationships/hyperlink" Target="http://193.88.185.146/website/energidataKort/viewer.htm?starttema1=vindkraft&amp;STARTLEFT=686445&amp;STARTRIGHT=687245&amp;STARTBOTTOM=6191294&amp;STARTTOP=6192094" TargetMode="External"/><Relationship Id="rId408" Type="http://schemas.openxmlformats.org/officeDocument/2006/relationships/hyperlink" Target="http://193.88.185.146/website/energidataKort/viewer.htm?starttema1=vindkraft&amp;STARTLEFT=649960&amp;STARTRIGHT=650760&amp;STARTBOTTOM=6134799&amp;STARTTOP=6135599" TargetMode="External"/><Relationship Id="rId822" Type="http://schemas.openxmlformats.org/officeDocument/2006/relationships/hyperlink" Target="http://193.88.185.146/website/energidataKort/viewer.htm?starttema1=vindkraft&amp;STARTLEFT=659814&amp;STARTRIGHT=660614&amp;STARTBOTTOM=6134032&amp;STARTTOP=6134832" TargetMode="External"/><Relationship Id="rId1038" Type="http://schemas.openxmlformats.org/officeDocument/2006/relationships/hyperlink" Target="http://193.88.185.146/website/energidataKort/viewer.htm?starttema1=vindkraft&amp;STARTLEFT=674817&amp;STARTRIGHT=675617&amp;STARTBOTTOM=6048375&amp;STARTTOP=6049175" TargetMode="External"/><Relationship Id="rId1452" Type="http://schemas.openxmlformats.org/officeDocument/2006/relationships/hyperlink" Target="http://193.88.185.146/website/energidataKort/viewer.htm?starttema1=vindkraft&amp;STARTLEFT=578977&amp;STARTRIGHT=579777&amp;STARTBOTTOM=6156259&amp;STARTTOP=6157059" TargetMode="External"/><Relationship Id="rId2503" Type="http://schemas.openxmlformats.org/officeDocument/2006/relationships/hyperlink" Target="http://193.88.185.146/website/energidataKort/viewer.htm?starttema1=vindkraft&amp;STARTLEFT=521836&amp;STARTRIGHT=522636&amp;STARTBOTTOM=6173837&amp;STARTTOP=6174637" TargetMode="External"/><Relationship Id="rId3901" Type="http://schemas.openxmlformats.org/officeDocument/2006/relationships/hyperlink" Target="http://193.88.185.146/website/energidataKort/viewer.htm?starttema1=vindkraft&amp;STARTLEFT=494323&amp;STARTRIGHT=495123&amp;STARTBOTTOM=6278337&amp;STARTTOP=6279137" TargetMode="External"/><Relationship Id="rId1105" Type="http://schemas.openxmlformats.org/officeDocument/2006/relationships/hyperlink" Target="http://193.88.185.146/website/energidataKort/viewer.htm?starttema1=vindkraft&amp;STARTLEFT=709344&amp;STARTRIGHT=710144&amp;STARTBOTTOM=6099769&amp;STARTTOP=6100569" TargetMode="External"/><Relationship Id="rId3277" Type="http://schemas.openxmlformats.org/officeDocument/2006/relationships/hyperlink" Target="http://193.88.185.146/website/energidataKort/viewer.htm?starttema1=vindkraft&amp;STARTLEFT=599201&amp;STARTRIGHT=600001&amp;STARTBOTTOM=6176966&amp;STARTTOP=6177766" TargetMode="External"/><Relationship Id="rId4675" Type="http://schemas.openxmlformats.org/officeDocument/2006/relationships/hyperlink" Target="http://193.88.185.146/website/energidataKort/viewer.htm?starttema1=vindkraft&amp;STARTLEFT=506406&amp;STARTRIGHT=507206&amp;STARTBOTTOM=6327344&amp;STARTTOP=6328144" TargetMode="External"/><Relationship Id="rId198" Type="http://schemas.openxmlformats.org/officeDocument/2006/relationships/hyperlink" Target="http://193.88.185.146/website/energidataKort/viewer.htm?starttema1=vindkraft&amp;STARTLEFT=665603&amp;STARTRIGHT=666403&amp;STARTBOTTOM=6169599&amp;STARTTOP=6170399" TargetMode="External"/><Relationship Id="rId3691" Type="http://schemas.openxmlformats.org/officeDocument/2006/relationships/hyperlink" Target="http://193.88.185.146/website/energidataKort/viewer.htm?starttema1=vindkraft&amp;STARTLEFT=553663&amp;STARTRIGHT=554463&amp;STARTBOTTOM=6176520&amp;STARTTOP=6177320" TargetMode="External"/><Relationship Id="rId4328" Type="http://schemas.openxmlformats.org/officeDocument/2006/relationships/hyperlink" Target="http://193.88.185.146/website/energidataKort/viewer.htm?starttema1=vindkraft&amp;STARTLEFT=579388&amp;STARTRIGHT=580188&amp;STARTBOTTOM=6359159&amp;STARTTOP=6359959" TargetMode="External"/><Relationship Id="rId4742" Type="http://schemas.openxmlformats.org/officeDocument/2006/relationships/hyperlink" Target="http://193.88.185.146/website/energidataKort/viewer.htm?starttema1=vindkraft&amp;STARTLEFT=532745&amp;STARTRIGHT=533545&amp;STARTBOTTOM=6331505&amp;STARTTOP=6332305" TargetMode="External"/><Relationship Id="rId2293" Type="http://schemas.openxmlformats.org/officeDocument/2006/relationships/hyperlink" Target="http://193.88.185.146/website/energidataKort/viewer.htm?starttema1=vindkraft&amp;STARTLEFT=507502&amp;STARTRIGHT=508302&amp;STARTBOTTOM=6141609&amp;STARTTOP=6142409" TargetMode="External"/><Relationship Id="rId3344" Type="http://schemas.openxmlformats.org/officeDocument/2006/relationships/hyperlink" Target="http://193.88.185.146/website/energidataKort/viewer.htm?starttema1=vindkraft&amp;STARTLEFT=503729&amp;STARTRIGHT=504529&amp;STARTBOTTOM=6197449&amp;STARTTOP=6198249" TargetMode="External"/><Relationship Id="rId265" Type="http://schemas.openxmlformats.org/officeDocument/2006/relationships/hyperlink" Target="http://193.88.185.146/website/energidataKort/viewer.htm?starttema1=vindkraft&amp;STARTLEFT=648182&amp;STARTRIGHT=648982&amp;STARTBOTTOM=6148670&amp;STARTTOP=6149470" TargetMode="External"/><Relationship Id="rId2360" Type="http://schemas.openxmlformats.org/officeDocument/2006/relationships/hyperlink" Target="http://193.88.185.146/website/energidataKort/viewer.htm?starttema1=vindkraft&amp;STARTLEFT=520518&amp;STARTRIGHT=521318&amp;STARTBOTTOM=6099648&amp;STARTTOP=6100448" TargetMode="External"/><Relationship Id="rId3411" Type="http://schemas.openxmlformats.org/officeDocument/2006/relationships/hyperlink" Target="http://193.88.185.146/website/energidataKort/viewer.htm?starttema1=vindkraft&amp;STARTLEFT=454000&amp;STARTRIGHT=454800&amp;STARTBOTTOM=6184137&amp;STARTTOP=6184937" TargetMode="External"/><Relationship Id="rId332" Type="http://schemas.openxmlformats.org/officeDocument/2006/relationships/hyperlink" Target="http://193.88.185.146/website/energidataKort/viewer.htm?starttema1=vindkraft&amp;STARTLEFT=681728&amp;STARTRIGHT=682528&amp;STARTBOTTOM=6150988&amp;STARTTOP=6151788" TargetMode="External"/><Relationship Id="rId2013" Type="http://schemas.openxmlformats.org/officeDocument/2006/relationships/hyperlink" Target="http://193.88.185.146/website/energidataKort/viewer.htm?starttema1=vindkraft&amp;STARTLEFT=424842&amp;STARTRIGHT=425642&amp;STARTBOTTOM=6150697&amp;STARTTOP=6151497" TargetMode="External"/><Relationship Id="rId4185" Type="http://schemas.openxmlformats.org/officeDocument/2006/relationships/hyperlink" Target="http://193.88.185.146/website/energidataKort/viewer.htm?starttema1=vindkraft&amp;STARTLEFT=467581&amp;STARTRIGHT=468381&amp;STARTBOTTOM=6300093&amp;STARTTOP=6300893" TargetMode="External"/><Relationship Id="rId1779" Type="http://schemas.openxmlformats.org/officeDocument/2006/relationships/hyperlink" Target="http://193.88.185.146/website/energidataKort/viewer.htm?starttema1=vindkraft&amp;STARTLEFT=491541&amp;STARTRIGHT=492341&amp;STARTBOTTOM=6099283&amp;STARTTOP=6100083" TargetMode="External"/><Relationship Id="rId4252" Type="http://schemas.openxmlformats.org/officeDocument/2006/relationships/hyperlink" Target="http://193.88.185.146/website/energidataKort/viewer.htm?starttema1=vindkraft&amp;STARTLEFT=502769&amp;STARTRIGHT=503569&amp;STARTBOTTOM=6254154&amp;STARTTOP=6254954" TargetMode="External"/><Relationship Id="rId1846" Type="http://schemas.openxmlformats.org/officeDocument/2006/relationships/hyperlink" Target="http://193.88.185.146/website/energidataKort/viewer.htm?starttema1=vindkraft&amp;STARTLEFT=508452&amp;STARTRIGHT=509252&amp;STARTBOTTOM=6116259&amp;STARTTOP=6117059" TargetMode="External"/><Relationship Id="rId1913" Type="http://schemas.openxmlformats.org/officeDocument/2006/relationships/hyperlink" Target="http://193.88.185.146/website/energidataKort/viewer.htm?starttema1=vindkraft&amp;STARTLEFT=478933&amp;STARTRIGHT=479733&amp;STARTBOTTOM=6098551&amp;STARTTOP=6099351" TargetMode="External"/><Relationship Id="rId2687" Type="http://schemas.openxmlformats.org/officeDocument/2006/relationships/hyperlink" Target="http://193.88.185.146/website/energidataKort/viewer.htm?starttema1=vindkraft&amp;STARTLEFT=471836&amp;STARTRIGHT=472636&amp;STARTBOTTOM=6245051&amp;STARTTOP=6245851" TargetMode="External"/><Relationship Id="rId3738" Type="http://schemas.openxmlformats.org/officeDocument/2006/relationships/hyperlink" Target="http://193.88.185.146/website/energidataKort/viewer.htm?starttema1=vindkraft&amp;STARTLEFT=484440&amp;STARTRIGHT=485240&amp;STARTBOTTOM=6296834&amp;STARTTOP=6297634" TargetMode="External"/><Relationship Id="rId5093" Type="http://schemas.openxmlformats.org/officeDocument/2006/relationships/hyperlink" Target="http://193.88.185.146/website/energidataKort/viewer.htm?starttema1=vindkraft&amp;STARTLEFT=559833&amp;STARTRIGHT=560633&amp;STARTBOTTOM=6354302&amp;STARTTOP=6355102" TargetMode="External"/><Relationship Id="rId659" Type="http://schemas.openxmlformats.org/officeDocument/2006/relationships/hyperlink" Target="http://193.88.185.146/website/energidataKort/viewer.htm?starttema1=vindkraft&amp;STARTLEFT=631869&amp;STARTRIGHT=632669&amp;STARTBOTTOM=6070049&amp;STARTTOP=6070849" TargetMode="External"/><Relationship Id="rId1289" Type="http://schemas.openxmlformats.org/officeDocument/2006/relationships/hyperlink" Target="http://193.88.185.146/website/energidataKort/viewer.htm?starttema1=vindkraft&amp;STARTLEFT=572126&amp;STARTRIGHT=572926&amp;STARTBOTTOM=6106683&amp;STARTTOP=6107483" TargetMode="External"/><Relationship Id="rId1356" Type="http://schemas.openxmlformats.org/officeDocument/2006/relationships/hyperlink" Target="http://193.88.185.146/website/energidataKort/viewer.htm?starttema1=vindkraft&amp;STARTLEFT=610073&amp;STARTRIGHT=610873&amp;STARTBOTTOM=6123946&amp;STARTTOP=6124746" TargetMode="External"/><Relationship Id="rId2754" Type="http://schemas.openxmlformats.org/officeDocument/2006/relationships/hyperlink" Target="http://193.88.185.146/website/energidataKort/viewer.htm?starttema1=vindkraft&amp;STARTLEFT=447687&amp;STARTRIGHT=448487&amp;STARTBOTTOM=6266632&amp;STARTTOP=6267432" TargetMode="External"/><Relationship Id="rId3805" Type="http://schemas.openxmlformats.org/officeDocument/2006/relationships/hyperlink" Target="http://193.88.185.146/website/energidataKort/viewer.htm?starttema1=vindkraft&amp;STARTLEFT=493418&amp;STARTRIGHT=494218&amp;STARTBOTTOM=6309311&amp;STARTTOP=6310111" TargetMode="External"/><Relationship Id="rId726" Type="http://schemas.openxmlformats.org/officeDocument/2006/relationships/hyperlink" Target="http://193.88.185.146/website/energidataKort/viewer.htm?starttema1=vindkraft&amp;STARTLEFT=646534&amp;STARTRIGHT=647334&amp;STARTBOTTOM=6067957&amp;STARTTOP=6068757" TargetMode="External"/><Relationship Id="rId1009" Type="http://schemas.openxmlformats.org/officeDocument/2006/relationships/hyperlink" Target="http://193.88.185.146/website/energidataKort/viewer.htm?starttema1=vindkraft&amp;STARTLEFT=672203&amp;STARTRIGHT=673003&amp;STARTBOTTOM=6049689&amp;STARTTOP=6050489" TargetMode="External"/><Relationship Id="rId1770" Type="http://schemas.openxmlformats.org/officeDocument/2006/relationships/hyperlink" Target="http://193.88.185.146/website/energidataKort/viewer.htm?starttema1=vindkraft&amp;STARTLEFT=492370&amp;STARTRIGHT=493170&amp;STARTBOTTOM=6089796&amp;STARTTOP=6090596" TargetMode="External"/><Relationship Id="rId2407" Type="http://schemas.openxmlformats.org/officeDocument/2006/relationships/hyperlink" Target="http://193.88.185.146/website/energidataKort/viewer.htm?starttema1=vindkraft&amp;STARTLEFT=519523&amp;STARTRIGHT=520323&amp;STARTBOTTOM=6158182&amp;STARTTOP=6158982" TargetMode="External"/><Relationship Id="rId2821" Type="http://schemas.openxmlformats.org/officeDocument/2006/relationships/hyperlink" Target="http://193.88.185.146/website/energidataKort/viewer.htm?starttema1=vindkraft&amp;STARTLEFT=446865&amp;STARTRIGHT=447665&amp;STARTBOTTOM=6258093&amp;STARTTOP=6258893" TargetMode="External"/><Relationship Id="rId62" Type="http://schemas.openxmlformats.org/officeDocument/2006/relationships/hyperlink" Target="http://193.88.185.146/website/energidataKort/viewer.htm?starttema1=vindkraft&amp;STARTLEFT=704212&amp;STARTRIGHT=705012&amp;STARTBOTTOM=6179992&amp;STARTTOP=6180792" TargetMode="External"/><Relationship Id="rId1423" Type="http://schemas.openxmlformats.org/officeDocument/2006/relationships/hyperlink" Target="http://193.88.185.146/website/energidataKort/viewer.htm?starttema1=vindkraft&amp;STARTLEFT=607602&amp;STARTRIGHT=608402&amp;STARTBOTTOM=6107821&amp;STARTTOP=6108621" TargetMode="External"/><Relationship Id="rId4579" Type="http://schemas.openxmlformats.org/officeDocument/2006/relationships/hyperlink" Target="http://193.88.185.146/website/energidataKort/viewer.htm?starttema1=vindkraft&amp;STARTLEFT=551699&amp;STARTRIGHT=552499&amp;STARTBOTTOM=6286750&amp;STARTTOP=6287550" TargetMode="External"/><Relationship Id="rId4993" Type="http://schemas.openxmlformats.org/officeDocument/2006/relationships/hyperlink" Target="http://193.88.185.146/website/energidataKort/viewer.htm?starttema1=vindkraft&amp;STARTLEFT=554117&amp;STARTRIGHT=554917&amp;STARTBOTTOM=6359704&amp;STARTTOP=6360504" TargetMode="External"/><Relationship Id="rId3595" Type="http://schemas.openxmlformats.org/officeDocument/2006/relationships/hyperlink" Target="http://193.88.185.146/website/energidataKort/viewer.htm?starttema1=vindkraft&amp;STARTLEFT=472908&amp;STARTRIGHT=473708&amp;STARTBOTTOM=6222984&amp;STARTTOP=6223784" TargetMode="External"/><Relationship Id="rId4646" Type="http://schemas.openxmlformats.org/officeDocument/2006/relationships/hyperlink" Target="http://193.88.185.146/website/energidataKort/viewer.htm?starttema1=vindkraft&amp;STARTLEFT=510688&amp;STARTRIGHT=511488&amp;STARTBOTTOM=6322284&amp;STARTTOP=6323084" TargetMode="External"/><Relationship Id="rId2197" Type="http://schemas.openxmlformats.org/officeDocument/2006/relationships/hyperlink" Target="http://193.88.185.146/website/energidataKort/viewer.htm?starttema1=vindkraft&amp;STARTLEFT=477210&amp;STARTRIGHT=478010&amp;STARTBOTTOM=6163150&amp;STARTTOP=6163950" TargetMode="External"/><Relationship Id="rId3248" Type="http://schemas.openxmlformats.org/officeDocument/2006/relationships/hyperlink" Target="http://193.88.185.146/website/energidataKort/viewer.htm?starttema1=vindkraft&amp;STARTLEFT=542750&amp;STARTRIGHT=543550&amp;STARTBOTTOM=6234747&amp;STARTTOP=6235547" TargetMode="External"/><Relationship Id="rId3662" Type="http://schemas.openxmlformats.org/officeDocument/2006/relationships/hyperlink" Target="http://193.88.185.146/website/energidataKort/viewer.htm?starttema1=vindkraft&amp;STARTLEFT=453451&amp;STARTRIGHT=454251&amp;STARTBOTTOM=6229996&amp;STARTTOP=6230796" TargetMode="External"/><Relationship Id="rId4713" Type="http://schemas.openxmlformats.org/officeDocument/2006/relationships/hyperlink" Target="http://193.88.185.146/website/energidataKort/viewer.htm?starttema1=vindkraft&amp;STARTLEFT=509086&amp;STARTRIGHT=509886&amp;STARTBOTTOM=6323607&amp;STARTTOP=6324407" TargetMode="External"/><Relationship Id="rId169" Type="http://schemas.openxmlformats.org/officeDocument/2006/relationships/hyperlink" Target="http://193.88.185.146/website/energidataKort/viewer.htm?starttema1=vindkraft&amp;STARTLEFT=653051&amp;STARTRIGHT=653851&amp;STARTBOTTOM=6178828&amp;STARTTOP=6179628" TargetMode="External"/><Relationship Id="rId583" Type="http://schemas.openxmlformats.org/officeDocument/2006/relationships/hyperlink" Target="http://193.88.185.146/website/energidataKort/viewer.htm?starttema1=vindkraft&amp;STARTLEFT=632383&amp;STARTRIGHT=633183&amp;STARTBOTTOM=6089554&amp;STARTTOP=6090354" TargetMode="External"/><Relationship Id="rId2264" Type="http://schemas.openxmlformats.org/officeDocument/2006/relationships/hyperlink" Target="http://193.88.185.146/website/energidataKort/viewer.htm?starttema1=vindkraft&amp;STARTLEFT=511585&amp;STARTRIGHT=512385&amp;STARTBOTTOM=6143370&amp;STARTTOP=6144170" TargetMode="External"/><Relationship Id="rId3315" Type="http://schemas.openxmlformats.org/officeDocument/2006/relationships/hyperlink" Target="http://193.88.185.146/website/energidataKort/viewer.htm?starttema1=vindkraft&amp;STARTLEFT=573836&amp;STARTRIGHT=574636&amp;STARTBOTTOM=6240686&amp;STARTTOP=6241486" TargetMode="External"/><Relationship Id="rId236" Type="http://schemas.openxmlformats.org/officeDocument/2006/relationships/hyperlink" Target="http://193.88.185.146/website/energidataKort/viewer.htm?starttema1=vindkraft&amp;STARTLEFT=683402&amp;STARTRIGHT=684202&amp;STARTBOTTOM=6135871&amp;STARTTOP=6136671" TargetMode="External"/><Relationship Id="rId650" Type="http://schemas.openxmlformats.org/officeDocument/2006/relationships/hyperlink" Target="http://193.88.185.146/website/energidataKort/viewer.htm?starttema1=vindkraft&amp;STARTLEFT=651307&amp;STARTRIGHT=652107&amp;STARTBOTTOM=6078239&amp;STARTTOP=6079039" TargetMode="External"/><Relationship Id="rId1280" Type="http://schemas.openxmlformats.org/officeDocument/2006/relationships/hyperlink" Target="http://193.88.185.146/website/energidataKort/viewer.htm?starttema1=vindkraft&amp;STARTLEFT=585590&amp;STARTRIGHT=586390&amp;STARTBOTTOM=6126602&amp;STARTTOP=6127402" TargetMode="External"/><Relationship Id="rId2331" Type="http://schemas.openxmlformats.org/officeDocument/2006/relationships/hyperlink" Target="http://193.88.185.146/website/energidataKort/viewer.htm?starttema1=vindkraft&amp;STARTLEFT=522528&amp;STARTRIGHT=523328&amp;STARTBOTTOM=6084364&amp;STARTTOP=6085164" TargetMode="External"/><Relationship Id="rId303" Type="http://schemas.openxmlformats.org/officeDocument/2006/relationships/hyperlink" Target="http://193.88.185.146/website/energidataKort/viewer.htm?starttema1=vindkraft&amp;STARTLEFT=632475&amp;STARTRIGHT=633275&amp;STARTBOTTOM=6174025&amp;STARTTOP=6174825" TargetMode="External"/><Relationship Id="rId4089" Type="http://schemas.openxmlformats.org/officeDocument/2006/relationships/hyperlink" Target="http://193.88.185.146/website/energidataKort/viewer.htm?starttema1=vindkraft&amp;STARTLEFT=460385&amp;STARTRIGHT=461185&amp;STARTBOTTOM=6296791&amp;STARTTOP=6297591" TargetMode="External"/><Relationship Id="rId1000" Type="http://schemas.openxmlformats.org/officeDocument/2006/relationships/hyperlink" Target="http://193.88.185.146/website/energidataKort/viewer.htm?starttema1=vindkraft&amp;STARTLEFT=676781&amp;STARTRIGHT=677581&amp;STARTBOTTOM=6063080&amp;STARTTOP=6063880" TargetMode="External"/><Relationship Id="rId4156" Type="http://schemas.openxmlformats.org/officeDocument/2006/relationships/hyperlink" Target="http://193.88.185.146/website/energidataKort/viewer.htm?starttema1=vindkraft&amp;STARTLEFT=460759&amp;STARTRIGHT=461559&amp;STARTBOTTOM=6284228&amp;STARTTOP=6285028" TargetMode="External"/><Relationship Id="rId4570" Type="http://schemas.openxmlformats.org/officeDocument/2006/relationships/hyperlink" Target="http://193.88.185.146/website/energidataKort/viewer.htm?starttema1=vindkraft&amp;STARTLEFT=548615&amp;STARTRIGHT=549415&amp;STARTBOTTOM=6282953&amp;STARTTOP=6283753" TargetMode="External"/><Relationship Id="rId1817" Type="http://schemas.openxmlformats.org/officeDocument/2006/relationships/hyperlink" Target="http://193.88.185.146/website/energidataKort/viewer.htm?starttema1=vindkraft&amp;STARTLEFT=498227&amp;STARTRIGHT=499027&amp;STARTBOTTOM=6086559&amp;STARTTOP=6087359" TargetMode="External"/><Relationship Id="rId3172" Type="http://schemas.openxmlformats.org/officeDocument/2006/relationships/hyperlink" Target="http://193.88.185.146/website/energidataKort/viewer.htm?starttema1=vindkraft&amp;STARTLEFT=573428&amp;STARTRIGHT=574228&amp;STARTBOTTOM=6277660&amp;STARTTOP=6278460" TargetMode="External"/><Relationship Id="rId4223" Type="http://schemas.openxmlformats.org/officeDocument/2006/relationships/hyperlink" Target="http://193.88.185.146/website/energidataKort/viewer.htm?starttema1=vindkraft&amp;STARTLEFT=542521&amp;STARTRIGHT=543321&amp;STARTBOTTOM=6260606&amp;STARTTOP=6261406" TargetMode="External"/><Relationship Id="rId160" Type="http://schemas.openxmlformats.org/officeDocument/2006/relationships/hyperlink" Target="http://193.88.185.146/website/energidataKort/viewer.htm?starttema1=vindkraft&amp;STARTLEFT=660369&amp;STARTRIGHT=661169&amp;STARTBOTTOM=6195063&amp;STARTTOP=6195863" TargetMode="External"/><Relationship Id="rId3989" Type="http://schemas.openxmlformats.org/officeDocument/2006/relationships/hyperlink" Target="http://193.88.185.146/website/energidataKort/viewer.htm?starttema1=vindkraft&amp;STARTLEFT=477845&amp;STARTRIGHT=478645&amp;STARTBOTTOM=6313847&amp;STARTTOP=6314647" TargetMode="External"/><Relationship Id="rId5064" Type="http://schemas.openxmlformats.org/officeDocument/2006/relationships/hyperlink" Target="http://193.88.185.146/website/energidataKort/viewer.htm?starttema1=vindkraft&amp;STARTLEFT=569516&amp;STARTRIGHT=570316&amp;STARTBOTTOM=6375430&amp;STARTTOP=6376230" TargetMode="External"/><Relationship Id="rId977" Type="http://schemas.openxmlformats.org/officeDocument/2006/relationships/hyperlink" Target="http://193.88.185.146/website/energidataKort/viewer.htm?starttema1=vindkraft&amp;STARTLEFT=664105&amp;STARTRIGHT=664905&amp;STARTBOTTOM=6072673&amp;STARTTOP=6073473" TargetMode="External"/><Relationship Id="rId2658" Type="http://schemas.openxmlformats.org/officeDocument/2006/relationships/hyperlink" Target="http://193.88.185.146/website/energidataKort/viewer.htm?starttema1=vindkraft&amp;STARTLEFT=470589&amp;STARTRIGHT=471389&amp;STARTBOTTOM=6252044&amp;STARTTOP=6252844" TargetMode="External"/><Relationship Id="rId3709" Type="http://schemas.openxmlformats.org/officeDocument/2006/relationships/hyperlink" Target="http://193.88.185.146/website/energidataKort/viewer.htm?starttema1=vindkraft&amp;STARTLEFT=536847&amp;STARTRIGHT=537647&amp;STARTBOTTOM=6195303&amp;STARTTOP=6196103" TargetMode="External"/><Relationship Id="rId4080" Type="http://schemas.openxmlformats.org/officeDocument/2006/relationships/hyperlink" Target="http://193.88.185.146/website/energidataKort/viewer.htm?starttema1=vindkraft&amp;STARTLEFT=477771&amp;STARTRIGHT=478571&amp;STARTBOTTOM=6317061&amp;STARTTOP=6317861" TargetMode="External"/><Relationship Id="rId1674" Type="http://schemas.openxmlformats.org/officeDocument/2006/relationships/hyperlink" Target="http://193.88.185.146/website/energidataKort/viewer.htm?starttema1=vindkraft&amp;STARTLEFT=499096&amp;STARTRIGHT=499896&amp;STARTBOTTOM=6103759&amp;STARTTOP=6104559" TargetMode="External"/><Relationship Id="rId2725" Type="http://schemas.openxmlformats.org/officeDocument/2006/relationships/hyperlink" Target="http://193.88.185.146/website/energidataKort/viewer.htm?starttema1=vindkraft&amp;STARTLEFT=485523&amp;STARTRIGHT=486323&amp;STARTBOTTOM=6257353&amp;STARTTOP=6258153" TargetMode="External"/><Relationship Id="rId1327" Type="http://schemas.openxmlformats.org/officeDocument/2006/relationships/hyperlink" Target="http://193.88.185.146/website/energidataKort/viewer.htm?starttema1=vindkraft&amp;STARTLEFT=604513&amp;STARTRIGHT=605313&amp;STARTBOTTOM=6139885&amp;STARTTOP=6140685" TargetMode="External"/><Relationship Id="rId1741" Type="http://schemas.openxmlformats.org/officeDocument/2006/relationships/hyperlink" Target="http://193.88.185.146/website/energidataKort/viewer.htm?starttema1=vindkraft&amp;STARTLEFT=487013&amp;STARTRIGHT=487813&amp;STARTBOTTOM=6104765&amp;STARTTOP=6105565" TargetMode="External"/><Relationship Id="rId4897" Type="http://schemas.openxmlformats.org/officeDocument/2006/relationships/hyperlink" Target="http://193.88.185.146/website/energidataKort/viewer.htm?starttema1=vindkraft&amp;STARTLEFT=554321&amp;STARTRIGHT=555121&amp;STARTBOTTOM=6342609&amp;STARTTOP=6343409" TargetMode="External"/><Relationship Id="rId33" Type="http://schemas.openxmlformats.org/officeDocument/2006/relationships/hyperlink" Target="http://193.88.185.146/website/energidataKort/viewer.htm?starttema1=vindkraft&amp;STARTLEFT=717237&amp;STARTRIGHT=718037&amp;STARTBOTTOM=6167219&amp;STARTTOP=6168019" TargetMode="External"/><Relationship Id="rId3499" Type="http://schemas.openxmlformats.org/officeDocument/2006/relationships/hyperlink" Target="http://193.88.185.146/website/energidataKort/viewer.htm?starttema1=vindkraft&amp;STARTLEFT=451972&amp;STARTRIGHT=452772&amp;STARTBOTTOM=6220232&amp;STARTTOP=6221032" TargetMode="External"/><Relationship Id="rId3566" Type="http://schemas.openxmlformats.org/officeDocument/2006/relationships/hyperlink" Target="http://193.88.185.146/website/energidataKort/viewer.htm?starttema1=vindkraft&amp;STARTLEFT=460640&amp;STARTRIGHT=461440&amp;STARTBOTTOM=6206011&amp;STARTTOP=6206811" TargetMode="External"/><Relationship Id="rId4964" Type="http://schemas.openxmlformats.org/officeDocument/2006/relationships/hyperlink" Target="http://193.88.185.146/website/energidataKort/viewer.htm?starttema1=vindkraft&amp;STARTLEFT=565209&amp;STARTRIGHT=566009&amp;STARTBOTTOM=6321894&amp;STARTTOP=6322694" TargetMode="External"/><Relationship Id="rId487" Type="http://schemas.openxmlformats.org/officeDocument/2006/relationships/hyperlink" Target="http://193.88.185.146/website/energidataKort/viewer.htm?starttema1=vindkraft&amp;STARTLEFT=668462&amp;STARTRIGHT=669262&amp;STARTBOTTOM=6145675&amp;STARTTOP=6146475" TargetMode="External"/><Relationship Id="rId2168" Type="http://schemas.openxmlformats.org/officeDocument/2006/relationships/hyperlink" Target="http://193.88.185.146/website/energidataKort/viewer.htm?starttema1=vindkraft&amp;STARTLEFT=472120&amp;STARTRIGHT=472920&amp;STARTBOTTOM=6185271&amp;STARTTOP=6186071" TargetMode="External"/><Relationship Id="rId3219" Type="http://schemas.openxmlformats.org/officeDocument/2006/relationships/hyperlink" Target="http://193.88.185.146/website/energidataKort/viewer.htm?starttema1=vindkraft&amp;STARTLEFT=579835&amp;STARTRIGHT=580635&amp;STARTBOTTOM=6279528&amp;STARTTOP=6280328" TargetMode="External"/><Relationship Id="rId3980" Type="http://schemas.openxmlformats.org/officeDocument/2006/relationships/hyperlink" Target="http://193.88.185.146/website/energidataKort/viewer.htm?starttema1=vindkraft&amp;STARTLEFT=481562&amp;STARTRIGHT=482362&amp;STARTBOTTOM=6316042&amp;STARTTOP=6316842" TargetMode="External"/><Relationship Id="rId4617" Type="http://schemas.openxmlformats.org/officeDocument/2006/relationships/hyperlink" Target="http://193.88.185.146/website/energidataKort/viewer.htm?starttema1=vindkraft&amp;STARTLEFT=518152&amp;STARTRIGHT=518952&amp;STARTBOTTOM=6319050&amp;STARTTOP=6319850" TargetMode="External"/><Relationship Id="rId1184" Type="http://schemas.openxmlformats.org/officeDocument/2006/relationships/hyperlink" Target="http://193.88.185.146/website/energidataKort/viewer.htm?starttema1=vindkraft&amp;STARTLEFT=875618&amp;STARTRIGHT=876418&amp;STARTBOTTOM=6118241&amp;STARTTOP=6119041" TargetMode="External"/><Relationship Id="rId2582" Type="http://schemas.openxmlformats.org/officeDocument/2006/relationships/hyperlink" Target="http://193.88.185.146/website/energidataKort/viewer.htm?starttema1=vindkraft&amp;STARTLEFT=486507&amp;STARTRIGHT=487307&amp;STARTBOTTOM=6206378&amp;STARTTOP=6207178" TargetMode="External"/><Relationship Id="rId3633" Type="http://schemas.openxmlformats.org/officeDocument/2006/relationships/hyperlink" Target="http://193.88.185.146/website/energidataKort/viewer.htm?starttema1=vindkraft&amp;STARTLEFT=473399&amp;STARTRIGHT=474199&amp;STARTBOTTOM=6197193&amp;STARTTOP=6197993" TargetMode="External"/><Relationship Id="rId554" Type="http://schemas.openxmlformats.org/officeDocument/2006/relationships/hyperlink" Target="http://193.88.185.146/website/energidataKort/viewer.htm?starttema1=vindkraft&amp;STARTLEFT=653437&amp;STARTRIGHT=654237&amp;STARTBOTTOM=6057579&amp;STARTTOP=6058379" TargetMode="External"/><Relationship Id="rId2235" Type="http://schemas.openxmlformats.org/officeDocument/2006/relationships/hyperlink" Target="http://193.88.185.146/website/energidataKort/viewer.htm?starttema1=vindkraft&amp;STARTLEFT=499626&amp;STARTRIGHT=500426&amp;STARTBOTTOM=6151230&amp;STARTTOP=6152030" TargetMode="External"/><Relationship Id="rId3700" Type="http://schemas.openxmlformats.org/officeDocument/2006/relationships/hyperlink" Target="http://193.88.185.146/website/energidataKort/viewer.htm?starttema1=vindkraft&amp;STARTLEFT=529798&amp;STARTRIGHT=530598&amp;STARTBOTTOM=6188314&amp;STARTTOP=6189114" TargetMode="External"/><Relationship Id="rId207" Type="http://schemas.openxmlformats.org/officeDocument/2006/relationships/hyperlink" Target="http://193.88.185.146/website/energidataKort/viewer.htm?starttema1=vindkraft&amp;STARTLEFT=658077&amp;STARTRIGHT=658877&amp;STARTBOTTOM=6169410&amp;STARTTOP=6170210" TargetMode="External"/><Relationship Id="rId621" Type="http://schemas.openxmlformats.org/officeDocument/2006/relationships/hyperlink" Target="http://193.88.185.146/website/energidataKort/viewer.htm?starttema1=vindkraft&amp;STARTLEFT=653929&amp;STARTRIGHT=654729&amp;STARTBOTTOM=6058082&amp;STARTTOP=6058882" TargetMode="External"/><Relationship Id="rId1251" Type="http://schemas.openxmlformats.org/officeDocument/2006/relationships/hyperlink" Target="http://193.88.185.146/website/energidataKort/viewer.htm?starttema1=vindkraft&amp;STARTLEFT=567178&amp;STARTRIGHT=567978&amp;STARTBOTTOM=6124945&amp;STARTTOP=6125745" TargetMode="External"/><Relationship Id="rId2302" Type="http://schemas.openxmlformats.org/officeDocument/2006/relationships/hyperlink" Target="http://193.88.185.146/website/energidataKort/viewer.htm?starttema1=vindkraft&amp;STARTLEFT=510262&amp;STARTRIGHT=511062&amp;STARTBOTTOM=6099883&amp;STARTTOP=6100683" TargetMode="External"/><Relationship Id="rId4474" Type="http://schemas.openxmlformats.org/officeDocument/2006/relationships/hyperlink" Target="http://193.88.185.146/website/energidataKort/viewer.htm?starttema1=vindkraft&amp;STARTLEFT=523925&amp;STARTRIGHT=524725&amp;STARTBOTTOM=6282170&amp;STARTTOP=6282970" TargetMode="External"/><Relationship Id="rId3076" Type="http://schemas.openxmlformats.org/officeDocument/2006/relationships/hyperlink" Target="http://193.88.185.146/website/energidataKort/viewer.htm?starttema1=vindkraft&amp;STARTLEFT=565025&amp;STARTRIGHT=565825&amp;STARTBOTTOM=6238810&amp;STARTTOP=6239610" TargetMode="External"/><Relationship Id="rId3490" Type="http://schemas.openxmlformats.org/officeDocument/2006/relationships/hyperlink" Target="http://193.88.185.146/website/energidataKort/viewer.htm?starttema1=vindkraft&amp;STARTLEFT=463683&amp;STARTRIGHT=464483&amp;STARTBOTTOM=6215831&amp;STARTTOP=6216631" TargetMode="External"/><Relationship Id="rId4127" Type="http://schemas.openxmlformats.org/officeDocument/2006/relationships/hyperlink" Target="http://193.88.185.146/website/energidataKort/viewer.htm?starttema1=vindkraft&amp;STARTLEFT=476319&amp;STARTRIGHT=477119&amp;STARTBOTTOM=6303278&amp;STARTTOP=6304078" TargetMode="External"/><Relationship Id="rId4541" Type="http://schemas.openxmlformats.org/officeDocument/2006/relationships/hyperlink" Target="http://193.88.185.146/website/energidataKort/viewer.htm?starttema1=vindkraft&amp;STARTLEFT=560887&amp;STARTRIGHT=561687&amp;STARTBOTTOM=6301686&amp;STARTTOP=6302486" TargetMode="External"/><Relationship Id="rId2092" Type="http://schemas.openxmlformats.org/officeDocument/2006/relationships/hyperlink" Target="http://193.88.185.146/website/energidataKort/viewer.htm?starttema1=vindkraft&amp;STARTLEFT=452307&amp;STARTRIGHT=453107&amp;STARTBOTTOM=6176742&amp;STARTTOP=6177542" TargetMode="External"/><Relationship Id="rId3143" Type="http://schemas.openxmlformats.org/officeDocument/2006/relationships/hyperlink" Target="http://193.88.185.146/website/energidataKort/viewer.htm?starttema1=vindkraft&amp;STARTLEFT=559094&amp;STARTRIGHT=559894&amp;STARTBOTTOM=6264792&amp;STARTTOP=6265592" TargetMode="External"/><Relationship Id="rId131" Type="http://schemas.openxmlformats.org/officeDocument/2006/relationships/hyperlink" Target="http://193.88.185.146/website/energidataKort/viewer.htm?starttema1=vindkraft&amp;STARTLEFT=693174&amp;STARTRIGHT=693974&amp;STARTBOTTOM=6159713&amp;STARTTOP=6160513" TargetMode="External"/><Relationship Id="rId3210" Type="http://schemas.openxmlformats.org/officeDocument/2006/relationships/hyperlink" Target="http://193.88.185.146/website/energidataKort/viewer.htm?starttema1=vindkraft&amp;STARTLEFT=579925&amp;STARTRIGHT=580725&amp;STARTBOTTOM=6282461&amp;STARTTOP=6283261" TargetMode="External"/><Relationship Id="rId2976" Type="http://schemas.openxmlformats.org/officeDocument/2006/relationships/hyperlink" Target="http://193.88.185.146/website/energidataKort/viewer.htm?starttema1=vindkraft&amp;STARTLEFT=589906&amp;STARTRIGHT=590706&amp;STARTBOTTOM=6263116&amp;STARTTOP=6263916" TargetMode="External"/><Relationship Id="rId948" Type="http://schemas.openxmlformats.org/officeDocument/2006/relationships/hyperlink" Target="http://193.88.185.146/website/energidataKort/viewer.htm?starttema1=vindkraft&amp;STARTLEFT=681908&amp;STARTRIGHT=682708&amp;STARTBOTTOM=6083694&amp;STARTTOP=6084494" TargetMode="External"/><Relationship Id="rId1578" Type="http://schemas.openxmlformats.org/officeDocument/2006/relationships/hyperlink" Target="http://193.88.185.146/website/energidataKort/viewer.htm?starttema1=vindkraft&amp;STARTLEFT=538373&amp;STARTRIGHT=539173&amp;STARTBOTTOM=6132465&amp;STARTTOP=6133265" TargetMode="External"/><Relationship Id="rId1992" Type="http://schemas.openxmlformats.org/officeDocument/2006/relationships/hyperlink" Target="http://193.88.185.146/website/energidataKort/viewer.htm?starttema1=vindkraft&amp;STARTLEFT=473514&amp;STARTRIGHT=474314&amp;STARTBOTTOM=6144733&amp;STARTTOP=6145533" TargetMode="External"/><Relationship Id="rId2629" Type="http://schemas.openxmlformats.org/officeDocument/2006/relationships/hyperlink" Target="http://193.88.185.146/website/energidataKort/viewer.htm?starttema1=vindkraft&amp;STARTLEFT=482569&amp;STARTRIGHT=483369&amp;STARTBOTTOM=6256041&amp;STARTTOP=6256841" TargetMode="External"/><Relationship Id="rId5035" Type="http://schemas.openxmlformats.org/officeDocument/2006/relationships/hyperlink" Target="http://193.88.185.146/website/energidataKort/viewer.htm?starttema1=vindkraft&amp;STARTLEFT=568380&amp;STARTRIGHT=569180&amp;STARTBOTTOM=6381398&amp;STARTTOP=6382198" TargetMode="External"/><Relationship Id="rId1645" Type="http://schemas.openxmlformats.org/officeDocument/2006/relationships/hyperlink" Target="http://193.88.185.146/website/energidataKort/viewer.htm?starttema1=vindkraft&amp;STARTLEFT=499582&amp;STARTRIGHT=500382&amp;STARTBOTTOM=6178841&amp;STARTTOP=6179641" TargetMode="External"/><Relationship Id="rId4051" Type="http://schemas.openxmlformats.org/officeDocument/2006/relationships/hyperlink" Target="http://193.88.185.146/website/energidataKort/viewer.htm?starttema1=vindkraft&amp;STARTLEFT=466409&amp;STARTRIGHT=467209&amp;STARTBOTTOM=6304099&amp;STARTTOP=6304899" TargetMode="External"/><Relationship Id="rId5102" Type="http://schemas.openxmlformats.org/officeDocument/2006/relationships/hyperlink" Target="http://193.88.185.146/website/energidataKort/viewer.htm?starttema1=vindkraft&amp;STARTLEFT=550860&amp;STARTRIGHT=551660&amp;STARTBOTTOM=6354633&amp;STARTTOP=6355433" TargetMode="External"/><Relationship Id="rId1712" Type="http://schemas.openxmlformats.org/officeDocument/2006/relationships/hyperlink" Target="http://193.88.185.146/website/energidataKort/viewer.htm?starttema1=vindkraft&amp;STARTLEFT=500711&amp;STARTRIGHT=501511&amp;STARTBOTTOM=6107725&amp;STARTTOP=6108525" TargetMode="External"/><Relationship Id="rId4868" Type="http://schemas.openxmlformats.org/officeDocument/2006/relationships/hyperlink" Target="http://193.88.185.146/website/energidataKort/viewer.htm?starttema1=vindkraft&amp;STARTLEFT=574854&amp;STARTRIGHT=575654&amp;STARTBOTTOM=6327834&amp;STARTTOP=6328634" TargetMode="External"/><Relationship Id="rId3884" Type="http://schemas.openxmlformats.org/officeDocument/2006/relationships/hyperlink" Target="http://193.88.185.146/website/energidataKort/viewer.htm?starttema1=vindkraft&amp;STARTLEFT=500639&amp;STARTRIGHT=501439&amp;STARTBOTTOM=6284617&amp;STARTTOP=6285417" TargetMode="External"/><Relationship Id="rId4935" Type="http://schemas.openxmlformats.org/officeDocument/2006/relationships/hyperlink" Target="http://193.88.185.146/website/energidataKort/viewer.htm?starttema1=vindkraft&amp;STARTLEFT=562066&amp;STARTRIGHT=562866&amp;STARTBOTTOM=6327542&amp;STARTTOP=6328342" TargetMode="External"/><Relationship Id="rId2486" Type="http://schemas.openxmlformats.org/officeDocument/2006/relationships/hyperlink" Target="http://193.88.185.146/website/energidataKort/viewer.htm?starttema1=vindkraft&amp;STARTLEFT=529912&amp;STARTRIGHT=530712&amp;STARTBOTTOM=6185960&amp;STARTTOP=6186760" TargetMode="External"/><Relationship Id="rId3537" Type="http://schemas.openxmlformats.org/officeDocument/2006/relationships/hyperlink" Target="http://193.88.185.146/website/energidataKort/viewer.htm?starttema1=vindkraft&amp;STARTLEFT=460955&amp;STARTRIGHT=461755&amp;STARTBOTTOM=6205730&amp;STARTTOP=6206530" TargetMode="External"/><Relationship Id="rId3951" Type="http://schemas.openxmlformats.org/officeDocument/2006/relationships/hyperlink" Target="http://193.88.185.146/website/energidataKort/viewer.htm?starttema1=vindkraft&amp;STARTLEFT=505979&amp;STARTRIGHT=506779&amp;STARTBOTTOM=6284510&amp;STARTTOP=6285310" TargetMode="External"/><Relationship Id="rId458" Type="http://schemas.openxmlformats.org/officeDocument/2006/relationships/hyperlink" Target="http://193.88.185.146/website/energidataKort/viewer.htm?starttema1=vindkraft&amp;STARTLEFT=717300&amp;STARTRIGHT=718100&amp;STARTBOTTOM=6134168&amp;STARTTOP=6134968" TargetMode="External"/><Relationship Id="rId872" Type="http://schemas.openxmlformats.org/officeDocument/2006/relationships/hyperlink" Target="http://193.88.185.146/website/energidataKort/viewer.htm?starttema1=vindkraft&amp;STARTLEFT=684007&amp;STARTRIGHT=684807&amp;STARTBOTTOM=6126257&amp;STARTTOP=6127057" TargetMode="External"/><Relationship Id="rId1088" Type="http://schemas.openxmlformats.org/officeDocument/2006/relationships/hyperlink" Target="http://193.88.185.146/website/energidataKort/viewer.htm?starttema1=vindkraft&amp;STARTLEFT=683794&amp;STARTRIGHT=684594&amp;STARTBOTTOM=6097407&amp;STARTTOP=6098207" TargetMode="External"/><Relationship Id="rId2139" Type="http://schemas.openxmlformats.org/officeDocument/2006/relationships/hyperlink" Target="http://193.88.185.146/website/energidataKort/viewer.htm?starttema1=vindkraft&amp;STARTLEFT=456978&amp;STARTRIGHT=457778&amp;STARTBOTTOM=6177916&amp;STARTTOP=6178716" TargetMode="External"/><Relationship Id="rId2553" Type="http://schemas.openxmlformats.org/officeDocument/2006/relationships/hyperlink" Target="http://193.88.185.146/website/energidataKort/viewer.htm?starttema1=vindkraft&amp;STARTLEFT=492132&amp;STARTRIGHT=492932&amp;STARTBOTTOM=6237219&amp;STARTTOP=6238019" TargetMode="External"/><Relationship Id="rId3604" Type="http://schemas.openxmlformats.org/officeDocument/2006/relationships/hyperlink" Target="http://193.88.185.146/website/energidataKort/viewer.htm?starttema1=vindkraft&amp;STARTLEFT=473633&amp;STARTRIGHT=474433&amp;STARTBOTTOM=6223267&amp;STARTTOP=6224067" TargetMode="External"/><Relationship Id="rId525" Type="http://schemas.openxmlformats.org/officeDocument/2006/relationships/hyperlink" Target="http://193.88.185.146/website/energidataKort/viewer.htm?starttema1=vindkraft&amp;STARTLEFT=629292&amp;STARTRIGHT=630092&amp;STARTBOTTOM=6069788&amp;STARTTOP=6070588" TargetMode="External"/><Relationship Id="rId1155" Type="http://schemas.openxmlformats.org/officeDocument/2006/relationships/hyperlink" Target="http://193.88.185.146/website/energidataKort/viewer.htm?starttema1=vindkraft&amp;STARTLEFT=885893&amp;STARTRIGHT=886693&amp;STARTBOTTOM=6115880&amp;STARTTOP=6116680" TargetMode="External"/><Relationship Id="rId2206" Type="http://schemas.openxmlformats.org/officeDocument/2006/relationships/hyperlink" Target="http://193.88.185.146/website/energidataKort/viewer.htm?starttema1=vindkraft&amp;STARTLEFT=512575&amp;STARTRIGHT=513375&amp;STARTBOTTOM=6156901&amp;STARTTOP=6157701" TargetMode="External"/><Relationship Id="rId2620" Type="http://schemas.openxmlformats.org/officeDocument/2006/relationships/hyperlink" Target="http://193.88.185.146/website/energidataKort/viewer.htm?starttema1=vindkraft&amp;STARTLEFT=488032&amp;STARTRIGHT=488832&amp;STARTBOTTOM=6265889&amp;STARTTOP=6266689" TargetMode="External"/><Relationship Id="rId1222" Type="http://schemas.openxmlformats.org/officeDocument/2006/relationships/hyperlink" Target="http://193.88.185.146/website/energidataKort/viewer.htm?starttema1=vindkraft&amp;STARTLEFT=570707&amp;STARTRIGHT=571507&amp;STARTBOTTOM=6121288&amp;STARTTOP=6122088" TargetMode="External"/><Relationship Id="rId4378" Type="http://schemas.openxmlformats.org/officeDocument/2006/relationships/hyperlink" Target="http://193.88.185.146/website/energidataKort/viewer.htm?starttema1=vindkraft&amp;STARTLEFT=593028&amp;STARTRIGHT=593828&amp;STARTBOTTOM=6400230&amp;STARTTOP=6401030" TargetMode="External"/><Relationship Id="rId3394" Type="http://schemas.openxmlformats.org/officeDocument/2006/relationships/hyperlink" Target="http://193.88.185.146/website/energidataKort/viewer.htm?starttema1=vindkraft&amp;STARTLEFT=460072&amp;STARTRIGHT=460872&amp;STARTBOTTOM=6191418&amp;STARTTOP=6192218" TargetMode="External"/><Relationship Id="rId4792" Type="http://schemas.openxmlformats.org/officeDocument/2006/relationships/hyperlink" Target="http://193.88.185.146/website/energidataKort/viewer.htm?starttema1=vindkraft&amp;STARTLEFT=567280&amp;STARTRIGHT=568080&amp;STARTBOTTOM=6309305&amp;STARTTOP=6310105" TargetMode="External"/><Relationship Id="rId3047" Type="http://schemas.openxmlformats.org/officeDocument/2006/relationships/hyperlink" Target="http://193.88.185.146/website/energidataKort/viewer.htm?starttema1=vindkraft&amp;STARTLEFT=548172&amp;STARTRIGHT=548972&amp;STARTBOTTOM=6246073&amp;STARTTOP=6246873" TargetMode="External"/><Relationship Id="rId4445" Type="http://schemas.openxmlformats.org/officeDocument/2006/relationships/hyperlink" Target="http://193.88.185.146/website/energidataKort/viewer.htm?starttema1=vindkraft&amp;STARTLEFT=520050&amp;STARTRIGHT=520850&amp;STARTBOTTOM=6288236&amp;STARTTOP=6289036" TargetMode="External"/><Relationship Id="rId3461" Type="http://schemas.openxmlformats.org/officeDocument/2006/relationships/hyperlink" Target="http://193.88.185.146/website/energidataKort/viewer.htm?starttema1=vindkraft&amp;STARTLEFT=448702&amp;STARTRIGHT=449502&amp;STARTBOTTOM=6219744&amp;STARTTOP=6220544" TargetMode="External"/><Relationship Id="rId4512" Type="http://schemas.openxmlformats.org/officeDocument/2006/relationships/hyperlink" Target="http://193.88.185.146/website/energidataKort/viewer.htm?starttema1=vindkraft&amp;STARTLEFT=564948&amp;STARTRIGHT=565748&amp;STARTBOTTOM=6303694&amp;STARTTOP=6304494" TargetMode="External"/><Relationship Id="rId382" Type="http://schemas.openxmlformats.org/officeDocument/2006/relationships/hyperlink" Target="http://193.88.185.146/website/energidataKort/viewer.htm?starttema1=vindkraft&amp;STARTLEFT=642920&amp;STARTRIGHT=643720&amp;STARTBOTTOM=6134180&amp;STARTTOP=6134980" TargetMode="External"/><Relationship Id="rId2063" Type="http://schemas.openxmlformats.org/officeDocument/2006/relationships/hyperlink" Target="http://193.88.185.146/website/energidataKort/viewer.htm?starttema1=vindkraft&amp;STARTLEFT=428339&amp;STARTRIGHT=429139&amp;STARTBOTTOM=6149586&amp;STARTTOP=6150386" TargetMode="External"/><Relationship Id="rId3114" Type="http://schemas.openxmlformats.org/officeDocument/2006/relationships/hyperlink" Target="http://193.88.185.146/website/energidataKort/viewer.htm?starttema1=vindkraft&amp;STARTLEFT=564407&amp;STARTRIGHT=565207&amp;STARTBOTTOM=6198910&amp;STARTTOP=6199710" TargetMode="External"/><Relationship Id="rId2130" Type="http://schemas.openxmlformats.org/officeDocument/2006/relationships/hyperlink" Target="http://193.88.185.146/website/energidataKort/viewer.htm?starttema1=vindkraft&amp;STARTLEFT=479746&amp;STARTRIGHT=480546&amp;STARTBOTTOM=6171259&amp;STARTTOP=6172059" TargetMode="External"/><Relationship Id="rId102" Type="http://schemas.openxmlformats.org/officeDocument/2006/relationships/hyperlink" Target="http://193.88.185.146/website/energidataKort/viewer.htm?starttema1=vindkraft&amp;STARTLEFT=701152&amp;STARTRIGHT=701952&amp;STARTBOTTOM=6163360&amp;STARTTOP=6164160" TargetMode="External"/><Relationship Id="rId1896" Type="http://schemas.openxmlformats.org/officeDocument/2006/relationships/hyperlink" Target="http://193.88.185.146/website/energidataKort/viewer.htm?starttema1=vindkraft&amp;STARTLEFT=478321&amp;STARTRIGHT=479121&amp;STARTBOTTOM=6099322&amp;STARTTOP=6100122" TargetMode="External"/><Relationship Id="rId2947" Type="http://schemas.openxmlformats.org/officeDocument/2006/relationships/hyperlink" Target="http://193.88.185.146/website/energidataKort/viewer.htm?starttema1=vindkraft&amp;STARTLEFT=577588&amp;STARTRIGHT=578388&amp;STARTBOTTOM=6241847&amp;STARTTOP=6242647" TargetMode="External"/><Relationship Id="rId5006" Type="http://schemas.openxmlformats.org/officeDocument/2006/relationships/hyperlink" Target="http://193.88.185.146/website/energidataKort/viewer.htm?starttema1=vindkraft&amp;STARTLEFT=562832&amp;STARTRIGHT=563632&amp;STARTBOTTOM=6379817&amp;STARTTOP=6380617" TargetMode="External"/><Relationship Id="rId919" Type="http://schemas.openxmlformats.org/officeDocument/2006/relationships/hyperlink" Target="http://193.88.185.146/website/energidataKort/viewer.htm?starttema1=vindkraft&amp;STARTLEFT=674800&amp;STARTRIGHT=675600&amp;STARTBOTTOM=6066431&amp;STARTTOP=6067231" TargetMode="External"/><Relationship Id="rId1549" Type="http://schemas.openxmlformats.org/officeDocument/2006/relationships/hyperlink" Target="http://193.88.185.146/website/energidataKort/viewer.htm?starttema1=vindkraft&amp;STARTLEFT=503944&amp;STARTRIGHT=504744&amp;STARTBOTTOM=6122624&amp;STARTTOP=6123424" TargetMode="External"/><Relationship Id="rId1963" Type="http://schemas.openxmlformats.org/officeDocument/2006/relationships/hyperlink" Target="http://193.88.185.146/website/energidataKort/viewer.htm?starttema1=vindkraft&amp;STARTLEFT=468142&amp;STARTRIGHT=468942&amp;STARTBOTTOM=6145230&amp;STARTTOP=6146030" TargetMode="External"/><Relationship Id="rId4022" Type="http://schemas.openxmlformats.org/officeDocument/2006/relationships/hyperlink" Target="http://193.88.185.146/website/energidataKort/viewer.htm?starttema1=vindkraft&amp;STARTLEFT=481769&amp;STARTRIGHT=482569&amp;STARTBOTTOM=6319560&amp;STARTTOP=6320360" TargetMode="External"/><Relationship Id="rId1616" Type="http://schemas.openxmlformats.org/officeDocument/2006/relationships/hyperlink" Target="http://193.88.185.146/website/energidataKort/viewer.htm?starttema1=vindkraft&amp;STARTLEFT=504264&amp;STARTRIGHT=505064&amp;STARTBOTTOM=6178129&amp;STARTTOP=6178929" TargetMode="External"/><Relationship Id="rId3788" Type="http://schemas.openxmlformats.org/officeDocument/2006/relationships/hyperlink" Target="http://193.88.185.146/website/energidataKort/viewer.htm?starttema1=vindkraft&amp;STARTLEFT=481752&amp;STARTRIGHT=482552&amp;STARTBOTTOM=6297979&amp;STARTTOP=6298779" TargetMode="External"/><Relationship Id="rId4839" Type="http://schemas.openxmlformats.org/officeDocument/2006/relationships/hyperlink" Target="http://193.88.185.146/website/energidataKort/viewer.htm?starttema1=vindkraft&amp;STARTLEFT=541364&amp;STARTRIGHT=542164&amp;STARTBOTTOM=6318631&amp;STARTTOP=6319431" TargetMode="External"/><Relationship Id="rId3855" Type="http://schemas.openxmlformats.org/officeDocument/2006/relationships/hyperlink" Target="http://193.88.185.146/website/energidataKort/viewer.htm?starttema1=vindkraft&amp;STARTLEFT=494653&amp;STARTRIGHT=495453&amp;STARTBOTTOM=6288042&amp;STARTTOP=6288842" TargetMode="External"/><Relationship Id="rId776" Type="http://schemas.openxmlformats.org/officeDocument/2006/relationships/hyperlink" Target="http://193.88.185.146/website/energidataKort/viewer.htm?starttema1=vindkraft&amp;STARTLEFT=635121&amp;STARTRIGHT=635921&amp;STARTBOTTOM=6076291&amp;STARTTOP=6077091" TargetMode="External"/><Relationship Id="rId2457" Type="http://schemas.openxmlformats.org/officeDocument/2006/relationships/hyperlink" Target="http://193.88.185.146/website/energidataKort/viewer.htm?starttema1=vindkraft&amp;STARTLEFT=515765&amp;STARTRIGHT=516565&amp;STARTBOTTOM=6194005&amp;STARTTOP=6194805" TargetMode="External"/><Relationship Id="rId3508" Type="http://schemas.openxmlformats.org/officeDocument/2006/relationships/hyperlink" Target="http://193.88.185.146/website/energidataKort/viewer.htm?starttema1=vindkraft&amp;STARTLEFT=459850&amp;STARTRIGHT=460650&amp;STARTBOTTOM=6206445&amp;STARTTOP=6207245" TargetMode="External"/><Relationship Id="rId4906" Type="http://schemas.openxmlformats.org/officeDocument/2006/relationships/hyperlink" Target="http://193.88.185.146/website/energidataKort/viewer.htm?starttema1=vindkraft&amp;STARTLEFT=553773&amp;STARTRIGHT=554573&amp;STARTBOTTOM=6339665&amp;STARTTOP=6340465" TargetMode="External"/><Relationship Id="rId429" Type="http://schemas.openxmlformats.org/officeDocument/2006/relationships/hyperlink" Target="http://193.88.185.146/website/energidataKort/viewer.htm?starttema1=vindkraft&amp;STARTLEFT=650269&amp;STARTRIGHT=651069&amp;STARTBOTTOM=6130926&amp;STARTTOP=6131726" TargetMode="External"/><Relationship Id="rId1059" Type="http://schemas.openxmlformats.org/officeDocument/2006/relationships/hyperlink" Target="http://193.88.185.146/website/energidataKort/viewer.htm?starttema1=vindkraft&amp;STARTLEFT=676592&amp;STARTRIGHT=677392&amp;STARTBOTTOM=6046697&amp;STARTTOP=6047497" TargetMode="External"/><Relationship Id="rId1473" Type="http://schemas.openxmlformats.org/officeDocument/2006/relationships/hyperlink" Target="http://193.88.185.146/website/energidataKort/viewer.htm?starttema1=vindkraft&amp;STARTLEFT=583655&amp;STARTRIGHT=584455&amp;STARTBOTTOM=6154990&amp;STARTTOP=6155790" TargetMode="External"/><Relationship Id="rId2871" Type="http://schemas.openxmlformats.org/officeDocument/2006/relationships/hyperlink" Target="http://193.88.185.146/website/energidataKort/viewer.htm?starttema1=vindkraft&amp;STARTLEFT=468632&amp;STARTRIGHT=469432&amp;STARTBOTTOM=6279529&amp;STARTTOP=6280329" TargetMode="External"/><Relationship Id="rId3922" Type="http://schemas.openxmlformats.org/officeDocument/2006/relationships/hyperlink" Target="http://193.88.185.146/website/energidataKort/viewer.htm?starttema1=vindkraft&amp;STARTLEFT=493801&amp;STARTRIGHT=494601&amp;STARTBOTTOM=6272371&amp;STARTTOP=6273171" TargetMode="External"/><Relationship Id="rId843" Type="http://schemas.openxmlformats.org/officeDocument/2006/relationships/hyperlink" Target="http://193.88.185.146/website/energidataKort/viewer.htm?starttema1=vindkraft&amp;STARTLEFT=667736&amp;STARTRIGHT=668536&amp;STARTBOTTOM=6125322&amp;STARTTOP=6126122" TargetMode="External"/><Relationship Id="rId1126" Type="http://schemas.openxmlformats.org/officeDocument/2006/relationships/hyperlink" Target="http://193.88.185.146/website/energidataKort/viewer.htm?starttema1=vindkraft&amp;STARTLEFT=694046&amp;STARTRIGHT=694846&amp;STARTBOTTOM=6104624&amp;STARTTOP=6105424" TargetMode="External"/><Relationship Id="rId2524" Type="http://schemas.openxmlformats.org/officeDocument/2006/relationships/hyperlink" Target="http://193.88.185.146/website/energidataKort/viewer.htm?starttema1=vindkraft&amp;STARTLEFT=476833&amp;STARTRIGHT=477633&amp;STARTBOTTOM=6232312&amp;STARTTOP=6233112" TargetMode="External"/><Relationship Id="rId910" Type="http://schemas.openxmlformats.org/officeDocument/2006/relationships/hyperlink" Target="http://193.88.185.146/website/energidataKort/viewer.htm?starttema1=vindkraft&amp;STARTLEFT=676816&amp;STARTRIGHT=677616&amp;STARTBOTTOM=6066077&amp;STARTTOP=6066877" TargetMode="External"/><Relationship Id="rId1540" Type="http://schemas.openxmlformats.org/officeDocument/2006/relationships/hyperlink" Target="http://193.88.185.146/website/energidataKort/viewer.htm?starttema1=vindkraft&amp;STARTLEFT=583376&amp;STARTRIGHT=584176&amp;STARTBOTTOM=6082561&amp;STARTTOP=6083361" TargetMode="External"/><Relationship Id="rId4696" Type="http://schemas.openxmlformats.org/officeDocument/2006/relationships/hyperlink" Target="http://193.88.185.146/website/energidataKort/viewer.htm?starttema1=vindkraft&amp;STARTLEFT=508551&amp;STARTRIGHT=509351&amp;STARTBOTTOM=6324880&amp;STARTTOP=6325680" TargetMode="External"/><Relationship Id="rId3298" Type="http://schemas.openxmlformats.org/officeDocument/2006/relationships/hyperlink" Target="http://193.88.185.146/website/energidataKort/viewer.htm?starttema1=vindkraft&amp;STARTLEFT=567005&amp;STARTRIGHT=567805&amp;STARTBOTTOM=6214210&amp;STARTTOP=6215010" TargetMode="External"/><Relationship Id="rId4349" Type="http://schemas.openxmlformats.org/officeDocument/2006/relationships/hyperlink" Target="http://193.88.185.146/website/energidataKort/viewer.htm?starttema1=vindkraft&amp;STARTLEFT=579306&amp;STARTRIGHT=580106&amp;STARTBOTTOM=6382287&amp;STARTTOP=6383087" TargetMode="External"/><Relationship Id="rId4763" Type="http://schemas.openxmlformats.org/officeDocument/2006/relationships/hyperlink" Target="http://193.88.185.146/website/energidataKort/viewer.htm?starttema1=vindkraft&amp;STARTLEFT=544363&amp;STARTRIGHT=545163&amp;STARTBOTTOM=6354321&amp;STARTTOP=6355121" TargetMode="External"/><Relationship Id="rId3365" Type="http://schemas.openxmlformats.org/officeDocument/2006/relationships/hyperlink" Target="http://193.88.185.146/website/energidataKort/viewer.htm?starttema1=vindkraft&amp;STARTLEFT=511625&amp;STARTRIGHT=512425&amp;STARTBOTTOM=6215592&amp;STARTTOP=6216392" TargetMode="External"/><Relationship Id="rId4416" Type="http://schemas.openxmlformats.org/officeDocument/2006/relationships/hyperlink" Target="http://193.88.185.146/website/energidataKort/viewer.htm?starttema1=vindkraft&amp;STARTLEFT=531078&amp;STARTRIGHT=531878&amp;STARTBOTTOM=6285396&amp;STARTTOP=6286196" TargetMode="External"/><Relationship Id="rId4830" Type="http://schemas.openxmlformats.org/officeDocument/2006/relationships/hyperlink" Target="http://193.88.185.146/website/energidataKort/viewer.htm?starttema1=vindkraft&amp;STARTLEFT=530803&amp;STARTRIGHT=531603&amp;STARTBOTTOM=6315778&amp;STARTTOP=6316578" TargetMode="External"/><Relationship Id="rId286" Type="http://schemas.openxmlformats.org/officeDocument/2006/relationships/hyperlink" Target="http://193.88.185.146/website/energidataKort/viewer.htm?starttema1=vindkraft&amp;STARTLEFT=643669&amp;STARTRIGHT=644469&amp;STARTBOTTOM=6157248&amp;STARTTOP=6158048" TargetMode="External"/><Relationship Id="rId2381" Type="http://schemas.openxmlformats.org/officeDocument/2006/relationships/hyperlink" Target="http://193.88.185.146/website/energidataKort/viewer.htm?starttema1=vindkraft&amp;STARTLEFT=543097&amp;STARTRIGHT=543897&amp;STARTBOTTOM=6160094&amp;STARTTOP=6160894" TargetMode="External"/><Relationship Id="rId3018" Type="http://schemas.openxmlformats.org/officeDocument/2006/relationships/hyperlink" Target="http://193.88.185.146/website/energidataKort/viewer.htm?starttema1=vindkraft&amp;STARTLEFT=606416&amp;STARTRIGHT=607216&amp;STARTBOTTOM=6245905&amp;STARTTOP=6246705" TargetMode="External"/><Relationship Id="rId3432" Type="http://schemas.openxmlformats.org/officeDocument/2006/relationships/hyperlink" Target="http://193.88.185.146/website/energidataKort/viewer.htm?starttema1=vindkraft&amp;STARTLEFT=457275&amp;STARTRIGHT=458075&amp;STARTBOTTOM=6207974&amp;STARTTOP=6208774" TargetMode="External"/><Relationship Id="rId353" Type="http://schemas.openxmlformats.org/officeDocument/2006/relationships/hyperlink" Target="http://193.88.185.146/website/energidataKort/viewer.htm?starttema1=vindkraft&amp;STARTLEFT=644015&amp;STARTRIGHT=644815&amp;STARTBOTTOM=6135723&amp;STARTTOP=6136523" TargetMode="External"/><Relationship Id="rId2034" Type="http://schemas.openxmlformats.org/officeDocument/2006/relationships/hyperlink" Target="http://193.88.185.146/website/energidataKort/viewer.htm?starttema1=vindkraft&amp;STARTLEFT=426304&amp;STARTRIGHT=427104&amp;STARTBOTTOM=6147918&amp;STARTTOP=6148718" TargetMode="External"/><Relationship Id="rId420" Type="http://schemas.openxmlformats.org/officeDocument/2006/relationships/hyperlink" Target="http://193.88.185.146/website/energidataKort/viewer.htm?starttema1=vindkraft&amp;STARTLEFT=654320&amp;STARTRIGHT=655120&amp;STARTBOTTOM=6135371&amp;STARTTOP=6136171" TargetMode="External"/><Relationship Id="rId1050" Type="http://schemas.openxmlformats.org/officeDocument/2006/relationships/hyperlink" Target="http://193.88.185.146/website/energidataKort/viewer.htm?starttema1=vindkraft&amp;STARTLEFT=675732&amp;STARTRIGHT=676532&amp;STARTBOTTOM=6046814&amp;STARTTOP=6047614" TargetMode="External"/><Relationship Id="rId2101" Type="http://schemas.openxmlformats.org/officeDocument/2006/relationships/hyperlink" Target="http://193.88.185.146/website/energidataKort/viewer.htm?starttema1=vindkraft&amp;STARTLEFT=468164&amp;STARTRIGHT=468964&amp;STARTBOTTOM=6170017&amp;STARTTOP=6170817" TargetMode="External"/><Relationship Id="rId1867" Type="http://schemas.openxmlformats.org/officeDocument/2006/relationships/hyperlink" Target="http://193.88.185.146/website/energidataKort/viewer.htm?starttema1=vindkraft&amp;STARTLEFT=496337&amp;STARTRIGHT=497137&amp;STARTBOTTOM=6109754&amp;STARTTOP=6110554" TargetMode="External"/><Relationship Id="rId2918" Type="http://schemas.openxmlformats.org/officeDocument/2006/relationships/hyperlink" Target="http://193.88.185.146/website/energidataKort/viewer.htm?starttema1=vindkraft&amp;STARTLEFT=472952&amp;STARTRIGHT=473752&amp;STARTBOTTOM=6253538&amp;STARTTOP=6254338" TargetMode="External"/><Relationship Id="rId4273" Type="http://schemas.openxmlformats.org/officeDocument/2006/relationships/hyperlink" Target="http://193.88.185.146/website/energidataKort/viewer.htm?starttema1=vindkraft&amp;STARTLEFT=563726&amp;STARTRIGHT=564526&amp;STARTBOTTOM=6348484&amp;STARTTOP=6349284" TargetMode="External"/><Relationship Id="rId1934" Type="http://schemas.openxmlformats.org/officeDocument/2006/relationships/hyperlink" Target="http://193.88.185.146/website/energidataKort/viewer.htm?starttema1=vindkraft&amp;STARTLEFT=478989&amp;STARTRIGHT=479789&amp;STARTBOTTOM=6143226&amp;STARTTOP=6144026" TargetMode="External"/><Relationship Id="rId4340" Type="http://schemas.openxmlformats.org/officeDocument/2006/relationships/hyperlink" Target="http://193.88.185.146/website/energidataKort/viewer.htm?starttema1=vindkraft&amp;STARTLEFT=576472&amp;STARTRIGHT=577272&amp;STARTBOTTOM=6356474&amp;STARTTOP=6357274" TargetMode="External"/><Relationship Id="rId3759" Type="http://schemas.openxmlformats.org/officeDocument/2006/relationships/hyperlink" Target="http://193.88.185.146/website/energidataKort/viewer.htm?starttema1=vindkraft&amp;STARTLEFT=481737&amp;STARTRIGHT=482537&amp;STARTBOTTOM=6284689&amp;STARTTOP=6285489" TargetMode="External"/><Relationship Id="rId2775" Type="http://schemas.openxmlformats.org/officeDocument/2006/relationships/hyperlink" Target="http://193.88.185.146/website/energidataKort/viewer.htm?starttema1=vindkraft&amp;STARTLEFT=449933&amp;STARTRIGHT=450733&amp;STARTBOTTOM=6264992&amp;STARTTOP=6265792" TargetMode="External"/><Relationship Id="rId3826" Type="http://schemas.openxmlformats.org/officeDocument/2006/relationships/hyperlink" Target="http://193.88.185.146/website/energidataKort/viewer.htm?starttema1=vindkraft&amp;STARTLEFT=495644&amp;STARTRIGHT=496444&amp;STARTBOTTOM=6270448&amp;STARTTOP=6271248" TargetMode="External"/><Relationship Id="rId747" Type="http://schemas.openxmlformats.org/officeDocument/2006/relationships/hyperlink" Target="http://193.88.185.146/website/energidataKort/viewer.htm?starttema1=vindkraft&amp;STARTLEFT=638987&amp;STARTRIGHT=639787&amp;STARTBOTTOM=6075119&amp;STARTTOP=6075919" TargetMode="External"/><Relationship Id="rId1377" Type="http://schemas.openxmlformats.org/officeDocument/2006/relationships/hyperlink" Target="http://193.88.185.146/website/energidataKort/viewer.htm?starttema1=vindkraft&amp;STARTLEFT=587474&amp;STARTRIGHT=588274&amp;STARTBOTTOM=6132632&amp;STARTTOP=6133432" TargetMode="External"/><Relationship Id="rId1791" Type="http://schemas.openxmlformats.org/officeDocument/2006/relationships/hyperlink" Target="http://193.88.185.146/website/energidataKort/viewer.htm?starttema1=vindkraft&amp;STARTLEFT=502673&amp;STARTRIGHT=503473&amp;STARTBOTTOM=6092736&amp;STARTTOP=6093536" TargetMode="External"/><Relationship Id="rId2428" Type="http://schemas.openxmlformats.org/officeDocument/2006/relationships/hyperlink" Target="http://193.88.185.146/website/energidataKort/viewer.htm?starttema1=vindkraft&amp;STARTLEFT=525361&amp;STARTRIGHT=526161&amp;STARTBOTTOM=6133403&amp;STARTTOP=6134203" TargetMode="External"/><Relationship Id="rId2842" Type="http://schemas.openxmlformats.org/officeDocument/2006/relationships/hyperlink" Target="http://193.88.185.146/website/energidataKort/viewer.htm?starttema1=vindkraft&amp;STARTLEFT=467747&amp;STARTRIGHT=468547&amp;STARTBOTTOM=6262428&amp;STARTTOP=6263228" TargetMode="External"/><Relationship Id="rId83" Type="http://schemas.openxmlformats.org/officeDocument/2006/relationships/hyperlink" Target="http://193.88.185.146/website/energidataKort/viewer.htm?starttema1=vindkraft&amp;STARTLEFT=681364&amp;STARTRIGHT=682164&amp;STARTBOTTOM=6188907&amp;STARTTOP=6189707" TargetMode="External"/><Relationship Id="rId814" Type="http://schemas.openxmlformats.org/officeDocument/2006/relationships/hyperlink" Target="http://193.88.185.146/website/energidataKort/viewer.htm?starttema1=vindkraft&amp;STARTLEFT=678586&amp;STARTRIGHT=679386&amp;STARTBOTTOM=6127992&amp;STARTTOP=6128792" TargetMode="External"/><Relationship Id="rId1444" Type="http://schemas.openxmlformats.org/officeDocument/2006/relationships/hyperlink" Target="http://193.88.185.146/website/energidataKort/viewer.htm?starttema1=vindkraft&amp;STARTLEFT=577832&amp;STARTRIGHT=578632&amp;STARTBOTTOM=6151950&amp;STARTTOP=615275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G31"/>
  <sheetViews>
    <sheetView topLeftCell="A3" workbookViewId="0">
      <selection activeCell="E7" sqref="E7"/>
    </sheetView>
  </sheetViews>
  <sheetFormatPr defaultColWidth="9.08984375" defaultRowHeight="14.5"/>
  <cols>
    <col min="1" max="1" width="11.54296875" customWidth="1"/>
    <col min="2" max="2" width="15.6328125" customWidth="1"/>
    <col min="3" max="3" width="20.6328125" bestFit="1" customWidth="1"/>
    <col min="4" max="4" width="19.81640625" customWidth="1"/>
    <col min="5" max="5" width="60.36328125" customWidth="1"/>
  </cols>
  <sheetData>
    <row r="3" spans="1:6">
      <c r="A3" s="3" t="s">
        <v>18757</v>
      </c>
      <c r="B3" s="3" t="s">
        <v>18758</v>
      </c>
      <c r="C3" s="3" t="s">
        <v>18759</v>
      </c>
      <c r="D3" s="3" t="s">
        <v>18760</v>
      </c>
      <c r="E3" s="3" t="s">
        <v>18761</v>
      </c>
    </row>
    <row r="4" spans="1:6" s="201" customFormat="1">
      <c r="A4" s="202">
        <v>43146</v>
      </c>
      <c r="B4" s="201" t="s">
        <v>18847</v>
      </c>
      <c r="C4" s="201" t="s">
        <v>18795</v>
      </c>
      <c r="D4" s="201" t="str">
        <f>ADDRESS(ROW(Data_RNW_Potential!E11),COLUMN(Data_RNW_Potential!E11),4,1)&amp;","&amp;ADDRESS(ROW(Data_RNW_Potential!C8),COLUMN(Data_RNW_Potential!C8),4,1)&amp;","&amp;ADDRESS(ROW(Data_RNW_Potential!C7),COLUMN(Data_RNW_Potential!C7),4,1)</f>
        <v>E11,C8,C7</v>
      </c>
      <c r="E4" s="201" t="s">
        <v>18914</v>
      </c>
    </row>
    <row r="5" spans="1:6" s="201" customFormat="1">
      <c r="A5" s="202">
        <v>43144</v>
      </c>
      <c r="B5" s="201" t="s">
        <v>18769</v>
      </c>
      <c r="C5" s="201" t="s">
        <v>18765</v>
      </c>
      <c r="D5" s="201" t="e">
        <f>ADDRESS(ROW(#REF!),COLUMN(#REF!),4,1)&amp;","&amp;ADDRESS(ROW([1]BIO_PotACT!B47),COLUMN([1]BIO_PotACT!B47),4,1)&amp;","&amp;ADDRESS(ROW(#REF!),COLUMN(#REF!),4,1)&amp;","&amp;ADDRESS(ROW([1]BIO_PotACT!B108),COLUMN([1]BIO_PotACT!B108),4,1)&amp;","&amp;ADDRESS(ROW([1]BIO_PotACT!B121),COLUMN([1]BIO_PotACT!B121),4,1)&amp;","&amp;ADDRESS(ROW([1]BIO_PotACT!B134),COLUMN([1]BIO_PotACT!B134),4,1)</f>
        <v>#REF!</v>
      </c>
      <c r="E5" s="201" t="s">
        <v>18913</v>
      </c>
    </row>
    <row r="6" spans="1:6" s="201" customFormat="1">
      <c r="A6" s="202">
        <v>43144</v>
      </c>
      <c r="B6" s="201" t="s">
        <v>18769</v>
      </c>
      <c r="C6" s="201" t="s">
        <v>18756</v>
      </c>
      <c r="D6" s="201" t="str">
        <f>ADDRESS(ROW(Waste_Potential!B32),COLUMN(Waste_Potential!B32),4,1)</f>
        <v>B32</v>
      </c>
      <c r="E6" s="201" t="s">
        <v>18913</v>
      </c>
    </row>
    <row r="7" spans="1:6" s="201" customFormat="1">
      <c r="A7" s="202">
        <v>43136</v>
      </c>
      <c r="B7" s="201" t="s">
        <v>18847</v>
      </c>
      <c r="C7" s="201" t="s">
        <v>18795</v>
      </c>
      <c r="E7" s="201" t="s">
        <v>18911</v>
      </c>
    </row>
    <row r="8" spans="1:6" s="201" customFormat="1">
      <c r="A8" s="202">
        <v>43048</v>
      </c>
      <c r="B8" s="201" t="s">
        <v>18847</v>
      </c>
      <c r="C8" s="201" t="s">
        <v>18795</v>
      </c>
      <c r="D8" s="201" t="str">
        <f>ADDRESS(ROW(Data_RNW_Potential!D18),COLUMN(Data_RNW_Potential!D18),4,1)</f>
        <v>D18</v>
      </c>
      <c r="E8" s="201" t="s">
        <v>18846</v>
      </c>
    </row>
    <row r="9" spans="1:6" s="201" customFormat="1">
      <c r="A9" s="202">
        <v>42790</v>
      </c>
      <c r="B9" s="201" t="s">
        <v>18769</v>
      </c>
      <c r="C9" s="201" t="s">
        <v>18765</v>
      </c>
      <c r="D9" s="201" t="str">
        <f>ADDRESS(ROW([1]BIO_PotACT!D110),COLUMN([1]BIO_PotACT!D110),4,1)</f>
        <v>D110</v>
      </c>
      <c r="E9" s="201" t="s">
        <v>18839</v>
      </c>
    </row>
    <row r="10" spans="1:6" s="201" customFormat="1">
      <c r="A10" s="202">
        <v>42790</v>
      </c>
      <c r="B10" s="201" t="s">
        <v>18769</v>
      </c>
      <c r="C10" s="201" t="s">
        <v>18756</v>
      </c>
      <c r="D10" s="201" t="e">
        <f>ADDRESS(ROW(Waste_Potential!H10),COLUMN(Waste_Potential!H10),4,1)&amp;","&amp;ADDRESS(ROW(Waste_Potential!#REF!),COLUMN(Waste_Potential!#REF!),4,1)&amp;","&amp;ADDRESS(ROW(Waste_Potential!I32),COLUMN(Waste_Potential!I32),4,1)&amp;","&amp;ADDRESS(ROW(Waste_Potential!#REF!),COLUMN(Waste_Potential!#REF!),4,1)</f>
        <v>#REF!</v>
      </c>
      <c r="E10" s="201" t="s">
        <v>18838</v>
      </c>
    </row>
    <row r="11" spans="1:6" s="9" customFormat="1">
      <c r="A11" s="256">
        <v>42788</v>
      </c>
      <c r="B11" s="255" t="s">
        <v>18834</v>
      </c>
      <c r="C11" s="255" t="s">
        <v>18836</v>
      </c>
      <c r="D11" s="255" t="s">
        <v>18798</v>
      </c>
      <c r="E11" s="255" t="s">
        <v>18837</v>
      </c>
    </row>
    <row r="12" spans="1:6" s="9" customFormat="1">
      <c r="A12" s="256">
        <v>42788</v>
      </c>
      <c r="B12" s="255" t="s">
        <v>18834</v>
      </c>
      <c r="C12" s="255" t="s">
        <v>18765</v>
      </c>
      <c r="D12" s="255" t="s">
        <v>18798</v>
      </c>
      <c r="E12" s="255" t="s">
        <v>18835</v>
      </c>
      <c r="F12" s="255"/>
    </row>
    <row r="13" spans="1:6" s="201" customFormat="1">
      <c r="A13" s="256">
        <v>42542</v>
      </c>
      <c r="B13" s="201" t="s">
        <v>18775</v>
      </c>
      <c r="C13" s="201" t="s">
        <v>18765</v>
      </c>
      <c r="D13" s="201" t="str">
        <f>ADDRESS(ROW([1]BIO_PotACT!E54),COLUMN([1]BIO_PotACT!E54),4,1)</f>
        <v>E54</v>
      </c>
      <c r="E13" s="201" t="s">
        <v>18845</v>
      </c>
    </row>
    <row r="14" spans="1:6" s="9" customFormat="1">
      <c r="A14" s="202">
        <v>42115</v>
      </c>
      <c r="B14" s="201" t="s">
        <v>18807</v>
      </c>
      <c r="C14" s="201" t="s">
        <v>18801</v>
      </c>
      <c r="D14" s="201" t="s">
        <v>18808</v>
      </c>
      <c r="E14" s="201" t="s">
        <v>18809</v>
      </c>
    </row>
    <row r="15" spans="1:6" s="201" customFormat="1">
      <c r="A15" s="202">
        <v>42341</v>
      </c>
      <c r="B15" s="201" t="s">
        <v>18775</v>
      </c>
      <c r="C15" s="201" t="s">
        <v>18765</v>
      </c>
      <c r="D15" s="201" t="e">
        <f>ADDRESS(ROW([1]BIO_PotACT!#REF!),COLUMN([1]BIO_PotACT!#REF!),4,1)</f>
        <v>#REF!</v>
      </c>
      <c r="E15" s="201" t="s">
        <v>18805</v>
      </c>
    </row>
    <row r="16" spans="1:6" s="201" customFormat="1">
      <c r="A16" s="202">
        <v>42341</v>
      </c>
      <c r="B16" s="201" t="s">
        <v>18775</v>
      </c>
      <c r="C16" s="201" t="s">
        <v>18765</v>
      </c>
      <c r="D16" s="201" t="e">
        <f>ADDRESS(ROW(#REF!),COLUMN(#REF!),4,1)&amp;":"&amp;ADDRESS(ROW([1]BIO_PotACT!C75),COLUMN([1]BIO_PotACT!C75),4,1)</f>
        <v>#REF!</v>
      </c>
      <c r="E16" s="201" t="s">
        <v>18804</v>
      </c>
    </row>
    <row r="17" spans="1:7" s="201" customFormat="1">
      <c r="A17" s="202">
        <v>42172</v>
      </c>
      <c r="B17" s="201" t="s">
        <v>18775</v>
      </c>
      <c r="C17" s="201" t="s">
        <v>18801</v>
      </c>
      <c r="D17" s="201" t="str">
        <f>ADDRESS(ROW('ELC-RNW_PotCAP'!D52),COLUMN('ELC-RNW_PotCAP'!D52),4,1)&amp;":"&amp;ADDRESS(ROW('ELC-RNW_PotCAP'!D85),COLUMN('ELC-RNW_PotCAP'!D85),4,1)</f>
        <v>D52:D85</v>
      </c>
      <c r="E17" s="201" t="s">
        <v>18802</v>
      </c>
    </row>
    <row r="18" spans="1:7" s="201" customFormat="1">
      <c r="A18" s="202">
        <v>42172</v>
      </c>
      <c r="B18" s="201" t="s">
        <v>18775</v>
      </c>
      <c r="C18" s="201" t="s">
        <v>18795</v>
      </c>
      <c r="D18" s="201" t="str">
        <f>ADDRESS(ROW(Data_RNW_Potential!C15),COLUMN(Data_RNW_Potential!C15),4,1)</f>
        <v>C15</v>
      </c>
      <c r="E18" s="201" t="s">
        <v>18799</v>
      </c>
    </row>
    <row r="19" spans="1:7" s="201" customFormat="1">
      <c r="A19" s="202">
        <v>42172</v>
      </c>
      <c r="B19" s="201" t="s">
        <v>18775</v>
      </c>
      <c r="C19" s="201" t="s">
        <v>18797</v>
      </c>
      <c r="D19" s="201" t="s">
        <v>18798</v>
      </c>
      <c r="E19" s="201" t="s">
        <v>18800</v>
      </c>
    </row>
    <row r="20" spans="1:7" s="201" customFormat="1">
      <c r="A20" s="202">
        <v>42172</v>
      </c>
      <c r="B20" s="217" t="s">
        <v>18775</v>
      </c>
      <c r="C20" s="217" t="s">
        <v>18795</v>
      </c>
      <c r="D20" s="217" t="str">
        <f>ADDRESS(ROW(Data_RNW_Potential!C7),COLUMN(Data_RNW_Potential!C7),4,1)&amp;":"&amp;ADDRESS(ROW(Data_RNW_Potential!I11),COLUMN(Data_RNW_Potential!I11),4,1)</f>
        <v>C7:I11</v>
      </c>
      <c r="E20" s="217" t="s">
        <v>18796</v>
      </c>
      <c r="F20" s="217"/>
      <c r="G20" s="217"/>
    </row>
    <row r="21" spans="1:7" s="201" customFormat="1">
      <c r="A21" s="202">
        <v>42152</v>
      </c>
      <c r="B21" s="201" t="s">
        <v>18775</v>
      </c>
      <c r="C21" s="201" t="s">
        <v>18765</v>
      </c>
      <c r="D21" s="201" t="str">
        <f>ADDRESS(ROW([1]BIO_PotACT!E3),COLUMN([1]BIO_PotACT!E3),4,1)</f>
        <v>E3</v>
      </c>
      <c r="E21" s="201" t="s">
        <v>18781</v>
      </c>
      <c r="F21"/>
    </row>
    <row r="22" spans="1:7" s="201" customFormat="1">
      <c r="A22" s="209">
        <v>42151</v>
      </c>
      <c r="B22" s="208" t="s">
        <v>18775</v>
      </c>
      <c r="C22" s="208" t="s">
        <v>18780</v>
      </c>
      <c r="D22" s="208" t="str">
        <f>ADDRESS(ROW('Geothermal E-W split'!F5),COLUMN('Geothermal E-W split'!F5),4,1)</f>
        <v>F5</v>
      </c>
      <c r="E22" s="208" t="s">
        <v>18779</v>
      </c>
      <c r="F22"/>
      <c r="G22" s="208"/>
    </row>
    <row r="23" spans="1:7" s="201" customFormat="1" ht="14.25" customHeight="1">
      <c r="A23" s="202">
        <v>42150</v>
      </c>
      <c r="B23" s="201" t="s">
        <v>18775</v>
      </c>
      <c r="C23" s="201" t="s">
        <v>18765</v>
      </c>
      <c r="D23" s="201" t="e">
        <f>ADDRESS(ROW([1]BIO_PotACT!#REF!),COLUMN([1]BIO_PotACT!#REF!),4,1)</f>
        <v>#REF!</v>
      </c>
      <c r="E23" s="201" t="s">
        <v>18778</v>
      </c>
      <c r="F23"/>
    </row>
    <row r="24" spans="1:7" s="201" customFormat="1" ht="14.25" customHeight="1">
      <c r="A24" s="202">
        <v>42150</v>
      </c>
      <c r="B24" s="201" t="s">
        <v>18775</v>
      </c>
      <c r="C24" s="201" t="s">
        <v>18765</v>
      </c>
      <c r="D24" s="201" t="e">
        <f>ADDRESS(ROW([1]BIO_PotACT!#REF!),COLUMN([1]BIO_PotACT!#REF!),4,1)</f>
        <v>#REF!</v>
      </c>
      <c r="E24" s="201" t="s">
        <v>18777</v>
      </c>
    </row>
    <row r="25" spans="1:7">
      <c r="A25" s="202">
        <v>42150</v>
      </c>
      <c r="B25" s="201" t="s">
        <v>18775</v>
      </c>
      <c r="C25" s="201" t="s">
        <v>18765</v>
      </c>
      <c r="D25" s="201" t="e">
        <f>ADDRESS(ROW([1]BIO_PotACT!#REF!),COLUMN([1]BIO_PotACT!#REF!),4,1)</f>
        <v>#REF!</v>
      </c>
      <c r="E25" s="201" t="s">
        <v>18776</v>
      </c>
      <c r="F25" s="201"/>
      <c r="G25" s="201"/>
    </row>
    <row r="26" spans="1:7">
      <c r="A26" s="202">
        <v>41934</v>
      </c>
      <c r="B26" s="201" t="s">
        <v>18769</v>
      </c>
      <c r="C26" s="201" t="s">
        <v>18756</v>
      </c>
      <c r="D26" s="201" t="str">
        <f>ADDRESS(ROW(Waste_Potential!E1),COLUMN(Waste_Potential!E1),4,1)</f>
        <v>E1</v>
      </c>
      <c r="E26" s="201" t="s">
        <v>18771</v>
      </c>
      <c r="F26" s="201"/>
      <c r="G26" s="201"/>
    </row>
    <row r="27" spans="1:7">
      <c r="A27" s="202">
        <v>41934</v>
      </c>
      <c r="B27" s="201" t="s">
        <v>18769</v>
      </c>
      <c r="C27" s="201" t="s">
        <v>18756</v>
      </c>
      <c r="D27" s="201" t="str">
        <f>ADDRESS(ROW(Waste_Potential!C10),COLUMN(Waste_Potential!C10),4,1)&amp;","&amp;ADDRESS(ROW(Waste_Potential!D10),COLUMN(Waste_Potential!D10),4,1)&amp;","&amp;ADDRESS(ROW(Waste_Potential!E10),COLUMN(Waste_Potential!E10),4,1)&amp;","&amp;ADDRESS(ROW(Waste_Potential!F10),COLUMN(Waste_Potential!F10),4,1)&amp;","&amp;ADDRESS(ROW(Waste_Potential!G10),COLUMN(Waste_Potential!G10),4,1)</f>
        <v>C10,D10,E10,F10,G10</v>
      </c>
      <c r="E27" s="201" t="s">
        <v>18770</v>
      </c>
      <c r="F27" s="201"/>
      <c r="G27" s="201"/>
    </row>
    <row r="28" spans="1:7">
      <c r="A28" s="202">
        <v>41934</v>
      </c>
      <c r="B28" s="201" t="s">
        <v>18755</v>
      </c>
      <c r="C28" s="201" t="s">
        <v>18756</v>
      </c>
      <c r="D28" s="201" t="e">
        <f>ADDRESS(ROW(Waste_Potential!#REF!),COLUMN(Waste_Potential!#REF!),4,1)</f>
        <v>#REF!</v>
      </c>
      <c r="E28" s="201" t="s">
        <v>18762</v>
      </c>
      <c r="F28" s="201"/>
      <c r="G28" s="201"/>
    </row>
    <row r="29" spans="1:7">
      <c r="A29" s="203">
        <v>41903</v>
      </c>
      <c r="B29" s="9" t="s">
        <v>18754</v>
      </c>
      <c r="C29" s="9" t="s">
        <v>18766</v>
      </c>
      <c r="D29" s="9"/>
      <c r="E29" s="9" t="s">
        <v>18767</v>
      </c>
      <c r="F29" s="201"/>
      <c r="G29" s="201"/>
    </row>
    <row r="30" spans="1:7">
      <c r="A30" s="203">
        <v>41903</v>
      </c>
      <c r="B30" s="9" t="s">
        <v>18754</v>
      </c>
      <c r="C30" s="9" t="s">
        <v>18756</v>
      </c>
      <c r="E30" s="9" t="s">
        <v>18767</v>
      </c>
    </row>
    <row r="31" spans="1:7">
      <c r="A31" s="203">
        <v>41802</v>
      </c>
      <c r="B31" s="9" t="s">
        <v>18730</v>
      </c>
      <c r="C31" s="9" t="s">
        <v>18765</v>
      </c>
      <c r="D31" s="9" t="s">
        <v>18763</v>
      </c>
      <c r="E31" t="s">
        <v>18764</v>
      </c>
    </row>
  </sheetData>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B1:Z71"/>
  <sheetViews>
    <sheetView zoomScaleNormal="100" workbookViewId="0">
      <selection activeCell="D36" sqref="D36"/>
    </sheetView>
  </sheetViews>
  <sheetFormatPr defaultColWidth="9.08984375" defaultRowHeight="14.5"/>
  <cols>
    <col min="1" max="1" width="9.08984375" style="195"/>
    <col min="2" max="2" width="18" style="195" bestFit="1" customWidth="1"/>
    <col min="3" max="3" width="14.81640625" style="195" customWidth="1"/>
    <col min="4" max="4" width="17.6328125" style="195" bestFit="1" customWidth="1"/>
    <col min="5" max="6" width="9.08984375" style="195"/>
    <col min="7" max="7" width="14.08984375" style="195" customWidth="1"/>
    <col min="8" max="8" width="16.6328125" style="195" customWidth="1"/>
    <col min="9" max="9" width="13" style="195" customWidth="1"/>
    <col min="10" max="257" width="9.08984375" style="195"/>
    <col min="258" max="258" width="18" style="195" bestFit="1" customWidth="1"/>
    <col min="259" max="259" width="24.54296875" style="195" bestFit="1" customWidth="1"/>
    <col min="260" max="260" width="22.81640625" style="195" bestFit="1" customWidth="1"/>
    <col min="261" max="262" width="9.08984375" style="195"/>
    <col min="263" max="263" width="14.08984375" style="195" customWidth="1"/>
    <col min="264" max="264" width="16.6328125" style="195" customWidth="1"/>
    <col min="265" max="513" width="9.08984375" style="195"/>
    <col min="514" max="514" width="18" style="195" bestFit="1" customWidth="1"/>
    <col min="515" max="515" width="24.54296875" style="195" bestFit="1" customWidth="1"/>
    <col min="516" max="516" width="22.81640625" style="195" bestFit="1" customWidth="1"/>
    <col min="517" max="518" width="9.08984375" style="195"/>
    <col min="519" max="519" width="14.08984375" style="195" customWidth="1"/>
    <col min="520" max="520" width="16.6328125" style="195" customWidth="1"/>
    <col min="521" max="769" width="9.08984375" style="195"/>
    <col min="770" max="770" width="18" style="195" bestFit="1" customWidth="1"/>
    <col min="771" max="771" width="24.54296875" style="195" bestFit="1" customWidth="1"/>
    <col min="772" max="772" width="22.81640625" style="195" bestFit="1" customWidth="1"/>
    <col min="773" max="774" width="9.08984375" style="195"/>
    <col min="775" max="775" width="14.08984375" style="195" customWidth="1"/>
    <col min="776" max="776" width="16.6328125" style="195" customWidth="1"/>
    <col min="777" max="1025" width="9.08984375" style="195"/>
    <col min="1026" max="1026" width="18" style="195" bestFit="1" customWidth="1"/>
    <col min="1027" max="1027" width="24.54296875" style="195" bestFit="1" customWidth="1"/>
    <col min="1028" max="1028" width="22.81640625" style="195" bestFit="1" customWidth="1"/>
    <col min="1029" max="1030" width="9.08984375" style="195"/>
    <col min="1031" max="1031" width="14.08984375" style="195" customWidth="1"/>
    <col min="1032" max="1032" width="16.6328125" style="195" customWidth="1"/>
    <col min="1033" max="1281" width="9.08984375" style="195"/>
    <col min="1282" max="1282" width="18" style="195" bestFit="1" customWidth="1"/>
    <col min="1283" max="1283" width="24.54296875" style="195" bestFit="1" customWidth="1"/>
    <col min="1284" max="1284" width="22.81640625" style="195" bestFit="1" customWidth="1"/>
    <col min="1285" max="1286" width="9.08984375" style="195"/>
    <col min="1287" max="1287" width="14.08984375" style="195" customWidth="1"/>
    <col min="1288" max="1288" width="16.6328125" style="195" customWidth="1"/>
    <col min="1289" max="1537" width="9.08984375" style="195"/>
    <col min="1538" max="1538" width="18" style="195" bestFit="1" customWidth="1"/>
    <col min="1539" max="1539" width="24.54296875" style="195" bestFit="1" customWidth="1"/>
    <col min="1540" max="1540" width="22.81640625" style="195" bestFit="1" customWidth="1"/>
    <col min="1541" max="1542" width="9.08984375" style="195"/>
    <col min="1543" max="1543" width="14.08984375" style="195" customWidth="1"/>
    <col min="1544" max="1544" width="16.6328125" style="195" customWidth="1"/>
    <col min="1545" max="1793" width="9.08984375" style="195"/>
    <col min="1794" max="1794" width="18" style="195" bestFit="1" customWidth="1"/>
    <col min="1795" max="1795" width="24.54296875" style="195" bestFit="1" customWidth="1"/>
    <col min="1796" max="1796" width="22.81640625" style="195" bestFit="1" customWidth="1"/>
    <col min="1797" max="1798" width="9.08984375" style="195"/>
    <col min="1799" max="1799" width="14.08984375" style="195" customWidth="1"/>
    <col min="1800" max="1800" width="16.6328125" style="195" customWidth="1"/>
    <col min="1801" max="2049" width="9.08984375" style="195"/>
    <col min="2050" max="2050" width="18" style="195" bestFit="1" customWidth="1"/>
    <col min="2051" max="2051" width="24.54296875" style="195" bestFit="1" customWidth="1"/>
    <col min="2052" max="2052" width="22.81640625" style="195" bestFit="1" customWidth="1"/>
    <col min="2053" max="2054" width="9.08984375" style="195"/>
    <col min="2055" max="2055" width="14.08984375" style="195" customWidth="1"/>
    <col min="2056" max="2056" width="16.6328125" style="195" customWidth="1"/>
    <col min="2057" max="2305" width="9.08984375" style="195"/>
    <col min="2306" max="2306" width="18" style="195" bestFit="1" customWidth="1"/>
    <col min="2307" max="2307" width="24.54296875" style="195" bestFit="1" customWidth="1"/>
    <col min="2308" max="2308" width="22.81640625" style="195" bestFit="1" customWidth="1"/>
    <col min="2309" max="2310" width="9.08984375" style="195"/>
    <col min="2311" max="2311" width="14.08984375" style="195" customWidth="1"/>
    <col min="2312" max="2312" width="16.6328125" style="195" customWidth="1"/>
    <col min="2313" max="2561" width="9.08984375" style="195"/>
    <col min="2562" max="2562" width="18" style="195" bestFit="1" customWidth="1"/>
    <col min="2563" max="2563" width="24.54296875" style="195" bestFit="1" customWidth="1"/>
    <col min="2564" max="2564" width="22.81640625" style="195" bestFit="1" customWidth="1"/>
    <col min="2565" max="2566" width="9.08984375" style="195"/>
    <col min="2567" max="2567" width="14.08984375" style="195" customWidth="1"/>
    <col min="2568" max="2568" width="16.6328125" style="195" customWidth="1"/>
    <col min="2569" max="2817" width="9.08984375" style="195"/>
    <col min="2818" max="2818" width="18" style="195" bestFit="1" customWidth="1"/>
    <col min="2819" max="2819" width="24.54296875" style="195" bestFit="1" customWidth="1"/>
    <col min="2820" max="2820" width="22.81640625" style="195" bestFit="1" customWidth="1"/>
    <col min="2821" max="2822" width="9.08984375" style="195"/>
    <col min="2823" max="2823" width="14.08984375" style="195" customWidth="1"/>
    <col min="2824" max="2824" width="16.6328125" style="195" customWidth="1"/>
    <col min="2825" max="3073" width="9.08984375" style="195"/>
    <col min="3074" max="3074" width="18" style="195" bestFit="1" customWidth="1"/>
    <col min="3075" max="3075" width="24.54296875" style="195" bestFit="1" customWidth="1"/>
    <col min="3076" max="3076" width="22.81640625" style="195" bestFit="1" customWidth="1"/>
    <col min="3077" max="3078" width="9.08984375" style="195"/>
    <col min="3079" max="3079" width="14.08984375" style="195" customWidth="1"/>
    <col min="3080" max="3080" width="16.6328125" style="195" customWidth="1"/>
    <col min="3081" max="3329" width="9.08984375" style="195"/>
    <col min="3330" max="3330" width="18" style="195" bestFit="1" customWidth="1"/>
    <col min="3331" max="3331" width="24.54296875" style="195" bestFit="1" customWidth="1"/>
    <col min="3332" max="3332" width="22.81640625" style="195" bestFit="1" customWidth="1"/>
    <col min="3333" max="3334" width="9.08984375" style="195"/>
    <col min="3335" max="3335" width="14.08984375" style="195" customWidth="1"/>
    <col min="3336" max="3336" width="16.6328125" style="195" customWidth="1"/>
    <col min="3337" max="3585" width="9.08984375" style="195"/>
    <col min="3586" max="3586" width="18" style="195" bestFit="1" customWidth="1"/>
    <col min="3587" max="3587" width="24.54296875" style="195" bestFit="1" customWidth="1"/>
    <col min="3588" max="3588" width="22.81640625" style="195" bestFit="1" customWidth="1"/>
    <col min="3589" max="3590" width="9.08984375" style="195"/>
    <col min="3591" max="3591" width="14.08984375" style="195" customWidth="1"/>
    <col min="3592" max="3592" width="16.6328125" style="195" customWidth="1"/>
    <col min="3593" max="3841" width="9.08984375" style="195"/>
    <col min="3842" max="3842" width="18" style="195" bestFit="1" customWidth="1"/>
    <col min="3843" max="3843" width="24.54296875" style="195" bestFit="1" customWidth="1"/>
    <col min="3844" max="3844" width="22.81640625" style="195" bestFit="1" customWidth="1"/>
    <col min="3845" max="3846" width="9.08984375" style="195"/>
    <col min="3847" max="3847" width="14.08984375" style="195" customWidth="1"/>
    <col min="3848" max="3848" width="16.6328125" style="195" customWidth="1"/>
    <col min="3849" max="4097" width="9.08984375" style="195"/>
    <col min="4098" max="4098" width="18" style="195" bestFit="1" customWidth="1"/>
    <col min="4099" max="4099" width="24.54296875" style="195" bestFit="1" customWidth="1"/>
    <col min="4100" max="4100" width="22.81640625" style="195" bestFit="1" customWidth="1"/>
    <col min="4101" max="4102" width="9.08984375" style="195"/>
    <col min="4103" max="4103" width="14.08984375" style="195" customWidth="1"/>
    <col min="4104" max="4104" width="16.6328125" style="195" customWidth="1"/>
    <col min="4105" max="4353" width="9.08984375" style="195"/>
    <col min="4354" max="4354" width="18" style="195" bestFit="1" customWidth="1"/>
    <col min="4355" max="4355" width="24.54296875" style="195" bestFit="1" customWidth="1"/>
    <col min="4356" max="4356" width="22.81640625" style="195" bestFit="1" customWidth="1"/>
    <col min="4357" max="4358" width="9.08984375" style="195"/>
    <col min="4359" max="4359" width="14.08984375" style="195" customWidth="1"/>
    <col min="4360" max="4360" width="16.6328125" style="195" customWidth="1"/>
    <col min="4361" max="4609" width="9.08984375" style="195"/>
    <col min="4610" max="4610" width="18" style="195" bestFit="1" customWidth="1"/>
    <col min="4611" max="4611" width="24.54296875" style="195" bestFit="1" customWidth="1"/>
    <col min="4612" max="4612" width="22.81640625" style="195" bestFit="1" customWidth="1"/>
    <col min="4613" max="4614" width="9.08984375" style="195"/>
    <col min="4615" max="4615" width="14.08984375" style="195" customWidth="1"/>
    <col min="4616" max="4616" width="16.6328125" style="195" customWidth="1"/>
    <col min="4617" max="4865" width="9.08984375" style="195"/>
    <col min="4866" max="4866" width="18" style="195" bestFit="1" customWidth="1"/>
    <col min="4867" max="4867" width="24.54296875" style="195" bestFit="1" customWidth="1"/>
    <col min="4868" max="4868" width="22.81640625" style="195" bestFit="1" customWidth="1"/>
    <col min="4869" max="4870" width="9.08984375" style="195"/>
    <col min="4871" max="4871" width="14.08984375" style="195" customWidth="1"/>
    <col min="4872" max="4872" width="16.6328125" style="195" customWidth="1"/>
    <col min="4873" max="5121" width="9.08984375" style="195"/>
    <col min="5122" max="5122" width="18" style="195" bestFit="1" customWidth="1"/>
    <col min="5123" max="5123" width="24.54296875" style="195" bestFit="1" customWidth="1"/>
    <col min="5124" max="5124" width="22.81640625" style="195" bestFit="1" customWidth="1"/>
    <col min="5125" max="5126" width="9.08984375" style="195"/>
    <col min="5127" max="5127" width="14.08984375" style="195" customWidth="1"/>
    <col min="5128" max="5128" width="16.6328125" style="195" customWidth="1"/>
    <col min="5129" max="5377" width="9.08984375" style="195"/>
    <col min="5378" max="5378" width="18" style="195" bestFit="1" customWidth="1"/>
    <col min="5379" max="5379" width="24.54296875" style="195" bestFit="1" customWidth="1"/>
    <col min="5380" max="5380" width="22.81640625" style="195" bestFit="1" customWidth="1"/>
    <col min="5381" max="5382" width="9.08984375" style="195"/>
    <col min="5383" max="5383" width="14.08984375" style="195" customWidth="1"/>
    <col min="5384" max="5384" width="16.6328125" style="195" customWidth="1"/>
    <col min="5385" max="5633" width="9.08984375" style="195"/>
    <col min="5634" max="5634" width="18" style="195" bestFit="1" customWidth="1"/>
    <col min="5635" max="5635" width="24.54296875" style="195" bestFit="1" customWidth="1"/>
    <col min="5636" max="5636" width="22.81640625" style="195" bestFit="1" customWidth="1"/>
    <col min="5637" max="5638" width="9.08984375" style="195"/>
    <col min="5639" max="5639" width="14.08984375" style="195" customWidth="1"/>
    <col min="5640" max="5640" width="16.6328125" style="195" customWidth="1"/>
    <col min="5641" max="5889" width="9.08984375" style="195"/>
    <col min="5890" max="5890" width="18" style="195" bestFit="1" customWidth="1"/>
    <col min="5891" max="5891" width="24.54296875" style="195" bestFit="1" customWidth="1"/>
    <col min="5892" max="5892" width="22.81640625" style="195" bestFit="1" customWidth="1"/>
    <col min="5893" max="5894" width="9.08984375" style="195"/>
    <col min="5895" max="5895" width="14.08984375" style="195" customWidth="1"/>
    <col min="5896" max="5896" width="16.6328125" style="195" customWidth="1"/>
    <col min="5897" max="6145" width="9.08984375" style="195"/>
    <col min="6146" max="6146" width="18" style="195" bestFit="1" customWidth="1"/>
    <col min="6147" max="6147" width="24.54296875" style="195" bestFit="1" customWidth="1"/>
    <col min="6148" max="6148" width="22.81640625" style="195" bestFit="1" customWidth="1"/>
    <col min="6149" max="6150" width="9.08984375" style="195"/>
    <col min="6151" max="6151" width="14.08984375" style="195" customWidth="1"/>
    <col min="6152" max="6152" width="16.6328125" style="195" customWidth="1"/>
    <col min="6153" max="6401" width="9.08984375" style="195"/>
    <col min="6402" max="6402" width="18" style="195" bestFit="1" customWidth="1"/>
    <col min="6403" max="6403" width="24.54296875" style="195" bestFit="1" customWidth="1"/>
    <col min="6404" max="6404" width="22.81640625" style="195" bestFit="1" customWidth="1"/>
    <col min="6405" max="6406" width="9.08984375" style="195"/>
    <col min="6407" max="6407" width="14.08984375" style="195" customWidth="1"/>
    <col min="6408" max="6408" width="16.6328125" style="195" customWidth="1"/>
    <col min="6409" max="6657" width="9.08984375" style="195"/>
    <col min="6658" max="6658" width="18" style="195" bestFit="1" customWidth="1"/>
    <col min="6659" max="6659" width="24.54296875" style="195" bestFit="1" customWidth="1"/>
    <col min="6660" max="6660" width="22.81640625" style="195" bestFit="1" customWidth="1"/>
    <col min="6661" max="6662" width="9.08984375" style="195"/>
    <col min="6663" max="6663" width="14.08984375" style="195" customWidth="1"/>
    <col min="6664" max="6664" width="16.6328125" style="195" customWidth="1"/>
    <col min="6665" max="6913" width="9.08984375" style="195"/>
    <col min="6914" max="6914" width="18" style="195" bestFit="1" customWidth="1"/>
    <col min="6915" max="6915" width="24.54296875" style="195" bestFit="1" customWidth="1"/>
    <col min="6916" max="6916" width="22.81640625" style="195" bestFit="1" customWidth="1"/>
    <col min="6917" max="6918" width="9.08984375" style="195"/>
    <col min="6919" max="6919" width="14.08984375" style="195" customWidth="1"/>
    <col min="6920" max="6920" width="16.6328125" style="195" customWidth="1"/>
    <col min="6921" max="7169" width="9.08984375" style="195"/>
    <col min="7170" max="7170" width="18" style="195" bestFit="1" customWidth="1"/>
    <col min="7171" max="7171" width="24.54296875" style="195" bestFit="1" customWidth="1"/>
    <col min="7172" max="7172" width="22.81640625" style="195" bestFit="1" customWidth="1"/>
    <col min="7173" max="7174" width="9.08984375" style="195"/>
    <col min="7175" max="7175" width="14.08984375" style="195" customWidth="1"/>
    <col min="7176" max="7176" width="16.6328125" style="195" customWidth="1"/>
    <col min="7177" max="7425" width="9.08984375" style="195"/>
    <col min="7426" max="7426" width="18" style="195" bestFit="1" customWidth="1"/>
    <col min="7427" max="7427" width="24.54296875" style="195" bestFit="1" customWidth="1"/>
    <col min="7428" max="7428" width="22.81640625" style="195" bestFit="1" customWidth="1"/>
    <col min="7429" max="7430" width="9.08984375" style="195"/>
    <col min="7431" max="7431" width="14.08984375" style="195" customWidth="1"/>
    <col min="7432" max="7432" width="16.6328125" style="195" customWidth="1"/>
    <col min="7433" max="7681" width="9.08984375" style="195"/>
    <col min="7682" max="7682" width="18" style="195" bestFit="1" customWidth="1"/>
    <col min="7683" max="7683" width="24.54296875" style="195" bestFit="1" customWidth="1"/>
    <col min="7684" max="7684" width="22.81640625" style="195" bestFit="1" customWidth="1"/>
    <col min="7685" max="7686" width="9.08984375" style="195"/>
    <col min="7687" max="7687" width="14.08984375" style="195" customWidth="1"/>
    <col min="7688" max="7688" width="16.6328125" style="195" customWidth="1"/>
    <col min="7689" max="7937" width="9.08984375" style="195"/>
    <col min="7938" max="7938" width="18" style="195" bestFit="1" customWidth="1"/>
    <col min="7939" max="7939" width="24.54296875" style="195" bestFit="1" customWidth="1"/>
    <col min="7940" max="7940" width="22.81640625" style="195" bestFit="1" customWidth="1"/>
    <col min="7941" max="7942" width="9.08984375" style="195"/>
    <col min="7943" max="7943" width="14.08984375" style="195" customWidth="1"/>
    <col min="7944" max="7944" width="16.6328125" style="195" customWidth="1"/>
    <col min="7945" max="8193" width="9.08984375" style="195"/>
    <col min="8194" max="8194" width="18" style="195" bestFit="1" customWidth="1"/>
    <col min="8195" max="8195" width="24.54296875" style="195" bestFit="1" customWidth="1"/>
    <col min="8196" max="8196" width="22.81640625" style="195" bestFit="1" customWidth="1"/>
    <col min="8197" max="8198" width="9.08984375" style="195"/>
    <col min="8199" max="8199" width="14.08984375" style="195" customWidth="1"/>
    <col min="8200" max="8200" width="16.6328125" style="195" customWidth="1"/>
    <col min="8201" max="8449" width="9.08984375" style="195"/>
    <col min="8450" max="8450" width="18" style="195" bestFit="1" customWidth="1"/>
    <col min="8451" max="8451" width="24.54296875" style="195" bestFit="1" customWidth="1"/>
    <col min="8452" max="8452" width="22.81640625" style="195" bestFit="1" customWidth="1"/>
    <col min="8453" max="8454" width="9.08984375" style="195"/>
    <col min="8455" max="8455" width="14.08984375" style="195" customWidth="1"/>
    <col min="8456" max="8456" width="16.6328125" style="195" customWidth="1"/>
    <col min="8457" max="8705" width="9.08984375" style="195"/>
    <col min="8706" max="8706" width="18" style="195" bestFit="1" customWidth="1"/>
    <col min="8707" max="8707" width="24.54296875" style="195" bestFit="1" customWidth="1"/>
    <col min="8708" max="8708" width="22.81640625" style="195" bestFit="1" customWidth="1"/>
    <col min="8709" max="8710" width="9.08984375" style="195"/>
    <col min="8711" max="8711" width="14.08984375" style="195" customWidth="1"/>
    <col min="8712" max="8712" width="16.6328125" style="195" customWidth="1"/>
    <col min="8713" max="8961" width="9.08984375" style="195"/>
    <col min="8962" max="8962" width="18" style="195" bestFit="1" customWidth="1"/>
    <col min="8963" max="8963" width="24.54296875" style="195" bestFit="1" customWidth="1"/>
    <col min="8964" max="8964" width="22.81640625" style="195" bestFit="1" customWidth="1"/>
    <col min="8965" max="8966" width="9.08984375" style="195"/>
    <col min="8967" max="8967" width="14.08984375" style="195" customWidth="1"/>
    <col min="8968" max="8968" width="16.6328125" style="195" customWidth="1"/>
    <col min="8969" max="9217" width="9.08984375" style="195"/>
    <col min="9218" max="9218" width="18" style="195" bestFit="1" customWidth="1"/>
    <col min="9219" max="9219" width="24.54296875" style="195" bestFit="1" customWidth="1"/>
    <col min="9220" max="9220" width="22.81640625" style="195" bestFit="1" customWidth="1"/>
    <col min="9221" max="9222" width="9.08984375" style="195"/>
    <col min="9223" max="9223" width="14.08984375" style="195" customWidth="1"/>
    <col min="9224" max="9224" width="16.6328125" style="195" customWidth="1"/>
    <col min="9225" max="9473" width="9.08984375" style="195"/>
    <col min="9474" max="9474" width="18" style="195" bestFit="1" customWidth="1"/>
    <col min="9475" max="9475" width="24.54296875" style="195" bestFit="1" customWidth="1"/>
    <col min="9476" max="9476" width="22.81640625" style="195" bestFit="1" customWidth="1"/>
    <col min="9477" max="9478" width="9.08984375" style="195"/>
    <col min="9479" max="9479" width="14.08984375" style="195" customWidth="1"/>
    <col min="9480" max="9480" width="16.6328125" style="195" customWidth="1"/>
    <col min="9481" max="9729" width="9.08984375" style="195"/>
    <col min="9730" max="9730" width="18" style="195" bestFit="1" customWidth="1"/>
    <col min="9731" max="9731" width="24.54296875" style="195" bestFit="1" customWidth="1"/>
    <col min="9732" max="9732" width="22.81640625" style="195" bestFit="1" customWidth="1"/>
    <col min="9733" max="9734" width="9.08984375" style="195"/>
    <col min="9735" max="9735" width="14.08984375" style="195" customWidth="1"/>
    <col min="9736" max="9736" width="16.6328125" style="195" customWidth="1"/>
    <col min="9737" max="9985" width="9.08984375" style="195"/>
    <col min="9986" max="9986" width="18" style="195" bestFit="1" customWidth="1"/>
    <col min="9987" max="9987" width="24.54296875" style="195" bestFit="1" customWidth="1"/>
    <col min="9988" max="9988" width="22.81640625" style="195" bestFit="1" customWidth="1"/>
    <col min="9989" max="9990" width="9.08984375" style="195"/>
    <col min="9991" max="9991" width="14.08984375" style="195" customWidth="1"/>
    <col min="9992" max="9992" width="16.6328125" style="195" customWidth="1"/>
    <col min="9993" max="10241" width="9.08984375" style="195"/>
    <col min="10242" max="10242" width="18" style="195" bestFit="1" customWidth="1"/>
    <col min="10243" max="10243" width="24.54296875" style="195" bestFit="1" customWidth="1"/>
    <col min="10244" max="10244" width="22.81640625" style="195" bestFit="1" customWidth="1"/>
    <col min="10245" max="10246" width="9.08984375" style="195"/>
    <col min="10247" max="10247" width="14.08984375" style="195" customWidth="1"/>
    <col min="10248" max="10248" width="16.6328125" style="195" customWidth="1"/>
    <col min="10249" max="10497" width="9.08984375" style="195"/>
    <col min="10498" max="10498" width="18" style="195" bestFit="1" customWidth="1"/>
    <col min="10499" max="10499" width="24.54296875" style="195" bestFit="1" customWidth="1"/>
    <col min="10500" max="10500" width="22.81640625" style="195" bestFit="1" customWidth="1"/>
    <col min="10501" max="10502" width="9.08984375" style="195"/>
    <col min="10503" max="10503" width="14.08984375" style="195" customWidth="1"/>
    <col min="10504" max="10504" width="16.6328125" style="195" customWidth="1"/>
    <col min="10505" max="10753" width="9.08984375" style="195"/>
    <col min="10754" max="10754" width="18" style="195" bestFit="1" customWidth="1"/>
    <col min="10755" max="10755" width="24.54296875" style="195" bestFit="1" customWidth="1"/>
    <col min="10756" max="10756" width="22.81640625" style="195" bestFit="1" customWidth="1"/>
    <col min="10757" max="10758" width="9.08984375" style="195"/>
    <col min="10759" max="10759" width="14.08984375" style="195" customWidth="1"/>
    <col min="10760" max="10760" width="16.6328125" style="195" customWidth="1"/>
    <col min="10761" max="11009" width="9.08984375" style="195"/>
    <col min="11010" max="11010" width="18" style="195" bestFit="1" customWidth="1"/>
    <col min="11011" max="11011" width="24.54296875" style="195" bestFit="1" customWidth="1"/>
    <col min="11012" max="11012" width="22.81640625" style="195" bestFit="1" customWidth="1"/>
    <col min="11013" max="11014" width="9.08984375" style="195"/>
    <col min="11015" max="11015" width="14.08984375" style="195" customWidth="1"/>
    <col min="11016" max="11016" width="16.6328125" style="195" customWidth="1"/>
    <col min="11017" max="11265" width="9.08984375" style="195"/>
    <col min="11266" max="11266" width="18" style="195" bestFit="1" customWidth="1"/>
    <col min="11267" max="11267" width="24.54296875" style="195" bestFit="1" customWidth="1"/>
    <col min="11268" max="11268" width="22.81640625" style="195" bestFit="1" customWidth="1"/>
    <col min="11269" max="11270" width="9.08984375" style="195"/>
    <col min="11271" max="11271" width="14.08984375" style="195" customWidth="1"/>
    <col min="11272" max="11272" width="16.6328125" style="195" customWidth="1"/>
    <col min="11273" max="11521" width="9.08984375" style="195"/>
    <col min="11522" max="11522" width="18" style="195" bestFit="1" customWidth="1"/>
    <col min="11523" max="11523" width="24.54296875" style="195" bestFit="1" customWidth="1"/>
    <col min="11524" max="11524" width="22.81640625" style="195" bestFit="1" customWidth="1"/>
    <col min="11525" max="11526" width="9.08984375" style="195"/>
    <col min="11527" max="11527" width="14.08984375" style="195" customWidth="1"/>
    <col min="11528" max="11528" width="16.6328125" style="195" customWidth="1"/>
    <col min="11529" max="11777" width="9.08984375" style="195"/>
    <col min="11778" max="11778" width="18" style="195" bestFit="1" customWidth="1"/>
    <col min="11779" max="11779" width="24.54296875" style="195" bestFit="1" customWidth="1"/>
    <col min="11780" max="11780" width="22.81640625" style="195" bestFit="1" customWidth="1"/>
    <col min="11781" max="11782" width="9.08984375" style="195"/>
    <col min="11783" max="11783" width="14.08984375" style="195" customWidth="1"/>
    <col min="11784" max="11784" width="16.6328125" style="195" customWidth="1"/>
    <col min="11785" max="12033" width="9.08984375" style="195"/>
    <col min="12034" max="12034" width="18" style="195" bestFit="1" customWidth="1"/>
    <col min="12035" max="12035" width="24.54296875" style="195" bestFit="1" customWidth="1"/>
    <col min="12036" max="12036" width="22.81640625" style="195" bestFit="1" customWidth="1"/>
    <col min="12037" max="12038" width="9.08984375" style="195"/>
    <col min="12039" max="12039" width="14.08984375" style="195" customWidth="1"/>
    <col min="12040" max="12040" width="16.6328125" style="195" customWidth="1"/>
    <col min="12041" max="12289" width="9.08984375" style="195"/>
    <col min="12290" max="12290" width="18" style="195" bestFit="1" customWidth="1"/>
    <col min="12291" max="12291" width="24.54296875" style="195" bestFit="1" customWidth="1"/>
    <col min="12292" max="12292" width="22.81640625" style="195" bestFit="1" customWidth="1"/>
    <col min="12293" max="12294" width="9.08984375" style="195"/>
    <col min="12295" max="12295" width="14.08984375" style="195" customWidth="1"/>
    <col min="12296" max="12296" width="16.6328125" style="195" customWidth="1"/>
    <col min="12297" max="12545" width="9.08984375" style="195"/>
    <col min="12546" max="12546" width="18" style="195" bestFit="1" customWidth="1"/>
    <col min="12547" max="12547" width="24.54296875" style="195" bestFit="1" customWidth="1"/>
    <col min="12548" max="12548" width="22.81640625" style="195" bestFit="1" customWidth="1"/>
    <col min="12549" max="12550" width="9.08984375" style="195"/>
    <col min="12551" max="12551" width="14.08984375" style="195" customWidth="1"/>
    <col min="12552" max="12552" width="16.6328125" style="195" customWidth="1"/>
    <col min="12553" max="12801" width="9.08984375" style="195"/>
    <col min="12802" max="12802" width="18" style="195" bestFit="1" customWidth="1"/>
    <col min="12803" max="12803" width="24.54296875" style="195" bestFit="1" customWidth="1"/>
    <col min="12804" max="12804" width="22.81640625" style="195" bestFit="1" customWidth="1"/>
    <col min="12805" max="12806" width="9.08984375" style="195"/>
    <col min="12807" max="12807" width="14.08984375" style="195" customWidth="1"/>
    <col min="12808" max="12808" width="16.6328125" style="195" customWidth="1"/>
    <col min="12809" max="13057" width="9.08984375" style="195"/>
    <col min="13058" max="13058" width="18" style="195" bestFit="1" customWidth="1"/>
    <col min="13059" max="13059" width="24.54296875" style="195" bestFit="1" customWidth="1"/>
    <col min="13060" max="13060" width="22.81640625" style="195" bestFit="1" customWidth="1"/>
    <col min="13061" max="13062" width="9.08984375" style="195"/>
    <col min="13063" max="13063" width="14.08984375" style="195" customWidth="1"/>
    <col min="13064" max="13064" width="16.6328125" style="195" customWidth="1"/>
    <col min="13065" max="13313" width="9.08984375" style="195"/>
    <col min="13314" max="13314" width="18" style="195" bestFit="1" customWidth="1"/>
    <col min="13315" max="13315" width="24.54296875" style="195" bestFit="1" customWidth="1"/>
    <col min="13316" max="13316" width="22.81640625" style="195" bestFit="1" customWidth="1"/>
    <col min="13317" max="13318" width="9.08984375" style="195"/>
    <col min="13319" max="13319" width="14.08984375" style="195" customWidth="1"/>
    <col min="13320" max="13320" width="16.6328125" style="195" customWidth="1"/>
    <col min="13321" max="13569" width="9.08984375" style="195"/>
    <col min="13570" max="13570" width="18" style="195" bestFit="1" customWidth="1"/>
    <col min="13571" max="13571" width="24.54296875" style="195" bestFit="1" customWidth="1"/>
    <col min="13572" max="13572" width="22.81640625" style="195" bestFit="1" customWidth="1"/>
    <col min="13573" max="13574" width="9.08984375" style="195"/>
    <col min="13575" max="13575" width="14.08984375" style="195" customWidth="1"/>
    <col min="13576" max="13576" width="16.6328125" style="195" customWidth="1"/>
    <col min="13577" max="13825" width="9.08984375" style="195"/>
    <col min="13826" max="13826" width="18" style="195" bestFit="1" customWidth="1"/>
    <col min="13827" max="13827" width="24.54296875" style="195" bestFit="1" customWidth="1"/>
    <col min="13828" max="13828" width="22.81640625" style="195" bestFit="1" customWidth="1"/>
    <col min="13829" max="13830" width="9.08984375" style="195"/>
    <col min="13831" max="13831" width="14.08984375" style="195" customWidth="1"/>
    <col min="13832" max="13832" width="16.6328125" style="195" customWidth="1"/>
    <col min="13833" max="14081" width="9.08984375" style="195"/>
    <col min="14082" max="14082" width="18" style="195" bestFit="1" customWidth="1"/>
    <col min="14083" max="14083" width="24.54296875" style="195" bestFit="1" customWidth="1"/>
    <col min="14084" max="14084" width="22.81640625" style="195" bestFit="1" customWidth="1"/>
    <col min="14085" max="14086" width="9.08984375" style="195"/>
    <col min="14087" max="14087" width="14.08984375" style="195" customWidth="1"/>
    <col min="14088" max="14088" width="16.6328125" style="195" customWidth="1"/>
    <col min="14089" max="14337" width="9.08984375" style="195"/>
    <col min="14338" max="14338" width="18" style="195" bestFit="1" customWidth="1"/>
    <col min="14339" max="14339" width="24.54296875" style="195" bestFit="1" customWidth="1"/>
    <col min="14340" max="14340" width="22.81640625" style="195" bestFit="1" customWidth="1"/>
    <col min="14341" max="14342" width="9.08984375" style="195"/>
    <col min="14343" max="14343" width="14.08984375" style="195" customWidth="1"/>
    <col min="14344" max="14344" width="16.6328125" style="195" customWidth="1"/>
    <col min="14345" max="14593" width="9.08984375" style="195"/>
    <col min="14594" max="14594" width="18" style="195" bestFit="1" customWidth="1"/>
    <col min="14595" max="14595" width="24.54296875" style="195" bestFit="1" customWidth="1"/>
    <col min="14596" max="14596" width="22.81640625" style="195" bestFit="1" customWidth="1"/>
    <col min="14597" max="14598" width="9.08984375" style="195"/>
    <col min="14599" max="14599" width="14.08984375" style="195" customWidth="1"/>
    <col min="14600" max="14600" width="16.6328125" style="195" customWidth="1"/>
    <col min="14601" max="14849" width="9.08984375" style="195"/>
    <col min="14850" max="14850" width="18" style="195" bestFit="1" customWidth="1"/>
    <col min="14851" max="14851" width="24.54296875" style="195" bestFit="1" customWidth="1"/>
    <col min="14852" max="14852" width="22.81640625" style="195" bestFit="1" customWidth="1"/>
    <col min="14853" max="14854" width="9.08984375" style="195"/>
    <col min="14855" max="14855" width="14.08984375" style="195" customWidth="1"/>
    <col min="14856" max="14856" width="16.6328125" style="195" customWidth="1"/>
    <col min="14857" max="15105" width="9.08984375" style="195"/>
    <col min="15106" max="15106" width="18" style="195" bestFit="1" customWidth="1"/>
    <col min="15107" max="15107" width="24.54296875" style="195" bestFit="1" customWidth="1"/>
    <col min="15108" max="15108" width="22.81640625" style="195" bestFit="1" customWidth="1"/>
    <col min="15109" max="15110" width="9.08984375" style="195"/>
    <col min="15111" max="15111" width="14.08984375" style="195" customWidth="1"/>
    <col min="15112" max="15112" width="16.6328125" style="195" customWidth="1"/>
    <col min="15113" max="15361" width="9.08984375" style="195"/>
    <col min="15362" max="15362" width="18" style="195" bestFit="1" customWidth="1"/>
    <col min="15363" max="15363" width="24.54296875" style="195" bestFit="1" customWidth="1"/>
    <col min="15364" max="15364" width="22.81640625" style="195" bestFit="1" customWidth="1"/>
    <col min="15365" max="15366" width="9.08984375" style="195"/>
    <col min="15367" max="15367" width="14.08984375" style="195" customWidth="1"/>
    <col min="15368" max="15368" width="16.6328125" style="195" customWidth="1"/>
    <col min="15369" max="15617" width="9.08984375" style="195"/>
    <col min="15618" max="15618" width="18" style="195" bestFit="1" customWidth="1"/>
    <col min="15619" max="15619" width="24.54296875" style="195" bestFit="1" customWidth="1"/>
    <col min="15620" max="15620" width="22.81640625" style="195" bestFit="1" customWidth="1"/>
    <col min="15621" max="15622" width="9.08984375" style="195"/>
    <col min="15623" max="15623" width="14.08984375" style="195" customWidth="1"/>
    <col min="15624" max="15624" width="16.6328125" style="195" customWidth="1"/>
    <col min="15625" max="15873" width="9.08984375" style="195"/>
    <col min="15874" max="15874" width="18" style="195" bestFit="1" customWidth="1"/>
    <col min="15875" max="15875" width="24.54296875" style="195" bestFit="1" customWidth="1"/>
    <col min="15876" max="15876" width="22.81640625" style="195" bestFit="1" customWidth="1"/>
    <col min="15877" max="15878" width="9.08984375" style="195"/>
    <col min="15879" max="15879" width="14.08984375" style="195" customWidth="1"/>
    <col min="15880" max="15880" width="16.6328125" style="195" customWidth="1"/>
    <col min="15881" max="16129" width="9.08984375" style="195"/>
    <col min="16130" max="16130" width="18" style="195" bestFit="1" customWidth="1"/>
    <col min="16131" max="16131" width="24.54296875" style="195" bestFit="1" customWidth="1"/>
    <col min="16132" max="16132" width="22.81640625" style="195" bestFit="1" customWidth="1"/>
    <col min="16133" max="16134" width="9.08984375" style="195"/>
    <col min="16135" max="16135" width="14.08984375" style="195" customWidth="1"/>
    <col min="16136" max="16136" width="16.6328125" style="195" customWidth="1"/>
    <col min="16137" max="16384" width="9.08984375" style="195"/>
  </cols>
  <sheetData>
    <row r="1" spans="2:26">
      <c r="D1" s="204" t="s">
        <v>18768</v>
      </c>
      <c r="E1" s="237">
        <v>0.89449999999999996</v>
      </c>
    </row>
    <row r="3" spans="2:26">
      <c r="C3" s="170" t="s">
        <v>18840</v>
      </c>
    </row>
    <row r="5" spans="2:26">
      <c r="D5" s="196"/>
      <c r="E5" s="167" t="s">
        <v>18749</v>
      </c>
      <c r="F5" s="197"/>
    </row>
    <row r="6" spans="2:26">
      <c r="B6" s="198"/>
      <c r="C6" s="198"/>
      <c r="E6" s="199" t="s">
        <v>18719</v>
      </c>
    </row>
    <row r="7" spans="2:26">
      <c r="B7" s="200" t="s">
        <v>18698</v>
      </c>
      <c r="C7" s="200" t="s">
        <v>18723</v>
      </c>
      <c r="D7" s="200" t="s">
        <v>18717</v>
      </c>
      <c r="E7" s="200" t="s">
        <v>18701</v>
      </c>
      <c r="F7" s="152" t="s">
        <v>18718</v>
      </c>
      <c r="G7" s="153" t="s">
        <v>18750</v>
      </c>
      <c r="H7" s="153" t="s">
        <v>18920</v>
      </c>
    </row>
    <row r="8" spans="2:26" ht="29">
      <c r="B8" s="210" t="s">
        <v>18785</v>
      </c>
      <c r="C8" s="210"/>
      <c r="D8" s="210"/>
      <c r="E8" s="210"/>
      <c r="F8" s="210"/>
      <c r="G8" s="210"/>
      <c r="H8" s="210"/>
    </row>
    <row r="9" spans="2:26" ht="15" thickBot="1">
      <c r="B9" s="206" t="s">
        <v>18786</v>
      </c>
      <c r="C9" s="206"/>
      <c r="D9" s="206"/>
      <c r="E9" s="206"/>
      <c r="F9" s="206"/>
      <c r="G9" s="206" t="s">
        <v>7</v>
      </c>
      <c r="H9" s="206"/>
    </row>
    <row r="10" spans="2:26">
      <c r="B10" s="195" t="s">
        <v>18751</v>
      </c>
      <c r="C10" s="195" t="s">
        <v>18752</v>
      </c>
      <c r="D10" s="195" t="s">
        <v>18753</v>
      </c>
      <c r="E10" s="195">
        <f>Data_WasteIncinerated!A18</f>
        <v>2010</v>
      </c>
      <c r="F10" s="195">
        <v>1</v>
      </c>
      <c r="G10" s="228">
        <f>D23*E1</f>
        <v>32.154345023403366</v>
      </c>
      <c r="H10" s="195">
        <v>15</v>
      </c>
    </row>
    <row r="11" spans="2:26">
      <c r="E11" s="195">
        <f>Data_WasteIncinerated!A20</f>
        <v>2012</v>
      </c>
      <c r="G11" s="228">
        <f>G23</f>
        <v>35.347819999999999</v>
      </c>
      <c r="H11"/>
      <c r="M11" s="269"/>
      <c r="N11" s="269"/>
      <c r="O11" s="269"/>
      <c r="P11" s="269"/>
      <c r="Q11" s="269"/>
      <c r="R11" s="269"/>
      <c r="S11" s="269"/>
      <c r="T11" s="269"/>
      <c r="U11" s="269"/>
      <c r="V11" s="269"/>
      <c r="W11" s="269"/>
      <c r="X11" s="269"/>
      <c r="Y11" s="269"/>
      <c r="Z11" s="269"/>
    </row>
    <row r="12" spans="2:26">
      <c r="E12" s="195">
        <v>2014</v>
      </c>
      <c r="G12" s="228">
        <f>J23</f>
        <v>36.47871</v>
      </c>
      <c r="H12"/>
      <c r="M12" s="269"/>
      <c r="N12" s="269"/>
      <c r="O12" s="269"/>
      <c r="P12" s="269"/>
      <c r="Q12" s="269"/>
      <c r="R12" s="269"/>
      <c r="S12" s="269"/>
      <c r="T12" s="269"/>
      <c r="U12" s="269"/>
      <c r="V12" s="269"/>
      <c r="W12" s="269"/>
      <c r="X12" s="269"/>
      <c r="Y12" s="269"/>
      <c r="Z12" s="269"/>
    </row>
    <row r="13" spans="2:26">
      <c r="E13" s="269">
        <v>2020</v>
      </c>
      <c r="F13" s="269"/>
      <c r="G13" s="270">
        <f>3.1*10.5</f>
        <v>32.550000000000004</v>
      </c>
      <c r="H13"/>
      <c r="M13" s="269"/>
      <c r="N13" s="269"/>
      <c r="O13" s="269"/>
      <c r="P13" s="269"/>
      <c r="Q13" s="269"/>
      <c r="R13" s="269"/>
      <c r="S13" s="269"/>
      <c r="T13" s="269"/>
      <c r="U13" s="269"/>
      <c r="V13" s="269"/>
      <c r="W13" s="269"/>
      <c r="X13" s="269"/>
      <c r="Y13" s="269"/>
      <c r="Z13" s="269"/>
    </row>
    <row r="14" spans="2:26">
      <c r="E14" s="269">
        <v>2025</v>
      </c>
      <c r="F14" s="269"/>
      <c r="G14" s="271">
        <f t="shared" ref="G14:G20" si="0">G13</f>
        <v>32.550000000000004</v>
      </c>
      <c r="H14"/>
      <c r="M14" s="269"/>
      <c r="N14" s="269" t="s">
        <v>18908</v>
      </c>
      <c r="O14" s="269"/>
      <c r="P14" s="269"/>
      <c r="Q14" s="269"/>
      <c r="R14" s="269"/>
      <c r="S14" s="269"/>
      <c r="T14" s="269"/>
      <c r="U14" s="269"/>
      <c r="V14" s="269"/>
      <c r="W14" s="269"/>
      <c r="X14" s="269"/>
      <c r="Y14" s="269"/>
      <c r="Z14" s="269"/>
    </row>
    <row r="15" spans="2:26">
      <c r="E15" s="269">
        <v>2030</v>
      </c>
      <c r="F15" s="269"/>
      <c r="G15" s="271">
        <f t="shared" si="0"/>
        <v>32.550000000000004</v>
      </c>
      <c r="H15"/>
      <c r="M15" s="269"/>
      <c r="N15" s="279" t="s">
        <v>18909</v>
      </c>
      <c r="O15" s="279"/>
      <c r="P15" s="279"/>
      <c r="Q15" s="279"/>
      <c r="R15" s="279"/>
      <c r="S15" s="279"/>
      <c r="T15" s="279"/>
      <c r="U15" s="279"/>
      <c r="V15" s="279"/>
      <c r="W15" s="279"/>
      <c r="X15" s="279"/>
      <c r="Y15" s="279"/>
      <c r="Z15" s="279"/>
    </row>
    <row r="16" spans="2:26">
      <c r="E16" s="269">
        <v>2035</v>
      </c>
      <c r="F16" s="269"/>
      <c r="G16" s="271">
        <f t="shared" si="0"/>
        <v>32.550000000000004</v>
      </c>
      <c r="H16"/>
      <c r="M16" s="269"/>
      <c r="N16" s="279"/>
      <c r="O16" s="279"/>
      <c r="P16" s="279"/>
      <c r="Q16" s="279"/>
      <c r="R16" s="279"/>
      <c r="S16" s="279"/>
      <c r="T16" s="279"/>
      <c r="U16" s="279"/>
      <c r="V16" s="279"/>
      <c r="W16" s="279"/>
      <c r="X16" s="279"/>
      <c r="Y16" s="279"/>
      <c r="Z16" s="279"/>
    </row>
    <row r="17" spans="2:26">
      <c r="E17" s="269">
        <v>2040</v>
      </c>
      <c r="F17" s="269"/>
      <c r="G17" s="271">
        <f t="shared" si="0"/>
        <v>32.550000000000004</v>
      </c>
      <c r="H17"/>
      <c r="M17" s="269"/>
      <c r="N17" s="279"/>
      <c r="O17" s="279"/>
      <c r="P17" s="279"/>
      <c r="Q17" s="279"/>
      <c r="R17" s="279"/>
      <c r="S17" s="279"/>
      <c r="T17" s="279"/>
      <c r="U17" s="279"/>
      <c r="V17" s="279"/>
      <c r="W17" s="279"/>
      <c r="X17" s="279"/>
      <c r="Y17" s="279"/>
      <c r="Z17" s="279"/>
    </row>
    <row r="18" spans="2:26">
      <c r="E18" s="269">
        <v>2045</v>
      </c>
      <c r="F18" s="269"/>
      <c r="G18" s="271">
        <f t="shared" si="0"/>
        <v>32.550000000000004</v>
      </c>
      <c r="H18"/>
      <c r="M18" s="269"/>
      <c r="N18" s="279"/>
      <c r="O18" s="279"/>
      <c r="P18" s="279"/>
      <c r="Q18" s="279"/>
      <c r="R18" s="279"/>
      <c r="S18" s="279"/>
      <c r="T18" s="279"/>
      <c r="U18" s="279"/>
      <c r="V18" s="279"/>
      <c r="W18" s="279"/>
      <c r="X18" s="279"/>
      <c r="Y18" s="279"/>
      <c r="Z18" s="279"/>
    </row>
    <row r="19" spans="2:26">
      <c r="E19" s="269">
        <v>2050</v>
      </c>
      <c r="F19" s="269"/>
      <c r="G19" s="271">
        <f t="shared" si="0"/>
        <v>32.550000000000004</v>
      </c>
      <c r="H19"/>
      <c r="M19" s="269"/>
      <c r="N19" s="279"/>
      <c r="O19" s="279"/>
      <c r="P19" s="279"/>
      <c r="Q19" s="279"/>
      <c r="R19" s="279"/>
      <c r="S19" s="279"/>
      <c r="T19" s="279"/>
      <c r="U19" s="279"/>
      <c r="V19" s="279"/>
      <c r="W19" s="279"/>
      <c r="X19" s="279"/>
      <c r="Y19" s="279"/>
      <c r="Z19" s="279"/>
    </row>
    <row r="20" spans="2:26">
      <c r="E20" s="195">
        <v>2100</v>
      </c>
      <c r="G20" s="271">
        <f t="shared" si="0"/>
        <v>32.550000000000004</v>
      </c>
      <c r="H20"/>
      <c r="M20" s="269"/>
      <c r="N20" s="279"/>
      <c r="O20" s="279"/>
      <c r="P20" s="279"/>
      <c r="Q20" s="279"/>
      <c r="R20" s="279"/>
      <c r="S20" s="279"/>
      <c r="T20" s="279"/>
      <c r="U20" s="279"/>
      <c r="V20" s="279"/>
      <c r="W20" s="279"/>
      <c r="X20" s="279"/>
      <c r="Y20" s="279"/>
      <c r="Z20" s="279"/>
    </row>
    <row r="21" spans="2:26">
      <c r="M21" s="269"/>
      <c r="N21" s="269"/>
      <c r="O21" s="269"/>
      <c r="P21" s="269"/>
      <c r="Q21" s="269"/>
      <c r="R21" s="269"/>
      <c r="S21" s="269"/>
      <c r="T21" s="269"/>
      <c r="U21" s="269"/>
      <c r="V21" s="269"/>
      <c r="W21" s="269"/>
      <c r="X21" s="269"/>
      <c r="Y21" s="269"/>
      <c r="Z21" s="269"/>
    </row>
    <row r="22" spans="2:26">
      <c r="B22" s="229" t="s">
        <v>18812</v>
      </c>
      <c r="M22" s="269"/>
      <c r="N22" s="269"/>
      <c r="O22" s="269"/>
      <c r="P22" s="269"/>
      <c r="Q22" s="269"/>
      <c r="R22" s="269"/>
      <c r="S22" s="269"/>
      <c r="T22" s="269"/>
      <c r="U22" s="269"/>
      <c r="V22" s="269"/>
      <c r="W22" s="269"/>
      <c r="X22" s="269"/>
      <c r="Y22" s="269"/>
      <c r="Z22" s="269"/>
    </row>
    <row r="23" spans="2:26">
      <c r="B23" s="230" t="s">
        <v>18810</v>
      </c>
      <c r="C23" s="233" t="s">
        <v>18811</v>
      </c>
      <c r="D23" s="234">
        <v>35.946724453217854</v>
      </c>
      <c r="E23" s="230" t="s">
        <v>18810</v>
      </c>
      <c r="F23" s="235" t="s">
        <v>18811</v>
      </c>
      <c r="G23" s="236">
        <v>35.347819999999999</v>
      </c>
      <c r="H23" s="230"/>
      <c r="I23" s="231" t="s">
        <v>18811</v>
      </c>
      <c r="J23" s="232">
        <v>36.47871</v>
      </c>
      <c r="M23" s="269"/>
      <c r="N23" s="269"/>
      <c r="O23" s="269"/>
      <c r="P23" s="269"/>
      <c r="Q23" s="269"/>
      <c r="R23" s="269"/>
      <c r="S23" s="269"/>
      <c r="T23" s="269"/>
      <c r="U23" s="269"/>
      <c r="V23" s="269"/>
      <c r="W23" s="269"/>
      <c r="X23" s="269"/>
      <c r="Y23" s="269"/>
      <c r="Z23" s="269"/>
    </row>
    <row r="24" spans="2:26">
      <c r="M24" s="269"/>
      <c r="N24" s="269"/>
      <c r="O24" s="269"/>
      <c r="P24" s="269"/>
      <c r="Q24" s="269"/>
      <c r="R24" s="269"/>
      <c r="S24" s="269"/>
      <c r="T24" s="269"/>
      <c r="U24" s="269"/>
      <c r="V24" s="269"/>
      <c r="W24" s="269"/>
      <c r="X24" s="269"/>
      <c r="Y24" s="269"/>
      <c r="Z24" s="269"/>
    </row>
    <row r="25" spans="2:26">
      <c r="M25" s="269"/>
      <c r="N25" s="269"/>
      <c r="O25" s="269"/>
      <c r="P25" s="269"/>
      <c r="Q25" s="269"/>
      <c r="R25" s="269"/>
      <c r="S25" s="269"/>
      <c r="T25" s="269"/>
      <c r="U25" s="269"/>
      <c r="V25" s="269"/>
      <c r="W25" s="269"/>
      <c r="X25" s="269"/>
      <c r="Y25" s="269"/>
      <c r="Z25" s="269"/>
    </row>
    <row r="26" spans="2:26">
      <c r="J26" s="269"/>
      <c r="K26" s="269"/>
      <c r="L26" s="269"/>
      <c r="M26" s="269"/>
      <c r="N26" s="269"/>
      <c r="O26" s="269"/>
      <c r="P26" s="269"/>
      <c r="Q26" s="269"/>
      <c r="R26" s="269"/>
    </row>
    <row r="27" spans="2:26">
      <c r="B27" s="9"/>
      <c r="C27" s="168"/>
      <c r="D27" s="160"/>
      <c r="E27" s="167" t="s">
        <v>18844</v>
      </c>
      <c r="F27" s="165"/>
      <c r="G27" s="9"/>
      <c r="H27" s="9"/>
      <c r="J27" s="269"/>
      <c r="K27" s="269"/>
      <c r="L27" s="269"/>
      <c r="M27" s="269"/>
      <c r="N27" s="269"/>
      <c r="O27" s="269"/>
      <c r="P27" s="269"/>
      <c r="Q27" s="269"/>
      <c r="R27" s="269"/>
    </row>
    <row r="28" spans="2:26">
      <c r="B28" s="166"/>
      <c r="C28" s="166"/>
      <c r="D28" s="9"/>
      <c r="F28" s="199" t="s">
        <v>18719</v>
      </c>
      <c r="G28" s="9"/>
      <c r="H28" s="9"/>
      <c r="J28" s="269"/>
      <c r="K28" s="269"/>
      <c r="L28" s="269"/>
      <c r="M28" s="269"/>
      <c r="N28" s="269"/>
      <c r="O28" s="269"/>
      <c r="P28" s="269"/>
      <c r="Q28" s="269"/>
      <c r="R28" s="269"/>
    </row>
    <row r="29" spans="2:26">
      <c r="B29" s="200" t="s">
        <v>18698</v>
      </c>
      <c r="C29" s="200" t="s">
        <v>18699</v>
      </c>
      <c r="D29" s="200" t="s">
        <v>18843</v>
      </c>
      <c r="E29" s="200" t="s">
        <v>18717</v>
      </c>
      <c r="F29" s="200" t="s">
        <v>18701</v>
      </c>
      <c r="G29" s="152" t="s">
        <v>18718</v>
      </c>
      <c r="H29" s="153" t="s">
        <v>18720</v>
      </c>
      <c r="I29" s="153" t="s">
        <v>18842</v>
      </c>
      <c r="J29" s="269"/>
      <c r="K29" s="269"/>
      <c r="L29" s="269"/>
      <c r="M29" s="269"/>
      <c r="N29" s="269"/>
      <c r="O29" s="269"/>
      <c r="P29" s="269"/>
      <c r="Q29" s="269"/>
      <c r="R29" s="269"/>
    </row>
    <row r="30" spans="2:26" ht="29">
      <c r="B30" s="210" t="s">
        <v>18785</v>
      </c>
      <c r="C30" s="210"/>
      <c r="D30" s="210"/>
      <c r="E30" s="210"/>
      <c r="F30" s="210"/>
      <c r="G30" s="210"/>
      <c r="H30" s="210"/>
      <c r="I30" s="210"/>
      <c r="J30" s="269"/>
      <c r="K30" s="269"/>
      <c r="L30" s="269"/>
      <c r="M30" s="269"/>
      <c r="N30" s="269"/>
      <c r="O30" s="269"/>
      <c r="P30" s="269"/>
      <c r="Q30" s="269"/>
      <c r="R30" s="269"/>
    </row>
    <row r="31" spans="2:26" ht="15" thickBot="1">
      <c r="B31" s="206" t="s">
        <v>18786</v>
      </c>
      <c r="C31" s="206"/>
      <c r="D31" s="206"/>
      <c r="E31" s="206"/>
      <c r="F31" s="206"/>
      <c r="G31" s="206"/>
      <c r="H31" s="206" t="s">
        <v>7</v>
      </c>
      <c r="I31" s="206"/>
      <c r="J31" s="269"/>
      <c r="K31" s="269"/>
      <c r="L31" s="269"/>
      <c r="M31" s="269"/>
      <c r="N31" s="269"/>
      <c r="O31" s="269"/>
      <c r="P31" s="269"/>
      <c r="Q31" s="269"/>
      <c r="R31" s="269"/>
    </row>
    <row r="32" spans="2:26">
      <c r="B32" s="168" t="s">
        <v>18912</v>
      </c>
      <c r="C32" s="273" t="s">
        <v>18915</v>
      </c>
      <c r="D32" s="258" t="s">
        <v>18806</v>
      </c>
      <c r="E32" s="168" t="s">
        <v>18915</v>
      </c>
      <c r="F32" s="168">
        <v>2012</v>
      </c>
      <c r="G32" s="169">
        <v>1</v>
      </c>
      <c r="H32" s="238">
        <f>Data_BioWaste!F4</f>
        <v>1.9055890458875491</v>
      </c>
      <c r="I32" s="169">
        <v>15</v>
      </c>
      <c r="M32" s="269"/>
      <c r="N32" s="272" t="s">
        <v>18910</v>
      </c>
      <c r="O32" s="269"/>
      <c r="P32" s="269"/>
      <c r="Q32" s="269"/>
      <c r="R32" s="269"/>
      <c r="S32" s="269"/>
      <c r="T32" s="269"/>
      <c r="U32" s="269"/>
      <c r="V32" s="269"/>
      <c r="W32" s="269"/>
      <c r="X32" s="269"/>
      <c r="Y32" s="269"/>
      <c r="Z32" s="269"/>
    </row>
    <row r="33" spans="2:26">
      <c r="B33" s="168"/>
      <c r="E33" s="168"/>
      <c r="F33" s="168">
        <v>2013</v>
      </c>
      <c r="G33" s="169"/>
      <c r="H33" s="238">
        <f>Data_BioWaste!F5</f>
        <v>1.9273271679799431</v>
      </c>
      <c r="I33" s="169"/>
      <c r="M33" s="269"/>
      <c r="N33" s="269"/>
      <c r="O33" s="269"/>
      <c r="P33" s="269"/>
      <c r="Q33" s="269"/>
      <c r="R33" s="269"/>
      <c r="S33" s="269"/>
      <c r="T33" s="269"/>
      <c r="U33" s="269"/>
      <c r="V33" s="269"/>
      <c r="W33" s="269"/>
      <c r="X33" s="269"/>
      <c r="Y33" s="269"/>
      <c r="Z33" s="269"/>
    </row>
    <row r="34" spans="2:26">
      <c r="B34" s="168"/>
      <c r="E34" s="168"/>
      <c r="F34" s="168">
        <v>2014</v>
      </c>
      <c r="G34" s="169"/>
      <c r="H34" s="238">
        <f>Data_BioWaste!F6</f>
        <v>2.0075558924360748</v>
      </c>
      <c r="I34" s="169"/>
    </row>
    <row r="35" spans="2:26">
      <c r="B35" s="168"/>
      <c r="E35" s="168"/>
      <c r="F35" s="168">
        <v>2015</v>
      </c>
      <c r="G35" s="169"/>
      <c r="H35" s="238">
        <f>Data_BioWaste!F7</f>
        <v>2.0939564511538453</v>
      </c>
      <c r="I35" s="169"/>
      <c r="L35" s="195">
        <f>J23/3</f>
        <v>12.15957</v>
      </c>
    </row>
    <row r="36" spans="2:26">
      <c r="B36" s="168"/>
      <c r="E36" s="168"/>
      <c r="F36" s="168">
        <v>2016</v>
      </c>
      <c r="G36" s="169"/>
      <c r="H36" s="238">
        <f>Data_BioWaste!F8</f>
        <v>2.1869605736490509</v>
      </c>
      <c r="I36" s="169"/>
    </row>
    <row r="37" spans="2:26">
      <c r="B37" s="168"/>
      <c r="E37" s="168"/>
      <c r="F37" s="168">
        <v>2017</v>
      </c>
      <c r="G37" s="169"/>
      <c r="H37" s="238">
        <f>Data_BioWaste!F9</f>
        <v>2.2832728644082048</v>
      </c>
      <c r="I37" s="169"/>
    </row>
    <row r="38" spans="2:26">
      <c r="B38" s="168"/>
      <c r="E38" s="168"/>
      <c r="F38" s="168">
        <v>2018</v>
      </c>
      <c r="G38" s="169"/>
      <c r="H38" s="238">
        <f>Data_BioWaste!F10</f>
        <v>2.3807937998075785</v>
      </c>
      <c r="I38" s="169"/>
    </row>
    <row r="39" spans="2:26">
      <c r="B39" s="168"/>
      <c r="E39" s="168"/>
      <c r="F39" s="168">
        <v>2019</v>
      </c>
      <c r="G39" s="169"/>
      <c r="H39" s="238">
        <f>Data_BioWaste!F11</f>
        <v>2.4117057030164211</v>
      </c>
      <c r="I39" s="169"/>
    </row>
    <row r="40" spans="2:26">
      <c r="B40" s="168"/>
      <c r="E40" s="168"/>
      <c r="F40" s="168">
        <v>2020</v>
      </c>
      <c r="G40" s="169"/>
      <c r="H40" s="238">
        <f>Data_BioWaste!F12</f>
        <v>2.4489560080468955</v>
      </c>
      <c r="I40" s="169"/>
    </row>
    <row r="41" spans="2:26">
      <c r="B41" s="168"/>
      <c r="E41" s="168"/>
      <c r="F41" s="168">
        <v>2021</v>
      </c>
      <c r="G41" s="169"/>
      <c r="H41" s="238">
        <f>Data_BioWaste!F13</f>
        <v>3.155958821557296</v>
      </c>
      <c r="I41" s="169"/>
      <c r="J41" s="257"/>
    </row>
    <row r="42" spans="2:26">
      <c r="B42" s="168"/>
      <c r="E42" s="168"/>
      <c r="F42" s="168">
        <v>2022</v>
      </c>
      <c r="G42" s="169"/>
      <c r="H42" s="238">
        <f>Data_BioWaste!F14</f>
        <v>3.189086214280155</v>
      </c>
      <c r="I42" s="169"/>
    </row>
    <row r="43" spans="2:26">
      <c r="B43" s="9"/>
      <c r="E43" s="168"/>
      <c r="F43" s="168">
        <v>2023</v>
      </c>
      <c r="G43" s="169"/>
      <c r="H43" s="238">
        <f>Data_BioWaste!F15</f>
        <v>3.2280398107982777</v>
      </c>
      <c r="I43" s="9"/>
    </row>
    <row r="44" spans="2:26">
      <c r="B44" s="9"/>
      <c r="E44" s="168"/>
      <c r="F44" s="168">
        <v>2024</v>
      </c>
      <c r="G44" s="169"/>
      <c r="H44" s="238">
        <f>Data_BioWaste!F16</f>
        <v>3.2690669074402394</v>
      </c>
      <c r="I44" s="9"/>
    </row>
    <row r="45" spans="2:26">
      <c r="B45" s="9"/>
      <c r="E45" s="168"/>
      <c r="F45" s="168">
        <v>2025</v>
      </c>
      <c r="G45" s="169"/>
      <c r="H45" s="238">
        <f>Data_BioWaste!F17</f>
        <v>3.3111470685088942</v>
      </c>
      <c r="I45" s="9"/>
    </row>
    <row r="46" spans="2:26">
      <c r="B46" s="9"/>
      <c r="E46" s="168"/>
      <c r="F46" s="168">
        <v>2026</v>
      </c>
      <c r="G46" s="169"/>
      <c r="H46" s="238">
        <f>Data_BioWaste!F18</f>
        <v>3.344441407741384</v>
      </c>
      <c r="I46" s="9"/>
    </row>
    <row r="47" spans="2:26">
      <c r="B47" s="9"/>
      <c r="E47" s="168"/>
      <c r="F47" s="168">
        <v>2027</v>
      </c>
      <c r="G47" s="169"/>
      <c r="H47" s="238">
        <f>Data_BioWaste!F19</f>
        <v>3.3812803827032241</v>
      </c>
      <c r="I47" s="9"/>
    </row>
    <row r="48" spans="2:26">
      <c r="B48" s="9"/>
      <c r="E48" s="168"/>
      <c r="F48" s="168">
        <v>2028</v>
      </c>
      <c r="G48" s="169"/>
      <c r="H48" s="238">
        <f>Data_BioWaste!F20</f>
        <v>3.4201181927793822</v>
      </c>
      <c r="I48" s="9"/>
    </row>
    <row r="49" spans="2:9">
      <c r="B49" s="9"/>
      <c r="E49" s="168"/>
      <c r="F49" s="168">
        <v>2029</v>
      </c>
      <c r="G49" s="169"/>
      <c r="H49" s="238">
        <f>Data_BioWaste!F21</f>
        <v>3.4601144835376338</v>
      </c>
      <c r="I49" s="9"/>
    </row>
    <row r="50" spans="2:9">
      <c r="B50" s="9"/>
      <c r="E50" s="168"/>
      <c r="F50" s="168">
        <v>2030</v>
      </c>
      <c r="G50" s="169"/>
      <c r="H50" s="238">
        <f>Data_BioWaste!F22</f>
        <v>3.4946614825362317</v>
      </c>
      <c r="I50" s="9"/>
    </row>
    <row r="51" spans="2:9">
      <c r="B51" s="9"/>
      <c r="E51" s="168"/>
      <c r="F51" s="168">
        <v>2031</v>
      </c>
      <c r="G51" s="169"/>
      <c r="H51" s="238">
        <f>Data_BioWaste!F23</f>
        <v>3.5348653711373554</v>
      </c>
      <c r="I51" s="9"/>
    </row>
    <row r="52" spans="2:9">
      <c r="B52" s="9"/>
      <c r="E52" s="168"/>
      <c r="F52" s="168">
        <v>2032</v>
      </c>
      <c r="G52" s="169"/>
      <c r="H52" s="238">
        <f>Data_BioWaste!F24</f>
        <v>3.5761892001901647</v>
      </c>
      <c r="I52" s="9"/>
    </row>
    <row r="53" spans="2:9">
      <c r="B53" s="9"/>
      <c r="E53" s="168"/>
      <c r="F53" s="168">
        <v>2033</v>
      </c>
      <c r="G53" s="169"/>
      <c r="H53" s="238">
        <f>Data_BioWaste!F25</f>
        <v>3.6181827199657683</v>
      </c>
      <c r="I53" s="9"/>
    </row>
    <row r="54" spans="2:9">
      <c r="B54" s="9"/>
      <c r="E54" s="168"/>
      <c r="F54" s="168">
        <v>2034</v>
      </c>
      <c r="G54" s="169"/>
      <c r="H54" s="238">
        <f>Data_BioWaste!F26</f>
        <v>3.6598580656206168</v>
      </c>
      <c r="I54" s="9"/>
    </row>
    <row r="55" spans="2:9">
      <c r="B55" s="9"/>
      <c r="E55" s="168"/>
      <c r="F55" s="168">
        <v>2035</v>
      </c>
      <c r="G55" s="169"/>
      <c r="H55" s="238">
        <f>Data_BioWaste!F27</f>
        <v>3.690669239223634</v>
      </c>
      <c r="I55" s="9"/>
    </row>
    <row r="56" spans="2:9">
      <c r="B56" s="9"/>
      <c r="E56" s="168"/>
      <c r="F56" s="168">
        <v>2036</v>
      </c>
      <c r="G56" s="169"/>
      <c r="H56" s="238">
        <f>Data_BioWaste!F28</f>
        <v>3.7284439642201774</v>
      </c>
      <c r="I56" s="9"/>
    </row>
    <row r="57" spans="2:9">
      <c r="B57" s="9"/>
      <c r="E57" s="168"/>
      <c r="F57" s="168">
        <v>2037</v>
      </c>
      <c r="G57" s="169"/>
      <c r="H57" s="238">
        <f>Data_BioWaste!F29</f>
        <v>3.7665042321620263</v>
      </c>
      <c r="I57" s="9"/>
    </row>
    <row r="58" spans="2:9">
      <c r="B58" s="9"/>
      <c r="E58" s="168"/>
      <c r="F58" s="168">
        <v>2038</v>
      </c>
      <c r="G58" s="169"/>
      <c r="H58" s="238">
        <f>Data_BioWaste!F30</f>
        <v>3.8038579381475492</v>
      </c>
      <c r="I58" s="9"/>
    </row>
    <row r="59" spans="2:9">
      <c r="B59" s="9"/>
      <c r="E59" s="168"/>
      <c r="F59" s="168">
        <v>2039</v>
      </c>
      <c r="G59" s="169"/>
      <c r="H59" s="238">
        <f>Data_BioWaste!F31</f>
        <v>3.8406174725392437</v>
      </c>
      <c r="I59" s="9"/>
    </row>
    <row r="60" spans="2:9">
      <c r="B60" s="9"/>
      <c r="E60" s="168"/>
      <c r="F60" s="168">
        <v>2040</v>
      </c>
      <c r="G60" s="169"/>
      <c r="H60" s="238">
        <f>Data_BioWaste!F32</f>
        <v>3.868310342480088</v>
      </c>
      <c r="I60" s="9"/>
    </row>
    <row r="61" spans="2:9">
      <c r="B61" s="9"/>
      <c r="E61" s="168"/>
      <c r="F61" s="168">
        <v>2041</v>
      </c>
      <c r="G61" s="169"/>
      <c r="H61" s="238">
        <f>Data_BioWaste!F33</f>
        <v>3.9033345892644467</v>
      </c>
      <c r="I61" s="9"/>
    </row>
    <row r="62" spans="2:9">
      <c r="B62" s="9"/>
      <c r="E62" s="168"/>
      <c r="F62" s="168">
        <v>2042</v>
      </c>
      <c r="G62" s="169"/>
      <c r="H62" s="238">
        <f>Data_BioWaste!F34</f>
        <v>3.9397147737185079</v>
      </c>
      <c r="I62" s="9"/>
    </row>
    <row r="63" spans="2:9">
      <c r="B63" s="9"/>
      <c r="E63" s="168"/>
      <c r="F63" s="168">
        <v>2043</v>
      </c>
      <c r="G63" s="169"/>
      <c r="H63" s="238">
        <f>Data_BioWaste!F35</f>
        <v>3.9764788472439956</v>
      </c>
      <c r="I63" s="9"/>
    </row>
    <row r="64" spans="2:9">
      <c r="B64" s="9"/>
      <c r="E64" s="168"/>
      <c r="F64" s="168">
        <v>2044</v>
      </c>
      <c r="G64" s="169"/>
      <c r="H64" s="238">
        <f>Data_BioWaste!F36</f>
        <v>4.0125577097535787</v>
      </c>
      <c r="I64" s="9"/>
    </row>
    <row r="65" spans="2:9">
      <c r="B65" s="9"/>
      <c r="E65" s="168"/>
      <c r="F65" s="168">
        <v>2045</v>
      </c>
      <c r="G65" s="169"/>
      <c r="H65" s="238">
        <f>Data_BioWaste!F37</f>
        <v>4.0391209894332061</v>
      </c>
      <c r="I65" s="9"/>
    </row>
    <row r="66" spans="2:9">
      <c r="B66" s="9"/>
      <c r="E66" s="168"/>
      <c r="F66" s="168">
        <v>2046</v>
      </c>
      <c r="G66" s="169"/>
      <c r="H66" s="238">
        <f>Data_BioWaste!F38</f>
        <v>4.0744289861661027</v>
      </c>
      <c r="I66" s="9"/>
    </row>
    <row r="67" spans="2:9">
      <c r="B67" s="9"/>
      <c r="E67" s="168"/>
      <c r="F67" s="168">
        <v>2047</v>
      </c>
      <c r="G67" s="169"/>
      <c r="H67" s="238">
        <f>Data_BioWaste!F39</f>
        <v>4.1106131906622636</v>
      </c>
      <c r="I67" s="9"/>
    </row>
    <row r="68" spans="2:9">
      <c r="B68" s="9"/>
      <c r="E68" s="168"/>
      <c r="F68" s="168">
        <v>2048</v>
      </c>
      <c r="G68" s="169"/>
      <c r="H68" s="238">
        <f>Data_BioWaste!F40</f>
        <v>4.1470451963992598</v>
      </c>
      <c r="I68" s="9"/>
    </row>
    <row r="69" spans="2:9">
      <c r="B69" s="9"/>
      <c r="E69" s="168"/>
      <c r="F69" s="168">
        <v>2049</v>
      </c>
      <c r="G69" s="169"/>
      <c r="H69" s="238">
        <f>Data_BioWaste!F41</f>
        <v>4.1831201710649788</v>
      </c>
      <c r="I69" s="9"/>
    </row>
    <row r="70" spans="2:9">
      <c r="B70" s="9"/>
      <c r="E70" s="168"/>
      <c r="F70" s="168">
        <v>2050</v>
      </c>
      <c r="G70" s="169"/>
      <c r="H70" s="238">
        <f>Data_BioWaste!F42</f>
        <v>4.2115334963457824</v>
      </c>
      <c r="I70" s="9"/>
    </row>
    <row r="71" spans="2:9">
      <c r="B71" s="9"/>
      <c r="F71" s="195">
        <v>2100</v>
      </c>
      <c r="H71" s="271">
        <f t="shared" ref="H71" si="1">H70</f>
        <v>4.2115334963457824</v>
      </c>
    </row>
  </sheetData>
  <mergeCells count="1">
    <mergeCell ref="N15:Z20"/>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B2:X95"/>
  <sheetViews>
    <sheetView tabSelected="1" topLeftCell="C32" zoomScale="81" zoomScaleNormal="90" workbookViewId="0">
      <selection activeCell="I37" sqref="I37"/>
    </sheetView>
  </sheetViews>
  <sheetFormatPr defaultColWidth="9.08984375" defaultRowHeight="14.5"/>
  <cols>
    <col min="1" max="1" width="3.54296875" style="141" customWidth="1"/>
    <col min="2" max="2" width="21.453125" style="141" customWidth="1"/>
    <col min="3" max="3" width="24.36328125" style="141" bestFit="1" customWidth="1"/>
    <col min="4" max="4" width="24.36328125" style="141" customWidth="1"/>
    <col min="5" max="5" width="37" style="141" bestFit="1" customWidth="1"/>
    <col min="6" max="6" width="14.81640625" style="141" customWidth="1"/>
    <col min="7" max="7" width="16.54296875" style="141" bestFit="1" customWidth="1"/>
    <col min="8" max="8" width="16.81640625" style="141" customWidth="1"/>
    <col min="9" max="9" width="14" style="141" customWidth="1"/>
    <col min="10" max="10" width="10" style="141" bestFit="1" customWidth="1"/>
    <col min="11" max="12" width="9.08984375" style="141"/>
    <col min="13" max="13" width="11.81640625" style="141" bestFit="1" customWidth="1"/>
    <col min="14" max="14" width="18" style="141" bestFit="1" customWidth="1"/>
    <col min="15" max="256" width="9.08984375" style="141"/>
    <col min="257" max="257" width="3.54296875" style="141" customWidth="1"/>
    <col min="258" max="258" width="21.453125" style="141" customWidth="1"/>
    <col min="259" max="259" width="24.36328125" style="141" bestFit="1" customWidth="1"/>
    <col min="260" max="260" width="24.36328125" style="141" customWidth="1"/>
    <col min="261" max="261" width="37" style="141" bestFit="1" customWidth="1"/>
    <col min="262" max="262" width="14.81640625" style="141" customWidth="1"/>
    <col min="263" max="263" width="16.54296875" style="141" bestFit="1" customWidth="1"/>
    <col min="264" max="264" width="16.81640625" style="141" customWidth="1"/>
    <col min="265" max="265" width="14" style="141" customWidth="1"/>
    <col min="266" max="512" width="9.08984375" style="141"/>
    <col min="513" max="513" width="3.54296875" style="141" customWidth="1"/>
    <col min="514" max="514" width="21.453125" style="141" customWidth="1"/>
    <col min="515" max="515" width="24.36328125" style="141" bestFit="1" customWidth="1"/>
    <col min="516" max="516" width="24.36328125" style="141" customWidth="1"/>
    <col min="517" max="517" width="37" style="141" bestFit="1" customWidth="1"/>
    <col min="518" max="518" width="14.81640625" style="141" customWidth="1"/>
    <col min="519" max="519" width="16.54296875" style="141" bestFit="1" customWidth="1"/>
    <col min="520" max="520" width="16.81640625" style="141" customWidth="1"/>
    <col min="521" max="521" width="14" style="141" customWidth="1"/>
    <col min="522" max="768" width="9.08984375" style="141"/>
    <col min="769" max="769" width="3.54296875" style="141" customWidth="1"/>
    <col min="770" max="770" width="21.453125" style="141" customWidth="1"/>
    <col min="771" max="771" width="24.36328125" style="141" bestFit="1" customWidth="1"/>
    <col min="772" max="772" width="24.36328125" style="141" customWidth="1"/>
    <col min="773" max="773" width="37" style="141" bestFit="1" customWidth="1"/>
    <col min="774" max="774" width="14.81640625" style="141" customWidth="1"/>
    <col min="775" max="775" width="16.54296875" style="141" bestFit="1" customWidth="1"/>
    <col min="776" max="776" width="16.81640625" style="141" customWidth="1"/>
    <col min="777" max="777" width="14" style="141" customWidth="1"/>
    <col min="778" max="1024" width="9.08984375" style="141"/>
    <col min="1025" max="1025" width="3.54296875" style="141" customWidth="1"/>
    <col min="1026" max="1026" width="21.453125" style="141" customWidth="1"/>
    <col min="1027" max="1027" width="24.36328125" style="141" bestFit="1" customWidth="1"/>
    <col min="1028" max="1028" width="24.36328125" style="141" customWidth="1"/>
    <col min="1029" max="1029" width="37" style="141" bestFit="1" customWidth="1"/>
    <col min="1030" max="1030" width="14.81640625" style="141" customWidth="1"/>
    <col min="1031" max="1031" width="16.54296875" style="141" bestFit="1" customWidth="1"/>
    <col min="1032" max="1032" width="16.81640625" style="141" customWidth="1"/>
    <col min="1033" max="1033" width="14" style="141" customWidth="1"/>
    <col min="1034" max="1280" width="9.08984375" style="141"/>
    <col min="1281" max="1281" width="3.54296875" style="141" customWidth="1"/>
    <col min="1282" max="1282" width="21.453125" style="141" customWidth="1"/>
    <col min="1283" max="1283" width="24.36328125" style="141" bestFit="1" customWidth="1"/>
    <col min="1284" max="1284" width="24.36328125" style="141" customWidth="1"/>
    <col min="1285" max="1285" width="37" style="141" bestFit="1" customWidth="1"/>
    <col min="1286" max="1286" width="14.81640625" style="141" customWidth="1"/>
    <col min="1287" max="1287" width="16.54296875" style="141" bestFit="1" customWidth="1"/>
    <col min="1288" max="1288" width="16.81640625" style="141" customWidth="1"/>
    <col min="1289" max="1289" width="14" style="141" customWidth="1"/>
    <col min="1290" max="1536" width="9.08984375" style="141"/>
    <col min="1537" max="1537" width="3.54296875" style="141" customWidth="1"/>
    <col min="1538" max="1538" width="21.453125" style="141" customWidth="1"/>
    <col min="1539" max="1539" width="24.36328125" style="141" bestFit="1" customWidth="1"/>
    <col min="1540" max="1540" width="24.36328125" style="141" customWidth="1"/>
    <col min="1541" max="1541" width="37" style="141" bestFit="1" customWidth="1"/>
    <col min="1542" max="1542" width="14.81640625" style="141" customWidth="1"/>
    <col min="1543" max="1543" width="16.54296875" style="141" bestFit="1" customWidth="1"/>
    <col min="1544" max="1544" width="16.81640625" style="141" customWidth="1"/>
    <col min="1545" max="1545" width="14" style="141" customWidth="1"/>
    <col min="1546" max="1792" width="9.08984375" style="141"/>
    <col min="1793" max="1793" width="3.54296875" style="141" customWidth="1"/>
    <col min="1794" max="1794" width="21.453125" style="141" customWidth="1"/>
    <col min="1795" max="1795" width="24.36328125" style="141" bestFit="1" customWidth="1"/>
    <col min="1796" max="1796" width="24.36328125" style="141" customWidth="1"/>
    <col min="1797" max="1797" width="37" style="141" bestFit="1" customWidth="1"/>
    <col min="1798" max="1798" width="14.81640625" style="141" customWidth="1"/>
    <col min="1799" max="1799" width="16.54296875" style="141" bestFit="1" customWidth="1"/>
    <col min="1800" max="1800" width="16.81640625" style="141" customWidth="1"/>
    <col min="1801" max="1801" width="14" style="141" customWidth="1"/>
    <col min="1802" max="2048" width="9.08984375" style="141"/>
    <col min="2049" max="2049" width="3.54296875" style="141" customWidth="1"/>
    <col min="2050" max="2050" width="21.453125" style="141" customWidth="1"/>
    <col min="2051" max="2051" width="24.36328125" style="141" bestFit="1" customWidth="1"/>
    <col min="2052" max="2052" width="24.36328125" style="141" customWidth="1"/>
    <col min="2053" max="2053" width="37" style="141" bestFit="1" customWidth="1"/>
    <col min="2054" max="2054" width="14.81640625" style="141" customWidth="1"/>
    <col min="2055" max="2055" width="16.54296875" style="141" bestFit="1" customWidth="1"/>
    <col min="2056" max="2056" width="16.81640625" style="141" customWidth="1"/>
    <col min="2057" max="2057" width="14" style="141" customWidth="1"/>
    <col min="2058" max="2304" width="9.08984375" style="141"/>
    <col min="2305" max="2305" width="3.54296875" style="141" customWidth="1"/>
    <col min="2306" max="2306" width="21.453125" style="141" customWidth="1"/>
    <col min="2307" max="2307" width="24.36328125" style="141" bestFit="1" customWidth="1"/>
    <col min="2308" max="2308" width="24.36328125" style="141" customWidth="1"/>
    <col min="2309" max="2309" width="37" style="141" bestFit="1" customWidth="1"/>
    <col min="2310" max="2310" width="14.81640625" style="141" customWidth="1"/>
    <col min="2311" max="2311" width="16.54296875" style="141" bestFit="1" customWidth="1"/>
    <col min="2312" max="2312" width="16.81640625" style="141" customWidth="1"/>
    <col min="2313" max="2313" width="14" style="141" customWidth="1"/>
    <col min="2314" max="2560" width="9.08984375" style="141"/>
    <col min="2561" max="2561" width="3.54296875" style="141" customWidth="1"/>
    <col min="2562" max="2562" width="21.453125" style="141" customWidth="1"/>
    <col min="2563" max="2563" width="24.36328125" style="141" bestFit="1" customWidth="1"/>
    <col min="2564" max="2564" width="24.36328125" style="141" customWidth="1"/>
    <col min="2565" max="2565" width="37" style="141" bestFit="1" customWidth="1"/>
    <col min="2566" max="2566" width="14.81640625" style="141" customWidth="1"/>
    <col min="2567" max="2567" width="16.54296875" style="141" bestFit="1" customWidth="1"/>
    <col min="2568" max="2568" width="16.81640625" style="141" customWidth="1"/>
    <col min="2569" max="2569" width="14" style="141" customWidth="1"/>
    <col min="2570" max="2816" width="9.08984375" style="141"/>
    <col min="2817" max="2817" width="3.54296875" style="141" customWidth="1"/>
    <col min="2818" max="2818" width="21.453125" style="141" customWidth="1"/>
    <col min="2819" max="2819" width="24.36328125" style="141" bestFit="1" customWidth="1"/>
    <col min="2820" max="2820" width="24.36328125" style="141" customWidth="1"/>
    <col min="2821" max="2821" width="37" style="141" bestFit="1" customWidth="1"/>
    <col min="2822" max="2822" width="14.81640625" style="141" customWidth="1"/>
    <col min="2823" max="2823" width="16.54296875" style="141" bestFit="1" customWidth="1"/>
    <col min="2824" max="2824" width="16.81640625" style="141" customWidth="1"/>
    <col min="2825" max="2825" width="14" style="141" customWidth="1"/>
    <col min="2826" max="3072" width="9.08984375" style="141"/>
    <col min="3073" max="3073" width="3.54296875" style="141" customWidth="1"/>
    <col min="3074" max="3074" width="21.453125" style="141" customWidth="1"/>
    <col min="3075" max="3075" width="24.36328125" style="141" bestFit="1" customWidth="1"/>
    <col min="3076" max="3076" width="24.36328125" style="141" customWidth="1"/>
    <col min="3077" max="3077" width="37" style="141" bestFit="1" customWidth="1"/>
    <col min="3078" max="3078" width="14.81640625" style="141" customWidth="1"/>
    <col min="3079" max="3079" width="16.54296875" style="141" bestFit="1" customWidth="1"/>
    <col min="3080" max="3080" width="16.81640625" style="141" customWidth="1"/>
    <col min="3081" max="3081" width="14" style="141" customWidth="1"/>
    <col min="3082" max="3328" width="9.08984375" style="141"/>
    <col min="3329" max="3329" width="3.54296875" style="141" customWidth="1"/>
    <col min="3330" max="3330" width="21.453125" style="141" customWidth="1"/>
    <col min="3331" max="3331" width="24.36328125" style="141" bestFit="1" customWidth="1"/>
    <col min="3332" max="3332" width="24.36328125" style="141" customWidth="1"/>
    <col min="3333" max="3333" width="37" style="141" bestFit="1" customWidth="1"/>
    <col min="3334" max="3334" width="14.81640625" style="141" customWidth="1"/>
    <col min="3335" max="3335" width="16.54296875" style="141" bestFit="1" customWidth="1"/>
    <col min="3336" max="3336" width="16.81640625" style="141" customWidth="1"/>
    <col min="3337" max="3337" width="14" style="141" customWidth="1"/>
    <col min="3338" max="3584" width="9.08984375" style="141"/>
    <col min="3585" max="3585" width="3.54296875" style="141" customWidth="1"/>
    <col min="3586" max="3586" width="21.453125" style="141" customWidth="1"/>
    <col min="3587" max="3587" width="24.36328125" style="141" bestFit="1" customWidth="1"/>
    <col min="3588" max="3588" width="24.36328125" style="141" customWidth="1"/>
    <col min="3589" max="3589" width="37" style="141" bestFit="1" customWidth="1"/>
    <col min="3590" max="3590" width="14.81640625" style="141" customWidth="1"/>
    <col min="3591" max="3591" width="16.54296875" style="141" bestFit="1" customWidth="1"/>
    <col min="3592" max="3592" width="16.81640625" style="141" customWidth="1"/>
    <col min="3593" max="3593" width="14" style="141" customWidth="1"/>
    <col min="3594" max="3840" width="9.08984375" style="141"/>
    <col min="3841" max="3841" width="3.54296875" style="141" customWidth="1"/>
    <col min="3842" max="3842" width="21.453125" style="141" customWidth="1"/>
    <col min="3843" max="3843" width="24.36328125" style="141" bestFit="1" customWidth="1"/>
    <col min="3844" max="3844" width="24.36328125" style="141" customWidth="1"/>
    <col min="3845" max="3845" width="37" style="141" bestFit="1" customWidth="1"/>
    <col min="3846" max="3846" width="14.81640625" style="141" customWidth="1"/>
    <col min="3847" max="3847" width="16.54296875" style="141" bestFit="1" customWidth="1"/>
    <col min="3848" max="3848" width="16.81640625" style="141" customWidth="1"/>
    <col min="3849" max="3849" width="14" style="141" customWidth="1"/>
    <col min="3850" max="4096" width="9.08984375" style="141"/>
    <col min="4097" max="4097" width="3.54296875" style="141" customWidth="1"/>
    <col min="4098" max="4098" width="21.453125" style="141" customWidth="1"/>
    <col min="4099" max="4099" width="24.36328125" style="141" bestFit="1" customWidth="1"/>
    <col min="4100" max="4100" width="24.36328125" style="141" customWidth="1"/>
    <col min="4101" max="4101" width="37" style="141" bestFit="1" customWidth="1"/>
    <col min="4102" max="4102" width="14.81640625" style="141" customWidth="1"/>
    <col min="4103" max="4103" width="16.54296875" style="141" bestFit="1" customWidth="1"/>
    <col min="4104" max="4104" width="16.81640625" style="141" customWidth="1"/>
    <col min="4105" max="4105" width="14" style="141" customWidth="1"/>
    <col min="4106" max="4352" width="9.08984375" style="141"/>
    <col min="4353" max="4353" width="3.54296875" style="141" customWidth="1"/>
    <col min="4354" max="4354" width="21.453125" style="141" customWidth="1"/>
    <col min="4355" max="4355" width="24.36328125" style="141" bestFit="1" customWidth="1"/>
    <col min="4356" max="4356" width="24.36328125" style="141" customWidth="1"/>
    <col min="4357" max="4357" width="37" style="141" bestFit="1" customWidth="1"/>
    <col min="4358" max="4358" width="14.81640625" style="141" customWidth="1"/>
    <col min="4359" max="4359" width="16.54296875" style="141" bestFit="1" customWidth="1"/>
    <col min="4360" max="4360" width="16.81640625" style="141" customWidth="1"/>
    <col min="4361" max="4361" width="14" style="141" customWidth="1"/>
    <col min="4362" max="4608" width="9.08984375" style="141"/>
    <col min="4609" max="4609" width="3.54296875" style="141" customWidth="1"/>
    <col min="4610" max="4610" width="21.453125" style="141" customWidth="1"/>
    <col min="4611" max="4611" width="24.36328125" style="141" bestFit="1" customWidth="1"/>
    <col min="4612" max="4612" width="24.36328125" style="141" customWidth="1"/>
    <col min="4613" max="4613" width="37" style="141" bestFit="1" customWidth="1"/>
    <col min="4614" max="4614" width="14.81640625" style="141" customWidth="1"/>
    <col min="4615" max="4615" width="16.54296875" style="141" bestFit="1" customWidth="1"/>
    <col min="4616" max="4616" width="16.81640625" style="141" customWidth="1"/>
    <col min="4617" max="4617" width="14" style="141" customWidth="1"/>
    <col min="4618" max="4864" width="9.08984375" style="141"/>
    <col min="4865" max="4865" width="3.54296875" style="141" customWidth="1"/>
    <col min="4866" max="4866" width="21.453125" style="141" customWidth="1"/>
    <col min="4867" max="4867" width="24.36328125" style="141" bestFit="1" customWidth="1"/>
    <col min="4868" max="4868" width="24.36328125" style="141" customWidth="1"/>
    <col min="4869" max="4869" width="37" style="141" bestFit="1" customWidth="1"/>
    <col min="4870" max="4870" width="14.81640625" style="141" customWidth="1"/>
    <col min="4871" max="4871" width="16.54296875" style="141" bestFit="1" customWidth="1"/>
    <col min="4872" max="4872" width="16.81640625" style="141" customWidth="1"/>
    <col min="4873" max="4873" width="14" style="141" customWidth="1"/>
    <col min="4874" max="5120" width="9.08984375" style="141"/>
    <col min="5121" max="5121" width="3.54296875" style="141" customWidth="1"/>
    <col min="5122" max="5122" width="21.453125" style="141" customWidth="1"/>
    <col min="5123" max="5123" width="24.36328125" style="141" bestFit="1" customWidth="1"/>
    <col min="5124" max="5124" width="24.36328125" style="141" customWidth="1"/>
    <col min="5125" max="5125" width="37" style="141" bestFit="1" customWidth="1"/>
    <col min="5126" max="5126" width="14.81640625" style="141" customWidth="1"/>
    <col min="5127" max="5127" width="16.54296875" style="141" bestFit="1" customWidth="1"/>
    <col min="5128" max="5128" width="16.81640625" style="141" customWidth="1"/>
    <col min="5129" max="5129" width="14" style="141" customWidth="1"/>
    <col min="5130" max="5376" width="9.08984375" style="141"/>
    <col min="5377" max="5377" width="3.54296875" style="141" customWidth="1"/>
    <col min="5378" max="5378" width="21.453125" style="141" customWidth="1"/>
    <col min="5379" max="5379" width="24.36328125" style="141" bestFit="1" customWidth="1"/>
    <col min="5380" max="5380" width="24.36328125" style="141" customWidth="1"/>
    <col min="5381" max="5381" width="37" style="141" bestFit="1" customWidth="1"/>
    <col min="5382" max="5382" width="14.81640625" style="141" customWidth="1"/>
    <col min="5383" max="5383" width="16.54296875" style="141" bestFit="1" customWidth="1"/>
    <col min="5384" max="5384" width="16.81640625" style="141" customWidth="1"/>
    <col min="5385" max="5385" width="14" style="141" customWidth="1"/>
    <col min="5386" max="5632" width="9.08984375" style="141"/>
    <col min="5633" max="5633" width="3.54296875" style="141" customWidth="1"/>
    <col min="5634" max="5634" width="21.453125" style="141" customWidth="1"/>
    <col min="5635" max="5635" width="24.36328125" style="141" bestFit="1" customWidth="1"/>
    <col min="5636" max="5636" width="24.36328125" style="141" customWidth="1"/>
    <col min="5637" max="5637" width="37" style="141" bestFit="1" customWidth="1"/>
    <col min="5638" max="5638" width="14.81640625" style="141" customWidth="1"/>
    <col min="5639" max="5639" width="16.54296875" style="141" bestFit="1" customWidth="1"/>
    <col min="5640" max="5640" width="16.81640625" style="141" customWidth="1"/>
    <col min="5641" max="5641" width="14" style="141" customWidth="1"/>
    <col min="5642" max="5888" width="9.08984375" style="141"/>
    <col min="5889" max="5889" width="3.54296875" style="141" customWidth="1"/>
    <col min="5890" max="5890" width="21.453125" style="141" customWidth="1"/>
    <col min="5891" max="5891" width="24.36328125" style="141" bestFit="1" customWidth="1"/>
    <col min="5892" max="5892" width="24.36328125" style="141" customWidth="1"/>
    <col min="5893" max="5893" width="37" style="141" bestFit="1" customWidth="1"/>
    <col min="5894" max="5894" width="14.81640625" style="141" customWidth="1"/>
    <col min="5895" max="5895" width="16.54296875" style="141" bestFit="1" customWidth="1"/>
    <col min="5896" max="5896" width="16.81640625" style="141" customWidth="1"/>
    <col min="5897" max="5897" width="14" style="141" customWidth="1"/>
    <col min="5898" max="6144" width="9.08984375" style="141"/>
    <col min="6145" max="6145" width="3.54296875" style="141" customWidth="1"/>
    <col min="6146" max="6146" width="21.453125" style="141" customWidth="1"/>
    <col min="6147" max="6147" width="24.36328125" style="141" bestFit="1" customWidth="1"/>
    <col min="6148" max="6148" width="24.36328125" style="141" customWidth="1"/>
    <col min="6149" max="6149" width="37" style="141" bestFit="1" customWidth="1"/>
    <col min="6150" max="6150" width="14.81640625" style="141" customWidth="1"/>
    <col min="6151" max="6151" width="16.54296875" style="141" bestFit="1" customWidth="1"/>
    <col min="6152" max="6152" width="16.81640625" style="141" customWidth="1"/>
    <col min="6153" max="6153" width="14" style="141" customWidth="1"/>
    <col min="6154" max="6400" width="9.08984375" style="141"/>
    <col min="6401" max="6401" width="3.54296875" style="141" customWidth="1"/>
    <col min="6402" max="6402" width="21.453125" style="141" customWidth="1"/>
    <col min="6403" max="6403" width="24.36328125" style="141" bestFit="1" customWidth="1"/>
    <col min="6404" max="6404" width="24.36328125" style="141" customWidth="1"/>
    <col min="6405" max="6405" width="37" style="141" bestFit="1" customWidth="1"/>
    <col min="6406" max="6406" width="14.81640625" style="141" customWidth="1"/>
    <col min="6407" max="6407" width="16.54296875" style="141" bestFit="1" customWidth="1"/>
    <col min="6408" max="6408" width="16.81640625" style="141" customWidth="1"/>
    <col min="6409" max="6409" width="14" style="141" customWidth="1"/>
    <col min="6410" max="6656" width="9.08984375" style="141"/>
    <col min="6657" max="6657" width="3.54296875" style="141" customWidth="1"/>
    <col min="6658" max="6658" width="21.453125" style="141" customWidth="1"/>
    <col min="6659" max="6659" width="24.36328125" style="141" bestFit="1" customWidth="1"/>
    <col min="6660" max="6660" width="24.36328125" style="141" customWidth="1"/>
    <col min="6661" max="6661" width="37" style="141" bestFit="1" customWidth="1"/>
    <col min="6662" max="6662" width="14.81640625" style="141" customWidth="1"/>
    <col min="6663" max="6663" width="16.54296875" style="141" bestFit="1" customWidth="1"/>
    <col min="6664" max="6664" width="16.81640625" style="141" customWidth="1"/>
    <col min="6665" max="6665" width="14" style="141" customWidth="1"/>
    <col min="6666" max="6912" width="9.08984375" style="141"/>
    <col min="6913" max="6913" width="3.54296875" style="141" customWidth="1"/>
    <col min="6914" max="6914" width="21.453125" style="141" customWidth="1"/>
    <col min="6915" max="6915" width="24.36328125" style="141" bestFit="1" customWidth="1"/>
    <col min="6916" max="6916" width="24.36328125" style="141" customWidth="1"/>
    <col min="6917" max="6917" width="37" style="141" bestFit="1" customWidth="1"/>
    <col min="6918" max="6918" width="14.81640625" style="141" customWidth="1"/>
    <col min="6919" max="6919" width="16.54296875" style="141" bestFit="1" customWidth="1"/>
    <col min="6920" max="6920" width="16.81640625" style="141" customWidth="1"/>
    <col min="6921" max="6921" width="14" style="141" customWidth="1"/>
    <col min="6922" max="7168" width="9.08984375" style="141"/>
    <col min="7169" max="7169" width="3.54296875" style="141" customWidth="1"/>
    <col min="7170" max="7170" width="21.453125" style="141" customWidth="1"/>
    <col min="7171" max="7171" width="24.36328125" style="141" bestFit="1" customWidth="1"/>
    <col min="7172" max="7172" width="24.36328125" style="141" customWidth="1"/>
    <col min="7173" max="7173" width="37" style="141" bestFit="1" customWidth="1"/>
    <col min="7174" max="7174" width="14.81640625" style="141" customWidth="1"/>
    <col min="7175" max="7175" width="16.54296875" style="141" bestFit="1" customWidth="1"/>
    <col min="7176" max="7176" width="16.81640625" style="141" customWidth="1"/>
    <col min="7177" max="7177" width="14" style="141" customWidth="1"/>
    <col min="7178" max="7424" width="9.08984375" style="141"/>
    <col min="7425" max="7425" width="3.54296875" style="141" customWidth="1"/>
    <col min="7426" max="7426" width="21.453125" style="141" customWidth="1"/>
    <col min="7427" max="7427" width="24.36328125" style="141" bestFit="1" customWidth="1"/>
    <col min="7428" max="7428" width="24.36328125" style="141" customWidth="1"/>
    <col min="7429" max="7429" width="37" style="141" bestFit="1" customWidth="1"/>
    <col min="7430" max="7430" width="14.81640625" style="141" customWidth="1"/>
    <col min="7431" max="7431" width="16.54296875" style="141" bestFit="1" customWidth="1"/>
    <col min="7432" max="7432" width="16.81640625" style="141" customWidth="1"/>
    <col min="7433" max="7433" width="14" style="141" customWidth="1"/>
    <col min="7434" max="7680" width="9.08984375" style="141"/>
    <col min="7681" max="7681" width="3.54296875" style="141" customWidth="1"/>
    <col min="7682" max="7682" width="21.453125" style="141" customWidth="1"/>
    <col min="7683" max="7683" width="24.36328125" style="141" bestFit="1" customWidth="1"/>
    <col min="7684" max="7684" width="24.36328125" style="141" customWidth="1"/>
    <col min="7685" max="7685" width="37" style="141" bestFit="1" customWidth="1"/>
    <col min="7686" max="7686" width="14.81640625" style="141" customWidth="1"/>
    <col min="7687" max="7687" width="16.54296875" style="141" bestFit="1" customWidth="1"/>
    <col min="7688" max="7688" width="16.81640625" style="141" customWidth="1"/>
    <col min="7689" max="7689" width="14" style="141" customWidth="1"/>
    <col min="7690" max="7936" width="9.08984375" style="141"/>
    <col min="7937" max="7937" width="3.54296875" style="141" customWidth="1"/>
    <col min="7938" max="7938" width="21.453125" style="141" customWidth="1"/>
    <col min="7939" max="7939" width="24.36328125" style="141" bestFit="1" customWidth="1"/>
    <col min="7940" max="7940" width="24.36328125" style="141" customWidth="1"/>
    <col min="7941" max="7941" width="37" style="141" bestFit="1" customWidth="1"/>
    <col min="7942" max="7942" width="14.81640625" style="141" customWidth="1"/>
    <col min="7943" max="7943" width="16.54296875" style="141" bestFit="1" customWidth="1"/>
    <col min="7944" max="7944" width="16.81640625" style="141" customWidth="1"/>
    <col min="7945" max="7945" width="14" style="141" customWidth="1"/>
    <col min="7946" max="8192" width="9.08984375" style="141"/>
    <col min="8193" max="8193" width="3.54296875" style="141" customWidth="1"/>
    <col min="8194" max="8194" width="21.453125" style="141" customWidth="1"/>
    <col min="8195" max="8195" width="24.36328125" style="141" bestFit="1" customWidth="1"/>
    <col min="8196" max="8196" width="24.36328125" style="141" customWidth="1"/>
    <col min="8197" max="8197" width="37" style="141" bestFit="1" customWidth="1"/>
    <col min="8198" max="8198" width="14.81640625" style="141" customWidth="1"/>
    <col min="8199" max="8199" width="16.54296875" style="141" bestFit="1" customWidth="1"/>
    <col min="8200" max="8200" width="16.81640625" style="141" customWidth="1"/>
    <col min="8201" max="8201" width="14" style="141" customWidth="1"/>
    <col min="8202" max="8448" width="9.08984375" style="141"/>
    <col min="8449" max="8449" width="3.54296875" style="141" customWidth="1"/>
    <col min="8450" max="8450" width="21.453125" style="141" customWidth="1"/>
    <col min="8451" max="8451" width="24.36328125" style="141" bestFit="1" customWidth="1"/>
    <col min="8452" max="8452" width="24.36328125" style="141" customWidth="1"/>
    <col min="8453" max="8453" width="37" style="141" bestFit="1" customWidth="1"/>
    <col min="8454" max="8454" width="14.81640625" style="141" customWidth="1"/>
    <col min="8455" max="8455" width="16.54296875" style="141" bestFit="1" customWidth="1"/>
    <col min="8456" max="8456" width="16.81640625" style="141" customWidth="1"/>
    <col min="8457" max="8457" width="14" style="141" customWidth="1"/>
    <col min="8458" max="8704" width="9.08984375" style="141"/>
    <col min="8705" max="8705" width="3.54296875" style="141" customWidth="1"/>
    <col min="8706" max="8706" width="21.453125" style="141" customWidth="1"/>
    <col min="8707" max="8707" width="24.36328125" style="141" bestFit="1" customWidth="1"/>
    <col min="8708" max="8708" width="24.36328125" style="141" customWidth="1"/>
    <col min="8709" max="8709" width="37" style="141" bestFit="1" customWidth="1"/>
    <col min="8710" max="8710" width="14.81640625" style="141" customWidth="1"/>
    <col min="8711" max="8711" width="16.54296875" style="141" bestFit="1" customWidth="1"/>
    <col min="8712" max="8712" width="16.81640625" style="141" customWidth="1"/>
    <col min="8713" max="8713" width="14" style="141" customWidth="1"/>
    <col min="8714" max="8960" width="9.08984375" style="141"/>
    <col min="8961" max="8961" width="3.54296875" style="141" customWidth="1"/>
    <col min="8962" max="8962" width="21.453125" style="141" customWidth="1"/>
    <col min="8963" max="8963" width="24.36328125" style="141" bestFit="1" customWidth="1"/>
    <col min="8964" max="8964" width="24.36328125" style="141" customWidth="1"/>
    <col min="8965" max="8965" width="37" style="141" bestFit="1" customWidth="1"/>
    <col min="8966" max="8966" width="14.81640625" style="141" customWidth="1"/>
    <col min="8967" max="8967" width="16.54296875" style="141" bestFit="1" customWidth="1"/>
    <col min="8968" max="8968" width="16.81640625" style="141" customWidth="1"/>
    <col min="8969" max="8969" width="14" style="141" customWidth="1"/>
    <col min="8970" max="9216" width="9.08984375" style="141"/>
    <col min="9217" max="9217" width="3.54296875" style="141" customWidth="1"/>
    <col min="9218" max="9218" width="21.453125" style="141" customWidth="1"/>
    <col min="9219" max="9219" width="24.36328125" style="141" bestFit="1" customWidth="1"/>
    <col min="9220" max="9220" width="24.36328125" style="141" customWidth="1"/>
    <col min="9221" max="9221" width="37" style="141" bestFit="1" customWidth="1"/>
    <col min="9222" max="9222" width="14.81640625" style="141" customWidth="1"/>
    <col min="9223" max="9223" width="16.54296875" style="141" bestFit="1" customWidth="1"/>
    <col min="9224" max="9224" width="16.81640625" style="141" customWidth="1"/>
    <col min="9225" max="9225" width="14" style="141" customWidth="1"/>
    <col min="9226" max="9472" width="9.08984375" style="141"/>
    <col min="9473" max="9473" width="3.54296875" style="141" customWidth="1"/>
    <col min="9474" max="9474" width="21.453125" style="141" customWidth="1"/>
    <col min="9475" max="9475" width="24.36328125" style="141" bestFit="1" customWidth="1"/>
    <col min="9476" max="9476" width="24.36328125" style="141" customWidth="1"/>
    <col min="9477" max="9477" width="37" style="141" bestFit="1" customWidth="1"/>
    <col min="9478" max="9478" width="14.81640625" style="141" customWidth="1"/>
    <col min="9479" max="9479" width="16.54296875" style="141" bestFit="1" customWidth="1"/>
    <col min="9480" max="9480" width="16.81640625" style="141" customWidth="1"/>
    <col min="9481" max="9481" width="14" style="141" customWidth="1"/>
    <col min="9482" max="9728" width="9.08984375" style="141"/>
    <col min="9729" max="9729" width="3.54296875" style="141" customWidth="1"/>
    <col min="9730" max="9730" width="21.453125" style="141" customWidth="1"/>
    <col min="9731" max="9731" width="24.36328125" style="141" bestFit="1" customWidth="1"/>
    <col min="9732" max="9732" width="24.36328125" style="141" customWidth="1"/>
    <col min="9733" max="9733" width="37" style="141" bestFit="1" customWidth="1"/>
    <col min="9734" max="9734" width="14.81640625" style="141" customWidth="1"/>
    <col min="9735" max="9735" width="16.54296875" style="141" bestFit="1" customWidth="1"/>
    <col min="9736" max="9736" width="16.81640625" style="141" customWidth="1"/>
    <col min="9737" max="9737" width="14" style="141" customWidth="1"/>
    <col min="9738" max="9984" width="9.08984375" style="141"/>
    <col min="9985" max="9985" width="3.54296875" style="141" customWidth="1"/>
    <col min="9986" max="9986" width="21.453125" style="141" customWidth="1"/>
    <col min="9987" max="9987" width="24.36328125" style="141" bestFit="1" customWidth="1"/>
    <col min="9988" max="9988" width="24.36328125" style="141" customWidth="1"/>
    <col min="9989" max="9989" width="37" style="141" bestFit="1" customWidth="1"/>
    <col min="9990" max="9990" width="14.81640625" style="141" customWidth="1"/>
    <col min="9991" max="9991" width="16.54296875" style="141" bestFit="1" customWidth="1"/>
    <col min="9992" max="9992" width="16.81640625" style="141" customWidth="1"/>
    <col min="9993" max="9993" width="14" style="141" customWidth="1"/>
    <col min="9994" max="10240" width="9.08984375" style="141"/>
    <col min="10241" max="10241" width="3.54296875" style="141" customWidth="1"/>
    <col min="10242" max="10242" width="21.453125" style="141" customWidth="1"/>
    <col min="10243" max="10243" width="24.36328125" style="141" bestFit="1" customWidth="1"/>
    <col min="10244" max="10244" width="24.36328125" style="141" customWidth="1"/>
    <col min="10245" max="10245" width="37" style="141" bestFit="1" customWidth="1"/>
    <col min="10246" max="10246" width="14.81640625" style="141" customWidth="1"/>
    <col min="10247" max="10247" width="16.54296875" style="141" bestFit="1" customWidth="1"/>
    <col min="10248" max="10248" width="16.81640625" style="141" customWidth="1"/>
    <col min="10249" max="10249" width="14" style="141" customWidth="1"/>
    <col min="10250" max="10496" width="9.08984375" style="141"/>
    <col min="10497" max="10497" width="3.54296875" style="141" customWidth="1"/>
    <col min="10498" max="10498" width="21.453125" style="141" customWidth="1"/>
    <col min="10499" max="10499" width="24.36328125" style="141" bestFit="1" customWidth="1"/>
    <col min="10500" max="10500" width="24.36328125" style="141" customWidth="1"/>
    <col min="10501" max="10501" width="37" style="141" bestFit="1" customWidth="1"/>
    <col min="10502" max="10502" width="14.81640625" style="141" customWidth="1"/>
    <col min="10503" max="10503" width="16.54296875" style="141" bestFit="1" customWidth="1"/>
    <col min="10504" max="10504" width="16.81640625" style="141" customWidth="1"/>
    <col min="10505" max="10505" width="14" style="141" customWidth="1"/>
    <col min="10506" max="10752" width="9.08984375" style="141"/>
    <col min="10753" max="10753" width="3.54296875" style="141" customWidth="1"/>
    <col min="10754" max="10754" width="21.453125" style="141" customWidth="1"/>
    <col min="10755" max="10755" width="24.36328125" style="141" bestFit="1" customWidth="1"/>
    <col min="10756" max="10756" width="24.36328125" style="141" customWidth="1"/>
    <col min="10757" max="10757" width="37" style="141" bestFit="1" customWidth="1"/>
    <col min="10758" max="10758" width="14.81640625" style="141" customWidth="1"/>
    <col min="10759" max="10759" width="16.54296875" style="141" bestFit="1" customWidth="1"/>
    <col min="10760" max="10760" width="16.81640625" style="141" customWidth="1"/>
    <col min="10761" max="10761" width="14" style="141" customWidth="1"/>
    <col min="10762" max="11008" width="9.08984375" style="141"/>
    <col min="11009" max="11009" width="3.54296875" style="141" customWidth="1"/>
    <col min="11010" max="11010" width="21.453125" style="141" customWidth="1"/>
    <col min="11011" max="11011" width="24.36328125" style="141" bestFit="1" customWidth="1"/>
    <col min="11012" max="11012" width="24.36328125" style="141" customWidth="1"/>
    <col min="11013" max="11013" width="37" style="141" bestFit="1" customWidth="1"/>
    <col min="11014" max="11014" width="14.81640625" style="141" customWidth="1"/>
    <col min="11015" max="11015" width="16.54296875" style="141" bestFit="1" customWidth="1"/>
    <col min="11016" max="11016" width="16.81640625" style="141" customWidth="1"/>
    <col min="11017" max="11017" width="14" style="141" customWidth="1"/>
    <col min="11018" max="11264" width="9.08984375" style="141"/>
    <col min="11265" max="11265" width="3.54296875" style="141" customWidth="1"/>
    <col min="11266" max="11266" width="21.453125" style="141" customWidth="1"/>
    <col min="11267" max="11267" width="24.36328125" style="141" bestFit="1" customWidth="1"/>
    <col min="11268" max="11268" width="24.36328125" style="141" customWidth="1"/>
    <col min="11269" max="11269" width="37" style="141" bestFit="1" customWidth="1"/>
    <col min="11270" max="11270" width="14.81640625" style="141" customWidth="1"/>
    <col min="11271" max="11271" width="16.54296875" style="141" bestFit="1" customWidth="1"/>
    <col min="11272" max="11272" width="16.81640625" style="141" customWidth="1"/>
    <col min="11273" max="11273" width="14" style="141" customWidth="1"/>
    <col min="11274" max="11520" width="9.08984375" style="141"/>
    <col min="11521" max="11521" width="3.54296875" style="141" customWidth="1"/>
    <col min="11522" max="11522" width="21.453125" style="141" customWidth="1"/>
    <col min="11523" max="11523" width="24.36328125" style="141" bestFit="1" customWidth="1"/>
    <col min="11524" max="11524" width="24.36328125" style="141" customWidth="1"/>
    <col min="11525" max="11525" width="37" style="141" bestFit="1" customWidth="1"/>
    <col min="11526" max="11526" width="14.81640625" style="141" customWidth="1"/>
    <col min="11527" max="11527" width="16.54296875" style="141" bestFit="1" customWidth="1"/>
    <col min="11528" max="11528" width="16.81640625" style="141" customWidth="1"/>
    <col min="11529" max="11529" width="14" style="141" customWidth="1"/>
    <col min="11530" max="11776" width="9.08984375" style="141"/>
    <col min="11777" max="11777" width="3.54296875" style="141" customWidth="1"/>
    <col min="11778" max="11778" width="21.453125" style="141" customWidth="1"/>
    <col min="11779" max="11779" width="24.36328125" style="141" bestFit="1" customWidth="1"/>
    <col min="11780" max="11780" width="24.36328125" style="141" customWidth="1"/>
    <col min="11781" max="11781" width="37" style="141" bestFit="1" customWidth="1"/>
    <col min="11782" max="11782" width="14.81640625" style="141" customWidth="1"/>
    <col min="11783" max="11783" width="16.54296875" style="141" bestFit="1" customWidth="1"/>
    <col min="11784" max="11784" width="16.81640625" style="141" customWidth="1"/>
    <col min="11785" max="11785" width="14" style="141" customWidth="1"/>
    <col min="11786" max="12032" width="9.08984375" style="141"/>
    <col min="12033" max="12033" width="3.54296875" style="141" customWidth="1"/>
    <col min="12034" max="12034" width="21.453125" style="141" customWidth="1"/>
    <col min="12035" max="12035" width="24.36328125" style="141" bestFit="1" customWidth="1"/>
    <col min="12036" max="12036" width="24.36328125" style="141" customWidth="1"/>
    <col min="12037" max="12037" width="37" style="141" bestFit="1" customWidth="1"/>
    <col min="12038" max="12038" width="14.81640625" style="141" customWidth="1"/>
    <col min="12039" max="12039" width="16.54296875" style="141" bestFit="1" customWidth="1"/>
    <col min="12040" max="12040" width="16.81640625" style="141" customWidth="1"/>
    <col min="12041" max="12041" width="14" style="141" customWidth="1"/>
    <col min="12042" max="12288" width="9.08984375" style="141"/>
    <col min="12289" max="12289" width="3.54296875" style="141" customWidth="1"/>
    <col min="12290" max="12290" width="21.453125" style="141" customWidth="1"/>
    <col min="12291" max="12291" width="24.36328125" style="141" bestFit="1" customWidth="1"/>
    <col min="12292" max="12292" width="24.36328125" style="141" customWidth="1"/>
    <col min="12293" max="12293" width="37" style="141" bestFit="1" customWidth="1"/>
    <col min="12294" max="12294" width="14.81640625" style="141" customWidth="1"/>
    <col min="12295" max="12295" width="16.54296875" style="141" bestFit="1" customWidth="1"/>
    <col min="12296" max="12296" width="16.81640625" style="141" customWidth="1"/>
    <col min="12297" max="12297" width="14" style="141" customWidth="1"/>
    <col min="12298" max="12544" width="9.08984375" style="141"/>
    <col min="12545" max="12545" width="3.54296875" style="141" customWidth="1"/>
    <col min="12546" max="12546" width="21.453125" style="141" customWidth="1"/>
    <col min="12547" max="12547" width="24.36328125" style="141" bestFit="1" customWidth="1"/>
    <col min="12548" max="12548" width="24.36328125" style="141" customWidth="1"/>
    <col min="12549" max="12549" width="37" style="141" bestFit="1" customWidth="1"/>
    <col min="12550" max="12550" width="14.81640625" style="141" customWidth="1"/>
    <col min="12551" max="12551" width="16.54296875" style="141" bestFit="1" customWidth="1"/>
    <col min="12552" max="12552" width="16.81640625" style="141" customWidth="1"/>
    <col min="12553" max="12553" width="14" style="141" customWidth="1"/>
    <col min="12554" max="12800" width="9.08984375" style="141"/>
    <col min="12801" max="12801" width="3.54296875" style="141" customWidth="1"/>
    <col min="12802" max="12802" width="21.453125" style="141" customWidth="1"/>
    <col min="12803" max="12803" width="24.36328125" style="141" bestFit="1" customWidth="1"/>
    <col min="12804" max="12804" width="24.36328125" style="141" customWidth="1"/>
    <col min="12805" max="12805" width="37" style="141" bestFit="1" customWidth="1"/>
    <col min="12806" max="12806" width="14.81640625" style="141" customWidth="1"/>
    <col min="12807" max="12807" width="16.54296875" style="141" bestFit="1" customWidth="1"/>
    <col min="12808" max="12808" width="16.81640625" style="141" customWidth="1"/>
    <col min="12809" max="12809" width="14" style="141" customWidth="1"/>
    <col min="12810" max="13056" width="9.08984375" style="141"/>
    <col min="13057" max="13057" width="3.54296875" style="141" customWidth="1"/>
    <col min="13058" max="13058" width="21.453125" style="141" customWidth="1"/>
    <col min="13059" max="13059" width="24.36328125" style="141" bestFit="1" customWidth="1"/>
    <col min="13060" max="13060" width="24.36328125" style="141" customWidth="1"/>
    <col min="13061" max="13061" width="37" style="141" bestFit="1" customWidth="1"/>
    <col min="13062" max="13062" width="14.81640625" style="141" customWidth="1"/>
    <col min="13063" max="13063" width="16.54296875" style="141" bestFit="1" customWidth="1"/>
    <col min="13064" max="13064" width="16.81640625" style="141" customWidth="1"/>
    <col min="13065" max="13065" width="14" style="141" customWidth="1"/>
    <col min="13066" max="13312" width="9.08984375" style="141"/>
    <col min="13313" max="13313" width="3.54296875" style="141" customWidth="1"/>
    <col min="13314" max="13314" width="21.453125" style="141" customWidth="1"/>
    <col min="13315" max="13315" width="24.36328125" style="141" bestFit="1" customWidth="1"/>
    <col min="13316" max="13316" width="24.36328125" style="141" customWidth="1"/>
    <col min="13317" max="13317" width="37" style="141" bestFit="1" customWidth="1"/>
    <col min="13318" max="13318" width="14.81640625" style="141" customWidth="1"/>
    <col min="13319" max="13319" width="16.54296875" style="141" bestFit="1" customWidth="1"/>
    <col min="13320" max="13320" width="16.81640625" style="141" customWidth="1"/>
    <col min="13321" max="13321" width="14" style="141" customWidth="1"/>
    <col min="13322" max="13568" width="9.08984375" style="141"/>
    <col min="13569" max="13569" width="3.54296875" style="141" customWidth="1"/>
    <col min="13570" max="13570" width="21.453125" style="141" customWidth="1"/>
    <col min="13571" max="13571" width="24.36328125" style="141" bestFit="1" customWidth="1"/>
    <col min="13572" max="13572" width="24.36328125" style="141" customWidth="1"/>
    <col min="13573" max="13573" width="37" style="141" bestFit="1" customWidth="1"/>
    <col min="13574" max="13574" width="14.81640625" style="141" customWidth="1"/>
    <col min="13575" max="13575" width="16.54296875" style="141" bestFit="1" customWidth="1"/>
    <col min="13576" max="13576" width="16.81640625" style="141" customWidth="1"/>
    <col min="13577" max="13577" width="14" style="141" customWidth="1"/>
    <col min="13578" max="13824" width="9.08984375" style="141"/>
    <col min="13825" max="13825" width="3.54296875" style="141" customWidth="1"/>
    <col min="13826" max="13826" width="21.453125" style="141" customWidth="1"/>
    <col min="13827" max="13827" width="24.36328125" style="141" bestFit="1" customWidth="1"/>
    <col min="13828" max="13828" width="24.36328125" style="141" customWidth="1"/>
    <col min="13829" max="13829" width="37" style="141" bestFit="1" customWidth="1"/>
    <col min="13830" max="13830" width="14.81640625" style="141" customWidth="1"/>
    <col min="13831" max="13831" width="16.54296875" style="141" bestFit="1" customWidth="1"/>
    <col min="13832" max="13832" width="16.81640625" style="141" customWidth="1"/>
    <col min="13833" max="13833" width="14" style="141" customWidth="1"/>
    <col min="13834" max="14080" width="9.08984375" style="141"/>
    <col min="14081" max="14081" width="3.54296875" style="141" customWidth="1"/>
    <col min="14082" max="14082" width="21.453125" style="141" customWidth="1"/>
    <col min="14083" max="14083" width="24.36328125" style="141" bestFit="1" customWidth="1"/>
    <col min="14084" max="14084" width="24.36328125" style="141" customWidth="1"/>
    <col min="14085" max="14085" width="37" style="141" bestFit="1" customWidth="1"/>
    <col min="14086" max="14086" width="14.81640625" style="141" customWidth="1"/>
    <col min="14087" max="14087" width="16.54296875" style="141" bestFit="1" customWidth="1"/>
    <col min="14088" max="14088" width="16.81640625" style="141" customWidth="1"/>
    <col min="14089" max="14089" width="14" style="141" customWidth="1"/>
    <col min="14090" max="14336" width="9.08984375" style="141"/>
    <col min="14337" max="14337" width="3.54296875" style="141" customWidth="1"/>
    <col min="14338" max="14338" width="21.453125" style="141" customWidth="1"/>
    <col min="14339" max="14339" width="24.36328125" style="141" bestFit="1" customWidth="1"/>
    <col min="14340" max="14340" width="24.36328125" style="141" customWidth="1"/>
    <col min="14341" max="14341" width="37" style="141" bestFit="1" customWidth="1"/>
    <col min="14342" max="14342" width="14.81640625" style="141" customWidth="1"/>
    <col min="14343" max="14343" width="16.54296875" style="141" bestFit="1" customWidth="1"/>
    <col min="14344" max="14344" width="16.81640625" style="141" customWidth="1"/>
    <col min="14345" max="14345" width="14" style="141" customWidth="1"/>
    <col min="14346" max="14592" width="9.08984375" style="141"/>
    <col min="14593" max="14593" width="3.54296875" style="141" customWidth="1"/>
    <col min="14594" max="14594" width="21.453125" style="141" customWidth="1"/>
    <col min="14595" max="14595" width="24.36328125" style="141" bestFit="1" customWidth="1"/>
    <col min="14596" max="14596" width="24.36328125" style="141" customWidth="1"/>
    <col min="14597" max="14597" width="37" style="141" bestFit="1" customWidth="1"/>
    <col min="14598" max="14598" width="14.81640625" style="141" customWidth="1"/>
    <col min="14599" max="14599" width="16.54296875" style="141" bestFit="1" customWidth="1"/>
    <col min="14600" max="14600" width="16.81640625" style="141" customWidth="1"/>
    <col min="14601" max="14601" width="14" style="141" customWidth="1"/>
    <col min="14602" max="14848" width="9.08984375" style="141"/>
    <col min="14849" max="14849" width="3.54296875" style="141" customWidth="1"/>
    <col min="14850" max="14850" width="21.453125" style="141" customWidth="1"/>
    <col min="14851" max="14851" width="24.36328125" style="141" bestFit="1" customWidth="1"/>
    <col min="14852" max="14852" width="24.36328125" style="141" customWidth="1"/>
    <col min="14853" max="14853" width="37" style="141" bestFit="1" customWidth="1"/>
    <col min="14854" max="14854" width="14.81640625" style="141" customWidth="1"/>
    <col min="14855" max="14855" width="16.54296875" style="141" bestFit="1" customWidth="1"/>
    <col min="14856" max="14856" width="16.81640625" style="141" customWidth="1"/>
    <col min="14857" max="14857" width="14" style="141" customWidth="1"/>
    <col min="14858" max="15104" width="9.08984375" style="141"/>
    <col min="15105" max="15105" width="3.54296875" style="141" customWidth="1"/>
    <col min="15106" max="15106" width="21.453125" style="141" customWidth="1"/>
    <col min="15107" max="15107" width="24.36328125" style="141" bestFit="1" customWidth="1"/>
    <col min="15108" max="15108" width="24.36328125" style="141" customWidth="1"/>
    <col min="15109" max="15109" width="37" style="141" bestFit="1" customWidth="1"/>
    <col min="15110" max="15110" width="14.81640625" style="141" customWidth="1"/>
    <col min="15111" max="15111" width="16.54296875" style="141" bestFit="1" customWidth="1"/>
    <col min="15112" max="15112" width="16.81640625" style="141" customWidth="1"/>
    <col min="15113" max="15113" width="14" style="141" customWidth="1"/>
    <col min="15114" max="15360" width="9.08984375" style="141"/>
    <col min="15361" max="15361" width="3.54296875" style="141" customWidth="1"/>
    <col min="15362" max="15362" width="21.453125" style="141" customWidth="1"/>
    <col min="15363" max="15363" width="24.36328125" style="141" bestFit="1" customWidth="1"/>
    <col min="15364" max="15364" width="24.36328125" style="141" customWidth="1"/>
    <col min="15365" max="15365" width="37" style="141" bestFit="1" customWidth="1"/>
    <col min="15366" max="15366" width="14.81640625" style="141" customWidth="1"/>
    <col min="15367" max="15367" width="16.54296875" style="141" bestFit="1" customWidth="1"/>
    <col min="15368" max="15368" width="16.81640625" style="141" customWidth="1"/>
    <col min="15369" max="15369" width="14" style="141" customWidth="1"/>
    <col min="15370" max="15616" width="9.08984375" style="141"/>
    <col min="15617" max="15617" width="3.54296875" style="141" customWidth="1"/>
    <col min="15618" max="15618" width="21.453125" style="141" customWidth="1"/>
    <col min="15619" max="15619" width="24.36328125" style="141" bestFit="1" customWidth="1"/>
    <col min="15620" max="15620" width="24.36328125" style="141" customWidth="1"/>
    <col min="15621" max="15621" width="37" style="141" bestFit="1" customWidth="1"/>
    <col min="15622" max="15622" width="14.81640625" style="141" customWidth="1"/>
    <col min="15623" max="15623" width="16.54296875" style="141" bestFit="1" customWidth="1"/>
    <col min="15624" max="15624" width="16.81640625" style="141" customWidth="1"/>
    <col min="15625" max="15625" width="14" style="141" customWidth="1"/>
    <col min="15626" max="15872" width="9.08984375" style="141"/>
    <col min="15873" max="15873" width="3.54296875" style="141" customWidth="1"/>
    <col min="15874" max="15874" width="21.453125" style="141" customWidth="1"/>
    <col min="15875" max="15875" width="24.36328125" style="141" bestFit="1" customWidth="1"/>
    <col min="15876" max="15876" width="24.36328125" style="141" customWidth="1"/>
    <col min="15877" max="15877" width="37" style="141" bestFit="1" customWidth="1"/>
    <col min="15878" max="15878" width="14.81640625" style="141" customWidth="1"/>
    <col min="15879" max="15879" width="16.54296875" style="141" bestFit="1" customWidth="1"/>
    <col min="15880" max="15880" width="16.81640625" style="141" customWidth="1"/>
    <col min="15881" max="15881" width="14" style="141" customWidth="1"/>
    <col min="15882" max="16128" width="9.08984375" style="141"/>
    <col min="16129" max="16129" width="3.54296875" style="141" customWidth="1"/>
    <col min="16130" max="16130" width="21.453125" style="141" customWidth="1"/>
    <col min="16131" max="16131" width="24.36328125" style="141" bestFit="1" customWidth="1"/>
    <col min="16132" max="16132" width="24.36328125" style="141" customWidth="1"/>
    <col min="16133" max="16133" width="37" style="141" bestFit="1" customWidth="1"/>
    <col min="16134" max="16134" width="14.81640625" style="141" customWidth="1"/>
    <col min="16135" max="16135" width="16.54296875" style="141" bestFit="1" customWidth="1"/>
    <col min="16136" max="16136" width="16.81640625" style="141" customWidth="1"/>
    <col min="16137" max="16137" width="14" style="141" customWidth="1"/>
    <col min="16138" max="16384" width="9.08984375" style="141"/>
  </cols>
  <sheetData>
    <row r="2" spans="2:10">
      <c r="B2" s="140" t="s">
        <v>18694</v>
      </c>
    </row>
    <row r="3" spans="2:10" s="142" customFormat="1" ht="15" customHeight="1">
      <c r="B3" s="140" t="s">
        <v>18695</v>
      </c>
      <c r="G3" s="143"/>
    </row>
    <row r="4" spans="2:10" s="142" customFormat="1" ht="15" customHeight="1">
      <c r="B4" s="144"/>
      <c r="G4" s="143"/>
    </row>
    <row r="5" spans="2:10" s="142" customFormat="1" ht="15" customHeight="1">
      <c r="C5" s="155" t="s">
        <v>18841</v>
      </c>
      <c r="D5" s="154"/>
      <c r="G5" s="145"/>
      <c r="H5" s="146"/>
      <c r="I5" s="146"/>
    </row>
    <row r="7" spans="2:10" s="142" customFormat="1">
      <c r="E7" s="156" t="s">
        <v>18696</v>
      </c>
      <c r="H7" s="148"/>
      <c r="I7" s="148"/>
    </row>
    <row r="8" spans="2:10" s="142" customFormat="1">
      <c r="E8" s="155" t="s">
        <v>18697</v>
      </c>
      <c r="H8" s="148"/>
      <c r="I8" s="148"/>
    </row>
    <row r="9" spans="2:10" s="142" customFormat="1">
      <c r="B9" s="158" t="s">
        <v>18698</v>
      </c>
      <c r="C9" s="158" t="s">
        <v>18699</v>
      </c>
      <c r="D9" s="158" t="s">
        <v>18700</v>
      </c>
      <c r="E9" s="158" t="s">
        <v>18701</v>
      </c>
      <c r="F9" s="149" t="s">
        <v>18702</v>
      </c>
      <c r="G9" s="149" t="s">
        <v>18703</v>
      </c>
      <c r="H9" s="150" t="s">
        <v>18704</v>
      </c>
      <c r="I9" s="150" t="s">
        <v>18705</v>
      </c>
    </row>
    <row r="10" spans="2:10" s="142" customFormat="1" ht="29">
      <c r="B10" s="210" t="s">
        <v>18785</v>
      </c>
      <c r="C10" s="210"/>
      <c r="D10" s="210"/>
      <c r="E10" s="210"/>
      <c r="F10" s="210"/>
      <c r="G10" s="210"/>
      <c r="H10" s="210"/>
      <c r="I10" s="210"/>
    </row>
    <row r="11" spans="2:10" s="142" customFormat="1" ht="15" thickBot="1">
      <c r="B11" s="206" t="s">
        <v>18786</v>
      </c>
      <c r="C11" s="206"/>
      <c r="D11" s="206"/>
      <c r="E11" s="206"/>
      <c r="F11" s="206"/>
      <c r="G11" s="206"/>
      <c r="H11" s="206" t="s">
        <v>9</v>
      </c>
      <c r="I11" s="206" t="s">
        <v>9</v>
      </c>
      <c r="J11" s="205"/>
    </row>
    <row r="12" spans="2:10" s="142" customFormat="1">
      <c r="B12" s="157" t="s">
        <v>18706</v>
      </c>
      <c r="C12" s="157" t="s">
        <v>18707</v>
      </c>
      <c r="D12" s="157"/>
      <c r="E12" s="151">
        <v>2011</v>
      </c>
      <c r="F12" s="158">
        <v>1</v>
      </c>
      <c r="G12" s="151">
        <v>15</v>
      </c>
      <c r="H12" s="161">
        <f>Data_RNW_Potential!E4</f>
        <v>192</v>
      </c>
      <c r="I12" s="161">
        <f>Data_RNW_Potential!G4</f>
        <v>437</v>
      </c>
    </row>
    <row r="13" spans="2:10" s="142" customFormat="1">
      <c r="B13" s="157"/>
      <c r="C13" s="157"/>
      <c r="D13" s="157"/>
      <c r="E13" s="151">
        <v>2050</v>
      </c>
      <c r="F13" s="158"/>
      <c r="G13" s="157"/>
      <c r="H13" s="161">
        <f>H12</f>
        <v>192</v>
      </c>
      <c r="I13" s="161">
        <f>I12</f>
        <v>437</v>
      </c>
    </row>
    <row r="14" spans="2:10">
      <c r="B14" s="159"/>
      <c r="C14" s="159"/>
      <c r="D14" s="159"/>
    </row>
    <row r="15" spans="2:10">
      <c r="B15" s="159"/>
      <c r="C15" s="159"/>
      <c r="D15" s="159"/>
    </row>
    <row r="16" spans="2:10">
      <c r="B16" s="159"/>
      <c r="C16" s="159"/>
      <c r="D16" s="159"/>
    </row>
    <row r="17" spans="2:22">
      <c r="B17" s="157"/>
      <c r="C17" s="157"/>
      <c r="D17" s="157"/>
      <c r="E17" s="156" t="s">
        <v>18708</v>
      </c>
      <c r="F17" s="142"/>
      <c r="G17" s="142"/>
      <c r="H17" s="148"/>
      <c r="I17" s="148"/>
    </row>
    <row r="18" spans="2:22">
      <c r="B18" s="157"/>
      <c r="C18" s="157"/>
      <c r="D18" s="157"/>
      <c r="E18" s="155" t="s">
        <v>18697</v>
      </c>
      <c r="F18" s="142"/>
      <c r="G18" s="142"/>
      <c r="H18" s="148"/>
      <c r="I18" s="148"/>
    </row>
    <row r="19" spans="2:22">
      <c r="B19" s="158" t="s">
        <v>18698</v>
      </c>
      <c r="C19" s="158" t="s">
        <v>18699</v>
      </c>
      <c r="D19" s="158" t="s">
        <v>18700</v>
      </c>
      <c r="E19" s="158" t="s">
        <v>18701</v>
      </c>
      <c r="F19" s="149" t="s">
        <v>18702</v>
      </c>
      <c r="G19" s="149" t="s">
        <v>18703</v>
      </c>
      <c r="H19" s="150" t="s">
        <v>18704</v>
      </c>
      <c r="I19" s="150" t="s">
        <v>18705</v>
      </c>
      <c r="J19" s="150" t="s">
        <v>18924</v>
      </c>
      <c r="K19" s="150" t="s">
        <v>18925</v>
      </c>
      <c r="L19" s="150" t="s">
        <v>18926</v>
      </c>
      <c r="M19" s="150" t="s">
        <v>18927</v>
      </c>
    </row>
    <row r="20" spans="2:22" ht="29">
      <c r="B20" s="274" t="s">
        <v>18785</v>
      </c>
      <c r="C20" s="274"/>
      <c r="D20" s="274"/>
      <c r="E20" s="274"/>
      <c r="F20" s="274"/>
      <c r="G20" s="274"/>
      <c r="H20" s="274"/>
      <c r="I20" s="274"/>
      <c r="J20" s="210"/>
      <c r="K20" s="210"/>
      <c r="L20" s="210"/>
      <c r="M20" s="210"/>
      <c r="Q20" s="9"/>
      <c r="R20" s="9" t="s">
        <v>18918</v>
      </c>
      <c r="S20" s="9"/>
      <c r="T20" s="9"/>
      <c r="U20" s="9"/>
      <c r="V20" s="9"/>
    </row>
    <row r="21" spans="2:22" ht="15" thickBot="1">
      <c r="B21" s="275" t="s">
        <v>18786</v>
      </c>
      <c r="C21" s="275"/>
      <c r="D21" s="275"/>
      <c r="E21" s="275"/>
      <c r="F21" s="275"/>
      <c r="G21" s="275"/>
      <c r="H21" s="275" t="s">
        <v>9</v>
      </c>
      <c r="I21" s="275" t="s">
        <v>9</v>
      </c>
      <c r="J21" s="206" t="s">
        <v>9</v>
      </c>
      <c r="K21" s="206" t="s">
        <v>9</v>
      </c>
      <c r="L21" s="206" t="s">
        <v>9</v>
      </c>
      <c r="M21" s="206" t="s">
        <v>9</v>
      </c>
      <c r="Q21" s="9"/>
      <c r="R21" s="9" t="s">
        <v>18704</v>
      </c>
      <c r="S21" s="9" t="s">
        <v>18705</v>
      </c>
      <c r="T21" s="9"/>
      <c r="U21" s="9"/>
      <c r="V21" s="9"/>
    </row>
    <row r="22" spans="2:22">
      <c r="B22" s="157" t="s">
        <v>18709</v>
      </c>
      <c r="C22" s="157" t="s">
        <v>18710</v>
      </c>
      <c r="D22" s="157" t="s">
        <v>18711</v>
      </c>
      <c r="E22" s="151">
        <v>2011</v>
      </c>
      <c r="F22" s="158">
        <v>1</v>
      </c>
      <c r="G22" s="151">
        <v>15</v>
      </c>
      <c r="H22" s="161">
        <v>861.4998196788091</v>
      </c>
      <c r="I22" s="161">
        <v>3538.5001803211908</v>
      </c>
      <c r="J22" s="151">
        <v>0</v>
      </c>
      <c r="K22" s="141">
        <v>0</v>
      </c>
      <c r="L22" s="141">
        <v>0</v>
      </c>
      <c r="M22" s="141">
        <v>0</v>
      </c>
      <c r="Q22" s="9"/>
      <c r="R22" s="161">
        <v>861.4998196788091</v>
      </c>
      <c r="S22" s="161">
        <v>3538.5001803211908</v>
      </c>
      <c r="T22" s="276">
        <f>SUM(R22:S22)</f>
        <v>4400</v>
      </c>
      <c r="U22" s="9"/>
      <c r="V22" s="9"/>
    </row>
    <row r="23" spans="2:22">
      <c r="B23" s="157"/>
      <c r="C23" s="157"/>
      <c r="D23" s="157"/>
      <c r="E23" s="151">
        <v>2025</v>
      </c>
      <c r="F23" s="158"/>
      <c r="G23" s="157"/>
      <c r="H23" s="161">
        <v>861.4998196788091</v>
      </c>
      <c r="I23" s="161">
        <v>3538.5001803211908</v>
      </c>
      <c r="J23" s="151">
        <v>0</v>
      </c>
      <c r="K23" s="141">
        <v>0</v>
      </c>
      <c r="L23" s="141">
        <v>0</v>
      </c>
      <c r="M23" s="141">
        <v>0</v>
      </c>
      <c r="Q23" s="9"/>
      <c r="R23" s="161">
        <v>861.4998196788091</v>
      </c>
      <c r="S23" s="161">
        <v>3538.5001803211908</v>
      </c>
      <c r="T23" s="276">
        <f>SUM(R23:S23)</f>
        <v>4400</v>
      </c>
      <c r="U23" s="9"/>
      <c r="V23" s="9"/>
    </row>
    <row r="24" spans="2:22">
      <c r="B24" s="9"/>
      <c r="C24" s="9"/>
      <c r="D24" s="9"/>
      <c r="E24" s="151">
        <v>2026</v>
      </c>
      <c r="F24" s="9"/>
      <c r="G24" s="9"/>
      <c r="H24" s="9">
        <f>R26*H$13/SUM($H$13:$I$13)</f>
        <v>1422.6467408585054</v>
      </c>
      <c r="I24" s="9">
        <f>R26*I$13/SUM($H$13:$I$13)</f>
        <v>3238.0032591414943</v>
      </c>
      <c r="J24" s="151">
        <v>0</v>
      </c>
      <c r="K24" s="141">
        <v>0</v>
      </c>
      <c r="L24" s="141">
        <v>0</v>
      </c>
      <c r="M24" s="141">
        <v>0</v>
      </c>
      <c r="Q24" s="9" t="s">
        <v>18919</v>
      </c>
      <c r="R24" s="9"/>
      <c r="S24" s="9"/>
      <c r="T24" s="9"/>
      <c r="U24" s="9"/>
      <c r="V24" s="9"/>
    </row>
    <row r="25" spans="2:22">
      <c r="B25" s="9"/>
      <c r="C25" s="9"/>
      <c r="D25" s="9"/>
      <c r="E25" s="151">
        <v>2027</v>
      </c>
      <c r="F25" s="9"/>
      <c r="G25" s="9"/>
      <c r="H25" s="9">
        <f>S26*H$13/SUM($H$13:$I$13)</f>
        <v>1538.3000317965023</v>
      </c>
      <c r="I25" s="9">
        <f>S26*I$13/SUM($H$13:$I$13)</f>
        <v>3501.2349682034974</v>
      </c>
      <c r="J25" s="151">
        <v>0</v>
      </c>
      <c r="K25" s="141">
        <v>0</v>
      </c>
      <c r="L25" s="141">
        <v>0</v>
      </c>
      <c r="M25" s="141">
        <v>0</v>
      </c>
      <c r="Q25" s="9">
        <v>2025</v>
      </c>
      <c r="R25" s="277">
        <v>2026</v>
      </c>
      <c r="S25" s="277">
        <v>2027</v>
      </c>
      <c r="T25" s="277">
        <v>2028</v>
      </c>
      <c r="U25" s="277">
        <v>2029</v>
      </c>
      <c r="V25" s="277">
        <v>2030</v>
      </c>
    </row>
    <row r="26" spans="2:22">
      <c r="B26" s="9"/>
      <c r="C26" s="9"/>
      <c r="D26" s="9"/>
      <c r="E26" s="151">
        <v>2028</v>
      </c>
      <c r="F26" s="9"/>
      <c r="G26" s="9"/>
      <c r="H26" s="9">
        <f>T26*H$13/SUM($H$13:$I$13)</f>
        <v>1823.2506200317966</v>
      </c>
      <c r="I26" s="9">
        <f>T26*I$13/SUM($H$13:$I$13)</f>
        <v>4149.7943799682034</v>
      </c>
      <c r="J26" s="151">
        <v>0</v>
      </c>
      <c r="K26" s="141">
        <v>0</v>
      </c>
      <c r="L26" s="141">
        <v>0</v>
      </c>
      <c r="M26" s="141">
        <v>0</v>
      </c>
      <c r="Q26" s="9">
        <v>4400</v>
      </c>
      <c r="R26" s="277">
        <v>4660.6499999999996</v>
      </c>
      <c r="S26" s="277">
        <v>5039.5349999999999</v>
      </c>
      <c r="T26" s="277">
        <v>5973.0450000000001</v>
      </c>
      <c r="U26" s="277">
        <v>6184.4949999999999</v>
      </c>
      <c r="V26" s="277">
        <v>6194.4699999999993</v>
      </c>
    </row>
    <row r="27" spans="2:22">
      <c r="B27" s="9"/>
      <c r="C27" s="9"/>
      <c r="D27" s="9"/>
      <c r="E27" s="151">
        <v>2029</v>
      </c>
      <c r="F27" s="9"/>
      <c r="G27" s="9"/>
      <c r="H27" s="9">
        <f>U26*H$13/SUM($H$13:$I$13)</f>
        <v>1887.7949761526233</v>
      </c>
      <c r="I27" s="9">
        <f>U26*I$13/SUM($H$13:$I$13)</f>
        <v>4296.7000238473765</v>
      </c>
      <c r="J27" s="151">
        <v>0</v>
      </c>
      <c r="K27" s="141">
        <v>0</v>
      </c>
      <c r="L27" s="141">
        <v>0</v>
      </c>
      <c r="M27" s="141">
        <v>0</v>
      </c>
      <c r="Q27" s="9"/>
      <c r="R27" s="9"/>
      <c r="S27" s="9"/>
      <c r="T27" s="9"/>
      <c r="U27" s="9"/>
      <c r="V27" s="9"/>
    </row>
    <row r="28" spans="2:22">
      <c r="B28" s="9"/>
      <c r="C28" s="9"/>
      <c r="D28" s="9"/>
      <c r="E28" s="151">
        <v>2030</v>
      </c>
      <c r="F28" s="9"/>
      <c r="G28" s="9"/>
      <c r="H28" s="9">
        <f>V26*H$13/SUM($H$13:$I$13)</f>
        <v>1890.8398092209852</v>
      </c>
      <c r="I28" s="9">
        <f>V26*I$13/SUM($H$13:$I$13)</f>
        <v>4303.6301907790139</v>
      </c>
      <c r="J28" s="151">
        <v>0</v>
      </c>
      <c r="K28" s="141">
        <v>0</v>
      </c>
      <c r="L28" s="141">
        <v>0</v>
      </c>
      <c r="M28" s="141">
        <v>0</v>
      </c>
      <c r="N28" s="9"/>
      <c r="O28" s="9"/>
      <c r="P28" s="9"/>
    </row>
    <row r="29" spans="2:22">
      <c r="B29" s="9"/>
      <c r="C29" s="9"/>
      <c r="D29" s="9"/>
      <c r="E29" s="151">
        <v>2050</v>
      </c>
      <c r="F29" s="9"/>
      <c r="G29" s="9"/>
      <c r="H29" s="9">
        <f>H28</f>
        <v>1890.8398092209852</v>
      </c>
      <c r="I29" s="9">
        <f>I28</f>
        <v>4303.6301907790139</v>
      </c>
      <c r="J29" s="151">
        <v>0</v>
      </c>
      <c r="K29" s="141">
        <v>0</v>
      </c>
      <c r="L29" s="141">
        <v>0</v>
      </c>
      <c r="M29" s="141">
        <v>0</v>
      </c>
      <c r="N29" s="9"/>
      <c r="O29" s="9"/>
      <c r="P29" s="9"/>
    </row>
    <row r="30" spans="2:22">
      <c r="B30" s="159"/>
      <c r="C30" s="159"/>
      <c r="D30" s="159"/>
    </row>
    <row r="31" spans="2:22">
      <c r="B31" s="157"/>
      <c r="C31" s="157"/>
      <c r="D31" s="157"/>
      <c r="E31" s="156" t="s">
        <v>18712</v>
      </c>
      <c r="F31" s="142"/>
      <c r="G31" s="142"/>
      <c r="H31" s="148"/>
      <c r="I31" s="148"/>
    </row>
    <row r="32" spans="2:22">
      <c r="B32" s="157"/>
      <c r="C32" s="157"/>
      <c r="D32" s="157"/>
      <c r="E32" s="155" t="s">
        <v>18697</v>
      </c>
      <c r="F32" s="142"/>
      <c r="G32" s="142"/>
      <c r="H32" s="148"/>
      <c r="I32" s="148"/>
    </row>
    <row r="33" spans="2:13">
      <c r="B33" s="158" t="s">
        <v>18698</v>
      </c>
      <c r="C33" s="158" t="s">
        <v>18699</v>
      </c>
      <c r="D33" s="158" t="s">
        <v>18700</v>
      </c>
      <c r="E33" s="158" t="s">
        <v>18701</v>
      </c>
      <c r="F33" s="149" t="s">
        <v>18702</v>
      </c>
      <c r="G33" s="149" t="s">
        <v>18703</v>
      </c>
      <c r="H33" s="150" t="s">
        <v>18704</v>
      </c>
      <c r="I33" s="150" t="s">
        <v>18705</v>
      </c>
      <c r="J33" s="150" t="s">
        <v>18924</v>
      </c>
      <c r="K33" s="150" t="s">
        <v>18925</v>
      </c>
      <c r="L33" s="150" t="s">
        <v>18926</v>
      </c>
      <c r="M33" s="150" t="s">
        <v>18927</v>
      </c>
    </row>
    <row r="34" spans="2:13" ht="29">
      <c r="B34" s="210" t="s">
        <v>18785</v>
      </c>
      <c r="C34" s="210"/>
      <c r="D34" s="210"/>
      <c r="E34" s="210"/>
      <c r="F34" s="210"/>
      <c r="G34" s="210"/>
      <c r="H34" s="210"/>
      <c r="I34" s="210"/>
      <c r="J34" s="210"/>
      <c r="K34" s="210"/>
      <c r="L34" s="210"/>
      <c r="M34" s="210"/>
    </row>
    <row r="35" spans="2:13" ht="15" thickBot="1">
      <c r="B35" s="206" t="s">
        <v>18786</v>
      </c>
      <c r="C35" s="206"/>
      <c r="D35" s="206"/>
      <c r="E35" s="206"/>
      <c r="F35" s="206"/>
      <c r="G35" s="206"/>
      <c r="H35" s="206" t="s">
        <v>9</v>
      </c>
      <c r="I35" s="206" t="s">
        <v>9</v>
      </c>
      <c r="J35" s="206" t="s">
        <v>9</v>
      </c>
      <c r="K35" s="206" t="s">
        <v>9</v>
      </c>
      <c r="L35" s="206" t="s">
        <v>9</v>
      </c>
      <c r="M35" s="206" t="s">
        <v>9</v>
      </c>
    </row>
    <row r="36" spans="2:13">
      <c r="B36" s="157" t="s">
        <v>18713</v>
      </c>
      <c r="C36" s="157" t="s">
        <v>18710</v>
      </c>
      <c r="D36" s="157" t="s">
        <v>18714</v>
      </c>
      <c r="E36" s="151">
        <v>2011</v>
      </c>
      <c r="F36" s="158">
        <v>1</v>
      </c>
      <c r="G36" s="151">
        <v>15</v>
      </c>
      <c r="H36" s="211">
        <f>Data_RNW_Potential!E10</f>
        <v>2000</v>
      </c>
      <c r="I36" s="211">
        <v>5000</v>
      </c>
      <c r="J36" s="141">
        <v>0</v>
      </c>
      <c r="K36" s="141">
        <v>0</v>
      </c>
      <c r="L36" s="141">
        <v>0</v>
      </c>
      <c r="M36" s="141">
        <v>0</v>
      </c>
    </row>
    <row r="37" spans="2:13">
      <c r="B37" s="157"/>
      <c r="C37" s="157"/>
      <c r="D37" s="157"/>
      <c r="E37" s="151">
        <v>2030</v>
      </c>
      <c r="F37" s="158"/>
      <c r="G37" s="151"/>
      <c r="H37" s="211">
        <v>2000</v>
      </c>
      <c r="I37" s="211">
        <v>5000</v>
      </c>
      <c r="J37" s="141">
        <v>2000</v>
      </c>
      <c r="K37" s="141">
        <v>10000</v>
      </c>
      <c r="L37" s="141">
        <v>0</v>
      </c>
      <c r="M37" s="141">
        <v>0</v>
      </c>
    </row>
    <row r="38" spans="2:13">
      <c r="B38" s="157"/>
      <c r="C38" s="157"/>
      <c r="D38" s="157"/>
      <c r="E38" s="151">
        <v>2035</v>
      </c>
      <c r="F38" s="158"/>
      <c r="G38" s="157"/>
      <c r="H38" s="211">
        <v>2000</v>
      </c>
      <c r="I38" s="211">
        <v>5000</v>
      </c>
      <c r="J38" s="141">
        <v>3000</v>
      </c>
      <c r="K38" s="141">
        <v>10000</v>
      </c>
      <c r="L38" s="141">
        <v>10000</v>
      </c>
      <c r="M38" s="141">
        <v>0</v>
      </c>
    </row>
    <row r="39" spans="2:13">
      <c r="B39" s="159"/>
      <c r="C39" s="159"/>
      <c r="D39" s="159"/>
      <c r="H39" s="212"/>
      <c r="I39" s="212"/>
    </row>
    <row r="40" spans="2:13">
      <c r="B40" s="159"/>
      <c r="C40" s="159"/>
      <c r="D40" s="159"/>
      <c r="H40" s="212"/>
      <c r="I40" s="212"/>
    </row>
    <row r="41" spans="2:13">
      <c r="B41" s="157"/>
      <c r="C41" s="157"/>
      <c r="D41" s="157"/>
      <c r="E41" s="156" t="s">
        <v>18921</v>
      </c>
      <c r="F41" s="142"/>
      <c r="G41" s="142"/>
      <c r="H41" s="148"/>
      <c r="I41" s="148"/>
    </row>
    <row r="42" spans="2:13">
      <c r="B42" s="157"/>
      <c r="C42" s="157"/>
      <c r="D42" s="157"/>
      <c r="E42" s="155" t="s">
        <v>18697</v>
      </c>
      <c r="F42" s="142"/>
      <c r="G42" s="142"/>
      <c r="H42" s="148"/>
      <c r="I42" s="148"/>
    </row>
    <row r="43" spans="2:13">
      <c r="B43" s="158" t="s">
        <v>18698</v>
      </c>
      <c r="C43" s="158" t="s">
        <v>18699</v>
      </c>
      <c r="D43" s="158" t="s">
        <v>18700</v>
      </c>
      <c r="E43" s="158" t="s">
        <v>18701</v>
      </c>
      <c r="F43" s="149" t="s">
        <v>18702</v>
      </c>
      <c r="G43" s="149" t="s">
        <v>18703</v>
      </c>
      <c r="H43" s="150" t="s">
        <v>18704</v>
      </c>
      <c r="I43" s="150" t="s">
        <v>18705</v>
      </c>
      <c r="J43" s="150" t="s">
        <v>18924</v>
      </c>
      <c r="K43" s="150" t="s">
        <v>18925</v>
      </c>
      <c r="L43" s="150" t="s">
        <v>18926</v>
      </c>
      <c r="M43" s="150" t="s">
        <v>18927</v>
      </c>
    </row>
    <row r="44" spans="2:13" ht="29">
      <c r="B44" s="210" t="s">
        <v>18785</v>
      </c>
      <c r="C44" s="210"/>
      <c r="D44" s="210"/>
      <c r="E44" s="210"/>
      <c r="F44" s="210"/>
      <c r="G44" s="210"/>
      <c r="H44" s="210"/>
      <c r="I44" s="210"/>
      <c r="J44" s="210"/>
      <c r="K44" s="210"/>
      <c r="L44" s="210"/>
      <c r="M44" s="210"/>
    </row>
    <row r="45" spans="2:13" ht="15" thickBot="1">
      <c r="B45" s="206" t="s">
        <v>18786</v>
      </c>
      <c r="C45" s="206"/>
      <c r="D45" s="206"/>
      <c r="E45" s="206"/>
      <c r="F45" s="206"/>
      <c r="G45" s="206"/>
      <c r="H45" s="206" t="s">
        <v>9</v>
      </c>
      <c r="I45" s="206" t="s">
        <v>9</v>
      </c>
      <c r="J45" s="206" t="s">
        <v>9</v>
      </c>
      <c r="K45" s="206" t="s">
        <v>9</v>
      </c>
      <c r="L45" s="206" t="s">
        <v>9</v>
      </c>
      <c r="M45" s="206" t="s">
        <v>9</v>
      </c>
    </row>
    <row r="46" spans="2:13">
      <c r="B46" s="157" t="s">
        <v>18922</v>
      </c>
      <c r="C46" s="157" t="s">
        <v>18710</v>
      </c>
      <c r="D46" s="157" t="s">
        <v>18923</v>
      </c>
      <c r="E46" s="151">
        <v>2015</v>
      </c>
      <c r="F46" s="158">
        <v>1</v>
      </c>
      <c r="G46" s="151">
        <v>15</v>
      </c>
      <c r="H46" s="278">
        <v>0</v>
      </c>
      <c r="I46" s="278">
        <v>350</v>
      </c>
      <c r="J46" s="141">
        <v>0</v>
      </c>
      <c r="K46" s="141">
        <v>0</v>
      </c>
      <c r="L46" s="141">
        <v>0</v>
      </c>
      <c r="M46" s="141">
        <v>0</v>
      </c>
    </row>
    <row r="47" spans="2:13">
      <c r="B47" s="157"/>
      <c r="C47" s="157"/>
      <c r="D47" s="157"/>
      <c r="E47" s="151">
        <v>2050</v>
      </c>
      <c r="F47" s="158"/>
      <c r="G47" s="157"/>
      <c r="H47" s="278">
        <v>0</v>
      </c>
      <c r="I47" s="278">
        <v>350</v>
      </c>
      <c r="J47" s="141">
        <v>0</v>
      </c>
      <c r="K47" s="141">
        <v>0</v>
      </c>
      <c r="L47" s="141">
        <v>0</v>
      </c>
      <c r="M47" s="141">
        <v>0</v>
      </c>
    </row>
    <row r="48" spans="2:13">
      <c r="B48" s="159"/>
      <c r="C48" s="159"/>
      <c r="D48" s="159"/>
      <c r="H48" s="212"/>
      <c r="I48" s="212"/>
    </row>
    <row r="49" spans="2:24">
      <c r="B49" s="159"/>
      <c r="C49" s="159"/>
      <c r="D49" s="159"/>
      <c r="H49" s="212"/>
      <c r="I49" s="212"/>
    </row>
    <row r="50" spans="2:24">
      <c r="B50" s="157"/>
      <c r="C50" s="157"/>
      <c r="D50" s="157"/>
      <c r="E50" s="156" t="s">
        <v>18715</v>
      </c>
      <c r="F50" s="142"/>
      <c r="G50" s="142"/>
      <c r="H50" s="213"/>
      <c r="I50" s="213"/>
    </row>
    <row r="51" spans="2:24">
      <c r="B51" s="157"/>
      <c r="C51" s="157"/>
      <c r="D51" s="157"/>
      <c r="E51" s="155" t="s">
        <v>18697</v>
      </c>
      <c r="F51" s="142"/>
      <c r="G51" s="142"/>
      <c r="H51" s="213"/>
      <c r="I51" s="213"/>
    </row>
    <row r="52" spans="2:24">
      <c r="B52" s="158" t="s">
        <v>18698</v>
      </c>
      <c r="C52" s="158" t="s">
        <v>18699</v>
      </c>
      <c r="D52" s="158" t="s">
        <v>18723</v>
      </c>
      <c r="E52" s="158" t="s">
        <v>18701</v>
      </c>
      <c r="F52" s="149" t="s">
        <v>18702</v>
      </c>
      <c r="G52" s="149" t="s">
        <v>18703</v>
      </c>
      <c r="H52" s="214" t="s">
        <v>18704</v>
      </c>
      <c r="I52" s="214" t="s">
        <v>18705</v>
      </c>
      <c r="J52" s="150" t="s">
        <v>18924</v>
      </c>
      <c r="K52" s="150" t="s">
        <v>18925</v>
      </c>
      <c r="L52" s="150" t="s">
        <v>18926</v>
      </c>
      <c r="M52" s="150" t="s">
        <v>18927</v>
      </c>
      <c r="X52" s="227"/>
    </row>
    <row r="53" spans="2:24" ht="29">
      <c r="B53" s="210" t="s">
        <v>18785</v>
      </c>
      <c r="C53" s="210"/>
      <c r="D53" s="210"/>
      <c r="E53" s="210"/>
      <c r="F53" s="210"/>
      <c r="G53" s="210"/>
      <c r="H53" s="215"/>
      <c r="I53" s="215"/>
      <c r="J53" s="210"/>
      <c r="K53" s="210"/>
      <c r="L53" s="210"/>
      <c r="M53" s="210"/>
    </row>
    <row r="54" spans="2:24" ht="15" thickBot="1">
      <c r="B54" s="206" t="s">
        <v>18786</v>
      </c>
      <c r="C54" s="206"/>
      <c r="D54" s="206"/>
      <c r="E54" s="206"/>
      <c r="F54" s="206"/>
      <c r="G54" s="206"/>
      <c r="H54" s="216" t="s">
        <v>9</v>
      </c>
      <c r="I54" s="216" t="s">
        <v>9</v>
      </c>
      <c r="J54" s="206" t="s">
        <v>9</v>
      </c>
      <c r="K54" s="206" t="s">
        <v>9</v>
      </c>
      <c r="L54" s="206" t="s">
        <v>9</v>
      </c>
      <c r="M54" s="206" t="s">
        <v>9</v>
      </c>
    </row>
    <row r="55" spans="2:24">
      <c r="B55" s="157" t="s">
        <v>18852</v>
      </c>
      <c r="C55" s="157" t="s">
        <v>18716</v>
      </c>
      <c r="D55" s="157" t="s">
        <v>18849</v>
      </c>
      <c r="E55" s="151">
        <v>2011</v>
      </c>
      <c r="F55" s="158">
        <v>1</v>
      </c>
      <c r="G55" s="151">
        <v>15</v>
      </c>
      <c r="H55" s="211">
        <f>Data_RNW_Potential!E15</f>
        <v>320</v>
      </c>
      <c r="I55" s="211">
        <f>Data_RNW_Potential!G15</f>
        <v>480</v>
      </c>
      <c r="J55" s="141">
        <v>0</v>
      </c>
      <c r="K55" s="141">
        <v>0</v>
      </c>
      <c r="L55" s="141">
        <v>0</v>
      </c>
      <c r="M55" s="141">
        <v>0</v>
      </c>
    </row>
    <row r="56" spans="2:24">
      <c r="B56" s="157"/>
      <c r="C56" s="157"/>
      <c r="D56" s="157"/>
      <c r="E56" s="151">
        <v>2025</v>
      </c>
      <c r="F56" s="158"/>
      <c r="G56" s="157"/>
      <c r="H56" s="259">
        <f>O56-500</f>
        <v>1250</v>
      </c>
      <c r="I56" s="259">
        <f>P56-500</f>
        <v>2150</v>
      </c>
      <c r="J56" s="141">
        <v>0</v>
      </c>
      <c r="K56" s="141">
        <v>0</v>
      </c>
      <c r="L56" s="141">
        <v>0</v>
      </c>
      <c r="M56" s="141">
        <v>0</v>
      </c>
      <c r="O56" s="211">
        <v>1750</v>
      </c>
      <c r="P56" s="211">
        <v>2650</v>
      </c>
      <c r="Q56" s="262" t="s">
        <v>18854</v>
      </c>
    </row>
    <row r="57" spans="2:24">
      <c r="B57" s="159"/>
      <c r="C57" s="157"/>
      <c r="D57" s="157"/>
      <c r="E57" s="151">
        <v>2050</v>
      </c>
      <c r="F57" s="158"/>
      <c r="G57" s="157"/>
      <c r="H57" s="211">
        <f>Data_RNW_Potential!E16</f>
        <v>3600</v>
      </c>
      <c r="I57" s="211">
        <f>Data_RNW_Potential!G16</f>
        <v>5400</v>
      </c>
      <c r="J57" s="141">
        <v>0</v>
      </c>
      <c r="K57" s="141">
        <v>0</v>
      </c>
      <c r="L57" s="141">
        <v>0</v>
      </c>
      <c r="M57" s="141">
        <v>0</v>
      </c>
    </row>
    <row r="58" spans="2:24">
      <c r="B58" s="159"/>
      <c r="C58" s="159"/>
      <c r="D58" s="159"/>
      <c r="H58" s="212"/>
      <c r="I58" s="212"/>
    </row>
    <row r="59" spans="2:24">
      <c r="B59" s="159"/>
      <c r="C59" s="159"/>
      <c r="D59" s="159"/>
      <c r="H59" s="212"/>
      <c r="I59" s="212"/>
    </row>
    <row r="60" spans="2:24">
      <c r="B60" s="157"/>
      <c r="C60" s="157"/>
      <c r="D60" s="157"/>
      <c r="E60" s="156" t="s">
        <v>18715</v>
      </c>
      <c r="F60" s="142"/>
      <c r="G60" s="142"/>
      <c r="H60" s="213"/>
      <c r="I60" s="213"/>
    </row>
    <row r="61" spans="2:24">
      <c r="B61" s="157"/>
      <c r="C61" s="157"/>
      <c r="D61" s="157"/>
      <c r="E61" s="155" t="s">
        <v>18697</v>
      </c>
      <c r="F61" s="142"/>
      <c r="G61" s="142"/>
      <c r="H61" s="213"/>
      <c r="I61" s="213"/>
    </row>
    <row r="62" spans="2:24">
      <c r="B62" s="158" t="s">
        <v>18698</v>
      </c>
      <c r="C62" s="158" t="s">
        <v>18699</v>
      </c>
      <c r="D62" s="158" t="s">
        <v>18723</v>
      </c>
      <c r="E62" s="158" t="s">
        <v>18701</v>
      </c>
      <c r="F62" s="149" t="s">
        <v>18702</v>
      </c>
      <c r="G62" s="149" t="s">
        <v>18703</v>
      </c>
      <c r="H62" s="214" t="s">
        <v>18704</v>
      </c>
      <c r="I62" s="214" t="s">
        <v>18705</v>
      </c>
      <c r="J62" s="150" t="s">
        <v>18924</v>
      </c>
      <c r="K62" s="150" t="s">
        <v>18925</v>
      </c>
      <c r="L62" s="150" t="s">
        <v>18926</v>
      </c>
      <c r="M62" s="150" t="s">
        <v>18927</v>
      </c>
      <c r="X62" s="227"/>
    </row>
    <row r="63" spans="2:24" ht="29">
      <c r="B63" s="210" t="s">
        <v>18785</v>
      </c>
      <c r="C63" s="210"/>
      <c r="D63" s="210"/>
      <c r="E63" s="210"/>
      <c r="F63" s="210"/>
      <c r="G63" s="210"/>
      <c r="H63" s="215"/>
      <c r="I63" s="215"/>
      <c r="J63" s="210"/>
      <c r="K63" s="210"/>
      <c r="L63" s="210"/>
      <c r="M63" s="210"/>
    </row>
    <row r="64" spans="2:24" ht="15" thickBot="1">
      <c r="B64" s="206" t="s">
        <v>18786</v>
      </c>
      <c r="C64" s="206"/>
      <c r="D64" s="206"/>
      <c r="E64" s="206"/>
      <c r="F64" s="206"/>
      <c r="G64" s="206"/>
      <c r="H64" s="216" t="s">
        <v>9</v>
      </c>
      <c r="I64" s="216" t="s">
        <v>9</v>
      </c>
      <c r="J64" s="206" t="s">
        <v>9</v>
      </c>
      <c r="K64" s="206" t="s">
        <v>9</v>
      </c>
      <c r="L64" s="206" t="s">
        <v>9</v>
      </c>
      <c r="M64" s="206" t="s">
        <v>9</v>
      </c>
    </row>
    <row r="65" spans="2:24">
      <c r="B65" s="157" t="s">
        <v>18851</v>
      </c>
      <c r="C65" s="157" t="s">
        <v>18716</v>
      </c>
      <c r="D65" s="157" t="s">
        <v>18850</v>
      </c>
      <c r="E65" s="151">
        <v>2011</v>
      </c>
      <c r="F65" s="158">
        <v>1</v>
      </c>
      <c r="G65" s="151">
        <v>15</v>
      </c>
      <c r="H65" s="263">
        <f>H55*'PV for industry'!$X$8</f>
        <v>212.84055028268583</v>
      </c>
      <c r="I65" s="263">
        <f>I55*'PV for industry'!$Y$8</f>
        <v>512.61231281198002</v>
      </c>
      <c r="L65" s="261"/>
      <c r="M65" s="261"/>
    </row>
    <row r="66" spans="2:24">
      <c r="B66" s="157"/>
      <c r="C66" s="157"/>
      <c r="D66" s="157"/>
      <c r="E66" s="151">
        <v>2025</v>
      </c>
      <c r="F66" s="158"/>
      <c r="G66" s="157"/>
      <c r="H66" s="263">
        <f>H56*'PV for industry'!$X$8</f>
        <v>831.40839954174146</v>
      </c>
      <c r="I66" s="263">
        <f>I56*'PV for industry'!$Y$8</f>
        <v>2296.0759844703271</v>
      </c>
    </row>
    <row r="67" spans="2:24">
      <c r="B67" s="159"/>
      <c r="C67" s="157"/>
      <c r="D67" s="157"/>
      <c r="E67" s="151">
        <v>2050</v>
      </c>
      <c r="F67" s="158"/>
      <c r="G67" s="157"/>
      <c r="H67" s="263">
        <f>H57*'PV for industry'!$X$8</f>
        <v>2394.4561906802155</v>
      </c>
      <c r="I67" s="263">
        <f>I57*'PV for industry'!$Y$8</f>
        <v>5766.8885191347754</v>
      </c>
      <c r="J67" s="260"/>
      <c r="K67" s="259"/>
    </row>
    <row r="68" spans="2:24">
      <c r="B68" s="159"/>
      <c r="C68" s="159"/>
      <c r="D68" s="159"/>
      <c r="H68" s="212"/>
      <c r="I68" s="212"/>
    </row>
    <row r="69" spans="2:24">
      <c r="B69" s="159"/>
      <c r="C69" s="159"/>
      <c r="D69" s="159"/>
      <c r="H69" s="212"/>
      <c r="I69" s="212"/>
    </row>
    <row r="70" spans="2:24">
      <c r="B70" s="157"/>
      <c r="C70" s="157"/>
      <c r="D70" s="157"/>
      <c r="E70" s="156" t="s">
        <v>18715</v>
      </c>
      <c r="F70" s="142"/>
      <c r="G70" s="142"/>
      <c r="H70" s="213"/>
      <c r="I70" s="213"/>
    </row>
    <row r="71" spans="2:24">
      <c r="B71" s="157"/>
      <c r="C71" s="157"/>
      <c r="D71" s="157"/>
      <c r="E71" s="155" t="s">
        <v>18697</v>
      </c>
      <c r="F71" s="142"/>
      <c r="G71" s="142"/>
      <c r="H71" s="213"/>
      <c r="I71" s="213"/>
    </row>
    <row r="72" spans="2:24">
      <c r="B72" s="158" t="s">
        <v>18698</v>
      </c>
      <c r="C72" s="158" t="s">
        <v>18699</v>
      </c>
      <c r="D72" s="158" t="s">
        <v>18723</v>
      </c>
      <c r="E72" s="158" t="s">
        <v>18701</v>
      </c>
      <c r="F72" s="149" t="s">
        <v>18702</v>
      </c>
      <c r="G72" s="149" t="s">
        <v>18703</v>
      </c>
      <c r="H72" s="214" t="s">
        <v>18704</v>
      </c>
      <c r="I72" s="214" t="s">
        <v>18705</v>
      </c>
      <c r="J72" s="150" t="s">
        <v>18924</v>
      </c>
      <c r="K72" s="150" t="s">
        <v>18925</v>
      </c>
      <c r="L72" s="150" t="s">
        <v>18926</v>
      </c>
      <c r="M72" s="150" t="s">
        <v>18927</v>
      </c>
      <c r="X72" s="227"/>
    </row>
    <row r="73" spans="2:24" ht="29">
      <c r="B73" s="210" t="s">
        <v>18785</v>
      </c>
      <c r="C73" s="210"/>
      <c r="D73" s="210"/>
      <c r="E73" s="210"/>
      <c r="F73" s="210"/>
      <c r="G73" s="210"/>
      <c r="H73" s="215"/>
      <c r="I73" s="215"/>
      <c r="J73" s="210"/>
      <c r="K73" s="210"/>
      <c r="L73" s="210"/>
      <c r="M73" s="210"/>
    </row>
    <row r="74" spans="2:24" ht="15" thickBot="1">
      <c r="B74" s="206" t="s">
        <v>18786</v>
      </c>
      <c r="C74" s="206"/>
      <c r="D74" s="206"/>
      <c r="E74" s="206"/>
      <c r="F74" s="206"/>
      <c r="G74" s="206"/>
      <c r="H74" s="216" t="s">
        <v>9</v>
      </c>
      <c r="I74" s="216" t="s">
        <v>9</v>
      </c>
      <c r="J74" s="206" t="s">
        <v>9</v>
      </c>
      <c r="K74" s="206" t="s">
        <v>9</v>
      </c>
      <c r="L74" s="206" t="s">
        <v>9</v>
      </c>
      <c r="M74" s="206" t="s">
        <v>9</v>
      </c>
    </row>
    <row r="75" spans="2:24">
      <c r="B75" s="157" t="s">
        <v>18853</v>
      </c>
      <c r="C75" s="157" t="s">
        <v>18716</v>
      </c>
      <c r="D75" s="157" t="s">
        <v>18722</v>
      </c>
      <c r="E75" s="151">
        <v>2011</v>
      </c>
      <c r="F75" s="158">
        <v>1</v>
      </c>
      <c r="G75" s="151">
        <v>15</v>
      </c>
      <c r="H75" s="211">
        <v>400</v>
      </c>
      <c r="I75" s="211">
        <v>500</v>
      </c>
    </row>
    <row r="76" spans="2:24">
      <c r="B76" s="157"/>
      <c r="C76" s="157"/>
      <c r="D76" s="157"/>
      <c r="E76" s="151">
        <v>2025</v>
      </c>
      <c r="F76" s="158"/>
      <c r="G76" s="157"/>
      <c r="H76" s="211">
        <v>1500</v>
      </c>
      <c r="I76" s="211">
        <v>1500</v>
      </c>
    </row>
    <row r="77" spans="2:24">
      <c r="B77" s="159"/>
      <c r="C77" s="157"/>
      <c r="D77" s="157"/>
      <c r="E77" s="151">
        <v>2050</v>
      </c>
      <c r="F77" s="158"/>
      <c r="G77" s="157"/>
      <c r="H77" s="211">
        <v>1500</v>
      </c>
      <c r="I77" s="211">
        <v>1500</v>
      </c>
      <c r="K77" s="259"/>
    </row>
    <row r="78" spans="2:24">
      <c r="B78" s="159"/>
      <c r="C78" s="159"/>
      <c r="D78" s="159"/>
      <c r="H78" s="212"/>
      <c r="I78" s="212"/>
    </row>
    <row r="79" spans="2:24">
      <c r="B79" s="157"/>
      <c r="C79" s="157"/>
      <c r="D79" s="157"/>
      <c r="E79" s="156" t="s">
        <v>18726</v>
      </c>
      <c r="F79" s="142"/>
      <c r="G79" s="142"/>
      <c r="H79" s="213"/>
      <c r="I79" s="213"/>
    </row>
    <row r="80" spans="2:24">
      <c r="B80" s="157"/>
      <c r="C80" s="157"/>
      <c r="D80" s="157"/>
      <c r="E80" s="155" t="s">
        <v>18697</v>
      </c>
      <c r="F80" s="142"/>
      <c r="G80" s="142"/>
      <c r="H80" s="213"/>
      <c r="I80" s="213"/>
    </row>
    <row r="81" spans="2:14">
      <c r="B81" s="158" t="s">
        <v>18698</v>
      </c>
      <c r="C81" s="158" t="s">
        <v>18699</v>
      </c>
      <c r="D81" s="158" t="s">
        <v>18723</v>
      </c>
      <c r="E81" s="158" t="s">
        <v>18701</v>
      </c>
      <c r="F81" s="149" t="s">
        <v>18702</v>
      </c>
      <c r="G81" s="149" t="s">
        <v>18703</v>
      </c>
      <c r="H81" s="214" t="s">
        <v>18704</v>
      </c>
      <c r="I81" s="214" t="s">
        <v>18705</v>
      </c>
      <c r="J81" s="150" t="s">
        <v>18924</v>
      </c>
      <c r="K81" s="150" t="s">
        <v>18925</v>
      </c>
      <c r="L81" s="150" t="s">
        <v>18926</v>
      </c>
      <c r="M81" s="150" t="s">
        <v>18927</v>
      </c>
    </row>
    <row r="82" spans="2:14" ht="29">
      <c r="B82" s="210" t="s">
        <v>18785</v>
      </c>
      <c r="C82" s="210"/>
      <c r="D82" s="210"/>
      <c r="E82" s="210"/>
      <c r="F82" s="210"/>
      <c r="G82" s="210"/>
      <c r="H82" s="215"/>
      <c r="I82" s="215"/>
      <c r="J82" s="210"/>
      <c r="K82" s="210"/>
      <c r="L82" s="210"/>
      <c r="M82" s="210"/>
    </row>
    <row r="83" spans="2:14" ht="15" thickBot="1">
      <c r="B83" s="206" t="s">
        <v>18786</v>
      </c>
      <c r="C83" s="206"/>
      <c r="D83" s="206"/>
      <c r="E83" s="206"/>
      <c r="F83" s="206"/>
      <c r="G83" s="206"/>
      <c r="H83" s="216" t="s">
        <v>9</v>
      </c>
      <c r="I83" s="216" t="s">
        <v>9</v>
      </c>
      <c r="J83" s="206" t="s">
        <v>9</v>
      </c>
      <c r="K83" s="206" t="s">
        <v>9</v>
      </c>
      <c r="L83" s="206" t="s">
        <v>9</v>
      </c>
      <c r="M83" s="206" t="s">
        <v>9</v>
      </c>
    </row>
    <row r="84" spans="2:14">
      <c r="B84" s="157" t="s">
        <v>18725</v>
      </c>
      <c r="C84" s="157" t="s">
        <v>18716</v>
      </c>
      <c r="D84" s="157" t="s">
        <v>18724</v>
      </c>
      <c r="E84" s="151">
        <v>2011</v>
      </c>
      <c r="F84" s="158">
        <v>1</v>
      </c>
      <c r="G84" s="151">
        <v>15</v>
      </c>
      <c r="H84" s="211">
        <f>Data_RNW_Potential!E18</f>
        <v>1406.1014304903294</v>
      </c>
      <c r="I84" s="211">
        <f>Data_RNW_Potential!G18</f>
        <v>6001.3059769170777</v>
      </c>
      <c r="M84" s="259"/>
      <c r="N84" s="260"/>
    </row>
    <row r="85" spans="2:14">
      <c r="B85" s="157"/>
      <c r="C85" s="157"/>
      <c r="D85" s="157"/>
      <c r="E85" s="151">
        <v>2050</v>
      </c>
      <c r="F85" s="158"/>
      <c r="G85" s="157"/>
      <c r="H85" s="211">
        <f>H84</f>
        <v>1406.1014304903294</v>
      </c>
      <c r="I85" s="211">
        <f>I84</f>
        <v>6001.3059769170777</v>
      </c>
    </row>
    <row r="86" spans="2:14">
      <c r="H86" s="212"/>
      <c r="I86" s="212"/>
    </row>
    <row r="87" spans="2:14">
      <c r="B87" s="157"/>
      <c r="C87" s="157"/>
      <c r="D87" s="157"/>
      <c r="E87" s="157"/>
      <c r="F87" s="147"/>
      <c r="G87" s="142"/>
      <c r="H87" s="213"/>
      <c r="I87" s="213"/>
      <c r="J87" s="148"/>
    </row>
    <row r="88" spans="2:14">
      <c r="B88" s="157"/>
      <c r="C88" s="157"/>
      <c r="D88" s="157"/>
      <c r="E88" s="156" t="s">
        <v>18728</v>
      </c>
      <c r="F88" s="142"/>
      <c r="G88" s="142"/>
      <c r="H88" s="213"/>
      <c r="I88" s="213"/>
      <c r="J88" s="148"/>
    </row>
    <row r="89" spans="2:14">
      <c r="B89" s="157"/>
      <c r="C89" s="157"/>
      <c r="D89" s="157"/>
      <c r="E89" s="155" t="s">
        <v>18697</v>
      </c>
      <c r="F89" s="142"/>
      <c r="G89" s="142"/>
      <c r="H89" s="213"/>
      <c r="I89" s="213"/>
      <c r="J89" s="162"/>
    </row>
    <row r="90" spans="2:14">
      <c r="B90" s="158" t="s">
        <v>18698</v>
      </c>
      <c r="C90" s="158" t="s">
        <v>18699</v>
      </c>
      <c r="D90" s="158" t="s">
        <v>18723</v>
      </c>
      <c r="E90" s="158" t="s">
        <v>18701</v>
      </c>
      <c r="F90" s="149" t="s">
        <v>18702</v>
      </c>
      <c r="G90" s="149" t="s">
        <v>18703</v>
      </c>
      <c r="H90" s="214" t="s">
        <v>18704</v>
      </c>
      <c r="I90" s="214" t="s">
        <v>18705</v>
      </c>
      <c r="J90" s="150" t="s">
        <v>18924</v>
      </c>
      <c r="K90" s="150" t="s">
        <v>18925</v>
      </c>
      <c r="L90" s="150" t="s">
        <v>18926</v>
      </c>
      <c r="M90" s="150" t="s">
        <v>18927</v>
      </c>
    </row>
    <row r="91" spans="2:14" ht="29">
      <c r="B91" s="210" t="s">
        <v>18785</v>
      </c>
      <c r="C91" s="210"/>
      <c r="D91" s="210"/>
      <c r="E91" s="210"/>
      <c r="F91" s="210"/>
      <c r="G91" s="210"/>
      <c r="H91" s="215"/>
      <c r="I91" s="215"/>
      <c r="J91" s="210"/>
      <c r="K91" s="210"/>
      <c r="L91" s="210"/>
      <c r="M91" s="210"/>
    </row>
    <row r="92" spans="2:14" ht="15" thickBot="1">
      <c r="B92" s="206" t="s">
        <v>18786</v>
      </c>
      <c r="C92" s="206"/>
      <c r="D92" s="206"/>
      <c r="E92" s="206"/>
      <c r="F92" s="206"/>
      <c r="G92" s="206"/>
      <c r="H92" s="216" t="s">
        <v>9</v>
      </c>
      <c r="I92" s="216" t="s">
        <v>9</v>
      </c>
      <c r="J92" s="206" t="s">
        <v>9</v>
      </c>
      <c r="K92" s="206" t="s">
        <v>9</v>
      </c>
      <c r="L92" s="206" t="s">
        <v>9</v>
      </c>
      <c r="M92" s="206" t="s">
        <v>9</v>
      </c>
    </row>
    <row r="93" spans="2:14" ht="15.75" customHeight="1">
      <c r="B93" s="157" t="s">
        <v>18727</v>
      </c>
      <c r="C93" s="157" t="s">
        <v>18721</v>
      </c>
      <c r="D93" s="157"/>
      <c r="E93" s="151">
        <v>2011</v>
      </c>
      <c r="F93" s="158">
        <v>1</v>
      </c>
      <c r="G93" s="151">
        <v>15</v>
      </c>
      <c r="H93" s="211">
        <f>Data_RNW_Potential!E13</f>
        <v>0</v>
      </c>
      <c r="I93" s="211">
        <f>Data_RNW_Potential!G13</f>
        <v>3174.6031746031749</v>
      </c>
      <c r="J93" s="163"/>
    </row>
    <row r="94" spans="2:14">
      <c r="B94" s="157"/>
      <c r="C94" s="157"/>
      <c r="D94" s="157"/>
      <c r="E94" s="151">
        <v>2050</v>
      </c>
      <c r="F94" s="158"/>
      <c r="G94" s="157"/>
      <c r="H94" s="211">
        <f>H93</f>
        <v>0</v>
      </c>
      <c r="I94" s="211">
        <f>I93</f>
        <v>3174.6031746031749</v>
      </c>
      <c r="J94" s="164"/>
    </row>
    <row r="95" spans="2:14">
      <c r="J95" s="164"/>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P58"/>
  <sheetViews>
    <sheetView workbookViewId="0">
      <selection activeCell="H9" sqref="H9"/>
    </sheetView>
  </sheetViews>
  <sheetFormatPr defaultColWidth="9.08984375" defaultRowHeight="14.5"/>
  <cols>
    <col min="1" max="1" width="9.08984375" style="174"/>
    <col min="2" max="4" width="19" style="174" customWidth="1"/>
    <col min="5" max="5" width="12.81640625" style="174" customWidth="1"/>
    <col min="6" max="6" width="17" style="174" bestFit="1" customWidth="1"/>
    <col min="7" max="7" width="15.453125" style="174" bestFit="1" customWidth="1"/>
    <col min="8" max="11" width="11" style="174" customWidth="1"/>
    <col min="12" max="15" width="9.08984375" style="174"/>
    <col min="16" max="16" width="13" style="174" customWidth="1"/>
    <col min="17" max="257" width="9.08984375" style="174"/>
    <col min="258" max="260" width="19" style="174" customWidth="1"/>
    <col min="261" max="261" width="12.81640625" style="174" customWidth="1"/>
    <col min="262" max="262" width="17" style="174" bestFit="1" customWidth="1"/>
    <col min="263" max="263" width="15.453125" style="174" bestFit="1" customWidth="1"/>
    <col min="264" max="267" width="11" style="174" customWidth="1"/>
    <col min="268" max="271" width="9.08984375" style="174"/>
    <col min="272" max="272" width="13" style="174" customWidth="1"/>
    <col min="273" max="513" width="9.08984375" style="174"/>
    <col min="514" max="516" width="19" style="174" customWidth="1"/>
    <col min="517" max="517" width="12.81640625" style="174" customWidth="1"/>
    <col min="518" max="518" width="17" style="174" bestFit="1" customWidth="1"/>
    <col min="519" max="519" width="15.453125" style="174" bestFit="1" customWidth="1"/>
    <col min="520" max="523" width="11" style="174" customWidth="1"/>
    <col min="524" max="527" width="9.08984375" style="174"/>
    <col min="528" max="528" width="13" style="174" customWidth="1"/>
    <col min="529" max="769" width="9.08984375" style="174"/>
    <col min="770" max="772" width="19" style="174" customWidth="1"/>
    <col min="773" max="773" width="12.81640625" style="174" customWidth="1"/>
    <col min="774" max="774" width="17" style="174" bestFit="1" customWidth="1"/>
    <col min="775" max="775" width="15.453125" style="174" bestFit="1" customWidth="1"/>
    <col min="776" max="779" width="11" style="174" customWidth="1"/>
    <col min="780" max="783" width="9.08984375" style="174"/>
    <col min="784" max="784" width="13" style="174" customWidth="1"/>
    <col min="785" max="1025" width="9.08984375" style="174"/>
    <col min="1026" max="1028" width="19" style="174" customWidth="1"/>
    <col min="1029" max="1029" width="12.81640625" style="174" customWidth="1"/>
    <col min="1030" max="1030" width="17" style="174" bestFit="1" customWidth="1"/>
    <col min="1031" max="1031" width="15.453125" style="174" bestFit="1" customWidth="1"/>
    <col min="1032" max="1035" width="11" style="174" customWidth="1"/>
    <col min="1036" max="1039" width="9.08984375" style="174"/>
    <col min="1040" max="1040" width="13" style="174" customWidth="1"/>
    <col min="1041" max="1281" width="9.08984375" style="174"/>
    <col min="1282" max="1284" width="19" style="174" customWidth="1"/>
    <col min="1285" max="1285" width="12.81640625" style="174" customWidth="1"/>
    <col min="1286" max="1286" width="17" style="174" bestFit="1" customWidth="1"/>
    <col min="1287" max="1287" width="15.453125" style="174" bestFit="1" customWidth="1"/>
    <col min="1288" max="1291" width="11" style="174" customWidth="1"/>
    <col min="1292" max="1295" width="9.08984375" style="174"/>
    <col min="1296" max="1296" width="13" style="174" customWidth="1"/>
    <col min="1297" max="1537" width="9.08984375" style="174"/>
    <col min="1538" max="1540" width="19" style="174" customWidth="1"/>
    <col min="1541" max="1541" width="12.81640625" style="174" customWidth="1"/>
    <col min="1542" max="1542" width="17" style="174" bestFit="1" customWidth="1"/>
    <col min="1543" max="1543" width="15.453125" style="174" bestFit="1" customWidth="1"/>
    <col min="1544" max="1547" width="11" style="174" customWidth="1"/>
    <col min="1548" max="1551" width="9.08984375" style="174"/>
    <col min="1552" max="1552" width="13" style="174" customWidth="1"/>
    <col min="1553" max="1793" width="9.08984375" style="174"/>
    <col min="1794" max="1796" width="19" style="174" customWidth="1"/>
    <col min="1797" max="1797" width="12.81640625" style="174" customWidth="1"/>
    <col min="1798" max="1798" width="17" style="174" bestFit="1" customWidth="1"/>
    <col min="1799" max="1799" width="15.453125" style="174" bestFit="1" customWidth="1"/>
    <col min="1800" max="1803" width="11" style="174" customWidth="1"/>
    <col min="1804" max="1807" width="9.08984375" style="174"/>
    <col min="1808" max="1808" width="13" style="174" customWidth="1"/>
    <col min="1809" max="2049" width="9.08984375" style="174"/>
    <col min="2050" max="2052" width="19" style="174" customWidth="1"/>
    <col min="2053" max="2053" width="12.81640625" style="174" customWidth="1"/>
    <col min="2054" max="2054" width="17" style="174" bestFit="1" customWidth="1"/>
    <col min="2055" max="2055" width="15.453125" style="174" bestFit="1" customWidth="1"/>
    <col min="2056" max="2059" width="11" style="174" customWidth="1"/>
    <col min="2060" max="2063" width="9.08984375" style="174"/>
    <col min="2064" max="2064" width="13" style="174" customWidth="1"/>
    <col min="2065" max="2305" width="9.08984375" style="174"/>
    <col min="2306" max="2308" width="19" style="174" customWidth="1"/>
    <col min="2309" max="2309" width="12.81640625" style="174" customWidth="1"/>
    <col min="2310" max="2310" width="17" style="174" bestFit="1" customWidth="1"/>
    <col min="2311" max="2311" width="15.453125" style="174" bestFit="1" customWidth="1"/>
    <col min="2312" max="2315" width="11" style="174" customWidth="1"/>
    <col min="2316" max="2319" width="9.08984375" style="174"/>
    <col min="2320" max="2320" width="13" style="174" customWidth="1"/>
    <col min="2321" max="2561" width="9.08984375" style="174"/>
    <col min="2562" max="2564" width="19" style="174" customWidth="1"/>
    <col min="2565" max="2565" width="12.81640625" style="174" customWidth="1"/>
    <col min="2566" max="2566" width="17" style="174" bestFit="1" customWidth="1"/>
    <col min="2567" max="2567" width="15.453125" style="174" bestFit="1" customWidth="1"/>
    <col min="2568" max="2571" width="11" style="174" customWidth="1"/>
    <col min="2572" max="2575" width="9.08984375" style="174"/>
    <col min="2576" max="2576" width="13" style="174" customWidth="1"/>
    <col min="2577" max="2817" width="9.08984375" style="174"/>
    <col min="2818" max="2820" width="19" style="174" customWidth="1"/>
    <col min="2821" max="2821" width="12.81640625" style="174" customWidth="1"/>
    <col min="2822" max="2822" width="17" style="174" bestFit="1" customWidth="1"/>
    <col min="2823" max="2823" width="15.453125" style="174" bestFit="1" customWidth="1"/>
    <col min="2824" max="2827" width="11" style="174" customWidth="1"/>
    <col min="2828" max="2831" width="9.08984375" style="174"/>
    <col min="2832" max="2832" width="13" style="174" customWidth="1"/>
    <col min="2833" max="3073" width="9.08984375" style="174"/>
    <col min="3074" max="3076" width="19" style="174" customWidth="1"/>
    <col min="3077" max="3077" width="12.81640625" style="174" customWidth="1"/>
    <col min="3078" max="3078" width="17" style="174" bestFit="1" customWidth="1"/>
    <col min="3079" max="3079" width="15.453125" style="174" bestFit="1" customWidth="1"/>
    <col min="3080" max="3083" width="11" style="174" customWidth="1"/>
    <col min="3084" max="3087" width="9.08984375" style="174"/>
    <col min="3088" max="3088" width="13" style="174" customWidth="1"/>
    <col min="3089" max="3329" width="9.08984375" style="174"/>
    <col min="3330" max="3332" width="19" style="174" customWidth="1"/>
    <col min="3333" max="3333" width="12.81640625" style="174" customWidth="1"/>
    <col min="3334" max="3334" width="17" style="174" bestFit="1" customWidth="1"/>
    <col min="3335" max="3335" width="15.453125" style="174" bestFit="1" customWidth="1"/>
    <col min="3336" max="3339" width="11" style="174" customWidth="1"/>
    <col min="3340" max="3343" width="9.08984375" style="174"/>
    <col min="3344" max="3344" width="13" style="174" customWidth="1"/>
    <col min="3345" max="3585" width="9.08984375" style="174"/>
    <col min="3586" max="3588" width="19" style="174" customWidth="1"/>
    <col min="3589" max="3589" width="12.81640625" style="174" customWidth="1"/>
    <col min="3590" max="3590" width="17" style="174" bestFit="1" customWidth="1"/>
    <col min="3591" max="3591" width="15.453125" style="174" bestFit="1" customWidth="1"/>
    <col min="3592" max="3595" width="11" style="174" customWidth="1"/>
    <col min="3596" max="3599" width="9.08984375" style="174"/>
    <col min="3600" max="3600" width="13" style="174" customWidth="1"/>
    <col min="3601" max="3841" width="9.08984375" style="174"/>
    <col min="3842" max="3844" width="19" style="174" customWidth="1"/>
    <col min="3845" max="3845" width="12.81640625" style="174" customWidth="1"/>
    <col min="3846" max="3846" width="17" style="174" bestFit="1" customWidth="1"/>
    <col min="3847" max="3847" width="15.453125" style="174" bestFit="1" customWidth="1"/>
    <col min="3848" max="3851" width="11" style="174" customWidth="1"/>
    <col min="3852" max="3855" width="9.08984375" style="174"/>
    <col min="3856" max="3856" width="13" style="174" customWidth="1"/>
    <col min="3857" max="4097" width="9.08984375" style="174"/>
    <col min="4098" max="4100" width="19" style="174" customWidth="1"/>
    <col min="4101" max="4101" width="12.81640625" style="174" customWidth="1"/>
    <col min="4102" max="4102" width="17" style="174" bestFit="1" customWidth="1"/>
    <col min="4103" max="4103" width="15.453125" style="174" bestFit="1" customWidth="1"/>
    <col min="4104" max="4107" width="11" style="174" customWidth="1"/>
    <col min="4108" max="4111" width="9.08984375" style="174"/>
    <col min="4112" max="4112" width="13" style="174" customWidth="1"/>
    <col min="4113" max="4353" width="9.08984375" style="174"/>
    <col min="4354" max="4356" width="19" style="174" customWidth="1"/>
    <col min="4357" max="4357" width="12.81640625" style="174" customWidth="1"/>
    <col min="4358" max="4358" width="17" style="174" bestFit="1" customWidth="1"/>
    <col min="4359" max="4359" width="15.453125" style="174" bestFit="1" customWidth="1"/>
    <col min="4360" max="4363" width="11" style="174" customWidth="1"/>
    <col min="4364" max="4367" width="9.08984375" style="174"/>
    <col min="4368" max="4368" width="13" style="174" customWidth="1"/>
    <col min="4369" max="4609" width="9.08984375" style="174"/>
    <col min="4610" max="4612" width="19" style="174" customWidth="1"/>
    <col min="4613" max="4613" width="12.81640625" style="174" customWidth="1"/>
    <col min="4614" max="4614" width="17" style="174" bestFit="1" customWidth="1"/>
    <col min="4615" max="4615" width="15.453125" style="174" bestFit="1" customWidth="1"/>
    <col min="4616" max="4619" width="11" style="174" customWidth="1"/>
    <col min="4620" max="4623" width="9.08984375" style="174"/>
    <col min="4624" max="4624" width="13" style="174" customWidth="1"/>
    <col min="4625" max="4865" width="9.08984375" style="174"/>
    <col min="4866" max="4868" width="19" style="174" customWidth="1"/>
    <col min="4869" max="4869" width="12.81640625" style="174" customWidth="1"/>
    <col min="4870" max="4870" width="17" style="174" bestFit="1" customWidth="1"/>
    <col min="4871" max="4871" width="15.453125" style="174" bestFit="1" customWidth="1"/>
    <col min="4872" max="4875" width="11" style="174" customWidth="1"/>
    <col min="4876" max="4879" width="9.08984375" style="174"/>
    <col min="4880" max="4880" width="13" style="174" customWidth="1"/>
    <col min="4881" max="5121" width="9.08984375" style="174"/>
    <col min="5122" max="5124" width="19" style="174" customWidth="1"/>
    <col min="5125" max="5125" width="12.81640625" style="174" customWidth="1"/>
    <col min="5126" max="5126" width="17" style="174" bestFit="1" customWidth="1"/>
    <col min="5127" max="5127" width="15.453125" style="174" bestFit="1" customWidth="1"/>
    <col min="5128" max="5131" width="11" style="174" customWidth="1"/>
    <col min="5132" max="5135" width="9.08984375" style="174"/>
    <col min="5136" max="5136" width="13" style="174" customWidth="1"/>
    <col min="5137" max="5377" width="9.08984375" style="174"/>
    <col min="5378" max="5380" width="19" style="174" customWidth="1"/>
    <col min="5381" max="5381" width="12.81640625" style="174" customWidth="1"/>
    <col min="5382" max="5382" width="17" style="174" bestFit="1" customWidth="1"/>
    <col min="5383" max="5383" width="15.453125" style="174" bestFit="1" customWidth="1"/>
    <col min="5384" max="5387" width="11" style="174" customWidth="1"/>
    <col min="5388" max="5391" width="9.08984375" style="174"/>
    <col min="5392" max="5392" width="13" style="174" customWidth="1"/>
    <col min="5393" max="5633" width="9.08984375" style="174"/>
    <col min="5634" max="5636" width="19" style="174" customWidth="1"/>
    <col min="5637" max="5637" width="12.81640625" style="174" customWidth="1"/>
    <col min="5638" max="5638" width="17" style="174" bestFit="1" customWidth="1"/>
    <col min="5639" max="5639" width="15.453125" style="174" bestFit="1" customWidth="1"/>
    <col min="5640" max="5643" width="11" style="174" customWidth="1"/>
    <col min="5644" max="5647" width="9.08984375" style="174"/>
    <col min="5648" max="5648" width="13" style="174" customWidth="1"/>
    <col min="5649" max="5889" width="9.08984375" style="174"/>
    <col min="5890" max="5892" width="19" style="174" customWidth="1"/>
    <col min="5893" max="5893" width="12.81640625" style="174" customWidth="1"/>
    <col min="5894" max="5894" width="17" style="174" bestFit="1" customWidth="1"/>
    <col min="5895" max="5895" width="15.453125" style="174" bestFit="1" customWidth="1"/>
    <col min="5896" max="5899" width="11" style="174" customWidth="1"/>
    <col min="5900" max="5903" width="9.08984375" style="174"/>
    <col min="5904" max="5904" width="13" style="174" customWidth="1"/>
    <col min="5905" max="6145" width="9.08984375" style="174"/>
    <col min="6146" max="6148" width="19" style="174" customWidth="1"/>
    <col min="6149" max="6149" width="12.81640625" style="174" customWidth="1"/>
    <col min="6150" max="6150" width="17" style="174" bestFit="1" customWidth="1"/>
    <col min="6151" max="6151" width="15.453125" style="174" bestFit="1" customWidth="1"/>
    <col min="6152" max="6155" width="11" style="174" customWidth="1"/>
    <col min="6156" max="6159" width="9.08984375" style="174"/>
    <col min="6160" max="6160" width="13" style="174" customWidth="1"/>
    <col min="6161" max="6401" width="9.08984375" style="174"/>
    <col min="6402" max="6404" width="19" style="174" customWidth="1"/>
    <col min="6405" max="6405" width="12.81640625" style="174" customWidth="1"/>
    <col min="6406" max="6406" width="17" style="174" bestFit="1" customWidth="1"/>
    <col min="6407" max="6407" width="15.453125" style="174" bestFit="1" customWidth="1"/>
    <col min="6408" max="6411" width="11" style="174" customWidth="1"/>
    <col min="6412" max="6415" width="9.08984375" style="174"/>
    <col min="6416" max="6416" width="13" style="174" customWidth="1"/>
    <col min="6417" max="6657" width="9.08984375" style="174"/>
    <col min="6658" max="6660" width="19" style="174" customWidth="1"/>
    <col min="6661" max="6661" width="12.81640625" style="174" customWidth="1"/>
    <col min="6662" max="6662" width="17" style="174" bestFit="1" customWidth="1"/>
    <col min="6663" max="6663" width="15.453125" style="174" bestFit="1" customWidth="1"/>
    <col min="6664" max="6667" width="11" style="174" customWidth="1"/>
    <col min="6668" max="6671" width="9.08984375" style="174"/>
    <col min="6672" max="6672" width="13" style="174" customWidth="1"/>
    <col min="6673" max="6913" width="9.08984375" style="174"/>
    <col min="6914" max="6916" width="19" style="174" customWidth="1"/>
    <col min="6917" max="6917" width="12.81640625" style="174" customWidth="1"/>
    <col min="6918" max="6918" width="17" style="174" bestFit="1" customWidth="1"/>
    <col min="6919" max="6919" width="15.453125" style="174" bestFit="1" customWidth="1"/>
    <col min="6920" max="6923" width="11" style="174" customWidth="1"/>
    <col min="6924" max="6927" width="9.08984375" style="174"/>
    <col min="6928" max="6928" width="13" style="174" customWidth="1"/>
    <col min="6929" max="7169" width="9.08984375" style="174"/>
    <col min="7170" max="7172" width="19" style="174" customWidth="1"/>
    <col min="7173" max="7173" width="12.81640625" style="174" customWidth="1"/>
    <col min="7174" max="7174" width="17" style="174" bestFit="1" customWidth="1"/>
    <col min="7175" max="7175" width="15.453125" style="174" bestFit="1" customWidth="1"/>
    <col min="7176" max="7179" width="11" style="174" customWidth="1"/>
    <col min="7180" max="7183" width="9.08984375" style="174"/>
    <col min="7184" max="7184" width="13" style="174" customWidth="1"/>
    <col min="7185" max="7425" width="9.08984375" style="174"/>
    <col min="7426" max="7428" width="19" style="174" customWidth="1"/>
    <col min="7429" max="7429" width="12.81640625" style="174" customWidth="1"/>
    <col min="7430" max="7430" width="17" style="174" bestFit="1" customWidth="1"/>
    <col min="7431" max="7431" width="15.453125" style="174" bestFit="1" customWidth="1"/>
    <col min="7432" max="7435" width="11" style="174" customWidth="1"/>
    <col min="7436" max="7439" width="9.08984375" style="174"/>
    <col min="7440" max="7440" width="13" style="174" customWidth="1"/>
    <col min="7441" max="7681" width="9.08984375" style="174"/>
    <col min="7682" max="7684" width="19" style="174" customWidth="1"/>
    <col min="7685" max="7685" width="12.81640625" style="174" customWidth="1"/>
    <col min="7686" max="7686" width="17" style="174" bestFit="1" customWidth="1"/>
    <col min="7687" max="7687" width="15.453125" style="174" bestFit="1" customWidth="1"/>
    <col min="7688" max="7691" width="11" style="174" customWidth="1"/>
    <col min="7692" max="7695" width="9.08984375" style="174"/>
    <col min="7696" max="7696" width="13" style="174" customWidth="1"/>
    <col min="7697" max="7937" width="9.08984375" style="174"/>
    <col min="7938" max="7940" width="19" style="174" customWidth="1"/>
    <col min="7941" max="7941" width="12.81640625" style="174" customWidth="1"/>
    <col min="7942" max="7942" width="17" style="174" bestFit="1" customWidth="1"/>
    <col min="7943" max="7943" width="15.453125" style="174" bestFit="1" customWidth="1"/>
    <col min="7944" max="7947" width="11" style="174" customWidth="1"/>
    <col min="7948" max="7951" width="9.08984375" style="174"/>
    <col min="7952" max="7952" width="13" style="174" customWidth="1"/>
    <col min="7953" max="8193" width="9.08984375" style="174"/>
    <col min="8194" max="8196" width="19" style="174" customWidth="1"/>
    <col min="8197" max="8197" width="12.81640625" style="174" customWidth="1"/>
    <col min="8198" max="8198" width="17" style="174" bestFit="1" customWidth="1"/>
    <col min="8199" max="8199" width="15.453125" style="174" bestFit="1" customWidth="1"/>
    <col min="8200" max="8203" width="11" style="174" customWidth="1"/>
    <col min="8204" max="8207" width="9.08984375" style="174"/>
    <col min="8208" max="8208" width="13" style="174" customWidth="1"/>
    <col min="8209" max="8449" width="9.08984375" style="174"/>
    <col min="8450" max="8452" width="19" style="174" customWidth="1"/>
    <col min="8453" max="8453" width="12.81640625" style="174" customWidth="1"/>
    <col min="8454" max="8454" width="17" style="174" bestFit="1" customWidth="1"/>
    <col min="8455" max="8455" width="15.453125" style="174" bestFit="1" customWidth="1"/>
    <col min="8456" max="8459" width="11" style="174" customWidth="1"/>
    <col min="8460" max="8463" width="9.08984375" style="174"/>
    <col min="8464" max="8464" width="13" style="174" customWidth="1"/>
    <col min="8465" max="8705" width="9.08984375" style="174"/>
    <col min="8706" max="8708" width="19" style="174" customWidth="1"/>
    <col min="8709" max="8709" width="12.81640625" style="174" customWidth="1"/>
    <col min="8710" max="8710" width="17" style="174" bestFit="1" customWidth="1"/>
    <col min="8711" max="8711" width="15.453125" style="174" bestFit="1" customWidth="1"/>
    <col min="8712" max="8715" width="11" style="174" customWidth="1"/>
    <col min="8716" max="8719" width="9.08984375" style="174"/>
    <col min="8720" max="8720" width="13" style="174" customWidth="1"/>
    <col min="8721" max="8961" width="9.08984375" style="174"/>
    <col min="8962" max="8964" width="19" style="174" customWidth="1"/>
    <col min="8965" max="8965" width="12.81640625" style="174" customWidth="1"/>
    <col min="8966" max="8966" width="17" style="174" bestFit="1" customWidth="1"/>
    <col min="8967" max="8967" width="15.453125" style="174" bestFit="1" customWidth="1"/>
    <col min="8968" max="8971" width="11" style="174" customWidth="1"/>
    <col min="8972" max="8975" width="9.08984375" style="174"/>
    <col min="8976" max="8976" width="13" style="174" customWidth="1"/>
    <col min="8977" max="9217" width="9.08984375" style="174"/>
    <col min="9218" max="9220" width="19" style="174" customWidth="1"/>
    <col min="9221" max="9221" width="12.81640625" style="174" customWidth="1"/>
    <col min="9222" max="9222" width="17" style="174" bestFit="1" customWidth="1"/>
    <col min="9223" max="9223" width="15.453125" style="174" bestFit="1" customWidth="1"/>
    <col min="9224" max="9227" width="11" style="174" customWidth="1"/>
    <col min="9228" max="9231" width="9.08984375" style="174"/>
    <col min="9232" max="9232" width="13" style="174" customWidth="1"/>
    <col min="9233" max="9473" width="9.08984375" style="174"/>
    <col min="9474" max="9476" width="19" style="174" customWidth="1"/>
    <col min="9477" max="9477" width="12.81640625" style="174" customWidth="1"/>
    <col min="9478" max="9478" width="17" style="174" bestFit="1" customWidth="1"/>
    <col min="9479" max="9479" width="15.453125" style="174" bestFit="1" customWidth="1"/>
    <col min="9480" max="9483" width="11" style="174" customWidth="1"/>
    <col min="9484" max="9487" width="9.08984375" style="174"/>
    <col min="9488" max="9488" width="13" style="174" customWidth="1"/>
    <col min="9489" max="9729" width="9.08984375" style="174"/>
    <col min="9730" max="9732" width="19" style="174" customWidth="1"/>
    <col min="9733" max="9733" width="12.81640625" style="174" customWidth="1"/>
    <col min="9734" max="9734" width="17" style="174" bestFit="1" customWidth="1"/>
    <col min="9735" max="9735" width="15.453125" style="174" bestFit="1" customWidth="1"/>
    <col min="9736" max="9739" width="11" style="174" customWidth="1"/>
    <col min="9740" max="9743" width="9.08984375" style="174"/>
    <col min="9744" max="9744" width="13" style="174" customWidth="1"/>
    <col min="9745" max="9985" width="9.08984375" style="174"/>
    <col min="9986" max="9988" width="19" style="174" customWidth="1"/>
    <col min="9989" max="9989" width="12.81640625" style="174" customWidth="1"/>
    <col min="9990" max="9990" width="17" style="174" bestFit="1" customWidth="1"/>
    <col min="9991" max="9991" width="15.453125" style="174" bestFit="1" customWidth="1"/>
    <col min="9992" max="9995" width="11" style="174" customWidth="1"/>
    <col min="9996" max="9999" width="9.08984375" style="174"/>
    <col min="10000" max="10000" width="13" style="174" customWidth="1"/>
    <col min="10001" max="10241" width="9.08984375" style="174"/>
    <col min="10242" max="10244" width="19" style="174" customWidth="1"/>
    <col min="10245" max="10245" width="12.81640625" style="174" customWidth="1"/>
    <col min="10246" max="10246" width="17" style="174" bestFit="1" customWidth="1"/>
    <col min="10247" max="10247" width="15.453125" style="174" bestFit="1" customWidth="1"/>
    <col min="10248" max="10251" width="11" style="174" customWidth="1"/>
    <col min="10252" max="10255" width="9.08984375" style="174"/>
    <col min="10256" max="10256" width="13" style="174" customWidth="1"/>
    <col min="10257" max="10497" width="9.08984375" style="174"/>
    <col min="10498" max="10500" width="19" style="174" customWidth="1"/>
    <col min="10501" max="10501" width="12.81640625" style="174" customWidth="1"/>
    <col min="10502" max="10502" width="17" style="174" bestFit="1" customWidth="1"/>
    <col min="10503" max="10503" width="15.453125" style="174" bestFit="1" customWidth="1"/>
    <col min="10504" max="10507" width="11" style="174" customWidth="1"/>
    <col min="10508" max="10511" width="9.08984375" style="174"/>
    <col min="10512" max="10512" width="13" style="174" customWidth="1"/>
    <col min="10513" max="10753" width="9.08984375" style="174"/>
    <col min="10754" max="10756" width="19" style="174" customWidth="1"/>
    <col min="10757" max="10757" width="12.81640625" style="174" customWidth="1"/>
    <col min="10758" max="10758" width="17" style="174" bestFit="1" customWidth="1"/>
    <col min="10759" max="10759" width="15.453125" style="174" bestFit="1" customWidth="1"/>
    <col min="10760" max="10763" width="11" style="174" customWidth="1"/>
    <col min="10764" max="10767" width="9.08984375" style="174"/>
    <col min="10768" max="10768" width="13" style="174" customWidth="1"/>
    <col min="10769" max="11009" width="9.08984375" style="174"/>
    <col min="11010" max="11012" width="19" style="174" customWidth="1"/>
    <col min="11013" max="11013" width="12.81640625" style="174" customWidth="1"/>
    <col min="11014" max="11014" width="17" style="174" bestFit="1" customWidth="1"/>
    <col min="11015" max="11015" width="15.453125" style="174" bestFit="1" customWidth="1"/>
    <col min="11016" max="11019" width="11" style="174" customWidth="1"/>
    <col min="11020" max="11023" width="9.08984375" style="174"/>
    <col min="11024" max="11024" width="13" style="174" customWidth="1"/>
    <col min="11025" max="11265" width="9.08984375" style="174"/>
    <col min="11266" max="11268" width="19" style="174" customWidth="1"/>
    <col min="11269" max="11269" width="12.81640625" style="174" customWidth="1"/>
    <col min="11270" max="11270" width="17" style="174" bestFit="1" customWidth="1"/>
    <col min="11271" max="11271" width="15.453125" style="174" bestFit="1" customWidth="1"/>
    <col min="11272" max="11275" width="11" style="174" customWidth="1"/>
    <col min="11276" max="11279" width="9.08984375" style="174"/>
    <col min="11280" max="11280" width="13" style="174" customWidth="1"/>
    <col min="11281" max="11521" width="9.08984375" style="174"/>
    <col min="11522" max="11524" width="19" style="174" customWidth="1"/>
    <col min="11525" max="11525" width="12.81640625" style="174" customWidth="1"/>
    <col min="11526" max="11526" width="17" style="174" bestFit="1" customWidth="1"/>
    <col min="11527" max="11527" width="15.453125" style="174" bestFit="1" customWidth="1"/>
    <col min="11528" max="11531" width="11" style="174" customWidth="1"/>
    <col min="11532" max="11535" width="9.08984375" style="174"/>
    <col min="11536" max="11536" width="13" style="174" customWidth="1"/>
    <col min="11537" max="11777" width="9.08984375" style="174"/>
    <col min="11778" max="11780" width="19" style="174" customWidth="1"/>
    <col min="11781" max="11781" width="12.81640625" style="174" customWidth="1"/>
    <col min="11782" max="11782" width="17" style="174" bestFit="1" customWidth="1"/>
    <col min="11783" max="11783" width="15.453125" style="174" bestFit="1" customWidth="1"/>
    <col min="11784" max="11787" width="11" style="174" customWidth="1"/>
    <col min="11788" max="11791" width="9.08984375" style="174"/>
    <col min="11792" max="11792" width="13" style="174" customWidth="1"/>
    <col min="11793" max="12033" width="9.08984375" style="174"/>
    <col min="12034" max="12036" width="19" style="174" customWidth="1"/>
    <col min="12037" max="12037" width="12.81640625" style="174" customWidth="1"/>
    <col min="12038" max="12038" width="17" style="174" bestFit="1" customWidth="1"/>
    <col min="12039" max="12039" width="15.453125" style="174" bestFit="1" customWidth="1"/>
    <col min="12040" max="12043" width="11" style="174" customWidth="1"/>
    <col min="12044" max="12047" width="9.08984375" style="174"/>
    <col min="12048" max="12048" width="13" style="174" customWidth="1"/>
    <col min="12049" max="12289" width="9.08984375" style="174"/>
    <col min="12290" max="12292" width="19" style="174" customWidth="1"/>
    <col min="12293" max="12293" width="12.81640625" style="174" customWidth="1"/>
    <col min="12294" max="12294" width="17" style="174" bestFit="1" customWidth="1"/>
    <col min="12295" max="12295" width="15.453125" style="174" bestFit="1" customWidth="1"/>
    <col min="12296" max="12299" width="11" style="174" customWidth="1"/>
    <col min="12300" max="12303" width="9.08984375" style="174"/>
    <col min="12304" max="12304" width="13" style="174" customWidth="1"/>
    <col min="12305" max="12545" width="9.08984375" style="174"/>
    <col min="12546" max="12548" width="19" style="174" customWidth="1"/>
    <col min="12549" max="12549" width="12.81640625" style="174" customWidth="1"/>
    <col min="12550" max="12550" width="17" style="174" bestFit="1" customWidth="1"/>
    <col min="12551" max="12551" width="15.453125" style="174" bestFit="1" customWidth="1"/>
    <col min="12552" max="12555" width="11" style="174" customWidth="1"/>
    <col min="12556" max="12559" width="9.08984375" style="174"/>
    <col min="12560" max="12560" width="13" style="174" customWidth="1"/>
    <col min="12561" max="12801" width="9.08984375" style="174"/>
    <col min="12802" max="12804" width="19" style="174" customWidth="1"/>
    <col min="12805" max="12805" width="12.81640625" style="174" customWidth="1"/>
    <col min="12806" max="12806" width="17" style="174" bestFit="1" customWidth="1"/>
    <col min="12807" max="12807" width="15.453125" style="174" bestFit="1" customWidth="1"/>
    <col min="12808" max="12811" width="11" style="174" customWidth="1"/>
    <col min="12812" max="12815" width="9.08984375" style="174"/>
    <col min="12816" max="12816" width="13" style="174" customWidth="1"/>
    <col min="12817" max="13057" width="9.08984375" style="174"/>
    <col min="13058" max="13060" width="19" style="174" customWidth="1"/>
    <col min="13061" max="13061" width="12.81640625" style="174" customWidth="1"/>
    <col min="13062" max="13062" width="17" style="174" bestFit="1" customWidth="1"/>
    <col min="13063" max="13063" width="15.453125" style="174" bestFit="1" customWidth="1"/>
    <col min="13064" max="13067" width="11" style="174" customWidth="1"/>
    <col min="13068" max="13071" width="9.08984375" style="174"/>
    <col min="13072" max="13072" width="13" style="174" customWidth="1"/>
    <col min="13073" max="13313" width="9.08984375" style="174"/>
    <col min="13314" max="13316" width="19" style="174" customWidth="1"/>
    <col min="13317" max="13317" width="12.81640625" style="174" customWidth="1"/>
    <col min="13318" max="13318" width="17" style="174" bestFit="1" customWidth="1"/>
    <col min="13319" max="13319" width="15.453125" style="174" bestFit="1" customWidth="1"/>
    <col min="13320" max="13323" width="11" style="174" customWidth="1"/>
    <col min="13324" max="13327" width="9.08984375" style="174"/>
    <col min="13328" max="13328" width="13" style="174" customWidth="1"/>
    <col min="13329" max="13569" width="9.08984375" style="174"/>
    <col min="13570" max="13572" width="19" style="174" customWidth="1"/>
    <col min="13573" max="13573" width="12.81640625" style="174" customWidth="1"/>
    <col min="13574" max="13574" width="17" style="174" bestFit="1" customWidth="1"/>
    <col min="13575" max="13575" width="15.453125" style="174" bestFit="1" customWidth="1"/>
    <col min="13576" max="13579" width="11" style="174" customWidth="1"/>
    <col min="13580" max="13583" width="9.08984375" style="174"/>
    <col min="13584" max="13584" width="13" style="174" customWidth="1"/>
    <col min="13585" max="13825" width="9.08984375" style="174"/>
    <col min="13826" max="13828" width="19" style="174" customWidth="1"/>
    <col min="13829" max="13829" width="12.81640625" style="174" customWidth="1"/>
    <col min="13830" max="13830" width="17" style="174" bestFit="1" customWidth="1"/>
    <col min="13831" max="13831" width="15.453125" style="174" bestFit="1" customWidth="1"/>
    <col min="13832" max="13835" width="11" style="174" customWidth="1"/>
    <col min="13836" max="13839" width="9.08984375" style="174"/>
    <col min="13840" max="13840" width="13" style="174" customWidth="1"/>
    <col min="13841" max="14081" width="9.08984375" style="174"/>
    <col min="14082" max="14084" width="19" style="174" customWidth="1"/>
    <col min="14085" max="14085" width="12.81640625" style="174" customWidth="1"/>
    <col min="14086" max="14086" width="17" style="174" bestFit="1" customWidth="1"/>
    <col min="14087" max="14087" width="15.453125" style="174" bestFit="1" customWidth="1"/>
    <col min="14088" max="14091" width="11" style="174" customWidth="1"/>
    <col min="14092" max="14095" width="9.08984375" style="174"/>
    <col min="14096" max="14096" width="13" style="174" customWidth="1"/>
    <col min="14097" max="14337" width="9.08984375" style="174"/>
    <col min="14338" max="14340" width="19" style="174" customWidth="1"/>
    <col min="14341" max="14341" width="12.81640625" style="174" customWidth="1"/>
    <col min="14342" max="14342" width="17" style="174" bestFit="1" customWidth="1"/>
    <col min="14343" max="14343" width="15.453125" style="174" bestFit="1" customWidth="1"/>
    <col min="14344" max="14347" width="11" style="174" customWidth="1"/>
    <col min="14348" max="14351" width="9.08984375" style="174"/>
    <col min="14352" max="14352" width="13" style="174" customWidth="1"/>
    <col min="14353" max="14593" width="9.08984375" style="174"/>
    <col min="14594" max="14596" width="19" style="174" customWidth="1"/>
    <col min="14597" max="14597" width="12.81640625" style="174" customWidth="1"/>
    <col min="14598" max="14598" width="17" style="174" bestFit="1" customWidth="1"/>
    <col min="14599" max="14599" width="15.453125" style="174" bestFit="1" customWidth="1"/>
    <col min="14600" max="14603" width="11" style="174" customWidth="1"/>
    <col min="14604" max="14607" width="9.08984375" style="174"/>
    <col min="14608" max="14608" width="13" style="174" customWidth="1"/>
    <col min="14609" max="14849" width="9.08984375" style="174"/>
    <col min="14850" max="14852" width="19" style="174" customWidth="1"/>
    <col min="14853" max="14853" width="12.81640625" style="174" customWidth="1"/>
    <col min="14854" max="14854" width="17" style="174" bestFit="1" customWidth="1"/>
    <col min="14855" max="14855" width="15.453125" style="174" bestFit="1" customWidth="1"/>
    <col min="14856" max="14859" width="11" style="174" customWidth="1"/>
    <col min="14860" max="14863" width="9.08984375" style="174"/>
    <col min="14864" max="14864" width="13" style="174" customWidth="1"/>
    <col min="14865" max="15105" width="9.08984375" style="174"/>
    <col min="15106" max="15108" width="19" style="174" customWidth="1"/>
    <col min="15109" max="15109" width="12.81640625" style="174" customWidth="1"/>
    <col min="15110" max="15110" width="17" style="174" bestFit="1" customWidth="1"/>
    <col min="15111" max="15111" width="15.453125" style="174" bestFit="1" customWidth="1"/>
    <col min="15112" max="15115" width="11" style="174" customWidth="1"/>
    <col min="15116" max="15119" width="9.08984375" style="174"/>
    <col min="15120" max="15120" width="13" style="174" customWidth="1"/>
    <col min="15121" max="15361" width="9.08984375" style="174"/>
    <col min="15362" max="15364" width="19" style="174" customWidth="1"/>
    <col min="15365" max="15365" width="12.81640625" style="174" customWidth="1"/>
    <col min="15366" max="15366" width="17" style="174" bestFit="1" customWidth="1"/>
    <col min="15367" max="15367" width="15.453125" style="174" bestFit="1" customWidth="1"/>
    <col min="15368" max="15371" width="11" style="174" customWidth="1"/>
    <col min="15372" max="15375" width="9.08984375" style="174"/>
    <col min="15376" max="15376" width="13" style="174" customWidth="1"/>
    <col min="15377" max="15617" width="9.08984375" style="174"/>
    <col min="15618" max="15620" width="19" style="174" customWidth="1"/>
    <col min="15621" max="15621" width="12.81640625" style="174" customWidth="1"/>
    <col min="15622" max="15622" width="17" style="174" bestFit="1" customWidth="1"/>
    <col min="15623" max="15623" width="15.453125" style="174" bestFit="1" customWidth="1"/>
    <col min="15624" max="15627" width="11" style="174" customWidth="1"/>
    <col min="15628" max="15631" width="9.08984375" style="174"/>
    <col min="15632" max="15632" width="13" style="174" customWidth="1"/>
    <col min="15633" max="15873" width="9.08984375" style="174"/>
    <col min="15874" max="15876" width="19" style="174" customWidth="1"/>
    <col min="15877" max="15877" width="12.81640625" style="174" customWidth="1"/>
    <col min="15878" max="15878" width="17" style="174" bestFit="1" customWidth="1"/>
    <col min="15879" max="15879" width="15.453125" style="174" bestFit="1" customWidth="1"/>
    <col min="15880" max="15883" width="11" style="174" customWidth="1"/>
    <col min="15884" max="15887" width="9.08984375" style="174"/>
    <col min="15888" max="15888" width="13" style="174" customWidth="1"/>
    <col min="15889" max="16129" width="9.08984375" style="174"/>
    <col min="16130" max="16132" width="19" style="174" customWidth="1"/>
    <col min="16133" max="16133" width="12.81640625" style="174" customWidth="1"/>
    <col min="16134" max="16134" width="17" style="174" bestFit="1" customWidth="1"/>
    <col min="16135" max="16135" width="15.453125" style="174" bestFit="1" customWidth="1"/>
    <col min="16136" max="16139" width="11" style="174" customWidth="1"/>
    <col min="16140" max="16143" width="9.08984375" style="174"/>
    <col min="16144" max="16144" width="13" style="174" customWidth="1"/>
    <col min="16145" max="16384" width="9.08984375" style="174"/>
  </cols>
  <sheetData>
    <row r="1" spans="1:16" ht="42.75" customHeight="1">
      <c r="A1" s="173" t="s">
        <v>18701</v>
      </c>
      <c r="B1" s="173" t="s">
        <v>18733</v>
      </c>
      <c r="C1" s="173" t="s">
        <v>18734</v>
      </c>
      <c r="D1" s="173" t="s">
        <v>18735</v>
      </c>
      <c r="F1" s="175" t="s">
        <v>18736</v>
      </c>
      <c r="G1" s="175" t="s">
        <v>18737</v>
      </c>
      <c r="L1" s="152" t="s">
        <v>18738</v>
      </c>
      <c r="M1" s="152"/>
      <c r="N1" s="152"/>
      <c r="O1" s="152"/>
      <c r="P1" s="152"/>
    </row>
    <row r="2" spans="1:16" ht="24" customHeight="1" thickBot="1">
      <c r="A2" s="173"/>
      <c r="B2" s="173"/>
      <c r="C2" s="206" t="s">
        <v>18772</v>
      </c>
      <c r="D2" s="206"/>
      <c r="E2" s="206"/>
      <c r="F2" s="206" t="s">
        <v>7</v>
      </c>
      <c r="G2" s="206" t="s">
        <v>7</v>
      </c>
      <c r="L2" s="152"/>
      <c r="M2" s="152"/>
      <c r="N2" s="152"/>
      <c r="O2" s="152"/>
      <c r="P2" s="152"/>
    </row>
    <row r="3" spans="1:16">
      <c r="A3" s="176">
        <v>1995</v>
      </c>
      <c r="B3" s="177">
        <v>2306026</v>
      </c>
      <c r="C3" s="178">
        <f t="shared" ref="C3:C58" si="0">B3*$M$7</f>
        <v>1039389.4084379622</v>
      </c>
      <c r="D3" s="178">
        <f t="shared" ref="D3:D58" si="1">B3*$M$8</f>
        <v>1266636.5915620376</v>
      </c>
      <c r="F3" s="178">
        <f>C3*$O$10*10^-6</f>
        <v>10.913588788598602</v>
      </c>
      <c r="G3" s="178">
        <f>D3*$O$10*10^-6</f>
        <v>13.299684211401395</v>
      </c>
      <c r="L3" s="152" t="s">
        <v>18739</v>
      </c>
      <c r="M3" s="179">
        <v>1341.2563727737004</v>
      </c>
      <c r="N3" s="152" t="s">
        <v>9</v>
      </c>
      <c r="O3" s="152"/>
      <c r="P3" s="152"/>
    </row>
    <row r="4" spans="1:16">
      <c r="A4" s="176">
        <v>1996</v>
      </c>
      <c r="B4" s="177">
        <v>2506618</v>
      </c>
      <c r="C4" s="178">
        <f t="shared" si="0"/>
        <v>1129801.7456004173</v>
      </c>
      <c r="D4" s="178">
        <f t="shared" si="1"/>
        <v>1376816.2543995825</v>
      </c>
      <c r="F4" s="178">
        <f t="shared" ref="F4:G58" si="2">C4*$O$10*10^-6</f>
        <v>11.86291832880438</v>
      </c>
      <c r="G4" s="178">
        <f t="shared" si="2"/>
        <v>14.456570671195616</v>
      </c>
      <c r="L4" s="152" t="s">
        <v>18740</v>
      </c>
      <c r="M4" s="179">
        <v>1634.5023209098272</v>
      </c>
      <c r="N4" s="152" t="s">
        <v>9</v>
      </c>
      <c r="O4" s="152"/>
      <c r="P4" s="152"/>
    </row>
    <row r="5" spans="1:16">
      <c r="A5" s="176">
        <v>1997</v>
      </c>
      <c r="B5" s="177">
        <v>2622351</v>
      </c>
      <c r="C5" s="178">
        <f t="shared" si="0"/>
        <v>1181965.7950980165</v>
      </c>
      <c r="D5" s="178">
        <f t="shared" si="1"/>
        <v>1440385.2049019833</v>
      </c>
      <c r="F5" s="178">
        <f t="shared" si="2"/>
        <v>12.410640848529173</v>
      </c>
      <c r="G5" s="178">
        <f t="shared" si="2"/>
        <v>15.124044651470824</v>
      </c>
      <c r="L5" s="180"/>
      <c r="M5" s="180"/>
      <c r="N5" s="152"/>
      <c r="O5" s="152"/>
      <c r="P5" s="152"/>
    </row>
    <row r="6" spans="1:16">
      <c r="A6" s="176">
        <v>1998</v>
      </c>
      <c r="B6" s="177">
        <v>2739787</v>
      </c>
      <c r="C6" s="178">
        <f t="shared" si="0"/>
        <v>1234897.4335831509</v>
      </c>
      <c r="D6" s="178">
        <f t="shared" si="1"/>
        <v>1504889.5664168489</v>
      </c>
      <c r="F6" s="178">
        <f t="shared" si="2"/>
        <v>12.966423052623083</v>
      </c>
      <c r="G6" s="178">
        <f t="shared" si="2"/>
        <v>15.801340447376914</v>
      </c>
      <c r="L6" s="180" t="s">
        <v>18741</v>
      </c>
      <c r="M6" s="180"/>
      <c r="N6" s="152"/>
      <c r="O6" s="152"/>
      <c r="P6" s="152"/>
    </row>
    <row r="7" spans="1:16">
      <c r="A7" s="176">
        <v>1999</v>
      </c>
      <c r="B7" s="177">
        <v>2928524</v>
      </c>
      <c r="C7" s="178">
        <f t="shared" si="0"/>
        <v>1319966.3958499925</v>
      </c>
      <c r="D7" s="178">
        <f t="shared" si="1"/>
        <v>1608557.6041500072</v>
      </c>
      <c r="F7" s="178">
        <f t="shared" si="2"/>
        <v>13.85964715642492</v>
      </c>
      <c r="G7" s="178">
        <f t="shared" si="2"/>
        <v>16.889854843575076</v>
      </c>
      <c r="L7" s="152" t="s">
        <v>18739</v>
      </c>
      <c r="M7" s="181">
        <f>M3/SUM($M$3:$M$4)</f>
        <v>0.45072753231661838</v>
      </c>
      <c r="N7" s="152"/>
      <c r="O7" s="152"/>
      <c r="P7" s="152"/>
    </row>
    <row r="8" spans="1:16">
      <c r="A8" s="176">
        <v>2000</v>
      </c>
      <c r="B8" s="177">
        <v>3064150</v>
      </c>
      <c r="C8" s="178">
        <f t="shared" si="0"/>
        <v>1381096.7681479661</v>
      </c>
      <c r="D8" s="178">
        <f t="shared" si="1"/>
        <v>1683053.2318520336</v>
      </c>
      <c r="F8" s="178">
        <f t="shared" si="2"/>
        <v>14.501516065553645</v>
      </c>
      <c r="G8" s="178">
        <f t="shared" si="2"/>
        <v>17.672058934446351</v>
      </c>
      <c r="L8" s="152" t="s">
        <v>18740</v>
      </c>
      <c r="M8" s="181">
        <f>M4/SUM($M$3:$M$4)</f>
        <v>0.54927246768338156</v>
      </c>
      <c r="N8" s="152"/>
      <c r="O8" s="152"/>
      <c r="P8" s="152"/>
    </row>
    <row r="9" spans="1:16">
      <c r="A9" s="176">
        <v>2001</v>
      </c>
      <c r="B9" s="177">
        <v>3221453</v>
      </c>
      <c r="C9" s="178">
        <f>B9*$M$7</f>
        <v>1451997.5611639672</v>
      </c>
      <c r="D9" s="178">
        <f t="shared" si="1"/>
        <v>1769455.4388360325</v>
      </c>
      <c r="E9" s="182"/>
      <c r="F9" s="178">
        <f t="shared" si="2"/>
        <v>15.245974392221655</v>
      </c>
      <c r="G9" s="178">
        <f t="shared" si="2"/>
        <v>18.57928210777834</v>
      </c>
      <c r="H9" s="183"/>
      <c r="I9" s="183"/>
      <c r="J9" s="183"/>
      <c r="K9" s="183"/>
      <c r="L9" s="152"/>
      <c r="M9" s="152"/>
      <c r="N9" s="152"/>
      <c r="O9" s="152"/>
      <c r="P9" s="152"/>
    </row>
    <row r="10" spans="1:16">
      <c r="A10" s="176">
        <v>2002</v>
      </c>
      <c r="B10" s="177">
        <v>3344318</v>
      </c>
      <c r="C10" s="178">
        <f t="shared" si="0"/>
        <v>1507376.1994220486</v>
      </c>
      <c r="D10" s="178">
        <f t="shared" si="1"/>
        <v>1836941.8005779514</v>
      </c>
      <c r="E10" s="182"/>
      <c r="F10" s="178">
        <f t="shared" si="2"/>
        <v>15.82745009393151</v>
      </c>
      <c r="G10" s="178">
        <f t="shared" si="2"/>
        <v>19.287888906068488</v>
      </c>
      <c r="H10" s="183"/>
      <c r="I10" s="183"/>
      <c r="J10" s="183"/>
      <c r="K10" s="183"/>
      <c r="L10" s="184" t="s">
        <v>18742</v>
      </c>
      <c r="M10" s="152"/>
      <c r="N10" s="152"/>
      <c r="O10" s="185">
        <v>10.5</v>
      </c>
      <c r="P10" s="185" t="s">
        <v>18743</v>
      </c>
    </row>
    <row r="11" spans="1:16">
      <c r="A11" s="176">
        <v>2003</v>
      </c>
      <c r="B11" s="177">
        <v>3287486</v>
      </c>
      <c r="C11" s="178">
        <f t="shared" si="0"/>
        <v>1481760.4523054305</v>
      </c>
      <c r="D11" s="178">
        <f t="shared" si="1"/>
        <v>1805725.5476945692</v>
      </c>
      <c r="E11" s="182"/>
      <c r="F11" s="178">
        <f t="shared" si="2"/>
        <v>15.55848474920702</v>
      </c>
      <c r="G11" s="178">
        <f t="shared" si="2"/>
        <v>18.960118250792977</v>
      </c>
      <c r="H11" s="183"/>
      <c r="I11" s="183"/>
      <c r="J11" s="183"/>
      <c r="K11" s="183"/>
    </row>
    <row r="12" spans="1:16">
      <c r="A12" s="176">
        <v>2004</v>
      </c>
      <c r="B12" s="177">
        <v>3437109</v>
      </c>
      <c r="C12" s="178">
        <f t="shared" si="0"/>
        <v>1549199.6578732398</v>
      </c>
      <c r="D12" s="178">
        <f t="shared" si="1"/>
        <v>1887909.3421267599</v>
      </c>
      <c r="E12" s="182"/>
      <c r="F12" s="178">
        <f t="shared" si="2"/>
        <v>16.266596407669017</v>
      </c>
      <c r="G12" s="178">
        <f t="shared" si="2"/>
        <v>19.823048092330978</v>
      </c>
      <c r="H12" s="183"/>
      <c r="I12" s="183"/>
      <c r="J12" s="183"/>
      <c r="K12" s="183"/>
    </row>
    <row r="13" spans="1:16">
      <c r="A13" s="176">
        <v>2005</v>
      </c>
      <c r="B13" s="177">
        <v>3473491</v>
      </c>
      <c r="C13" s="178">
        <f t="shared" si="0"/>
        <v>1565598.0269539831</v>
      </c>
      <c r="D13" s="178">
        <f t="shared" si="1"/>
        <v>1907892.9730460166</v>
      </c>
      <c r="E13" s="182"/>
      <c r="F13" s="178">
        <f t="shared" si="2"/>
        <v>16.438779283016821</v>
      </c>
      <c r="G13" s="178">
        <f t="shared" si="2"/>
        <v>20.032876216983173</v>
      </c>
      <c r="H13" s="183"/>
      <c r="I13" s="183"/>
      <c r="J13" s="183"/>
      <c r="K13" s="183"/>
      <c r="L13" s="186"/>
      <c r="M13" s="152"/>
      <c r="N13" s="152"/>
      <c r="O13" s="152"/>
    </row>
    <row r="14" spans="1:16">
      <c r="A14" s="176">
        <v>2006</v>
      </c>
      <c r="B14" s="177">
        <v>3489450</v>
      </c>
      <c r="C14" s="178">
        <f t="shared" si="0"/>
        <v>1572791.1876422241</v>
      </c>
      <c r="D14" s="178">
        <f t="shared" si="1"/>
        <v>1916658.8123577759</v>
      </c>
      <c r="E14" s="182"/>
      <c r="F14" s="178">
        <f t="shared" si="2"/>
        <v>16.514307470243352</v>
      </c>
      <c r="G14" s="178">
        <f t="shared" si="2"/>
        <v>20.124917529756647</v>
      </c>
      <c r="H14" s="183"/>
      <c r="I14" s="183"/>
      <c r="J14" s="183"/>
      <c r="K14" s="183"/>
      <c r="L14" s="187"/>
      <c r="M14" s="188"/>
      <c r="N14" s="152"/>
      <c r="O14" s="152"/>
    </row>
    <row r="15" spans="1:16" ht="15" thickBot="1">
      <c r="A15" s="176">
        <v>2007</v>
      </c>
      <c r="B15" s="177">
        <v>3584078</v>
      </c>
      <c r="C15" s="178">
        <f t="shared" si="0"/>
        <v>1615442.6325702809</v>
      </c>
      <c r="D15" s="178">
        <f t="shared" si="1"/>
        <v>1968635.3674297188</v>
      </c>
      <c r="E15" s="182"/>
      <c r="F15" s="178">
        <f t="shared" si="2"/>
        <v>16.962147641987947</v>
      </c>
      <c r="G15" s="178">
        <f t="shared" si="2"/>
        <v>20.670671358012047</v>
      </c>
      <c r="H15" s="183"/>
      <c r="I15" s="183"/>
      <c r="J15" s="183"/>
      <c r="K15" s="183"/>
      <c r="L15" s="187"/>
      <c r="M15" s="189" t="s">
        <v>18744</v>
      </c>
      <c r="N15" s="152"/>
      <c r="O15" s="152"/>
    </row>
    <row r="16" spans="1:16">
      <c r="A16" s="176">
        <v>2008</v>
      </c>
      <c r="B16" s="177">
        <v>3589853</v>
      </c>
      <c r="C16" s="178">
        <f t="shared" si="0"/>
        <v>1618045.5840694094</v>
      </c>
      <c r="D16" s="178">
        <f t="shared" si="1"/>
        <v>1971807.4159305904</v>
      </c>
      <c r="E16" s="182"/>
      <c r="F16" s="178">
        <f t="shared" si="2"/>
        <v>16.989478632728801</v>
      </c>
      <c r="G16" s="178">
        <f t="shared" si="2"/>
        <v>20.703977867271199</v>
      </c>
      <c r="H16" s="183"/>
      <c r="I16" s="183"/>
      <c r="J16" s="183"/>
      <c r="K16" s="183"/>
      <c r="L16" s="190" t="s">
        <v>18745</v>
      </c>
      <c r="M16" s="191">
        <v>37</v>
      </c>
      <c r="N16" s="152"/>
      <c r="O16" s="152"/>
    </row>
    <row r="17" spans="1:15">
      <c r="A17" s="176">
        <v>2009</v>
      </c>
      <c r="B17" s="177">
        <v>3386000</v>
      </c>
      <c r="C17" s="178">
        <f t="shared" si="0"/>
        <v>1526163.4244240699</v>
      </c>
      <c r="D17" s="178">
        <f t="shared" si="1"/>
        <v>1859836.5755759301</v>
      </c>
      <c r="E17" s="182"/>
      <c r="F17" s="178">
        <f t="shared" si="2"/>
        <v>16.024715956452734</v>
      </c>
      <c r="G17" s="178">
        <f t="shared" si="2"/>
        <v>19.528284043547263</v>
      </c>
      <c r="H17" s="183"/>
      <c r="I17" s="183"/>
      <c r="J17" s="183"/>
      <c r="K17" s="183"/>
      <c r="L17" s="190" t="s">
        <v>18746</v>
      </c>
      <c r="M17" s="192">
        <f>0.0024/0.009</f>
        <v>0.26666666666666666</v>
      </c>
      <c r="N17" s="152"/>
      <c r="O17" s="152"/>
    </row>
    <row r="18" spans="1:15">
      <c r="A18" s="176">
        <v>2010</v>
      </c>
      <c r="B18" s="177">
        <v>3403797.4206210813</v>
      </c>
      <c r="C18" s="178">
        <f t="shared" si="0"/>
        <v>1534185.2119022107</v>
      </c>
      <c r="D18" s="178">
        <f t="shared" si="1"/>
        <v>1869612.2087188703</v>
      </c>
      <c r="E18" s="182"/>
      <c r="F18" s="178">
        <f t="shared" si="2"/>
        <v>16.108944724973213</v>
      </c>
      <c r="G18" s="178">
        <f t="shared" si="2"/>
        <v>19.630928191548136</v>
      </c>
      <c r="H18" s="183"/>
      <c r="I18" s="183"/>
      <c r="J18" s="183"/>
      <c r="K18" s="183"/>
      <c r="L18" s="190" t="s">
        <v>18747</v>
      </c>
      <c r="M18" s="192">
        <f>0.1/0.009</f>
        <v>11.111111111111112</v>
      </c>
      <c r="N18" s="152"/>
      <c r="O18" s="152"/>
    </row>
    <row r="19" spans="1:15">
      <c r="A19" s="176">
        <v>2011</v>
      </c>
      <c r="B19" s="177">
        <v>3476018.1096329885</v>
      </c>
      <c r="C19" s="178">
        <f t="shared" si="0"/>
        <v>1566737.0648427536</v>
      </c>
      <c r="D19" s="178">
        <f t="shared" si="1"/>
        <v>1909281.0447902346</v>
      </c>
      <c r="E19" s="182"/>
      <c r="F19" s="178">
        <f t="shared" si="2"/>
        <v>16.450739180848913</v>
      </c>
      <c r="G19" s="178">
        <f t="shared" si="2"/>
        <v>20.047450970297461</v>
      </c>
      <c r="H19" s="183"/>
      <c r="I19" s="183"/>
      <c r="J19" s="183"/>
      <c r="K19" s="183"/>
      <c r="L19" s="193" t="s">
        <v>18748</v>
      </c>
      <c r="M19" s="194">
        <v>0.58699999999999997</v>
      </c>
      <c r="N19" s="152"/>
      <c r="O19" s="152"/>
    </row>
    <row r="20" spans="1:15">
      <c r="A20" s="176">
        <v>2012</v>
      </c>
      <c r="B20" s="177">
        <v>3534927.8521893308</v>
      </c>
      <c r="C20" s="178">
        <f t="shared" si="0"/>
        <v>1593289.3077345809</v>
      </c>
      <c r="D20" s="178">
        <f t="shared" si="1"/>
        <v>1941638.5444547497</v>
      </c>
      <c r="E20" s="182"/>
      <c r="F20" s="178">
        <f t="shared" si="2"/>
        <v>16.7295377312131</v>
      </c>
      <c r="G20" s="178">
        <f t="shared" si="2"/>
        <v>20.387204716774871</v>
      </c>
      <c r="H20" s="183"/>
      <c r="I20" s="183"/>
      <c r="J20" s="183"/>
      <c r="K20" s="183"/>
    </row>
    <row r="21" spans="1:15">
      <c r="A21" s="176">
        <v>2013</v>
      </c>
      <c r="B21" s="177">
        <v>3617715.5949143525</v>
      </c>
      <c r="C21" s="178">
        <f t="shared" si="0"/>
        <v>1630604.0227190931</v>
      </c>
      <c r="D21" s="178">
        <f t="shared" si="1"/>
        <v>1987111.5721952592</v>
      </c>
      <c r="E21" s="182"/>
      <c r="F21" s="178">
        <f t="shared" si="2"/>
        <v>17.121342238550476</v>
      </c>
      <c r="G21" s="178">
        <f t="shared" si="2"/>
        <v>20.864671508050222</v>
      </c>
      <c r="H21" s="183"/>
      <c r="I21" s="183"/>
      <c r="J21" s="183"/>
      <c r="K21" s="183"/>
    </row>
    <row r="22" spans="1:15">
      <c r="A22" s="176">
        <v>2014</v>
      </c>
      <c r="B22" s="177">
        <v>3693018.480021907</v>
      </c>
      <c r="C22" s="178">
        <f t="shared" si="0"/>
        <v>1664545.1062999431</v>
      </c>
      <c r="D22" s="178">
        <f t="shared" si="1"/>
        <v>2028473.3737219637</v>
      </c>
      <c r="E22" s="182"/>
      <c r="F22" s="178">
        <f t="shared" si="2"/>
        <v>17.477723616149401</v>
      </c>
      <c r="G22" s="178">
        <f t="shared" si="2"/>
        <v>21.298970424080618</v>
      </c>
      <c r="H22" s="183"/>
      <c r="I22" s="183"/>
      <c r="J22" s="183"/>
      <c r="K22" s="183"/>
    </row>
    <row r="23" spans="1:15">
      <c r="A23" s="176">
        <v>2015</v>
      </c>
      <c r="B23" s="177">
        <v>3709279.8714385284</v>
      </c>
      <c r="C23" s="178">
        <f t="shared" si="0"/>
        <v>1671874.5631251915</v>
      </c>
      <c r="D23" s="178">
        <f t="shared" si="1"/>
        <v>2037405.3083133367</v>
      </c>
      <c r="E23" s="182"/>
      <c r="F23" s="178">
        <f t="shared" si="2"/>
        <v>17.55468291281451</v>
      </c>
      <c r="G23" s="178">
        <f t="shared" si="2"/>
        <v>21.392755737290035</v>
      </c>
      <c r="H23" s="183"/>
      <c r="I23" s="183"/>
      <c r="J23" s="183"/>
      <c r="K23" s="183"/>
    </row>
    <row r="24" spans="1:15">
      <c r="A24" s="176">
        <v>2016</v>
      </c>
      <c r="B24" s="177">
        <v>3700523.3660057783</v>
      </c>
      <c r="C24" s="178">
        <f t="shared" si="0"/>
        <v>1667927.7650397709</v>
      </c>
      <c r="D24" s="178">
        <f t="shared" si="1"/>
        <v>2032595.6009660072</v>
      </c>
      <c r="E24" s="182"/>
      <c r="F24" s="178">
        <f t="shared" si="2"/>
        <v>17.513241532917593</v>
      </c>
      <c r="G24" s="178">
        <f t="shared" si="2"/>
        <v>21.342253810143074</v>
      </c>
      <c r="H24" s="183"/>
      <c r="I24" s="183"/>
      <c r="J24" s="183"/>
      <c r="K24" s="183"/>
    </row>
    <row r="25" spans="1:15">
      <c r="A25" s="176">
        <v>2017</v>
      </c>
      <c r="B25" s="177">
        <v>3694743.0420001596</v>
      </c>
      <c r="C25" s="178">
        <f t="shared" si="0"/>
        <v>1665322.4138647278</v>
      </c>
      <c r="D25" s="178">
        <f t="shared" si="1"/>
        <v>2029420.6281354316</v>
      </c>
      <c r="E25" s="182"/>
      <c r="F25" s="178">
        <f t="shared" si="2"/>
        <v>17.485885345579643</v>
      </c>
      <c r="G25" s="178">
        <f t="shared" si="2"/>
        <v>21.30891659542203</v>
      </c>
      <c r="H25" s="183"/>
      <c r="I25" s="183"/>
      <c r="J25" s="183"/>
      <c r="K25" s="183"/>
    </row>
    <row r="26" spans="1:15">
      <c r="A26" s="176">
        <v>2018</v>
      </c>
      <c r="B26" s="177">
        <v>3688830.6159468619</v>
      </c>
      <c r="C26" s="178">
        <f t="shared" si="0"/>
        <v>1662657.5206597205</v>
      </c>
      <c r="D26" s="178">
        <f t="shared" si="1"/>
        <v>2026173.0952871412</v>
      </c>
      <c r="E26" s="182"/>
      <c r="F26" s="178">
        <f t="shared" si="2"/>
        <v>17.457903966927066</v>
      </c>
      <c r="G26" s="178">
        <f t="shared" si="2"/>
        <v>21.274817500514981</v>
      </c>
      <c r="H26" s="183"/>
      <c r="I26" s="183"/>
      <c r="J26" s="183"/>
      <c r="K26" s="183"/>
    </row>
    <row r="27" spans="1:15">
      <c r="A27" s="176">
        <v>2019</v>
      </c>
      <c r="B27" s="177">
        <v>3692896.3348983256</v>
      </c>
      <c r="C27" s="178">
        <f t="shared" si="0"/>
        <v>1664490.0521298067</v>
      </c>
      <c r="D27" s="178">
        <f t="shared" si="1"/>
        <v>2028406.2827685187</v>
      </c>
      <c r="E27" s="182"/>
      <c r="F27" s="178">
        <f t="shared" si="2"/>
        <v>17.477145547362973</v>
      </c>
      <c r="G27" s="178">
        <f t="shared" si="2"/>
        <v>21.298265969069448</v>
      </c>
      <c r="H27" s="183"/>
      <c r="I27" s="183"/>
      <c r="J27" s="183"/>
      <c r="K27" s="183"/>
    </row>
    <row r="28" spans="1:15">
      <c r="A28" s="176">
        <v>2020</v>
      </c>
      <c r="B28" s="177">
        <v>3701700.2168858484</v>
      </c>
      <c r="C28" s="178">
        <f t="shared" si="0"/>
        <v>1668458.2041328496</v>
      </c>
      <c r="D28" s="178">
        <f t="shared" si="1"/>
        <v>2033242.0127529986</v>
      </c>
      <c r="E28" s="182"/>
      <c r="F28" s="178">
        <f t="shared" si="2"/>
        <v>17.51881114339492</v>
      </c>
      <c r="G28" s="178">
        <f t="shared" si="2"/>
        <v>21.349041133906482</v>
      </c>
      <c r="H28" s="183"/>
      <c r="I28" s="183"/>
      <c r="J28" s="183"/>
      <c r="K28" s="183"/>
    </row>
    <row r="29" spans="1:15">
      <c r="A29" s="176">
        <v>2021</v>
      </c>
      <c r="B29" s="177">
        <v>3790418.1204403117</v>
      </c>
      <c r="C29" s="178">
        <f t="shared" si="0"/>
        <v>1708445.8058742564</v>
      </c>
      <c r="D29" s="178">
        <f t="shared" si="1"/>
        <v>2081972.3145660551</v>
      </c>
      <c r="E29" s="182"/>
      <c r="F29" s="178">
        <f t="shared" si="2"/>
        <v>17.938680961679694</v>
      </c>
      <c r="G29" s="178">
        <f t="shared" si="2"/>
        <v>21.86070930294358</v>
      </c>
      <c r="H29" s="183"/>
      <c r="I29" s="183"/>
      <c r="J29" s="183"/>
      <c r="K29" s="183"/>
    </row>
    <row r="30" spans="1:15">
      <c r="A30" s="176">
        <v>2022</v>
      </c>
      <c r="B30" s="177">
        <v>3839027.2335813814</v>
      </c>
      <c r="C30" s="178">
        <f t="shared" si="0"/>
        <v>1730355.2714884302</v>
      </c>
      <c r="D30" s="178">
        <f t="shared" si="1"/>
        <v>2108671.9620929509</v>
      </c>
      <c r="E30" s="182"/>
      <c r="F30" s="178">
        <f t="shared" si="2"/>
        <v>18.168730350628518</v>
      </c>
      <c r="G30" s="178">
        <f t="shared" si="2"/>
        <v>22.141055601975985</v>
      </c>
      <c r="H30" s="183"/>
      <c r="I30" s="183"/>
      <c r="J30" s="183"/>
      <c r="K30" s="183"/>
    </row>
    <row r="31" spans="1:15">
      <c r="A31" s="176">
        <v>2023</v>
      </c>
      <c r="B31" s="177">
        <v>3892239.936568893</v>
      </c>
      <c r="C31" s="178">
        <f t="shared" si="0"/>
        <v>1754339.7017938884</v>
      </c>
      <c r="D31" s="178">
        <f t="shared" si="1"/>
        <v>2137900.2347750044</v>
      </c>
      <c r="E31" s="182"/>
      <c r="F31" s="178">
        <f t="shared" si="2"/>
        <v>18.420566868835827</v>
      </c>
      <c r="G31" s="178">
        <f t="shared" si="2"/>
        <v>22.447952465137543</v>
      </c>
      <c r="H31" s="183"/>
      <c r="I31" s="183"/>
      <c r="J31" s="183"/>
      <c r="K31" s="183"/>
    </row>
    <row r="32" spans="1:15">
      <c r="A32" s="176">
        <v>2024</v>
      </c>
      <c r="B32" s="177">
        <v>3961130.0443324787</v>
      </c>
      <c r="C32" s="178">
        <f t="shared" si="0"/>
        <v>1785390.3700671953</v>
      </c>
      <c r="D32" s="178">
        <f t="shared" si="1"/>
        <v>2175739.6742652832</v>
      </c>
      <c r="E32" s="182"/>
      <c r="F32" s="178">
        <f t="shared" si="2"/>
        <v>18.746598885705549</v>
      </c>
      <c r="G32" s="178">
        <f t="shared" si="2"/>
        <v>22.845266579785473</v>
      </c>
      <c r="H32" s="183"/>
      <c r="I32" s="183"/>
      <c r="J32" s="183"/>
      <c r="K32" s="183"/>
    </row>
    <row r="33" spans="1:11">
      <c r="A33" s="176">
        <v>2025</v>
      </c>
      <c r="B33" s="177">
        <v>4027239.9035379714</v>
      </c>
      <c r="C33" s="178">
        <f t="shared" si="0"/>
        <v>1815187.9037686861</v>
      </c>
      <c r="D33" s="178">
        <f t="shared" si="1"/>
        <v>2212051.9997692849</v>
      </c>
      <c r="E33" s="182"/>
      <c r="F33" s="178">
        <f t="shared" si="2"/>
        <v>19.059472989571201</v>
      </c>
      <c r="G33" s="178">
        <f t="shared" si="2"/>
        <v>23.226545997577492</v>
      </c>
      <c r="H33" s="183"/>
      <c r="I33" s="183"/>
      <c r="J33" s="183"/>
      <c r="K33" s="183"/>
    </row>
    <row r="34" spans="1:11">
      <c r="A34" s="176">
        <v>2026</v>
      </c>
      <c r="B34" s="177">
        <v>4086752.7085934891</v>
      </c>
      <c r="C34" s="178">
        <f t="shared" si="0"/>
        <v>1842011.9635325996</v>
      </c>
      <c r="D34" s="178">
        <f t="shared" si="1"/>
        <v>2244740.7450608895</v>
      </c>
      <c r="E34" s="182"/>
      <c r="F34" s="178">
        <f t="shared" si="2"/>
        <v>19.341125617092295</v>
      </c>
      <c r="G34" s="178">
        <f t="shared" si="2"/>
        <v>23.56977782313934</v>
      </c>
      <c r="H34" s="183"/>
      <c r="I34" s="183"/>
      <c r="J34" s="183"/>
      <c r="K34" s="183"/>
    </row>
    <row r="35" spans="1:11">
      <c r="A35" s="176">
        <v>2027</v>
      </c>
      <c r="B35" s="177">
        <v>4154410.603979561</v>
      </c>
      <c r="C35" s="178">
        <f t="shared" si="0"/>
        <v>1872507.2397616997</v>
      </c>
      <c r="D35" s="178">
        <f t="shared" si="1"/>
        <v>2281903.3642178611</v>
      </c>
      <c r="E35" s="182"/>
      <c r="F35" s="178">
        <f t="shared" si="2"/>
        <v>19.661326017497846</v>
      </c>
      <c r="G35" s="178">
        <f t="shared" si="2"/>
        <v>23.95998532428754</v>
      </c>
      <c r="H35" s="183"/>
      <c r="I35" s="183"/>
      <c r="J35" s="183"/>
      <c r="K35" s="183"/>
    </row>
    <row r="36" spans="1:11">
      <c r="A36" s="176">
        <v>2028</v>
      </c>
      <c r="B36" s="177">
        <v>4197586.8816471584</v>
      </c>
      <c r="C36" s="178">
        <f t="shared" si="0"/>
        <v>1891967.976849433</v>
      </c>
      <c r="D36" s="178">
        <f t="shared" si="1"/>
        <v>2305618.9047977254</v>
      </c>
      <c r="E36" s="182"/>
      <c r="F36" s="178">
        <f t="shared" si="2"/>
        <v>19.865663756919048</v>
      </c>
      <c r="G36" s="178">
        <f t="shared" si="2"/>
        <v>24.208998500376115</v>
      </c>
      <c r="H36" s="183"/>
      <c r="I36" s="183"/>
      <c r="J36" s="183"/>
      <c r="K36" s="183"/>
    </row>
    <row r="37" spans="1:11">
      <c r="A37" s="176">
        <v>2029</v>
      </c>
      <c r="B37" s="177">
        <v>4237999.0072246566</v>
      </c>
      <c r="C37" s="178">
        <f t="shared" si="0"/>
        <v>1910182.834486648</v>
      </c>
      <c r="D37" s="178">
        <f t="shared" si="1"/>
        <v>2327816.1727380082</v>
      </c>
      <c r="E37" s="182"/>
      <c r="F37" s="178">
        <f t="shared" si="2"/>
        <v>20.056919762109803</v>
      </c>
      <c r="G37" s="178">
        <f t="shared" si="2"/>
        <v>24.442069813749086</v>
      </c>
      <c r="H37" s="183"/>
      <c r="I37" s="183"/>
      <c r="J37" s="183"/>
      <c r="K37" s="183"/>
    </row>
    <row r="38" spans="1:11">
      <c r="A38" s="176">
        <v>2030</v>
      </c>
      <c r="B38" s="177">
        <v>4333136.009872131</v>
      </c>
      <c r="C38" s="178">
        <f t="shared" si="0"/>
        <v>1953063.7009219439</v>
      </c>
      <c r="D38" s="178">
        <f t="shared" si="1"/>
        <v>2380072.3089501872</v>
      </c>
      <c r="E38" s="182"/>
      <c r="F38" s="178">
        <f t="shared" si="2"/>
        <v>20.507168859680409</v>
      </c>
      <c r="G38" s="178">
        <f t="shared" si="2"/>
        <v>24.990759243976964</v>
      </c>
      <c r="H38" s="183"/>
      <c r="I38" s="183"/>
      <c r="J38" s="183"/>
      <c r="K38" s="183"/>
    </row>
    <row r="39" spans="1:11">
      <c r="A39" s="176">
        <v>2031</v>
      </c>
      <c r="B39" s="177">
        <v>4352114.8741296399</v>
      </c>
      <c r="C39" s="178">
        <f t="shared" si="0"/>
        <v>1961617.9975749028</v>
      </c>
      <c r="D39" s="178">
        <f t="shared" si="1"/>
        <v>2390496.8765547369</v>
      </c>
      <c r="E39" s="182"/>
      <c r="F39" s="178">
        <f t="shared" si="2"/>
        <v>20.596988974536476</v>
      </c>
      <c r="G39" s="178">
        <f t="shared" si="2"/>
        <v>25.100217203824734</v>
      </c>
      <c r="H39" s="183"/>
      <c r="I39" s="183"/>
      <c r="J39" s="183"/>
      <c r="K39" s="183"/>
    </row>
    <row r="40" spans="1:11">
      <c r="A40" s="176">
        <v>2032</v>
      </c>
      <c r="B40" s="177">
        <v>4398642.794344835</v>
      </c>
      <c r="C40" s="178">
        <f t="shared" si="0"/>
        <v>1982589.4122373222</v>
      </c>
      <c r="D40" s="178">
        <f t="shared" si="1"/>
        <v>2416053.3821075126</v>
      </c>
      <c r="E40" s="182"/>
      <c r="F40" s="178">
        <f t="shared" si="2"/>
        <v>20.817188828491879</v>
      </c>
      <c r="G40" s="178">
        <f t="shared" si="2"/>
        <v>25.36856051212888</v>
      </c>
      <c r="H40" s="183"/>
      <c r="I40" s="183"/>
      <c r="J40" s="183"/>
      <c r="K40" s="183"/>
    </row>
    <row r="41" spans="1:11">
      <c r="A41" s="176">
        <v>2033</v>
      </c>
      <c r="B41" s="177">
        <v>4423333.8756358977</v>
      </c>
      <c r="C41" s="178">
        <f t="shared" si="0"/>
        <v>1993718.362377872</v>
      </c>
      <c r="D41" s="178">
        <f t="shared" si="1"/>
        <v>2429615.5132580255</v>
      </c>
      <c r="E41" s="182"/>
      <c r="F41" s="178">
        <f t="shared" si="2"/>
        <v>20.934042804967657</v>
      </c>
      <c r="G41" s="178">
        <f t="shared" si="2"/>
        <v>25.510962889209267</v>
      </c>
      <c r="H41" s="183"/>
      <c r="I41" s="183"/>
      <c r="J41" s="183"/>
      <c r="K41" s="183"/>
    </row>
    <row r="42" spans="1:11">
      <c r="A42" s="176">
        <v>2034</v>
      </c>
      <c r="B42" s="177">
        <v>4448297.3936878145</v>
      </c>
      <c r="C42" s="178">
        <f t="shared" si="0"/>
        <v>2004970.1072673537</v>
      </c>
      <c r="D42" s="178">
        <f t="shared" si="1"/>
        <v>2443327.2864204603</v>
      </c>
      <c r="E42" s="182"/>
      <c r="F42" s="178">
        <f t="shared" si="2"/>
        <v>21.052186126307213</v>
      </c>
      <c r="G42" s="178">
        <f t="shared" si="2"/>
        <v>25.654936507414831</v>
      </c>
      <c r="H42" s="183"/>
      <c r="I42" s="183"/>
      <c r="J42" s="183"/>
      <c r="K42" s="183"/>
    </row>
    <row r="43" spans="1:11">
      <c r="A43" s="176">
        <v>2035</v>
      </c>
      <c r="B43" s="177">
        <v>4522952.9498063959</v>
      </c>
      <c r="C43" s="178">
        <f t="shared" si="0"/>
        <v>2038619.4218504068</v>
      </c>
      <c r="D43" s="178">
        <f t="shared" si="1"/>
        <v>2484333.5279559889</v>
      </c>
      <c r="E43" s="182"/>
      <c r="F43" s="178">
        <f t="shared" si="2"/>
        <v>21.405503929429269</v>
      </c>
      <c r="G43" s="178">
        <f t="shared" si="2"/>
        <v>26.085502043537883</v>
      </c>
      <c r="H43" s="183"/>
      <c r="I43" s="183"/>
      <c r="J43" s="183"/>
      <c r="K43" s="183"/>
    </row>
    <row r="44" spans="1:11">
      <c r="A44" s="176">
        <v>2036</v>
      </c>
      <c r="B44" s="177">
        <v>4528104.444822723</v>
      </c>
      <c r="C44" s="178">
        <f t="shared" si="0"/>
        <v>2040941.3424868572</v>
      </c>
      <c r="D44" s="178">
        <f t="shared" si="1"/>
        <v>2487163.1023358656</v>
      </c>
      <c r="E44" s="182"/>
      <c r="F44" s="178">
        <f t="shared" si="2"/>
        <v>21.429884096112001</v>
      </c>
      <c r="G44" s="178">
        <f t="shared" si="2"/>
        <v>26.115212574526588</v>
      </c>
      <c r="H44" s="183"/>
      <c r="I44" s="183"/>
      <c r="J44" s="183"/>
      <c r="K44" s="183"/>
    </row>
    <row r="45" spans="1:11">
      <c r="A45" s="176">
        <v>2037</v>
      </c>
      <c r="B45" s="177">
        <v>4564036.5982243624</v>
      </c>
      <c r="C45" s="178">
        <f t="shared" si="0"/>
        <v>2057136.9533204003</v>
      </c>
      <c r="D45" s="178">
        <f t="shared" si="1"/>
        <v>2506899.6449039616</v>
      </c>
      <c r="E45" s="182"/>
      <c r="F45" s="178">
        <f t="shared" si="2"/>
        <v>21.599938009864204</v>
      </c>
      <c r="G45" s="178">
        <f t="shared" si="2"/>
        <v>26.322446271491593</v>
      </c>
      <c r="H45" s="183"/>
      <c r="I45" s="183"/>
      <c r="J45" s="183"/>
      <c r="K45" s="183"/>
    </row>
    <row r="46" spans="1:11">
      <c r="A46" s="176">
        <v>2038</v>
      </c>
      <c r="B46" s="177">
        <v>4573814.6856244151</v>
      </c>
      <c r="C46" s="178">
        <f t="shared" si="0"/>
        <v>2061544.2065250024</v>
      </c>
      <c r="D46" s="178">
        <f t="shared" si="1"/>
        <v>2512270.4790994124</v>
      </c>
      <c r="E46" s="182"/>
      <c r="F46" s="178">
        <f t="shared" si="2"/>
        <v>21.646214168512522</v>
      </c>
      <c r="G46" s="178">
        <f t="shared" si="2"/>
        <v>26.378840030543827</v>
      </c>
      <c r="H46" s="183"/>
      <c r="I46" s="183"/>
      <c r="J46" s="183"/>
      <c r="K46" s="183"/>
    </row>
    <row r="47" spans="1:11">
      <c r="A47" s="176">
        <v>2039</v>
      </c>
      <c r="B47" s="177">
        <v>4582874.3246399872</v>
      </c>
      <c r="C47" s="178">
        <f t="shared" si="0"/>
        <v>2065627.6352621706</v>
      </c>
      <c r="D47" s="178">
        <f t="shared" si="1"/>
        <v>2517246.6893778164</v>
      </c>
      <c r="E47" s="182"/>
      <c r="F47" s="178">
        <f t="shared" si="2"/>
        <v>21.68909017025279</v>
      </c>
      <c r="G47" s="178">
        <f t="shared" si="2"/>
        <v>26.431090238467071</v>
      </c>
      <c r="H47" s="183"/>
      <c r="I47" s="183"/>
      <c r="J47" s="183"/>
      <c r="K47" s="183"/>
    </row>
    <row r="48" spans="1:11">
      <c r="A48" s="176">
        <v>2040</v>
      </c>
      <c r="B48" s="177">
        <v>4645411.0635143388</v>
      </c>
      <c r="C48" s="178">
        <f t="shared" si="0"/>
        <v>2093814.6652541356</v>
      </c>
      <c r="D48" s="178">
        <f t="shared" si="1"/>
        <v>2551596.3982602027</v>
      </c>
      <c r="E48" s="182"/>
      <c r="F48" s="178">
        <f t="shared" si="2"/>
        <v>21.985053985168424</v>
      </c>
      <c r="G48" s="178">
        <f t="shared" si="2"/>
        <v>26.791762181732128</v>
      </c>
      <c r="H48" s="183"/>
      <c r="I48" s="183"/>
      <c r="J48" s="183"/>
      <c r="K48" s="183"/>
    </row>
    <row r="49" spans="1:11">
      <c r="A49" s="176">
        <v>2041</v>
      </c>
      <c r="B49" s="177">
        <v>4637906.0091309212</v>
      </c>
      <c r="C49" s="178">
        <f t="shared" si="0"/>
        <v>2090431.930611996</v>
      </c>
      <c r="D49" s="178">
        <f t="shared" si="1"/>
        <v>2547474.0785189252</v>
      </c>
      <c r="E49" s="182"/>
      <c r="F49" s="178">
        <f t="shared" si="2"/>
        <v>21.949535271425958</v>
      </c>
      <c r="G49" s="178">
        <f t="shared" si="2"/>
        <v>26.748477824448713</v>
      </c>
      <c r="H49" s="183"/>
      <c r="I49" s="183"/>
      <c r="J49" s="183"/>
      <c r="K49" s="183"/>
    </row>
    <row r="50" spans="1:11">
      <c r="A50" s="176">
        <v>2042</v>
      </c>
      <c r="B50" s="177">
        <v>4648406.8775061816</v>
      </c>
      <c r="C50" s="178">
        <f t="shared" si="0"/>
        <v>2095164.9611019585</v>
      </c>
      <c r="D50" s="178">
        <f t="shared" si="1"/>
        <v>2553241.9164042226</v>
      </c>
      <c r="E50" s="182"/>
      <c r="F50" s="178">
        <f t="shared" si="2"/>
        <v>21.999232091570562</v>
      </c>
      <c r="G50" s="178">
        <f t="shared" si="2"/>
        <v>26.809040122244333</v>
      </c>
      <c r="H50" s="183"/>
      <c r="I50" s="183"/>
      <c r="J50" s="183"/>
      <c r="K50" s="183"/>
    </row>
    <row r="51" spans="1:11">
      <c r="A51" s="176">
        <v>2043</v>
      </c>
      <c r="B51" s="177">
        <v>4646060.4450238068</v>
      </c>
      <c r="C51" s="178">
        <f t="shared" si="0"/>
        <v>2094107.3593794303</v>
      </c>
      <c r="D51" s="178">
        <f t="shared" si="1"/>
        <v>2551953.0856443765</v>
      </c>
      <c r="E51" s="182"/>
      <c r="F51" s="178">
        <f t="shared" si="2"/>
        <v>21.988127273484018</v>
      </c>
      <c r="G51" s="178">
        <f t="shared" si="2"/>
        <v>26.795507399265951</v>
      </c>
      <c r="H51" s="183"/>
      <c r="I51" s="183"/>
      <c r="J51" s="183"/>
      <c r="K51" s="183"/>
    </row>
    <row r="52" spans="1:11">
      <c r="A52" s="176">
        <v>2044</v>
      </c>
      <c r="B52" s="177">
        <v>4637903.9763232339</v>
      </c>
      <c r="C52" s="178">
        <f t="shared" si="0"/>
        <v>2090431.0143696032</v>
      </c>
      <c r="D52" s="178">
        <f t="shared" si="1"/>
        <v>2547472.9619536302</v>
      </c>
      <c r="E52" s="182"/>
      <c r="F52" s="178">
        <f t="shared" si="2"/>
        <v>21.949525650880833</v>
      </c>
      <c r="G52" s="178">
        <f t="shared" si="2"/>
        <v>26.748466100513113</v>
      </c>
      <c r="H52" s="183"/>
      <c r="I52" s="183"/>
      <c r="J52" s="183"/>
      <c r="K52" s="183"/>
    </row>
    <row r="53" spans="1:11">
      <c r="A53" s="176">
        <v>2045</v>
      </c>
      <c r="B53" s="177">
        <v>4657342.619421253</v>
      </c>
      <c r="C53" s="178">
        <f t="shared" si="0"/>
        <v>2099192.5460047568</v>
      </c>
      <c r="D53" s="178">
        <f t="shared" si="1"/>
        <v>2558150.0734164957</v>
      </c>
      <c r="E53" s="182"/>
      <c r="F53" s="178">
        <f t="shared" si="2"/>
        <v>22.041521733049947</v>
      </c>
      <c r="G53" s="178">
        <f t="shared" si="2"/>
        <v>26.860575770873204</v>
      </c>
      <c r="H53" s="183"/>
      <c r="I53" s="183"/>
      <c r="J53" s="183"/>
      <c r="K53" s="183"/>
    </row>
    <row r="54" spans="1:11">
      <c r="A54" s="176">
        <v>2046</v>
      </c>
      <c r="B54" s="177">
        <v>4650325.6932988875</v>
      </c>
      <c r="C54" s="178">
        <f t="shared" si="0"/>
        <v>2096029.8242091751</v>
      </c>
      <c r="D54" s="178">
        <f t="shared" si="1"/>
        <v>2554295.8690897119</v>
      </c>
      <c r="E54" s="182"/>
      <c r="F54" s="178">
        <f t="shared" si="2"/>
        <v>22.008313154196337</v>
      </c>
      <c r="G54" s="178">
        <f t="shared" si="2"/>
        <v>26.820106625441976</v>
      </c>
      <c r="H54" s="183"/>
      <c r="I54" s="183"/>
      <c r="J54" s="183"/>
      <c r="K54" s="183"/>
    </row>
    <row r="55" spans="1:11">
      <c r="A55" s="176">
        <v>2047</v>
      </c>
      <c r="B55" s="177">
        <v>4655443.664470464</v>
      </c>
      <c r="C55" s="178">
        <f t="shared" si="0"/>
        <v>2098336.6347258072</v>
      </c>
      <c r="D55" s="178">
        <f t="shared" si="1"/>
        <v>2557107.0297446563</v>
      </c>
      <c r="E55" s="182"/>
      <c r="F55" s="178">
        <f t="shared" si="2"/>
        <v>22.032534664620975</v>
      </c>
      <c r="G55" s="178">
        <f t="shared" si="2"/>
        <v>26.849623812318889</v>
      </c>
      <c r="H55" s="183"/>
      <c r="I55" s="183"/>
      <c r="J55" s="183"/>
      <c r="K55" s="183"/>
    </row>
    <row r="56" spans="1:11">
      <c r="A56" s="176">
        <v>2048</v>
      </c>
      <c r="B56" s="177">
        <v>4656482.6884427201</v>
      </c>
      <c r="C56" s="178">
        <f t="shared" si="0"/>
        <v>2098804.95143684</v>
      </c>
      <c r="D56" s="178">
        <f t="shared" si="1"/>
        <v>2557677.7370058796</v>
      </c>
      <c r="E56" s="182"/>
      <c r="F56" s="178">
        <f t="shared" si="2"/>
        <v>22.037451990086819</v>
      </c>
      <c r="G56" s="178">
        <f t="shared" si="2"/>
        <v>26.855616238561733</v>
      </c>
      <c r="H56" s="183"/>
      <c r="I56" s="183"/>
      <c r="J56" s="183"/>
      <c r="K56" s="183"/>
    </row>
    <row r="57" spans="1:11">
      <c r="A57" s="176">
        <v>2049</v>
      </c>
      <c r="B57" s="177">
        <v>4658731.2751203198</v>
      </c>
      <c r="C57" s="178">
        <f t="shared" si="0"/>
        <v>2099818.4513612348</v>
      </c>
      <c r="D57" s="178">
        <f t="shared" si="1"/>
        <v>2558912.823759085</v>
      </c>
      <c r="E57" s="182"/>
      <c r="F57" s="178">
        <f t="shared" si="2"/>
        <v>22.048093739292963</v>
      </c>
      <c r="G57" s="178">
        <f t="shared" si="2"/>
        <v>26.868584649470392</v>
      </c>
      <c r="H57" s="183"/>
      <c r="I57" s="183"/>
      <c r="J57" s="183"/>
      <c r="K57" s="183"/>
    </row>
    <row r="58" spans="1:11">
      <c r="A58" s="176">
        <v>2050</v>
      </c>
      <c r="B58" s="177">
        <v>4682323.6551672183</v>
      </c>
      <c r="C58" s="178">
        <f t="shared" si="0"/>
        <v>2110452.186601249</v>
      </c>
      <c r="D58" s="178">
        <f t="shared" si="1"/>
        <v>2571871.4685659688</v>
      </c>
      <c r="E58" s="182"/>
      <c r="F58" s="178">
        <f t="shared" si="2"/>
        <v>22.159747959313112</v>
      </c>
      <c r="G58" s="178">
        <f t="shared" si="2"/>
        <v>27.004650419942671</v>
      </c>
      <c r="H58" s="183"/>
      <c r="I58" s="183"/>
      <c r="J58" s="183"/>
      <c r="K58" s="183"/>
    </row>
  </sheetData>
  <pageMargins left="0.7" right="0.7" top="0.75" bottom="0.75" header="0.3" footer="0.3"/>
  <pageSetup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2:T43"/>
  <sheetViews>
    <sheetView workbookViewId="0">
      <selection activeCell="F6" sqref="F6"/>
    </sheetView>
  </sheetViews>
  <sheetFormatPr defaultColWidth="8.81640625" defaultRowHeight="14.5"/>
  <cols>
    <col min="1" max="1" width="8.81640625" style="239"/>
    <col min="2" max="3" width="19.6328125" style="239" bestFit="1" customWidth="1"/>
    <col min="4" max="4" width="23.36328125" style="239" bestFit="1" customWidth="1"/>
    <col min="5" max="5" width="34.54296875" style="239" bestFit="1" customWidth="1"/>
    <col min="6" max="6" width="12.81640625" style="239" bestFit="1" customWidth="1"/>
    <col min="7" max="7" width="14.81640625" style="239" bestFit="1" customWidth="1"/>
    <col min="8" max="8" width="11.08984375" style="239" bestFit="1" customWidth="1"/>
    <col min="9" max="9" width="9.54296875" style="239" bestFit="1" customWidth="1"/>
    <col min="10" max="10" width="9.6328125" style="239" bestFit="1" customWidth="1"/>
    <col min="11" max="11" width="12" style="239" bestFit="1" customWidth="1"/>
    <col min="12" max="12" width="8.81640625" style="239"/>
    <col min="13" max="13" width="10.6328125" style="239" bestFit="1" customWidth="1"/>
    <col min="14" max="14" width="8.81640625" style="239"/>
    <col min="15" max="16" width="8.6328125" style="239" bestFit="1" customWidth="1"/>
    <col min="17" max="16384" width="8.81640625" style="239"/>
  </cols>
  <sheetData>
    <row r="2" spans="1:20">
      <c r="B2" s="240" t="s">
        <v>18813</v>
      </c>
      <c r="C2" s="280" t="s">
        <v>18814</v>
      </c>
      <c r="D2" s="280"/>
      <c r="E2" s="281" t="s">
        <v>18815</v>
      </c>
      <c r="F2" s="239" t="s">
        <v>18816</v>
      </c>
      <c r="J2" s="241" t="s">
        <v>18817</v>
      </c>
    </row>
    <row r="3" spans="1:20">
      <c r="B3" s="242" t="s">
        <v>18818</v>
      </c>
      <c r="C3" s="243" t="s">
        <v>18818</v>
      </c>
      <c r="D3" s="243" t="s">
        <v>18819</v>
      </c>
      <c r="E3" s="282"/>
      <c r="F3" s="239" t="s">
        <v>18820</v>
      </c>
      <c r="G3" s="244"/>
    </row>
    <row r="4" spans="1:20">
      <c r="A4" s="245">
        <v>2012</v>
      </c>
      <c r="B4" s="246">
        <v>643794.79802399187</v>
      </c>
      <c r="C4" s="247">
        <v>426101.23367601336</v>
      </c>
      <c r="D4" s="248">
        <v>0.64478938520169804</v>
      </c>
      <c r="E4" s="249">
        <f>C4*D4+B4*0.25</f>
        <v>435694.25200163969</v>
      </c>
      <c r="F4" s="250">
        <f>E4*$K$5*10^-6</f>
        <v>1.9055890458875491</v>
      </c>
      <c r="G4" s="283" t="s">
        <v>18821</v>
      </c>
      <c r="H4" s="249"/>
      <c r="J4" s="251"/>
      <c r="K4" s="251" t="s">
        <v>18822</v>
      </c>
      <c r="L4" s="251" t="s">
        <v>18823</v>
      </c>
      <c r="M4" s="251" t="s">
        <v>18824</v>
      </c>
      <c r="N4" s="251" t="s">
        <v>18825</v>
      </c>
      <c r="O4" s="251" t="s">
        <v>18826</v>
      </c>
      <c r="P4" s="251" t="s">
        <v>18827</v>
      </c>
      <c r="Q4" s="251" t="s">
        <v>18828</v>
      </c>
      <c r="R4" s="251" t="s">
        <v>18829</v>
      </c>
      <c r="S4" s="251" t="s">
        <v>18830</v>
      </c>
      <c r="T4" s="251" t="s">
        <v>18831</v>
      </c>
    </row>
    <row r="5" spans="1:20">
      <c r="A5" s="245">
        <v>2013</v>
      </c>
      <c r="B5" s="246">
        <v>613419.74448287953</v>
      </c>
      <c r="C5" s="247">
        <v>434892.28033617028</v>
      </c>
      <c r="D5" s="248">
        <v>0.66064526172761917</v>
      </c>
      <c r="E5" s="249">
        <f t="shared" ref="E5:E12" si="0">C5*D5+B5*0.25</f>
        <v>440664.46048673021</v>
      </c>
      <c r="F5" s="250">
        <f t="shared" ref="F5:F42" si="1">E5*$K$5*10^-6</f>
        <v>1.9273271679799431</v>
      </c>
      <c r="G5" s="284"/>
      <c r="H5" s="249"/>
      <c r="J5" s="239" t="s">
        <v>18832</v>
      </c>
      <c r="K5" s="252">
        <v>4.3736841538143079</v>
      </c>
      <c r="L5" s="253">
        <v>0.68592515658249831</v>
      </c>
      <c r="M5" s="253">
        <v>0.31407484341750169</v>
      </c>
      <c r="N5" s="253">
        <v>0.28719137743039425</v>
      </c>
      <c r="O5" s="253">
        <v>0.1526805096757835</v>
      </c>
      <c r="P5" s="253">
        <v>1.8460913241578479E-3</v>
      </c>
      <c r="Q5" s="253">
        <v>2.688346598710744E-2</v>
      </c>
      <c r="R5" s="253">
        <v>9.9358960204998809E-3</v>
      </c>
      <c r="S5" s="253">
        <v>1.4227416324521754E-3</v>
      </c>
      <c r="T5" s="253">
        <v>2.916388440610383E-3</v>
      </c>
    </row>
    <row r="6" spans="1:20">
      <c r="A6" s="245">
        <v>2014</v>
      </c>
      <c r="B6" s="246">
        <v>610863.95279046625</v>
      </c>
      <c r="C6" s="247">
        <v>443683.32699632703</v>
      </c>
      <c r="D6" s="248">
        <v>0.69033917863747052</v>
      </c>
      <c r="E6" s="249">
        <f t="shared" si="0"/>
        <v>459007.97173140117</v>
      </c>
      <c r="F6" s="250">
        <f t="shared" si="1"/>
        <v>2.0075558924360748</v>
      </c>
      <c r="G6" s="284"/>
      <c r="H6" s="249"/>
    </row>
    <row r="7" spans="1:20">
      <c r="A7" s="245">
        <v>2015</v>
      </c>
      <c r="B7" s="246">
        <v>610295.51684200752</v>
      </c>
      <c r="C7" s="247">
        <v>452474.37365648401</v>
      </c>
      <c r="D7" s="248">
        <v>0.72089990538427473</v>
      </c>
      <c r="E7" s="249">
        <f t="shared" si="0"/>
        <v>478762.61236827017</v>
      </c>
      <c r="F7" s="250">
        <f t="shared" si="1"/>
        <v>2.0939564511538453</v>
      </c>
      <c r="G7" s="284"/>
      <c r="H7" s="249"/>
    </row>
    <row r="8" spans="1:20">
      <c r="A8" s="245">
        <v>2016</v>
      </c>
      <c r="B8" s="246">
        <v>610068.28962842317</v>
      </c>
      <c r="C8" s="247">
        <v>461265.42031664099</v>
      </c>
      <c r="D8" s="248">
        <v>0.75338407217383851</v>
      </c>
      <c r="E8" s="249">
        <f t="shared" si="0"/>
        <v>500027.09311823396</v>
      </c>
      <c r="F8" s="250">
        <f t="shared" si="1"/>
        <v>2.1869605736490509</v>
      </c>
      <c r="G8" s="284"/>
      <c r="H8" s="249"/>
    </row>
    <row r="9" spans="1:20">
      <c r="A9" s="245">
        <v>2017</v>
      </c>
      <c r="B9" s="246">
        <v>610610.4120202203</v>
      </c>
      <c r="C9" s="247">
        <v>470056.46697679802</v>
      </c>
      <c r="D9" s="248">
        <v>0.78585314117166372</v>
      </c>
      <c r="E9" s="249">
        <f t="shared" si="0"/>
        <v>522047.95410682622</v>
      </c>
      <c r="F9" s="250">
        <f t="shared" si="1"/>
        <v>2.2832728644082048</v>
      </c>
      <c r="G9" s="284"/>
      <c r="H9" s="249"/>
    </row>
    <row r="10" spans="1:20">
      <c r="A10" s="245">
        <v>2018</v>
      </c>
      <c r="B10" s="246">
        <v>612086.38536894461</v>
      </c>
      <c r="C10" s="247">
        <v>478847.513636955</v>
      </c>
      <c r="D10" s="248">
        <v>0.81721957900089337</v>
      </c>
      <c r="E10" s="249">
        <f t="shared" si="0"/>
        <v>544345.15984225308</v>
      </c>
      <c r="F10" s="250">
        <f t="shared" si="1"/>
        <v>2.3807937998075785</v>
      </c>
      <c r="G10" s="284"/>
      <c r="H10" s="249"/>
    </row>
    <row r="11" spans="1:20">
      <c r="A11" s="245">
        <v>2019</v>
      </c>
      <c r="B11" s="246">
        <v>614052.30954408855</v>
      </c>
      <c r="C11" s="247">
        <v>487638.56029711198</v>
      </c>
      <c r="D11" s="248">
        <v>0.8159727684514122</v>
      </c>
      <c r="E11" s="249">
        <f t="shared" si="0"/>
        <v>551412.86343531753</v>
      </c>
      <c r="F11" s="250">
        <f t="shared" si="1"/>
        <v>2.4117057030164211</v>
      </c>
      <c r="G11" s="284"/>
      <c r="H11" s="249"/>
    </row>
    <row r="12" spans="1:20">
      <c r="A12" s="245">
        <v>2020</v>
      </c>
      <c r="B12" s="246">
        <v>615976.28006843536</v>
      </c>
      <c r="C12" s="247">
        <v>496429.60695726902</v>
      </c>
      <c r="D12" s="248">
        <v>0.81771051676596385</v>
      </c>
      <c r="E12" s="249">
        <f t="shared" si="0"/>
        <v>559929.78046006162</v>
      </c>
      <c r="F12" s="250">
        <f t="shared" si="1"/>
        <v>2.4489560080468955</v>
      </c>
      <c r="G12" s="285"/>
      <c r="H12" s="249"/>
    </row>
    <row r="13" spans="1:20">
      <c r="A13" s="245">
        <v>2021</v>
      </c>
      <c r="B13" s="246">
        <v>618151.35017097555</v>
      </c>
      <c r="C13" s="247">
        <v>505220.653617426</v>
      </c>
      <c r="D13" s="248">
        <v>0.81648159853278091</v>
      </c>
      <c r="E13" s="249">
        <f>C13*D13+B13*0.5</f>
        <v>721579.04196282011</v>
      </c>
      <c r="F13" s="250">
        <f t="shared" si="1"/>
        <v>3.155958821557296</v>
      </c>
      <c r="G13" s="283" t="s">
        <v>18833</v>
      </c>
      <c r="H13" s="249"/>
    </row>
    <row r="14" spans="1:20">
      <c r="A14" s="245">
        <v>2022</v>
      </c>
      <c r="B14" s="246">
        <v>620317.92031241138</v>
      </c>
      <c r="C14" s="247">
        <v>514011.70027758298</v>
      </c>
      <c r="D14" s="248">
        <v>0.81514552125764805</v>
      </c>
      <c r="E14" s="249">
        <f t="shared" ref="E14:E42" si="2">C14*D14+B14*0.5</f>
        <v>729153.29551150603</v>
      </c>
      <c r="F14" s="250">
        <f t="shared" si="1"/>
        <v>3.189086214280155</v>
      </c>
      <c r="G14" s="284"/>
      <c r="H14" s="249"/>
    </row>
    <row r="15" spans="1:20">
      <c r="A15" s="245">
        <v>2023</v>
      </c>
      <c r="B15" s="246">
        <v>623482.01549619902</v>
      </c>
      <c r="C15" s="247">
        <v>522802.74693773902</v>
      </c>
      <c r="D15" s="248">
        <v>0.8154483659162125</v>
      </c>
      <c r="E15" s="249">
        <f t="shared" si="2"/>
        <v>738059.65343498602</v>
      </c>
      <c r="F15" s="250">
        <f t="shared" si="1"/>
        <v>3.2280398107982777</v>
      </c>
      <c r="G15" s="284"/>
      <c r="H15" s="249"/>
    </row>
    <row r="16" spans="1:20">
      <c r="A16" s="245">
        <v>2024</v>
      </c>
      <c r="B16" s="246">
        <v>626865.3706377449</v>
      </c>
      <c r="C16" s="247">
        <v>531593.793597896</v>
      </c>
      <c r="D16" s="248">
        <v>0.81642678439841543</v>
      </c>
      <c r="E16" s="249">
        <f t="shared" si="2"/>
        <v>747440.09683215758</v>
      </c>
      <c r="F16" s="250">
        <f t="shared" si="1"/>
        <v>3.2690669074402394</v>
      </c>
      <c r="G16" s="284"/>
      <c r="H16" s="249"/>
    </row>
    <row r="17" spans="1:8">
      <c r="A17" s="245">
        <v>2025</v>
      </c>
      <c r="B17" s="246">
        <v>630443.87866757473</v>
      </c>
      <c r="C17" s="247">
        <v>540384.84025805304</v>
      </c>
      <c r="D17" s="248">
        <v>0.81763835850936362</v>
      </c>
      <c r="E17" s="249">
        <f t="shared" si="2"/>
        <v>757061.31308572646</v>
      </c>
      <c r="F17" s="250">
        <f t="shared" si="1"/>
        <v>3.3111470685088942</v>
      </c>
      <c r="G17" s="284"/>
      <c r="H17" s="249"/>
    </row>
    <row r="18" spans="1:8">
      <c r="A18" s="245">
        <v>2026</v>
      </c>
      <c r="B18" s="246">
        <v>631575.08504739357</v>
      </c>
      <c r="C18" s="247">
        <v>549175.88691820996</v>
      </c>
      <c r="D18" s="248">
        <v>0.81738147192207267</v>
      </c>
      <c r="E18" s="249">
        <f t="shared" si="2"/>
        <v>764673.73731701297</v>
      </c>
      <c r="F18" s="250">
        <f t="shared" si="1"/>
        <v>3.344441407741384</v>
      </c>
      <c r="G18" s="284"/>
      <c r="H18" s="249"/>
    </row>
    <row r="19" spans="1:8">
      <c r="A19" s="245">
        <v>2027</v>
      </c>
      <c r="B19" s="246">
        <v>633935.36729603494</v>
      </c>
      <c r="C19" s="247">
        <v>557966.933578367</v>
      </c>
      <c r="D19" s="248">
        <v>0.81748379098591628</v>
      </c>
      <c r="E19" s="249">
        <f t="shared" si="2"/>
        <v>773096.60775444785</v>
      </c>
      <c r="F19" s="250">
        <f t="shared" si="1"/>
        <v>3.3812803827032241</v>
      </c>
      <c r="G19" s="284"/>
      <c r="H19" s="249"/>
    </row>
    <row r="20" spans="1:8">
      <c r="A20" s="245">
        <v>2028</v>
      </c>
      <c r="B20" s="246">
        <v>635913.59261995053</v>
      </c>
      <c r="C20" s="247">
        <v>566757.98023852403</v>
      </c>
      <c r="D20" s="248">
        <v>0.81872635606813893</v>
      </c>
      <c r="E20" s="249">
        <f t="shared" si="2"/>
        <v>781976.49224320031</v>
      </c>
      <c r="F20" s="250">
        <f t="shared" si="1"/>
        <v>3.4201181927793822</v>
      </c>
      <c r="G20" s="284"/>
      <c r="H20" s="249"/>
    </row>
    <row r="21" spans="1:8">
      <c r="A21" s="245">
        <v>2029</v>
      </c>
      <c r="B21" s="246">
        <v>638595.5646502336</v>
      </c>
      <c r="C21" s="247">
        <v>575549.02689868095</v>
      </c>
      <c r="D21" s="248">
        <v>0.81977980607295253</v>
      </c>
      <c r="E21" s="249">
        <f t="shared" si="2"/>
        <v>791121.25198159402</v>
      </c>
      <c r="F21" s="250">
        <f t="shared" si="1"/>
        <v>3.4601144835376338</v>
      </c>
      <c r="G21" s="284"/>
      <c r="H21" s="249"/>
    </row>
    <row r="22" spans="1:8">
      <c r="A22" s="245">
        <v>2030</v>
      </c>
      <c r="B22" s="246">
        <v>640858.85798794904</v>
      </c>
      <c r="C22" s="247">
        <v>584340.07355883799</v>
      </c>
      <c r="D22" s="248">
        <v>0.81902761294111182</v>
      </c>
      <c r="E22" s="249">
        <f t="shared" si="2"/>
        <v>799020.08458670322</v>
      </c>
      <c r="F22" s="250">
        <f t="shared" si="1"/>
        <v>3.4946614825362317</v>
      </c>
      <c r="G22" s="284"/>
      <c r="H22" s="249"/>
    </row>
    <row r="23" spans="1:8">
      <c r="A23" s="245">
        <v>2031</v>
      </c>
      <c r="B23" s="246">
        <v>643132.60466388392</v>
      </c>
      <c r="C23" s="247">
        <v>593131.12021899398</v>
      </c>
      <c r="D23" s="248">
        <v>0.82046952286849739</v>
      </c>
      <c r="E23" s="249">
        <f t="shared" si="2"/>
        <v>808212.30953647732</v>
      </c>
      <c r="F23" s="250">
        <f t="shared" si="1"/>
        <v>3.5348653711373554</v>
      </c>
      <c r="G23" s="284"/>
      <c r="H23" s="249"/>
    </row>
    <row r="24" spans="1:8">
      <c r="A24" s="245">
        <v>2032</v>
      </c>
      <c r="B24" s="246">
        <v>646693.7448995905</v>
      </c>
      <c r="C24" s="247">
        <v>601922.16687915102</v>
      </c>
      <c r="D24" s="248">
        <v>0.82122532220935229</v>
      </c>
      <c r="E24" s="249">
        <f t="shared" si="2"/>
        <v>817660.59789007762</v>
      </c>
      <c r="F24" s="250">
        <f t="shared" si="1"/>
        <v>3.5761892001901647</v>
      </c>
      <c r="G24" s="284"/>
      <c r="H24" s="249"/>
    </row>
    <row r="25" spans="1:8">
      <c r="A25" s="245">
        <v>2033</v>
      </c>
      <c r="B25" s="246">
        <v>649281.62283497932</v>
      </c>
      <c r="C25" s="247">
        <v>610713.21353930805</v>
      </c>
      <c r="D25" s="248">
        <v>0.82300690717186209</v>
      </c>
      <c r="E25" s="249">
        <f t="shared" si="2"/>
        <v>827262.00446146447</v>
      </c>
      <c r="F25" s="250">
        <f t="shared" si="1"/>
        <v>3.6181827199657683</v>
      </c>
      <c r="G25" s="284"/>
      <c r="H25" s="249"/>
    </row>
    <row r="26" spans="1:8">
      <c r="A26" s="245">
        <v>2034</v>
      </c>
      <c r="B26" s="246">
        <v>652395.36364572227</v>
      </c>
      <c r="C26" s="247">
        <v>619504.26019946497</v>
      </c>
      <c r="D26" s="248">
        <v>0.82419607841343712</v>
      </c>
      <c r="E26" s="249">
        <f t="shared" si="2"/>
        <v>836790.66363967769</v>
      </c>
      <c r="F26" s="250">
        <f t="shared" si="1"/>
        <v>3.6598580656206168</v>
      </c>
      <c r="G26" s="284"/>
      <c r="H26" s="249"/>
    </row>
    <row r="27" spans="1:8">
      <c r="A27" s="245">
        <v>2035</v>
      </c>
      <c r="B27" s="246">
        <v>654703.18031213805</v>
      </c>
      <c r="C27" s="247">
        <v>628295.30685962201</v>
      </c>
      <c r="D27" s="248">
        <v>0.8220397965749896</v>
      </c>
      <c r="E27" s="249">
        <f t="shared" si="2"/>
        <v>843835.33639597334</v>
      </c>
      <c r="F27" s="250">
        <f t="shared" si="1"/>
        <v>3.690669239223634</v>
      </c>
      <c r="G27" s="284"/>
      <c r="H27" s="249"/>
    </row>
    <row r="28" spans="1:8">
      <c r="A28" s="245">
        <v>2036</v>
      </c>
      <c r="B28" s="246">
        <v>656424.43626788096</v>
      </c>
      <c r="C28" s="247">
        <v>637086.35351977905</v>
      </c>
      <c r="D28" s="248">
        <v>0.82290247762161295</v>
      </c>
      <c r="E28" s="249">
        <f t="shared" si="2"/>
        <v>852472.15690428542</v>
      </c>
      <c r="F28" s="250">
        <f t="shared" si="1"/>
        <v>3.7284439642201774</v>
      </c>
      <c r="G28" s="284"/>
      <c r="H28" s="249"/>
    </row>
    <row r="29" spans="1:8">
      <c r="A29" s="245">
        <v>2037</v>
      </c>
      <c r="B29" s="246">
        <v>659675.9955331363</v>
      </c>
      <c r="C29" s="247">
        <v>645877.40017993597</v>
      </c>
      <c r="D29" s="248">
        <v>0.82265808664747064</v>
      </c>
      <c r="E29" s="249">
        <f t="shared" si="2"/>
        <v>861174.26400743704</v>
      </c>
      <c r="F29" s="250">
        <f t="shared" si="1"/>
        <v>3.7665042321620263</v>
      </c>
      <c r="G29" s="284"/>
      <c r="H29" s="249"/>
    </row>
    <row r="30" spans="1:8">
      <c r="A30" s="245">
        <v>2038</v>
      </c>
      <c r="B30" s="246">
        <v>661973.81129105925</v>
      </c>
      <c r="C30" s="247">
        <v>654668.44684009301</v>
      </c>
      <c r="D30" s="248">
        <v>0.82290191256585299</v>
      </c>
      <c r="E30" s="249">
        <f t="shared" si="2"/>
        <v>869714.82264675864</v>
      </c>
      <c r="F30" s="250">
        <f t="shared" si="1"/>
        <v>3.8038579381475492</v>
      </c>
      <c r="G30" s="284"/>
      <c r="H30" s="249"/>
    </row>
    <row r="31" spans="1:8">
      <c r="A31" s="245">
        <v>2039</v>
      </c>
      <c r="B31" s="246">
        <v>664593.07941663894</v>
      </c>
      <c r="C31" s="247">
        <v>663459.49350025004</v>
      </c>
      <c r="D31" s="248">
        <v>0.82269225991289441</v>
      </c>
      <c r="E31" s="249">
        <f t="shared" si="2"/>
        <v>878119.5297767045</v>
      </c>
      <c r="F31" s="250">
        <f t="shared" si="1"/>
        <v>3.8406174725392437</v>
      </c>
      <c r="G31" s="284"/>
      <c r="H31" s="249"/>
    </row>
    <row r="32" spans="1:8">
      <c r="A32" s="245">
        <v>2040</v>
      </c>
      <c r="B32" s="246">
        <v>666789.25465043145</v>
      </c>
      <c r="C32" s="247">
        <v>672250.54016040696</v>
      </c>
      <c r="D32" s="248">
        <v>0.81971909686727262</v>
      </c>
      <c r="E32" s="249">
        <f t="shared" si="2"/>
        <v>884451.23297404067</v>
      </c>
      <c r="F32" s="250">
        <f t="shared" si="1"/>
        <v>3.868310342480088</v>
      </c>
      <c r="G32" s="284"/>
      <c r="H32" s="249"/>
    </row>
    <row r="33" spans="1:8">
      <c r="A33" s="245">
        <v>2041</v>
      </c>
      <c r="B33" s="246">
        <v>668510.11075619399</v>
      </c>
      <c r="C33" s="247">
        <v>681041.586820564</v>
      </c>
      <c r="D33" s="248">
        <v>0.81963295491845578</v>
      </c>
      <c r="E33" s="249">
        <f t="shared" si="2"/>
        <v>892459.18360618991</v>
      </c>
      <c r="F33" s="250">
        <f t="shared" si="1"/>
        <v>3.9033345892644467</v>
      </c>
      <c r="G33" s="284"/>
      <c r="H33" s="249"/>
    </row>
    <row r="34" spans="1:8">
      <c r="A34" s="245">
        <v>2042</v>
      </c>
      <c r="B34" s="246">
        <v>671768.35364588141</v>
      </c>
      <c r="C34" s="247">
        <v>689832.63348072104</v>
      </c>
      <c r="D34" s="248">
        <v>0.8188841058721491</v>
      </c>
      <c r="E34" s="249">
        <f t="shared" si="2"/>
        <v>900777.15609223093</v>
      </c>
      <c r="F34" s="250">
        <f t="shared" si="1"/>
        <v>3.9397147737185079</v>
      </c>
      <c r="G34" s="284"/>
      <c r="H34" s="249"/>
    </row>
    <row r="35" spans="1:8">
      <c r="A35" s="245">
        <v>2043</v>
      </c>
      <c r="B35" s="246">
        <v>674297.38606814458</v>
      </c>
      <c r="C35" s="247">
        <v>698623.68014087796</v>
      </c>
      <c r="D35" s="248">
        <v>0.8188016299435934</v>
      </c>
      <c r="E35" s="249">
        <f t="shared" si="2"/>
        <v>909182.90105061478</v>
      </c>
      <c r="F35" s="250">
        <f t="shared" si="1"/>
        <v>3.9764788472439956</v>
      </c>
      <c r="G35" s="284"/>
      <c r="H35" s="249"/>
    </row>
    <row r="36" spans="1:8">
      <c r="A36" s="245">
        <v>2044</v>
      </c>
      <c r="B36" s="246">
        <v>677144.3888487654</v>
      </c>
      <c r="C36" s="247">
        <v>707414.72680103395</v>
      </c>
      <c r="D36" s="248">
        <v>0.81827499891274835</v>
      </c>
      <c r="E36" s="249">
        <f t="shared" si="2"/>
        <v>917431.97922836081</v>
      </c>
      <c r="F36" s="250">
        <f t="shared" si="1"/>
        <v>4.0125577097535787</v>
      </c>
      <c r="G36" s="284"/>
      <c r="H36" s="249"/>
    </row>
    <row r="37" spans="1:8">
      <c r="A37" s="245">
        <v>2045</v>
      </c>
      <c r="B37" s="246">
        <v>679347.97071473533</v>
      </c>
      <c r="C37" s="247">
        <v>716205.77346119098</v>
      </c>
      <c r="D37" s="248">
        <v>0.8151727463864149</v>
      </c>
      <c r="E37" s="249">
        <f t="shared" si="2"/>
        <v>923505.41268753319</v>
      </c>
      <c r="F37" s="250">
        <f t="shared" si="1"/>
        <v>4.0391209894332061</v>
      </c>
      <c r="G37" s="284"/>
      <c r="H37" s="249"/>
    </row>
    <row r="38" spans="1:8">
      <c r="A38" s="245">
        <v>2046</v>
      </c>
      <c r="B38" s="246">
        <v>681417.12708131759</v>
      </c>
      <c r="C38" s="247">
        <v>724996.82012134802</v>
      </c>
      <c r="D38" s="248">
        <v>0.81499623174048319</v>
      </c>
      <c r="E38" s="249">
        <f t="shared" si="2"/>
        <v>931578.2399633904</v>
      </c>
      <c r="F38" s="250">
        <f t="shared" si="1"/>
        <v>4.0744289861661027</v>
      </c>
      <c r="G38" s="284"/>
      <c r="H38" s="249"/>
    </row>
    <row r="39" spans="1:8">
      <c r="A39" s="245">
        <v>2047</v>
      </c>
      <c r="B39" s="246">
        <v>684981.49087730714</v>
      </c>
      <c r="C39" s="247">
        <v>733787.86678150506</v>
      </c>
      <c r="D39" s="248">
        <v>0.81407813505420179</v>
      </c>
      <c r="E39" s="249">
        <f t="shared" si="2"/>
        <v>939851.40355354222</v>
      </c>
      <c r="F39" s="250">
        <f t="shared" si="1"/>
        <v>4.1106131906622636</v>
      </c>
      <c r="G39" s="284"/>
      <c r="H39" s="249"/>
    </row>
    <row r="40" spans="1:8">
      <c r="A40" s="245">
        <v>2048</v>
      </c>
      <c r="B40" s="246">
        <v>687795.31584527018</v>
      </c>
      <c r="C40" s="247">
        <v>742578.91344166198</v>
      </c>
      <c r="D40" s="248">
        <v>0.8137634339016051</v>
      </c>
      <c r="E40" s="249">
        <f t="shared" si="2"/>
        <v>948181.2244678447</v>
      </c>
      <c r="F40" s="250">
        <f t="shared" si="1"/>
        <v>4.1470451963992598</v>
      </c>
      <c r="G40" s="284"/>
      <c r="H40" s="249"/>
    </row>
    <row r="41" spans="1:8">
      <c r="A41" s="245">
        <v>2049</v>
      </c>
      <c r="B41" s="246">
        <v>690986.53697343415</v>
      </c>
      <c r="C41" s="247">
        <v>751369.96010181902</v>
      </c>
      <c r="D41" s="248">
        <v>0.81309631430927043</v>
      </c>
      <c r="E41" s="249">
        <f t="shared" si="2"/>
        <v>956429.41372820968</v>
      </c>
      <c r="F41" s="250">
        <f t="shared" si="1"/>
        <v>4.1831201710649788</v>
      </c>
      <c r="G41" s="284"/>
      <c r="H41" s="249"/>
    </row>
    <row r="42" spans="1:8">
      <c r="A42" s="245">
        <v>2050</v>
      </c>
      <c r="B42" s="246">
        <v>693650.06975731906</v>
      </c>
      <c r="C42" s="247">
        <v>760161.00676197605</v>
      </c>
      <c r="D42" s="248">
        <v>0.81048725416874967</v>
      </c>
      <c r="E42" s="249">
        <f t="shared" si="2"/>
        <v>962925.84197532583</v>
      </c>
      <c r="F42" s="250">
        <f t="shared" si="1"/>
        <v>4.2115334963457824</v>
      </c>
      <c r="G42" s="285"/>
      <c r="H42" s="249"/>
    </row>
    <row r="43" spans="1:8">
      <c r="G43" s="254"/>
    </row>
  </sheetData>
  <mergeCells count="4">
    <mergeCell ref="C2:D2"/>
    <mergeCell ref="E2:E3"/>
    <mergeCell ref="G4:G12"/>
    <mergeCell ref="G13:G4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70C0"/>
  </sheetPr>
  <dimension ref="A1:R86"/>
  <sheetViews>
    <sheetView zoomScaleNormal="100" workbookViewId="0">
      <selection activeCell="E11" sqref="E11"/>
    </sheetView>
  </sheetViews>
  <sheetFormatPr defaultColWidth="9.08984375" defaultRowHeight="14.5"/>
  <cols>
    <col min="1" max="1" width="9.08984375" style="9"/>
    <col min="2" max="2" width="24.54296875" bestFit="1" customWidth="1"/>
    <col min="3" max="3" width="11" bestFit="1" customWidth="1"/>
    <col min="4" max="4" width="9.36328125" bestFit="1" customWidth="1"/>
    <col min="5" max="5" width="9" bestFit="1" customWidth="1"/>
    <col min="6" max="6" width="8.81640625" bestFit="1" customWidth="1"/>
    <col min="7" max="7" width="9" bestFit="1" customWidth="1"/>
    <col min="8" max="8" width="8.81640625" bestFit="1" customWidth="1"/>
    <col min="9" max="9" width="9.36328125" bestFit="1" customWidth="1"/>
    <col min="10" max="10" width="3.54296875"/>
    <col min="11" max="11" width="10.453125"/>
    <col min="12" max="12" width="34" bestFit="1" customWidth="1"/>
    <col min="13" max="13" width="13.6328125" bestFit="1" customWidth="1"/>
    <col min="14" max="14" width="61.08984375"/>
    <col min="15" max="15" width="99.54296875"/>
    <col min="16" max="1026" width="8.6328125"/>
  </cols>
  <sheetData>
    <row r="1" spans="1:18" ht="15" customHeight="1">
      <c r="B1" s="4" t="s">
        <v>0</v>
      </c>
      <c r="C1" s="4" t="s">
        <v>1</v>
      </c>
      <c r="D1" s="4" t="s">
        <v>1</v>
      </c>
      <c r="E1" s="4" t="s">
        <v>2</v>
      </c>
      <c r="F1" s="4" t="s">
        <v>2</v>
      </c>
      <c r="G1" s="4" t="s">
        <v>3</v>
      </c>
      <c r="H1" s="4" t="s">
        <v>3</v>
      </c>
      <c r="I1" s="4" t="s">
        <v>1</v>
      </c>
      <c r="J1" s="4"/>
      <c r="K1" s="4" t="s">
        <v>4</v>
      </c>
      <c r="L1" s="4"/>
      <c r="M1" s="4"/>
      <c r="N1" s="4" t="s">
        <v>5</v>
      </c>
      <c r="O1" s="4" t="s">
        <v>6</v>
      </c>
    </row>
    <row r="2" spans="1:18" s="9" customFormat="1" ht="15" customHeight="1">
      <c r="B2" s="4"/>
      <c r="C2" s="4" t="s">
        <v>18774</v>
      </c>
      <c r="D2" s="4" t="s">
        <v>18773</v>
      </c>
      <c r="E2" s="4" t="s">
        <v>18774</v>
      </c>
      <c r="F2" s="4" t="s">
        <v>18773</v>
      </c>
      <c r="G2" s="4" t="s">
        <v>18774</v>
      </c>
      <c r="H2" s="4" t="s">
        <v>18773</v>
      </c>
      <c r="I2" s="4" t="s">
        <v>8</v>
      </c>
      <c r="J2" s="4"/>
      <c r="K2" s="4"/>
      <c r="L2" s="4"/>
      <c r="M2" s="4"/>
      <c r="N2" s="4"/>
      <c r="O2" s="4"/>
    </row>
    <row r="3" spans="1:18" ht="15" customHeight="1">
      <c r="B3" s="4"/>
      <c r="C3" s="218" t="s">
        <v>9</v>
      </c>
      <c r="D3" s="218" t="s">
        <v>7</v>
      </c>
      <c r="E3" s="218" t="s">
        <v>9</v>
      </c>
      <c r="F3" s="218" t="s">
        <v>7</v>
      </c>
      <c r="G3" s="218" t="s">
        <v>9</v>
      </c>
      <c r="H3" s="218" t="s">
        <v>7</v>
      </c>
      <c r="I3" s="218" t="s">
        <v>18782</v>
      </c>
      <c r="J3" s="4"/>
      <c r="K3" s="4" t="s">
        <v>10</v>
      </c>
      <c r="L3" s="4" t="s">
        <v>11</v>
      </c>
      <c r="M3" s="4"/>
    </row>
    <row r="4" spans="1:18" ht="15" customHeight="1">
      <c r="A4" s="9" t="s">
        <v>18731</v>
      </c>
      <c r="B4" s="219" t="s">
        <v>12</v>
      </c>
      <c r="C4" s="220">
        <f>E4+G4</f>
        <v>629</v>
      </c>
      <c r="D4" s="221">
        <f>H4+F4</f>
        <v>19</v>
      </c>
      <c r="E4" s="220">
        <v>192</v>
      </c>
      <c r="F4" s="221">
        <v>6</v>
      </c>
      <c r="G4" s="220">
        <v>437</v>
      </c>
      <c r="H4" s="221">
        <v>13</v>
      </c>
      <c r="I4" s="222">
        <f>8760*0.98</f>
        <v>8584.7999999999993</v>
      </c>
      <c r="J4" s="223"/>
      <c r="K4" s="6" t="s">
        <v>13</v>
      </c>
      <c r="L4" s="8" t="s">
        <v>14</v>
      </c>
      <c r="M4" t="s">
        <v>15</v>
      </c>
      <c r="N4" t="s">
        <v>16</v>
      </c>
      <c r="O4" t="s">
        <v>17</v>
      </c>
    </row>
    <row r="5" spans="1:18" s="9" customFormat="1" ht="15" customHeight="1">
      <c r="A5" s="9" t="s">
        <v>18732</v>
      </c>
      <c r="B5" s="219" t="s">
        <v>12</v>
      </c>
      <c r="C5" s="220"/>
      <c r="D5" s="221">
        <f>F5+H5</f>
        <v>50</v>
      </c>
      <c r="E5" s="220"/>
      <c r="F5" s="221">
        <v>27</v>
      </c>
      <c r="G5" s="220"/>
      <c r="H5" s="221">
        <v>23</v>
      </c>
      <c r="I5" s="222">
        <f>8760*0.98</f>
        <v>8584.7999999999993</v>
      </c>
      <c r="J5" s="223"/>
      <c r="K5" s="7"/>
      <c r="L5" s="8" t="s">
        <v>14</v>
      </c>
      <c r="M5" s="9" t="s">
        <v>15</v>
      </c>
      <c r="N5" s="9" t="s">
        <v>16</v>
      </c>
      <c r="O5" s="9" t="s">
        <v>17</v>
      </c>
    </row>
    <row r="6" spans="1:18" s="9" customFormat="1" ht="15" customHeight="1">
      <c r="B6" s="219"/>
      <c r="C6" s="220"/>
      <c r="D6" s="221"/>
      <c r="E6" s="220"/>
      <c r="F6" s="221"/>
      <c r="G6" s="220"/>
      <c r="H6" s="221"/>
      <c r="I6" s="222"/>
      <c r="J6" s="223"/>
      <c r="K6" s="7"/>
      <c r="L6" s="8"/>
    </row>
    <row r="7" spans="1:18" ht="15" customHeight="1">
      <c r="A7" s="9">
        <v>2015</v>
      </c>
      <c r="B7" s="219" t="s">
        <v>18</v>
      </c>
      <c r="C7" s="224">
        <v>4400</v>
      </c>
      <c r="D7" s="224">
        <f>C7*3.6*I7/1000000</f>
        <v>39.6</v>
      </c>
      <c r="E7" s="224">
        <f>C7*'Onshore wind - E-W split'!$G$6</f>
        <v>861.4998196788091</v>
      </c>
      <c r="F7" s="224">
        <f>E7/C7*D7</f>
        <v>7.7534983771092829</v>
      </c>
      <c r="G7" s="224">
        <f>C7-E7</f>
        <v>3538.5001803211908</v>
      </c>
      <c r="H7" s="224">
        <f>D7-F7</f>
        <v>31.84650162289072</v>
      </c>
      <c r="I7" s="224">
        <v>2500</v>
      </c>
      <c r="J7" s="223"/>
      <c r="K7" s="7" t="s">
        <v>18783</v>
      </c>
      <c r="L7" t="s">
        <v>18791</v>
      </c>
      <c r="N7" s="9" t="s">
        <v>18794</v>
      </c>
      <c r="R7" s="139"/>
    </row>
    <row r="8" spans="1:18" s="9" customFormat="1" ht="15" customHeight="1">
      <c r="A8" s="9">
        <v>2050</v>
      </c>
      <c r="B8" s="219" t="str">
        <f>B7</f>
        <v>Wind onshore</v>
      </c>
      <c r="C8" s="224">
        <v>4400</v>
      </c>
      <c r="D8" s="224">
        <f>C8*3.6*I8/1000000</f>
        <v>50.688000000000002</v>
      </c>
      <c r="E8" s="224">
        <f>C8*'Onshore wind - E-W split'!$G$6</f>
        <v>861.4998196788091</v>
      </c>
      <c r="F8" s="224">
        <f>E8/C8*D8</f>
        <v>9.9244779226998823</v>
      </c>
      <c r="G8" s="224">
        <f>C8-E8</f>
        <v>3538.5001803211908</v>
      </c>
      <c r="H8" s="224">
        <f>D8-F8</f>
        <v>40.763522077300124</v>
      </c>
      <c r="I8" s="224">
        <v>3200</v>
      </c>
      <c r="J8" s="219"/>
      <c r="K8" s="7" t="s">
        <v>18783</v>
      </c>
      <c r="L8" s="9" t="s">
        <v>18792</v>
      </c>
      <c r="R8" s="139"/>
    </row>
    <row r="9" spans="1:18" s="9" customFormat="1" ht="15" customHeight="1">
      <c r="B9" s="219"/>
      <c r="C9" s="224"/>
      <c r="D9" s="224"/>
      <c r="E9" s="224"/>
      <c r="F9" s="224"/>
      <c r="G9" s="224"/>
      <c r="H9" s="224"/>
      <c r="I9" s="224"/>
      <c r="J9" s="219"/>
      <c r="K9" s="7"/>
      <c r="R9" s="139"/>
    </row>
    <row r="10" spans="1:18" ht="15" customHeight="1">
      <c r="A10" s="9">
        <v>2015</v>
      </c>
      <c r="B10" s="219" t="s">
        <v>21</v>
      </c>
      <c r="C10" s="224">
        <v>20000</v>
      </c>
      <c r="D10" s="224">
        <f>C10*3.6*I10/1000000</f>
        <v>273.60000000000002</v>
      </c>
      <c r="E10" s="224">
        <f>C10*0.1</f>
        <v>2000</v>
      </c>
      <c r="F10" s="224">
        <f>E10/C10*D10</f>
        <v>27.360000000000003</v>
      </c>
      <c r="G10" s="224">
        <f>C10-E10</f>
        <v>18000</v>
      </c>
      <c r="H10" s="224">
        <f>D10-F10</f>
        <v>246.24</v>
      </c>
      <c r="I10" s="224">
        <v>3800</v>
      </c>
      <c r="J10" s="223"/>
      <c r="K10" t="s">
        <v>18787</v>
      </c>
      <c r="L10" t="s">
        <v>19</v>
      </c>
      <c r="M10" t="s">
        <v>22</v>
      </c>
      <c r="N10" t="s">
        <v>18790</v>
      </c>
      <c r="O10" t="s">
        <v>23</v>
      </c>
    </row>
    <row r="11" spans="1:18" s="9" customFormat="1" ht="15" customHeight="1">
      <c r="A11" s="9">
        <v>2050</v>
      </c>
      <c r="B11" s="219" t="str">
        <f>B10</f>
        <v>Wind offshore</v>
      </c>
      <c r="C11" s="224">
        <v>50000</v>
      </c>
      <c r="D11" s="224">
        <f>C11*3.6*I11/1000000</f>
        <v>774</v>
      </c>
      <c r="E11" s="224">
        <f>C11*0.1</f>
        <v>5000</v>
      </c>
      <c r="F11" s="224">
        <f>E11/C11*D11</f>
        <v>77.400000000000006</v>
      </c>
      <c r="G11" s="224">
        <f>C11-E11</f>
        <v>45000</v>
      </c>
      <c r="H11" s="224">
        <f>D11-F11</f>
        <v>696.6</v>
      </c>
      <c r="I11" s="224">
        <v>4300</v>
      </c>
      <c r="J11" s="223"/>
      <c r="N11" s="9" t="s">
        <v>18793</v>
      </c>
    </row>
    <row r="12" spans="1:18" s="9" customFormat="1" ht="15" customHeight="1">
      <c r="B12" s="219"/>
      <c r="C12" s="224"/>
      <c r="D12" s="224"/>
      <c r="E12" s="224"/>
      <c r="F12" s="224"/>
      <c r="G12" s="224"/>
      <c r="H12" s="224"/>
      <c r="I12" s="224"/>
      <c r="J12" s="223"/>
    </row>
    <row r="13" spans="1:18" ht="15" customHeight="1">
      <c r="B13" s="219" t="s">
        <v>24</v>
      </c>
      <c r="C13" s="224">
        <f>D13/3.6*1000/I13*1000</f>
        <v>3174.6031746031749</v>
      </c>
      <c r="D13" s="224">
        <v>40</v>
      </c>
      <c r="E13" s="224">
        <f>C13-G13</f>
        <v>0</v>
      </c>
      <c r="F13" s="224">
        <f>D13-H13</f>
        <v>0</v>
      </c>
      <c r="G13" s="224">
        <f>C13</f>
        <v>3174.6031746031749</v>
      </c>
      <c r="H13" s="224">
        <f>D13</f>
        <v>40</v>
      </c>
      <c r="I13" s="224">
        <v>3500</v>
      </c>
      <c r="J13" s="219"/>
      <c r="K13" t="s">
        <v>13</v>
      </c>
      <c r="L13" t="s">
        <v>19</v>
      </c>
      <c r="M13">
        <v>24</v>
      </c>
      <c r="N13" t="s">
        <v>25</v>
      </c>
      <c r="O13" t="s">
        <v>26</v>
      </c>
    </row>
    <row r="14" spans="1:18" s="9" customFormat="1" ht="15" customHeight="1">
      <c r="B14" s="219"/>
      <c r="C14" s="224"/>
      <c r="D14" s="224"/>
      <c r="E14" s="224"/>
      <c r="F14" s="224"/>
      <c r="G14" s="224"/>
      <c r="H14" s="224"/>
      <c r="I14" s="224"/>
      <c r="J14" s="219"/>
    </row>
    <row r="15" spans="1:18" s="9" customFormat="1" ht="15" customHeight="1">
      <c r="A15" s="9">
        <v>2015</v>
      </c>
      <c r="B15" s="219" t="s">
        <v>27</v>
      </c>
      <c r="C15" s="224">
        <v>800</v>
      </c>
      <c r="D15" s="224">
        <f>C15*3.6*I15/1000000</f>
        <v>2.5920000000000001</v>
      </c>
      <c r="E15" s="224">
        <f>C15*0.4</f>
        <v>320</v>
      </c>
      <c r="F15" s="224">
        <f>E15/C15*D15</f>
        <v>1.0368000000000002</v>
      </c>
      <c r="G15" s="225">
        <f>C15-E15</f>
        <v>480</v>
      </c>
      <c r="H15" s="225">
        <f>D15-F15</f>
        <v>1.5551999999999999</v>
      </c>
      <c r="I15" s="224">
        <v>900</v>
      </c>
      <c r="J15" s="223"/>
      <c r="L15" s="9" t="s">
        <v>18784</v>
      </c>
      <c r="M15" t="s">
        <v>28</v>
      </c>
      <c r="N15" t="s">
        <v>170</v>
      </c>
      <c r="O15" t="s">
        <v>18692</v>
      </c>
      <c r="P15" s="3" t="s">
        <v>18916</v>
      </c>
      <c r="Q15" t="s">
        <v>18917</v>
      </c>
    </row>
    <row r="16" spans="1:18" ht="15" customHeight="1">
      <c r="A16" s="9">
        <v>2050</v>
      </c>
      <c r="B16" s="219" t="str">
        <f>B15</f>
        <v>Solar PV</v>
      </c>
      <c r="C16" s="224">
        <v>9000</v>
      </c>
      <c r="D16" s="224">
        <f>C16*3.6*I16/1000000</f>
        <v>34.020000000000003</v>
      </c>
      <c r="E16" s="224">
        <f>C16*0.4</f>
        <v>3600</v>
      </c>
      <c r="F16" s="224">
        <f>E16/C16*D16</f>
        <v>13.608000000000002</v>
      </c>
      <c r="G16" s="225">
        <f>C16-E16</f>
        <v>5400</v>
      </c>
      <c r="H16" s="225">
        <f>D16-F16</f>
        <v>20.411999999999999</v>
      </c>
      <c r="I16" s="224">
        <v>1050</v>
      </c>
      <c r="J16" s="219"/>
    </row>
    <row r="17" spans="2:15" s="9" customFormat="1" ht="15" customHeight="1">
      <c r="B17" s="219"/>
      <c r="C17" s="224"/>
      <c r="D17" s="224"/>
      <c r="E17" s="224"/>
      <c r="F17" s="224"/>
      <c r="G17" s="225"/>
      <c r="H17" s="225"/>
      <c r="I17" s="224"/>
      <c r="J17" s="219"/>
    </row>
    <row r="18" spans="2:15" ht="15" customHeight="1">
      <c r="B18" s="219" t="s">
        <v>29</v>
      </c>
      <c r="C18" s="224">
        <f>D18/3.6*1000/I18*1000</f>
        <v>7407.4074074074069</v>
      </c>
      <c r="D18" s="224">
        <v>24</v>
      </c>
      <c r="E18" s="224">
        <f>F18/3.6*1000/I18*1000</f>
        <v>1406.1014304903294</v>
      </c>
      <c r="F18" s="225">
        <f>20*'PV - buildings and areas'!F16</f>
        <v>4.5557686347886674</v>
      </c>
      <c r="G18" s="225">
        <f>C18-E18</f>
        <v>6001.3059769170777</v>
      </c>
      <c r="H18" s="225">
        <f>D18-F18</f>
        <v>19.444231365211333</v>
      </c>
      <c r="I18" s="224">
        <f>I15</f>
        <v>900</v>
      </c>
      <c r="J18" s="223"/>
      <c r="K18" t="s">
        <v>13</v>
      </c>
      <c r="L18" s="8" t="s">
        <v>18789</v>
      </c>
      <c r="M18" t="s">
        <v>31</v>
      </c>
      <c r="N18" t="s">
        <v>18848</v>
      </c>
      <c r="O18" t="s">
        <v>18693</v>
      </c>
    </row>
    <row r="19" spans="2:15" s="9" customFormat="1" ht="15" customHeight="1">
      <c r="B19" s="219"/>
      <c r="C19" s="224"/>
      <c r="D19" s="224"/>
      <c r="E19" s="224"/>
      <c r="F19" s="225"/>
      <c r="G19" s="225"/>
      <c r="H19" s="225"/>
      <c r="I19" s="224"/>
      <c r="J19" s="223"/>
      <c r="L19" s="8"/>
    </row>
    <row r="20" spans="2:15" ht="15" customHeight="1">
      <c r="B20" s="219" t="s">
        <v>32</v>
      </c>
      <c r="C20" s="224"/>
      <c r="D20" s="224">
        <v>148</v>
      </c>
      <c r="E20" s="224" t="s">
        <v>33</v>
      </c>
      <c r="F20" s="224" t="s">
        <v>33</v>
      </c>
      <c r="G20" s="224" t="s">
        <v>33</v>
      </c>
      <c r="H20" s="224" t="s">
        <v>33</v>
      </c>
      <c r="I20" s="224"/>
      <c r="J20" s="219"/>
      <c r="K20" t="s">
        <v>18803</v>
      </c>
      <c r="L20" s="8" t="s">
        <v>35</v>
      </c>
      <c r="N20" t="s">
        <v>36</v>
      </c>
      <c r="O20" t="s">
        <v>18690</v>
      </c>
    </row>
    <row r="21" spans="2:15" ht="15" customHeight="1">
      <c r="B21" s="219" t="s">
        <v>37</v>
      </c>
      <c r="C21" s="224"/>
      <c r="D21" s="224">
        <v>40</v>
      </c>
      <c r="E21" s="224" t="s">
        <v>33</v>
      </c>
      <c r="F21" s="224" t="s">
        <v>33</v>
      </c>
      <c r="G21" s="224" t="s">
        <v>33</v>
      </c>
      <c r="H21" s="224" t="s">
        <v>33</v>
      </c>
      <c r="I21" s="224"/>
      <c r="J21" s="219"/>
      <c r="K21" s="9" t="s">
        <v>18803</v>
      </c>
      <c r="L21" s="8" t="s">
        <v>35</v>
      </c>
      <c r="N21" t="s">
        <v>38</v>
      </c>
      <c r="O21" t="s">
        <v>18690</v>
      </c>
    </row>
    <row r="22" spans="2:15" ht="15" customHeight="1">
      <c r="B22" s="219" t="s">
        <v>39</v>
      </c>
      <c r="C22" s="224"/>
      <c r="D22" s="224">
        <v>33</v>
      </c>
      <c r="E22" s="224" t="s">
        <v>33</v>
      </c>
      <c r="F22" s="224" t="s">
        <v>33</v>
      </c>
      <c r="G22" s="224" t="s">
        <v>33</v>
      </c>
      <c r="H22" s="224" t="s">
        <v>33</v>
      </c>
      <c r="I22" s="224"/>
      <c r="J22" s="219"/>
      <c r="K22" s="9" t="s">
        <v>18803</v>
      </c>
      <c r="L22" s="8" t="s">
        <v>35</v>
      </c>
      <c r="N22" t="s">
        <v>40</v>
      </c>
      <c r="O22" t="s">
        <v>18691</v>
      </c>
    </row>
    <row r="23" spans="2:15" ht="15" customHeight="1">
      <c r="B23" s="219" t="s">
        <v>41</v>
      </c>
      <c r="C23" s="224"/>
      <c r="D23" s="224">
        <v>42</v>
      </c>
      <c r="E23" s="224" t="s">
        <v>30</v>
      </c>
      <c r="F23" s="224">
        <f>'PV - buildings and areas'!F16*D23</f>
        <v>9.5671141330562026</v>
      </c>
      <c r="G23" s="224" t="s">
        <v>30</v>
      </c>
      <c r="H23" s="224">
        <f>D23-F23</f>
        <v>32.432885866943799</v>
      </c>
      <c r="I23" s="224"/>
      <c r="J23" s="219"/>
      <c r="K23" s="9" t="s">
        <v>18803</v>
      </c>
      <c r="L23" s="8" t="s">
        <v>35</v>
      </c>
      <c r="N23" t="s">
        <v>42</v>
      </c>
    </row>
    <row r="25" spans="2:15" ht="15" customHeight="1">
      <c r="I25" s="4"/>
    </row>
    <row r="26" spans="2:15" ht="15" customHeight="1">
      <c r="B26" s="172"/>
    </row>
    <row r="27" spans="2:15" ht="15" customHeight="1">
      <c r="B27" s="171" t="s">
        <v>18729</v>
      </c>
      <c r="C27" s="171"/>
      <c r="I27" s="171"/>
      <c r="K27" s="9" t="s">
        <v>18788</v>
      </c>
    </row>
    <row r="28" spans="2:15" ht="15" customHeight="1">
      <c r="E28" s="5"/>
    </row>
    <row r="29" spans="2:15" ht="15" customHeight="1"/>
    <row r="31" spans="2:15">
      <c r="M31">
        <v>12</v>
      </c>
    </row>
    <row r="32" spans="2:15">
      <c r="M32">
        <v>38000</v>
      </c>
    </row>
    <row r="33" spans="2:13">
      <c r="M33">
        <f>M32/M31</f>
        <v>3166.6666666666665</v>
      </c>
    </row>
    <row r="44" spans="2:13">
      <c r="B44" s="226"/>
    </row>
    <row r="45" spans="2:13">
      <c r="B45" s="226"/>
    </row>
    <row r="46" spans="2:13">
      <c r="B46" s="226"/>
    </row>
    <row r="47" spans="2:13">
      <c r="B47" s="226"/>
    </row>
    <row r="48" spans="2:13">
      <c r="B48" s="226"/>
    </row>
    <row r="49" spans="2:2">
      <c r="B49" s="226"/>
    </row>
    <row r="50" spans="2:2">
      <c r="B50" s="226"/>
    </row>
    <row r="51" spans="2:2">
      <c r="B51" s="226"/>
    </row>
    <row r="52" spans="2:2">
      <c r="B52" s="226"/>
    </row>
    <row r="53" spans="2:2">
      <c r="B53" s="226"/>
    </row>
    <row r="54" spans="2:2">
      <c r="B54" s="226"/>
    </row>
    <row r="55" spans="2:2">
      <c r="B55" s="226"/>
    </row>
    <row r="56" spans="2:2">
      <c r="B56" s="226"/>
    </row>
    <row r="57" spans="2:2">
      <c r="B57" s="226"/>
    </row>
    <row r="58" spans="2:2">
      <c r="B58" s="226"/>
    </row>
    <row r="59" spans="2:2">
      <c r="B59" s="226"/>
    </row>
    <row r="60" spans="2:2">
      <c r="B60" s="226"/>
    </row>
    <row r="61" spans="2:2">
      <c r="B61" s="226"/>
    </row>
    <row r="62" spans="2:2">
      <c r="B62" s="226"/>
    </row>
    <row r="63" spans="2:2">
      <c r="B63" s="226"/>
    </row>
    <row r="64" spans="2:2">
      <c r="B64" s="226"/>
    </row>
    <row r="65" spans="2:3">
      <c r="B65" s="226"/>
    </row>
    <row r="66" spans="2:3">
      <c r="B66" s="226"/>
    </row>
    <row r="67" spans="2:3">
      <c r="B67" s="226"/>
    </row>
    <row r="68" spans="2:3">
      <c r="B68" s="226"/>
      <c r="C68" s="9"/>
    </row>
    <row r="69" spans="2:3">
      <c r="B69" s="226"/>
    </row>
    <row r="70" spans="2:3">
      <c r="B70" s="226"/>
    </row>
    <row r="71" spans="2:3">
      <c r="B71" s="226"/>
      <c r="C71" s="9"/>
    </row>
    <row r="72" spans="2:3">
      <c r="B72" s="226"/>
    </row>
    <row r="73" spans="2:3">
      <c r="B73" s="226"/>
    </row>
    <row r="74" spans="2:3">
      <c r="B74" s="226"/>
      <c r="C74" s="9"/>
    </row>
    <row r="75" spans="2:3">
      <c r="B75" s="226"/>
    </row>
    <row r="76" spans="2:3">
      <c r="B76" s="226"/>
    </row>
    <row r="77" spans="2:3">
      <c r="B77" s="226"/>
    </row>
    <row r="78" spans="2:3">
      <c r="B78" s="226"/>
    </row>
    <row r="79" spans="2:3">
      <c r="B79" s="226"/>
    </row>
    <row r="80" spans="2:3">
      <c r="B80" s="226"/>
      <c r="C80" s="9"/>
    </row>
    <row r="81" spans="2:3">
      <c r="B81" s="226"/>
    </row>
    <row r="82" spans="2:3">
      <c r="B82" s="226"/>
    </row>
    <row r="83" spans="2:3">
      <c r="B83" s="226"/>
      <c r="C83" s="9"/>
    </row>
    <row r="84" spans="2:3">
      <c r="B84" s="226"/>
    </row>
    <row r="85" spans="2:3">
      <c r="B85" s="226"/>
    </row>
    <row r="86" spans="2:3">
      <c r="B86" s="226"/>
      <c r="C86" s="9"/>
    </row>
  </sheetData>
  <pageMargins left="0.7" right="0.7" top="0.75" bottom="0.75" header="0.51180555555555496" footer="0.51180555555555496"/>
  <pageSetup paperSize="9" firstPageNumber="0" orientation="portrait"/>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S13"/>
  <sheetViews>
    <sheetView zoomScaleNormal="100" workbookViewId="0">
      <selection activeCell="E8" sqref="E8"/>
    </sheetView>
  </sheetViews>
  <sheetFormatPr defaultColWidth="9.08984375" defaultRowHeight="14.5"/>
  <cols>
    <col min="1" max="1" width="15.6328125"/>
    <col min="2" max="2" width="22.08984375" bestFit="1" customWidth="1"/>
    <col min="3" max="3" width="17.453125"/>
    <col min="4" max="4" width="6.54296875"/>
    <col min="5" max="5" width="13.453125"/>
    <col min="6" max="6" width="7.08984375"/>
    <col min="7" max="7" width="16"/>
    <col min="8" max="8" width="6.54296875"/>
    <col min="9" max="9" width="18.54296875"/>
    <col min="10" max="10" width="6.453125"/>
    <col min="11" max="11" width="17.81640625"/>
    <col min="12" max="1025" width="8.6328125"/>
  </cols>
  <sheetData>
    <row r="1" spans="1:19" ht="15" customHeight="1">
      <c r="A1" s="4" t="s">
        <v>43</v>
      </c>
    </row>
    <row r="2" spans="1:19" ht="15" customHeight="1">
      <c r="A2" s="8" t="s">
        <v>4</v>
      </c>
      <c r="B2" s="4" t="s">
        <v>34</v>
      </c>
      <c r="C2" s="4" t="s">
        <v>13</v>
      </c>
      <c r="D2" s="4"/>
      <c r="I2" s="4" t="s">
        <v>44</v>
      </c>
      <c r="K2" s="4" t="s">
        <v>45</v>
      </c>
      <c r="M2" s="4" t="s">
        <v>46</v>
      </c>
      <c r="O2" s="4" t="s">
        <v>47</v>
      </c>
      <c r="Q2" s="4" t="s">
        <v>48</v>
      </c>
      <c r="S2" s="4" t="s">
        <v>49</v>
      </c>
    </row>
    <row r="3" spans="1:19" ht="15" customHeight="1">
      <c r="A3" s="8" t="s">
        <v>50</v>
      </c>
      <c r="B3" s="8" t="s">
        <v>35</v>
      </c>
      <c r="C3" s="8" t="s">
        <v>51</v>
      </c>
      <c r="D3" s="8"/>
      <c r="E3" s="8" t="s">
        <v>14</v>
      </c>
      <c r="G3" t="s">
        <v>19</v>
      </c>
      <c r="I3" t="s">
        <v>52</v>
      </c>
      <c r="K3" t="s">
        <v>45</v>
      </c>
      <c r="M3" t="s">
        <v>46</v>
      </c>
      <c r="O3" s="8" t="s">
        <v>47</v>
      </c>
      <c r="Q3" t="s">
        <v>53</v>
      </c>
    </row>
    <row r="4" spans="1:19" ht="15" customHeight="1">
      <c r="A4" t="s">
        <v>12</v>
      </c>
      <c r="B4" t="s">
        <v>54</v>
      </c>
      <c r="C4" t="s">
        <v>55</v>
      </c>
      <c r="D4" t="s">
        <v>56</v>
      </c>
      <c r="E4" t="s">
        <v>57</v>
      </c>
      <c r="F4" t="s">
        <v>15</v>
      </c>
      <c r="G4" t="s">
        <v>58</v>
      </c>
      <c r="H4" t="s">
        <v>56</v>
      </c>
      <c r="I4" t="s">
        <v>59</v>
      </c>
      <c r="J4" t="s">
        <v>60</v>
      </c>
      <c r="K4" t="s">
        <v>61</v>
      </c>
      <c r="M4" t="s">
        <v>30</v>
      </c>
      <c r="O4" t="s">
        <v>30</v>
      </c>
      <c r="Q4" t="s">
        <v>62</v>
      </c>
      <c r="S4" t="s">
        <v>63</v>
      </c>
    </row>
    <row r="5" spans="1:19" ht="15" customHeight="1">
      <c r="A5" t="s">
        <v>18</v>
      </c>
      <c r="B5" t="s">
        <v>64</v>
      </c>
      <c r="C5" t="s">
        <v>65</v>
      </c>
      <c r="D5" t="s">
        <v>66</v>
      </c>
      <c r="E5" t="s">
        <v>67</v>
      </c>
      <c r="F5" t="s">
        <v>68</v>
      </c>
      <c r="G5" t="s">
        <v>69</v>
      </c>
      <c r="H5" t="s">
        <v>20</v>
      </c>
      <c r="I5" t="s">
        <v>30</v>
      </c>
      <c r="K5" t="s">
        <v>30</v>
      </c>
      <c r="M5" t="s">
        <v>61</v>
      </c>
      <c r="O5" t="s">
        <v>30</v>
      </c>
      <c r="Q5" t="s">
        <v>62</v>
      </c>
      <c r="S5" t="s">
        <v>70</v>
      </c>
    </row>
    <row r="6" spans="1:19" ht="15" customHeight="1">
      <c r="A6" t="s">
        <v>21</v>
      </c>
      <c r="B6" s="8" t="s">
        <v>71</v>
      </c>
      <c r="C6" t="s">
        <v>65</v>
      </c>
      <c r="D6" t="s">
        <v>66</v>
      </c>
      <c r="E6" t="s">
        <v>72</v>
      </c>
      <c r="F6" t="s">
        <v>68</v>
      </c>
      <c r="G6" t="s">
        <v>73</v>
      </c>
      <c r="H6" t="s">
        <v>22</v>
      </c>
      <c r="I6" t="s">
        <v>30</v>
      </c>
      <c r="K6" t="s">
        <v>30</v>
      </c>
      <c r="M6" t="s">
        <v>61</v>
      </c>
      <c r="O6" t="s">
        <v>30</v>
      </c>
      <c r="Q6" t="s">
        <v>62</v>
      </c>
      <c r="S6" t="s">
        <v>74</v>
      </c>
    </row>
    <row r="7" spans="1:19" ht="15" customHeight="1">
      <c r="A7" t="s">
        <v>24</v>
      </c>
      <c r="B7" s="8" t="s">
        <v>54</v>
      </c>
      <c r="C7" t="s">
        <v>75</v>
      </c>
      <c r="D7" t="s">
        <v>56</v>
      </c>
      <c r="E7" t="s">
        <v>76</v>
      </c>
      <c r="F7" t="s">
        <v>68</v>
      </c>
      <c r="G7" t="s">
        <v>77</v>
      </c>
      <c r="H7" t="s">
        <v>78</v>
      </c>
      <c r="I7" t="s">
        <v>30</v>
      </c>
      <c r="K7" t="s">
        <v>30</v>
      </c>
      <c r="M7" t="s">
        <v>61</v>
      </c>
      <c r="O7" t="s">
        <v>30</v>
      </c>
      <c r="Q7" t="s">
        <v>62</v>
      </c>
      <c r="S7" t="s">
        <v>79</v>
      </c>
    </row>
    <row r="8" spans="1:19" ht="15" customHeight="1">
      <c r="A8" t="s">
        <v>27</v>
      </c>
      <c r="B8" s="8" t="s">
        <v>80</v>
      </c>
      <c r="C8" t="s">
        <v>81</v>
      </c>
      <c r="D8" t="s">
        <v>56</v>
      </c>
      <c r="E8" t="s">
        <v>82</v>
      </c>
      <c r="F8" t="s">
        <v>83</v>
      </c>
      <c r="G8" t="s">
        <v>84</v>
      </c>
      <c r="H8" t="s">
        <v>85</v>
      </c>
      <c r="I8" t="s">
        <v>30</v>
      </c>
      <c r="K8" t="s">
        <v>30</v>
      </c>
      <c r="M8" t="s">
        <v>61</v>
      </c>
      <c r="O8" t="s">
        <v>30</v>
      </c>
      <c r="Q8" t="s">
        <v>62</v>
      </c>
      <c r="S8" t="s">
        <v>86</v>
      </c>
    </row>
    <row r="9" spans="1:19" ht="15" customHeight="1">
      <c r="A9" t="s">
        <v>29</v>
      </c>
      <c r="B9" s="8" t="s">
        <v>87</v>
      </c>
      <c r="C9" t="s">
        <v>81</v>
      </c>
      <c r="D9" t="s">
        <v>56</v>
      </c>
      <c r="E9" t="s">
        <v>88</v>
      </c>
      <c r="F9" t="s">
        <v>89</v>
      </c>
      <c r="G9" t="s">
        <v>54</v>
      </c>
      <c r="I9" t="s">
        <v>30</v>
      </c>
      <c r="K9" t="s">
        <v>61</v>
      </c>
      <c r="M9" t="s">
        <v>30</v>
      </c>
      <c r="O9" t="s">
        <v>30</v>
      </c>
      <c r="Q9" t="s">
        <v>62</v>
      </c>
      <c r="S9" t="s">
        <v>90</v>
      </c>
    </row>
    <row r="10" spans="1:19" ht="15" customHeight="1">
      <c r="A10" t="s">
        <v>32</v>
      </c>
      <c r="B10" s="8" t="s">
        <v>91</v>
      </c>
      <c r="C10" t="s">
        <v>92</v>
      </c>
      <c r="E10" t="s">
        <v>75</v>
      </c>
      <c r="F10" t="s">
        <v>68</v>
      </c>
      <c r="I10" t="s">
        <v>30</v>
      </c>
      <c r="K10" t="s">
        <v>30</v>
      </c>
      <c r="M10" t="s">
        <v>30</v>
      </c>
      <c r="O10" t="s">
        <v>61</v>
      </c>
      <c r="Q10" t="s">
        <v>62</v>
      </c>
      <c r="S10" t="s">
        <v>93</v>
      </c>
    </row>
    <row r="11" spans="1:19" ht="15" customHeight="1">
      <c r="A11" t="s">
        <v>37</v>
      </c>
      <c r="B11" s="8" t="s">
        <v>75</v>
      </c>
      <c r="E11" t="s">
        <v>94</v>
      </c>
      <c r="F11" t="s">
        <v>68</v>
      </c>
      <c r="I11" t="s">
        <v>30</v>
      </c>
      <c r="K11" t="s">
        <v>30</v>
      </c>
      <c r="M11" t="s">
        <v>30</v>
      </c>
      <c r="O11" t="s">
        <v>61</v>
      </c>
      <c r="Q11" t="s">
        <v>62</v>
      </c>
      <c r="S11" t="s">
        <v>93</v>
      </c>
    </row>
    <row r="12" spans="1:19" ht="15" customHeight="1">
      <c r="A12" t="s">
        <v>39</v>
      </c>
      <c r="B12" s="8" t="s">
        <v>95</v>
      </c>
      <c r="E12" t="s">
        <v>96</v>
      </c>
      <c r="F12" t="s">
        <v>68</v>
      </c>
      <c r="I12" t="s">
        <v>30</v>
      </c>
      <c r="K12" t="s">
        <v>30</v>
      </c>
    </row>
    <row r="13" spans="1:19" ht="15" customHeight="1">
      <c r="A13" t="s">
        <v>41</v>
      </c>
      <c r="B13" s="8" t="s">
        <v>97</v>
      </c>
    </row>
  </sheetData>
  <pageMargins left="0.7" right="0.7" top="0.75" bottom="0.75" header="0.51180555555555496" footer="0.51180555555555496"/>
  <pageSetup paperSize="0" scale="0" firstPageNumber="0" orientation="portrait" usePrinterDefaults="0"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B1:F40"/>
  <sheetViews>
    <sheetView zoomScaleNormal="100" workbookViewId="0">
      <selection activeCell="C3" sqref="C3"/>
    </sheetView>
  </sheetViews>
  <sheetFormatPr defaultColWidth="9.08984375" defaultRowHeight="14.5"/>
  <cols>
    <col min="1" max="1" width="8.6328125"/>
    <col min="2" max="2" width="23"/>
    <col min="3" max="1025" width="8.6328125"/>
  </cols>
  <sheetData>
    <row r="1" spans="2:6" ht="15" customHeight="1">
      <c r="B1" s="4" t="s">
        <v>98</v>
      </c>
    </row>
    <row r="2" spans="2:6" s="9" customFormat="1" ht="15" customHeight="1">
      <c r="B2" s="4"/>
    </row>
    <row r="3" spans="2:6" s="9" customFormat="1" ht="15" customHeight="1">
      <c r="B3" s="210" t="s">
        <v>18785</v>
      </c>
      <c r="C3" s="210"/>
      <c r="D3" s="210"/>
    </row>
    <row r="4" spans="2:6" s="9" customFormat="1" ht="15" customHeight="1" thickBot="1">
      <c r="B4" s="206" t="s">
        <v>18786</v>
      </c>
      <c r="C4" s="206"/>
      <c r="D4" s="206"/>
    </row>
    <row r="5" spans="2:6" ht="15" customHeight="1">
      <c r="B5" t="s">
        <v>99</v>
      </c>
      <c r="C5">
        <v>445</v>
      </c>
      <c r="D5">
        <v>1</v>
      </c>
      <c r="F5" s="207" t="s">
        <v>18779</v>
      </c>
    </row>
    <row r="6" spans="2:6" ht="15" customHeight="1">
      <c r="B6" t="s">
        <v>100</v>
      </c>
      <c r="C6">
        <v>460</v>
      </c>
      <c r="D6">
        <v>2</v>
      </c>
    </row>
    <row r="7" spans="2:6" ht="15" customHeight="1">
      <c r="B7" t="s">
        <v>101</v>
      </c>
      <c r="C7">
        <v>791</v>
      </c>
      <c r="D7">
        <v>1</v>
      </c>
    </row>
    <row r="8" spans="2:6" ht="15" customHeight="1">
      <c r="B8" t="s">
        <v>102</v>
      </c>
      <c r="C8">
        <v>410</v>
      </c>
      <c r="D8">
        <v>2</v>
      </c>
    </row>
    <row r="9" spans="2:6" ht="15" customHeight="1">
      <c r="B9" t="s">
        <v>103</v>
      </c>
      <c r="C9">
        <v>907</v>
      </c>
      <c r="D9">
        <v>1</v>
      </c>
    </row>
    <row r="10" spans="2:6" ht="15" customHeight="1">
      <c r="B10" t="s">
        <v>104</v>
      </c>
      <c r="C10">
        <v>513</v>
      </c>
      <c r="D10">
        <v>1</v>
      </c>
    </row>
    <row r="11" spans="2:6" ht="15" customHeight="1">
      <c r="B11" t="s">
        <v>105</v>
      </c>
      <c r="C11" s="6">
        <v>2962</v>
      </c>
      <c r="D11">
        <v>1</v>
      </c>
    </row>
    <row r="12" spans="2:6" ht="15" customHeight="1">
      <c r="B12" t="s">
        <v>106</v>
      </c>
      <c r="C12" s="6">
        <v>1523</v>
      </c>
      <c r="D12">
        <v>2</v>
      </c>
    </row>
    <row r="13" spans="2:6" ht="15" customHeight="1">
      <c r="B13" t="s">
        <v>107</v>
      </c>
      <c r="C13">
        <v>948</v>
      </c>
      <c r="D13">
        <v>1</v>
      </c>
    </row>
    <row r="14" spans="2:6" ht="15" customHeight="1">
      <c r="B14" t="s">
        <v>108</v>
      </c>
      <c r="C14" s="6">
        <v>1710</v>
      </c>
      <c r="D14">
        <v>1</v>
      </c>
    </row>
    <row r="15" spans="2:6" ht="15" customHeight="1">
      <c r="B15" t="s">
        <v>109</v>
      </c>
      <c r="C15">
        <v>932</v>
      </c>
      <c r="D15">
        <v>1</v>
      </c>
    </row>
    <row r="16" spans="2:6" ht="15" customHeight="1">
      <c r="B16" t="s">
        <v>110</v>
      </c>
      <c r="C16" s="6">
        <v>2332</v>
      </c>
      <c r="D16">
        <v>2</v>
      </c>
    </row>
    <row r="17" spans="2:4" ht="15" customHeight="1">
      <c r="B17" t="s">
        <v>111</v>
      </c>
      <c r="C17">
        <v>431</v>
      </c>
      <c r="D17">
        <v>2</v>
      </c>
    </row>
    <row r="18" spans="2:4" ht="15" customHeight="1">
      <c r="B18" t="s">
        <v>112</v>
      </c>
      <c r="C18" s="6">
        <v>1554</v>
      </c>
      <c r="D18">
        <v>2</v>
      </c>
    </row>
    <row r="19" spans="2:4" ht="15" customHeight="1">
      <c r="B19" t="s">
        <v>113</v>
      </c>
      <c r="C19">
        <v>680</v>
      </c>
      <c r="D19">
        <v>1</v>
      </c>
    </row>
    <row r="20" spans="2:4" ht="15" customHeight="1">
      <c r="B20" t="s">
        <v>114</v>
      </c>
      <c r="C20">
        <v>718</v>
      </c>
      <c r="D20">
        <v>2</v>
      </c>
    </row>
    <row r="21" spans="2:4" ht="15" customHeight="1">
      <c r="B21" t="s">
        <v>115</v>
      </c>
      <c r="C21">
        <v>730</v>
      </c>
      <c r="D21">
        <v>2</v>
      </c>
    </row>
    <row r="22" spans="2:4" ht="15" customHeight="1">
      <c r="B22" t="s">
        <v>116</v>
      </c>
      <c r="C22" s="6">
        <v>1938</v>
      </c>
      <c r="D22">
        <v>1</v>
      </c>
    </row>
    <row r="23" spans="2:4" ht="15" customHeight="1">
      <c r="B23" t="s">
        <v>117</v>
      </c>
      <c r="C23">
        <v>424</v>
      </c>
      <c r="D23">
        <v>2</v>
      </c>
    </row>
    <row r="24" spans="2:4" ht="15" customHeight="1">
      <c r="B24" t="s">
        <v>118</v>
      </c>
      <c r="C24" s="6">
        <v>1307</v>
      </c>
      <c r="D24">
        <v>1</v>
      </c>
    </row>
    <row r="25" spans="2:4" ht="15" customHeight="1">
      <c r="B25" t="s">
        <v>119</v>
      </c>
      <c r="C25">
        <v>507</v>
      </c>
      <c r="D25">
        <v>1</v>
      </c>
    </row>
    <row r="26" spans="2:4" ht="15" customHeight="1">
      <c r="B26" t="s">
        <v>120</v>
      </c>
      <c r="C26">
        <v>718</v>
      </c>
      <c r="D26">
        <v>2</v>
      </c>
    </row>
    <row r="27" spans="2:4" ht="15" customHeight="1">
      <c r="B27" t="s">
        <v>121</v>
      </c>
      <c r="C27" s="6">
        <v>22663</v>
      </c>
      <c r="D27">
        <v>2</v>
      </c>
    </row>
    <row r="28" spans="2:4" ht="15" customHeight="1">
      <c r="B28" t="s">
        <v>122</v>
      </c>
      <c r="C28">
        <v>534</v>
      </c>
      <c r="D28">
        <v>1</v>
      </c>
    </row>
    <row r="29" spans="2:4" ht="15" customHeight="1">
      <c r="B29" t="s">
        <v>123</v>
      </c>
      <c r="C29">
        <v>928</v>
      </c>
      <c r="D29">
        <v>1</v>
      </c>
    </row>
    <row r="30" spans="2:4" ht="15" customHeight="1">
      <c r="B30" t="s">
        <v>124</v>
      </c>
      <c r="C30">
        <v>551</v>
      </c>
      <c r="D30">
        <v>1</v>
      </c>
    </row>
    <row r="31" spans="2:4" ht="15" customHeight="1">
      <c r="B31" t="s">
        <v>125</v>
      </c>
      <c r="C31" s="6">
        <v>5570</v>
      </c>
      <c r="D31">
        <v>1</v>
      </c>
    </row>
    <row r="32" spans="2:4" ht="15" customHeight="1">
      <c r="B32" t="s">
        <v>126</v>
      </c>
      <c r="C32" s="6">
        <v>4251</v>
      </c>
      <c r="D32">
        <v>2</v>
      </c>
    </row>
    <row r="33" spans="2:4" ht="15" customHeight="1">
      <c r="B33" t="s">
        <v>127</v>
      </c>
      <c r="C33" s="6">
        <v>1051</v>
      </c>
      <c r="D33">
        <v>1</v>
      </c>
    </row>
    <row r="34" spans="2:4" ht="15" customHeight="1">
      <c r="B34" t="s">
        <v>128</v>
      </c>
      <c r="C34">
        <v>937</v>
      </c>
      <c r="D34">
        <v>1</v>
      </c>
    </row>
    <row r="35" spans="2:4" ht="15" customHeight="1">
      <c r="B35" t="s">
        <v>129</v>
      </c>
      <c r="C35" s="6">
        <v>6244</v>
      </c>
      <c r="D35">
        <v>1</v>
      </c>
    </row>
    <row r="36" spans="2:4" ht="15" customHeight="1">
      <c r="B36" t="s">
        <v>130</v>
      </c>
      <c r="C36" s="6">
        <v>10926</v>
      </c>
      <c r="D36">
        <v>1</v>
      </c>
    </row>
    <row r="38" spans="2:4" ht="15" customHeight="1">
      <c r="B38" t="s">
        <v>131</v>
      </c>
      <c r="C38" s="9">
        <f>SUMIF($D$5:$D$36,2,$C$5:$C$36)</f>
        <v>36214</v>
      </c>
    </row>
    <row r="39" spans="2:4" ht="15" customHeight="1">
      <c r="B39" t="s">
        <v>132</v>
      </c>
      <c r="C39" s="9">
        <f>SUMIF($D$5:$D$36,1,$C$5:$C$36)</f>
        <v>40381</v>
      </c>
    </row>
    <row r="40" spans="2:4" ht="15" customHeight="1">
      <c r="C40" s="9">
        <f>C38/(C38+C39)</f>
        <v>0.47279848554083165</v>
      </c>
    </row>
  </sheetData>
  <pageMargins left="0.7" right="0.7" top="0.75" bottom="0.75" header="0.51180555555555496" footer="0.51180555555555496"/>
  <pageSetup paperSize="0" scale="0" firstPageNumber="0" orientation="portrait" usePrinterDefaults="0"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70C0"/>
  </sheetPr>
  <dimension ref="A1:Z411"/>
  <sheetViews>
    <sheetView workbookViewId="0">
      <selection activeCell="L32" sqref="L30:L32"/>
    </sheetView>
  </sheetViews>
  <sheetFormatPr defaultColWidth="9.08984375" defaultRowHeight="14.5"/>
  <cols>
    <col min="1" max="16384" width="9.08984375" style="261"/>
  </cols>
  <sheetData>
    <row r="1" spans="1:26" ht="17">
      <c r="A1" s="264" t="s">
        <v>18855</v>
      </c>
    </row>
    <row r="2" spans="1:26">
      <c r="A2" s="265" t="s">
        <v>18856</v>
      </c>
    </row>
    <row r="3" spans="1:26">
      <c r="E3" s="266" t="s">
        <v>151</v>
      </c>
      <c r="F3" s="266" t="s">
        <v>152</v>
      </c>
      <c r="G3" s="266" t="s">
        <v>18857</v>
      </c>
      <c r="H3" s="266" t="s">
        <v>18858</v>
      </c>
      <c r="I3" s="266" t="s">
        <v>18859</v>
      </c>
      <c r="M3" s="266" t="s">
        <v>151</v>
      </c>
      <c r="N3" s="266" t="s">
        <v>152</v>
      </c>
      <c r="O3" s="266" t="s">
        <v>18857</v>
      </c>
      <c r="P3" s="266" t="s">
        <v>18858</v>
      </c>
      <c r="Q3" s="266" t="s">
        <v>18859</v>
      </c>
      <c r="T3" s="266" t="s">
        <v>18704</v>
      </c>
      <c r="U3" s="266" t="s">
        <v>18705</v>
      </c>
      <c r="W3" s="261" t="s">
        <v>18860</v>
      </c>
      <c r="X3" s="266" t="s">
        <v>18704</v>
      </c>
      <c r="Y3" s="266" t="s">
        <v>18705</v>
      </c>
    </row>
    <row r="4" spans="1:26">
      <c r="A4" s="266" t="s">
        <v>18861</v>
      </c>
      <c r="B4" s="266" t="s">
        <v>18862</v>
      </c>
      <c r="C4" s="266" t="s">
        <v>18863</v>
      </c>
      <c r="D4" s="266" t="s">
        <v>18864</v>
      </c>
      <c r="E4" s="267">
        <v>3</v>
      </c>
      <c r="F4" s="267">
        <v>4</v>
      </c>
      <c r="G4" s="267">
        <v>9</v>
      </c>
      <c r="H4" s="267">
        <v>13</v>
      </c>
      <c r="I4" s="267">
        <v>6</v>
      </c>
      <c r="L4" s="266" t="s">
        <v>18864</v>
      </c>
      <c r="M4" s="261">
        <f t="shared" ref="M4:M32" si="0">SUMIFS(E$4:E$409,$D$4:$D$409,$L4)</f>
        <v>959</v>
      </c>
      <c r="N4" s="261">
        <f t="shared" ref="N4:N32" si="1">SUMIFS(F$4:F$409,$D$4:$D$409,$L4)</f>
        <v>3068</v>
      </c>
      <c r="O4" s="261">
        <f t="shared" ref="O4:O32" si="2">SUMIFS(G$4:G$409,$D$4:$D$409,$L4)</f>
        <v>4978</v>
      </c>
      <c r="P4" s="261">
        <f t="shared" ref="P4:P32" si="3">SUMIFS(H$4:H$409,$D$4:$D$409,$L4)</f>
        <v>5150</v>
      </c>
      <c r="Q4" s="261">
        <f t="shared" ref="Q4:Q32" si="4">SUMIFS(I$4:I$409,$D$4:$D$409,$L4)</f>
        <v>3286</v>
      </c>
      <c r="T4" s="261">
        <f t="shared" ref="T4:T32" si="5">M4+N4</f>
        <v>4027</v>
      </c>
      <c r="U4" s="261">
        <f t="shared" ref="U4:U32" si="6">SUM(O4:Q4)</f>
        <v>13414</v>
      </c>
      <c r="W4" s="261" t="s">
        <v>0</v>
      </c>
      <c r="X4" s="261">
        <f>SUM(T4:T10)</f>
        <v>79602</v>
      </c>
      <c r="Y4" s="261">
        <f>SUM(U4:U10)</f>
        <v>137539</v>
      </c>
    </row>
    <row r="5" spans="1:26">
      <c r="D5" s="266" t="s">
        <v>18865</v>
      </c>
      <c r="E5" s="267">
        <v>992</v>
      </c>
      <c r="F5" s="267">
        <v>567</v>
      </c>
      <c r="G5" s="267">
        <v>975</v>
      </c>
      <c r="H5" s="267">
        <v>1073</v>
      </c>
      <c r="I5" s="267">
        <v>603</v>
      </c>
      <c r="L5" s="266" t="s">
        <v>18865</v>
      </c>
      <c r="M5" s="261">
        <f t="shared" si="0"/>
        <v>22928</v>
      </c>
      <c r="N5" s="261">
        <f t="shared" si="1"/>
        <v>24340</v>
      </c>
      <c r="O5" s="261">
        <f t="shared" si="2"/>
        <v>37076</v>
      </c>
      <c r="P5" s="261">
        <f t="shared" si="3"/>
        <v>36883</v>
      </c>
      <c r="Q5" s="261">
        <f t="shared" si="4"/>
        <v>18492</v>
      </c>
      <c r="T5" s="261">
        <f t="shared" si="5"/>
        <v>47268</v>
      </c>
      <c r="U5" s="261">
        <f t="shared" si="6"/>
        <v>92451</v>
      </c>
      <c r="W5" s="261" t="s">
        <v>18866</v>
      </c>
      <c r="X5" s="261">
        <f>T28+T27+T29+T30+T31+T24</f>
        <v>27761</v>
      </c>
      <c r="Y5" s="261">
        <f>U28+U27+U29+U30+U31+U24</f>
        <v>49973</v>
      </c>
    </row>
    <row r="6" spans="1:26">
      <c r="D6" s="266" t="s">
        <v>18867</v>
      </c>
      <c r="E6" s="267">
        <v>1217</v>
      </c>
      <c r="F6" s="267">
        <v>243</v>
      </c>
      <c r="G6" s="267">
        <v>383</v>
      </c>
      <c r="H6" s="267">
        <v>446</v>
      </c>
      <c r="I6" s="267">
        <v>110</v>
      </c>
      <c r="L6" s="266" t="s">
        <v>18867</v>
      </c>
      <c r="M6" s="261">
        <f t="shared" si="0"/>
        <v>7715</v>
      </c>
      <c r="N6" s="261">
        <f t="shared" si="1"/>
        <v>4780</v>
      </c>
      <c r="O6" s="261">
        <f t="shared" si="2"/>
        <v>7523</v>
      </c>
      <c r="P6" s="261">
        <f t="shared" si="3"/>
        <v>6467</v>
      </c>
      <c r="Q6" s="261">
        <f t="shared" si="4"/>
        <v>2832</v>
      </c>
      <c r="T6" s="261">
        <f t="shared" si="5"/>
        <v>12495</v>
      </c>
      <c r="U6" s="261">
        <f t="shared" si="6"/>
        <v>16822</v>
      </c>
      <c r="W6" s="261" t="s">
        <v>18868</v>
      </c>
      <c r="X6" s="261">
        <f>SUM(X4:X5)</f>
        <v>107363</v>
      </c>
      <c r="Y6" s="261">
        <f>SUM(Y4:Y5)</f>
        <v>187512</v>
      </c>
      <c r="Z6" s="261">
        <f>SUM(X6:Y6)</f>
        <v>294875</v>
      </c>
    </row>
    <row r="7" spans="1:26">
      <c r="D7" s="266" t="s">
        <v>18869</v>
      </c>
      <c r="E7" s="267">
        <v>1137</v>
      </c>
      <c r="F7" s="267">
        <v>242</v>
      </c>
      <c r="G7" s="267">
        <v>354</v>
      </c>
      <c r="H7" s="267">
        <v>567</v>
      </c>
      <c r="I7" s="267">
        <v>161</v>
      </c>
      <c r="L7" s="266" t="s">
        <v>18869</v>
      </c>
      <c r="M7" s="261">
        <f t="shared" si="0"/>
        <v>11072</v>
      </c>
      <c r="N7" s="261">
        <f t="shared" si="1"/>
        <v>3002</v>
      </c>
      <c r="O7" s="261">
        <f t="shared" si="2"/>
        <v>4755</v>
      </c>
      <c r="P7" s="261">
        <f t="shared" si="3"/>
        <v>5141</v>
      </c>
      <c r="Q7" s="261">
        <f t="shared" si="4"/>
        <v>2254</v>
      </c>
      <c r="T7" s="261">
        <f t="shared" si="5"/>
        <v>14074</v>
      </c>
      <c r="U7" s="261">
        <f t="shared" si="6"/>
        <v>12150</v>
      </c>
      <c r="W7" s="261" t="s">
        <v>18870</v>
      </c>
      <c r="X7" s="261">
        <f>T11+T12+T13+T14+T15+T16+T17+T18+T19+T20+T21+T22+T23+T26</f>
        <v>71410</v>
      </c>
      <c r="Y7" s="261">
        <f>U11+U12+U13+U14+U15+U16+U17+U18+U19+U20+U21+U22+U23+U26</f>
        <v>200252</v>
      </c>
      <c r="Z7" s="261">
        <f>SUM(X7:Y7)</f>
        <v>271662</v>
      </c>
    </row>
    <row r="8" spans="1:26">
      <c r="D8" s="266" t="s">
        <v>160</v>
      </c>
      <c r="E8" s="267">
        <v>106</v>
      </c>
      <c r="F8" s="267">
        <v>9</v>
      </c>
      <c r="G8" s="267">
        <v>35</v>
      </c>
      <c r="H8" s="267">
        <v>27</v>
      </c>
      <c r="I8" s="267">
        <v>7</v>
      </c>
      <c r="L8" s="266" t="s">
        <v>160</v>
      </c>
      <c r="M8" s="261">
        <f t="shared" si="0"/>
        <v>200</v>
      </c>
      <c r="N8" s="261">
        <f t="shared" si="1"/>
        <v>77</v>
      </c>
      <c r="O8" s="261">
        <f t="shared" si="2"/>
        <v>169</v>
      </c>
      <c r="P8" s="261">
        <f t="shared" si="3"/>
        <v>191</v>
      </c>
      <c r="Q8" s="261">
        <f t="shared" si="4"/>
        <v>60</v>
      </c>
      <c r="T8" s="261">
        <f t="shared" si="5"/>
        <v>277</v>
      </c>
      <c r="U8" s="261">
        <f t="shared" si="6"/>
        <v>420</v>
      </c>
      <c r="X8" s="261">
        <f>X7/X6</f>
        <v>0.6651267196333932</v>
      </c>
      <c r="Y8" s="261">
        <f>Y7/Y6</f>
        <v>1.0679423183582917</v>
      </c>
    </row>
    <row r="9" spans="1:26">
      <c r="D9" s="266" t="s">
        <v>162</v>
      </c>
      <c r="E9" s="267">
        <v>142</v>
      </c>
      <c r="F9" s="267">
        <v>87</v>
      </c>
      <c r="G9" s="267">
        <v>105</v>
      </c>
      <c r="H9" s="267">
        <v>100</v>
      </c>
      <c r="I9" s="267">
        <v>48</v>
      </c>
      <c r="L9" s="266" t="s">
        <v>162</v>
      </c>
      <c r="M9" s="261">
        <f t="shared" si="0"/>
        <v>744</v>
      </c>
      <c r="N9" s="261">
        <f t="shared" si="1"/>
        <v>506</v>
      </c>
      <c r="O9" s="261">
        <f t="shared" si="2"/>
        <v>777</v>
      </c>
      <c r="P9" s="261">
        <f t="shared" si="3"/>
        <v>668</v>
      </c>
      <c r="Q9" s="261">
        <f t="shared" si="4"/>
        <v>413</v>
      </c>
      <c r="T9" s="261">
        <f t="shared" si="5"/>
        <v>1250</v>
      </c>
      <c r="U9" s="261">
        <f t="shared" si="6"/>
        <v>1858</v>
      </c>
    </row>
    <row r="10" spans="1:26">
      <c r="D10" s="266" t="s">
        <v>18871</v>
      </c>
      <c r="E10" s="267">
        <v>4</v>
      </c>
      <c r="F10" s="267">
        <v>3</v>
      </c>
      <c r="G10" s="267">
        <v>5</v>
      </c>
      <c r="H10" s="267">
        <v>10</v>
      </c>
      <c r="I10" s="267">
        <v>3</v>
      </c>
      <c r="L10" s="266" t="s">
        <v>18871</v>
      </c>
      <c r="M10" s="261">
        <f t="shared" si="0"/>
        <v>79</v>
      </c>
      <c r="N10" s="261">
        <f t="shared" si="1"/>
        <v>132</v>
      </c>
      <c r="O10" s="261">
        <f t="shared" si="2"/>
        <v>180</v>
      </c>
      <c r="P10" s="261">
        <f t="shared" si="3"/>
        <v>151</v>
      </c>
      <c r="Q10" s="261">
        <f t="shared" si="4"/>
        <v>93</v>
      </c>
      <c r="T10" s="261">
        <f t="shared" si="5"/>
        <v>211</v>
      </c>
      <c r="U10" s="261">
        <f t="shared" si="6"/>
        <v>424</v>
      </c>
    </row>
    <row r="11" spans="1:26">
      <c r="D11" s="266" t="s">
        <v>18872</v>
      </c>
      <c r="E11" s="267">
        <v>19</v>
      </c>
      <c r="F11" s="267">
        <v>42</v>
      </c>
      <c r="G11" s="267">
        <v>52</v>
      </c>
      <c r="H11" s="267">
        <v>93</v>
      </c>
      <c r="I11" s="267">
        <v>29</v>
      </c>
      <c r="L11" s="266" t="s">
        <v>18872</v>
      </c>
      <c r="M11" s="261">
        <f t="shared" si="0"/>
        <v>5393</v>
      </c>
      <c r="N11" s="261">
        <f t="shared" si="1"/>
        <v>19044</v>
      </c>
      <c r="O11" s="261">
        <f t="shared" si="2"/>
        <v>40059</v>
      </c>
      <c r="P11" s="261">
        <f t="shared" si="3"/>
        <v>39925</v>
      </c>
      <c r="Q11" s="261">
        <f t="shared" si="4"/>
        <v>24746</v>
      </c>
      <c r="T11" s="261">
        <f t="shared" si="5"/>
        <v>24437</v>
      </c>
      <c r="U11" s="261">
        <f t="shared" si="6"/>
        <v>104730</v>
      </c>
    </row>
    <row r="12" spans="1:26">
      <c r="D12" s="266" t="s">
        <v>18873</v>
      </c>
      <c r="E12" s="267">
        <v>1658</v>
      </c>
      <c r="F12" s="267">
        <v>1265</v>
      </c>
      <c r="G12" s="267">
        <v>2498</v>
      </c>
      <c r="H12" s="267">
        <v>2566</v>
      </c>
      <c r="I12" s="267">
        <v>1200</v>
      </c>
      <c r="L12" s="266" t="s">
        <v>18873</v>
      </c>
      <c r="M12" s="261">
        <f t="shared" si="0"/>
        <v>6632</v>
      </c>
      <c r="N12" s="261">
        <f t="shared" si="1"/>
        <v>6415</v>
      </c>
      <c r="O12" s="261">
        <f t="shared" si="2"/>
        <v>13717</v>
      </c>
      <c r="P12" s="261">
        <f t="shared" si="3"/>
        <v>15309</v>
      </c>
      <c r="Q12" s="261">
        <f t="shared" si="4"/>
        <v>7132</v>
      </c>
      <c r="T12" s="261">
        <f t="shared" si="5"/>
        <v>13047</v>
      </c>
      <c r="U12" s="261">
        <f t="shared" si="6"/>
        <v>36158</v>
      </c>
    </row>
    <row r="13" spans="1:26">
      <c r="D13" s="266" t="s">
        <v>18874</v>
      </c>
      <c r="E13" s="267">
        <v>170</v>
      </c>
      <c r="F13" s="267">
        <v>126</v>
      </c>
      <c r="G13" s="267">
        <v>199</v>
      </c>
      <c r="H13" s="267">
        <v>186</v>
      </c>
      <c r="I13" s="267">
        <v>105</v>
      </c>
      <c r="L13" s="266" t="s">
        <v>18874</v>
      </c>
      <c r="M13" s="261">
        <f t="shared" si="0"/>
        <v>719</v>
      </c>
      <c r="N13" s="261">
        <f t="shared" si="1"/>
        <v>485</v>
      </c>
      <c r="O13" s="261">
        <f t="shared" si="2"/>
        <v>720</v>
      </c>
      <c r="P13" s="261">
        <f t="shared" si="3"/>
        <v>632</v>
      </c>
      <c r="Q13" s="261">
        <f t="shared" si="4"/>
        <v>425</v>
      </c>
      <c r="T13" s="261">
        <f t="shared" si="5"/>
        <v>1204</v>
      </c>
      <c r="U13" s="261">
        <f t="shared" si="6"/>
        <v>1777</v>
      </c>
    </row>
    <row r="14" spans="1:26">
      <c r="D14" s="266" t="s">
        <v>18875</v>
      </c>
      <c r="E14" s="267">
        <v>39</v>
      </c>
      <c r="F14" s="267">
        <v>19</v>
      </c>
      <c r="G14" s="267">
        <v>25</v>
      </c>
      <c r="H14" s="267">
        <v>46</v>
      </c>
      <c r="I14" s="267">
        <v>5</v>
      </c>
      <c r="L14" s="266" t="s">
        <v>18875</v>
      </c>
      <c r="M14" s="261">
        <f t="shared" si="0"/>
        <v>410</v>
      </c>
      <c r="N14" s="261">
        <f t="shared" si="1"/>
        <v>722</v>
      </c>
      <c r="O14" s="261">
        <f t="shared" si="2"/>
        <v>1149</v>
      </c>
      <c r="P14" s="261">
        <f t="shared" si="3"/>
        <v>907</v>
      </c>
      <c r="Q14" s="261">
        <f t="shared" si="4"/>
        <v>889</v>
      </c>
      <c r="T14" s="261">
        <f t="shared" si="5"/>
        <v>1132</v>
      </c>
      <c r="U14" s="261">
        <f t="shared" si="6"/>
        <v>2945</v>
      </c>
    </row>
    <row r="15" spans="1:26">
      <c r="D15" s="266" t="s">
        <v>18876</v>
      </c>
      <c r="E15" s="267">
        <v>407</v>
      </c>
      <c r="F15" s="267">
        <v>102</v>
      </c>
      <c r="G15" s="267">
        <v>213</v>
      </c>
      <c r="H15" s="267">
        <v>198</v>
      </c>
      <c r="I15" s="267">
        <v>68</v>
      </c>
      <c r="L15" s="266" t="s">
        <v>18876</v>
      </c>
      <c r="M15" s="261">
        <f t="shared" si="0"/>
        <v>1243</v>
      </c>
      <c r="N15" s="261">
        <f t="shared" si="1"/>
        <v>712</v>
      </c>
      <c r="O15" s="261">
        <f t="shared" si="2"/>
        <v>1187</v>
      </c>
      <c r="P15" s="261">
        <f t="shared" si="3"/>
        <v>1212</v>
      </c>
      <c r="Q15" s="261">
        <f t="shared" si="4"/>
        <v>674</v>
      </c>
      <c r="T15" s="261">
        <f t="shared" si="5"/>
        <v>1955</v>
      </c>
      <c r="U15" s="261">
        <f t="shared" si="6"/>
        <v>3073</v>
      </c>
    </row>
    <row r="16" spans="1:26">
      <c r="D16" s="266" t="s">
        <v>18877</v>
      </c>
      <c r="E16" s="267">
        <v>3443</v>
      </c>
      <c r="F16" s="267">
        <v>1122</v>
      </c>
      <c r="G16" s="267">
        <v>3017</v>
      </c>
      <c r="H16" s="267">
        <v>3122</v>
      </c>
      <c r="I16" s="267">
        <v>977</v>
      </c>
      <c r="L16" s="266" t="s">
        <v>18877</v>
      </c>
      <c r="M16" s="261">
        <f t="shared" si="0"/>
        <v>9989</v>
      </c>
      <c r="N16" s="261">
        <f t="shared" si="1"/>
        <v>5757</v>
      </c>
      <c r="O16" s="261">
        <f t="shared" si="2"/>
        <v>12630</v>
      </c>
      <c r="P16" s="261">
        <f t="shared" si="3"/>
        <v>12345</v>
      </c>
      <c r="Q16" s="261">
        <f t="shared" si="4"/>
        <v>4935</v>
      </c>
      <c r="T16" s="261">
        <f t="shared" si="5"/>
        <v>15746</v>
      </c>
      <c r="U16" s="261">
        <f t="shared" si="6"/>
        <v>29910</v>
      </c>
    </row>
    <row r="17" spans="4:21">
      <c r="D17" s="266" t="s">
        <v>18878</v>
      </c>
      <c r="E17" s="267">
        <v>217</v>
      </c>
      <c r="F17" s="267">
        <v>111</v>
      </c>
      <c r="G17" s="267">
        <v>215</v>
      </c>
      <c r="H17" s="267">
        <v>147</v>
      </c>
      <c r="I17" s="267">
        <v>74</v>
      </c>
      <c r="L17" s="266" t="s">
        <v>18878</v>
      </c>
      <c r="M17" s="261">
        <f t="shared" si="0"/>
        <v>936</v>
      </c>
      <c r="N17" s="261">
        <f t="shared" si="1"/>
        <v>636</v>
      </c>
      <c r="O17" s="261">
        <f t="shared" si="2"/>
        <v>1133</v>
      </c>
      <c r="P17" s="261">
        <f t="shared" si="3"/>
        <v>789</v>
      </c>
      <c r="Q17" s="261">
        <f t="shared" si="4"/>
        <v>605</v>
      </c>
      <c r="T17" s="261">
        <f t="shared" si="5"/>
        <v>1572</v>
      </c>
      <c r="U17" s="261">
        <f t="shared" si="6"/>
        <v>2527</v>
      </c>
    </row>
    <row r="18" spans="4:21">
      <c r="D18" s="266" t="s">
        <v>18879</v>
      </c>
      <c r="E18" s="267">
        <v>60</v>
      </c>
      <c r="F18" s="267">
        <v>13</v>
      </c>
      <c r="G18" s="267">
        <v>31</v>
      </c>
      <c r="H18" s="267">
        <v>66</v>
      </c>
      <c r="I18" s="267">
        <v>15</v>
      </c>
      <c r="L18" s="266" t="s">
        <v>18879</v>
      </c>
      <c r="M18" s="261">
        <f t="shared" si="0"/>
        <v>266</v>
      </c>
      <c r="N18" s="261">
        <f t="shared" si="1"/>
        <v>189</v>
      </c>
      <c r="O18" s="261">
        <f t="shared" si="2"/>
        <v>344</v>
      </c>
      <c r="P18" s="261">
        <f t="shared" si="3"/>
        <v>297</v>
      </c>
      <c r="Q18" s="261">
        <f t="shared" si="4"/>
        <v>117</v>
      </c>
      <c r="T18" s="261">
        <f t="shared" si="5"/>
        <v>455</v>
      </c>
      <c r="U18" s="261">
        <f t="shared" si="6"/>
        <v>758</v>
      </c>
    </row>
    <row r="19" spans="4:21">
      <c r="D19" s="266" t="s">
        <v>18880</v>
      </c>
      <c r="E19" s="267">
        <v>93</v>
      </c>
      <c r="F19" s="267">
        <v>52</v>
      </c>
      <c r="G19" s="267">
        <v>99</v>
      </c>
      <c r="H19" s="267">
        <v>161</v>
      </c>
      <c r="I19" s="267">
        <v>41</v>
      </c>
      <c r="L19" s="266" t="s">
        <v>18880</v>
      </c>
      <c r="M19" s="261">
        <f t="shared" si="0"/>
        <v>832</v>
      </c>
      <c r="N19" s="261">
        <f t="shared" si="1"/>
        <v>496</v>
      </c>
      <c r="O19" s="261">
        <f t="shared" si="2"/>
        <v>823</v>
      </c>
      <c r="P19" s="261">
        <f t="shared" si="3"/>
        <v>977</v>
      </c>
      <c r="Q19" s="261">
        <f t="shared" si="4"/>
        <v>467</v>
      </c>
      <c r="T19" s="261">
        <f t="shared" si="5"/>
        <v>1328</v>
      </c>
      <c r="U19" s="261">
        <f t="shared" si="6"/>
        <v>2267</v>
      </c>
    </row>
    <row r="20" spans="4:21">
      <c r="D20" s="266" t="s">
        <v>18881</v>
      </c>
      <c r="E20" s="267">
        <v>1242</v>
      </c>
      <c r="F20" s="267">
        <v>689</v>
      </c>
      <c r="G20" s="267">
        <v>1038</v>
      </c>
      <c r="H20" s="267">
        <v>910</v>
      </c>
      <c r="I20" s="267">
        <v>447</v>
      </c>
      <c r="L20" s="266" t="s">
        <v>18881</v>
      </c>
      <c r="M20" s="261">
        <f t="shared" si="0"/>
        <v>3576</v>
      </c>
      <c r="N20" s="261">
        <f t="shared" si="1"/>
        <v>2387</v>
      </c>
      <c r="O20" s="261">
        <f t="shared" si="2"/>
        <v>3669</v>
      </c>
      <c r="P20" s="261">
        <f t="shared" si="3"/>
        <v>3744</v>
      </c>
      <c r="Q20" s="261">
        <f t="shared" si="4"/>
        <v>1793</v>
      </c>
      <c r="T20" s="261">
        <f t="shared" si="5"/>
        <v>5963</v>
      </c>
      <c r="U20" s="261">
        <f t="shared" si="6"/>
        <v>9206</v>
      </c>
    </row>
    <row r="21" spans="4:21">
      <c r="D21" s="266" t="s">
        <v>18882</v>
      </c>
      <c r="E21" s="267">
        <v>304</v>
      </c>
      <c r="F21" s="267">
        <v>114</v>
      </c>
      <c r="G21" s="267">
        <v>188</v>
      </c>
      <c r="H21" s="267">
        <v>137</v>
      </c>
      <c r="I21" s="267">
        <v>79</v>
      </c>
      <c r="L21" s="266" t="s">
        <v>18882</v>
      </c>
      <c r="M21" s="261">
        <f t="shared" si="0"/>
        <v>577</v>
      </c>
      <c r="N21" s="261">
        <f t="shared" si="1"/>
        <v>342</v>
      </c>
      <c r="O21" s="261">
        <f t="shared" si="2"/>
        <v>440</v>
      </c>
      <c r="P21" s="261">
        <f t="shared" si="3"/>
        <v>423</v>
      </c>
      <c r="Q21" s="261">
        <f t="shared" si="4"/>
        <v>192</v>
      </c>
      <c r="T21" s="261">
        <f t="shared" si="5"/>
        <v>919</v>
      </c>
      <c r="U21" s="261">
        <f t="shared" si="6"/>
        <v>1055</v>
      </c>
    </row>
    <row r="22" spans="4:21">
      <c r="D22" s="266" t="s">
        <v>18883</v>
      </c>
      <c r="E22" s="267">
        <v>178</v>
      </c>
      <c r="F22" s="267">
        <v>61</v>
      </c>
      <c r="G22" s="267">
        <v>87</v>
      </c>
      <c r="H22" s="267">
        <v>117</v>
      </c>
      <c r="I22" s="267">
        <v>42</v>
      </c>
      <c r="L22" s="266" t="s">
        <v>18883</v>
      </c>
      <c r="M22" s="261">
        <f t="shared" si="0"/>
        <v>971</v>
      </c>
      <c r="N22" s="261">
        <f t="shared" si="1"/>
        <v>450</v>
      </c>
      <c r="O22" s="261">
        <f t="shared" si="2"/>
        <v>582</v>
      </c>
      <c r="P22" s="261">
        <f t="shared" si="3"/>
        <v>683</v>
      </c>
      <c r="Q22" s="261">
        <f t="shared" si="4"/>
        <v>275</v>
      </c>
      <c r="T22" s="261">
        <f t="shared" si="5"/>
        <v>1421</v>
      </c>
      <c r="U22" s="261">
        <f t="shared" si="6"/>
        <v>1540</v>
      </c>
    </row>
    <row r="23" spans="4:21">
      <c r="D23" s="266" t="s">
        <v>18884</v>
      </c>
      <c r="E23" s="267">
        <v>47</v>
      </c>
      <c r="F23" s="267">
        <v>12</v>
      </c>
      <c r="G23" s="267">
        <v>25</v>
      </c>
      <c r="H23" s="267">
        <v>26</v>
      </c>
      <c r="I23" s="267">
        <v>12</v>
      </c>
      <c r="L23" s="266" t="s">
        <v>18884</v>
      </c>
      <c r="M23" s="261">
        <f t="shared" si="0"/>
        <v>232</v>
      </c>
      <c r="N23" s="261">
        <f t="shared" si="1"/>
        <v>144</v>
      </c>
      <c r="O23" s="261">
        <f t="shared" si="2"/>
        <v>281</v>
      </c>
      <c r="P23" s="261">
        <f t="shared" si="3"/>
        <v>276</v>
      </c>
      <c r="Q23" s="261">
        <f t="shared" si="4"/>
        <v>102</v>
      </c>
      <c r="T23" s="261">
        <f t="shared" si="5"/>
        <v>376</v>
      </c>
      <c r="U23" s="261">
        <f t="shared" si="6"/>
        <v>659</v>
      </c>
    </row>
    <row r="24" spans="4:21">
      <c r="D24" s="266" t="s">
        <v>18885</v>
      </c>
      <c r="E24" s="267">
        <v>110</v>
      </c>
      <c r="F24" s="267">
        <v>112</v>
      </c>
      <c r="G24" s="267">
        <v>41</v>
      </c>
      <c r="H24" s="267">
        <v>69</v>
      </c>
      <c r="I24" s="267">
        <v>24</v>
      </c>
      <c r="L24" s="266" t="s">
        <v>18885</v>
      </c>
      <c r="M24" s="261">
        <f t="shared" si="0"/>
        <v>2843</v>
      </c>
      <c r="N24" s="261">
        <f t="shared" si="1"/>
        <v>4381</v>
      </c>
      <c r="O24" s="261">
        <f t="shared" si="2"/>
        <v>2593</v>
      </c>
      <c r="P24" s="261">
        <f t="shared" si="3"/>
        <v>3443</v>
      </c>
      <c r="Q24" s="261">
        <f t="shared" si="4"/>
        <v>2816</v>
      </c>
      <c r="T24" s="261">
        <f t="shared" si="5"/>
        <v>7224</v>
      </c>
      <c r="U24" s="261">
        <f t="shared" si="6"/>
        <v>8852</v>
      </c>
    </row>
    <row r="25" spans="4:21">
      <c r="D25" s="266" t="s">
        <v>18886</v>
      </c>
      <c r="E25" s="267">
        <v>4</v>
      </c>
      <c r="F25" s="267">
        <v>4</v>
      </c>
      <c r="G25" s="267">
        <v>37</v>
      </c>
      <c r="H25" s="267">
        <v>10</v>
      </c>
      <c r="I25" s="267">
        <v>12</v>
      </c>
      <c r="L25" s="266" t="s">
        <v>18886</v>
      </c>
      <c r="M25" s="261">
        <f t="shared" si="0"/>
        <v>94</v>
      </c>
      <c r="N25" s="261">
        <f t="shared" si="1"/>
        <v>109</v>
      </c>
      <c r="O25" s="261">
        <f t="shared" si="2"/>
        <v>226</v>
      </c>
      <c r="P25" s="261">
        <f t="shared" si="3"/>
        <v>138</v>
      </c>
      <c r="Q25" s="261">
        <f t="shared" si="4"/>
        <v>116</v>
      </c>
      <c r="T25" s="261">
        <f t="shared" si="5"/>
        <v>203</v>
      </c>
      <c r="U25" s="261">
        <f t="shared" si="6"/>
        <v>480</v>
      </c>
    </row>
    <row r="26" spans="4:21">
      <c r="D26" s="266" t="s">
        <v>18887</v>
      </c>
      <c r="E26" s="267">
        <v>191</v>
      </c>
      <c r="F26" s="267">
        <v>75</v>
      </c>
      <c r="G26" s="267">
        <v>211</v>
      </c>
      <c r="H26" s="267">
        <v>183</v>
      </c>
      <c r="I26" s="267">
        <v>72</v>
      </c>
      <c r="L26" s="266" t="s">
        <v>18887</v>
      </c>
      <c r="M26" s="261">
        <f t="shared" si="0"/>
        <v>1110</v>
      </c>
      <c r="N26" s="261">
        <f t="shared" si="1"/>
        <v>745</v>
      </c>
      <c r="O26" s="261">
        <f t="shared" si="2"/>
        <v>1416</v>
      </c>
      <c r="P26" s="261">
        <f t="shared" si="3"/>
        <v>1456</v>
      </c>
      <c r="Q26" s="261">
        <f t="shared" si="4"/>
        <v>775</v>
      </c>
      <c r="T26" s="261">
        <f t="shared" si="5"/>
        <v>1855</v>
      </c>
      <c r="U26" s="261">
        <f t="shared" si="6"/>
        <v>3647</v>
      </c>
    </row>
    <row r="27" spans="4:21">
      <c r="D27" s="266" t="s">
        <v>18888</v>
      </c>
      <c r="E27" s="267">
        <v>4</v>
      </c>
      <c r="F27" s="267">
        <v>0</v>
      </c>
      <c r="G27" s="267">
        <v>0</v>
      </c>
      <c r="H27" s="267">
        <v>1</v>
      </c>
      <c r="I27" s="267">
        <v>0</v>
      </c>
      <c r="L27" s="266" t="s">
        <v>18888</v>
      </c>
      <c r="M27" s="261">
        <f t="shared" si="0"/>
        <v>463</v>
      </c>
      <c r="N27" s="261">
        <f t="shared" si="1"/>
        <v>4</v>
      </c>
      <c r="O27" s="261">
        <f t="shared" si="2"/>
        <v>22</v>
      </c>
      <c r="P27" s="261">
        <f t="shared" si="3"/>
        <v>55</v>
      </c>
      <c r="Q27" s="261">
        <f t="shared" si="4"/>
        <v>21</v>
      </c>
      <c r="T27" s="261">
        <f t="shared" si="5"/>
        <v>467</v>
      </c>
      <c r="U27" s="261">
        <f t="shared" si="6"/>
        <v>98</v>
      </c>
    </row>
    <row r="28" spans="4:21">
      <c r="D28" s="266" t="s">
        <v>18889</v>
      </c>
      <c r="E28" s="267">
        <v>209</v>
      </c>
      <c r="F28" s="267">
        <v>331</v>
      </c>
      <c r="G28" s="267">
        <v>783</v>
      </c>
      <c r="H28" s="267">
        <v>771</v>
      </c>
      <c r="I28" s="267">
        <v>391</v>
      </c>
      <c r="L28" s="266" t="s">
        <v>18889</v>
      </c>
      <c r="M28" s="261">
        <f t="shared" si="0"/>
        <v>2061</v>
      </c>
      <c r="N28" s="261">
        <f t="shared" si="1"/>
        <v>2714</v>
      </c>
      <c r="O28" s="261">
        <f t="shared" si="2"/>
        <v>4629</v>
      </c>
      <c r="P28" s="261">
        <f t="shared" si="3"/>
        <v>4569</v>
      </c>
      <c r="Q28" s="261">
        <f t="shared" si="4"/>
        <v>2883</v>
      </c>
      <c r="T28" s="261">
        <f t="shared" si="5"/>
        <v>4775</v>
      </c>
      <c r="U28" s="261">
        <f t="shared" si="6"/>
        <v>12081</v>
      </c>
    </row>
    <row r="29" spans="4:21">
      <c r="D29" s="266" t="s">
        <v>18890</v>
      </c>
      <c r="E29" s="267">
        <v>259</v>
      </c>
      <c r="F29" s="267">
        <v>289</v>
      </c>
      <c r="G29" s="267">
        <v>651</v>
      </c>
      <c r="H29" s="267">
        <v>868</v>
      </c>
      <c r="I29" s="267">
        <v>316</v>
      </c>
      <c r="L29" s="266" t="s">
        <v>18890</v>
      </c>
      <c r="M29" s="261">
        <f t="shared" si="0"/>
        <v>3107</v>
      </c>
      <c r="N29" s="261">
        <f t="shared" si="1"/>
        <v>2980</v>
      </c>
      <c r="O29" s="261">
        <f t="shared" si="2"/>
        <v>4218</v>
      </c>
      <c r="P29" s="261">
        <f t="shared" si="3"/>
        <v>3992</v>
      </c>
      <c r="Q29" s="261">
        <f t="shared" si="4"/>
        <v>1735</v>
      </c>
      <c r="T29" s="261">
        <f t="shared" si="5"/>
        <v>6087</v>
      </c>
      <c r="U29" s="261">
        <f t="shared" si="6"/>
        <v>9945</v>
      </c>
    </row>
    <row r="30" spans="4:21">
      <c r="D30" s="266" t="s">
        <v>18891</v>
      </c>
      <c r="E30" s="267">
        <v>110</v>
      </c>
      <c r="F30" s="267">
        <v>126</v>
      </c>
      <c r="G30" s="267">
        <v>157</v>
      </c>
      <c r="H30" s="267">
        <v>190</v>
      </c>
      <c r="I30" s="267">
        <v>84</v>
      </c>
      <c r="L30" s="266" t="s">
        <v>18891</v>
      </c>
      <c r="M30" s="261">
        <f t="shared" si="0"/>
        <v>2790</v>
      </c>
      <c r="N30" s="261">
        <f t="shared" si="1"/>
        <v>5869</v>
      </c>
      <c r="O30" s="261">
        <f t="shared" si="2"/>
        <v>7144</v>
      </c>
      <c r="P30" s="261">
        <f t="shared" si="3"/>
        <v>6509</v>
      </c>
      <c r="Q30" s="261">
        <f t="shared" si="4"/>
        <v>4192</v>
      </c>
      <c r="T30" s="261">
        <f t="shared" si="5"/>
        <v>8659</v>
      </c>
      <c r="U30" s="261">
        <f t="shared" si="6"/>
        <v>17845</v>
      </c>
    </row>
    <row r="31" spans="4:21">
      <c r="D31" s="266" t="s">
        <v>18892</v>
      </c>
      <c r="E31" s="267">
        <v>41</v>
      </c>
      <c r="F31" s="267">
        <v>11</v>
      </c>
      <c r="G31" s="267">
        <v>23</v>
      </c>
      <c r="H31" s="267">
        <v>27</v>
      </c>
      <c r="I31" s="267">
        <v>7</v>
      </c>
      <c r="L31" s="266" t="s">
        <v>18892</v>
      </c>
      <c r="M31" s="261">
        <f t="shared" si="0"/>
        <v>331</v>
      </c>
      <c r="N31" s="261">
        <f t="shared" si="1"/>
        <v>218</v>
      </c>
      <c r="O31" s="261">
        <f t="shared" si="2"/>
        <v>432</v>
      </c>
      <c r="P31" s="261">
        <f t="shared" si="3"/>
        <v>465</v>
      </c>
      <c r="Q31" s="261">
        <f t="shared" si="4"/>
        <v>255</v>
      </c>
      <c r="T31" s="261">
        <f t="shared" si="5"/>
        <v>549</v>
      </c>
      <c r="U31" s="261">
        <f t="shared" si="6"/>
        <v>1152</v>
      </c>
    </row>
    <row r="32" spans="4:21">
      <c r="D32" s="266" t="s">
        <v>18893</v>
      </c>
      <c r="E32" s="267">
        <v>0</v>
      </c>
      <c r="F32" s="267">
        <v>0</v>
      </c>
      <c r="G32" s="267">
        <v>0</v>
      </c>
      <c r="H32" s="267">
        <v>0</v>
      </c>
      <c r="I32" s="267">
        <v>0</v>
      </c>
      <c r="L32" s="266" t="s">
        <v>18893</v>
      </c>
      <c r="M32" s="261">
        <f t="shared" si="0"/>
        <v>0</v>
      </c>
      <c r="N32" s="261">
        <f t="shared" si="1"/>
        <v>0</v>
      </c>
      <c r="O32" s="261">
        <f t="shared" si="2"/>
        <v>0</v>
      </c>
      <c r="P32" s="261">
        <f t="shared" si="3"/>
        <v>0</v>
      </c>
      <c r="Q32" s="261">
        <f t="shared" si="4"/>
        <v>0</v>
      </c>
      <c r="T32" s="261">
        <f t="shared" si="5"/>
        <v>0</v>
      </c>
      <c r="U32" s="261">
        <f t="shared" si="6"/>
        <v>0</v>
      </c>
    </row>
    <row r="33" spans="3:21">
      <c r="C33" s="266" t="s">
        <v>18894</v>
      </c>
      <c r="D33" s="266" t="s">
        <v>18864</v>
      </c>
      <c r="E33" s="267">
        <v>6</v>
      </c>
      <c r="F33" s="267">
        <v>13</v>
      </c>
      <c r="G33" s="267">
        <v>18</v>
      </c>
      <c r="H33" s="267">
        <v>38</v>
      </c>
      <c r="I33" s="267">
        <v>28</v>
      </c>
      <c r="T33" s="261">
        <f>SUM(T4:T32)</f>
        <v>178976</v>
      </c>
      <c r="U33" s="261">
        <f>SUM(U4:U32)</f>
        <v>388244</v>
      </c>
    </row>
    <row r="34" spans="3:21">
      <c r="D34" s="266" t="s">
        <v>18865</v>
      </c>
      <c r="E34" s="267">
        <v>1576</v>
      </c>
      <c r="F34" s="267">
        <v>451</v>
      </c>
      <c r="G34" s="267">
        <v>718</v>
      </c>
      <c r="H34" s="267">
        <v>1192</v>
      </c>
      <c r="I34" s="267">
        <v>484</v>
      </c>
    </row>
    <row r="35" spans="3:21">
      <c r="D35" s="266" t="s">
        <v>18867</v>
      </c>
      <c r="E35" s="267">
        <v>710</v>
      </c>
      <c r="F35" s="267">
        <v>146</v>
      </c>
      <c r="G35" s="267">
        <v>337</v>
      </c>
      <c r="H35" s="267">
        <v>536</v>
      </c>
      <c r="I35" s="267">
        <v>223</v>
      </c>
    </row>
    <row r="36" spans="3:21">
      <c r="D36" s="266" t="s">
        <v>18869</v>
      </c>
      <c r="E36" s="267">
        <v>1408</v>
      </c>
      <c r="F36" s="267">
        <v>193</v>
      </c>
      <c r="G36" s="267">
        <v>448</v>
      </c>
      <c r="H36" s="267">
        <v>633</v>
      </c>
      <c r="I36" s="267">
        <v>272</v>
      </c>
    </row>
    <row r="37" spans="3:21">
      <c r="D37" s="266" t="s">
        <v>160</v>
      </c>
      <c r="E37" s="267">
        <v>43</v>
      </c>
      <c r="F37" s="267">
        <v>18</v>
      </c>
      <c r="G37" s="267">
        <v>13</v>
      </c>
      <c r="H37" s="267">
        <v>45</v>
      </c>
      <c r="I37" s="267">
        <v>5</v>
      </c>
    </row>
    <row r="38" spans="3:21">
      <c r="D38" s="266" t="s">
        <v>162</v>
      </c>
      <c r="E38" s="267">
        <v>126</v>
      </c>
      <c r="F38" s="267">
        <v>38</v>
      </c>
      <c r="G38" s="267">
        <v>96</v>
      </c>
      <c r="H38" s="267">
        <v>109</v>
      </c>
      <c r="I38" s="267">
        <v>92</v>
      </c>
    </row>
    <row r="39" spans="3:21">
      <c r="D39" s="266" t="s">
        <v>18871</v>
      </c>
      <c r="E39" s="267">
        <v>9</v>
      </c>
      <c r="F39" s="267">
        <v>8</v>
      </c>
      <c r="G39" s="267">
        <v>13</v>
      </c>
      <c r="H39" s="267">
        <v>12</v>
      </c>
      <c r="I39" s="267">
        <v>4</v>
      </c>
    </row>
    <row r="40" spans="3:21">
      <c r="D40" s="266" t="s">
        <v>18872</v>
      </c>
      <c r="E40" s="267">
        <v>112</v>
      </c>
      <c r="F40" s="267">
        <v>336</v>
      </c>
      <c r="G40" s="267">
        <v>212</v>
      </c>
      <c r="H40" s="267">
        <v>185</v>
      </c>
      <c r="I40" s="267">
        <v>55</v>
      </c>
    </row>
    <row r="41" spans="3:21">
      <c r="D41" s="266" t="s">
        <v>18873</v>
      </c>
      <c r="E41" s="267">
        <v>2481</v>
      </c>
      <c r="F41" s="267">
        <v>1323</v>
      </c>
      <c r="G41" s="267">
        <v>3310</v>
      </c>
      <c r="H41" s="267">
        <v>3306</v>
      </c>
      <c r="I41" s="267">
        <v>1341</v>
      </c>
    </row>
    <row r="42" spans="3:21">
      <c r="D42" s="266" t="s">
        <v>18874</v>
      </c>
      <c r="E42" s="267">
        <v>144</v>
      </c>
      <c r="F42" s="267">
        <v>77</v>
      </c>
      <c r="G42" s="267">
        <v>142</v>
      </c>
      <c r="H42" s="267">
        <v>159</v>
      </c>
      <c r="I42" s="267">
        <v>91</v>
      </c>
    </row>
    <row r="43" spans="3:21">
      <c r="D43" s="266" t="s">
        <v>18875</v>
      </c>
      <c r="E43" s="267">
        <v>79</v>
      </c>
      <c r="F43" s="267">
        <v>23</v>
      </c>
      <c r="G43" s="267">
        <v>58</v>
      </c>
      <c r="H43" s="267">
        <v>69</v>
      </c>
      <c r="I43" s="267">
        <v>17</v>
      </c>
    </row>
    <row r="44" spans="3:21">
      <c r="D44" s="266" t="s">
        <v>18876</v>
      </c>
      <c r="E44" s="267">
        <v>339</v>
      </c>
      <c r="F44" s="267">
        <v>102</v>
      </c>
      <c r="G44" s="267">
        <v>176</v>
      </c>
      <c r="H44" s="267">
        <v>240</v>
      </c>
      <c r="I44" s="267">
        <v>124</v>
      </c>
    </row>
    <row r="45" spans="3:21">
      <c r="D45" s="266" t="s">
        <v>18877</v>
      </c>
      <c r="E45" s="267">
        <v>2689</v>
      </c>
      <c r="F45" s="267">
        <v>1293</v>
      </c>
      <c r="G45" s="267">
        <v>3006</v>
      </c>
      <c r="H45" s="267">
        <v>3107</v>
      </c>
      <c r="I45" s="267">
        <v>1043</v>
      </c>
    </row>
    <row r="46" spans="3:21">
      <c r="D46" s="266" t="s">
        <v>18878</v>
      </c>
      <c r="E46" s="267">
        <v>208</v>
      </c>
      <c r="F46" s="267">
        <v>99</v>
      </c>
      <c r="G46" s="267">
        <v>183</v>
      </c>
      <c r="H46" s="267">
        <v>117</v>
      </c>
      <c r="I46" s="267">
        <v>102</v>
      </c>
    </row>
    <row r="47" spans="3:21">
      <c r="D47" s="266" t="s">
        <v>18879</v>
      </c>
      <c r="E47" s="267">
        <v>73</v>
      </c>
      <c r="F47" s="267">
        <v>37</v>
      </c>
      <c r="G47" s="267">
        <v>75</v>
      </c>
      <c r="H47" s="267">
        <v>28</v>
      </c>
      <c r="I47" s="267">
        <v>17</v>
      </c>
    </row>
    <row r="48" spans="3:21">
      <c r="D48" s="266" t="s">
        <v>18880</v>
      </c>
      <c r="E48" s="267">
        <v>208</v>
      </c>
      <c r="F48" s="267">
        <v>47</v>
      </c>
      <c r="G48" s="267">
        <v>132</v>
      </c>
      <c r="H48" s="267">
        <v>135</v>
      </c>
      <c r="I48" s="267">
        <v>62</v>
      </c>
    </row>
    <row r="49" spans="3:9">
      <c r="D49" s="266" t="s">
        <v>18881</v>
      </c>
      <c r="E49" s="267">
        <v>686</v>
      </c>
      <c r="F49" s="267">
        <v>378</v>
      </c>
      <c r="G49" s="267">
        <v>616</v>
      </c>
      <c r="H49" s="267">
        <v>701</v>
      </c>
      <c r="I49" s="267">
        <v>374</v>
      </c>
    </row>
    <row r="50" spans="3:9">
      <c r="D50" s="266" t="s">
        <v>18882</v>
      </c>
      <c r="E50" s="267">
        <v>55</v>
      </c>
      <c r="F50" s="267">
        <v>32</v>
      </c>
      <c r="G50" s="267">
        <v>67</v>
      </c>
      <c r="H50" s="267">
        <v>108</v>
      </c>
      <c r="I50" s="267">
        <v>37</v>
      </c>
    </row>
    <row r="51" spans="3:9">
      <c r="D51" s="266" t="s">
        <v>18883</v>
      </c>
      <c r="E51" s="267">
        <v>220</v>
      </c>
      <c r="F51" s="267">
        <v>76</v>
      </c>
      <c r="G51" s="267">
        <v>99</v>
      </c>
      <c r="H51" s="267">
        <v>149</v>
      </c>
      <c r="I51" s="267">
        <v>55</v>
      </c>
    </row>
    <row r="52" spans="3:9">
      <c r="D52" s="266" t="s">
        <v>18884</v>
      </c>
      <c r="E52" s="267">
        <v>44</v>
      </c>
      <c r="F52" s="267">
        <v>28</v>
      </c>
      <c r="G52" s="267">
        <v>68</v>
      </c>
      <c r="H52" s="267">
        <v>64</v>
      </c>
      <c r="I52" s="267">
        <v>20</v>
      </c>
    </row>
    <row r="53" spans="3:9">
      <c r="D53" s="266" t="s">
        <v>18885</v>
      </c>
      <c r="E53" s="267">
        <v>857</v>
      </c>
      <c r="F53" s="267">
        <v>1129</v>
      </c>
      <c r="G53" s="267">
        <v>369</v>
      </c>
      <c r="H53" s="267">
        <v>553</v>
      </c>
      <c r="I53" s="267">
        <v>370</v>
      </c>
    </row>
    <row r="54" spans="3:9">
      <c r="D54" s="266" t="s">
        <v>18886</v>
      </c>
      <c r="E54" s="267">
        <v>33</v>
      </c>
      <c r="F54" s="267">
        <v>28</v>
      </c>
      <c r="G54" s="267">
        <v>37</v>
      </c>
      <c r="H54" s="267">
        <v>29</v>
      </c>
      <c r="I54" s="267">
        <v>16</v>
      </c>
    </row>
    <row r="55" spans="3:9">
      <c r="D55" s="266" t="s">
        <v>18887</v>
      </c>
      <c r="E55" s="267">
        <v>331</v>
      </c>
      <c r="F55" s="267">
        <v>150</v>
      </c>
      <c r="G55" s="267">
        <v>294</v>
      </c>
      <c r="H55" s="267">
        <v>305</v>
      </c>
      <c r="I55" s="267">
        <v>129</v>
      </c>
    </row>
    <row r="56" spans="3:9">
      <c r="D56" s="266" t="s">
        <v>18888</v>
      </c>
      <c r="E56" s="267">
        <v>303</v>
      </c>
      <c r="F56" s="267">
        <v>2</v>
      </c>
      <c r="G56" s="267">
        <v>10</v>
      </c>
      <c r="H56" s="267">
        <v>27</v>
      </c>
      <c r="I56" s="267">
        <v>3</v>
      </c>
    </row>
    <row r="57" spans="3:9">
      <c r="D57" s="266" t="s">
        <v>18889</v>
      </c>
      <c r="E57" s="267">
        <v>482</v>
      </c>
      <c r="F57" s="267">
        <v>268</v>
      </c>
      <c r="G57" s="267">
        <v>288</v>
      </c>
      <c r="H57" s="267">
        <v>323</v>
      </c>
      <c r="I57" s="267">
        <v>176</v>
      </c>
    </row>
    <row r="58" spans="3:9">
      <c r="D58" s="266" t="s">
        <v>18890</v>
      </c>
      <c r="E58" s="267">
        <v>358</v>
      </c>
      <c r="F58" s="267">
        <v>204</v>
      </c>
      <c r="G58" s="267">
        <v>321</v>
      </c>
      <c r="H58" s="267">
        <v>377</v>
      </c>
      <c r="I58" s="267">
        <v>164</v>
      </c>
    </row>
    <row r="59" spans="3:9">
      <c r="D59" s="266" t="s">
        <v>18891</v>
      </c>
      <c r="E59" s="267">
        <v>675</v>
      </c>
      <c r="F59" s="267">
        <v>576</v>
      </c>
      <c r="G59" s="267">
        <v>367</v>
      </c>
      <c r="H59" s="267">
        <v>365</v>
      </c>
      <c r="I59" s="267">
        <v>178</v>
      </c>
    </row>
    <row r="60" spans="3:9">
      <c r="D60" s="266" t="s">
        <v>18892</v>
      </c>
      <c r="E60" s="267">
        <v>89</v>
      </c>
      <c r="F60" s="267">
        <v>37</v>
      </c>
      <c r="G60" s="267">
        <v>65</v>
      </c>
      <c r="H60" s="267">
        <v>72</v>
      </c>
      <c r="I60" s="267">
        <v>41</v>
      </c>
    </row>
    <row r="61" spans="3:9">
      <c r="D61" s="266" t="s">
        <v>18893</v>
      </c>
      <c r="E61" s="267">
        <v>0</v>
      </c>
      <c r="F61" s="267">
        <v>0</v>
      </c>
      <c r="G61" s="267">
        <v>0</v>
      </c>
      <c r="H61" s="267">
        <v>0</v>
      </c>
      <c r="I61" s="267">
        <v>0</v>
      </c>
    </row>
    <row r="62" spans="3:9">
      <c r="C62" s="266" t="s">
        <v>18895</v>
      </c>
      <c r="D62" s="266" t="s">
        <v>18864</v>
      </c>
      <c r="E62" s="267">
        <v>400</v>
      </c>
      <c r="F62" s="267">
        <v>1437</v>
      </c>
      <c r="G62" s="267">
        <v>2411</v>
      </c>
      <c r="H62" s="267">
        <v>2869</v>
      </c>
      <c r="I62" s="267">
        <v>1917</v>
      </c>
    </row>
    <row r="63" spans="3:9">
      <c r="D63" s="266" t="s">
        <v>18865</v>
      </c>
      <c r="E63" s="267">
        <v>9273</v>
      </c>
      <c r="F63" s="267">
        <v>12047</v>
      </c>
      <c r="G63" s="267">
        <v>14714</v>
      </c>
      <c r="H63" s="267">
        <v>17300</v>
      </c>
      <c r="I63" s="267">
        <v>11115</v>
      </c>
    </row>
    <row r="64" spans="3:9">
      <c r="D64" s="266" t="s">
        <v>18867</v>
      </c>
      <c r="E64" s="267">
        <v>1787</v>
      </c>
      <c r="F64" s="267">
        <v>1211</v>
      </c>
      <c r="G64" s="267">
        <v>2074</v>
      </c>
      <c r="H64" s="267">
        <v>1637</v>
      </c>
      <c r="I64" s="267">
        <v>1098</v>
      </c>
    </row>
    <row r="65" spans="4:9">
      <c r="D65" s="266" t="s">
        <v>18869</v>
      </c>
      <c r="E65" s="267">
        <v>2891</v>
      </c>
      <c r="F65" s="267">
        <v>814</v>
      </c>
      <c r="G65" s="267">
        <v>1348</v>
      </c>
      <c r="H65" s="267">
        <v>1526</v>
      </c>
      <c r="I65" s="267">
        <v>946</v>
      </c>
    </row>
    <row r="66" spans="4:9">
      <c r="D66" s="266" t="s">
        <v>160</v>
      </c>
      <c r="E66" s="267">
        <v>26</v>
      </c>
      <c r="F66" s="267">
        <v>17</v>
      </c>
      <c r="G66" s="267">
        <v>45</v>
      </c>
      <c r="H66" s="267">
        <v>38</v>
      </c>
      <c r="I66" s="267">
        <v>25</v>
      </c>
    </row>
    <row r="67" spans="4:9">
      <c r="D67" s="266" t="s">
        <v>162</v>
      </c>
      <c r="E67" s="267">
        <v>155</v>
      </c>
      <c r="F67" s="267">
        <v>115</v>
      </c>
      <c r="G67" s="267">
        <v>115</v>
      </c>
      <c r="H67" s="267">
        <v>166</v>
      </c>
      <c r="I67" s="267">
        <v>104</v>
      </c>
    </row>
    <row r="68" spans="4:9">
      <c r="D68" s="266" t="s">
        <v>18871</v>
      </c>
      <c r="E68" s="267">
        <v>23</v>
      </c>
      <c r="F68" s="267">
        <v>60</v>
      </c>
      <c r="G68" s="267">
        <v>65</v>
      </c>
      <c r="H68" s="267">
        <v>61</v>
      </c>
      <c r="I68" s="267">
        <v>38</v>
      </c>
    </row>
    <row r="69" spans="4:9">
      <c r="D69" s="266" t="s">
        <v>18872</v>
      </c>
      <c r="E69" s="267">
        <v>2675</v>
      </c>
      <c r="F69" s="267">
        <v>10881</v>
      </c>
      <c r="G69" s="267">
        <v>20840</v>
      </c>
      <c r="H69" s="267">
        <v>24462</v>
      </c>
      <c r="I69" s="267">
        <v>13915</v>
      </c>
    </row>
    <row r="70" spans="4:9">
      <c r="D70" s="266" t="s">
        <v>18873</v>
      </c>
      <c r="E70" s="267">
        <v>1438</v>
      </c>
      <c r="F70" s="267">
        <v>2386</v>
      </c>
      <c r="G70" s="267">
        <v>5031</v>
      </c>
      <c r="H70" s="267">
        <v>6548</v>
      </c>
      <c r="I70" s="267">
        <v>3103</v>
      </c>
    </row>
    <row r="71" spans="4:9">
      <c r="D71" s="266" t="s">
        <v>18874</v>
      </c>
      <c r="E71" s="267">
        <v>40</v>
      </c>
      <c r="F71" s="267">
        <v>67</v>
      </c>
      <c r="G71" s="267">
        <v>81</v>
      </c>
      <c r="H71" s="267">
        <v>106</v>
      </c>
      <c r="I71" s="267">
        <v>64</v>
      </c>
    </row>
    <row r="72" spans="4:9">
      <c r="D72" s="266" t="s">
        <v>18875</v>
      </c>
      <c r="E72" s="267">
        <v>97</v>
      </c>
      <c r="F72" s="267">
        <v>318</v>
      </c>
      <c r="G72" s="267">
        <v>645</v>
      </c>
      <c r="H72" s="267">
        <v>405</v>
      </c>
      <c r="I72" s="267">
        <v>564</v>
      </c>
    </row>
    <row r="73" spans="4:9">
      <c r="D73" s="266" t="s">
        <v>18876</v>
      </c>
      <c r="E73" s="267">
        <v>167</v>
      </c>
      <c r="F73" s="267">
        <v>269</v>
      </c>
      <c r="G73" s="267">
        <v>403</v>
      </c>
      <c r="H73" s="267">
        <v>445</v>
      </c>
      <c r="I73" s="267">
        <v>280</v>
      </c>
    </row>
    <row r="74" spans="4:9">
      <c r="D74" s="266" t="s">
        <v>18877</v>
      </c>
      <c r="E74" s="267">
        <v>1330</v>
      </c>
      <c r="F74" s="267">
        <v>1568</v>
      </c>
      <c r="G74" s="267">
        <v>3221</v>
      </c>
      <c r="H74" s="267">
        <v>3292</v>
      </c>
      <c r="I74" s="267">
        <v>1687</v>
      </c>
    </row>
    <row r="75" spans="4:9">
      <c r="D75" s="266" t="s">
        <v>18878</v>
      </c>
      <c r="E75" s="267">
        <v>153</v>
      </c>
      <c r="F75" s="267">
        <v>172</v>
      </c>
      <c r="G75" s="267">
        <v>292</v>
      </c>
      <c r="H75" s="267">
        <v>258</v>
      </c>
      <c r="I75" s="267">
        <v>200</v>
      </c>
    </row>
    <row r="76" spans="4:9">
      <c r="D76" s="266" t="s">
        <v>18879</v>
      </c>
      <c r="E76" s="267">
        <v>39</v>
      </c>
      <c r="F76" s="267">
        <v>53</v>
      </c>
      <c r="G76" s="267">
        <v>119</v>
      </c>
      <c r="H76" s="267">
        <v>97</v>
      </c>
      <c r="I76" s="267">
        <v>42</v>
      </c>
    </row>
    <row r="77" spans="4:9">
      <c r="D77" s="266" t="s">
        <v>18880</v>
      </c>
      <c r="E77" s="267">
        <v>109</v>
      </c>
      <c r="F77" s="267">
        <v>94</v>
      </c>
      <c r="G77" s="267">
        <v>164</v>
      </c>
      <c r="H77" s="267">
        <v>245</v>
      </c>
      <c r="I77" s="267">
        <v>116</v>
      </c>
    </row>
    <row r="78" spans="4:9">
      <c r="D78" s="266" t="s">
        <v>18881</v>
      </c>
      <c r="E78" s="267">
        <v>572</v>
      </c>
      <c r="F78" s="267">
        <v>581</v>
      </c>
      <c r="G78" s="267">
        <v>845</v>
      </c>
      <c r="H78" s="267">
        <v>1085</v>
      </c>
      <c r="I78" s="267">
        <v>638</v>
      </c>
    </row>
    <row r="79" spans="4:9">
      <c r="D79" s="266" t="s">
        <v>18882</v>
      </c>
      <c r="E79" s="267">
        <v>78</v>
      </c>
      <c r="F79" s="267">
        <v>57</v>
      </c>
      <c r="G79" s="267">
        <v>46</v>
      </c>
      <c r="H79" s="267">
        <v>42</v>
      </c>
      <c r="I79" s="267">
        <v>30</v>
      </c>
    </row>
    <row r="80" spans="4:9">
      <c r="D80" s="266" t="s">
        <v>18883</v>
      </c>
      <c r="E80" s="267">
        <v>251</v>
      </c>
      <c r="F80" s="267">
        <v>136</v>
      </c>
      <c r="G80" s="267">
        <v>159</v>
      </c>
      <c r="H80" s="267">
        <v>195</v>
      </c>
      <c r="I80" s="267">
        <v>93</v>
      </c>
    </row>
    <row r="81" spans="3:9">
      <c r="D81" s="266" t="s">
        <v>18884</v>
      </c>
      <c r="E81" s="267">
        <v>34</v>
      </c>
      <c r="F81" s="267">
        <v>25</v>
      </c>
      <c r="G81" s="267">
        <v>59</v>
      </c>
      <c r="H81" s="267">
        <v>83</v>
      </c>
      <c r="I81" s="267">
        <v>29</v>
      </c>
    </row>
    <row r="82" spans="3:9">
      <c r="D82" s="266" t="s">
        <v>18885</v>
      </c>
      <c r="E82" s="267">
        <v>882</v>
      </c>
      <c r="F82" s="267">
        <v>1615</v>
      </c>
      <c r="G82" s="267">
        <v>1113</v>
      </c>
      <c r="H82" s="267">
        <v>1585</v>
      </c>
      <c r="I82" s="267">
        <v>1411</v>
      </c>
    </row>
    <row r="83" spans="3:9">
      <c r="D83" s="266" t="s">
        <v>18886</v>
      </c>
      <c r="E83" s="267">
        <v>35</v>
      </c>
      <c r="F83" s="267">
        <v>41</v>
      </c>
      <c r="G83" s="267">
        <v>69</v>
      </c>
      <c r="H83" s="267">
        <v>60</v>
      </c>
      <c r="I83" s="267">
        <v>55</v>
      </c>
    </row>
    <row r="84" spans="3:9">
      <c r="D84" s="266" t="s">
        <v>18887</v>
      </c>
      <c r="E84" s="267">
        <v>264</v>
      </c>
      <c r="F84" s="267">
        <v>312</v>
      </c>
      <c r="G84" s="267">
        <v>640</v>
      </c>
      <c r="H84" s="267">
        <v>677</v>
      </c>
      <c r="I84" s="267">
        <v>419</v>
      </c>
    </row>
    <row r="85" spans="3:9">
      <c r="D85" s="266" t="s">
        <v>18888</v>
      </c>
      <c r="E85" s="267">
        <v>87</v>
      </c>
      <c r="F85" s="267">
        <v>2</v>
      </c>
      <c r="G85" s="267">
        <v>6</v>
      </c>
      <c r="H85" s="267">
        <v>21</v>
      </c>
      <c r="I85" s="267">
        <v>17</v>
      </c>
    </row>
    <row r="86" spans="3:9">
      <c r="D86" s="266" t="s">
        <v>18889</v>
      </c>
      <c r="E86" s="267">
        <v>474</v>
      </c>
      <c r="F86" s="267">
        <v>1007</v>
      </c>
      <c r="G86" s="267">
        <v>1591</v>
      </c>
      <c r="H86" s="267">
        <v>1654</v>
      </c>
      <c r="I86" s="267">
        <v>1235</v>
      </c>
    </row>
    <row r="87" spans="3:9">
      <c r="D87" s="266" t="s">
        <v>18890</v>
      </c>
      <c r="E87" s="267">
        <v>152</v>
      </c>
      <c r="F87" s="267">
        <v>214</v>
      </c>
      <c r="G87" s="267">
        <v>328</v>
      </c>
      <c r="H87" s="267">
        <v>293</v>
      </c>
      <c r="I87" s="267">
        <v>163</v>
      </c>
    </row>
    <row r="88" spans="3:9">
      <c r="D88" s="266" t="s">
        <v>18891</v>
      </c>
      <c r="E88" s="267">
        <v>540</v>
      </c>
      <c r="F88" s="267">
        <v>2513</v>
      </c>
      <c r="G88" s="267">
        <v>3198</v>
      </c>
      <c r="H88" s="267">
        <v>3101</v>
      </c>
      <c r="I88" s="267">
        <v>1868</v>
      </c>
    </row>
    <row r="89" spans="3:9">
      <c r="D89" s="266" t="s">
        <v>18892</v>
      </c>
      <c r="E89" s="267">
        <v>67</v>
      </c>
      <c r="F89" s="267">
        <v>66</v>
      </c>
      <c r="G89" s="267">
        <v>148</v>
      </c>
      <c r="H89" s="267">
        <v>180</v>
      </c>
      <c r="I89" s="267">
        <v>107</v>
      </c>
    </row>
    <row r="90" spans="3:9">
      <c r="D90" s="266" t="s">
        <v>18893</v>
      </c>
      <c r="E90" s="267">
        <v>0</v>
      </c>
      <c r="F90" s="267">
        <v>0</v>
      </c>
      <c r="G90" s="267">
        <v>0</v>
      </c>
      <c r="H90" s="267">
        <v>0</v>
      </c>
      <c r="I90" s="267">
        <v>0</v>
      </c>
    </row>
    <row r="91" spans="3:9">
      <c r="C91" s="266" t="s">
        <v>18896</v>
      </c>
      <c r="D91" s="266" t="s">
        <v>18864</v>
      </c>
      <c r="E91" s="267">
        <v>99</v>
      </c>
      <c r="F91" s="267">
        <v>360</v>
      </c>
      <c r="G91" s="267">
        <v>753</v>
      </c>
      <c r="H91" s="267">
        <v>740</v>
      </c>
      <c r="I91" s="267">
        <v>546</v>
      </c>
    </row>
    <row r="92" spans="3:9">
      <c r="D92" s="266" t="s">
        <v>18865</v>
      </c>
      <c r="E92" s="267">
        <v>3082</v>
      </c>
      <c r="F92" s="267">
        <v>4256</v>
      </c>
      <c r="G92" s="267">
        <v>9396</v>
      </c>
      <c r="H92" s="267">
        <v>7645</v>
      </c>
      <c r="I92" s="267">
        <v>2835</v>
      </c>
    </row>
    <row r="93" spans="3:9">
      <c r="D93" s="266" t="s">
        <v>18867</v>
      </c>
      <c r="E93" s="267">
        <v>1359</v>
      </c>
      <c r="F93" s="267">
        <v>1808</v>
      </c>
      <c r="G93" s="267">
        <v>2289</v>
      </c>
      <c r="H93" s="267">
        <v>1701</v>
      </c>
      <c r="I93" s="267">
        <v>562</v>
      </c>
    </row>
    <row r="94" spans="3:9">
      <c r="D94" s="266" t="s">
        <v>18869</v>
      </c>
      <c r="E94" s="267">
        <v>495</v>
      </c>
      <c r="F94" s="267">
        <v>449</v>
      </c>
      <c r="G94" s="267">
        <v>350</v>
      </c>
      <c r="H94" s="267">
        <v>278</v>
      </c>
      <c r="I94" s="267">
        <v>117</v>
      </c>
    </row>
    <row r="95" spans="3:9">
      <c r="D95" s="266" t="s">
        <v>160</v>
      </c>
      <c r="E95" s="267">
        <v>0</v>
      </c>
      <c r="F95" s="267">
        <v>8</v>
      </c>
      <c r="G95" s="267">
        <v>13</v>
      </c>
      <c r="H95" s="267">
        <v>5</v>
      </c>
      <c r="I95" s="267">
        <v>1</v>
      </c>
    </row>
    <row r="96" spans="3:9">
      <c r="D96" s="266" t="s">
        <v>162</v>
      </c>
      <c r="E96" s="267">
        <v>34</v>
      </c>
      <c r="F96" s="267">
        <v>48</v>
      </c>
      <c r="G96" s="267">
        <v>37</v>
      </c>
      <c r="H96" s="267">
        <v>28</v>
      </c>
      <c r="I96" s="267">
        <v>18</v>
      </c>
    </row>
    <row r="97" spans="4:9">
      <c r="D97" s="266" t="s">
        <v>18871</v>
      </c>
      <c r="E97" s="267">
        <v>6</v>
      </c>
      <c r="F97" s="267">
        <v>12</v>
      </c>
      <c r="G97" s="267">
        <v>31</v>
      </c>
      <c r="H97" s="267">
        <v>12</v>
      </c>
      <c r="I97" s="267">
        <v>8</v>
      </c>
    </row>
    <row r="98" spans="4:9">
      <c r="D98" s="266" t="s">
        <v>18872</v>
      </c>
      <c r="E98" s="267">
        <v>119</v>
      </c>
      <c r="F98" s="267">
        <v>320</v>
      </c>
      <c r="G98" s="267">
        <v>707</v>
      </c>
      <c r="H98" s="267">
        <v>727</v>
      </c>
      <c r="I98" s="267">
        <v>454</v>
      </c>
    </row>
    <row r="99" spans="4:9">
      <c r="D99" s="266" t="s">
        <v>18873</v>
      </c>
      <c r="E99" s="267">
        <v>64</v>
      </c>
      <c r="F99" s="267">
        <v>59</v>
      </c>
      <c r="G99" s="267">
        <v>85</v>
      </c>
      <c r="H99" s="267">
        <v>111</v>
      </c>
      <c r="I99" s="267">
        <v>42</v>
      </c>
    </row>
    <row r="100" spans="4:9">
      <c r="D100" s="266" t="s">
        <v>18874</v>
      </c>
      <c r="E100" s="267">
        <v>6</v>
      </c>
      <c r="F100" s="267">
        <v>9</v>
      </c>
      <c r="G100" s="267">
        <v>12</v>
      </c>
      <c r="H100" s="267">
        <v>5</v>
      </c>
      <c r="I100" s="267">
        <v>2</v>
      </c>
    </row>
    <row r="101" spans="4:9">
      <c r="D101" s="266" t="s">
        <v>18875</v>
      </c>
      <c r="E101" s="267">
        <v>7</v>
      </c>
      <c r="F101" s="267">
        <v>12</v>
      </c>
      <c r="G101" s="267">
        <v>21</v>
      </c>
      <c r="H101" s="267">
        <v>10</v>
      </c>
      <c r="I101" s="267">
        <v>4</v>
      </c>
    </row>
    <row r="102" spans="4:9">
      <c r="D102" s="266" t="s">
        <v>18876</v>
      </c>
      <c r="E102" s="267">
        <v>11</v>
      </c>
      <c r="F102" s="267">
        <v>14</v>
      </c>
      <c r="G102" s="267">
        <v>10</v>
      </c>
      <c r="H102" s="267">
        <v>10</v>
      </c>
      <c r="I102" s="267">
        <v>8</v>
      </c>
    </row>
    <row r="103" spans="4:9">
      <c r="D103" s="266" t="s">
        <v>18877</v>
      </c>
      <c r="E103" s="267">
        <v>173</v>
      </c>
      <c r="F103" s="267">
        <v>130</v>
      </c>
      <c r="G103" s="267">
        <v>272</v>
      </c>
      <c r="H103" s="267">
        <v>189</v>
      </c>
      <c r="I103" s="267">
        <v>90</v>
      </c>
    </row>
    <row r="104" spans="4:9">
      <c r="D104" s="266" t="s">
        <v>18878</v>
      </c>
      <c r="E104" s="267">
        <v>27</v>
      </c>
      <c r="F104" s="267">
        <v>37</v>
      </c>
      <c r="G104" s="267">
        <v>70</v>
      </c>
      <c r="H104" s="267">
        <v>29</v>
      </c>
      <c r="I104" s="267">
        <v>25</v>
      </c>
    </row>
    <row r="105" spans="4:9">
      <c r="D105" s="266" t="s">
        <v>18879</v>
      </c>
      <c r="E105" s="267">
        <v>2</v>
      </c>
      <c r="F105" s="267">
        <v>4</v>
      </c>
      <c r="G105" s="267">
        <v>11</v>
      </c>
      <c r="H105" s="267">
        <v>2</v>
      </c>
      <c r="I105" s="267">
        <v>3</v>
      </c>
    </row>
    <row r="106" spans="4:9">
      <c r="D106" s="266" t="s">
        <v>18880</v>
      </c>
      <c r="E106" s="267">
        <v>13</v>
      </c>
      <c r="F106" s="267">
        <v>10</v>
      </c>
      <c r="G106" s="267">
        <v>18</v>
      </c>
      <c r="H106" s="267">
        <v>15</v>
      </c>
      <c r="I106" s="267">
        <v>15</v>
      </c>
    </row>
    <row r="107" spans="4:9">
      <c r="D107" s="266" t="s">
        <v>18881</v>
      </c>
      <c r="E107" s="267">
        <v>43</v>
      </c>
      <c r="F107" s="267">
        <v>41</v>
      </c>
      <c r="G107" s="267">
        <v>58</v>
      </c>
      <c r="H107" s="267">
        <v>40</v>
      </c>
      <c r="I107" s="267">
        <v>22</v>
      </c>
    </row>
    <row r="108" spans="4:9">
      <c r="D108" s="266" t="s">
        <v>18882</v>
      </c>
      <c r="E108" s="267">
        <v>3</v>
      </c>
      <c r="F108" s="267">
        <v>2</v>
      </c>
      <c r="G108" s="267">
        <v>4</v>
      </c>
      <c r="H108" s="267">
        <v>2</v>
      </c>
      <c r="I108" s="267">
        <v>4</v>
      </c>
    </row>
    <row r="109" spans="4:9">
      <c r="D109" s="266" t="s">
        <v>18883</v>
      </c>
      <c r="E109" s="267">
        <v>53</v>
      </c>
      <c r="F109" s="267">
        <v>42</v>
      </c>
      <c r="G109" s="267">
        <v>27</v>
      </c>
      <c r="H109" s="267">
        <v>17</v>
      </c>
      <c r="I109" s="267">
        <v>7</v>
      </c>
    </row>
    <row r="110" spans="4:9">
      <c r="D110" s="266" t="s">
        <v>18884</v>
      </c>
      <c r="E110" s="267">
        <v>4</v>
      </c>
      <c r="F110" s="267">
        <v>7</v>
      </c>
      <c r="G110" s="267">
        <v>12</v>
      </c>
      <c r="H110" s="267">
        <v>5</v>
      </c>
      <c r="I110" s="267">
        <v>2</v>
      </c>
    </row>
    <row r="111" spans="4:9">
      <c r="D111" s="266" t="s">
        <v>18885</v>
      </c>
      <c r="E111" s="267">
        <v>422</v>
      </c>
      <c r="F111" s="267">
        <v>755</v>
      </c>
      <c r="G111" s="267">
        <v>465</v>
      </c>
      <c r="H111" s="267">
        <v>487</v>
      </c>
      <c r="I111" s="267">
        <v>433</v>
      </c>
    </row>
    <row r="112" spans="4:9">
      <c r="D112" s="266" t="s">
        <v>18886</v>
      </c>
      <c r="E112" s="267">
        <v>2</v>
      </c>
      <c r="F112" s="267">
        <v>4</v>
      </c>
      <c r="G112" s="267">
        <v>12</v>
      </c>
      <c r="H112" s="267">
        <v>5</v>
      </c>
      <c r="I112" s="267">
        <v>1</v>
      </c>
    </row>
    <row r="113" spans="3:9">
      <c r="D113" s="266" t="s">
        <v>18887</v>
      </c>
      <c r="E113" s="267">
        <v>8</v>
      </c>
      <c r="F113" s="267">
        <v>10</v>
      </c>
      <c r="G113" s="267">
        <v>16</v>
      </c>
      <c r="H113" s="267">
        <v>18</v>
      </c>
      <c r="I113" s="267">
        <v>4</v>
      </c>
    </row>
    <row r="114" spans="3:9">
      <c r="D114" s="266" t="s">
        <v>18888</v>
      </c>
      <c r="E114" s="267">
        <v>14</v>
      </c>
      <c r="F114" s="267">
        <v>0</v>
      </c>
      <c r="G114" s="267">
        <v>0</v>
      </c>
      <c r="H114" s="267">
        <v>1</v>
      </c>
      <c r="I114" s="267">
        <v>0</v>
      </c>
    </row>
    <row r="115" spans="3:9">
      <c r="D115" s="266" t="s">
        <v>18889</v>
      </c>
      <c r="E115" s="267">
        <v>80</v>
      </c>
      <c r="F115" s="267">
        <v>160</v>
      </c>
      <c r="G115" s="267">
        <v>364</v>
      </c>
      <c r="H115" s="267">
        <v>308</v>
      </c>
      <c r="I115" s="267">
        <v>182</v>
      </c>
    </row>
    <row r="116" spans="3:9">
      <c r="D116" s="266" t="s">
        <v>18890</v>
      </c>
      <c r="E116" s="267">
        <v>179</v>
      </c>
      <c r="F116" s="267">
        <v>238</v>
      </c>
      <c r="G116" s="267">
        <v>339</v>
      </c>
      <c r="H116" s="267">
        <v>277</v>
      </c>
      <c r="I116" s="267">
        <v>101</v>
      </c>
    </row>
    <row r="117" spans="3:9">
      <c r="D117" s="266" t="s">
        <v>18891</v>
      </c>
      <c r="E117" s="267">
        <v>140</v>
      </c>
      <c r="F117" s="267">
        <v>292</v>
      </c>
      <c r="G117" s="267">
        <v>515</v>
      </c>
      <c r="H117" s="267">
        <v>394</v>
      </c>
      <c r="I117" s="267">
        <v>299</v>
      </c>
    </row>
    <row r="118" spans="3:9">
      <c r="D118" s="266" t="s">
        <v>18892</v>
      </c>
      <c r="E118" s="267">
        <v>27</v>
      </c>
      <c r="F118" s="267">
        <v>25</v>
      </c>
      <c r="G118" s="267">
        <v>19</v>
      </c>
      <c r="H118" s="267">
        <v>23</v>
      </c>
      <c r="I118" s="267">
        <v>10</v>
      </c>
    </row>
    <row r="119" spans="3:9">
      <c r="D119" s="266" t="s">
        <v>18893</v>
      </c>
      <c r="E119" s="267">
        <v>0</v>
      </c>
      <c r="F119" s="267">
        <v>0</v>
      </c>
      <c r="G119" s="267">
        <v>0</v>
      </c>
      <c r="H119" s="267">
        <v>0</v>
      </c>
      <c r="I119" s="267">
        <v>0</v>
      </c>
    </row>
    <row r="120" spans="3:9">
      <c r="C120" s="266" t="s">
        <v>18897</v>
      </c>
      <c r="D120" s="266" t="s">
        <v>18864</v>
      </c>
      <c r="E120" s="267">
        <v>282</v>
      </c>
      <c r="F120" s="267">
        <v>963</v>
      </c>
      <c r="G120" s="267">
        <v>1267</v>
      </c>
      <c r="H120" s="267">
        <v>1113</v>
      </c>
      <c r="I120" s="267">
        <v>573</v>
      </c>
    </row>
    <row r="121" spans="3:9">
      <c r="D121" s="266" t="s">
        <v>18865</v>
      </c>
      <c r="E121" s="267">
        <v>6746</v>
      </c>
      <c r="F121" s="267">
        <v>5516</v>
      </c>
      <c r="G121" s="267">
        <v>9123</v>
      </c>
      <c r="H121" s="267">
        <v>8184</v>
      </c>
      <c r="I121" s="267">
        <v>2721</v>
      </c>
    </row>
    <row r="122" spans="3:9">
      <c r="D122" s="266" t="s">
        <v>18867</v>
      </c>
      <c r="E122" s="267">
        <v>2299</v>
      </c>
      <c r="F122" s="267">
        <v>1212</v>
      </c>
      <c r="G122" s="267">
        <v>2187</v>
      </c>
      <c r="H122" s="267">
        <v>1907</v>
      </c>
      <c r="I122" s="267">
        <v>756</v>
      </c>
    </row>
    <row r="123" spans="3:9">
      <c r="D123" s="266" t="s">
        <v>18869</v>
      </c>
      <c r="E123" s="267">
        <v>4529</v>
      </c>
      <c r="F123" s="267">
        <v>1158</v>
      </c>
      <c r="G123" s="267">
        <v>2057</v>
      </c>
      <c r="H123" s="267">
        <v>1942</v>
      </c>
      <c r="I123" s="267">
        <v>673</v>
      </c>
    </row>
    <row r="124" spans="3:9">
      <c r="D124" s="266" t="s">
        <v>160</v>
      </c>
      <c r="E124" s="267">
        <v>17</v>
      </c>
      <c r="F124" s="267">
        <v>20</v>
      </c>
      <c r="G124" s="267">
        <v>51</v>
      </c>
      <c r="H124" s="267">
        <v>53</v>
      </c>
      <c r="I124" s="267">
        <v>10</v>
      </c>
    </row>
    <row r="125" spans="3:9">
      <c r="D125" s="266" t="s">
        <v>162</v>
      </c>
      <c r="E125" s="267">
        <v>245</v>
      </c>
      <c r="F125" s="267">
        <v>196</v>
      </c>
      <c r="G125" s="267">
        <v>380</v>
      </c>
      <c r="H125" s="267">
        <v>230</v>
      </c>
      <c r="I125" s="267">
        <v>137</v>
      </c>
    </row>
    <row r="126" spans="3:9">
      <c r="D126" s="266" t="s">
        <v>18871</v>
      </c>
      <c r="E126" s="267">
        <v>25</v>
      </c>
      <c r="F126" s="267">
        <v>27</v>
      </c>
      <c r="G126" s="267">
        <v>40</v>
      </c>
      <c r="H126" s="267">
        <v>33</v>
      </c>
      <c r="I126" s="267">
        <v>25</v>
      </c>
    </row>
    <row r="127" spans="3:9">
      <c r="D127" s="266" t="s">
        <v>18872</v>
      </c>
      <c r="E127" s="267">
        <v>170</v>
      </c>
      <c r="F127" s="267">
        <v>722</v>
      </c>
      <c r="G127" s="267">
        <v>657</v>
      </c>
      <c r="H127" s="267">
        <v>540</v>
      </c>
      <c r="I127" s="267">
        <v>219</v>
      </c>
    </row>
    <row r="128" spans="3:9">
      <c r="D128" s="266" t="s">
        <v>18873</v>
      </c>
      <c r="E128" s="267">
        <v>180</v>
      </c>
      <c r="F128" s="267">
        <v>151</v>
      </c>
      <c r="G128" s="267">
        <v>219</v>
      </c>
      <c r="H128" s="267">
        <v>164</v>
      </c>
      <c r="I128" s="267">
        <v>54</v>
      </c>
    </row>
    <row r="129" spans="4:9">
      <c r="D129" s="266" t="s">
        <v>18874</v>
      </c>
      <c r="E129" s="267">
        <v>31</v>
      </c>
      <c r="F129" s="267">
        <v>24</v>
      </c>
      <c r="G129" s="267">
        <v>41</v>
      </c>
      <c r="H129" s="267">
        <v>30</v>
      </c>
      <c r="I129" s="267">
        <v>18</v>
      </c>
    </row>
    <row r="130" spans="4:9">
      <c r="D130" s="266" t="s">
        <v>18875</v>
      </c>
      <c r="E130" s="267">
        <v>19</v>
      </c>
      <c r="F130" s="267">
        <v>22</v>
      </c>
      <c r="G130" s="267">
        <v>29</v>
      </c>
      <c r="H130" s="267">
        <v>15</v>
      </c>
      <c r="I130" s="267">
        <v>6</v>
      </c>
    </row>
    <row r="131" spans="4:9">
      <c r="D131" s="266" t="s">
        <v>18876</v>
      </c>
      <c r="E131" s="267">
        <v>53</v>
      </c>
      <c r="F131" s="267">
        <v>26</v>
      </c>
      <c r="G131" s="267">
        <v>34</v>
      </c>
      <c r="H131" s="267">
        <v>30</v>
      </c>
      <c r="I131" s="267">
        <v>16</v>
      </c>
    </row>
    <row r="132" spans="4:9">
      <c r="D132" s="266" t="s">
        <v>18877</v>
      </c>
      <c r="E132" s="267">
        <v>1128</v>
      </c>
      <c r="F132" s="267">
        <v>715</v>
      </c>
      <c r="G132" s="267">
        <v>1110</v>
      </c>
      <c r="H132" s="267">
        <v>943</v>
      </c>
      <c r="I132" s="267">
        <v>462</v>
      </c>
    </row>
    <row r="133" spans="4:9">
      <c r="D133" s="266" t="s">
        <v>18878</v>
      </c>
      <c r="E133" s="267">
        <v>194</v>
      </c>
      <c r="F133" s="267">
        <v>151</v>
      </c>
      <c r="G133" s="267">
        <v>268</v>
      </c>
      <c r="H133" s="267">
        <v>168</v>
      </c>
      <c r="I133" s="267">
        <v>147</v>
      </c>
    </row>
    <row r="134" spans="4:9">
      <c r="D134" s="266" t="s">
        <v>18879</v>
      </c>
      <c r="E134" s="267">
        <v>13</v>
      </c>
      <c r="F134" s="267">
        <v>6</v>
      </c>
      <c r="G134" s="267">
        <v>15</v>
      </c>
      <c r="H134" s="267">
        <v>5</v>
      </c>
      <c r="I134" s="267">
        <v>6</v>
      </c>
    </row>
    <row r="135" spans="4:9">
      <c r="D135" s="266" t="s">
        <v>18880</v>
      </c>
      <c r="E135" s="267">
        <v>262</v>
      </c>
      <c r="F135" s="267">
        <v>240</v>
      </c>
      <c r="G135" s="267">
        <v>293</v>
      </c>
      <c r="H135" s="267">
        <v>263</v>
      </c>
      <c r="I135" s="267">
        <v>150</v>
      </c>
    </row>
    <row r="136" spans="4:9">
      <c r="D136" s="266" t="s">
        <v>18881</v>
      </c>
      <c r="E136" s="267">
        <v>779</v>
      </c>
      <c r="F136" s="267">
        <v>469</v>
      </c>
      <c r="G136" s="267">
        <v>888</v>
      </c>
      <c r="H136" s="267">
        <v>827</v>
      </c>
      <c r="I136" s="267">
        <v>229</v>
      </c>
    </row>
    <row r="137" spans="4:9">
      <c r="D137" s="266" t="s">
        <v>18882</v>
      </c>
      <c r="E137" s="267">
        <v>120</v>
      </c>
      <c r="F137" s="267">
        <v>125</v>
      </c>
      <c r="G137" s="267">
        <v>129</v>
      </c>
      <c r="H137" s="267">
        <v>123</v>
      </c>
      <c r="I137" s="267">
        <v>35</v>
      </c>
    </row>
    <row r="138" spans="4:9">
      <c r="D138" s="266" t="s">
        <v>18883</v>
      </c>
      <c r="E138" s="267">
        <v>190</v>
      </c>
      <c r="F138" s="267">
        <v>92</v>
      </c>
      <c r="G138" s="267">
        <v>156</v>
      </c>
      <c r="H138" s="267">
        <v>160</v>
      </c>
      <c r="I138" s="267">
        <v>51</v>
      </c>
    </row>
    <row r="139" spans="4:9">
      <c r="D139" s="266" t="s">
        <v>18884</v>
      </c>
      <c r="E139" s="267">
        <v>40</v>
      </c>
      <c r="F139" s="267">
        <v>58</v>
      </c>
      <c r="G139" s="267">
        <v>56</v>
      </c>
      <c r="H139" s="267">
        <v>71</v>
      </c>
      <c r="I139" s="267">
        <v>15</v>
      </c>
    </row>
    <row r="140" spans="4:9">
      <c r="D140" s="266" t="s">
        <v>18885</v>
      </c>
      <c r="E140" s="267">
        <v>245</v>
      </c>
      <c r="F140" s="267">
        <v>234</v>
      </c>
      <c r="G140" s="267">
        <v>126</v>
      </c>
      <c r="H140" s="267">
        <v>173</v>
      </c>
      <c r="I140" s="267">
        <v>120</v>
      </c>
    </row>
    <row r="141" spans="4:9">
      <c r="D141" s="266" t="s">
        <v>18886</v>
      </c>
      <c r="E141" s="267">
        <v>13</v>
      </c>
      <c r="F141" s="267">
        <v>16</v>
      </c>
      <c r="G141" s="267">
        <v>46</v>
      </c>
      <c r="H141" s="267">
        <v>15</v>
      </c>
      <c r="I141" s="267">
        <v>20</v>
      </c>
    </row>
    <row r="142" spans="4:9">
      <c r="D142" s="266" t="s">
        <v>18887</v>
      </c>
      <c r="E142" s="267">
        <v>49</v>
      </c>
      <c r="F142" s="267">
        <v>30</v>
      </c>
      <c r="G142" s="267">
        <v>36</v>
      </c>
      <c r="H142" s="267">
        <v>50</v>
      </c>
      <c r="I142" s="267">
        <v>25</v>
      </c>
    </row>
    <row r="143" spans="4:9">
      <c r="D143" s="266" t="s">
        <v>18888</v>
      </c>
      <c r="E143" s="267">
        <v>9</v>
      </c>
      <c r="F143" s="267">
        <v>0</v>
      </c>
      <c r="G143" s="267">
        <v>0</v>
      </c>
      <c r="H143" s="267">
        <v>1</v>
      </c>
      <c r="I143" s="267">
        <v>0</v>
      </c>
    </row>
    <row r="144" spans="4:9">
      <c r="D144" s="266" t="s">
        <v>18889</v>
      </c>
      <c r="E144" s="267">
        <v>322</v>
      </c>
      <c r="F144" s="267">
        <v>271</v>
      </c>
      <c r="G144" s="267">
        <v>551</v>
      </c>
      <c r="H144" s="267">
        <v>517</v>
      </c>
      <c r="I144" s="267">
        <v>229</v>
      </c>
    </row>
    <row r="145" spans="3:9">
      <c r="D145" s="266" t="s">
        <v>18890</v>
      </c>
      <c r="E145" s="267">
        <v>169</v>
      </c>
      <c r="F145" s="267">
        <v>148</v>
      </c>
      <c r="G145" s="267">
        <v>196</v>
      </c>
      <c r="H145" s="267">
        <v>229</v>
      </c>
      <c r="I145" s="267">
        <v>77</v>
      </c>
    </row>
    <row r="146" spans="3:9">
      <c r="D146" s="266" t="s">
        <v>18891</v>
      </c>
      <c r="E146" s="267">
        <v>269</v>
      </c>
      <c r="F146" s="267">
        <v>489</v>
      </c>
      <c r="G146" s="267">
        <v>543</v>
      </c>
      <c r="H146" s="267">
        <v>362</v>
      </c>
      <c r="I146" s="267">
        <v>217</v>
      </c>
    </row>
    <row r="147" spans="3:9">
      <c r="D147" s="266" t="s">
        <v>18892</v>
      </c>
      <c r="E147" s="267">
        <v>54</v>
      </c>
      <c r="F147" s="267">
        <v>30</v>
      </c>
      <c r="G147" s="267">
        <v>65</v>
      </c>
      <c r="H147" s="267">
        <v>47</v>
      </c>
      <c r="I147" s="267">
        <v>24</v>
      </c>
    </row>
    <row r="148" spans="3:9">
      <c r="D148" s="266" t="s">
        <v>18893</v>
      </c>
      <c r="E148" s="267">
        <v>0</v>
      </c>
      <c r="F148" s="267">
        <v>0</v>
      </c>
      <c r="G148" s="267">
        <v>0</v>
      </c>
      <c r="H148" s="267">
        <v>0</v>
      </c>
      <c r="I148" s="267">
        <v>0</v>
      </c>
    </row>
    <row r="149" spans="3:9">
      <c r="C149" s="266" t="s">
        <v>18898</v>
      </c>
      <c r="D149" s="266" t="s">
        <v>18864</v>
      </c>
      <c r="E149" s="267">
        <v>21</v>
      </c>
      <c r="F149" s="267">
        <v>47</v>
      </c>
      <c r="G149" s="267">
        <v>123</v>
      </c>
      <c r="H149" s="267">
        <v>125</v>
      </c>
      <c r="I149" s="267">
        <v>97</v>
      </c>
    </row>
    <row r="150" spans="3:9">
      <c r="D150" s="266" t="s">
        <v>18865</v>
      </c>
      <c r="E150" s="267">
        <v>394</v>
      </c>
      <c r="F150" s="267">
        <v>406</v>
      </c>
      <c r="G150" s="267">
        <v>655</v>
      </c>
      <c r="H150" s="267">
        <v>617</v>
      </c>
      <c r="I150" s="267">
        <v>345</v>
      </c>
    </row>
    <row r="151" spans="3:9">
      <c r="D151" s="266" t="s">
        <v>18867</v>
      </c>
      <c r="E151" s="267">
        <v>129</v>
      </c>
      <c r="F151" s="267">
        <v>69</v>
      </c>
      <c r="G151" s="267">
        <v>78</v>
      </c>
      <c r="H151" s="267">
        <v>112</v>
      </c>
      <c r="I151" s="267">
        <v>21</v>
      </c>
    </row>
    <row r="152" spans="3:9">
      <c r="D152" s="266" t="s">
        <v>18869</v>
      </c>
      <c r="E152" s="267">
        <v>240</v>
      </c>
      <c r="F152" s="267">
        <v>73</v>
      </c>
      <c r="G152" s="267">
        <v>91</v>
      </c>
      <c r="H152" s="267">
        <v>103</v>
      </c>
      <c r="I152" s="267">
        <v>31</v>
      </c>
    </row>
    <row r="153" spans="3:9">
      <c r="D153" s="266" t="s">
        <v>160</v>
      </c>
      <c r="E153" s="267">
        <v>4</v>
      </c>
      <c r="F153" s="267">
        <v>1</v>
      </c>
      <c r="G153" s="267">
        <v>3</v>
      </c>
      <c r="H153" s="267">
        <v>20</v>
      </c>
      <c r="I153" s="267">
        <v>2</v>
      </c>
    </row>
    <row r="154" spans="3:9">
      <c r="D154" s="266" t="s">
        <v>162</v>
      </c>
      <c r="E154" s="267">
        <v>30</v>
      </c>
      <c r="F154" s="267">
        <v>5</v>
      </c>
      <c r="G154" s="267">
        <v>17</v>
      </c>
      <c r="H154" s="267">
        <v>20</v>
      </c>
      <c r="I154" s="267">
        <v>3</v>
      </c>
    </row>
    <row r="155" spans="3:9">
      <c r="D155" s="266" t="s">
        <v>18871</v>
      </c>
      <c r="E155" s="267">
        <v>3</v>
      </c>
      <c r="F155" s="267">
        <v>7</v>
      </c>
      <c r="G155" s="267">
        <v>9</v>
      </c>
      <c r="H155" s="267">
        <v>12</v>
      </c>
      <c r="I155" s="267">
        <v>8</v>
      </c>
    </row>
    <row r="156" spans="3:9">
      <c r="D156" s="266" t="s">
        <v>18872</v>
      </c>
      <c r="E156" s="267">
        <v>929</v>
      </c>
      <c r="F156" s="267">
        <v>3040</v>
      </c>
      <c r="G156" s="267">
        <v>5719</v>
      </c>
      <c r="H156" s="267">
        <v>5475</v>
      </c>
      <c r="I156" s="267">
        <v>5184</v>
      </c>
    </row>
    <row r="157" spans="3:9">
      <c r="D157" s="266" t="s">
        <v>18873</v>
      </c>
      <c r="E157" s="267">
        <v>445</v>
      </c>
      <c r="F157" s="267">
        <v>734</v>
      </c>
      <c r="G157" s="267">
        <v>1334</v>
      </c>
      <c r="H157" s="267">
        <v>1109</v>
      </c>
      <c r="I157" s="267">
        <v>753</v>
      </c>
    </row>
    <row r="158" spans="3:9">
      <c r="D158" s="266" t="s">
        <v>18874</v>
      </c>
      <c r="E158" s="267">
        <v>109</v>
      </c>
      <c r="F158" s="267">
        <v>75</v>
      </c>
      <c r="G158" s="267">
        <v>132</v>
      </c>
      <c r="H158" s="267">
        <v>54</v>
      </c>
      <c r="I158" s="267">
        <v>56</v>
      </c>
    </row>
    <row r="159" spans="3:9">
      <c r="D159" s="266" t="s">
        <v>18875</v>
      </c>
      <c r="E159" s="267">
        <v>74</v>
      </c>
      <c r="F159" s="267">
        <v>177</v>
      </c>
      <c r="G159" s="267">
        <v>171</v>
      </c>
      <c r="H159" s="267">
        <v>143</v>
      </c>
      <c r="I159" s="267">
        <v>87</v>
      </c>
    </row>
    <row r="160" spans="3:9">
      <c r="D160" s="266" t="s">
        <v>18876</v>
      </c>
      <c r="E160" s="267">
        <v>78</v>
      </c>
      <c r="F160" s="267">
        <v>108</v>
      </c>
      <c r="G160" s="267">
        <v>180</v>
      </c>
      <c r="H160" s="267">
        <v>109</v>
      </c>
      <c r="I160" s="267">
        <v>83</v>
      </c>
    </row>
    <row r="161" spans="4:9">
      <c r="D161" s="266" t="s">
        <v>18877</v>
      </c>
      <c r="E161" s="267">
        <v>436</v>
      </c>
      <c r="F161" s="267">
        <v>538</v>
      </c>
      <c r="G161" s="267">
        <v>907</v>
      </c>
      <c r="H161" s="267">
        <v>817</v>
      </c>
      <c r="I161" s="267">
        <v>388</v>
      </c>
    </row>
    <row r="162" spans="4:9">
      <c r="D162" s="266" t="s">
        <v>18878</v>
      </c>
      <c r="E162" s="267">
        <v>58</v>
      </c>
      <c r="F162" s="267">
        <v>16</v>
      </c>
      <c r="G162" s="267">
        <v>45</v>
      </c>
      <c r="H162" s="267">
        <v>34</v>
      </c>
      <c r="I162" s="267">
        <v>19</v>
      </c>
    </row>
    <row r="163" spans="4:9">
      <c r="D163" s="266" t="s">
        <v>18879</v>
      </c>
      <c r="E163" s="267">
        <v>31</v>
      </c>
      <c r="F163" s="267">
        <v>42</v>
      </c>
      <c r="G163" s="267">
        <v>54</v>
      </c>
      <c r="H163" s="267">
        <v>56</v>
      </c>
      <c r="I163" s="267">
        <v>14</v>
      </c>
    </row>
    <row r="164" spans="4:9">
      <c r="D164" s="266" t="s">
        <v>18880</v>
      </c>
      <c r="E164" s="267">
        <v>68</v>
      </c>
      <c r="F164" s="267">
        <v>19</v>
      </c>
      <c r="G164" s="267">
        <v>44</v>
      </c>
      <c r="H164" s="267">
        <v>56</v>
      </c>
      <c r="I164" s="267">
        <v>35</v>
      </c>
    </row>
    <row r="165" spans="4:9">
      <c r="D165" s="266" t="s">
        <v>18881</v>
      </c>
      <c r="E165" s="267">
        <v>132</v>
      </c>
      <c r="F165" s="267">
        <v>142</v>
      </c>
      <c r="G165" s="267">
        <v>56</v>
      </c>
      <c r="H165" s="267">
        <v>80</v>
      </c>
      <c r="I165" s="267">
        <v>25</v>
      </c>
    </row>
    <row r="166" spans="4:9">
      <c r="D166" s="266" t="s">
        <v>18882</v>
      </c>
      <c r="E166" s="267">
        <v>8</v>
      </c>
      <c r="F166" s="267">
        <v>3</v>
      </c>
      <c r="G166" s="267">
        <v>3</v>
      </c>
      <c r="H166" s="267">
        <v>2</v>
      </c>
      <c r="I166" s="267">
        <v>5</v>
      </c>
    </row>
    <row r="167" spans="4:9">
      <c r="D167" s="266" t="s">
        <v>18883</v>
      </c>
      <c r="E167" s="267">
        <v>30</v>
      </c>
      <c r="F167" s="267">
        <v>14</v>
      </c>
      <c r="G167" s="267">
        <v>12</v>
      </c>
      <c r="H167" s="267">
        <v>12</v>
      </c>
      <c r="I167" s="267">
        <v>3</v>
      </c>
    </row>
    <row r="168" spans="4:9">
      <c r="D168" s="266" t="s">
        <v>18884</v>
      </c>
      <c r="E168" s="267">
        <v>11</v>
      </c>
      <c r="F168" s="267">
        <v>5</v>
      </c>
      <c r="G168" s="267">
        <v>12</v>
      </c>
      <c r="H168" s="267">
        <v>8</v>
      </c>
      <c r="I168" s="267">
        <v>7</v>
      </c>
    </row>
    <row r="169" spans="4:9">
      <c r="D169" s="266" t="s">
        <v>18885</v>
      </c>
      <c r="E169" s="267">
        <v>60</v>
      </c>
      <c r="F169" s="267">
        <v>146</v>
      </c>
      <c r="G169" s="267">
        <v>66</v>
      </c>
      <c r="H169" s="267">
        <v>97</v>
      </c>
      <c r="I169" s="267">
        <v>74</v>
      </c>
    </row>
    <row r="170" spans="4:9">
      <c r="D170" s="266" t="s">
        <v>18886</v>
      </c>
      <c r="E170" s="267">
        <v>3</v>
      </c>
      <c r="F170" s="267">
        <v>4</v>
      </c>
      <c r="G170" s="267">
        <v>6</v>
      </c>
      <c r="H170" s="267">
        <v>7</v>
      </c>
      <c r="I170" s="267">
        <v>4</v>
      </c>
    </row>
    <row r="171" spans="4:9">
      <c r="D171" s="266" t="s">
        <v>18887</v>
      </c>
      <c r="E171" s="267">
        <v>128</v>
      </c>
      <c r="F171" s="267">
        <v>97</v>
      </c>
      <c r="G171" s="267">
        <v>79</v>
      </c>
      <c r="H171" s="267">
        <v>103</v>
      </c>
      <c r="I171" s="267">
        <v>42</v>
      </c>
    </row>
    <row r="172" spans="4:9">
      <c r="D172" s="266" t="s">
        <v>18888</v>
      </c>
      <c r="E172" s="267">
        <v>8</v>
      </c>
      <c r="F172" s="267">
        <v>0</v>
      </c>
      <c r="G172" s="267">
        <v>2</v>
      </c>
      <c r="H172" s="267">
        <v>2</v>
      </c>
      <c r="I172" s="267">
        <v>1</v>
      </c>
    </row>
    <row r="173" spans="4:9">
      <c r="D173" s="266" t="s">
        <v>18889</v>
      </c>
      <c r="E173" s="267">
        <v>69</v>
      </c>
      <c r="F173" s="267">
        <v>203</v>
      </c>
      <c r="G173" s="267">
        <v>364</v>
      </c>
      <c r="H173" s="267">
        <v>347</v>
      </c>
      <c r="I173" s="267">
        <v>263</v>
      </c>
    </row>
    <row r="174" spans="4:9">
      <c r="D174" s="266" t="s">
        <v>18890</v>
      </c>
      <c r="E174" s="267">
        <v>230</v>
      </c>
      <c r="F174" s="267">
        <v>424</v>
      </c>
      <c r="G174" s="267">
        <v>632</v>
      </c>
      <c r="H174" s="267">
        <v>559</v>
      </c>
      <c r="I174" s="267">
        <v>296</v>
      </c>
    </row>
    <row r="175" spans="4:9">
      <c r="D175" s="266" t="s">
        <v>18891</v>
      </c>
      <c r="E175" s="267">
        <v>201</v>
      </c>
      <c r="F175" s="267">
        <v>779</v>
      </c>
      <c r="G175" s="267">
        <v>1127</v>
      </c>
      <c r="H175" s="267">
        <v>1112</v>
      </c>
      <c r="I175" s="267">
        <v>965</v>
      </c>
    </row>
    <row r="176" spans="4:9">
      <c r="D176" s="266" t="s">
        <v>18892</v>
      </c>
      <c r="E176" s="267">
        <v>19</v>
      </c>
      <c r="F176" s="267">
        <v>21</v>
      </c>
      <c r="G176" s="267">
        <v>35</v>
      </c>
      <c r="H176" s="267">
        <v>45</v>
      </c>
      <c r="I176" s="267">
        <v>23</v>
      </c>
    </row>
    <row r="177" spans="3:9">
      <c r="D177" s="266" t="s">
        <v>18893</v>
      </c>
      <c r="E177" s="267">
        <v>0</v>
      </c>
      <c r="F177" s="267">
        <v>0</v>
      </c>
      <c r="G177" s="267">
        <v>0</v>
      </c>
      <c r="H177" s="267">
        <v>0</v>
      </c>
      <c r="I177" s="267">
        <v>0</v>
      </c>
    </row>
    <row r="178" spans="3:9">
      <c r="C178" s="266" t="s">
        <v>18899</v>
      </c>
      <c r="D178" s="266" t="s">
        <v>18864</v>
      </c>
      <c r="E178" s="267">
        <v>129</v>
      </c>
      <c r="F178" s="267">
        <v>194</v>
      </c>
      <c r="G178" s="267">
        <v>295</v>
      </c>
      <c r="H178" s="267">
        <v>168</v>
      </c>
      <c r="I178" s="267">
        <v>52</v>
      </c>
    </row>
    <row r="179" spans="3:9">
      <c r="D179" s="266" t="s">
        <v>18865</v>
      </c>
      <c r="E179" s="267">
        <v>390</v>
      </c>
      <c r="F179" s="267">
        <v>707</v>
      </c>
      <c r="G179" s="267">
        <v>920</v>
      </c>
      <c r="H179" s="267">
        <v>388</v>
      </c>
      <c r="I179" s="267">
        <v>108</v>
      </c>
    </row>
    <row r="180" spans="3:9">
      <c r="D180" s="266" t="s">
        <v>18867</v>
      </c>
      <c r="E180" s="267">
        <v>30</v>
      </c>
      <c r="F180" s="267">
        <v>25</v>
      </c>
      <c r="G180" s="267">
        <v>57</v>
      </c>
      <c r="H180" s="267">
        <v>13</v>
      </c>
      <c r="I180" s="267">
        <v>2</v>
      </c>
    </row>
    <row r="181" spans="3:9">
      <c r="D181" s="266" t="s">
        <v>18869</v>
      </c>
      <c r="E181" s="267">
        <v>10</v>
      </c>
      <c r="F181" s="267">
        <v>5</v>
      </c>
      <c r="G181" s="267">
        <v>6</v>
      </c>
      <c r="H181" s="267">
        <v>3</v>
      </c>
      <c r="I181" s="267">
        <v>0</v>
      </c>
    </row>
    <row r="182" spans="3:9">
      <c r="D182" s="266" t="s">
        <v>160</v>
      </c>
      <c r="E182" s="267">
        <v>0</v>
      </c>
      <c r="F182" s="267">
        <v>0</v>
      </c>
      <c r="G182" s="267">
        <v>0</v>
      </c>
      <c r="H182" s="267">
        <v>0</v>
      </c>
      <c r="I182" s="267">
        <v>0</v>
      </c>
    </row>
    <row r="183" spans="3:9">
      <c r="D183" s="266" t="s">
        <v>162</v>
      </c>
      <c r="E183" s="267">
        <v>1</v>
      </c>
      <c r="F183" s="267">
        <v>1</v>
      </c>
      <c r="G183" s="267">
        <v>1</v>
      </c>
      <c r="H183" s="267">
        <v>1</v>
      </c>
      <c r="I183" s="267">
        <v>0</v>
      </c>
    </row>
    <row r="184" spans="3:9">
      <c r="D184" s="266" t="s">
        <v>18871</v>
      </c>
      <c r="E184" s="267">
        <v>6</v>
      </c>
      <c r="F184" s="267">
        <v>9</v>
      </c>
      <c r="G184" s="267">
        <v>9</v>
      </c>
      <c r="H184" s="267">
        <v>6</v>
      </c>
      <c r="I184" s="267">
        <v>3</v>
      </c>
    </row>
    <row r="185" spans="3:9">
      <c r="D185" s="266" t="s">
        <v>18872</v>
      </c>
      <c r="E185" s="267">
        <v>176</v>
      </c>
      <c r="F185" s="267">
        <v>189</v>
      </c>
      <c r="G185" s="267">
        <v>214</v>
      </c>
      <c r="H185" s="267">
        <v>126</v>
      </c>
      <c r="I185" s="267">
        <v>32</v>
      </c>
    </row>
    <row r="186" spans="3:9">
      <c r="D186" s="266" t="s">
        <v>18873</v>
      </c>
      <c r="E186" s="267">
        <v>6</v>
      </c>
      <c r="F186" s="267">
        <v>6</v>
      </c>
      <c r="G186" s="267">
        <v>8</v>
      </c>
      <c r="H186" s="267">
        <v>6</v>
      </c>
      <c r="I186" s="267">
        <v>1</v>
      </c>
    </row>
    <row r="187" spans="3:9">
      <c r="D187" s="266" t="s">
        <v>18874</v>
      </c>
      <c r="E187" s="267">
        <v>0</v>
      </c>
      <c r="F187" s="267">
        <v>0</v>
      </c>
      <c r="G187" s="267">
        <v>0</v>
      </c>
      <c r="H187" s="267">
        <v>0</v>
      </c>
      <c r="I187" s="267">
        <v>0</v>
      </c>
    </row>
    <row r="188" spans="3:9">
      <c r="D188" s="266" t="s">
        <v>18875</v>
      </c>
      <c r="E188" s="267">
        <v>4</v>
      </c>
      <c r="F188" s="267">
        <v>7</v>
      </c>
      <c r="G188" s="267">
        <v>9</v>
      </c>
      <c r="H188" s="267">
        <v>4</v>
      </c>
      <c r="I188" s="267">
        <v>1</v>
      </c>
    </row>
    <row r="189" spans="3:9">
      <c r="D189" s="266" t="s">
        <v>18876</v>
      </c>
      <c r="E189" s="267">
        <v>2</v>
      </c>
      <c r="F189" s="267">
        <v>1</v>
      </c>
      <c r="G189" s="267">
        <v>2</v>
      </c>
      <c r="H189" s="267">
        <v>1</v>
      </c>
      <c r="I189" s="267">
        <v>1</v>
      </c>
    </row>
    <row r="190" spans="3:9">
      <c r="D190" s="266" t="s">
        <v>18877</v>
      </c>
      <c r="E190" s="267">
        <v>21</v>
      </c>
      <c r="F190" s="267">
        <v>11</v>
      </c>
      <c r="G190" s="267">
        <v>21</v>
      </c>
      <c r="H190" s="267">
        <v>12</v>
      </c>
      <c r="I190" s="267">
        <v>3</v>
      </c>
    </row>
    <row r="191" spans="3:9">
      <c r="D191" s="266" t="s">
        <v>18878</v>
      </c>
      <c r="E191" s="267">
        <v>14</v>
      </c>
      <c r="F191" s="267">
        <v>17</v>
      </c>
      <c r="G191" s="267">
        <v>18</v>
      </c>
      <c r="H191" s="267">
        <v>8</v>
      </c>
      <c r="I191" s="267">
        <v>6</v>
      </c>
    </row>
    <row r="192" spans="3:9">
      <c r="D192" s="266" t="s">
        <v>18879</v>
      </c>
      <c r="E192" s="267">
        <v>1</v>
      </c>
      <c r="F192" s="267">
        <v>0</v>
      </c>
      <c r="G192" s="267">
        <v>1</v>
      </c>
      <c r="H192" s="267">
        <v>1</v>
      </c>
      <c r="I192" s="267">
        <v>0</v>
      </c>
    </row>
    <row r="193" spans="3:9">
      <c r="D193" s="266" t="s">
        <v>18880</v>
      </c>
      <c r="E193" s="267">
        <v>10</v>
      </c>
      <c r="F193" s="267">
        <v>9</v>
      </c>
      <c r="G193" s="267">
        <v>22</v>
      </c>
      <c r="H193" s="267">
        <v>17</v>
      </c>
      <c r="I193" s="267">
        <v>8</v>
      </c>
    </row>
    <row r="194" spans="3:9">
      <c r="D194" s="266" t="s">
        <v>18881</v>
      </c>
      <c r="E194" s="267">
        <v>9</v>
      </c>
      <c r="F194" s="267">
        <v>3</v>
      </c>
      <c r="G194" s="267">
        <v>8</v>
      </c>
      <c r="H194" s="267">
        <v>4</v>
      </c>
      <c r="I194" s="267">
        <v>2</v>
      </c>
    </row>
    <row r="195" spans="3:9">
      <c r="D195" s="266" t="s">
        <v>18882</v>
      </c>
      <c r="E195" s="267">
        <v>0</v>
      </c>
      <c r="F195" s="267">
        <v>0</v>
      </c>
      <c r="G195" s="267">
        <v>0</v>
      </c>
      <c r="H195" s="267">
        <v>0</v>
      </c>
      <c r="I195" s="267">
        <v>0</v>
      </c>
    </row>
    <row r="196" spans="3:9">
      <c r="D196" s="266" t="s">
        <v>18883</v>
      </c>
      <c r="E196" s="267">
        <v>3</v>
      </c>
      <c r="F196" s="267">
        <v>1</v>
      </c>
      <c r="G196" s="267">
        <v>1</v>
      </c>
      <c r="H196" s="267">
        <v>0</v>
      </c>
      <c r="I196" s="267">
        <v>0</v>
      </c>
    </row>
    <row r="197" spans="3:9">
      <c r="D197" s="266" t="s">
        <v>18884</v>
      </c>
      <c r="E197" s="267">
        <v>12</v>
      </c>
      <c r="F197" s="267">
        <v>1</v>
      </c>
      <c r="G197" s="267">
        <v>1</v>
      </c>
      <c r="H197" s="267">
        <v>0</v>
      </c>
      <c r="I197" s="267">
        <v>0</v>
      </c>
    </row>
    <row r="198" spans="3:9">
      <c r="D198" s="266" t="s">
        <v>18885</v>
      </c>
      <c r="E198" s="267">
        <v>87</v>
      </c>
      <c r="F198" s="267">
        <v>127</v>
      </c>
      <c r="G198" s="267">
        <v>258</v>
      </c>
      <c r="H198" s="267">
        <v>274</v>
      </c>
      <c r="I198" s="267">
        <v>68</v>
      </c>
    </row>
    <row r="199" spans="3:9">
      <c r="D199" s="266" t="s">
        <v>18886</v>
      </c>
      <c r="E199" s="267">
        <v>2</v>
      </c>
      <c r="F199" s="267">
        <v>3</v>
      </c>
      <c r="G199" s="267">
        <v>9</v>
      </c>
      <c r="H199" s="267">
        <v>4</v>
      </c>
      <c r="I199" s="267">
        <v>1</v>
      </c>
    </row>
    <row r="200" spans="3:9">
      <c r="D200" s="266" t="s">
        <v>18887</v>
      </c>
      <c r="E200" s="267">
        <v>5</v>
      </c>
      <c r="F200" s="267">
        <v>1</v>
      </c>
      <c r="G200" s="267">
        <v>3</v>
      </c>
      <c r="H200" s="267">
        <v>3</v>
      </c>
      <c r="I200" s="267">
        <v>0</v>
      </c>
    </row>
    <row r="201" spans="3:9">
      <c r="D201" s="266" t="s">
        <v>18888</v>
      </c>
      <c r="E201" s="267">
        <v>0</v>
      </c>
      <c r="F201" s="267">
        <v>0</v>
      </c>
      <c r="G201" s="267">
        <v>0</v>
      </c>
      <c r="H201" s="267">
        <v>0</v>
      </c>
      <c r="I201" s="267">
        <v>0</v>
      </c>
    </row>
    <row r="202" spans="3:9">
      <c r="D202" s="266" t="s">
        <v>18889</v>
      </c>
      <c r="E202" s="267">
        <v>14</v>
      </c>
      <c r="F202" s="267">
        <v>24</v>
      </c>
      <c r="G202" s="267">
        <v>42</v>
      </c>
      <c r="H202" s="267">
        <v>25</v>
      </c>
      <c r="I202" s="267">
        <v>9</v>
      </c>
    </row>
    <row r="203" spans="3:9">
      <c r="D203" s="266" t="s">
        <v>18890</v>
      </c>
      <c r="E203" s="267">
        <v>4</v>
      </c>
      <c r="F203" s="267">
        <v>6</v>
      </c>
      <c r="G203" s="267">
        <v>8</v>
      </c>
      <c r="H203" s="267">
        <v>4</v>
      </c>
      <c r="I203" s="267">
        <v>2</v>
      </c>
    </row>
    <row r="204" spans="3:9">
      <c r="D204" s="266" t="s">
        <v>18891</v>
      </c>
      <c r="E204" s="267">
        <v>61</v>
      </c>
      <c r="F204" s="267">
        <v>149</v>
      </c>
      <c r="G204" s="267">
        <v>183</v>
      </c>
      <c r="H204" s="267">
        <v>80</v>
      </c>
      <c r="I204" s="267">
        <v>16</v>
      </c>
    </row>
    <row r="205" spans="3:9">
      <c r="D205" s="266" t="s">
        <v>18892</v>
      </c>
      <c r="E205" s="267">
        <v>7</v>
      </c>
      <c r="F205" s="267">
        <v>5</v>
      </c>
      <c r="G205" s="267">
        <v>11</v>
      </c>
      <c r="H205" s="267">
        <v>6</v>
      </c>
      <c r="I205" s="267">
        <v>4</v>
      </c>
    </row>
    <row r="206" spans="3:9">
      <c r="D206" s="266" t="s">
        <v>18893</v>
      </c>
      <c r="E206" s="267">
        <v>0</v>
      </c>
      <c r="F206" s="267">
        <v>0</v>
      </c>
      <c r="G206" s="267">
        <v>0</v>
      </c>
      <c r="H206" s="267">
        <v>0</v>
      </c>
      <c r="I206" s="267">
        <v>0</v>
      </c>
    </row>
    <row r="207" spans="3:9">
      <c r="C207" s="266" t="s">
        <v>18900</v>
      </c>
      <c r="D207" s="266" t="s">
        <v>18864</v>
      </c>
      <c r="E207" s="267">
        <v>10</v>
      </c>
      <c r="F207" s="267">
        <v>30</v>
      </c>
      <c r="G207" s="267">
        <v>65</v>
      </c>
      <c r="H207" s="267">
        <v>57</v>
      </c>
      <c r="I207" s="267">
        <v>50</v>
      </c>
    </row>
    <row r="208" spans="3:9">
      <c r="D208" s="266" t="s">
        <v>18865</v>
      </c>
      <c r="E208" s="267">
        <v>221</v>
      </c>
      <c r="F208" s="267">
        <v>254</v>
      </c>
      <c r="G208" s="267">
        <v>367</v>
      </c>
      <c r="H208" s="267">
        <v>299</v>
      </c>
      <c r="I208" s="267">
        <v>201</v>
      </c>
    </row>
    <row r="209" spans="4:9">
      <c r="D209" s="266" t="s">
        <v>18867</v>
      </c>
      <c r="E209" s="267">
        <v>133</v>
      </c>
      <c r="F209" s="267">
        <v>43</v>
      </c>
      <c r="G209" s="267">
        <v>86</v>
      </c>
      <c r="H209" s="267">
        <v>87</v>
      </c>
      <c r="I209" s="267">
        <v>56</v>
      </c>
    </row>
    <row r="210" spans="4:9">
      <c r="D210" s="266" t="s">
        <v>18869</v>
      </c>
      <c r="E210" s="267">
        <v>129</v>
      </c>
      <c r="F210" s="267">
        <v>39</v>
      </c>
      <c r="G210" s="267">
        <v>57</v>
      </c>
      <c r="H210" s="267">
        <v>67</v>
      </c>
      <c r="I210" s="267">
        <v>43</v>
      </c>
    </row>
    <row r="211" spans="4:9">
      <c r="D211" s="266" t="s">
        <v>160</v>
      </c>
      <c r="E211" s="267">
        <v>1</v>
      </c>
      <c r="F211" s="267">
        <v>4</v>
      </c>
      <c r="G211" s="267">
        <v>9</v>
      </c>
      <c r="H211" s="267">
        <v>1</v>
      </c>
      <c r="I211" s="267">
        <v>10</v>
      </c>
    </row>
    <row r="212" spans="4:9">
      <c r="D212" s="266" t="s">
        <v>162</v>
      </c>
      <c r="E212" s="267">
        <v>2</v>
      </c>
      <c r="F212" s="267">
        <v>14</v>
      </c>
      <c r="G212" s="267">
        <v>20</v>
      </c>
      <c r="H212" s="267">
        <v>11</v>
      </c>
      <c r="I212" s="267">
        <v>11</v>
      </c>
    </row>
    <row r="213" spans="4:9">
      <c r="D213" s="266" t="s">
        <v>18871</v>
      </c>
      <c r="E213" s="267">
        <v>1</v>
      </c>
      <c r="F213" s="267">
        <v>4</v>
      </c>
      <c r="G213" s="267">
        <v>6</v>
      </c>
      <c r="H213" s="267">
        <v>4</v>
      </c>
      <c r="I213" s="267">
        <v>3</v>
      </c>
    </row>
    <row r="214" spans="4:9">
      <c r="D214" s="266" t="s">
        <v>18872</v>
      </c>
      <c r="E214" s="267">
        <v>548</v>
      </c>
      <c r="F214" s="267">
        <v>2088</v>
      </c>
      <c r="G214" s="267">
        <v>6933</v>
      </c>
      <c r="H214" s="267">
        <v>6209</v>
      </c>
      <c r="I214" s="267">
        <v>3794</v>
      </c>
    </row>
    <row r="215" spans="4:9">
      <c r="D215" s="266" t="s">
        <v>18873</v>
      </c>
      <c r="E215" s="267">
        <v>114</v>
      </c>
      <c r="F215" s="267">
        <v>246</v>
      </c>
      <c r="G215" s="267">
        <v>805</v>
      </c>
      <c r="H215" s="267">
        <v>1127</v>
      </c>
      <c r="I215" s="267">
        <v>413</v>
      </c>
    </row>
    <row r="216" spans="4:9">
      <c r="D216" s="266" t="s">
        <v>18874</v>
      </c>
      <c r="E216" s="267">
        <v>5</v>
      </c>
      <c r="F216" s="267">
        <v>12</v>
      </c>
      <c r="G216" s="267">
        <v>15</v>
      </c>
      <c r="H216" s="267">
        <v>14</v>
      </c>
      <c r="I216" s="267">
        <v>10</v>
      </c>
    </row>
    <row r="217" spans="4:9">
      <c r="D217" s="266" t="s">
        <v>18875</v>
      </c>
      <c r="E217" s="267">
        <v>29</v>
      </c>
      <c r="F217" s="267">
        <v>74</v>
      </c>
      <c r="G217" s="267">
        <v>117</v>
      </c>
      <c r="H217" s="267">
        <v>143</v>
      </c>
      <c r="I217" s="267">
        <v>152</v>
      </c>
    </row>
    <row r="218" spans="4:9">
      <c r="D218" s="266" t="s">
        <v>18876</v>
      </c>
      <c r="E218" s="267">
        <v>12</v>
      </c>
      <c r="F218" s="267">
        <v>42</v>
      </c>
      <c r="G218" s="267">
        <v>102</v>
      </c>
      <c r="H218" s="267">
        <v>72</v>
      </c>
      <c r="I218" s="267">
        <v>51</v>
      </c>
    </row>
    <row r="219" spans="4:9">
      <c r="D219" s="266" t="s">
        <v>18877</v>
      </c>
      <c r="E219" s="267">
        <v>118</v>
      </c>
      <c r="F219" s="267">
        <v>210</v>
      </c>
      <c r="G219" s="267">
        <v>763</v>
      </c>
      <c r="H219" s="267">
        <v>607</v>
      </c>
      <c r="I219" s="267">
        <v>184</v>
      </c>
    </row>
    <row r="220" spans="4:9">
      <c r="D220" s="266" t="s">
        <v>18878</v>
      </c>
      <c r="E220" s="267">
        <v>3</v>
      </c>
      <c r="F220" s="267">
        <v>14</v>
      </c>
      <c r="G220" s="267">
        <v>19</v>
      </c>
      <c r="H220" s="267">
        <v>10</v>
      </c>
      <c r="I220" s="267">
        <v>15</v>
      </c>
    </row>
    <row r="221" spans="4:9">
      <c r="D221" s="266" t="s">
        <v>18879</v>
      </c>
      <c r="E221" s="267">
        <v>7</v>
      </c>
      <c r="F221" s="267">
        <v>20</v>
      </c>
      <c r="G221" s="267">
        <v>26</v>
      </c>
      <c r="H221" s="267">
        <v>27</v>
      </c>
      <c r="I221" s="267">
        <v>12</v>
      </c>
    </row>
    <row r="222" spans="4:9">
      <c r="D222" s="266" t="s">
        <v>18880</v>
      </c>
      <c r="E222" s="267">
        <v>2</v>
      </c>
      <c r="F222" s="267">
        <v>8</v>
      </c>
      <c r="G222" s="267">
        <v>5</v>
      </c>
      <c r="H222" s="267">
        <v>9</v>
      </c>
      <c r="I222" s="267">
        <v>4</v>
      </c>
    </row>
    <row r="223" spans="4:9">
      <c r="D223" s="266" t="s">
        <v>18881</v>
      </c>
      <c r="E223" s="267">
        <v>24</v>
      </c>
      <c r="F223" s="267">
        <v>58</v>
      </c>
      <c r="G223" s="267">
        <v>94</v>
      </c>
      <c r="H223" s="267">
        <v>49</v>
      </c>
      <c r="I223" s="267">
        <v>38</v>
      </c>
    </row>
    <row r="224" spans="4:9">
      <c r="D224" s="266" t="s">
        <v>18882</v>
      </c>
      <c r="E224" s="267">
        <v>2</v>
      </c>
      <c r="F224" s="267">
        <v>4</v>
      </c>
      <c r="G224" s="267">
        <v>1</v>
      </c>
      <c r="H224" s="267">
        <v>2</v>
      </c>
      <c r="I224" s="267">
        <v>0</v>
      </c>
    </row>
    <row r="225" spans="3:9">
      <c r="D225" s="266" t="s">
        <v>18883</v>
      </c>
      <c r="E225" s="267">
        <v>14</v>
      </c>
      <c r="F225" s="267">
        <v>24</v>
      </c>
      <c r="G225" s="267">
        <v>36</v>
      </c>
      <c r="H225" s="267">
        <v>29</v>
      </c>
      <c r="I225" s="267">
        <v>22</v>
      </c>
    </row>
    <row r="226" spans="3:9">
      <c r="D226" s="266" t="s">
        <v>18884</v>
      </c>
      <c r="E226" s="267">
        <v>3</v>
      </c>
      <c r="F226" s="267">
        <v>4</v>
      </c>
      <c r="G226" s="267">
        <v>12</v>
      </c>
      <c r="H226" s="267">
        <v>3</v>
      </c>
      <c r="I226" s="267">
        <v>5</v>
      </c>
    </row>
    <row r="227" spans="3:9">
      <c r="D227" s="266" t="s">
        <v>18885</v>
      </c>
      <c r="E227" s="267">
        <v>87</v>
      </c>
      <c r="F227" s="267">
        <v>174</v>
      </c>
      <c r="G227" s="267">
        <v>95</v>
      </c>
      <c r="H227" s="267">
        <v>151</v>
      </c>
      <c r="I227" s="267">
        <v>115</v>
      </c>
    </row>
    <row r="228" spans="3:9">
      <c r="D228" s="266" t="s">
        <v>18886</v>
      </c>
      <c r="E228" s="267">
        <v>1</v>
      </c>
      <c r="F228" s="267">
        <v>4</v>
      </c>
      <c r="G228" s="267">
        <v>7</v>
      </c>
      <c r="H228" s="267">
        <v>5</v>
      </c>
      <c r="I228" s="267">
        <v>5</v>
      </c>
    </row>
    <row r="229" spans="3:9">
      <c r="D229" s="266" t="s">
        <v>18887</v>
      </c>
      <c r="E229" s="267">
        <v>41</v>
      </c>
      <c r="F229" s="267">
        <v>43</v>
      </c>
      <c r="G229" s="267">
        <v>116</v>
      </c>
      <c r="H229" s="267">
        <v>102</v>
      </c>
      <c r="I229" s="267">
        <v>63</v>
      </c>
    </row>
    <row r="230" spans="3:9">
      <c r="D230" s="266" t="s">
        <v>18888</v>
      </c>
      <c r="E230" s="267">
        <v>16</v>
      </c>
      <c r="F230" s="267">
        <v>0</v>
      </c>
      <c r="G230" s="267">
        <v>4</v>
      </c>
      <c r="H230" s="267">
        <v>1</v>
      </c>
      <c r="I230" s="267">
        <v>0</v>
      </c>
    </row>
    <row r="231" spans="3:9">
      <c r="D231" s="266" t="s">
        <v>18889</v>
      </c>
      <c r="E231" s="267">
        <v>33</v>
      </c>
      <c r="F231" s="267">
        <v>76</v>
      </c>
      <c r="G231" s="267">
        <v>163</v>
      </c>
      <c r="H231" s="267">
        <v>172</v>
      </c>
      <c r="I231" s="267">
        <v>126</v>
      </c>
    </row>
    <row r="232" spans="3:9">
      <c r="D232" s="266" t="s">
        <v>18890</v>
      </c>
      <c r="E232" s="267">
        <v>58</v>
      </c>
      <c r="F232" s="267">
        <v>88</v>
      </c>
      <c r="G232" s="267">
        <v>127</v>
      </c>
      <c r="H232" s="267">
        <v>124</v>
      </c>
      <c r="I232" s="267">
        <v>79</v>
      </c>
    </row>
    <row r="233" spans="3:9">
      <c r="D233" s="266" t="s">
        <v>18891</v>
      </c>
      <c r="E233" s="267">
        <v>44</v>
      </c>
      <c r="F233" s="267">
        <v>119</v>
      </c>
      <c r="G233" s="267">
        <v>246</v>
      </c>
      <c r="H233" s="267">
        <v>202</v>
      </c>
      <c r="I233" s="267">
        <v>131</v>
      </c>
    </row>
    <row r="234" spans="3:9">
      <c r="D234" s="266" t="s">
        <v>18892</v>
      </c>
      <c r="E234" s="267">
        <v>5</v>
      </c>
      <c r="F234" s="267">
        <v>12</v>
      </c>
      <c r="G234" s="267">
        <v>44</v>
      </c>
      <c r="H234" s="267">
        <v>38</v>
      </c>
      <c r="I234" s="267">
        <v>21</v>
      </c>
    </row>
    <row r="235" spans="3:9">
      <c r="D235" s="266" t="s">
        <v>18893</v>
      </c>
      <c r="E235" s="267">
        <v>0</v>
      </c>
      <c r="F235" s="267">
        <v>0</v>
      </c>
      <c r="G235" s="267">
        <v>0</v>
      </c>
      <c r="H235" s="267">
        <v>0</v>
      </c>
      <c r="I235" s="267">
        <v>0</v>
      </c>
    </row>
    <row r="236" spans="3:9">
      <c r="C236" s="266" t="s">
        <v>18901</v>
      </c>
      <c r="D236" s="266" t="s">
        <v>18864</v>
      </c>
      <c r="E236" s="267">
        <v>0</v>
      </c>
      <c r="F236" s="267">
        <v>0</v>
      </c>
      <c r="G236" s="267">
        <v>1</v>
      </c>
      <c r="H236" s="267">
        <v>1</v>
      </c>
      <c r="I236" s="267">
        <v>0</v>
      </c>
    </row>
    <row r="237" spans="3:9">
      <c r="D237" s="266" t="s">
        <v>18865</v>
      </c>
      <c r="E237" s="267">
        <v>12</v>
      </c>
      <c r="F237" s="267">
        <v>7</v>
      </c>
      <c r="G237" s="267">
        <v>14</v>
      </c>
      <c r="H237" s="267">
        <v>9</v>
      </c>
      <c r="I237" s="267">
        <v>2</v>
      </c>
    </row>
    <row r="238" spans="3:9">
      <c r="D238" s="266" t="s">
        <v>18867</v>
      </c>
      <c r="E238" s="267">
        <v>5</v>
      </c>
      <c r="F238" s="267">
        <v>5</v>
      </c>
      <c r="G238" s="267">
        <v>7</v>
      </c>
      <c r="H238" s="267">
        <v>2</v>
      </c>
      <c r="I238" s="267">
        <v>0</v>
      </c>
    </row>
    <row r="239" spans="3:9">
      <c r="D239" s="266" t="s">
        <v>18869</v>
      </c>
      <c r="E239" s="267">
        <v>0</v>
      </c>
      <c r="F239" s="267">
        <v>0</v>
      </c>
      <c r="G239" s="267">
        <v>2</v>
      </c>
      <c r="H239" s="267">
        <v>0</v>
      </c>
      <c r="I239" s="267">
        <v>0</v>
      </c>
    </row>
    <row r="240" spans="3:9">
      <c r="D240" s="266" t="s">
        <v>160</v>
      </c>
      <c r="E240" s="267">
        <v>0</v>
      </c>
      <c r="F240" s="267">
        <v>0</v>
      </c>
      <c r="G240" s="267">
        <v>0</v>
      </c>
      <c r="H240" s="267">
        <v>0</v>
      </c>
      <c r="I240" s="267">
        <v>0</v>
      </c>
    </row>
    <row r="241" spans="4:9">
      <c r="D241" s="266" t="s">
        <v>162</v>
      </c>
      <c r="E241" s="267">
        <v>0</v>
      </c>
      <c r="F241" s="267">
        <v>0</v>
      </c>
      <c r="G241" s="267">
        <v>0</v>
      </c>
      <c r="H241" s="267">
        <v>1</v>
      </c>
      <c r="I241" s="267">
        <v>0</v>
      </c>
    </row>
    <row r="242" spans="4:9">
      <c r="D242" s="266" t="s">
        <v>18871</v>
      </c>
      <c r="E242" s="267">
        <v>0</v>
      </c>
      <c r="F242" s="267">
        <v>1</v>
      </c>
      <c r="G242" s="267">
        <v>1</v>
      </c>
      <c r="H242" s="267">
        <v>0</v>
      </c>
      <c r="I242" s="267">
        <v>0</v>
      </c>
    </row>
    <row r="243" spans="4:9">
      <c r="D243" s="266" t="s">
        <v>18872</v>
      </c>
      <c r="E243" s="267">
        <v>15</v>
      </c>
      <c r="F243" s="267">
        <v>38</v>
      </c>
      <c r="G243" s="267">
        <v>82</v>
      </c>
      <c r="H243" s="267">
        <v>92</v>
      </c>
      <c r="I243" s="267">
        <v>33</v>
      </c>
    </row>
    <row r="244" spans="4:9">
      <c r="D244" s="266" t="s">
        <v>18873</v>
      </c>
      <c r="E244" s="267">
        <v>5</v>
      </c>
      <c r="F244" s="267">
        <v>18</v>
      </c>
      <c r="G244" s="267">
        <v>20</v>
      </c>
      <c r="H244" s="267">
        <v>11</v>
      </c>
      <c r="I244" s="267">
        <v>32</v>
      </c>
    </row>
    <row r="245" spans="4:9">
      <c r="D245" s="266" t="s">
        <v>18874</v>
      </c>
      <c r="E245" s="267">
        <v>2</v>
      </c>
      <c r="F245" s="267">
        <v>0</v>
      </c>
      <c r="G245" s="267">
        <v>0</v>
      </c>
      <c r="H245" s="267">
        <v>0</v>
      </c>
      <c r="I245" s="267">
        <v>1</v>
      </c>
    </row>
    <row r="246" spans="4:9">
      <c r="D246" s="266" t="s">
        <v>18875</v>
      </c>
      <c r="E246" s="267">
        <v>1</v>
      </c>
      <c r="F246" s="267">
        <v>13</v>
      </c>
      <c r="G246" s="267">
        <v>2</v>
      </c>
      <c r="H246" s="267">
        <v>3</v>
      </c>
      <c r="I246" s="267">
        <v>4</v>
      </c>
    </row>
    <row r="247" spans="4:9">
      <c r="D247" s="266" t="s">
        <v>18876</v>
      </c>
      <c r="E247" s="267">
        <v>8</v>
      </c>
      <c r="F247" s="267">
        <v>3</v>
      </c>
      <c r="G247" s="267">
        <v>3</v>
      </c>
      <c r="H247" s="267">
        <v>3</v>
      </c>
      <c r="I247" s="267">
        <v>1</v>
      </c>
    </row>
    <row r="248" spans="4:9">
      <c r="D248" s="266" t="s">
        <v>18877</v>
      </c>
      <c r="E248" s="267">
        <v>46</v>
      </c>
      <c r="F248" s="267">
        <v>15</v>
      </c>
      <c r="G248" s="267">
        <v>39</v>
      </c>
      <c r="H248" s="267">
        <v>43</v>
      </c>
      <c r="I248" s="267">
        <v>15</v>
      </c>
    </row>
    <row r="249" spans="4:9">
      <c r="D249" s="266" t="s">
        <v>18878</v>
      </c>
      <c r="E249" s="267">
        <v>0</v>
      </c>
      <c r="F249" s="267">
        <v>2</v>
      </c>
      <c r="G249" s="267">
        <v>2</v>
      </c>
      <c r="H249" s="267">
        <v>1</v>
      </c>
      <c r="I249" s="267">
        <v>1</v>
      </c>
    </row>
    <row r="250" spans="4:9">
      <c r="D250" s="266" t="s">
        <v>18879</v>
      </c>
      <c r="E250" s="267">
        <v>1</v>
      </c>
      <c r="F250" s="267">
        <v>3</v>
      </c>
      <c r="G250" s="267">
        <v>1</v>
      </c>
      <c r="H250" s="267">
        <v>1</v>
      </c>
      <c r="I250" s="267">
        <v>0</v>
      </c>
    </row>
    <row r="251" spans="4:9">
      <c r="D251" s="266" t="s">
        <v>18880</v>
      </c>
      <c r="E251" s="267">
        <v>0</v>
      </c>
      <c r="F251" s="267">
        <v>0</v>
      </c>
      <c r="G251" s="267">
        <v>1</v>
      </c>
      <c r="H251" s="267">
        <v>2</v>
      </c>
      <c r="I251" s="267">
        <v>1</v>
      </c>
    </row>
    <row r="252" spans="4:9">
      <c r="D252" s="266" t="s">
        <v>18881</v>
      </c>
      <c r="E252" s="267">
        <v>1</v>
      </c>
      <c r="F252" s="267">
        <v>1</v>
      </c>
      <c r="G252" s="267">
        <v>1</v>
      </c>
      <c r="H252" s="267">
        <v>1</v>
      </c>
      <c r="I252" s="267">
        <v>0</v>
      </c>
    </row>
    <row r="253" spans="4:9">
      <c r="D253" s="266" t="s">
        <v>18882</v>
      </c>
      <c r="E253" s="267">
        <v>0</v>
      </c>
      <c r="F253" s="267">
        <v>0</v>
      </c>
      <c r="G253" s="267">
        <v>0</v>
      </c>
      <c r="H253" s="267">
        <v>0</v>
      </c>
      <c r="I253" s="267">
        <v>0</v>
      </c>
    </row>
    <row r="254" spans="4:9">
      <c r="D254" s="266" t="s">
        <v>18883</v>
      </c>
      <c r="E254" s="267">
        <v>1</v>
      </c>
      <c r="F254" s="267">
        <v>0</v>
      </c>
      <c r="G254" s="267">
        <v>1</v>
      </c>
      <c r="H254" s="267">
        <v>0</v>
      </c>
      <c r="I254" s="267">
        <v>0</v>
      </c>
    </row>
    <row r="255" spans="4:9">
      <c r="D255" s="266" t="s">
        <v>18884</v>
      </c>
      <c r="E255" s="267">
        <v>0</v>
      </c>
      <c r="F255" s="267">
        <v>0</v>
      </c>
      <c r="G255" s="267">
        <v>0</v>
      </c>
      <c r="H255" s="267">
        <v>0</v>
      </c>
      <c r="I255" s="267">
        <v>0</v>
      </c>
    </row>
    <row r="256" spans="4:9">
      <c r="D256" s="266" t="s">
        <v>18885</v>
      </c>
      <c r="E256" s="267">
        <v>1</v>
      </c>
      <c r="F256" s="267">
        <v>4</v>
      </c>
      <c r="G256" s="267">
        <v>1</v>
      </c>
      <c r="H256" s="267">
        <v>1</v>
      </c>
      <c r="I256" s="267">
        <v>1</v>
      </c>
    </row>
    <row r="257" spans="3:9">
      <c r="D257" s="266" t="s">
        <v>18886</v>
      </c>
      <c r="E257" s="267">
        <v>0</v>
      </c>
      <c r="F257" s="267">
        <v>1</v>
      </c>
      <c r="G257" s="267">
        <v>0</v>
      </c>
      <c r="H257" s="267">
        <v>1</v>
      </c>
      <c r="I257" s="267">
        <v>0</v>
      </c>
    </row>
    <row r="258" spans="3:9">
      <c r="D258" s="266" t="s">
        <v>18887</v>
      </c>
      <c r="E258" s="267">
        <v>3</v>
      </c>
      <c r="F258" s="267">
        <v>1</v>
      </c>
      <c r="G258" s="267">
        <v>0</v>
      </c>
      <c r="H258" s="267">
        <v>1</v>
      </c>
      <c r="I258" s="267">
        <v>13</v>
      </c>
    </row>
    <row r="259" spans="3:9">
      <c r="D259" s="266" t="s">
        <v>18888</v>
      </c>
      <c r="E259" s="267">
        <v>1</v>
      </c>
      <c r="F259" s="267">
        <v>0</v>
      </c>
      <c r="G259" s="267">
        <v>0</v>
      </c>
      <c r="H259" s="267">
        <v>0</v>
      </c>
      <c r="I259" s="267">
        <v>0</v>
      </c>
    </row>
    <row r="260" spans="3:9">
      <c r="D260" s="266" t="s">
        <v>18889</v>
      </c>
      <c r="E260" s="267">
        <v>19</v>
      </c>
      <c r="F260" s="267">
        <v>26</v>
      </c>
      <c r="G260" s="267">
        <v>35</v>
      </c>
      <c r="H260" s="267">
        <v>25</v>
      </c>
      <c r="I260" s="267">
        <v>10</v>
      </c>
    </row>
    <row r="261" spans="3:9">
      <c r="D261" s="266" t="s">
        <v>18890</v>
      </c>
      <c r="E261" s="267">
        <v>412</v>
      </c>
      <c r="F261" s="267">
        <v>434</v>
      </c>
      <c r="G261" s="267">
        <v>446</v>
      </c>
      <c r="H261" s="267">
        <v>302</v>
      </c>
      <c r="I261" s="267">
        <v>157</v>
      </c>
    </row>
    <row r="262" spans="3:9">
      <c r="D262" s="266" t="s">
        <v>18891</v>
      </c>
      <c r="E262" s="267">
        <v>96</v>
      </c>
      <c r="F262" s="267">
        <v>107</v>
      </c>
      <c r="G262" s="267">
        <v>133</v>
      </c>
      <c r="H262" s="267">
        <v>78</v>
      </c>
      <c r="I262" s="267">
        <v>42</v>
      </c>
    </row>
    <row r="263" spans="3:9">
      <c r="D263" s="266" t="s">
        <v>18892</v>
      </c>
      <c r="E263" s="267">
        <v>1</v>
      </c>
      <c r="F263" s="267">
        <v>1</v>
      </c>
      <c r="G263" s="267">
        <v>2</v>
      </c>
      <c r="H263" s="267">
        <v>3</v>
      </c>
      <c r="I263" s="267">
        <v>0</v>
      </c>
    </row>
    <row r="264" spans="3:9">
      <c r="D264" s="266" t="s">
        <v>18893</v>
      </c>
      <c r="E264" s="267">
        <v>0</v>
      </c>
      <c r="F264" s="267">
        <v>0</v>
      </c>
      <c r="G264" s="267">
        <v>0</v>
      </c>
      <c r="H264" s="267">
        <v>0</v>
      </c>
      <c r="I264" s="267">
        <v>0</v>
      </c>
    </row>
    <row r="265" spans="3:9">
      <c r="C265" s="266" t="s">
        <v>18902</v>
      </c>
      <c r="D265" s="266" t="s">
        <v>18864</v>
      </c>
      <c r="E265" s="267">
        <v>0</v>
      </c>
      <c r="F265" s="267">
        <v>0</v>
      </c>
      <c r="G265" s="267">
        <v>0</v>
      </c>
      <c r="H265" s="267">
        <v>0</v>
      </c>
      <c r="I265" s="267">
        <v>0</v>
      </c>
    </row>
    <row r="266" spans="3:9">
      <c r="D266" s="266" t="s">
        <v>18865</v>
      </c>
      <c r="E266" s="267">
        <v>1</v>
      </c>
      <c r="F266" s="267">
        <v>1</v>
      </c>
      <c r="G266" s="267">
        <v>2</v>
      </c>
      <c r="H266" s="267">
        <v>1</v>
      </c>
      <c r="I266" s="267">
        <v>0</v>
      </c>
    </row>
    <row r="267" spans="3:9">
      <c r="D267" s="266" t="s">
        <v>18867</v>
      </c>
      <c r="E267" s="267">
        <v>0</v>
      </c>
      <c r="F267" s="267">
        <v>1</v>
      </c>
      <c r="G267" s="267">
        <v>1</v>
      </c>
      <c r="H267" s="267">
        <v>0</v>
      </c>
      <c r="I267" s="267">
        <v>0</v>
      </c>
    </row>
    <row r="268" spans="3:9">
      <c r="D268" s="266" t="s">
        <v>18869</v>
      </c>
      <c r="E268" s="267">
        <v>3</v>
      </c>
      <c r="F268" s="267">
        <v>0</v>
      </c>
      <c r="G268" s="267">
        <v>0</v>
      </c>
      <c r="H268" s="267">
        <v>0</v>
      </c>
      <c r="I268" s="267">
        <v>0</v>
      </c>
    </row>
    <row r="269" spans="3:9">
      <c r="D269" s="266" t="s">
        <v>160</v>
      </c>
      <c r="E269" s="267">
        <v>0</v>
      </c>
      <c r="F269" s="267">
        <v>0</v>
      </c>
      <c r="G269" s="267">
        <v>0</v>
      </c>
      <c r="H269" s="267">
        <v>0</v>
      </c>
      <c r="I269" s="267">
        <v>0</v>
      </c>
    </row>
    <row r="270" spans="3:9">
      <c r="D270" s="266" t="s">
        <v>162</v>
      </c>
      <c r="E270" s="267">
        <v>0</v>
      </c>
      <c r="F270" s="267">
        <v>0</v>
      </c>
      <c r="G270" s="267">
        <v>0</v>
      </c>
      <c r="H270" s="267">
        <v>0</v>
      </c>
      <c r="I270" s="267">
        <v>0</v>
      </c>
    </row>
    <row r="271" spans="3:9">
      <c r="D271" s="266" t="s">
        <v>18871</v>
      </c>
      <c r="E271" s="267">
        <v>0</v>
      </c>
      <c r="F271" s="267">
        <v>0</v>
      </c>
      <c r="G271" s="267">
        <v>0</v>
      </c>
      <c r="H271" s="267">
        <v>0</v>
      </c>
      <c r="I271" s="267">
        <v>0</v>
      </c>
    </row>
    <row r="272" spans="3:9">
      <c r="D272" s="266" t="s">
        <v>18872</v>
      </c>
      <c r="E272" s="267">
        <v>116</v>
      </c>
      <c r="F272" s="267">
        <v>298</v>
      </c>
      <c r="G272" s="267">
        <v>1813</v>
      </c>
      <c r="H272" s="267">
        <v>300</v>
      </c>
      <c r="I272" s="267">
        <v>25</v>
      </c>
    </row>
    <row r="273" spans="4:9">
      <c r="D273" s="266" t="s">
        <v>18873</v>
      </c>
      <c r="E273" s="267">
        <v>2</v>
      </c>
      <c r="F273" s="267">
        <v>1</v>
      </c>
      <c r="G273" s="267">
        <v>13</v>
      </c>
      <c r="H273" s="267">
        <v>4</v>
      </c>
      <c r="I273" s="267">
        <v>7</v>
      </c>
    </row>
    <row r="274" spans="4:9">
      <c r="D274" s="266" t="s">
        <v>18874</v>
      </c>
      <c r="E274" s="267">
        <v>0</v>
      </c>
      <c r="F274" s="267">
        <v>0</v>
      </c>
      <c r="G274" s="267">
        <v>0</v>
      </c>
      <c r="H274" s="267">
        <v>1</v>
      </c>
      <c r="I274" s="267">
        <v>1</v>
      </c>
    </row>
    <row r="275" spans="4:9">
      <c r="D275" s="266" t="s">
        <v>18875</v>
      </c>
      <c r="E275" s="267">
        <v>2</v>
      </c>
      <c r="F275" s="267">
        <v>2</v>
      </c>
      <c r="G275" s="267">
        <v>15</v>
      </c>
      <c r="H275" s="267">
        <v>1</v>
      </c>
      <c r="I275" s="267">
        <v>3</v>
      </c>
    </row>
    <row r="276" spans="4:9">
      <c r="D276" s="266" t="s">
        <v>18876</v>
      </c>
      <c r="E276" s="267">
        <v>0</v>
      </c>
      <c r="F276" s="267">
        <v>0</v>
      </c>
      <c r="G276" s="267">
        <v>0</v>
      </c>
      <c r="H276" s="267">
        <v>0</v>
      </c>
      <c r="I276" s="267">
        <v>0</v>
      </c>
    </row>
    <row r="277" spans="4:9">
      <c r="D277" s="266" t="s">
        <v>18877</v>
      </c>
      <c r="E277" s="267">
        <v>21</v>
      </c>
      <c r="F277" s="267">
        <v>3</v>
      </c>
      <c r="G277" s="267">
        <v>16</v>
      </c>
      <c r="H277" s="267">
        <v>3</v>
      </c>
      <c r="I277" s="267">
        <v>9</v>
      </c>
    </row>
    <row r="278" spans="4:9">
      <c r="D278" s="266" t="s">
        <v>18878</v>
      </c>
      <c r="E278" s="267">
        <v>0</v>
      </c>
      <c r="F278" s="267">
        <v>3</v>
      </c>
      <c r="G278" s="267">
        <v>0</v>
      </c>
      <c r="H278" s="267">
        <v>0</v>
      </c>
      <c r="I278" s="267">
        <v>1</v>
      </c>
    </row>
    <row r="279" spans="4:9">
      <c r="D279" s="266" t="s">
        <v>18879</v>
      </c>
      <c r="E279" s="267">
        <v>0</v>
      </c>
      <c r="F279" s="267">
        <v>0</v>
      </c>
      <c r="G279" s="267">
        <v>2</v>
      </c>
      <c r="H279" s="267">
        <v>0</v>
      </c>
      <c r="I279" s="267">
        <v>1</v>
      </c>
    </row>
    <row r="280" spans="4:9">
      <c r="D280" s="266" t="s">
        <v>18880</v>
      </c>
      <c r="E280" s="267">
        <v>6</v>
      </c>
      <c r="F280" s="267">
        <v>0</v>
      </c>
      <c r="G280" s="267">
        <v>1</v>
      </c>
      <c r="H280" s="267">
        <v>0</v>
      </c>
      <c r="I280" s="267">
        <v>0</v>
      </c>
    </row>
    <row r="281" spans="4:9">
      <c r="D281" s="266" t="s">
        <v>18881</v>
      </c>
      <c r="E281" s="267">
        <v>9</v>
      </c>
      <c r="F281" s="267">
        <v>3</v>
      </c>
      <c r="G281" s="267">
        <v>5</v>
      </c>
      <c r="H281" s="267">
        <v>0</v>
      </c>
      <c r="I281" s="267">
        <v>5</v>
      </c>
    </row>
    <row r="282" spans="4:9">
      <c r="D282" s="266" t="s">
        <v>18882</v>
      </c>
      <c r="E282" s="267">
        <v>0</v>
      </c>
      <c r="F282" s="267">
        <v>0</v>
      </c>
      <c r="G282" s="267">
        <v>0</v>
      </c>
      <c r="H282" s="267">
        <v>0</v>
      </c>
      <c r="I282" s="267">
        <v>0</v>
      </c>
    </row>
    <row r="283" spans="4:9">
      <c r="D283" s="266" t="s">
        <v>18883</v>
      </c>
      <c r="E283" s="267">
        <v>0</v>
      </c>
      <c r="F283" s="267">
        <v>0</v>
      </c>
      <c r="G283" s="267">
        <v>0</v>
      </c>
      <c r="H283" s="267">
        <v>0</v>
      </c>
      <c r="I283" s="267">
        <v>0</v>
      </c>
    </row>
    <row r="284" spans="4:9">
      <c r="D284" s="266" t="s">
        <v>18884</v>
      </c>
      <c r="E284" s="267">
        <v>0</v>
      </c>
      <c r="F284" s="267">
        <v>1</v>
      </c>
      <c r="G284" s="267">
        <v>0</v>
      </c>
      <c r="H284" s="267">
        <v>0</v>
      </c>
      <c r="I284" s="267">
        <v>0</v>
      </c>
    </row>
    <row r="285" spans="4:9">
      <c r="D285" s="266" t="s">
        <v>18885</v>
      </c>
      <c r="E285" s="267">
        <v>0</v>
      </c>
      <c r="F285" s="267">
        <v>0</v>
      </c>
      <c r="G285" s="267">
        <v>0</v>
      </c>
      <c r="H285" s="267">
        <v>0</v>
      </c>
      <c r="I285" s="267">
        <v>0</v>
      </c>
    </row>
    <row r="286" spans="4:9">
      <c r="D286" s="266" t="s">
        <v>18886</v>
      </c>
      <c r="E286" s="267">
        <v>0</v>
      </c>
      <c r="F286" s="267">
        <v>0</v>
      </c>
      <c r="G286" s="267">
        <v>0</v>
      </c>
      <c r="H286" s="267">
        <v>0</v>
      </c>
      <c r="I286" s="267">
        <v>0</v>
      </c>
    </row>
    <row r="287" spans="4:9">
      <c r="D287" s="266" t="s">
        <v>18887</v>
      </c>
      <c r="E287" s="267">
        <v>0</v>
      </c>
      <c r="F287" s="267">
        <v>0</v>
      </c>
      <c r="G287" s="267">
        <v>0</v>
      </c>
      <c r="H287" s="267">
        <v>0</v>
      </c>
      <c r="I287" s="267">
        <v>0</v>
      </c>
    </row>
    <row r="288" spans="4:9">
      <c r="D288" s="266" t="s">
        <v>18888</v>
      </c>
      <c r="E288" s="267">
        <v>0</v>
      </c>
      <c r="F288" s="267">
        <v>0</v>
      </c>
      <c r="G288" s="267">
        <v>0</v>
      </c>
      <c r="H288" s="267">
        <v>0</v>
      </c>
      <c r="I288" s="267">
        <v>0</v>
      </c>
    </row>
    <row r="289" spans="3:9">
      <c r="D289" s="266" t="s">
        <v>18889</v>
      </c>
      <c r="E289" s="267">
        <v>0</v>
      </c>
      <c r="F289" s="267">
        <v>0</v>
      </c>
      <c r="G289" s="267">
        <v>0</v>
      </c>
      <c r="H289" s="267">
        <v>0</v>
      </c>
      <c r="I289" s="267">
        <v>0</v>
      </c>
    </row>
    <row r="290" spans="3:9">
      <c r="D290" s="266" t="s">
        <v>18890</v>
      </c>
      <c r="E290" s="267">
        <v>3</v>
      </c>
      <c r="F290" s="267">
        <v>3</v>
      </c>
      <c r="G290" s="267">
        <v>2</v>
      </c>
      <c r="H290" s="267">
        <v>1</v>
      </c>
      <c r="I290" s="267">
        <v>1</v>
      </c>
    </row>
    <row r="291" spans="3:9">
      <c r="D291" s="266" t="s">
        <v>18891</v>
      </c>
      <c r="E291" s="267">
        <v>19</v>
      </c>
      <c r="F291" s="267">
        <v>25</v>
      </c>
      <c r="G291" s="267">
        <v>57</v>
      </c>
      <c r="H291" s="267">
        <v>32</v>
      </c>
      <c r="I291" s="267">
        <v>18</v>
      </c>
    </row>
    <row r="292" spans="3:9">
      <c r="D292" s="266" t="s">
        <v>18892</v>
      </c>
      <c r="E292" s="267">
        <v>1</v>
      </c>
      <c r="F292" s="267">
        <v>1</v>
      </c>
      <c r="G292" s="267">
        <v>2</v>
      </c>
      <c r="H292" s="267">
        <v>1</v>
      </c>
      <c r="I292" s="267">
        <v>0</v>
      </c>
    </row>
    <row r="293" spans="3:9">
      <c r="D293" s="266" t="s">
        <v>18893</v>
      </c>
      <c r="E293" s="267">
        <v>0</v>
      </c>
      <c r="F293" s="267">
        <v>0</v>
      </c>
      <c r="G293" s="267">
        <v>0</v>
      </c>
      <c r="H293" s="267">
        <v>0</v>
      </c>
      <c r="I293" s="267">
        <v>0</v>
      </c>
    </row>
    <row r="294" spans="3:9">
      <c r="C294" s="266" t="s">
        <v>18903</v>
      </c>
      <c r="D294" s="266" t="s">
        <v>18864</v>
      </c>
      <c r="E294" s="267">
        <v>0</v>
      </c>
      <c r="F294" s="267">
        <v>0</v>
      </c>
      <c r="G294" s="267">
        <v>0</v>
      </c>
      <c r="H294" s="267">
        <v>0</v>
      </c>
      <c r="I294" s="267">
        <v>0</v>
      </c>
    </row>
    <row r="295" spans="3:9">
      <c r="D295" s="266" t="s">
        <v>18865</v>
      </c>
      <c r="E295" s="267">
        <v>0</v>
      </c>
      <c r="F295" s="267">
        <v>0</v>
      </c>
      <c r="G295" s="267">
        <v>0</v>
      </c>
      <c r="H295" s="267">
        <v>0</v>
      </c>
      <c r="I295" s="267">
        <v>0</v>
      </c>
    </row>
    <row r="296" spans="3:9">
      <c r="D296" s="266" t="s">
        <v>18867</v>
      </c>
      <c r="E296" s="267">
        <v>0</v>
      </c>
      <c r="F296" s="267">
        <v>0</v>
      </c>
      <c r="G296" s="267">
        <v>0</v>
      </c>
      <c r="H296" s="267">
        <v>0</v>
      </c>
      <c r="I296" s="267">
        <v>0</v>
      </c>
    </row>
    <row r="297" spans="3:9">
      <c r="D297" s="266" t="s">
        <v>18869</v>
      </c>
      <c r="E297" s="267">
        <v>0</v>
      </c>
      <c r="F297" s="267">
        <v>0</v>
      </c>
      <c r="G297" s="267">
        <v>0</v>
      </c>
      <c r="H297" s="267">
        <v>0</v>
      </c>
      <c r="I297" s="267">
        <v>0</v>
      </c>
    </row>
    <row r="298" spans="3:9">
      <c r="D298" s="266" t="s">
        <v>160</v>
      </c>
      <c r="E298" s="267">
        <v>0</v>
      </c>
      <c r="F298" s="267">
        <v>0</v>
      </c>
      <c r="G298" s="267">
        <v>0</v>
      </c>
      <c r="H298" s="267">
        <v>0</v>
      </c>
      <c r="I298" s="267">
        <v>0</v>
      </c>
    </row>
    <row r="299" spans="3:9">
      <c r="D299" s="266" t="s">
        <v>162</v>
      </c>
      <c r="E299" s="267">
        <v>0</v>
      </c>
      <c r="F299" s="267">
        <v>0</v>
      </c>
      <c r="G299" s="267">
        <v>0</v>
      </c>
      <c r="H299" s="267">
        <v>0</v>
      </c>
      <c r="I299" s="267">
        <v>0</v>
      </c>
    </row>
    <row r="300" spans="3:9">
      <c r="D300" s="266" t="s">
        <v>18871</v>
      </c>
      <c r="E300" s="267">
        <v>0</v>
      </c>
      <c r="F300" s="267">
        <v>0</v>
      </c>
      <c r="G300" s="267">
        <v>0</v>
      </c>
      <c r="H300" s="267">
        <v>0</v>
      </c>
      <c r="I300" s="267">
        <v>0</v>
      </c>
    </row>
    <row r="301" spans="3:9">
      <c r="D301" s="266" t="s">
        <v>18872</v>
      </c>
      <c r="E301" s="267">
        <v>0</v>
      </c>
      <c r="F301" s="267">
        <v>0</v>
      </c>
      <c r="G301" s="267">
        <v>0</v>
      </c>
      <c r="H301" s="267">
        <v>0</v>
      </c>
      <c r="I301" s="267">
        <v>0</v>
      </c>
    </row>
    <row r="302" spans="3:9">
      <c r="D302" s="266" t="s">
        <v>18873</v>
      </c>
      <c r="E302" s="267">
        <v>0</v>
      </c>
      <c r="F302" s="267">
        <v>0</v>
      </c>
      <c r="G302" s="267">
        <v>0</v>
      </c>
      <c r="H302" s="267">
        <v>0</v>
      </c>
      <c r="I302" s="267">
        <v>0</v>
      </c>
    </row>
    <row r="303" spans="3:9">
      <c r="D303" s="266" t="s">
        <v>18874</v>
      </c>
      <c r="E303" s="267">
        <v>0</v>
      </c>
      <c r="F303" s="267">
        <v>0</v>
      </c>
      <c r="G303" s="267">
        <v>0</v>
      </c>
      <c r="H303" s="267">
        <v>0</v>
      </c>
      <c r="I303" s="267">
        <v>0</v>
      </c>
    </row>
    <row r="304" spans="3:9">
      <c r="D304" s="266" t="s">
        <v>18875</v>
      </c>
      <c r="E304" s="267">
        <v>0</v>
      </c>
      <c r="F304" s="267">
        <v>0</v>
      </c>
      <c r="G304" s="267">
        <v>0</v>
      </c>
      <c r="H304" s="267">
        <v>0</v>
      </c>
      <c r="I304" s="267">
        <v>0</v>
      </c>
    </row>
    <row r="305" spans="4:9">
      <c r="D305" s="266" t="s">
        <v>18876</v>
      </c>
      <c r="E305" s="267">
        <v>0</v>
      </c>
      <c r="F305" s="267">
        <v>0</v>
      </c>
      <c r="G305" s="267">
        <v>0</v>
      </c>
      <c r="H305" s="267">
        <v>0</v>
      </c>
      <c r="I305" s="267">
        <v>0</v>
      </c>
    </row>
    <row r="306" spans="4:9">
      <c r="D306" s="266" t="s">
        <v>18877</v>
      </c>
      <c r="E306" s="267">
        <v>0</v>
      </c>
      <c r="F306" s="267">
        <v>0</v>
      </c>
      <c r="G306" s="267">
        <v>0</v>
      </c>
      <c r="H306" s="267">
        <v>0</v>
      </c>
      <c r="I306" s="267">
        <v>0</v>
      </c>
    </row>
    <row r="307" spans="4:9">
      <c r="D307" s="266" t="s">
        <v>18878</v>
      </c>
      <c r="E307" s="267">
        <v>0</v>
      </c>
      <c r="F307" s="267">
        <v>0</v>
      </c>
      <c r="G307" s="267">
        <v>0</v>
      </c>
      <c r="H307" s="267">
        <v>0</v>
      </c>
      <c r="I307" s="267">
        <v>0</v>
      </c>
    </row>
    <row r="308" spans="4:9">
      <c r="D308" s="266" t="s">
        <v>18879</v>
      </c>
      <c r="E308" s="267">
        <v>0</v>
      </c>
      <c r="F308" s="267">
        <v>0</v>
      </c>
      <c r="G308" s="267">
        <v>0</v>
      </c>
      <c r="H308" s="267">
        <v>0</v>
      </c>
      <c r="I308" s="267">
        <v>0</v>
      </c>
    </row>
    <row r="309" spans="4:9">
      <c r="D309" s="266" t="s">
        <v>18880</v>
      </c>
      <c r="E309" s="267">
        <v>0</v>
      </c>
      <c r="F309" s="267">
        <v>0</v>
      </c>
      <c r="G309" s="267">
        <v>0</v>
      </c>
      <c r="H309" s="267">
        <v>0</v>
      </c>
      <c r="I309" s="267">
        <v>0</v>
      </c>
    </row>
    <row r="310" spans="4:9">
      <c r="D310" s="266" t="s">
        <v>18881</v>
      </c>
      <c r="E310" s="267">
        <v>0</v>
      </c>
      <c r="F310" s="267">
        <v>0</v>
      </c>
      <c r="G310" s="267">
        <v>0</v>
      </c>
      <c r="H310" s="267">
        <v>0</v>
      </c>
      <c r="I310" s="267">
        <v>0</v>
      </c>
    </row>
    <row r="311" spans="4:9">
      <c r="D311" s="266" t="s">
        <v>18882</v>
      </c>
      <c r="E311" s="267">
        <v>0</v>
      </c>
      <c r="F311" s="267">
        <v>0</v>
      </c>
      <c r="G311" s="267">
        <v>0</v>
      </c>
      <c r="H311" s="267">
        <v>0</v>
      </c>
      <c r="I311" s="267">
        <v>0</v>
      </c>
    </row>
    <row r="312" spans="4:9">
      <c r="D312" s="266" t="s">
        <v>18883</v>
      </c>
      <c r="E312" s="267">
        <v>0</v>
      </c>
      <c r="F312" s="267">
        <v>0</v>
      </c>
      <c r="G312" s="267">
        <v>0</v>
      </c>
      <c r="H312" s="267">
        <v>0</v>
      </c>
      <c r="I312" s="267">
        <v>0</v>
      </c>
    </row>
    <row r="313" spans="4:9">
      <c r="D313" s="266" t="s">
        <v>18884</v>
      </c>
      <c r="E313" s="267">
        <v>0</v>
      </c>
      <c r="F313" s="267">
        <v>0</v>
      </c>
      <c r="G313" s="267">
        <v>0</v>
      </c>
      <c r="H313" s="267">
        <v>0</v>
      </c>
      <c r="I313" s="267">
        <v>0</v>
      </c>
    </row>
    <row r="314" spans="4:9">
      <c r="D314" s="266" t="s">
        <v>18885</v>
      </c>
      <c r="E314" s="267">
        <v>0</v>
      </c>
      <c r="F314" s="267">
        <v>0</v>
      </c>
      <c r="G314" s="267">
        <v>0</v>
      </c>
      <c r="H314" s="267">
        <v>0</v>
      </c>
      <c r="I314" s="267">
        <v>0</v>
      </c>
    </row>
    <row r="315" spans="4:9">
      <c r="D315" s="266" t="s">
        <v>18886</v>
      </c>
      <c r="E315" s="267">
        <v>0</v>
      </c>
      <c r="F315" s="267">
        <v>0</v>
      </c>
      <c r="G315" s="267">
        <v>0</v>
      </c>
      <c r="H315" s="267">
        <v>0</v>
      </c>
      <c r="I315" s="267">
        <v>0</v>
      </c>
    </row>
    <row r="316" spans="4:9">
      <c r="D316" s="266" t="s">
        <v>18887</v>
      </c>
      <c r="E316" s="267">
        <v>0</v>
      </c>
      <c r="F316" s="267">
        <v>0</v>
      </c>
      <c r="G316" s="267">
        <v>0</v>
      </c>
      <c r="H316" s="267">
        <v>0</v>
      </c>
      <c r="I316" s="267">
        <v>0</v>
      </c>
    </row>
    <row r="317" spans="4:9">
      <c r="D317" s="266" t="s">
        <v>18888</v>
      </c>
      <c r="E317" s="267">
        <v>0</v>
      </c>
      <c r="F317" s="267">
        <v>0</v>
      </c>
      <c r="G317" s="267">
        <v>0</v>
      </c>
      <c r="H317" s="267">
        <v>0</v>
      </c>
      <c r="I317" s="267">
        <v>0</v>
      </c>
    </row>
    <row r="318" spans="4:9">
      <c r="D318" s="266" t="s">
        <v>18889</v>
      </c>
      <c r="E318" s="267">
        <v>0</v>
      </c>
      <c r="F318" s="267">
        <v>0</v>
      </c>
      <c r="G318" s="267">
        <v>0</v>
      </c>
      <c r="H318" s="267">
        <v>0</v>
      </c>
      <c r="I318" s="267">
        <v>0</v>
      </c>
    </row>
    <row r="319" spans="4:9">
      <c r="D319" s="266" t="s">
        <v>18890</v>
      </c>
      <c r="E319" s="267">
        <v>0</v>
      </c>
      <c r="F319" s="267">
        <v>0</v>
      </c>
      <c r="G319" s="267">
        <v>0</v>
      </c>
      <c r="H319" s="267">
        <v>0</v>
      </c>
      <c r="I319" s="267">
        <v>0</v>
      </c>
    </row>
    <row r="320" spans="4:9">
      <c r="D320" s="266" t="s">
        <v>18891</v>
      </c>
      <c r="E320" s="267">
        <v>0</v>
      </c>
      <c r="F320" s="267">
        <v>0</v>
      </c>
      <c r="G320" s="267">
        <v>0</v>
      </c>
      <c r="H320" s="267">
        <v>0</v>
      </c>
      <c r="I320" s="267">
        <v>0</v>
      </c>
    </row>
    <row r="321" spans="3:9">
      <c r="D321" s="266" t="s">
        <v>18892</v>
      </c>
      <c r="E321" s="267">
        <v>0</v>
      </c>
      <c r="F321" s="267">
        <v>0</v>
      </c>
      <c r="G321" s="267">
        <v>0</v>
      </c>
      <c r="H321" s="267">
        <v>0</v>
      </c>
      <c r="I321" s="267">
        <v>0</v>
      </c>
    </row>
    <row r="322" spans="3:9">
      <c r="D322" s="266" t="s">
        <v>18893</v>
      </c>
      <c r="E322" s="267">
        <v>0</v>
      </c>
      <c r="F322" s="267">
        <v>0</v>
      </c>
      <c r="G322" s="267">
        <v>0</v>
      </c>
      <c r="H322" s="267">
        <v>0</v>
      </c>
      <c r="I322" s="267">
        <v>0</v>
      </c>
    </row>
    <row r="323" spans="3:9">
      <c r="C323" s="266" t="s">
        <v>18904</v>
      </c>
      <c r="D323" s="266" t="s">
        <v>18864</v>
      </c>
      <c r="E323" s="267">
        <v>0</v>
      </c>
      <c r="F323" s="267">
        <v>0</v>
      </c>
      <c r="G323" s="267">
        <v>0</v>
      </c>
      <c r="H323" s="267">
        <v>0</v>
      </c>
      <c r="I323" s="267">
        <v>0</v>
      </c>
    </row>
    <row r="324" spans="3:9">
      <c r="D324" s="266" t="s">
        <v>18865</v>
      </c>
      <c r="E324" s="267">
        <v>0</v>
      </c>
      <c r="F324" s="267">
        <v>0</v>
      </c>
      <c r="G324" s="267">
        <v>0</v>
      </c>
      <c r="H324" s="267">
        <v>0</v>
      </c>
      <c r="I324" s="267">
        <v>0</v>
      </c>
    </row>
    <row r="325" spans="3:9">
      <c r="D325" s="266" t="s">
        <v>18867</v>
      </c>
      <c r="E325" s="267">
        <v>0</v>
      </c>
      <c r="F325" s="267">
        <v>0</v>
      </c>
      <c r="G325" s="267">
        <v>0</v>
      </c>
      <c r="H325" s="267">
        <v>0</v>
      </c>
      <c r="I325" s="267">
        <v>0</v>
      </c>
    </row>
    <row r="326" spans="3:9">
      <c r="D326" s="266" t="s">
        <v>18869</v>
      </c>
      <c r="E326" s="267">
        <v>0</v>
      </c>
      <c r="F326" s="267">
        <v>0</v>
      </c>
      <c r="G326" s="267">
        <v>0</v>
      </c>
      <c r="H326" s="267">
        <v>0</v>
      </c>
      <c r="I326" s="267">
        <v>0</v>
      </c>
    </row>
    <row r="327" spans="3:9">
      <c r="D327" s="266" t="s">
        <v>160</v>
      </c>
      <c r="E327" s="267">
        <v>0</v>
      </c>
      <c r="F327" s="267">
        <v>0</v>
      </c>
      <c r="G327" s="267">
        <v>0</v>
      </c>
      <c r="H327" s="267">
        <v>0</v>
      </c>
      <c r="I327" s="267">
        <v>0</v>
      </c>
    </row>
    <row r="328" spans="3:9">
      <c r="D328" s="266" t="s">
        <v>162</v>
      </c>
      <c r="E328" s="267">
        <v>0</v>
      </c>
      <c r="F328" s="267">
        <v>0</v>
      </c>
      <c r="G328" s="267">
        <v>0</v>
      </c>
      <c r="H328" s="267">
        <v>0</v>
      </c>
      <c r="I328" s="267">
        <v>0</v>
      </c>
    </row>
    <row r="329" spans="3:9">
      <c r="D329" s="266" t="s">
        <v>18871</v>
      </c>
      <c r="E329" s="267">
        <v>0</v>
      </c>
      <c r="F329" s="267">
        <v>0</v>
      </c>
      <c r="G329" s="267">
        <v>0</v>
      </c>
      <c r="H329" s="267">
        <v>0</v>
      </c>
      <c r="I329" s="267">
        <v>0</v>
      </c>
    </row>
    <row r="330" spans="3:9">
      <c r="D330" s="266" t="s">
        <v>18872</v>
      </c>
      <c r="E330" s="267">
        <v>0</v>
      </c>
      <c r="F330" s="267">
        <v>2</v>
      </c>
      <c r="G330" s="267">
        <v>5</v>
      </c>
      <c r="H330" s="267">
        <v>2</v>
      </c>
      <c r="I330" s="267">
        <v>4</v>
      </c>
    </row>
    <row r="331" spans="3:9">
      <c r="D331" s="266" t="s">
        <v>18873</v>
      </c>
      <c r="E331" s="267">
        <v>0</v>
      </c>
      <c r="F331" s="267">
        <v>0</v>
      </c>
      <c r="G331" s="267">
        <v>0</v>
      </c>
      <c r="H331" s="267">
        <v>1</v>
      </c>
      <c r="I331" s="267">
        <v>0</v>
      </c>
    </row>
    <row r="332" spans="3:9">
      <c r="D332" s="266" t="s">
        <v>18874</v>
      </c>
      <c r="E332" s="267">
        <v>0</v>
      </c>
      <c r="F332" s="267">
        <v>3</v>
      </c>
      <c r="G332" s="267">
        <v>6</v>
      </c>
      <c r="H332" s="267">
        <v>0</v>
      </c>
      <c r="I332" s="267">
        <v>0</v>
      </c>
    </row>
    <row r="333" spans="3:9">
      <c r="D333" s="266" t="s">
        <v>18875</v>
      </c>
      <c r="E333" s="267">
        <v>0</v>
      </c>
      <c r="F333" s="267">
        <v>1</v>
      </c>
      <c r="G333" s="267">
        <v>0</v>
      </c>
      <c r="H333" s="267">
        <v>3</v>
      </c>
      <c r="I333" s="267">
        <v>0</v>
      </c>
    </row>
    <row r="334" spans="3:9">
      <c r="D334" s="266" t="s">
        <v>18876</v>
      </c>
      <c r="E334" s="267">
        <v>0</v>
      </c>
      <c r="F334" s="267">
        <v>0</v>
      </c>
      <c r="G334" s="267">
        <v>0</v>
      </c>
      <c r="H334" s="267">
        <v>0</v>
      </c>
      <c r="I334" s="267">
        <v>0</v>
      </c>
    </row>
    <row r="335" spans="3:9">
      <c r="D335" s="266" t="s">
        <v>18877</v>
      </c>
      <c r="E335" s="267">
        <v>0</v>
      </c>
      <c r="F335" s="267">
        <v>0</v>
      </c>
      <c r="G335" s="267">
        <v>0</v>
      </c>
      <c r="H335" s="267">
        <v>0</v>
      </c>
      <c r="I335" s="267">
        <v>0</v>
      </c>
    </row>
    <row r="336" spans="3:9">
      <c r="D336" s="266" t="s">
        <v>18878</v>
      </c>
      <c r="E336" s="267">
        <v>0</v>
      </c>
      <c r="F336" s="267">
        <v>0</v>
      </c>
      <c r="G336" s="267">
        <v>0</v>
      </c>
      <c r="H336" s="267">
        <v>0</v>
      </c>
      <c r="I336" s="267">
        <v>0</v>
      </c>
    </row>
    <row r="337" spans="3:9">
      <c r="D337" s="266" t="s">
        <v>18879</v>
      </c>
      <c r="E337" s="267">
        <v>0</v>
      </c>
      <c r="F337" s="267">
        <v>0</v>
      </c>
      <c r="G337" s="267">
        <v>0</v>
      </c>
      <c r="H337" s="267">
        <v>0</v>
      </c>
      <c r="I337" s="267">
        <v>0</v>
      </c>
    </row>
    <row r="338" spans="3:9">
      <c r="D338" s="266" t="s">
        <v>18880</v>
      </c>
      <c r="E338" s="267">
        <v>0</v>
      </c>
      <c r="F338" s="267">
        <v>0</v>
      </c>
      <c r="G338" s="267">
        <v>0</v>
      </c>
      <c r="H338" s="267">
        <v>0</v>
      </c>
      <c r="I338" s="267">
        <v>0</v>
      </c>
    </row>
    <row r="339" spans="3:9">
      <c r="D339" s="266" t="s">
        <v>18881</v>
      </c>
      <c r="E339" s="267">
        <v>0</v>
      </c>
      <c r="F339" s="267">
        <v>0</v>
      </c>
      <c r="G339" s="267">
        <v>0</v>
      </c>
      <c r="H339" s="267">
        <v>0</v>
      </c>
      <c r="I339" s="267">
        <v>0</v>
      </c>
    </row>
    <row r="340" spans="3:9">
      <c r="D340" s="266" t="s">
        <v>18882</v>
      </c>
      <c r="E340" s="267">
        <v>0</v>
      </c>
      <c r="F340" s="267">
        <v>0</v>
      </c>
      <c r="G340" s="267">
        <v>0</v>
      </c>
      <c r="H340" s="267">
        <v>0</v>
      </c>
      <c r="I340" s="267">
        <v>0</v>
      </c>
    </row>
    <row r="341" spans="3:9">
      <c r="D341" s="266" t="s">
        <v>18883</v>
      </c>
      <c r="E341" s="267">
        <v>0</v>
      </c>
      <c r="F341" s="267">
        <v>0</v>
      </c>
      <c r="G341" s="267">
        <v>0</v>
      </c>
      <c r="H341" s="267">
        <v>0</v>
      </c>
      <c r="I341" s="267">
        <v>0</v>
      </c>
    </row>
    <row r="342" spans="3:9">
      <c r="D342" s="266" t="s">
        <v>18884</v>
      </c>
      <c r="E342" s="267">
        <v>0</v>
      </c>
      <c r="F342" s="267">
        <v>0</v>
      </c>
      <c r="G342" s="267">
        <v>0</v>
      </c>
      <c r="H342" s="267">
        <v>0</v>
      </c>
      <c r="I342" s="267">
        <v>0</v>
      </c>
    </row>
    <row r="343" spans="3:9">
      <c r="D343" s="266" t="s">
        <v>18885</v>
      </c>
      <c r="E343" s="267">
        <v>0</v>
      </c>
      <c r="F343" s="267">
        <v>0</v>
      </c>
      <c r="G343" s="267">
        <v>0</v>
      </c>
      <c r="H343" s="267">
        <v>0</v>
      </c>
      <c r="I343" s="267">
        <v>0</v>
      </c>
    </row>
    <row r="344" spans="3:9">
      <c r="D344" s="266" t="s">
        <v>18886</v>
      </c>
      <c r="E344" s="267">
        <v>0</v>
      </c>
      <c r="F344" s="267">
        <v>0</v>
      </c>
      <c r="G344" s="267">
        <v>0</v>
      </c>
      <c r="H344" s="267">
        <v>0</v>
      </c>
      <c r="I344" s="267">
        <v>0</v>
      </c>
    </row>
    <row r="345" spans="3:9">
      <c r="D345" s="266" t="s">
        <v>18887</v>
      </c>
      <c r="E345" s="267">
        <v>0</v>
      </c>
      <c r="F345" s="267">
        <v>0</v>
      </c>
      <c r="G345" s="267">
        <v>0</v>
      </c>
      <c r="H345" s="267">
        <v>0</v>
      </c>
      <c r="I345" s="267">
        <v>0</v>
      </c>
    </row>
    <row r="346" spans="3:9">
      <c r="D346" s="266" t="s">
        <v>18888</v>
      </c>
      <c r="E346" s="267">
        <v>0</v>
      </c>
      <c r="F346" s="267">
        <v>0</v>
      </c>
      <c r="G346" s="267">
        <v>0</v>
      </c>
      <c r="H346" s="267">
        <v>0</v>
      </c>
      <c r="I346" s="267">
        <v>0</v>
      </c>
    </row>
    <row r="347" spans="3:9">
      <c r="D347" s="266" t="s">
        <v>18889</v>
      </c>
      <c r="E347" s="267">
        <v>0</v>
      </c>
      <c r="F347" s="267">
        <v>0</v>
      </c>
      <c r="G347" s="267">
        <v>0</v>
      </c>
      <c r="H347" s="267">
        <v>0</v>
      </c>
      <c r="I347" s="267">
        <v>0</v>
      </c>
    </row>
    <row r="348" spans="3:9">
      <c r="D348" s="266" t="s">
        <v>18890</v>
      </c>
      <c r="E348" s="267">
        <v>0</v>
      </c>
      <c r="F348" s="267">
        <v>0</v>
      </c>
      <c r="G348" s="267">
        <v>0</v>
      </c>
      <c r="H348" s="267">
        <v>0</v>
      </c>
      <c r="I348" s="267">
        <v>0</v>
      </c>
    </row>
    <row r="349" spans="3:9">
      <c r="D349" s="266" t="s">
        <v>18891</v>
      </c>
      <c r="E349" s="267">
        <v>0</v>
      </c>
      <c r="F349" s="267">
        <v>0</v>
      </c>
      <c r="G349" s="267">
        <v>0</v>
      </c>
      <c r="H349" s="267">
        <v>0</v>
      </c>
      <c r="I349" s="267">
        <v>0</v>
      </c>
    </row>
    <row r="350" spans="3:9">
      <c r="D350" s="266" t="s">
        <v>18892</v>
      </c>
      <c r="E350" s="267">
        <v>0</v>
      </c>
      <c r="F350" s="267">
        <v>0</v>
      </c>
      <c r="G350" s="267">
        <v>0</v>
      </c>
      <c r="H350" s="267">
        <v>1</v>
      </c>
      <c r="I350" s="267">
        <v>0</v>
      </c>
    </row>
    <row r="351" spans="3:9">
      <c r="D351" s="266" t="s">
        <v>18893</v>
      </c>
      <c r="E351" s="267">
        <v>0</v>
      </c>
      <c r="F351" s="267">
        <v>0</v>
      </c>
      <c r="G351" s="267">
        <v>0</v>
      </c>
      <c r="H351" s="267">
        <v>0</v>
      </c>
      <c r="I351" s="267">
        <v>0</v>
      </c>
    </row>
    <row r="352" spans="3:9">
      <c r="C352" s="266" t="s">
        <v>18905</v>
      </c>
      <c r="D352" s="266" t="s">
        <v>18864</v>
      </c>
      <c r="E352" s="267">
        <v>9</v>
      </c>
      <c r="F352" s="267">
        <v>20</v>
      </c>
      <c r="G352" s="267">
        <v>36</v>
      </c>
      <c r="H352" s="267">
        <v>26</v>
      </c>
      <c r="I352" s="267">
        <v>17</v>
      </c>
    </row>
    <row r="353" spans="4:9">
      <c r="D353" s="266" t="s">
        <v>18865</v>
      </c>
      <c r="E353" s="267">
        <v>241</v>
      </c>
      <c r="F353" s="267">
        <v>128</v>
      </c>
      <c r="G353" s="267">
        <v>192</v>
      </c>
      <c r="H353" s="267">
        <v>175</v>
      </c>
      <c r="I353" s="267">
        <v>78</v>
      </c>
    </row>
    <row r="354" spans="4:9">
      <c r="D354" s="266" t="s">
        <v>18867</v>
      </c>
      <c r="E354" s="267">
        <v>46</v>
      </c>
      <c r="F354" s="267">
        <v>17</v>
      </c>
      <c r="G354" s="267">
        <v>24</v>
      </c>
      <c r="H354" s="267">
        <v>26</v>
      </c>
      <c r="I354" s="267">
        <v>4</v>
      </c>
    </row>
    <row r="355" spans="4:9">
      <c r="D355" s="266" t="s">
        <v>18869</v>
      </c>
      <c r="E355" s="267">
        <v>230</v>
      </c>
      <c r="F355" s="267">
        <v>29</v>
      </c>
      <c r="G355" s="267">
        <v>42</v>
      </c>
      <c r="H355" s="267">
        <v>22</v>
      </c>
      <c r="I355" s="267">
        <v>11</v>
      </c>
    </row>
    <row r="356" spans="4:9">
      <c r="D356" s="266" t="s">
        <v>160</v>
      </c>
      <c r="E356" s="267">
        <v>3</v>
      </c>
      <c r="F356" s="267">
        <v>0</v>
      </c>
      <c r="G356" s="267">
        <v>0</v>
      </c>
      <c r="H356" s="267">
        <v>2</v>
      </c>
      <c r="I356" s="267">
        <v>0</v>
      </c>
    </row>
    <row r="357" spans="4:9">
      <c r="D357" s="266" t="s">
        <v>162</v>
      </c>
      <c r="E357" s="267">
        <v>9</v>
      </c>
      <c r="F357" s="267">
        <v>2</v>
      </c>
      <c r="G357" s="267">
        <v>6</v>
      </c>
      <c r="H357" s="267">
        <v>2</v>
      </c>
      <c r="I357" s="267">
        <v>0</v>
      </c>
    </row>
    <row r="358" spans="4:9">
      <c r="D358" s="266" t="s">
        <v>18871</v>
      </c>
      <c r="E358" s="267">
        <v>2</v>
      </c>
      <c r="F358" s="267">
        <v>1</v>
      </c>
      <c r="G358" s="267">
        <v>1</v>
      </c>
      <c r="H358" s="267">
        <v>1</v>
      </c>
      <c r="I358" s="267">
        <v>1</v>
      </c>
    </row>
    <row r="359" spans="4:9">
      <c r="D359" s="266" t="s">
        <v>18872</v>
      </c>
      <c r="E359" s="267">
        <v>514</v>
      </c>
      <c r="F359" s="267">
        <v>1088</v>
      </c>
      <c r="G359" s="267">
        <v>2822</v>
      </c>
      <c r="H359" s="267">
        <v>1711</v>
      </c>
      <c r="I359" s="267">
        <v>1002</v>
      </c>
    </row>
    <row r="360" spans="4:9">
      <c r="D360" s="266" t="s">
        <v>18873</v>
      </c>
      <c r="E360" s="267">
        <v>239</v>
      </c>
      <c r="F360" s="267">
        <v>226</v>
      </c>
      <c r="G360" s="267">
        <v>393</v>
      </c>
      <c r="H360" s="267">
        <v>356</v>
      </c>
      <c r="I360" s="267">
        <v>186</v>
      </c>
    </row>
    <row r="361" spans="4:9">
      <c r="D361" s="266" t="s">
        <v>18874</v>
      </c>
      <c r="E361" s="267">
        <v>212</v>
      </c>
      <c r="F361" s="267">
        <v>92</v>
      </c>
      <c r="G361" s="267">
        <v>92</v>
      </c>
      <c r="H361" s="267">
        <v>77</v>
      </c>
      <c r="I361" s="267">
        <v>77</v>
      </c>
    </row>
    <row r="362" spans="4:9">
      <c r="D362" s="266" t="s">
        <v>18875</v>
      </c>
      <c r="E362" s="267">
        <v>59</v>
      </c>
      <c r="F362" s="267">
        <v>54</v>
      </c>
      <c r="G362" s="267">
        <v>57</v>
      </c>
      <c r="H362" s="267">
        <v>65</v>
      </c>
      <c r="I362" s="267">
        <v>46</v>
      </c>
    </row>
    <row r="363" spans="4:9">
      <c r="D363" s="266" t="s">
        <v>18876</v>
      </c>
      <c r="E363" s="267">
        <v>166</v>
      </c>
      <c r="F363" s="267">
        <v>45</v>
      </c>
      <c r="G363" s="267">
        <v>64</v>
      </c>
      <c r="H363" s="267">
        <v>104</v>
      </c>
      <c r="I363" s="267">
        <v>42</v>
      </c>
    </row>
    <row r="364" spans="4:9">
      <c r="D364" s="266" t="s">
        <v>18877</v>
      </c>
      <c r="E364" s="267">
        <v>584</v>
      </c>
      <c r="F364" s="267">
        <v>152</v>
      </c>
      <c r="G364" s="267">
        <v>258</v>
      </c>
      <c r="H364" s="267">
        <v>210</v>
      </c>
      <c r="I364" s="267">
        <v>77</v>
      </c>
    </row>
    <row r="365" spans="4:9">
      <c r="D365" s="266" t="s">
        <v>18878</v>
      </c>
      <c r="E365" s="267">
        <v>62</v>
      </c>
      <c r="F365" s="267">
        <v>14</v>
      </c>
      <c r="G365" s="267">
        <v>21</v>
      </c>
      <c r="H365" s="267">
        <v>17</v>
      </c>
      <c r="I365" s="267">
        <v>15</v>
      </c>
    </row>
    <row r="366" spans="4:9">
      <c r="D366" s="266" t="s">
        <v>18879</v>
      </c>
      <c r="E366" s="267">
        <v>39</v>
      </c>
      <c r="F366" s="267">
        <v>11</v>
      </c>
      <c r="G366" s="267">
        <v>9</v>
      </c>
      <c r="H366" s="267">
        <v>14</v>
      </c>
      <c r="I366" s="267">
        <v>7</v>
      </c>
    </row>
    <row r="367" spans="4:9">
      <c r="D367" s="266" t="s">
        <v>18880</v>
      </c>
      <c r="E367" s="267">
        <v>61</v>
      </c>
      <c r="F367" s="267">
        <v>17</v>
      </c>
      <c r="G367" s="267">
        <v>44</v>
      </c>
      <c r="H367" s="267">
        <v>74</v>
      </c>
      <c r="I367" s="267">
        <v>35</v>
      </c>
    </row>
    <row r="368" spans="4:9">
      <c r="D368" s="266" t="s">
        <v>18881</v>
      </c>
      <c r="E368" s="267">
        <v>79</v>
      </c>
      <c r="F368" s="267">
        <v>22</v>
      </c>
      <c r="G368" s="267">
        <v>60</v>
      </c>
      <c r="H368" s="267">
        <v>46</v>
      </c>
      <c r="I368" s="267">
        <v>13</v>
      </c>
    </row>
    <row r="369" spans="3:9">
      <c r="D369" s="266" t="s">
        <v>18882</v>
      </c>
      <c r="E369" s="267">
        <v>7</v>
      </c>
      <c r="F369" s="267">
        <v>5</v>
      </c>
      <c r="G369" s="267">
        <v>2</v>
      </c>
      <c r="H369" s="267">
        <v>7</v>
      </c>
      <c r="I369" s="267">
        <v>2</v>
      </c>
    </row>
    <row r="370" spans="3:9">
      <c r="D370" s="266" t="s">
        <v>18883</v>
      </c>
      <c r="E370" s="267">
        <v>31</v>
      </c>
      <c r="F370" s="267">
        <v>4</v>
      </c>
      <c r="G370" s="267">
        <v>4</v>
      </c>
      <c r="H370" s="267">
        <v>4</v>
      </c>
      <c r="I370" s="267">
        <v>2</v>
      </c>
    </row>
    <row r="371" spans="3:9">
      <c r="D371" s="266" t="s">
        <v>18884</v>
      </c>
      <c r="E371" s="267">
        <v>37</v>
      </c>
      <c r="F371" s="267">
        <v>3</v>
      </c>
      <c r="G371" s="267">
        <v>36</v>
      </c>
      <c r="H371" s="267">
        <v>16</v>
      </c>
      <c r="I371" s="267">
        <v>12</v>
      </c>
    </row>
    <row r="372" spans="3:9">
      <c r="D372" s="266" t="s">
        <v>18885</v>
      </c>
      <c r="E372" s="267">
        <v>92</v>
      </c>
      <c r="F372" s="267">
        <v>85</v>
      </c>
      <c r="G372" s="267">
        <v>59</v>
      </c>
      <c r="H372" s="267">
        <v>53</v>
      </c>
      <c r="I372" s="267">
        <v>200</v>
      </c>
    </row>
    <row r="373" spans="3:9">
      <c r="D373" s="266" t="s">
        <v>18886</v>
      </c>
      <c r="E373" s="267">
        <v>1</v>
      </c>
      <c r="F373" s="267">
        <v>4</v>
      </c>
      <c r="G373" s="267">
        <v>3</v>
      </c>
      <c r="H373" s="267">
        <v>2</v>
      </c>
      <c r="I373" s="267">
        <v>2</v>
      </c>
    </row>
    <row r="374" spans="3:9">
      <c r="D374" s="266" t="s">
        <v>18887</v>
      </c>
      <c r="E374" s="267">
        <v>90</v>
      </c>
      <c r="F374" s="267">
        <v>26</v>
      </c>
      <c r="G374" s="267">
        <v>21</v>
      </c>
      <c r="H374" s="267">
        <v>14</v>
      </c>
      <c r="I374" s="267">
        <v>8</v>
      </c>
    </row>
    <row r="375" spans="3:9">
      <c r="D375" s="266" t="s">
        <v>18888</v>
      </c>
      <c r="E375" s="267">
        <v>21</v>
      </c>
      <c r="F375" s="267">
        <v>0</v>
      </c>
      <c r="G375" s="267">
        <v>0</v>
      </c>
      <c r="H375" s="267">
        <v>1</v>
      </c>
      <c r="I375" s="267">
        <v>0</v>
      </c>
    </row>
    <row r="376" spans="3:9">
      <c r="D376" s="266" t="s">
        <v>18889</v>
      </c>
      <c r="E376" s="267">
        <v>86</v>
      </c>
      <c r="F376" s="267">
        <v>81</v>
      </c>
      <c r="G376" s="267">
        <v>121</v>
      </c>
      <c r="H376" s="267">
        <v>84</v>
      </c>
      <c r="I376" s="267">
        <v>51</v>
      </c>
    </row>
    <row r="377" spans="3:9">
      <c r="D377" s="266" t="s">
        <v>18890</v>
      </c>
      <c r="E377" s="267">
        <v>807</v>
      </c>
      <c r="F377" s="267">
        <v>573</v>
      </c>
      <c r="G377" s="267">
        <v>625</v>
      </c>
      <c r="H377" s="267">
        <v>354</v>
      </c>
      <c r="I377" s="267">
        <v>165</v>
      </c>
    </row>
    <row r="378" spans="3:9">
      <c r="D378" s="266" t="s">
        <v>18891</v>
      </c>
      <c r="E378" s="267">
        <v>236</v>
      </c>
      <c r="F378" s="267">
        <v>200</v>
      </c>
      <c r="G378" s="267">
        <v>224</v>
      </c>
      <c r="H378" s="267">
        <v>172</v>
      </c>
      <c r="I378" s="267">
        <v>85</v>
      </c>
    </row>
    <row r="379" spans="3:9">
      <c r="D379" s="266" t="s">
        <v>18892</v>
      </c>
      <c r="E379" s="267">
        <v>20</v>
      </c>
      <c r="F379" s="267">
        <v>9</v>
      </c>
      <c r="G379" s="267">
        <v>18</v>
      </c>
      <c r="H379" s="267">
        <v>22</v>
      </c>
      <c r="I379" s="267">
        <v>18</v>
      </c>
    </row>
    <row r="380" spans="3:9">
      <c r="D380" s="266" t="s">
        <v>18893</v>
      </c>
      <c r="E380" s="267">
        <v>0</v>
      </c>
      <c r="F380" s="267">
        <v>0</v>
      </c>
      <c r="G380" s="267">
        <v>0</v>
      </c>
      <c r="H380" s="267">
        <v>0</v>
      </c>
      <c r="I380" s="267">
        <v>0</v>
      </c>
    </row>
    <row r="381" spans="3:9">
      <c r="C381" s="266" t="s">
        <v>18906</v>
      </c>
      <c r="D381" s="266" t="s">
        <v>18864</v>
      </c>
      <c r="E381" s="267">
        <v>0</v>
      </c>
      <c r="F381" s="267">
        <v>0</v>
      </c>
      <c r="G381" s="267">
        <v>0</v>
      </c>
      <c r="H381" s="267">
        <v>0</v>
      </c>
      <c r="I381" s="267">
        <v>0</v>
      </c>
    </row>
    <row r="382" spans="3:9">
      <c r="D382" s="266" t="s">
        <v>18865</v>
      </c>
      <c r="E382" s="267">
        <v>0</v>
      </c>
      <c r="F382" s="267">
        <v>0</v>
      </c>
      <c r="G382" s="267">
        <v>0</v>
      </c>
      <c r="H382" s="267">
        <v>0</v>
      </c>
      <c r="I382" s="267">
        <v>0</v>
      </c>
    </row>
    <row r="383" spans="3:9">
      <c r="D383" s="266" t="s">
        <v>18867</v>
      </c>
      <c r="E383" s="267">
        <v>0</v>
      </c>
      <c r="F383" s="267">
        <v>0</v>
      </c>
      <c r="G383" s="267">
        <v>0</v>
      </c>
      <c r="H383" s="267">
        <v>0</v>
      </c>
      <c r="I383" s="267">
        <v>0</v>
      </c>
    </row>
    <row r="384" spans="3:9">
      <c r="D384" s="266" t="s">
        <v>18869</v>
      </c>
      <c r="E384" s="267">
        <v>0</v>
      </c>
      <c r="F384" s="267">
        <v>0</v>
      </c>
      <c r="G384" s="267">
        <v>0</v>
      </c>
      <c r="H384" s="267">
        <v>0</v>
      </c>
      <c r="I384" s="267">
        <v>0</v>
      </c>
    </row>
    <row r="385" spans="4:9">
      <c r="D385" s="266" t="s">
        <v>160</v>
      </c>
      <c r="E385" s="267">
        <v>0</v>
      </c>
      <c r="F385" s="267">
        <v>0</v>
      </c>
      <c r="G385" s="267">
        <v>0</v>
      </c>
      <c r="H385" s="267">
        <v>0</v>
      </c>
      <c r="I385" s="267">
        <v>0</v>
      </c>
    </row>
    <row r="386" spans="4:9">
      <c r="D386" s="266" t="s">
        <v>162</v>
      </c>
      <c r="E386" s="267">
        <v>0</v>
      </c>
      <c r="F386" s="267">
        <v>0</v>
      </c>
      <c r="G386" s="267">
        <v>0</v>
      </c>
      <c r="H386" s="267">
        <v>0</v>
      </c>
      <c r="I386" s="267">
        <v>0</v>
      </c>
    </row>
    <row r="387" spans="4:9">
      <c r="D387" s="266" t="s">
        <v>18871</v>
      </c>
      <c r="E387" s="267">
        <v>0</v>
      </c>
      <c r="F387" s="267">
        <v>0</v>
      </c>
      <c r="G387" s="267">
        <v>0</v>
      </c>
      <c r="H387" s="267">
        <v>0</v>
      </c>
      <c r="I387" s="267">
        <v>0</v>
      </c>
    </row>
    <row r="388" spans="4:9">
      <c r="D388" s="266" t="s">
        <v>18872</v>
      </c>
      <c r="E388" s="267">
        <v>0</v>
      </c>
      <c r="F388" s="267">
        <v>0</v>
      </c>
      <c r="G388" s="267">
        <v>3</v>
      </c>
      <c r="H388" s="267">
        <v>3</v>
      </c>
      <c r="I388" s="267">
        <v>0</v>
      </c>
    </row>
    <row r="389" spans="4:9">
      <c r="D389" s="266" t="s">
        <v>18873</v>
      </c>
      <c r="E389" s="267">
        <v>0</v>
      </c>
      <c r="F389" s="267">
        <v>0</v>
      </c>
      <c r="G389" s="267">
        <v>1</v>
      </c>
      <c r="H389" s="267">
        <v>0</v>
      </c>
      <c r="I389" s="267">
        <v>0</v>
      </c>
    </row>
    <row r="390" spans="4:9">
      <c r="D390" s="266" t="s">
        <v>18874</v>
      </c>
      <c r="E390" s="267">
        <v>0</v>
      </c>
      <c r="F390" s="267">
        <v>0</v>
      </c>
      <c r="G390" s="267">
        <v>0</v>
      </c>
      <c r="H390" s="267">
        <v>0</v>
      </c>
      <c r="I390" s="267">
        <v>0</v>
      </c>
    </row>
    <row r="391" spans="4:9">
      <c r="D391" s="266" t="s">
        <v>18875</v>
      </c>
      <c r="E391" s="267">
        <v>0</v>
      </c>
      <c r="F391" s="267">
        <v>0</v>
      </c>
      <c r="G391" s="267">
        <v>0</v>
      </c>
      <c r="H391" s="267">
        <v>0</v>
      </c>
      <c r="I391" s="267">
        <v>0</v>
      </c>
    </row>
    <row r="392" spans="4:9">
      <c r="D392" s="266" t="s">
        <v>18876</v>
      </c>
      <c r="E392" s="267">
        <v>0</v>
      </c>
      <c r="F392" s="267">
        <v>0</v>
      </c>
      <c r="G392" s="267">
        <v>0</v>
      </c>
      <c r="H392" s="267">
        <v>0</v>
      </c>
      <c r="I392" s="267">
        <v>0</v>
      </c>
    </row>
    <row r="393" spans="4:9">
      <c r="D393" s="266" t="s">
        <v>18877</v>
      </c>
      <c r="E393" s="267">
        <v>0</v>
      </c>
      <c r="F393" s="267">
        <v>0</v>
      </c>
      <c r="G393" s="267">
        <v>0</v>
      </c>
      <c r="H393" s="267">
        <v>0</v>
      </c>
      <c r="I393" s="267">
        <v>0</v>
      </c>
    </row>
    <row r="394" spans="4:9">
      <c r="D394" s="266" t="s">
        <v>18878</v>
      </c>
      <c r="E394" s="267">
        <v>0</v>
      </c>
      <c r="F394" s="267">
        <v>0</v>
      </c>
      <c r="G394" s="267">
        <v>0</v>
      </c>
      <c r="H394" s="267">
        <v>0</v>
      </c>
      <c r="I394" s="267">
        <v>0</v>
      </c>
    </row>
    <row r="395" spans="4:9">
      <c r="D395" s="266" t="s">
        <v>18879</v>
      </c>
      <c r="E395" s="267">
        <v>0</v>
      </c>
      <c r="F395" s="267">
        <v>0</v>
      </c>
      <c r="G395" s="267">
        <v>0</v>
      </c>
      <c r="H395" s="267">
        <v>0</v>
      </c>
      <c r="I395" s="267">
        <v>0</v>
      </c>
    </row>
    <row r="396" spans="4:9">
      <c r="D396" s="266" t="s">
        <v>18880</v>
      </c>
      <c r="E396" s="267">
        <v>0</v>
      </c>
      <c r="F396" s="267">
        <v>0</v>
      </c>
      <c r="G396" s="267">
        <v>0</v>
      </c>
      <c r="H396" s="267">
        <v>0</v>
      </c>
      <c r="I396" s="267">
        <v>0</v>
      </c>
    </row>
    <row r="397" spans="4:9">
      <c r="D397" s="266" t="s">
        <v>18881</v>
      </c>
      <c r="E397" s="267">
        <v>0</v>
      </c>
      <c r="F397" s="267">
        <v>0</v>
      </c>
      <c r="G397" s="267">
        <v>0</v>
      </c>
      <c r="H397" s="267">
        <v>1</v>
      </c>
      <c r="I397" s="267">
        <v>0</v>
      </c>
    </row>
    <row r="398" spans="4:9">
      <c r="D398" s="266" t="s">
        <v>18882</v>
      </c>
      <c r="E398" s="267">
        <v>0</v>
      </c>
      <c r="F398" s="267">
        <v>0</v>
      </c>
      <c r="G398" s="267">
        <v>0</v>
      </c>
      <c r="H398" s="267">
        <v>0</v>
      </c>
      <c r="I398" s="267">
        <v>0</v>
      </c>
    </row>
    <row r="399" spans="4:9">
      <c r="D399" s="266" t="s">
        <v>18883</v>
      </c>
      <c r="E399" s="267">
        <v>0</v>
      </c>
      <c r="F399" s="267">
        <v>0</v>
      </c>
      <c r="G399" s="267">
        <v>0</v>
      </c>
      <c r="H399" s="267">
        <v>0</v>
      </c>
      <c r="I399" s="267">
        <v>0</v>
      </c>
    </row>
    <row r="400" spans="4:9">
      <c r="D400" s="266" t="s">
        <v>18884</v>
      </c>
      <c r="E400" s="267">
        <v>0</v>
      </c>
      <c r="F400" s="267">
        <v>0</v>
      </c>
      <c r="G400" s="267">
        <v>0</v>
      </c>
      <c r="H400" s="267">
        <v>0</v>
      </c>
      <c r="I400" s="267">
        <v>0</v>
      </c>
    </row>
    <row r="401" spans="1:9">
      <c r="D401" s="266" t="s">
        <v>18885</v>
      </c>
      <c r="E401" s="267">
        <v>0</v>
      </c>
      <c r="F401" s="267">
        <v>0</v>
      </c>
      <c r="G401" s="267">
        <v>0</v>
      </c>
      <c r="H401" s="267">
        <v>0</v>
      </c>
      <c r="I401" s="267">
        <v>0</v>
      </c>
    </row>
    <row r="402" spans="1:9">
      <c r="D402" s="266" t="s">
        <v>18886</v>
      </c>
      <c r="E402" s="267">
        <v>0</v>
      </c>
      <c r="F402" s="267">
        <v>0</v>
      </c>
      <c r="G402" s="267">
        <v>0</v>
      </c>
      <c r="H402" s="267">
        <v>0</v>
      </c>
      <c r="I402" s="267">
        <v>0</v>
      </c>
    </row>
    <row r="403" spans="1:9">
      <c r="D403" s="266" t="s">
        <v>18887</v>
      </c>
      <c r="E403" s="267">
        <v>0</v>
      </c>
      <c r="F403" s="267">
        <v>0</v>
      </c>
      <c r="G403" s="267">
        <v>0</v>
      </c>
      <c r="H403" s="267">
        <v>0</v>
      </c>
      <c r="I403" s="267">
        <v>0</v>
      </c>
    </row>
    <row r="404" spans="1:9">
      <c r="D404" s="266" t="s">
        <v>18888</v>
      </c>
      <c r="E404" s="267">
        <v>0</v>
      </c>
      <c r="F404" s="267">
        <v>0</v>
      </c>
      <c r="G404" s="267">
        <v>0</v>
      </c>
      <c r="H404" s="267">
        <v>0</v>
      </c>
      <c r="I404" s="267">
        <v>0</v>
      </c>
    </row>
    <row r="405" spans="1:9">
      <c r="D405" s="266" t="s">
        <v>18889</v>
      </c>
      <c r="E405" s="267">
        <v>273</v>
      </c>
      <c r="F405" s="267">
        <v>267</v>
      </c>
      <c r="G405" s="267">
        <v>327</v>
      </c>
      <c r="H405" s="267">
        <v>343</v>
      </c>
      <c r="I405" s="267">
        <v>211</v>
      </c>
    </row>
    <row r="406" spans="1:9">
      <c r="D406" s="266" t="s">
        <v>18890</v>
      </c>
      <c r="E406" s="267">
        <v>476</v>
      </c>
      <c r="F406" s="267">
        <v>359</v>
      </c>
      <c r="G406" s="267">
        <v>543</v>
      </c>
      <c r="H406" s="267">
        <v>604</v>
      </c>
      <c r="I406" s="267">
        <v>214</v>
      </c>
    </row>
    <row r="407" spans="1:9">
      <c r="D407" s="266" t="s">
        <v>18891</v>
      </c>
      <c r="E407" s="267">
        <v>399</v>
      </c>
      <c r="F407" s="267">
        <v>494</v>
      </c>
      <c r="G407" s="267">
        <v>394</v>
      </c>
      <c r="H407" s="267">
        <v>421</v>
      </c>
      <c r="I407" s="267">
        <v>289</v>
      </c>
    </row>
    <row r="408" spans="1:9">
      <c r="D408" s="266" t="s">
        <v>18892</v>
      </c>
      <c r="E408" s="267">
        <v>0</v>
      </c>
      <c r="F408" s="267">
        <v>0</v>
      </c>
      <c r="G408" s="267">
        <v>0</v>
      </c>
      <c r="H408" s="267">
        <v>0</v>
      </c>
      <c r="I408" s="267">
        <v>0</v>
      </c>
    </row>
    <row r="409" spans="1:9">
      <c r="D409" s="266" t="s">
        <v>18893</v>
      </c>
      <c r="E409" s="267">
        <v>0</v>
      </c>
      <c r="F409" s="267">
        <v>0</v>
      </c>
      <c r="G409" s="267">
        <v>0</v>
      </c>
      <c r="H409" s="267">
        <v>0</v>
      </c>
      <c r="I409" s="267">
        <v>0</v>
      </c>
    </row>
    <row r="411" spans="1:9" ht="409.5">
      <c r="A411" s="268" t="s">
        <v>18907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B1:G16"/>
  <sheetViews>
    <sheetView zoomScaleNormal="100" workbookViewId="0">
      <selection activeCell="H17" sqref="H17"/>
    </sheetView>
  </sheetViews>
  <sheetFormatPr defaultColWidth="9.08984375" defaultRowHeight="14.5"/>
  <cols>
    <col min="1" max="2" width="8.6328125"/>
    <col min="3" max="3" width="9.54296875" bestFit="1" customWidth="1"/>
    <col min="4" max="4" width="14.453125" customWidth="1"/>
    <col min="5" max="5" width="19.54296875"/>
    <col min="6" max="6" width="15.453125"/>
    <col min="7" max="7" width="11.81640625"/>
    <col min="8" max="1025" width="8.6328125"/>
  </cols>
  <sheetData>
    <row r="1" spans="2:7">
      <c r="B1" s="3" t="s">
        <v>169</v>
      </c>
    </row>
    <row r="2" spans="2:7" ht="15" customHeight="1">
      <c r="D2" s="13" t="s">
        <v>150</v>
      </c>
      <c r="E2" s="13" t="s">
        <v>151</v>
      </c>
      <c r="F2" s="13" t="s">
        <v>152</v>
      </c>
      <c r="G2" s="13" t="s">
        <v>2</v>
      </c>
    </row>
    <row r="3" spans="2:7" ht="15" customHeight="1">
      <c r="B3" s="13" t="s">
        <v>153</v>
      </c>
      <c r="C3" s="13" t="s">
        <v>154</v>
      </c>
      <c r="D3" s="14">
        <v>1154044</v>
      </c>
      <c r="E3" s="14">
        <v>187155</v>
      </c>
      <c r="F3" s="14">
        <v>206328</v>
      </c>
      <c r="G3" s="6">
        <f t="shared" ref="G3:G10" si="0">E3+F3</f>
        <v>393483</v>
      </c>
    </row>
    <row r="4" spans="2:7" ht="15" customHeight="1">
      <c r="B4" s="13" t="s">
        <v>155</v>
      </c>
      <c r="C4" s="13" t="s">
        <v>156</v>
      </c>
      <c r="D4" s="14">
        <v>379424</v>
      </c>
      <c r="E4" s="14">
        <v>104389</v>
      </c>
      <c r="F4" s="14">
        <v>63026</v>
      </c>
      <c r="G4" s="6">
        <f t="shared" si="0"/>
        <v>167415</v>
      </c>
    </row>
    <row r="5" spans="2:7" ht="15" customHeight="1">
      <c r="B5" s="13" t="s">
        <v>157</v>
      </c>
      <c r="C5" s="13" t="s">
        <v>158</v>
      </c>
      <c r="D5" s="14">
        <v>992743</v>
      </c>
      <c r="E5" s="14">
        <v>499217</v>
      </c>
      <c r="F5" s="14">
        <v>92139</v>
      </c>
      <c r="G5" s="6">
        <f t="shared" si="0"/>
        <v>591356</v>
      </c>
    </row>
    <row r="6" spans="2:7" ht="15" customHeight="1">
      <c r="B6" s="13" t="s">
        <v>159</v>
      </c>
      <c r="C6" s="13" t="s">
        <v>160</v>
      </c>
      <c r="D6" s="14">
        <v>32255</v>
      </c>
      <c r="E6" s="14">
        <v>14367</v>
      </c>
      <c r="F6" s="14">
        <v>2792</v>
      </c>
      <c r="G6" s="6">
        <f t="shared" si="0"/>
        <v>17159</v>
      </c>
    </row>
    <row r="7" spans="2:7" ht="15" customHeight="1">
      <c r="B7" s="13" t="s">
        <v>161</v>
      </c>
      <c r="C7" s="13" t="s">
        <v>162</v>
      </c>
      <c r="D7" s="14">
        <v>5366</v>
      </c>
      <c r="E7" s="14">
        <v>1442</v>
      </c>
      <c r="F7" s="14">
        <v>907</v>
      </c>
      <c r="G7" s="6">
        <f t="shared" si="0"/>
        <v>2349</v>
      </c>
    </row>
    <row r="8" spans="2:7" ht="15" customHeight="1">
      <c r="B8" s="13" t="s">
        <v>163</v>
      </c>
      <c r="C8" s="13" t="s">
        <v>164</v>
      </c>
      <c r="D8" s="14">
        <v>19501</v>
      </c>
      <c r="E8" s="14">
        <v>6455</v>
      </c>
      <c r="F8" s="14">
        <v>6765</v>
      </c>
      <c r="G8" s="6">
        <f t="shared" si="0"/>
        <v>13220</v>
      </c>
    </row>
    <row r="9" spans="2:7" ht="15" customHeight="1">
      <c r="B9" s="13" t="s">
        <v>165</v>
      </c>
      <c r="C9" s="13" t="s">
        <v>166</v>
      </c>
      <c r="D9" s="14">
        <v>14635</v>
      </c>
      <c r="E9" s="14">
        <v>3478</v>
      </c>
      <c r="F9" s="14">
        <v>2213</v>
      </c>
      <c r="G9" s="6">
        <f t="shared" si="0"/>
        <v>5691</v>
      </c>
    </row>
    <row r="10" spans="2:7" ht="15" customHeight="1">
      <c r="B10" s="13" t="s">
        <v>167</v>
      </c>
      <c r="D10" s="6">
        <f>SUM(D3:D9)</f>
        <v>2597968</v>
      </c>
      <c r="E10" s="6">
        <f>SUM(E3:E9)</f>
        <v>816503</v>
      </c>
      <c r="F10" s="6">
        <f>SUM(F3:F9)</f>
        <v>374170</v>
      </c>
      <c r="G10" s="6">
        <f t="shared" si="0"/>
        <v>1190673</v>
      </c>
    </row>
    <row r="11" spans="2:7" ht="15" customHeight="1">
      <c r="D11" s="15">
        <f>D10/$D$10</f>
        <v>1</v>
      </c>
      <c r="E11" s="15">
        <f>E10/$D$10</f>
        <v>0.31428524138865449</v>
      </c>
      <c r="F11" s="15">
        <f>F10/$D$10</f>
        <v>0.14402409883416578</v>
      </c>
      <c r="G11" s="15">
        <f>G10/$D$10</f>
        <v>0.45830934022282027</v>
      </c>
    </row>
    <row r="13" spans="2:7">
      <c r="B13" s="2" t="s">
        <v>168</v>
      </c>
    </row>
    <row r="14" spans="2:7">
      <c r="C14" t="s">
        <v>150</v>
      </c>
      <c r="D14" t="s">
        <v>151</v>
      </c>
      <c r="E14" t="s">
        <v>152</v>
      </c>
      <c r="F14" t="s">
        <v>2</v>
      </c>
    </row>
    <row r="15" spans="2:7">
      <c r="C15" s="1">
        <v>42915.7</v>
      </c>
      <c r="D15" s="1">
        <v>2553.1</v>
      </c>
      <c r="E15" s="1">
        <v>7222.6</v>
      </c>
      <c r="F15" s="1">
        <f>D15+E15</f>
        <v>9775.7000000000007</v>
      </c>
      <c r="G15" s="1"/>
    </row>
    <row r="16" spans="2:7">
      <c r="C16" s="15">
        <f>C15/$C$15</f>
        <v>1</v>
      </c>
      <c r="D16" s="15">
        <f>D15/$C$15</f>
        <v>5.9491048730418009E-2</v>
      </c>
      <c r="E16" s="15">
        <f>E15/$C$15</f>
        <v>0.16829738300901537</v>
      </c>
      <c r="F16" s="15">
        <f>F15/$C$15</f>
        <v>0.22778843173943339</v>
      </c>
    </row>
  </sheetData>
  <pageMargins left="0.7" right="0.7" top="0.75" bottom="0.75" header="0.51180555555555496" footer="0.51180555555555496"/>
  <pageSetup paperSize="9" firstPageNumber="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R14"/>
  <sheetViews>
    <sheetView zoomScaleNormal="100" workbookViewId="0">
      <selection activeCell="R16" sqref="R16"/>
    </sheetView>
  </sheetViews>
  <sheetFormatPr defaultColWidth="9.08984375" defaultRowHeight="14.5"/>
  <cols>
    <col min="1" max="1" width="25.6328125"/>
    <col min="2" max="2" width="6.08984375"/>
    <col min="3" max="3" width="8"/>
    <col min="4" max="4" width="6.08984375"/>
    <col min="5" max="10" width="8.6328125"/>
    <col min="11" max="15" width="0" hidden="1"/>
    <col min="16" max="16" width="13.6328125"/>
    <col min="17" max="17" width="47.08984375"/>
    <col min="18" max="1025" width="8.6328125"/>
  </cols>
  <sheetData>
    <row r="1" spans="1:18" ht="15" customHeight="1">
      <c r="A1" s="4" t="s">
        <v>133</v>
      </c>
      <c r="B1" s="4"/>
      <c r="C1" s="4"/>
      <c r="D1" s="4"/>
    </row>
    <row r="2" spans="1:18" ht="15" customHeight="1">
      <c r="A2" s="4"/>
      <c r="B2" s="4"/>
      <c r="C2" s="8">
        <v>2008</v>
      </c>
      <c r="D2" s="8">
        <f>C2+1</f>
        <v>2009</v>
      </c>
      <c r="E2">
        <v>2010</v>
      </c>
      <c r="F2">
        <v>2011</v>
      </c>
      <c r="G2" s="9">
        <f t="shared" ref="G2:O2" si="0">F2+1</f>
        <v>2012</v>
      </c>
      <c r="H2" s="9">
        <f t="shared" si="0"/>
        <v>2013</v>
      </c>
      <c r="I2" s="9">
        <f t="shared" si="0"/>
        <v>2014</v>
      </c>
      <c r="J2" s="9">
        <f t="shared" si="0"/>
        <v>2015</v>
      </c>
      <c r="K2" s="9">
        <f t="shared" si="0"/>
        <v>2016</v>
      </c>
      <c r="L2" s="9">
        <f t="shared" si="0"/>
        <v>2017</v>
      </c>
      <c r="M2" s="9">
        <f t="shared" si="0"/>
        <v>2018</v>
      </c>
      <c r="N2" s="9">
        <f t="shared" si="0"/>
        <v>2019</v>
      </c>
      <c r="O2" s="9">
        <f t="shared" si="0"/>
        <v>2020</v>
      </c>
      <c r="P2" t="s">
        <v>134</v>
      </c>
      <c r="Q2" t="s">
        <v>4</v>
      </c>
      <c r="R2" t="s">
        <v>135</v>
      </c>
    </row>
    <row r="3" spans="1:18" ht="15" customHeight="1">
      <c r="A3" t="s">
        <v>136</v>
      </c>
      <c r="B3" t="s">
        <v>9</v>
      </c>
      <c r="E3" s="6">
        <v>527.14800000000105</v>
      </c>
      <c r="F3" s="6"/>
      <c r="G3" s="6">
        <v>515.21053333333396</v>
      </c>
      <c r="H3" s="6"/>
      <c r="I3" s="6"/>
      <c r="J3" s="6">
        <v>497.304333333334</v>
      </c>
      <c r="O3" s="6">
        <v>267.93434694318501</v>
      </c>
      <c r="P3" s="6"/>
      <c r="Q3" t="s">
        <v>137</v>
      </c>
    </row>
    <row r="4" spans="1:18" ht="15" customHeight="1">
      <c r="A4" t="s">
        <v>138</v>
      </c>
      <c r="B4" t="s">
        <v>9</v>
      </c>
      <c r="E4" s="6">
        <v>2353.672</v>
      </c>
      <c r="F4" s="6"/>
      <c r="G4" s="6">
        <v>2305.7410666666701</v>
      </c>
      <c r="H4" s="6"/>
      <c r="I4" s="6"/>
      <c r="J4" s="6">
        <v>2233.84466666667</v>
      </c>
      <c r="O4" s="6">
        <v>1312.88565305682</v>
      </c>
      <c r="P4" s="6"/>
      <c r="Q4" t="s">
        <v>137</v>
      </c>
    </row>
    <row r="5" spans="1:18" ht="15" customHeight="1">
      <c r="A5" t="s">
        <v>139</v>
      </c>
      <c r="B5" t="s">
        <v>9</v>
      </c>
      <c r="E5" s="6"/>
      <c r="F5" s="6"/>
      <c r="G5" s="6">
        <v>77.478999999999999</v>
      </c>
      <c r="H5" s="6"/>
      <c r="I5" s="6"/>
      <c r="J5" s="6">
        <v>106.634</v>
      </c>
      <c r="Q5" t="s">
        <v>137</v>
      </c>
    </row>
    <row r="6" spans="1:18" ht="15" customHeight="1">
      <c r="A6" t="s">
        <v>140</v>
      </c>
      <c r="B6" t="s">
        <v>9</v>
      </c>
      <c r="E6" s="6"/>
      <c r="F6" s="6"/>
      <c r="G6" s="6">
        <v>447.721</v>
      </c>
      <c r="H6" s="6"/>
      <c r="I6" s="6"/>
      <c r="J6" s="6">
        <v>746.33399999999995</v>
      </c>
      <c r="Q6" t="s">
        <v>137</v>
      </c>
    </row>
    <row r="7" spans="1:18" ht="15" customHeight="1">
      <c r="A7" t="s">
        <v>141</v>
      </c>
      <c r="B7" t="s">
        <v>9</v>
      </c>
      <c r="E7" s="6">
        <f>SUM(E3:E6)</f>
        <v>2880.8200000000011</v>
      </c>
      <c r="F7" s="6"/>
      <c r="G7" s="6">
        <f>SUM(G3:G6)</f>
        <v>3346.1516000000038</v>
      </c>
      <c r="H7" s="6"/>
      <c r="I7" s="6"/>
      <c r="J7" s="6">
        <f>SUM(J3:J6)</f>
        <v>3584.1170000000038</v>
      </c>
      <c r="Q7" t="s">
        <v>137</v>
      </c>
    </row>
    <row r="8" spans="1:18" ht="15" customHeight="1">
      <c r="A8" t="s">
        <v>142</v>
      </c>
      <c r="B8" t="s">
        <v>9</v>
      </c>
      <c r="G8" s="6">
        <v>3230.0520000000001</v>
      </c>
      <c r="H8" s="6">
        <v>3230.3809999999999</v>
      </c>
      <c r="I8" s="6">
        <v>3230.3809999999999</v>
      </c>
      <c r="J8" s="6">
        <v>3230.3809999999999</v>
      </c>
      <c r="K8" s="6">
        <v>3205.3809999999999</v>
      </c>
      <c r="L8" s="6">
        <v>3180.3809999999999</v>
      </c>
      <c r="M8" s="6">
        <v>3130.3809999999999</v>
      </c>
      <c r="N8" s="6">
        <v>3080.3809999999999</v>
      </c>
      <c r="O8" s="6">
        <v>2980.0520000000001</v>
      </c>
      <c r="P8" s="6"/>
      <c r="Q8" t="s">
        <v>143</v>
      </c>
    </row>
    <row r="9" spans="1:18" ht="15" customHeight="1">
      <c r="A9" t="s">
        <v>144</v>
      </c>
      <c r="B9" t="s">
        <v>7</v>
      </c>
      <c r="C9">
        <v>20</v>
      </c>
      <c r="P9">
        <v>37</v>
      </c>
      <c r="Q9" t="s">
        <v>19</v>
      </c>
    </row>
    <row r="10" spans="1:18" ht="15" customHeight="1">
      <c r="A10" t="s">
        <v>144</v>
      </c>
      <c r="B10" t="s">
        <v>8</v>
      </c>
      <c r="C10">
        <v>2500</v>
      </c>
      <c r="G10" s="10"/>
      <c r="P10">
        <v>2500</v>
      </c>
      <c r="Q10" t="s">
        <v>19</v>
      </c>
      <c r="R10" t="s">
        <v>145</v>
      </c>
    </row>
    <row r="11" spans="1:18" ht="15" customHeight="1">
      <c r="A11" t="s">
        <v>144</v>
      </c>
      <c r="B11" t="s">
        <v>9</v>
      </c>
      <c r="C11" s="6">
        <f>C9/3.6*1000/C10*1000</f>
        <v>2222.2222222222222</v>
      </c>
      <c r="G11" s="10"/>
      <c r="P11" s="6">
        <f>P9/3.6*1000/P10*1000</f>
        <v>4111.1111111111104</v>
      </c>
      <c r="Q11" t="s">
        <v>19</v>
      </c>
    </row>
    <row r="12" spans="1:18" ht="15" customHeight="1">
      <c r="A12" t="s">
        <v>146</v>
      </c>
      <c r="B12" t="s">
        <v>9</v>
      </c>
      <c r="D12" s="11">
        <v>536.39250000000004</v>
      </c>
      <c r="G12" s="10"/>
      <c r="Q12" t="s">
        <v>147</v>
      </c>
    </row>
    <row r="13" spans="1:18" ht="15" customHeight="1">
      <c r="A13" t="s">
        <v>148</v>
      </c>
      <c r="B13" t="s">
        <v>9</v>
      </c>
      <c r="D13" s="12">
        <v>2203.1635000000001</v>
      </c>
      <c r="G13" s="10"/>
      <c r="Q13" t="s">
        <v>147</v>
      </c>
    </row>
    <row r="14" spans="1:18" ht="15" customHeight="1">
      <c r="A14" t="s">
        <v>149</v>
      </c>
      <c r="B14" t="s">
        <v>9</v>
      </c>
      <c r="D14" s="12">
        <f>SUM(D12:D13)</f>
        <v>2739.556</v>
      </c>
      <c r="G14" s="10"/>
      <c r="Q14" t="s">
        <v>147</v>
      </c>
    </row>
  </sheetData>
  <pageMargins left="0.7" right="0.7" top="0.75" bottom="0.75" header="0.51180555555555496" footer="0.51180555555555496"/>
  <pageSetup paperSize="0" scale="0" firstPageNumber="0" orientation="portrait" usePrinterDefaults="0" horizontalDpi="0" verticalDpi="0" copie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BC5121"/>
  <sheetViews>
    <sheetView zoomScale="75" zoomScaleNormal="202" zoomScaleSheetLayoutView="212" workbookViewId="0"/>
  </sheetViews>
  <sheetFormatPr defaultColWidth="9.08984375" defaultRowHeight="12.5"/>
  <cols>
    <col min="1" max="1" width="19.36328125" style="16" bestFit="1" customWidth="1"/>
    <col min="2" max="9" width="13.81640625" style="16" customWidth="1"/>
    <col min="10" max="10" width="45.08984375" style="16" customWidth="1"/>
    <col min="11" max="16" width="13.81640625" style="16" customWidth="1"/>
    <col min="17" max="17" width="13.81640625" style="17" customWidth="1"/>
    <col min="18" max="51" width="13.81640625" style="16" customWidth="1"/>
    <col min="52" max="52" width="16.6328125" style="16" customWidth="1"/>
    <col min="53" max="16384" width="9.08984375" style="16"/>
  </cols>
  <sheetData>
    <row r="1" spans="1:55" ht="24.5">
      <c r="A1" s="123"/>
      <c r="B1" s="125"/>
      <c r="C1" s="133" t="s">
        <v>18659</v>
      </c>
      <c r="D1" s="132"/>
      <c r="E1" s="132"/>
      <c r="F1" s="116"/>
      <c r="G1" s="116"/>
      <c r="H1" s="116"/>
      <c r="I1" s="116"/>
      <c r="J1" s="121"/>
      <c r="K1" s="116"/>
      <c r="L1" s="123"/>
      <c r="M1" s="121"/>
      <c r="N1" s="121"/>
      <c r="O1" s="121"/>
      <c r="P1" s="121"/>
      <c r="Q1" s="120"/>
      <c r="R1" s="121"/>
      <c r="S1" s="121"/>
      <c r="T1" s="119"/>
      <c r="U1" s="119"/>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row>
    <row r="2" spans="1:55" ht="14">
      <c r="A2" s="123"/>
      <c r="B2" s="125"/>
      <c r="C2" s="131"/>
      <c r="D2" s="130" t="s">
        <v>18658</v>
      </c>
      <c r="E2" s="129"/>
      <c r="F2" s="128"/>
      <c r="G2" s="128"/>
      <c r="H2" s="128"/>
      <c r="I2" s="121"/>
      <c r="J2" s="121"/>
      <c r="K2" s="121"/>
      <c r="L2" s="123"/>
      <c r="M2" s="121"/>
      <c r="N2" s="121"/>
      <c r="O2" s="121"/>
      <c r="P2" s="121"/>
      <c r="Q2" s="120"/>
      <c r="R2" s="121"/>
      <c r="S2" s="121"/>
      <c r="T2" s="119"/>
      <c r="U2" s="119"/>
      <c r="V2" s="119"/>
      <c r="W2" s="119"/>
      <c r="X2" s="119"/>
      <c r="Y2" s="119"/>
      <c r="Z2" s="119"/>
      <c r="AA2" s="119"/>
      <c r="AB2" s="119"/>
      <c r="AC2" s="119"/>
      <c r="AD2" s="119"/>
      <c r="AE2" s="119"/>
      <c r="AF2" s="119"/>
      <c r="AG2" s="119"/>
      <c r="AH2" s="119"/>
      <c r="AI2" s="119"/>
      <c r="AJ2" s="119"/>
      <c r="AK2" s="119"/>
      <c r="AL2" s="119"/>
      <c r="AM2" s="119"/>
      <c r="AN2" s="119"/>
      <c r="AO2" s="119"/>
      <c r="AP2" s="119"/>
      <c r="AQ2" s="119"/>
      <c r="AR2" s="119"/>
      <c r="AS2" s="119"/>
      <c r="AT2" s="119"/>
      <c r="AU2" s="119"/>
      <c r="AV2" s="119"/>
      <c r="AW2" s="119"/>
      <c r="AX2" s="119"/>
      <c r="AY2" s="119"/>
      <c r="AZ2" s="119"/>
      <c r="BA2" s="119"/>
      <c r="BB2" s="119"/>
      <c r="BC2" s="119"/>
    </row>
    <row r="3" spans="1:55" s="70" customFormat="1" ht="33" customHeight="1">
      <c r="A3" s="121"/>
      <c r="B3" s="125"/>
      <c r="C3" s="121"/>
      <c r="D3" s="127" t="s">
        <v>18657</v>
      </c>
      <c r="E3" s="121"/>
      <c r="F3" s="121"/>
      <c r="G3" s="121"/>
      <c r="H3" s="121"/>
      <c r="I3" s="121"/>
      <c r="J3" s="121"/>
      <c r="K3" s="121"/>
      <c r="L3" s="121"/>
      <c r="M3" s="126"/>
      <c r="N3" s="126"/>
      <c r="O3" s="121"/>
      <c r="P3" s="121"/>
      <c r="Q3" s="120"/>
      <c r="R3" s="121"/>
      <c r="S3" s="121"/>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119"/>
    </row>
    <row r="4" spans="1:55" s="70" customFormat="1" ht="18" customHeight="1">
      <c r="B4" s="125"/>
      <c r="C4" s="121"/>
      <c r="D4" s="121"/>
      <c r="E4" s="116" t="s">
        <v>18656</v>
      </c>
      <c r="F4" s="116"/>
      <c r="G4" s="116"/>
      <c r="H4" s="116"/>
      <c r="I4" s="116"/>
      <c r="J4" s="121"/>
      <c r="K4" s="116"/>
      <c r="L4" s="123"/>
      <c r="M4" s="114" t="s">
        <v>18655</v>
      </c>
      <c r="N4" s="114"/>
      <c r="O4" s="122"/>
      <c r="P4" s="121"/>
      <c r="Q4" s="120"/>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row>
    <row r="5" spans="1:55" s="70" customFormat="1" ht="18" customHeight="1">
      <c r="A5" s="121"/>
      <c r="B5" s="125"/>
      <c r="C5" s="121"/>
      <c r="D5" s="121"/>
      <c r="E5" s="116"/>
      <c r="F5" s="116"/>
      <c r="G5" s="116"/>
      <c r="H5" s="116"/>
      <c r="I5" s="116"/>
      <c r="J5" s="121"/>
      <c r="K5" s="116"/>
      <c r="L5" s="123"/>
      <c r="M5" s="114" t="s">
        <v>18654</v>
      </c>
      <c r="N5" s="114"/>
      <c r="O5" s="122"/>
      <c r="P5" s="121"/>
      <c r="Q5" s="120"/>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row>
    <row r="6" spans="1:55" s="70" customFormat="1" ht="18" customHeight="1">
      <c r="A6" s="121" t="s">
        <v>18653</v>
      </c>
      <c r="B6" s="125"/>
      <c r="C6" s="121"/>
      <c r="D6" s="121"/>
      <c r="E6" s="116"/>
      <c r="F6" s="124" t="e">
        <f>F5/$F$5</f>
        <v>#DIV/0!</v>
      </c>
      <c r="G6" s="124" t="e">
        <f>G5/$F$5</f>
        <v>#DIV/0!</v>
      </c>
      <c r="H6" s="124" t="e">
        <f>H5/$F$5</f>
        <v>#DIV/0!</v>
      </c>
      <c r="I6" s="116"/>
      <c r="J6" s="121"/>
      <c r="K6" s="116"/>
      <c r="L6" s="123"/>
      <c r="M6" s="113" t="s">
        <v>18652</v>
      </c>
      <c r="N6" s="114"/>
      <c r="O6" s="122"/>
      <c r="P6" s="121"/>
      <c r="Q6" s="120"/>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row>
    <row r="7" spans="1:55" ht="15.5">
      <c r="A7" s="118" t="s">
        <v>18651</v>
      </c>
      <c r="B7" s="117"/>
      <c r="C7" s="104"/>
      <c r="D7" s="104"/>
      <c r="E7" s="104"/>
      <c r="F7" s="116"/>
      <c r="G7" s="116"/>
      <c r="H7" s="116"/>
      <c r="I7" s="104"/>
      <c r="J7" s="104"/>
      <c r="K7" s="104"/>
      <c r="L7" s="104"/>
      <c r="M7" s="115"/>
      <c r="N7" s="114" t="s">
        <v>18650</v>
      </c>
      <c r="O7" s="113"/>
      <c r="P7" s="112"/>
      <c r="Q7" s="111"/>
      <c r="R7" s="110" t="s">
        <v>18649</v>
      </c>
      <c r="S7" s="108"/>
      <c r="T7" s="109" t="s">
        <v>18648</v>
      </c>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7"/>
    </row>
    <row r="8" spans="1:55" ht="13">
      <c r="A8" s="106"/>
      <c r="B8" s="105"/>
      <c r="C8" s="99" t="s">
        <v>18647</v>
      </c>
      <c r="D8" s="98"/>
      <c r="E8" s="98"/>
      <c r="F8" s="104"/>
      <c r="G8" s="104"/>
      <c r="H8" s="104"/>
      <c r="I8" s="87"/>
      <c r="J8" s="87"/>
      <c r="K8" s="89"/>
      <c r="L8" s="89"/>
      <c r="M8" s="96"/>
      <c r="N8" s="89"/>
      <c r="O8" s="89"/>
      <c r="P8" s="96"/>
      <c r="Q8" s="95"/>
      <c r="R8" s="102" t="s">
        <v>18646</v>
      </c>
      <c r="S8" s="94"/>
      <c r="T8" s="94"/>
      <c r="U8" s="94"/>
      <c r="V8" s="94"/>
      <c r="W8" s="94"/>
      <c r="X8" s="94"/>
      <c r="Y8" s="94"/>
      <c r="Z8" s="94"/>
      <c r="AA8" s="94"/>
      <c r="AB8" s="94"/>
      <c r="AC8" s="94"/>
      <c r="AD8" s="94"/>
      <c r="AE8" s="94"/>
      <c r="AF8" s="94"/>
      <c r="AG8" s="94"/>
      <c r="AH8" s="94"/>
      <c r="AI8" s="94"/>
      <c r="AJ8" s="94"/>
      <c r="AK8" s="94"/>
      <c r="AL8" s="94"/>
      <c r="AM8" s="94"/>
      <c r="AN8" s="94"/>
      <c r="AO8" s="94"/>
      <c r="AP8" s="94"/>
      <c r="AQ8" s="94"/>
      <c r="AR8" s="94"/>
      <c r="AS8" s="94"/>
      <c r="AT8" s="94"/>
      <c r="AU8" s="94"/>
      <c r="AV8" s="94"/>
      <c r="AW8" s="103"/>
      <c r="AX8" s="102" t="s">
        <v>18645</v>
      </c>
      <c r="AY8" s="102"/>
      <c r="AZ8" s="93">
        <v>2009</v>
      </c>
    </row>
    <row r="9" spans="1:55" ht="12" customHeight="1">
      <c r="A9" s="101"/>
      <c r="B9" s="100"/>
      <c r="C9" s="99"/>
      <c r="D9" s="98"/>
      <c r="E9" s="98"/>
      <c r="F9" s="89"/>
      <c r="G9" s="88"/>
      <c r="H9" s="97" t="s">
        <v>18644</v>
      </c>
      <c r="I9" s="87"/>
      <c r="J9" s="87"/>
      <c r="K9" s="89"/>
      <c r="L9" s="89"/>
      <c r="M9" s="96"/>
      <c r="N9" s="89"/>
      <c r="O9" s="89"/>
      <c r="P9" s="96"/>
      <c r="Q9" s="95"/>
      <c r="R9" s="94">
        <v>1977</v>
      </c>
      <c r="S9" s="94">
        <v>1978</v>
      </c>
      <c r="T9" s="94">
        <v>1979</v>
      </c>
      <c r="U9" s="94">
        <v>1980</v>
      </c>
      <c r="V9" s="94">
        <v>1981</v>
      </c>
      <c r="W9" s="94">
        <v>1982</v>
      </c>
      <c r="X9" s="94">
        <v>1983</v>
      </c>
      <c r="Y9" s="94">
        <v>1984</v>
      </c>
      <c r="Z9" s="94">
        <v>1985</v>
      </c>
      <c r="AA9" s="94">
        <v>1986</v>
      </c>
      <c r="AB9" s="94">
        <v>1987</v>
      </c>
      <c r="AC9" s="94">
        <v>1988</v>
      </c>
      <c r="AD9" s="94">
        <v>1989</v>
      </c>
      <c r="AE9" s="94">
        <v>1990</v>
      </c>
      <c r="AF9" s="94">
        <v>1991</v>
      </c>
      <c r="AG9" s="94">
        <v>1992</v>
      </c>
      <c r="AH9" s="94">
        <v>1993</v>
      </c>
      <c r="AI9" s="94">
        <v>1994</v>
      </c>
      <c r="AJ9" s="94">
        <v>1995</v>
      </c>
      <c r="AK9" s="94">
        <v>1996</v>
      </c>
      <c r="AL9" s="94">
        <v>1997</v>
      </c>
      <c r="AM9" s="94">
        <v>1998</v>
      </c>
      <c r="AN9" s="94">
        <v>1999</v>
      </c>
      <c r="AO9" s="94">
        <v>2000</v>
      </c>
      <c r="AP9" s="94">
        <v>2001</v>
      </c>
      <c r="AQ9" s="94">
        <v>2002</v>
      </c>
      <c r="AR9" s="94">
        <v>2003</v>
      </c>
      <c r="AS9" s="94">
        <v>2004</v>
      </c>
      <c r="AT9" s="94">
        <v>2005</v>
      </c>
      <c r="AU9" s="94">
        <v>2006</v>
      </c>
      <c r="AV9" s="94">
        <v>2007</v>
      </c>
      <c r="AW9" s="93">
        <v>2008</v>
      </c>
      <c r="AX9" s="92">
        <v>39814</v>
      </c>
      <c r="AY9" s="92">
        <v>39845</v>
      </c>
      <c r="AZ9" s="91" t="s">
        <v>18643</v>
      </c>
    </row>
    <row r="10" spans="1:55" ht="41.25" customHeight="1">
      <c r="A10" s="86" t="s">
        <v>18642</v>
      </c>
      <c r="B10" s="90" t="s">
        <v>18641</v>
      </c>
      <c r="C10" s="79" t="s">
        <v>18640</v>
      </c>
      <c r="D10" s="79" t="s">
        <v>18639</v>
      </c>
      <c r="E10" s="79" t="s">
        <v>18638</v>
      </c>
      <c r="F10" s="89"/>
      <c r="G10" s="88"/>
      <c r="H10" s="87"/>
      <c r="I10" s="79" t="s">
        <v>18637</v>
      </c>
      <c r="J10" s="79" t="s">
        <v>18636</v>
      </c>
      <c r="K10" s="79" t="s">
        <v>18635</v>
      </c>
      <c r="L10" s="78" t="s">
        <v>18634</v>
      </c>
      <c r="M10" s="86" t="s">
        <v>18633</v>
      </c>
      <c r="N10" s="85" t="s">
        <v>18632</v>
      </c>
      <c r="O10" s="85" t="s">
        <v>18631</v>
      </c>
      <c r="P10" s="84" t="s">
        <v>18630</v>
      </c>
      <c r="Q10" s="83" t="s">
        <v>18629</v>
      </c>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0"/>
      <c r="AX10" s="81"/>
      <c r="AY10" s="81"/>
      <c r="AZ10" s="80"/>
    </row>
    <row r="11" spans="1:55" s="70" customFormat="1" ht="4.5" customHeight="1">
      <c r="A11" s="71"/>
      <c r="B11" s="73"/>
      <c r="C11" s="67"/>
      <c r="D11" s="67"/>
      <c r="E11" s="67"/>
      <c r="F11" s="79" t="s">
        <v>18628</v>
      </c>
      <c r="G11" s="78" t="s">
        <v>18627</v>
      </c>
      <c r="H11" s="78" t="s">
        <v>18626</v>
      </c>
      <c r="I11" s="67"/>
      <c r="J11" s="67"/>
      <c r="K11" s="67"/>
      <c r="L11" s="67"/>
      <c r="M11" s="71"/>
      <c r="N11" s="77"/>
      <c r="O11" s="77"/>
      <c r="P11" s="76"/>
      <c r="Q11" s="75"/>
      <c r="R11" s="71"/>
      <c r="S11" s="74"/>
      <c r="T11" s="67"/>
      <c r="U11" s="67"/>
      <c r="V11" s="67"/>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7"/>
      <c r="AW11" s="67"/>
      <c r="AX11" s="67"/>
      <c r="AY11" s="67"/>
      <c r="AZ11" s="67"/>
      <c r="BA11" s="67"/>
      <c r="BB11" s="74"/>
    </row>
    <row r="12" spans="1:55" s="70" customFormat="1" ht="15" customHeight="1">
      <c r="A12" s="71"/>
      <c r="B12" s="73"/>
      <c r="C12" s="67"/>
      <c r="D12" s="67"/>
      <c r="E12" s="67"/>
      <c r="F12" s="67"/>
      <c r="G12" s="67"/>
      <c r="H12" s="67"/>
      <c r="I12" s="67"/>
      <c r="J12" s="67"/>
      <c r="K12" s="67"/>
      <c r="L12" s="67"/>
      <c r="M12" s="71"/>
      <c r="N12" s="65" t="s">
        <v>18625</v>
      </c>
      <c r="O12" s="65"/>
      <c r="P12" s="67"/>
      <c r="Q12" s="72"/>
      <c r="R12" s="71"/>
      <c r="S12" s="74"/>
      <c r="T12" s="67"/>
      <c r="U12" s="67"/>
      <c r="V12" s="67"/>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7"/>
      <c r="AW12" s="67"/>
      <c r="AX12" s="67"/>
      <c r="AY12" s="67"/>
      <c r="AZ12" s="67"/>
      <c r="BA12" s="67"/>
      <c r="BB12" s="74"/>
    </row>
    <row r="13" spans="1:55" s="70" customFormat="1" ht="15" customHeight="1">
      <c r="A13" s="71"/>
      <c r="B13" s="73"/>
      <c r="C13" s="67"/>
      <c r="D13" s="67"/>
      <c r="E13" s="67"/>
      <c r="F13" s="67"/>
      <c r="G13" s="67"/>
      <c r="H13" s="67"/>
      <c r="I13" s="67"/>
      <c r="J13" s="67"/>
      <c r="K13" s="67"/>
      <c r="L13" s="67"/>
      <c r="M13" s="71"/>
      <c r="N13" s="65" t="s">
        <v>18624</v>
      </c>
      <c r="O13" s="65"/>
      <c r="P13" s="67"/>
      <c r="Q13" s="72"/>
      <c r="R13" s="71"/>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67"/>
      <c r="BB13" s="67"/>
    </row>
    <row r="14" spans="1:55" s="70" customFormat="1" ht="15" customHeight="1">
      <c r="A14" s="71"/>
      <c r="B14" s="73"/>
      <c r="C14" s="67"/>
      <c r="D14" s="67"/>
      <c r="E14" s="67"/>
      <c r="F14" s="67"/>
      <c r="G14" s="67"/>
      <c r="H14" s="67"/>
      <c r="I14" s="67"/>
      <c r="J14" s="67"/>
      <c r="K14" s="67"/>
      <c r="L14" s="67"/>
      <c r="M14" s="71"/>
      <c r="N14" s="65" t="s">
        <v>18623</v>
      </c>
      <c r="O14" s="65"/>
      <c r="P14" s="67"/>
      <c r="Q14" s="72"/>
      <c r="R14" s="71"/>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67"/>
      <c r="BB14" s="67"/>
    </row>
    <row r="15" spans="1:55" ht="15" customHeight="1">
      <c r="A15" s="69" t="s">
        <v>18622</v>
      </c>
      <c r="B15" s="68"/>
      <c r="C15" s="59"/>
      <c r="D15" s="59"/>
      <c r="E15" s="59"/>
      <c r="F15" s="59"/>
      <c r="G15" s="59"/>
      <c r="H15" s="59"/>
      <c r="I15" s="59"/>
      <c r="J15" s="59"/>
      <c r="K15" s="59"/>
      <c r="L15" s="59"/>
      <c r="M15" s="66"/>
      <c r="N15" s="65" t="s">
        <v>18621</v>
      </c>
      <c r="O15" s="65"/>
      <c r="P15" s="59"/>
      <c r="Q15" s="64"/>
      <c r="R15" s="63" t="s">
        <v>18620</v>
      </c>
      <c r="S15" s="39"/>
      <c r="T15" s="39" t="s">
        <v>18619</v>
      </c>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62"/>
      <c r="AY15" s="62"/>
      <c r="AZ15" s="37"/>
    </row>
    <row r="16" spans="1:55" ht="13">
      <c r="A16" s="61"/>
      <c r="B16" s="60"/>
      <c r="C16" s="55" t="s">
        <v>18618</v>
      </c>
      <c r="D16" s="54"/>
      <c r="E16" s="54"/>
      <c r="F16" s="45"/>
      <c r="G16" s="44"/>
      <c r="H16" s="53" t="s">
        <v>18615</v>
      </c>
      <c r="I16" s="43"/>
      <c r="J16" s="43"/>
      <c r="K16" s="45"/>
      <c r="L16" s="45"/>
      <c r="M16" s="52"/>
      <c r="N16" s="45"/>
      <c r="O16" s="44"/>
      <c r="P16" s="52"/>
      <c r="Q16" s="51"/>
      <c r="R16" s="58" t="s">
        <v>18617</v>
      </c>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49"/>
      <c r="AX16" s="58" t="s">
        <v>18616</v>
      </c>
      <c r="AY16" s="58"/>
      <c r="AZ16" s="49">
        <f>AZ8</f>
        <v>2009</v>
      </c>
    </row>
    <row r="17" spans="1:52" ht="13">
      <c r="A17" s="57"/>
      <c r="B17" s="56"/>
      <c r="C17" s="55"/>
      <c r="D17" s="54"/>
      <c r="E17" s="54"/>
      <c r="F17" s="45"/>
      <c r="G17" s="44"/>
      <c r="H17" s="43"/>
      <c r="I17" s="43"/>
      <c r="J17" s="43"/>
      <c r="K17" s="45"/>
      <c r="L17" s="45"/>
      <c r="M17" s="52"/>
      <c r="N17" s="45"/>
      <c r="O17" s="44"/>
      <c r="P17" s="52"/>
      <c r="Q17" s="51"/>
      <c r="R17" s="50">
        <v>1977</v>
      </c>
      <c r="S17" s="50">
        <v>1978</v>
      </c>
      <c r="T17" s="50">
        <v>1979</v>
      </c>
      <c r="U17" s="50">
        <v>1980</v>
      </c>
      <c r="V17" s="50">
        <v>1981</v>
      </c>
      <c r="W17" s="50">
        <v>1982</v>
      </c>
      <c r="X17" s="50">
        <v>1983</v>
      </c>
      <c r="Y17" s="50">
        <v>1984</v>
      </c>
      <c r="Z17" s="50">
        <v>1985</v>
      </c>
      <c r="AA17" s="50">
        <v>1986</v>
      </c>
      <c r="AB17" s="50">
        <v>1987</v>
      </c>
      <c r="AC17" s="50">
        <v>1988</v>
      </c>
      <c r="AD17" s="50">
        <v>1989</v>
      </c>
      <c r="AE17" s="50">
        <v>1990</v>
      </c>
      <c r="AF17" s="50">
        <v>1991</v>
      </c>
      <c r="AG17" s="50">
        <v>1992</v>
      </c>
      <c r="AH17" s="50">
        <v>1993</v>
      </c>
      <c r="AI17" s="50">
        <v>1994</v>
      </c>
      <c r="AJ17" s="50">
        <v>1995</v>
      </c>
      <c r="AK17" s="50">
        <v>1996</v>
      </c>
      <c r="AL17" s="50">
        <v>1997</v>
      </c>
      <c r="AM17" s="50">
        <v>1998</v>
      </c>
      <c r="AN17" s="50">
        <v>1999</v>
      </c>
      <c r="AO17" s="50">
        <v>2000</v>
      </c>
      <c r="AP17" s="50">
        <v>2001</v>
      </c>
      <c r="AQ17" s="50">
        <v>2002</v>
      </c>
      <c r="AR17" s="50">
        <v>2003</v>
      </c>
      <c r="AS17" s="50">
        <v>2004</v>
      </c>
      <c r="AT17" s="50">
        <v>2005</v>
      </c>
      <c r="AU17" s="50">
        <v>2006</v>
      </c>
      <c r="AV17" s="50">
        <v>2007</v>
      </c>
      <c r="AW17" s="49">
        <v>2008</v>
      </c>
      <c r="AX17" s="48">
        <f>AX9</f>
        <v>39814</v>
      </c>
      <c r="AY17" s="48">
        <f>AY9</f>
        <v>39845</v>
      </c>
      <c r="AZ17" s="47" t="s">
        <v>18614</v>
      </c>
    </row>
    <row r="18" spans="1:52" ht="48" customHeight="1">
      <c r="A18" s="42" t="s">
        <v>18613</v>
      </c>
      <c r="B18" s="46" t="s">
        <v>18612</v>
      </c>
      <c r="C18" s="36" t="s">
        <v>18611</v>
      </c>
      <c r="D18" s="36" t="s">
        <v>18610</v>
      </c>
      <c r="E18" s="36" t="s">
        <v>18609</v>
      </c>
      <c r="F18" s="36" t="s">
        <v>18598</v>
      </c>
      <c r="G18" s="35" t="s">
        <v>18597</v>
      </c>
      <c r="H18" s="35" t="s">
        <v>18596</v>
      </c>
      <c r="I18" s="36" t="s">
        <v>18608</v>
      </c>
      <c r="J18" s="36" t="s">
        <v>18607</v>
      </c>
      <c r="K18" s="36" t="s">
        <v>18606</v>
      </c>
      <c r="L18" s="35" t="s">
        <v>18605</v>
      </c>
      <c r="M18" s="42" t="s">
        <v>18604</v>
      </c>
      <c r="N18" s="36" t="s">
        <v>18603</v>
      </c>
      <c r="O18" s="36" t="s">
        <v>18602</v>
      </c>
      <c r="P18" s="41" t="s">
        <v>18601</v>
      </c>
      <c r="Q18" s="40" t="s">
        <v>18600</v>
      </c>
      <c r="R18" s="39"/>
      <c r="S18" s="39"/>
      <c r="T18" s="39"/>
      <c r="U18" s="39"/>
      <c r="V18" s="39"/>
      <c r="W18" s="39"/>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7"/>
      <c r="AX18" s="38"/>
      <c r="AY18" s="38"/>
      <c r="AZ18" s="37"/>
    </row>
    <row r="19" spans="1:52" ht="15" customHeight="1">
      <c r="A19" s="29" t="s">
        <v>18599</v>
      </c>
      <c r="B19" s="34">
        <v>34003</v>
      </c>
      <c r="C19" s="28">
        <v>225</v>
      </c>
      <c r="D19" s="28">
        <v>27</v>
      </c>
      <c r="E19" s="28">
        <v>30</v>
      </c>
      <c r="F19" s="29" t="s">
        <v>220</v>
      </c>
      <c r="G19" s="29" t="s">
        <v>14693</v>
      </c>
      <c r="H19" s="28">
        <v>101</v>
      </c>
      <c r="I19" s="29" t="s">
        <v>18523</v>
      </c>
      <c r="J19" s="33" t="s">
        <v>18595</v>
      </c>
      <c r="K19" s="29" t="s">
        <v>178</v>
      </c>
      <c r="L19" s="29" t="s">
        <v>204</v>
      </c>
      <c r="M19" s="29" t="s">
        <v>843</v>
      </c>
      <c r="N19" s="28">
        <v>720898.4</v>
      </c>
      <c r="O19" s="28">
        <v>6171175</v>
      </c>
      <c r="P19" s="29" t="s">
        <v>18594</v>
      </c>
      <c r="Q19" s="32" t="s">
        <v>174</v>
      </c>
      <c r="R19" s="19"/>
      <c r="S19" s="19"/>
      <c r="T19" s="19"/>
      <c r="U19" s="19"/>
      <c r="V19" s="19"/>
      <c r="W19" s="19"/>
      <c r="X19" s="19"/>
      <c r="Y19" s="19"/>
      <c r="Z19" s="19"/>
      <c r="AA19" s="19"/>
      <c r="AB19" s="19"/>
      <c r="AC19" s="19"/>
      <c r="AD19" s="19"/>
      <c r="AE19" s="19"/>
      <c r="AF19" s="19"/>
      <c r="AG19" s="19"/>
      <c r="AH19" s="31">
        <v>289800</v>
      </c>
      <c r="AI19" s="31">
        <v>379850</v>
      </c>
      <c r="AJ19" s="31">
        <v>345500</v>
      </c>
      <c r="AK19" s="31">
        <v>286100</v>
      </c>
      <c r="AL19" s="31">
        <v>300663</v>
      </c>
      <c r="AM19" s="31">
        <v>325955.5</v>
      </c>
      <c r="AN19" s="31">
        <v>333909.5</v>
      </c>
      <c r="AO19" s="31">
        <v>329625</v>
      </c>
      <c r="AP19" s="31">
        <v>284075</v>
      </c>
      <c r="AQ19" s="31">
        <v>319775</v>
      </c>
      <c r="AR19" s="31">
        <v>290574.5</v>
      </c>
      <c r="AS19" s="31">
        <v>313067.68359375</v>
      </c>
      <c r="AT19" s="31">
        <v>275680.5419921875</v>
      </c>
      <c r="AU19" s="31">
        <v>247798.099609375</v>
      </c>
      <c r="AV19" s="31">
        <v>328744.78515625</v>
      </c>
      <c r="AW19" s="31">
        <v>317289.5966796875</v>
      </c>
      <c r="AX19" s="31">
        <v>27123.3515625</v>
      </c>
      <c r="AY19" s="31">
        <v>17122.04296875</v>
      </c>
      <c r="AZ19" s="31">
        <v>44245.39453125</v>
      </c>
    </row>
    <row r="20" spans="1:52" ht="15" customHeight="1">
      <c r="A20" s="29" t="s">
        <v>18593</v>
      </c>
      <c r="B20" s="34">
        <v>34003</v>
      </c>
      <c r="C20" s="28">
        <v>225</v>
      </c>
      <c r="D20" s="28">
        <v>27</v>
      </c>
      <c r="E20" s="28">
        <v>30</v>
      </c>
      <c r="F20" s="29" t="s">
        <v>220</v>
      </c>
      <c r="G20" s="29" t="s">
        <v>14693</v>
      </c>
      <c r="H20" s="28">
        <v>101</v>
      </c>
      <c r="I20" s="29" t="s">
        <v>18523</v>
      </c>
      <c r="J20" s="33" t="s">
        <v>18592</v>
      </c>
      <c r="K20" s="29" t="s">
        <v>178</v>
      </c>
      <c r="L20" s="29" t="s">
        <v>204</v>
      </c>
      <c r="M20" s="29" t="s">
        <v>843</v>
      </c>
      <c r="N20" s="28">
        <v>720993.4</v>
      </c>
      <c r="O20" s="28">
        <v>6171227</v>
      </c>
      <c r="P20" s="29" t="s">
        <v>18591</v>
      </c>
      <c r="Q20" s="32" t="s">
        <v>174</v>
      </c>
      <c r="R20" s="19"/>
      <c r="S20" s="19"/>
      <c r="T20" s="19"/>
      <c r="U20" s="19"/>
      <c r="V20" s="19"/>
      <c r="W20" s="19"/>
      <c r="X20" s="19"/>
      <c r="Y20" s="19"/>
      <c r="Z20" s="19"/>
      <c r="AA20" s="19"/>
      <c r="AB20" s="19"/>
      <c r="AC20" s="19"/>
      <c r="AD20" s="19"/>
      <c r="AE20" s="19"/>
      <c r="AF20" s="19"/>
      <c r="AG20" s="19"/>
      <c r="AH20" s="31">
        <v>289800</v>
      </c>
      <c r="AI20" s="31">
        <v>379850</v>
      </c>
      <c r="AJ20" s="31">
        <v>345500</v>
      </c>
      <c r="AK20" s="31">
        <v>286100</v>
      </c>
      <c r="AL20" s="31">
        <v>300663</v>
      </c>
      <c r="AM20" s="31">
        <v>325955.5</v>
      </c>
      <c r="AN20" s="31">
        <v>333909.5</v>
      </c>
      <c r="AO20" s="31">
        <v>329625</v>
      </c>
      <c r="AP20" s="31">
        <v>284075</v>
      </c>
      <c r="AQ20" s="31">
        <v>319775</v>
      </c>
      <c r="AR20" s="31">
        <v>290574.5</v>
      </c>
      <c r="AS20" s="31">
        <v>313067.68359375</v>
      </c>
      <c r="AT20" s="31">
        <v>275680.5419921875</v>
      </c>
      <c r="AU20" s="31">
        <v>247798.099609375</v>
      </c>
      <c r="AV20" s="31">
        <v>328744.78515625</v>
      </c>
      <c r="AW20" s="31">
        <v>317289.5966796875</v>
      </c>
      <c r="AX20" s="31">
        <v>27123.3515625</v>
      </c>
      <c r="AY20" s="31">
        <v>17122.04296875</v>
      </c>
      <c r="AZ20" s="31">
        <v>44245.39453125</v>
      </c>
    </row>
    <row r="21" spans="1:52" ht="15" customHeight="1">
      <c r="A21" s="29" t="s">
        <v>18590</v>
      </c>
      <c r="B21" s="34">
        <v>35257</v>
      </c>
      <c r="C21" s="28">
        <v>600</v>
      </c>
      <c r="D21" s="28">
        <v>44</v>
      </c>
      <c r="E21" s="28">
        <v>50</v>
      </c>
      <c r="F21" s="29" t="s">
        <v>440</v>
      </c>
      <c r="G21" s="29" t="s">
        <v>18546</v>
      </c>
      <c r="H21" s="28">
        <v>101</v>
      </c>
      <c r="I21" s="29" t="s">
        <v>18523</v>
      </c>
      <c r="J21" s="33" t="s">
        <v>18589</v>
      </c>
      <c r="K21" s="29" t="s">
        <v>178</v>
      </c>
      <c r="L21" s="29" t="s">
        <v>204</v>
      </c>
      <c r="M21" s="29" t="s">
        <v>843</v>
      </c>
      <c r="N21" s="28">
        <v>727504.3</v>
      </c>
      <c r="O21" s="28">
        <v>6178386</v>
      </c>
      <c r="P21" s="29" t="s">
        <v>18588</v>
      </c>
      <c r="Q21" s="32" t="s">
        <v>174</v>
      </c>
      <c r="R21" s="19"/>
      <c r="S21" s="19"/>
      <c r="T21" s="19"/>
      <c r="U21" s="19"/>
      <c r="V21" s="19"/>
      <c r="W21" s="19"/>
      <c r="X21" s="19"/>
      <c r="Y21" s="19"/>
      <c r="Z21" s="19"/>
      <c r="AA21" s="19"/>
      <c r="AB21" s="19"/>
      <c r="AC21" s="19"/>
      <c r="AD21" s="19"/>
      <c r="AE21" s="19"/>
      <c r="AF21" s="19"/>
      <c r="AG21" s="19"/>
      <c r="AH21" s="19"/>
      <c r="AI21" s="19"/>
      <c r="AJ21" s="19"/>
      <c r="AK21" s="31">
        <v>319522</v>
      </c>
      <c r="AL21" s="31">
        <v>966287</v>
      </c>
      <c r="AM21" s="31">
        <v>1039533</v>
      </c>
      <c r="AN21" s="31">
        <v>691605</v>
      </c>
      <c r="AO21" s="31">
        <v>861744</v>
      </c>
      <c r="AP21" s="31">
        <v>954854.65625</v>
      </c>
      <c r="AQ21" s="31">
        <v>1021919.66796875</v>
      </c>
      <c r="AR21" s="31">
        <v>909605.33984375</v>
      </c>
      <c r="AS21" s="31">
        <v>961007.16015625</v>
      </c>
      <c r="AT21" s="31">
        <v>885175.3359375</v>
      </c>
      <c r="AU21" s="31">
        <v>759579.00390625</v>
      </c>
      <c r="AV21" s="31">
        <v>1013495.5625</v>
      </c>
      <c r="AW21" s="31">
        <v>1000686.4296875</v>
      </c>
      <c r="AX21" s="31">
        <v>97306.296875</v>
      </c>
      <c r="AY21" s="31">
        <v>77151.6640625</v>
      </c>
      <c r="AZ21" s="31">
        <v>174457.9609375</v>
      </c>
    </row>
    <row r="22" spans="1:52" ht="15" customHeight="1">
      <c r="A22" s="29" t="s">
        <v>18587</v>
      </c>
      <c r="B22" s="34">
        <v>35257</v>
      </c>
      <c r="C22" s="28">
        <v>600</v>
      </c>
      <c r="D22" s="28">
        <v>44</v>
      </c>
      <c r="E22" s="28">
        <v>50</v>
      </c>
      <c r="F22" s="29" t="s">
        <v>440</v>
      </c>
      <c r="G22" s="29" t="s">
        <v>18546</v>
      </c>
      <c r="H22" s="28">
        <v>101</v>
      </c>
      <c r="I22" s="29" t="s">
        <v>18523</v>
      </c>
      <c r="J22" s="33" t="s">
        <v>18586</v>
      </c>
      <c r="K22" s="29" t="s">
        <v>178</v>
      </c>
      <c r="L22" s="29" t="s">
        <v>204</v>
      </c>
      <c r="M22" s="29" t="s">
        <v>843</v>
      </c>
      <c r="N22" s="28">
        <v>727628.3</v>
      </c>
      <c r="O22" s="28">
        <v>6178386</v>
      </c>
      <c r="P22" s="29" t="s">
        <v>18585</v>
      </c>
      <c r="Q22" s="32" t="s">
        <v>174</v>
      </c>
      <c r="R22" s="19"/>
      <c r="S22" s="19"/>
      <c r="T22" s="19"/>
      <c r="U22" s="19"/>
      <c r="V22" s="19"/>
      <c r="W22" s="19"/>
      <c r="X22" s="19"/>
      <c r="Y22" s="19"/>
      <c r="Z22" s="19"/>
      <c r="AA22" s="19"/>
      <c r="AB22" s="19"/>
      <c r="AC22" s="19"/>
      <c r="AD22" s="19"/>
      <c r="AE22" s="19"/>
      <c r="AF22" s="19"/>
      <c r="AG22" s="19"/>
      <c r="AH22" s="19"/>
      <c r="AI22" s="19"/>
      <c r="AJ22" s="19"/>
      <c r="AK22" s="31">
        <v>320436</v>
      </c>
      <c r="AL22" s="31">
        <v>833711</v>
      </c>
      <c r="AM22" s="31">
        <v>1109658</v>
      </c>
      <c r="AN22" s="31">
        <v>951776</v>
      </c>
      <c r="AO22" s="31">
        <v>984939</v>
      </c>
      <c r="AP22" s="31">
        <v>940566.65625</v>
      </c>
      <c r="AQ22" s="31">
        <v>1021919.66796875</v>
      </c>
      <c r="AR22" s="31">
        <v>909605.33984375</v>
      </c>
      <c r="AS22" s="31">
        <v>961007.16015625</v>
      </c>
      <c r="AT22" s="31">
        <v>885175.3359375</v>
      </c>
      <c r="AU22" s="31">
        <v>759579.00390625</v>
      </c>
      <c r="AV22" s="31">
        <v>1013495.5625</v>
      </c>
      <c r="AW22" s="31">
        <v>1000686.4296875</v>
      </c>
      <c r="AX22" s="31">
        <v>97306.296875</v>
      </c>
      <c r="AY22" s="31">
        <v>77151.6640625</v>
      </c>
      <c r="AZ22" s="31">
        <v>174457.9609375</v>
      </c>
    </row>
    <row r="23" spans="1:52" ht="15" customHeight="1">
      <c r="A23" s="29" t="s">
        <v>18584</v>
      </c>
      <c r="B23" s="34">
        <v>35257</v>
      </c>
      <c r="C23" s="28">
        <v>600</v>
      </c>
      <c r="D23" s="28">
        <v>44</v>
      </c>
      <c r="E23" s="28">
        <v>50</v>
      </c>
      <c r="F23" s="29" t="s">
        <v>440</v>
      </c>
      <c r="G23" s="29" t="s">
        <v>18546</v>
      </c>
      <c r="H23" s="28">
        <v>101</v>
      </c>
      <c r="I23" s="29" t="s">
        <v>18523</v>
      </c>
      <c r="J23" s="33" t="s">
        <v>18583</v>
      </c>
      <c r="K23" s="29" t="s">
        <v>178</v>
      </c>
      <c r="L23" s="29" t="s">
        <v>204</v>
      </c>
      <c r="M23" s="29" t="s">
        <v>843</v>
      </c>
      <c r="N23" s="28">
        <v>727817.3</v>
      </c>
      <c r="O23" s="28">
        <v>6178366</v>
      </c>
      <c r="P23" s="29" t="s">
        <v>18582</v>
      </c>
      <c r="Q23" s="32" t="s">
        <v>174</v>
      </c>
      <c r="R23" s="19"/>
      <c r="S23" s="19"/>
      <c r="T23" s="19"/>
      <c r="U23" s="19"/>
      <c r="V23" s="19"/>
      <c r="W23" s="19"/>
      <c r="X23" s="19"/>
      <c r="Y23" s="19"/>
      <c r="Z23" s="19"/>
      <c r="AA23" s="19"/>
      <c r="AB23" s="19"/>
      <c r="AC23" s="19"/>
      <c r="AD23" s="19"/>
      <c r="AE23" s="19"/>
      <c r="AF23" s="19"/>
      <c r="AG23" s="19"/>
      <c r="AH23" s="19"/>
      <c r="AI23" s="19"/>
      <c r="AJ23" s="19"/>
      <c r="AK23" s="31">
        <v>389984</v>
      </c>
      <c r="AL23" s="31">
        <v>844045</v>
      </c>
      <c r="AM23" s="31">
        <v>1067473</v>
      </c>
      <c r="AN23" s="31">
        <v>689672</v>
      </c>
      <c r="AO23" s="31">
        <v>870341</v>
      </c>
      <c r="AP23" s="31">
        <v>948845.65625</v>
      </c>
      <c r="AQ23" s="31">
        <v>1021919.66796875</v>
      </c>
      <c r="AR23" s="31">
        <v>909605.33984375</v>
      </c>
      <c r="AS23" s="31">
        <v>961007.16015625</v>
      </c>
      <c r="AT23" s="31">
        <v>885175.3359375</v>
      </c>
      <c r="AU23" s="31">
        <v>759579.00390625</v>
      </c>
      <c r="AV23" s="31">
        <v>1013495.5625</v>
      </c>
      <c r="AW23" s="31">
        <v>1000686.4296875</v>
      </c>
      <c r="AX23" s="31">
        <v>97306.296875</v>
      </c>
      <c r="AY23" s="31">
        <v>77151.6640625</v>
      </c>
      <c r="AZ23" s="31">
        <v>174457.9609375</v>
      </c>
    </row>
    <row r="24" spans="1:52" ht="15" customHeight="1">
      <c r="A24" s="29" t="s">
        <v>18581</v>
      </c>
      <c r="B24" s="34">
        <v>36887</v>
      </c>
      <c r="C24" s="28">
        <v>2000</v>
      </c>
      <c r="D24" s="28">
        <v>76</v>
      </c>
      <c r="E24" s="28">
        <v>64</v>
      </c>
      <c r="F24" s="29" t="s">
        <v>440</v>
      </c>
      <c r="G24" s="29" t="s">
        <v>6764</v>
      </c>
      <c r="H24" s="28">
        <v>101</v>
      </c>
      <c r="I24" s="29" t="s">
        <v>18523</v>
      </c>
      <c r="J24" s="33" t="s">
        <v>18580</v>
      </c>
      <c r="K24" s="29" t="s">
        <v>2997</v>
      </c>
      <c r="L24" s="29" t="s">
        <v>204</v>
      </c>
      <c r="M24" s="29" t="s">
        <v>2997</v>
      </c>
      <c r="N24" s="28">
        <v>730459.1</v>
      </c>
      <c r="O24" s="28">
        <v>6179565</v>
      </c>
      <c r="P24" s="29" t="s">
        <v>18577</v>
      </c>
      <c r="Q24" s="32" t="s">
        <v>1610</v>
      </c>
      <c r="R24" s="19"/>
      <c r="S24" s="19"/>
      <c r="T24" s="19"/>
      <c r="U24" s="19"/>
      <c r="V24" s="19"/>
      <c r="W24" s="19"/>
      <c r="X24" s="19"/>
      <c r="Y24" s="19"/>
      <c r="Z24" s="19"/>
      <c r="AA24" s="19"/>
      <c r="AB24" s="19"/>
      <c r="AC24" s="19"/>
      <c r="AD24" s="19"/>
      <c r="AE24" s="19"/>
      <c r="AF24" s="19"/>
      <c r="AG24" s="19"/>
      <c r="AH24" s="19"/>
      <c r="AI24" s="19"/>
      <c r="AJ24" s="19"/>
      <c r="AK24" s="19"/>
      <c r="AL24" s="19"/>
      <c r="AM24" s="19"/>
      <c r="AN24" s="19"/>
      <c r="AO24" s="31">
        <v>5404</v>
      </c>
      <c r="AP24" s="31">
        <v>3301064.9609375</v>
      </c>
      <c r="AQ24" s="31">
        <v>4936680</v>
      </c>
      <c r="AR24" s="31">
        <v>4358824</v>
      </c>
      <c r="AS24" s="31">
        <v>4941578.5</v>
      </c>
      <c r="AT24" s="31">
        <v>4389911.1875</v>
      </c>
      <c r="AU24" s="31">
        <v>4136743.2578125</v>
      </c>
      <c r="AV24" s="31">
        <v>5049575</v>
      </c>
      <c r="AW24" s="31">
        <v>5014324.5</v>
      </c>
      <c r="AX24" s="31">
        <v>455144</v>
      </c>
      <c r="AY24" s="31">
        <v>373917</v>
      </c>
      <c r="AZ24" s="31">
        <v>829061</v>
      </c>
    </row>
    <row r="25" spans="1:52" ht="15" customHeight="1">
      <c r="A25" s="29" t="s">
        <v>18579</v>
      </c>
      <c r="B25" s="34">
        <v>36887</v>
      </c>
      <c r="C25" s="28">
        <v>2000</v>
      </c>
      <c r="D25" s="28">
        <v>76</v>
      </c>
      <c r="E25" s="28">
        <v>64</v>
      </c>
      <c r="F25" s="29" t="s">
        <v>440</v>
      </c>
      <c r="G25" s="29" t="s">
        <v>6764</v>
      </c>
      <c r="H25" s="28">
        <v>101</v>
      </c>
      <c r="I25" s="29" t="s">
        <v>18523</v>
      </c>
      <c r="J25" s="33" t="s">
        <v>18578</v>
      </c>
      <c r="K25" s="29" t="s">
        <v>2997</v>
      </c>
      <c r="L25" s="29" t="s">
        <v>204</v>
      </c>
      <c r="M25" s="29" t="s">
        <v>8577</v>
      </c>
      <c r="N25" s="28">
        <v>730498.6</v>
      </c>
      <c r="O25" s="28">
        <v>6179386</v>
      </c>
      <c r="P25" s="29" t="s">
        <v>18577</v>
      </c>
      <c r="Q25" s="32" t="s">
        <v>1610</v>
      </c>
      <c r="R25" s="19"/>
      <c r="S25" s="19"/>
      <c r="T25" s="19"/>
      <c r="U25" s="19"/>
      <c r="V25" s="19"/>
      <c r="W25" s="19"/>
      <c r="X25" s="19"/>
      <c r="Y25" s="19"/>
      <c r="Z25" s="19"/>
      <c r="AA25" s="19"/>
      <c r="AB25" s="19"/>
      <c r="AC25" s="19"/>
      <c r="AD25" s="19"/>
      <c r="AE25" s="19"/>
      <c r="AF25" s="19"/>
      <c r="AG25" s="19"/>
      <c r="AH25" s="19"/>
      <c r="AI25" s="19"/>
      <c r="AJ25" s="19"/>
      <c r="AK25" s="19"/>
      <c r="AL25" s="19"/>
      <c r="AM25" s="19"/>
      <c r="AN25" s="19"/>
      <c r="AO25" s="31">
        <v>5404</v>
      </c>
      <c r="AP25" s="31">
        <v>3301064.9609375</v>
      </c>
      <c r="AQ25" s="31">
        <v>4936680</v>
      </c>
      <c r="AR25" s="31">
        <v>4358824</v>
      </c>
      <c r="AS25" s="31">
        <v>4941578.5</v>
      </c>
      <c r="AT25" s="31">
        <v>4389911.1875</v>
      </c>
      <c r="AU25" s="31">
        <v>4136743.2578125</v>
      </c>
      <c r="AV25" s="31">
        <v>5049575</v>
      </c>
      <c r="AW25" s="31">
        <v>5014324.5</v>
      </c>
      <c r="AX25" s="31">
        <v>455144</v>
      </c>
      <c r="AY25" s="31">
        <v>373917</v>
      </c>
      <c r="AZ25" s="31">
        <v>829061</v>
      </c>
    </row>
    <row r="26" spans="1:52" ht="15" customHeight="1">
      <c r="A26" s="29" t="s">
        <v>18576</v>
      </c>
      <c r="B26" s="34">
        <v>36887</v>
      </c>
      <c r="C26" s="28">
        <v>2000</v>
      </c>
      <c r="D26" s="28">
        <v>76</v>
      </c>
      <c r="E26" s="28">
        <v>64</v>
      </c>
      <c r="F26" s="29" t="s">
        <v>440</v>
      </c>
      <c r="G26" s="29" t="s">
        <v>6764</v>
      </c>
      <c r="H26" s="28">
        <v>101</v>
      </c>
      <c r="I26" s="29" t="s">
        <v>18523</v>
      </c>
      <c r="J26" s="33" t="s">
        <v>18575</v>
      </c>
      <c r="K26" s="29" t="s">
        <v>2997</v>
      </c>
      <c r="L26" s="29" t="s">
        <v>204</v>
      </c>
      <c r="M26" s="29" t="s">
        <v>8577</v>
      </c>
      <c r="N26" s="28">
        <v>730534.8</v>
      </c>
      <c r="O26" s="28">
        <v>6179207</v>
      </c>
      <c r="P26" s="29" t="s">
        <v>18560</v>
      </c>
      <c r="Q26" s="32" t="s">
        <v>1610</v>
      </c>
      <c r="R26" s="19"/>
      <c r="S26" s="19"/>
      <c r="T26" s="19"/>
      <c r="U26" s="19"/>
      <c r="V26" s="19"/>
      <c r="W26" s="19"/>
      <c r="X26" s="19"/>
      <c r="Y26" s="19"/>
      <c r="Z26" s="19"/>
      <c r="AA26" s="19"/>
      <c r="AB26" s="19"/>
      <c r="AC26" s="19"/>
      <c r="AD26" s="19"/>
      <c r="AE26" s="19"/>
      <c r="AF26" s="19"/>
      <c r="AG26" s="19"/>
      <c r="AH26" s="19"/>
      <c r="AI26" s="19"/>
      <c r="AJ26" s="19"/>
      <c r="AK26" s="19"/>
      <c r="AL26" s="19"/>
      <c r="AM26" s="19"/>
      <c r="AN26" s="19"/>
      <c r="AO26" s="31">
        <v>5404</v>
      </c>
      <c r="AP26" s="31">
        <v>3301064.9609375</v>
      </c>
      <c r="AQ26" s="31">
        <v>4936680</v>
      </c>
      <c r="AR26" s="31">
        <v>4358824</v>
      </c>
      <c r="AS26" s="31">
        <v>4941578.5</v>
      </c>
      <c r="AT26" s="31">
        <v>4389911.1875</v>
      </c>
      <c r="AU26" s="31">
        <v>4136743.2578125</v>
      </c>
      <c r="AV26" s="31">
        <v>5049575</v>
      </c>
      <c r="AW26" s="31">
        <v>5014324.5</v>
      </c>
      <c r="AX26" s="31">
        <v>455144</v>
      </c>
      <c r="AY26" s="31">
        <v>373917</v>
      </c>
      <c r="AZ26" s="31">
        <v>829061</v>
      </c>
    </row>
    <row r="27" spans="1:52" ht="15" customHeight="1">
      <c r="A27" s="29" t="s">
        <v>18574</v>
      </c>
      <c r="B27" s="34">
        <v>36887</v>
      </c>
      <c r="C27" s="28">
        <v>2000</v>
      </c>
      <c r="D27" s="28">
        <v>76</v>
      </c>
      <c r="E27" s="28">
        <v>64</v>
      </c>
      <c r="F27" s="29" t="s">
        <v>440</v>
      </c>
      <c r="G27" s="29" t="s">
        <v>6764</v>
      </c>
      <c r="H27" s="28">
        <v>101</v>
      </c>
      <c r="I27" s="29" t="s">
        <v>18523</v>
      </c>
      <c r="J27" s="33" t="s">
        <v>18573</v>
      </c>
      <c r="K27" s="29" t="s">
        <v>2997</v>
      </c>
      <c r="L27" s="29" t="s">
        <v>204</v>
      </c>
      <c r="M27" s="29" t="s">
        <v>8577</v>
      </c>
      <c r="N27" s="28">
        <v>730567.7</v>
      </c>
      <c r="O27" s="28">
        <v>6179027</v>
      </c>
      <c r="P27" s="29" t="s">
        <v>18560</v>
      </c>
      <c r="Q27" s="32" t="s">
        <v>1610</v>
      </c>
      <c r="R27" s="19"/>
      <c r="S27" s="19"/>
      <c r="T27" s="19"/>
      <c r="U27" s="19"/>
      <c r="V27" s="19"/>
      <c r="W27" s="19"/>
      <c r="X27" s="19"/>
      <c r="Y27" s="19"/>
      <c r="Z27" s="19"/>
      <c r="AA27" s="19"/>
      <c r="AB27" s="19"/>
      <c r="AC27" s="19"/>
      <c r="AD27" s="19"/>
      <c r="AE27" s="19"/>
      <c r="AF27" s="19"/>
      <c r="AG27" s="19"/>
      <c r="AH27" s="19"/>
      <c r="AI27" s="19"/>
      <c r="AJ27" s="19"/>
      <c r="AK27" s="19"/>
      <c r="AL27" s="19"/>
      <c r="AM27" s="19"/>
      <c r="AN27" s="19"/>
      <c r="AO27" s="31">
        <v>5404</v>
      </c>
      <c r="AP27" s="31">
        <v>3301064.9609375</v>
      </c>
      <c r="AQ27" s="31">
        <v>4936680</v>
      </c>
      <c r="AR27" s="31">
        <v>4358824</v>
      </c>
      <c r="AS27" s="31">
        <v>4941578.5</v>
      </c>
      <c r="AT27" s="31">
        <v>4389911.1875</v>
      </c>
      <c r="AU27" s="31">
        <v>4136743.2578125</v>
      </c>
      <c r="AV27" s="31">
        <v>5049575</v>
      </c>
      <c r="AW27" s="31">
        <v>5014324.5</v>
      </c>
      <c r="AX27" s="31">
        <v>455144</v>
      </c>
      <c r="AY27" s="31">
        <v>373917</v>
      </c>
      <c r="AZ27" s="31">
        <v>829061</v>
      </c>
    </row>
    <row r="28" spans="1:52" ht="15" customHeight="1">
      <c r="A28" s="29" t="s">
        <v>18572</v>
      </c>
      <c r="B28" s="34">
        <v>36887</v>
      </c>
      <c r="C28" s="28">
        <v>2000</v>
      </c>
      <c r="D28" s="28">
        <v>76</v>
      </c>
      <c r="E28" s="28">
        <v>64</v>
      </c>
      <c r="F28" s="29" t="s">
        <v>440</v>
      </c>
      <c r="G28" s="29" t="s">
        <v>6764</v>
      </c>
      <c r="H28" s="28">
        <v>101</v>
      </c>
      <c r="I28" s="29" t="s">
        <v>18523</v>
      </c>
      <c r="J28" s="33" t="s">
        <v>18571</v>
      </c>
      <c r="K28" s="29" t="s">
        <v>2997</v>
      </c>
      <c r="L28" s="29" t="s">
        <v>204</v>
      </c>
      <c r="M28" s="29" t="s">
        <v>8577</v>
      </c>
      <c r="N28" s="28">
        <v>730597.3</v>
      </c>
      <c r="O28" s="28">
        <v>6178847</v>
      </c>
      <c r="P28" s="29" t="s">
        <v>18560</v>
      </c>
      <c r="Q28" s="32" t="s">
        <v>1610</v>
      </c>
      <c r="R28" s="19"/>
      <c r="S28" s="19"/>
      <c r="T28" s="19"/>
      <c r="U28" s="19"/>
      <c r="V28" s="19"/>
      <c r="W28" s="19"/>
      <c r="X28" s="19"/>
      <c r="Y28" s="19"/>
      <c r="Z28" s="19"/>
      <c r="AA28" s="19"/>
      <c r="AB28" s="19"/>
      <c r="AC28" s="19"/>
      <c r="AD28" s="19"/>
      <c r="AE28" s="19"/>
      <c r="AF28" s="19"/>
      <c r="AG28" s="19"/>
      <c r="AH28" s="19"/>
      <c r="AI28" s="19"/>
      <c r="AJ28" s="19"/>
      <c r="AK28" s="19"/>
      <c r="AL28" s="19"/>
      <c r="AM28" s="19"/>
      <c r="AN28" s="19"/>
      <c r="AO28" s="31">
        <v>5404</v>
      </c>
      <c r="AP28" s="31">
        <v>3301064.9609375</v>
      </c>
      <c r="AQ28" s="31">
        <v>4936680</v>
      </c>
      <c r="AR28" s="31">
        <v>4358824</v>
      </c>
      <c r="AS28" s="31">
        <v>4941578.5</v>
      </c>
      <c r="AT28" s="31">
        <v>4389911.1875</v>
      </c>
      <c r="AU28" s="31">
        <v>4136743.2578125</v>
      </c>
      <c r="AV28" s="31">
        <v>5049575</v>
      </c>
      <c r="AW28" s="31">
        <v>5014324.5</v>
      </c>
      <c r="AX28" s="31">
        <v>455144</v>
      </c>
      <c r="AY28" s="31">
        <v>373917</v>
      </c>
      <c r="AZ28" s="31">
        <v>829061</v>
      </c>
    </row>
    <row r="29" spans="1:52" ht="15" customHeight="1">
      <c r="A29" s="29" t="s">
        <v>18570</v>
      </c>
      <c r="B29" s="34">
        <v>36887</v>
      </c>
      <c r="C29" s="28">
        <v>2000</v>
      </c>
      <c r="D29" s="28">
        <v>76</v>
      </c>
      <c r="E29" s="28">
        <v>64</v>
      </c>
      <c r="F29" s="29" t="s">
        <v>440</v>
      </c>
      <c r="G29" s="29" t="s">
        <v>6764</v>
      </c>
      <c r="H29" s="28">
        <v>101</v>
      </c>
      <c r="I29" s="29" t="s">
        <v>18523</v>
      </c>
      <c r="J29" s="33" t="s">
        <v>18569</v>
      </c>
      <c r="K29" s="29" t="s">
        <v>2997</v>
      </c>
      <c r="L29" s="29" t="s">
        <v>204</v>
      </c>
      <c r="M29" s="29" t="s">
        <v>8577</v>
      </c>
      <c r="N29" s="28">
        <v>730623.6</v>
      </c>
      <c r="O29" s="28">
        <v>6178666</v>
      </c>
      <c r="P29" s="29" t="s">
        <v>18560</v>
      </c>
      <c r="Q29" s="32" t="s">
        <v>1610</v>
      </c>
      <c r="R29" s="19"/>
      <c r="S29" s="19"/>
      <c r="T29" s="19"/>
      <c r="U29" s="19"/>
      <c r="V29" s="19"/>
      <c r="W29" s="19"/>
      <c r="X29" s="19"/>
      <c r="Y29" s="19"/>
      <c r="Z29" s="19"/>
      <c r="AA29" s="19"/>
      <c r="AB29" s="19"/>
      <c r="AC29" s="19"/>
      <c r="AD29" s="19"/>
      <c r="AE29" s="19"/>
      <c r="AF29" s="19"/>
      <c r="AG29" s="19"/>
      <c r="AH29" s="19"/>
      <c r="AI29" s="19"/>
      <c r="AJ29" s="19"/>
      <c r="AK29" s="19"/>
      <c r="AL29" s="19"/>
      <c r="AM29" s="19"/>
      <c r="AN29" s="19"/>
      <c r="AO29" s="31">
        <v>5404</v>
      </c>
      <c r="AP29" s="31">
        <v>3301064.9609375</v>
      </c>
      <c r="AQ29" s="31">
        <v>4936680</v>
      </c>
      <c r="AR29" s="31">
        <v>4358824</v>
      </c>
      <c r="AS29" s="31">
        <v>4941578.5</v>
      </c>
      <c r="AT29" s="31">
        <v>4389911.1875</v>
      </c>
      <c r="AU29" s="31">
        <v>4136743.2578125</v>
      </c>
      <c r="AV29" s="31">
        <v>5049575</v>
      </c>
      <c r="AW29" s="31">
        <v>5014324.5</v>
      </c>
      <c r="AX29" s="31">
        <v>455144</v>
      </c>
      <c r="AY29" s="31">
        <v>373917</v>
      </c>
      <c r="AZ29" s="31">
        <v>829061</v>
      </c>
    </row>
    <row r="30" spans="1:52" ht="15" customHeight="1">
      <c r="A30" s="29" t="s">
        <v>18568</v>
      </c>
      <c r="B30" s="34">
        <v>36887</v>
      </c>
      <c r="C30" s="28">
        <v>2000</v>
      </c>
      <c r="D30" s="28">
        <v>76</v>
      </c>
      <c r="E30" s="28">
        <v>64</v>
      </c>
      <c r="F30" s="29" t="s">
        <v>440</v>
      </c>
      <c r="G30" s="29" t="s">
        <v>6764</v>
      </c>
      <c r="H30" s="28">
        <v>101</v>
      </c>
      <c r="I30" s="29" t="s">
        <v>18523</v>
      </c>
      <c r="J30" s="33" t="s">
        <v>18567</v>
      </c>
      <c r="K30" s="29" t="s">
        <v>2997</v>
      </c>
      <c r="L30" s="29" t="s">
        <v>204</v>
      </c>
      <c r="M30" s="29" t="s">
        <v>8577</v>
      </c>
      <c r="N30" s="28">
        <v>730646.6</v>
      </c>
      <c r="O30" s="28">
        <v>6178484</v>
      </c>
      <c r="P30" s="29" t="s">
        <v>18560</v>
      </c>
      <c r="Q30" s="32" t="s">
        <v>1610</v>
      </c>
      <c r="R30" s="19"/>
      <c r="S30" s="19"/>
      <c r="T30" s="19"/>
      <c r="U30" s="19"/>
      <c r="V30" s="19"/>
      <c r="W30" s="19"/>
      <c r="X30" s="19"/>
      <c r="Y30" s="19"/>
      <c r="Z30" s="19"/>
      <c r="AA30" s="19"/>
      <c r="AB30" s="19"/>
      <c r="AC30" s="19"/>
      <c r="AD30" s="19"/>
      <c r="AE30" s="19"/>
      <c r="AF30" s="19"/>
      <c r="AG30" s="19"/>
      <c r="AH30" s="19"/>
      <c r="AI30" s="19"/>
      <c r="AJ30" s="19"/>
      <c r="AK30" s="19"/>
      <c r="AL30" s="19"/>
      <c r="AM30" s="19"/>
      <c r="AN30" s="19"/>
      <c r="AO30" s="31">
        <v>5404</v>
      </c>
      <c r="AP30" s="31">
        <v>3301064.9609375</v>
      </c>
      <c r="AQ30" s="31">
        <v>4936680</v>
      </c>
      <c r="AR30" s="31">
        <v>4358824</v>
      </c>
      <c r="AS30" s="31">
        <v>4941578.5</v>
      </c>
      <c r="AT30" s="31">
        <v>4389911.1875</v>
      </c>
      <c r="AU30" s="31">
        <v>4136743.2578125</v>
      </c>
      <c r="AV30" s="31">
        <v>5049575</v>
      </c>
      <c r="AW30" s="31">
        <v>5014324.5</v>
      </c>
      <c r="AX30" s="31">
        <v>455144</v>
      </c>
      <c r="AY30" s="31">
        <v>373917</v>
      </c>
      <c r="AZ30" s="31">
        <v>829061</v>
      </c>
    </row>
    <row r="31" spans="1:52" ht="15" customHeight="1">
      <c r="A31" s="29" t="s">
        <v>18566</v>
      </c>
      <c r="B31" s="34">
        <v>36887</v>
      </c>
      <c r="C31" s="28">
        <v>2000</v>
      </c>
      <c r="D31" s="28">
        <v>76</v>
      </c>
      <c r="E31" s="28">
        <v>64</v>
      </c>
      <c r="F31" s="29" t="s">
        <v>440</v>
      </c>
      <c r="G31" s="29" t="s">
        <v>6764</v>
      </c>
      <c r="H31" s="28">
        <v>101</v>
      </c>
      <c r="I31" s="29" t="s">
        <v>18523</v>
      </c>
      <c r="J31" s="33" t="s">
        <v>18565</v>
      </c>
      <c r="K31" s="29" t="s">
        <v>2997</v>
      </c>
      <c r="L31" s="29" t="s">
        <v>204</v>
      </c>
      <c r="M31" s="29" t="s">
        <v>8577</v>
      </c>
      <c r="N31" s="28">
        <v>730666.3</v>
      </c>
      <c r="O31" s="28">
        <v>6178302</v>
      </c>
      <c r="P31" s="29" t="s">
        <v>18560</v>
      </c>
      <c r="Q31" s="32" t="s">
        <v>1610</v>
      </c>
      <c r="R31" s="19"/>
      <c r="S31" s="19"/>
      <c r="T31" s="19"/>
      <c r="U31" s="19"/>
      <c r="V31" s="19"/>
      <c r="W31" s="19"/>
      <c r="X31" s="19"/>
      <c r="Y31" s="19"/>
      <c r="Z31" s="19"/>
      <c r="AA31" s="19"/>
      <c r="AB31" s="19"/>
      <c r="AC31" s="19"/>
      <c r="AD31" s="19"/>
      <c r="AE31" s="19"/>
      <c r="AF31" s="19"/>
      <c r="AG31" s="19"/>
      <c r="AH31" s="19"/>
      <c r="AI31" s="19"/>
      <c r="AJ31" s="19"/>
      <c r="AK31" s="19"/>
      <c r="AL31" s="19"/>
      <c r="AM31" s="19"/>
      <c r="AN31" s="19"/>
      <c r="AO31" s="31">
        <v>5404</v>
      </c>
      <c r="AP31" s="31">
        <v>3301064.9609375</v>
      </c>
      <c r="AQ31" s="31">
        <v>4936680</v>
      </c>
      <c r="AR31" s="31">
        <v>4358824</v>
      </c>
      <c r="AS31" s="31">
        <v>4941578.5</v>
      </c>
      <c r="AT31" s="31">
        <v>4389911.1875</v>
      </c>
      <c r="AU31" s="31">
        <v>4136743.2578125</v>
      </c>
      <c r="AV31" s="31">
        <v>5049575</v>
      </c>
      <c r="AW31" s="31">
        <v>5014324.5</v>
      </c>
      <c r="AX31" s="31">
        <v>455144</v>
      </c>
      <c r="AY31" s="31">
        <v>373917</v>
      </c>
      <c r="AZ31" s="31">
        <v>829061</v>
      </c>
    </row>
    <row r="32" spans="1:52" ht="15" customHeight="1">
      <c r="A32" s="29" t="s">
        <v>18564</v>
      </c>
      <c r="B32" s="34">
        <v>36887</v>
      </c>
      <c r="C32" s="28">
        <v>2000</v>
      </c>
      <c r="D32" s="28">
        <v>76</v>
      </c>
      <c r="E32" s="28">
        <v>64</v>
      </c>
      <c r="F32" s="29" t="s">
        <v>440</v>
      </c>
      <c r="G32" s="29" t="s">
        <v>6764</v>
      </c>
      <c r="H32" s="28">
        <v>101</v>
      </c>
      <c r="I32" s="29" t="s">
        <v>18523</v>
      </c>
      <c r="J32" s="33" t="s">
        <v>18563</v>
      </c>
      <c r="K32" s="29" t="s">
        <v>2997</v>
      </c>
      <c r="L32" s="29" t="s">
        <v>204</v>
      </c>
      <c r="M32" s="29" t="s">
        <v>8577</v>
      </c>
      <c r="N32" s="28">
        <v>730682.7</v>
      </c>
      <c r="O32" s="28">
        <v>6178120</v>
      </c>
      <c r="P32" s="29" t="s">
        <v>18560</v>
      </c>
      <c r="Q32" s="32" t="s">
        <v>1610</v>
      </c>
      <c r="R32" s="19"/>
      <c r="S32" s="19"/>
      <c r="T32" s="19"/>
      <c r="U32" s="19"/>
      <c r="V32" s="19"/>
      <c r="W32" s="19"/>
      <c r="X32" s="19"/>
      <c r="Y32" s="19"/>
      <c r="Z32" s="19"/>
      <c r="AA32" s="19"/>
      <c r="AB32" s="19"/>
      <c r="AC32" s="19"/>
      <c r="AD32" s="19"/>
      <c r="AE32" s="19"/>
      <c r="AF32" s="19"/>
      <c r="AG32" s="19"/>
      <c r="AH32" s="19"/>
      <c r="AI32" s="19"/>
      <c r="AJ32" s="19"/>
      <c r="AK32" s="19"/>
      <c r="AL32" s="19"/>
      <c r="AM32" s="19"/>
      <c r="AN32" s="19"/>
      <c r="AO32" s="31">
        <v>5404</v>
      </c>
      <c r="AP32" s="31">
        <v>3301064.9609375</v>
      </c>
      <c r="AQ32" s="31">
        <v>4936680</v>
      </c>
      <c r="AR32" s="31">
        <v>4358824</v>
      </c>
      <c r="AS32" s="31">
        <v>4941578.5</v>
      </c>
      <c r="AT32" s="31">
        <v>4389911.1875</v>
      </c>
      <c r="AU32" s="31">
        <v>4136743.2578125</v>
      </c>
      <c r="AV32" s="31">
        <v>5049575</v>
      </c>
      <c r="AW32" s="31">
        <v>5014324.5</v>
      </c>
      <c r="AX32" s="31">
        <v>455144</v>
      </c>
      <c r="AY32" s="31">
        <v>373917</v>
      </c>
      <c r="AZ32" s="31">
        <v>829061</v>
      </c>
    </row>
    <row r="33" spans="1:52" ht="15" customHeight="1">
      <c r="A33" s="29" t="s">
        <v>18562</v>
      </c>
      <c r="B33" s="34">
        <v>36887</v>
      </c>
      <c r="C33" s="28">
        <v>2000</v>
      </c>
      <c r="D33" s="28">
        <v>76</v>
      </c>
      <c r="E33" s="28">
        <v>64</v>
      </c>
      <c r="F33" s="29" t="s">
        <v>440</v>
      </c>
      <c r="G33" s="29" t="s">
        <v>6764</v>
      </c>
      <c r="H33" s="28">
        <v>101</v>
      </c>
      <c r="I33" s="29" t="s">
        <v>18523</v>
      </c>
      <c r="J33" s="33" t="s">
        <v>18561</v>
      </c>
      <c r="K33" s="29" t="s">
        <v>2997</v>
      </c>
      <c r="L33" s="29" t="s">
        <v>204</v>
      </c>
      <c r="M33" s="29" t="s">
        <v>8577</v>
      </c>
      <c r="N33" s="28">
        <v>730695.7</v>
      </c>
      <c r="O33" s="28">
        <v>6177938</v>
      </c>
      <c r="P33" s="29" t="s">
        <v>18560</v>
      </c>
      <c r="Q33" s="32" t="s">
        <v>1610</v>
      </c>
      <c r="R33" s="19"/>
      <c r="S33" s="19"/>
      <c r="T33" s="19"/>
      <c r="U33" s="19"/>
      <c r="V33" s="19"/>
      <c r="W33" s="19"/>
      <c r="X33" s="19"/>
      <c r="Y33" s="19"/>
      <c r="Z33" s="19"/>
      <c r="AA33" s="19"/>
      <c r="AB33" s="19"/>
      <c r="AC33" s="19"/>
      <c r="AD33" s="19"/>
      <c r="AE33" s="19"/>
      <c r="AF33" s="19"/>
      <c r="AG33" s="19"/>
      <c r="AH33" s="19"/>
      <c r="AI33" s="19"/>
      <c r="AJ33" s="19"/>
      <c r="AK33" s="19"/>
      <c r="AL33" s="19"/>
      <c r="AM33" s="19"/>
      <c r="AN33" s="19"/>
      <c r="AO33" s="31">
        <v>5404</v>
      </c>
      <c r="AP33" s="31">
        <v>3301064.9609375</v>
      </c>
      <c r="AQ33" s="31">
        <v>4936680</v>
      </c>
      <c r="AR33" s="31">
        <v>4358824</v>
      </c>
      <c r="AS33" s="31">
        <v>4941578.5</v>
      </c>
      <c r="AT33" s="31">
        <v>4389911.1875</v>
      </c>
      <c r="AU33" s="31">
        <v>4136743.2578125</v>
      </c>
      <c r="AV33" s="31">
        <v>5049575</v>
      </c>
      <c r="AW33" s="31">
        <v>5014324.5</v>
      </c>
      <c r="AX33" s="31">
        <v>455144</v>
      </c>
      <c r="AY33" s="31">
        <v>373917</v>
      </c>
      <c r="AZ33" s="31">
        <v>829061</v>
      </c>
    </row>
    <row r="34" spans="1:52" ht="15" customHeight="1">
      <c r="A34" s="29" t="s">
        <v>18559</v>
      </c>
      <c r="B34" s="34">
        <v>35288</v>
      </c>
      <c r="C34" s="28">
        <v>600</v>
      </c>
      <c r="D34" s="28">
        <v>44</v>
      </c>
      <c r="E34" s="28">
        <v>50</v>
      </c>
      <c r="F34" s="29" t="s">
        <v>440</v>
      </c>
      <c r="G34" s="29" t="s">
        <v>18546</v>
      </c>
      <c r="H34" s="28">
        <v>101</v>
      </c>
      <c r="I34" s="29" t="s">
        <v>18523</v>
      </c>
      <c r="J34" s="33" t="s">
        <v>18558</v>
      </c>
      <c r="K34" s="29" t="s">
        <v>178</v>
      </c>
      <c r="L34" s="29" t="s">
        <v>204</v>
      </c>
      <c r="M34" s="29" t="s">
        <v>14886</v>
      </c>
      <c r="N34" s="28">
        <v>727941.3</v>
      </c>
      <c r="O34" s="28">
        <v>6178358</v>
      </c>
      <c r="P34" s="29" t="s">
        <v>18557</v>
      </c>
      <c r="Q34" s="32" t="s">
        <v>174</v>
      </c>
      <c r="R34" s="19"/>
      <c r="S34" s="19"/>
      <c r="T34" s="19"/>
      <c r="U34" s="19"/>
      <c r="V34" s="19"/>
      <c r="W34" s="19"/>
      <c r="X34" s="19"/>
      <c r="Y34" s="19"/>
      <c r="Z34" s="19"/>
      <c r="AA34" s="19"/>
      <c r="AB34" s="19"/>
      <c r="AC34" s="19"/>
      <c r="AD34" s="19"/>
      <c r="AE34" s="19"/>
      <c r="AF34" s="19"/>
      <c r="AG34" s="19"/>
      <c r="AH34" s="19"/>
      <c r="AI34" s="19"/>
      <c r="AJ34" s="19"/>
      <c r="AK34" s="31">
        <v>434848</v>
      </c>
      <c r="AL34" s="31">
        <v>1008401</v>
      </c>
      <c r="AM34" s="31">
        <v>1137401</v>
      </c>
      <c r="AN34" s="31">
        <v>1027001</v>
      </c>
      <c r="AO34" s="31">
        <v>1047869</v>
      </c>
      <c r="AP34" s="31">
        <v>1006073.25</v>
      </c>
      <c r="AQ34" s="31">
        <v>1154011.75</v>
      </c>
      <c r="AR34" s="31">
        <v>990019</v>
      </c>
      <c r="AS34" s="31">
        <v>1053201</v>
      </c>
      <c r="AT34" s="31">
        <v>990417.75</v>
      </c>
      <c r="AU34" s="31">
        <v>871942.673828125</v>
      </c>
      <c r="AV34" s="31">
        <v>1092096.09375</v>
      </c>
      <c r="AW34" s="31">
        <v>1083060.1015625</v>
      </c>
      <c r="AX34" s="31">
        <v>103571.421875</v>
      </c>
      <c r="AY34" s="31">
        <v>86748.296875</v>
      </c>
      <c r="AZ34" s="31">
        <v>190319.71875</v>
      </c>
    </row>
    <row r="35" spans="1:52" ht="15" customHeight="1">
      <c r="A35" s="29" t="s">
        <v>18556</v>
      </c>
      <c r="B35" s="34">
        <v>35288</v>
      </c>
      <c r="C35" s="28">
        <v>600</v>
      </c>
      <c r="D35" s="28">
        <v>44</v>
      </c>
      <c r="E35" s="28">
        <v>50</v>
      </c>
      <c r="F35" s="29" t="s">
        <v>440</v>
      </c>
      <c r="G35" s="29" t="s">
        <v>18546</v>
      </c>
      <c r="H35" s="28">
        <v>101</v>
      </c>
      <c r="I35" s="29" t="s">
        <v>18523</v>
      </c>
      <c r="J35" s="33" t="s">
        <v>18555</v>
      </c>
      <c r="K35" s="29" t="s">
        <v>178</v>
      </c>
      <c r="L35" s="29" t="s">
        <v>204</v>
      </c>
      <c r="M35" s="29" t="s">
        <v>14886</v>
      </c>
      <c r="N35" s="28">
        <v>728060.3</v>
      </c>
      <c r="O35" s="28">
        <v>6178348</v>
      </c>
      <c r="P35" s="29" t="s">
        <v>18554</v>
      </c>
      <c r="Q35" s="32" t="s">
        <v>174</v>
      </c>
      <c r="R35" s="19"/>
      <c r="S35" s="19"/>
      <c r="T35" s="19"/>
      <c r="U35" s="19"/>
      <c r="V35" s="19"/>
      <c r="W35" s="19"/>
      <c r="X35" s="19"/>
      <c r="Y35" s="19"/>
      <c r="Z35" s="19"/>
      <c r="AA35" s="19"/>
      <c r="AB35" s="19"/>
      <c r="AC35" s="19"/>
      <c r="AD35" s="19"/>
      <c r="AE35" s="19"/>
      <c r="AF35" s="19"/>
      <c r="AG35" s="19"/>
      <c r="AH35" s="19"/>
      <c r="AI35" s="19"/>
      <c r="AJ35" s="19"/>
      <c r="AK35" s="31">
        <v>449185</v>
      </c>
      <c r="AL35" s="31">
        <v>1075418</v>
      </c>
      <c r="AM35" s="31">
        <v>1222548</v>
      </c>
      <c r="AN35" s="31">
        <v>1083641</v>
      </c>
      <c r="AO35" s="31">
        <v>1105776</v>
      </c>
      <c r="AP35" s="31">
        <v>1030852.25</v>
      </c>
      <c r="AQ35" s="31">
        <v>1154011.75</v>
      </c>
      <c r="AR35" s="31">
        <v>990019</v>
      </c>
      <c r="AS35" s="31">
        <v>1053201</v>
      </c>
      <c r="AT35" s="31">
        <v>990417.75</v>
      </c>
      <c r="AU35" s="31">
        <v>871942.673828125</v>
      </c>
      <c r="AV35" s="31">
        <v>1092096.09375</v>
      </c>
      <c r="AW35" s="31">
        <v>1083060.1015625</v>
      </c>
      <c r="AX35" s="31">
        <v>103571.421875</v>
      </c>
      <c r="AY35" s="31">
        <v>86748.296875</v>
      </c>
      <c r="AZ35" s="31">
        <v>190319.71875</v>
      </c>
    </row>
    <row r="36" spans="1:52" ht="15" customHeight="1">
      <c r="A36" s="29" t="s">
        <v>18553</v>
      </c>
      <c r="B36" s="34">
        <v>35288</v>
      </c>
      <c r="C36" s="28">
        <v>600</v>
      </c>
      <c r="D36" s="28">
        <v>44</v>
      </c>
      <c r="E36" s="28">
        <v>50</v>
      </c>
      <c r="F36" s="29" t="s">
        <v>440</v>
      </c>
      <c r="G36" s="29" t="s">
        <v>18546</v>
      </c>
      <c r="H36" s="28">
        <v>101</v>
      </c>
      <c r="I36" s="29" t="s">
        <v>18523</v>
      </c>
      <c r="J36" s="33" t="s">
        <v>18552</v>
      </c>
      <c r="K36" s="29" t="s">
        <v>178</v>
      </c>
      <c r="L36" s="29" t="s">
        <v>204</v>
      </c>
      <c r="M36" s="29" t="s">
        <v>14886</v>
      </c>
      <c r="N36" s="28">
        <v>728094.3</v>
      </c>
      <c r="O36" s="28">
        <v>6178227</v>
      </c>
      <c r="P36" s="29" t="s">
        <v>18551</v>
      </c>
      <c r="Q36" s="32" t="s">
        <v>174</v>
      </c>
      <c r="R36" s="19"/>
      <c r="S36" s="19"/>
      <c r="T36" s="19"/>
      <c r="U36" s="19"/>
      <c r="V36" s="19"/>
      <c r="W36" s="19"/>
      <c r="X36" s="19"/>
      <c r="Y36" s="19"/>
      <c r="Z36" s="19"/>
      <c r="AA36" s="19"/>
      <c r="AB36" s="19"/>
      <c r="AC36" s="19"/>
      <c r="AD36" s="19"/>
      <c r="AE36" s="19"/>
      <c r="AF36" s="19"/>
      <c r="AG36" s="19"/>
      <c r="AH36" s="19"/>
      <c r="AI36" s="19"/>
      <c r="AJ36" s="19"/>
      <c r="AK36" s="31">
        <v>440538</v>
      </c>
      <c r="AL36" s="31">
        <v>1074648</v>
      </c>
      <c r="AM36" s="31">
        <v>1255292</v>
      </c>
      <c r="AN36" s="31">
        <v>1103202</v>
      </c>
      <c r="AO36" s="31">
        <v>1139005</v>
      </c>
      <c r="AP36" s="31">
        <v>1035627.25</v>
      </c>
      <c r="AQ36" s="31">
        <v>1154011.75</v>
      </c>
      <c r="AR36" s="31">
        <v>990019</v>
      </c>
      <c r="AS36" s="31">
        <v>1053201</v>
      </c>
      <c r="AT36" s="31">
        <v>990417.75</v>
      </c>
      <c r="AU36" s="31">
        <v>871942.673828125</v>
      </c>
      <c r="AV36" s="31">
        <v>1092096.09375</v>
      </c>
      <c r="AW36" s="31">
        <v>1083060.1015625</v>
      </c>
      <c r="AX36" s="31">
        <v>103571.421875</v>
      </c>
      <c r="AY36" s="31">
        <v>86748.296875</v>
      </c>
      <c r="AZ36" s="31">
        <v>190319.71875</v>
      </c>
    </row>
    <row r="37" spans="1:52" ht="15" customHeight="1">
      <c r="A37" s="29" t="s">
        <v>18550</v>
      </c>
      <c r="B37" s="34">
        <v>35288</v>
      </c>
      <c r="C37" s="28">
        <v>600</v>
      </c>
      <c r="D37" s="28">
        <v>44</v>
      </c>
      <c r="E37" s="28">
        <v>50</v>
      </c>
      <c r="F37" s="29" t="s">
        <v>440</v>
      </c>
      <c r="G37" s="29" t="s">
        <v>18546</v>
      </c>
      <c r="H37" s="28">
        <v>101</v>
      </c>
      <c r="I37" s="29" t="s">
        <v>18523</v>
      </c>
      <c r="J37" s="33" t="s">
        <v>18549</v>
      </c>
      <c r="K37" s="29" t="s">
        <v>178</v>
      </c>
      <c r="L37" s="29" t="s">
        <v>204</v>
      </c>
      <c r="M37" s="29" t="s">
        <v>14886</v>
      </c>
      <c r="N37" s="28">
        <v>728125.3</v>
      </c>
      <c r="O37" s="28">
        <v>6178108</v>
      </c>
      <c r="P37" s="29" t="s">
        <v>18548</v>
      </c>
      <c r="Q37" s="32" t="s">
        <v>174</v>
      </c>
      <c r="R37" s="19"/>
      <c r="S37" s="19"/>
      <c r="T37" s="19"/>
      <c r="U37" s="19"/>
      <c r="V37" s="19"/>
      <c r="W37" s="19"/>
      <c r="X37" s="19"/>
      <c r="Y37" s="19"/>
      <c r="Z37" s="19"/>
      <c r="AA37" s="19"/>
      <c r="AB37" s="19"/>
      <c r="AC37" s="19"/>
      <c r="AD37" s="19"/>
      <c r="AE37" s="19"/>
      <c r="AF37" s="19"/>
      <c r="AG37" s="19"/>
      <c r="AH37" s="19"/>
      <c r="AI37" s="19"/>
      <c r="AJ37" s="19"/>
      <c r="AK37" s="31">
        <v>417742</v>
      </c>
      <c r="AL37" s="31">
        <v>1108227</v>
      </c>
      <c r="AM37" s="31">
        <v>1288069</v>
      </c>
      <c r="AN37" s="31">
        <v>1133509</v>
      </c>
      <c r="AO37" s="31">
        <v>1188225</v>
      </c>
      <c r="AP37" s="31">
        <v>1048794.25</v>
      </c>
      <c r="AQ37" s="31">
        <v>1154011.75</v>
      </c>
      <c r="AR37" s="31">
        <v>990019</v>
      </c>
      <c r="AS37" s="31">
        <v>1053201</v>
      </c>
      <c r="AT37" s="31">
        <v>990417.75</v>
      </c>
      <c r="AU37" s="31">
        <v>871942.673828125</v>
      </c>
      <c r="AV37" s="31">
        <v>1092096.09375</v>
      </c>
      <c r="AW37" s="31">
        <v>1083060.1015625</v>
      </c>
      <c r="AX37" s="31">
        <v>103571.421875</v>
      </c>
      <c r="AY37" s="31">
        <v>86748.296875</v>
      </c>
      <c r="AZ37" s="31">
        <v>190319.71875</v>
      </c>
    </row>
    <row r="38" spans="1:52" ht="15" customHeight="1">
      <c r="A38" s="29" t="s">
        <v>18547</v>
      </c>
      <c r="B38" s="34">
        <v>36887</v>
      </c>
      <c r="C38" s="28">
        <v>2000</v>
      </c>
      <c r="D38" s="28">
        <v>76</v>
      </c>
      <c r="E38" s="28">
        <v>64</v>
      </c>
      <c r="F38" s="29" t="s">
        <v>440</v>
      </c>
      <c r="G38" s="29" t="s">
        <v>6764</v>
      </c>
      <c r="H38" s="28">
        <v>101</v>
      </c>
      <c r="I38" s="29" t="s">
        <v>18523</v>
      </c>
      <c r="J38" s="33" t="s">
        <v>18545</v>
      </c>
      <c r="K38" s="29" t="s">
        <v>2997</v>
      </c>
      <c r="L38" s="29" t="s">
        <v>204</v>
      </c>
      <c r="M38" s="29" t="s">
        <v>8577</v>
      </c>
      <c r="N38" s="28">
        <v>730705.4</v>
      </c>
      <c r="O38" s="28">
        <v>6177755</v>
      </c>
      <c r="P38" s="29" t="s">
        <v>18544</v>
      </c>
      <c r="Q38" s="32" t="s">
        <v>1610</v>
      </c>
      <c r="R38" s="19"/>
      <c r="S38" s="19"/>
      <c r="T38" s="19"/>
      <c r="U38" s="19"/>
      <c r="V38" s="19"/>
      <c r="W38" s="19"/>
      <c r="X38" s="19"/>
      <c r="Y38" s="19"/>
      <c r="Z38" s="19"/>
      <c r="AA38" s="19"/>
      <c r="AB38" s="19"/>
      <c r="AC38" s="19"/>
      <c r="AD38" s="19"/>
      <c r="AE38" s="19"/>
      <c r="AF38" s="19"/>
      <c r="AG38" s="19"/>
      <c r="AH38" s="19"/>
      <c r="AI38" s="19"/>
      <c r="AJ38" s="19"/>
      <c r="AK38" s="19"/>
      <c r="AL38" s="19"/>
      <c r="AM38" s="19"/>
      <c r="AN38" s="19"/>
      <c r="AO38" s="31">
        <v>5404</v>
      </c>
      <c r="AP38" s="31">
        <v>3407722.8046875</v>
      </c>
      <c r="AQ38" s="31">
        <v>5065906.5</v>
      </c>
      <c r="AR38" s="31">
        <v>4321756.5</v>
      </c>
      <c r="AS38" s="31">
        <v>4485683</v>
      </c>
      <c r="AT38" s="31">
        <v>4486091.3125</v>
      </c>
      <c r="AU38" s="31">
        <v>4048342.734375</v>
      </c>
      <c r="AV38" s="31">
        <v>4948820</v>
      </c>
      <c r="AW38" s="31">
        <v>4774218</v>
      </c>
      <c r="AX38" s="31">
        <v>406414</v>
      </c>
      <c r="AY38" s="31">
        <v>380948</v>
      </c>
      <c r="AZ38" s="31">
        <v>787362</v>
      </c>
    </row>
    <row r="39" spans="1:52" ht="15" customHeight="1">
      <c r="A39" s="29" t="s">
        <v>18543</v>
      </c>
      <c r="B39" s="34">
        <v>36887</v>
      </c>
      <c r="C39" s="28">
        <v>2000</v>
      </c>
      <c r="D39" s="28">
        <v>76</v>
      </c>
      <c r="E39" s="28">
        <v>64</v>
      </c>
      <c r="F39" s="29" t="s">
        <v>440</v>
      </c>
      <c r="G39" s="29" t="s">
        <v>6764</v>
      </c>
      <c r="H39" s="28">
        <v>101</v>
      </c>
      <c r="I39" s="29" t="s">
        <v>18523</v>
      </c>
      <c r="J39" s="33" t="s">
        <v>18542</v>
      </c>
      <c r="K39" s="29" t="s">
        <v>2997</v>
      </c>
      <c r="L39" s="29" t="s">
        <v>204</v>
      </c>
      <c r="M39" s="29" t="s">
        <v>8577</v>
      </c>
      <c r="N39" s="28">
        <v>730711.7</v>
      </c>
      <c r="O39" s="28">
        <v>6177572</v>
      </c>
      <c r="P39" s="29" t="s">
        <v>18525</v>
      </c>
      <c r="Q39" s="32" t="s">
        <v>1610</v>
      </c>
      <c r="R39" s="19"/>
      <c r="S39" s="19"/>
      <c r="T39" s="19"/>
      <c r="U39" s="19"/>
      <c r="V39" s="19"/>
      <c r="W39" s="19"/>
      <c r="X39" s="19"/>
      <c r="Y39" s="19"/>
      <c r="Z39" s="19"/>
      <c r="AA39" s="19"/>
      <c r="AB39" s="19"/>
      <c r="AC39" s="19"/>
      <c r="AD39" s="19"/>
      <c r="AE39" s="19"/>
      <c r="AF39" s="19"/>
      <c r="AG39" s="19"/>
      <c r="AH39" s="19"/>
      <c r="AI39" s="19"/>
      <c r="AJ39" s="19"/>
      <c r="AK39" s="19"/>
      <c r="AL39" s="19"/>
      <c r="AM39" s="19"/>
      <c r="AN39" s="19"/>
      <c r="AO39" s="31">
        <v>5404</v>
      </c>
      <c r="AP39" s="31">
        <v>3407722.8046875</v>
      </c>
      <c r="AQ39" s="31">
        <v>5065906.5</v>
      </c>
      <c r="AR39" s="31">
        <v>4321756.5</v>
      </c>
      <c r="AS39" s="31">
        <v>4485683</v>
      </c>
      <c r="AT39" s="31">
        <v>4486091.3125</v>
      </c>
      <c r="AU39" s="31">
        <v>4048342.734375</v>
      </c>
      <c r="AV39" s="31">
        <v>4948820</v>
      </c>
      <c r="AW39" s="31">
        <v>4774218</v>
      </c>
      <c r="AX39" s="31">
        <v>406414</v>
      </c>
      <c r="AY39" s="31">
        <v>380948</v>
      </c>
      <c r="AZ39" s="31">
        <v>787362</v>
      </c>
    </row>
    <row r="40" spans="1:52" ht="15" customHeight="1">
      <c r="A40" s="29" t="s">
        <v>18541</v>
      </c>
      <c r="B40" s="34">
        <v>36887</v>
      </c>
      <c r="C40" s="28">
        <v>2000</v>
      </c>
      <c r="D40" s="28">
        <v>76</v>
      </c>
      <c r="E40" s="28">
        <v>64</v>
      </c>
      <c r="F40" s="29" t="s">
        <v>440</v>
      </c>
      <c r="G40" s="29" t="s">
        <v>6764</v>
      </c>
      <c r="H40" s="28">
        <v>101</v>
      </c>
      <c r="I40" s="29" t="s">
        <v>18523</v>
      </c>
      <c r="J40" s="33" t="s">
        <v>18540</v>
      </c>
      <c r="K40" s="29" t="s">
        <v>2997</v>
      </c>
      <c r="L40" s="29" t="s">
        <v>204</v>
      </c>
      <c r="M40" s="29" t="s">
        <v>8577</v>
      </c>
      <c r="N40" s="28">
        <v>730714.7</v>
      </c>
      <c r="O40" s="28">
        <v>6177389</v>
      </c>
      <c r="P40" s="29" t="s">
        <v>18525</v>
      </c>
      <c r="Q40" s="32" t="s">
        <v>1610</v>
      </c>
      <c r="R40" s="19"/>
      <c r="S40" s="19"/>
      <c r="T40" s="19"/>
      <c r="U40" s="19"/>
      <c r="V40" s="19"/>
      <c r="W40" s="19"/>
      <c r="X40" s="19"/>
      <c r="Y40" s="19"/>
      <c r="Z40" s="19"/>
      <c r="AA40" s="19"/>
      <c r="AB40" s="19"/>
      <c r="AC40" s="19"/>
      <c r="AD40" s="19"/>
      <c r="AE40" s="19"/>
      <c r="AF40" s="19"/>
      <c r="AG40" s="19"/>
      <c r="AH40" s="19"/>
      <c r="AI40" s="19"/>
      <c r="AJ40" s="19"/>
      <c r="AK40" s="19"/>
      <c r="AL40" s="19"/>
      <c r="AM40" s="19"/>
      <c r="AN40" s="19"/>
      <c r="AO40" s="31">
        <v>5404</v>
      </c>
      <c r="AP40" s="31">
        <v>3407722.8046875</v>
      </c>
      <c r="AQ40" s="31">
        <v>5065906.5</v>
      </c>
      <c r="AR40" s="31">
        <v>4321756.5</v>
      </c>
      <c r="AS40" s="31">
        <v>4485683</v>
      </c>
      <c r="AT40" s="31">
        <v>4486091.3125</v>
      </c>
      <c r="AU40" s="31">
        <v>4048342.734375</v>
      </c>
      <c r="AV40" s="31">
        <v>4948820</v>
      </c>
      <c r="AW40" s="31">
        <v>4774218</v>
      </c>
      <c r="AX40" s="31">
        <v>406414</v>
      </c>
      <c r="AY40" s="31">
        <v>380948</v>
      </c>
      <c r="AZ40" s="31">
        <v>787362</v>
      </c>
    </row>
    <row r="41" spans="1:52" ht="15" customHeight="1">
      <c r="A41" s="29" t="s">
        <v>18539</v>
      </c>
      <c r="B41" s="34">
        <v>36887</v>
      </c>
      <c r="C41" s="28">
        <v>2000</v>
      </c>
      <c r="D41" s="28">
        <v>76</v>
      </c>
      <c r="E41" s="28">
        <v>64</v>
      </c>
      <c r="F41" s="29" t="s">
        <v>440</v>
      </c>
      <c r="G41" s="29" t="s">
        <v>6764</v>
      </c>
      <c r="H41" s="28">
        <v>101</v>
      </c>
      <c r="I41" s="29" t="s">
        <v>18523</v>
      </c>
      <c r="J41" s="33" t="s">
        <v>18538</v>
      </c>
      <c r="K41" s="29" t="s">
        <v>2997</v>
      </c>
      <c r="L41" s="29" t="s">
        <v>204</v>
      </c>
      <c r="M41" s="29" t="s">
        <v>8577</v>
      </c>
      <c r="N41" s="28">
        <v>730714.4</v>
      </c>
      <c r="O41" s="28">
        <v>6177206</v>
      </c>
      <c r="P41" s="29" t="s">
        <v>18525</v>
      </c>
      <c r="Q41" s="32" t="s">
        <v>1610</v>
      </c>
      <c r="R41" s="19"/>
      <c r="S41" s="19"/>
      <c r="T41" s="19"/>
      <c r="U41" s="19"/>
      <c r="V41" s="19"/>
      <c r="W41" s="19"/>
      <c r="X41" s="19"/>
      <c r="Y41" s="19"/>
      <c r="Z41" s="19"/>
      <c r="AA41" s="19"/>
      <c r="AB41" s="19"/>
      <c r="AC41" s="19"/>
      <c r="AD41" s="19"/>
      <c r="AE41" s="19"/>
      <c r="AF41" s="19"/>
      <c r="AG41" s="19"/>
      <c r="AH41" s="19"/>
      <c r="AI41" s="19"/>
      <c r="AJ41" s="19"/>
      <c r="AK41" s="19"/>
      <c r="AL41" s="19"/>
      <c r="AM41" s="19"/>
      <c r="AN41" s="19"/>
      <c r="AO41" s="31">
        <v>5404</v>
      </c>
      <c r="AP41" s="31">
        <v>3407722.8046875</v>
      </c>
      <c r="AQ41" s="31">
        <v>5065906.5</v>
      </c>
      <c r="AR41" s="31">
        <v>4321756.5</v>
      </c>
      <c r="AS41" s="31">
        <v>4485683</v>
      </c>
      <c r="AT41" s="31">
        <v>4486091.3125</v>
      </c>
      <c r="AU41" s="31">
        <v>4048342.734375</v>
      </c>
      <c r="AV41" s="31">
        <v>4948820</v>
      </c>
      <c r="AW41" s="31">
        <v>4774218</v>
      </c>
      <c r="AX41" s="31">
        <v>406414</v>
      </c>
      <c r="AY41" s="31">
        <v>380948</v>
      </c>
      <c r="AZ41" s="31">
        <v>787362</v>
      </c>
    </row>
    <row r="42" spans="1:52" ht="15" customHeight="1">
      <c r="A42" s="29" t="s">
        <v>18537</v>
      </c>
      <c r="B42" s="34">
        <v>36887</v>
      </c>
      <c r="C42" s="28">
        <v>2000</v>
      </c>
      <c r="D42" s="28">
        <v>76</v>
      </c>
      <c r="E42" s="28">
        <v>64</v>
      </c>
      <c r="F42" s="29" t="s">
        <v>440</v>
      </c>
      <c r="G42" s="29" t="s">
        <v>6764</v>
      </c>
      <c r="H42" s="28">
        <v>101</v>
      </c>
      <c r="I42" s="29" t="s">
        <v>18523</v>
      </c>
      <c r="J42" s="33" t="s">
        <v>18536</v>
      </c>
      <c r="K42" s="29" t="s">
        <v>2997</v>
      </c>
      <c r="L42" s="29" t="s">
        <v>204</v>
      </c>
      <c r="M42" s="29" t="s">
        <v>8577</v>
      </c>
      <c r="N42" s="28">
        <v>730710.6</v>
      </c>
      <c r="O42" s="28">
        <v>6177023</v>
      </c>
      <c r="P42" s="29" t="s">
        <v>18525</v>
      </c>
      <c r="Q42" s="32" t="s">
        <v>1610</v>
      </c>
      <c r="R42" s="19"/>
      <c r="S42" s="19"/>
      <c r="T42" s="19"/>
      <c r="U42" s="19"/>
      <c r="V42" s="19"/>
      <c r="W42" s="19"/>
      <c r="X42" s="19"/>
      <c r="Y42" s="19"/>
      <c r="Z42" s="19"/>
      <c r="AA42" s="19"/>
      <c r="AB42" s="19"/>
      <c r="AC42" s="19"/>
      <c r="AD42" s="19"/>
      <c r="AE42" s="19"/>
      <c r="AF42" s="19"/>
      <c r="AG42" s="19"/>
      <c r="AH42" s="19"/>
      <c r="AI42" s="19"/>
      <c r="AJ42" s="19"/>
      <c r="AK42" s="19"/>
      <c r="AL42" s="19"/>
      <c r="AM42" s="19"/>
      <c r="AN42" s="19"/>
      <c r="AO42" s="31">
        <v>5404</v>
      </c>
      <c r="AP42" s="31">
        <v>3407722.8046875</v>
      </c>
      <c r="AQ42" s="31">
        <v>5065906.5</v>
      </c>
      <c r="AR42" s="31">
        <v>4321756.5</v>
      </c>
      <c r="AS42" s="31">
        <v>4485683</v>
      </c>
      <c r="AT42" s="31">
        <v>4486091.3125</v>
      </c>
      <c r="AU42" s="31">
        <v>4048342.734375</v>
      </c>
      <c r="AV42" s="31">
        <v>4948820</v>
      </c>
      <c r="AW42" s="31">
        <v>4774218</v>
      </c>
      <c r="AX42" s="31">
        <v>406414</v>
      </c>
      <c r="AY42" s="31">
        <v>380948</v>
      </c>
      <c r="AZ42" s="31">
        <v>787362</v>
      </c>
    </row>
    <row r="43" spans="1:52" ht="15" customHeight="1">
      <c r="A43" s="29" t="s">
        <v>18535</v>
      </c>
      <c r="B43" s="34">
        <v>36887</v>
      </c>
      <c r="C43" s="28">
        <v>2000</v>
      </c>
      <c r="D43" s="28">
        <v>76</v>
      </c>
      <c r="E43" s="28">
        <v>64</v>
      </c>
      <c r="F43" s="29" t="s">
        <v>440</v>
      </c>
      <c r="G43" s="29" t="s">
        <v>6764</v>
      </c>
      <c r="H43" s="28">
        <v>101</v>
      </c>
      <c r="I43" s="29" t="s">
        <v>18523</v>
      </c>
      <c r="J43" s="33" t="s">
        <v>18534</v>
      </c>
      <c r="K43" s="29" t="s">
        <v>2997</v>
      </c>
      <c r="L43" s="29" t="s">
        <v>204</v>
      </c>
      <c r="M43" s="29" t="s">
        <v>8577</v>
      </c>
      <c r="N43" s="28">
        <v>730703.6</v>
      </c>
      <c r="O43" s="28">
        <v>6176841</v>
      </c>
      <c r="P43" s="29" t="s">
        <v>18525</v>
      </c>
      <c r="Q43" s="32" t="s">
        <v>1610</v>
      </c>
      <c r="R43" s="19"/>
      <c r="S43" s="19"/>
      <c r="T43" s="19"/>
      <c r="U43" s="19"/>
      <c r="V43" s="19"/>
      <c r="W43" s="19"/>
      <c r="X43" s="19"/>
      <c r="Y43" s="19"/>
      <c r="Z43" s="19"/>
      <c r="AA43" s="19"/>
      <c r="AB43" s="19"/>
      <c r="AC43" s="19"/>
      <c r="AD43" s="19"/>
      <c r="AE43" s="19"/>
      <c r="AF43" s="19"/>
      <c r="AG43" s="19"/>
      <c r="AH43" s="19"/>
      <c r="AI43" s="19"/>
      <c r="AJ43" s="19"/>
      <c r="AK43" s="19"/>
      <c r="AL43" s="19"/>
      <c r="AM43" s="19"/>
      <c r="AN43" s="19"/>
      <c r="AO43" s="31">
        <v>5404</v>
      </c>
      <c r="AP43" s="31">
        <v>3407722.8046875</v>
      </c>
      <c r="AQ43" s="31">
        <v>5065906.5</v>
      </c>
      <c r="AR43" s="31">
        <v>4321756.5</v>
      </c>
      <c r="AS43" s="31">
        <v>4485683</v>
      </c>
      <c r="AT43" s="31">
        <v>4486091.3125</v>
      </c>
      <c r="AU43" s="31">
        <v>4048342.734375</v>
      </c>
      <c r="AV43" s="31">
        <v>4948820</v>
      </c>
      <c r="AW43" s="31">
        <v>4774218</v>
      </c>
      <c r="AX43" s="31">
        <v>406414</v>
      </c>
      <c r="AY43" s="31">
        <v>380948</v>
      </c>
      <c r="AZ43" s="31">
        <v>787362</v>
      </c>
    </row>
    <row r="44" spans="1:52" ht="15" customHeight="1">
      <c r="A44" s="29" t="s">
        <v>18533</v>
      </c>
      <c r="B44" s="34">
        <v>36887</v>
      </c>
      <c r="C44" s="28">
        <v>2000</v>
      </c>
      <c r="D44" s="28">
        <v>76</v>
      </c>
      <c r="E44" s="28">
        <v>64</v>
      </c>
      <c r="F44" s="29" t="s">
        <v>440</v>
      </c>
      <c r="G44" s="29" t="s">
        <v>6764</v>
      </c>
      <c r="H44" s="28">
        <v>101</v>
      </c>
      <c r="I44" s="29" t="s">
        <v>18523</v>
      </c>
      <c r="J44" s="33" t="s">
        <v>18532</v>
      </c>
      <c r="K44" s="29" t="s">
        <v>2997</v>
      </c>
      <c r="L44" s="29" t="s">
        <v>204</v>
      </c>
      <c r="M44" s="29" t="s">
        <v>8577</v>
      </c>
      <c r="N44" s="28">
        <v>730693.3</v>
      </c>
      <c r="O44" s="28">
        <v>6176658</v>
      </c>
      <c r="P44" s="29" t="s">
        <v>18525</v>
      </c>
      <c r="Q44" s="32" t="s">
        <v>1610</v>
      </c>
      <c r="R44" s="19"/>
      <c r="S44" s="19"/>
      <c r="T44" s="19"/>
      <c r="U44" s="19"/>
      <c r="V44" s="19"/>
      <c r="W44" s="19"/>
      <c r="X44" s="19"/>
      <c r="Y44" s="19"/>
      <c r="Z44" s="19"/>
      <c r="AA44" s="19"/>
      <c r="AB44" s="19"/>
      <c r="AC44" s="19"/>
      <c r="AD44" s="19"/>
      <c r="AE44" s="19"/>
      <c r="AF44" s="19"/>
      <c r="AG44" s="19"/>
      <c r="AH44" s="19"/>
      <c r="AI44" s="19"/>
      <c r="AJ44" s="19"/>
      <c r="AK44" s="19"/>
      <c r="AL44" s="19"/>
      <c r="AM44" s="19"/>
      <c r="AN44" s="19"/>
      <c r="AO44" s="31">
        <v>5404</v>
      </c>
      <c r="AP44" s="31">
        <v>3407722.8046875</v>
      </c>
      <c r="AQ44" s="31">
        <v>5065906.5</v>
      </c>
      <c r="AR44" s="31">
        <v>4321756.5</v>
      </c>
      <c r="AS44" s="31">
        <v>4485683</v>
      </c>
      <c r="AT44" s="31">
        <v>4486091.3125</v>
      </c>
      <c r="AU44" s="31">
        <v>4048342.734375</v>
      </c>
      <c r="AV44" s="31">
        <v>4948820</v>
      </c>
      <c r="AW44" s="31">
        <v>4774218</v>
      </c>
      <c r="AX44" s="31">
        <v>406414</v>
      </c>
      <c r="AY44" s="31">
        <v>380948</v>
      </c>
      <c r="AZ44" s="31">
        <v>787362</v>
      </c>
    </row>
    <row r="45" spans="1:52" ht="15" customHeight="1">
      <c r="A45" s="29" t="s">
        <v>18531</v>
      </c>
      <c r="B45" s="34">
        <v>36887</v>
      </c>
      <c r="C45" s="28">
        <v>2000</v>
      </c>
      <c r="D45" s="28">
        <v>76</v>
      </c>
      <c r="E45" s="28">
        <v>64</v>
      </c>
      <c r="F45" s="29" t="s">
        <v>440</v>
      </c>
      <c r="G45" s="29" t="s">
        <v>6764</v>
      </c>
      <c r="H45" s="28">
        <v>101</v>
      </c>
      <c r="I45" s="29" t="s">
        <v>18523</v>
      </c>
      <c r="J45" s="33" t="s">
        <v>18530</v>
      </c>
      <c r="K45" s="29" t="s">
        <v>2997</v>
      </c>
      <c r="L45" s="29" t="s">
        <v>204</v>
      </c>
      <c r="M45" s="29" t="s">
        <v>8577</v>
      </c>
      <c r="N45" s="28">
        <v>730679.5</v>
      </c>
      <c r="O45" s="28">
        <v>6176476</v>
      </c>
      <c r="P45" s="29" t="s">
        <v>18525</v>
      </c>
      <c r="Q45" s="32" t="s">
        <v>1610</v>
      </c>
      <c r="R45" s="19"/>
      <c r="S45" s="19"/>
      <c r="T45" s="19"/>
      <c r="U45" s="19"/>
      <c r="V45" s="19"/>
      <c r="W45" s="19"/>
      <c r="X45" s="19"/>
      <c r="Y45" s="19"/>
      <c r="Z45" s="19"/>
      <c r="AA45" s="19"/>
      <c r="AB45" s="19"/>
      <c r="AC45" s="19"/>
      <c r="AD45" s="19"/>
      <c r="AE45" s="19"/>
      <c r="AF45" s="19"/>
      <c r="AG45" s="19"/>
      <c r="AH45" s="19"/>
      <c r="AI45" s="19"/>
      <c r="AJ45" s="19"/>
      <c r="AK45" s="19"/>
      <c r="AL45" s="19"/>
      <c r="AM45" s="19"/>
      <c r="AN45" s="19"/>
      <c r="AO45" s="31">
        <v>5404</v>
      </c>
      <c r="AP45" s="31">
        <v>3407722.8046875</v>
      </c>
      <c r="AQ45" s="31">
        <v>5065906.5</v>
      </c>
      <c r="AR45" s="31">
        <v>4321756.5</v>
      </c>
      <c r="AS45" s="31">
        <v>4485683</v>
      </c>
      <c r="AT45" s="31">
        <v>4486091.3125</v>
      </c>
      <c r="AU45" s="31">
        <v>4048342.734375</v>
      </c>
      <c r="AV45" s="31">
        <v>4948820</v>
      </c>
      <c r="AW45" s="31">
        <v>4774218</v>
      </c>
      <c r="AX45" s="31">
        <v>406414</v>
      </c>
      <c r="AY45" s="31">
        <v>380948</v>
      </c>
      <c r="AZ45" s="31">
        <v>787362</v>
      </c>
    </row>
    <row r="46" spans="1:52" ht="15" customHeight="1">
      <c r="A46" s="29" t="s">
        <v>18529</v>
      </c>
      <c r="B46" s="34">
        <v>36887</v>
      </c>
      <c r="C46" s="28">
        <v>2000</v>
      </c>
      <c r="D46" s="28">
        <v>76</v>
      </c>
      <c r="E46" s="28">
        <v>64</v>
      </c>
      <c r="F46" s="29" t="s">
        <v>440</v>
      </c>
      <c r="G46" s="29" t="s">
        <v>6764</v>
      </c>
      <c r="H46" s="28">
        <v>101</v>
      </c>
      <c r="I46" s="29" t="s">
        <v>18523</v>
      </c>
      <c r="J46" s="33" t="s">
        <v>18528</v>
      </c>
      <c r="K46" s="29" t="s">
        <v>2997</v>
      </c>
      <c r="L46" s="29" t="s">
        <v>204</v>
      </c>
      <c r="M46" s="29" t="s">
        <v>8577</v>
      </c>
      <c r="N46" s="28">
        <v>730662.40000000002</v>
      </c>
      <c r="O46" s="28">
        <v>6176293</v>
      </c>
      <c r="P46" s="29" t="s">
        <v>18525</v>
      </c>
      <c r="Q46" s="32" t="s">
        <v>1610</v>
      </c>
      <c r="R46" s="19"/>
      <c r="S46" s="19"/>
      <c r="T46" s="19"/>
      <c r="U46" s="19"/>
      <c r="V46" s="19"/>
      <c r="W46" s="19"/>
      <c r="X46" s="19"/>
      <c r="Y46" s="19"/>
      <c r="Z46" s="19"/>
      <c r="AA46" s="19"/>
      <c r="AB46" s="19"/>
      <c r="AC46" s="19"/>
      <c r="AD46" s="19"/>
      <c r="AE46" s="19"/>
      <c r="AF46" s="19"/>
      <c r="AG46" s="19"/>
      <c r="AH46" s="19"/>
      <c r="AI46" s="19"/>
      <c r="AJ46" s="19"/>
      <c r="AK46" s="19"/>
      <c r="AL46" s="19"/>
      <c r="AM46" s="19"/>
      <c r="AN46" s="19"/>
      <c r="AO46" s="31">
        <v>5404</v>
      </c>
      <c r="AP46" s="31">
        <v>3407722.8046875</v>
      </c>
      <c r="AQ46" s="31">
        <v>5065906.5</v>
      </c>
      <c r="AR46" s="31">
        <v>4321756.5</v>
      </c>
      <c r="AS46" s="31">
        <v>4485683</v>
      </c>
      <c r="AT46" s="31">
        <v>4486091.3125</v>
      </c>
      <c r="AU46" s="31">
        <v>4048342.734375</v>
      </c>
      <c r="AV46" s="31">
        <v>4948820</v>
      </c>
      <c r="AW46" s="31">
        <v>4774218</v>
      </c>
      <c r="AX46" s="31">
        <v>406414</v>
      </c>
      <c r="AY46" s="31">
        <v>380948</v>
      </c>
      <c r="AZ46" s="31">
        <v>787362</v>
      </c>
    </row>
    <row r="47" spans="1:52" ht="15" customHeight="1">
      <c r="A47" s="29" t="s">
        <v>18527</v>
      </c>
      <c r="B47" s="34">
        <v>36887</v>
      </c>
      <c r="C47" s="28">
        <v>2000</v>
      </c>
      <c r="D47" s="28">
        <v>76</v>
      </c>
      <c r="E47" s="28">
        <v>64</v>
      </c>
      <c r="F47" s="29" t="s">
        <v>440</v>
      </c>
      <c r="G47" s="29" t="s">
        <v>6764</v>
      </c>
      <c r="H47" s="28">
        <v>101</v>
      </c>
      <c r="I47" s="29" t="s">
        <v>18523</v>
      </c>
      <c r="J47" s="33" t="s">
        <v>18526</v>
      </c>
      <c r="K47" s="29" t="s">
        <v>2997</v>
      </c>
      <c r="L47" s="29" t="s">
        <v>204</v>
      </c>
      <c r="M47" s="29" t="s">
        <v>8577</v>
      </c>
      <c r="N47" s="28">
        <v>730642.1</v>
      </c>
      <c r="O47" s="28">
        <v>6176112</v>
      </c>
      <c r="P47" s="29" t="s">
        <v>18525</v>
      </c>
      <c r="Q47" s="32" t="s">
        <v>1610</v>
      </c>
      <c r="R47" s="19"/>
      <c r="S47" s="19"/>
      <c r="T47" s="19"/>
      <c r="U47" s="19"/>
      <c r="V47" s="19"/>
      <c r="W47" s="19"/>
      <c r="X47" s="19"/>
      <c r="Y47" s="19"/>
      <c r="Z47" s="19"/>
      <c r="AA47" s="19"/>
      <c r="AB47" s="19"/>
      <c r="AC47" s="19"/>
      <c r="AD47" s="19"/>
      <c r="AE47" s="19"/>
      <c r="AF47" s="19"/>
      <c r="AG47" s="19"/>
      <c r="AH47" s="19"/>
      <c r="AI47" s="19"/>
      <c r="AJ47" s="19"/>
      <c r="AK47" s="19"/>
      <c r="AL47" s="19"/>
      <c r="AM47" s="19"/>
      <c r="AN47" s="19"/>
      <c r="AO47" s="31">
        <v>5404</v>
      </c>
      <c r="AP47" s="31">
        <v>3407722.8046875</v>
      </c>
      <c r="AQ47" s="31">
        <v>5065906.5</v>
      </c>
      <c r="AR47" s="31">
        <v>4321756.5</v>
      </c>
      <c r="AS47" s="31">
        <v>4485683</v>
      </c>
      <c r="AT47" s="31">
        <v>4486091.3125</v>
      </c>
      <c r="AU47" s="31">
        <v>4048342.734375</v>
      </c>
      <c r="AV47" s="31">
        <v>4948820</v>
      </c>
      <c r="AW47" s="31">
        <v>4774218</v>
      </c>
      <c r="AX47" s="31">
        <v>406414</v>
      </c>
      <c r="AY47" s="31">
        <v>380948</v>
      </c>
      <c r="AZ47" s="31">
        <v>787362</v>
      </c>
    </row>
    <row r="48" spans="1:52" ht="15" customHeight="1">
      <c r="A48" s="29" t="s">
        <v>18524</v>
      </c>
      <c r="B48" s="34">
        <v>39869</v>
      </c>
      <c r="C48" s="28">
        <v>850</v>
      </c>
      <c r="D48" s="28">
        <v>52</v>
      </c>
      <c r="E48" s="28">
        <v>49</v>
      </c>
      <c r="F48" s="29" t="s">
        <v>220</v>
      </c>
      <c r="G48" s="29" t="s">
        <v>18518</v>
      </c>
      <c r="H48" s="28">
        <v>101</v>
      </c>
      <c r="I48" s="29" t="s">
        <v>18523</v>
      </c>
      <c r="J48" s="33" t="s">
        <v>18522</v>
      </c>
      <c r="K48" s="29" t="s">
        <v>178</v>
      </c>
      <c r="L48" s="29" t="s">
        <v>18521</v>
      </c>
      <c r="M48" s="29" t="s">
        <v>18520</v>
      </c>
      <c r="N48" s="28">
        <v>725019</v>
      </c>
      <c r="O48" s="28">
        <v>6171665</v>
      </c>
      <c r="P48" s="29" t="s">
        <v>262</v>
      </c>
      <c r="Q48" s="32" t="s">
        <v>174</v>
      </c>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31">
        <v>13503.5595703125</v>
      </c>
      <c r="AZ48" s="31">
        <v>13503.5595703125</v>
      </c>
    </row>
    <row r="49" spans="1:52" ht="15" customHeight="1">
      <c r="A49" s="29" t="s">
        <v>18519</v>
      </c>
      <c r="B49" s="34">
        <v>33953</v>
      </c>
      <c r="C49" s="28">
        <v>300</v>
      </c>
      <c r="D49" s="28">
        <v>31</v>
      </c>
      <c r="E49" s="28">
        <v>30</v>
      </c>
      <c r="F49" s="29" t="s">
        <v>205</v>
      </c>
      <c r="G49" s="29" t="s">
        <v>18222</v>
      </c>
      <c r="H49" s="28">
        <v>167</v>
      </c>
      <c r="I49" s="29" t="s">
        <v>18476</v>
      </c>
      <c r="J49" s="33" t="s">
        <v>18517</v>
      </c>
      <c r="K49" s="29" t="s">
        <v>178</v>
      </c>
      <c r="L49" s="29" t="s">
        <v>18474</v>
      </c>
      <c r="M49" s="29" t="s">
        <v>843</v>
      </c>
      <c r="N49" s="28">
        <v>717288</v>
      </c>
      <c r="O49" s="28">
        <v>6167432</v>
      </c>
      <c r="P49" s="29" t="s">
        <v>18512</v>
      </c>
      <c r="Q49" s="32" t="s">
        <v>207</v>
      </c>
      <c r="R49" s="19"/>
      <c r="S49" s="19"/>
      <c r="T49" s="19"/>
      <c r="U49" s="19"/>
      <c r="V49" s="19"/>
      <c r="W49" s="19"/>
      <c r="X49" s="19"/>
      <c r="Y49" s="19"/>
      <c r="Z49" s="19"/>
      <c r="AA49" s="19"/>
      <c r="AB49" s="19"/>
      <c r="AC49" s="19"/>
      <c r="AD49" s="19"/>
      <c r="AE49" s="19"/>
      <c r="AF49" s="19"/>
      <c r="AG49" s="19"/>
      <c r="AH49" s="31">
        <v>680810</v>
      </c>
      <c r="AI49" s="31">
        <v>794874</v>
      </c>
      <c r="AJ49" s="31">
        <v>705570</v>
      </c>
      <c r="AK49" s="31">
        <v>568717</v>
      </c>
      <c r="AL49" s="31">
        <v>610230</v>
      </c>
      <c r="AM49" s="31">
        <v>703943</v>
      </c>
      <c r="AN49" s="31">
        <v>625648</v>
      </c>
      <c r="AO49" s="31">
        <v>640628</v>
      </c>
      <c r="AP49" s="31">
        <v>547592.00390625</v>
      </c>
      <c r="AQ49" s="31">
        <v>394462.6904296875</v>
      </c>
      <c r="AR49" s="31">
        <v>565874.3515625</v>
      </c>
      <c r="AS49" s="31">
        <v>573652.66796875</v>
      </c>
      <c r="AT49" s="31">
        <v>548381.33203125</v>
      </c>
      <c r="AU49" s="31">
        <v>518568.1279296875</v>
      </c>
      <c r="AV49" s="31">
        <v>633605.00390625</v>
      </c>
      <c r="AW49" s="31">
        <v>641574.32421875</v>
      </c>
      <c r="AX49" s="31">
        <v>60055.66796875</v>
      </c>
      <c r="AY49" s="31">
        <v>36152.33203125</v>
      </c>
      <c r="AZ49" s="31">
        <v>96208</v>
      </c>
    </row>
    <row r="50" spans="1:52" ht="15" customHeight="1">
      <c r="A50" s="29" t="s">
        <v>18516</v>
      </c>
      <c r="B50" s="34">
        <v>33953</v>
      </c>
      <c r="C50" s="28">
        <v>300</v>
      </c>
      <c r="D50" s="28">
        <v>31</v>
      </c>
      <c r="E50" s="28">
        <v>30</v>
      </c>
      <c r="F50" s="29" t="s">
        <v>205</v>
      </c>
      <c r="G50" s="29" t="s">
        <v>18222</v>
      </c>
      <c r="H50" s="28">
        <v>167</v>
      </c>
      <c r="I50" s="29" t="s">
        <v>18476</v>
      </c>
      <c r="J50" s="33" t="s">
        <v>18515</v>
      </c>
      <c r="K50" s="29" t="s">
        <v>178</v>
      </c>
      <c r="L50" s="29" t="s">
        <v>18474</v>
      </c>
      <c r="M50" s="29" t="s">
        <v>843</v>
      </c>
      <c r="N50" s="28">
        <v>717423</v>
      </c>
      <c r="O50" s="28">
        <v>6167422</v>
      </c>
      <c r="P50" s="29" t="s">
        <v>18512</v>
      </c>
      <c r="Q50" s="32" t="s">
        <v>207</v>
      </c>
      <c r="R50" s="19"/>
      <c r="S50" s="19"/>
      <c r="T50" s="19"/>
      <c r="U50" s="19"/>
      <c r="V50" s="19"/>
      <c r="W50" s="19"/>
      <c r="X50" s="19"/>
      <c r="Y50" s="19"/>
      <c r="Z50" s="19"/>
      <c r="AA50" s="19"/>
      <c r="AB50" s="19"/>
      <c r="AC50" s="19"/>
      <c r="AD50" s="19"/>
      <c r="AE50" s="19"/>
      <c r="AF50" s="19"/>
      <c r="AG50" s="19"/>
      <c r="AH50" s="31">
        <v>680810</v>
      </c>
      <c r="AI50" s="31">
        <v>794874</v>
      </c>
      <c r="AJ50" s="31">
        <v>705570</v>
      </c>
      <c r="AK50" s="31">
        <v>568717</v>
      </c>
      <c r="AL50" s="31">
        <v>610230</v>
      </c>
      <c r="AM50" s="31">
        <v>703943</v>
      </c>
      <c r="AN50" s="31">
        <v>625648</v>
      </c>
      <c r="AO50" s="31">
        <v>640628</v>
      </c>
      <c r="AP50" s="31">
        <v>547592.00390625</v>
      </c>
      <c r="AQ50" s="31">
        <v>394462.6904296875</v>
      </c>
      <c r="AR50" s="31">
        <v>565874.3515625</v>
      </c>
      <c r="AS50" s="31">
        <v>573652.66796875</v>
      </c>
      <c r="AT50" s="31">
        <v>548381.33203125</v>
      </c>
      <c r="AU50" s="31">
        <v>518568.1279296875</v>
      </c>
      <c r="AV50" s="31">
        <v>633605.00390625</v>
      </c>
      <c r="AW50" s="31">
        <v>641574.32421875</v>
      </c>
      <c r="AX50" s="31">
        <v>60055.66796875</v>
      </c>
      <c r="AY50" s="31">
        <v>36152.33203125</v>
      </c>
      <c r="AZ50" s="31">
        <v>96208</v>
      </c>
    </row>
    <row r="51" spans="1:52" ht="15" customHeight="1">
      <c r="A51" s="29" t="s">
        <v>18514</v>
      </c>
      <c r="B51" s="34">
        <v>33953</v>
      </c>
      <c r="C51" s="28">
        <v>300</v>
      </c>
      <c r="D51" s="28">
        <v>31</v>
      </c>
      <c r="E51" s="28">
        <v>30</v>
      </c>
      <c r="F51" s="29" t="s">
        <v>205</v>
      </c>
      <c r="G51" s="29" t="s">
        <v>18222</v>
      </c>
      <c r="H51" s="28">
        <v>167</v>
      </c>
      <c r="I51" s="29" t="s">
        <v>18476</v>
      </c>
      <c r="J51" s="33" t="s">
        <v>18513</v>
      </c>
      <c r="K51" s="29" t="s">
        <v>178</v>
      </c>
      <c r="L51" s="29" t="s">
        <v>18474</v>
      </c>
      <c r="M51" s="29" t="s">
        <v>843</v>
      </c>
      <c r="N51" s="28">
        <v>717556</v>
      </c>
      <c r="O51" s="28">
        <v>6167412</v>
      </c>
      <c r="P51" s="29" t="s">
        <v>18512</v>
      </c>
      <c r="Q51" s="32" t="s">
        <v>207</v>
      </c>
      <c r="R51" s="19"/>
      <c r="S51" s="19"/>
      <c r="T51" s="19"/>
      <c r="U51" s="19"/>
      <c r="V51" s="19"/>
      <c r="W51" s="19"/>
      <c r="X51" s="19"/>
      <c r="Y51" s="19"/>
      <c r="Z51" s="19"/>
      <c r="AA51" s="19"/>
      <c r="AB51" s="19"/>
      <c r="AC51" s="19"/>
      <c r="AD51" s="19"/>
      <c r="AE51" s="19"/>
      <c r="AF51" s="19"/>
      <c r="AG51" s="19"/>
      <c r="AH51" s="31">
        <v>680810</v>
      </c>
      <c r="AI51" s="31">
        <v>794874</v>
      </c>
      <c r="AJ51" s="31">
        <v>705570</v>
      </c>
      <c r="AK51" s="31">
        <v>568717</v>
      </c>
      <c r="AL51" s="31">
        <v>610230</v>
      </c>
      <c r="AM51" s="31">
        <v>703943</v>
      </c>
      <c r="AN51" s="31">
        <v>625648</v>
      </c>
      <c r="AO51" s="31">
        <v>640628</v>
      </c>
      <c r="AP51" s="31">
        <v>547592.00390625</v>
      </c>
      <c r="AQ51" s="31">
        <v>394462.6904296875</v>
      </c>
      <c r="AR51" s="31">
        <v>565874.3515625</v>
      </c>
      <c r="AS51" s="31">
        <v>573652.66796875</v>
      </c>
      <c r="AT51" s="31">
        <v>548381.33203125</v>
      </c>
      <c r="AU51" s="31">
        <v>518568.1279296875</v>
      </c>
      <c r="AV51" s="31">
        <v>633605.00390625</v>
      </c>
      <c r="AW51" s="31">
        <v>641574.32421875</v>
      </c>
      <c r="AX51" s="31">
        <v>60055.66796875</v>
      </c>
      <c r="AY51" s="31">
        <v>36152.33203125</v>
      </c>
      <c r="AZ51" s="31">
        <v>96208</v>
      </c>
    </row>
    <row r="52" spans="1:52" ht="15" customHeight="1">
      <c r="A52" s="29" t="s">
        <v>18511</v>
      </c>
      <c r="B52" s="34">
        <v>33953</v>
      </c>
      <c r="C52" s="28">
        <v>300</v>
      </c>
      <c r="D52" s="28">
        <v>31</v>
      </c>
      <c r="E52" s="28">
        <v>30</v>
      </c>
      <c r="F52" s="29" t="s">
        <v>205</v>
      </c>
      <c r="G52" s="29" t="s">
        <v>18222</v>
      </c>
      <c r="H52" s="28">
        <v>167</v>
      </c>
      <c r="I52" s="29" t="s">
        <v>18476</v>
      </c>
      <c r="J52" s="33" t="s">
        <v>18510</v>
      </c>
      <c r="K52" s="29" t="s">
        <v>178</v>
      </c>
      <c r="L52" s="29" t="s">
        <v>18474</v>
      </c>
      <c r="M52" s="29" t="s">
        <v>843</v>
      </c>
      <c r="N52" s="28">
        <v>717690</v>
      </c>
      <c r="O52" s="28">
        <v>6167403</v>
      </c>
      <c r="P52" s="29" t="s">
        <v>18509</v>
      </c>
      <c r="Q52" s="32" t="s">
        <v>207</v>
      </c>
      <c r="R52" s="19"/>
      <c r="S52" s="19"/>
      <c r="T52" s="19"/>
      <c r="U52" s="19"/>
      <c r="V52" s="19"/>
      <c r="W52" s="19"/>
      <c r="X52" s="19"/>
      <c r="Y52" s="19"/>
      <c r="Z52" s="19"/>
      <c r="AA52" s="19"/>
      <c r="AB52" s="19"/>
      <c r="AC52" s="19"/>
      <c r="AD52" s="19"/>
      <c r="AE52" s="19"/>
      <c r="AF52" s="19"/>
      <c r="AG52" s="19"/>
      <c r="AH52" s="31">
        <v>668624</v>
      </c>
      <c r="AI52" s="31">
        <v>780647</v>
      </c>
      <c r="AJ52" s="31">
        <v>692942</v>
      </c>
      <c r="AK52" s="31">
        <v>558538</v>
      </c>
      <c r="AL52" s="31">
        <v>599308</v>
      </c>
      <c r="AM52" s="31">
        <v>691344</v>
      </c>
      <c r="AN52" s="31">
        <v>614450</v>
      </c>
      <c r="AO52" s="31">
        <v>629162</v>
      </c>
      <c r="AP52" s="31">
        <v>522609</v>
      </c>
      <c r="AQ52" s="31">
        <v>534151.912109375</v>
      </c>
      <c r="AR52" s="31">
        <v>537966</v>
      </c>
      <c r="AS52" s="31">
        <v>580497</v>
      </c>
      <c r="AT52" s="31">
        <v>541042</v>
      </c>
      <c r="AU52" s="31">
        <v>515715</v>
      </c>
      <c r="AV52" s="31">
        <v>556123</v>
      </c>
      <c r="AW52" s="31">
        <v>624073</v>
      </c>
      <c r="AX52" s="31">
        <v>57562</v>
      </c>
      <c r="AY52" s="31">
        <v>32701</v>
      </c>
      <c r="AZ52" s="31">
        <v>90263</v>
      </c>
    </row>
    <row r="53" spans="1:52" ht="15" customHeight="1">
      <c r="A53" s="29" t="s">
        <v>18508</v>
      </c>
      <c r="B53" s="34">
        <v>33953</v>
      </c>
      <c r="C53" s="28">
        <v>300</v>
      </c>
      <c r="D53" s="28">
        <v>31</v>
      </c>
      <c r="E53" s="28">
        <v>30</v>
      </c>
      <c r="F53" s="29" t="s">
        <v>205</v>
      </c>
      <c r="G53" s="29" t="s">
        <v>18222</v>
      </c>
      <c r="H53" s="28">
        <v>167</v>
      </c>
      <c r="I53" s="29" t="s">
        <v>18476</v>
      </c>
      <c r="J53" s="33" t="s">
        <v>18507</v>
      </c>
      <c r="K53" s="29" t="s">
        <v>178</v>
      </c>
      <c r="L53" s="29" t="s">
        <v>18474</v>
      </c>
      <c r="M53" s="29" t="s">
        <v>843</v>
      </c>
      <c r="N53" s="28">
        <v>718603</v>
      </c>
      <c r="O53" s="28">
        <v>6167242</v>
      </c>
      <c r="P53" s="29" t="s">
        <v>18504</v>
      </c>
      <c r="Q53" s="32" t="s">
        <v>207</v>
      </c>
      <c r="R53" s="19"/>
      <c r="S53" s="19"/>
      <c r="T53" s="19"/>
      <c r="U53" s="19"/>
      <c r="V53" s="19"/>
      <c r="W53" s="19"/>
      <c r="X53" s="19"/>
      <c r="Y53" s="19"/>
      <c r="Z53" s="19"/>
      <c r="AA53" s="19"/>
      <c r="AB53" s="19"/>
      <c r="AC53" s="19"/>
      <c r="AD53" s="19"/>
      <c r="AE53" s="19"/>
      <c r="AF53" s="19"/>
      <c r="AG53" s="19"/>
      <c r="AH53" s="31">
        <v>621280</v>
      </c>
      <c r="AI53" s="31">
        <v>725371</v>
      </c>
      <c r="AJ53" s="31">
        <v>643876</v>
      </c>
      <c r="AK53" s="31">
        <v>518989</v>
      </c>
      <c r="AL53" s="31">
        <v>556872</v>
      </c>
      <c r="AM53" s="31">
        <v>642391</v>
      </c>
      <c r="AN53" s="31">
        <v>570942</v>
      </c>
      <c r="AO53" s="31">
        <v>584612</v>
      </c>
      <c r="AP53" s="31">
        <v>510125</v>
      </c>
      <c r="AQ53" s="31">
        <v>516408.431640625</v>
      </c>
      <c r="AR53" s="31">
        <v>537479.5</v>
      </c>
      <c r="AS53" s="31">
        <v>573918.5</v>
      </c>
      <c r="AT53" s="31">
        <v>533783</v>
      </c>
      <c r="AU53" s="31">
        <v>491961.5</v>
      </c>
      <c r="AV53" s="31">
        <v>542055.5</v>
      </c>
      <c r="AW53" s="31">
        <v>595189</v>
      </c>
      <c r="AX53" s="31">
        <v>59923.5</v>
      </c>
      <c r="AY53" s="31">
        <v>34640.5</v>
      </c>
      <c r="AZ53" s="31">
        <v>94564</v>
      </c>
    </row>
    <row r="54" spans="1:52" ht="15" customHeight="1">
      <c r="A54" s="29" t="s">
        <v>18506</v>
      </c>
      <c r="B54" s="34">
        <v>33953</v>
      </c>
      <c r="C54" s="28">
        <v>300</v>
      </c>
      <c r="D54" s="28">
        <v>31</v>
      </c>
      <c r="E54" s="28">
        <v>30</v>
      </c>
      <c r="F54" s="29" t="s">
        <v>205</v>
      </c>
      <c r="G54" s="29" t="s">
        <v>18222</v>
      </c>
      <c r="H54" s="28">
        <v>167</v>
      </c>
      <c r="I54" s="29" t="s">
        <v>18476</v>
      </c>
      <c r="J54" s="33" t="s">
        <v>18505</v>
      </c>
      <c r="K54" s="29" t="s">
        <v>178</v>
      </c>
      <c r="L54" s="29" t="s">
        <v>18474</v>
      </c>
      <c r="M54" s="29" t="s">
        <v>843</v>
      </c>
      <c r="N54" s="28">
        <v>718736</v>
      </c>
      <c r="O54" s="28">
        <v>6167233</v>
      </c>
      <c r="P54" s="29" t="s">
        <v>18504</v>
      </c>
      <c r="Q54" s="32" t="s">
        <v>207</v>
      </c>
      <c r="R54" s="19"/>
      <c r="S54" s="19"/>
      <c r="T54" s="19"/>
      <c r="U54" s="19"/>
      <c r="V54" s="19"/>
      <c r="W54" s="19"/>
      <c r="X54" s="19"/>
      <c r="Y54" s="19"/>
      <c r="Z54" s="19"/>
      <c r="AA54" s="19"/>
      <c r="AB54" s="19"/>
      <c r="AC54" s="19"/>
      <c r="AD54" s="19"/>
      <c r="AE54" s="19"/>
      <c r="AF54" s="19"/>
      <c r="AG54" s="19"/>
      <c r="AH54" s="31">
        <v>621280</v>
      </c>
      <c r="AI54" s="31">
        <v>725371</v>
      </c>
      <c r="AJ54" s="31">
        <v>643876</v>
      </c>
      <c r="AK54" s="31">
        <v>518989</v>
      </c>
      <c r="AL54" s="31">
        <v>556872</v>
      </c>
      <c r="AM54" s="31">
        <v>642391</v>
      </c>
      <c r="AN54" s="31">
        <v>570942</v>
      </c>
      <c r="AO54" s="31">
        <v>584612</v>
      </c>
      <c r="AP54" s="31">
        <v>510125</v>
      </c>
      <c r="AQ54" s="31">
        <v>516408.431640625</v>
      </c>
      <c r="AR54" s="31">
        <v>537479.5</v>
      </c>
      <c r="AS54" s="31">
        <v>573918.5</v>
      </c>
      <c r="AT54" s="31">
        <v>533783</v>
      </c>
      <c r="AU54" s="31">
        <v>491961.5</v>
      </c>
      <c r="AV54" s="31">
        <v>542055.5</v>
      </c>
      <c r="AW54" s="31">
        <v>595189</v>
      </c>
      <c r="AX54" s="31">
        <v>59923.5</v>
      </c>
      <c r="AY54" s="31">
        <v>34640.5</v>
      </c>
      <c r="AZ54" s="31">
        <v>94564</v>
      </c>
    </row>
    <row r="55" spans="1:52" ht="15" customHeight="1">
      <c r="A55" s="29" t="s">
        <v>18503</v>
      </c>
      <c r="B55" s="34">
        <v>34321</v>
      </c>
      <c r="C55" s="28">
        <v>1000</v>
      </c>
      <c r="D55" s="28">
        <v>50</v>
      </c>
      <c r="E55" s="28">
        <v>55</v>
      </c>
      <c r="F55" s="29" t="s">
        <v>18499</v>
      </c>
      <c r="G55" s="29" t="s">
        <v>18498</v>
      </c>
      <c r="H55" s="28">
        <v>167</v>
      </c>
      <c r="I55" s="29" t="s">
        <v>18476</v>
      </c>
      <c r="J55" s="33" t="s">
        <v>18502</v>
      </c>
      <c r="K55" s="29" t="s">
        <v>178</v>
      </c>
      <c r="L55" s="29" t="s">
        <v>18474</v>
      </c>
      <c r="M55" s="29" t="s">
        <v>843</v>
      </c>
      <c r="N55" s="28">
        <v>719902</v>
      </c>
      <c r="O55" s="28">
        <v>6167171</v>
      </c>
      <c r="P55" s="29" t="s">
        <v>18501</v>
      </c>
      <c r="Q55" s="32" t="s">
        <v>207</v>
      </c>
      <c r="R55" s="19"/>
      <c r="S55" s="19"/>
      <c r="T55" s="19"/>
      <c r="U55" s="19"/>
      <c r="V55" s="19"/>
      <c r="W55" s="19"/>
      <c r="X55" s="19"/>
      <c r="Y55" s="19"/>
      <c r="Z55" s="19"/>
      <c r="AA55" s="19"/>
      <c r="AB55" s="19"/>
      <c r="AC55" s="19"/>
      <c r="AD55" s="19"/>
      <c r="AE55" s="19"/>
      <c r="AF55" s="19"/>
      <c r="AG55" s="19"/>
      <c r="AH55" s="31">
        <v>313990</v>
      </c>
      <c r="AI55" s="31">
        <v>2016281</v>
      </c>
      <c r="AJ55" s="31">
        <v>1789753</v>
      </c>
      <c r="AK55" s="31">
        <v>1442609</v>
      </c>
      <c r="AL55" s="31">
        <v>1547913</v>
      </c>
      <c r="AM55" s="31">
        <v>1785626</v>
      </c>
      <c r="AN55" s="31">
        <v>1587021</v>
      </c>
      <c r="AO55" s="31">
        <v>1625020</v>
      </c>
      <c r="AP55" s="31">
        <v>1656256</v>
      </c>
      <c r="AQ55" s="31">
        <v>1719561.07421875</v>
      </c>
      <c r="AR55" s="31">
        <v>1711032.51171875</v>
      </c>
      <c r="AS55" s="31">
        <v>1586071.65234375</v>
      </c>
      <c r="AT55" s="31">
        <v>930123.44140625</v>
      </c>
      <c r="AU55" s="31">
        <v>1120006.21484375</v>
      </c>
      <c r="AV55" s="31">
        <v>1389978.2470703125</v>
      </c>
      <c r="AW55" s="31">
        <v>1148933.54296875</v>
      </c>
      <c r="AX55" s="31">
        <v>161125.34375</v>
      </c>
      <c r="AY55" s="31">
        <v>87570.3828125</v>
      </c>
      <c r="AZ55" s="31">
        <v>248695.7265625</v>
      </c>
    </row>
    <row r="56" spans="1:52" ht="15" customHeight="1">
      <c r="A56" s="29" t="s">
        <v>18500</v>
      </c>
      <c r="B56" s="34">
        <v>36664</v>
      </c>
      <c r="C56" s="28">
        <v>660</v>
      </c>
      <c r="D56" s="28">
        <v>47</v>
      </c>
      <c r="E56" s="28">
        <v>40</v>
      </c>
      <c r="F56" s="29" t="s">
        <v>220</v>
      </c>
      <c r="G56" s="29" t="s">
        <v>5621</v>
      </c>
      <c r="H56" s="28">
        <v>167</v>
      </c>
      <c r="I56" s="29" t="s">
        <v>18476</v>
      </c>
      <c r="J56" s="33" t="s">
        <v>18497</v>
      </c>
      <c r="K56" s="29" t="s">
        <v>178</v>
      </c>
      <c r="L56" s="29" t="s">
        <v>18474</v>
      </c>
      <c r="M56" s="29" t="s">
        <v>843</v>
      </c>
      <c r="N56" s="28">
        <v>719970</v>
      </c>
      <c r="O56" s="28">
        <v>6167337</v>
      </c>
      <c r="P56" s="29" t="s">
        <v>18496</v>
      </c>
      <c r="Q56" s="32" t="s">
        <v>207</v>
      </c>
      <c r="R56" s="19"/>
      <c r="S56" s="19"/>
      <c r="T56" s="19"/>
      <c r="U56" s="19"/>
      <c r="V56" s="19"/>
      <c r="W56" s="19"/>
      <c r="X56" s="19"/>
      <c r="Y56" s="19"/>
      <c r="Z56" s="19"/>
      <c r="AA56" s="19"/>
      <c r="AB56" s="19"/>
      <c r="AC56" s="19"/>
      <c r="AD56" s="19"/>
      <c r="AE56" s="19"/>
      <c r="AF56" s="19"/>
      <c r="AG56" s="19"/>
      <c r="AH56" s="19"/>
      <c r="AI56" s="19"/>
      <c r="AJ56" s="19"/>
      <c r="AK56" s="19"/>
      <c r="AL56" s="19"/>
      <c r="AM56" s="19"/>
      <c r="AN56" s="19"/>
      <c r="AO56" s="31">
        <v>841181</v>
      </c>
      <c r="AP56" s="31">
        <v>1279789</v>
      </c>
      <c r="AQ56" s="31">
        <v>1382686</v>
      </c>
      <c r="AR56" s="31">
        <v>1206188</v>
      </c>
      <c r="AS56" s="31">
        <v>1330603</v>
      </c>
      <c r="AT56" s="31">
        <v>1214802</v>
      </c>
      <c r="AU56" s="31">
        <v>1189646</v>
      </c>
      <c r="AV56" s="31">
        <v>1352516</v>
      </c>
      <c r="AW56" s="31">
        <v>1421084</v>
      </c>
      <c r="AX56" s="31">
        <v>137523</v>
      </c>
      <c r="AY56" s="31">
        <v>88321</v>
      </c>
      <c r="AZ56" s="31">
        <v>225844</v>
      </c>
    </row>
    <row r="57" spans="1:52" ht="15" customHeight="1">
      <c r="A57" s="29" t="s">
        <v>18495</v>
      </c>
      <c r="B57" s="34">
        <v>36664</v>
      </c>
      <c r="C57" s="28">
        <v>660</v>
      </c>
      <c r="D57" s="28">
        <v>47</v>
      </c>
      <c r="E57" s="28">
        <v>40</v>
      </c>
      <c r="F57" s="29" t="s">
        <v>220</v>
      </c>
      <c r="G57" s="29" t="s">
        <v>5621</v>
      </c>
      <c r="H57" s="28">
        <v>167</v>
      </c>
      <c r="I57" s="29" t="s">
        <v>18476</v>
      </c>
      <c r="J57" s="33" t="s">
        <v>18494</v>
      </c>
      <c r="K57" s="29" t="s">
        <v>178</v>
      </c>
      <c r="L57" s="29" t="s">
        <v>18474</v>
      </c>
      <c r="M57" s="29" t="s">
        <v>843</v>
      </c>
      <c r="N57" s="28">
        <v>720031</v>
      </c>
      <c r="O57" s="28">
        <v>6167484</v>
      </c>
      <c r="P57" s="29" t="s">
        <v>18493</v>
      </c>
      <c r="Q57" s="32" t="s">
        <v>207</v>
      </c>
      <c r="R57" s="19"/>
      <c r="S57" s="19"/>
      <c r="T57" s="19"/>
      <c r="U57" s="19"/>
      <c r="V57" s="19"/>
      <c r="W57" s="19"/>
      <c r="X57" s="19"/>
      <c r="Y57" s="19"/>
      <c r="Z57" s="19"/>
      <c r="AA57" s="19"/>
      <c r="AB57" s="19"/>
      <c r="AC57" s="19"/>
      <c r="AD57" s="19"/>
      <c r="AE57" s="19"/>
      <c r="AF57" s="19"/>
      <c r="AG57" s="19"/>
      <c r="AH57" s="19"/>
      <c r="AI57" s="19"/>
      <c r="AJ57" s="19"/>
      <c r="AK57" s="19"/>
      <c r="AL57" s="19"/>
      <c r="AM57" s="19"/>
      <c r="AN57" s="19"/>
      <c r="AO57" s="31">
        <v>751921</v>
      </c>
      <c r="AP57" s="31">
        <v>1205686</v>
      </c>
      <c r="AQ57" s="31">
        <v>1312019</v>
      </c>
      <c r="AR57" s="31">
        <v>1175140</v>
      </c>
      <c r="AS57" s="31">
        <v>1305886</v>
      </c>
      <c r="AT57" s="31">
        <v>1185102</v>
      </c>
      <c r="AU57" s="31">
        <v>1119710</v>
      </c>
      <c r="AV57" s="31">
        <v>1298784</v>
      </c>
      <c r="AW57" s="31">
        <v>1368877</v>
      </c>
      <c r="AX57" s="31">
        <v>122401</v>
      </c>
      <c r="AY57" s="31">
        <v>86618</v>
      </c>
      <c r="AZ57" s="31">
        <v>209019</v>
      </c>
    </row>
    <row r="58" spans="1:52" ht="15" customHeight="1">
      <c r="A58" s="29" t="s">
        <v>18492</v>
      </c>
      <c r="B58" s="34">
        <v>33953</v>
      </c>
      <c r="C58" s="28">
        <v>300</v>
      </c>
      <c r="D58" s="28">
        <v>31</v>
      </c>
      <c r="E58" s="28">
        <v>30</v>
      </c>
      <c r="F58" s="29" t="s">
        <v>205</v>
      </c>
      <c r="G58" s="29" t="s">
        <v>18222</v>
      </c>
      <c r="H58" s="28">
        <v>167</v>
      </c>
      <c r="I58" s="29" t="s">
        <v>18476</v>
      </c>
      <c r="J58" s="33" t="s">
        <v>18491</v>
      </c>
      <c r="K58" s="29" t="s">
        <v>178</v>
      </c>
      <c r="L58" s="29" t="s">
        <v>18474</v>
      </c>
      <c r="M58" s="29" t="s">
        <v>843</v>
      </c>
      <c r="N58" s="28">
        <v>717820</v>
      </c>
      <c r="O58" s="28">
        <v>6167372</v>
      </c>
      <c r="P58" s="29" t="s">
        <v>18488</v>
      </c>
      <c r="Q58" s="32" t="s">
        <v>207</v>
      </c>
      <c r="R58" s="19"/>
      <c r="S58" s="19"/>
      <c r="T58" s="19"/>
      <c r="U58" s="19"/>
      <c r="V58" s="19"/>
      <c r="W58" s="19"/>
      <c r="X58" s="19"/>
      <c r="Y58" s="19"/>
      <c r="Z58" s="19"/>
      <c r="AA58" s="19"/>
      <c r="AB58" s="19"/>
      <c r="AC58" s="19"/>
      <c r="AD58" s="19"/>
      <c r="AE58" s="19"/>
      <c r="AF58" s="19"/>
      <c r="AG58" s="19"/>
      <c r="AH58" s="31">
        <v>603750</v>
      </c>
      <c r="AI58" s="31">
        <v>707962</v>
      </c>
      <c r="AJ58" s="31">
        <v>708278</v>
      </c>
      <c r="AK58" s="31">
        <v>520409</v>
      </c>
      <c r="AL58" s="31">
        <v>547575</v>
      </c>
      <c r="AM58" s="31">
        <v>696564</v>
      </c>
      <c r="AN58" s="31">
        <v>552404</v>
      </c>
      <c r="AO58" s="31">
        <v>637759</v>
      </c>
      <c r="AP58" s="31">
        <v>515707</v>
      </c>
      <c r="AQ58" s="31">
        <v>535571.611328125</v>
      </c>
      <c r="AR58" s="31">
        <v>544574.716796875</v>
      </c>
      <c r="AS58" s="31">
        <v>564154.03125</v>
      </c>
      <c r="AT58" s="31">
        <v>564856.5</v>
      </c>
      <c r="AU58" s="31">
        <v>520351.5</v>
      </c>
      <c r="AV58" s="31">
        <v>616459.5</v>
      </c>
      <c r="AW58" s="31">
        <v>650485.5</v>
      </c>
      <c r="AX58" s="31">
        <v>59723</v>
      </c>
      <c r="AY58" s="31">
        <v>34697.5</v>
      </c>
      <c r="AZ58" s="31">
        <v>94420.5</v>
      </c>
    </row>
    <row r="59" spans="1:52" ht="15" customHeight="1">
      <c r="A59" s="29" t="s">
        <v>18490</v>
      </c>
      <c r="B59" s="34">
        <v>33953</v>
      </c>
      <c r="C59" s="28">
        <v>300</v>
      </c>
      <c r="D59" s="28">
        <v>31</v>
      </c>
      <c r="E59" s="28">
        <v>30</v>
      </c>
      <c r="F59" s="29" t="s">
        <v>205</v>
      </c>
      <c r="G59" s="29" t="s">
        <v>18222</v>
      </c>
      <c r="H59" s="28">
        <v>167</v>
      </c>
      <c r="I59" s="29" t="s">
        <v>18476</v>
      </c>
      <c r="J59" s="33" t="s">
        <v>18489</v>
      </c>
      <c r="K59" s="29" t="s">
        <v>178</v>
      </c>
      <c r="L59" s="29" t="s">
        <v>18474</v>
      </c>
      <c r="M59" s="29" t="s">
        <v>843</v>
      </c>
      <c r="N59" s="28">
        <v>717937</v>
      </c>
      <c r="O59" s="28">
        <v>6167306</v>
      </c>
      <c r="P59" s="29" t="s">
        <v>18488</v>
      </c>
      <c r="Q59" s="32" t="s">
        <v>207</v>
      </c>
      <c r="R59" s="19"/>
      <c r="S59" s="19"/>
      <c r="T59" s="19"/>
      <c r="U59" s="19"/>
      <c r="V59" s="19"/>
      <c r="W59" s="19"/>
      <c r="X59" s="19"/>
      <c r="Y59" s="19"/>
      <c r="Z59" s="19"/>
      <c r="AA59" s="19"/>
      <c r="AB59" s="19"/>
      <c r="AC59" s="19"/>
      <c r="AD59" s="19"/>
      <c r="AE59" s="19"/>
      <c r="AF59" s="19"/>
      <c r="AG59" s="19"/>
      <c r="AH59" s="31">
        <v>603750</v>
      </c>
      <c r="AI59" s="31">
        <v>707962</v>
      </c>
      <c r="AJ59" s="31">
        <v>708278</v>
      </c>
      <c r="AK59" s="31">
        <v>520409</v>
      </c>
      <c r="AL59" s="31">
        <v>547575</v>
      </c>
      <c r="AM59" s="31">
        <v>696564</v>
      </c>
      <c r="AN59" s="31">
        <v>552404</v>
      </c>
      <c r="AO59" s="31">
        <v>637759</v>
      </c>
      <c r="AP59" s="31">
        <v>515707</v>
      </c>
      <c r="AQ59" s="31">
        <v>535571.611328125</v>
      </c>
      <c r="AR59" s="31">
        <v>544574.716796875</v>
      </c>
      <c r="AS59" s="31">
        <v>564154.03125</v>
      </c>
      <c r="AT59" s="31">
        <v>564856.5</v>
      </c>
      <c r="AU59" s="31">
        <v>520351.5</v>
      </c>
      <c r="AV59" s="31">
        <v>616459.5</v>
      </c>
      <c r="AW59" s="31">
        <v>650485.5</v>
      </c>
      <c r="AX59" s="31">
        <v>59723</v>
      </c>
      <c r="AY59" s="31">
        <v>34697.5</v>
      </c>
      <c r="AZ59" s="31">
        <v>94420.5</v>
      </c>
    </row>
    <row r="60" spans="1:52" ht="15" customHeight="1">
      <c r="A60" s="29" t="s">
        <v>18487</v>
      </c>
      <c r="B60" s="34">
        <v>33953</v>
      </c>
      <c r="C60" s="28">
        <v>300</v>
      </c>
      <c r="D60" s="28">
        <v>31</v>
      </c>
      <c r="E60" s="28">
        <v>30</v>
      </c>
      <c r="F60" s="29" t="s">
        <v>205</v>
      </c>
      <c r="G60" s="29" t="s">
        <v>18222</v>
      </c>
      <c r="H60" s="28">
        <v>167</v>
      </c>
      <c r="I60" s="29" t="s">
        <v>18476</v>
      </c>
      <c r="J60" s="33" t="s">
        <v>18486</v>
      </c>
      <c r="K60" s="29" t="s">
        <v>178</v>
      </c>
      <c r="L60" s="29" t="s">
        <v>18474</v>
      </c>
      <c r="M60" s="29" t="s">
        <v>843</v>
      </c>
      <c r="N60" s="28">
        <v>718069</v>
      </c>
      <c r="O60" s="28">
        <v>6167279</v>
      </c>
      <c r="P60" s="29" t="s">
        <v>18481</v>
      </c>
      <c r="Q60" s="32" t="s">
        <v>207</v>
      </c>
      <c r="R60" s="19"/>
      <c r="S60" s="19"/>
      <c r="T60" s="19"/>
      <c r="U60" s="19"/>
      <c r="V60" s="19"/>
      <c r="W60" s="19"/>
      <c r="X60" s="19"/>
      <c r="Y60" s="19"/>
      <c r="Z60" s="19"/>
      <c r="AA60" s="19"/>
      <c r="AB60" s="19"/>
      <c r="AC60" s="19"/>
      <c r="AD60" s="19"/>
      <c r="AE60" s="19"/>
      <c r="AF60" s="19"/>
      <c r="AG60" s="19"/>
      <c r="AH60" s="31">
        <v>604008</v>
      </c>
      <c r="AI60" s="31">
        <v>713067</v>
      </c>
      <c r="AJ60" s="31">
        <v>721992</v>
      </c>
      <c r="AK60" s="31">
        <v>487608</v>
      </c>
      <c r="AL60" s="31">
        <v>556325</v>
      </c>
      <c r="AM60" s="31">
        <v>691028</v>
      </c>
      <c r="AN60" s="31">
        <v>553058</v>
      </c>
      <c r="AO60" s="31">
        <v>639234</v>
      </c>
      <c r="AP60" s="31">
        <v>533391.66796875</v>
      </c>
      <c r="AQ60" s="31">
        <v>559042.98046875</v>
      </c>
      <c r="AR60" s="31">
        <v>558457.42578125</v>
      </c>
      <c r="AS60" s="31">
        <v>608227.953125</v>
      </c>
      <c r="AT60" s="31">
        <v>547238.65625</v>
      </c>
      <c r="AU60" s="31">
        <v>513058.3359375</v>
      </c>
      <c r="AV60" s="31">
        <v>594012.33203125</v>
      </c>
      <c r="AW60" s="31">
        <v>567966.3369140625</v>
      </c>
      <c r="AX60" s="31">
        <v>55899.33203125</v>
      </c>
      <c r="AY60" s="31">
        <v>31484.33203125</v>
      </c>
      <c r="AZ60" s="31">
        <v>87383.6640625</v>
      </c>
    </row>
    <row r="61" spans="1:52" ht="15" customHeight="1">
      <c r="A61" s="29" t="s">
        <v>18485</v>
      </c>
      <c r="B61" s="34">
        <v>33953</v>
      </c>
      <c r="C61" s="28">
        <v>300</v>
      </c>
      <c r="D61" s="28">
        <v>31</v>
      </c>
      <c r="E61" s="28">
        <v>30</v>
      </c>
      <c r="F61" s="29" t="s">
        <v>205</v>
      </c>
      <c r="G61" s="29" t="s">
        <v>18222</v>
      </c>
      <c r="H61" s="28">
        <v>167</v>
      </c>
      <c r="I61" s="29" t="s">
        <v>18476</v>
      </c>
      <c r="J61" s="33" t="s">
        <v>18484</v>
      </c>
      <c r="K61" s="29" t="s">
        <v>178</v>
      </c>
      <c r="L61" s="29" t="s">
        <v>18474</v>
      </c>
      <c r="M61" s="29" t="s">
        <v>843</v>
      </c>
      <c r="N61" s="28">
        <v>718202</v>
      </c>
      <c r="O61" s="28">
        <v>6167270</v>
      </c>
      <c r="P61" s="29" t="s">
        <v>18481</v>
      </c>
      <c r="Q61" s="32" t="s">
        <v>207</v>
      </c>
      <c r="R61" s="19"/>
      <c r="S61" s="19"/>
      <c r="T61" s="19"/>
      <c r="U61" s="19"/>
      <c r="V61" s="19"/>
      <c r="W61" s="19"/>
      <c r="X61" s="19"/>
      <c r="Y61" s="19"/>
      <c r="Z61" s="19"/>
      <c r="AA61" s="19"/>
      <c r="AB61" s="19"/>
      <c r="AC61" s="19"/>
      <c r="AD61" s="19"/>
      <c r="AE61" s="19"/>
      <c r="AF61" s="19"/>
      <c r="AG61" s="19"/>
      <c r="AH61" s="31">
        <v>604008</v>
      </c>
      <c r="AI61" s="31">
        <v>713067</v>
      </c>
      <c r="AJ61" s="31">
        <v>721992</v>
      </c>
      <c r="AK61" s="31">
        <v>487608</v>
      </c>
      <c r="AL61" s="31">
        <v>556325</v>
      </c>
      <c r="AM61" s="31">
        <v>691028</v>
      </c>
      <c r="AN61" s="31">
        <v>553058</v>
      </c>
      <c r="AO61" s="31">
        <v>639234</v>
      </c>
      <c r="AP61" s="31">
        <v>533391.66796875</v>
      </c>
      <c r="AQ61" s="31">
        <v>559042.98046875</v>
      </c>
      <c r="AR61" s="31">
        <v>558457.42578125</v>
      </c>
      <c r="AS61" s="31">
        <v>608227.953125</v>
      </c>
      <c r="AT61" s="31">
        <v>547238.65625</v>
      </c>
      <c r="AU61" s="31">
        <v>513058.3359375</v>
      </c>
      <c r="AV61" s="31">
        <v>594012.33203125</v>
      </c>
      <c r="AW61" s="31">
        <v>567966.3369140625</v>
      </c>
      <c r="AX61" s="31">
        <v>55899.33203125</v>
      </c>
      <c r="AY61" s="31">
        <v>31484.33203125</v>
      </c>
      <c r="AZ61" s="31">
        <v>87383.6640625</v>
      </c>
    </row>
    <row r="62" spans="1:52" ht="15" customHeight="1">
      <c r="A62" s="29" t="s">
        <v>18483</v>
      </c>
      <c r="B62" s="34">
        <v>33953</v>
      </c>
      <c r="C62" s="28">
        <v>300</v>
      </c>
      <c r="D62" s="28">
        <v>31</v>
      </c>
      <c r="E62" s="28">
        <v>30</v>
      </c>
      <c r="F62" s="29" t="s">
        <v>205</v>
      </c>
      <c r="G62" s="29" t="s">
        <v>18222</v>
      </c>
      <c r="H62" s="28">
        <v>167</v>
      </c>
      <c r="I62" s="29" t="s">
        <v>18476</v>
      </c>
      <c r="J62" s="33" t="s">
        <v>18482</v>
      </c>
      <c r="K62" s="29" t="s">
        <v>178</v>
      </c>
      <c r="L62" s="29" t="s">
        <v>18474</v>
      </c>
      <c r="M62" s="29" t="s">
        <v>843</v>
      </c>
      <c r="N62" s="28">
        <v>718335</v>
      </c>
      <c r="O62" s="28">
        <v>6167261</v>
      </c>
      <c r="P62" s="29" t="s">
        <v>18481</v>
      </c>
      <c r="Q62" s="32" t="s">
        <v>207</v>
      </c>
      <c r="R62" s="19"/>
      <c r="S62" s="19"/>
      <c r="T62" s="19"/>
      <c r="U62" s="19"/>
      <c r="V62" s="19"/>
      <c r="W62" s="19"/>
      <c r="X62" s="19"/>
      <c r="Y62" s="19"/>
      <c r="Z62" s="19"/>
      <c r="AA62" s="19"/>
      <c r="AB62" s="19"/>
      <c r="AC62" s="19"/>
      <c r="AD62" s="19"/>
      <c r="AE62" s="19"/>
      <c r="AF62" s="19"/>
      <c r="AG62" s="19"/>
      <c r="AH62" s="31">
        <v>604008</v>
      </c>
      <c r="AI62" s="31">
        <v>713067</v>
      </c>
      <c r="AJ62" s="31">
        <v>721992</v>
      </c>
      <c r="AK62" s="31">
        <v>487608</v>
      </c>
      <c r="AL62" s="31">
        <v>556325</v>
      </c>
      <c r="AM62" s="31">
        <v>691028</v>
      </c>
      <c r="AN62" s="31">
        <v>553058</v>
      </c>
      <c r="AO62" s="31">
        <v>639234</v>
      </c>
      <c r="AP62" s="31">
        <v>533391.66796875</v>
      </c>
      <c r="AQ62" s="31">
        <v>559042.98046875</v>
      </c>
      <c r="AR62" s="31">
        <v>558457.42578125</v>
      </c>
      <c r="AS62" s="31">
        <v>608227.953125</v>
      </c>
      <c r="AT62" s="31">
        <v>547238.65625</v>
      </c>
      <c r="AU62" s="31">
        <v>513058.3359375</v>
      </c>
      <c r="AV62" s="31">
        <v>594012.33203125</v>
      </c>
      <c r="AW62" s="31">
        <v>567966.3369140625</v>
      </c>
      <c r="AX62" s="31">
        <v>55899.33203125</v>
      </c>
      <c r="AY62" s="31">
        <v>31484.33203125</v>
      </c>
      <c r="AZ62" s="31">
        <v>87383.6640625</v>
      </c>
    </row>
    <row r="63" spans="1:52" ht="15" customHeight="1">
      <c r="A63" s="29" t="s">
        <v>18480</v>
      </c>
      <c r="B63" s="34">
        <v>33953</v>
      </c>
      <c r="C63" s="28">
        <v>300</v>
      </c>
      <c r="D63" s="28">
        <v>31</v>
      </c>
      <c r="E63" s="28">
        <v>30</v>
      </c>
      <c r="F63" s="29" t="s">
        <v>205</v>
      </c>
      <c r="G63" s="29" t="s">
        <v>18222</v>
      </c>
      <c r="H63" s="28">
        <v>167</v>
      </c>
      <c r="I63" s="29" t="s">
        <v>18476</v>
      </c>
      <c r="J63" s="33" t="s">
        <v>18479</v>
      </c>
      <c r="K63" s="29" t="s">
        <v>178</v>
      </c>
      <c r="L63" s="29" t="s">
        <v>18474</v>
      </c>
      <c r="M63" s="29" t="s">
        <v>843</v>
      </c>
      <c r="N63" s="28">
        <v>718469</v>
      </c>
      <c r="O63" s="28">
        <v>6167251</v>
      </c>
      <c r="P63" s="29" t="s">
        <v>18478</v>
      </c>
      <c r="Q63" s="32" t="s">
        <v>207</v>
      </c>
      <c r="R63" s="19"/>
      <c r="S63" s="19"/>
      <c r="T63" s="19"/>
      <c r="U63" s="19"/>
      <c r="V63" s="19"/>
      <c r="W63" s="19"/>
      <c r="X63" s="19"/>
      <c r="Y63" s="19"/>
      <c r="Z63" s="19"/>
      <c r="AA63" s="19"/>
      <c r="AB63" s="19"/>
      <c r="AC63" s="19"/>
      <c r="AD63" s="19"/>
      <c r="AE63" s="19"/>
      <c r="AF63" s="19"/>
      <c r="AG63" s="19"/>
      <c r="AH63" s="31">
        <v>563360</v>
      </c>
      <c r="AI63" s="31">
        <v>701400</v>
      </c>
      <c r="AJ63" s="31">
        <v>663464</v>
      </c>
      <c r="AK63" s="31">
        <v>503370</v>
      </c>
      <c r="AL63" s="31">
        <v>530740</v>
      </c>
      <c r="AM63" s="31">
        <v>668479</v>
      </c>
      <c r="AN63" s="31">
        <v>539546</v>
      </c>
      <c r="AO63" s="31">
        <v>614880</v>
      </c>
      <c r="AP63" s="31">
        <v>524279</v>
      </c>
      <c r="AQ63" s="31">
        <v>538823.66796875</v>
      </c>
      <c r="AR63" s="31">
        <v>531158.21875</v>
      </c>
      <c r="AS63" s="31">
        <v>591702</v>
      </c>
      <c r="AT63" s="31">
        <v>540818</v>
      </c>
      <c r="AU63" s="31">
        <v>474318</v>
      </c>
      <c r="AV63" s="31">
        <v>551790</v>
      </c>
      <c r="AW63" s="31">
        <v>574986</v>
      </c>
      <c r="AX63" s="31">
        <v>57627</v>
      </c>
      <c r="AY63" s="31">
        <v>19095</v>
      </c>
      <c r="AZ63" s="31">
        <v>76722</v>
      </c>
    </row>
    <row r="64" spans="1:52" ht="15" customHeight="1">
      <c r="A64" s="29" t="s">
        <v>18477</v>
      </c>
      <c r="B64" s="34">
        <v>36664</v>
      </c>
      <c r="C64" s="28">
        <v>660</v>
      </c>
      <c r="D64" s="28">
        <v>47</v>
      </c>
      <c r="E64" s="28">
        <v>40</v>
      </c>
      <c r="F64" s="29" t="s">
        <v>220</v>
      </c>
      <c r="G64" s="29" t="s">
        <v>5621</v>
      </c>
      <c r="H64" s="28">
        <v>167</v>
      </c>
      <c r="I64" s="29" t="s">
        <v>18476</v>
      </c>
      <c r="J64" s="33" t="s">
        <v>18475</v>
      </c>
      <c r="K64" s="29" t="s">
        <v>178</v>
      </c>
      <c r="L64" s="29" t="s">
        <v>18474</v>
      </c>
      <c r="M64" s="29" t="s">
        <v>843</v>
      </c>
      <c r="N64" s="28">
        <v>720096</v>
      </c>
      <c r="O64" s="28">
        <v>6167633</v>
      </c>
      <c r="P64" s="29" t="s">
        <v>18473</v>
      </c>
      <c r="Q64" s="32" t="s">
        <v>207</v>
      </c>
      <c r="R64" s="19"/>
      <c r="S64" s="19"/>
      <c r="T64" s="19"/>
      <c r="U64" s="19"/>
      <c r="V64" s="19"/>
      <c r="W64" s="19"/>
      <c r="X64" s="19"/>
      <c r="Y64" s="19"/>
      <c r="Z64" s="19"/>
      <c r="AA64" s="19"/>
      <c r="AB64" s="19"/>
      <c r="AC64" s="19"/>
      <c r="AD64" s="19"/>
      <c r="AE64" s="19"/>
      <c r="AF64" s="19"/>
      <c r="AG64" s="19"/>
      <c r="AH64" s="19"/>
      <c r="AI64" s="19"/>
      <c r="AJ64" s="19"/>
      <c r="AK64" s="19"/>
      <c r="AL64" s="19"/>
      <c r="AM64" s="19"/>
      <c r="AN64" s="19"/>
      <c r="AO64" s="31">
        <v>799850</v>
      </c>
      <c r="AP64" s="31">
        <v>1168347</v>
      </c>
      <c r="AQ64" s="31">
        <v>1250167</v>
      </c>
      <c r="AR64" s="31">
        <v>1127924</v>
      </c>
      <c r="AS64" s="31">
        <v>1248899</v>
      </c>
      <c r="AT64" s="31">
        <v>1163613</v>
      </c>
      <c r="AU64" s="31">
        <v>1078540</v>
      </c>
      <c r="AV64" s="31">
        <v>1280514</v>
      </c>
      <c r="AW64" s="31">
        <v>1313625</v>
      </c>
      <c r="AX64" s="31">
        <v>126458</v>
      </c>
      <c r="AY64" s="31">
        <v>85011</v>
      </c>
      <c r="AZ64" s="31">
        <v>211469</v>
      </c>
    </row>
    <row r="65" spans="1:52" ht="15" customHeight="1">
      <c r="A65" s="29" t="s">
        <v>18472</v>
      </c>
      <c r="B65" s="34">
        <v>39371</v>
      </c>
      <c r="C65" s="28">
        <v>11</v>
      </c>
      <c r="D65" s="28">
        <v>13</v>
      </c>
      <c r="E65" s="28">
        <v>18</v>
      </c>
      <c r="F65" s="29" t="s">
        <v>5588</v>
      </c>
      <c r="G65" s="29" t="s">
        <v>3776</v>
      </c>
      <c r="H65" s="28">
        <v>169</v>
      </c>
      <c r="I65" s="29" t="s">
        <v>18471</v>
      </c>
      <c r="J65" s="33" t="s">
        <v>18470</v>
      </c>
      <c r="K65" s="29" t="s">
        <v>178</v>
      </c>
      <c r="L65" s="29" t="s">
        <v>18469</v>
      </c>
      <c r="M65" s="29" t="s">
        <v>2389</v>
      </c>
      <c r="N65" s="28">
        <v>702897</v>
      </c>
      <c r="O65" s="28">
        <v>6175532</v>
      </c>
      <c r="P65" s="29" t="s">
        <v>18468</v>
      </c>
      <c r="Q65" s="32" t="s">
        <v>368</v>
      </c>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31">
        <v>1367.8229970932007</v>
      </c>
      <c r="AW65" s="31">
        <v>6409.0659790039063</v>
      </c>
      <c r="AX65" s="31">
        <v>549.79998779296875</v>
      </c>
      <c r="AY65" s="31">
        <v>423.71200561523438</v>
      </c>
      <c r="AZ65" s="31">
        <v>973.51199340820313</v>
      </c>
    </row>
    <row r="66" spans="1:52" ht="15" customHeight="1">
      <c r="A66" s="29" t="s">
        <v>18467</v>
      </c>
      <c r="B66" s="34">
        <v>37725</v>
      </c>
      <c r="C66" s="28">
        <v>11</v>
      </c>
      <c r="D66" s="28">
        <v>13</v>
      </c>
      <c r="E66" s="28">
        <v>18.3</v>
      </c>
      <c r="F66" s="29" t="s">
        <v>8341</v>
      </c>
      <c r="G66" s="29" t="s">
        <v>18461</v>
      </c>
      <c r="H66" s="28">
        <v>183</v>
      </c>
      <c r="I66" s="29" t="s">
        <v>18466</v>
      </c>
      <c r="J66" s="33" t="s">
        <v>18465</v>
      </c>
      <c r="K66" s="29" t="s">
        <v>178</v>
      </c>
      <c r="L66" s="29" t="s">
        <v>18464</v>
      </c>
      <c r="M66" s="29" t="s">
        <v>3050</v>
      </c>
      <c r="N66" s="28">
        <v>705620</v>
      </c>
      <c r="O66" s="28">
        <v>6169597</v>
      </c>
      <c r="P66" s="29" t="s">
        <v>18463</v>
      </c>
      <c r="Q66" s="32" t="s">
        <v>368</v>
      </c>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31">
        <v>0</v>
      </c>
      <c r="AQ66" s="31">
        <v>0</v>
      </c>
      <c r="AR66" s="31">
        <v>4533.2210693359375</v>
      </c>
      <c r="AS66" s="31">
        <v>14007.278137207031</v>
      </c>
      <c r="AT66" s="31">
        <v>11715.31103515625</v>
      </c>
      <c r="AU66" s="31">
        <v>10930.726165771484</v>
      </c>
      <c r="AV66" s="31">
        <v>14695.027095794678</v>
      </c>
      <c r="AW66" s="31">
        <v>13814.281921386719</v>
      </c>
      <c r="AX66" s="31">
        <v>884.88702392578125</v>
      </c>
      <c r="AY66" s="31">
        <v>670.3170166015625</v>
      </c>
      <c r="AZ66" s="31">
        <v>1555.2040405273438</v>
      </c>
    </row>
    <row r="67" spans="1:52" ht="15" customHeight="1">
      <c r="A67" s="29" t="s">
        <v>18462</v>
      </c>
      <c r="B67" s="34">
        <v>33989</v>
      </c>
      <c r="C67" s="28">
        <v>500</v>
      </c>
      <c r="D67" s="28">
        <v>39</v>
      </c>
      <c r="E67" s="28">
        <v>40.5</v>
      </c>
      <c r="F67" s="29" t="s">
        <v>220</v>
      </c>
      <c r="G67" s="29" t="s">
        <v>7698</v>
      </c>
      <c r="H67" s="28">
        <v>201</v>
      </c>
      <c r="I67" s="29" t="s">
        <v>18443</v>
      </c>
      <c r="J67" s="33" t="s">
        <v>18460</v>
      </c>
      <c r="K67" s="29" t="s">
        <v>178</v>
      </c>
      <c r="L67" s="29" t="s">
        <v>18459</v>
      </c>
      <c r="M67" s="29" t="s">
        <v>554</v>
      </c>
      <c r="N67" s="28">
        <v>705674</v>
      </c>
      <c r="O67" s="28">
        <v>6196241</v>
      </c>
      <c r="P67" s="29" t="s">
        <v>18458</v>
      </c>
      <c r="Q67" s="32" t="s">
        <v>207</v>
      </c>
      <c r="R67" s="19"/>
      <c r="S67" s="19"/>
      <c r="T67" s="19"/>
      <c r="U67" s="19"/>
      <c r="V67" s="19"/>
      <c r="W67" s="19"/>
      <c r="X67" s="19"/>
      <c r="Y67" s="19"/>
      <c r="Z67" s="19"/>
      <c r="AA67" s="19"/>
      <c r="AB67" s="19"/>
      <c r="AC67" s="19"/>
      <c r="AD67" s="19"/>
      <c r="AE67" s="19"/>
      <c r="AF67" s="19"/>
      <c r="AG67" s="19"/>
      <c r="AH67" s="31">
        <v>879663</v>
      </c>
      <c r="AI67" s="31">
        <v>1027044</v>
      </c>
      <c r="AJ67" s="31">
        <v>911656</v>
      </c>
      <c r="AK67" s="31">
        <v>734830</v>
      </c>
      <c r="AL67" s="31">
        <v>788469</v>
      </c>
      <c r="AM67" s="31">
        <v>909554</v>
      </c>
      <c r="AN67" s="31">
        <v>808389</v>
      </c>
      <c r="AO67" s="31">
        <v>827745</v>
      </c>
      <c r="AP67" s="31">
        <v>695909</v>
      </c>
      <c r="AQ67" s="31">
        <v>823516.75</v>
      </c>
      <c r="AR67" s="31">
        <v>759646.345703125</v>
      </c>
      <c r="AS67" s="31">
        <v>771917.94921875</v>
      </c>
      <c r="AT67" s="31">
        <v>665656.57421875</v>
      </c>
      <c r="AU67" s="31">
        <v>664733.7451171875</v>
      </c>
      <c r="AV67" s="31">
        <v>783250.51953125</v>
      </c>
      <c r="AW67" s="31">
        <v>849018.10546875</v>
      </c>
      <c r="AX67" s="31">
        <v>73976.546875</v>
      </c>
      <c r="AY67" s="31">
        <v>57176.80078125</v>
      </c>
      <c r="AZ67" s="31">
        <v>131153.34765625</v>
      </c>
    </row>
    <row r="68" spans="1:52" ht="15" customHeight="1">
      <c r="A68" s="29" t="s">
        <v>18457</v>
      </c>
      <c r="B68" s="34">
        <v>34060</v>
      </c>
      <c r="C68" s="28">
        <v>75</v>
      </c>
      <c r="D68" s="28">
        <v>18.8</v>
      </c>
      <c r="E68" s="28">
        <v>31</v>
      </c>
      <c r="F68" s="29" t="s">
        <v>18452</v>
      </c>
      <c r="G68" s="29" t="s">
        <v>18452</v>
      </c>
      <c r="H68" s="28">
        <v>201</v>
      </c>
      <c r="I68" s="29" t="s">
        <v>18443</v>
      </c>
      <c r="J68" s="33" t="s">
        <v>18456</v>
      </c>
      <c r="K68" s="29" t="s">
        <v>178</v>
      </c>
      <c r="L68" s="29" t="s">
        <v>18455</v>
      </c>
      <c r="M68" s="29" t="s">
        <v>570</v>
      </c>
      <c r="N68" s="28">
        <v>709212</v>
      </c>
      <c r="O68" s="28">
        <v>6194300</v>
      </c>
      <c r="P68" s="29" t="s">
        <v>18454</v>
      </c>
      <c r="Q68" s="32" t="s">
        <v>368</v>
      </c>
      <c r="R68" s="19"/>
      <c r="S68" s="19"/>
      <c r="T68" s="19"/>
      <c r="U68" s="19"/>
      <c r="V68" s="19"/>
      <c r="W68" s="19"/>
      <c r="X68" s="19"/>
      <c r="Y68" s="19"/>
      <c r="Z68" s="19"/>
      <c r="AA68" s="19"/>
      <c r="AB68" s="19"/>
      <c r="AC68" s="19"/>
      <c r="AD68" s="19"/>
      <c r="AE68" s="19"/>
      <c r="AF68" s="19"/>
      <c r="AG68" s="19"/>
      <c r="AH68" s="31">
        <v>80667</v>
      </c>
      <c r="AI68" s="31">
        <v>121000</v>
      </c>
      <c r="AJ68" s="31">
        <v>121000</v>
      </c>
      <c r="AK68" s="31">
        <v>121000</v>
      </c>
      <c r="AL68" s="31">
        <v>121000</v>
      </c>
      <c r="AM68" s="31">
        <v>121000</v>
      </c>
      <c r="AN68" s="31">
        <v>121000</v>
      </c>
      <c r="AO68" s="31">
        <v>121000</v>
      </c>
      <c r="AP68" s="31">
        <v>66879</v>
      </c>
      <c r="AQ68" s="31">
        <v>58080.00048828125</v>
      </c>
      <c r="AR68" s="31">
        <v>36974.291870117188</v>
      </c>
      <c r="AS68" s="31">
        <v>64901</v>
      </c>
      <c r="AT68" s="31">
        <v>60522</v>
      </c>
      <c r="AU68" s="31">
        <v>50221</v>
      </c>
      <c r="AV68" s="31">
        <v>82493</v>
      </c>
      <c r="AW68" s="31">
        <v>78089</v>
      </c>
      <c r="AX68" s="31">
        <v>5920</v>
      </c>
      <c r="AY68" s="31">
        <v>4854</v>
      </c>
      <c r="AZ68" s="31">
        <v>10774</v>
      </c>
    </row>
    <row r="69" spans="1:52" ht="15" customHeight="1">
      <c r="A69" s="29" t="s">
        <v>18453</v>
      </c>
      <c r="B69" s="34">
        <v>33351</v>
      </c>
      <c r="C69" s="28">
        <v>225</v>
      </c>
      <c r="D69" s="28">
        <v>27</v>
      </c>
      <c r="E69" s="28">
        <v>30</v>
      </c>
      <c r="F69" s="29" t="s">
        <v>220</v>
      </c>
      <c r="G69" s="29" t="s">
        <v>5840</v>
      </c>
      <c r="H69" s="28">
        <v>201</v>
      </c>
      <c r="I69" s="29" t="s">
        <v>18443</v>
      </c>
      <c r="J69" s="33" t="s">
        <v>18451</v>
      </c>
      <c r="K69" s="29" t="s">
        <v>178</v>
      </c>
      <c r="L69" s="29" t="s">
        <v>18450</v>
      </c>
      <c r="M69" s="29" t="s">
        <v>554</v>
      </c>
      <c r="N69" s="28">
        <v>705625</v>
      </c>
      <c r="O69" s="28">
        <v>6196369</v>
      </c>
      <c r="P69" s="29" t="s">
        <v>18449</v>
      </c>
      <c r="Q69" s="32" t="s">
        <v>207</v>
      </c>
      <c r="R69" s="19"/>
      <c r="S69" s="19"/>
      <c r="T69" s="19"/>
      <c r="U69" s="19"/>
      <c r="V69" s="19"/>
      <c r="W69" s="19"/>
      <c r="X69" s="19"/>
      <c r="Y69" s="19"/>
      <c r="Z69" s="19"/>
      <c r="AA69" s="19"/>
      <c r="AB69" s="19"/>
      <c r="AC69" s="19"/>
      <c r="AD69" s="19"/>
      <c r="AE69" s="19"/>
      <c r="AF69" s="31">
        <v>212961</v>
      </c>
      <c r="AG69" s="31">
        <v>442001</v>
      </c>
      <c r="AH69" s="31">
        <v>408530</v>
      </c>
      <c r="AI69" s="31">
        <v>472332</v>
      </c>
      <c r="AJ69" s="31">
        <v>465031</v>
      </c>
      <c r="AK69" s="31">
        <v>354424</v>
      </c>
      <c r="AL69" s="31">
        <v>394142</v>
      </c>
      <c r="AM69" s="31">
        <v>473046</v>
      </c>
      <c r="AN69" s="31">
        <v>368445</v>
      </c>
      <c r="AO69" s="31">
        <v>396284</v>
      </c>
      <c r="AP69" s="31">
        <v>339699</v>
      </c>
      <c r="AQ69" s="31">
        <v>393020.66015625</v>
      </c>
      <c r="AR69" s="31">
        <v>353096.9375</v>
      </c>
      <c r="AS69" s="31">
        <v>367545.119140625</v>
      </c>
      <c r="AT69" s="31">
        <v>337807.9609375</v>
      </c>
      <c r="AU69" s="31">
        <v>295774.36181640625</v>
      </c>
      <c r="AV69" s="31">
        <v>414476.8525390625</v>
      </c>
      <c r="AW69" s="31">
        <v>235963.64965820313</v>
      </c>
      <c r="AX69" s="31">
        <v>32450.515625</v>
      </c>
      <c r="AY69" s="31">
        <v>26601.400390625</v>
      </c>
      <c r="AZ69" s="31">
        <v>59051.916015625</v>
      </c>
    </row>
    <row r="70" spans="1:52" ht="15" customHeight="1">
      <c r="A70" s="29" t="s">
        <v>18448</v>
      </c>
      <c r="B70" s="34">
        <v>37503</v>
      </c>
      <c r="C70" s="28">
        <v>11</v>
      </c>
      <c r="D70" s="28">
        <v>13</v>
      </c>
      <c r="E70" s="28">
        <v>15</v>
      </c>
      <c r="F70" s="29" t="s">
        <v>3632</v>
      </c>
      <c r="G70" s="29" t="s">
        <v>7426</v>
      </c>
      <c r="H70" s="28">
        <v>201</v>
      </c>
      <c r="I70" s="29" t="s">
        <v>18443</v>
      </c>
      <c r="J70" s="33" t="s">
        <v>18447</v>
      </c>
      <c r="K70" s="29" t="s">
        <v>178</v>
      </c>
      <c r="L70" s="29" t="s">
        <v>18446</v>
      </c>
      <c r="M70" s="29" t="s">
        <v>745</v>
      </c>
      <c r="N70" s="28">
        <v>706558</v>
      </c>
      <c r="O70" s="28">
        <v>6193643</v>
      </c>
      <c r="P70" s="29" t="s">
        <v>18445</v>
      </c>
      <c r="Q70" s="32" t="s">
        <v>368</v>
      </c>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31">
        <v>0</v>
      </c>
      <c r="AQ70" s="31">
        <v>1945</v>
      </c>
      <c r="AR70" s="31">
        <v>4349.7539443969727</v>
      </c>
      <c r="AS70" s="31">
        <v>8633.6100463867188</v>
      </c>
      <c r="AT70" s="31">
        <v>5935.3149719238281</v>
      </c>
      <c r="AU70" s="31">
        <v>3563.3120338916779</v>
      </c>
      <c r="AV70" s="31">
        <v>4775.6560153961182</v>
      </c>
      <c r="AW70" s="31">
        <v>9485.007080078125</v>
      </c>
      <c r="AX70" s="31">
        <v>542.4520263671875</v>
      </c>
      <c r="AY70" s="31">
        <v>390.48199462890625</v>
      </c>
      <c r="AZ70" s="31">
        <v>932.93402099609375</v>
      </c>
    </row>
    <row r="71" spans="1:52" ht="15" customHeight="1">
      <c r="A71" s="29" t="s">
        <v>18444</v>
      </c>
      <c r="B71" s="34">
        <v>39468</v>
      </c>
      <c r="C71" s="28">
        <v>11</v>
      </c>
      <c r="D71" s="28">
        <v>13</v>
      </c>
      <c r="E71" s="28">
        <v>18</v>
      </c>
      <c r="F71" s="29" t="s">
        <v>5588</v>
      </c>
      <c r="G71" s="29" t="s">
        <v>3776</v>
      </c>
      <c r="H71" s="28">
        <v>201</v>
      </c>
      <c r="I71" s="29" t="s">
        <v>18443</v>
      </c>
      <c r="J71" s="33" t="s">
        <v>18442</v>
      </c>
      <c r="K71" s="29" t="s">
        <v>178</v>
      </c>
      <c r="L71" s="29" t="s">
        <v>18441</v>
      </c>
      <c r="M71" s="29" t="s">
        <v>590</v>
      </c>
      <c r="N71" s="28">
        <v>704498</v>
      </c>
      <c r="O71" s="28">
        <v>6194600</v>
      </c>
      <c r="P71" s="29" t="s">
        <v>18440</v>
      </c>
      <c r="Q71" s="32" t="s">
        <v>368</v>
      </c>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31">
        <v>124011.45703125</v>
      </c>
      <c r="AX71" s="31">
        <v>1475.35302734375</v>
      </c>
      <c r="AY71" s="31">
        <v>547.43597412109375</v>
      </c>
      <c r="AZ71" s="31">
        <v>2022.7890014648438</v>
      </c>
    </row>
    <row r="72" spans="1:52" ht="15" customHeight="1">
      <c r="A72" s="29" t="s">
        <v>18439</v>
      </c>
      <c r="B72" s="34">
        <v>37025</v>
      </c>
      <c r="C72" s="28">
        <v>660</v>
      </c>
      <c r="D72" s="28">
        <v>47</v>
      </c>
      <c r="E72" s="28">
        <v>40</v>
      </c>
      <c r="F72" s="29" t="s">
        <v>220</v>
      </c>
      <c r="G72" s="29" t="s">
        <v>5621</v>
      </c>
      <c r="H72" s="28">
        <v>219</v>
      </c>
      <c r="I72" s="29" t="s">
        <v>18413</v>
      </c>
      <c r="J72" s="33" t="s">
        <v>18438</v>
      </c>
      <c r="K72" s="29" t="s">
        <v>178</v>
      </c>
      <c r="L72" s="29" t="s">
        <v>18431</v>
      </c>
      <c r="M72" s="29" t="s">
        <v>554</v>
      </c>
      <c r="N72" s="28">
        <v>704171</v>
      </c>
      <c r="O72" s="28">
        <v>6199826</v>
      </c>
      <c r="P72" s="29" t="s">
        <v>18437</v>
      </c>
      <c r="Q72" s="32" t="s">
        <v>207</v>
      </c>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31">
        <v>586007</v>
      </c>
      <c r="AQ72" s="31">
        <v>1086134</v>
      </c>
      <c r="AR72" s="31">
        <v>991088</v>
      </c>
      <c r="AS72" s="31">
        <v>1039412</v>
      </c>
      <c r="AT72" s="31">
        <v>948378</v>
      </c>
      <c r="AU72" s="31">
        <v>870910</v>
      </c>
      <c r="AV72" s="31">
        <v>1137941</v>
      </c>
      <c r="AW72" s="31">
        <v>1095899</v>
      </c>
      <c r="AX72" s="31">
        <v>87466</v>
      </c>
      <c r="AY72" s="31">
        <v>71106</v>
      </c>
      <c r="AZ72" s="31">
        <v>158572</v>
      </c>
    </row>
    <row r="73" spans="1:52" ht="15" customHeight="1">
      <c r="A73" s="29" t="s">
        <v>18436</v>
      </c>
      <c r="B73" s="34">
        <v>37025</v>
      </c>
      <c r="C73" s="28">
        <v>660</v>
      </c>
      <c r="D73" s="28">
        <v>47</v>
      </c>
      <c r="E73" s="28">
        <v>40</v>
      </c>
      <c r="F73" s="29" t="s">
        <v>220</v>
      </c>
      <c r="G73" s="29" t="s">
        <v>5621</v>
      </c>
      <c r="H73" s="28">
        <v>219</v>
      </c>
      <c r="I73" s="29" t="s">
        <v>18413</v>
      </c>
      <c r="J73" s="33" t="s">
        <v>18435</v>
      </c>
      <c r="K73" s="29" t="s">
        <v>178</v>
      </c>
      <c r="L73" s="29" t="s">
        <v>18431</v>
      </c>
      <c r="M73" s="29" t="s">
        <v>554</v>
      </c>
      <c r="N73" s="28">
        <v>704221</v>
      </c>
      <c r="O73" s="28">
        <v>6199967</v>
      </c>
      <c r="P73" s="29" t="s">
        <v>18434</v>
      </c>
      <c r="Q73" s="32" t="s">
        <v>207</v>
      </c>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31">
        <v>550427</v>
      </c>
      <c r="AQ73" s="31">
        <v>1069709</v>
      </c>
      <c r="AR73" s="31">
        <v>957630</v>
      </c>
      <c r="AS73" s="31">
        <v>1033690</v>
      </c>
      <c r="AT73" s="31">
        <v>959212</v>
      </c>
      <c r="AU73" s="31">
        <v>798859</v>
      </c>
      <c r="AV73" s="31">
        <v>939441</v>
      </c>
      <c r="AW73" s="31">
        <v>1053228</v>
      </c>
      <c r="AX73" s="31">
        <v>84192</v>
      </c>
      <c r="AY73" s="31">
        <v>69469</v>
      </c>
      <c r="AZ73" s="31">
        <v>153661</v>
      </c>
    </row>
    <row r="74" spans="1:52" ht="15" customHeight="1">
      <c r="A74" s="29" t="s">
        <v>18433</v>
      </c>
      <c r="B74" s="34">
        <v>37025</v>
      </c>
      <c r="C74" s="28">
        <v>660</v>
      </c>
      <c r="D74" s="28">
        <v>47</v>
      </c>
      <c r="E74" s="28">
        <v>40</v>
      </c>
      <c r="F74" s="29" t="s">
        <v>220</v>
      </c>
      <c r="G74" s="29" t="s">
        <v>5621</v>
      </c>
      <c r="H74" s="28">
        <v>219</v>
      </c>
      <c r="I74" s="29" t="s">
        <v>18413</v>
      </c>
      <c r="J74" s="33" t="s">
        <v>18432</v>
      </c>
      <c r="K74" s="29" t="s">
        <v>178</v>
      </c>
      <c r="L74" s="29" t="s">
        <v>18431</v>
      </c>
      <c r="M74" s="29" t="s">
        <v>554</v>
      </c>
      <c r="N74" s="28">
        <v>704272</v>
      </c>
      <c r="O74" s="28">
        <v>6200109</v>
      </c>
      <c r="P74" s="29" t="s">
        <v>18430</v>
      </c>
      <c r="Q74" s="32" t="s">
        <v>207</v>
      </c>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31">
        <v>548277</v>
      </c>
      <c r="AQ74" s="31">
        <v>1036208</v>
      </c>
      <c r="AR74" s="31">
        <v>956600</v>
      </c>
      <c r="AS74" s="31">
        <v>1032609</v>
      </c>
      <c r="AT74" s="31">
        <v>965157</v>
      </c>
      <c r="AU74" s="31">
        <v>803520</v>
      </c>
      <c r="AV74" s="31">
        <v>1038740</v>
      </c>
      <c r="AW74" s="31">
        <v>1059957</v>
      </c>
      <c r="AX74" s="31">
        <v>82628</v>
      </c>
      <c r="AY74" s="31">
        <v>70545</v>
      </c>
      <c r="AZ74" s="31">
        <v>153173</v>
      </c>
    </row>
    <row r="75" spans="1:52" ht="15" customHeight="1">
      <c r="A75" s="29" t="s">
        <v>18429</v>
      </c>
      <c r="B75" s="34">
        <v>36880</v>
      </c>
      <c r="C75" s="28">
        <v>660</v>
      </c>
      <c r="D75" s="28">
        <v>47</v>
      </c>
      <c r="E75" s="28">
        <v>44</v>
      </c>
      <c r="F75" s="29" t="s">
        <v>220</v>
      </c>
      <c r="G75" s="29" t="s">
        <v>5621</v>
      </c>
      <c r="H75" s="28">
        <v>219</v>
      </c>
      <c r="I75" s="29" t="s">
        <v>18413</v>
      </c>
      <c r="J75" s="33" t="s">
        <v>18428</v>
      </c>
      <c r="K75" s="29" t="s">
        <v>178</v>
      </c>
      <c r="L75" s="29" t="s">
        <v>18421</v>
      </c>
      <c r="M75" s="29" t="s">
        <v>2644</v>
      </c>
      <c r="N75" s="28">
        <v>699583</v>
      </c>
      <c r="O75" s="28">
        <v>6199488</v>
      </c>
      <c r="P75" s="29" t="s">
        <v>18427</v>
      </c>
      <c r="Q75" s="32" t="s">
        <v>207</v>
      </c>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31">
        <v>972855</v>
      </c>
      <c r="AQ75" s="31">
        <v>1144768</v>
      </c>
      <c r="AR75" s="31">
        <v>1028570</v>
      </c>
      <c r="AS75" s="31">
        <v>996210</v>
      </c>
      <c r="AT75" s="31">
        <v>1058955</v>
      </c>
      <c r="AU75" s="31">
        <v>920388</v>
      </c>
      <c r="AV75" s="31">
        <v>1233656</v>
      </c>
      <c r="AW75" s="31">
        <v>1211951</v>
      </c>
      <c r="AX75" s="31">
        <v>100872</v>
      </c>
      <c r="AY75" s="31">
        <v>81593</v>
      </c>
      <c r="AZ75" s="31">
        <v>182465</v>
      </c>
    </row>
    <row r="76" spans="1:52" ht="15" customHeight="1">
      <c r="A76" s="29" t="s">
        <v>18426</v>
      </c>
      <c r="B76" s="34">
        <v>36882</v>
      </c>
      <c r="C76" s="28">
        <v>660</v>
      </c>
      <c r="D76" s="28">
        <v>47</v>
      </c>
      <c r="E76" s="28">
        <v>44</v>
      </c>
      <c r="F76" s="29" t="s">
        <v>220</v>
      </c>
      <c r="G76" s="29" t="s">
        <v>5621</v>
      </c>
      <c r="H76" s="28">
        <v>219</v>
      </c>
      <c r="I76" s="29" t="s">
        <v>18413</v>
      </c>
      <c r="J76" s="33" t="s">
        <v>18425</v>
      </c>
      <c r="K76" s="29" t="s">
        <v>178</v>
      </c>
      <c r="L76" s="29" t="s">
        <v>18421</v>
      </c>
      <c r="M76" s="29" t="s">
        <v>9500</v>
      </c>
      <c r="N76" s="28">
        <v>699610</v>
      </c>
      <c r="O76" s="28">
        <v>6199331</v>
      </c>
      <c r="P76" s="29" t="s">
        <v>18424</v>
      </c>
      <c r="Q76" s="32" t="s">
        <v>207</v>
      </c>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31">
        <v>982040</v>
      </c>
      <c r="AQ76" s="31">
        <v>1155288</v>
      </c>
      <c r="AR76" s="31">
        <v>1080126.6796875</v>
      </c>
      <c r="AS76" s="31">
        <v>1175110</v>
      </c>
      <c r="AT76" s="31">
        <v>1048125</v>
      </c>
      <c r="AU76" s="31">
        <v>933990</v>
      </c>
      <c r="AV76" s="31">
        <v>1258741</v>
      </c>
      <c r="AW76" s="31">
        <v>1172647</v>
      </c>
      <c r="AX76" s="31">
        <v>103245</v>
      </c>
      <c r="AY76" s="31">
        <v>79158</v>
      </c>
      <c r="AZ76" s="31">
        <v>182403</v>
      </c>
    </row>
    <row r="77" spans="1:52" ht="15" customHeight="1">
      <c r="A77" s="29" t="s">
        <v>18423</v>
      </c>
      <c r="B77" s="34">
        <v>36880</v>
      </c>
      <c r="C77" s="28">
        <v>660</v>
      </c>
      <c r="D77" s="28">
        <v>47</v>
      </c>
      <c r="E77" s="28">
        <v>44</v>
      </c>
      <c r="F77" s="29" t="s">
        <v>220</v>
      </c>
      <c r="G77" s="29" t="s">
        <v>5621</v>
      </c>
      <c r="H77" s="28">
        <v>219</v>
      </c>
      <c r="I77" s="29" t="s">
        <v>18413</v>
      </c>
      <c r="J77" s="33" t="s">
        <v>18422</v>
      </c>
      <c r="K77" s="29" t="s">
        <v>178</v>
      </c>
      <c r="L77" s="29" t="s">
        <v>18421</v>
      </c>
      <c r="M77" s="29" t="s">
        <v>2945</v>
      </c>
      <c r="N77" s="28">
        <v>699636</v>
      </c>
      <c r="O77" s="28">
        <v>6199173</v>
      </c>
      <c r="P77" s="29" t="s">
        <v>18420</v>
      </c>
      <c r="Q77" s="32" t="s">
        <v>207</v>
      </c>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31">
        <v>969880</v>
      </c>
      <c r="AQ77" s="31">
        <v>1135190</v>
      </c>
      <c r="AR77" s="31">
        <v>1045415.234375</v>
      </c>
      <c r="AS77" s="31">
        <v>1102728</v>
      </c>
      <c r="AT77" s="31">
        <v>1063121</v>
      </c>
      <c r="AU77" s="31">
        <v>942192</v>
      </c>
      <c r="AV77" s="31">
        <v>1181736</v>
      </c>
      <c r="AW77" s="31">
        <v>1179635</v>
      </c>
      <c r="AX77" s="31">
        <v>68169</v>
      </c>
      <c r="AY77" s="31">
        <v>76746</v>
      </c>
      <c r="AZ77" s="31">
        <v>144915</v>
      </c>
    </row>
    <row r="78" spans="1:52" ht="15" customHeight="1">
      <c r="A78" s="29" t="s">
        <v>18419</v>
      </c>
      <c r="B78" s="34">
        <v>30816</v>
      </c>
      <c r="C78" s="28">
        <v>55</v>
      </c>
      <c r="D78" s="28">
        <v>15</v>
      </c>
      <c r="E78" s="28">
        <v>22.6</v>
      </c>
      <c r="F78" s="29" t="s">
        <v>220</v>
      </c>
      <c r="G78" s="29" t="s">
        <v>18414</v>
      </c>
      <c r="H78" s="28">
        <v>219</v>
      </c>
      <c r="I78" s="29" t="s">
        <v>18413</v>
      </c>
      <c r="J78" s="33" t="s">
        <v>18418</v>
      </c>
      <c r="K78" s="29" t="s">
        <v>178</v>
      </c>
      <c r="L78" s="29" t="s">
        <v>18417</v>
      </c>
      <c r="M78" s="29" t="s">
        <v>2057</v>
      </c>
      <c r="N78" s="28">
        <v>704527</v>
      </c>
      <c r="O78" s="28">
        <v>6196297</v>
      </c>
      <c r="P78" s="29" t="s">
        <v>18416</v>
      </c>
      <c r="Q78" s="32" t="s">
        <v>368</v>
      </c>
      <c r="R78" s="19"/>
      <c r="S78" s="19"/>
      <c r="T78" s="19"/>
      <c r="U78" s="19"/>
      <c r="V78" s="19"/>
      <c r="W78" s="19"/>
      <c r="X78" s="19"/>
      <c r="Y78" s="31">
        <v>70583</v>
      </c>
      <c r="Z78" s="31">
        <v>121000</v>
      </c>
      <c r="AA78" s="31">
        <v>121000</v>
      </c>
      <c r="AB78" s="31">
        <v>121000</v>
      </c>
      <c r="AC78" s="31">
        <v>121000</v>
      </c>
      <c r="AD78" s="31">
        <v>121000</v>
      </c>
      <c r="AE78" s="31">
        <v>121000</v>
      </c>
      <c r="AF78" s="31">
        <v>121000</v>
      </c>
      <c r="AG78" s="31">
        <v>121000</v>
      </c>
      <c r="AH78" s="31">
        <v>121000</v>
      </c>
      <c r="AI78" s="31">
        <v>121000</v>
      </c>
      <c r="AJ78" s="31">
        <v>121000</v>
      </c>
      <c r="AK78" s="31">
        <v>121000</v>
      </c>
      <c r="AL78" s="31">
        <v>121000</v>
      </c>
      <c r="AM78" s="31">
        <v>121000</v>
      </c>
      <c r="AN78" s="31">
        <v>121000</v>
      </c>
      <c r="AO78" s="31">
        <v>121000</v>
      </c>
      <c r="AP78" s="31">
        <v>47367</v>
      </c>
      <c r="AQ78" s="31">
        <v>29519.999633789063</v>
      </c>
      <c r="AR78" s="31">
        <v>10241.645904541016</v>
      </c>
      <c r="AS78" s="31">
        <v>16703.235054016113</v>
      </c>
      <c r="AT78" s="31">
        <v>12747.899963378906</v>
      </c>
      <c r="AU78" s="31">
        <v>10068.870109558105</v>
      </c>
      <c r="AV78" s="31">
        <v>22644.690216064453</v>
      </c>
      <c r="AW78" s="31">
        <v>15290.729652404785</v>
      </c>
      <c r="AX78" s="31">
        <v>235.44000244140625</v>
      </c>
      <c r="AY78" s="31">
        <v>424.32000732421875</v>
      </c>
      <c r="AZ78" s="31">
        <v>659.760009765625</v>
      </c>
    </row>
    <row r="79" spans="1:52" ht="15" customHeight="1">
      <c r="A79" s="29" t="s">
        <v>18415</v>
      </c>
      <c r="B79" s="34">
        <v>36571</v>
      </c>
      <c r="C79" s="28">
        <v>6</v>
      </c>
      <c r="D79" s="28">
        <v>13</v>
      </c>
      <c r="E79" s="28">
        <v>15</v>
      </c>
      <c r="F79" s="29" t="s">
        <v>3632</v>
      </c>
      <c r="G79" s="29" t="s">
        <v>18409</v>
      </c>
      <c r="H79" s="28">
        <v>219</v>
      </c>
      <c r="I79" s="29" t="s">
        <v>18413</v>
      </c>
      <c r="J79" s="33" t="s">
        <v>18412</v>
      </c>
      <c r="K79" s="29" t="s">
        <v>178</v>
      </c>
      <c r="L79" s="29" t="s">
        <v>204</v>
      </c>
      <c r="M79" s="29" t="s">
        <v>1318</v>
      </c>
      <c r="N79" s="28">
        <v>700394</v>
      </c>
      <c r="O79" s="28">
        <v>6197592</v>
      </c>
      <c r="P79" s="29" t="s">
        <v>18411</v>
      </c>
      <c r="Q79" s="32" t="s">
        <v>368</v>
      </c>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31">
        <v>1621</v>
      </c>
      <c r="AQ79" s="31">
        <v>2584.9999847412109</v>
      </c>
      <c r="AR79" s="31">
        <v>1783.7909851074219</v>
      </c>
      <c r="AS79" s="31">
        <v>122.90799713134766</v>
      </c>
      <c r="AT79" s="31">
        <v>179.18099267582875</v>
      </c>
      <c r="AU79" s="31">
        <v>428.17299325566273</v>
      </c>
      <c r="AV79" s="31">
        <v>864.00401306152344</v>
      </c>
      <c r="AW79" s="31">
        <v>1.0000000474974513E-3</v>
      </c>
      <c r="AX79" s="31">
        <v>0</v>
      </c>
      <c r="AY79" s="31">
        <v>0</v>
      </c>
      <c r="AZ79" s="31">
        <v>0</v>
      </c>
    </row>
    <row r="80" spans="1:52" ht="15" customHeight="1">
      <c r="A80" s="29" t="s">
        <v>18410</v>
      </c>
      <c r="B80" s="34">
        <v>31084</v>
      </c>
      <c r="C80" s="28">
        <v>75</v>
      </c>
      <c r="D80" s="28">
        <v>17</v>
      </c>
      <c r="E80" s="28">
        <v>22</v>
      </c>
      <c r="F80" s="29" t="s">
        <v>220</v>
      </c>
      <c r="G80" s="29" t="s">
        <v>18404</v>
      </c>
      <c r="H80" s="28">
        <v>240</v>
      </c>
      <c r="I80" s="29" t="s">
        <v>18399</v>
      </c>
      <c r="J80" s="33" t="s">
        <v>18408</v>
      </c>
      <c r="K80" s="29" t="s">
        <v>178</v>
      </c>
      <c r="L80" s="29" t="s">
        <v>18407</v>
      </c>
      <c r="M80" s="29" t="s">
        <v>176</v>
      </c>
      <c r="N80" s="28">
        <v>704645</v>
      </c>
      <c r="O80" s="28">
        <v>6180334</v>
      </c>
      <c r="P80" s="29" t="s">
        <v>18406</v>
      </c>
      <c r="Q80" s="32" t="s">
        <v>368</v>
      </c>
      <c r="R80" s="19"/>
      <c r="S80" s="19"/>
      <c r="T80" s="19"/>
      <c r="U80" s="19"/>
      <c r="V80" s="19"/>
      <c r="W80" s="19"/>
      <c r="X80" s="19"/>
      <c r="Y80" s="19"/>
      <c r="Z80" s="31">
        <v>137500</v>
      </c>
      <c r="AA80" s="31">
        <v>165000</v>
      </c>
      <c r="AB80" s="31">
        <v>165000</v>
      </c>
      <c r="AC80" s="31">
        <v>165000</v>
      </c>
      <c r="AD80" s="31">
        <v>165000</v>
      </c>
      <c r="AE80" s="31">
        <v>165000</v>
      </c>
      <c r="AF80" s="31">
        <v>165000</v>
      </c>
      <c r="AG80" s="31">
        <v>165000</v>
      </c>
      <c r="AH80" s="31">
        <v>165000</v>
      </c>
      <c r="AI80" s="31">
        <v>165000</v>
      </c>
      <c r="AJ80" s="31">
        <v>165000</v>
      </c>
      <c r="AK80" s="31">
        <v>165000</v>
      </c>
      <c r="AL80" s="31">
        <v>165000</v>
      </c>
      <c r="AM80" s="31">
        <v>165000</v>
      </c>
      <c r="AN80" s="31">
        <v>165000</v>
      </c>
      <c r="AO80" s="31">
        <v>165000</v>
      </c>
      <c r="AP80" s="31">
        <v>69888.000244140625</v>
      </c>
      <c r="AQ80" s="31">
        <v>50064</v>
      </c>
      <c r="AR80" s="31">
        <v>29608.208862304688</v>
      </c>
      <c r="AS80" s="31">
        <v>49468.65966796875</v>
      </c>
      <c r="AT80" s="31">
        <v>44978.340087890625</v>
      </c>
      <c r="AU80" s="31">
        <v>31985.88037109375</v>
      </c>
      <c r="AV80" s="31">
        <v>54729.559936523438</v>
      </c>
      <c r="AW80" s="31">
        <v>53983.779418945313</v>
      </c>
      <c r="AX80" s="31">
        <v>4161.990234375</v>
      </c>
      <c r="AY80" s="31">
        <v>2744.97998046875</v>
      </c>
      <c r="AZ80" s="31">
        <v>6906.97021484375</v>
      </c>
    </row>
    <row r="81" spans="1:52" ht="15" customHeight="1">
      <c r="A81" s="29" t="s">
        <v>18405</v>
      </c>
      <c r="B81" s="34">
        <v>31322</v>
      </c>
      <c r="C81" s="28">
        <v>55</v>
      </c>
      <c r="D81" s="28">
        <v>15</v>
      </c>
      <c r="E81" s="28">
        <v>22</v>
      </c>
      <c r="F81" s="29" t="s">
        <v>220</v>
      </c>
      <c r="G81" s="29" t="s">
        <v>18332</v>
      </c>
      <c r="H81" s="28">
        <v>240</v>
      </c>
      <c r="I81" s="29" t="s">
        <v>18399</v>
      </c>
      <c r="J81" s="33" t="s">
        <v>18403</v>
      </c>
      <c r="K81" s="29" t="s">
        <v>178</v>
      </c>
      <c r="L81" s="29" t="s">
        <v>18402</v>
      </c>
      <c r="M81" s="29" t="s">
        <v>2119</v>
      </c>
      <c r="N81" s="28">
        <v>702955</v>
      </c>
      <c r="O81" s="28">
        <v>6182374</v>
      </c>
      <c r="P81" s="29" t="s">
        <v>18401</v>
      </c>
      <c r="Q81" s="32" t="s">
        <v>368</v>
      </c>
      <c r="R81" s="19"/>
      <c r="S81" s="19"/>
      <c r="T81" s="19"/>
      <c r="U81" s="19"/>
      <c r="V81" s="19"/>
      <c r="W81" s="19"/>
      <c r="X81" s="19"/>
      <c r="Y81" s="19"/>
      <c r="Z81" s="31">
        <v>20167</v>
      </c>
      <c r="AA81" s="31">
        <v>121000</v>
      </c>
      <c r="AB81" s="31">
        <v>121000</v>
      </c>
      <c r="AC81" s="31">
        <v>121000</v>
      </c>
      <c r="AD81" s="31">
        <v>121000</v>
      </c>
      <c r="AE81" s="31">
        <v>121000</v>
      </c>
      <c r="AF81" s="31">
        <v>121000</v>
      </c>
      <c r="AG81" s="31">
        <v>121000</v>
      </c>
      <c r="AH81" s="31">
        <v>121000</v>
      </c>
      <c r="AI81" s="31">
        <v>121000</v>
      </c>
      <c r="AJ81" s="31">
        <v>121000</v>
      </c>
      <c r="AK81" s="31">
        <v>121000</v>
      </c>
      <c r="AL81" s="31">
        <v>121000</v>
      </c>
      <c r="AM81" s="31">
        <v>121000</v>
      </c>
      <c r="AN81" s="31">
        <v>121000</v>
      </c>
      <c r="AO81" s="31">
        <v>121000</v>
      </c>
      <c r="AP81" s="31">
        <v>68334</v>
      </c>
      <c r="AQ81" s="31">
        <v>64532.9990234375</v>
      </c>
      <c r="AR81" s="31">
        <v>34331.491577148438</v>
      </c>
      <c r="AS81" s="31">
        <v>45992.264526367188</v>
      </c>
      <c r="AT81" s="31">
        <v>46573.67529296875</v>
      </c>
      <c r="AU81" s="31">
        <v>43311</v>
      </c>
      <c r="AV81" s="31">
        <v>59542</v>
      </c>
      <c r="AW81" s="31">
        <v>52682</v>
      </c>
      <c r="AX81" s="31">
        <v>3656</v>
      </c>
      <c r="AY81" s="31">
        <v>2156</v>
      </c>
      <c r="AZ81" s="31">
        <v>5812</v>
      </c>
    </row>
    <row r="82" spans="1:52" ht="15" customHeight="1">
      <c r="A82" s="29" t="s">
        <v>18400</v>
      </c>
      <c r="B82" s="34">
        <v>32661</v>
      </c>
      <c r="C82" s="28">
        <v>150</v>
      </c>
      <c r="D82" s="28">
        <v>23.2</v>
      </c>
      <c r="E82" s="28">
        <v>30</v>
      </c>
      <c r="F82" s="29" t="s">
        <v>690</v>
      </c>
      <c r="G82" s="29" t="s">
        <v>3131</v>
      </c>
      <c r="H82" s="28">
        <v>240</v>
      </c>
      <c r="I82" s="29" t="s">
        <v>18399</v>
      </c>
      <c r="J82" s="33" t="s">
        <v>18398</v>
      </c>
      <c r="K82" s="29" t="s">
        <v>178</v>
      </c>
      <c r="L82" s="29" t="s">
        <v>18397</v>
      </c>
      <c r="M82" s="29" t="s">
        <v>18396</v>
      </c>
      <c r="N82" s="28">
        <v>702073</v>
      </c>
      <c r="O82" s="28">
        <v>6187292</v>
      </c>
      <c r="P82" s="29" t="s">
        <v>18395</v>
      </c>
      <c r="Q82" s="32" t="s">
        <v>207</v>
      </c>
      <c r="R82" s="19"/>
      <c r="S82" s="19"/>
      <c r="T82" s="19"/>
      <c r="U82" s="19"/>
      <c r="V82" s="19"/>
      <c r="W82" s="19"/>
      <c r="X82" s="19"/>
      <c r="Y82" s="19"/>
      <c r="Z82" s="19"/>
      <c r="AA82" s="19"/>
      <c r="AB82" s="19"/>
      <c r="AC82" s="19"/>
      <c r="AD82" s="31">
        <v>122778</v>
      </c>
      <c r="AE82" s="31">
        <v>261200</v>
      </c>
      <c r="AF82" s="31">
        <v>230730</v>
      </c>
      <c r="AG82" s="31">
        <v>256410</v>
      </c>
      <c r="AH82" s="31">
        <v>265490</v>
      </c>
      <c r="AI82" s="31">
        <v>287120</v>
      </c>
      <c r="AJ82" s="31">
        <v>271450</v>
      </c>
      <c r="AK82" s="31">
        <v>206200</v>
      </c>
      <c r="AL82" s="31">
        <v>210340</v>
      </c>
      <c r="AM82" s="31">
        <v>239489</v>
      </c>
      <c r="AN82" s="31">
        <v>195198</v>
      </c>
      <c r="AO82" s="31">
        <v>259108</v>
      </c>
      <c r="AP82" s="31">
        <v>190343</v>
      </c>
      <c r="AQ82" s="31">
        <v>218999.001953125</v>
      </c>
      <c r="AR82" s="31">
        <v>191294.7021484375</v>
      </c>
      <c r="AS82" s="31">
        <v>212515.7998046875</v>
      </c>
      <c r="AT82" s="31">
        <v>193166.697265625</v>
      </c>
      <c r="AU82" s="31">
        <v>154581.30078125</v>
      </c>
      <c r="AV82" s="31">
        <v>229765.08056640625</v>
      </c>
      <c r="AW82" s="31">
        <v>215731.62109375</v>
      </c>
      <c r="AX82" s="31">
        <v>14589.2998046875</v>
      </c>
      <c r="AY82" s="31">
        <v>14837.400390625</v>
      </c>
      <c r="AZ82" s="31">
        <v>29426.7001953125</v>
      </c>
    </row>
    <row r="83" spans="1:52" ht="15" customHeight="1">
      <c r="A83" s="29" t="s">
        <v>18394</v>
      </c>
      <c r="B83" s="34">
        <v>32440</v>
      </c>
      <c r="C83" s="28">
        <v>180</v>
      </c>
      <c r="D83" s="28">
        <v>24</v>
      </c>
      <c r="E83" s="28">
        <v>30</v>
      </c>
      <c r="F83" s="29" t="s">
        <v>690</v>
      </c>
      <c r="G83" s="29" t="s">
        <v>12531</v>
      </c>
      <c r="H83" s="28">
        <v>250</v>
      </c>
      <c r="I83" s="29" t="s">
        <v>18313</v>
      </c>
      <c r="J83" s="33" t="s">
        <v>18393</v>
      </c>
      <c r="K83" s="29" t="s">
        <v>178</v>
      </c>
      <c r="L83" s="29" t="s">
        <v>18345</v>
      </c>
      <c r="M83" s="29" t="s">
        <v>331</v>
      </c>
      <c r="N83" s="28">
        <v>682497</v>
      </c>
      <c r="O83" s="28">
        <v>6187595</v>
      </c>
      <c r="P83" s="29" t="s">
        <v>18352</v>
      </c>
      <c r="Q83" s="32" t="s">
        <v>207</v>
      </c>
      <c r="R83" s="19"/>
      <c r="S83" s="19"/>
      <c r="T83" s="19"/>
      <c r="U83" s="19"/>
      <c r="V83" s="19"/>
      <c r="W83" s="19"/>
      <c r="X83" s="19"/>
      <c r="Y83" s="19"/>
      <c r="Z83" s="19"/>
      <c r="AA83" s="19"/>
      <c r="AB83" s="19"/>
      <c r="AC83" s="31">
        <v>52614</v>
      </c>
      <c r="AD83" s="31">
        <v>287862</v>
      </c>
      <c r="AE83" s="31">
        <v>318039</v>
      </c>
      <c r="AF83" s="31">
        <v>276091</v>
      </c>
      <c r="AG83" s="31">
        <v>295418</v>
      </c>
      <c r="AH83" s="31">
        <v>308080</v>
      </c>
      <c r="AI83" s="31">
        <v>329722</v>
      </c>
      <c r="AJ83" s="31">
        <v>292678</v>
      </c>
      <c r="AK83" s="31">
        <v>235909</v>
      </c>
      <c r="AL83" s="31">
        <v>253130</v>
      </c>
      <c r="AM83" s="31">
        <v>292003</v>
      </c>
      <c r="AN83" s="31">
        <v>259525</v>
      </c>
      <c r="AO83" s="31">
        <v>265739</v>
      </c>
      <c r="AP83" s="31">
        <v>229764.33203125</v>
      </c>
      <c r="AQ83" s="31">
        <v>257216.669921875</v>
      </c>
      <c r="AR83" s="31">
        <v>244373.0732421875</v>
      </c>
      <c r="AS83" s="31">
        <v>252331.6396484375</v>
      </c>
      <c r="AT83" s="31">
        <v>225802.50390625</v>
      </c>
      <c r="AU83" s="31">
        <v>196500.43359375</v>
      </c>
      <c r="AV83" s="31">
        <v>237579.99951171875</v>
      </c>
      <c r="AW83" s="31">
        <v>191802.78881835938</v>
      </c>
      <c r="AX83" s="31">
        <v>14463.7861328125</v>
      </c>
      <c r="AY83" s="31">
        <v>13224.7138671875</v>
      </c>
      <c r="AZ83" s="31">
        <v>27688.5</v>
      </c>
    </row>
    <row r="84" spans="1:52" ht="15" customHeight="1">
      <c r="A84" s="29" t="s">
        <v>18392</v>
      </c>
      <c r="B84" s="34">
        <v>32440</v>
      </c>
      <c r="C84" s="28">
        <v>180</v>
      </c>
      <c r="D84" s="28">
        <v>24</v>
      </c>
      <c r="E84" s="28">
        <v>30</v>
      </c>
      <c r="F84" s="29" t="s">
        <v>690</v>
      </c>
      <c r="G84" s="29" t="s">
        <v>12531</v>
      </c>
      <c r="H84" s="28">
        <v>250</v>
      </c>
      <c r="I84" s="29" t="s">
        <v>18313</v>
      </c>
      <c r="J84" s="33" t="s">
        <v>18391</v>
      </c>
      <c r="K84" s="29" t="s">
        <v>178</v>
      </c>
      <c r="L84" s="29" t="s">
        <v>18345</v>
      </c>
      <c r="M84" s="29" t="s">
        <v>331</v>
      </c>
      <c r="N84" s="28">
        <v>682448</v>
      </c>
      <c r="O84" s="28">
        <v>6187671</v>
      </c>
      <c r="P84" s="29" t="s">
        <v>18352</v>
      </c>
      <c r="Q84" s="32" t="s">
        <v>207</v>
      </c>
      <c r="R84" s="19"/>
      <c r="S84" s="19"/>
      <c r="T84" s="19"/>
      <c r="U84" s="19"/>
      <c r="V84" s="19"/>
      <c r="W84" s="19"/>
      <c r="X84" s="19"/>
      <c r="Y84" s="19"/>
      <c r="Z84" s="19"/>
      <c r="AA84" s="19"/>
      <c r="AB84" s="19"/>
      <c r="AC84" s="31">
        <v>52614</v>
      </c>
      <c r="AD84" s="31">
        <v>287862</v>
      </c>
      <c r="AE84" s="31">
        <v>318039</v>
      </c>
      <c r="AF84" s="31">
        <v>276091</v>
      </c>
      <c r="AG84" s="31">
        <v>295418</v>
      </c>
      <c r="AH84" s="31">
        <v>308080</v>
      </c>
      <c r="AI84" s="31">
        <v>329722</v>
      </c>
      <c r="AJ84" s="31">
        <v>292678</v>
      </c>
      <c r="AK84" s="31">
        <v>235909</v>
      </c>
      <c r="AL84" s="31">
        <v>253130</v>
      </c>
      <c r="AM84" s="31">
        <v>292003</v>
      </c>
      <c r="AN84" s="31">
        <v>259525</v>
      </c>
      <c r="AO84" s="31">
        <v>265739</v>
      </c>
      <c r="AP84" s="31">
        <v>229764.33203125</v>
      </c>
      <c r="AQ84" s="31">
        <v>257216.669921875</v>
      </c>
      <c r="AR84" s="31">
        <v>244373.0732421875</v>
      </c>
      <c r="AS84" s="31">
        <v>252331.6396484375</v>
      </c>
      <c r="AT84" s="31">
        <v>225802.50390625</v>
      </c>
      <c r="AU84" s="31">
        <v>196500.43359375</v>
      </c>
      <c r="AV84" s="31">
        <v>237579.99951171875</v>
      </c>
      <c r="AW84" s="31">
        <v>191802.78881835938</v>
      </c>
      <c r="AX84" s="31">
        <v>14463.7861328125</v>
      </c>
      <c r="AY84" s="31">
        <v>13224.7138671875</v>
      </c>
      <c r="AZ84" s="31">
        <v>27688.5</v>
      </c>
    </row>
    <row r="85" spans="1:52" ht="15" customHeight="1">
      <c r="A85" s="29" t="s">
        <v>18390</v>
      </c>
      <c r="B85" s="34">
        <v>32440</v>
      </c>
      <c r="C85" s="28">
        <v>180</v>
      </c>
      <c r="D85" s="28">
        <v>24</v>
      </c>
      <c r="E85" s="28">
        <v>30</v>
      </c>
      <c r="F85" s="29" t="s">
        <v>690</v>
      </c>
      <c r="G85" s="29" t="s">
        <v>12531</v>
      </c>
      <c r="H85" s="28">
        <v>250</v>
      </c>
      <c r="I85" s="29" t="s">
        <v>18313</v>
      </c>
      <c r="J85" s="33" t="s">
        <v>18389</v>
      </c>
      <c r="K85" s="29" t="s">
        <v>178</v>
      </c>
      <c r="L85" s="29" t="s">
        <v>18345</v>
      </c>
      <c r="M85" s="29" t="s">
        <v>331</v>
      </c>
      <c r="N85" s="28">
        <v>682402</v>
      </c>
      <c r="O85" s="28">
        <v>6187752</v>
      </c>
      <c r="P85" s="29" t="s">
        <v>18352</v>
      </c>
      <c r="Q85" s="32" t="s">
        <v>207</v>
      </c>
      <c r="R85" s="19"/>
      <c r="S85" s="19"/>
      <c r="T85" s="19"/>
      <c r="U85" s="19"/>
      <c r="V85" s="19"/>
      <c r="W85" s="19"/>
      <c r="X85" s="19"/>
      <c r="Y85" s="19"/>
      <c r="Z85" s="19"/>
      <c r="AA85" s="19"/>
      <c r="AB85" s="19"/>
      <c r="AC85" s="31">
        <v>52614</v>
      </c>
      <c r="AD85" s="31">
        <v>287862</v>
      </c>
      <c r="AE85" s="31">
        <v>318039</v>
      </c>
      <c r="AF85" s="31">
        <v>276091</v>
      </c>
      <c r="AG85" s="31">
        <v>295418</v>
      </c>
      <c r="AH85" s="31">
        <v>308080</v>
      </c>
      <c r="AI85" s="31">
        <v>329722</v>
      </c>
      <c r="AJ85" s="31">
        <v>292678</v>
      </c>
      <c r="AK85" s="31">
        <v>235909</v>
      </c>
      <c r="AL85" s="31">
        <v>253130</v>
      </c>
      <c r="AM85" s="31">
        <v>292003</v>
      </c>
      <c r="AN85" s="31">
        <v>259525</v>
      </c>
      <c r="AO85" s="31">
        <v>265739</v>
      </c>
      <c r="AP85" s="31">
        <v>229764.33203125</v>
      </c>
      <c r="AQ85" s="31">
        <v>257216.669921875</v>
      </c>
      <c r="AR85" s="31">
        <v>244373.0732421875</v>
      </c>
      <c r="AS85" s="31">
        <v>252331.6396484375</v>
      </c>
      <c r="AT85" s="31">
        <v>225802.50390625</v>
      </c>
      <c r="AU85" s="31">
        <v>196500.43359375</v>
      </c>
      <c r="AV85" s="31">
        <v>237579.99951171875</v>
      </c>
      <c r="AW85" s="31">
        <v>191802.78881835938</v>
      </c>
      <c r="AX85" s="31">
        <v>14463.7861328125</v>
      </c>
      <c r="AY85" s="31">
        <v>13224.7138671875</v>
      </c>
      <c r="AZ85" s="31">
        <v>27688.5</v>
      </c>
    </row>
    <row r="86" spans="1:52" ht="15" customHeight="1">
      <c r="A86" s="29" t="s">
        <v>18388</v>
      </c>
      <c r="B86" s="34">
        <v>32440</v>
      </c>
      <c r="C86" s="28">
        <v>180</v>
      </c>
      <c r="D86" s="28">
        <v>24</v>
      </c>
      <c r="E86" s="28">
        <v>30</v>
      </c>
      <c r="F86" s="29" t="s">
        <v>690</v>
      </c>
      <c r="G86" s="29" t="s">
        <v>12531</v>
      </c>
      <c r="H86" s="28">
        <v>250</v>
      </c>
      <c r="I86" s="29" t="s">
        <v>18313</v>
      </c>
      <c r="J86" s="33" t="s">
        <v>18387</v>
      </c>
      <c r="K86" s="29" t="s">
        <v>178</v>
      </c>
      <c r="L86" s="29" t="s">
        <v>18345</v>
      </c>
      <c r="M86" s="29" t="s">
        <v>331</v>
      </c>
      <c r="N86" s="28">
        <v>682355</v>
      </c>
      <c r="O86" s="28">
        <v>6187826</v>
      </c>
      <c r="P86" s="29" t="s">
        <v>18352</v>
      </c>
      <c r="Q86" s="32" t="s">
        <v>207</v>
      </c>
      <c r="R86" s="19"/>
      <c r="S86" s="19"/>
      <c r="T86" s="19"/>
      <c r="U86" s="19"/>
      <c r="V86" s="19"/>
      <c r="W86" s="19"/>
      <c r="X86" s="19"/>
      <c r="Y86" s="19"/>
      <c r="Z86" s="19"/>
      <c r="AA86" s="19"/>
      <c r="AB86" s="19"/>
      <c r="AC86" s="31">
        <v>52614</v>
      </c>
      <c r="AD86" s="31">
        <v>287862</v>
      </c>
      <c r="AE86" s="31">
        <v>318039</v>
      </c>
      <c r="AF86" s="31">
        <v>276091</v>
      </c>
      <c r="AG86" s="31">
        <v>295418</v>
      </c>
      <c r="AH86" s="31">
        <v>308080</v>
      </c>
      <c r="AI86" s="31">
        <v>329722</v>
      </c>
      <c r="AJ86" s="31">
        <v>292678</v>
      </c>
      <c r="AK86" s="31">
        <v>235909</v>
      </c>
      <c r="AL86" s="31">
        <v>253130</v>
      </c>
      <c r="AM86" s="31">
        <v>292003</v>
      </c>
      <c r="AN86" s="31">
        <v>259525</v>
      </c>
      <c r="AO86" s="31">
        <v>265739</v>
      </c>
      <c r="AP86" s="31">
        <v>229764.33203125</v>
      </c>
      <c r="AQ86" s="31">
        <v>257216.669921875</v>
      </c>
      <c r="AR86" s="31">
        <v>244373.0732421875</v>
      </c>
      <c r="AS86" s="31">
        <v>252331.6396484375</v>
      </c>
      <c r="AT86" s="31">
        <v>225802.50390625</v>
      </c>
      <c r="AU86" s="31">
        <v>196500.43359375</v>
      </c>
      <c r="AV86" s="31">
        <v>237579.99951171875</v>
      </c>
      <c r="AW86" s="31">
        <v>191802.78881835938</v>
      </c>
      <c r="AX86" s="31">
        <v>14463.7861328125</v>
      </c>
      <c r="AY86" s="31">
        <v>13224.7138671875</v>
      </c>
      <c r="AZ86" s="31">
        <v>27688.5</v>
      </c>
    </row>
    <row r="87" spans="1:52" ht="15" customHeight="1">
      <c r="A87" s="29" t="s">
        <v>18386</v>
      </c>
      <c r="B87" s="34">
        <v>32440</v>
      </c>
      <c r="C87" s="28">
        <v>180</v>
      </c>
      <c r="D87" s="28">
        <v>24</v>
      </c>
      <c r="E87" s="28">
        <v>30</v>
      </c>
      <c r="F87" s="29" t="s">
        <v>690</v>
      </c>
      <c r="G87" s="29" t="s">
        <v>12531</v>
      </c>
      <c r="H87" s="28">
        <v>250</v>
      </c>
      <c r="I87" s="29" t="s">
        <v>18313</v>
      </c>
      <c r="J87" s="33" t="s">
        <v>18385</v>
      </c>
      <c r="K87" s="29" t="s">
        <v>178</v>
      </c>
      <c r="L87" s="29" t="s">
        <v>18345</v>
      </c>
      <c r="M87" s="29" t="s">
        <v>331</v>
      </c>
      <c r="N87" s="28">
        <v>682302</v>
      </c>
      <c r="O87" s="28">
        <v>6187900</v>
      </c>
      <c r="P87" s="29" t="s">
        <v>18352</v>
      </c>
      <c r="Q87" s="32" t="s">
        <v>207</v>
      </c>
      <c r="R87" s="19"/>
      <c r="S87" s="19"/>
      <c r="T87" s="19"/>
      <c r="U87" s="19"/>
      <c r="V87" s="19"/>
      <c r="W87" s="19"/>
      <c r="X87" s="19"/>
      <c r="Y87" s="19"/>
      <c r="Z87" s="19"/>
      <c r="AA87" s="19"/>
      <c r="AB87" s="19"/>
      <c r="AC87" s="31">
        <v>52614</v>
      </c>
      <c r="AD87" s="31">
        <v>287862</v>
      </c>
      <c r="AE87" s="31">
        <v>318039</v>
      </c>
      <c r="AF87" s="31">
        <v>276091</v>
      </c>
      <c r="AG87" s="31">
        <v>295418</v>
      </c>
      <c r="AH87" s="31">
        <v>308080</v>
      </c>
      <c r="AI87" s="31">
        <v>329722</v>
      </c>
      <c r="AJ87" s="31">
        <v>292678</v>
      </c>
      <c r="AK87" s="31">
        <v>235909</v>
      </c>
      <c r="AL87" s="31">
        <v>253130</v>
      </c>
      <c r="AM87" s="31">
        <v>292003</v>
      </c>
      <c r="AN87" s="31">
        <v>259525</v>
      </c>
      <c r="AO87" s="31">
        <v>265739</v>
      </c>
      <c r="AP87" s="31">
        <v>229764.33203125</v>
      </c>
      <c r="AQ87" s="31">
        <v>257216.669921875</v>
      </c>
      <c r="AR87" s="31">
        <v>244373.0732421875</v>
      </c>
      <c r="AS87" s="31">
        <v>252331.6396484375</v>
      </c>
      <c r="AT87" s="31">
        <v>225802.50390625</v>
      </c>
      <c r="AU87" s="31">
        <v>196500.43359375</v>
      </c>
      <c r="AV87" s="31">
        <v>237579.99951171875</v>
      </c>
      <c r="AW87" s="31">
        <v>191802.78881835938</v>
      </c>
      <c r="AX87" s="31">
        <v>14463.7861328125</v>
      </c>
      <c r="AY87" s="31">
        <v>13224.7138671875</v>
      </c>
      <c r="AZ87" s="31">
        <v>27688.5</v>
      </c>
    </row>
    <row r="88" spans="1:52" ht="15" customHeight="1">
      <c r="A88" s="29" t="s">
        <v>18384</v>
      </c>
      <c r="B88" s="34">
        <v>32440</v>
      </c>
      <c r="C88" s="28">
        <v>180</v>
      </c>
      <c r="D88" s="28">
        <v>24</v>
      </c>
      <c r="E88" s="28">
        <v>30</v>
      </c>
      <c r="F88" s="29" t="s">
        <v>690</v>
      </c>
      <c r="G88" s="29" t="s">
        <v>12531</v>
      </c>
      <c r="H88" s="28">
        <v>250</v>
      </c>
      <c r="I88" s="29" t="s">
        <v>18313</v>
      </c>
      <c r="J88" s="33" t="s">
        <v>18383</v>
      </c>
      <c r="K88" s="29" t="s">
        <v>178</v>
      </c>
      <c r="L88" s="29" t="s">
        <v>18345</v>
      </c>
      <c r="M88" s="29" t="s">
        <v>331</v>
      </c>
      <c r="N88" s="28">
        <v>682249</v>
      </c>
      <c r="O88" s="28">
        <v>6187976</v>
      </c>
      <c r="P88" s="29" t="s">
        <v>18352</v>
      </c>
      <c r="Q88" s="32" t="s">
        <v>207</v>
      </c>
      <c r="R88" s="19"/>
      <c r="S88" s="19"/>
      <c r="T88" s="19"/>
      <c r="U88" s="19"/>
      <c r="V88" s="19"/>
      <c r="W88" s="19"/>
      <c r="X88" s="19"/>
      <c r="Y88" s="19"/>
      <c r="Z88" s="19"/>
      <c r="AA88" s="19"/>
      <c r="AB88" s="19"/>
      <c r="AC88" s="31">
        <v>52614</v>
      </c>
      <c r="AD88" s="31">
        <v>287862</v>
      </c>
      <c r="AE88" s="31">
        <v>318039</v>
      </c>
      <c r="AF88" s="31">
        <v>276091</v>
      </c>
      <c r="AG88" s="31">
        <v>295418</v>
      </c>
      <c r="AH88" s="31">
        <v>308080</v>
      </c>
      <c r="AI88" s="31">
        <v>329722</v>
      </c>
      <c r="AJ88" s="31">
        <v>292678</v>
      </c>
      <c r="AK88" s="31">
        <v>235909</v>
      </c>
      <c r="AL88" s="31">
        <v>253130</v>
      </c>
      <c r="AM88" s="31">
        <v>292003</v>
      </c>
      <c r="AN88" s="31">
        <v>259525</v>
      </c>
      <c r="AO88" s="31">
        <v>265739</v>
      </c>
      <c r="AP88" s="31">
        <v>229764.33203125</v>
      </c>
      <c r="AQ88" s="31">
        <v>257216.669921875</v>
      </c>
      <c r="AR88" s="31">
        <v>244373.0732421875</v>
      </c>
      <c r="AS88" s="31">
        <v>252331.6396484375</v>
      </c>
      <c r="AT88" s="31">
        <v>225802.50390625</v>
      </c>
      <c r="AU88" s="31">
        <v>196500.43359375</v>
      </c>
      <c r="AV88" s="31">
        <v>237579.99951171875</v>
      </c>
      <c r="AW88" s="31">
        <v>191802.78881835938</v>
      </c>
      <c r="AX88" s="31">
        <v>14463.7861328125</v>
      </c>
      <c r="AY88" s="31">
        <v>13224.7138671875</v>
      </c>
      <c r="AZ88" s="31">
        <v>27688.5</v>
      </c>
    </row>
    <row r="89" spans="1:52" ht="15" customHeight="1">
      <c r="A89" s="29" t="s">
        <v>18382</v>
      </c>
      <c r="B89" s="34">
        <v>32440</v>
      </c>
      <c r="C89" s="28">
        <v>180</v>
      </c>
      <c r="D89" s="28">
        <v>24</v>
      </c>
      <c r="E89" s="28">
        <v>30</v>
      </c>
      <c r="F89" s="29" t="s">
        <v>690</v>
      </c>
      <c r="G89" s="29" t="s">
        <v>12531</v>
      </c>
      <c r="H89" s="28">
        <v>250</v>
      </c>
      <c r="I89" s="29" t="s">
        <v>18313</v>
      </c>
      <c r="J89" s="33" t="s">
        <v>18381</v>
      </c>
      <c r="K89" s="29" t="s">
        <v>178</v>
      </c>
      <c r="L89" s="29" t="s">
        <v>18345</v>
      </c>
      <c r="M89" s="29" t="s">
        <v>5460</v>
      </c>
      <c r="N89" s="28">
        <v>682178</v>
      </c>
      <c r="O89" s="28">
        <v>6188080</v>
      </c>
      <c r="P89" s="29" t="s">
        <v>18352</v>
      </c>
      <c r="Q89" s="32" t="s">
        <v>207</v>
      </c>
      <c r="R89" s="19"/>
      <c r="S89" s="19"/>
      <c r="T89" s="19"/>
      <c r="U89" s="19"/>
      <c r="V89" s="19"/>
      <c r="W89" s="19"/>
      <c r="X89" s="19"/>
      <c r="Y89" s="19"/>
      <c r="Z89" s="19"/>
      <c r="AA89" s="19"/>
      <c r="AB89" s="19"/>
      <c r="AC89" s="31">
        <v>52614</v>
      </c>
      <c r="AD89" s="31">
        <v>287862</v>
      </c>
      <c r="AE89" s="31">
        <v>318039</v>
      </c>
      <c r="AF89" s="31">
        <v>276091</v>
      </c>
      <c r="AG89" s="31">
        <v>295418</v>
      </c>
      <c r="AH89" s="31">
        <v>308080</v>
      </c>
      <c r="AI89" s="31">
        <v>329722</v>
      </c>
      <c r="AJ89" s="31">
        <v>292678</v>
      </c>
      <c r="AK89" s="31">
        <v>235909</v>
      </c>
      <c r="AL89" s="31">
        <v>253130</v>
      </c>
      <c r="AM89" s="31">
        <v>292003</v>
      </c>
      <c r="AN89" s="31">
        <v>259525</v>
      </c>
      <c r="AO89" s="31">
        <v>265739</v>
      </c>
      <c r="AP89" s="31">
        <v>229764.33203125</v>
      </c>
      <c r="AQ89" s="31">
        <v>257216.669921875</v>
      </c>
      <c r="AR89" s="31">
        <v>244373.0732421875</v>
      </c>
      <c r="AS89" s="31">
        <v>252331.6396484375</v>
      </c>
      <c r="AT89" s="31">
        <v>225802.50390625</v>
      </c>
      <c r="AU89" s="31">
        <v>196500.43359375</v>
      </c>
      <c r="AV89" s="31">
        <v>237579.99951171875</v>
      </c>
      <c r="AW89" s="31">
        <v>191802.78881835938</v>
      </c>
      <c r="AX89" s="31">
        <v>14463.7861328125</v>
      </c>
      <c r="AY89" s="31">
        <v>13224.7138671875</v>
      </c>
      <c r="AZ89" s="31">
        <v>27688.5</v>
      </c>
    </row>
    <row r="90" spans="1:52" ht="15" customHeight="1">
      <c r="A90" s="29" t="s">
        <v>18380</v>
      </c>
      <c r="B90" s="34">
        <v>32440</v>
      </c>
      <c r="C90" s="28">
        <v>180</v>
      </c>
      <c r="D90" s="28">
        <v>24</v>
      </c>
      <c r="E90" s="28">
        <v>30</v>
      </c>
      <c r="F90" s="29" t="s">
        <v>690</v>
      </c>
      <c r="G90" s="29" t="s">
        <v>12531</v>
      </c>
      <c r="H90" s="28">
        <v>250</v>
      </c>
      <c r="I90" s="29" t="s">
        <v>18313</v>
      </c>
      <c r="J90" s="33" t="s">
        <v>18379</v>
      </c>
      <c r="K90" s="29" t="s">
        <v>178</v>
      </c>
      <c r="L90" s="29" t="s">
        <v>18345</v>
      </c>
      <c r="M90" s="29" t="s">
        <v>5460</v>
      </c>
      <c r="N90" s="28">
        <v>682127</v>
      </c>
      <c r="O90" s="28">
        <v>6188154</v>
      </c>
      <c r="P90" s="29" t="s">
        <v>18352</v>
      </c>
      <c r="Q90" s="32" t="s">
        <v>207</v>
      </c>
      <c r="R90" s="19"/>
      <c r="S90" s="19"/>
      <c r="T90" s="19"/>
      <c r="U90" s="19"/>
      <c r="V90" s="19"/>
      <c r="W90" s="19"/>
      <c r="X90" s="19"/>
      <c r="Y90" s="19"/>
      <c r="Z90" s="19"/>
      <c r="AA90" s="19"/>
      <c r="AB90" s="19"/>
      <c r="AC90" s="31">
        <v>52614</v>
      </c>
      <c r="AD90" s="31">
        <v>287862</v>
      </c>
      <c r="AE90" s="31">
        <v>318039</v>
      </c>
      <c r="AF90" s="31">
        <v>276091</v>
      </c>
      <c r="AG90" s="31">
        <v>295418</v>
      </c>
      <c r="AH90" s="31">
        <v>308080</v>
      </c>
      <c r="AI90" s="31">
        <v>329722</v>
      </c>
      <c r="AJ90" s="31">
        <v>292678</v>
      </c>
      <c r="AK90" s="31">
        <v>235909</v>
      </c>
      <c r="AL90" s="31">
        <v>253130</v>
      </c>
      <c r="AM90" s="31">
        <v>292003</v>
      </c>
      <c r="AN90" s="31">
        <v>259525</v>
      </c>
      <c r="AO90" s="31">
        <v>265739</v>
      </c>
      <c r="AP90" s="31">
        <v>229764.33203125</v>
      </c>
      <c r="AQ90" s="31">
        <v>257216.669921875</v>
      </c>
      <c r="AR90" s="31">
        <v>244373.0732421875</v>
      </c>
      <c r="AS90" s="31">
        <v>252331.6396484375</v>
      </c>
      <c r="AT90" s="31">
        <v>225802.50390625</v>
      </c>
      <c r="AU90" s="31">
        <v>196500.43359375</v>
      </c>
      <c r="AV90" s="31">
        <v>237579.99951171875</v>
      </c>
      <c r="AW90" s="31">
        <v>191802.78881835938</v>
      </c>
      <c r="AX90" s="31">
        <v>14463.7861328125</v>
      </c>
      <c r="AY90" s="31">
        <v>13224.7138671875</v>
      </c>
      <c r="AZ90" s="31">
        <v>27688.5</v>
      </c>
    </row>
    <row r="91" spans="1:52" ht="15" customHeight="1">
      <c r="A91" s="29" t="s">
        <v>18378</v>
      </c>
      <c r="B91" s="34">
        <v>32440</v>
      </c>
      <c r="C91" s="28">
        <v>180</v>
      </c>
      <c r="D91" s="28">
        <v>24</v>
      </c>
      <c r="E91" s="28">
        <v>30</v>
      </c>
      <c r="F91" s="29" t="s">
        <v>690</v>
      </c>
      <c r="G91" s="29" t="s">
        <v>12531</v>
      </c>
      <c r="H91" s="28">
        <v>250</v>
      </c>
      <c r="I91" s="29" t="s">
        <v>18313</v>
      </c>
      <c r="J91" s="33" t="s">
        <v>18377</v>
      </c>
      <c r="K91" s="29" t="s">
        <v>178</v>
      </c>
      <c r="L91" s="29" t="s">
        <v>18345</v>
      </c>
      <c r="M91" s="29" t="s">
        <v>5460</v>
      </c>
      <c r="N91" s="28">
        <v>682075</v>
      </c>
      <c r="O91" s="28">
        <v>6188228</v>
      </c>
      <c r="P91" s="29" t="s">
        <v>18352</v>
      </c>
      <c r="Q91" s="32" t="s">
        <v>207</v>
      </c>
      <c r="R91" s="19"/>
      <c r="S91" s="19"/>
      <c r="T91" s="19"/>
      <c r="U91" s="19"/>
      <c r="V91" s="19"/>
      <c r="W91" s="19"/>
      <c r="X91" s="19"/>
      <c r="Y91" s="19"/>
      <c r="Z91" s="19"/>
      <c r="AA91" s="19"/>
      <c r="AB91" s="19"/>
      <c r="AC91" s="31">
        <v>52614</v>
      </c>
      <c r="AD91" s="31">
        <v>287862</v>
      </c>
      <c r="AE91" s="31">
        <v>318039</v>
      </c>
      <c r="AF91" s="31">
        <v>276091</v>
      </c>
      <c r="AG91" s="31">
        <v>295418</v>
      </c>
      <c r="AH91" s="31">
        <v>308080</v>
      </c>
      <c r="AI91" s="31">
        <v>329722</v>
      </c>
      <c r="AJ91" s="31">
        <v>292678</v>
      </c>
      <c r="AK91" s="31">
        <v>235909</v>
      </c>
      <c r="AL91" s="31">
        <v>253130</v>
      </c>
      <c r="AM91" s="31">
        <v>292003</v>
      </c>
      <c r="AN91" s="31">
        <v>259525</v>
      </c>
      <c r="AO91" s="31">
        <v>265739</v>
      </c>
      <c r="AP91" s="31">
        <v>229764.33203125</v>
      </c>
      <c r="AQ91" s="31">
        <v>257216.669921875</v>
      </c>
      <c r="AR91" s="31">
        <v>244373.0732421875</v>
      </c>
      <c r="AS91" s="31">
        <v>252331.6396484375</v>
      </c>
      <c r="AT91" s="31">
        <v>225802.50390625</v>
      </c>
      <c r="AU91" s="31">
        <v>196500.43359375</v>
      </c>
      <c r="AV91" s="31">
        <v>237579.99951171875</v>
      </c>
      <c r="AW91" s="31">
        <v>191802.78881835938</v>
      </c>
      <c r="AX91" s="31">
        <v>14463.7861328125</v>
      </c>
      <c r="AY91" s="31">
        <v>13224.7138671875</v>
      </c>
      <c r="AZ91" s="31">
        <v>27688.5</v>
      </c>
    </row>
    <row r="92" spans="1:52" ht="15" customHeight="1">
      <c r="A92" s="29" t="s">
        <v>18376</v>
      </c>
      <c r="B92" s="34">
        <v>32440</v>
      </c>
      <c r="C92" s="28">
        <v>180</v>
      </c>
      <c r="D92" s="28">
        <v>24</v>
      </c>
      <c r="E92" s="28">
        <v>30</v>
      </c>
      <c r="F92" s="29" t="s">
        <v>690</v>
      </c>
      <c r="G92" s="29" t="s">
        <v>12531</v>
      </c>
      <c r="H92" s="28">
        <v>250</v>
      </c>
      <c r="I92" s="29" t="s">
        <v>18313</v>
      </c>
      <c r="J92" s="33" t="s">
        <v>18375</v>
      </c>
      <c r="K92" s="29" t="s">
        <v>178</v>
      </c>
      <c r="L92" s="29" t="s">
        <v>18345</v>
      </c>
      <c r="M92" s="29" t="s">
        <v>5460</v>
      </c>
      <c r="N92" s="28">
        <v>682049</v>
      </c>
      <c r="O92" s="28">
        <v>6188266</v>
      </c>
      <c r="P92" s="29" t="s">
        <v>18352</v>
      </c>
      <c r="Q92" s="32" t="s">
        <v>207</v>
      </c>
      <c r="R92" s="19"/>
      <c r="S92" s="19"/>
      <c r="T92" s="19"/>
      <c r="U92" s="19"/>
      <c r="V92" s="19"/>
      <c r="W92" s="19"/>
      <c r="X92" s="19"/>
      <c r="Y92" s="19"/>
      <c r="Z92" s="19"/>
      <c r="AA92" s="19"/>
      <c r="AB92" s="19"/>
      <c r="AC92" s="31">
        <v>52614</v>
      </c>
      <c r="AD92" s="31">
        <v>287862</v>
      </c>
      <c r="AE92" s="31">
        <v>318039</v>
      </c>
      <c r="AF92" s="31">
        <v>276091</v>
      </c>
      <c r="AG92" s="31">
        <v>295418</v>
      </c>
      <c r="AH92" s="31">
        <v>308080</v>
      </c>
      <c r="AI92" s="31">
        <v>329722</v>
      </c>
      <c r="AJ92" s="31">
        <v>292678</v>
      </c>
      <c r="AK92" s="31">
        <v>235909</v>
      </c>
      <c r="AL92" s="31">
        <v>253130</v>
      </c>
      <c r="AM92" s="31">
        <v>292003</v>
      </c>
      <c r="AN92" s="31">
        <v>259525</v>
      </c>
      <c r="AO92" s="31">
        <v>265739</v>
      </c>
      <c r="AP92" s="31">
        <v>229764.33203125</v>
      </c>
      <c r="AQ92" s="31">
        <v>257216.669921875</v>
      </c>
      <c r="AR92" s="31">
        <v>244373.0732421875</v>
      </c>
      <c r="AS92" s="31">
        <v>252331.6396484375</v>
      </c>
      <c r="AT92" s="31">
        <v>225802.50390625</v>
      </c>
      <c r="AU92" s="31">
        <v>196500.43359375</v>
      </c>
      <c r="AV92" s="31">
        <v>237579.99951171875</v>
      </c>
      <c r="AW92" s="31">
        <v>191802.78881835938</v>
      </c>
      <c r="AX92" s="31">
        <v>14463.7861328125</v>
      </c>
      <c r="AY92" s="31">
        <v>13224.7138671875</v>
      </c>
      <c r="AZ92" s="31">
        <v>27688.5</v>
      </c>
    </row>
    <row r="93" spans="1:52" ht="15" customHeight="1">
      <c r="A93" s="29" t="s">
        <v>18374</v>
      </c>
      <c r="B93" s="34">
        <v>32440</v>
      </c>
      <c r="C93" s="28">
        <v>180</v>
      </c>
      <c r="D93" s="28">
        <v>24</v>
      </c>
      <c r="E93" s="28">
        <v>30</v>
      </c>
      <c r="F93" s="29" t="s">
        <v>690</v>
      </c>
      <c r="G93" s="29" t="s">
        <v>12531</v>
      </c>
      <c r="H93" s="28">
        <v>250</v>
      </c>
      <c r="I93" s="29" t="s">
        <v>18313</v>
      </c>
      <c r="J93" s="33" t="s">
        <v>18373</v>
      </c>
      <c r="K93" s="29" t="s">
        <v>178</v>
      </c>
      <c r="L93" s="29" t="s">
        <v>18345</v>
      </c>
      <c r="M93" s="29" t="s">
        <v>5460</v>
      </c>
      <c r="N93" s="28">
        <v>681996</v>
      </c>
      <c r="O93" s="28">
        <v>6188339</v>
      </c>
      <c r="P93" s="29" t="s">
        <v>18352</v>
      </c>
      <c r="Q93" s="32" t="s">
        <v>207</v>
      </c>
      <c r="R93" s="19"/>
      <c r="S93" s="19"/>
      <c r="T93" s="19"/>
      <c r="U93" s="19"/>
      <c r="V93" s="19"/>
      <c r="W93" s="19"/>
      <c r="X93" s="19"/>
      <c r="Y93" s="19"/>
      <c r="Z93" s="19"/>
      <c r="AA93" s="19"/>
      <c r="AB93" s="19"/>
      <c r="AC93" s="31">
        <v>52614</v>
      </c>
      <c r="AD93" s="31">
        <v>287862</v>
      </c>
      <c r="AE93" s="31">
        <v>318039</v>
      </c>
      <c r="AF93" s="31">
        <v>276091</v>
      </c>
      <c r="AG93" s="31">
        <v>295418</v>
      </c>
      <c r="AH93" s="31">
        <v>308080</v>
      </c>
      <c r="AI93" s="31">
        <v>329722</v>
      </c>
      <c r="AJ93" s="31">
        <v>292678</v>
      </c>
      <c r="AK93" s="31">
        <v>235909</v>
      </c>
      <c r="AL93" s="31">
        <v>253130</v>
      </c>
      <c r="AM93" s="31">
        <v>292003</v>
      </c>
      <c r="AN93" s="31">
        <v>259525</v>
      </c>
      <c r="AO93" s="31">
        <v>265739</v>
      </c>
      <c r="AP93" s="31">
        <v>229764.33203125</v>
      </c>
      <c r="AQ93" s="31">
        <v>257216.669921875</v>
      </c>
      <c r="AR93" s="31">
        <v>244373.0732421875</v>
      </c>
      <c r="AS93" s="31">
        <v>252331.6396484375</v>
      </c>
      <c r="AT93" s="31">
        <v>225802.50390625</v>
      </c>
      <c r="AU93" s="31">
        <v>196500.43359375</v>
      </c>
      <c r="AV93" s="31">
        <v>237579.99951171875</v>
      </c>
      <c r="AW93" s="31">
        <v>191802.78881835938</v>
      </c>
      <c r="AX93" s="31">
        <v>14463.7861328125</v>
      </c>
      <c r="AY93" s="31">
        <v>13224.7138671875</v>
      </c>
      <c r="AZ93" s="31">
        <v>27688.5</v>
      </c>
    </row>
    <row r="94" spans="1:52" ht="15" customHeight="1">
      <c r="A94" s="29" t="s">
        <v>18372</v>
      </c>
      <c r="B94" s="34">
        <v>32440</v>
      </c>
      <c r="C94" s="28">
        <v>180</v>
      </c>
      <c r="D94" s="28">
        <v>24</v>
      </c>
      <c r="E94" s="28">
        <v>30</v>
      </c>
      <c r="F94" s="29" t="s">
        <v>690</v>
      </c>
      <c r="G94" s="29" t="s">
        <v>12531</v>
      </c>
      <c r="H94" s="28">
        <v>250</v>
      </c>
      <c r="I94" s="29" t="s">
        <v>18313</v>
      </c>
      <c r="J94" s="33" t="s">
        <v>18371</v>
      </c>
      <c r="K94" s="29" t="s">
        <v>178</v>
      </c>
      <c r="L94" s="29" t="s">
        <v>18345</v>
      </c>
      <c r="M94" s="29" t="s">
        <v>1147</v>
      </c>
      <c r="N94" s="28">
        <v>681960</v>
      </c>
      <c r="O94" s="28">
        <v>6188424</v>
      </c>
      <c r="P94" s="29" t="s">
        <v>18352</v>
      </c>
      <c r="Q94" s="32" t="s">
        <v>207</v>
      </c>
      <c r="R94" s="19"/>
      <c r="S94" s="19"/>
      <c r="T94" s="19"/>
      <c r="U94" s="19"/>
      <c r="V94" s="19"/>
      <c r="W94" s="19"/>
      <c r="X94" s="19"/>
      <c r="Y94" s="19"/>
      <c r="Z94" s="19"/>
      <c r="AA94" s="19"/>
      <c r="AB94" s="19"/>
      <c r="AC94" s="31">
        <v>52614</v>
      </c>
      <c r="AD94" s="31">
        <v>287862</v>
      </c>
      <c r="AE94" s="31">
        <v>318039</v>
      </c>
      <c r="AF94" s="31">
        <v>276091</v>
      </c>
      <c r="AG94" s="31">
        <v>295418</v>
      </c>
      <c r="AH94" s="31">
        <v>308080</v>
      </c>
      <c r="AI94" s="31">
        <v>329722</v>
      </c>
      <c r="AJ94" s="31">
        <v>292678</v>
      </c>
      <c r="AK94" s="31">
        <v>235909</v>
      </c>
      <c r="AL94" s="31">
        <v>253130</v>
      </c>
      <c r="AM94" s="31">
        <v>292003</v>
      </c>
      <c r="AN94" s="31">
        <v>259525</v>
      </c>
      <c r="AO94" s="31">
        <v>265739</v>
      </c>
      <c r="AP94" s="31">
        <v>229764.33203125</v>
      </c>
      <c r="AQ94" s="31">
        <v>257216.669921875</v>
      </c>
      <c r="AR94" s="31">
        <v>244373.0732421875</v>
      </c>
      <c r="AS94" s="31">
        <v>252331.6396484375</v>
      </c>
      <c r="AT94" s="31">
        <v>225802.50390625</v>
      </c>
      <c r="AU94" s="31">
        <v>196500.43359375</v>
      </c>
      <c r="AV94" s="31">
        <v>237579.99951171875</v>
      </c>
      <c r="AW94" s="31">
        <v>191802.78881835938</v>
      </c>
      <c r="AX94" s="31">
        <v>14463.7861328125</v>
      </c>
      <c r="AY94" s="31">
        <v>13224.7138671875</v>
      </c>
      <c r="AZ94" s="31">
        <v>27688.5</v>
      </c>
    </row>
    <row r="95" spans="1:52" ht="15" customHeight="1">
      <c r="A95" s="29" t="s">
        <v>18370</v>
      </c>
      <c r="B95" s="34">
        <v>32440</v>
      </c>
      <c r="C95" s="28">
        <v>180</v>
      </c>
      <c r="D95" s="28">
        <v>24</v>
      </c>
      <c r="E95" s="28">
        <v>30</v>
      </c>
      <c r="F95" s="29" t="s">
        <v>690</v>
      </c>
      <c r="G95" s="29" t="s">
        <v>12531</v>
      </c>
      <c r="H95" s="28">
        <v>250</v>
      </c>
      <c r="I95" s="29" t="s">
        <v>18313</v>
      </c>
      <c r="J95" s="33" t="s">
        <v>18369</v>
      </c>
      <c r="K95" s="29" t="s">
        <v>178</v>
      </c>
      <c r="L95" s="29" t="s">
        <v>18345</v>
      </c>
      <c r="M95" s="29" t="s">
        <v>1147</v>
      </c>
      <c r="N95" s="28">
        <v>681930</v>
      </c>
      <c r="O95" s="28">
        <v>6188501</v>
      </c>
      <c r="P95" s="29" t="s">
        <v>18352</v>
      </c>
      <c r="Q95" s="32" t="s">
        <v>207</v>
      </c>
      <c r="R95" s="19"/>
      <c r="S95" s="19"/>
      <c r="T95" s="19"/>
      <c r="U95" s="19"/>
      <c r="V95" s="19"/>
      <c r="W95" s="19"/>
      <c r="X95" s="19"/>
      <c r="Y95" s="19"/>
      <c r="Z95" s="19"/>
      <c r="AA95" s="19"/>
      <c r="AB95" s="19"/>
      <c r="AC95" s="31">
        <v>52614</v>
      </c>
      <c r="AD95" s="31">
        <v>287862</v>
      </c>
      <c r="AE95" s="31">
        <v>318039</v>
      </c>
      <c r="AF95" s="31">
        <v>276091</v>
      </c>
      <c r="AG95" s="31">
        <v>295418</v>
      </c>
      <c r="AH95" s="31">
        <v>308080</v>
      </c>
      <c r="AI95" s="31">
        <v>329722</v>
      </c>
      <c r="AJ95" s="31">
        <v>292678</v>
      </c>
      <c r="AK95" s="31">
        <v>235909</v>
      </c>
      <c r="AL95" s="31">
        <v>253130</v>
      </c>
      <c r="AM95" s="31">
        <v>292003</v>
      </c>
      <c r="AN95" s="31">
        <v>259525</v>
      </c>
      <c r="AO95" s="31">
        <v>265739</v>
      </c>
      <c r="AP95" s="31">
        <v>229764.33203125</v>
      </c>
      <c r="AQ95" s="31">
        <v>257216.669921875</v>
      </c>
      <c r="AR95" s="31">
        <v>244373.0732421875</v>
      </c>
      <c r="AS95" s="31">
        <v>252331.6396484375</v>
      </c>
      <c r="AT95" s="31">
        <v>225802.50390625</v>
      </c>
      <c r="AU95" s="31">
        <v>196500.43359375</v>
      </c>
      <c r="AV95" s="31">
        <v>237579.99951171875</v>
      </c>
      <c r="AW95" s="31">
        <v>191802.78881835938</v>
      </c>
      <c r="AX95" s="31">
        <v>14463.7861328125</v>
      </c>
      <c r="AY95" s="31">
        <v>13224.7138671875</v>
      </c>
      <c r="AZ95" s="31">
        <v>27688.5</v>
      </c>
    </row>
    <row r="96" spans="1:52" ht="15" customHeight="1">
      <c r="A96" s="29" t="s">
        <v>18368</v>
      </c>
      <c r="B96" s="34">
        <v>32440</v>
      </c>
      <c r="C96" s="28">
        <v>180</v>
      </c>
      <c r="D96" s="28">
        <v>24</v>
      </c>
      <c r="E96" s="28">
        <v>30</v>
      </c>
      <c r="F96" s="29" t="s">
        <v>690</v>
      </c>
      <c r="G96" s="29" t="s">
        <v>12531</v>
      </c>
      <c r="H96" s="28">
        <v>250</v>
      </c>
      <c r="I96" s="29" t="s">
        <v>18313</v>
      </c>
      <c r="J96" s="33" t="s">
        <v>18367</v>
      </c>
      <c r="K96" s="29" t="s">
        <v>178</v>
      </c>
      <c r="L96" s="29" t="s">
        <v>18345</v>
      </c>
      <c r="M96" s="29" t="s">
        <v>1147</v>
      </c>
      <c r="N96" s="28">
        <v>681881</v>
      </c>
      <c r="O96" s="28">
        <v>6188637</v>
      </c>
      <c r="P96" s="29" t="s">
        <v>18352</v>
      </c>
      <c r="Q96" s="32" t="s">
        <v>207</v>
      </c>
      <c r="R96" s="19"/>
      <c r="S96" s="19"/>
      <c r="T96" s="19"/>
      <c r="U96" s="19"/>
      <c r="V96" s="19"/>
      <c r="W96" s="19"/>
      <c r="X96" s="19"/>
      <c r="Y96" s="19"/>
      <c r="Z96" s="19"/>
      <c r="AA96" s="19"/>
      <c r="AB96" s="19"/>
      <c r="AC96" s="31">
        <v>52614</v>
      </c>
      <c r="AD96" s="31">
        <v>287862</v>
      </c>
      <c r="AE96" s="31">
        <v>318039</v>
      </c>
      <c r="AF96" s="31">
        <v>276091</v>
      </c>
      <c r="AG96" s="31">
        <v>295418</v>
      </c>
      <c r="AH96" s="31">
        <v>308080</v>
      </c>
      <c r="AI96" s="31">
        <v>329722</v>
      </c>
      <c r="AJ96" s="31">
        <v>292678</v>
      </c>
      <c r="AK96" s="31">
        <v>235909</v>
      </c>
      <c r="AL96" s="31">
        <v>253130</v>
      </c>
      <c r="AM96" s="31">
        <v>292003</v>
      </c>
      <c r="AN96" s="31">
        <v>259525</v>
      </c>
      <c r="AO96" s="31">
        <v>265739</v>
      </c>
      <c r="AP96" s="31">
        <v>229764.33203125</v>
      </c>
      <c r="AQ96" s="31">
        <v>257216.669921875</v>
      </c>
      <c r="AR96" s="31">
        <v>244373.0732421875</v>
      </c>
      <c r="AS96" s="31">
        <v>252331.6396484375</v>
      </c>
      <c r="AT96" s="31">
        <v>225802.50390625</v>
      </c>
      <c r="AU96" s="31">
        <v>196500.43359375</v>
      </c>
      <c r="AV96" s="31">
        <v>237579.99951171875</v>
      </c>
      <c r="AW96" s="31">
        <v>191802.78881835938</v>
      </c>
      <c r="AX96" s="31">
        <v>14463.7861328125</v>
      </c>
      <c r="AY96" s="31">
        <v>13224.7138671875</v>
      </c>
      <c r="AZ96" s="31">
        <v>27688.5</v>
      </c>
    </row>
    <row r="97" spans="1:52" ht="15" customHeight="1">
      <c r="A97" s="29" t="s">
        <v>18366</v>
      </c>
      <c r="B97" s="34">
        <v>32440</v>
      </c>
      <c r="C97" s="28">
        <v>180</v>
      </c>
      <c r="D97" s="28">
        <v>24</v>
      </c>
      <c r="E97" s="28">
        <v>30</v>
      </c>
      <c r="F97" s="29" t="s">
        <v>690</v>
      </c>
      <c r="G97" s="29" t="s">
        <v>12531</v>
      </c>
      <c r="H97" s="28">
        <v>250</v>
      </c>
      <c r="I97" s="29" t="s">
        <v>18313</v>
      </c>
      <c r="J97" s="33" t="s">
        <v>18365</v>
      </c>
      <c r="K97" s="29" t="s">
        <v>178</v>
      </c>
      <c r="L97" s="29" t="s">
        <v>18345</v>
      </c>
      <c r="M97" s="29" t="s">
        <v>1147</v>
      </c>
      <c r="N97" s="28">
        <v>681837</v>
      </c>
      <c r="O97" s="28">
        <v>6188742</v>
      </c>
      <c r="P97" s="29" t="s">
        <v>18352</v>
      </c>
      <c r="Q97" s="32" t="s">
        <v>207</v>
      </c>
      <c r="R97" s="19"/>
      <c r="S97" s="19"/>
      <c r="T97" s="19"/>
      <c r="U97" s="19"/>
      <c r="V97" s="19"/>
      <c r="W97" s="19"/>
      <c r="X97" s="19"/>
      <c r="Y97" s="19"/>
      <c r="Z97" s="19"/>
      <c r="AA97" s="19"/>
      <c r="AB97" s="19"/>
      <c r="AC97" s="31">
        <v>52614</v>
      </c>
      <c r="AD97" s="31">
        <v>287862</v>
      </c>
      <c r="AE97" s="31">
        <v>318039</v>
      </c>
      <c r="AF97" s="31">
        <v>276091</v>
      </c>
      <c r="AG97" s="31">
        <v>295418</v>
      </c>
      <c r="AH97" s="31">
        <v>308080</v>
      </c>
      <c r="AI97" s="31">
        <v>329722</v>
      </c>
      <c r="AJ97" s="31">
        <v>292678</v>
      </c>
      <c r="AK97" s="31">
        <v>235909</v>
      </c>
      <c r="AL97" s="31">
        <v>253130</v>
      </c>
      <c r="AM97" s="31">
        <v>292003</v>
      </c>
      <c r="AN97" s="31">
        <v>259525</v>
      </c>
      <c r="AO97" s="31">
        <v>265739</v>
      </c>
      <c r="AP97" s="31">
        <v>229764.33203125</v>
      </c>
      <c r="AQ97" s="31">
        <v>257216.669921875</v>
      </c>
      <c r="AR97" s="31">
        <v>244373.0732421875</v>
      </c>
      <c r="AS97" s="31">
        <v>252331.6396484375</v>
      </c>
      <c r="AT97" s="31">
        <v>225802.50390625</v>
      </c>
      <c r="AU97" s="31">
        <v>196500.43359375</v>
      </c>
      <c r="AV97" s="31">
        <v>237579.99951171875</v>
      </c>
      <c r="AW97" s="31">
        <v>191802.78881835938</v>
      </c>
      <c r="AX97" s="31">
        <v>14463.7861328125</v>
      </c>
      <c r="AY97" s="31">
        <v>13224.7138671875</v>
      </c>
      <c r="AZ97" s="31">
        <v>27688.5</v>
      </c>
    </row>
    <row r="98" spans="1:52" ht="15" customHeight="1">
      <c r="A98" s="29" t="s">
        <v>18364</v>
      </c>
      <c r="B98" s="34">
        <v>32440</v>
      </c>
      <c r="C98" s="28">
        <v>180</v>
      </c>
      <c r="D98" s="28">
        <v>24</v>
      </c>
      <c r="E98" s="28">
        <v>30</v>
      </c>
      <c r="F98" s="29" t="s">
        <v>690</v>
      </c>
      <c r="G98" s="29" t="s">
        <v>12531</v>
      </c>
      <c r="H98" s="28">
        <v>250</v>
      </c>
      <c r="I98" s="29" t="s">
        <v>18313</v>
      </c>
      <c r="J98" s="33" t="s">
        <v>18363</v>
      </c>
      <c r="K98" s="29" t="s">
        <v>178</v>
      </c>
      <c r="L98" s="29" t="s">
        <v>18345</v>
      </c>
      <c r="M98" s="29" t="s">
        <v>2515</v>
      </c>
      <c r="N98" s="28">
        <v>681792</v>
      </c>
      <c r="O98" s="28">
        <v>6188851</v>
      </c>
      <c r="P98" s="29" t="s">
        <v>18352</v>
      </c>
      <c r="Q98" s="32" t="s">
        <v>207</v>
      </c>
      <c r="R98" s="19"/>
      <c r="S98" s="19"/>
      <c r="T98" s="19"/>
      <c r="U98" s="19"/>
      <c r="V98" s="19"/>
      <c r="W98" s="19"/>
      <c r="X98" s="19"/>
      <c r="Y98" s="19"/>
      <c r="Z98" s="19"/>
      <c r="AA98" s="19"/>
      <c r="AB98" s="19"/>
      <c r="AC98" s="31">
        <v>52614</v>
      </c>
      <c r="AD98" s="31">
        <v>287862</v>
      </c>
      <c r="AE98" s="31">
        <v>318039</v>
      </c>
      <c r="AF98" s="31">
        <v>276091</v>
      </c>
      <c r="AG98" s="31">
        <v>295418</v>
      </c>
      <c r="AH98" s="31">
        <v>308080</v>
      </c>
      <c r="AI98" s="31">
        <v>329722</v>
      </c>
      <c r="AJ98" s="31">
        <v>292678</v>
      </c>
      <c r="AK98" s="31">
        <v>235909</v>
      </c>
      <c r="AL98" s="31">
        <v>253130</v>
      </c>
      <c r="AM98" s="31">
        <v>292003</v>
      </c>
      <c r="AN98" s="31">
        <v>259525</v>
      </c>
      <c r="AO98" s="31">
        <v>265739</v>
      </c>
      <c r="AP98" s="31">
        <v>229764.33203125</v>
      </c>
      <c r="AQ98" s="31">
        <v>257216.669921875</v>
      </c>
      <c r="AR98" s="31">
        <v>244373.0732421875</v>
      </c>
      <c r="AS98" s="31">
        <v>252331.6396484375</v>
      </c>
      <c r="AT98" s="31">
        <v>225802.50390625</v>
      </c>
      <c r="AU98" s="31">
        <v>196500.43359375</v>
      </c>
      <c r="AV98" s="31">
        <v>237579.99951171875</v>
      </c>
      <c r="AW98" s="31">
        <v>191802.78881835938</v>
      </c>
      <c r="AX98" s="31">
        <v>14463.7861328125</v>
      </c>
      <c r="AY98" s="31">
        <v>13224.7138671875</v>
      </c>
      <c r="AZ98" s="31">
        <v>27688.5</v>
      </c>
    </row>
    <row r="99" spans="1:52" ht="15" customHeight="1">
      <c r="A99" s="29" t="s">
        <v>18362</v>
      </c>
      <c r="B99" s="34">
        <v>32440</v>
      </c>
      <c r="C99" s="28">
        <v>180</v>
      </c>
      <c r="D99" s="28">
        <v>24</v>
      </c>
      <c r="E99" s="28">
        <v>30</v>
      </c>
      <c r="F99" s="29" t="s">
        <v>690</v>
      </c>
      <c r="G99" s="29" t="s">
        <v>12531</v>
      </c>
      <c r="H99" s="28">
        <v>250</v>
      </c>
      <c r="I99" s="29" t="s">
        <v>18313</v>
      </c>
      <c r="J99" s="33" t="s">
        <v>18361</v>
      </c>
      <c r="K99" s="29" t="s">
        <v>178</v>
      </c>
      <c r="L99" s="29" t="s">
        <v>18345</v>
      </c>
      <c r="M99" s="29" t="s">
        <v>2515</v>
      </c>
      <c r="N99" s="28">
        <v>681753</v>
      </c>
      <c r="O99" s="28">
        <v>6188934</v>
      </c>
      <c r="P99" s="29" t="s">
        <v>18352</v>
      </c>
      <c r="Q99" s="32" t="s">
        <v>207</v>
      </c>
      <c r="R99" s="19"/>
      <c r="S99" s="19"/>
      <c r="T99" s="19"/>
      <c r="U99" s="19"/>
      <c r="V99" s="19"/>
      <c r="W99" s="19"/>
      <c r="X99" s="19"/>
      <c r="Y99" s="19"/>
      <c r="Z99" s="19"/>
      <c r="AA99" s="19"/>
      <c r="AB99" s="19"/>
      <c r="AC99" s="31">
        <v>52614</v>
      </c>
      <c r="AD99" s="31">
        <v>287862</v>
      </c>
      <c r="AE99" s="31">
        <v>318039</v>
      </c>
      <c r="AF99" s="31">
        <v>276091</v>
      </c>
      <c r="AG99" s="31">
        <v>295418</v>
      </c>
      <c r="AH99" s="31">
        <v>308080</v>
      </c>
      <c r="AI99" s="31">
        <v>329722</v>
      </c>
      <c r="AJ99" s="31">
        <v>292678</v>
      </c>
      <c r="AK99" s="31">
        <v>235909</v>
      </c>
      <c r="AL99" s="31">
        <v>253130</v>
      </c>
      <c r="AM99" s="31">
        <v>292003</v>
      </c>
      <c r="AN99" s="31">
        <v>259525</v>
      </c>
      <c r="AO99" s="31">
        <v>265739</v>
      </c>
      <c r="AP99" s="31">
        <v>229764.33203125</v>
      </c>
      <c r="AQ99" s="31">
        <v>257216.669921875</v>
      </c>
      <c r="AR99" s="31">
        <v>244373.0732421875</v>
      </c>
      <c r="AS99" s="31">
        <v>252331.6396484375</v>
      </c>
      <c r="AT99" s="31">
        <v>225802.50390625</v>
      </c>
      <c r="AU99" s="31">
        <v>196500.43359375</v>
      </c>
      <c r="AV99" s="31">
        <v>237579.99951171875</v>
      </c>
      <c r="AW99" s="31">
        <v>191802.78881835938</v>
      </c>
      <c r="AX99" s="31">
        <v>14463.7861328125</v>
      </c>
      <c r="AY99" s="31">
        <v>13224.7138671875</v>
      </c>
      <c r="AZ99" s="31">
        <v>27688.5</v>
      </c>
    </row>
    <row r="100" spans="1:52" ht="15" customHeight="1">
      <c r="A100" s="29" t="s">
        <v>18360</v>
      </c>
      <c r="B100" s="34">
        <v>32440</v>
      </c>
      <c r="C100" s="28">
        <v>180</v>
      </c>
      <c r="D100" s="28">
        <v>24</v>
      </c>
      <c r="E100" s="28">
        <v>30</v>
      </c>
      <c r="F100" s="29" t="s">
        <v>690</v>
      </c>
      <c r="G100" s="29" t="s">
        <v>12531</v>
      </c>
      <c r="H100" s="28">
        <v>250</v>
      </c>
      <c r="I100" s="29" t="s">
        <v>18313</v>
      </c>
      <c r="J100" s="33" t="s">
        <v>18359</v>
      </c>
      <c r="K100" s="29" t="s">
        <v>178</v>
      </c>
      <c r="L100" s="29" t="s">
        <v>18345</v>
      </c>
      <c r="M100" s="29" t="s">
        <v>2515</v>
      </c>
      <c r="N100" s="28">
        <v>681723</v>
      </c>
      <c r="O100" s="28">
        <v>6189014</v>
      </c>
      <c r="P100" s="29" t="s">
        <v>18352</v>
      </c>
      <c r="Q100" s="32" t="s">
        <v>207</v>
      </c>
      <c r="R100" s="19"/>
      <c r="S100" s="19"/>
      <c r="T100" s="19"/>
      <c r="U100" s="19"/>
      <c r="V100" s="19"/>
      <c r="W100" s="19"/>
      <c r="X100" s="19"/>
      <c r="Y100" s="19"/>
      <c r="Z100" s="19"/>
      <c r="AA100" s="19"/>
      <c r="AB100" s="19"/>
      <c r="AC100" s="31">
        <v>52614</v>
      </c>
      <c r="AD100" s="31">
        <v>287862</v>
      </c>
      <c r="AE100" s="31">
        <v>318039</v>
      </c>
      <c r="AF100" s="31">
        <v>276091</v>
      </c>
      <c r="AG100" s="31">
        <v>295418</v>
      </c>
      <c r="AH100" s="31">
        <v>308080</v>
      </c>
      <c r="AI100" s="31">
        <v>329722</v>
      </c>
      <c r="AJ100" s="31">
        <v>292678</v>
      </c>
      <c r="AK100" s="31">
        <v>235909</v>
      </c>
      <c r="AL100" s="31">
        <v>253130</v>
      </c>
      <c r="AM100" s="31">
        <v>292003</v>
      </c>
      <c r="AN100" s="31">
        <v>259525</v>
      </c>
      <c r="AO100" s="31">
        <v>265739</v>
      </c>
      <c r="AP100" s="31">
        <v>229764.33203125</v>
      </c>
      <c r="AQ100" s="31">
        <v>257216.669921875</v>
      </c>
      <c r="AR100" s="31">
        <v>244373.0732421875</v>
      </c>
      <c r="AS100" s="31">
        <v>252331.6396484375</v>
      </c>
      <c r="AT100" s="31">
        <v>225802.50390625</v>
      </c>
      <c r="AU100" s="31">
        <v>196500.43359375</v>
      </c>
      <c r="AV100" s="31">
        <v>237579.99951171875</v>
      </c>
      <c r="AW100" s="31">
        <v>191802.78881835938</v>
      </c>
      <c r="AX100" s="31">
        <v>14463.7861328125</v>
      </c>
      <c r="AY100" s="31">
        <v>13224.7138671875</v>
      </c>
      <c r="AZ100" s="31">
        <v>27688.5</v>
      </c>
    </row>
    <row r="101" spans="1:52" ht="15" customHeight="1">
      <c r="A101" s="29" t="s">
        <v>18358</v>
      </c>
      <c r="B101" s="34">
        <v>32440</v>
      </c>
      <c r="C101" s="28">
        <v>180</v>
      </c>
      <c r="D101" s="28">
        <v>24</v>
      </c>
      <c r="E101" s="28">
        <v>30</v>
      </c>
      <c r="F101" s="29" t="s">
        <v>690</v>
      </c>
      <c r="G101" s="29" t="s">
        <v>12531</v>
      </c>
      <c r="H101" s="28">
        <v>250</v>
      </c>
      <c r="I101" s="29" t="s">
        <v>18313</v>
      </c>
      <c r="J101" s="33" t="s">
        <v>18357</v>
      </c>
      <c r="K101" s="29" t="s">
        <v>178</v>
      </c>
      <c r="L101" s="29" t="s">
        <v>18345</v>
      </c>
      <c r="M101" s="29" t="s">
        <v>2515</v>
      </c>
      <c r="N101" s="28">
        <v>681686</v>
      </c>
      <c r="O101" s="28">
        <v>6189097</v>
      </c>
      <c r="P101" s="29" t="s">
        <v>18352</v>
      </c>
      <c r="Q101" s="32" t="s">
        <v>207</v>
      </c>
      <c r="R101" s="19"/>
      <c r="S101" s="19"/>
      <c r="T101" s="19"/>
      <c r="U101" s="19"/>
      <c r="V101" s="19"/>
      <c r="W101" s="19"/>
      <c r="X101" s="19"/>
      <c r="Y101" s="19"/>
      <c r="Z101" s="19"/>
      <c r="AA101" s="19"/>
      <c r="AB101" s="19"/>
      <c r="AC101" s="31">
        <v>52614</v>
      </c>
      <c r="AD101" s="31">
        <v>287862</v>
      </c>
      <c r="AE101" s="31">
        <v>318039</v>
      </c>
      <c r="AF101" s="31">
        <v>276091</v>
      </c>
      <c r="AG101" s="31">
        <v>295418</v>
      </c>
      <c r="AH101" s="31">
        <v>308080</v>
      </c>
      <c r="AI101" s="31">
        <v>329722</v>
      </c>
      <c r="AJ101" s="31">
        <v>292678</v>
      </c>
      <c r="AK101" s="31">
        <v>235909</v>
      </c>
      <c r="AL101" s="31">
        <v>253130</v>
      </c>
      <c r="AM101" s="31">
        <v>292003</v>
      </c>
      <c r="AN101" s="31">
        <v>259525</v>
      </c>
      <c r="AO101" s="31">
        <v>265739</v>
      </c>
      <c r="AP101" s="31">
        <v>229764.33203125</v>
      </c>
      <c r="AQ101" s="31">
        <v>257216.669921875</v>
      </c>
      <c r="AR101" s="31">
        <v>244373.0732421875</v>
      </c>
      <c r="AS101" s="31">
        <v>252331.6396484375</v>
      </c>
      <c r="AT101" s="31">
        <v>225802.50390625</v>
      </c>
      <c r="AU101" s="31">
        <v>196500.43359375</v>
      </c>
      <c r="AV101" s="31">
        <v>237579.99951171875</v>
      </c>
      <c r="AW101" s="31">
        <v>191802.78881835938</v>
      </c>
      <c r="AX101" s="31">
        <v>14463.7861328125</v>
      </c>
      <c r="AY101" s="31">
        <v>13224.7138671875</v>
      </c>
      <c r="AZ101" s="31">
        <v>27688.5</v>
      </c>
    </row>
    <row r="102" spans="1:52" ht="15" customHeight="1">
      <c r="A102" s="29" t="s">
        <v>18356</v>
      </c>
      <c r="B102" s="34">
        <v>32440</v>
      </c>
      <c r="C102" s="28">
        <v>180</v>
      </c>
      <c r="D102" s="28">
        <v>24</v>
      </c>
      <c r="E102" s="28">
        <v>30</v>
      </c>
      <c r="F102" s="29" t="s">
        <v>690</v>
      </c>
      <c r="G102" s="29" t="s">
        <v>12531</v>
      </c>
      <c r="H102" s="28">
        <v>250</v>
      </c>
      <c r="I102" s="29" t="s">
        <v>18313</v>
      </c>
      <c r="J102" s="33" t="s">
        <v>18355</v>
      </c>
      <c r="K102" s="29" t="s">
        <v>178</v>
      </c>
      <c r="L102" s="29" t="s">
        <v>18345</v>
      </c>
      <c r="M102" s="29" t="s">
        <v>2515</v>
      </c>
      <c r="N102" s="28">
        <v>681649</v>
      </c>
      <c r="O102" s="28">
        <v>6189181</v>
      </c>
      <c r="P102" s="29" t="s">
        <v>18352</v>
      </c>
      <c r="Q102" s="32" t="s">
        <v>207</v>
      </c>
      <c r="R102" s="19"/>
      <c r="S102" s="19"/>
      <c r="T102" s="19"/>
      <c r="U102" s="19"/>
      <c r="V102" s="19"/>
      <c r="W102" s="19"/>
      <c r="X102" s="19"/>
      <c r="Y102" s="19"/>
      <c r="Z102" s="19"/>
      <c r="AA102" s="19"/>
      <c r="AB102" s="19"/>
      <c r="AC102" s="31">
        <v>52614</v>
      </c>
      <c r="AD102" s="31">
        <v>287862</v>
      </c>
      <c r="AE102" s="31">
        <v>318039</v>
      </c>
      <c r="AF102" s="31">
        <v>276091</v>
      </c>
      <c r="AG102" s="31">
        <v>295418</v>
      </c>
      <c r="AH102" s="31">
        <v>308080</v>
      </c>
      <c r="AI102" s="31">
        <v>329722</v>
      </c>
      <c r="AJ102" s="31">
        <v>292678</v>
      </c>
      <c r="AK102" s="31">
        <v>235909</v>
      </c>
      <c r="AL102" s="31">
        <v>253130</v>
      </c>
      <c r="AM102" s="31">
        <v>292003</v>
      </c>
      <c r="AN102" s="31">
        <v>259525</v>
      </c>
      <c r="AO102" s="31">
        <v>265739</v>
      </c>
      <c r="AP102" s="31">
        <v>229764.33203125</v>
      </c>
      <c r="AQ102" s="31">
        <v>257216.669921875</v>
      </c>
      <c r="AR102" s="31">
        <v>244373.0732421875</v>
      </c>
      <c r="AS102" s="31">
        <v>252331.6396484375</v>
      </c>
      <c r="AT102" s="31">
        <v>225802.50390625</v>
      </c>
      <c r="AU102" s="31">
        <v>196500.43359375</v>
      </c>
      <c r="AV102" s="31">
        <v>237579.99951171875</v>
      </c>
      <c r="AW102" s="31">
        <v>191802.78881835938</v>
      </c>
      <c r="AX102" s="31">
        <v>14463.7861328125</v>
      </c>
      <c r="AY102" s="31">
        <v>13224.7138671875</v>
      </c>
      <c r="AZ102" s="31">
        <v>27688.5</v>
      </c>
    </row>
    <row r="103" spans="1:52" ht="15" customHeight="1">
      <c r="A103" s="29" t="s">
        <v>18354</v>
      </c>
      <c r="B103" s="34">
        <v>32440</v>
      </c>
      <c r="C103" s="28">
        <v>180</v>
      </c>
      <c r="D103" s="28">
        <v>24</v>
      </c>
      <c r="E103" s="28">
        <v>30</v>
      </c>
      <c r="F103" s="29" t="s">
        <v>690</v>
      </c>
      <c r="G103" s="29" t="s">
        <v>12531</v>
      </c>
      <c r="H103" s="28">
        <v>250</v>
      </c>
      <c r="I103" s="29" t="s">
        <v>18313</v>
      </c>
      <c r="J103" s="33" t="s">
        <v>18353</v>
      </c>
      <c r="K103" s="29" t="s">
        <v>178</v>
      </c>
      <c r="L103" s="29" t="s">
        <v>18345</v>
      </c>
      <c r="M103" s="29" t="s">
        <v>2515</v>
      </c>
      <c r="N103" s="28">
        <v>681611</v>
      </c>
      <c r="O103" s="28">
        <v>6189267</v>
      </c>
      <c r="P103" s="29" t="s">
        <v>18352</v>
      </c>
      <c r="Q103" s="32" t="s">
        <v>207</v>
      </c>
      <c r="R103" s="19"/>
      <c r="S103" s="19"/>
      <c r="T103" s="19"/>
      <c r="U103" s="19"/>
      <c r="V103" s="19"/>
      <c r="W103" s="19"/>
      <c r="X103" s="19"/>
      <c r="Y103" s="19"/>
      <c r="Z103" s="19"/>
      <c r="AA103" s="19"/>
      <c r="AB103" s="19"/>
      <c r="AC103" s="31">
        <v>52614</v>
      </c>
      <c r="AD103" s="31">
        <v>287862</v>
      </c>
      <c r="AE103" s="31">
        <v>318039</v>
      </c>
      <c r="AF103" s="31">
        <v>276091</v>
      </c>
      <c r="AG103" s="31">
        <v>295418</v>
      </c>
      <c r="AH103" s="31">
        <v>308080</v>
      </c>
      <c r="AI103" s="31">
        <v>329722</v>
      </c>
      <c r="AJ103" s="31">
        <v>292678</v>
      </c>
      <c r="AK103" s="31">
        <v>235909</v>
      </c>
      <c r="AL103" s="31">
        <v>253130</v>
      </c>
      <c r="AM103" s="31">
        <v>292003</v>
      </c>
      <c r="AN103" s="31">
        <v>259525</v>
      </c>
      <c r="AO103" s="31">
        <v>265739</v>
      </c>
      <c r="AP103" s="31">
        <v>229764.33203125</v>
      </c>
      <c r="AQ103" s="31">
        <v>257216.669921875</v>
      </c>
      <c r="AR103" s="31">
        <v>244373.0732421875</v>
      </c>
      <c r="AS103" s="31">
        <v>252331.6396484375</v>
      </c>
      <c r="AT103" s="31">
        <v>225802.50390625</v>
      </c>
      <c r="AU103" s="31">
        <v>196500.43359375</v>
      </c>
      <c r="AV103" s="31">
        <v>237579.99951171875</v>
      </c>
      <c r="AW103" s="31">
        <v>191802.78881835938</v>
      </c>
      <c r="AX103" s="31">
        <v>14463.7861328125</v>
      </c>
      <c r="AY103" s="31">
        <v>13224.7138671875</v>
      </c>
      <c r="AZ103" s="31">
        <v>27688.5</v>
      </c>
    </row>
    <row r="104" spans="1:52" ht="15" customHeight="1">
      <c r="A104" s="29" t="s">
        <v>18351</v>
      </c>
      <c r="B104" s="34">
        <v>34171</v>
      </c>
      <c r="C104" s="28">
        <v>400</v>
      </c>
      <c r="D104" s="28">
        <v>31</v>
      </c>
      <c r="E104" s="28">
        <v>36</v>
      </c>
      <c r="F104" s="29" t="s">
        <v>462</v>
      </c>
      <c r="G104" s="29" t="s">
        <v>14823</v>
      </c>
      <c r="H104" s="28">
        <v>250</v>
      </c>
      <c r="I104" s="29" t="s">
        <v>18313</v>
      </c>
      <c r="J104" s="33" t="s">
        <v>18350</v>
      </c>
      <c r="K104" s="29" t="s">
        <v>178</v>
      </c>
      <c r="L104" s="29" t="s">
        <v>18345</v>
      </c>
      <c r="M104" s="29" t="s">
        <v>843</v>
      </c>
      <c r="N104" s="28">
        <v>681241</v>
      </c>
      <c r="O104" s="28">
        <v>6189347</v>
      </c>
      <c r="P104" s="29" t="s">
        <v>18344</v>
      </c>
      <c r="Q104" s="32" t="s">
        <v>207</v>
      </c>
      <c r="R104" s="19"/>
      <c r="S104" s="19"/>
      <c r="T104" s="19"/>
      <c r="U104" s="19"/>
      <c r="V104" s="19"/>
      <c r="W104" s="19"/>
      <c r="X104" s="19"/>
      <c r="Y104" s="19"/>
      <c r="Z104" s="19"/>
      <c r="AA104" s="19"/>
      <c r="AB104" s="19"/>
      <c r="AC104" s="19"/>
      <c r="AD104" s="19"/>
      <c r="AE104" s="19"/>
      <c r="AF104" s="19"/>
      <c r="AG104" s="19"/>
      <c r="AH104" s="19"/>
      <c r="AI104" s="19"/>
      <c r="AJ104" s="31">
        <v>612901</v>
      </c>
      <c r="AK104" s="31">
        <v>494021</v>
      </c>
      <c r="AL104" s="31">
        <v>530083</v>
      </c>
      <c r="AM104" s="31">
        <v>611488</v>
      </c>
      <c r="AN104" s="31">
        <v>543475</v>
      </c>
      <c r="AO104" s="31">
        <v>556488</v>
      </c>
      <c r="AP104" s="31">
        <v>530906.328125</v>
      </c>
      <c r="AQ104" s="31">
        <v>455760.0048828125</v>
      </c>
      <c r="AR104" s="31">
        <v>672672.9970703125</v>
      </c>
      <c r="AS104" s="31">
        <v>757537.73828125</v>
      </c>
      <c r="AT104" s="31">
        <v>908551.33984375</v>
      </c>
      <c r="AU104" s="31">
        <v>620766.1640625</v>
      </c>
      <c r="AV104" s="31">
        <v>724075.5</v>
      </c>
      <c r="AW104" s="31">
        <v>339370.49609375</v>
      </c>
      <c r="AX104" s="31">
        <v>0</v>
      </c>
      <c r="AY104" s="31">
        <v>0</v>
      </c>
      <c r="AZ104" s="31">
        <v>0</v>
      </c>
    </row>
    <row r="105" spans="1:52" ht="15" customHeight="1">
      <c r="A105" s="29" t="s">
        <v>18349</v>
      </c>
      <c r="B105" s="34">
        <v>34171</v>
      </c>
      <c r="C105" s="28">
        <v>400</v>
      </c>
      <c r="D105" s="28">
        <v>31</v>
      </c>
      <c r="E105" s="28">
        <v>36</v>
      </c>
      <c r="F105" s="29" t="s">
        <v>462</v>
      </c>
      <c r="G105" s="29" t="s">
        <v>14823</v>
      </c>
      <c r="H105" s="28">
        <v>250</v>
      </c>
      <c r="I105" s="29" t="s">
        <v>18313</v>
      </c>
      <c r="J105" s="33" t="s">
        <v>18348</v>
      </c>
      <c r="K105" s="29" t="s">
        <v>178</v>
      </c>
      <c r="L105" s="29" t="s">
        <v>18345</v>
      </c>
      <c r="M105" s="29" t="s">
        <v>843</v>
      </c>
      <c r="N105" s="28">
        <v>681074</v>
      </c>
      <c r="O105" s="28">
        <v>6189424</v>
      </c>
      <c r="P105" s="29" t="s">
        <v>18344</v>
      </c>
      <c r="Q105" s="32" t="s">
        <v>207</v>
      </c>
      <c r="R105" s="19"/>
      <c r="S105" s="19"/>
      <c r="T105" s="19"/>
      <c r="U105" s="19"/>
      <c r="V105" s="19"/>
      <c r="W105" s="19"/>
      <c r="X105" s="19"/>
      <c r="Y105" s="19"/>
      <c r="Z105" s="19"/>
      <c r="AA105" s="19"/>
      <c r="AB105" s="19"/>
      <c r="AC105" s="19"/>
      <c r="AD105" s="19"/>
      <c r="AE105" s="19"/>
      <c r="AF105" s="19"/>
      <c r="AG105" s="19"/>
      <c r="AH105" s="19"/>
      <c r="AI105" s="19"/>
      <c r="AJ105" s="31">
        <v>612901</v>
      </c>
      <c r="AK105" s="31">
        <v>494021</v>
      </c>
      <c r="AL105" s="31">
        <v>530083</v>
      </c>
      <c r="AM105" s="31">
        <v>611488</v>
      </c>
      <c r="AN105" s="31">
        <v>543475</v>
      </c>
      <c r="AO105" s="31">
        <v>556488</v>
      </c>
      <c r="AP105" s="31">
        <v>530906.328125</v>
      </c>
      <c r="AQ105" s="31">
        <v>455760.0048828125</v>
      </c>
      <c r="AR105" s="31">
        <v>672672.9970703125</v>
      </c>
      <c r="AS105" s="31">
        <v>757537.73828125</v>
      </c>
      <c r="AT105" s="31">
        <v>908551.33984375</v>
      </c>
      <c r="AU105" s="31">
        <v>620766.1640625</v>
      </c>
      <c r="AV105" s="31">
        <v>724075.5</v>
      </c>
      <c r="AW105" s="31">
        <v>339370.49609375</v>
      </c>
      <c r="AX105" s="31">
        <v>0</v>
      </c>
      <c r="AY105" s="31">
        <v>0</v>
      </c>
      <c r="AZ105" s="31">
        <v>0</v>
      </c>
    </row>
    <row r="106" spans="1:52" ht="15" customHeight="1">
      <c r="A106" s="29" t="s">
        <v>18347</v>
      </c>
      <c r="B106" s="34">
        <v>34171</v>
      </c>
      <c r="C106" s="28">
        <v>400</v>
      </c>
      <c r="D106" s="28">
        <v>31</v>
      </c>
      <c r="E106" s="28">
        <v>36</v>
      </c>
      <c r="F106" s="29" t="s">
        <v>462</v>
      </c>
      <c r="G106" s="29" t="s">
        <v>14823</v>
      </c>
      <c r="H106" s="28">
        <v>250</v>
      </c>
      <c r="I106" s="29" t="s">
        <v>18313</v>
      </c>
      <c r="J106" s="33" t="s">
        <v>18346</v>
      </c>
      <c r="K106" s="29" t="s">
        <v>178</v>
      </c>
      <c r="L106" s="29" t="s">
        <v>18345</v>
      </c>
      <c r="M106" s="29" t="s">
        <v>843</v>
      </c>
      <c r="N106" s="28">
        <v>680960</v>
      </c>
      <c r="O106" s="28">
        <v>6189370</v>
      </c>
      <c r="P106" s="29" t="s">
        <v>18344</v>
      </c>
      <c r="Q106" s="32" t="s">
        <v>207</v>
      </c>
      <c r="R106" s="19"/>
      <c r="S106" s="19"/>
      <c r="T106" s="19"/>
      <c r="U106" s="19"/>
      <c r="V106" s="19"/>
      <c r="W106" s="19"/>
      <c r="X106" s="19"/>
      <c r="Y106" s="19"/>
      <c r="Z106" s="19"/>
      <c r="AA106" s="19"/>
      <c r="AB106" s="19"/>
      <c r="AC106" s="19"/>
      <c r="AD106" s="19"/>
      <c r="AE106" s="19"/>
      <c r="AF106" s="19"/>
      <c r="AG106" s="19"/>
      <c r="AH106" s="19"/>
      <c r="AI106" s="19"/>
      <c r="AJ106" s="31">
        <v>612901</v>
      </c>
      <c r="AK106" s="31">
        <v>494021</v>
      </c>
      <c r="AL106" s="31">
        <v>530083</v>
      </c>
      <c r="AM106" s="31">
        <v>611488</v>
      </c>
      <c r="AN106" s="31">
        <v>543475</v>
      </c>
      <c r="AO106" s="31">
        <v>556488</v>
      </c>
      <c r="AP106" s="31">
        <v>530906.328125</v>
      </c>
      <c r="AQ106" s="31">
        <v>455760.0048828125</v>
      </c>
      <c r="AR106" s="31">
        <v>672672.9970703125</v>
      </c>
      <c r="AS106" s="31">
        <v>757537.73828125</v>
      </c>
      <c r="AT106" s="31">
        <v>908551.33984375</v>
      </c>
      <c r="AU106" s="31">
        <v>620766.1640625</v>
      </c>
      <c r="AV106" s="31">
        <v>724075.5</v>
      </c>
      <c r="AW106" s="31">
        <v>339370.49609375</v>
      </c>
      <c r="AX106" s="31">
        <v>0</v>
      </c>
      <c r="AY106" s="31">
        <v>0</v>
      </c>
      <c r="AZ106" s="31">
        <v>0</v>
      </c>
    </row>
    <row r="107" spans="1:52" ht="15" customHeight="1">
      <c r="A107" s="29" t="s">
        <v>18343</v>
      </c>
      <c r="B107" s="34">
        <v>32933</v>
      </c>
      <c r="C107" s="28">
        <v>200</v>
      </c>
      <c r="D107" s="28">
        <v>27</v>
      </c>
      <c r="E107" s="28">
        <v>30</v>
      </c>
      <c r="F107" s="29" t="s">
        <v>462</v>
      </c>
      <c r="G107" s="29" t="s">
        <v>3678</v>
      </c>
      <c r="H107" s="28">
        <v>250</v>
      </c>
      <c r="I107" s="29" t="s">
        <v>18313</v>
      </c>
      <c r="J107" s="33" t="s">
        <v>18342</v>
      </c>
      <c r="K107" s="29" t="s">
        <v>178</v>
      </c>
      <c r="L107" s="29" t="s">
        <v>18341</v>
      </c>
      <c r="M107" s="29" t="s">
        <v>515</v>
      </c>
      <c r="N107" s="28">
        <v>683466</v>
      </c>
      <c r="O107" s="28">
        <v>6186047</v>
      </c>
      <c r="P107" s="29" t="s">
        <v>18340</v>
      </c>
      <c r="Q107" s="32" t="s">
        <v>207</v>
      </c>
      <c r="R107" s="19"/>
      <c r="S107" s="19"/>
      <c r="T107" s="19"/>
      <c r="U107" s="19"/>
      <c r="V107" s="19"/>
      <c r="W107" s="19"/>
      <c r="X107" s="19"/>
      <c r="Y107" s="19"/>
      <c r="Z107" s="19"/>
      <c r="AA107" s="19"/>
      <c r="AB107" s="19"/>
      <c r="AC107" s="19"/>
      <c r="AD107" s="19"/>
      <c r="AE107" s="31">
        <v>290189</v>
      </c>
      <c r="AF107" s="31">
        <v>335886</v>
      </c>
      <c r="AG107" s="31">
        <v>359399</v>
      </c>
      <c r="AH107" s="31">
        <v>374803</v>
      </c>
      <c r="AI107" s="31">
        <v>401132</v>
      </c>
      <c r="AJ107" s="31">
        <v>356065</v>
      </c>
      <c r="AK107" s="31">
        <v>287002</v>
      </c>
      <c r="AL107" s="31">
        <v>307952</v>
      </c>
      <c r="AM107" s="31">
        <v>355244</v>
      </c>
      <c r="AN107" s="31">
        <v>315732</v>
      </c>
      <c r="AO107" s="31">
        <v>323292</v>
      </c>
      <c r="AP107" s="31">
        <v>279100</v>
      </c>
      <c r="AQ107" s="31">
        <v>278043.181640625</v>
      </c>
      <c r="AR107" s="31">
        <v>295228.0146484375</v>
      </c>
      <c r="AS107" s="31">
        <v>276522.541015625</v>
      </c>
      <c r="AT107" s="31">
        <v>283328.818359375</v>
      </c>
      <c r="AU107" s="31">
        <v>229393.13427734375</v>
      </c>
      <c r="AV107" s="31">
        <v>344409.57421875</v>
      </c>
      <c r="AW107" s="31">
        <v>237688.99342346191</v>
      </c>
      <c r="AX107" s="31">
        <v>28444.447265625</v>
      </c>
      <c r="AY107" s="31">
        <v>21578.048828125</v>
      </c>
      <c r="AZ107" s="31">
        <v>50022.49609375</v>
      </c>
    </row>
    <row r="108" spans="1:52" ht="15" customHeight="1">
      <c r="A108" s="29" t="s">
        <v>18339</v>
      </c>
      <c r="B108" s="34">
        <v>36472</v>
      </c>
      <c r="C108" s="28">
        <v>600</v>
      </c>
      <c r="D108" s="28">
        <v>44</v>
      </c>
      <c r="E108" s="28">
        <v>40</v>
      </c>
      <c r="F108" s="29" t="s">
        <v>205</v>
      </c>
      <c r="G108" s="29" t="s">
        <v>18308</v>
      </c>
      <c r="H108" s="28">
        <v>250</v>
      </c>
      <c r="I108" s="29" t="s">
        <v>18313</v>
      </c>
      <c r="J108" s="33" t="s">
        <v>18338</v>
      </c>
      <c r="K108" s="29" t="s">
        <v>178</v>
      </c>
      <c r="L108" s="29" t="s">
        <v>18311</v>
      </c>
      <c r="M108" s="29" t="s">
        <v>331</v>
      </c>
      <c r="N108" s="28">
        <v>687151</v>
      </c>
      <c r="O108" s="28">
        <v>6187761</v>
      </c>
      <c r="P108" s="29" t="s">
        <v>18310</v>
      </c>
      <c r="Q108" s="32" t="s">
        <v>207</v>
      </c>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31">
        <v>497200</v>
      </c>
      <c r="AO108" s="31">
        <v>1018209</v>
      </c>
      <c r="AP108" s="31">
        <v>919029</v>
      </c>
      <c r="AQ108" s="31">
        <v>941423.5</v>
      </c>
      <c r="AR108" s="31">
        <v>947308.5</v>
      </c>
      <c r="AS108" s="31">
        <v>1005098.5</v>
      </c>
      <c r="AT108" s="31">
        <v>935145.5</v>
      </c>
      <c r="AU108" s="31">
        <v>827833.00390625</v>
      </c>
      <c r="AV108" s="31">
        <v>1075986</v>
      </c>
      <c r="AW108" s="31">
        <v>1039996</v>
      </c>
      <c r="AX108" s="31">
        <v>98631</v>
      </c>
      <c r="AY108" s="31">
        <v>57361</v>
      </c>
      <c r="AZ108" s="31">
        <v>155992</v>
      </c>
    </row>
    <row r="109" spans="1:52" ht="15" customHeight="1">
      <c r="A109" s="29" t="s">
        <v>18337</v>
      </c>
      <c r="B109" s="34">
        <v>31175</v>
      </c>
      <c r="C109" s="28">
        <v>55</v>
      </c>
      <c r="D109" s="28">
        <v>15</v>
      </c>
      <c r="E109" s="28">
        <v>22</v>
      </c>
      <c r="F109" s="29" t="s">
        <v>220</v>
      </c>
      <c r="G109" s="29" t="s">
        <v>18332</v>
      </c>
      <c r="H109" s="28">
        <v>250</v>
      </c>
      <c r="I109" s="29" t="s">
        <v>18313</v>
      </c>
      <c r="J109" s="33" t="s">
        <v>18336</v>
      </c>
      <c r="K109" s="29" t="s">
        <v>178</v>
      </c>
      <c r="L109" s="29" t="s">
        <v>18335</v>
      </c>
      <c r="M109" s="29" t="s">
        <v>355</v>
      </c>
      <c r="N109" s="28">
        <v>686766</v>
      </c>
      <c r="O109" s="28">
        <v>6191490</v>
      </c>
      <c r="P109" s="29" t="s">
        <v>18334</v>
      </c>
      <c r="Q109" s="32" t="s">
        <v>368</v>
      </c>
      <c r="R109" s="19"/>
      <c r="S109" s="19"/>
      <c r="T109" s="19"/>
      <c r="U109" s="19"/>
      <c r="V109" s="19"/>
      <c r="W109" s="19"/>
      <c r="X109" s="19"/>
      <c r="Y109" s="19"/>
      <c r="Z109" s="31">
        <v>70583</v>
      </c>
      <c r="AA109" s="31">
        <v>121000</v>
      </c>
      <c r="AB109" s="31">
        <v>121000</v>
      </c>
      <c r="AC109" s="31">
        <v>121000</v>
      </c>
      <c r="AD109" s="31">
        <v>121000</v>
      </c>
      <c r="AE109" s="31">
        <v>121000</v>
      </c>
      <c r="AF109" s="31">
        <v>121000</v>
      </c>
      <c r="AG109" s="31">
        <v>121000</v>
      </c>
      <c r="AH109" s="31">
        <v>121000</v>
      </c>
      <c r="AI109" s="31">
        <v>121000</v>
      </c>
      <c r="AJ109" s="31">
        <v>121000</v>
      </c>
      <c r="AK109" s="31">
        <v>121000</v>
      </c>
      <c r="AL109" s="31">
        <v>121000</v>
      </c>
      <c r="AM109" s="31">
        <v>121000</v>
      </c>
      <c r="AN109" s="31">
        <v>121000</v>
      </c>
      <c r="AO109" s="31">
        <v>121000</v>
      </c>
      <c r="AP109" s="31">
        <v>59888.999877929688</v>
      </c>
      <c r="AQ109" s="31">
        <v>49211.999755859375</v>
      </c>
      <c r="AR109" s="31">
        <v>22558.06884765625</v>
      </c>
      <c r="AS109" s="31">
        <v>43241.580078125</v>
      </c>
      <c r="AT109" s="31">
        <v>38745.045288085938</v>
      </c>
      <c r="AU109" s="31">
        <v>32627.025390625</v>
      </c>
      <c r="AV109" s="31">
        <v>54972.95947265625</v>
      </c>
      <c r="AW109" s="31">
        <v>48303.315612792969</v>
      </c>
      <c r="AX109" s="31">
        <v>3224.489990234375</v>
      </c>
      <c r="AY109" s="31">
        <v>2035.844970703125</v>
      </c>
      <c r="AZ109" s="31">
        <v>5260.3349609375</v>
      </c>
    </row>
    <row r="110" spans="1:52" ht="15" customHeight="1">
      <c r="A110" s="29" t="s">
        <v>18333</v>
      </c>
      <c r="B110" s="34">
        <v>32549</v>
      </c>
      <c r="C110" s="28">
        <v>200</v>
      </c>
      <c r="D110" s="28">
        <v>24</v>
      </c>
      <c r="E110" s="28">
        <v>30</v>
      </c>
      <c r="F110" s="29" t="s">
        <v>690</v>
      </c>
      <c r="G110" s="29" t="s">
        <v>12531</v>
      </c>
      <c r="H110" s="28">
        <v>250</v>
      </c>
      <c r="I110" s="29" t="s">
        <v>18313</v>
      </c>
      <c r="J110" s="33" t="s">
        <v>18331</v>
      </c>
      <c r="K110" s="29" t="s">
        <v>178</v>
      </c>
      <c r="L110" s="29" t="s">
        <v>18330</v>
      </c>
      <c r="M110" s="29" t="s">
        <v>355</v>
      </c>
      <c r="N110" s="28">
        <v>687243</v>
      </c>
      <c r="O110" s="28">
        <v>6189335</v>
      </c>
      <c r="P110" s="29" t="s">
        <v>18329</v>
      </c>
      <c r="Q110" s="32" t="s">
        <v>207</v>
      </c>
      <c r="R110" s="19"/>
      <c r="S110" s="19"/>
      <c r="T110" s="19"/>
      <c r="U110" s="19"/>
      <c r="V110" s="19"/>
      <c r="W110" s="19"/>
      <c r="X110" s="19"/>
      <c r="Y110" s="19"/>
      <c r="Z110" s="19"/>
      <c r="AA110" s="19"/>
      <c r="AB110" s="19"/>
      <c r="AC110" s="19"/>
      <c r="AD110" s="31">
        <v>214990</v>
      </c>
      <c r="AE110" s="31">
        <v>274820</v>
      </c>
      <c r="AF110" s="31">
        <v>256700</v>
      </c>
      <c r="AG110" s="31">
        <v>284360</v>
      </c>
      <c r="AH110" s="31">
        <v>293740</v>
      </c>
      <c r="AI110" s="31">
        <v>300050</v>
      </c>
      <c r="AJ110" s="31">
        <v>305220</v>
      </c>
      <c r="AK110" s="31">
        <v>228410</v>
      </c>
      <c r="AL110" s="31">
        <v>252270</v>
      </c>
      <c r="AM110" s="31">
        <v>284391</v>
      </c>
      <c r="AN110" s="31">
        <v>241461</v>
      </c>
      <c r="AO110" s="31">
        <v>303707</v>
      </c>
      <c r="AP110" s="31">
        <v>233778</v>
      </c>
      <c r="AQ110" s="31">
        <v>253335.80078125</v>
      </c>
      <c r="AR110" s="31">
        <v>246177.4208984375</v>
      </c>
      <c r="AS110" s="31">
        <v>142536.42236328125</v>
      </c>
      <c r="AT110" s="31">
        <v>215012</v>
      </c>
      <c r="AU110" s="31">
        <v>195635</v>
      </c>
      <c r="AV110" s="31">
        <v>247721</v>
      </c>
      <c r="AW110" s="31">
        <v>240286</v>
      </c>
      <c r="AX110" s="31">
        <v>24042</v>
      </c>
      <c r="AY110" s="31">
        <v>16481</v>
      </c>
      <c r="AZ110" s="31">
        <v>40523</v>
      </c>
    </row>
    <row r="111" spans="1:52" ht="15" customHeight="1">
      <c r="A111" s="29" t="s">
        <v>18328</v>
      </c>
      <c r="B111" s="34">
        <v>32983</v>
      </c>
      <c r="C111" s="28">
        <v>200</v>
      </c>
      <c r="D111" s="28">
        <v>27</v>
      </c>
      <c r="E111" s="28">
        <v>30</v>
      </c>
      <c r="F111" s="29" t="s">
        <v>462</v>
      </c>
      <c r="G111" s="29" t="s">
        <v>3678</v>
      </c>
      <c r="H111" s="28">
        <v>250</v>
      </c>
      <c r="I111" s="29" t="s">
        <v>18313</v>
      </c>
      <c r="J111" s="33" t="s">
        <v>18327</v>
      </c>
      <c r="K111" s="29" t="s">
        <v>178</v>
      </c>
      <c r="L111" s="29" t="s">
        <v>18326</v>
      </c>
      <c r="M111" s="29" t="s">
        <v>515</v>
      </c>
      <c r="N111" s="28">
        <v>683460</v>
      </c>
      <c r="O111" s="28">
        <v>6186298</v>
      </c>
      <c r="P111" s="29" t="s">
        <v>18325</v>
      </c>
      <c r="Q111" s="32" t="s">
        <v>207</v>
      </c>
      <c r="R111" s="19"/>
      <c r="S111" s="19"/>
      <c r="T111" s="19"/>
      <c r="U111" s="19"/>
      <c r="V111" s="19"/>
      <c r="W111" s="19"/>
      <c r="X111" s="19"/>
      <c r="Y111" s="19"/>
      <c r="Z111" s="19"/>
      <c r="AA111" s="19"/>
      <c r="AB111" s="19"/>
      <c r="AC111" s="19"/>
      <c r="AD111" s="19"/>
      <c r="AE111" s="31">
        <v>169801</v>
      </c>
      <c r="AF111" s="31">
        <v>327866</v>
      </c>
      <c r="AG111" s="31">
        <v>366695</v>
      </c>
      <c r="AH111" s="31">
        <v>391895</v>
      </c>
      <c r="AI111" s="31">
        <v>405839</v>
      </c>
      <c r="AJ111" s="31">
        <v>405951</v>
      </c>
      <c r="AK111" s="31">
        <v>285355</v>
      </c>
      <c r="AL111" s="31">
        <v>345660</v>
      </c>
      <c r="AM111" s="31">
        <v>361704</v>
      </c>
      <c r="AN111" s="31">
        <v>311633</v>
      </c>
      <c r="AO111" s="31">
        <v>377327</v>
      </c>
      <c r="AP111" s="31">
        <v>293750</v>
      </c>
      <c r="AQ111" s="31">
        <v>308731.1396484375</v>
      </c>
      <c r="AR111" s="31">
        <v>309511.8583984375</v>
      </c>
      <c r="AS111" s="31">
        <v>330191.5400390625</v>
      </c>
      <c r="AT111" s="31">
        <v>297777.48046875</v>
      </c>
      <c r="AU111" s="31">
        <v>257091.1005859375</v>
      </c>
      <c r="AV111" s="31">
        <v>361251.318359375</v>
      </c>
      <c r="AW111" s="31">
        <v>317915.81982421875</v>
      </c>
      <c r="AX111" s="31">
        <v>32296.515625</v>
      </c>
      <c r="AY111" s="31">
        <v>22085.392578125</v>
      </c>
      <c r="AZ111" s="31">
        <v>54381.908203125</v>
      </c>
    </row>
    <row r="112" spans="1:52" ht="15" customHeight="1">
      <c r="A112" s="29" t="s">
        <v>18324</v>
      </c>
      <c r="B112" s="34">
        <v>30068</v>
      </c>
      <c r="C112" s="28">
        <v>75</v>
      </c>
      <c r="D112" s="28">
        <v>17</v>
      </c>
      <c r="E112" s="28">
        <v>22</v>
      </c>
      <c r="F112" s="29" t="s">
        <v>220</v>
      </c>
      <c r="G112" s="29" t="s">
        <v>18319</v>
      </c>
      <c r="H112" s="28">
        <v>250</v>
      </c>
      <c r="I112" s="29" t="s">
        <v>18313</v>
      </c>
      <c r="J112" s="33" t="s">
        <v>18323</v>
      </c>
      <c r="K112" s="29" t="s">
        <v>178</v>
      </c>
      <c r="L112" s="29" t="s">
        <v>18322</v>
      </c>
      <c r="M112" s="29" t="s">
        <v>583</v>
      </c>
      <c r="N112" s="28">
        <v>684177</v>
      </c>
      <c r="O112" s="28">
        <v>6183032</v>
      </c>
      <c r="P112" s="29" t="s">
        <v>18321</v>
      </c>
      <c r="Q112" s="32" t="s">
        <v>368</v>
      </c>
      <c r="R112" s="19"/>
      <c r="S112" s="19"/>
      <c r="T112" s="19"/>
      <c r="U112" s="19"/>
      <c r="V112" s="19"/>
      <c r="W112" s="31">
        <v>80667</v>
      </c>
      <c r="X112" s="31">
        <v>121000</v>
      </c>
      <c r="Y112" s="31">
        <v>121000</v>
      </c>
      <c r="Z112" s="31">
        <v>121000</v>
      </c>
      <c r="AA112" s="31">
        <v>121000</v>
      </c>
      <c r="AB112" s="31">
        <v>121000</v>
      </c>
      <c r="AC112" s="31">
        <v>121000</v>
      </c>
      <c r="AD112" s="31">
        <v>121000</v>
      </c>
      <c r="AE112" s="31">
        <v>121000</v>
      </c>
      <c r="AF112" s="31">
        <v>121000</v>
      </c>
      <c r="AG112" s="31">
        <v>121000</v>
      </c>
      <c r="AH112" s="31">
        <v>121000</v>
      </c>
      <c r="AI112" s="31">
        <v>121000</v>
      </c>
      <c r="AJ112" s="31">
        <v>121000</v>
      </c>
      <c r="AK112" s="31">
        <v>121000</v>
      </c>
      <c r="AL112" s="31">
        <v>121000</v>
      </c>
      <c r="AM112" s="31">
        <v>121000</v>
      </c>
      <c r="AN112" s="31">
        <v>121000</v>
      </c>
      <c r="AO112" s="31">
        <v>121000</v>
      </c>
      <c r="AP112" s="31">
        <v>69234</v>
      </c>
      <c r="AQ112" s="31">
        <v>62691.000244140625</v>
      </c>
      <c r="AR112" s="31">
        <v>38443.818237304688</v>
      </c>
      <c r="AS112" s="31">
        <v>71987.025436401367</v>
      </c>
      <c r="AT112" s="31">
        <v>81513</v>
      </c>
      <c r="AU112" s="31">
        <v>71349</v>
      </c>
      <c r="AV112" s="31">
        <v>104788</v>
      </c>
      <c r="AW112" s="31">
        <v>83959</v>
      </c>
      <c r="AX112" s="31">
        <v>7304</v>
      </c>
      <c r="AY112" s="31">
        <v>6363</v>
      </c>
      <c r="AZ112" s="31">
        <v>13667</v>
      </c>
    </row>
    <row r="113" spans="1:52" ht="15" customHeight="1">
      <c r="A113" s="29" t="s">
        <v>18320</v>
      </c>
      <c r="B113" s="34">
        <v>32912</v>
      </c>
      <c r="C113" s="28">
        <v>250</v>
      </c>
      <c r="D113" s="28">
        <v>26</v>
      </c>
      <c r="E113" s="28">
        <v>30</v>
      </c>
      <c r="F113" s="29" t="s">
        <v>462</v>
      </c>
      <c r="G113" s="29" t="s">
        <v>1501</v>
      </c>
      <c r="H113" s="28">
        <v>250</v>
      </c>
      <c r="I113" s="29" t="s">
        <v>18313</v>
      </c>
      <c r="J113" s="33" t="s">
        <v>18318</v>
      </c>
      <c r="K113" s="29" t="s">
        <v>178</v>
      </c>
      <c r="L113" s="29" t="s">
        <v>12707</v>
      </c>
      <c r="M113" s="29" t="s">
        <v>1313</v>
      </c>
      <c r="N113" s="28">
        <v>691153</v>
      </c>
      <c r="O113" s="28">
        <v>6181021</v>
      </c>
      <c r="P113" s="29" t="s">
        <v>18315</v>
      </c>
      <c r="Q113" s="32" t="s">
        <v>207</v>
      </c>
      <c r="R113" s="19"/>
      <c r="S113" s="19"/>
      <c r="T113" s="19"/>
      <c r="U113" s="19"/>
      <c r="V113" s="19"/>
      <c r="W113" s="19"/>
      <c r="X113" s="19"/>
      <c r="Y113" s="19"/>
      <c r="Z113" s="19"/>
      <c r="AA113" s="19"/>
      <c r="AB113" s="19"/>
      <c r="AC113" s="19"/>
      <c r="AD113" s="19"/>
      <c r="AE113" s="31">
        <v>255400</v>
      </c>
      <c r="AF113" s="31">
        <v>281700</v>
      </c>
      <c r="AG113" s="31">
        <v>306100</v>
      </c>
      <c r="AH113" s="31">
        <v>321350</v>
      </c>
      <c r="AI113" s="31">
        <v>350500</v>
      </c>
      <c r="AJ113" s="31">
        <v>353050</v>
      </c>
      <c r="AK113" s="31">
        <v>228700</v>
      </c>
      <c r="AL113" s="31">
        <v>287100</v>
      </c>
      <c r="AM113" s="31">
        <v>303390</v>
      </c>
      <c r="AN113" s="31">
        <v>291025</v>
      </c>
      <c r="AO113" s="31">
        <v>362507</v>
      </c>
      <c r="AP113" s="31">
        <v>254851.5</v>
      </c>
      <c r="AQ113" s="31">
        <v>258793.00146484375</v>
      </c>
      <c r="AR113" s="31">
        <v>268850.7978515625</v>
      </c>
      <c r="AS113" s="31">
        <v>273904.0009765625</v>
      </c>
      <c r="AT113" s="31">
        <v>255161.3994140625</v>
      </c>
      <c r="AU113" s="31">
        <v>222503.29931640625</v>
      </c>
      <c r="AV113" s="31">
        <v>294913.400390625</v>
      </c>
      <c r="AW113" s="31">
        <v>219440.70288085938</v>
      </c>
      <c r="AX113" s="31">
        <v>29586.900390625</v>
      </c>
      <c r="AY113" s="31">
        <v>13242.5</v>
      </c>
      <c r="AZ113" s="31">
        <v>42829.400390625</v>
      </c>
    </row>
    <row r="114" spans="1:52" ht="15" customHeight="1">
      <c r="A114" s="29" t="s">
        <v>18317</v>
      </c>
      <c r="B114" s="34">
        <v>32912</v>
      </c>
      <c r="C114" s="28">
        <v>250</v>
      </c>
      <c r="D114" s="28">
        <v>26</v>
      </c>
      <c r="E114" s="28">
        <v>30</v>
      </c>
      <c r="F114" s="29" t="s">
        <v>462</v>
      </c>
      <c r="G114" s="29" t="s">
        <v>1501</v>
      </c>
      <c r="H114" s="28">
        <v>250</v>
      </c>
      <c r="I114" s="29" t="s">
        <v>18313</v>
      </c>
      <c r="J114" s="33" t="s">
        <v>18316</v>
      </c>
      <c r="K114" s="29" t="s">
        <v>178</v>
      </c>
      <c r="L114" s="29" t="s">
        <v>12707</v>
      </c>
      <c r="M114" s="29" t="s">
        <v>1313</v>
      </c>
      <c r="N114" s="28">
        <v>691016</v>
      </c>
      <c r="O114" s="28">
        <v>6181093</v>
      </c>
      <c r="P114" s="29" t="s">
        <v>18315</v>
      </c>
      <c r="Q114" s="32" t="s">
        <v>207</v>
      </c>
      <c r="R114" s="19"/>
      <c r="S114" s="19"/>
      <c r="T114" s="19"/>
      <c r="U114" s="19"/>
      <c r="V114" s="19"/>
      <c r="W114" s="19"/>
      <c r="X114" s="19"/>
      <c r="Y114" s="19"/>
      <c r="Z114" s="19"/>
      <c r="AA114" s="19"/>
      <c r="AB114" s="19"/>
      <c r="AC114" s="19"/>
      <c r="AD114" s="19"/>
      <c r="AE114" s="31">
        <v>255400</v>
      </c>
      <c r="AF114" s="31">
        <v>281700</v>
      </c>
      <c r="AG114" s="31">
        <v>306100</v>
      </c>
      <c r="AH114" s="31">
        <v>321350</v>
      </c>
      <c r="AI114" s="31">
        <v>350500</v>
      </c>
      <c r="AJ114" s="31">
        <v>353050</v>
      </c>
      <c r="AK114" s="31">
        <v>228700</v>
      </c>
      <c r="AL114" s="31">
        <v>287100</v>
      </c>
      <c r="AM114" s="31">
        <v>303390</v>
      </c>
      <c r="AN114" s="31">
        <v>291025</v>
      </c>
      <c r="AO114" s="31">
        <v>362507</v>
      </c>
      <c r="AP114" s="31">
        <v>254851.5</v>
      </c>
      <c r="AQ114" s="31">
        <v>258793.00146484375</v>
      </c>
      <c r="AR114" s="31">
        <v>268850.7978515625</v>
      </c>
      <c r="AS114" s="31">
        <v>273904.0009765625</v>
      </c>
      <c r="AT114" s="31">
        <v>255161.3994140625</v>
      </c>
      <c r="AU114" s="31">
        <v>222503.29931640625</v>
      </c>
      <c r="AV114" s="31">
        <v>294913.400390625</v>
      </c>
      <c r="AW114" s="31">
        <v>219440.70288085938</v>
      </c>
      <c r="AX114" s="31">
        <v>29586.900390625</v>
      </c>
      <c r="AY114" s="31">
        <v>13242.5</v>
      </c>
      <c r="AZ114" s="31">
        <v>42829.400390625</v>
      </c>
    </row>
    <row r="115" spans="1:52" ht="15" customHeight="1">
      <c r="A115" s="29" t="s">
        <v>18314</v>
      </c>
      <c r="B115" s="34">
        <v>36472</v>
      </c>
      <c r="C115" s="28">
        <v>600</v>
      </c>
      <c r="D115" s="28">
        <v>44</v>
      </c>
      <c r="E115" s="28">
        <v>40</v>
      </c>
      <c r="F115" s="29" t="s">
        <v>205</v>
      </c>
      <c r="G115" s="29" t="s">
        <v>18308</v>
      </c>
      <c r="H115" s="28">
        <v>250</v>
      </c>
      <c r="I115" s="29" t="s">
        <v>18313</v>
      </c>
      <c r="J115" s="33" t="s">
        <v>18312</v>
      </c>
      <c r="K115" s="29" t="s">
        <v>178</v>
      </c>
      <c r="L115" s="29" t="s">
        <v>18311</v>
      </c>
      <c r="M115" s="29" t="s">
        <v>7312</v>
      </c>
      <c r="N115" s="28">
        <v>687268</v>
      </c>
      <c r="O115" s="28">
        <v>6187753</v>
      </c>
      <c r="P115" s="29" t="s">
        <v>18310</v>
      </c>
      <c r="Q115" s="32" t="s">
        <v>207</v>
      </c>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31">
        <v>497200</v>
      </c>
      <c r="AO115" s="31">
        <v>1018209</v>
      </c>
      <c r="AP115" s="31">
        <v>919029</v>
      </c>
      <c r="AQ115" s="31">
        <v>941423.5</v>
      </c>
      <c r="AR115" s="31">
        <v>947308.5</v>
      </c>
      <c r="AS115" s="31">
        <v>1005098.5</v>
      </c>
      <c r="AT115" s="31">
        <v>935145.5</v>
      </c>
      <c r="AU115" s="31">
        <v>827833.00390625</v>
      </c>
      <c r="AV115" s="31">
        <v>1075986</v>
      </c>
      <c r="AW115" s="31">
        <v>1039996</v>
      </c>
      <c r="AX115" s="31">
        <v>98631</v>
      </c>
      <c r="AY115" s="31">
        <v>57361</v>
      </c>
      <c r="AZ115" s="31">
        <v>155992</v>
      </c>
    </row>
    <row r="116" spans="1:52" ht="15" customHeight="1">
      <c r="A116" s="29" t="s">
        <v>18309</v>
      </c>
      <c r="B116" s="34">
        <v>34233</v>
      </c>
      <c r="C116" s="28">
        <v>300</v>
      </c>
      <c r="D116" s="28">
        <v>31</v>
      </c>
      <c r="E116" s="28">
        <v>30</v>
      </c>
      <c r="F116" s="29" t="s">
        <v>205</v>
      </c>
      <c r="G116" s="29" t="s">
        <v>18222</v>
      </c>
      <c r="H116" s="28">
        <v>253</v>
      </c>
      <c r="I116" s="29" t="s">
        <v>18293</v>
      </c>
      <c r="J116" s="33" t="s">
        <v>18307</v>
      </c>
      <c r="K116" s="29" t="s">
        <v>178</v>
      </c>
      <c r="L116" s="29" t="s">
        <v>18296</v>
      </c>
      <c r="M116" s="29" t="s">
        <v>2578</v>
      </c>
      <c r="N116" s="28">
        <v>702315</v>
      </c>
      <c r="O116" s="28">
        <v>6164048</v>
      </c>
      <c r="P116" s="29" t="s">
        <v>18302</v>
      </c>
      <c r="Q116" s="32" t="s">
        <v>207</v>
      </c>
      <c r="R116" s="19"/>
      <c r="S116" s="19"/>
      <c r="T116" s="19"/>
      <c r="U116" s="19"/>
      <c r="V116" s="19"/>
      <c r="W116" s="19"/>
      <c r="X116" s="19"/>
      <c r="Y116" s="19"/>
      <c r="Z116" s="19"/>
      <c r="AA116" s="19"/>
      <c r="AB116" s="19"/>
      <c r="AC116" s="19"/>
      <c r="AD116" s="19"/>
      <c r="AE116" s="19"/>
      <c r="AF116" s="19"/>
      <c r="AG116" s="19"/>
      <c r="AH116" s="31">
        <v>127748</v>
      </c>
      <c r="AI116" s="31">
        <v>546886</v>
      </c>
      <c r="AJ116" s="31">
        <v>485443</v>
      </c>
      <c r="AK116" s="31">
        <v>391286</v>
      </c>
      <c r="AL116" s="31">
        <v>419848</v>
      </c>
      <c r="AM116" s="31">
        <v>484324</v>
      </c>
      <c r="AN116" s="31">
        <v>430455</v>
      </c>
      <c r="AO116" s="31">
        <v>440762</v>
      </c>
      <c r="AP116" s="31">
        <v>386753.6689453125</v>
      </c>
      <c r="AQ116" s="31">
        <v>443569.2265625</v>
      </c>
      <c r="AR116" s="31">
        <v>376371.33984375</v>
      </c>
      <c r="AS116" s="31">
        <v>398732.66796875</v>
      </c>
      <c r="AT116" s="31">
        <v>335747.00390625</v>
      </c>
      <c r="AU116" s="31">
        <v>328733.66796875</v>
      </c>
      <c r="AV116" s="31">
        <v>421999.330078125</v>
      </c>
      <c r="AW116" s="31">
        <v>407194.3359375</v>
      </c>
      <c r="AX116" s="31">
        <v>27096.66796875</v>
      </c>
      <c r="AY116" s="31">
        <v>33269</v>
      </c>
      <c r="AZ116" s="31">
        <v>60365.66796875</v>
      </c>
    </row>
    <row r="117" spans="1:52" ht="15" customHeight="1">
      <c r="A117" s="29" t="s">
        <v>18306</v>
      </c>
      <c r="B117" s="34">
        <v>34233</v>
      </c>
      <c r="C117" s="28">
        <v>300</v>
      </c>
      <c r="D117" s="28">
        <v>31</v>
      </c>
      <c r="E117" s="28">
        <v>30</v>
      </c>
      <c r="F117" s="29" t="s">
        <v>205</v>
      </c>
      <c r="G117" s="29" t="s">
        <v>18222</v>
      </c>
      <c r="H117" s="28">
        <v>253</v>
      </c>
      <c r="I117" s="29" t="s">
        <v>18293</v>
      </c>
      <c r="J117" s="33" t="s">
        <v>18305</v>
      </c>
      <c r="K117" s="29" t="s">
        <v>178</v>
      </c>
      <c r="L117" s="29" t="s">
        <v>18296</v>
      </c>
      <c r="M117" s="29" t="s">
        <v>2578</v>
      </c>
      <c r="N117" s="28">
        <v>702393</v>
      </c>
      <c r="O117" s="28">
        <v>6163966</v>
      </c>
      <c r="P117" s="29" t="s">
        <v>18302</v>
      </c>
      <c r="Q117" s="32" t="s">
        <v>207</v>
      </c>
      <c r="R117" s="19"/>
      <c r="S117" s="19"/>
      <c r="T117" s="19"/>
      <c r="U117" s="19"/>
      <c r="V117" s="19"/>
      <c r="W117" s="19"/>
      <c r="X117" s="19"/>
      <c r="Y117" s="19"/>
      <c r="Z117" s="19"/>
      <c r="AA117" s="19"/>
      <c r="AB117" s="19"/>
      <c r="AC117" s="19"/>
      <c r="AD117" s="19"/>
      <c r="AE117" s="19"/>
      <c r="AF117" s="19"/>
      <c r="AG117" s="19"/>
      <c r="AH117" s="31">
        <v>127748</v>
      </c>
      <c r="AI117" s="31">
        <v>546886</v>
      </c>
      <c r="AJ117" s="31">
        <v>485443</v>
      </c>
      <c r="AK117" s="31">
        <v>391286</v>
      </c>
      <c r="AL117" s="31">
        <v>419848</v>
      </c>
      <c r="AM117" s="31">
        <v>484324</v>
      </c>
      <c r="AN117" s="31">
        <v>430455</v>
      </c>
      <c r="AO117" s="31">
        <v>440762</v>
      </c>
      <c r="AP117" s="31">
        <v>386753.6689453125</v>
      </c>
      <c r="AQ117" s="31">
        <v>443569.2265625</v>
      </c>
      <c r="AR117" s="31">
        <v>376371.33984375</v>
      </c>
      <c r="AS117" s="31">
        <v>398732.66796875</v>
      </c>
      <c r="AT117" s="31">
        <v>335747.00390625</v>
      </c>
      <c r="AU117" s="31">
        <v>328733.66796875</v>
      </c>
      <c r="AV117" s="31">
        <v>421999.330078125</v>
      </c>
      <c r="AW117" s="31">
        <v>407194.3359375</v>
      </c>
      <c r="AX117" s="31">
        <v>27096.66796875</v>
      </c>
      <c r="AY117" s="31">
        <v>33269</v>
      </c>
      <c r="AZ117" s="31">
        <v>60365.66796875</v>
      </c>
    </row>
    <row r="118" spans="1:52" ht="15" customHeight="1">
      <c r="A118" s="29" t="s">
        <v>18304</v>
      </c>
      <c r="B118" s="34">
        <v>34233</v>
      </c>
      <c r="C118" s="28">
        <v>300</v>
      </c>
      <c r="D118" s="28">
        <v>31</v>
      </c>
      <c r="E118" s="28">
        <v>30</v>
      </c>
      <c r="F118" s="29" t="s">
        <v>18222</v>
      </c>
      <c r="G118" s="29" t="s">
        <v>18222</v>
      </c>
      <c r="H118" s="28">
        <v>253</v>
      </c>
      <c r="I118" s="29" t="s">
        <v>18293</v>
      </c>
      <c r="J118" s="33" t="s">
        <v>18303</v>
      </c>
      <c r="K118" s="29" t="s">
        <v>178</v>
      </c>
      <c r="L118" s="29" t="s">
        <v>18296</v>
      </c>
      <c r="M118" s="29" t="s">
        <v>2578</v>
      </c>
      <c r="N118" s="28">
        <v>702470</v>
      </c>
      <c r="O118" s="28">
        <v>6163884</v>
      </c>
      <c r="P118" s="29" t="s">
        <v>18302</v>
      </c>
      <c r="Q118" s="32" t="s">
        <v>207</v>
      </c>
      <c r="R118" s="19"/>
      <c r="S118" s="19"/>
      <c r="T118" s="19"/>
      <c r="U118" s="19"/>
      <c r="V118" s="19"/>
      <c r="W118" s="19"/>
      <c r="X118" s="19"/>
      <c r="Y118" s="19"/>
      <c r="Z118" s="19"/>
      <c r="AA118" s="19"/>
      <c r="AB118" s="19"/>
      <c r="AC118" s="19"/>
      <c r="AD118" s="19"/>
      <c r="AE118" s="19"/>
      <c r="AF118" s="19"/>
      <c r="AG118" s="19"/>
      <c r="AH118" s="31">
        <v>127748</v>
      </c>
      <c r="AI118" s="31">
        <v>546886</v>
      </c>
      <c r="AJ118" s="31">
        <v>485443</v>
      </c>
      <c r="AK118" s="31">
        <v>391286</v>
      </c>
      <c r="AL118" s="31">
        <v>419848</v>
      </c>
      <c r="AM118" s="31">
        <v>484324</v>
      </c>
      <c r="AN118" s="31">
        <v>430455</v>
      </c>
      <c r="AO118" s="31">
        <v>440762</v>
      </c>
      <c r="AP118" s="31">
        <v>386753.6689453125</v>
      </c>
      <c r="AQ118" s="31">
        <v>443569.2265625</v>
      </c>
      <c r="AR118" s="31">
        <v>376371.33984375</v>
      </c>
      <c r="AS118" s="31">
        <v>398732.66796875</v>
      </c>
      <c r="AT118" s="31">
        <v>335747.00390625</v>
      </c>
      <c r="AU118" s="31">
        <v>328733.66796875</v>
      </c>
      <c r="AV118" s="31">
        <v>421999.330078125</v>
      </c>
      <c r="AW118" s="31">
        <v>407194.3359375</v>
      </c>
      <c r="AX118" s="31">
        <v>27096.66796875</v>
      </c>
      <c r="AY118" s="31">
        <v>33269</v>
      </c>
      <c r="AZ118" s="31">
        <v>60365.66796875</v>
      </c>
    </row>
    <row r="119" spans="1:52" ht="15" customHeight="1">
      <c r="A119" s="29" t="s">
        <v>18301</v>
      </c>
      <c r="B119" s="34">
        <v>32528</v>
      </c>
      <c r="C119" s="28">
        <v>180</v>
      </c>
      <c r="D119" s="28">
        <v>23.2</v>
      </c>
      <c r="E119" s="28">
        <v>30</v>
      </c>
      <c r="F119" s="29" t="s">
        <v>690</v>
      </c>
      <c r="G119" s="29" t="s">
        <v>18207</v>
      </c>
      <c r="H119" s="28">
        <v>253</v>
      </c>
      <c r="I119" s="29" t="s">
        <v>18293</v>
      </c>
      <c r="J119" s="33" t="s">
        <v>18300</v>
      </c>
      <c r="K119" s="29" t="s">
        <v>178</v>
      </c>
      <c r="L119" s="29" t="s">
        <v>18296</v>
      </c>
      <c r="M119" s="29" t="s">
        <v>1147</v>
      </c>
      <c r="N119" s="28">
        <v>701439</v>
      </c>
      <c r="O119" s="28">
        <v>6163403</v>
      </c>
      <c r="P119" s="29" t="s">
        <v>18299</v>
      </c>
      <c r="Q119" s="32" t="s">
        <v>207</v>
      </c>
      <c r="R119" s="19"/>
      <c r="S119" s="19"/>
      <c r="T119" s="19"/>
      <c r="U119" s="19"/>
      <c r="V119" s="19"/>
      <c r="W119" s="19"/>
      <c r="X119" s="19"/>
      <c r="Y119" s="19"/>
      <c r="Z119" s="19"/>
      <c r="AA119" s="19"/>
      <c r="AB119" s="19"/>
      <c r="AC119" s="19"/>
      <c r="AD119" s="31">
        <v>222200</v>
      </c>
      <c r="AE119" s="31">
        <v>318900</v>
      </c>
      <c r="AF119" s="31">
        <v>284500</v>
      </c>
      <c r="AG119" s="31">
        <v>338500</v>
      </c>
      <c r="AH119" s="31">
        <v>314900</v>
      </c>
      <c r="AI119" s="31">
        <v>366100</v>
      </c>
      <c r="AJ119" s="31">
        <v>344000</v>
      </c>
      <c r="AK119" s="31">
        <v>278900</v>
      </c>
      <c r="AL119" s="31">
        <v>286000</v>
      </c>
      <c r="AM119" s="31">
        <v>343832</v>
      </c>
      <c r="AN119" s="31">
        <v>260203</v>
      </c>
      <c r="AO119" s="31">
        <v>247029</v>
      </c>
      <c r="AP119" s="31">
        <v>206698</v>
      </c>
      <c r="AQ119" s="31">
        <v>260627.2392578125</v>
      </c>
      <c r="AR119" s="31">
        <v>235282.68017578125</v>
      </c>
      <c r="AS119" s="31">
        <v>260420.400390625</v>
      </c>
      <c r="AT119" s="31">
        <v>236725.1962890625</v>
      </c>
      <c r="AU119" s="31">
        <v>188142.71923828125</v>
      </c>
      <c r="AV119" s="31">
        <v>249200.51708984375</v>
      </c>
      <c r="AW119" s="31">
        <v>269925.2373046875</v>
      </c>
      <c r="AX119" s="31">
        <v>25939.919921875</v>
      </c>
      <c r="AY119" s="31">
        <v>20712.119140625</v>
      </c>
      <c r="AZ119" s="31">
        <v>46652.0390625</v>
      </c>
    </row>
    <row r="120" spans="1:52" ht="15" customHeight="1">
      <c r="A120" s="29" t="s">
        <v>18298</v>
      </c>
      <c r="B120" s="34">
        <v>32528</v>
      </c>
      <c r="C120" s="28">
        <v>180</v>
      </c>
      <c r="D120" s="28">
        <v>23.2</v>
      </c>
      <c r="E120" s="28">
        <v>30</v>
      </c>
      <c r="F120" s="29" t="s">
        <v>690</v>
      </c>
      <c r="G120" s="29" t="s">
        <v>18207</v>
      </c>
      <c r="H120" s="28">
        <v>253</v>
      </c>
      <c r="I120" s="29" t="s">
        <v>18293</v>
      </c>
      <c r="J120" s="33" t="s">
        <v>18297</v>
      </c>
      <c r="K120" s="29" t="s">
        <v>178</v>
      </c>
      <c r="L120" s="29" t="s">
        <v>18296</v>
      </c>
      <c r="M120" s="29" t="s">
        <v>1147</v>
      </c>
      <c r="N120" s="28">
        <v>701469</v>
      </c>
      <c r="O120" s="28">
        <v>6163560</v>
      </c>
      <c r="P120" s="29" t="s">
        <v>18295</v>
      </c>
      <c r="Q120" s="32" t="s">
        <v>207</v>
      </c>
      <c r="R120" s="19"/>
      <c r="S120" s="19"/>
      <c r="T120" s="19"/>
      <c r="U120" s="19"/>
      <c r="V120" s="19"/>
      <c r="W120" s="19"/>
      <c r="X120" s="19"/>
      <c r="Y120" s="19"/>
      <c r="Z120" s="19"/>
      <c r="AA120" s="19"/>
      <c r="AB120" s="19"/>
      <c r="AC120" s="19"/>
      <c r="AD120" s="31">
        <v>234400</v>
      </c>
      <c r="AE120" s="31">
        <v>307900</v>
      </c>
      <c r="AF120" s="31">
        <v>268300</v>
      </c>
      <c r="AG120" s="31">
        <v>326100</v>
      </c>
      <c r="AH120" s="31">
        <v>299000</v>
      </c>
      <c r="AI120" s="31">
        <v>349500</v>
      </c>
      <c r="AJ120" s="31">
        <v>329900</v>
      </c>
      <c r="AK120" s="31">
        <v>267000</v>
      </c>
      <c r="AL120" s="31">
        <v>272700</v>
      </c>
      <c r="AM120" s="31">
        <v>337972</v>
      </c>
      <c r="AN120" s="31">
        <v>255951</v>
      </c>
      <c r="AO120" s="31">
        <v>273952</v>
      </c>
      <c r="AP120" s="31">
        <v>242503</v>
      </c>
      <c r="AQ120" s="31">
        <v>261024.9990234375</v>
      </c>
      <c r="AR120" s="31">
        <v>237828.71875</v>
      </c>
      <c r="AS120" s="31">
        <v>258612.8408203125</v>
      </c>
      <c r="AT120" s="31">
        <v>217954.79736328125</v>
      </c>
      <c r="AU120" s="31">
        <v>187719.361328125</v>
      </c>
      <c r="AV120" s="31">
        <v>254988.2421875</v>
      </c>
      <c r="AW120" s="31">
        <v>262325.5185546875</v>
      </c>
      <c r="AX120" s="31">
        <v>24725.16015625</v>
      </c>
      <c r="AY120" s="31">
        <v>20744.640625</v>
      </c>
      <c r="AZ120" s="31">
        <v>45469.80078125</v>
      </c>
    </row>
    <row r="121" spans="1:52" ht="15" customHeight="1">
      <c r="A121" s="29" t="s">
        <v>18294</v>
      </c>
      <c r="B121" s="34">
        <v>37260</v>
      </c>
      <c r="C121" s="28">
        <v>11</v>
      </c>
      <c r="D121" s="28">
        <v>13</v>
      </c>
      <c r="E121" s="28">
        <v>18</v>
      </c>
      <c r="F121" s="29" t="s">
        <v>3292</v>
      </c>
      <c r="G121" s="29" t="s">
        <v>7426</v>
      </c>
      <c r="H121" s="28">
        <v>253</v>
      </c>
      <c r="I121" s="29" t="s">
        <v>18293</v>
      </c>
      <c r="J121" s="33" t="s">
        <v>18292</v>
      </c>
      <c r="K121" s="29" t="s">
        <v>178</v>
      </c>
      <c r="L121" s="29" t="s">
        <v>18291</v>
      </c>
      <c r="M121" s="29" t="s">
        <v>4722</v>
      </c>
      <c r="N121" s="28">
        <v>702286</v>
      </c>
      <c r="O121" s="28">
        <v>6165772</v>
      </c>
      <c r="P121" s="29" t="s">
        <v>18290</v>
      </c>
      <c r="Q121" s="32" t="s">
        <v>368</v>
      </c>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31">
        <v>802.99998474121094</v>
      </c>
      <c r="AQ121" s="31">
        <v>8430.0000610351563</v>
      </c>
      <c r="AR121" s="31">
        <v>12478.352966308594</v>
      </c>
      <c r="AS121" s="31">
        <v>9626.60498046875</v>
      </c>
      <c r="AT121" s="31">
        <v>7533.6109771728516</v>
      </c>
      <c r="AU121" s="31">
        <v>6253.367057800293</v>
      </c>
      <c r="AV121" s="31">
        <v>8328.4580383300781</v>
      </c>
      <c r="AW121" s="31">
        <v>3031.8169860839844</v>
      </c>
      <c r="AX121" s="31">
        <v>0</v>
      </c>
      <c r="AY121" s="31">
        <v>0</v>
      </c>
      <c r="AZ121" s="31">
        <v>0</v>
      </c>
    </row>
    <row r="122" spans="1:52" ht="15" customHeight="1">
      <c r="A122" s="29" t="s">
        <v>18289</v>
      </c>
      <c r="B122" s="34">
        <v>34352</v>
      </c>
      <c r="C122" s="28">
        <v>500</v>
      </c>
      <c r="D122" s="28">
        <v>37</v>
      </c>
      <c r="E122" s="28">
        <v>35</v>
      </c>
      <c r="F122" s="29" t="s">
        <v>14638</v>
      </c>
      <c r="G122" s="29" t="s">
        <v>4480</v>
      </c>
      <c r="H122" s="28">
        <v>259</v>
      </c>
      <c r="I122" s="29" t="s">
        <v>18262</v>
      </c>
      <c r="J122" s="33" t="s">
        <v>18288</v>
      </c>
      <c r="K122" s="29" t="s">
        <v>178</v>
      </c>
      <c r="L122" s="29" t="s">
        <v>18275</v>
      </c>
      <c r="M122" s="29" t="s">
        <v>4763</v>
      </c>
      <c r="N122" s="28">
        <v>696018.4</v>
      </c>
      <c r="O122" s="28">
        <v>6156964</v>
      </c>
      <c r="P122" s="29" t="s">
        <v>18287</v>
      </c>
      <c r="Q122" s="32" t="s">
        <v>174</v>
      </c>
      <c r="R122" s="19"/>
      <c r="S122" s="19"/>
      <c r="T122" s="19"/>
      <c r="U122" s="19"/>
      <c r="V122" s="19"/>
      <c r="W122" s="19"/>
      <c r="X122" s="19"/>
      <c r="Y122" s="19"/>
      <c r="Z122" s="19"/>
      <c r="AA122" s="19"/>
      <c r="AB122" s="19"/>
      <c r="AC122" s="19"/>
      <c r="AD122" s="19"/>
      <c r="AE122" s="19"/>
      <c r="AF122" s="19"/>
      <c r="AG122" s="19"/>
      <c r="AH122" s="19"/>
      <c r="AI122" s="31">
        <v>900630</v>
      </c>
      <c r="AJ122" s="31">
        <v>828630</v>
      </c>
      <c r="AK122" s="31">
        <v>659190</v>
      </c>
      <c r="AL122" s="31">
        <v>753780</v>
      </c>
      <c r="AM122" s="31">
        <v>816258</v>
      </c>
      <c r="AN122" s="31">
        <v>665256</v>
      </c>
      <c r="AO122" s="31">
        <v>722892</v>
      </c>
      <c r="AP122" s="31">
        <v>634099</v>
      </c>
      <c r="AQ122" s="31">
        <v>737321.802734375</v>
      </c>
      <c r="AR122" s="31">
        <v>628871.7490234375</v>
      </c>
      <c r="AS122" s="31">
        <v>690440.845703125</v>
      </c>
      <c r="AT122" s="31">
        <v>601768.53125</v>
      </c>
      <c r="AU122" s="31">
        <v>528697.623046875</v>
      </c>
      <c r="AV122" s="31">
        <v>755967.958984375</v>
      </c>
      <c r="AW122" s="31">
        <v>727670.787109375</v>
      </c>
      <c r="AX122" s="31">
        <v>57675.421875</v>
      </c>
      <c r="AY122" s="31">
        <v>60842.4296875</v>
      </c>
      <c r="AZ122" s="31">
        <v>118517.8515625</v>
      </c>
    </row>
    <row r="123" spans="1:52" ht="15" customHeight="1">
      <c r="A123" s="29" t="s">
        <v>18286</v>
      </c>
      <c r="B123" s="34">
        <v>34352</v>
      </c>
      <c r="C123" s="28">
        <v>500</v>
      </c>
      <c r="D123" s="28">
        <v>37</v>
      </c>
      <c r="E123" s="28">
        <v>35</v>
      </c>
      <c r="F123" s="29" t="s">
        <v>14638</v>
      </c>
      <c r="G123" s="29" t="s">
        <v>4480</v>
      </c>
      <c r="H123" s="28">
        <v>259</v>
      </c>
      <c r="I123" s="29" t="s">
        <v>18262</v>
      </c>
      <c r="J123" s="33" t="s">
        <v>18285</v>
      </c>
      <c r="K123" s="29" t="s">
        <v>178</v>
      </c>
      <c r="L123" s="29" t="s">
        <v>18275</v>
      </c>
      <c r="M123" s="29" t="s">
        <v>4763</v>
      </c>
      <c r="N123" s="28">
        <v>695995.4</v>
      </c>
      <c r="O123" s="28">
        <v>6156832</v>
      </c>
      <c r="P123" s="29" t="s">
        <v>18284</v>
      </c>
      <c r="Q123" s="32" t="s">
        <v>174</v>
      </c>
      <c r="R123" s="19"/>
      <c r="S123" s="19"/>
      <c r="T123" s="19"/>
      <c r="U123" s="19"/>
      <c r="V123" s="19"/>
      <c r="W123" s="19"/>
      <c r="X123" s="19"/>
      <c r="Y123" s="19"/>
      <c r="Z123" s="19"/>
      <c r="AA123" s="19"/>
      <c r="AB123" s="19"/>
      <c r="AC123" s="19"/>
      <c r="AD123" s="19"/>
      <c r="AE123" s="19"/>
      <c r="AF123" s="19"/>
      <c r="AG123" s="19"/>
      <c r="AH123" s="19"/>
      <c r="AI123" s="31">
        <v>876930</v>
      </c>
      <c r="AJ123" s="31">
        <v>813330</v>
      </c>
      <c r="AK123" s="31">
        <v>638040</v>
      </c>
      <c r="AL123" s="31">
        <v>706230</v>
      </c>
      <c r="AM123" s="31">
        <v>780182</v>
      </c>
      <c r="AN123" s="31">
        <v>638443</v>
      </c>
      <c r="AO123" s="31">
        <v>732142</v>
      </c>
      <c r="AP123" s="31">
        <v>582215</v>
      </c>
      <c r="AQ123" s="31">
        <v>705370.15234375</v>
      </c>
      <c r="AR123" s="31">
        <v>601271.544921875</v>
      </c>
      <c r="AS123" s="31">
        <v>654505.8359375</v>
      </c>
      <c r="AT123" s="31">
        <v>555052.416015625</v>
      </c>
      <c r="AU123" s="31">
        <v>523777.3251953125</v>
      </c>
      <c r="AV123" s="31">
        <v>714233.51953125</v>
      </c>
      <c r="AW123" s="31">
        <v>703566.271484375</v>
      </c>
      <c r="AX123" s="31">
        <v>53611.46875</v>
      </c>
      <c r="AY123" s="31">
        <v>56523.05859375</v>
      </c>
      <c r="AZ123" s="31">
        <v>110134.52734375</v>
      </c>
    </row>
    <row r="124" spans="1:52" ht="15" customHeight="1">
      <c r="A124" s="29" t="s">
        <v>18283</v>
      </c>
      <c r="B124" s="34">
        <v>34352</v>
      </c>
      <c r="C124" s="28">
        <v>500</v>
      </c>
      <c r="D124" s="28">
        <v>37</v>
      </c>
      <c r="E124" s="28">
        <v>35</v>
      </c>
      <c r="F124" s="29" t="s">
        <v>14638</v>
      </c>
      <c r="G124" s="29" t="s">
        <v>4480</v>
      </c>
      <c r="H124" s="28">
        <v>259</v>
      </c>
      <c r="I124" s="29" t="s">
        <v>18262</v>
      </c>
      <c r="J124" s="33" t="s">
        <v>18282</v>
      </c>
      <c r="K124" s="29" t="s">
        <v>178</v>
      </c>
      <c r="L124" s="29" t="s">
        <v>18275</v>
      </c>
      <c r="M124" s="29" t="s">
        <v>4763</v>
      </c>
      <c r="N124" s="28">
        <v>695972.4</v>
      </c>
      <c r="O124" s="28">
        <v>6156698</v>
      </c>
      <c r="P124" s="29" t="s">
        <v>18281</v>
      </c>
      <c r="Q124" s="32" t="s">
        <v>174</v>
      </c>
      <c r="R124" s="19"/>
      <c r="S124" s="19"/>
      <c r="T124" s="19"/>
      <c r="U124" s="19"/>
      <c r="V124" s="19"/>
      <c r="W124" s="19"/>
      <c r="X124" s="19"/>
      <c r="Y124" s="19"/>
      <c r="Z124" s="19"/>
      <c r="AA124" s="19"/>
      <c r="AB124" s="19"/>
      <c r="AC124" s="19"/>
      <c r="AD124" s="19"/>
      <c r="AE124" s="19"/>
      <c r="AF124" s="19"/>
      <c r="AG124" s="19"/>
      <c r="AH124" s="19"/>
      <c r="AI124" s="31">
        <v>874830</v>
      </c>
      <c r="AJ124" s="31">
        <v>812700</v>
      </c>
      <c r="AK124" s="31">
        <v>633300</v>
      </c>
      <c r="AL124" s="31">
        <v>710100</v>
      </c>
      <c r="AM124" s="31">
        <v>785306</v>
      </c>
      <c r="AN124" s="31">
        <v>660025</v>
      </c>
      <c r="AO124" s="31">
        <v>696747</v>
      </c>
      <c r="AP124" s="31">
        <v>597617</v>
      </c>
      <c r="AQ124" s="31">
        <v>703395.16015625</v>
      </c>
      <c r="AR124" s="31">
        <v>587296.708984375</v>
      </c>
      <c r="AS124" s="31">
        <v>650895.302734375</v>
      </c>
      <c r="AT124" s="31">
        <v>544765.32421875</v>
      </c>
      <c r="AU124" s="31">
        <v>513924.8359375</v>
      </c>
      <c r="AV124" s="31">
        <v>707215.40625</v>
      </c>
      <c r="AW124" s="31">
        <v>712281.236328125</v>
      </c>
      <c r="AX124" s="31">
        <v>50263.2890625</v>
      </c>
      <c r="AY124" s="31">
        <v>55932.03125</v>
      </c>
      <c r="AZ124" s="31">
        <v>106195.3203125</v>
      </c>
    </row>
    <row r="125" spans="1:52" ht="15" customHeight="1">
      <c r="A125" s="29" t="s">
        <v>18280</v>
      </c>
      <c r="B125" s="34">
        <v>35165</v>
      </c>
      <c r="C125" s="28">
        <v>550</v>
      </c>
      <c r="D125" s="28">
        <v>37</v>
      </c>
      <c r="E125" s="28">
        <v>35</v>
      </c>
      <c r="F125" s="29" t="s">
        <v>14638</v>
      </c>
      <c r="G125" s="29" t="s">
        <v>4480</v>
      </c>
      <c r="H125" s="28">
        <v>259</v>
      </c>
      <c r="I125" s="29" t="s">
        <v>18262</v>
      </c>
      <c r="J125" s="33" t="s">
        <v>18279</v>
      </c>
      <c r="K125" s="29" t="s">
        <v>178</v>
      </c>
      <c r="L125" s="29" t="s">
        <v>18275</v>
      </c>
      <c r="M125" s="29" t="s">
        <v>176</v>
      </c>
      <c r="N125" s="28">
        <v>695829.4</v>
      </c>
      <c r="O125" s="28">
        <v>6156736</v>
      </c>
      <c r="P125" s="29" t="s">
        <v>18278</v>
      </c>
      <c r="Q125" s="32" t="s">
        <v>174</v>
      </c>
      <c r="R125" s="19"/>
      <c r="S125" s="19"/>
      <c r="T125" s="19"/>
      <c r="U125" s="19"/>
      <c r="V125" s="19"/>
      <c r="W125" s="19"/>
      <c r="X125" s="19"/>
      <c r="Y125" s="19"/>
      <c r="Z125" s="19"/>
      <c r="AA125" s="19"/>
      <c r="AB125" s="19"/>
      <c r="AC125" s="19"/>
      <c r="AD125" s="19"/>
      <c r="AE125" s="19"/>
      <c r="AF125" s="19"/>
      <c r="AG125" s="19"/>
      <c r="AH125" s="19"/>
      <c r="AI125" s="19"/>
      <c r="AJ125" s="19"/>
      <c r="AK125" s="31">
        <v>366450</v>
      </c>
      <c r="AL125" s="31">
        <v>691050</v>
      </c>
      <c r="AM125" s="31">
        <v>786850</v>
      </c>
      <c r="AN125" s="31">
        <v>640755</v>
      </c>
      <c r="AO125" s="31">
        <v>685202</v>
      </c>
      <c r="AP125" s="31">
        <v>594624</v>
      </c>
      <c r="AQ125" s="31">
        <v>700050.001953125</v>
      </c>
      <c r="AR125" s="31">
        <v>600740.9140625</v>
      </c>
      <c r="AS125" s="31">
        <v>665287.919921875</v>
      </c>
      <c r="AT125" s="31">
        <v>595006.826171875</v>
      </c>
      <c r="AU125" s="31">
        <v>497026.5322265625</v>
      </c>
      <c r="AV125" s="31">
        <v>687168.89453125</v>
      </c>
      <c r="AW125" s="31">
        <v>554109.93212890625</v>
      </c>
      <c r="AX125" s="31">
        <v>59587.109375</v>
      </c>
      <c r="AY125" s="31">
        <v>50275.171875</v>
      </c>
      <c r="AZ125" s="31">
        <v>109862.28125</v>
      </c>
    </row>
    <row r="126" spans="1:52" ht="15" customHeight="1">
      <c r="A126" s="29" t="s">
        <v>18277</v>
      </c>
      <c r="B126" s="34">
        <v>35165</v>
      </c>
      <c r="C126" s="28">
        <v>550</v>
      </c>
      <c r="D126" s="28">
        <v>37</v>
      </c>
      <c r="E126" s="28">
        <v>35</v>
      </c>
      <c r="F126" s="29" t="s">
        <v>14638</v>
      </c>
      <c r="G126" s="29" t="s">
        <v>4480</v>
      </c>
      <c r="H126" s="28">
        <v>259</v>
      </c>
      <c r="I126" s="29" t="s">
        <v>18262</v>
      </c>
      <c r="J126" s="33" t="s">
        <v>18276</v>
      </c>
      <c r="K126" s="29" t="s">
        <v>178</v>
      </c>
      <c r="L126" s="29" t="s">
        <v>18275</v>
      </c>
      <c r="M126" s="29" t="s">
        <v>176</v>
      </c>
      <c r="N126" s="28">
        <v>695709.4</v>
      </c>
      <c r="O126" s="28">
        <v>6156770</v>
      </c>
      <c r="P126" s="29" t="s">
        <v>18274</v>
      </c>
      <c r="Q126" s="32" t="s">
        <v>174</v>
      </c>
      <c r="R126" s="19"/>
      <c r="S126" s="19"/>
      <c r="T126" s="19"/>
      <c r="U126" s="19"/>
      <c r="V126" s="19"/>
      <c r="W126" s="19"/>
      <c r="X126" s="19"/>
      <c r="Y126" s="19"/>
      <c r="Z126" s="19"/>
      <c r="AA126" s="19"/>
      <c r="AB126" s="19"/>
      <c r="AC126" s="19"/>
      <c r="AD126" s="19"/>
      <c r="AE126" s="19"/>
      <c r="AF126" s="19"/>
      <c r="AG126" s="19"/>
      <c r="AH126" s="19"/>
      <c r="AI126" s="19"/>
      <c r="AJ126" s="19"/>
      <c r="AK126" s="31">
        <v>383829</v>
      </c>
      <c r="AL126" s="31">
        <v>704181</v>
      </c>
      <c r="AM126" s="31">
        <v>807484</v>
      </c>
      <c r="AN126" s="31">
        <v>654358</v>
      </c>
      <c r="AO126" s="31">
        <v>707955</v>
      </c>
      <c r="AP126" s="31">
        <v>622512</v>
      </c>
      <c r="AQ126" s="31">
        <v>705135.91015625</v>
      </c>
      <c r="AR126" s="31">
        <v>614418.7529296875</v>
      </c>
      <c r="AS126" s="31">
        <v>678661.837890625</v>
      </c>
      <c r="AT126" s="31">
        <v>609426.18359375</v>
      </c>
      <c r="AU126" s="31">
        <v>543185.271484375</v>
      </c>
      <c r="AV126" s="31">
        <v>728974.611328125</v>
      </c>
      <c r="AW126" s="31">
        <v>725121.5400390625</v>
      </c>
      <c r="AX126" s="31">
        <v>59383.171875</v>
      </c>
      <c r="AY126" s="31">
        <v>48245.671875</v>
      </c>
      <c r="AZ126" s="31">
        <v>107628.84375</v>
      </c>
    </row>
    <row r="127" spans="1:52" ht="15" customHeight="1">
      <c r="A127" s="29" t="s">
        <v>18273</v>
      </c>
      <c r="B127" s="34">
        <v>35699</v>
      </c>
      <c r="C127" s="28">
        <v>600</v>
      </c>
      <c r="D127" s="28">
        <v>43</v>
      </c>
      <c r="E127" s="28">
        <v>44.5</v>
      </c>
      <c r="F127" s="29" t="s">
        <v>13435</v>
      </c>
      <c r="G127" s="29" t="s">
        <v>18268</v>
      </c>
      <c r="H127" s="28">
        <v>259</v>
      </c>
      <c r="I127" s="29" t="s">
        <v>18262</v>
      </c>
      <c r="J127" s="33" t="s">
        <v>18272</v>
      </c>
      <c r="K127" s="29" t="s">
        <v>178</v>
      </c>
      <c r="L127" s="29" t="s">
        <v>18271</v>
      </c>
      <c r="M127" s="29" t="s">
        <v>1238</v>
      </c>
      <c r="N127" s="28">
        <v>692108.5</v>
      </c>
      <c r="O127" s="28">
        <v>6153359</v>
      </c>
      <c r="P127" s="29" t="s">
        <v>18270</v>
      </c>
      <c r="Q127" s="32" t="s">
        <v>174</v>
      </c>
      <c r="R127" s="19"/>
      <c r="S127" s="19"/>
      <c r="T127" s="19"/>
      <c r="U127" s="19"/>
      <c r="V127" s="19"/>
      <c r="W127" s="19"/>
      <c r="X127" s="19"/>
      <c r="Y127" s="19"/>
      <c r="Z127" s="19"/>
      <c r="AA127" s="19"/>
      <c r="AB127" s="19"/>
      <c r="AC127" s="19"/>
      <c r="AD127" s="19"/>
      <c r="AE127" s="19"/>
      <c r="AF127" s="19"/>
      <c r="AG127" s="19"/>
      <c r="AH127" s="19"/>
      <c r="AI127" s="19"/>
      <c r="AJ127" s="19"/>
      <c r="AK127" s="19"/>
      <c r="AL127" s="31">
        <v>291540</v>
      </c>
      <c r="AM127" s="31">
        <v>1097217</v>
      </c>
      <c r="AN127" s="31">
        <v>918298</v>
      </c>
      <c r="AO127" s="31">
        <v>966405</v>
      </c>
      <c r="AP127" s="31">
        <v>839207</v>
      </c>
      <c r="AQ127" s="31">
        <v>959109.9765625</v>
      </c>
      <c r="AR127" s="31">
        <v>845418.41796875</v>
      </c>
      <c r="AS127" s="31">
        <v>915874.74609375</v>
      </c>
      <c r="AT127" s="31">
        <v>812755.36328125</v>
      </c>
      <c r="AU127" s="31">
        <v>764504.732421875</v>
      </c>
      <c r="AV127" s="31">
        <v>994580.73046875</v>
      </c>
      <c r="AW127" s="31">
        <v>933624.44921875</v>
      </c>
      <c r="AX127" s="31">
        <v>81191.8828125</v>
      </c>
      <c r="AY127" s="31">
        <v>78043.6796875</v>
      </c>
      <c r="AZ127" s="31">
        <v>159235.5625</v>
      </c>
    </row>
    <row r="128" spans="1:52" ht="15" customHeight="1">
      <c r="A128" s="29" t="s">
        <v>18269</v>
      </c>
      <c r="B128" s="34">
        <v>36341</v>
      </c>
      <c r="C128" s="28">
        <v>200</v>
      </c>
      <c r="D128" s="28">
        <v>25</v>
      </c>
      <c r="E128" s="28">
        <v>30</v>
      </c>
      <c r="F128" s="29" t="s">
        <v>18263</v>
      </c>
      <c r="G128" s="29" t="s">
        <v>204</v>
      </c>
      <c r="H128" s="28">
        <v>259</v>
      </c>
      <c r="I128" s="29" t="s">
        <v>18262</v>
      </c>
      <c r="J128" s="33" t="s">
        <v>18267</v>
      </c>
      <c r="K128" s="29" t="s">
        <v>178</v>
      </c>
      <c r="L128" s="29" t="s">
        <v>18266</v>
      </c>
      <c r="M128" s="29" t="s">
        <v>1325</v>
      </c>
      <c r="N128" s="28">
        <v>688570.5</v>
      </c>
      <c r="O128" s="28">
        <v>6149264</v>
      </c>
      <c r="P128" s="29" t="s">
        <v>18265</v>
      </c>
      <c r="Q128" s="32" t="s">
        <v>174</v>
      </c>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31">
        <v>93593</v>
      </c>
      <c r="AO128" s="31">
        <v>204248</v>
      </c>
      <c r="AP128" s="31">
        <v>173535</v>
      </c>
      <c r="AQ128" s="31">
        <v>203523</v>
      </c>
      <c r="AR128" s="31">
        <v>178439</v>
      </c>
      <c r="AS128" s="31">
        <v>182144</v>
      </c>
      <c r="AT128" s="31">
        <v>178435</v>
      </c>
      <c r="AU128" s="31">
        <v>151035</v>
      </c>
      <c r="AV128" s="31">
        <v>211635</v>
      </c>
      <c r="AW128" s="31">
        <v>196643</v>
      </c>
      <c r="AX128" s="31">
        <v>14496</v>
      </c>
      <c r="AY128" s="31">
        <v>14829</v>
      </c>
      <c r="AZ128" s="31">
        <v>29325</v>
      </c>
    </row>
    <row r="129" spans="1:52" ht="15" customHeight="1">
      <c r="A129" s="29" t="s">
        <v>18264</v>
      </c>
      <c r="B129" s="34">
        <v>36794</v>
      </c>
      <c r="C129" s="28">
        <v>750</v>
      </c>
      <c r="D129" s="28">
        <v>48</v>
      </c>
      <c r="E129" s="28">
        <v>45</v>
      </c>
      <c r="F129" s="29" t="s">
        <v>14617</v>
      </c>
      <c r="G129" s="29" t="s">
        <v>171</v>
      </c>
      <c r="H129" s="28">
        <v>259</v>
      </c>
      <c r="I129" s="29" t="s">
        <v>18262</v>
      </c>
      <c r="J129" s="33" t="s">
        <v>18261</v>
      </c>
      <c r="K129" s="29" t="s">
        <v>178</v>
      </c>
      <c r="L129" s="29" t="s">
        <v>18260</v>
      </c>
      <c r="M129" s="29" t="s">
        <v>929</v>
      </c>
      <c r="N129" s="28">
        <v>689719.5</v>
      </c>
      <c r="O129" s="28">
        <v>6147665</v>
      </c>
      <c r="P129" s="29" t="s">
        <v>18259</v>
      </c>
      <c r="Q129" s="32" t="s">
        <v>174</v>
      </c>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31">
        <v>341648</v>
      </c>
      <c r="AP129" s="31">
        <v>1265843</v>
      </c>
      <c r="AQ129" s="31">
        <v>1422922</v>
      </c>
      <c r="AR129" s="31">
        <v>1315622</v>
      </c>
      <c r="AS129" s="31">
        <v>1417498</v>
      </c>
      <c r="AT129" s="31">
        <v>1312166</v>
      </c>
      <c r="AU129" s="31">
        <v>1166402</v>
      </c>
      <c r="AV129" s="31">
        <v>1496843</v>
      </c>
      <c r="AW129" s="31">
        <v>1496376</v>
      </c>
      <c r="AX129" s="31">
        <v>125027</v>
      </c>
      <c r="AY129" s="31">
        <v>108619</v>
      </c>
      <c r="AZ129" s="31">
        <v>233646</v>
      </c>
    </row>
    <row r="130" spans="1:52" ht="15" customHeight="1">
      <c r="A130" s="29" t="s">
        <v>18258</v>
      </c>
      <c r="B130" s="34">
        <v>35593</v>
      </c>
      <c r="C130" s="28">
        <v>550</v>
      </c>
      <c r="D130" s="28">
        <v>41</v>
      </c>
      <c r="E130" s="28">
        <v>42</v>
      </c>
      <c r="F130" s="29" t="s">
        <v>786</v>
      </c>
      <c r="G130" s="29" t="s">
        <v>18244</v>
      </c>
      <c r="H130" s="28">
        <v>260</v>
      </c>
      <c r="I130" s="29" t="s">
        <v>18235</v>
      </c>
      <c r="J130" s="33" t="s">
        <v>18257</v>
      </c>
      <c r="K130" s="29" t="s">
        <v>178</v>
      </c>
      <c r="L130" s="29" t="s">
        <v>18247</v>
      </c>
      <c r="M130" s="29" t="s">
        <v>1313</v>
      </c>
      <c r="N130" s="28">
        <v>684608</v>
      </c>
      <c r="O130" s="28">
        <v>6206962</v>
      </c>
      <c r="P130" s="29" t="s">
        <v>18256</v>
      </c>
      <c r="Q130" s="32" t="s">
        <v>174</v>
      </c>
      <c r="R130" s="19"/>
      <c r="S130" s="19"/>
      <c r="T130" s="19"/>
      <c r="U130" s="19"/>
      <c r="V130" s="19"/>
      <c r="W130" s="19"/>
      <c r="X130" s="19"/>
      <c r="Y130" s="19"/>
      <c r="Z130" s="19"/>
      <c r="AA130" s="19"/>
      <c r="AB130" s="19"/>
      <c r="AC130" s="19"/>
      <c r="AD130" s="19"/>
      <c r="AE130" s="19"/>
      <c r="AF130" s="19"/>
      <c r="AG130" s="19"/>
      <c r="AH130" s="19"/>
      <c r="AI130" s="19"/>
      <c r="AJ130" s="19"/>
      <c r="AK130" s="19"/>
      <c r="AL130" s="31">
        <v>497037</v>
      </c>
      <c r="AM130" s="31">
        <v>1146735</v>
      </c>
      <c r="AN130" s="31">
        <v>999931</v>
      </c>
      <c r="AO130" s="31">
        <v>1063313</v>
      </c>
      <c r="AP130" s="31">
        <v>834947</v>
      </c>
      <c r="AQ130" s="31">
        <v>1008682</v>
      </c>
      <c r="AR130" s="31">
        <v>955153</v>
      </c>
      <c r="AS130" s="31">
        <v>1068387</v>
      </c>
      <c r="AT130" s="31">
        <v>969573</v>
      </c>
      <c r="AU130" s="31">
        <v>854202</v>
      </c>
      <c r="AV130" s="31">
        <v>1171659</v>
      </c>
      <c r="AW130" s="31">
        <v>897486</v>
      </c>
      <c r="AX130" s="31">
        <v>90879</v>
      </c>
      <c r="AY130" s="31">
        <v>71444</v>
      </c>
      <c r="AZ130" s="31">
        <v>162323</v>
      </c>
    </row>
    <row r="131" spans="1:52" ht="15" customHeight="1">
      <c r="A131" s="29" t="s">
        <v>18255</v>
      </c>
      <c r="B131" s="34">
        <v>35593</v>
      </c>
      <c r="C131" s="28">
        <v>550</v>
      </c>
      <c r="D131" s="28">
        <v>41</v>
      </c>
      <c r="E131" s="28">
        <v>42</v>
      </c>
      <c r="F131" s="29" t="s">
        <v>786</v>
      </c>
      <c r="G131" s="29" t="s">
        <v>18244</v>
      </c>
      <c r="H131" s="28">
        <v>260</v>
      </c>
      <c r="I131" s="29" t="s">
        <v>18235</v>
      </c>
      <c r="J131" s="33" t="s">
        <v>18254</v>
      </c>
      <c r="K131" s="29" t="s">
        <v>178</v>
      </c>
      <c r="L131" s="29" t="s">
        <v>18247</v>
      </c>
      <c r="M131" s="29" t="s">
        <v>1363</v>
      </c>
      <c r="N131" s="28">
        <v>684704</v>
      </c>
      <c r="O131" s="28">
        <v>6206858</v>
      </c>
      <c r="P131" s="29" t="s">
        <v>18253</v>
      </c>
      <c r="Q131" s="32" t="s">
        <v>174</v>
      </c>
      <c r="R131" s="19"/>
      <c r="S131" s="19"/>
      <c r="T131" s="19"/>
      <c r="U131" s="19"/>
      <c r="V131" s="19"/>
      <c r="W131" s="19"/>
      <c r="X131" s="19"/>
      <c r="Y131" s="19"/>
      <c r="Z131" s="19"/>
      <c r="AA131" s="19"/>
      <c r="AB131" s="19"/>
      <c r="AC131" s="19"/>
      <c r="AD131" s="19"/>
      <c r="AE131" s="19"/>
      <c r="AF131" s="19"/>
      <c r="AG131" s="19"/>
      <c r="AH131" s="19"/>
      <c r="AI131" s="19"/>
      <c r="AJ131" s="19"/>
      <c r="AK131" s="19"/>
      <c r="AL131" s="31">
        <v>460998</v>
      </c>
      <c r="AM131" s="31">
        <v>1228409</v>
      </c>
      <c r="AN131" s="31">
        <v>1029115</v>
      </c>
      <c r="AO131" s="31">
        <v>1094435</v>
      </c>
      <c r="AP131" s="31">
        <v>952217</v>
      </c>
      <c r="AQ131" s="31">
        <v>1024904</v>
      </c>
      <c r="AR131" s="31">
        <v>964142</v>
      </c>
      <c r="AS131" s="31">
        <v>1070337</v>
      </c>
      <c r="AT131" s="31">
        <v>961417</v>
      </c>
      <c r="AU131" s="31">
        <v>858588</v>
      </c>
      <c r="AV131" s="31">
        <v>1177389</v>
      </c>
      <c r="AW131" s="31">
        <v>1108100</v>
      </c>
      <c r="AX131" s="31">
        <v>95817</v>
      </c>
      <c r="AY131" s="31">
        <v>70360</v>
      </c>
      <c r="AZ131" s="31">
        <v>166177</v>
      </c>
    </row>
    <row r="132" spans="1:52" ht="15" customHeight="1">
      <c r="A132" s="29" t="s">
        <v>18252</v>
      </c>
      <c r="B132" s="34">
        <v>35593</v>
      </c>
      <c r="C132" s="28">
        <v>550</v>
      </c>
      <c r="D132" s="28">
        <v>41</v>
      </c>
      <c r="E132" s="28">
        <v>42</v>
      </c>
      <c r="F132" s="29" t="s">
        <v>786</v>
      </c>
      <c r="G132" s="29" t="s">
        <v>18244</v>
      </c>
      <c r="H132" s="28">
        <v>260</v>
      </c>
      <c r="I132" s="29" t="s">
        <v>18235</v>
      </c>
      <c r="J132" s="33" t="s">
        <v>18251</v>
      </c>
      <c r="K132" s="29" t="s">
        <v>178</v>
      </c>
      <c r="L132" s="29" t="s">
        <v>18247</v>
      </c>
      <c r="M132" s="29" t="s">
        <v>1313</v>
      </c>
      <c r="N132" s="28">
        <v>684797</v>
      </c>
      <c r="O132" s="28">
        <v>6206754</v>
      </c>
      <c r="P132" s="29" t="s">
        <v>18250</v>
      </c>
      <c r="Q132" s="32" t="s">
        <v>174</v>
      </c>
      <c r="R132" s="19"/>
      <c r="S132" s="19"/>
      <c r="T132" s="19"/>
      <c r="U132" s="19"/>
      <c r="V132" s="19"/>
      <c r="W132" s="19"/>
      <c r="X132" s="19"/>
      <c r="Y132" s="19"/>
      <c r="Z132" s="19"/>
      <c r="AA132" s="19"/>
      <c r="AB132" s="19"/>
      <c r="AC132" s="19"/>
      <c r="AD132" s="19"/>
      <c r="AE132" s="19"/>
      <c r="AF132" s="19"/>
      <c r="AG132" s="19"/>
      <c r="AH132" s="19"/>
      <c r="AI132" s="19"/>
      <c r="AJ132" s="19"/>
      <c r="AK132" s="19"/>
      <c r="AL132" s="31">
        <v>477842</v>
      </c>
      <c r="AM132" s="31">
        <v>1207837</v>
      </c>
      <c r="AN132" s="31">
        <v>1040987</v>
      </c>
      <c r="AO132" s="31">
        <v>1061227</v>
      </c>
      <c r="AP132" s="31">
        <v>918225</v>
      </c>
      <c r="AQ132" s="31">
        <v>974013</v>
      </c>
      <c r="AR132" s="31">
        <v>933968</v>
      </c>
      <c r="AS132" s="31">
        <v>1021437</v>
      </c>
      <c r="AT132" s="31">
        <v>931477</v>
      </c>
      <c r="AU132" s="31">
        <v>823678</v>
      </c>
      <c r="AV132" s="31">
        <v>1108819</v>
      </c>
      <c r="AW132" s="31">
        <v>1053593</v>
      </c>
      <c r="AX132" s="31">
        <v>93944</v>
      </c>
      <c r="AY132" s="31">
        <v>60122</v>
      </c>
      <c r="AZ132" s="31">
        <v>154066</v>
      </c>
    </row>
    <row r="133" spans="1:52" ht="15" customHeight="1">
      <c r="A133" s="29" t="s">
        <v>18249</v>
      </c>
      <c r="B133" s="34">
        <v>35593</v>
      </c>
      <c r="C133" s="28">
        <v>550</v>
      </c>
      <c r="D133" s="28">
        <v>41</v>
      </c>
      <c r="E133" s="28">
        <v>42</v>
      </c>
      <c r="F133" s="29" t="s">
        <v>786</v>
      </c>
      <c r="G133" s="29" t="s">
        <v>18244</v>
      </c>
      <c r="H133" s="28">
        <v>260</v>
      </c>
      <c r="I133" s="29" t="s">
        <v>18235</v>
      </c>
      <c r="J133" s="33" t="s">
        <v>18248</v>
      </c>
      <c r="K133" s="29" t="s">
        <v>178</v>
      </c>
      <c r="L133" s="29" t="s">
        <v>18247</v>
      </c>
      <c r="M133" s="29" t="s">
        <v>1313</v>
      </c>
      <c r="N133" s="28">
        <v>684890</v>
      </c>
      <c r="O133" s="28">
        <v>6206649</v>
      </c>
      <c r="P133" s="29" t="s">
        <v>18246</v>
      </c>
      <c r="Q133" s="32" t="s">
        <v>174</v>
      </c>
      <c r="R133" s="19"/>
      <c r="S133" s="19"/>
      <c r="T133" s="19"/>
      <c r="U133" s="19"/>
      <c r="V133" s="19"/>
      <c r="W133" s="19"/>
      <c r="X133" s="19"/>
      <c r="Y133" s="19"/>
      <c r="Z133" s="19"/>
      <c r="AA133" s="19"/>
      <c r="AB133" s="19"/>
      <c r="AC133" s="19"/>
      <c r="AD133" s="19"/>
      <c r="AE133" s="19"/>
      <c r="AF133" s="19"/>
      <c r="AG133" s="19"/>
      <c r="AH133" s="19"/>
      <c r="AI133" s="19"/>
      <c r="AJ133" s="19"/>
      <c r="AK133" s="19"/>
      <c r="AL133" s="31">
        <v>141535</v>
      </c>
      <c r="AM133" s="31">
        <v>1185978</v>
      </c>
      <c r="AN133" s="31">
        <v>1031876</v>
      </c>
      <c r="AO133" s="31">
        <v>1088863</v>
      </c>
      <c r="AP133" s="31">
        <v>956980</v>
      </c>
      <c r="AQ133" s="31">
        <v>971700.8125</v>
      </c>
      <c r="AR133" s="31">
        <v>974656</v>
      </c>
      <c r="AS133" s="31">
        <v>1028464</v>
      </c>
      <c r="AT133" s="31">
        <v>953411</v>
      </c>
      <c r="AU133" s="31">
        <v>830202</v>
      </c>
      <c r="AV133" s="31">
        <v>1086571</v>
      </c>
      <c r="AW133" s="31">
        <v>1003365</v>
      </c>
      <c r="AX133" s="31">
        <v>103667</v>
      </c>
      <c r="AY133" s="31">
        <v>67054</v>
      </c>
      <c r="AZ133" s="31">
        <v>170721</v>
      </c>
    </row>
    <row r="134" spans="1:52" ht="15" customHeight="1">
      <c r="A134" s="29" t="s">
        <v>18245</v>
      </c>
      <c r="B134" s="34">
        <v>34530</v>
      </c>
      <c r="C134" s="28">
        <v>450</v>
      </c>
      <c r="D134" s="28">
        <v>37</v>
      </c>
      <c r="E134" s="28">
        <v>35</v>
      </c>
      <c r="F134" s="29" t="s">
        <v>205</v>
      </c>
      <c r="G134" s="29" t="s">
        <v>18239</v>
      </c>
      <c r="H134" s="28">
        <v>260</v>
      </c>
      <c r="I134" s="29" t="s">
        <v>18235</v>
      </c>
      <c r="J134" s="33" t="s">
        <v>18243</v>
      </c>
      <c r="K134" s="29" t="s">
        <v>178</v>
      </c>
      <c r="L134" s="29" t="s">
        <v>18242</v>
      </c>
      <c r="M134" s="29" t="s">
        <v>1247</v>
      </c>
      <c r="N134" s="28">
        <v>684114</v>
      </c>
      <c r="O134" s="28">
        <v>6208529</v>
      </c>
      <c r="P134" s="29" t="s">
        <v>18241</v>
      </c>
      <c r="Q134" s="32" t="s">
        <v>207</v>
      </c>
      <c r="R134" s="19"/>
      <c r="S134" s="19"/>
      <c r="T134" s="19"/>
      <c r="U134" s="19"/>
      <c r="V134" s="19"/>
      <c r="W134" s="19"/>
      <c r="X134" s="19"/>
      <c r="Y134" s="19"/>
      <c r="Z134" s="19"/>
      <c r="AA134" s="19"/>
      <c r="AB134" s="19"/>
      <c r="AC134" s="19"/>
      <c r="AD134" s="19"/>
      <c r="AE134" s="19"/>
      <c r="AF134" s="19"/>
      <c r="AG134" s="19"/>
      <c r="AH134" s="19"/>
      <c r="AI134" s="31">
        <v>426677</v>
      </c>
      <c r="AJ134" s="31">
        <v>908976</v>
      </c>
      <c r="AK134" s="31">
        <v>732670</v>
      </c>
      <c r="AL134" s="31">
        <v>786151</v>
      </c>
      <c r="AM134" s="31">
        <v>906880</v>
      </c>
      <c r="AN134" s="31">
        <v>791596</v>
      </c>
      <c r="AO134" s="31">
        <v>840074</v>
      </c>
      <c r="AP134" s="31">
        <v>726692</v>
      </c>
      <c r="AQ134" s="31">
        <v>759647.30078125</v>
      </c>
      <c r="AR134" s="31">
        <v>738548.76953125</v>
      </c>
      <c r="AS134" s="31">
        <v>792191.16796875</v>
      </c>
      <c r="AT134" s="31">
        <v>730932.78515625</v>
      </c>
      <c r="AU134" s="31">
        <v>647631.892578125</v>
      </c>
      <c r="AV134" s="31">
        <v>862256.8671875</v>
      </c>
      <c r="AW134" s="31">
        <v>641679.2353515625</v>
      </c>
      <c r="AX134" s="31">
        <v>58359.3203125</v>
      </c>
      <c r="AY134" s="31">
        <v>40940.23828125</v>
      </c>
      <c r="AZ134" s="31">
        <v>99299.55859375</v>
      </c>
    </row>
    <row r="135" spans="1:52" ht="15" customHeight="1">
      <c r="A135" s="29" t="s">
        <v>18240</v>
      </c>
      <c r="B135" s="34">
        <v>36607</v>
      </c>
      <c r="C135" s="28">
        <v>750</v>
      </c>
      <c r="D135" s="28">
        <v>44</v>
      </c>
      <c r="E135" s="28">
        <v>48</v>
      </c>
      <c r="F135" s="29" t="s">
        <v>2104</v>
      </c>
      <c r="G135" s="29" t="s">
        <v>855</v>
      </c>
      <c r="H135" s="28">
        <v>260</v>
      </c>
      <c r="I135" s="29" t="s">
        <v>18235</v>
      </c>
      <c r="J135" s="33" t="s">
        <v>18238</v>
      </c>
      <c r="K135" s="29" t="s">
        <v>178</v>
      </c>
      <c r="L135" s="29" t="s">
        <v>18233</v>
      </c>
      <c r="M135" s="29" t="s">
        <v>1247</v>
      </c>
      <c r="N135" s="28">
        <v>683011</v>
      </c>
      <c r="O135" s="28">
        <v>6208536</v>
      </c>
      <c r="P135" s="29" t="s">
        <v>18237</v>
      </c>
      <c r="Q135" s="32" t="s">
        <v>207</v>
      </c>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31">
        <v>877543</v>
      </c>
      <c r="AP135" s="31">
        <v>1163979</v>
      </c>
      <c r="AQ135" s="31">
        <v>1247304</v>
      </c>
      <c r="AR135" s="31">
        <v>1216899</v>
      </c>
      <c r="AS135" s="31">
        <v>1323564</v>
      </c>
      <c r="AT135" s="31">
        <v>1251520</v>
      </c>
      <c r="AU135" s="31">
        <v>1074353</v>
      </c>
      <c r="AV135" s="31">
        <v>1467659</v>
      </c>
      <c r="AW135" s="31">
        <v>1332481</v>
      </c>
      <c r="AX135" s="31">
        <v>121632</v>
      </c>
      <c r="AY135" s="31">
        <v>78715</v>
      </c>
      <c r="AZ135" s="31">
        <v>200347</v>
      </c>
    </row>
    <row r="136" spans="1:52" ht="15" customHeight="1">
      <c r="A136" s="29" t="s">
        <v>18236</v>
      </c>
      <c r="B136" s="34">
        <v>36607</v>
      </c>
      <c r="C136" s="28">
        <v>750</v>
      </c>
      <c r="D136" s="28">
        <v>44</v>
      </c>
      <c r="E136" s="28">
        <v>48</v>
      </c>
      <c r="F136" s="29" t="s">
        <v>2104</v>
      </c>
      <c r="G136" s="29" t="s">
        <v>855</v>
      </c>
      <c r="H136" s="28">
        <v>260</v>
      </c>
      <c r="I136" s="29" t="s">
        <v>18235</v>
      </c>
      <c r="J136" s="33" t="s">
        <v>18234</v>
      </c>
      <c r="K136" s="29" t="s">
        <v>178</v>
      </c>
      <c r="L136" s="29" t="s">
        <v>18233</v>
      </c>
      <c r="M136" s="29" t="s">
        <v>1247</v>
      </c>
      <c r="N136" s="28">
        <v>682829</v>
      </c>
      <c r="O136" s="28">
        <v>6208473</v>
      </c>
      <c r="P136" s="29" t="s">
        <v>18232</v>
      </c>
      <c r="Q136" s="32" t="s">
        <v>207</v>
      </c>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31">
        <v>822222</v>
      </c>
      <c r="AP136" s="31">
        <v>1235263</v>
      </c>
      <c r="AQ136" s="31">
        <v>1322790</v>
      </c>
      <c r="AR136" s="31">
        <v>1282871</v>
      </c>
      <c r="AS136" s="31">
        <v>1391971</v>
      </c>
      <c r="AT136" s="31">
        <v>1311119</v>
      </c>
      <c r="AU136" s="31">
        <v>1100799</v>
      </c>
      <c r="AV136" s="31">
        <v>1519359</v>
      </c>
      <c r="AW136" s="31">
        <v>1387893</v>
      </c>
      <c r="AX136" s="31">
        <v>128681</v>
      </c>
      <c r="AY136" s="31">
        <v>83931</v>
      </c>
      <c r="AZ136" s="31">
        <v>212612</v>
      </c>
    </row>
    <row r="137" spans="1:52" ht="15" customHeight="1">
      <c r="A137" s="29" t="s">
        <v>18231</v>
      </c>
      <c r="B137" s="34">
        <v>34532</v>
      </c>
      <c r="C137" s="28">
        <v>300</v>
      </c>
      <c r="D137" s="28">
        <v>31</v>
      </c>
      <c r="E137" s="28">
        <v>30</v>
      </c>
      <c r="F137" s="29" t="s">
        <v>205</v>
      </c>
      <c r="G137" s="29" t="s">
        <v>18222</v>
      </c>
      <c r="H137" s="28">
        <v>265</v>
      </c>
      <c r="I137" s="29" t="s">
        <v>18176</v>
      </c>
      <c r="J137" s="33" t="s">
        <v>18230</v>
      </c>
      <c r="K137" s="29" t="s">
        <v>178</v>
      </c>
      <c r="L137" s="29" t="s">
        <v>18225</v>
      </c>
      <c r="M137" s="29" t="s">
        <v>1836</v>
      </c>
      <c r="N137" s="28">
        <v>689297</v>
      </c>
      <c r="O137" s="28">
        <v>6168922</v>
      </c>
      <c r="P137" s="29" t="s">
        <v>18224</v>
      </c>
      <c r="Q137" s="32" t="s">
        <v>207</v>
      </c>
      <c r="R137" s="19"/>
      <c r="S137" s="19"/>
      <c r="T137" s="19"/>
      <c r="U137" s="19"/>
      <c r="V137" s="19"/>
      <c r="W137" s="19"/>
      <c r="X137" s="19"/>
      <c r="Y137" s="19"/>
      <c r="Z137" s="19"/>
      <c r="AA137" s="19"/>
      <c r="AB137" s="19"/>
      <c r="AC137" s="19"/>
      <c r="AD137" s="19"/>
      <c r="AE137" s="19"/>
      <c r="AF137" s="19"/>
      <c r="AG137" s="19"/>
      <c r="AH137" s="19"/>
      <c r="AI137" s="31">
        <v>377709</v>
      </c>
      <c r="AJ137" s="31">
        <v>502910</v>
      </c>
      <c r="AK137" s="31">
        <v>405365</v>
      </c>
      <c r="AL137" s="31">
        <v>434954</v>
      </c>
      <c r="AM137" s="31">
        <v>501750</v>
      </c>
      <c r="AN137" s="31">
        <v>445943</v>
      </c>
      <c r="AO137" s="31">
        <v>456621</v>
      </c>
      <c r="AP137" s="31">
        <v>394040.66796875</v>
      </c>
      <c r="AQ137" s="31">
        <v>435757.296875</v>
      </c>
      <c r="AR137" s="31">
        <v>408542.26171875</v>
      </c>
      <c r="AS137" s="31">
        <v>431507.265625</v>
      </c>
      <c r="AT137" s="31">
        <v>374361.982421875</v>
      </c>
      <c r="AU137" s="31">
        <v>355872.7587890625</v>
      </c>
      <c r="AV137" s="31">
        <v>473881.6220703125</v>
      </c>
      <c r="AW137" s="31">
        <v>447448.5888671875</v>
      </c>
      <c r="AX137" s="31">
        <v>41491.7734375</v>
      </c>
      <c r="AY137" s="31">
        <v>35605.35546875</v>
      </c>
      <c r="AZ137" s="31">
        <v>77097.12890625</v>
      </c>
    </row>
    <row r="138" spans="1:52" ht="15" customHeight="1">
      <c r="A138" s="29" t="s">
        <v>18229</v>
      </c>
      <c r="B138" s="34">
        <v>34529</v>
      </c>
      <c r="C138" s="28">
        <v>300</v>
      </c>
      <c r="D138" s="28">
        <v>31</v>
      </c>
      <c r="E138" s="28">
        <v>30</v>
      </c>
      <c r="F138" s="29" t="s">
        <v>205</v>
      </c>
      <c r="G138" s="29" t="s">
        <v>18222</v>
      </c>
      <c r="H138" s="28">
        <v>265</v>
      </c>
      <c r="I138" s="29" t="s">
        <v>18176</v>
      </c>
      <c r="J138" s="33" t="s">
        <v>18228</v>
      </c>
      <c r="K138" s="29" t="s">
        <v>178</v>
      </c>
      <c r="L138" s="29" t="s">
        <v>18225</v>
      </c>
      <c r="M138" s="29" t="s">
        <v>1836</v>
      </c>
      <c r="N138" s="28">
        <v>689270</v>
      </c>
      <c r="O138" s="28">
        <v>6168825</v>
      </c>
      <c r="P138" s="29" t="s">
        <v>18224</v>
      </c>
      <c r="Q138" s="32" t="s">
        <v>207</v>
      </c>
      <c r="R138" s="19"/>
      <c r="S138" s="19"/>
      <c r="T138" s="19"/>
      <c r="U138" s="19"/>
      <c r="V138" s="19"/>
      <c r="W138" s="19"/>
      <c r="X138" s="19"/>
      <c r="Y138" s="19"/>
      <c r="Z138" s="19"/>
      <c r="AA138" s="19"/>
      <c r="AB138" s="19"/>
      <c r="AC138" s="19"/>
      <c r="AD138" s="19"/>
      <c r="AE138" s="19"/>
      <c r="AF138" s="19"/>
      <c r="AG138" s="19"/>
      <c r="AH138" s="19"/>
      <c r="AI138" s="31">
        <v>377709</v>
      </c>
      <c r="AJ138" s="31">
        <v>502910</v>
      </c>
      <c r="AK138" s="31">
        <v>405365</v>
      </c>
      <c r="AL138" s="31">
        <v>434954</v>
      </c>
      <c r="AM138" s="31">
        <v>501750</v>
      </c>
      <c r="AN138" s="31">
        <v>445943</v>
      </c>
      <c r="AO138" s="31">
        <v>456621</v>
      </c>
      <c r="AP138" s="31">
        <v>394040.66796875</v>
      </c>
      <c r="AQ138" s="31">
        <v>435757.296875</v>
      </c>
      <c r="AR138" s="31">
        <v>408542.26171875</v>
      </c>
      <c r="AS138" s="31">
        <v>431507.265625</v>
      </c>
      <c r="AT138" s="31">
        <v>374361.982421875</v>
      </c>
      <c r="AU138" s="31">
        <v>355872.7587890625</v>
      </c>
      <c r="AV138" s="31">
        <v>473881.6220703125</v>
      </c>
      <c r="AW138" s="31">
        <v>447448.5888671875</v>
      </c>
      <c r="AX138" s="31">
        <v>41491.7734375</v>
      </c>
      <c r="AY138" s="31">
        <v>35605.35546875</v>
      </c>
      <c r="AZ138" s="31">
        <v>77097.12890625</v>
      </c>
    </row>
    <row r="139" spans="1:52" ht="15" customHeight="1">
      <c r="A139" s="29" t="s">
        <v>18227</v>
      </c>
      <c r="B139" s="34">
        <v>34529</v>
      </c>
      <c r="C139" s="28">
        <v>300</v>
      </c>
      <c r="D139" s="28">
        <v>31</v>
      </c>
      <c r="E139" s="28">
        <v>30</v>
      </c>
      <c r="F139" s="29" t="s">
        <v>205</v>
      </c>
      <c r="G139" s="29" t="s">
        <v>18222</v>
      </c>
      <c r="H139" s="28">
        <v>265</v>
      </c>
      <c r="I139" s="29" t="s">
        <v>18176</v>
      </c>
      <c r="J139" s="33" t="s">
        <v>18226</v>
      </c>
      <c r="K139" s="29" t="s">
        <v>178</v>
      </c>
      <c r="L139" s="29" t="s">
        <v>18225</v>
      </c>
      <c r="M139" s="29" t="s">
        <v>1247</v>
      </c>
      <c r="N139" s="28">
        <v>689243</v>
      </c>
      <c r="O139" s="28">
        <v>6168728</v>
      </c>
      <c r="P139" s="29" t="s">
        <v>18224</v>
      </c>
      <c r="Q139" s="32" t="s">
        <v>207</v>
      </c>
      <c r="R139" s="19"/>
      <c r="S139" s="19"/>
      <c r="T139" s="19"/>
      <c r="U139" s="19"/>
      <c r="V139" s="19"/>
      <c r="W139" s="19"/>
      <c r="X139" s="19"/>
      <c r="Y139" s="19"/>
      <c r="Z139" s="19"/>
      <c r="AA139" s="19"/>
      <c r="AB139" s="19"/>
      <c r="AC139" s="19"/>
      <c r="AD139" s="19"/>
      <c r="AE139" s="19"/>
      <c r="AF139" s="19"/>
      <c r="AG139" s="19"/>
      <c r="AH139" s="19"/>
      <c r="AI139" s="31">
        <v>377709</v>
      </c>
      <c r="AJ139" s="31">
        <v>502910</v>
      </c>
      <c r="AK139" s="31">
        <v>405365</v>
      </c>
      <c r="AL139" s="31">
        <v>434954</v>
      </c>
      <c r="AM139" s="31">
        <v>501750</v>
      </c>
      <c r="AN139" s="31">
        <v>445943</v>
      </c>
      <c r="AO139" s="31">
        <v>456621</v>
      </c>
      <c r="AP139" s="31">
        <v>394040.66796875</v>
      </c>
      <c r="AQ139" s="31">
        <v>435757.296875</v>
      </c>
      <c r="AR139" s="31">
        <v>408542.26171875</v>
      </c>
      <c r="AS139" s="31">
        <v>431507.265625</v>
      </c>
      <c r="AT139" s="31">
        <v>374361.982421875</v>
      </c>
      <c r="AU139" s="31">
        <v>355872.7587890625</v>
      </c>
      <c r="AV139" s="31">
        <v>473881.6220703125</v>
      </c>
      <c r="AW139" s="31">
        <v>447448.5888671875</v>
      </c>
      <c r="AX139" s="31">
        <v>41491.7734375</v>
      </c>
      <c r="AY139" s="31">
        <v>35605.35546875</v>
      </c>
      <c r="AZ139" s="31">
        <v>77097.12890625</v>
      </c>
    </row>
    <row r="140" spans="1:52" ht="15" customHeight="1">
      <c r="A140" s="29" t="s">
        <v>18223</v>
      </c>
      <c r="B140" s="34">
        <v>35234</v>
      </c>
      <c r="C140" s="28">
        <v>550</v>
      </c>
      <c r="D140" s="28">
        <v>37</v>
      </c>
      <c r="E140" s="28">
        <v>33</v>
      </c>
      <c r="F140" s="29" t="s">
        <v>786</v>
      </c>
      <c r="G140" s="29" t="s">
        <v>18217</v>
      </c>
      <c r="H140" s="28">
        <v>265</v>
      </c>
      <c r="I140" s="29" t="s">
        <v>18176</v>
      </c>
      <c r="J140" s="33" t="s">
        <v>18221</v>
      </c>
      <c r="K140" s="29" t="s">
        <v>178</v>
      </c>
      <c r="L140" s="29" t="s">
        <v>18220</v>
      </c>
      <c r="M140" s="29" t="s">
        <v>2532</v>
      </c>
      <c r="N140" s="28">
        <v>694942</v>
      </c>
      <c r="O140" s="28">
        <v>6163921</v>
      </c>
      <c r="P140" s="29" t="s">
        <v>18219</v>
      </c>
      <c r="Q140" s="32" t="s">
        <v>207</v>
      </c>
      <c r="R140" s="19"/>
      <c r="S140" s="19"/>
      <c r="T140" s="19"/>
      <c r="U140" s="19"/>
      <c r="V140" s="19"/>
      <c r="W140" s="19"/>
      <c r="X140" s="19"/>
      <c r="Y140" s="19"/>
      <c r="Z140" s="19"/>
      <c r="AA140" s="19"/>
      <c r="AB140" s="19"/>
      <c r="AC140" s="19"/>
      <c r="AD140" s="19"/>
      <c r="AE140" s="19"/>
      <c r="AF140" s="19"/>
      <c r="AG140" s="19"/>
      <c r="AH140" s="19"/>
      <c r="AI140" s="19"/>
      <c r="AJ140" s="19"/>
      <c r="AK140" s="31">
        <v>303975</v>
      </c>
      <c r="AL140" s="31">
        <v>819725</v>
      </c>
      <c r="AM140" s="31">
        <v>866686</v>
      </c>
      <c r="AN140" s="31">
        <v>737922</v>
      </c>
      <c r="AO140" s="31">
        <v>775103</v>
      </c>
      <c r="AP140" s="31">
        <v>668714</v>
      </c>
      <c r="AQ140" s="31">
        <v>778293</v>
      </c>
      <c r="AR140" s="31">
        <v>694564</v>
      </c>
      <c r="AS140" s="31">
        <v>745650</v>
      </c>
      <c r="AT140" s="31">
        <v>662097</v>
      </c>
      <c r="AU140" s="31">
        <v>593976</v>
      </c>
      <c r="AV140" s="31">
        <v>826206</v>
      </c>
      <c r="AW140" s="31">
        <v>786356</v>
      </c>
      <c r="AX140" s="31">
        <v>66273</v>
      </c>
      <c r="AY140" s="31">
        <v>59628</v>
      </c>
      <c r="AZ140" s="31">
        <v>125901</v>
      </c>
    </row>
    <row r="141" spans="1:52" ht="15" customHeight="1">
      <c r="A141" s="29" t="s">
        <v>18218</v>
      </c>
      <c r="B141" s="34">
        <v>36290</v>
      </c>
      <c r="C141" s="28">
        <v>750</v>
      </c>
      <c r="D141" s="28">
        <v>48</v>
      </c>
      <c r="E141" s="28">
        <v>45</v>
      </c>
      <c r="F141" s="29" t="s">
        <v>2069</v>
      </c>
      <c r="G141" s="29" t="s">
        <v>18212</v>
      </c>
      <c r="H141" s="28">
        <v>265</v>
      </c>
      <c r="I141" s="29" t="s">
        <v>18176</v>
      </c>
      <c r="J141" s="33" t="s">
        <v>18216</v>
      </c>
      <c r="K141" s="29" t="s">
        <v>178</v>
      </c>
      <c r="L141" s="29" t="s">
        <v>18215</v>
      </c>
      <c r="M141" s="29" t="s">
        <v>4499</v>
      </c>
      <c r="N141" s="28">
        <v>688686</v>
      </c>
      <c r="O141" s="28">
        <v>6160521</v>
      </c>
      <c r="P141" s="29" t="s">
        <v>18214</v>
      </c>
      <c r="Q141" s="32" t="s">
        <v>174</v>
      </c>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31">
        <v>758196</v>
      </c>
      <c r="AO141" s="31">
        <v>1122970</v>
      </c>
      <c r="AP141" s="31">
        <v>948954</v>
      </c>
      <c r="AQ141" s="31">
        <v>1310852</v>
      </c>
      <c r="AR141" s="31">
        <v>1219965.5</v>
      </c>
      <c r="AS141" s="31">
        <v>1278510.5</v>
      </c>
      <c r="AT141" s="31">
        <v>1184386</v>
      </c>
      <c r="AU141" s="31">
        <v>1069188</v>
      </c>
      <c r="AV141" s="31">
        <v>1373310</v>
      </c>
      <c r="AW141" s="31">
        <v>1305594</v>
      </c>
      <c r="AX141" s="31">
        <v>118976</v>
      </c>
      <c r="AY141" s="31">
        <v>106954</v>
      </c>
      <c r="AZ141" s="31">
        <v>225930</v>
      </c>
    </row>
    <row r="142" spans="1:52" ht="15" customHeight="1">
      <c r="A142" s="29" t="s">
        <v>18213</v>
      </c>
      <c r="B142" s="34">
        <v>32391</v>
      </c>
      <c r="C142" s="28">
        <v>180</v>
      </c>
      <c r="D142" s="28">
        <v>23</v>
      </c>
      <c r="E142" s="28">
        <v>30</v>
      </c>
      <c r="F142" s="29" t="s">
        <v>690</v>
      </c>
      <c r="G142" s="29" t="s">
        <v>18207</v>
      </c>
      <c r="H142" s="28">
        <v>265</v>
      </c>
      <c r="I142" s="29" t="s">
        <v>18176</v>
      </c>
      <c r="J142" s="33" t="s">
        <v>18211</v>
      </c>
      <c r="K142" s="29" t="s">
        <v>178</v>
      </c>
      <c r="L142" s="29" t="s">
        <v>18210</v>
      </c>
      <c r="M142" s="29" t="s">
        <v>2357</v>
      </c>
      <c r="N142" s="28">
        <v>689965</v>
      </c>
      <c r="O142" s="28">
        <v>6171195</v>
      </c>
      <c r="P142" s="29" t="s">
        <v>18209</v>
      </c>
      <c r="Q142" s="32" t="s">
        <v>207</v>
      </c>
      <c r="R142" s="19"/>
      <c r="S142" s="19"/>
      <c r="T142" s="19"/>
      <c r="U142" s="19"/>
      <c r="V142" s="19"/>
      <c r="W142" s="19"/>
      <c r="X142" s="19"/>
      <c r="Y142" s="19"/>
      <c r="Z142" s="19"/>
      <c r="AA142" s="19"/>
      <c r="AB142" s="19"/>
      <c r="AC142" s="31">
        <v>69581</v>
      </c>
      <c r="AD142" s="31">
        <v>253796</v>
      </c>
      <c r="AE142" s="31">
        <v>261170</v>
      </c>
      <c r="AF142" s="31">
        <v>240700</v>
      </c>
      <c r="AG142" s="31">
        <v>278530</v>
      </c>
      <c r="AH142" s="31">
        <v>262510</v>
      </c>
      <c r="AI142" s="31">
        <v>310840</v>
      </c>
      <c r="AJ142" s="31">
        <v>279440</v>
      </c>
      <c r="AK142" s="31">
        <v>211560</v>
      </c>
      <c r="AL142" s="31">
        <v>154920</v>
      </c>
      <c r="AM142" s="31">
        <v>235250</v>
      </c>
      <c r="AN142" s="31">
        <v>202504</v>
      </c>
      <c r="AO142" s="31">
        <v>266074</v>
      </c>
      <c r="AP142" s="31">
        <v>122876</v>
      </c>
      <c r="AQ142" s="31">
        <v>210133.1005859375</v>
      </c>
      <c r="AR142" s="31">
        <v>188714.27978515625</v>
      </c>
      <c r="AS142" s="31">
        <v>196679.2236328125</v>
      </c>
      <c r="AT142" s="31">
        <v>169839.83837890625</v>
      </c>
      <c r="AU142" s="31">
        <v>144631.79956054688</v>
      </c>
      <c r="AV142" s="31">
        <v>190270.01708984375</v>
      </c>
      <c r="AW142" s="31">
        <v>103795.35998535156</v>
      </c>
      <c r="AX142" s="31">
        <v>20692.17578125</v>
      </c>
      <c r="AY142" s="31">
        <v>14664.419921875</v>
      </c>
      <c r="AZ142" s="31">
        <v>35356.595703125</v>
      </c>
    </row>
    <row r="143" spans="1:52" ht="15" customHeight="1">
      <c r="A143" s="29" t="s">
        <v>18208</v>
      </c>
      <c r="B143" s="34">
        <v>33848</v>
      </c>
      <c r="C143" s="28">
        <v>500</v>
      </c>
      <c r="D143" s="28">
        <v>41</v>
      </c>
      <c r="E143" s="28">
        <v>37</v>
      </c>
      <c r="F143" s="29" t="s">
        <v>786</v>
      </c>
      <c r="G143" s="29" t="s">
        <v>18203</v>
      </c>
      <c r="H143" s="28">
        <v>265</v>
      </c>
      <c r="I143" s="29" t="s">
        <v>18176</v>
      </c>
      <c r="J143" s="33" t="s">
        <v>18206</v>
      </c>
      <c r="K143" s="29" t="s">
        <v>178</v>
      </c>
      <c r="L143" s="29" t="s">
        <v>18174</v>
      </c>
      <c r="M143" s="29" t="s">
        <v>575</v>
      </c>
      <c r="N143" s="28">
        <v>694665</v>
      </c>
      <c r="O143" s="28">
        <v>6175505</v>
      </c>
      <c r="P143" s="29" t="s">
        <v>18205</v>
      </c>
      <c r="Q143" s="32" t="s">
        <v>207</v>
      </c>
      <c r="R143" s="19"/>
      <c r="S143" s="19"/>
      <c r="T143" s="19"/>
      <c r="U143" s="19"/>
      <c r="V143" s="19"/>
      <c r="W143" s="19"/>
      <c r="X143" s="19"/>
      <c r="Y143" s="19"/>
      <c r="Z143" s="19"/>
      <c r="AA143" s="19"/>
      <c r="AB143" s="19"/>
      <c r="AC143" s="19"/>
      <c r="AD143" s="19"/>
      <c r="AE143" s="19"/>
      <c r="AF143" s="19"/>
      <c r="AG143" s="31">
        <v>18023</v>
      </c>
      <c r="AH143" s="31">
        <v>436055</v>
      </c>
      <c r="AI143" s="31">
        <v>676345</v>
      </c>
      <c r="AJ143" s="31">
        <v>498529</v>
      </c>
      <c r="AK143" s="31">
        <v>597731</v>
      </c>
      <c r="AL143" s="31">
        <v>804328</v>
      </c>
      <c r="AM143" s="31">
        <v>896765</v>
      </c>
      <c r="AN143" s="31">
        <v>599244</v>
      </c>
      <c r="AO143" s="31">
        <v>836975</v>
      </c>
      <c r="AP143" s="31">
        <v>504777.5</v>
      </c>
      <c r="AQ143" s="31">
        <v>482777.25</v>
      </c>
      <c r="AR143" s="31">
        <v>738158.953125</v>
      </c>
      <c r="AS143" s="31">
        <v>823138.765625</v>
      </c>
      <c r="AT143" s="31">
        <v>635611</v>
      </c>
      <c r="AU143" s="31">
        <v>525838.630859375</v>
      </c>
      <c r="AV143" s="31">
        <v>816836</v>
      </c>
      <c r="AW143" s="31">
        <v>700640</v>
      </c>
      <c r="AX143" s="31">
        <v>76907</v>
      </c>
      <c r="AY143" s="31">
        <v>57768</v>
      </c>
      <c r="AZ143" s="31">
        <v>134675</v>
      </c>
    </row>
    <row r="144" spans="1:52" ht="15" customHeight="1">
      <c r="A144" s="29" t="s">
        <v>18204</v>
      </c>
      <c r="B144" s="34">
        <v>32234</v>
      </c>
      <c r="C144" s="28">
        <v>95</v>
      </c>
      <c r="D144" s="28">
        <v>19</v>
      </c>
      <c r="E144" s="28">
        <v>28</v>
      </c>
      <c r="F144" s="29" t="s">
        <v>9492</v>
      </c>
      <c r="G144" s="29" t="s">
        <v>18199</v>
      </c>
      <c r="H144" s="28">
        <v>265</v>
      </c>
      <c r="I144" s="29" t="s">
        <v>18176</v>
      </c>
      <c r="J144" s="33" t="s">
        <v>18202</v>
      </c>
      <c r="K144" s="29" t="s">
        <v>178</v>
      </c>
      <c r="L144" s="29" t="s">
        <v>18174</v>
      </c>
      <c r="M144" s="29" t="s">
        <v>575</v>
      </c>
      <c r="N144" s="28">
        <v>694648</v>
      </c>
      <c r="O144" s="28">
        <v>6175441</v>
      </c>
      <c r="P144" s="29" t="s">
        <v>18201</v>
      </c>
      <c r="Q144" s="32" t="s">
        <v>207</v>
      </c>
      <c r="R144" s="19"/>
      <c r="S144" s="19"/>
      <c r="T144" s="19"/>
      <c r="U144" s="19"/>
      <c r="V144" s="19"/>
      <c r="W144" s="19"/>
      <c r="X144" s="19"/>
      <c r="Y144" s="19"/>
      <c r="Z144" s="19"/>
      <c r="AA144" s="19"/>
      <c r="AB144" s="19"/>
      <c r="AC144" s="31">
        <v>29965</v>
      </c>
      <c r="AD144" s="31">
        <v>66341</v>
      </c>
      <c r="AE144" s="31">
        <v>102484</v>
      </c>
      <c r="AF144" s="31">
        <v>91332</v>
      </c>
      <c r="AG144" s="31">
        <v>102658</v>
      </c>
      <c r="AH144" s="31">
        <v>118613</v>
      </c>
      <c r="AI144" s="31">
        <v>128505</v>
      </c>
      <c r="AJ144" s="31">
        <v>94721</v>
      </c>
      <c r="AK144" s="31">
        <v>113569</v>
      </c>
      <c r="AL144" s="31">
        <v>152822</v>
      </c>
      <c r="AM144" s="31">
        <v>170385</v>
      </c>
      <c r="AN144" s="31">
        <v>113856</v>
      </c>
      <c r="AO144" s="31">
        <v>159025</v>
      </c>
      <c r="AP144" s="31">
        <v>346770.5</v>
      </c>
      <c r="AQ144" s="31">
        <v>482777.25</v>
      </c>
      <c r="AR144" s="31">
        <v>140250.046875</v>
      </c>
      <c r="AS144" s="31">
        <v>154113.73681640625</v>
      </c>
      <c r="AT144" s="31">
        <v>146743</v>
      </c>
      <c r="AU144" s="31">
        <v>121566.3271484375</v>
      </c>
      <c r="AV144" s="31">
        <v>175424</v>
      </c>
      <c r="AW144" s="31">
        <v>158062</v>
      </c>
      <c r="AX144" s="31">
        <v>13056</v>
      </c>
      <c r="AY144" s="31">
        <v>6940</v>
      </c>
      <c r="AZ144" s="31">
        <v>19996</v>
      </c>
    </row>
    <row r="145" spans="1:52" ht="15" customHeight="1">
      <c r="A145" s="29" t="s">
        <v>18200</v>
      </c>
      <c r="B145" s="34">
        <v>36382</v>
      </c>
      <c r="C145" s="28">
        <v>660</v>
      </c>
      <c r="D145" s="28">
        <v>47</v>
      </c>
      <c r="E145" s="28">
        <v>45</v>
      </c>
      <c r="F145" s="29" t="s">
        <v>220</v>
      </c>
      <c r="G145" s="29" t="s">
        <v>5621</v>
      </c>
      <c r="H145" s="28">
        <v>265</v>
      </c>
      <c r="I145" s="29" t="s">
        <v>18176</v>
      </c>
      <c r="J145" s="33" t="s">
        <v>18198</v>
      </c>
      <c r="K145" s="29" t="s">
        <v>178</v>
      </c>
      <c r="L145" s="29" t="s">
        <v>18174</v>
      </c>
      <c r="M145" s="29" t="s">
        <v>370</v>
      </c>
      <c r="N145" s="28">
        <v>697337</v>
      </c>
      <c r="O145" s="28">
        <v>6174352</v>
      </c>
      <c r="P145" s="29" t="s">
        <v>18197</v>
      </c>
      <c r="Q145" s="32" t="s">
        <v>207</v>
      </c>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31">
        <v>381690</v>
      </c>
      <c r="AO145" s="31">
        <v>1354963</v>
      </c>
      <c r="AP145" s="31">
        <v>1165784</v>
      </c>
      <c r="AQ145" s="31">
        <v>1274224</v>
      </c>
      <c r="AR145" s="31">
        <v>1241089</v>
      </c>
      <c r="AS145" s="31">
        <v>1315571</v>
      </c>
      <c r="AT145" s="31">
        <v>1217166</v>
      </c>
      <c r="AU145" s="31">
        <v>1077403</v>
      </c>
      <c r="AV145" s="31">
        <v>1340617.5</v>
      </c>
      <c r="AW145" s="31">
        <v>1299922.5</v>
      </c>
      <c r="AX145" s="31">
        <v>122347.5</v>
      </c>
      <c r="AY145" s="31">
        <v>93666</v>
      </c>
      <c r="AZ145" s="31">
        <v>216013.5</v>
      </c>
    </row>
    <row r="146" spans="1:52" ht="15" customHeight="1">
      <c r="A146" s="29" t="s">
        <v>18196</v>
      </c>
      <c r="B146" s="34">
        <v>29864</v>
      </c>
      <c r="C146" s="28">
        <v>55</v>
      </c>
      <c r="D146" s="28">
        <v>16</v>
      </c>
      <c r="E146" s="28">
        <v>23.4</v>
      </c>
      <c r="F146" s="29" t="s">
        <v>220</v>
      </c>
      <c r="G146" s="29" t="s">
        <v>18191</v>
      </c>
      <c r="H146" s="28">
        <v>265</v>
      </c>
      <c r="I146" s="29" t="s">
        <v>18176</v>
      </c>
      <c r="J146" s="33" t="s">
        <v>18195</v>
      </c>
      <c r="K146" s="29" t="s">
        <v>178</v>
      </c>
      <c r="L146" s="29" t="s">
        <v>18194</v>
      </c>
      <c r="M146" s="29" t="s">
        <v>929</v>
      </c>
      <c r="N146" s="28">
        <v>696633</v>
      </c>
      <c r="O146" s="28">
        <v>6179577</v>
      </c>
      <c r="P146" s="29" t="s">
        <v>18193</v>
      </c>
      <c r="Q146" s="32" t="s">
        <v>368</v>
      </c>
      <c r="R146" s="19"/>
      <c r="S146" s="19"/>
      <c r="T146" s="19"/>
      <c r="U146" s="19"/>
      <c r="V146" s="31">
        <v>11018</v>
      </c>
      <c r="W146" s="31">
        <v>59432</v>
      </c>
      <c r="X146" s="31">
        <v>72062</v>
      </c>
      <c r="Y146" s="31">
        <v>73160</v>
      </c>
      <c r="Z146" s="31">
        <v>57506</v>
      </c>
      <c r="AA146" s="31">
        <v>71235</v>
      </c>
      <c r="AB146" s="31">
        <v>58252</v>
      </c>
      <c r="AC146" s="31">
        <v>72523</v>
      </c>
      <c r="AD146" s="31">
        <v>66132</v>
      </c>
      <c r="AE146" s="31">
        <v>68890</v>
      </c>
      <c r="AF146" s="31">
        <v>69430</v>
      </c>
      <c r="AG146" s="31">
        <v>81250</v>
      </c>
      <c r="AH146" s="31">
        <v>79060</v>
      </c>
      <c r="AI146" s="31">
        <v>70910</v>
      </c>
      <c r="AJ146" s="31">
        <v>78110</v>
      </c>
      <c r="AK146" s="31">
        <v>52260</v>
      </c>
      <c r="AL146" s="31">
        <v>51500</v>
      </c>
      <c r="AM146" s="31">
        <v>71850</v>
      </c>
      <c r="AN146" s="31">
        <v>51960</v>
      </c>
      <c r="AO146" s="31">
        <v>46280</v>
      </c>
      <c r="AP146" s="31">
        <v>40320.999877929688</v>
      </c>
      <c r="AQ146" s="31">
        <v>36550</v>
      </c>
      <c r="AR146" s="31">
        <v>19063.578125</v>
      </c>
      <c r="AS146" s="31">
        <v>47858</v>
      </c>
      <c r="AT146" s="31">
        <v>33393</v>
      </c>
      <c r="AU146" s="31">
        <v>25307</v>
      </c>
      <c r="AV146" s="31">
        <v>33367</v>
      </c>
      <c r="AW146" s="31">
        <v>51164</v>
      </c>
      <c r="AX146" s="31">
        <v>3119</v>
      </c>
      <c r="AY146" s="31">
        <v>1971</v>
      </c>
      <c r="AZ146" s="31">
        <v>5090</v>
      </c>
    </row>
    <row r="147" spans="1:52" ht="15" customHeight="1">
      <c r="A147" s="29" t="s">
        <v>18192</v>
      </c>
      <c r="B147" s="34">
        <v>35217</v>
      </c>
      <c r="C147" s="28">
        <v>600</v>
      </c>
      <c r="D147" s="28">
        <v>44</v>
      </c>
      <c r="E147" s="28">
        <v>44</v>
      </c>
      <c r="F147" s="29" t="s">
        <v>220</v>
      </c>
      <c r="G147" s="29" t="s">
        <v>3981</v>
      </c>
      <c r="H147" s="28">
        <v>265</v>
      </c>
      <c r="I147" s="29" t="s">
        <v>18176</v>
      </c>
      <c r="J147" s="33" t="s">
        <v>18190</v>
      </c>
      <c r="K147" s="29" t="s">
        <v>178</v>
      </c>
      <c r="L147" s="29" t="s">
        <v>18189</v>
      </c>
      <c r="M147" s="29" t="s">
        <v>1313</v>
      </c>
      <c r="N147" s="28">
        <v>693240.8</v>
      </c>
      <c r="O147" s="28">
        <v>6167869</v>
      </c>
      <c r="P147" s="29" t="s">
        <v>18188</v>
      </c>
      <c r="Q147" s="32" t="s">
        <v>174</v>
      </c>
      <c r="R147" s="19"/>
      <c r="S147" s="19"/>
      <c r="T147" s="19"/>
      <c r="U147" s="19"/>
      <c r="V147" s="19"/>
      <c r="W147" s="19"/>
      <c r="X147" s="19"/>
      <c r="Y147" s="19"/>
      <c r="Z147" s="19"/>
      <c r="AA147" s="19"/>
      <c r="AB147" s="19"/>
      <c r="AC147" s="19"/>
      <c r="AD147" s="19"/>
      <c r="AE147" s="19"/>
      <c r="AF147" s="19"/>
      <c r="AG147" s="19"/>
      <c r="AH147" s="19"/>
      <c r="AI147" s="19"/>
      <c r="AJ147" s="19"/>
      <c r="AK147" s="31">
        <v>478067</v>
      </c>
      <c r="AL147" s="31">
        <v>1059000</v>
      </c>
      <c r="AM147" s="31">
        <v>1121360</v>
      </c>
      <c r="AN147" s="31">
        <v>1010304</v>
      </c>
      <c r="AO147" s="31">
        <v>1075148</v>
      </c>
      <c r="AP147" s="31">
        <v>895131</v>
      </c>
      <c r="AQ147" s="31">
        <v>1011500.5</v>
      </c>
      <c r="AR147" s="31">
        <v>958085</v>
      </c>
      <c r="AS147" s="31">
        <v>994098</v>
      </c>
      <c r="AT147" s="31">
        <v>918526</v>
      </c>
      <c r="AU147" s="31">
        <v>814770</v>
      </c>
      <c r="AV147" s="31">
        <v>1023187</v>
      </c>
      <c r="AW147" s="31">
        <v>1005262</v>
      </c>
      <c r="AX147" s="31">
        <v>91896</v>
      </c>
      <c r="AY147" s="31">
        <v>74314</v>
      </c>
      <c r="AZ147" s="31">
        <v>166210</v>
      </c>
    </row>
    <row r="148" spans="1:52" ht="15" customHeight="1">
      <c r="A148" s="29" t="s">
        <v>18187</v>
      </c>
      <c r="B148" s="34">
        <v>36145</v>
      </c>
      <c r="C148" s="28">
        <v>599</v>
      </c>
      <c r="D148" s="28">
        <v>46</v>
      </c>
      <c r="E148" s="28">
        <v>45</v>
      </c>
      <c r="F148" s="29" t="s">
        <v>18178</v>
      </c>
      <c r="G148" s="29" t="s">
        <v>18183</v>
      </c>
      <c r="H148" s="28">
        <v>265</v>
      </c>
      <c r="I148" s="29" t="s">
        <v>18176</v>
      </c>
      <c r="J148" s="33" t="s">
        <v>18186</v>
      </c>
      <c r="K148" s="29" t="s">
        <v>178</v>
      </c>
      <c r="L148" s="29" t="s">
        <v>13026</v>
      </c>
      <c r="M148" s="29" t="s">
        <v>18181</v>
      </c>
      <c r="N148" s="28">
        <v>693446.4</v>
      </c>
      <c r="O148" s="28">
        <v>6159930</v>
      </c>
      <c r="P148" s="29" t="s">
        <v>18185</v>
      </c>
      <c r="Q148" s="32" t="s">
        <v>919</v>
      </c>
      <c r="R148" s="19"/>
      <c r="S148" s="19"/>
      <c r="T148" s="19"/>
      <c r="U148" s="19"/>
      <c r="V148" s="19"/>
      <c r="W148" s="19"/>
      <c r="X148" s="19"/>
      <c r="Y148" s="19"/>
      <c r="Z148" s="19"/>
      <c r="AA148" s="19"/>
      <c r="AB148" s="19"/>
      <c r="AC148" s="19"/>
      <c r="AD148" s="19"/>
      <c r="AE148" s="19"/>
      <c r="AF148" s="19"/>
      <c r="AG148" s="19"/>
      <c r="AH148" s="19"/>
      <c r="AI148" s="19"/>
      <c r="AJ148" s="19"/>
      <c r="AK148" s="19"/>
      <c r="AL148" s="19"/>
      <c r="AM148" s="31">
        <v>82098</v>
      </c>
      <c r="AN148" s="31">
        <v>997622</v>
      </c>
      <c r="AO148" s="31">
        <v>960853</v>
      </c>
      <c r="AP148" s="31">
        <v>1087834</v>
      </c>
      <c r="AQ148" s="31">
        <v>1253915.1640625</v>
      </c>
      <c r="AR148" s="31">
        <v>1132972.44140625</v>
      </c>
      <c r="AS148" s="31">
        <v>1209324.6015625</v>
      </c>
      <c r="AT148" s="31">
        <v>860244.6640625</v>
      </c>
      <c r="AU148" s="31">
        <v>959524.83984375</v>
      </c>
      <c r="AV148" s="31">
        <v>1155801.2236328125</v>
      </c>
      <c r="AW148" s="31">
        <v>1190541.32421875</v>
      </c>
      <c r="AX148" s="31">
        <v>107847.6328125</v>
      </c>
      <c r="AY148" s="31">
        <v>99900.8984375</v>
      </c>
      <c r="AZ148" s="31">
        <v>207748.53125</v>
      </c>
    </row>
    <row r="149" spans="1:52" ht="15" customHeight="1">
      <c r="A149" s="29" t="s">
        <v>18184</v>
      </c>
      <c r="B149" s="34">
        <v>36145</v>
      </c>
      <c r="C149" s="28">
        <v>599</v>
      </c>
      <c r="D149" s="28">
        <v>46</v>
      </c>
      <c r="E149" s="28">
        <v>45</v>
      </c>
      <c r="F149" s="29" t="s">
        <v>18178</v>
      </c>
      <c r="G149" s="29" t="s">
        <v>18177</v>
      </c>
      <c r="H149" s="28">
        <v>265</v>
      </c>
      <c r="I149" s="29" t="s">
        <v>18176</v>
      </c>
      <c r="J149" s="33" t="s">
        <v>18182</v>
      </c>
      <c r="K149" s="29" t="s">
        <v>178</v>
      </c>
      <c r="L149" s="29" t="s">
        <v>13026</v>
      </c>
      <c r="M149" s="29" t="s">
        <v>18181</v>
      </c>
      <c r="N149" s="28">
        <v>693606.40000000002</v>
      </c>
      <c r="O149" s="28">
        <v>6159826</v>
      </c>
      <c r="P149" s="29" t="s">
        <v>18180</v>
      </c>
      <c r="Q149" s="32" t="s">
        <v>919</v>
      </c>
      <c r="R149" s="19"/>
      <c r="S149" s="19"/>
      <c r="T149" s="19"/>
      <c r="U149" s="19"/>
      <c r="V149" s="19"/>
      <c r="W149" s="19"/>
      <c r="X149" s="19"/>
      <c r="Y149" s="19"/>
      <c r="Z149" s="19"/>
      <c r="AA149" s="19"/>
      <c r="AB149" s="19"/>
      <c r="AC149" s="19"/>
      <c r="AD149" s="19"/>
      <c r="AE149" s="19"/>
      <c r="AF149" s="19"/>
      <c r="AG149" s="19"/>
      <c r="AH149" s="19"/>
      <c r="AI149" s="19"/>
      <c r="AJ149" s="19"/>
      <c r="AK149" s="19"/>
      <c r="AL149" s="19"/>
      <c r="AM149" s="31">
        <v>110754</v>
      </c>
      <c r="AN149" s="31">
        <v>1083120</v>
      </c>
      <c r="AO149" s="31">
        <v>1019439</v>
      </c>
      <c r="AP149" s="31">
        <v>862344</v>
      </c>
      <c r="AQ149" s="31">
        <v>1271101.3515625</v>
      </c>
      <c r="AR149" s="31">
        <v>1119964.228515625</v>
      </c>
      <c r="AS149" s="31">
        <v>1227036.69921875</v>
      </c>
      <c r="AT149" s="31">
        <v>1170175.05078125</v>
      </c>
      <c r="AU149" s="31">
        <v>1061374.05859375</v>
      </c>
      <c r="AV149" s="31">
        <v>985307.3828125</v>
      </c>
      <c r="AW149" s="31">
        <v>1248585.0234375</v>
      </c>
      <c r="AX149" s="31">
        <v>117683.28125</v>
      </c>
      <c r="AY149" s="31">
        <v>108171.359375</v>
      </c>
      <c r="AZ149" s="31">
        <v>225854.640625</v>
      </c>
    </row>
    <row r="150" spans="1:52" ht="15" customHeight="1">
      <c r="A150" s="29" t="s">
        <v>18179</v>
      </c>
      <c r="B150" s="34">
        <v>38181</v>
      </c>
      <c r="C150" s="28">
        <v>225</v>
      </c>
      <c r="D150" s="28">
        <v>27</v>
      </c>
      <c r="E150" s="28">
        <v>32.200000000000003</v>
      </c>
      <c r="F150" s="29" t="s">
        <v>220</v>
      </c>
      <c r="G150" s="29" t="s">
        <v>2037</v>
      </c>
      <c r="H150" s="28">
        <v>265</v>
      </c>
      <c r="I150" s="29" t="s">
        <v>18176</v>
      </c>
      <c r="J150" s="33" t="s">
        <v>18175</v>
      </c>
      <c r="K150" s="29" t="s">
        <v>178</v>
      </c>
      <c r="L150" s="29" t="s">
        <v>18174</v>
      </c>
      <c r="M150" s="29" t="s">
        <v>575</v>
      </c>
      <c r="N150" s="28">
        <v>694694</v>
      </c>
      <c r="O150" s="28">
        <v>6175432</v>
      </c>
      <c r="P150" s="29" t="s">
        <v>18173</v>
      </c>
      <c r="Q150" s="32" t="s">
        <v>207</v>
      </c>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31">
        <v>150803</v>
      </c>
      <c r="AT150" s="31">
        <v>339676</v>
      </c>
      <c r="AU150" s="31">
        <v>287985.697265625</v>
      </c>
      <c r="AV150" s="31">
        <v>405746</v>
      </c>
      <c r="AW150" s="31">
        <v>357038</v>
      </c>
      <c r="AX150" s="31">
        <v>32335</v>
      </c>
      <c r="AY150" s="31">
        <v>4928</v>
      </c>
      <c r="AZ150" s="31">
        <v>37263</v>
      </c>
    </row>
    <row r="151" spans="1:52" ht="15" customHeight="1">
      <c r="A151" s="29" t="s">
        <v>18172</v>
      </c>
      <c r="B151" s="34">
        <v>35614</v>
      </c>
      <c r="C151" s="28">
        <v>300</v>
      </c>
      <c r="D151" s="28">
        <v>31</v>
      </c>
      <c r="E151" s="28">
        <v>30.5</v>
      </c>
      <c r="F151" s="29" t="s">
        <v>14638</v>
      </c>
      <c r="G151" s="29" t="s">
        <v>2707</v>
      </c>
      <c r="H151" s="28">
        <v>269</v>
      </c>
      <c r="I151" s="29" t="s">
        <v>18165</v>
      </c>
      <c r="J151" s="33" t="s">
        <v>18171</v>
      </c>
      <c r="K151" s="29" t="s">
        <v>178</v>
      </c>
      <c r="L151" s="29" t="s">
        <v>18165</v>
      </c>
      <c r="M151" s="29" t="s">
        <v>2532</v>
      </c>
      <c r="N151" s="28">
        <v>700292.4</v>
      </c>
      <c r="O151" s="28">
        <v>6160080</v>
      </c>
      <c r="P151" s="29" t="s">
        <v>18170</v>
      </c>
      <c r="Q151" s="32" t="s">
        <v>174</v>
      </c>
      <c r="R151" s="19"/>
      <c r="S151" s="19"/>
      <c r="T151" s="19"/>
      <c r="U151" s="19"/>
      <c r="V151" s="19"/>
      <c r="W151" s="19"/>
      <c r="X151" s="19"/>
      <c r="Y151" s="19"/>
      <c r="Z151" s="19"/>
      <c r="AA151" s="19"/>
      <c r="AB151" s="19"/>
      <c r="AC151" s="19"/>
      <c r="AD151" s="19"/>
      <c r="AE151" s="19"/>
      <c r="AF151" s="19"/>
      <c r="AG151" s="19"/>
      <c r="AH151" s="19"/>
      <c r="AI151" s="19"/>
      <c r="AJ151" s="19"/>
      <c r="AK151" s="19"/>
      <c r="AL151" s="31">
        <v>184830</v>
      </c>
      <c r="AM151" s="31">
        <v>504796</v>
      </c>
      <c r="AN151" s="31">
        <v>423267</v>
      </c>
      <c r="AO151" s="31">
        <v>444505</v>
      </c>
      <c r="AP151" s="31">
        <v>382604</v>
      </c>
      <c r="AQ151" s="31">
        <v>429110.9619140625</v>
      </c>
      <c r="AR151" s="31">
        <v>384131.8798828125</v>
      </c>
      <c r="AS151" s="31">
        <v>290506.591796875</v>
      </c>
      <c r="AT151" s="31">
        <v>367529.5810546875</v>
      </c>
      <c r="AU151" s="31">
        <v>323459.73046875</v>
      </c>
      <c r="AV151" s="31">
        <v>460186.6435546875</v>
      </c>
      <c r="AW151" s="31">
        <v>427309.7451171875</v>
      </c>
      <c r="AX151" s="31">
        <v>39491.1015625</v>
      </c>
      <c r="AY151" s="31">
        <v>33676.828125</v>
      </c>
      <c r="AZ151" s="31">
        <v>73167.9296875</v>
      </c>
    </row>
    <row r="152" spans="1:52" ht="15" customHeight="1">
      <c r="A152" s="29" t="s">
        <v>18169</v>
      </c>
      <c r="B152" s="34">
        <v>35612</v>
      </c>
      <c r="C152" s="28">
        <v>300</v>
      </c>
      <c r="D152" s="28">
        <v>31</v>
      </c>
      <c r="E152" s="28">
        <v>30.5</v>
      </c>
      <c r="F152" s="29" t="s">
        <v>14638</v>
      </c>
      <c r="G152" s="29" t="s">
        <v>2707</v>
      </c>
      <c r="H152" s="28">
        <v>269</v>
      </c>
      <c r="I152" s="29" t="s">
        <v>18165</v>
      </c>
      <c r="J152" s="33" t="s">
        <v>18168</v>
      </c>
      <c r="K152" s="29" t="s">
        <v>178</v>
      </c>
      <c r="L152" s="29" t="s">
        <v>18165</v>
      </c>
      <c r="M152" s="29" t="s">
        <v>683</v>
      </c>
      <c r="N152" s="28">
        <v>700292.4</v>
      </c>
      <c r="O152" s="28">
        <v>6160079</v>
      </c>
      <c r="P152" s="29" t="s">
        <v>18167</v>
      </c>
      <c r="Q152" s="32" t="s">
        <v>174</v>
      </c>
      <c r="R152" s="19"/>
      <c r="S152" s="19"/>
      <c r="T152" s="19"/>
      <c r="U152" s="19"/>
      <c r="V152" s="19"/>
      <c r="W152" s="19"/>
      <c r="X152" s="19"/>
      <c r="Y152" s="19"/>
      <c r="Z152" s="19"/>
      <c r="AA152" s="19"/>
      <c r="AB152" s="19"/>
      <c r="AC152" s="19"/>
      <c r="AD152" s="19"/>
      <c r="AE152" s="19"/>
      <c r="AF152" s="19"/>
      <c r="AG152" s="19"/>
      <c r="AH152" s="19"/>
      <c r="AI152" s="19"/>
      <c r="AJ152" s="19"/>
      <c r="AK152" s="19"/>
      <c r="AL152" s="31">
        <v>183060</v>
      </c>
      <c r="AM152" s="31">
        <v>493529</v>
      </c>
      <c r="AN152" s="31">
        <v>411140</v>
      </c>
      <c r="AO152" s="31">
        <v>431254</v>
      </c>
      <c r="AP152" s="31">
        <v>376088</v>
      </c>
      <c r="AQ152" s="31">
        <v>422846.640625</v>
      </c>
      <c r="AR152" s="31">
        <v>371504.4326171875</v>
      </c>
      <c r="AS152" s="31">
        <v>406221.7509765625</v>
      </c>
      <c r="AT152" s="31">
        <v>351797.4912109375</v>
      </c>
      <c r="AU152" s="31">
        <v>318929.48779296875</v>
      </c>
      <c r="AV152" s="31">
        <v>423459.6259765625</v>
      </c>
      <c r="AW152" s="31">
        <v>409601.61328125</v>
      </c>
      <c r="AX152" s="31">
        <v>34507.44140625</v>
      </c>
      <c r="AY152" s="31">
        <v>34084.7109375</v>
      </c>
      <c r="AZ152" s="31">
        <v>68592.15234375</v>
      </c>
    </row>
    <row r="153" spans="1:52" ht="15" customHeight="1">
      <c r="A153" s="29" t="s">
        <v>18166</v>
      </c>
      <c r="B153" s="34">
        <v>35704</v>
      </c>
      <c r="C153" s="28">
        <v>11</v>
      </c>
      <c r="D153" s="28">
        <v>13</v>
      </c>
      <c r="E153" s="28">
        <v>18</v>
      </c>
      <c r="F153" s="29" t="s">
        <v>5627</v>
      </c>
      <c r="G153" s="29" t="s">
        <v>7899</v>
      </c>
      <c r="H153" s="28">
        <v>269</v>
      </c>
      <c r="I153" s="29" t="s">
        <v>18165</v>
      </c>
      <c r="J153" s="33" t="s">
        <v>18164</v>
      </c>
      <c r="K153" s="29" t="s">
        <v>178</v>
      </c>
      <c r="L153" s="29" t="s">
        <v>18163</v>
      </c>
      <c r="M153" s="29" t="s">
        <v>18162</v>
      </c>
      <c r="N153" s="28">
        <v>697508.4</v>
      </c>
      <c r="O153" s="28">
        <v>6158911</v>
      </c>
      <c r="P153" s="29" t="s">
        <v>18161</v>
      </c>
      <c r="Q153" s="32" t="s">
        <v>368</v>
      </c>
      <c r="R153" s="19"/>
      <c r="S153" s="19"/>
      <c r="T153" s="19"/>
      <c r="U153" s="19"/>
      <c r="V153" s="19"/>
      <c r="W153" s="19"/>
      <c r="X153" s="19"/>
      <c r="Y153" s="19"/>
      <c r="Z153" s="19"/>
      <c r="AA153" s="19"/>
      <c r="AB153" s="19"/>
      <c r="AC153" s="19"/>
      <c r="AD153" s="19"/>
      <c r="AE153" s="19"/>
      <c r="AF153" s="19"/>
      <c r="AG153" s="19"/>
      <c r="AH153" s="19"/>
      <c r="AI153" s="19"/>
      <c r="AJ153" s="19"/>
      <c r="AK153" s="19"/>
      <c r="AL153" s="31">
        <v>11222</v>
      </c>
      <c r="AM153" s="31">
        <v>17186</v>
      </c>
      <c r="AN153" s="31">
        <v>18205</v>
      </c>
      <c r="AO153" s="31">
        <v>11985</v>
      </c>
      <c r="AP153" s="31">
        <v>15550.000122070313</v>
      </c>
      <c r="AQ153" s="31">
        <v>18451.999877929688</v>
      </c>
      <c r="AR153" s="31">
        <v>15997</v>
      </c>
      <c r="AS153" s="31">
        <v>15572</v>
      </c>
      <c r="AT153" s="31">
        <v>13268</v>
      </c>
      <c r="AU153" s="31">
        <v>13567</v>
      </c>
      <c r="AV153" s="31">
        <v>16712</v>
      </c>
      <c r="AW153" s="31">
        <v>16230</v>
      </c>
      <c r="AX153" s="31">
        <v>1284</v>
      </c>
      <c r="AY153" s="31">
        <v>1030</v>
      </c>
      <c r="AZ153" s="31">
        <v>2314</v>
      </c>
    </row>
    <row r="154" spans="1:52" ht="15" customHeight="1">
      <c r="A154" s="29" t="s">
        <v>18160</v>
      </c>
      <c r="B154" s="34">
        <v>35543</v>
      </c>
      <c r="C154" s="28">
        <v>22</v>
      </c>
      <c r="D154" s="28">
        <v>10</v>
      </c>
      <c r="E154" s="28">
        <v>18</v>
      </c>
      <c r="F154" s="29" t="s">
        <v>18155</v>
      </c>
      <c r="G154" s="29" t="s">
        <v>4364</v>
      </c>
      <c r="H154" s="28">
        <v>270</v>
      </c>
      <c r="I154" s="29" t="s">
        <v>18154</v>
      </c>
      <c r="J154" s="33" t="s">
        <v>18159</v>
      </c>
      <c r="K154" s="29" t="s">
        <v>178</v>
      </c>
      <c r="L154" s="29" t="s">
        <v>18158</v>
      </c>
      <c r="M154" s="29" t="s">
        <v>660</v>
      </c>
      <c r="N154" s="28">
        <v>699398</v>
      </c>
      <c r="O154" s="28">
        <v>6220235</v>
      </c>
      <c r="P154" s="29" t="s">
        <v>18157</v>
      </c>
      <c r="Q154" s="32" t="s">
        <v>368</v>
      </c>
      <c r="R154" s="19"/>
      <c r="S154" s="19"/>
      <c r="T154" s="19"/>
      <c r="U154" s="19"/>
      <c r="V154" s="19"/>
      <c r="W154" s="19"/>
      <c r="X154" s="19"/>
      <c r="Y154" s="19"/>
      <c r="Z154" s="19"/>
      <c r="AA154" s="19"/>
      <c r="AB154" s="19"/>
      <c r="AC154" s="19"/>
      <c r="AD154" s="19"/>
      <c r="AE154" s="19"/>
      <c r="AF154" s="19"/>
      <c r="AG154" s="19"/>
      <c r="AH154" s="19"/>
      <c r="AI154" s="19"/>
      <c r="AJ154" s="19"/>
      <c r="AK154" s="19"/>
      <c r="AL154" s="31">
        <v>32267</v>
      </c>
      <c r="AM154" s="31">
        <v>48400</v>
      </c>
      <c r="AN154" s="31">
        <v>48400</v>
      </c>
      <c r="AO154" s="31">
        <v>48400</v>
      </c>
      <c r="AP154" s="31">
        <v>24612.000061035156</v>
      </c>
      <c r="AQ154" s="31">
        <v>20292.999755859375</v>
      </c>
      <c r="AR154" s="31">
        <v>11896.327239990234</v>
      </c>
      <c r="AS154" s="31">
        <v>17604.4599609375</v>
      </c>
      <c r="AT154" s="31">
        <v>8721.8699340820313</v>
      </c>
      <c r="AU154" s="31">
        <v>0.6119999885559082</v>
      </c>
      <c r="AV154" s="31">
        <v>2713.6680316925049</v>
      </c>
      <c r="AW154" s="31">
        <v>13338.095886230469</v>
      </c>
      <c r="AX154" s="31">
        <v>1247.916015625</v>
      </c>
      <c r="AY154" s="31">
        <v>1233.2239990234375</v>
      </c>
      <c r="AZ154" s="31">
        <v>2481.1400146484375</v>
      </c>
    </row>
    <row r="155" spans="1:52" ht="15" customHeight="1">
      <c r="A155" s="29" t="s">
        <v>18156</v>
      </c>
      <c r="B155" s="34">
        <v>35712</v>
      </c>
      <c r="C155" s="28">
        <v>600</v>
      </c>
      <c r="D155" s="28">
        <v>48</v>
      </c>
      <c r="E155" s="28">
        <v>46</v>
      </c>
      <c r="F155" s="29" t="s">
        <v>462</v>
      </c>
      <c r="G155" s="29" t="s">
        <v>10865</v>
      </c>
      <c r="H155" s="28">
        <v>270</v>
      </c>
      <c r="I155" s="29" t="s">
        <v>18154</v>
      </c>
      <c r="J155" s="33" t="s">
        <v>18153</v>
      </c>
      <c r="K155" s="29" t="s">
        <v>178</v>
      </c>
      <c r="L155" s="29" t="s">
        <v>18152</v>
      </c>
      <c r="M155" s="29" t="s">
        <v>3437</v>
      </c>
      <c r="N155" s="28">
        <v>698358</v>
      </c>
      <c r="O155" s="28">
        <v>6218213</v>
      </c>
      <c r="P155" s="29" t="s">
        <v>18151</v>
      </c>
      <c r="Q155" s="32" t="s">
        <v>207</v>
      </c>
      <c r="R155" s="19"/>
      <c r="S155" s="19"/>
      <c r="T155" s="19"/>
      <c r="U155" s="19"/>
      <c r="V155" s="19"/>
      <c r="W155" s="19"/>
      <c r="X155" s="19"/>
      <c r="Y155" s="19"/>
      <c r="Z155" s="19"/>
      <c r="AA155" s="19"/>
      <c r="AB155" s="19"/>
      <c r="AC155" s="19"/>
      <c r="AD155" s="19"/>
      <c r="AE155" s="19"/>
      <c r="AF155" s="19"/>
      <c r="AG155" s="19"/>
      <c r="AH155" s="19"/>
      <c r="AI155" s="19"/>
      <c r="AJ155" s="19"/>
      <c r="AK155" s="19"/>
      <c r="AL155" s="31">
        <v>576203</v>
      </c>
      <c r="AM155" s="31">
        <v>1750056</v>
      </c>
      <c r="AN155" s="31">
        <v>1511931</v>
      </c>
      <c r="AO155" s="31">
        <v>1357189</v>
      </c>
      <c r="AP155" s="31">
        <v>1374788</v>
      </c>
      <c r="AQ155" s="31">
        <v>1494077</v>
      </c>
      <c r="AR155" s="31">
        <v>1405082</v>
      </c>
      <c r="AS155" s="31">
        <v>1543590</v>
      </c>
      <c r="AT155" s="31">
        <v>1410638</v>
      </c>
      <c r="AU155" s="31">
        <v>1287447</v>
      </c>
      <c r="AV155" s="31">
        <v>1559893</v>
      </c>
      <c r="AW155" s="31">
        <v>1489010</v>
      </c>
      <c r="AX155" s="31">
        <v>138757</v>
      </c>
      <c r="AY155" s="31">
        <v>104659</v>
      </c>
      <c r="AZ155" s="31">
        <v>243416</v>
      </c>
    </row>
    <row r="156" spans="1:52" ht="15" customHeight="1">
      <c r="A156" s="29" t="s">
        <v>18150</v>
      </c>
      <c r="B156" s="34">
        <v>32308</v>
      </c>
      <c r="C156" s="28">
        <v>200</v>
      </c>
      <c r="D156" s="28">
        <v>25</v>
      </c>
      <c r="E156" s="28">
        <v>30</v>
      </c>
      <c r="F156" s="29" t="s">
        <v>220</v>
      </c>
      <c r="G156" s="29" t="s">
        <v>6412</v>
      </c>
      <c r="H156" s="28">
        <v>306</v>
      </c>
      <c r="I156" s="29" t="s">
        <v>18055</v>
      </c>
      <c r="J156" s="33" t="s">
        <v>18149</v>
      </c>
      <c r="K156" s="29" t="s">
        <v>178</v>
      </c>
      <c r="L156" s="29" t="s">
        <v>18137</v>
      </c>
      <c r="M156" s="29" t="s">
        <v>216</v>
      </c>
      <c r="N156" s="28">
        <v>664340.30000000005</v>
      </c>
      <c r="O156" s="28">
        <v>6197379</v>
      </c>
      <c r="P156" s="29" t="s">
        <v>18144</v>
      </c>
      <c r="Q156" s="32" t="s">
        <v>207</v>
      </c>
      <c r="R156" s="19"/>
      <c r="S156" s="19"/>
      <c r="T156" s="19"/>
      <c r="U156" s="19"/>
      <c r="V156" s="19"/>
      <c r="W156" s="19"/>
      <c r="X156" s="19"/>
      <c r="Y156" s="19"/>
      <c r="Z156" s="19"/>
      <c r="AA156" s="19"/>
      <c r="AB156" s="19"/>
      <c r="AC156" s="31">
        <v>219210</v>
      </c>
      <c r="AD156" s="31">
        <v>379092</v>
      </c>
      <c r="AE156" s="31">
        <v>409856</v>
      </c>
      <c r="AF156" s="31">
        <v>362792</v>
      </c>
      <c r="AG156" s="31">
        <v>369362</v>
      </c>
      <c r="AH156" s="31">
        <v>407682</v>
      </c>
      <c r="AI156" s="31">
        <v>423469</v>
      </c>
      <c r="AJ156" s="31">
        <v>384906</v>
      </c>
      <c r="AK156" s="31">
        <v>327308</v>
      </c>
      <c r="AL156" s="31">
        <v>360129</v>
      </c>
      <c r="AM156" s="31">
        <v>401667</v>
      </c>
      <c r="AN156" s="31">
        <v>334648</v>
      </c>
      <c r="AO156" s="31">
        <v>360073</v>
      </c>
      <c r="AP156" s="31">
        <v>313437.66796875</v>
      </c>
      <c r="AQ156" s="31">
        <v>345405.0029296875</v>
      </c>
      <c r="AR156" s="31">
        <v>324473.671875</v>
      </c>
      <c r="AS156" s="31">
        <v>347567.00390625</v>
      </c>
      <c r="AT156" s="31">
        <v>305513.3359375</v>
      </c>
      <c r="AU156" s="31">
        <v>279454.6669921875</v>
      </c>
      <c r="AV156" s="31">
        <v>362089.6669921875</v>
      </c>
      <c r="AW156" s="31">
        <v>342835.333984375</v>
      </c>
      <c r="AX156" s="31">
        <v>29531.66796875</v>
      </c>
      <c r="AY156" s="31">
        <v>24718</v>
      </c>
      <c r="AZ156" s="31">
        <v>54249.66796875</v>
      </c>
    </row>
    <row r="157" spans="1:52" ht="15" customHeight="1">
      <c r="A157" s="29" t="s">
        <v>18148</v>
      </c>
      <c r="B157" s="34">
        <v>32308</v>
      </c>
      <c r="C157" s="28">
        <v>200</v>
      </c>
      <c r="D157" s="28">
        <v>25</v>
      </c>
      <c r="E157" s="28">
        <v>30</v>
      </c>
      <c r="F157" s="29" t="s">
        <v>220</v>
      </c>
      <c r="G157" s="29" t="s">
        <v>6412</v>
      </c>
      <c r="H157" s="28">
        <v>306</v>
      </c>
      <c r="I157" s="29" t="s">
        <v>18055</v>
      </c>
      <c r="J157" s="33" t="s">
        <v>18147</v>
      </c>
      <c r="K157" s="29" t="s">
        <v>178</v>
      </c>
      <c r="L157" s="29" t="s">
        <v>18137</v>
      </c>
      <c r="M157" s="29" t="s">
        <v>216</v>
      </c>
      <c r="N157" s="28">
        <v>664411.4</v>
      </c>
      <c r="O157" s="28">
        <v>6197192</v>
      </c>
      <c r="P157" s="29" t="s">
        <v>18144</v>
      </c>
      <c r="Q157" s="32" t="s">
        <v>207</v>
      </c>
      <c r="R157" s="19"/>
      <c r="S157" s="19"/>
      <c r="T157" s="19"/>
      <c r="U157" s="19"/>
      <c r="V157" s="19"/>
      <c r="W157" s="19"/>
      <c r="X157" s="19"/>
      <c r="Y157" s="19"/>
      <c r="Z157" s="19"/>
      <c r="AA157" s="19"/>
      <c r="AB157" s="19"/>
      <c r="AC157" s="31">
        <v>219210</v>
      </c>
      <c r="AD157" s="31">
        <v>379092</v>
      </c>
      <c r="AE157" s="31">
        <v>409856</v>
      </c>
      <c r="AF157" s="31">
        <v>362792</v>
      </c>
      <c r="AG157" s="31">
        <v>369362</v>
      </c>
      <c r="AH157" s="31">
        <v>407682</v>
      </c>
      <c r="AI157" s="31">
        <v>423469</v>
      </c>
      <c r="AJ157" s="31">
        <v>384906</v>
      </c>
      <c r="AK157" s="31">
        <v>327308</v>
      </c>
      <c r="AL157" s="31">
        <v>360129</v>
      </c>
      <c r="AM157" s="31">
        <v>401667</v>
      </c>
      <c r="AN157" s="31">
        <v>334648</v>
      </c>
      <c r="AO157" s="31">
        <v>360073</v>
      </c>
      <c r="AP157" s="31">
        <v>313437.66796875</v>
      </c>
      <c r="AQ157" s="31">
        <v>345405.0029296875</v>
      </c>
      <c r="AR157" s="31">
        <v>324473.671875</v>
      </c>
      <c r="AS157" s="31">
        <v>347567.00390625</v>
      </c>
      <c r="AT157" s="31">
        <v>305513.3359375</v>
      </c>
      <c r="AU157" s="31">
        <v>279454.6669921875</v>
      </c>
      <c r="AV157" s="31">
        <v>362089.6669921875</v>
      </c>
      <c r="AW157" s="31">
        <v>342835.333984375</v>
      </c>
      <c r="AX157" s="31">
        <v>29531.66796875</v>
      </c>
      <c r="AY157" s="31">
        <v>24718</v>
      </c>
      <c r="AZ157" s="31">
        <v>54249.66796875</v>
      </c>
    </row>
    <row r="158" spans="1:52" ht="15" customHeight="1">
      <c r="A158" s="29" t="s">
        <v>18146</v>
      </c>
      <c r="B158" s="34">
        <v>32308</v>
      </c>
      <c r="C158" s="28">
        <v>200</v>
      </c>
      <c r="D158" s="28">
        <v>25</v>
      </c>
      <c r="E158" s="28">
        <v>30</v>
      </c>
      <c r="F158" s="29" t="s">
        <v>220</v>
      </c>
      <c r="G158" s="29" t="s">
        <v>6412</v>
      </c>
      <c r="H158" s="28">
        <v>306</v>
      </c>
      <c r="I158" s="29" t="s">
        <v>18055</v>
      </c>
      <c r="J158" s="33" t="s">
        <v>18145</v>
      </c>
      <c r="K158" s="29" t="s">
        <v>178</v>
      </c>
      <c r="L158" s="29" t="s">
        <v>18137</v>
      </c>
      <c r="M158" s="29" t="s">
        <v>216</v>
      </c>
      <c r="N158" s="28">
        <v>664295.19999999995</v>
      </c>
      <c r="O158" s="28">
        <v>6197027</v>
      </c>
      <c r="P158" s="29" t="s">
        <v>18144</v>
      </c>
      <c r="Q158" s="32" t="s">
        <v>207</v>
      </c>
      <c r="R158" s="19"/>
      <c r="S158" s="19"/>
      <c r="T158" s="19"/>
      <c r="U158" s="19"/>
      <c r="V158" s="19"/>
      <c r="W158" s="19"/>
      <c r="X158" s="19"/>
      <c r="Y158" s="19"/>
      <c r="Z158" s="19"/>
      <c r="AA158" s="19"/>
      <c r="AB158" s="19"/>
      <c r="AC158" s="31">
        <v>219210</v>
      </c>
      <c r="AD158" s="31">
        <v>379092</v>
      </c>
      <c r="AE158" s="31">
        <v>409856</v>
      </c>
      <c r="AF158" s="31">
        <v>362792</v>
      </c>
      <c r="AG158" s="31">
        <v>369362</v>
      </c>
      <c r="AH158" s="31">
        <v>407682</v>
      </c>
      <c r="AI158" s="31">
        <v>423469</v>
      </c>
      <c r="AJ158" s="31">
        <v>384906</v>
      </c>
      <c r="AK158" s="31">
        <v>327308</v>
      </c>
      <c r="AL158" s="31">
        <v>360129</v>
      </c>
      <c r="AM158" s="31">
        <v>401667</v>
      </c>
      <c r="AN158" s="31">
        <v>334648</v>
      </c>
      <c r="AO158" s="31">
        <v>360073</v>
      </c>
      <c r="AP158" s="31">
        <v>313437.66796875</v>
      </c>
      <c r="AQ158" s="31">
        <v>345405.0029296875</v>
      </c>
      <c r="AR158" s="31">
        <v>324473.671875</v>
      </c>
      <c r="AS158" s="31">
        <v>347567.00390625</v>
      </c>
      <c r="AT158" s="31">
        <v>305513.3359375</v>
      </c>
      <c r="AU158" s="31">
        <v>279454.6669921875</v>
      </c>
      <c r="AV158" s="31">
        <v>362089.6669921875</v>
      </c>
      <c r="AW158" s="31">
        <v>342835.333984375</v>
      </c>
      <c r="AX158" s="31">
        <v>29531.66796875</v>
      </c>
      <c r="AY158" s="31">
        <v>24718</v>
      </c>
      <c r="AZ158" s="31">
        <v>54249.66796875</v>
      </c>
    </row>
    <row r="159" spans="1:52" ht="15" customHeight="1">
      <c r="A159" s="29" t="s">
        <v>18143</v>
      </c>
      <c r="B159" s="34">
        <v>29686</v>
      </c>
      <c r="C159" s="28">
        <v>22</v>
      </c>
      <c r="D159" s="28">
        <v>10</v>
      </c>
      <c r="E159" s="28">
        <v>18</v>
      </c>
      <c r="F159" s="29" t="s">
        <v>7064</v>
      </c>
      <c r="G159" s="29" t="s">
        <v>17197</v>
      </c>
      <c r="H159" s="28">
        <v>306</v>
      </c>
      <c r="I159" s="29" t="s">
        <v>18055</v>
      </c>
      <c r="J159" s="33" t="s">
        <v>18142</v>
      </c>
      <c r="K159" s="29" t="s">
        <v>178</v>
      </c>
      <c r="L159" s="29" t="s">
        <v>18141</v>
      </c>
      <c r="M159" s="29" t="s">
        <v>176</v>
      </c>
      <c r="N159" s="28">
        <v>667395.4</v>
      </c>
      <c r="O159" s="28">
        <v>6190835</v>
      </c>
      <c r="P159" s="29" t="s">
        <v>18140</v>
      </c>
      <c r="Q159" s="32" t="s">
        <v>368</v>
      </c>
      <c r="R159" s="19"/>
      <c r="S159" s="19"/>
      <c r="T159" s="19"/>
      <c r="U159" s="19"/>
      <c r="V159" s="31">
        <v>32241</v>
      </c>
      <c r="W159" s="31">
        <v>43478</v>
      </c>
      <c r="X159" s="31">
        <v>118533</v>
      </c>
      <c r="Y159" s="31">
        <v>20253</v>
      </c>
      <c r="Z159" s="31">
        <v>12246</v>
      </c>
      <c r="AA159" s="31">
        <v>15247</v>
      </c>
      <c r="AB159" s="31">
        <v>20800</v>
      </c>
      <c r="AC159" s="31">
        <v>17895</v>
      </c>
      <c r="AD159" s="31">
        <v>17017</v>
      </c>
      <c r="AE159" s="31">
        <v>17078</v>
      </c>
      <c r="AF159" s="31">
        <v>16399</v>
      </c>
      <c r="AG159" s="31">
        <v>19725</v>
      </c>
      <c r="AH159" s="31">
        <v>25542</v>
      </c>
      <c r="AI159" s="31">
        <v>26297</v>
      </c>
      <c r="AJ159" s="31">
        <v>17839</v>
      </c>
      <c r="AK159" s="31">
        <v>16550</v>
      </c>
      <c r="AL159" s="31">
        <v>19130</v>
      </c>
      <c r="AM159" s="31">
        <v>21965</v>
      </c>
      <c r="AN159" s="31">
        <v>20457</v>
      </c>
      <c r="AO159" s="31">
        <v>22356</v>
      </c>
      <c r="AP159" s="31">
        <v>18202</v>
      </c>
      <c r="AQ159" s="31">
        <v>19473</v>
      </c>
      <c r="AR159" s="31">
        <v>16347</v>
      </c>
      <c r="AS159" s="31">
        <v>14871</v>
      </c>
      <c r="AT159" s="31">
        <v>13857</v>
      </c>
      <c r="AU159" s="31">
        <v>13289</v>
      </c>
      <c r="AV159" s="31">
        <v>13587</v>
      </c>
      <c r="AW159" s="31">
        <v>14004</v>
      </c>
      <c r="AX159" s="31">
        <v>1861</v>
      </c>
      <c r="AY159" s="31">
        <v>1273</v>
      </c>
      <c r="AZ159" s="31">
        <v>3134</v>
      </c>
    </row>
    <row r="160" spans="1:52" ht="15" customHeight="1">
      <c r="A160" s="29" t="s">
        <v>18139</v>
      </c>
      <c r="B160" s="34">
        <v>29399</v>
      </c>
      <c r="C160" s="28">
        <v>55</v>
      </c>
      <c r="D160" s="28">
        <v>15</v>
      </c>
      <c r="E160" s="28">
        <v>22</v>
      </c>
      <c r="F160" s="29" t="s">
        <v>220</v>
      </c>
      <c r="G160" s="29" t="s">
        <v>17564</v>
      </c>
      <c r="H160" s="28">
        <v>306</v>
      </c>
      <c r="I160" s="29" t="s">
        <v>18055</v>
      </c>
      <c r="J160" s="33" t="s">
        <v>18138</v>
      </c>
      <c r="K160" s="29" t="s">
        <v>178</v>
      </c>
      <c r="L160" s="29" t="s">
        <v>18137</v>
      </c>
      <c r="M160" s="29" t="s">
        <v>1313</v>
      </c>
      <c r="N160" s="28">
        <v>664605.69999999995</v>
      </c>
      <c r="O160" s="28">
        <v>6196626</v>
      </c>
      <c r="P160" s="29" t="s">
        <v>18136</v>
      </c>
      <c r="Q160" s="32" t="s">
        <v>368</v>
      </c>
      <c r="R160" s="19"/>
      <c r="S160" s="19"/>
      <c r="T160" s="19"/>
      <c r="U160" s="31">
        <v>0</v>
      </c>
      <c r="V160" s="31">
        <v>0</v>
      </c>
      <c r="W160" s="31">
        <v>0</v>
      </c>
      <c r="X160" s="31">
        <v>31018</v>
      </c>
      <c r="Y160" s="31">
        <v>31031</v>
      </c>
      <c r="Z160" s="31">
        <v>18620</v>
      </c>
      <c r="AA160" s="31">
        <v>21550</v>
      </c>
      <c r="AB160" s="31">
        <v>13590</v>
      </c>
      <c r="AC160" s="31">
        <v>23140</v>
      </c>
      <c r="AD160" s="31">
        <v>24870</v>
      </c>
      <c r="AE160" s="31">
        <v>18700</v>
      </c>
      <c r="AF160" s="31">
        <v>19320</v>
      </c>
      <c r="AG160" s="31">
        <v>24480</v>
      </c>
      <c r="AH160" s="31">
        <v>32540</v>
      </c>
      <c r="AI160" s="31">
        <v>32700</v>
      </c>
      <c r="AJ160" s="31">
        <v>32300</v>
      </c>
      <c r="AK160" s="31">
        <v>35140</v>
      </c>
      <c r="AL160" s="31">
        <v>80420</v>
      </c>
      <c r="AM160" s="31">
        <v>68540</v>
      </c>
      <c r="AN160" s="31">
        <v>47890</v>
      </c>
      <c r="AO160" s="31">
        <v>39150</v>
      </c>
      <c r="AP160" s="31">
        <v>28220</v>
      </c>
      <c r="AQ160" s="31">
        <v>29923</v>
      </c>
      <c r="AR160" s="31">
        <v>21963</v>
      </c>
      <c r="AS160" s="31">
        <v>20592</v>
      </c>
      <c r="AT160" s="31">
        <v>27198</v>
      </c>
      <c r="AU160" s="31">
        <v>18192</v>
      </c>
      <c r="AV160" s="31">
        <v>32162</v>
      </c>
      <c r="AW160" s="31">
        <v>32170</v>
      </c>
      <c r="AX160" s="31">
        <v>3916</v>
      </c>
      <c r="AY160" s="31">
        <v>2044</v>
      </c>
      <c r="AZ160" s="31">
        <v>5960</v>
      </c>
    </row>
    <row r="161" spans="1:52" ht="15" customHeight="1">
      <c r="A161" s="29" t="s">
        <v>18135</v>
      </c>
      <c r="B161" s="34">
        <v>29636</v>
      </c>
      <c r="C161" s="28">
        <v>22</v>
      </c>
      <c r="D161" s="28">
        <v>10</v>
      </c>
      <c r="E161" s="28">
        <v>18</v>
      </c>
      <c r="F161" s="29" t="s">
        <v>7064</v>
      </c>
      <c r="G161" s="29" t="s">
        <v>17197</v>
      </c>
      <c r="H161" s="28">
        <v>306</v>
      </c>
      <c r="I161" s="29" t="s">
        <v>18055</v>
      </c>
      <c r="J161" s="33" t="s">
        <v>18134</v>
      </c>
      <c r="K161" s="29" t="s">
        <v>178</v>
      </c>
      <c r="L161" s="29" t="s">
        <v>18122</v>
      </c>
      <c r="M161" s="29" t="s">
        <v>5460</v>
      </c>
      <c r="N161" s="28">
        <v>650692.30000000005</v>
      </c>
      <c r="O161" s="28">
        <v>6203468</v>
      </c>
      <c r="P161" s="29" t="s">
        <v>18133</v>
      </c>
      <c r="Q161" s="32" t="s">
        <v>368</v>
      </c>
      <c r="R161" s="19"/>
      <c r="S161" s="19"/>
      <c r="T161" s="19"/>
      <c r="U161" s="19"/>
      <c r="V161" s="31">
        <v>0</v>
      </c>
      <c r="W161" s="31">
        <v>0</v>
      </c>
      <c r="X161" s="31">
        <v>22419</v>
      </c>
      <c r="Y161" s="31">
        <v>4574</v>
      </c>
      <c r="Z161" s="31">
        <v>21480</v>
      </c>
      <c r="AA161" s="31">
        <v>20205</v>
      </c>
      <c r="AB161" s="31">
        <v>16194</v>
      </c>
      <c r="AC161" s="31">
        <v>19985</v>
      </c>
      <c r="AD161" s="31">
        <v>18211</v>
      </c>
      <c r="AE161" s="31">
        <v>18670</v>
      </c>
      <c r="AF161" s="31">
        <v>10508</v>
      </c>
      <c r="AG161" s="31">
        <v>14383</v>
      </c>
      <c r="AH161" s="31">
        <v>9302</v>
      </c>
      <c r="AI161" s="31">
        <v>18202</v>
      </c>
      <c r="AJ161" s="31">
        <v>16565</v>
      </c>
      <c r="AK161" s="31">
        <v>12828</v>
      </c>
      <c r="AL161" s="31">
        <v>8082</v>
      </c>
      <c r="AM161" s="31">
        <v>15159</v>
      </c>
      <c r="AN161" s="31">
        <v>12241</v>
      </c>
      <c r="AO161" s="31">
        <v>12326</v>
      </c>
      <c r="AP161" s="31">
        <v>10440</v>
      </c>
      <c r="AQ161" s="31">
        <v>9724</v>
      </c>
      <c r="AR161" s="31">
        <v>15574</v>
      </c>
      <c r="AS161" s="31">
        <v>17647</v>
      </c>
      <c r="AT161" s="31">
        <v>17895</v>
      </c>
      <c r="AU161" s="31">
        <v>16639</v>
      </c>
      <c r="AV161" s="31">
        <v>20405</v>
      </c>
      <c r="AW161" s="31">
        <v>22834</v>
      </c>
      <c r="AX161" s="31">
        <v>1577</v>
      </c>
      <c r="AY161" s="31">
        <v>781</v>
      </c>
      <c r="AZ161" s="31">
        <v>2358</v>
      </c>
    </row>
    <row r="162" spans="1:52" ht="15" customHeight="1">
      <c r="A162" s="29" t="s">
        <v>18132</v>
      </c>
      <c r="B162" s="34">
        <v>29265</v>
      </c>
      <c r="C162" s="28">
        <v>22</v>
      </c>
      <c r="D162" s="28">
        <v>10</v>
      </c>
      <c r="E162" s="28">
        <v>18</v>
      </c>
      <c r="F162" s="29" t="s">
        <v>7064</v>
      </c>
      <c r="G162" s="29" t="s">
        <v>17197</v>
      </c>
      <c r="H162" s="28">
        <v>306</v>
      </c>
      <c r="I162" s="29" t="s">
        <v>18055</v>
      </c>
      <c r="J162" s="33" t="s">
        <v>18131</v>
      </c>
      <c r="K162" s="29" t="s">
        <v>178</v>
      </c>
      <c r="L162" s="29" t="s">
        <v>18130</v>
      </c>
      <c r="M162" s="29" t="s">
        <v>3442</v>
      </c>
      <c r="N162" s="28">
        <v>647552.1</v>
      </c>
      <c r="O162" s="28">
        <v>6204760</v>
      </c>
      <c r="P162" s="29" t="s">
        <v>18129</v>
      </c>
      <c r="Q162" s="32" t="s">
        <v>368</v>
      </c>
      <c r="R162" s="19"/>
      <c r="S162" s="19"/>
      <c r="T162" s="19"/>
      <c r="U162" s="31">
        <v>36469</v>
      </c>
      <c r="V162" s="31">
        <v>48361</v>
      </c>
      <c r="W162" s="31">
        <v>43478</v>
      </c>
      <c r="X162" s="31">
        <v>12512</v>
      </c>
      <c r="Y162" s="31">
        <v>19678</v>
      </c>
      <c r="Z162" s="31">
        <v>20546</v>
      </c>
      <c r="AA162" s="31">
        <v>23728</v>
      </c>
      <c r="AB162" s="31">
        <v>20455</v>
      </c>
      <c r="AC162" s="31">
        <v>19623</v>
      </c>
      <c r="AD162" s="31">
        <v>17853</v>
      </c>
      <c r="AE162" s="31">
        <v>23823</v>
      </c>
      <c r="AF162" s="31">
        <v>20273</v>
      </c>
      <c r="AG162" s="31">
        <v>25800</v>
      </c>
      <c r="AH162" s="31">
        <v>20529</v>
      </c>
      <c r="AI162" s="31">
        <v>9328</v>
      </c>
      <c r="AJ162" s="31">
        <v>29811</v>
      </c>
      <c r="AK162" s="31">
        <v>18622</v>
      </c>
      <c r="AL162" s="31">
        <v>11937</v>
      </c>
      <c r="AM162" s="31">
        <v>24058</v>
      </c>
      <c r="AN162" s="31">
        <v>18934</v>
      </c>
      <c r="AO162" s="31">
        <v>19112</v>
      </c>
      <c r="AP162" s="31">
        <v>27521</v>
      </c>
      <c r="AQ162" s="31">
        <v>28955</v>
      </c>
      <c r="AR162" s="31">
        <v>26800</v>
      </c>
      <c r="AS162" s="31">
        <v>25885</v>
      </c>
      <c r="AT162" s="31">
        <v>25247</v>
      </c>
      <c r="AU162" s="31">
        <v>24108</v>
      </c>
      <c r="AV162" s="31">
        <v>31673</v>
      </c>
      <c r="AW162" s="31">
        <v>25668</v>
      </c>
      <c r="AX162" s="31">
        <v>2468</v>
      </c>
      <c r="AY162" s="31">
        <v>1591</v>
      </c>
      <c r="AZ162" s="31">
        <v>4059</v>
      </c>
    </row>
    <row r="163" spans="1:52" ht="15" customHeight="1">
      <c r="A163" s="29" t="s">
        <v>18128</v>
      </c>
      <c r="B163" s="34">
        <v>29608</v>
      </c>
      <c r="C163" s="28">
        <v>22</v>
      </c>
      <c r="D163" s="28">
        <v>10</v>
      </c>
      <c r="E163" s="28">
        <v>18</v>
      </c>
      <c r="F163" s="29" t="s">
        <v>7064</v>
      </c>
      <c r="G163" s="29" t="s">
        <v>17197</v>
      </c>
      <c r="H163" s="28">
        <v>306</v>
      </c>
      <c r="I163" s="29" t="s">
        <v>18055</v>
      </c>
      <c r="J163" s="33" t="s">
        <v>18127</v>
      </c>
      <c r="K163" s="29" t="s">
        <v>178</v>
      </c>
      <c r="L163" s="29" t="s">
        <v>18122</v>
      </c>
      <c r="M163" s="29" t="s">
        <v>18126</v>
      </c>
      <c r="N163" s="28">
        <v>650760.30000000005</v>
      </c>
      <c r="O163" s="28">
        <v>6204032</v>
      </c>
      <c r="P163" s="29" t="s">
        <v>18125</v>
      </c>
      <c r="Q163" s="32" t="s">
        <v>368</v>
      </c>
      <c r="R163" s="19"/>
      <c r="S163" s="19"/>
      <c r="T163" s="19"/>
      <c r="U163" s="19"/>
      <c r="V163" s="31">
        <v>44331</v>
      </c>
      <c r="W163" s="31">
        <v>43478</v>
      </c>
      <c r="X163" s="31">
        <v>28149</v>
      </c>
      <c r="Y163" s="31">
        <v>4632</v>
      </c>
      <c r="Z163" s="31">
        <v>24839</v>
      </c>
      <c r="AA163" s="31">
        <v>29275</v>
      </c>
      <c r="AB163" s="31">
        <v>21713</v>
      </c>
      <c r="AC163" s="31">
        <v>31126</v>
      </c>
      <c r="AD163" s="31">
        <v>29628</v>
      </c>
      <c r="AE163" s="31">
        <v>33360</v>
      </c>
      <c r="AF163" s="31">
        <v>26636</v>
      </c>
      <c r="AG163" s="31">
        <v>28686</v>
      </c>
      <c r="AH163" s="31">
        <v>24668</v>
      </c>
      <c r="AI163" s="31">
        <v>26479</v>
      </c>
      <c r="AJ163" s="31">
        <v>25836</v>
      </c>
      <c r="AK163" s="31">
        <v>17327</v>
      </c>
      <c r="AL163" s="31">
        <v>13460</v>
      </c>
      <c r="AM163" s="31">
        <v>16996</v>
      </c>
      <c r="AN163" s="31">
        <v>12114</v>
      </c>
      <c r="AO163" s="31">
        <v>22795</v>
      </c>
      <c r="AP163" s="31">
        <v>16884</v>
      </c>
      <c r="AQ163" s="31">
        <v>3477</v>
      </c>
      <c r="AR163" s="31">
        <v>19247</v>
      </c>
      <c r="AS163" s="31">
        <v>21036</v>
      </c>
      <c r="AT163" s="31">
        <v>19853</v>
      </c>
      <c r="AU163" s="31">
        <v>21369</v>
      </c>
      <c r="AV163" s="31">
        <v>28384</v>
      </c>
      <c r="AW163" s="31">
        <v>26774</v>
      </c>
      <c r="AX163" s="31">
        <v>2055</v>
      </c>
      <c r="AY163" s="31">
        <v>1509</v>
      </c>
      <c r="AZ163" s="31">
        <v>3564</v>
      </c>
    </row>
    <row r="164" spans="1:52" ht="15" customHeight="1">
      <c r="A164" s="29" t="s">
        <v>18124</v>
      </c>
      <c r="B164" s="34">
        <v>29850</v>
      </c>
      <c r="C164" s="28">
        <v>55</v>
      </c>
      <c r="D164" s="28">
        <v>15</v>
      </c>
      <c r="E164" s="28">
        <v>18</v>
      </c>
      <c r="F164" s="29" t="s">
        <v>220</v>
      </c>
      <c r="G164" s="29" t="s">
        <v>17564</v>
      </c>
      <c r="H164" s="28">
        <v>306</v>
      </c>
      <c r="I164" s="29" t="s">
        <v>18055</v>
      </c>
      <c r="J164" s="33" t="s">
        <v>18123</v>
      </c>
      <c r="K164" s="29" t="s">
        <v>178</v>
      </c>
      <c r="L164" s="29" t="s">
        <v>18122</v>
      </c>
      <c r="M164" s="29" t="s">
        <v>554</v>
      </c>
      <c r="N164" s="28">
        <v>648994.80000000005</v>
      </c>
      <c r="O164" s="28">
        <v>6204217</v>
      </c>
      <c r="P164" s="29" t="s">
        <v>18121</v>
      </c>
      <c r="Q164" s="32" t="s">
        <v>368</v>
      </c>
      <c r="R164" s="19"/>
      <c r="S164" s="19"/>
      <c r="T164" s="19"/>
      <c r="U164" s="19"/>
      <c r="V164" s="19"/>
      <c r="W164" s="19"/>
      <c r="X164" s="31">
        <v>67270</v>
      </c>
      <c r="Y164" s="31">
        <v>77310</v>
      </c>
      <c r="Z164" s="31">
        <v>59330</v>
      </c>
      <c r="AA164" s="31">
        <v>67520</v>
      </c>
      <c r="AB164" s="31">
        <v>54980</v>
      </c>
      <c r="AC164" s="31">
        <v>63110</v>
      </c>
      <c r="AD164" s="31">
        <v>53410</v>
      </c>
      <c r="AE164" s="31">
        <v>64580</v>
      </c>
      <c r="AF164" s="31">
        <v>54500</v>
      </c>
      <c r="AG164" s="31">
        <v>47360</v>
      </c>
      <c r="AH164" s="31">
        <v>60040</v>
      </c>
      <c r="AI164" s="31">
        <v>62400</v>
      </c>
      <c r="AJ164" s="31">
        <v>58400</v>
      </c>
      <c r="AK164" s="31">
        <v>50800</v>
      </c>
      <c r="AL164" s="31">
        <v>49000</v>
      </c>
      <c r="AM164" s="31">
        <v>66000</v>
      </c>
      <c r="AN164" s="31">
        <v>55720</v>
      </c>
      <c r="AO164" s="31">
        <v>46610</v>
      </c>
      <c r="AP164" s="31">
        <v>40420</v>
      </c>
      <c r="AQ164" s="31">
        <v>41105</v>
      </c>
      <c r="AR164" s="31">
        <v>66120</v>
      </c>
      <c r="AS164" s="31">
        <v>75520</v>
      </c>
      <c r="AT164" s="31">
        <v>70010</v>
      </c>
      <c r="AU164" s="31">
        <v>57480</v>
      </c>
      <c r="AV164" s="31">
        <v>81704</v>
      </c>
      <c r="AW164" s="31">
        <v>77748</v>
      </c>
      <c r="AX164" s="31">
        <v>7568</v>
      </c>
      <c r="AY164" s="31">
        <v>4300</v>
      </c>
      <c r="AZ164" s="31">
        <v>11868</v>
      </c>
    </row>
    <row r="165" spans="1:52" ht="15" customHeight="1">
      <c r="A165" s="29" t="s">
        <v>18120</v>
      </c>
      <c r="B165" s="34">
        <v>32615</v>
      </c>
      <c r="C165" s="28">
        <v>200</v>
      </c>
      <c r="D165" s="28">
        <v>24</v>
      </c>
      <c r="E165" s="28">
        <v>30</v>
      </c>
      <c r="F165" s="29" t="s">
        <v>690</v>
      </c>
      <c r="G165" s="29" t="s">
        <v>235</v>
      </c>
      <c r="H165" s="28">
        <v>306</v>
      </c>
      <c r="I165" s="29" t="s">
        <v>18055</v>
      </c>
      <c r="J165" s="33" t="s">
        <v>18119</v>
      </c>
      <c r="K165" s="29" t="s">
        <v>178</v>
      </c>
      <c r="L165" s="29" t="s">
        <v>18118</v>
      </c>
      <c r="M165" s="29" t="s">
        <v>2515</v>
      </c>
      <c r="N165" s="28">
        <v>671087.1</v>
      </c>
      <c r="O165" s="28">
        <v>6199349</v>
      </c>
      <c r="P165" s="29" t="s">
        <v>18117</v>
      </c>
      <c r="Q165" s="32" t="s">
        <v>207</v>
      </c>
      <c r="R165" s="19"/>
      <c r="S165" s="19"/>
      <c r="T165" s="19"/>
      <c r="U165" s="19"/>
      <c r="V165" s="19"/>
      <c r="W165" s="19"/>
      <c r="X165" s="19"/>
      <c r="Y165" s="19"/>
      <c r="Z165" s="19"/>
      <c r="AA165" s="19"/>
      <c r="AB165" s="19"/>
      <c r="AC165" s="19"/>
      <c r="AD165" s="31">
        <v>203000</v>
      </c>
      <c r="AE165" s="31">
        <v>431400</v>
      </c>
      <c r="AF165" s="31">
        <v>387400</v>
      </c>
      <c r="AG165" s="31">
        <v>390500</v>
      </c>
      <c r="AH165" s="31">
        <v>428720</v>
      </c>
      <c r="AI165" s="31">
        <v>441680</v>
      </c>
      <c r="AJ165" s="31">
        <v>414000</v>
      </c>
      <c r="AK165" s="31">
        <v>344300</v>
      </c>
      <c r="AL165" s="31">
        <v>365780</v>
      </c>
      <c r="AM165" s="31">
        <v>425320</v>
      </c>
      <c r="AN165" s="31">
        <v>358929</v>
      </c>
      <c r="AO165" s="31">
        <v>370348</v>
      </c>
      <c r="AP165" s="31">
        <v>317056</v>
      </c>
      <c r="AQ165" s="31">
        <v>370775</v>
      </c>
      <c r="AR165" s="31">
        <v>333300</v>
      </c>
      <c r="AS165" s="31">
        <v>369896</v>
      </c>
      <c r="AT165" s="31">
        <v>343364</v>
      </c>
      <c r="AU165" s="31">
        <v>309512</v>
      </c>
      <c r="AV165" s="31">
        <v>379134</v>
      </c>
      <c r="AW165" s="31">
        <v>211565</v>
      </c>
      <c r="AX165" s="31">
        <v>35236</v>
      </c>
      <c r="AY165" s="31">
        <v>26229</v>
      </c>
      <c r="AZ165" s="31">
        <v>61465</v>
      </c>
    </row>
    <row r="166" spans="1:52" ht="15" customHeight="1">
      <c r="A166" s="29" t="s">
        <v>18116</v>
      </c>
      <c r="B166" s="34">
        <v>32448</v>
      </c>
      <c r="C166" s="28">
        <v>150</v>
      </c>
      <c r="D166" s="28">
        <v>22.2</v>
      </c>
      <c r="E166" s="28">
        <v>30</v>
      </c>
      <c r="F166" s="29" t="s">
        <v>2077</v>
      </c>
      <c r="G166" s="29" t="s">
        <v>6912</v>
      </c>
      <c r="H166" s="28">
        <v>306</v>
      </c>
      <c r="I166" s="29" t="s">
        <v>18055</v>
      </c>
      <c r="J166" s="33" t="s">
        <v>18115</v>
      </c>
      <c r="K166" s="29" t="s">
        <v>178</v>
      </c>
      <c r="L166" s="29" t="s">
        <v>18114</v>
      </c>
      <c r="M166" s="29" t="s">
        <v>3169</v>
      </c>
      <c r="N166" s="28">
        <v>649425.6</v>
      </c>
      <c r="O166" s="28">
        <v>6181350</v>
      </c>
      <c r="P166" s="29" t="s">
        <v>18113</v>
      </c>
      <c r="Q166" s="32" t="s">
        <v>207</v>
      </c>
      <c r="R166" s="19"/>
      <c r="S166" s="19"/>
      <c r="T166" s="19"/>
      <c r="U166" s="19"/>
      <c r="V166" s="19"/>
      <c r="W166" s="19"/>
      <c r="X166" s="19"/>
      <c r="Y166" s="19"/>
      <c r="Z166" s="19"/>
      <c r="AA166" s="19"/>
      <c r="AB166" s="19"/>
      <c r="AC166" s="31">
        <v>21980</v>
      </c>
      <c r="AD166" s="31">
        <v>257240</v>
      </c>
      <c r="AE166" s="31">
        <v>285900</v>
      </c>
      <c r="AF166" s="31">
        <v>263340</v>
      </c>
      <c r="AG166" s="31">
        <v>254100</v>
      </c>
      <c r="AH166" s="31">
        <v>244620</v>
      </c>
      <c r="AI166" s="31">
        <v>297680</v>
      </c>
      <c r="AJ166" s="31">
        <v>286040</v>
      </c>
      <c r="AK166" s="31">
        <v>217200</v>
      </c>
      <c r="AL166" s="31">
        <v>261940</v>
      </c>
      <c r="AM166" s="31">
        <v>298540</v>
      </c>
      <c r="AN166" s="31">
        <v>237647</v>
      </c>
      <c r="AO166" s="31">
        <v>255830</v>
      </c>
      <c r="AP166" s="31">
        <v>194219</v>
      </c>
      <c r="AQ166" s="31">
        <v>237793</v>
      </c>
      <c r="AR166" s="31">
        <v>201664</v>
      </c>
      <c r="AS166" s="31">
        <v>170221</v>
      </c>
      <c r="AT166" s="31">
        <v>187612</v>
      </c>
      <c r="AU166" s="31">
        <v>171313</v>
      </c>
      <c r="AV166" s="31">
        <v>252605</v>
      </c>
      <c r="AW166" s="31">
        <v>189869</v>
      </c>
      <c r="AX166" s="31">
        <v>7801</v>
      </c>
      <c r="AY166" s="31">
        <v>5816</v>
      </c>
      <c r="AZ166" s="31">
        <v>13617</v>
      </c>
    </row>
    <row r="167" spans="1:52" ht="15" customHeight="1">
      <c r="A167" s="29" t="s">
        <v>18112</v>
      </c>
      <c r="B167" s="34">
        <v>31603</v>
      </c>
      <c r="C167" s="28">
        <v>75</v>
      </c>
      <c r="D167" s="28">
        <v>17</v>
      </c>
      <c r="E167" s="28">
        <v>18</v>
      </c>
      <c r="F167" s="29" t="s">
        <v>18107</v>
      </c>
      <c r="G167" s="29" t="s">
        <v>18106</v>
      </c>
      <c r="H167" s="28">
        <v>306</v>
      </c>
      <c r="I167" s="29" t="s">
        <v>18055</v>
      </c>
      <c r="J167" s="33" t="s">
        <v>18111</v>
      </c>
      <c r="K167" s="29" t="s">
        <v>178</v>
      </c>
      <c r="L167" s="29" t="s">
        <v>18110</v>
      </c>
      <c r="M167" s="29" t="s">
        <v>7312</v>
      </c>
      <c r="N167" s="28">
        <v>665633.1</v>
      </c>
      <c r="O167" s="28">
        <v>6192981</v>
      </c>
      <c r="P167" s="29" t="s">
        <v>18109</v>
      </c>
      <c r="Q167" s="32" t="s">
        <v>368</v>
      </c>
      <c r="R167" s="19"/>
      <c r="S167" s="19"/>
      <c r="T167" s="19"/>
      <c r="U167" s="19"/>
      <c r="V167" s="19"/>
      <c r="W167" s="19"/>
      <c r="X167" s="19"/>
      <c r="Y167" s="19"/>
      <c r="Z167" s="19"/>
      <c r="AA167" s="31">
        <v>68460</v>
      </c>
      <c r="AB167" s="31">
        <v>108500</v>
      </c>
      <c r="AC167" s="31">
        <v>125810</v>
      </c>
      <c r="AD167" s="31">
        <v>119300</v>
      </c>
      <c r="AE167" s="31">
        <v>128250</v>
      </c>
      <c r="AF167" s="31">
        <v>109230</v>
      </c>
      <c r="AG167" s="31">
        <v>109550</v>
      </c>
      <c r="AH167" s="31">
        <v>114040</v>
      </c>
      <c r="AI167" s="31">
        <v>116580</v>
      </c>
      <c r="AJ167" s="31">
        <v>103150</v>
      </c>
      <c r="AK167" s="31">
        <v>81620</v>
      </c>
      <c r="AL167" s="31">
        <v>98780</v>
      </c>
      <c r="AM167" s="31">
        <v>110030</v>
      </c>
      <c r="AN167" s="31">
        <v>88410</v>
      </c>
      <c r="AO167" s="31">
        <v>97500</v>
      </c>
      <c r="AP167" s="31">
        <v>77070</v>
      </c>
      <c r="AQ167" s="31">
        <v>81315</v>
      </c>
      <c r="AR167" s="31">
        <v>78284</v>
      </c>
      <c r="AS167" s="31">
        <v>81586</v>
      </c>
      <c r="AT167" s="31">
        <v>73382</v>
      </c>
      <c r="AU167" s="31">
        <v>65460</v>
      </c>
      <c r="AV167" s="31">
        <v>90282</v>
      </c>
      <c r="AW167" s="31">
        <v>83790</v>
      </c>
      <c r="AX167" s="31">
        <v>6324</v>
      </c>
      <c r="AY167" s="31">
        <v>4014</v>
      </c>
      <c r="AZ167" s="31">
        <v>10338</v>
      </c>
    </row>
    <row r="168" spans="1:52" ht="15" customHeight="1">
      <c r="A168" s="29" t="s">
        <v>18108</v>
      </c>
      <c r="B168" s="34">
        <v>32447</v>
      </c>
      <c r="C168" s="28">
        <v>180</v>
      </c>
      <c r="D168" s="28">
        <v>25</v>
      </c>
      <c r="E168" s="28">
        <v>30</v>
      </c>
      <c r="F168" s="29" t="s">
        <v>690</v>
      </c>
      <c r="G168" s="29" t="s">
        <v>235</v>
      </c>
      <c r="H168" s="28">
        <v>306</v>
      </c>
      <c r="I168" s="29" t="s">
        <v>18055</v>
      </c>
      <c r="J168" s="33" t="s">
        <v>18105</v>
      </c>
      <c r="K168" s="29" t="s">
        <v>178</v>
      </c>
      <c r="L168" s="29" t="s">
        <v>18080</v>
      </c>
      <c r="M168" s="29" t="s">
        <v>351</v>
      </c>
      <c r="N168" s="28">
        <v>666125.69999999995</v>
      </c>
      <c r="O168" s="28">
        <v>6190712</v>
      </c>
      <c r="P168" s="29" t="s">
        <v>18104</v>
      </c>
      <c r="Q168" s="32" t="s">
        <v>207</v>
      </c>
      <c r="R168" s="19"/>
      <c r="S168" s="19"/>
      <c r="T168" s="19"/>
      <c r="U168" s="19"/>
      <c r="V168" s="19"/>
      <c r="W168" s="19"/>
      <c r="X168" s="19"/>
      <c r="Y168" s="19"/>
      <c r="Z168" s="19"/>
      <c r="AA168" s="19"/>
      <c r="AB168" s="19"/>
      <c r="AC168" s="31">
        <v>70220</v>
      </c>
      <c r="AD168" s="31">
        <v>335800</v>
      </c>
      <c r="AE168" s="31">
        <v>315920</v>
      </c>
      <c r="AF168" s="31">
        <v>330060</v>
      </c>
      <c r="AG168" s="31">
        <v>323100</v>
      </c>
      <c r="AH168" s="31">
        <v>357400</v>
      </c>
      <c r="AI168" s="31">
        <v>368200</v>
      </c>
      <c r="AJ168" s="31">
        <v>341720</v>
      </c>
      <c r="AK168" s="31">
        <v>285700</v>
      </c>
      <c r="AL168" s="31">
        <v>311900</v>
      </c>
      <c r="AM168" s="31">
        <v>354180</v>
      </c>
      <c r="AN168" s="31">
        <v>271473</v>
      </c>
      <c r="AO168" s="31">
        <v>312724</v>
      </c>
      <c r="AP168" s="31">
        <v>269123</v>
      </c>
      <c r="AQ168" s="31">
        <v>296120</v>
      </c>
      <c r="AR168" s="31">
        <v>227288</v>
      </c>
      <c r="AS168" s="31">
        <v>281377</v>
      </c>
      <c r="AT168" s="31">
        <v>269357</v>
      </c>
      <c r="AU168" s="31">
        <v>202115</v>
      </c>
      <c r="AV168" s="31">
        <v>296510</v>
      </c>
      <c r="AW168" s="31">
        <v>220953</v>
      </c>
      <c r="AX168" s="31">
        <v>25934</v>
      </c>
      <c r="AY168" s="31">
        <v>20653</v>
      </c>
      <c r="AZ168" s="31">
        <v>46587</v>
      </c>
    </row>
    <row r="169" spans="1:52" ht="15" customHeight="1">
      <c r="A169" s="29" t="s">
        <v>18103</v>
      </c>
      <c r="B169" s="34">
        <v>35930</v>
      </c>
      <c r="C169" s="28">
        <v>11</v>
      </c>
      <c r="D169" s="28">
        <v>13</v>
      </c>
      <c r="E169" s="28">
        <v>18</v>
      </c>
      <c r="F169" s="29" t="s">
        <v>3292</v>
      </c>
      <c r="G169" s="29" t="s">
        <v>7180</v>
      </c>
      <c r="H169" s="28">
        <v>306</v>
      </c>
      <c r="I169" s="29" t="s">
        <v>18055</v>
      </c>
      <c r="J169" s="33" t="s">
        <v>18102</v>
      </c>
      <c r="K169" s="29" t="s">
        <v>178</v>
      </c>
      <c r="L169" s="29" t="s">
        <v>18068</v>
      </c>
      <c r="M169" s="29" t="s">
        <v>2119</v>
      </c>
      <c r="N169" s="28">
        <v>659906.1</v>
      </c>
      <c r="O169" s="28">
        <v>6193547</v>
      </c>
      <c r="P169" s="29" t="s">
        <v>18101</v>
      </c>
      <c r="Q169" s="32" t="s">
        <v>368</v>
      </c>
      <c r="R169" s="19"/>
      <c r="S169" s="19"/>
      <c r="T169" s="19"/>
      <c r="U169" s="19"/>
      <c r="V169" s="19"/>
      <c r="W169" s="19"/>
      <c r="X169" s="19"/>
      <c r="Y169" s="19"/>
      <c r="Z169" s="19"/>
      <c r="AA169" s="19"/>
      <c r="AB169" s="19"/>
      <c r="AC169" s="19"/>
      <c r="AD169" s="19"/>
      <c r="AE169" s="19"/>
      <c r="AF169" s="19"/>
      <c r="AG169" s="19"/>
      <c r="AH169" s="19"/>
      <c r="AI169" s="19"/>
      <c r="AJ169" s="19"/>
      <c r="AK169" s="19"/>
      <c r="AL169" s="19"/>
      <c r="AM169" s="31">
        <v>8297</v>
      </c>
      <c r="AN169" s="31">
        <v>31907</v>
      </c>
      <c r="AO169" s="31">
        <v>26322</v>
      </c>
      <c r="AP169" s="31">
        <v>21026</v>
      </c>
      <c r="AQ169" s="31">
        <v>24251</v>
      </c>
      <c r="AR169" s="31">
        <v>20109</v>
      </c>
      <c r="AS169" s="31">
        <v>28045</v>
      </c>
      <c r="AT169" s="31">
        <v>22146</v>
      </c>
      <c r="AU169" s="31">
        <v>13315</v>
      </c>
      <c r="AV169" s="31">
        <v>25595</v>
      </c>
      <c r="AW169" s="31">
        <v>10333</v>
      </c>
      <c r="AX169" s="31">
        <v>1281</v>
      </c>
      <c r="AY169" s="31">
        <v>969</v>
      </c>
      <c r="AZ169" s="31">
        <v>2250</v>
      </c>
    </row>
    <row r="170" spans="1:52" ht="15" customHeight="1">
      <c r="A170" s="29" t="s">
        <v>18100</v>
      </c>
      <c r="B170" s="34">
        <v>36056</v>
      </c>
      <c r="C170" s="28">
        <v>5.5</v>
      </c>
      <c r="D170" s="28">
        <v>7</v>
      </c>
      <c r="E170" s="28">
        <v>12</v>
      </c>
      <c r="F170" s="29" t="s">
        <v>3292</v>
      </c>
      <c r="G170" s="29" t="s">
        <v>17075</v>
      </c>
      <c r="H170" s="28">
        <v>306</v>
      </c>
      <c r="I170" s="29" t="s">
        <v>18055</v>
      </c>
      <c r="J170" s="33" t="s">
        <v>18099</v>
      </c>
      <c r="K170" s="29" t="s">
        <v>178</v>
      </c>
      <c r="L170" s="29" t="s">
        <v>18098</v>
      </c>
      <c r="M170" s="29" t="s">
        <v>3248</v>
      </c>
      <c r="N170" s="28">
        <v>670844</v>
      </c>
      <c r="O170" s="28">
        <v>6190820</v>
      </c>
      <c r="P170" s="29" t="s">
        <v>18097</v>
      </c>
      <c r="Q170" s="32" t="s">
        <v>368</v>
      </c>
      <c r="R170" s="19"/>
      <c r="S170" s="19"/>
      <c r="T170" s="19"/>
      <c r="U170" s="19"/>
      <c r="V170" s="19"/>
      <c r="W170" s="19"/>
      <c r="X170" s="19"/>
      <c r="Y170" s="19"/>
      <c r="Z170" s="19"/>
      <c r="AA170" s="19"/>
      <c r="AB170" s="19"/>
      <c r="AC170" s="19"/>
      <c r="AD170" s="19"/>
      <c r="AE170" s="19"/>
      <c r="AF170" s="19"/>
      <c r="AG170" s="19"/>
      <c r="AH170" s="19"/>
      <c r="AI170" s="19"/>
      <c r="AJ170" s="19"/>
      <c r="AK170" s="19"/>
      <c r="AL170" s="19"/>
      <c r="AM170" s="31">
        <v>773</v>
      </c>
      <c r="AN170" s="31">
        <v>2465</v>
      </c>
      <c r="AO170" s="31">
        <v>2431</v>
      </c>
      <c r="AP170" s="31">
        <v>2244</v>
      </c>
      <c r="AQ170" s="31">
        <v>2234</v>
      </c>
      <c r="AR170" s="31">
        <v>2308</v>
      </c>
      <c r="AS170" s="31">
        <v>2510</v>
      </c>
      <c r="AT170" s="31">
        <v>2280</v>
      </c>
      <c r="AU170" s="31">
        <v>1014</v>
      </c>
      <c r="AV170" s="31">
        <v>141</v>
      </c>
      <c r="AW170" s="31">
        <v>0</v>
      </c>
      <c r="AX170" s="31">
        <v>0</v>
      </c>
      <c r="AY170" s="31">
        <v>0</v>
      </c>
      <c r="AZ170" s="31">
        <v>0</v>
      </c>
    </row>
    <row r="171" spans="1:52" ht="15" customHeight="1">
      <c r="A171" s="29" t="s">
        <v>18096</v>
      </c>
      <c r="B171" s="34">
        <v>36152</v>
      </c>
      <c r="C171" s="28">
        <v>11</v>
      </c>
      <c r="D171" s="28">
        <v>13</v>
      </c>
      <c r="E171" s="28">
        <v>18</v>
      </c>
      <c r="F171" s="29" t="s">
        <v>3292</v>
      </c>
      <c r="G171" s="29" t="s">
        <v>7180</v>
      </c>
      <c r="H171" s="28">
        <v>306</v>
      </c>
      <c r="I171" s="29" t="s">
        <v>18055</v>
      </c>
      <c r="J171" s="33" t="s">
        <v>18095</v>
      </c>
      <c r="K171" s="29" t="s">
        <v>178</v>
      </c>
      <c r="L171" s="29" t="s">
        <v>18094</v>
      </c>
      <c r="M171" s="29" t="s">
        <v>176</v>
      </c>
      <c r="N171" s="28">
        <v>660881.1</v>
      </c>
      <c r="O171" s="28">
        <v>6197436</v>
      </c>
      <c r="P171" s="29" t="s">
        <v>18093</v>
      </c>
      <c r="Q171" s="32" t="s">
        <v>368</v>
      </c>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31">
        <v>8974</v>
      </c>
      <c r="AO171" s="31">
        <v>13482</v>
      </c>
      <c r="AP171" s="31">
        <v>16140</v>
      </c>
      <c r="AQ171" s="31">
        <v>17724</v>
      </c>
      <c r="AR171" s="31">
        <v>17910</v>
      </c>
      <c r="AS171" s="31">
        <v>17142</v>
      </c>
      <c r="AT171" s="31">
        <v>11382</v>
      </c>
      <c r="AU171" s="31">
        <v>2835</v>
      </c>
      <c r="AV171" s="31">
        <v>1841</v>
      </c>
      <c r="AW171" s="31">
        <v>2547</v>
      </c>
      <c r="AX171" s="31">
        <v>0</v>
      </c>
      <c r="AY171" s="31">
        <v>0</v>
      </c>
      <c r="AZ171" s="31">
        <v>0</v>
      </c>
    </row>
    <row r="172" spans="1:52" ht="15" customHeight="1">
      <c r="A172" s="29" t="s">
        <v>18092</v>
      </c>
      <c r="B172" s="34">
        <v>36391</v>
      </c>
      <c r="C172" s="28">
        <v>11</v>
      </c>
      <c r="D172" s="28">
        <v>13</v>
      </c>
      <c r="E172" s="28">
        <v>15.3</v>
      </c>
      <c r="F172" s="29" t="s">
        <v>3292</v>
      </c>
      <c r="G172" s="29" t="s">
        <v>7180</v>
      </c>
      <c r="H172" s="28">
        <v>306</v>
      </c>
      <c r="I172" s="29" t="s">
        <v>18055</v>
      </c>
      <c r="J172" s="33" t="s">
        <v>18091</v>
      </c>
      <c r="K172" s="29" t="s">
        <v>178</v>
      </c>
      <c r="L172" s="29" t="s">
        <v>18080</v>
      </c>
      <c r="M172" s="29" t="s">
        <v>2459</v>
      </c>
      <c r="N172" s="28">
        <v>664763</v>
      </c>
      <c r="O172" s="28">
        <v>6191063</v>
      </c>
      <c r="P172" s="29" t="s">
        <v>18090</v>
      </c>
      <c r="Q172" s="32" t="s">
        <v>368</v>
      </c>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31">
        <v>5767</v>
      </c>
      <c r="AO172" s="31">
        <v>16868</v>
      </c>
      <c r="AP172" s="31">
        <v>13204</v>
      </c>
      <c r="AQ172" s="31">
        <v>11051</v>
      </c>
      <c r="AR172" s="31">
        <v>10411</v>
      </c>
      <c r="AS172" s="31">
        <v>13597</v>
      </c>
      <c r="AT172" s="31">
        <v>12215</v>
      </c>
      <c r="AU172" s="31">
        <v>11478</v>
      </c>
      <c r="AV172" s="31">
        <v>16494</v>
      </c>
      <c r="AW172" s="31">
        <v>12700</v>
      </c>
      <c r="AX172" s="31">
        <v>792</v>
      </c>
      <c r="AY172" s="31">
        <v>687</v>
      </c>
      <c r="AZ172" s="31">
        <v>1479</v>
      </c>
    </row>
    <row r="173" spans="1:52" ht="15" customHeight="1">
      <c r="A173" s="29" t="s">
        <v>18089</v>
      </c>
      <c r="B173" s="34">
        <v>36425</v>
      </c>
      <c r="C173" s="28">
        <v>11</v>
      </c>
      <c r="D173" s="28">
        <v>13</v>
      </c>
      <c r="E173" s="28">
        <v>18</v>
      </c>
      <c r="F173" s="29" t="s">
        <v>3292</v>
      </c>
      <c r="G173" s="29" t="s">
        <v>7180</v>
      </c>
      <c r="H173" s="28">
        <v>306</v>
      </c>
      <c r="I173" s="29" t="s">
        <v>18055</v>
      </c>
      <c r="J173" s="33" t="s">
        <v>18088</v>
      </c>
      <c r="K173" s="29" t="s">
        <v>178</v>
      </c>
      <c r="L173" s="29" t="s">
        <v>18087</v>
      </c>
      <c r="M173" s="29" t="s">
        <v>355</v>
      </c>
      <c r="N173" s="28">
        <v>658326</v>
      </c>
      <c r="O173" s="28">
        <v>6202162</v>
      </c>
      <c r="P173" s="29" t="s">
        <v>18086</v>
      </c>
      <c r="Q173" s="32" t="s">
        <v>368</v>
      </c>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31">
        <v>4132</v>
      </c>
      <c r="AO173" s="31">
        <v>15207</v>
      </c>
      <c r="AP173" s="31">
        <v>12668</v>
      </c>
      <c r="AQ173" s="31">
        <v>16240</v>
      </c>
      <c r="AR173" s="31">
        <v>15567</v>
      </c>
      <c r="AS173" s="31">
        <v>16039</v>
      </c>
      <c r="AT173" s="31">
        <v>12619</v>
      </c>
      <c r="AU173" s="31">
        <v>12633</v>
      </c>
      <c r="AV173" s="31">
        <v>0</v>
      </c>
      <c r="AW173" s="31">
        <v>0</v>
      </c>
      <c r="AX173" s="31">
        <v>0</v>
      </c>
      <c r="AY173" s="31">
        <v>0</v>
      </c>
      <c r="AZ173" s="31">
        <v>0</v>
      </c>
    </row>
    <row r="174" spans="1:52" ht="15" customHeight="1">
      <c r="A174" s="29" t="s">
        <v>18085</v>
      </c>
      <c r="B174" s="34">
        <v>36714</v>
      </c>
      <c r="C174" s="28">
        <v>660</v>
      </c>
      <c r="D174" s="28">
        <v>47</v>
      </c>
      <c r="E174" s="28">
        <v>45</v>
      </c>
      <c r="F174" s="29" t="s">
        <v>220</v>
      </c>
      <c r="G174" s="29" t="s">
        <v>2129</v>
      </c>
      <c r="H174" s="28">
        <v>306</v>
      </c>
      <c r="I174" s="29" t="s">
        <v>18055</v>
      </c>
      <c r="J174" s="33" t="s">
        <v>18084</v>
      </c>
      <c r="K174" s="29" t="s">
        <v>178</v>
      </c>
      <c r="L174" s="29" t="s">
        <v>18076</v>
      </c>
      <c r="M174" s="29" t="s">
        <v>216</v>
      </c>
      <c r="N174" s="28">
        <v>665343.19999999995</v>
      </c>
      <c r="O174" s="28">
        <v>6191920</v>
      </c>
      <c r="P174" s="29" t="s">
        <v>18083</v>
      </c>
      <c r="Q174" s="32" t="s">
        <v>207</v>
      </c>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31">
        <v>544821</v>
      </c>
      <c r="AP174" s="31">
        <v>1157878</v>
      </c>
      <c r="AQ174" s="31">
        <v>1254344</v>
      </c>
      <c r="AR174" s="31">
        <v>1176864</v>
      </c>
      <c r="AS174" s="31">
        <v>1292007</v>
      </c>
      <c r="AT174" s="31">
        <v>1215021</v>
      </c>
      <c r="AU174" s="31">
        <v>1087495</v>
      </c>
      <c r="AV174" s="31">
        <v>1448599</v>
      </c>
      <c r="AW174" s="31">
        <v>1319369</v>
      </c>
      <c r="AX174" s="31">
        <v>119769</v>
      </c>
      <c r="AY174" s="31">
        <v>89648</v>
      </c>
      <c r="AZ174" s="31">
        <v>209417</v>
      </c>
    </row>
    <row r="175" spans="1:52" ht="15" customHeight="1">
      <c r="A175" s="29" t="s">
        <v>18082</v>
      </c>
      <c r="B175" s="34">
        <v>36747</v>
      </c>
      <c r="C175" s="28">
        <v>660</v>
      </c>
      <c r="D175" s="28">
        <v>47</v>
      </c>
      <c r="E175" s="28">
        <v>45</v>
      </c>
      <c r="F175" s="29" t="s">
        <v>220</v>
      </c>
      <c r="G175" s="29" t="s">
        <v>2129</v>
      </c>
      <c r="H175" s="28">
        <v>306</v>
      </c>
      <c r="I175" s="29" t="s">
        <v>18055</v>
      </c>
      <c r="J175" s="33" t="s">
        <v>18081</v>
      </c>
      <c r="K175" s="29" t="s">
        <v>178</v>
      </c>
      <c r="L175" s="29" t="s">
        <v>18080</v>
      </c>
      <c r="M175" s="29" t="s">
        <v>331</v>
      </c>
      <c r="N175" s="28">
        <v>665433.30000000005</v>
      </c>
      <c r="O175" s="28">
        <v>6191764</v>
      </c>
      <c r="P175" s="29" t="s">
        <v>18079</v>
      </c>
      <c r="Q175" s="32" t="s">
        <v>207</v>
      </c>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31">
        <v>484858</v>
      </c>
      <c r="AP175" s="31">
        <v>1152551</v>
      </c>
      <c r="AQ175" s="31">
        <v>1255236</v>
      </c>
      <c r="AR175" s="31">
        <v>1194601</v>
      </c>
      <c r="AS175" s="31">
        <v>1285197</v>
      </c>
      <c r="AT175" s="31">
        <v>1217151</v>
      </c>
      <c r="AU175" s="31">
        <v>1072595</v>
      </c>
      <c r="AV175" s="31">
        <v>1349168</v>
      </c>
      <c r="AW175" s="31">
        <v>1052883</v>
      </c>
      <c r="AX175" s="31">
        <v>114400</v>
      </c>
      <c r="AY175" s="31">
        <v>82117</v>
      </c>
      <c r="AZ175" s="31">
        <v>196517</v>
      </c>
    </row>
    <row r="176" spans="1:52" ht="15" customHeight="1">
      <c r="A176" s="29" t="s">
        <v>18078</v>
      </c>
      <c r="B176" s="34">
        <v>36714</v>
      </c>
      <c r="C176" s="28">
        <v>660</v>
      </c>
      <c r="D176" s="28">
        <v>47</v>
      </c>
      <c r="E176" s="28">
        <v>45</v>
      </c>
      <c r="F176" s="29" t="s">
        <v>220</v>
      </c>
      <c r="G176" s="29" t="s">
        <v>2129</v>
      </c>
      <c r="H176" s="28">
        <v>306</v>
      </c>
      <c r="I176" s="29" t="s">
        <v>18055</v>
      </c>
      <c r="J176" s="33" t="s">
        <v>18077</v>
      </c>
      <c r="K176" s="29" t="s">
        <v>178</v>
      </c>
      <c r="L176" s="29" t="s">
        <v>18076</v>
      </c>
      <c r="M176" s="29" t="s">
        <v>331</v>
      </c>
      <c r="N176" s="28">
        <v>665689.5</v>
      </c>
      <c r="O176" s="28">
        <v>6192022</v>
      </c>
      <c r="P176" s="29" t="s">
        <v>18075</v>
      </c>
      <c r="Q176" s="32" t="s">
        <v>207</v>
      </c>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31">
        <v>552610</v>
      </c>
      <c r="AP176" s="31">
        <v>1159040</v>
      </c>
      <c r="AQ176" s="31">
        <v>1277289</v>
      </c>
      <c r="AR176" s="31">
        <v>1160761</v>
      </c>
      <c r="AS176" s="31">
        <v>1256340</v>
      </c>
      <c r="AT176" s="31">
        <v>1207692</v>
      </c>
      <c r="AU176" s="31">
        <v>1089311</v>
      </c>
      <c r="AV176" s="31">
        <v>1421677</v>
      </c>
      <c r="AW176" s="31">
        <v>1309125</v>
      </c>
      <c r="AX176" s="31">
        <v>118317</v>
      </c>
      <c r="AY176" s="31">
        <v>90474</v>
      </c>
      <c r="AZ176" s="31">
        <v>208791</v>
      </c>
    </row>
    <row r="177" spans="1:52" ht="15" customHeight="1">
      <c r="A177" s="29" t="s">
        <v>18074</v>
      </c>
      <c r="B177" s="34">
        <v>36599</v>
      </c>
      <c r="C177" s="28">
        <v>11</v>
      </c>
      <c r="D177" s="28">
        <v>13</v>
      </c>
      <c r="E177" s="28">
        <v>18</v>
      </c>
      <c r="F177" s="29" t="s">
        <v>3292</v>
      </c>
      <c r="G177" s="29" t="s">
        <v>7180</v>
      </c>
      <c r="H177" s="28">
        <v>306</v>
      </c>
      <c r="I177" s="29" t="s">
        <v>18055</v>
      </c>
      <c r="J177" s="33" t="s">
        <v>18073</v>
      </c>
      <c r="K177" s="29" t="s">
        <v>178</v>
      </c>
      <c r="L177" s="29" t="s">
        <v>18072</v>
      </c>
      <c r="M177" s="29" t="s">
        <v>2389</v>
      </c>
      <c r="N177" s="28">
        <v>660207.1</v>
      </c>
      <c r="O177" s="28">
        <v>6192645</v>
      </c>
      <c r="P177" s="29" t="s">
        <v>18071</v>
      </c>
      <c r="Q177" s="32" t="s">
        <v>368</v>
      </c>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31">
        <v>16318</v>
      </c>
      <c r="AP177" s="31">
        <v>19283</v>
      </c>
      <c r="AQ177" s="31">
        <v>14808</v>
      </c>
      <c r="AR177" s="31">
        <v>19080</v>
      </c>
      <c r="AS177" s="31">
        <v>13521</v>
      </c>
      <c r="AT177" s="31">
        <v>7035</v>
      </c>
      <c r="AU177" s="31">
        <v>0</v>
      </c>
      <c r="AV177" s="31">
        <v>0</v>
      </c>
      <c r="AW177" s="31">
        <v>0</v>
      </c>
      <c r="AX177" s="31">
        <v>0</v>
      </c>
      <c r="AY177" s="31">
        <v>0</v>
      </c>
      <c r="AZ177" s="31">
        <v>0</v>
      </c>
    </row>
    <row r="178" spans="1:52" ht="15" customHeight="1">
      <c r="A178" s="29" t="s">
        <v>18070</v>
      </c>
      <c r="B178" s="34">
        <v>36599</v>
      </c>
      <c r="C178" s="28">
        <v>11</v>
      </c>
      <c r="D178" s="28">
        <v>13</v>
      </c>
      <c r="E178" s="28">
        <v>18.2</v>
      </c>
      <c r="F178" s="29" t="s">
        <v>3292</v>
      </c>
      <c r="G178" s="29" t="s">
        <v>7180</v>
      </c>
      <c r="H178" s="28">
        <v>306</v>
      </c>
      <c r="I178" s="29" t="s">
        <v>18055</v>
      </c>
      <c r="J178" s="33" t="s">
        <v>18069</v>
      </c>
      <c r="K178" s="29" t="s">
        <v>178</v>
      </c>
      <c r="L178" s="29" t="s">
        <v>18068</v>
      </c>
      <c r="M178" s="29" t="s">
        <v>176</v>
      </c>
      <c r="N178" s="28">
        <v>660691.30000000005</v>
      </c>
      <c r="O178" s="28">
        <v>6195258</v>
      </c>
      <c r="P178" s="29" t="s">
        <v>18067</v>
      </c>
      <c r="Q178" s="32" t="s">
        <v>368</v>
      </c>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31">
        <v>10316</v>
      </c>
      <c r="AP178" s="31">
        <v>15281</v>
      </c>
      <c r="AQ178" s="31">
        <v>16911</v>
      </c>
      <c r="AR178" s="31">
        <v>16174</v>
      </c>
      <c r="AS178" s="31">
        <v>16633</v>
      </c>
      <c r="AT178" s="31">
        <v>15414</v>
      </c>
      <c r="AU178" s="31">
        <v>13154</v>
      </c>
      <c r="AV178" s="31">
        <v>16538</v>
      </c>
      <c r="AW178" s="31">
        <v>14348</v>
      </c>
      <c r="AX178" s="31">
        <v>862</v>
      </c>
      <c r="AY178" s="31">
        <v>469</v>
      </c>
      <c r="AZ178" s="31">
        <v>1331</v>
      </c>
    </row>
    <row r="179" spans="1:52" ht="15" customHeight="1">
      <c r="A179" s="29" t="s">
        <v>18066</v>
      </c>
      <c r="B179" s="34">
        <v>36812</v>
      </c>
      <c r="C179" s="28">
        <v>550</v>
      </c>
      <c r="D179" s="28">
        <v>37.299999999999997</v>
      </c>
      <c r="E179" s="28">
        <v>35</v>
      </c>
      <c r="F179" s="29" t="s">
        <v>786</v>
      </c>
      <c r="G179" s="29" t="s">
        <v>15917</v>
      </c>
      <c r="H179" s="28">
        <v>306</v>
      </c>
      <c r="I179" s="29" t="s">
        <v>18055</v>
      </c>
      <c r="J179" s="33" t="s">
        <v>18065</v>
      </c>
      <c r="K179" s="29" t="s">
        <v>178</v>
      </c>
      <c r="L179" s="29" t="s">
        <v>18058</v>
      </c>
      <c r="M179" s="29" t="s">
        <v>4144</v>
      </c>
      <c r="N179" s="28">
        <v>655729.5</v>
      </c>
      <c r="O179" s="28">
        <v>6182926</v>
      </c>
      <c r="P179" s="29" t="s">
        <v>18064</v>
      </c>
      <c r="Q179" s="32" t="s">
        <v>207</v>
      </c>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31">
        <v>149232</v>
      </c>
      <c r="AP179" s="31">
        <v>660211</v>
      </c>
      <c r="AQ179" s="31">
        <v>702918</v>
      </c>
      <c r="AR179" s="31">
        <v>678137</v>
      </c>
      <c r="AS179" s="31">
        <v>731790</v>
      </c>
      <c r="AT179" s="31">
        <v>671041</v>
      </c>
      <c r="AU179" s="31">
        <v>552977</v>
      </c>
      <c r="AV179" s="31">
        <v>814591</v>
      </c>
      <c r="AW179" s="31">
        <v>765700</v>
      </c>
      <c r="AX179" s="31">
        <v>64571</v>
      </c>
      <c r="AY179" s="31">
        <v>51925</v>
      </c>
      <c r="AZ179" s="31">
        <v>116496</v>
      </c>
    </row>
    <row r="180" spans="1:52" ht="15" customHeight="1">
      <c r="A180" s="29" t="s">
        <v>18063</v>
      </c>
      <c r="B180" s="34">
        <v>36812</v>
      </c>
      <c r="C180" s="28">
        <v>550</v>
      </c>
      <c r="D180" s="28">
        <v>37.299999999999997</v>
      </c>
      <c r="E180" s="28">
        <v>35</v>
      </c>
      <c r="F180" s="29" t="s">
        <v>786</v>
      </c>
      <c r="G180" s="29" t="s">
        <v>15917</v>
      </c>
      <c r="H180" s="28">
        <v>306</v>
      </c>
      <c r="I180" s="29" t="s">
        <v>18055</v>
      </c>
      <c r="J180" s="33" t="s">
        <v>18062</v>
      </c>
      <c r="K180" s="29" t="s">
        <v>178</v>
      </c>
      <c r="L180" s="29" t="s">
        <v>18058</v>
      </c>
      <c r="M180" s="29" t="s">
        <v>4144</v>
      </c>
      <c r="N180" s="28">
        <v>655834.69999999995</v>
      </c>
      <c r="O180" s="28">
        <v>6183027</v>
      </c>
      <c r="P180" s="29" t="s">
        <v>18061</v>
      </c>
      <c r="Q180" s="32" t="s">
        <v>207</v>
      </c>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31">
        <v>111825</v>
      </c>
      <c r="AP180" s="31">
        <v>647777</v>
      </c>
      <c r="AQ180" s="31">
        <v>694572</v>
      </c>
      <c r="AR180" s="31">
        <v>655884</v>
      </c>
      <c r="AS180" s="31">
        <v>718968</v>
      </c>
      <c r="AT180" s="31">
        <v>648492</v>
      </c>
      <c r="AU180" s="31">
        <v>558051</v>
      </c>
      <c r="AV180" s="31">
        <v>702822</v>
      </c>
      <c r="AW180" s="31">
        <v>742338</v>
      </c>
      <c r="AX180" s="31">
        <v>62496</v>
      </c>
      <c r="AY180" s="31">
        <v>50262</v>
      </c>
      <c r="AZ180" s="31">
        <v>112758</v>
      </c>
    </row>
    <row r="181" spans="1:52" ht="15" customHeight="1">
      <c r="A181" s="29" t="s">
        <v>18060</v>
      </c>
      <c r="B181" s="34">
        <v>36829</v>
      </c>
      <c r="C181" s="28">
        <v>550</v>
      </c>
      <c r="D181" s="28">
        <v>37.299999999999997</v>
      </c>
      <c r="E181" s="28">
        <v>35</v>
      </c>
      <c r="F181" s="29" t="s">
        <v>786</v>
      </c>
      <c r="G181" s="29" t="s">
        <v>15917</v>
      </c>
      <c r="H181" s="28">
        <v>306</v>
      </c>
      <c r="I181" s="29" t="s">
        <v>18055</v>
      </c>
      <c r="J181" s="33" t="s">
        <v>18059</v>
      </c>
      <c r="K181" s="29" t="s">
        <v>178</v>
      </c>
      <c r="L181" s="29" t="s">
        <v>18058</v>
      </c>
      <c r="M181" s="29" t="s">
        <v>1062</v>
      </c>
      <c r="N181" s="28">
        <v>655940.1</v>
      </c>
      <c r="O181" s="28">
        <v>6183128</v>
      </c>
      <c r="P181" s="29" t="s">
        <v>18057</v>
      </c>
      <c r="Q181" s="32" t="s">
        <v>207</v>
      </c>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31">
        <v>97286</v>
      </c>
      <c r="AP181" s="31">
        <v>640594</v>
      </c>
      <c r="AQ181" s="31">
        <v>706836</v>
      </c>
      <c r="AR181" s="31">
        <v>671750</v>
      </c>
      <c r="AS181" s="31">
        <v>730968</v>
      </c>
      <c r="AT181" s="31">
        <v>660744</v>
      </c>
      <c r="AU181" s="31">
        <v>575478</v>
      </c>
      <c r="AV181" s="31">
        <v>819801</v>
      </c>
      <c r="AW181" s="31">
        <v>737054</v>
      </c>
      <c r="AX181" s="31">
        <v>62227</v>
      </c>
      <c r="AY181" s="31">
        <v>50066</v>
      </c>
      <c r="AZ181" s="31">
        <v>112293</v>
      </c>
    </row>
    <row r="182" spans="1:52" ht="15" customHeight="1">
      <c r="A182" s="29" t="s">
        <v>18056</v>
      </c>
      <c r="B182" s="34">
        <v>39419</v>
      </c>
      <c r="C182" s="28">
        <v>55</v>
      </c>
      <c r="D182" s="28">
        <v>15.5</v>
      </c>
      <c r="E182" s="28">
        <v>18</v>
      </c>
      <c r="F182" s="29" t="s">
        <v>5992</v>
      </c>
      <c r="G182" s="29" t="s">
        <v>18050</v>
      </c>
      <c r="H182" s="28">
        <v>306</v>
      </c>
      <c r="I182" s="29" t="s">
        <v>18055</v>
      </c>
      <c r="J182" s="33" t="s">
        <v>18054</v>
      </c>
      <c r="K182" s="29" t="s">
        <v>178</v>
      </c>
      <c r="L182" s="29" t="s">
        <v>18053</v>
      </c>
      <c r="M182" s="29" t="s">
        <v>8222</v>
      </c>
      <c r="N182" s="28">
        <v>656736</v>
      </c>
      <c r="O182" s="28">
        <v>6189472</v>
      </c>
      <c r="P182" s="29" t="s">
        <v>18052</v>
      </c>
      <c r="Q182" s="32" t="s">
        <v>368</v>
      </c>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31">
        <v>5186</v>
      </c>
      <c r="AW182" s="31">
        <v>81940</v>
      </c>
      <c r="AX182" s="31">
        <v>6667</v>
      </c>
      <c r="AY182" s="31">
        <v>5309</v>
      </c>
      <c r="AZ182" s="31">
        <v>11976</v>
      </c>
    </row>
    <row r="183" spans="1:52" ht="15" customHeight="1">
      <c r="A183" s="29" t="s">
        <v>18051</v>
      </c>
      <c r="B183" s="34">
        <v>33294</v>
      </c>
      <c r="C183" s="28">
        <v>200</v>
      </c>
      <c r="D183" s="28">
        <v>27</v>
      </c>
      <c r="E183" s="28">
        <v>30</v>
      </c>
      <c r="F183" s="29" t="s">
        <v>2104</v>
      </c>
      <c r="G183" s="29" t="s">
        <v>17382</v>
      </c>
      <c r="H183" s="28">
        <v>316</v>
      </c>
      <c r="I183" s="29" t="s">
        <v>17865</v>
      </c>
      <c r="J183" s="33" t="s">
        <v>18049</v>
      </c>
      <c r="K183" s="29" t="s">
        <v>178</v>
      </c>
      <c r="L183" s="29" t="s">
        <v>18044</v>
      </c>
      <c r="M183" s="29" t="s">
        <v>346</v>
      </c>
      <c r="N183" s="28">
        <v>668977.9</v>
      </c>
      <c r="O183" s="28">
        <v>6170338</v>
      </c>
      <c r="P183" s="29" t="s">
        <v>18043</v>
      </c>
      <c r="Q183" s="32" t="s">
        <v>207</v>
      </c>
      <c r="R183" s="19"/>
      <c r="S183" s="19"/>
      <c r="T183" s="19"/>
      <c r="U183" s="19"/>
      <c r="V183" s="19"/>
      <c r="W183" s="19"/>
      <c r="X183" s="19"/>
      <c r="Y183" s="19"/>
      <c r="Z183" s="19"/>
      <c r="AA183" s="19"/>
      <c r="AB183" s="19"/>
      <c r="AC183" s="19"/>
      <c r="AD183" s="19"/>
      <c r="AE183" s="19"/>
      <c r="AF183" s="31">
        <v>226510</v>
      </c>
      <c r="AG183" s="31">
        <v>327208</v>
      </c>
      <c r="AH183" s="31">
        <v>343310</v>
      </c>
      <c r="AI183" s="31">
        <v>376092</v>
      </c>
      <c r="AJ183" s="31">
        <v>334156</v>
      </c>
      <c r="AK183" s="31">
        <v>262984</v>
      </c>
      <c r="AL183" s="31">
        <v>262108</v>
      </c>
      <c r="AM183" s="31">
        <v>349578</v>
      </c>
      <c r="AN183" s="31">
        <v>287546</v>
      </c>
      <c r="AO183" s="31">
        <v>326716</v>
      </c>
      <c r="AP183" s="31">
        <v>262935.337890625</v>
      </c>
      <c r="AQ183" s="31">
        <v>273988.99609375</v>
      </c>
      <c r="AR183" s="31">
        <v>275080</v>
      </c>
      <c r="AS183" s="31">
        <v>293113.3330078125</v>
      </c>
      <c r="AT183" s="31">
        <v>267506.3330078125</v>
      </c>
      <c r="AU183" s="31">
        <v>250069.3349609375</v>
      </c>
      <c r="AV183" s="31">
        <v>292891.00390625</v>
      </c>
      <c r="AW183" s="31">
        <v>286146.333984375</v>
      </c>
      <c r="AX183" s="31">
        <v>29897</v>
      </c>
      <c r="AY183" s="31">
        <v>20993</v>
      </c>
      <c r="AZ183" s="31">
        <v>50890</v>
      </c>
    </row>
    <row r="184" spans="1:52" ht="15" customHeight="1">
      <c r="A184" s="29" t="s">
        <v>18048</v>
      </c>
      <c r="B184" s="34">
        <v>33294</v>
      </c>
      <c r="C184" s="28">
        <v>200</v>
      </c>
      <c r="D184" s="28">
        <v>27</v>
      </c>
      <c r="E184" s="28">
        <v>30</v>
      </c>
      <c r="F184" s="29" t="s">
        <v>2104</v>
      </c>
      <c r="G184" s="29" t="s">
        <v>17382</v>
      </c>
      <c r="H184" s="28">
        <v>316</v>
      </c>
      <c r="I184" s="29" t="s">
        <v>17865</v>
      </c>
      <c r="J184" s="33" t="s">
        <v>18047</v>
      </c>
      <c r="K184" s="29" t="s">
        <v>178</v>
      </c>
      <c r="L184" s="29" t="s">
        <v>18044</v>
      </c>
      <c r="M184" s="29" t="s">
        <v>365</v>
      </c>
      <c r="N184" s="28">
        <v>669048.6</v>
      </c>
      <c r="O184" s="28">
        <v>6170342</v>
      </c>
      <c r="P184" s="29" t="s">
        <v>18043</v>
      </c>
      <c r="Q184" s="32" t="s">
        <v>207</v>
      </c>
      <c r="R184" s="19"/>
      <c r="S184" s="19"/>
      <c r="T184" s="19"/>
      <c r="U184" s="19"/>
      <c r="V184" s="19"/>
      <c r="W184" s="19"/>
      <c r="X184" s="19"/>
      <c r="Y184" s="19"/>
      <c r="Z184" s="19"/>
      <c r="AA184" s="19"/>
      <c r="AB184" s="19"/>
      <c r="AC184" s="19"/>
      <c r="AD184" s="19"/>
      <c r="AE184" s="19"/>
      <c r="AF184" s="31">
        <v>226510</v>
      </c>
      <c r="AG184" s="31">
        <v>327208</v>
      </c>
      <c r="AH184" s="31">
        <v>343310</v>
      </c>
      <c r="AI184" s="31">
        <v>376092</v>
      </c>
      <c r="AJ184" s="31">
        <v>334156</v>
      </c>
      <c r="AK184" s="31">
        <v>262984</v>
      </c>
      <c r="AL184" s="31">
        <v>262108</v>
      </c>
      <c r="AM184" s="31">
        <v>349578</v>
      </c>
      <c r="AN184" s="31">
        <v>287546</v>
      </c>
      <c r="AO184" s="31">
        <v>326716</v>
      </c>
      <c r="AP184" s="31">
        <v>262935.337890625</v>
      </c>
      <c r="AQ184" s="31">
        <v>273988.99609375</v>
      </c>
      <c r="AR184" s="31">
        <v>275080</v>
      </c>
      <c r="AS184" s="31">
        <v>293113.3330078125</v>
      </c>
      <c r="AT184" s="31">
        <v>267506.3330078125</v>
      </c>
      <c r="AU184" s="31">
        <v>250069.3349609375</v>
      </c>
      <c r="AV184" s="31">
        <v>292891.00390625</v>
      </c>
      <c r="AW184" s="31">
        <v>286146.333984375</v>
      </c>
      <c r="AX184" s="31">
        <v>29897</v>
      </c>
      <c r="AY184" s="31">
        <v>20993</v>
      </c>
      <c r="AZ184" s="31">
        <v>50890</v>
      </c>
    </row>
    <row r="185" spans="1:52" ht="15" customHeight="1">
      <c r="A185" s="29" t="s">
        <v>18046</v>
      </c>
      <c r="B185" s="34">
        <v>33294</v>
      </c>
      <c r="C185" s="28">
        <v>200</v>
      </c>
      <c r="D185" s="28">
        <v>27</v>
      </c>
      <c r="E185" s="28">
        <v>30</v>
      </c>
      <c r="F185" s="29" t="s">
        <v>2104</v>
      </c>
      <c r="G185" s="29" t="s">
        <v>17382</v>
      </c>
      <c r="H185" s="28">
        <v>316</v>
      </c>
      <c r="I185" s="29" t="s">
        <v>17865</v>
      </c>
      <c r="J185" s="33" t="s">
        <v>18045</v>
      </c>
      <c r="K185" s="29" t="s">
        <v>178</v>
      </c>
      <c r="L185" s="29" t="s">
        <v>18044</v>
      </c>
      <c r="M185" s="29" t="s">
        <v>365</v>
      </c>
      <c r="N185" s="28">
        <v>669127.6</v>
      </c>
      <c r="O185" s="28">
        <v>6170346</v>
      </c>
      <c r="P185" s="29" t="s">
        <v>18043</v>
      </c>
      <c r="Q185" s="32" t="s">
        <v>207</v>
      </c>
      <c r="R185" s="19"/>
      <c r="S185" s="19"/>
      <c r="T185" s="19"/>
      <c r="U185" s="19"/>
      <c r="V185" s="19"/>
      <c r="W185" s="19"/>
      <c r="X185" s="19"/>
      <c r="Y185" s="19"/>
      <c r="Z185" s="19"/>
      <c r="AA185" s="19"/>
      <c r="AB185" s="19"/>
      <c r="AC185" s="19"/>
      <c r="AD185" s="19"/>
      <c r="AE185" s="19"/>
      <c r="AF185" s="31">
        <v>226510</v>
      </c>
      <c r="AG185" s="31">
        <v>327208</v>
      </c>
      <c r="AH185" s="31">
        <v>343310</v>
      </c>
      <c r="AI185" s="31">
        <v>376092</v>
      </c>
      <c r="AJ185" s="31">
        <v>334156</v>
      </c>
      <c r="AK185" s="31">
        <v>262984</v>
      </c>
      <c r="AL185" s="31">
        <v>262108</v>
      </c>
      <c r="AM185" s="31">
        <v>349578</v>
      </c>
      <c r="AN185" s="31">
        <v>287546</v>
      </c>
      <c r="AO185" s="31">
        <v>326716</v>
      </c>
      <c r="AP185" s="31">
        <v>262935.337890625</v>
      </c>
      <c r="AQ185" s="31">
        <v>273988.99609375</v>
      </c>
      <c r="AR185" s="31">
        <v>275080</v>
      </c>
      <c r="AS185" s="31">
        <v>293113.3330078125</v>
      </c>
      <c r="AT185" s="31">
        <v>267506.3330078125</v>
      </c>
      <c r="AU185" s="31">
        <v>250069.3349609375</v>
      </c>
      <c r="AV185" s="31">
        <v>292891.00390625</v>
      </c>
      <c r="AW185" s="31">
        <v>286146.333984375</v>
      </c>
      <c r="AX185" s="31">
        <v>29897</v>
      </c>
      <c r="AY185" s="31">
        <v>20993</v>
      </c>
      <c r="AZ185" s="31">
        <v>50890</v>
      </c>
    </row>
    <row r="186" spans="1:52" ht="15" customHeight="1">
      <c r="A186" s="29" t="s">
        <v>18042</v>
      </c>
      <c r="B186" s="34">
        <v>34512</v>
      </c>
      <c r="C186" s="28">
        <v>450</v>
      </c>
      <c r="D186" s="28">
        <v>37</v>
      </c>
      <c r="E186" s="28">
        <v>35</v>
      </c>
      <c r="F186" s="29" t="s">
        <v>205</v>
      </c>
      <c r="G186" s="29" t="s">
        <v>17349</v>
      </c>
      <c r="H186" s="28">
        <v>316</v>
      </c>
      <c r="I186" s="29" t="s">
        <v>17865</v>
      </c>
      <c r="J186" s="33" t="s">
        <v>18041</v>
      </c>
      <c r="K186" s="29" t="s">
        <v>178</v>
      </c>
      <c r="L186" s="29" t="s">
        <v>18035</v>
      </c>
      <c r="M186" s="29" t="s">
        <v>8355</v>
      </c>
      <c r="N186" s="28">
        <v>653388.9</v>
      </c>
      <c r="O186" s="28">
        <v>6179146</v>
      </c>
      <c r="P186" s="29" t="s">
        <v>18038</v>
      </c>
      <c r="Q186" s="32" t="s">
        <v>207</v>
      </c>
      <c r="R186" s="19"/>
      <c r="S186" s="19"/>
      <c r="T186" s="19"/>
      <c r="U186" s="19"/>
      <c r="V186" s="19"/>
      <c r="W186" s="19"/>
      <c r="X186" s="19"/>
      <c r="Y186" s="19"/>
      <c r="Z186" s="19"/>
      <c r="AA186" s="19"/>
      <c r="AB186" s="19"/>
      <c r="AC186" s="19"/>
      <c r="AD186" s="19"/>
      <c r="AE186" s="19"/>
      <c r="AF186" s="19"/>
      <c r="AG186" s="19"/>
      <c r="AH186" s="19"/>
      <c r="AI186" s="31">
        <v>388206</v>
      </c>
      <c r="AJ186" s="31">
        <v>750658</v>
      </c>
      <c r="AK186" s="31">
        <v>642643</v>
      </c>
      <c r="AL186" s="31">
        <v>716775</v>
      </c>
      <c r="AM186" s="31">
        <v>852937</v>
      </c>
      <c r="AN186" s="31">
        <v>659651</v>
      </c>
      <c r="AO186" s="31">
        <v>707978</v>
      </c>
      <c r="AP186" s="31">
        <v>633490.5</v>
      </c>
      <c r="AQ186" s="31">
        <v>694199.5</v>
      </c>
      <c r="AR186" s="31">
        <v>625339.5</v>
      </c>
      <c r="AS186" s="31">
        <v>711562.5</v>
      </c>
      <c r="AT186" s="31">
        <v>634275.5</v>
      </c>
      <c r="AU186" s="31">
        <v>565615.5</v>
      </c>
      <c r="AV186" s="31">
        <v>783699</v>
      </c>
      <c r="AW186" s="31">
        <v>703196.5</v>
      </c>
      <c r="AX186" s="31">
        <v>61028.5</v>
      </c>
      <c r="AY186" s="31">
        <v>51119</v>
      </c>
      <c r="AZ186" s="31">
        <v>112147.5</v>
      </c>
    </row>
    <row r="187" spans="1:52" ht="15" customHeight="1">
      <c r="A187" s="29" t="s">
        <v>18040</v>
      </c>
      <c r="B187" s="34">
        <v>34512</v>
      </c>
      <c r="C187" s="28">
        <v>450</v>
      </c>
      <c r="D187" s="28">
        <v>37</v>
      </c>
      <c r="E187" s="28">
        <v>35</v>
      </c>
      <c r="F187" s="29" t="s">
        <v>205</v>
      </c>
      <c r="G187" s="29" t="s">
        <v>17349</v>
      </c>
      <c r="H187" s="28">
        <v>316</v>
      </c>
      <c r="I187" s="29" t="s">
        <v>17865</v>
      </c>
      <c r="J187" s="33" t="s">
        <v>18039</v>
      </c>
      <c r="K187" s="29" t="s">
        <v>178</v>
      </c>
      <c r="L187" s="29" t="s">
        <v>18035</v>
      </c>
      <c r="M187" s="29" t="s">
        <v>8355</v>
      </c>
      <c r="N187" s="28">
        <v>653371.1</v>
      </c>
      <c r="O187" s="28">
        <v>6179022</v>
      </c>
      <c r="P187" s="29" t="s">
        <v>18038</v>
      </c>
      <c r="Q187" s="32" t="s">
        <v>207</v>
      </c>
      <c r="R187" s="19"/>
      <c r="S187" s="19"/>
      <c r="T187" s="19"/>
      <c r="U187" s="19"/>
      <c r="V187" s="19"/>
      <c r="W187" s="19"/>
      <c r="X187" s="19"/>
      <c r="Y187" s="19"/>
      <c r="Z187" s="19"/>
      <c r="AA187" s="19"/>
      <c r="AB187" s="19"/>
      <c r="AC187" s="19"/>
      <c r="AD187" s="19"/>
      <c r="AE187" s="19"/>
      <c r="AF187" s="19"/>
      <c r="AG187" s="19"/>
      <c r="AH187" s="19"/>
      <c r="AI187" s="31">
        <v>388206</v>
      </c>
      <c r="AJ187" s="31">
        <v>750658</v>
      </c>
      <c r="AK187" s="31">
        <v>642643</v>
      </c>
      <c r="AL187" s="31">
        <v>716775</v>
      </c>
      <c r="AM187" s="31">
        <v>852937</v>
      </c>
      <c r="AN187" s="31">
        <v>659651</v>
      </c>
      <c r="AO187" s="31">
        <v>707978</v>
      </c>
      <c r="AP187" s="31">
        <v>633490.5</v>
      </c>
      <c r="AQ187" s="31">
        <v>694199.5</v>
      </c>
      <c r="AR187" s="31">
        <v>625339.5</v>
      </c>
      <c r="AS187" s="31">
        <v>711562.5</v>
      </c>
      <c r="AT187" s="31">
        <v>634275.5</v>
      </c>
      <c r="AU187" s="31">
        <v>565615.5</v>
      </c>
      <c r="AV187" s="31">
        <v>783699</v>
      </c>
      <c r="AW187" s="31">
        <v>703196.5</v>
      </c>
      <c r="AX187" s="31">
        <v>61028.5</v>
      </c>
      <c r="AY187" s="31">
        <v>51119</v>
      </c>
      <c r="AZ187" s="31">
        <v>112147.5</v>
      </c>
    </row>
    <row r="188" spans="1:52" ht="15" customHeight="1">
      <c r="A188" s="29" t="s">
        <v>18037</v>
      </c>
      <c r="B188" s="34">
        <v>34512</v>
      </c>
      <c r="C188" s="28">
        <v>450</v>
      </c>
      <c r="D188" s="28">
        <v>37</v>
      </c>
      <c r="E188" s="28">
        <v>35</v>
      </c>
      <c r="F188" s="29" t="s">
        <v>205</v>
      </c>
      <c r="G188" s="29" t="s">
        <v>17349</v>
      </c>
      <c r="H188" s="28">
        <v>316</v>
      </c>
      <c r="I188" s="29" t="s">
        <v>17865</v>
      </c>
      <c r="J188" s="33" t="s">
        <v>18036</v>
      </c>
      <c r="K188" s="29" t="s">
        <v>178</v>
      </c>
      <c r="L188" s="29" t="s">
        <v>18035</v>
      </c>
      <c r="M188" s="29" t="s">
        <v>8355</v>
      </c>
      <c r="N188" s="28">
        <v>653355.30000000005</v>
      </c>
      <c r="O188" s="28">
        <v>6178898</v>
      </c>
      <c r="P188" s="29" t="s">
        <v>18034</v>
      </c>
      <c r="Q188" s="32" t="s">
        <v>207</v>
      </c>
      <c r="R188" s="19"/>
      <c r="S188" s="19"/>
      <c r="T188" s="19"/>
      <c r="U188" s="19"/>
      <c r="V188" s="19"/>
      <c r="W188" s="19"/>
      <c r="X188" s="19"/>
      <c r="Y188" s="19"/>
      <c r="Z188" s="19"/>
      <c r="AA188" s="19"/>
      <c r="AB188" s="19"/>
      <c r="AC188" s="19"/>
      <c r="AD188" s="19"/>
      <c r="AE188" s="19"/>
      <c r="AF188" s="19"/>
      <c r="AG188" s="19"/>
      <c r="AH188" s="19"/>
      <c r="AI188" s="31">
        <v>388206</v>
      </c>
      <c r="AJ188" s="31">
        <v>750658</v>
      </c>
      <c r="AK188" s="31">
        <v>642643</v>
      </c>
      <c r="AL188" s="31">
        <v>716775</v>
      </c>
      <c r="AM188" s="31">
        <v>822388</v>
      </c>
      <c r="AN188" s="31">
        <v>679696</v>
      </c>
      <c r="AO188" s="31">
        <v>736005</v>
      </c>
      <c r="AP188" s="31">
        <v>640805</v>
      </c>
      <c r="AQ188" s="31">
        <v>694734</v>
      </c>
      <c r="AR188" s="31">
        <v>644746</v>
      </c>
      <c r="AS188" s="31">
        <v>728117</v>
      </c>
      <c r="AT188" s="31">
        <v>659270</v>
      </c>
      <c r="AU188" s="31">
        <v>597711</v>
      </c>
      <c r="AV188" s="31">
        <v>799043</v>
      </c>
      <c r="AW188" s="31">
        <v>720820</v>
      </c>
      <c r="AX188" s="31">
        <v>62899</v>
      </c>
      <c r="AY188" s="31">
        <v>52324</v>
      </c>
      <c r="AZ188" s="31">
        <v>115223</v>
      </c>
    </row>
    <row r="189" spans="1:52" ht="15" customHeight="1">
      <c r="A189" s="29" t="s">
        <v>18033</v>
      </c>
      <c r="B189" s="34">
        <v>36272</v>
      </c>
      <c r="C189" s="28">
        <v>550</v>
      </c>
      <c r="D189" s="28">
        <v>41</v>
      </c>
      <c r="E189" s="28">
        <v>35</v>
      </c>
      <c r="F189" s="29" t="s">
        <v>786</v>
      </c>
      <c r="G189" s="29" t="s">
        <v>18023</v>
      </c>
      <c r="H189" s="28">
        <v>316</v>
      </c>
      <c r="I189" s="29" t="s">
        <v>17865</v>
      </c>
      <c r="J189" s="33" t="s">
        <v>18032</v>
      </c>
      <c r="K189" s="29" t="s">
        <v>178</v>
      </c>
      <c r="L189" s="29" t="s">
        <v>18026</v>
      </c>
      <c r="M189" s="29" t="s">
        <v>812</v>
      </c>
      <c r="N189" s="28">
        <v>653525.1</v>
      </c>
      <c r="O189" s="28">
        <v>6175998</v>
      </c>
      <c r="P189" s="29" t="s">
        <v>18031</v>
      </c>
      <c r="Q189" s="32" t="s">
        <v>207</v>
      </c>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31">
        <v>501294</v>
      </c>
      <c r="AO189" s="31">
        <v>901507</v>
      </c>
      <c r="AP189" s="31">
        <v>790846</v>
      </c>
      <c r="AQ189" s="31">
        <v>842805</v>
      </c>
      <c r="AR189" s="31">
        <v>753255</v>
      </c>
      <c r="AS189" s="31">
        <v>820076</v>
      </c>
      <c r="AT189" s="31">
        <v>628309</v>
      </c>
      <c r="AU189" s="31">
        <v>643759</v>
      </c>
      <c r="AV189" s="31">
        <v>989743</v>
      </c>
      <c r="AW189" s="31">
        <v>905005</v>
      </c>
      <c r="AX189" s="31">
        <v>83853</v>
      </c>
      <c r="AY189" s="31">
        <v>64956</v>
      </c>
      <c r="AZ189" s="31">
        <v>148809</v>
      </c>
    </row>
    <row r="190" spans="1:52" ht="15" customHeight="1">
      <c r="A190" s="29" t="s">
        <v>18030</v>
      </c>
      <c r="B190" s="34">
        <v>36272</v>
      </c>
      <c r="C190" s="28">
        <v>550</v>
      </c>
      <c r="D190" s="28">
        <v>41</v>
      </c>
      <c r="E190" s="28">
        <v>35</v>
      </c>
      <c r="F190" s="29" t="s">
        <v>786</v>
      </c>
      <c r="G190" s="29" t="s">
        <v>18023</v>
      </c>
      <c r="H190" s="28">
        <v>316</v>
      </c>
      <c r="I190" s="29" t="s">
        <v>17865</v>
      </c>
      <c r="J190" s="33" t="s">
        <v>18029</v>
      </c>
      <c r="K190" s="29" t="s">
        <v>178</v>
      </c>
      <c r="L190" s="29" t="s">
        <v>18026</v>
      </c>
      <c r="M190" s="29" t="s">
        <v>2473</v>
      </c>
      <c r="N190" s="28">
        <v>653527.30000000005</v>
      </c>
      <c r="O190" s="28">
        <v>6175888</v>
      </c>
      <c r="P190" s="29" t="s">
        <v>18025</v>
      </c>
      <c r="Q190" s="32" t="s">
        <v>207</v>
      </c>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31">
        <v>494930</v>
      </c>
      <c r="AO190" s="31">
        <v>906219</v>
      </c>
      <c r="AP190" s="31">
        <v>779893</v>
      </c>
      <c r="AQ190" s="31">
        <v>839793</v>
      </c>
      <c r="AR190" s="31">
        <v>743228.5</v>
      </c>
      <c r="AS190" s="31">
        <v>819797.5</v>
      </c>
      <c r="AT190" s="31">
        <v>740843</v>
      </c>
      <c r="AU190" s="31">
        <v>619854</v>
      </c>
      <c r="AV190" s="31">
        <v>681747.5</v>
      </c>
      <c r="AW190" s="31">
        <v>906360</v>
      </c>
      <c r="AX190" s="31">
        <v>82914</v>
      </c>
      <c r="AY190" s="31">
        <v>61138</v>
      </c>
      <c r="AZ190" s="31">
        <v>144052</v>
      </c>
    </row>
    <row r="191" spans="1:52" ht="15" customHeight="1">
      <c r="A191" s="29" t="s">
        <v>18028</v>
      </c>
      <c r="B191" s="34">
        <v>36272</v>
      </c>
      <c r="C191" s="28">
        <v>550</v>
      </c>
      <c r="D191" s="28">
        <v>41</v>
      </c>
      <c r="E191" s="28">
        <v>35</v>
      </c>
      <c r="F191" s="29" t="s">
        <v>786</v>
      </c>
      <c r="G191" s="29" t="s">
        <v>18023</v>
      </c>
      <c r="H191" s="28">
        <v>316</v>
      </c>
      <c r="I191" s="29" t="s">
        <v>17865</v>
      </c>
      <c r="J191" s="33" t="s">
        <v>18027</v>
      </c>
      <c r="K191" s="29" t="s">
        <v>178</v>
      </c>
      <c r="L191" s="29" t="s">
        <v>18026</v>
      </c>
      <c r="M191" s="29" t="s">
        <v>2275</v>
      </c>
      <c r="N191" s="28">
        <v>653529.30000000005</v>
      </c>
      <c r="O191" s="28">
        <v>6175778</v>
      </c>
      <c r="P191" s="29" t="s">
        <v>18025</v>
      </c>
      <c r="Q191" s="32" t="s">
        <v>207</v>
      </c>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31">
        <v>494930</v>
      </c>
      <c r="AO191" s="31">
        <v>906219</v>
      </c>
      <c r="AP191" s="31">
        <v>779893</v>
      </c>
      <c r="AQ191" s="31">
        <v>839793</v>
      </c>
      <c r="AR191" s="31">
        <v>743228.5</v>
      </c>
      <c r="AS191" s="31">
        <v>819797.5</v>
      </c>
      <c r="AT191" s="31">
        <v>740843</v>
      </c>
      <c r="AU191" s="31">
        <v>619854</v>
      </c>
      <c r="AV191" s="31">
        <v>681747.5</v>
      </c>
      <c r="AW191" s="31">
        <v>906360</v>
      </c>
      <c r="AX191" s="31">
        <v>82914</v>
      </c>
      <c r="AY191" s="31">
        <v>61138</v>
      </c>
      <c r="AZ191" s="31">
        <v>144052</v>
      </c>
    </row>
    <row r="192" spans="1:52" ht="15" customHeight="1">
      <c r="A192" s="29" t="s">
        <v>18024</v>
      </c>
      <c r="B192" s="34">
        <v>36384</v>
      </c>
      <c r="C192" s="28">
        <v>2000</v>
      </c>
      <c r="D192" s="28">
        <v>72</v>
      </c>
      <c r="E192" s="28">
        <v>68</v>
      </c>
      <c r="F192" s="29" t="s">
        <v>2104</v>
      </c>
      <c r="G192" s="29" t="s">
        <v>17920</v>
      </c>
      <c r="H192" s="28">
        <v>316</v>
      </c>
      <c r="I192" s="29" t="s">
        <v>17865</v>
      </c>
      <c r="J192" s="33" t="s">
        <v>18022</v>
      </c>
      <c r="K192" s="29" t="s">
        <v>178</v>
      </c>
      <c r="L192" s="29" t="s">
        <v>17923</v>
      </c>
      <c r="M192" s="29" t="s">
        <v>15215</v>
      </c>
      <c r="N192" s="28">
        <v>661108.1</v>
      </c>
      <c r="O192" s="28">
        <v>6183058</v>
      </c>
      <c r="P192" s="29" t="s">
        <v>18021</v>
      </c>
      <c r="Q192" s="32" t="s">
        <v>207</v>
      </c>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31">
        <v>356740</v>
      </c>
      <c r="AO192" s="31">
        <v>2360363</v>
      </c>
      <c r="AP192" s="31">
        <v>2994550</v>
      </c>
      <c r="AQ192" s="31">
        <v>3691211</v>
      </c>
      <c r="AR192" s="31">
        <v>3240881</v>
      </c>
      <c r="AS192" s="31">
        <v>2627913</v>
      </c>
      <c r="AT192" s="31">
        <v>2264499</v>
      </c>
      <c r="AU192" s="31">
        <v>2655456</v>
      </c>
      <c r="AV192" s="31">
        <v>3880976</v>
      </c>
      <c r="AW192" s="31">
        <v>1914005</v>
      </c>
      <c r="AX192" s="31">
        <v>230881</v>
      </c>
      <c r="AY192" s="31">
        <v>198194</v>
      </c>
      <c r="AZ192" s="31">
        <v>429075</v>
      </c>
    </row>
    <row r="193" spans="1:52" ht="15" customHeight="1">
      <c r="A193" s="29" t="s">
        <v>18020</v>
      </c>
      <c r="B193" s="34">
        <v>36447</v>
      </c>
      <c r="C193" s="28">
        <v>600</v>
      </c>
      <c r="D193" s="28">
        <v>44</v>
      </c>
      <c r="E193" s="28">
        <v>35</v>
      </c>
      <c r="F193" s="29" t="s">
        <v>205</v>
      </c>
      <c r="G193" s="29" t="s">
        <v>17943</v>
      </c>
      <c r="H193" s="28">
        <v>316</v>
      </c>
      <c r="I193" s="29" t="s">
        <v>17865</v>
      </c>
      <c r="J193" s="33" t="s">
        <v>18019</v>
      </c>
      <c r="K193" s="29" t="s">
        <v>178</v>
      </c>
      <c r="L193" s="29" t="s">
        <v>17946</v>
      </c>
      <c r="M193" s="29" t="s">
        <v>848</v>
      </c>
      <c r="N193" s="28">
        <v>658116.6</v>
      </c>
      <c r="O193" s="28">
        <v>6179001</v>
      </c>
      <c r="P193" s="29" t="s">
        <v>18016</v>
      </c>
      <c r="Q193" s="32" t="s">
        <v>207</v>
      </c>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31">
        <v>266713</v>
      </c>
      <c r="AO193" s="31">
        <v>993950</v>
      </c>
      <c r="AP193" s="31">
        <v>860317.5</v>
      </c>
      <c r="AQ193" s="31">
        <v>981694.5</v>
      </c>
      <c r="AR193" s="31">
        <v>926403</v>
      </c>
      <c r="AS193" s="31">
        <v>976165</v>
      </c>
      <c r="AT193" s="31">
        <v>922744.5</v>
      </c>
      <c r="AU193" s="31">
        <v>792353</v>
      </c>
      <c r="AV193" s="31">
        <v>1087729.5</v>
      </c>
      <c r="AW193" s="31">
        <v>1037664</v>
      </c>
      <c r="AX193" s="31">
        <v>86164</v>
      </c>
      <c r="AY193" s="31">
        <v>71483</v>
      </c>
      <c r="AZ193" s="31">
        <v>157647</v>
      </c>
    </row>
    <row r="194" spans="1:52" ht="15" customHeight="1">
      <c r="A194" s="29" t="s">
        <v>18018</v>
      </c>
      <c r="B194" s="34">
        <v>36447</v>
      </c>
      <c r="C194" s="28">
        <v>600</v>
      </c>
      <c r="D194" s="28">
        <v>44</v>
      </c>
      <c r="E194" s="28">
        <v>35</v>
      </c>
      <c r="F194" s="29" t="s">
        <v>205</v>
      </c>
      <c r="G194" s="29" t="s">
        <v>17943</v>
      </c>
      <c r="H194" s="28">
        <v>316</v>
      </c>
      <c r="I194" s="29" t="s">
        <v>17865</v>
      </c>
      <c r="J194" s="33" t="s">
        <v>18017</v>
      </c>
      <c r="K194" s="29" t="s">
        <v>178</v>
      </c>
      <c r="L194" s="29" t="s">
        <v>17946</v>
      </c>
      <c r="M194" s="29" t="s">
        <v>844</v>
      </c>
      <c r="N194" s="28">
        <v>658263.9</v>
      </c>
      <c r="O194" s="28">
        <v>6178881</v>
      </c>
      <c r="P194" s="29" t="s">
        <v>18016</v>
      </c>
      <c r="Q194" s="32" t="s">
        <v>207</v>
      </c>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31">
        <v>266713</v>
      </c>
      <c r="AO194" s="31">
        <v>993950</v>
      </c>
      <c r="AP194" s="31">
        <v>860317.5</v>
      </c>
      <c r="AQ194" s="31">
        <v>981694.5</v>
      </c>
      <c r="AR194" s="31">
        <v>926403</v>
      </c>
      <c r="AS194" s="31">
        <v>976165</v>
      </c>
      <c r="AT194" s="31">
        <v>922744.5</v>
      </c>
      <c r="AU194" s="31">
        <v>792353</v>
      </c>
      <c r="AV194" s="31">
        <v>1087729.5</v>
      </c>
      <c r="AW194" s="31">
        <v>1037664</v>
      </c>
      <c r="AX194" s="31">
        <v>86164</v>
      </c>
      <c r="AY194" s="31">
        <v>71483</v>
      </c>
      <c r="AZ194" s="31">
        <v>157647</v>
      </c>
    </row>
    <row r="195" spans="1:52" ht="15" customHeight="1">
      <c r="A195" s="29" t="s">
        <v>18015</v>
      </c>
      <c r="B195" s="34">
        <v>36684</v>
      </c>
      <c r="C195" s="28">
        <v>2000</v>
      </c>
      <c r="D195" s="28">
        <v>72</v>
      </c>
      <c r="E195" s="28">
        <v>68</v>
      </c>
      <c r="F195" s="29" t="s">
        <v>2104</v>
      </c>
      <c r="G195" s="29" t="s">
        <v>17920</v>
      </c>
      <c r="H195" s="28">
        <v>316</v>
      </c>
      <c r="I195" s="29" t="s">
        <v>17865</v>
      </c>
      <c r="J195" s="33" t="s">
        <v>18014</v>
      </c>
      <c r="K195" s="29" t="s">
        <v>178</v>
      </c>
      <c r="L195" s="29" t="s">
        <v>17923</v>
      </c>
      <c r="M195" s="29" t="s">
        <v>18013</v>
      </c>
      <c r="N195" s="28">
        <v>661100.6</v>
      </c>
      <c r="O195" s="28">
        <v>6182857</v>
      </c>
      <c r="P195" s="29" t="s">
        <v>18012</v>
      </c>
      <c r="Q195" s="32" t="s">
        <v>207</v>
      </c>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31">
        <v>1498392</v>
      </c>
      <c r="AP195" s="31">
        <v>3177014</v>
      </c>
      <c r="AQ195" s="31">
        <v>3505573</v>
      </c>
      <c r="AR195" s="31">
        <v>3264283</v>
      </c>
      <c r="AS195" s="31">
        <v>3544357</v>
      </c>
      <c r="AT195" s="31">
        <v>3572290</v>
      </c>
      <c r="AU195" s="31">
        <v>3072802</v>
      </c>
      <c r="AV195" s="31">
        <v>3848689</v>
      </c>
      <c r="AW195" s="31">
        <v>3309100</v>
      </c>
      <c r="AX195" s="31">
        <v>348491</v>
      </c>
      <c r="AY195" s="31">
        <v>207320</v>
      </c>
      <c r="AZ195" s="31">
        <v>555811</v>
      </c>
    </row>
    <row r="196" spans="1:52" ht="15" customHeight="1">
      <c r="A196" s="29" t="s">
        <v>18011</v>
      </c>
      <c r="B196" s="34">
        <v>36682</v>
      </c>
      <c r="C196" s="28">
        <v>2000</v>
      </c>
      <c r="D196" s="28">
        <v>72</v>
      </c>
      <c r="E196" s="28">
        <v>68</v>
      </c>
      <c r="F196" s="29" t="s">
        <v>2104</v>
      </c>
      <c r="G196" s="29" t="s">
        <v>17920</v>
      </c>
      <c r="H196" s="28">
        <v>316</v>
      </c>
      <c r="I196" s="29" t="s">
        <v>17865</v>
      </c>
      <c r="J196" s="33" t="s">
        <v>18010</v>
      </c>
      <c r="K196" s="29" t="s">
        <v>178</v>
      </c>
      <c r="L196" s="29" t="s">
        <v>17923</v>
      </c>
      <c r="M196" s="29" t="s">
        <v>935</v>
      </c>
      <c r="N196" s="28">
        <v>661592.9</v>
      </c>
      <c r="O196" s="28">
        <v>6182640</v>
      </c>
      <c r="P196" s="29" t="s">
        <v>18009</v>
      </c>
      <c r="Q196" s="32" t="s">
        <v>207</v>
      </c>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31">
        <v>1499685</v>
      </c>
      <c r="AP196" s="31">
        <v>2916741</v>
      </c>
      <c r="AQ196" s="31">
        <v>3672907</v>
      </c>
      <c r="AR196" s="31">
        <v>3139308</v>
      </c>
      <c r="AS196" s="31">
        <v>3516424</v>
      </c>
      <c r="AT196" s="31">
        <v>2309432</v>
      </c>
      <c r="AU196" s="31">
        <v>3045505</v>
      </c>
      <c r="AV196" s="31">
        <v>3923669</v>
      </c>
      <c r="AW196" s="31">
        <v>3661422</v>
      </c>
      <c r="AX196" s="31">
        <v>345114</v>
      </c>
      <c r="AY196" s="31">
        <v>124003</v>
      </c>
      <c r="AZ196" s="31">
        <v>469117</v>
      </c>
    </row>
    <row r="197" spans="1:52" ht="15" customHeight="1">
      <c r="A197" s="29" t="s">
        <v>18008</v>
      </c>
      <c r="B197" s="34">
        <v>33239</v>
      </c>
      <c r="C197" s="28">
        <v>200</v>
      </c>
      <c r="D197" s="28">
        <v>27</v>
      </c>
      <c r="E197" s="28">
        <v>30</v>
      </c>
      <c r="F197" s="29" t="s">
        <v>462</v>
      </c>
      <c r="G197" s="29" t="s">
        <v>6360</v>
      </c>
      <c r="H197" s="28">
        <v>316</v>
      </c>
      <c r="I197" s="29" t="s">
        <v>17865</v>
      </c>
      <c r="J197" s="33" t="s">
        <v>18007</v>
      </c>
      <c r="K197" s="29" t="s">
        <v>178</v>
      </c>
      <c r="L197" s="29" t="s">
        <v>17994</v>
      </c>
      <c r="M197" s="29" t="s">
        <v>1106</v>
      </c>
      <c r="N197" s="28">
        <v>674268</v>
      </c>
      <c r="O197" s="28">
        <v>6185006</v>
      </c>
      <c r="P197" s="29" t="s">
        <v>18004</v>
      </c>
      <c r="Q197" s="32" t="s">
        <v>207</v>
      </c>
      <c r="R197" s="19"/>
      <c r="S197" s="19"/>
      <c r="T197" s="19"/>
      <c r="U197" s="19"/>
      <c r="V197" s="19"/>
      <c r="W197" s="19"/>
      <c r="X197" s="19"/>
      <c r="Y197" s="19"/>
      <c r="Z197" s="19"/>
      <c r="AA197" s="19"/>
      <c r="AB197" s="19"/>
      <c r="AC197" s="19"/>
      <c r="AD197" s="19"/>
      <c r="AE197" s="19"/>
      <c r="AF197" s="31">
        <v>371001</v>
      </c>
      <c r="AG197" s="31">
        <v>433061</v>
      </c>
      <c r="AH197" s="31">
        <v>451622</v>
      </c>
      <c r="AI197" s="31">
        <v>483347</v>
      </c>
      <c r="AJ197" s="31">
        <v>429043</v>
      </c>
      <c r="AK197" s="31">
        <v>345825</v>
      </c>
      <c r="AL197" s="31">
        <v>371069</v>
      </c>
      <c r="AM197" s="31">
        <v>428054</v>
      </c>
      <c r="AN197" s="31">
        <v>380444</v>
      </c>
      <c r="AO197" s="31">
        <v>389553</v>
      </c>
      <c r="AP197" s="31">
        <v>434423.5</v>
      </c>
      <c r="AQ197" s="31">
        <v>442403.1845703125</v>
      </c>
      <c r="AR197" s="31">
        <v>489131.939453125</v>
      </c>
      <c r="AS197" s="31">
        <v>471105.333984375</v>
      </c>
      <c r="AT197" s="31">
        <v>339425</v>
      </c>
      <c r="AU197" s="31">
        <v>294002</v>
      </c>
      <c r="AV197" s="31">
        <v>442689.5</v>
      </c>
      <c r="AW197" s="31">
        <v>414213</v>
      </c>
      <c r="AX197" s="31">
        <v>19477</v>
      </c>
      <c r="AY197" s="31">
        <v>27304</v>
      </c>
      <c r="AZ197" s="31">
        <v>46781</v>
      </c>
    </row>
    <row r="198" spans="1:52" ht="15" customHeight="1">
      <c r="A198" s="29" t="s">
        <v>18006</v>
      </c>
      <c r="B198" s="34">
        <v>33239</v>
      </c>
      <c r="C198" s="28">
        <v>200</v>
      </c>
      <c r="D198" s="28">
        <v>27</v>
      </c>
      <c r="E198" s="28">
        <v>30</v>
      </c>
      <c r="F198" s="29" t="s">
        <v>462</v>
      </c>
      <c r="G198" s="29" t="s">
        <v>6360</v>
      </c>
      <c r="H198" s="28">
        <v>316</v>
      </c>
      <c r="I198" s="29" t="s">
        <v>17865</v>
      </c>
      <c r="J198" s="33" t="s">
        <v>18005</v>
      </c>
      <c r="K198" s="29" t="s">
        <v>178</v>
      </c>
      <c r="L198" s="29" t="s">
        <v>17994</v>
      </c>
      <c r="M198" s="29" t="s">
        <v>1106</v>
      </c>
      <c r="N198" s="28">
        <v>674310</v>
      </c>
      <c r="O198" s="28">
        <v>6184927</v>
      </c>
      <c r="P198" s="29" t="s">
        <v>18004</v>
      </c>
      <c r="Q198" s="32" t="s">
        <v>207</v>
      </c>
      <c r="R198" s="19"/>
      <c r="S198" s="19"/>
      <c r="T198" s="19"/>
      <c r="U198" s="19"/>
      <c r="V198" s="19"/>
      <c r="W198" s="19"/>
      <c r="X198" s="19"/>
      <c r="Y198" s="19"/>
      <c r="Z198" s="19"/>
      <c r="AA198" s="19"/>
      <c r="AB198" s="19"/>
      <c r="AC198" s="19"/>
      <c r="AD198" s="19"/>
      <c r="AE198" s="19"/>
      <c r="AF198" s="31">
        <v>371001</v>
      </c>
      <c r="AG198" s="31">
        <v>433061</v>
      </c>
      <c r="AH198" s="31">
        <v>451622</v>
      </c>
      <c r="AI198" s="31">
        <v>483347</v>
      </c>
      <c r="AJ198" s="31">
        <v>429043</v>
      </c>
      <c r="AK198" s="31">
        <v>345825</v>
      </c>
      <c r="AL198" s="31">
        <v>371069</v>
      </c>
      <c r="AM198" s="31">
        <v>428054</v>
      </c>
      <c r="AN198" s="31">
        <v>380444</v>
      </c>
      <c r="AO198" s="31">
        <v>389553</v>
      </c>
      <c r="AP198" s="31">
        <v>434423.5</v>
      </c>
      <c r="AQ198" s="31">
        <v>442403.1845703125</v>
      </c>
      <c r="AR198" s="31">
        <v>489131.939453125</v>
      </c>
      <c r="AS198" s="31">
        <v>471105.333984375</v>
      </c>
      <c r="AT198" s="31">
        <v>339425</v>
      </c>
      <c r="AU198" s="31">
        <v>294002</v>
      </c>
      <c r="AV198" s="31">
        <v>442689.5</v>
      </c>
      <c r="AW198" s="31">
        <v>414213</v>
      </c>
      <c r="AX198" s="31">
        <v>19477</v>
      </c>
      <c r="AY198" s="31">
        <v>27304</v>
      </c>
      <c r="AZ198" s="31">
        <v>46781</v>
      </c>
    </row>
    <row r="199" spans="1:52" ht="15" customHeight="1">
      <c r="A199" s="29" t="s">
        <v>18003</v>
      </c>
      <c r="B199" s="34">
        <v>33239</v>
      </c>
      <c r="C199" s="28">
        <v>200</v>
      </c>
      <c r="D199" s="28">
        <v>27</v>
      </c>
      <c r="E199" s="28">
        <v>30</v>
      </c>
      <c r="F199" s="29" t="s">
        <v>462</v>
      </c>
      <c r="G199" s="29" t="s">
        <v>6360</v>
      </c>
      <c r="H199" s="28">
        <v>316</v>
      </c>
      <c r="I199" s="29" t="s">
        <v>17865</v>
      </c>
      <c r="J199" s="33" t="s">
        <v>18002</v>
      </c>
      <c r="K199" s="29" t="s">
        <v>178</v>
      </c>
      <c r="L199" s="29" t="s">
        <v>17994</v>
      </c>
      <c r="M199" s="29" t="s">
        <v>623</v>
      </c>
      <c r="N199" s="28">
        <v>674353</v>
      </c>
      <c r="O199" s="28">
        <v>6184847</v>
      </c>
      <c r="P199" s="29" t="s">
        <v>17997</v>
      </c>
      <c r="Q199" s="32" t="s">
        <v>207</v>
      </c>
      <c r="R199" s="19"/>
      <c r="S199" s="19"/>
      <c r="T199" s="19"/>
      <c r="U199" s="19"/>
      <c r="V199" s="19"/>
      <c r="W199" s="19"/>
      <c r="X199" s="19"/>
      <c r="Y199" s="19"/>
      <c r="Z199" s="19"/>
      <c r="AA199" s="19"/>
      <c r="AB199" s="19"/>
      <c r="AC199" s="19"/>
      <c r="AD199" s="19"/>
      <c r="AE199" s="19"/>
      <c r="AF199" s="31">
        <v>378326</v>
      </c>
      <c r="AG199" s="31">
        <v>441611</v>
      </c>
      <c r="AH199" s="31">
        <v>460538</v>
      </c>
      <c r="AI199" s="31">
        <v>492890</v>
      </c>
      <c r="AJ199" s="31">
        <v>437514</v>
      </c>
      <c r="AK199" s="31">
        <v>352653</v>
      </c>
      <c r="AL199" s="31">
        <v>378395</v>
      </c>
      <c r="AM199" s="31">
        <v>436505</v>
      </c>
      <c r="AN199" s="31">
        <v>387955</v>
      </c>
      <c r="AO199" s="31">
        <v>397244</v>
      </c>
      <c r="AP199" s="31">
        <v>253739.3388671875</v>
      </c>
      <c r="AQ199" s="31">
        <v>236693.46923828125</v>
      </c>
      <c r="AR199" s="31">
        <v>224968.126953125</v>
      </c>
      <c r="AS199" s="31">
        <v>339023.4619140625</v>
      </c>
      <c r="AT199" s="31">
        <v>346223.3310546875</v>
      </c>
      <c r="AU199" s="31">
        <v>316594.3359375</v>
      </c>
      <c r="AV199" s="31">
        <v>426945.0068359375</v>
      </c>
      <c r="AW199" s="31">
        <v>330196.3408203125</v>
      </c>
      <c r="AX199" s="31">
        <v>23667</v>
      </c>
      <c r="AY199" s="31">
        <v>26016.33203125</v>
      </c>
      <c r="AZ199" s="31">
        <v>49683.33203125</v>
      </c>
    </row>
    <row r="200" spans="1:52" ht="15" customHeight="1">
      <c r="A200" s="29" t="s">
        <v>18001</v>
      </c>
      <c r="B200" s="34">
        <v>33239</v>
      </c>
      <c r="C200" s="28">
        <v>200</v>
      </c>
      <c r="D200" s="28">
        <v>27</v>
      </c>
      <c r="E200" s="28">
        <v>30</v>
      </c>
      <c r="F200" s="29" t="s">
        <v>462</v>
      </c>
      <c r="G200" s="29" t="s">
        <v>6360</v>
      </c>
      <c r="H200" s="28">
        <v>316</v>
      </c>
      <c r="I200" s="29" t="s">
        <v>17865</v>
      </c>
      <c r="J200" s="33" t="s">
        <v>18000</v>
      </c>
      <c r="K200" s="29" t="s">
        <v>178</v>
      </c>
      <c r="L200" s="29" t="s">
        <v>17994</v>
      </c>
      <c r="M200" s="29" t="s">
        <v>623</v>
      </c>
      <c r="N200" s="28">
        <v>674395</v>
      </c>
      <c r="O200" s="28">
        <v>6184767</v>
      </c>
      <c r="P200" s="29" t="s">
        <v>17997</v>
      </c>
      <c r="Q200" s="32" t="s">
        <v>207</v>
      </c>
      <c r="R200" s="19"/>
      <c r="S200" s="19"/>
      <c r="T200" s="19"/>
      <c r="U200" s="19"/>
      <c r="V200" s="19"/>
      <c r="W200" s="19"/>
      <c r="X200" s="19"/>
      <c r="Y200" s="19"/>
      <c r="Z200" s="19"/>
      <c r="AA200" s="19"/>
      <c r="AB200" s="19"/>
      <c r="AC200" s="19"/>
      <c r="AD200" s="19"/>
      <c r="AE200" s="19"/>
      <c r="AF200" s="31">
        <v>378326</v>
      </c>
      <c r="AG200" s="31">
        <v>441611</v>
      </c>
      <c r="AH200" s="31">
        <v>460538</v>
      </c>
      <c r="AI200" s="31">
        <v>492890</v>
      </c>
      <c r="AJ200" s="31">
        <v>437514</v>
      </c>
      <c r="AK200" s="31">
        <v>352653</v>
      </c>
      <c r="AL200" s="31">
        <v>378395</v>
      </c>
      <c r="AM200" s="31">
        <v>436505</v>
      </c>
      <c r="AN200" s="31">
        <v>387955</v>
      </c>
      <c r="AO200" s="31">
        <v>397244</v>
      </c>
      <c r="AP200" s="31">
        <v>253739.3388671875</v>
      </c>
      <c r="AQ200" s="31">
        <v>236693.46923828125</v>
      </c>
      <c r="AR200" s="31">
        <v>224968.126953125</v>
      </c>
      <c r="AS200" s="31">
        <v>339023.4619140625</v>
      </c>
      <c r="AT200" s="31">
        <v>346223.3310546875</v>
      </c>
      <c r="AU200" s="31">
        <v>316594.3359375</v>
      </c>
      <c r="AV200" s="31">
        <v>426945.0068359375</v>
      </c>
      <c r="AW200" s="31">
        <v>330196.3408203125</v>
      </c>
      <c r="AX200" s="31">
        <v>23667</v>
      </c>
      <c r="AY200" s="31">
        <v>26016.33203125</v>
      </c>
      <c r="AZ200" s="31">
        <v>49683.33203125</v>
      </c>
    </row>
    <row r="201" spans="1:52" ht="15" customHeight="1">
      <c r="A201" s="29" t="s">
        <v>17999</v>
      </c>
      <c r="B201" s="34">
        <v>33239</v>
      </c>
      <c r="C201" s="28">
        <v>200</v>
      </c>
      <c r="D201" s="28">
        <v>27</v>
      </c>
      <c r="E201" s="28">
        <v>30</v>
      </c>
      <c r="F201" s="29" t="s">
        <v>462</v>
      </c>
      <c r="G201" s="29" t="s">
        <v>6360</v>
      </c>
      <c r="H201" s="28">
        <v>316</v>
      </c>
      <c r="I201" s="29" t="s">
        <v>17865</v>
      </c>
      <c r="J201" s="33" t="s">
        <v>17998</v>
      </c>
      <c r="K201" s="29" t="s">
        <v>178</v>
      </c>
      <c r="L201" s="29" t="s">
        <v>17994</v>
      </c>
      <c r="M201" s="29" t="s">
        <v>623</v>
      </c>
      <c r="N201" s="28">
        <v>674438</v>
      </c>
      <c r="O201" s="28">
        <v>6184687</v>
      </c>
      <c r="P201" s="29" t="s">
        <v>17997</v>
      </c>
      <c r="Q201" s="32" t="s">
        <v>207</v>
      </c>
      <c r="R201" s="19"/>
      <c r="S201" s="19"/>
      <c r="T201" s="19"/>
      <c r="U201" s="19"/>
      <c r="V201" s="19"/>
      <c r="W201" s="19"/>
      <c r="X201" s="19"/>
      <c r="Y201" s="19"/>
      <c r="Z201" s="19"/>
      <c r="AA201" s="19"/>
      <c r="AB201" s="19"/>
      <c r="AC201" s="19"/>
      <c r="AD201" s="19"/>
      <c r="AE201" s="19"/>
      <c r="AF201" s="31">
        <v>378326</v>
      </c>
      <c r="AG201" s="31">
        <v>441611</v>
      </c>
      <c r="AH201" s="31">
        <v>460538</v>
      </c>
      <c r="AI201" s="31">
        <v>492890</v>
      </c>
      <c r="AJ201" s="31">
        <v>437514</v>
      </c>
      <c r="AK201" s="31">
        <v>352653</v>
      </c>
      <c r="AL201" s="31">
        <v>378395</v>
      </c>
      <c r="AM201" s="31">
        <v>436505</v>
      </c>
      <c r="AN201" s="31">
        <v>387955</v>
      </c>
      <c r="AO201" s="31">
        <v>397244</v>
      </c>
      <c r="AP201" s="31">
        <v>253739.3388671875</v>
      </c>
      <c r="AQ201" s="31">
        <v>236693.46923828125</v>
      </c>
      <c r="AR201" s="31">
        <v>224968.126953125</v>
      </c>
      <c r="AS201" s="31">
        <v>339023.4619140625</v>
      </c>
      <c r="AT201" s="31">
        <v>346223.3310546875</v>
      </c>
      <c r="AU201" s="31">
        <v>316594.3359375</v>
      </c>
      <c r="AV201" s="31">
        <v>426945.0068359375</v>
      </c>
      <c r="AW201" s="31">
        <v>330196.3408203125</v>
      </c>
      <c r="AX201" s="31">
        <v>23667</v>
      </c>
      <c r="AY201" s="31">
        <v>26016.33203125</v>
      </c>
      <c r="AZ201" s="31">
        <v>49683.33203125</v>
      </c>
    </row>
    <row r="202" spans="1:52" ht="15" customHeight="1">
      <c r="A202" s="29" t="s">
        <v>17996</v>
      </c>
      <c r="B202" s="34">
        <v>33213</v>
      </c>
      <c r="C202" s="28">
        <v>200</v>
      </c>
      <c r="D202" s="28">
        <v>27</v>
      </c>
      <c r="E202" s="28">
        <v>30</v>
      </c>
      <c r="F202" s="29" t="s">
        <v>462</v>
      </c>
      <c r="G202" s="29" t="s">
        <v>6360</v>
      </c>
      <c r="H202" s="28">
        <v>316</v>
      </c>
      <c r="I202" s="29" t="s">
        <v>17865</v>
      </c>
      <c r="J202" s="33" t="s">
        <v>17995</v>
      </c>
      <c r="K202" s="29" t="s">
        <v>178</v>
      </c>
      <c r="L202" s="29" t="s">
        <v>17994</v>
      </c>
      <c r="M202" s="29" t="s">
        <v>1106</v>
      </c>
      <c r="N202" s="28">
        <v>674224</v>
      </c>
      <c r="O202" s="28">
        <v>6185086</v>
      </c>
      <c r="P202" s="29" t="s">
        <v>17993</v>
      </c>
      <c r="Q202" s="32" t="s">
        <v>207</v>
      </c>
      <c r="R202" s="19"/>
      <c r="S202" s="19"/>
      <c r="T202" s="19"/>
      <c r="U202" s="19"/>
      <c r="V202" s="19"/>
      <c r="W202" s="19"/>
      <c r="X202" s="19"/>
      <c r="Y202" s="19"/>
      <c r="Z202" s="19"/>
      <c r="AA202" s="19"/>
      <c r="AB202" s="19"/>
      <c r="AC202" s="19"/>
      <c r="AD202" s="19"/>
      <c r="AE202" s="19"/>
      <c r="AF202" s="31">
        <v>380751</v>
      </c>
      <c r="AG202" s="31">
        <v>431354</v>
      </c>
      <c r="AH202" s="31">
        <v>440524</v>
      </c>
      <c r="AI202" s="31">
        <v>471660</v>
      </c>
      <c r="AJ202" s="31">
        <v>481215</v>
      </c>
      <c r="AK202" s="31">
        <v>348831</v>
      </c>
      <c r="AL202" s="31">
        <v>390999</v>
      </c>
      <c r="AM202" s="31">
        <v>449344</v>
      </c>
      <c r="AN202" s="31">
        <v>381297</v>
      </c>
      <c r="AO202" s="31">
        <v>459558</v>
      </c>
      <c r="AP202" s="31">
        <v>344517</v>
      </c>
      <c r="AQ202" s="31">
        <v>374916.3798828125</v>
      </c>
      <c r="AR202" s="31">
        <v>339025.6796875</v>
      </c>
      <c r="AS202" s="31">
        <v>392157.77734375</v>
      </c>
      <c r="AT202" s="31">
        <v>337400</v>
      </c>
      <c r="AU202" s="31">
        <v>304054</v>
      </c>
      <c r="AV202" s="31">
        <v>446451</v>
      </c>
      <c r="AW202" s="31">
        <v>368069</v>
      </c>
      <c r="AX202" s="31">
        <v>34749</v>
      </c>
      <c r="AY202" s="31">
        <v>28619</v>
      </c>
      <c r="AZ202" s="31">
        <v>63368</v>
      </c>
    </row>
    <row r="203" spans="1:52" ht="15" customHeight="1">
      <c r="A203" s="29" t="s">
        <v>17992</v>
      </c>
      <c r="B203" s="34">
        <v>32602</v>
      </c>
      <c r="C203" s="28">
        <v>200</v>
      </c>
      <c r="D203" s="28">
        <v>24</v>
      </c>
      <c r="E203" s="28">
        <v>30</v>
      </c>
      <c r="F203" s="29" t="s">
        <v>690</v>
      </c>
      <c r="G203" s="29" t="s">
        <v>235</v>
      </c>
      <c r="H203" s="28">
        <v>316</v>
      </c>
      <c r="I203" s="29" t="s">
        <v>17865</v>
      </c>
      <c r="J203" s="33" t="s">
        <v>17991</v>
      </c>
      <c r="K203" s="29" t="s">
        <v>178</v>
      </c>
      <c r="L203" s="29" t="s">
        <v>17988</v>
      </c>
      <c r="M203" s="29" t="s">
        <v>1247</v>
      </c>
      <c r="N203" s="28">
        <v>677575.2</v>
      </c>
      <c r="O203" s="28">
        <v>6163623</v>
      </c>
      <c r="P203" s="29" t="s">
        <v>17987</v>
      </c>
      <c r="Q203" s="32" t="s">
        <v>207</v>
      </c>
      <c r="R203" s="19"/>
      <c r="S203" s="19"/>
      <c r="T203" s="19"/>
      <c r="U203" s="19"/>
      <c r="V203" s="19"/>
      <c r="W203" s="19"/>
      <c r="X203" s="19"/>
      <c r="Y203" s="19"/>
      <c r="Z203" s="19"/>
      <c r="AA203" s="19"/>
      <c r="AB203" s="19"/>
      <c r="AC203" s="19"/>
      <c r="AD203" s="31">
        <v>149900</v>
      </c>
      <c r="AE203" s="31">
        <v>299025</v>
      </c>
      <c r="AF203" s="31">
        <v>277750</v>
      </c>
      <c r="AG203" s="31">
        <v>265225</v>
      </c>
      <c r="AH203" s="31">
        <v>294000</v>
      </c>
      <c r="AI203" s="31">
        <v>149750</v>
      </c>
      <c r="AJ203" s="31">
        <v>146937</v>
      </c>
      <c r="AK203" s="31">
        <v>221065</v>
      </c>
      <c r="AL203" s="31">
        <v>248867</v>
      </c>
      <c r="AM203" s="31">
        <v>283157</v>
      </c>
      <c r="AN203" s="31">
        <v>233889</v>
      </c>
      <c r="AO203" s="31">
        <v>254641</v>
      </c>
      <c r="AP203" s="31">
        <v>198036.5</v>
      </c>
      <c r="AQ203" s="31">
        <v>226855.5</v>
      </c>
      <c r="AR203" s="31">
        <v>221097</v>
      </c>
      <c r="AS203" s="31">
        <v>239715</v>
      </c>
      <c r="AT203" s="31">
        <v>208040</v>
      </c>
      <c r="AU203" s="31">
        <v>203075</v>
      </c>
      <c r="AV203" s="31">
        <v>241082.5</v>
      </c>
      <c r="AW203" s="31">
        <v>257805</v>
      </c>
      <c r="AX203" s="31">
        <v>19590</v>
      </c>
      <c r="AY203" s="31">
        <v>15015</v>
      </c>
      <c r="AZ203" s="31">
        <v>34605</v>
      </c>
    </row>
    <row r="204" spans="1:52" ht="15" customHeight="1">
      <c r="A204" s="29" t="s">
        <v>17990</v>
      </c>
      <c r="B204" s="34">
        <v>32602</v>
      </c>
      <c r="C204" s="28">
        <v>200</v>
      </c>
      <c r="D204" s="28">
        <v>24</v>
      </c>
      <c r="E204" s="28">
        <v>30</v>
      </c>
      <c r="F204" s="29" t="s">
        <v>690</v>
      </c>
      <c r="G204" s="29" t="s">
        <v>235</v>
      </c>
      <c r="H204" s="28">
        <v>316</v>
      </c>
      <c r="I204" s="29" t="s">
        <v>17865</v>
      </c>
      <c r="J204" s="33" t="s">
        <v>17989</v>
      </c>
      <c r="K204" s="29" t="s">
        <v>178</v>
      </c>
      <c r="L204" s="29" t="s">
        <v>17988</v>
      </c>
      <c r="M204" s="29" t="s">
        <v>660</v>
      </c>
      <c r="N204" s="28">
        <v>677535.7</v>
      </c>
      <c r="O204" s="28">
        <v>6163748</v>
      </c>
      <c r="P204" s="29" t="s">
        <v>17987</v>
      </c>
      <c r="Q204" s="32" t="s">
        <v>207</v>
      </c>
      <c r="R204" s="19"/>
      <c r="S204" s="19"/>
      <c r="T204" s="19"/>
      <c r="U204" s="19"/>
      <c r="V204" s="19"/>
      <c r="W204" s="19"/>
      <c r="X204" s="19"/>
      <c r="Y204" s="19"/>
      <c r="Z204" s="19"/>
      <c r="AA204" s="19"/>
      <c r="AB204" s="19"/>
      <c r="AC204" s="19"/>
      <c r="AD204" s="31">
        <v>149900</v>
      </c>
      <c r="AE204" s="31">
        <v>299025</v>
      </c>
      <c r="AF204" s="31">
        <v>277750</v>
      </c>
      <c r="AG204" s="31">
        <v>265225</v>
      </c>
      <c r="AH204" s="31">
        <v>294000</v>
      </c>
      <c r="AI204" s="31">
        <v>149750</v>
      </c>
      <c r="AJ204" s="31">
        <v>146937</v>
      </c>
      <c r="AK204" s="31">
        <v>221065</v>
      </c>
      <c r="AL204" s="31">
        <v>248867</v>
      </c>
      <c r="AM204" s="31">
        <v>283157</v>
      </c>
      <c r="AN204" s="31">
        <v>233889</v>
      </c>
      <c r="AO204" s="31">
        <v>254641</v>
      </c>
      <c r="AP204" s="31">
        <v>198036.5</v>
      </c>
      <c r="AQ204" s="31">
        <v>226855.5</v>
      </c>
      <c r="AR204" s="31">
        <v>221097</v>
      </c>
      <c r="AS204" s="31">
        <v>239715</v>
      </c>
      <c r="AT204" s="31">
        <v>208040</v>
      </c>
      <c r="AU204" s="31">
        <v>203075</v>
      </c>
      <c r="AV204" s="31">
        <v>241082.5</v>
      </c>
      <c r="AW204" s="31">
        <v>257805</v>
      </c>
      <c r="AX204" s="31">
        <v>19590</v>
      </c>
      <c r="AY204" s="31">
        <v>15015</v>
      </c>
      <c r="AZ204" s="31">
        <v>34605</v>
      </c>
    </row>
    <row r="205" spans="1:52" ht="15" customHeight="1">
      <c r="A205" s="29" t="s">
        <v>17986</v>
      </c>
      <c r="B205" s="34">
        <v>31372</v>
      </c>
      <c r="C205" s="28">
        <v>55</v>
      </c>
      <c r="D205" s="28">
        <v>15</v>
      </c>
      <c r="E205" s="28">
        <v>18</v>
      </c>
      <c r="F205" s="29" t="s">
        <v>220</v>
      </c>
      <c r="G205" s="29" t="s">
        <v>17564</v>
      </c>
      <c r="H205" s="28">
        <v>316</v>
      </c>
      <c r="I205" s="29" t="s">
        <v>17865</v>
      </c>
      <c r="J205" s="33" t="s">
        <v>17985</v>
      </c>
      <c r="K205" s="29" t="s">
        <v>178</v>
      </c>
      <c r="L205" s="29" t="s">
        <v>17984</v>
      </c>
      <c r="M205" s="29" t="s">
        <v>3437</v>
      </c>
      <c r="N205" s="28">
        <v>672165</v>
      </c>
      <c r="O205" s="28">
        <v>6173355</v>
      </c>
      <c r="P205" s="29" t="s">
        <v>17983</v>
      </c>
      <c r="Q205" s="32" t="s">
        <v>368</v>
      </c>
      <c r="R205" s="19"/>
      <c r="S205" s="19"/>
      <c r="T205" s="19"/>
      <c r="U205" s="19"/>
      <c r="V205" s="19"/>
      <c r="W205" s="19"/>
      <c r="X205" s="19"/>
      <c r="Y205" s="19"/>
      <c r="Z205" s="31">
        <v>520</v>
      </c>
      <c r="AA205" s="31">
        <v>1820</v>
      </c>
      <c r="AB205" s="31">
        <v>3280</v>
      </c>
      <c r="AC205" s="31">
        <v>3820</v>
      </c>
      <c r="AD205" s="31">
        <v>4720</v>
      </c>
      <c r="AE205" s="31">
        <v>1160</v>
      </c>
      <c r="AF205" s="31">
        <v>1440</v>
      </c>
      <c r="AG205" s="31">
        <v>6180</v>
      </c>
      <c r="AH205" s="31">
        <v>7060</v>
      </c>
      <c r="AI205" s="31">
        <v>6500</v>
      </c>
      <c r="AJ205" s="31">
        <v>280</v>
      </c>
      <c r="AK205" s="31">
        <v>1660</v>
      </c>
      <c r="AL205" s="31">
        <v>7660</v>
      </c>
      <c r="AM205" s="31">
        <v>23040</v>
      </c>
      <c r="AN205" s="31">
        <v>7880</v>
      </c>
      <c r="AO205" s="31">
        <v>40</v>
      </c>
      <c r="AP205" s="31">
        <v>40</v>
      </c>
      <c r="AQ205" s="31">
        <v>0</v>
      </c>
      <c r="AR205" s="31">
        <v>0.12300000339746475</v>
      </c>
      <c r="AS205" s="31">
        <v>0</v>
      </c>
      <c r="AT205" s="31">
        <v>4</v>
      </c>
      <c r="AU205" s="31">
        <v>1</v>
      </c>
      <c r="AV205" s="31">
        <v>0</v>
      </c>
      <c r="AW205" s="31">
        <v>0</v>
      </c>
      <c r="AX205" s="31">
        <v>0</v>
      </c>
      <c r="AY205" s="31">
        <v>0</v>
      </c>
      <c r="AZ205" s="31">
        <v>0</v>
      </c>
    </row>
    <row r="206" spans="1:52" ht="15" customHeight="1">
      <c r="A206" s="29" t="s">
        <v>17982</v>
      </c>
      <c r="B206" s="34">
        <v>32416</v>
      </c>
      <c r="C206" s="28">
        <v>150</v>
      </c>
      <c r="D206" s="28">
        <v>22</v>
      </c>
      <c r="E206" s="28">
        <v>30</v>
      </c>
      <c r="F206" s="29" t="s">
        <v>2077</v>
      </c>
      <c r="G206" s="29" t="s">
        <v>6912</v>
      </c>
      <c r="H206" s="28">
        <v>316</v>
      </c>
      <c r="I206" s="29" t="s">
        <v>17865</v>
      </c>
      <c r="J206" s="33" t="s">
        <v>17981</v>
      </c>
      <c r="K206" s="29" t="s">
        <v>178</v>
      </c>
      <c r="L206" s="29" t="s">
        <v>17978</v>
      </c>
      <c r="M206" s="29" t="s">
        <v>2980</v>
      </c>
      <c r="N206" s="28">
        <v>650798.5</v>
      </c>
      <c r="O206" s="28">
        <v>6175964</v>
      </c>
      <c r="P206" s="29" t="s">
        <v>17977</v>
      </c>
      <c r="Q206" s="32" t="s">
        <v>207</v>
      </c>
      <c r="R206" s="19"/>
      <c r="S206" s="19"/>
      <c r="T206" s="19"/>
      <c r="U206" s="19"/>
      <c r="V206" s="19"/>
      <c r="W206" s="19"/>
      <c r="X206" s="19"/>
      <c r="Y206" s="19"/>
      <c r="Z206" s="19"/>
      <c r="AA206" s="19"/>
      <c r="AB206" s="19"/>
      <c r="AC206" s="31">
        <v>108960</v>
      </c>
      <c r="AD206" s="31">
        <v>339390</v>
      </c>
      <c r="AE206" s="31">
        <v>349545</v>
      </c>
      <c r="AF206" s="31">
        <v>346170</v>
      </c>
      <c r="AG206" s="31">
        <v>336810</v>
      </c>
      <c r="AH206" s="31">
        <v>341655</v>
      </c>
      <c r="AI206" s="31">
        <v>372960</v>
      </c>
      <c r="AJ206" s="31">
        <v>324045</v>
      </c>
      <c r="AK206" s="31">
        <v>258990</v>
      </c>
      <c r="AL206" s="31">
        <v>322920</v>
      </c>
      <c r="AM206" s="31">
        <v>351255</v>
      </c>
      <c r="AN206" s="31">
        <v>254336</v>
      </c>
      <c r="AO206" s="31">
        <v>269916</v>
      </c>
      <c r="AP206" s="31">
        <v>260575.5</v>
      </c>
      <c r="AQ206" s="31">
        <v>283451.5</v>
      </c>
      <c r="AR206" s="31">
        <v>271099</v>
      </c>
      <c r="AS206" s="31">
        <v>269198.5</v>
      </c>
      <c r="AT206" s="31">
        <v>199804.5</v>
      </c>
      <c r="AU206" s="31">
        <v>199935.5</v>
      </c>
      <c r="AV206" s="31">
        <v>257428</v>
      </c>
      <c r="AW206" s="31">
        <v>137132</v>
      </c>
      <c r="AX206" s="31">
        <v>16764</v>
      </c>
      <c r="AY206" s="31">
        <v>15775.5</v>
      </c>
      <c r="AZ206" s="31">
        <v>32539.5</v>
      </c>
    </row>
    <row r="207" spans="1:52" ht="15" customHeight="1">
      <c r="A207" s="29" t="s">
        <v>17980</v>
      </c>
      <c r="B207" s="34">
        <v>32416</v>
      </c>
      <c r="C207" s="28">
        <v>150</v>
      </c>
      <c r="D207" s="28">
        <v>22</v>
      </c>
      <c r="E207" s="28">
        <v>30</v>
      </c>
      <c r="F207" s="29" t="s">
        <v>2077</v>
      </c>
      <c r="G207" s="29" t="s">
        <v>6912</v>
      </c>
      <c r="H207" s="28">
        <v>316</v>
      </c>
      <c r="I207" s="29" t="s">
        <v>17865</v>
      </c>
      <c r="J207" s="33" t="s">
        <v>17979</v>
      </c>
      <c r="K207" s="29" t="s">
        <v>178</v>
      </c>
      <c r="L207" s="29" t="s">
        <v>17978</v>
      </c>
      <c r="M207" s="29" t="s">
        <v>2980</v>
      </c>
      <c r="N207" s="28">
        <v>650925.9</v>
      </c>
      <c r="O207" s="28">
        <v>6175909</v>
      </c>
      <c r="P207" s="29" t="s">
        <v>17977</v>
      </c>
      <c r="Q207" s="32" t="s">
        <v>207</v>
      </c>
      <c r="R207" s="19"/>
      <c r="S207" s="19"/>
      <c r="T207" s="19"/>
      <c r="U207" s="19"/>
      <c r="V207" s="19"/>
      <c r="W207" s="19"/>
      <c r="X207" s="19"/>
      <c r="Y207" s="19"/>
      <c r="Z207" s="19"/>
      <c r="AA207" s="19"/>
      <c r="AB207" s="19"/>
      <c r="AC207" s="31">
        <v>108960</v>
      </c>
      <c r="AD207" s="31">
        <v>339390</v>
      </c>
      <c r="AE207" s="31">
        <v>349545</v>
      </c>
      <c r="AF207" s="31">
        <v>346170</v>
      </c>
      <c r="AG207" s="31">
        <v>336810</v>
      </c>
      <c r="AH207" s="31">
        <v>341655</v>
      </c>
      <c r="AI207" s="31">
        <v>372960</v>
      </c>
      <c r="AJ207" s="31">
        <v>324045</v>
      </c>
      <c r="AK207" s="31">
        <v>258990</v>
      </c>
      <c r="AL207" s="31">
        <v>322920</v>
      </c>
      <c r="AM207" s="31">
        <v>351255</v>
      </c>
      <c r="AN207" s="31">
        <v>254336</v>
      </c>
      <c r="AO207" s="31">
        <v>269916</v>
      </c>
      <c r="AP207" s="31">
        <v>260575.5</v>
      </c>
      <c r="AQ207" s="31">
        <v>283451.5</v>
      </c>
      <c r="AR207" s="31">
        <v>271099</v>
      </c>
      <c r="AS207" s="31">
        <v>269198.5</v>
      </c>
      <c r="AT207" s="31">
        <v>199804.5</v>
      </c>
      <c r="AU207" s="31">
        <v>199935.5</v>
      </c>
      <c r="AV207" s="31">
        <v>257428</v>
      </c>
      <c r="AW207" s="31">
        <v>137132</v>
      </c>
      <c r="AX207" s="31">
        <v>16764</v>
      </c>
      <c r="AY207" s="31">
        <v>15775.5</v>
      </c>
      <c r="AZ207" s="31">
        <v>32539.5</v>
      </c>
    </row>
    <row r="208" spans="1:52" ht="15" customHeight="1">
      <c r="A208" s="29" t="s">
        <v>17976</v>
      </c>
      <c r="B208" s="34">
        <v>32231</v>
      </c>
      <c r="C208" s="28">
        <v>150</v>
      </c>
      <c r="D208" s="28">
        <v>24</v>
      </c>
      <c r="E208" s="28">
        <v>30</v>
      </c>
      <c r="F208" s="29" t="s">
        <v>17968</v>
      </c>
      <c r="G208" s="29" t="s">
        <v>17549</v>
      </c>
      <c r="H208" s="28">
        <v>316</v>
      </c>
      <c r="I208" s="29" t="s">
        <v>17865</v>
      </c>
      <c r="J208" s="33" t="s">
        <v>17975</v>
      </c>
      <c r="K208" s="29" t="s">
        <v>178</v>
      </c>
      <c r="L208" s="29" t="s">
        <v>17966</v>
      </c>
      <c r="M208" s="29" t="s">
        <v>2799</v>
      </c>
      <c r="N208" s="28">
        <v>669559.1</v>
      </c>
      <c r="O208" s="28">
        <v>6181019</v>
      </c>
      <c r="P208" s="29" t="s">
        <v>17974</v>
      </c>
      <c r="Q208" s="32" t="s">
        <v>207</v>
      </c>
      <c r="R208" s="19"/>
      <c r="S208" s="19"/>
      <c r="T208" s="19"/>
      <c r="U208" s="19"/>
      <c r="V208" s="19"/>
      <c r="W208" s="19"/>
      <c r="X208" s="19"/>
      <c r="Y208" s="19"/>
      <c r="Z208" s="19"/>
      <c r="AA208" s="19"/>
      <c r="AB208" s="19"/>
      <c r="AC208" s="31">
        <v>168910</v>
      </c>
      <c r="AD208" s="31">
        <v>249100</v>
      </c>
      <c r="AE208" s="31">
        <v>272850</v>
      </c>
      <c r="AF208" s="31">
        <v>177900</v>
      </c>
      <c r="AG208" s="31">
        <v>241840</v>
      </c>
      <c r="AH208" s="31">
        <v>260820</v>
      </c>
      <c r="AI208" s="31">
        <v>271410</v>
      </c>
      <c r="AJ208" s="31">
        <v>249290</v>
      </c>
      <c r="AK208" s="31">
        <v>203370</v>
      </c>
      <c r="AL208" s="31">
        <v>217230</v>
      </c>
      <c r="AM208" s="31">
        <v>233920</v>
      </c>
      <c r="AN208" s="31">
        <v>210863</v>
      </c>
      <c r="AO208" s="31">
        <v>234925</v>
      </c>
      <c r="AP208" s="31">
        <v>193193</v>
      </c>
      <c r="AQ208" s="31">
        <v>204455</v>
      </c>
      <c r="AR208" s="31">
        <v>201962</v>
      </c>
      <c r="AS208" s="31">
        <v>217934</v>
      </c>
      <c r="AT208" s="31">
        <v>184620</v>
      </c>
      <c r="AU208" s="31">
        <v>99185</v>
      </c>
      <c r="AV208" s="31">
        <v>111371</v>
      </c>
      <c r="AW208" s="31">
        <v>111290</v>
      </c>
      <c r="AX208" s="31">
        <v>20508</v>
      </c>
      <c r="AY208" s="31">
        <v>16742</v>
      </c>
      <c r="AZ208" s="31">
        <v>37250</v>
      </c>
    </row>
    <row r="209" spans="1:52" ht="15" customHeight="1">
      <c r="A209" s="29" t="s">
        <v>17973</v>
      </c>
      <c r="B209" s="34">
        <v>32829</v>
      </c>
      <c r="C209" s="28">
        <v>150</v>
      </c>
      <c r="D209" s="28">
        <v>24</v>
      </c>
      <c r="E209" s="28">
        <v>30</v>
      </c>
      <c r="F209" s="29" t="s">
        <v>17968</v>
      </c>
      <c r="G209" s="29" t="s">
        <v>17549</v>
      </c>
      <c r="H209" s="28">
        <v>316</v>
      </c>
      <c r="I209" s="29" t="s">
        <v>17865</v>
      </c>
      <c r="J209" s="33" t="s">
        <v>17972</v>
      </c>
      <c r="K209" s="29" t="s">
        <v>178</v>
      </c>
      <c r="L209" s="29" t="s">
        <v>17971</v>
      </c>
      <c r="M209" s="29" t="s">
        <v>3779</v>
      </c>
      <c r="N209" s="28">
        <v>667358</v>
      </c>
      <c r="O209" s="28">
        <v>6184190</v>
      </c>
      <c r="P209" s="29" t="s">
        <v>17970</v>
      </c>
      <c r="Q209" s="32" t="s">
        <v>207</v>
      </c>
      <c r="R209" s="19"/>
      <c r="S209" s="19"/>
      <c r="T209" s="19"/>
      <c r="U209" s="19"/>
      <c r="V209" s="19"/>
      <c r="W209" s="19"/>
      <c r="X209" s="19"/>
      <c r="Y209" s="19"/>
      <c r="Z209" s="19"/>
      <c r="AA209" s="19"/>
      <c r="AB209" s="19"/>
      <c r="AC209" s="19"/>
      <c r="AD209" s="31">
        <v>28200</v>
      </c>
      <c r="AE209" s="31">
        <v>303300</v>
      </c>
      <c r="AF209" s="31">
        <v>310400</v>
      </c>
      <c r="AG209" s="31">
        <v>314720</v>
      </c>
      <c r="AH209" s="31">
        <v>330560</v>
      </c>
      <c r="AI209" s="31">
        <v>315880</v>
      </c>
      <c r="AJ209" s="31">
        <v>179620</v>
      </c>
      <c r="AK209" s="31">
        <v>277060</v>
      </c>
      <c r="AL209" s="31">
        <v>299200</v>
      </c>
      <c r="AM209" s="31">
        <v>280560</v>
      </c>
      <c r="AN209" s="31">
        <v>277035</v>
      </c>
      <c r="AO209" s="31">
        <v>279242</v>
      </c>
      <c r="AP209" s="31">
        <v>264493</v>
      </c>
      <c r="AQ209" s="31">
        <v>292057</v>
      </c>
      <c r="AR209" s="31">
        <v>266370</v>
      </c>
      <c r="AS209" s="31">
        <v>275741</v>
      </c>
      <c r="AT209" s="31">
        <v>274088</v>
      </c>
      <c r="AU209" s="31">
        <v>218022</v>
      </c>
      <c r="AV209" s="31">
        <v>232476</v>
      </c>
      <c r="AW209" s="31">
        <v>271287</v>
      </c>
      <c r="AX209" s="31">
        <v>24345</v>
      </c>
      <c r="AY209" s="31">
        <v>22665</v>
      </c>
      <c r="AZ209" s="31">
        <v>47010</v>
      </c>
    </row>
    <row r="210" spans="1:52" ht="15" customHeight="1">
      <c r="A210" s="29" t="s">
        <v>17969</v>
      </c>
      <c r="B210" s="34">
        <v>32232</v>
      </c>
      <c r="C210" s="28">
        <v>150</v>
      </c>
      <c r="D210" s="28">
        <v>21.8</v>
      </c>
      <c r="E210" s="28">
        <v>26</v>
      </c>
      <c r="F210" s="29" t="s">
        <v>17963</v>
      </c>
      <c r="G210" s="29" t="s">
        <v>17549</v>
      </c>
      <c r="H210" s="28">
        <v>316</v>
      </c>
      <c r="I210" s="29" t="s">
        <v>17865</v>
      </c>
      <c r="J210" s="33" t="s">
        <v>17967</v>
      </c>
      <c r="K210" s="29" t="s">
        <v>178</v>
      </c>
      <c r="L210" s="29" t="s">
        <v>17966</v>
      </c>
      <c r="M210" s="29" t="s">
        <v>1836</v>
      </c>
      <c r="N210" s="28">
        <v>669399.80000000005</v>
      </c>
      <c r="O210" s="28">
        <v>6180972</v>
      </c>
      <c r="P210" s="29" t="s">
        <v>17965</v>
      </c>
      <c r="Q210" s="32" t="s">
        <v>207</v>
      </c>
      <c r="R210" s="19"/>
      <c r="S210" s="19"/>
      <c r="T210" s="19"/>
      <c r="U210" s="19"/>
      <c r="V210" s="19"/>
      <c r="W210" s="19"/>
      <c r="X210" s="19"/>
      <c r="Y210" s="19"/>
      <c r="Z210" s="19"/>
      <c r="AA210" s="19"/>
      <c r="AB210" s="19"/>
      <c r="AC210" s="31">
        <v>190882</v>
      </c>
      <c r="AD210" s="31">
        <v>232081</v>
      </c>
      <c r="AE210" s="31">
        <v>256410</v>
      </c>
      <c r="AF210" s="31">
        <v>222591</v>
      </c>
      <c r="AG210" s="31">
        <v>238173</v>
      </c>
      <c r="AH210" s="31">
        <v>248381</v>
      </c>
      <c r="AI210" s="31">
        <v>282240</v>
      </c>
      <c r="AJ210" s="31">
        <v>126980</v>
      </c>
      <c r="AK210" s="31">
        <v>194800</v>
      </c>
      <c r="AL210" s="31">
        <v>229400</v>
      </c>
      <c r="AM210" s="31">
        <v>230460</v>
      </c>
      <c r="AN210" s="31">
        <v>225724</v>
      </c>
      <c r="AO210" s="31">
        <v>156878</v>
      </c>
      <c r="AP210" s="31">
        <v>183227</v>
      </c>
      <c r="AQ210" s="31">
        <v>190315</v>
      </c>
      <c r="AR210" s="31">
        <v>187030</v>
      </c>
      <c r="AS210" s="31">
        <v>192974</v>
      </c>
      <c r="AT210" s="31">
        <v>163044</v>
      </c>
      <c r="AU210" s="31">
        <v>157890</v>
      </c>
      <c r="AV210" s="31">
        <v>177151</v>
      </c>
      <c r="AW210" s="31">
        <v>212883</v>
      </c>
      <c r="AX210" s="31">
        <v>19677</v>
      </c>
      <c r="AY210" s="31">
        <v>15359</v>
      </c>
      <c r="AZ210" s="31">
        <v>35036</v>
      </c>
    </row>
    <row r="211" spans="1:52" ht="15" customHeight="1">
      <c r="A211" s="29" t="s">
        <v>17964</v>
      </c>
      <c r="B211" s="34">
        <v>32486</v>
      </c>
      <c r="C211" s="28">
        <v>200</v>
      </c>
      <c r="D211" s="28">
        <v>24</v>
      </c>
      <c r="E211" s="28">
        <v>28.7</v>
      </c>
      <c r="F211" s="29" t="s">
        <v>1566</v>
      </c>
      <c r="G211" s="29" t="s">
        <v>1133</v>
      </c>
      <c r="H211" s="28">
        <v>316</v>
      </c>
      <c r="I211" s="29" t="s">
        <v>17865</v>
      </c>
      <c r="J211" s="33" t="s">
        <v>17962</v>
      </c>
      <c r="K211" s="29" t="s">
        <v>178</v>
      </c>
      <c r="L211" s="29" t="s">
        <v>17959</v>
      </c>
      <c r="M211" s="29" t="s">
        <v>1325</v>
      </c>
      <c r="N211" s="28">
        <v>669752</v>
      </c>
      <c r="O211" s="28">
        <v>6172848</v>
      </c>
      <c r="P211" s="29" t="s">
        <v>17958</v>
      </c>
      <c r="Q211" s="32" t="s">
        <v>207</v>
      </c>
      <c r="R211" s="19"/>
      <c r="S211" s="19"/>
      <c r="T211" s="19"/>
      <c r="U211" s="19"/>
      <c r="V211" s="19"/>
      <c r="W211" s="19"/>
      <c r="X211" s="19"/>
      <c r="Y211" s="19"/>
      <c r="Z211" s="19"/>
      <c r="AA211" s="19"/>
      <c r="AB211" s="19"/>
      <c r="AC211" s="31">
        <v>0</v>
      </c>
      <c r="AD211" s="31">
        <v>304825</v>
      </c>
      <c r="AE211" s="31">
        <v>312375</v>
      </c>
      <c r="AF211" s="31">
        <v>303575</v>
      </c>
      <c r="AG211" s="31">
        <v>310600</v>
      </c>
      <c r="AH211" s="31">
        <v>323775</v>
      </c>
      <c r="AI211" s="31">
        <v>346425</v>
      </c>
      <c r="AJ211" s="31">
        <v>323875</v>
      </c>
      <c r="AK211" s="31">
        <v>256100</v>
      </c>
      <c r="AL211" s="31">
        <v>279750</v>
      </c>
      <c r="AM211" s="31">
        <v>326450</v>
      </c>
      <c r="AN211" s="31">
        <v>263066</v>
      </c>
      <c r="AO211" s="31">
        <v>292032</v>
      </c>
      <c r="AP211" s="31">
        <v>224437</v>
      </c>
      <c r="AQ211" s="31">
        <v>246105</v>
      </c>
      <c r="AR211" s="31">
        <v>74408.5</v>
      </c>
      <c r="AS211" s="31">
        <v>185266.5</v>
      </c>
      <c r="AT211" s="31">
        <v>242621.5</v>
      </c>
      <c r="AU211" s="31">
        <v>219312.5</v>
      </c>
      <c r="AV211" s="31">
        <v>307881</v>
      </c>
      <c r="AW211" s="31">
        <v>246414.5</v>
      </c>
      <c r="AX211" s="31">
        <v>13827.5</v>
      </c>
      <c r="AY211" s="31">
        <v>9878.5</v>
      </c>
      <c r="AZ211" s="31">
        <v>23706</v>
      </c>
    </row>
    <row r="212" spans="1:52" ht="15" customHeight="1">
      <c r="A212" s="29" t="s">
        <v>17961</v>
      </c>
      <c r="B212" s="34">
        <v>32486</v>
      </c>
      <c r="C212" s="28">
        <v>200</v>
      </c>
      <c r="D212" s="28">
        <v>24</v>
      </c>
      <c r="E212" s="28">
        <v>28.7</v>
      </c>
      <c r="F212" s="29" t="s">
        <v>1566</v>
      </c>
      <c r="G212" s="29" t="s">
        <v>1133</v>
      </c>
      <c r="H212" s="28">
        <v>316</v>
      </c>
      <c r="I212" s="29" t="s">
        <v>17865</v>
      </c>
      <c r="J212" s="33" t="s">
        <v>17960</v>
      </c>
      <c r="K212" s="29" t="s">
        <v>178</v>
      </c>
      <c r="L212" s="29" t="s">
        <v>17959</v>
      </c>
      <c r="M212" s="29" t="s">
        <v>1325</v>
      </c>
      <c r="N212" s="28">
        <v>668783.6</v>
      </c>
      <c r="O212" s="28">
        <v>6172929</v>
      </c>
      <c r="P212" s="29" t="s">
        <v>17958</v>
      </c>
      <c r="Q212" s="32" t="s">
        <v>207</v>
      </c>
      <c r="R212" s="19"/>
      <c r="S212" s="19"/>
      <c r="T212" s="19"/>
      <c r="U212" s="19"/>
      <c r="V212" s="19"/>
      <c r="W212" s="19"/>
      <c r="X212" s="19"/>
      <c r="Y212" s="19"/>
      <c r="Z212" s="19"/>
      <c r="AA212" s="19"/>
      <c r="AB212" s="19"/>
      <c r="AC212" s="31">
        <v>0</v>
      </c>
      <c r="AD212" s="31">
        <v>304825</v>
      </c>
      <c r="AE212" s="31">
        <v>312375</v>
      </c>
      <c r="AF212" s="31">
        <v>303575</v>
      </c>
      <c r="AG212" s="31">
        <v>310600</v>
      </c>
      <c r="AH212" s="31">
        <v>323775</v>
      </c>
      <c r="AI212" s="31">
        <v>346425</v>
      </c>
      <c r="AJ212" s="31">
        <v>323875</v>
      </c>
      <c r="AK212" s="31">
        <v>256100</v>
      </c>
      <c r="AL212" s="31">
        <v>279750</v>
      </c>
      <c r="AM212" s="31">
        <v>326450</v>
      </c>
      <c r="AN212" s="31">
        <v>263066</v>
      </c>
      <c r="AO212" s="31">
        <v>292032</v>
      </c>
      <c r="AP212" s="31">
        <v>224437</v>
      </c>
      <c r="AQ212" s="31">
        <v>246105</v>
      </c>
      <c r="AR212" s="31">
        <v>74408.5</v>
      </c>
      <c r="AS212" s="31">
        <v>185266.5</v>
      </c>
      <c r="AT212" s="31">
        <v>242621.5</v>
      </c>
      <c r="AU212" s="31">
        <v>219312.5</v>
      </c>
      <c r="AV212" s="31">
        <v>307881</v>
      </c>
      <c r="AW212" s="31">
        <v>246414.5</v>
      </c>
      <c r="AX212" s="31">
        <v>13827.5</v>
      </c>
      <c r="AY212" s="31">
        <v>9878.5</v>
      </c>
      <c r="AZ212" s="31">
        <v>23706</v>
      </c>
    </row>
    <row r="213" spans="1:52" ht="15" customHeight="1">
      <c r="A213" s="29" t="s">
        <v>17957</v>
      </c>
      <c r="B213" s="34">
        <v>32181</v>
      </c>
      <c r="C213" s="28">
        <v>150</v>
      </c>
      <c r="D213" s="28">
        <v>22</v>
      </c>
      <c r="E213" s="28">
        <v>25</v>
      </c>
      <c r="F213" s="29" t="s">
        <v>587</v>
      </c>
      <c r="G213" s="29" t="s">
        <v>17549</v>
      </c>
      <c r="H213" s="28">
        <v>316</v>
      </c>
      <c r="I213" s="29" t="s">
        <v>17865</v>
      </c>
      <c r="J213" s="33" t="s">
        <v>17956</v>
      </c>
      <c r="K213" s="29" t="s">
        <v>178</v>
      </c>
      <c r="L213" s="29" t="s">
        <v>17955</v>
      </c>
      <c r="M213" s="29" t="s">
        <v>1313</v>
      </c>
      <c r="N213" s="28">
        <v>671244.9</v>
      </c>
      <c r="O213" s="28">
        <v>6183949</v>
      </c>
      <c r="P213" s="29" t="s">
        <v>17954</v>
      </c>
      <c r="Q213" s="32" t="s">
        <v>207</v>
      </c>
      <c r="R213" s="19"/>
      <c r="S213" s="19"/>
      <c r="T213" s="19"/>
      <c r="U213" s="19"/>
      <c r="V213" s="19"/>
      <c r="W213" s="19"/>
      <c r="X213" s="19"/>
      <c r="Y213" s="19"/>
      <c r="Z213" s="19"/>
      <c r="AA213" s="19"/>
      <c r="AB213" s="19"/>
      <c r="AC213" s="31">
        <v>187120</v>
      </c>
      <c r="AD213" s="31">
        <v>234260</v>
      </c>
      <c r="AE213" s="31">
        <v>249480</v>
      </c>
      <c r="AF213" s="31">
        <v>209400</v>
      </c>
      <c r="AG213" s="31">
        <v>224620</v>
      </c>
      <c r="AH213" s="31">
        <v>246480</v>
      </c>
      <c r="AI213" s="31">
        <v>274020</v>
      </c>
      <c r="AJ213" s="31">
        <v>225320</v>
      </c>
      <c r="AK213" s="31">
        <v>198480</v>
      </c>
      <c r="AL213" s="31">
        <v>177360</v>
      </c>
      <c r="AM213" s="31">
        <v>270620</v>
      </c>
      <c r="AN213" s="31">
        <v>253891</v>
      </c>
      <c r="AO213" s="31">
        <v>244282</v>
      </c>
      <c r="AP213" s="31">
        <v>231266</v>
      </c>
      <c r="AQ213" s="31">
        <v>239760</v>
      </c>
      <c r="AR213" s="31">
        <v>239693</v>
      </c>
      <c r="AS213" s="31">
        <v>226936</v>
      </c>
      <c r="AT213" s="31">
        <v>221365</v>
      </c>
      <c r="AU213" s="31">
        <v>185607</v>
      </c>
      <c r="AV213" s="31">
        <v>209620</v>
      </c>
      <c r="AW213" s="31">
        <v>47379</v>
      </c>
      <c r="AX213" s="31">
        <v>22480</v>
      </c>
      <c r="AY213" s="31">
        <v>16115</v>
      </c>
      <c r="AZ213" s="31">
        <v>38595</v>
      </c>
    </row>
    <row r="214" spans="1:52" ht="15" customHeight="1">
      <c r="A214" s="29" t="s">
        <v>17953</v>
      </c>
      <c r="B214" s="34">
        <v>34089</v>
      </c>
      <c r="C214" s="28">
        <v>150</v>
      </c>
      <c r="D214" s="28">
        <v>24.6</v>
      </c>
      <c r="E214" s="28">
        <v>32.5</v>
      </c>
      <c r="F214" s="29" t="s">
        <v>17948</v>
      </c>
      <c r="G214" s="29" t="s">
        <v>14064</v>
      </c>
      <c r="H214" s="28">
        <v>316</v>
      </c>
      <c r="I214" s="29" t="s">
        <v>17865</v>
      </c>
      <c r="J214" s="33" t="s">
        <v>17952</v>
      </c>
      <c r="K214" s="29" t="s">
        <v>178</v>
      </c>
      <c r="L214" s="29" t="s">
        <v>17951</v>
      </c>
      <c r="M214" s="29" t="s">
        <v>1313</v>
      </c>
      <c r="N214" s="28">
        <v>668334.4</v>
      </c>
      <c r="O214" s="28">
        <v>6163178</v>
      </c>
      <c r="P214" s="29" t="s">
        <v>17950</v>
      </c>
      <c r="Q214" s="32" t="s">
        <v>207</v>
      </c>
      <c r="R214" s="19"/>
      <c r="S214" s="19"/>
      <c r="T214" s="19"/>
      <c r="U214" s="19"/>
      <c r="V214" s="19"/>
      <c r="W214" s="19"/>
      <c r="X214" s="19"/>
      <c r="Y214" s="19"/>
      <c r="Z214" s="19"/>
      <c r="AA214" s="19"/>
      <c r="AB214" s="19"/>
      <c r="AC214" s="19"/>
      <c r="AD214" s="19"/>
      <c r="AE214" s="19"/>
      <c r="AF214" s="19"/>
      <c r="AG214" s="19"/>
      <c r="AH214" s="31">
        <v>154340</v>
      </c>
      <c r="AI214" s="31">
        <v>295800</v>
      </c>
      <c r="AJ214" s="31">
        <v>266720</v>
      </c>
      <c r="AK214" s="31">
        <v>223920</v>
      </c>
      <c r="AL214" s="31">
        <v>239660</v>
      </c>
      <c r="AM214" s="31">
        <v>270500</v>
      </c>
      <c r="AN214" s="31">
        <v>224461</v>
      </c>
      <c r="AO214" s="31">
        <v>243994</v>
      </c>
      <c r="AP214" s="31">
        <v>200767</v>
      </c>
      <c r="AQ214" s="31">
        <v>226401</v>
      </c>
      <c r="AR214" s="31">
        <v>211055</v>
      </c>
      <c r="AS214" s="31">
        <v>229143</v>
      </c>
      <c r="AT214" s="31">
        <v>195074</v>
      </c>
      <c r="AU214" s="31">
        <v>175219</v>
      </c>
      <c r="AV214" s="31">
        <v>240583</v>
      </c>
      <c r="AW214" s="31">
        <v>235932</v>
      </c>
      <c r="AX214" s="31">
        <v>19860</v>
      </c>
      <c r="AY214" s="31">
        <v>15983</v>
      </c>
      <c r="AZ214" s="31">
        <v>35843</v>
      </c>
    </row>
    <row r="215" spans="1:52" ht="15" customHeight="1">
      <c r="A215" s="29" t="s">
        <v>17949</v>
      </c>
      <c r="B215" s="34">
        <v>36424</v>
      </c>
      <c r="C215" s="28">
        <v>600</v>
      </c>
      <c r="D215" s="28">
        <v>44</v>
      </c>
      <c r="E215" s="28">
        <v>35</v>
      </c>
      <c r="F215" s="29" t="s">
        <v>205</v>
      </c>
      <c r="G215" s="29" t="s">
        <v>17943</v>
      </c>
      <c r="H215" s="28">
        <v>316</v>
      </c>
      <c r="I215" s="29" t="s">
        <v>17865</v>
      </c>
      <c r="J215" s="33" t="s">
        <v>17947</v>
      </c>
      <c r="K215" s="29" t="s">
        <v>178</v>
      </c>
      <c r="L215" s="29" t="s">
        <v>17946</v>
      </c>
      <c r="M215" s="29" t="s">
        <v>8355</v>
      </c>
      <c r="N215" s="28">
        <v>657967.9</v>
      </c>
      <c r="O215" s="28">
        <v>6179120</v>
      </c>
      <c r="P215" s="29" t="s">
        <v>17945</v>
      </c>
      <c r="Q215" s="32" t="s">
        <v>207</v>
      </c>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31">
        <v>369767</v>
      </c>
      <c r="AO215" s="31">
        <v>1055355</v>
      </c>
      <c r="AP215" s="31">
        <v>911511</v>
      </c>
      <c r="AQ215" s="31">
        <v>1018462</v>
      </c>
      <c r="AR215" s="31">
        <v>956614</v>
      </c>
      <c r="AS215" s="31">
        <v>1038404</v>
      </c>
      <c r="AT215" s="31">
        <v>950821</v>
      </c>
      <c r="AU215" s="31">
        <v>831900</v>
      </c>
      <c r="AV215" s="31">
        <v>1129562</v>
      </c>
      <c r="AW215" s="31">
        <v>1093782</v>
      </c>
      <c r="AX215" s="31">
        <v>88933</v>
      </c>
      <c r="AY215" s="31">
        <v>73998</v>
      </c>
      <c r="AZ215" s="31">
        <v>162931</v>
      </c>
    </row>
    <row r="216" spans="1:52" ht="15" customHeight="1">
      <c r="A216" s="29" t="s">
        <v>17944</v>
      </c>
      <c r="B216" s="34">
        <v>36451</v>
      </c>
      <c r="C216" s="28">
        <v>660</v>
      </c>
      <c r="D216" s="28">
        <v>47</v>
      </c>
      <c r="E216" s="28">
        <v>40</v>
      </c>
      <c r="F216" s="29" t="s">
        <v>220</v>
      </c>
      <c r="G216" s="29" t="s">
        <v>2175</v>
      </c>
      <c r="H216" s="28">
        <v>316</v>
      </c>
      <c r="I216" s="29" t="s">
        <v>17865</v>
      </c>
      <c r="J216" s="33" t="s">
        <v>17942</v>
      </c>
      <c r="K216" s="29" t="s">
        <v>178</v>
      </c>
      <c r="L216" s="29" t="s">
        <v>17935</v>
      </c>
      <c r="M216" s="29" t="s">
        <v>2351</v>
      </c>
      <c r="N216" s="28">
        <v>665922.1</v>
      </c>
      <c r="O216" s="28">
        <v>6169793</v>
      </c>
      <c r="P216" s="29" t="s">
        <v>17941</v>
      </c>
      <c r="Q216" s="32" t="s">
        <v>207</v>
      </c>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31">
        <v>341728</v>
      </c>
      <c r="AO216" s="31">
        <v>1218554</v>
      </c>
      <c r="AP216" s="31">
        <v>988282</v>
      </c>
      <c r="AQ216" s="31">
        <v>1130492</v>
      </c>
      <c r="AR216" s="31">
        <v>1051512</v>
      </c>
      <c r="AS216" s="31">
        <v>1160343</v>
      </c>
      <c r="AT216" s="31">
        <v>1057090</v>
      </c>
      <c r="AU216" s="31">
        <v>947304</v>
      </c>
      <c r="AV216" s="31">
        <v>1260171</v>
      </c>
      <c r="AW216" s="31">
        <v>1190741</v>
      </c>
      <c r="AX216" s="31">
        <v>113523</v>
      </c>
      <c r="AY216" s="31">
        <v>79201</v>
      </c>
      <c r="AZ216" s="31">
        <v>192724</v>
      </c>
    </row>
    <row r="217" spans="1:52" ht="15" customHeight="1">
      <c r="A217" s="29" t="s">
        <v>17940</v>
      </c>
      <c r="B217" s="34">
        <v>36486</v>
      </c>
      <c r="C217" s="28">
        <v>660</v>
      </c>
      <c r="D217" s="28">
        <v>47</v>
      </c>
      <c r="E217" s="28">
        <v>40</v>
      </c>
      <c r="F217" s="29" t="s">
        <v>220</v>
      </c>
      <c r="G217" s="29" t="s">
        <v>2175</v>
      </c>
      <c r="H217" s="28">
        <v>316</v>
      </c>
      <c r="I217" s="29" t="s">
        <v>17865</v>
      </c>
      <c r="J217" s="33" t="s">
        <v>17939</v>
      </c>
      <c r="K217" s="29" t="s">
        <v>178</v>
      </c>
      <c r="L217" s="29" t="s">
        <v>17935</v>
      </c>
      <c r="M217" s="29" t="s">
        <v>536</v>
      </c>
      <c r="N217" s="28">
        <v>665920.1</v>
      </c>
      <c r="O217" s="28">
        <v>6169926</v>
      </c>
      <c r="P217" s="29" t="s">
        <v>17938</v>
      </c>
      <c r="Q217" s="32" t="s">
        <v>207</v>
      </c>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31">
        <v>233178</v>
      </c>
      <c r="AO217" s="31">
        <v>1232925</v>
      </c>
      <c r="AP217" s="31">
        <v>1009093</v>
      </c>
      <c r="AQ217" s="31">
        <v>1139912</v>
      </c>
      <c r="AR217" s="31">
        <v>1074456</v>
      </c>
      <c r="AS217" s="31">
        <v>1169509</v>
      </c>
      <c r="AT217" s="31">
        <v>1089671</v>
      </c>
      <c r="AU217" s="31">
        <v>975030</v>
      </c>
      <c r="AV217" s="31">
        <v>1277938</v>
      </c>
      <c r="AW217" s="31">
        <v>1216874</v>
      </c>
      <c r="AX217" s="31">
        <v>115191</v>
      </c>
      <c r="AY217" s="31">
        <v>83872</v>
      </c>
      <c r="AZ217" s="31">
        <v>199063</v>
      </c>
    </row>
    <row r="218" spans="1:52" ht="15" customHeight="1">
      <c r="A218" s="29" t="s">
        <v>17937</v>
      </c>
      <c r="B218" s="34">
        <v>36493</v>
      </c>
      <c r="C218" s="28">
        <v>660</v>
      </c>
      <c r="D218" s="28">
        <v>47</v>
      </c>
      <c r="E218" s="28">
        <v>40</v>
      </c>
      <c r="F218" s="29" t="s">
        <v>220</v>
      </c>
      <c r="G218" s="29" t="s">
        <v>17932</v>
      </c>
      <c r="H218" s="28">
        <v>316</v>
      </c>
      <c r="I218" s="29" t="s">
        <v>17865</v>
      </c>
      <c r="J218" s="33" t="s">
        <v>17936</v>
      </c>
      <c r="K218" s="29" t="s">
        <v>178</v>
      </c>
      <c r="L218" s="29" t="s">
        <v>17935</v>
      </c>
      <c r="M218" s="29" t="s">
        <v>1153</v>
      </c>
      <c r="N218" s="28">
        <v>665924.19999999995</v>
      </c>
      <c r="O218" s="28">
        <v>6169660</v>
      </c>
      <c r="P218" s="29" t="s">
        <v>17934</v>
      </c>
      <c r="Q218" s="32" t="s">
        <v>207</v>
      </c>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31">
        <v>201217</v>
      </c>
      <c r="AO218" s="31">
        <v>1294092</v>
      </c>
      <c r="AP218" s="31">
        <v>1034922</v>
      </c>
      <c r="AQ218" s="31">
        <v>1178288</v>
      </c>
      <c r="AR218" s="31">
        <v>1113825</v>
      </c>
      <c r="AS218" s="31">
        <v>1187226</v>
      </c>
      <c r="AT218" s="31">
        <v>1128043</v>
      </c>
      <c r="AU218" s="31">
        <v>1038221</v>
      </c>
      <c r="AV218" s="31">
        <v>1303106</v>
      </c>
      <c r="AW218" s="31">
        <v>1249243</v>
      </c>
      <c r="AX218" s="31">
        <v>116966</v>
      </c>
      <c r="AY218" s="31">
        <v>80935</v>
      </c>
      <c r="AZ218" s="31">
        <v>197901</v>
      </c>
    </row>
    <row r="219" spans="1:52" ht="15" customHeight="1">
      <c r="A219" s="29" t="s">
        <v>17933</v>
      </c>
      <c r="B219" s="34">
        <v>36657</v>
      </c>
      <c r="C219" s="28">
        <v>2000</v>
      </c>
      <c r="D219" s="28">
        <v>72</v>
      </c>
      <c r="E219" s="28">
        <v>68</v>
      </c>
      <c r="F219" s="29" t="s">
        <v>2104</v>
      </c>
      <c r="G219" s="29" t="s">
        <v>17920</v>
      </c>
      <c r="H219" s="28">
        <v>316</v>
      </c>
      <c r="I219" s="29" t="s">
        <v>17865</v>
      </c>
      <c r="J219" s="33" t="s">
        <v>17931</v>
      </c>
      <c r="K219" s="29" t="s">
        <v>178</v>
      </c>
      <c r="L219" s="29" t="s">
        <v>17923</v>
      </c>
      <c r="M219" s="29" t="s">
        <v>527</v>
      </c>
      <c r="N219" s="28">
        <v>661093.19999999995</v>
      </c>
      <c r="O219" s="28">
        <v>6182659</v>
      </c>
      <c r="P219" s="29" t="s">
        <v>17930</v>
      </c>
      <c r="Q219" s="32" t="s">
        <v>207</v>
      </c>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31">
        <v>1778167</v>
      </c>
      <c r="AP219" s="31">
        <v>3375876</v>
      </c>
      <c r="AQ219" s="31">
        <v>3746826</v>
      </c>
      <c r="AR219" s="31">
        <v>3594395</v>
      </c>
      <c r="AS219" s="31">
        <v>4046615</v>
      </c>
      <c r="AT219" s="31">
        <v>3548816</v>
      </c>
      <c r="AU219" s="31">
        <v>3213074</v>
      </c>
      <c r="AV219" s="31">
        <v>4277856</v>
      </c>
      <c r="AW219" s="31">
        <v>3142937</v>
      </c>
      <c r="AX219" s="31">
        <v>307086</v>
      </c>
      <c r="AY219" s="31">
        <v>260513</v>
      </c>
      <c r="AZ219" s="31">
        <v>567599</v>
      </c>
    </row>
    <row r="220" spans="1:52" ht="15" customHeight="1">
      <c r="A220" s="29" t="s">
        <v>17929</v>
      </c>
      <c r="B220" s="34">
        <v>36658</v>
      </c>
      <c r="C220" s="28">
        <v>2000</v>
      </c>
      <c r="D220" s="28">
        <v>72</v>
      </c>
      <c r="E220" s="28">
        <v>68</v>
      </c>
      <c r="F220" s="29" t="s">
        <v>2104</v>
      </c>
      <c r="G220" s="29" t="s">
        <v>17920</v>
      </c>
      <c r="H220" s="28">
        <v>316</v>
      </c>
      <c r="I220" s="29" t="s">
        <v>17865</v>
      </c>
      <c r="J220" s="33" t="s">
        <v>17928</v>
      </c>
      <c r="K220" s="29" t="s">
        <v>178</v>
      </c>
      <c r="L220" s="29" t="s">
        <v>17923</v>
      </c>
      <c r="M220" s="29" t="s">
        <v>17927</v>
      </c>
      <c r="N220" s="28">
        <v>661606.69999999995</v>
      </c>
      <c r="O220" s="28">
        <v>6183040</v>
      </c>
      <c r="P220" s="29" t="s">
        <v>17926</v>
      </c>
      <c r="Q220" s="32" t="s">
        <v>207</v>
      </c>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31">
        <v>1584164</v>
      </c>
      <c r="AP220" s="31">
        <v>3179641</v>
      </c>
      <c r="AQ220" s="31">
        <v>3527657</v>
      </c>
      <c r="AR220" s="31">
        <v>3278091</v>
      </c>
      <c r="AS220" s="31">
        <v>3599120</v>
      </c>
      <c r="AT220" s="31">
        <v>3331386</v>
      </c>
      <c r="AU220" s="31">
        <v>2879953</v>
      </c>
      <c r="AV220" s="31">
        <v>3336376</v>
      </c>
      <c r="AW220" s="31">
        <v>3647206</v>
      </c>
      <c r="AX220" s="31">
        <v>331341</v>
      </c>
      <c r="AY220" s="31">
        <v>252528</v>
      </c>
      <c r="AZ220" s="31">
        <v>583869</v>
      </c>
    </row>
    <row r="221" spans="1:52" ht="15" customHeight="1">
      <c r="A221" s="29" t="s">
        <v>17925</v>
      </c>
      <c r="B221" s="34">
        <v>36658</v>
      </c>
      <c r="C221" s="28">
        <v>2000</v>
      </c>
      <c r="D221" s="28">
        <v>72</v>
      </c>
      <c r="E221" s="28">
        <v>68</v>
      </c>
      <c r="F221" s="29" t="s">
        <v>2104</v>
      </c>
      <c r="G221" s="29" t="s">
        <v>17920</v>
      </c>
      <c r="H221" s="28">
        <v>316</v>
      </c>
      <c r="I221" s="29" t="s">
        <v>17865</v>
      </c>
      <c r="J221" s="33" t="s">
        <v>17924</v>
      </c>
      <c r="K221" s="29" t="s">
        <v>178</v>
      </c>
      <c r="L221" s="29" t="s">
        <v>17923</v>
      </c>
      <c r="M221" s="29" t="s">
        <v>955</v>
      </c>
      <c r="N221" s="28">
        <v>661599.9</v>
      </c>
      <c r="O221" s="28">
        <v>6182841</v>
      </c>
      <c r="P221" s="29" t="s">
        <v>17922</v>
      </c>
      <c r="Q221" s="32" t="s">
        <v>207</v>
      </c>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31">
        <v>1613089</v>
      </c>
      <c r="AP221" s="31">
        <v>3125851</v>
      </c>
      <c r="AQ221" s="31">
        <v>3511069</v>
      </c>
      <c r="AR221" s="31">
        <v>3166146</v>
      </c>
      <c r="AS221" s="31">
        <v>3581235</v>
      </c>
      <c r="AT221" s="31">
        <v>3439504</v>
      </c>
      <c r="AU221" s="31">
        <v>2760170</v>
      </c>
      <c r="AV221" s="31">
        <v>3433776</v>
      </c>
      <c r="AW221" s="31">
        <v>3696261</v>
      </c>
      <c r="AX221" s="31">
        <v>335719</v>
      </c>
      <c r="AY221" s="31">
        <v>247316</v>
      </c>
      <c r="AZ221" s="31">
        <v>583035</v>
      </c>
    </row>
    <row r="222" spans="1:52" ht="15" customHeight="1">
      <c r="A222" s="29" t="s">
        <v>17921</v>
      </c>
      <c r="B222" s="34">
        <v>36692</v>
      </c>
      <c r="C222" s="28">
        <v>660</v>
      </c>
      <c r="D222" s="28">
        <v>47</v>
      </c>
      <c r="E222" s="28">
        <v>49.7</v>
      </c>
      <c r="F222" s="29" t="s">
        <v>220</v>
      </c>
      <c r="G222" s="29" t="s">
        <v>2168</v>
      </c>
      <c r="H222" s="28">
        <v>316</v>
      </c>
      <c r="I222" s="29" t="s">
        <v>17865</v>
      </c>
      <c r="J222" s="33" t="s">
        <v>17919</v>
      </c>
      <c r="K222" s="29" t="s">
        <v>178</v>
      </c>
      <c r="L222" s="29" t="s">
        <v>17912</v>
      </c>
      <c r="M222" s="29" t="s">
        <v>8355</v>
      </c>
      <c r="N222" s="28">
        <v>654480.4</v>
      </c>
      <c r="O222" s="28">
        <v>6170411</v>
      </c>
      <c r="P222" s="29" t="s">
        <v>17918</v>
      </c>
      <c r="Q222" s="32" t="s">
        <v>207</v>
      </c>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31">
        <v>445383</v>
      </c>
      <c r="AP222" s="31">
        <v>960262</v>
      </c>
      <c r="AQ222" s="31">
        <v>1048767</v>
      </c>
      <c r="AR222" s="31">
        <v>1012640</v>
      </c>
      <c r="AS222" s="31">
        <v>1105717</v>
      </c>
      <c r="AT222" s="31">
        <v>995432</v>
      </c>
      <c r="AU222" s="31">
        <v>908943</v>
      </c>
      <c r="AV222" s="31">
        <v>1242091</v>
      </c>
      <c r="AW222" s="31">
        <v>1180599</v>
      </c>
      <c r="AX222" s="31">
        <v>105966</v>
      </c>
      <c r="AY222" s="31">
        <v>77879</v>
      </c>
      <c r="AZ222" s="31">
        <v>183845</v>
      </c>
    </row>
    <row r="223" spans="1:52" ht="15" customHeight="1">
      <c r="A223" s="29" t="s">
        <v>17917</v>
      </c>
      <c r="B223" s="34">
        <v>36692</v>
      </c>
      <c r="C223" s="28">
        <v>660</v>
      </c>
      <c r="D223" s="28">
        <v>47</v>
      </c>
      <c r="E223" s="28">
        <v>49.7</v>
      </c>
      <c r="F223" s="29" t="s">
        <v>220</v>
      </c>
      <c r="G223" s="29" t="s">
        <v>2168</v>
      </c>
      <c r="H223" s="28">
        <v>316</v>
      </c>
      <c r="I223" s="29" t="s">
        <v>17865</v>
      </c>
      <c r="J223" s="33" t="s">
        <v>17916</v>
      </c>
      <c r="K223" s="29" t="s">
        <v>178</v>
      </c>
      <c r="L223" s="29" t="s">
        <v>17912</v>
      </c>
      <c r="M223" s="29" t="s">
        <v>3628</v>
      </c>
      <c r="N223" s="28">
        <v>654639</v>
      </c>
      <c r="O223" s="28">
        <v>6170306</v>
      </c>
      <c r="P223" s="29" t="s">
        <v>17915</v>
      </c>
      <c r="Q223" s="32" t="s">
        <v>207</v>
      </c>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31">
        <v>427297</v>
      </c>
      <c r="AP223" s="31">
        <v>921188</v>
      </c>
      <c r="AQ223" s="31">
        <v>991503</v>
      </c>
      <c r="AR223" s="31">
        <v>965314</v>
      </c>
      <c r="AS223" s="31">
        <v>1069904</v>
      </c>
      <c r="AT223" s="31">
        <v>966691</v>
      </c>
      <c r="AU223" s="31">
        <v>872091</v>
      </c>
      <c r="AV223" s="31">
        <v>1123605</v>
      </c>
      <c r="AW223" s="31">
        <v>1126407</v>
      </c>
      <c r="AX223" s="31">
        <v>98174</v>
      </c>
      <c r="AY223" s="31">
        <v>74932</v>
      </c>
      <c r="AZ223" s="31">
        <v>173106</v>
      </c>
    </row>
    <row r="224" spans="1:52" ht="15" customHeight="1">
      <c r="A224" s="29" t="s">
        <v>17914</v>
      </c>
      <c r="B224" s="34">
        <v>36692</v>
      </c>
      <c r="C224" s="28">
        <v>660</v>
      </c>
      <c r="D224" s="28">
        <v>47</v>
      </c>
      <c r="E224" s="28">
        <v>49.7</v>
      </c>
      <c r="F224" s="29" t="s">
        <v>220</v>
      </c>
      <c r="G224" s="29" t="s">
        <v>2168</v>
      </c>
      <c r="H224" s="28">
        <v>316</v>
      </c>
      <c r="I224" s="29" t="s">
        <v>17865</v>
      </c>
      <c r="J224" s="33" t="s">
        <v>17913</v>
      </c>
      <c r="K224" s="29" t="s">
        <v>178</v>
      </c>
      <c r="L224" s="29" t="s">
        <v>17912</v>
      </c>
      <c r="M224" s="29" t="s">
        <v>17911</v>
      </c>
      <c r="N224" s="28">
        <v>654797</v>
      </c>
      <c r="O224" s="28">
        <v>6170201</v>
      </c>
      <c r="P224" s="29" t="s">
        <v>17910</v>
      </c>
      <c r="Q224" s="32" t="s">
        <v>207</v>
      </c>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31">
        <v>443529</v>
      </c>
      <c r="AP224" s="31">
        <v>924175</v>
      </c>
      <c r="AQ224" s="31">
        <v>998973</v>
      </c>
      <c r="AR224" s="31">
        <v>981317</v>
      </c>
      <c r="AS224" s="31">
        <v>1041154</v>
      </c>
      <c r="AT224" s="31">
        <v>967956</v>
      </c>
      <c r="AU224" s="31">
        <v>853550</v>
      </c>
      <c r="AV224" s="31">
        <v>1158779</v>
      </c>
      <c r="AW224" s="31">
        <v>1100798</v>
      </c>
      <c r="AX224" s="31">
        <v>96837</v>
      </c>
      <c r="AY224" s="31">
        <v>75454</v>
      </c>
      <c r="AZ224" s="31">
        <v>172291</v>
      </c>
    </row>
    <row r="225" spans="1:52" ht="15" customHeight="1">
      <c r="A225" s="29" t="s">
        <v>17909</v>
      </c>
      <c r="B225" s="34">
        <v>36817</v>
      </c>
      <c r="C225" s="28">
        <v>900</v>
      </c>
      <c r="D225" s="28">
        <v>52</v>
      </c>
      <c r="E225" s="28">
        <v>49</v>
      </c>
      <c r="F225" s="29" t="s">
        <v>2104</v>
      </c>
      <c r="G225" s="29" t="s">
        <v>17898</v>
      </c>
      <c r="H225" s="28">
        <v>316</v>
      </c>
      <c r="I225" s="29" t="s">
        <v>17865</v>
      </c>
      <c r="J225" s="33" t="s">
        <v>17908</v>
      </c>
      <c r="K225" s="29" t="s">
        <v>178</v>
      </c>
      <c r="L225" s="29" t="s">
        <v>17901</v>
      </c>
      <c r="M225" s="29" t="s">
        <v>176</v>
      </c>
      <c r="N225" s="28">
        <v>658396.80000000005</v>
      </c>
      <c r="O225" s="28">
        <v>6169603</v>
      </c>
      <c r="P225" s="29" t="s">
        <v>17907</v>
      </c>
      <c r="Q225" s="32" t="s">
        <v>207</v>
      </c>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31">
        <v>298338</v>
      </c>
      <c r="AP225" s="31">
        <v>1234362</v>
      </c>
      <c r="AQ225" s="31">
        <v>1340473</v>
      </c>
      <c r="AR225" s="31">
        <v>1306433</v>
      </c>
      <c r="AS225" s="31">
        <v>1390789</v>
      </c>
      <c r="AT225" s="31">
        <v>1303922</v>
      </c>
      <c r="AU225" s="31">
        <v>1171721</v>
      </c>
      <c r="AV225" s="31">
        <v>1370061</v>
      </c>
      <c r="AW225" s="31">
        <v>1453881</v>
      </c>
      <c r="AX225" s="31">
        <v>121610</v>
      </c>
      <c r="AY225" s="31">
        <v>90774</v>
      </c>
      <c r="AZ225" s="31">
        <v>212384</v>
      </c>
    </row>
    <row r="226" spans="1:52" ht="15" customHeight="1">
      <c r="A226" s="29" t="s">
        <v>17906</v>
      </c>
      <c r="B226" s="34">
        <v>36817</v>
      </c>
      <c r="C226" s="28">
        <v>900</v>
      </c>
      <c r="D226" s="28">
        <v>52</v>
      </c>
      <c r="E226" s="28">
        <v>49</v>
      </c>
      <c r="F226" s="29" t="s">
        <v>2104</v>
      </c>
      <c r="G226" s="29" t="s">
        <v>17898</v>
      </c>
      <c r="H226" s="28">
        <v>316</v>
      </c>
      <c r="I226" s="29" t="s">
        <v>17865</v>
      </c>
      <c r="J226" s="33" t="s">
        <v>17905</v>
      </c>
      <c r="K226" s="29" t="s">
        <v>178</v>
      </c>
      <c r="L226" s="29" t="s">
        <v>17901</v>
      </c>
      <c r="M226" s="29" t="s">
        <v>176</v>
      </c>
      <c r="N226" s="28">
        <v>658593.1</v>
      </c>
      <c r="O226" s="28">
        <v>6169743</v>
      </c>
      <c r="P226" s="29" t="s">
        <v>17904</v>
      </c>
      <c r="Q226" s="32" t="s">
        <v>207</v>
      </c>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31">
        <v>317819</v>
      </c>
      <c r="AP226" s="31">
        <v>1228428</v>
      </c>
      <c r="AQ226" s="31">
        <v>1327491</v>
      </c>
      <c r="AR226" s="31">
        <v>1308663</v>
      </c>
      <c r="AS226" s="31">
        <v>1383828</v>
      </c>
      <c r="AT226" s="31">
        <v>1299624</v>
      </c>
      <c r="AU226" s="31">
        <v>1219455</v>
      </c>
      <c r="AV226" s="31">
        <v>1566041</v>
      </c>
      <c r="AW226" s="31">
        <v>1484986</v>
      </c>
      <c r="AX226" s="31">
        <v>96890</v>
      </c>
      <c r="AY226" s="31">
        <v>91533</v>
      </c>
      <c r="AZ226" s="31">
        <v>188423</v>
      </c>
    </row>
    <row r="227" spans="1:52" ht="15" customHeight="1">
      <c r="A227" s="29" t="s">
        <v>17903</v>
      </c>
      <c r="B227" s="34">
        <v>36817</v>
      </c>
      <c r="C227" s="28">
        <v>900</v>
      </c>
      <c r="D227" s="28">
        <v>52</v>
      </c>
      <c r="E227" s="28">
        <v>49</v>
      </c>
      <c r="F227" s="29" t="s">
        <v>2104</v>
      </c>
      <c r="G227" s="29" t="s">
        <v>17898</v>
      </c>
      <c r="H227" s="28">
        <v>316</v>
      </c>
      <c r="I227" s="29" t="s">
        <v>17865</v>
      </c>
      <c r="J227" s="33" t="s">
        <v>17902</v>
      </c>
      <c r="K227" s="29" t="s">
        <v>178</v>
      </c>
      <c r="L227" s="29" t="s">
        <v>17901</v>
      </c>
      <c r="M227" s="29" t="s">
        <v>176</v>
      </c>
      <c r="N227" s="28">
        <v>658788.6</v>
      </c>
      <c r="O227" s="28">
        <v>6169881</v>
      </c>
      <c r="P227" s="29" t="s">
        <v>17900</v>
      </c>
      <c r="Q227" s="32" t="s">
        <v>207</v>
      </c>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31">
        <v>317178</v>
      </c>
      <c r="AP227" s="31">
        <v>1273655</v>
      </c>
      <c r="AQ227" s="31">
        <v>1368916</v>
      </c>
      <c r="AR227" s="31">
        <v>1355531</v>
      </c>
      <c r="AS227" s="31">
        <v>1456941</v>
      </c>
      <c r="AT227" s="31">
        <v>1366135</v>
      </c>
      <c r="AU227" s="31">
        <v>1263810</v>
      </c>
      <c r="AV227" s="31">
        <v>1602545</v>
      </c>
      <c r="AW227" s="31">
        <v>1490456</v>
      </c>
      <c r="AX227" s="31">
        <v>130292</v>
      </c>
      <c r="AY227" s="31">
        <v>93023</v>
      </c>
      <c r="AZ227" s="31">
        <v>223315</v>
      </c>
    </row>
    <row r="228" spans="1:52" ht="15" customHeight="1">
      <c r="A228" s="29" t="s">
        <v>17899</v>
      </c>
      <c r="B228" s="34">
        <v>36843</v>
      </c>
      <c r="C228" s="28">
        <v>660</v>
      </c>
      <c r="D228" s="28">
        <v>47</v>
      </c>
      <c r="E228" s="28">
        <v>40</v>
      </c>
      <c r="F228" s="29" t="s">
        <v>220</v>
      </c>
      <c r="G228" s="29" t="s">
        <v>2129</v>
      </c>
      <c r="H228" s="28">
        <v>316</v>
      </c>
      <c r="I228" s="29" t="s">
        <v>17865</v>
      </c>
      <c r="J228" s="33" t="s">
        <v>17897</v>
      </c>
      <c r="K228" s="29" t="s">
        <v>178</v>
      </c>
      <c r="L228" s="29" t="s">
        <v>17890</v>
      </c>
      <c r="M228" s="29" t="s">
        <v>370</v>
      </c>
      <c r="N228" s="28">
        <v>665214.6</v>
      </c>
      <c r="O228" s="28">
        <v>6171295</v>
      </c>
      <c r="P228" s="29" t="s">
        <v>17896</v>
      </c>
      <c r="Q228" s="32" t="s">
        <v>207</v>
      </c>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31">
        <v>125042</v>
      </c>
      <c r="AP228" s="31">
        <v>995253</v>
      </c>
      <c r="AQ228" s="31">
        <v>1100031</v>
      </c>
      <c r="AR228" s="31">
        <v>1032541</v>
      </c>
      <c r="AS228" s="31">
        <v>1116596</v>
      </c>
      <c r="AT228" s="31">
        <v>1019076</v>
      </c>
      <c r="AU228" s="31">
        <v>925129</v>
      </c>
      <c r="AV228" s="31">
        <v>1182957</v>
      </c>
      <c r="AW228" s="31">
        <v>1128153</v>
      </c>
      <c r="AX228" s="31">
        <v>106674</v>
      </c>
      <c r="AY228" s="31">
        <v>77436</v>
      </c>
      <c r="AZ228" s="31">
        <v>184110</v>
      </c>
    </row>
    <row r="229" spans="1:52" ht="15" customHeight="1">
      <c r="A229" s="29" t="s">
        <v>17895</v>
      </c>
      <c r="B229" s="34">
        <v>36843</v>
      </c>
      <c r="C229" s="28">
        <v>660</v>
      </c>
      <c r="D229" s="28">
        <v>47</v>
      </c>
      <c r="E229" s="28">
        <v>40</v>
      </c>
      <c r="F229" s="29" t="s">
        <v>220</v>
      </c>
      <c r="G229" s="29" t="s">
        <v>2129</v>
      </c>
      <c r="H229" s="28">
        <v>316</v>
      </c>
      <c r="I229" s="29" t="s">
        <v>17865</v>
      </c>
      <c r="J229" s="33" t="s">
        <v>17894</v>
      </c>
      <c r="K229" s="29" t="s">
        <v>178</v>
      </c>
      <c r="L229" s="29" t="s">
        <v>17890</v>
      </c>
      <c r="M229" s="29" t="s">
        <v>370</v>
      </c>
      <c r="N229" s="28">
        <v>665192</v>
      </c>
      <c r="O229" s="28">
        <v>6171149</v>
      </c>
      <c r="P229" s="29" t="s">
        <v>17893</v>
      </c>
      <c r="Q229" s="32" t="s">
        <v>207</v>
      </c>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31">
        <v>125181</v>
      </c>
      <c r="AP229" s="31">
        <v>991995</v>
      </c>
      <c r="AQ229" s="31">
        <v>1100162</v>
      </c>
      <c r="AR229" s="31">
        <v>1051167</v>
      </c>
      <c r="AS229" s="31">
        <v>1160215</v>
      </c>
      <c r="AT229" s="31">
        <v>1047881</v>
      </c>
      <c r="AU229" s="31">
        <v>955258</v>
      </c>
      <c r="AV229" s="31">
        <v>1226564</v>
      </c>
      <c r="AW229" s="31">
        <v>949322</v>
      </c>
      <c r="AX229" s="31">
        <v>112035</v>
      </c>
      <c r="AY229" s="31">
        <v>78007</v>
      </c>
      <c r="AZ229" s="31">
        <v>190042</v>
      </c>
    </row>
    <row r="230" spans="1:52" ht="15" customHeight="1">
      <c r="A230" s="29" t="s">
        <v>17892</v>
      </c>
      <c r="B230" s="34">
        <v>36843</v>
      </c>
      <c r="C230" s="28">
        <v>660</v>
      </c>
      <c r="D230" s="28">
        <v>47</v>
      </c>
      <c r="E230" s="28">
        <v>40</v>
      </c>
      <c r="F230" s="29" t="s">
        <v>220</v>
      </c>
      <c r="G230" s="29" t="s">
        <v>2129</v>
      </c>
      <c r="H230" s="28">
        <v>316</v>
      </c>
      <c r="I230" s="29" t="s">
        <v>17865</v>
      </c>
      <c r="J230" s="33" t="s">
        <v>17891</v>
      </c>
      <c r="K230" s="29" t="s">
        <v>178</v>
      </c>
      <c r="L230" s="29" t="s">
        <v>17890</v>
      </c>
      <c r="M230" s="29" t="s">
        <v>370</v>
      </c>
      <c r="N230" s="28">
        <v>665169.4</v>
      </c>
      <c r="O230" s="28">
        <v>6171003</v>
      </c>
      <c r="P230" s="29" t="s">
        <v>17889</v>
      </c>
      <c r="Q230" s="32" t="s">
        <v>207</v>
      </c>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31">
        <v>130210</v>
      </c>
      <c r="AP230" s="31">
        <v>963566</v>
      </c>
      <c r="AQ230" s="31">
        <v>1080528</v>
      </c>
      <c r="AR230" s="31">
        <v>1031580</v>
      </c>
      <c r="AS230" s="31">
        <v>1145604</v>
      </c>
      <c r="AT230" s="31">
        <v>1029481</v>
      </c>
      <c r="AU230" s="31">
        <v>961034</v>
      </c>
      <c r="AV230" s="31">
        <v>1223088</v>
      </c>
      <c r="AW230" s="31">
        <v>1170047</v>
      </c>
      <c r="AX230" s="31">
        <v>109311</v>
      </c>
      <c r="AY230" s="31">
        <v>78427</v>
      </c>
      <c r="AZ230" s="31">
        <v>187738</v>
      </c>
    </row>
    <row r="231" spans="1:52" ht="15" customHeight="1">
      <c r="A231" s="29" t="s">
        <v>17888</v>
      </c>
      <c r="B231" s="34">
        <v>37244</v>
      </c>
      <c r="C231" s="28">
        <v>660</v>
      </c>
      <c r="D231" s="28">
        <v>47</v>
      </c>
      <c r="E231" s="28">
        <v>45</v>
      </c>
      <c r="F231" s="29" t="s">
        <v>220</v>
      </c>
      <c r="G231" s="29" t="s">
        <v>2129</v>
      </c>
      <c r="H231" s="28">
        <v>316</v>
      </c>
      <c r="I231" s="29" t="s">
        <v>17865</v>
      </c>
      <c r="J231" s="33" t="s">
        <v>17887</v>
      </c>
      <c r="K231" s="29" t="s">
        <v>178</v>
      </c>
      <c r="L231" s="29" t="s">
        <v>17871</v>
      </c>
      <c r="M231" s="29" t="s">
        <v>2357</v>
      </c>
      <c r="N231" s="28">
        <v>676583.5</v>
      </c>
      <c r="O231" s="28">
        <v>6164159</v>
      </c>
      <c r="P231" s="29" t="s">
        <v>17886</v>
      </c>
      <c r="Q231" s="32" t="s">
        <v>207</v>
      </c>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31">
        <v>36576</v>
      </c>
      <c r="AQ231" s="31">
        <v>1205874</v>
      </c>
      <c r="AR231" s="31">
        <v>1084665</v>
      </c>
      <c r="AS231" s="31">
        <v>1215387</v>
      </c>
      <c r="AT231" s="31">
        <v>1120281</v>
      </c>
      <c r="AU231" s="31">
        <v>1037097</v>
      </c>
      <c r="AV231" s="31">
        <v>1288386</v>
      </c>
      <c r="AW231" s="31">
        <v>1279503</v>
      </c>
      <c r="AX231" s="31">
        <v>101115</v>
      </c>
      <c r="AY231" s="31">
        <v>82527</v>
      </c>
      <c r="AZ231" s="31">
        <v>183642</v>
      </c>
    </row>
    <row r="232" spans="1:52" ht="15" customHeight="1">
      <c r="A232" s="29" t="s">
        <v>17885</v>
      </c>
      <c r="B232" s="34">
        <v>37244</v>
      </c>
      <c r="C232" s="28">
        <v>660</v>
      </c>
      <c r="D232" s="28">
        <v>47</v>
      </c>
      <c r="E232" s="28">
        <v>45</v>
      </c>
      <c r="F232" s="29" t="s">
        <v>220</v>
      </c>
      <c r="G232" s="29" t="s">
        <v>2129</v>
      </c>
      <c r="H232" s="28">
        <v>316</v>
      </c>
      <c r="I232" s="29" t="s">
        <v>17865</v>
      </c>
      <c r="J232" s="33" t="s">
        <v>17884</v>
      </c>
      <c r="K232" s="29" t="s">
        <v>178</v>
      </c>
      <c r="L232" s="29" t="s">
        <v>17871</v>
      </c>
      <c r="M232" s="29" t="s">
        <v>216</v>
      </c>
      <c r="N232" s="28">
        <v>676489.5</v>
      </c>
      <c r="O232" s="28">
        <v>6163959</v>
      </c>
      <c r="P232" s="29" t="s">
        <v>17883</v>
      </c>
      <c r="Q232" s="32" t="s">
        <v>207</v>
      </c>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31">
        <v>36069</v>
      </c>
      <c r="AQ232" s="31">
        <v>1208664</v>
      </c>
      <c r="AR232" s="31">
        <v>1108677</v>
      </c>
      <c r="AS232" s="31">
        <v>1194162</v>
      </c>
      <c r="AT232" s="31">
        <v>1127094</v>
      </c>
      <c r="AU232" s="31">
        <v>1047900</v>
      </c>
      <c r="AV232" s="31">
        <v>1293594</v>
      </c>
      <c r="AW232" s="31">
        <v>1220049</v>
      </c>
      <c r="AX232" s="31">
        <v>96387</v>
      </c>
      <c r="AY232" s="31">
        <v>91890</v>
      </c>
      <c r="AZ232" s="31">
        <v>188277</v>
      </c>
    </row>
    <row r="233" spans="1:52" ht="15" customHeight="1">
      <c r="A233" s="29" t="s">
        <v>17882</v>
      </c>
      <c r="B233" s="34">
        <v>37244</v>
      </c>
      <c r="C233" s="28">
        <v>660</v>
      </c>
      <c r="D233" s="28">
        <v>47</v>
      </c>
      <c r="E233" s="28">
        <v>45</v>
      </c>
      <c r="F233" s="29" t="s">
        <v>220</v>
      </c>
      <c r="G233" s="29" t="s">
        <v>2129</v>
      </c>
      <c r="H233" s="28">
        <v>316</v>
      </c>
      <c r="I233" s="29" t="s">
        <v>17865</v>
      </c>
      <c r="J233" s="33" t="s">
        <v>17881</v>
      </c>
      <c r="K233" s="29" t="s">
        <v>178</v>
      </c>
      <c r="L233" s="29" t="s">
        <v>17871</v>
      </c>
      <c r="M233" s="29" t="s">
        <v>351</v>
      </c>
      <c r="N233" s="28">
        <v>676397.5</v>
      </c>
      <c r="O233" s="28">
        <v>6163759</v>
      </c>
      <c r="P233" s="29" t="s">
        <v>17880</v>
      </c>
      <c r="Q233" s="32" t="s">
        <v>207</v>
      </c>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31">
        <v>35595</v>
      </c>
      <c r="AQ233" s="31">
        <v>1278321</v>
      </c>
      <c r="AR233" s="31">
        <v>1172952</v>
      </c>
      <c r="AS233" s="31">
        <v>1268823</v>
      </c>
      <c r="AT233" s="31">
        <v>1200306</v>
      </c>
      <c r="AU233" s="31">
        <v>1135443</v>
      </c>
      <c r="AV233" s="31">
        <v>1370400</v>
      </c>
      <c r="AW233" s="31">
        <v>1378581</v>
      </c>
      <c r="AX233" s="31">
        <v>114546</v>
      </c>
      <c r="AY233" s="31">
        <v>97260</v>
      </c>
      <c r="AZ233" s="31">
        <v>211806</v>
      </c>
    </row>
    <row r="234" spans="1:52" ht="15" customHeight="1">
      <c r="A234" s="29" t="s">
        <v>17879</v>
      </c>
      <c r="B234" s="34">
        <v>37245</v>
      </c>
      <c r="C234" s="28">
        <v>660</v>
      </c>
      <c r="D234" s="28">
        <v>47</v>
      </c>
      <c r="E234" s="28">
        <v>45</v>
      </c>
      <c r="F234" s="29" t="s">
        <v>220</v>
      </c>
      <c r="G234" s="29" t="s">
        <v>2129</v>
      </c>
      <c r="H234" s="28">
        <v>316</v>
      </c>
      <c r="I234" s="29" t="s">
        <v>17865</v>
      </c>
      <c r="J234" s="33" t="s">
        <v>17878</v>
      </c>
      <c r="K234" s="29" t="s">
        <v>178</v>
      </c>
      <c r="L234" s="29" t="s">
        <v>17871</v>
      </c>
      <c r="M234" s="29" t="s">
        <v>2459</v>
      </c>
      <c r="N234" s="28">
        <v>675095.5</v>
      </c>
      <c r="O234" s="28">
        <v>6164705</v>
      </c>
      <c r="P234" s="29" t="s">
        <v>17877</v>
      </c>
      <c r="Q234" s="32" t="s">
        <v>207</v>
      </c>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31">
        <v>24855</v>
      </c>
      <c r="AQ234" s="31">
        <v>1213290</v>
      </c>
      <c r="AR234" s="31">
        <v>1099755</v>
      </c>
      <c r="AS234" s="31">
        <v>1187901</v>
      </c>
      <c r="AT234" s="31">
        <v>1100796</v>
      </c>
      <c r="AU234" s="31">
        <v>1031040</v>
      </c>
      <c r="AV234" s="31">
        <v>1293438</v>
      </c>
      <c r="AW234" s="31">
        <v>1270605</v>
      </c>
      <c r="AX234" s="31">
        <v>107055</v>
      </c>
      <c r="AY234" s="31">
        <v>91725</v>
      </c>
      <c r="AZ234" s="31">
        <v>198780</v>
      </c>
    </row>
    <row r="235" spans="1:52" ht="15" customHeight="1">
      <c r="A235" s="29" t="s">
        <v>17876</v>
      </c>
      <c r="B235" s="34">
        <v>37245</v>
      </c>
      <c r="C235" s="28">
        <v>660</v>
      </c>
      <c r="D235" s="28">
        <v>47</v>
      </c>
      <c r="E235" s="28">
        <v>45</v>
      </c>
      <c r="F235" s="29" t="s">
        <v>220</v>
      </c>
      <c r="G235" s="29" t="s">
        <v>2129</v>
      </c>
      <c r="H235" s="28">
        <v>316</v>
      </c>
      <c r="I235" s="29" t="s">
        <v>17865</v>
      </c>
      <c r="J235" s="33" t="s">
        <v>17875</v>
      </c>
      <c r="K235" s="29" t="s">
        <v>178</v>
      </c>
      <c r="L235" s="29" t="s">
        <v>17871</v>
      </c>
      <c r="M235" s="29" t="s">
        <v>2532</v>
      </c>
      <c r="N235" s="28">
        <v>675008.5</v>
      </c>
      <c r="O235" s="28">
        <v>6164500</v>
      </c>
      <c r="P235" s="29" t="s">
        <v>17874</v>
      </c>
      <c r="Q235" s="32" t="s">
        <v>207</v>
      </c>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31">
        <v>21714</v>
      </c>
      <c r="AQ235" s="31">
        <v>1209819</v>
      </c>
      <c r="AR235" s="31">
        <v>1096743</v>
      </c>
      <c r="AS235" s="31">
        <v>1179141</v>
      </c>
      <c r="AT235" s="31">
        <v>1120173</v>
      </c>
      <c r="AU235" s="31">
        <v>1038336</v>
      </c>
      <c r="AV235" s="31">
        <v>1297761</v>
      </c>
      <c r="AW235" s="31">
        <v>1265967</v>
      </c>
      <c r="AX235" s="31">
        <v>96375</v>
      </c>
      <c r="AY235" s="31">
        <v>91857</v>
      </c>
      <c r="AZ235" s="31">
        <v>188232</v>
      </c>
    </row>
    <row r="236" spans="1:52" ht="15" customHeight="1">
      <c r="A236" s="29" t="s">
        <v>17873</v>
      </c>
      <c r="B236" s="34">
        <v>37245</v>
      </c>
      <c r="C236" s="28">
        <v>660</v>
      </c>
      <c r="D236" s="28">
        <v>47</v>
      </c>
      <c r="E236" s="28">
        <v>50</v>
      </c>
      <c r="F236" s="29" t="s">
        <v>220</v>
      </c>
      <c r="G236" s="29" t="s">
        <v>2129</v>
      </c>
      <c r="H236" s="28">
        <v>316</v>
      </c>
      <c r="I236" s="29" t="s">
        <v>17865</v>
      </c>
      <c r="J236" s="33" t="s">
        <v>17872</v>
      </c>
      <c r="K236" s="29" t="s">
        <v>178</v>
      </c>
      <c r="L236" s="29" t="s">
        <v>17871</v>
      </c>
      <c r="M236" s="29" t="s">
        <v>2488</v>
      </c>
      <c r="N236" s="28">
        <v>674918.5</v>
      </c>
      <c r="O236" s="28">
        <v>6164301</v>
      </c>
      <c r="P236" s="29" t="s">
        <v>17870</v>
      </c>
      <c r="Q236" s="32" t="s">
        <v>368</v>
      </c>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31">
        <v>19860</v>
      </c>
      <c r="AQ236" s="31">
        <v>1207464</v>
      </c>
      <c r="AR236" s="31">
        <v>1085769</v>
      </c>
      <c r="AS236" s="31">
        <v>1198287</v>
      </c>
      <c r="AT236" s="31">
        <v>1112601</v>
      </c>
      <c r="AU236" s="31">
        <v>1034430</v>
      </c>
      <c r="AV236" s="31">
        <v>1304101</v>
      </c>
      <c r="AW236" s="31">
        <v>1279314</v>
      </c>
      <c r="AX236" s="31">
        <v>107343</v>
      </c>
      <c r="AY236" s="31">
        <v>87252</v>
      </c>
      <c r="AZ236" s="31">
        <v>194595</v>
      </c>
    </row>
    <row r="237" spans="1:52" ht="15" customHeight="1">
      <c r="A237" s="29" t="s">
        <v>17869</v>
      </c>
      <c r="B237" s="34">
        <v>39793</v>
      </c>
      <c r="C237" s="28">
        <v>2300</v>
      </c>
      <c r="D237" s="28">
        <v>93</v>
      </c>
      <c r="E237" s="28">
        <v>80</v>
      </c>
      <c r="F237" s="29" t="s">
        <v>5800</v>
      </c>
      <c r="G237" s="29" t="s">
        <v>5823</v>
      </c>
      <c r="H237" s="28">
        <v>316</v>
      </c>
      <c r="I237" s="29" t="s">
        <v>17865</v>
      </c>
      <c r="J237" s="33" t="s">
        <v>17868</v>
      </c>
      <c r="K237" s="29" t="s">
        <v>178</v>
      </c>
      <c r="L237" s="29" t="s">
        <v>17863</v>
      </c>
      <c r="M237" s="29" t="s">
        <v>13335</v>
      </c>
      <c r="N237" s="28">
        <v>656959</v>
      </c>
      <c r="O237" s="28">
        <v>6174942</v>
      </c>
      <c r="P237" s="29" t="s">
        <v>17867</v>
      </c>
      <c r="Q237" s="32" t="s">
        <v>174</v>
      </c>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31">
        <v>32320</v>
      </c>
      <c r="AX237" s="31">
        <v>336483</v>
      </c>
      <c r="AY237" s="31">
        <v>240605</v>
      </c>
      <c r="AZ237" s="31">
        <v>577088</v>
      </c>
    </row>
    <row r="238" spans="1:52" ht="15" customHeight="1">
      <c r="A238" s="29" t="s">
        <v>17866</v>
      </c>
      <c r="B238" s="34">
        <v>39793</v>
      </c>
      <c r="C238" s="28">
        <v>2300</v>
      </c>
      <c r="D238" s="28">
        <v>93</v>
      </c>
      <c r="E238" s="28">
        <v>80</v>
      </c>
      <c r="F238" s="29" t="s">
        <v>5800</v>
      </c>
      <c r="G238" s="29" t="s">
        <v>5823</v>
      </c>
      <c r="H238" s="28">
        <v>316</v>
      </c>
      <c r="I238" s="29" t="s">
        <v>17865</v>
      </c>
      <c r="J238" s="33" t="s">
        <v>17864</v>
      </c>
      <c r="K238" s="29" t="s">
        <v>178</v>
      </c>
      <c r="L238" s="29" t="s">
        <v>17863</v>
      </c>
      <c r="M238" s="29" t="s">
        <v>13335</v>
      </c>
      <c r="N238" s="28">
        <v>657266</v>
      </c>
      <c r="O238" s="28">
        <v>6174847</v>
      </c>
      <c r="P238" s="29" t="s">
        <v>17862</v>
      </c>
      <c r="Q238" s="32" t="s">
        <v>174</v>
      </c>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31">
        <v>9495</v>
      </c>
      <c r="AX238" s="31">
        <v>108485</v>
      </c>
      <c r="AY238" s="31">
        <v>438570</v>
      </c>
      <c r="AZ238" s="31">
        <v>547055</v>
      </c>
    </row>
    <row r="239" spans="1:52" ht="15" customHeight="1">
      <c r="A239" s="29" t="s">
        <v>17861</v>
      </c>
      <c r="B239" s="34">
        <v>35947</v>
      </c>
      <c r="C239" s="28">
        <v>600</v>
      </c>
      <c r="D239" s="28">
        <v>44</v>
      </c>
      <c r="E239" s="28">
        <v>45</v>
      </c>
      <c r="F239" s="29" t="s">
        <v>220</v>
      </c>
      <c r="G239" s="29" t="s">
        <v>12279</v>
      </c>
      <c r="H239" s="28">
        <v>320</v>
      </c>
      <c r="I239" s="29" t="s">
        <v>17748</v>
      </c>
      <c r="J239" s="33" t="s">
        <v>17860</v>
      </c>
      <c r="K239" s="29" t="s">
        <v>178</v>
      </c>
      <c r="L239" s="29" t="s">
        <v>204</v>
      </c>
      <c r="M239" s="29" t="s">
        <v>13247</v>
      </c>
      <c r="N239" s="28">
        <v>683346</v>
      </c>
      <c r="O239" s="28">
        <v>6136722</v>
      </c>
      <c r="P239" s="29" t="s">
        <v>17859</v>
      </c>
      <c r="Q239" s="32" t="s">
        <v>174</v>
      </c>
      <c r="R239" s="19"/>
      <c r="S239" s="19"/>
      <c r="T239" s="19"/>
      <c r="U239" s="19"/>
      <c r="V239" s="19"/>
      <c r="W239" s="19"/>
      <c r="X239" s="19"/>
      <c r="Y239" s="19"/>
      <c r="Z239" s="19"/>
      <c r="AA239" s="19"/>
      <c r="AB239" s="19"/>
      <c r="AC239" s="19"/>
      <c r="AD239" s="19"/>
      <c r="AE239" s="19"/>
      <c r="AF239" s="19"/>
      <c r="AG239" s="19"/>
      <c r="AH239" s="19"/>
      <c r="AI239" s="19"/>
      <c r="AJ239" s="19"/>
      <c r="AK239" s="19"/>
      <c r="AL239" s="19"/>
      <c r="AM239" s="31">
        <v>617000</v>
      </c>
      <c r="AN239" s="31">
        <v>945000</v>
      </c>
      <c r="AO239" s="31">
        <v>1043000</v>
      </c>
      <c r="AP239" s="31">
        <v>881510</v>
      </c>
      <c r="AQ239" s="31">
        <v>1034495</v>
      </c>
      <c r="AR239" s="31">
        <v>924405</v>
      </c>
      <c r="AS239" s="31">
        <v>990140</v>
      </c>
      <c r="AT239" s="31">
        <v>910355</v>
      </c>
      <c r="AU239" s="31">
        <v>842970</v>
      </c>
      <c r="AV239" s="31">
        <v>1059820</v>
      </c>
      <c r="AW239" s="31">
        <v>1060735</v>
      </c>
      <c r="AX239" s="31">
        <v>87125</v>
      </c>
      <c r="AY239" s="31">
        <v>69175</v>
      </c>
      <c r="AZ239" s="31">
        <v>156300</v>
      </c>
    </row>
    <row r="240" spans="1:52" ht="15" customHeight="1">
      <c r="A240" s="29" t="s">
        <v>17858</v>
      </c>
      <c r="B240" s="34">
        <v>36526</v>
      </c>
      <c r="C240" s="28">
        <v>660</v>
      </c>
      <c r="D240" s="28">
        <v>47</v>
      </c>
      <c r="E240" s="28">
        <v>45</v>
      </c>
      <c r="F240" s="29" t="s">
        <v>220</v>
      </c>
      <c r="G240" s="29" t="s">
        <v>5621</v>
      </c>
      <c r="H240" s="28">
        <v>320</v>
      </c>
      <c r="I240" s="29" t="s">
        <v>17748</v>
      </c>
      <c r="J240" s="33" t="s">
        <v>17857</v>
      </c>
      <c r="K240" s="29" t="s">
        <v>178</v>
      </c>
      <c r="L240" s="29" t="s">
        <v>204</v>
      </c>
      <c r="M240" s="29" t="s">
        <v>10994</v>
      </c>
      <c r="N240" s="28">
        <v>708266.3</v>
      </c>
      <c r="O240" s="28">
        <v>6129635</v>
      </c>
      <c r="P240" s="29" t="s">
        <v>17856</v>
      </c>
      <c r="Q240" s="32" t="s">
        <v>174</v>
      </c>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31">
        <v>1291000</v>
      </c>
      <c r="AP240" s="31">
        <v>1188503</v>
      </c>
      <c r="AQ240" s="31">
        <v>1389865</v>
      </c>
      <c r="AR240" s="31">
        <v>1217973</v>
      </c>
      <c r="AS240" s="31">
        <v>1318571</v>
      </c>
      <c r="AT240" s="31">
        <v>1194448</v>
      </c>
      <c r="AU240" s="31">
        <v>1151032</v>
      </c>
      <c r="AV240" s="31">
        <v>1389090</v>
      </c>
      <c r="AW240" s="31">
        <v>1422839</v>
      </c>
      <c r="AX240" s="31">
        <v>118989</v>
      </c>
      <c r="AY240" s="31">
        <v>113526</v>
      </c>
      <c r="AZ240" s="31">
        <v>232515</v>
      </c>
    </row>
    <row r="241" spans="1:52" ht="15" customHeight="1">
      <c r="A241" s="29" t="s">
        <v>17855</v>
      </c>
      <c r="B241" s="34">
        <v>36526</v>
      </c>
      <c r="C241" s="28">
        <v>660</v>
      </c>
      <c r="D241" s="28">
        <v>47</v>
      </c>
      <c r="E241" s="28">
        <v>45</v>
      </c>
      <c r="F241" s="29" t="s">
        <v>220</v>
      </c>
      <c r="G241" s="29" t="s">
        <v>5621</v>
      </c>
      <c r="H241" s="28">
        <v>320</v>
      </c>
      <c r="I241" s="29" t="s">
        <v>17748</v>
      </c>
      <c r="J241" s="33" t="s">
        <v>17854</v>
      </c>
      <c r="K241" s="29" t="s">
        <v>178</v>
      </c>
      <c r="L241" s="29" t="s">
        <v>204</v>
      </c>
      <c r="M241" s="29" t="s">
        <v>745</v>
      </c>
      <c r="N241" s="28">
        <v>685732.5</v>
      </c>
      <c r="O241" s="28">
        <v>6138527</v>
      </c>
      <c r="P241" s="29" t="s">
        <v>17849</v>
      </c>
      <c r="Q241" s="32" t="s">
        <v>174</v>
      </c>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31">
        <v>1127333</v>
      </c>
      <c r="AP241" s="31">
        <v>1015115.33984375</v>
      </c>
      <c r="AQ241" s="31">
        <v>1159986.65625</v>
      </c>
      <c r="AR241" s="31">
        <v>1075298.3203125</v>
      </c>
      <c r="AS241" s="31">
        <v>1129464.3203125</v>
      </c>
      <c r="AT241" s="31">
        <v>1079584.328125</v>
      </c>
      <c r="AU241" s="31">
        <v>1016293.99609375</v>
      </c>
      <c r="AV241" s="31">
        <v>1290238.66015625</v>
      </c>
      <c r="AW241" s="31">
        <v>1237016.01953125</v>
      </c>
      <c r="AX241" s="31">
        <v>105897.6640625</v>
      </c>
      <c r="AY241" s="31">
        <v>87337.3359375</v>
      </c>
      <c r="AZ241" s="31">
        <v>193235</v>
      </c>
    </row>
    <row r="242" spans="1:52" ht="15" customHeight="1">
      <c r="A242" s="29" t="s">
        <v>17853</v>
      </c>
      <c r="B242" s="34">
        <v>36526</v>
      </c>
      <c r="C242" s="28">
        <v>660</v>
      </c>
      <c r="D242" s="28">
        <v>47</v>
      </c>
      <c r="E242" s="28">
        <v>45</v>
      </c>
      <c r="F242" s="29" t="s">
        <v>220</v>
      </c>
      <c r="G242" s="29" t="s">
        <v>5621</v>
      </c>
      <c r="H242" s="28">
        <v>320</v>
      </c>
      <c r="I242" s="29" t="s">
        <v>17748</v>
      </c>
      <c r="J242" s="33" t="s">
        <v>17852</v>
      </c>
      <c r="K242" s="29" t="s">
        <v>178</v>
      </c>
      <c r="L242" s="29" t="s">
        <v>204</v>
      </c>
      <c r="M242" s="29" t="s">
        <v>2275</v>
      </c>
      <c r="N242" s="28">
        <v>685931.4</v>
      </c>
      <c r="O242" s="28">
        <v>6138535</v>
      </c>
      <c r="P242" s="29" t="s">
        <v>17849</v>
      </c>
      <c r="Q242" s="32" t="s">
        <v>174</v>
      </c>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31">
        <v>1127333</v>
      </c>
      <c r="AP242" s="31">
        <v>1015115.33984375</v>
      </c>
      <c r="AQ242" s="31">
        <v>1159986.65625</v>
      </c>
      <c r="AR242" s="31">
        <v>1075298.3203125</v>
      </c>
      <c r="AS242" s="31">
        <v>1129464.3203125</v>
      </c>
      <c r="AT242" s="31">
        <v>1079584.328125</v>
      </c>
      <c r="AU242" s="31">
        <v>1016293.99609375</v>
      </c>
      <c r="AV242" s="31">
        <v>1290238.66015625</v>
      </c>
      <c r="AW242" s="31">
        <v>1237016.01953125</v>
      </c>
      <c r="AX242" s="31">
        <v>105897.6640625</v>
      </c>
      <c r="AY242" s="31">
        <v>87337.3359375</v>
      </c>
      <c r="AZ242" s="31">
        <v>193235</v>
      </c>
    </row>
    <row r="243" spans="1:52" ht="15" customHeight="1">
      <c r="A243" s="29" t="s">
        <v>17851</v>
      </c>
      <c r="B243" s="34">
        <v>36526</v>
      </c>
      <c r="C243" s="28">
        <v>660</v>
      </c>
      <c r="D243" s="28">
        <v>47</v>
      </c>
      <c r="E243" s="28">
        <v>45</v>
      </c>
      <c r="F243" s="29" t="s">
        <v>220</v>
      </c>
      <c r="G243" s="29" t="s">
        <v>5621</v>
      </c>
      <c r="H243" s="28">
        <v>320</v>
      </c>
      <c r="I243" s="29" t="s">
        <v>17748</v>
      </c>
      <c r="J243" s="33" t="s">
        <v>17850</v>
      </c>
      <c r="K243" s="29" t="s">
        <v>178</v>
      </c>
      <c r="L243" s="29" t="s">
        <v>204</v>
      </c>
      <c r="M243" s="29" t="s">
        <v>7650</v>
      </c>
      <c r="N243" s="28">
        <v>686126.8</v>
      </c>
      <c r="O243" s="28">
        <v>6138544</v>
      </c>
      <c r="P243" s="29" t="s">
        <v>17849</v>
      </c>
      <c r="Q243" s="32" t="s">
        <v>174</v>
      </c>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31">
        <v>1127333</v>
      </c>
      <c r="AP243" s="31">
        <v>1015115.33984375</v>
      </c>
      <c r="AQ243" s="31">
        <v>1159986.65625</v>
      </c>
      <c r="AR243" s="31">
        <v>1075298.3203125</v>
      </c>
      <c r="AS243" s="31">
        <v>1129464.3203125</v>
      </c>
      <c r="AT243" s="31">
        <v>1079584.328125</v>
      </c>
      <c r="AU243" s="31">
        <v>1016293.99609375</v>
      </c>
      <c r="AV243" s="31">
        <v>1290238.66015625</v>
      </c>
      <c r="AW243" s="31">
        <v>1237016.01953125</v>
      </c>
      <c r="AX243" s="31">
        <v>105897.6640625</v>
      </c>
      <c r="AY243" s="31">
        <v>87337.3359375</v>
      </c>
      <c r="AZ243" s="31">
        <v>193235</v>
      </c>
    </row>
    <row r="244" spans="1:52" ht="15" customHeight="1">
      <c r="A244" s="29" t="s">
        <v>17848</v>
      </c>
      <c r="B244" s="34">
        <v>29801</v>
      </c>
      <c r="C244" s="28">
        <v>18.5</v>
      </c>
      <c r="D244" s="28">
        <v>11</v>
      </c>
      <c r="E244" s="28">
        <v>18</v>
      </c>
      <c r="F244" s="29" t="s">
        <v>17843</v>
      </c>
      <c r="G244" s="29" t="s">
        <v>204</v>
      </c>
      <c r="H244" s="28">
        <v>320</v>
      </c>
      <c r="I244" s="29" t="s">
        <v>17748</v>
      </c>
      <c r="J244" s="33" t="s">
        <v>17847</v>
      </c>
      <c r="K244" s="29" t="s">
        <v>178</v>
      </c>
      <c r="L244" s="29" t="s">
        <v>17846</v>
      </c>
      <c r="M244" s="29" t="s">
        <v>1836</v>
      </c>
      <c r="N244" s="28">
        <v>703366.5</v>
      </c>
      <c r="O244" s="28">
        <v>6129242</v>
      </c>
      <c r="P244" s="29" t="s">
        <v>17845</v>
      </c>
      <c r="Q244" s="32" t="s">
        <v>368</v>
      </c>
      <c r="R244" s="19"/>
      <c r="S244" s="19"/>
      <c r="T244" s="19"/>
      <c r="U244" s="19"/>
      <c r="V244" s="31">
        <v>6257</v>
      </c>
      <c r="W244" s="31">
        <v>16875</v>
      </c>
      <c r="X244" s="31">
        <v>20461</v>
      </c>
      <c r="Y244" s="31">
        <v>20773</v>
      </c>
      <c r="Z244" s="31">
        <v>16329</v>
      </c>
      <c r="AA244" s="31">
        <v>20227</v>
      </c>
      <c r="AB244" s="31">
        <v>16540</v>
      </c>
      <c r="AC244" s="31">
        <v>20592</v>
      </c>
      <c r="AD244" s="31">
        <v>15830</v>
      </c>
      <c r="AE244" s="31">
        <v>16400</v>
      </c>
      <c r="AF244" s="31">
        <v>15500</v>
      </c>
      <c r="AG244" s="31">
        <v>19600</v>
      </c>
      <c r="AH244" s="31">
        <v>19000</v>
      </c>
      <c r="AI244" s="31">
        <v>24000</v>
      </c>
      <c r="AJ244" s="31">
        <v>20420</v>
      </c>
      <c r="AK244" s="31">
        <v>17180</v>
      </c>
      <c r="AL244" s="31">
        <v>20500</v>
      </c>
      <c r="AM244" s="31">
        <v>22400</v>
      </c>
      <c r="AN244" s="31">
        <v>22050</v>
      </c>
      <c r="AO244" s="31">
        <v>25550</v>
      </c>
      <c r="AP244" s="31">
        <v>5200</v>
      </c>
      <c r="AQ244" s="31">
        <v>6500</v>
      </c>
      <c r="AR244" s="31">
        <v>10700</v>
      </c>
      <c r="AS244" s="31">
        <v>7803</v>
      </c>
      <c r="AT244" s="31">
        <v>7406</v>
      </c>
      <c r="AU244" s="31">
        <v>0</v>
      </c>
      <c r="AV244" s="31">
        <v>8053</v>
      </c>
      <c r="AW244" s="31">
        <v>285</v>
      </c>
      <c r="AX244" s="31">
        <v>0</v>
      </c>
      <c r="AY244" s="31">
        <v>0</v>
      </c>
      <c r="AZ244" s="31">
        <v>0</v>
      </c>
    </row>
    <row r="245" spans="1:52" ht="15" customHeight="1">
      <c r="A245" s="29" t="s">
        <v>17844</v>
      </c>
      <c r="B245" s="34">
        <v>32170</v>
      </c>
      <c r="C245" s="28">
        <v>150</v>
      </c>
      <c r="D245" s="28">
        <v>23</v>
      </c>
      <c r="E245" s="28">
        <v>24</v>
      </c>
      <c r="F245" s="29" t="s">
        <v>14683</v>
      </c>
      <c r="G245" s="29" t="s">
        <v>3353</v>
      </c>
      <c r="H245" s="28">
        <v>320</v>
      </c>
      <c r="I245" s="29" t="s">
        <v>17748</v>
      </c>
      <c r="J245" s="33" t="s">
        <v>17842</v>
      </c>
      <c r="K245" s="29" t="s">
        <v>178</v>
      </c>
      <c r="L245" s="29" t="s">
        <v>17841</v>
      </c>
      <c r="M245" s="29" t="s">
        <v>370</v>
      </c>
      <c r="N245" s="28">
        <v>694379.6</v>
      </c>
      <c r="O245" s="28">
        <v>6122477</v>
      </c>
      <c r="P245" s="29" t="s">
        <v>17840</v>
      </c>
      <c r="Q245" s="32" t="s">
        <v>207</v>
      </c>
      <c r="R245" s="19"/>
      <c r="S245" s="19"/>
      <c r="T245" s="19"/>
      <c r="U245" s="19"/>
      <c r="V245" s="19"/>
      <c r="W245" s="19"/>
      <c r="X245" s="19"/>
      <c r="Y245" s="19"/>
      <c r="Z245" s="19"/>
      <c r="AA245" s="19"/>
      <c r="AB245" s="19"/>
      <c r="AC245" s="31">
        <v>75000</v>
      </c>
      <c r="AD245" s="31">
        <v>200000</v>
      </c>
      <c r="AE245" s="31">
        <v>359360</v>
      </c>
      <c r="AF245" s="31">
        <v>314520</v>
      </c>
      <c r="AG245" s="31">
        <v>325140</v>
      </c>
      <c r="AH245" s="31">
        <v>265960</v>
      </c>
      <c r="AI245" s="31">
        <v>340780</v>
      </c>
      <c r="AJ245" s="31">
        <v>315960</v>
      </c>
      <c r="AK245" s="31">
        <v>252240</v>
      </c>
      <c r="AL245" s="31">
        <v>276340</v>
      </c>
      <c r="AM245" s="31">
        <v>327380</v>
      </c>
      <c r="AN245" s="31">
        <v>267269</v>
      </c>
      <c r="AO245" s="31">
        <v>277546</v>
      </c>
      <c r="AP245" s="31">
        <v>244793</v>
      </c>
      <c r="AQ245" s="31">
        <v>269305</v>
      </c>
      <c r="AR245" s="31">
        <v>239792</v>
      </c>
      <c r="AS245" s="31">
        <v>282383</v>
      </c>
      <c r="AT245" s="31">
        <v>179716</v>
      </c>
      <c r="AU245" s="31">
        <v>131828</v>
      </c>
      <c r="AV245" s="31">
        <v>279409</v>
      </c>
      <c r="AW245" s="31">
        <v>236380</v>
      </c>
      <c r="AX245" s="31">
        <v>21842</v>
      </c>
      <c r="AY245" s="31">
        <v>21872</v>
      </c>
      <c r="AZ245" s="31">
        <v>43714</v>
      </c>
    </row>
    <row r="246" spans="1:52" ht="15" customHeight="1">
      <c r="A246" s="29" t="s">
        <v>17839</v>
      </c>
      <c r="B246" s="34">
        <v>32629</v>
      </c>
      <c r="C246" s="28">
        <v>200</v>
      </c>
      <c r="D246" s="28">
        <v>24</v>
      </c>
      <c r="E246" s="28">
        <v>29</v>
      </c>
      <c r="F246" s="29" t="s">
        <v>14741</v>
      </c>
      <c r="G246" s="29" t="s">
        <v>17144</v>
      </c>
      <c r="H246" s="28">
        <v>320</v>
      </c>
      <c r="I246" s="29" t="s">
        <v>17748</v>
      </c>
      <c r="J246" s="33" t="s">
        <v>17838</v>
      </c>
      <c r="K246" s="29" t="s">
        <v>178</v>
      </c>
      <c r="L246" s="29" t="s">
        <v>17837</v>
      </c>
      <c r="M246" s="29" t="s">
        <v>1836</v>
      </c>
      <c r="N246" s="28">
        <v>707770.7</v>
      </c>
      <c r="O246" s="28">
        <v>6127010</v>
      </c>
      <c r="P246" s="29" t="s">
        <v>17836</v>
      </c>
      <c r="Q246" s="32" t="s">
        <v>207</v>
      </c>
      <c r="R246" s="19"/>
      <c r="S246" s="19"/>
      <c r="T246" s="19"/>
      <c r="U246" s="19"/>
      <c r="V246" s="19"/>
      <c r="W246" s="19"/>
      <c r="X246" s="19"/>
      <c r="Y246" s="19"/>
      <c r="Z246" s="19"/>
      <c r="AA246" s="19"/>
      <c r="AB246" s="19"/>
      <c r="AC246" s="19"/>
      <c r="AD246" s="31">
        <v>136250</v>
      </c>
      <c r="AE246" s="31">
        <v>307270</v>
      </c>
      <c r="AF246" s="31">
        <v>267616</v>
      </c>
      <c r="AG246" s="31">
        <v>300998</v>
      </c>
      <c r="AH246" s="31">
        <v>281660</v>
      </c>
      <c r="AI246" s="31">
        <v>348058</v>
      </c>
      <c r="AJ246" s="31">
        <v>327926</v>
      </c>
      <c r="AK246" s="31">
        <v>274956</v>
      </c>
      <c r="AL246" s="31">
        <v>267312</v>
      </c>
      <c r="AM246" s="31">
        <v>306356</v>
      </c>
      <c r="AN246" s="31">
        <v>266689</v>
      </c>
      <c r="AO246" s="31">
        <v>294984</v>
      </c>
      <c r="AP246" s="31">
        <v>247062</v>
      </c>
      <c r="AQ246" s="31">
        <v>291316</v>
      </c>
      <c r="AR246" s="31">
        <v>244136</v>
      </c>
      <c r="AS246" s="31">
        <v>264042</v>
      </c>
      <c r="AT246" s="31">
        <v>247169</v>
      </c>
      <c r="AU246" s="31">
        <v>239561</v>
      </c>
      <c r="AV246" s="31">
        <v>272368</v>
      </c>
      <c r="AW246" s="31">
        <v>140311</v>
      </c>
      <c r="AX246" s="31">
        <v>24630</v>
      </c>
      <c r="AY246" s="31">
        <v>22269</v>
      </c>
      <c r="AZ246" s="31">
        <v>46899</v>
      </c>
    </row>
    <row r="247" spans="1:52" ht="15" customHeight="1">
      <c r="A247" s="29" t="s">
        <v>17835</v>
      </c>
      <c r="B247" s="34">
        <v>32568</v>
      </c>
      <c r="C247" s="28">
        <v>150</v>
      </c>
      <c r="D247" s="28">
        <v>23</v>
      </c>
      <c r="E247" s="28">
        <v>30</v>
      </c>
      <c r="F247" s="29" t="s">
        <v>14683</v>
      </c>
      <c r="G247" s="29" t="s">
        <v>3576</v>
      </c>
      <c r="H247" s="28">
        <v>320</v>
      </c>
      <c r="I247" s="29" t="s">
        <v>17748</v>
      </c>
      <c r="J247" s="33" t="s">
        <v>17834</v>
      </c>
      <c r="K247" s="29" t="s">
        <v>178</v>
      </c>
      <c r="L247" s="29" t="s">
        <v>17833</v>
      </c>
      <c r="M247" s="29" t="s">
        <v>176</v>
      </c>
      <c r="N247" s="28">
        <v>698352</v>
      </c>
      <c r="O247" s="28">
        <v>6120375</v>
      </c>
      <c r="P247" s="29" t="s">
        <v>17832</v>
      </c>
      <c r="Q247" s="32" t="s">
        <v>207</v>
      </c>
      <c r="R247" s="19"/>
      <c r="S247" s="19"/>
      <c r="T247" s="19"/>
      <c r="U247" s="19"/>
      <c r="V247" s="19"/>
      <c r="W247" s="19"/>
      <c r="X247" s="19"/>
      <c r="Y247" s="19"/>
      <c r="Z247" s="19"/>
      <c r="AA247" s="19"/>
      <c r="AB247" s="19"/>
      <c r="AC247" s="19"/>
      <c r="AD247" s="31">
        <v>54861</v>
      </c>
      <c r="AE247" s="31">
        <v>247454</v>
      </c>
      <c r="AF247" s="31">
        <v>265668</v>
      </c>
      <c r="AG247" s="31">
        <v>323163</v>
      </c>
      <c r="AH247" s="31">
        <v>222411</v>
      </c>
      <c r="AI247" s="31">
        <v>322491</v>
      </c>
      <c r="AJ247" s="31">
        <v>288213</v>
      </c>
      <c r="AK247" s="31">
        <v>238473</v>
      </c>
      <c r="AL247" s="31">
        <v>252720</v>
      </c>
      <c r="AM247" s="31">
        <v>308640</v>
      </c>
      <c r="AN247" s="31">
        <v>248798</v>
      </c>
      <c r="AO247" s="31">
        <v>266601</v>
      </c>
      <c r="AP247" s="31">
        <v>229201</v>
      </c>
      <c r="AQ247" s="31">
        <v>268217</v>
      </c>
      <c r="AR247" s="31">
        <v>207509</v>
      </c>
      <c r="AS247" s="31">
        <v>243578</v>
      </c>
      <c r="AT247" s="31">
        <v>223078</v>
      </c>
      <c r="AU247" s="31">
        <v>174223</v>
      </c>
      <c r="AV247" s="31">
        <v>254332</v>
      </c>
      <c r="AW247" s="31">
        <v>229325</v>
      </c>
      <c r="AX247" s="31">
        <v>21307</v>
      </c>
      <c r="AY247" s="31">
        <v>21433</v>
      </c>
      <c r="AZ247" s="31">
        <v>42740</v>
      </c>
    </row>
    <row r="248" spans="1:52" ht="15" customHeight="1">
      <c r="A248" s="29" t="s">
        <v>17831</v>
      </c>
      <c r="B248" s="34">
        <v>33571</v>
      </c>
      <c r="C248" s="28">
        <v>150</v>
      </c>
      <c r="D248" s="28">
        <v>23.8</v>
      </c>
      <c r="E248" s="28">
        <v>30</v>
      </c>
      <c r="F248" s="29" t="s">
        <v>14683</v>
      </c>
      <c r="G248" s="29" t="s">
        <v>4320</v>
      </c>
      <c r="H248" s="28">
        <v>320</v>
      </c>
      <c r="I248" s="29" t="s">
        <v>17748</v>
      </c>
      <c r="J248" s="33" t="s">
        <v>17830</v>
      </c>
      <c r="K248" s="29" t="s">
        <v>178</v>
      </c>
      <c r="L248" s="29" t="s">
        <v>17829</v>
      </c>
      <c r="M248" s="29" t="s">
        <v>7324</v>
      </c>
      <c r="N248" s="28">
        <v>692763.6</v>
      </c>
      <c r="O248" s="28">
        <v>6130556</v>
      </c>
      <c r="P248" s="29" t="s">
        <v>17828</v>
      </c>
      <c r="Q248" s="32" t="s">
        <v>174</v>
      </c>
      <c r="R248" s="19"/>
      <c r="S248" s="19"/>
      <c r="T248" s="19"/>
      <c r="U248" s="19"/>
      <c r="V248" s="19"/>
      <c r="W248" s="19"/>
      <c r="X248" s="19"/>
      <c r="Y248" s="19"/>
      <c r="Z248" s="19"/>
      <c r="AA248" s="19"/>
      <c r="AB248" s="19"/>
      <c r="AC248" s="19"/>
      <c r="AD248" s="19"/>
      <c r="AE248" s="19"/>
      <c r="AF248" s="31">
        <v>68020</v>
      </c>
      <c r="AG248" s="31">
        <v>259860</v>
      </c>
      <c r="AH248" s="31">
        <v>254240</v>
      </c>
      <c r="AI248" s="31">
        <v>335620</v>
      </c>
      <c r="AJ248" s="31">
        <v>294380</v>
      </c>
      <c r="AK248" s="31">
        <v>240220</v>
      </c>
      <c r="AL248" s="31">
        <v>267400</v>
      </c>
      <c r="AM248" s="31">
        <v>309302</v>
      </c>
      <c r="AN248" s="31">
        <v>249513</v>
      </c>
      <c r="AO248" s="31">
        <v>272565</v>
      </c>
      <c r="AP248" s="31">
        <v>220375</v>
      </c>
      <c r="AQ248" s="31">
        <v>255665.380859375</v>
      </c>
      <c r="AR248" s="31">
        <v>223950.8671875</v>
      </c>
      <c r="AS248" s="31">
        <v>254321.099609375</v>
      </c>
      <c r="AT248" s="31">
        <v>228910.7705078125</v>
      </c>
      <c r="AU248" s="31">
        <v>218060.37158203125</v>
      </c>
      <c r="AV248" s="31">
        <v>263898.3564453125</v>
      </c>
      <c r="AW248" s="31">
        <v>266409.99072265625</v>
      </c>
      <c r="AX248" s="31">
        <v>22356.1796875</v>
      </c>
      <c r="AY248" s="31">
        <v>18356.580078125</v>
      </c>
      <c r="AZ248" s="31">
        <v>40712.759765625</v>
      </c>
    </row>
    <row r="249" spans="1:52" ht="15" customHeight="1">
      <c r="A249" s="29" t="s">
        <v>17827</v>
      </c>
      <c r="B249" s="34">
        <v>35751</v>
      </c>
      <c r="C249" s="28">
        <v>600</v>
      </c>
      <c r="D249" s="28">
        <v>44</v>
      </c>
      <c r="E249" s="28">
        <v>35</v>
      </c>
      <c r="F249" s="29" t="s">
        <v>14683</v>
      </c>
      <c r="G249" s="29" t="s">
        <v>15188</v>
      </c>
      <c r="H249" s="28">
        <v>320</v>
      </c>
      <c r="I249" s="29" t="s">
        <v>17748</v>
      </c>
      <c r="J249" s="33" t="s">
        <v>17826</v>
      </c>
      <c r="K249" s="29" t="s">
        <v>178</v>
      </c>
      <c r="L249" s="29" t="s">
        <v>17825</v>
      </c>
      <c r="M249" s="29" t="s">
        <v>176</v>
      </c>
      <c r="N249" s="28">
        <v>695433.9</v>
      </c>
      <c r="O249" s="28">
        <v>6125381</v>
      </c>
      <c r="P249" s="29" t="s">
        <v>17824</v>
      </c>
      <c r="Q249" s="32" t="s">
        <v>174</v>
      </c>
      <c r="R249" s="19"/>
      <c r="S249" s="19"/>
      <c r="T249" s="19"/>
      <c r="U249" s="19"/>
      <c r="V249" s="19"/>
      <c r="W249" s="19"/>
      <c r="X249" s="19"/>
      <c r="Y249" s="19"/>
      <c r="Z249" s="19"/>
      <c r="AA249" s="19"/>
      <c r="AB249" s="19"/>
      <c r="AC249" s="19"/>
      <c r="AD249" s="19"/>
      <c r="AE249" s="19"/>
      <c r="AF249" s="19"/>
      <c r="AG249" s="19"/>
      <c r="AH249" s="19"/>
      <c r="AI249" s="19"/>
      <c r="AJ249" s="19"/>
      <c r="AK249" s="19"/>
      <c r="AL249" s="31">
        <v>94302</v>
      </c>
      <c r="AM249" s="31">
        <v>1124847</v>
      </c>
      <c r="AN249" s="31">
        <v>931585</v>
      </c>
      <c r="AO249" s="31">
        <v>973508</v>
      </c>
      <c r="AP249" s="31">
        <v>835815</v>
      </c>
      <c r="AQ249" s="31">
        <v>960225.98828125</v>
      </c>
      <c r="AR249" s="31">
        <v>851375.25390625</v>
      </c>
      <c r="AS249" s="31">
        <v>908830.8828125</v>
      </c>
      <c r="AT249" s="31">
        <v>832736.52734375</v>
      </c>
      <c r="AU249" s="31">
        <v>743464.265625</v>
      </c>
      <c r="AV249" s="31">
        <v>901332.626953125</v>
      </c>
      <c r="AW249" s="31">
        <v>954937.15625</v>
      </c>
      <c r="AX249" s="31">
        <v>79997.9375</v>
      </c>
      <c r="AY249" s="31">
        <v>72952.109375</v>
      </c>
      <c r="AZ249" s="31">
        <v>152950.046875</v>
      </c>
    </row>
    <row r="250" spans="1:52" ht="15" customHeight="1">
      <c r="A250" s="29" t="s">
        <v>17823</v>
      </c>
      <c r="B250" s="34">
        <v>35913</v>
      </c>
      <c r="C250" s="28">
        <v>600</v>
      </c>
      <c r="D250" s="28">
        <v>44</v>
      </c>
      <c r="E250" s="28">
        <v>45</v>
      </c>
      <c r="F250" s="29" t="s">
        <v>14594</v>
      </c>
      <c r="G250" s="29" t="s">
        <v>15171</v>
      </c>
      <c r="H250" s="28">
        <v>320</v>
      </c>
      <c r="I250" s="29" t="s">
        <v>17748</v>
      </c>
      <c r="J250" s="33" t="s">
        <v>17822</v>
      </c>
      <c r="K250" s="29" t="s">
        <v>178</v>
      </c>
      <c r="L250" s="29" t="s">
        <v>17821</v>
      </c>
      <c r="M250" s="29" t="s">
        <v>17820</v>
      </c>
      <c r="N250" s="28">
        <v>683437.6</v>
      </c>
      <c r="O250" s="28">
        <v>6136562</v>
      </c>
      <c r="P250" s="29" t="s">
        <v>17819</v>
      </c>
      <c r="Q250" s="32" t="s">
        <v>174</v>
      </c>
      <c r="R250" s="19"/>
      <c r="S250" s="19"/>
      <c r="T250" s="19"/>
      <c r="U250" s="19"/>
      <c r="V250" s="19"/>
      <c r="W250" s="19"/>
      <c r="X250" s="19"/>
      <c r="Y250" s="19"/>
      <c r="Z250" s="19"/>
      <c r="AA250" s="19"/>
      <c r="AB250" s="19"/>
      <c r="AC250" s="19"/>
      <c r="AD250" s="19"/>
      <c r="AE250" s="19"/>
      <c r="AF250" s="19"/>
      <c r="AG250" s="19"/>
      <c r="AH250" s="19"/>
      <c r="AI250" s="19"/>
      <c r="AJ250" s="19"/>
      <c r="AK250" s="19"/>
      <c r="AL250" s="19"/>
      <c r="AM250" s="31">
        <v>735750</v>
      </c>
      <c r="AN250" s="31">
        <v>1002172</v>
      </c>
      <c r="AO250" s="31">
        <v>1044043</v>
      </c>
      <c r="AP250" s="31">
        <v>892821</v>
      </c>
      <c r="AQ250" s="31">
        <v>1039365.75390625</v>
      </c>
      <c r="AR250" s="31">
        <v>935445.05859375</v>
      </c>
      <c r="AS250" s="31">
        <v>1010339.55859375</v>
      </c>
      <c r="AT250" s="31">
        <v>930980.15625</v>
      </c>
      <c r="AU250" s="31">
        <v>862179.1171875</v>
      </c>
      <c r="AV250" s="31">
        <v>1092759.0390625</v>
      </c>
      <c r="AW250" s="31">
        <v>1071712.611328125</v>
      </c>
      <c r="AX250" s="31">
        <v>88348.59375</v>
      </c>
      <c r="AY250" s="31">
        <v>70542.453125</v>
      </c>
      <c r="AZ250" s="31">
        <v>158891.046875</v>
      </c>
    </row>
    <row r="251" spans="1:52" ht="15" customHeight="1">
      <c r="A251" s="29" t="s">
        <v>17818</v>
      </c>
      <c r="B251" s="34">
        <v>35913</v>
      </c>
      <c r="C251" s="28">
        <v>600</v>
      </c>
      <c r="D251" s="28">
        <v>44</v>
      </c>
      <c r="E251" s="28">
        <v>40</v>
      </c>
      <c r="F251" s="29" t="s">
        <v>14594</v>
      </c>
      <c r="G251" s="29" t="s">
        <v>16119</v>
      </c>
      <c r="H251" s="28">
        <v>320</v>
      </c>
      <c r="I251" s="29" t="s">
        <v>17748</v>
      </c>
      <c r="J251" s="33" t="s">
        <v>17817</v>
      </c>
      <c r="K251" s="29" t="s">
        <v>178</v>
      </c>
      <c r="L251" s="29" t="s">
        <v>17816</v>
      </c>
      <c r="M251" s="29" t="s">
        <v>17815</v>
      </c>
      <c r="N251" s="28">
        <v>683248.6</v>
      </c>
      <c r="O251" s="28">
        <v>6136890</v>
      </c>
      <c r="P251" s="29" t="s">
        <v>17814</v>
      </c>
      <c r="Q251" s="32" t="s">
        <v>174</v>
      </c>
      <c r="R251" s="19"/>
      <c r="S251" s="19"/>
      <c r="T251" s="19"/>
      <c r="U251" s="19"/>
      <c r="V251" s="19"/>
      <c r="W251" s="19"/>
      <c r="X251" s="19"/>
      <c r="Y251" s="19"/>
      <c r="Z251" s="19"/>
      <c r="AA251" s="19"/>
      <c r="AB251" s="19"/>
      <c r="AC251" s="19"/>
      <c r="AD251" s="19"/>
      <c r="AE251" s="19"/>
      <c r="AF251" s="19"/>
      <c r="AG251" s="19"/>
      <c r="AH251" s="19"/>
      <c r="AI251" s="19"/>
      <c r="AJ251" s="19"/>
      <c r="AK251" s="19"/>
      <c r="AL251" s="19"/>
      <c r="AM251" s="31">
        <v>769511</v>
      </c>
      <c r="AN251" s="31">
        <v>1026573</v>
      </c>
      <c r="AO251" s="31">
        <v>1073419</v>
      </c>
      <c r="AP251" s="31">
        <v>923642</v>
      </c>
      <c r="AQ251" s="31">
        <v>1055348.0703125</v>
      </c>
      <c r="AR251" s="31">
        <v>958035.8671875</v>
      </c>
      <c r="AS251" s="31">
        <v>1033134.296875</v>
      </c>
      <c r="AT251" s="31">
        <v>937586.44140625</v>
      </c>
      <c r="AU251" s="31">
        <v>885745.095703125</v>
      </c>
      <c r="AV251" s="31">
        <v>1034042.125</v>
      </c>
      <c r="AW251" s="31">
        <v>1095442.916015625</v>
      </c>
      <c r="AX251" s="31">
        <v>81290.8828125</v>
      </c>
      <c r="AY251" s="31">
        <v>56740.859375</v>
      </c>
      <c r="AZ251" s="31">
        <v>138031.7421875</v>
      </c>
    </row>
    <row r="252" spans="1:52" ht="15" customHeight="1">
      <c r="A252" s="29" t="s">
        <v>17813</v>
      </c>
      <c r="B252" s="34">
        <v>36126</v>
      </c>
      <c r="C252" s="28">
        <v>600</v>
      </c>
      <c r="D252" s="28">
        <v>43</v>
      </c>
      <c r="E252" s="28">
        <v>44.5</v>
      </c>
      <c r="F252" s="29" t="s">
        <v>14617</v>
      </c>
      <c r="G252" s="29" t="s">
        <v>17802</v>
      </c>
      <c r="H252" s="28">
        <v>320</v>
      </c>
      <c r="I252" s="29" t="s">
        <v>17748</v>
      </c>
      <c r="J252" s="33" t="s">
        <v>17812</v>
      </c>
      <c r="K252" s="29" t="s">
        <v>178</v>
      </c>
      <c r="L252" s="29" t="s">
        <v>17805</v>
      </c>
      <c r="M252" s="29" t="s">
        <v>590</v>
      </c>
      <c r="N252" s="28">
        <v>683532.6</v>
      </c>
      <c r="O252" s="28">
        <v>6136396</v>
      </c>
      <c r="P252" s="29" t="s">
        <v>17811</v>
      </c>
      <c r="Q252" s="32" t="s">
        <v>174</v>
      </c>
      <c r="R252" s="19"/>
      <c r="S252" s="19"/>
      <c r="T252" s="19"/>
      <c r="U252" s="19"/>
      <c r="V252" s="19"/>
      <c r="W252" s="19"/>
      <c r="X252" s="19"/>
      <c r="Y252" s="19"/>
      <c r="Z252" s="19"/>
      <c r="AA252" s="19"/>
      <c r="AB252" s="19"/>
      <c r="AC252" s="19"/>
      <c r="AD252" s="19"/>
      <c r="AE252" s="19"/>
      <c r="AF252" s="19"/>
      <c r="AG252" s="19"/>
      <c r="AH252" s="19"/>
      <c r="AI252" s="19"/>
      <c r="AJ252" s="19"/>
      <c r="AK252" s="19"/>
      <c r="AL252" s="19"/>
      <c r="AM252" s="31">
        <v>109008</v>
      </c>
      <c r="AN252" s="31">
        <v>961873</v>
      </c>
      <c r="AO252" s="31">
        <v>1020813</v>
      </c>
      <c r="AP252" s="31">
        <v>860366</v>
      </c>
      <c r="AQ252" s="31">
        <v>1006674.9453125</v>
      </c>
      <c r="AR252" s="31">
        <v>879186.3310546875</v>
      </c>
      <c r="AS252" s="31">
        <v>891665.2734375</v>
      </c>
      <c r="AT252" s="31">
        <v>883063.17578125</v>
      </c>
      <c r="AU252" s="31">
        <v>850064.4765625</v>
      </c>
      <c r="AV252" s="31">
        <v>1061199.81640625</v>
      </c>
      <c r="AW252" s="31">
        <v>1019232.71875</v>
      </c>
      <c r="AX252" s="31">
        <v>85906.2578125</v>
      </c>
      <c r="AY252" s="31">
        <v>69999.9296875</v>
      </c>
      <c r="AZ252" s="31">
        <v>155906.1875</v>
      </c>
    </row>
    <row r="253" spans="1:52" ht="15" customHeight="1">
      <c r="A253" s="29" t="s">
        <v>17810</v>
      </c>
      <c r="B253" s="34">
        <v>36126</v>
      </c>
      <c r="C253" s="28">
        <v>600</v>
      </c>
      <c r="D253" s="28">
        <v>43</v>
      </c>
      <c r="E253" s="28">
        <v>44.5</v>
      </c>
      <c r="F253" s="29" t="s">
        <v>14617</v>
      </c>
      <c r="G253" s="29" t="s">
        <v>17802</v>
      </c>
      <c r="H253" s="28">
        <v>320</v>
      </c>
      <c r="I253" s="29" t="s">
        <v>17748</v>
      </c>
      <c r="J253" s="33" t="s">
        <v>17809</v>
      </c>
      <c r="K253" s="29" t="s">
        <v>178</v>
      </c>
      <c r="L253" s="29" t="s">
        <v>17805</v>
      </c>
      <c r="M253" s="29" t="s">
        <v>570</v>
      </c>
      <c r="N253" s="28">
        <v>683627.6</v>
      </c>
      <c r="O253" s="28">
        <v>6136232</v>
      </c>
      <c r="P253" s="29" t="s">
        <v>17808</v>
      </c>
      <c r="Q253" s="32" t="s">
        <v>174</v>
      </c>
      <c r="R253" s="19"/>
      <c r="S253" s="19"/>
      <c r="T253" s="19"/>
      <c r="U253" s="19"/>
      <c r="V253" s="19"/>
      <c r="W253" s="19"/>
      <c r="X253" s="19"/>
      <c r="Y253" s="19"/>
      <c r="Z253" s="19"/>
      <c r="AA253" s="19"/>
      <c r="AB253" s="19"/>
      <c r="AC253" s="19"/>
      <c r="AD253" s="19"/>
      <c r="AE253" s="19"/>
      <c r="AF253" s="19"/>
      <c r="AG253" s="19"/>
      <c r="AH253" s="19"/>
      <c r="AI253" s="19"/>
      <c r="AJ253" s="19"/>
      <c r="AK253" s="19"/>
      <c r="AL253" s="19"/>
      <c r="AM253" s="31">
        <v>112664</v>
      </c>
      <c r="AN253" s="31">
        <v>990014</v>
      </c>
      <c r="AO253" s="31">
        <v>1052349</v>
      </c>
      <c r="AP253" s="31">
        <v>885430</v>
      </c>
      <c r="AQ253" s="31">
        <v>1040383.39453125</v>
      </c>
      <c r="AR253" s="31">
        <v>934039.255859375</v>
      </c>
      <c r="AS253" s="31">
        <v>893319.58203125</v>
      </c>
      <c r="AT253" s="31">
        <v>866099.51171875</v>
      </c>
      <c r="AU253" s="31">
        <v>858808.16796875</v>
      </c>
      <c r="AV253" s="31">
        <v>1048313.98046875</v>
      </c>
      <c r="AW253" s="31">
        <v>966526.099609375</v>
      </c>
      <c r="AX253" s="31">
        <v>87012.09375</v>
      </c>
      <c r="AY253" s="31">
        <v>71247.328125</v>
      </c>
      <c r="AZ253" s="31">
        <v>158259.421875</v>
      </c>
    </row>
    <row r="254" spans="1:52" ht="15" customHeight="1">
      <c r="A254" s="29" t="s">
        <v>17807</v>
      </c>
      <c r="B254" s="34">
        <v>36126</v>
      </c>
      <c r="C254" s="28">
        <v>600</v>
      </c>
      <c r="D254" s="28">
        <v>43</v>
      </c>
      <c r="E254" s="28">
        <v>44.5</v>
      </c>
      <c r="F254" s="29" t="s">
        <v>14617</v>
      </c>
      <c r="G254" s="29" t="s">
        <v>17802</v>
      </c>
      <c r="H254" s="28">
        <v>320</v>
      </c>
      <c r="I254" s="29" t="s">
        <v>17748</v>
      </c>
      <c r="J254" s="33" t="s">
        <v>17806</v>
      </c>
      <c r="K254" s="29" t="s">
        <v>178</v>
      </c>
      <c r="L254" s="29" t="s">
        <v>17805</v>
      </c>
      <c r="M254" s="29" t="s">
        <v>554</v>
      </c>
      <c r="N254" s="28">
        <v>683721.6</v>
      </c>
      <c r="O254" s="28">
        <v>6136067</v>
      </c>
      <c r="P254" s="29" t="s">
        <v>17804</v>
      </c>
      <c r="Q254" s="32" t="s">
        <v>174</v>
      </c>
      <c r="R254" s="19"/>
      <c r="S254" s="19"/>
      <c r="T254" s="19"/>
      <c r="U254" s="19"/>
      <c r="V254" s="19"/>
      <c r="W254" s="19"/>
      <c r="X254" s="19"/>
      <c r="Y254" s="19"/>
      <c r="Z254" s="19"/>
      <c r="AA254" s="19"/>
      <c r="AB254" s="19"/>
      <c r="AC254" s="19"/>
      <c r="AD254" s="19"/>
      <c r="AE254" s="19"/>
      <c r="AF254" s="19"/>
      <c r="AG254" s="19"/>
      <c r="AH254" s="19"/>
      <c r="AI254" s="19"/>
      <c r="AJ254" s="19"/>
      <c r="AK254" s="19"/>
      <c r="AL254" s="19"/>
      <c r="AM254" s="31">
        <v>114081</v>
      </c>
      <c r="AN254" s="31">
        <v>1001702</v>
      </c>
      <c r="AO254" s="31">
        <v>1079779</v>
      </c>
      <c r="AP254" s="31">
        <v>915913</v>
      </c>
      <c r="AQ254" s="31">
        <v>1063933.24609375</v>
      </c>
      <c r="AR254" s="31">
        <v>965328.22265625</v>
      </c>
      <c r="AS254" s="31">
        <v>1040941.43359375</v>
      </c>
      <c r="AT254" s="31">
        <v>952878.95703125</v>
      </c>
      <c r="AU254" s="31">
        <v>897805.279296875</v>
      </c>
      <c r="AV254" s="31">
        <v>1043057.0703125</v>
      </c>
      <c r="AW254" s="31">
        <v>753081.12109375</v>
      </c>
      <c r="AX254" s="31">
        <v>86576.4921875</v>
      </c>
      <c r="AY254" s="31">
        <v>67771.4375</v>
      </c>
      <c r="AZ254" s="31">
        <v>154347.9296875</v>
      </c>
    </row>
    <row r="255" spans="1:52" ht="15" customHeight="1">
      <c r="A255" s="29" t="s">
        <v>17803</v>
      </c>
      <c r="B255" s="34">
        <v>36266</v>
      </c>
      <c r="C255" s="28">
        <v>660</v>
      </c>
      <c r="D255" s="28">
        <v>47</v>
      </c>
      <c r="E255" s="28">
        <v>50</v>
      </c>
      <c r="F255" s="29" t="s">
        <v>14594</v>
      </c>
      <c r="G255" s="29" t="s">
        <v>2129</v>
      </c>
      <c r="H255" s="28">
        <v>320</v>
      </c>
      <c r="I255" s="29" t="s">
        <v>17748</v>
      </c>
      <c r="J255" s="33" t="s">
        <v>17801</v>
      </c>
      <c r="K255" s="29" t="s">
        <v>178</v>
      </c>
      <c r="L255" s="29" t="s">
        <v>17794</v>
      </c>
      <c r="M255" s="29" t="s">
        <v>570</v>
      </c>
      <c r="N255" s="28">
        <v>683533.8</v>
      </c>
      <c r="O255" s="28">
        <v>6133176</v>
      </c>
      <c r="P255" s="29" t="s">
        <v>17800</v>
      </c>
      <c r="Q255" s="32" t="s">
        <v>174</v>
      </c>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31">
        <v>809786</v>
      </c>
      <c r="AO255" s="31">
        <v>1379797</v>
      </c>
      <c r="AP255" s="31">
        <v>1163336</v>
      </c>
      <c r="AQ255" s="31">
        <v>1351118</v>
      </c>
      <c r="AR255" s="31">
        <v>1224690</v>
      </c>
      <c r="AS255" s="31">
        <v>1316167</v>
      </c>
      <c r="AT255" s="31">
        <v>1229581</v>
      </c>
      <c r="AU255" s="31">
        <v>1151074</v>
      </c>
      <c r="AV255" s="31">
        <v>1423236</v>
      </c>
      <c r="AW255" s="31">
        <v>1388804</v>
      </c>
      <c r="AX255" s="31">
        <v>115649</v>
      </c>
      <c r="AY255" s="31">
        <v>94363</v>
      </c>
      <c r="AZ255" s="31">
        <v>210012</v>
      </c>
    </row>
    <row r="256" spans="1:52" ht="15" customHeight="1">
      <c r="A256" s="29" t="s">
        <v>17799</v>
      </c>
      <c r="B256" s="34">
        <v>36266</v>
      </c>
      <c r="C256" s="28">
        <v>660</v>
      </c>
      <c r="D256" s="28">
        <v>47</v>
      </c>
      <c r="E256" s="28">
        <v>50</v>
      </c>
      <c r="F256" s="29" t="s">
        <v>14594</v>
      </c>
      <c r="G256" s="29" t="s">
        <v>2129</v>
      </c>
      <c r="H256" s="28">
        <v>320</v>
      </c>
      <c r="I256" s="29" t="s">
        <v>17748</v>
      </c>
      <c r="J256" s="33" t="s">
        <v>17798</v>
      </c>
      <c r="K256" s="29" t="s">
        <v>178</v>
      </c>
      <c r="L256" s="29" t="s">
        <v>17794</v>
      </c>
      <c r="M256" s="29" t="s">
        <v>590</v>
      </c>
      <c r="N256" s="28">
        <v>683791.6</v>
      </c>
      <c r="O256" s="28">
        <v>6133131</v>
      </c>
      <c r="P256" s="29" t="s">
        <v>17797</v>
      </c>
      <c r="Q256" s="32" t="s">
        <v>174</v>
      </c>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31">
        <v>753707</v>
      </c>
      <c r="AO256" s="31">
        <v>1322591</v>
      </c>
      <c r="AP256" s="31">
        <v>1103785</v>
      </c>
      <c r="AQ256" s="31">
        <v>1270476</v>
      </c>
      <c r="AR256" s="31">
        <v>1156350</v>
      </c>
      <c r="AS256" s="31">
        <v>1246762</v>
      </c>
      <c r="AT256" s="31">
        <v>1138166</v>
      </c>
      <c r="AU256" s="31">
        <v>1086713</v>
      </c>
      <c r="AV256" s="31">
        <v>1362975</v>
      </c>
      <c r="AW256" s="31">
        <v>1200006</v>
      </c>
      <c r="AX256" s="31">
        <v>110693</v>
      </c>
      <c r="AY256" s="31">
        <v>89825</v>
      </c>
      <c r="AZ256" s="31">
        <v>200518</v>
      </c>
    </row>
    <row r="257" spans="1:52" ht="15" customHeight="1">
      <c r="A257" s="29" t="s">
        <v>17796</v>
      </c>
      <c r="B257" s="34">
        <v>36266</v>
      </c>
      <c r="C257" s="28">
        <v>660</v>
      </c>
      <c r="D257" s="28">
        <v>47</v>
      </c>
      <c r="E257" s="28">
        <v>50</v>
      </c>
      <c r="F257" s="29" t="s">
        <v>14594</v>
      </c>
      <c r="G257" s="29" t="s">
        <v>2129</v>
      </c>
      <c r="H257" s="28">
        <v>320</v>
      </c>
      <c r="I257" s="29" t="s">
        <v>17748</v>
      </c>
      <c r="J257" s="33" t="s">
        <v>17795</v>
      </c>
      <c r="K257" s="29" t="s">
        <v>178</v>
      </c>
      <c r="L257" s="29" t="s">
        <v>17794</v>
      </c>
      <c r="M257" s="29" t="s">
        <v>3779</v>
      </c>
      <c r="N257" s="28">
        <v>684047.8</v>
      </c>
      <c r="O257" s="28">
        <v>6133086</v>
      </c>
      <c r="P257" s="29" t="s">
        <v>17793</v>
      </c>
      <c r="Q257" s="32" t="s">
        <v>174</v>
      </c>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31">
        <v>821300</v>
      </c>
      <c r="AO257" s="31">
        <v>1369992</v>
      </c>
      <c r="AP257" s="31">
        <v>1129700</v>
      </c>
      <c r="AQ257" s="31">
        <v>1341623</v>
      </c>
      <c r="AR257" s="31">
        <v>1214156</v>
      </c>
      <c r="AS257" s="31">
        <v>1307186</v>
      </c>
      <c r="AT257" s="31">
        <v>1223620</v>
      </c>
      <c r="AU257" s="31">
        <v>1164910</v>
      </c>
      <c r="AV257" s="31">
        <v>1303424</v>
      </c>
      <c r="AW257" s="31">
        <v>1294145</v>
      </c>
      <c r="AX257" s="31">
        <v>116146</v>
      </c>
      <c r="AY257" s="31">
        <v>98385</v>
      </c>
      <c r="AZ257" s="31">
        <v>214531</v>
      </c>
    </row>
    <row r="258" spans="1:52" ht="15" customHeight="1">
      <c r="A258" s="29" t="s">
        <v>17792</v>
      </c>
      <c r="B258" s="34">
        <v>36333</v>
      </c>
      <c r="C258" s="28">
        <v>5.5</v>
      </c>
      <c r="D258" s="28">
        <v>13</v>
      </c>
      <c r="E258" s="28">
        <v>15</v>
      </c>
      <c r="F258" s="29" t="s">
        <v>5627</v>
      </c>
      <c r="G258" s="29" t="s">
        <v>17787</v>
      </c>
      <c r="H258" s="28">
        <v>320</v>
      </c>
      <c r="I258" s="29" t="s">
        <v>17748</v>
      </c>
      <c r="J258" s="33" t="s">
        <v>17791</v>
      </c>
      <c r="K258" s="29" t="s">
        <v>178</v>
      </c>
      <c r="L258" s="29" t="s">
        <v>17790</v>
      </c>
      <c r="M258" s="29" t="s">
        <v>1313</v>
      </c>
      <c r="N258" s="28">
        <v>697695.8</v>
      </c>
      <c r="O258" s="28">
        <v>6131057</v>
      </c>
      <c r="P258" s="29" t="s">
        <v>17789</v>
      </c>
      <c r="Q258" s="32" t="s">
        <v>368</v>
      </c>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31">
        <v>2455</v>
      </c>
      <c r="AO258" s="31">
        <v>6449</v>
      </c>
      <c r="AP258" s="31">
        <v>1534</v>
      </c>
      <c r="AQ258" s="31">
        <v>3416</v>
      </c>
      <c r="AR258" s="31">
        <v>3505</v>
      </c>
      <c r="AS258" s="31">
        <v>4072</v>
      </c>
      <c r="AT258" s="31">
        <v>3586</v>
      </c>
      <c r="AU258" s="31">
        <v>1837</v>
      </c>
      <c r="AV258" s="31">
        <v>2226</v>
      </c>
      <c r="AW258" s="31">
        <v>999</v>
      </c>
      <c r="AX258" s="31">
        <v>288</v>
      </c>
      <c r="AY258" s="31">
        <v>383</v>
      </c>
      <c r="AZ258" s="31">
        <v>671</v>
      </c>
    </row>
    <row r="259" spans="1:52" ht="15" customHeight="1">
      <c r="A259" s="29" t="s">
        <v>17788</v>
      </c>
      <c r="B259" s="34">
        <v>36531</v>
      </c>
      <c r="C259" s="28">
        <v>660</v>
      </c>
      <c r="D259" s="28">
        <v>47</v>
      </c>
      <c r="E259" s="28">
        <v>45</v>
      </c>
      <c r="F259" s="29" t="s">
        <v>14594</v>
      </c>
      <c r="G259" s="29" t="s">
        <v>9831</v>
      </c>
      <c r="H259" s="28">
        <v>320</v>
      </c>
      <c r="I259" s="29" t="s">
        <v>17748</v>
      </c>
      <c r="J259" s="33" t="s">
        <v>17786</v>
      </c>
      <c r="K259" s="29" t="s">
        <v>178</v>
      </c>
      <c r="L259" s="29" t="s">
        <v>17779</v>
      </c>
      <c r="M259" s="29" t="s">
        <v>370</v>
      </c>
      <c r="N259" s="28">
        <v>708374.4</v>
      </c>
      <c r="O259" s="28">
        <v>6129479</v>
      </c>
      <c r="P259" s="29" t="s">
        <v>17785</v>
      </c>
      <c r="Q259" s="32" t="s">
        <v>174</v>
      </c>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31">
        <v>1358927</v>
      </c>
      <c r="AP259" s="31">
        <v>1182966</v>
      </c>
      <c r="AQ259" s="31">
        <v>1083544</v>
      </c>
      <c r="AR259" s="31">
        <v>1202708</v>
      </c>
      <c r="AS259" s="31">
        <v>1330483</v>
      </c>
      <c r="AT259" s="31">
        <v>1197542</v>
      </c>
      <c r="AU259" s="31">
        <v>1196076</v>
      </c>
      <c r="AV259" s="31">
        <v>1405596</v>
      </c>
      <c r="AW259" s="31">
        <v>1403374</v>
      </c>
      <c r="AX259" s="31">
        <v>90958</v>
      </c>
      <c r="AY259" s="31">
        <v>103895</v>
      </c>
      <c r="AZ259" s="31">
        <v>194853</v>
      </c>
    </row>
    <row r="260" spans="1:52" ht="15" customHeight="1">
      <c r="A260" s="29" t="s">
        <v>17784</v>
      </c>
      <c r="B260" s="34">
        <v>36531</v>
      </c>
      <c r="C260" s="28">
        <v>660</v>
      </c>
      <c r="D260" s="28">
        <v>47</v>
      </c>
      <c r="E260" s="28">
        <v>45</v>
      </c>
      <c r="F260" s="29" t="s">
        <v>14594</v>
      </c>
      <c r="G260" s="29" t="s">
        <v>9831</v>
      </c>
      <c r="H260" s="28">
        <v>320</v>
      </c>
      <c r="I260" s="29" t="s">
        <v>17748</v>
      </c>
      <c r="J260" s="33" t="s">
        <v>17783</v>
      </c>
      <c r="K260" s="29" t="s">
        <v>178</v>
      </c>
      <c r="L260" s="29" t="s">
        <v>17779</v>
      </c>
      <c r="M260" s="29" t="s">
        <v>3945</v>
      </c>
      <c r="N260" s="28">
        <v>708446.4</v>
      </c>
      <c r="O260" s="28">
        <v>6129303</v>
      </c>
      <c r="P260" s="29" t="s">
        <v>17782</v>
      </c>
      <c r="Q260" s="32" t="s">
        <v>174</v>
      </c>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31">
        <v>1382138</v>
      </c>
      <c r="AP260" s="31">
        <v>1213141</v>
      </c>
      <c r="AQ260" s="31">
        <v>1444563</v>
      </c>
      <c r="AR260" s="31">
        <v>1249008</v>
      </c>
      <c r="AS260" s="31">
        <v>1360654</v>
      </c>
      <c r="AT260" s="31">
        <v>1246441</v>
      </c>
      <c r="AU260" s="31">
        <v>1233341</v>
      </c>
      <c r="AV260" s="31">
        <v>1443590</v>
      </c>
      <c r="AW260" s="31">
        <v>1155632</v>
      </c>
      <c r="AX260" s="31">
        <v>21036</v>
      </c>
      <c r="AY260" s="31">
        <v>109064</v>
      </c>
      <c r="AZ260" s="31">
        <v>130100</v>
      </c>
    </row>
    <row r="261" spans="1:52" ht="15" customHeight="1">
      <c r="A261" s="29" t="s">
        <v>17781</v>
      </c>
      <c r="B261" s="34">
        <v>36531</v>
      </c>
      <c r="C261" s="28">
        <v>660</v>
      </c>
      <c r="D261" s="28">
        <v>47</v>
      </c>
      <c r="E261" s="28">
        <v>45</v>
      </c>
      <c r="F261" s="29" t="s">
        <v>14594</v>
      </c>
      <c r="G261" s="29" t="s">
        <v>9831</v>
      </c>
      <c r="H261" s="28">
        <v>320</v>
      </c>
      <c r="I261" s="29" t="s">
        <v>17748</v>
      </c>
      <c r="J261" s="33" t="s">
        <v>17780</v>
      </c>
      <c r="K261" s="29" t="s">
        <v>178</v>
      </c>
      <c r="L261" s="29" t="s">
        <v>17779</v>
      </c>
      <c r="M261" s="29" t="s">
        <v>1923</v>
      </c>
      <c r="N261" s="28">
        <v>708565.5</v>
      </c>
      <c r="O261" s="28">
        <v>6129138</v>
      </c>
      <c r="P261" s="29" t="s">
        <v>17778</v>
      </c>
      <c r="Q261" s="32" t="s">
        <v>174</v>
      </c>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31">
        <v>1404754</v>
      </c>
      <c r="AP261" s="31">
        <v>1184877</v>
      </c>
      <c r="AQ261" s="31">
        <v>1451410</v>
      </c>
      <c r="AR261" s="31">
        <v>1285048</v>
      </c>
      <c r="AS261" s="31">
        <v>1435353</v>
      </c>
      <c r="AT261" s="31">
        <v>1293657</v>
      </c>
      <c r="AU261" s="31">
        <v>1261966</v>
      </c>
      <c r="AV261" s="31">
        <v>1468970</v>
      </c>
      <c r="AW261" s="31">
        <v>1482495</v>
      </c>
      <c r="AX261" s="31">
        <v>125785</v>
      </c>
      <c r="AY261" s="31">
        <v>112945</v>
      </c>
      <c r="AZ261" s="31">
        <v>238730</v>
      </c>
    </row>
    <row r="262" spans="1:52" ht="15" customHeight="1">
      <c r="A262" s="29" t="s">
        <v>17777</v>
      </c>
      <c r="B262" s="34">
        <v>36545</v>
      </c>
      <c r="C262" s="28">
        <v>599</v>
      </c>
      <c r="D262" s="28">
        <v>46</v>
      </c>
      <c r="E262" s="28">
        <v>35</v>
      </c>
      <c r="F262" s="29" t="s">
        <v>17772</v>
      </c>
      <c r="G262" s="29" t="s">
        <v>17771</v>
      </c>
      <c r="H262" s="28">
        <v>320</v>
      </c>
      <c r="I262" s="29" t="s">
        <v>17748</v>
      </c>
      <c r="J262" s="33" t="s">
        <v>17776</v>
      </c>
      <c r="K262" s="29" t="s">
        <v>178</v>
      </c>
      <c r="L262" s="29" t="s">
        <v>17775</v>
      </c>
      <c r="M262" s="29" t="s">
        <v>1836</v>
      </c>
      <c r="N262" s="28">
        <v>700249.3</v>
      </c>
      <c r="O262" s="28">
        <v>6129450</v>
      </c>
      <c r="P262" s="29" t="s">
        <v>17774</v>
      </c>
      <c r="Q262" s="32" t="s">
        <v>174</v>
      </c>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31">
        <v>1051811</v>
      </c>
      <c r="AP262" s="31">
        <v>1071631</v>
      </c>
      <c r="AQ262" s="31">
        <v>1042187</v>
      </c>
      <c r="AR262" s="31">
        <v>890659</v>
      </c>
      <c r="AS262" s="31">
        <v>1001628</v>
      </c>
      <c r="AT262" s="31">
        <v>951462</v>
      </c>
      <c r="AU262" s="31">
        <v>890907</v>
      </c>
      <c r="AV262" s="31">
        <v>1166495</v>
      </c>
      <c r="AW262" s="31">
        <v>1204625</v>
      </c>
      <c r="AX262" s="31">
        <v>96746</v>
      </c>
      <c r="AY262" s="31">
        <v>96449</v>
      </c>
      <c r="AZ262" s="31">
        <v>193195</v>
      </c>
    </row>
    <row r="263" spans="1:52" ht="15" customHeight="1">
      <c r="A263" s="29" t="s">
        <v>17773</v>
      </c>
      <c r="B263" s="34">
        <v>36812</v>
      </c>
      <c r="C263" s="28">
        <v>750</v>
      </c>
      <c r="D263" s="28">
        <v>48</v>
      </c>
      <c r="E263" s="28">
        <v>45</v>
      </c>
      <c r="F263" s="29" t="s">
        <v>14617</v>
      </c>
      <c r="G263" s="29" t="s">
        <v>171</v>
      </c>
      <c r="H263" s="28">
        <v>320</v>
      </c>
      <c r="I263" s="29" t="s">
        <v>17748</v>
      </c>
      <c r="J263" s="33" t="s">
        <v>17770</v>
      </c>
      <c r="K263" s="29" t="s">
        <v>178</v>
      </c>
      <c r="L263" s="29" t="s">
        <v>17766</v>
      </c>
      <c r="M263" s="29" t="s">
        <v>554</v>
      </c>
      <c r="N263" s="28">
        <v>692336</v>
      </c>
      <c r="O263" s="28">
        <v>6130641</v>
      </c>
      <c r="P263" s="29" t="s">
        <v>17769</v>
      </c>
      <c r="Q263" s="32" t="s">
        <v>174</v>
      </c>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31">
        <v>298920</v>
      </c>
      <c r="AP263" s="31">
        <v>1185178</v>
      </c>
      <c r="AQ263" s="31">
        <v>1328211</v>
      </c>
      <c r="AR263" s="31">
        <v>1193828</v>
      </c>
      <c r="AS263" s="31">
        <v>1357413</v>
      </c>
      <c r="AT263" s="31">
        <v>1226290</v>
      </c>
      <c r="AU263" s="31">
        <v>1172839</v>
      </c>
      <c r="AV263" s="31">
        <v>1290078</v>
      </c>
      <c r="AW263" s="31">
        <v>1294256</v>
      </c>
      <c r="AX263" s="31">
        <v>121214</v>
      </c>
      <c r="AY263" s="31">
        <v>97247</v>
      </c>
      <c r="AZ263" s="31">
        <v>218461</v>
      </c>
    </row>
    <row r="264" spans="1:52" ht="15" customHeight="1">
      <c r="A264" s="29" t="s">
        <v>17768</v>
      </c>
      <c r="B264" s="34">
        <v>36812</v>
      </c>
      <c r="C264" s="28">
        <v>750</v>
      </c>
      <c r="D264" s="28">
        <v>48</v>
      </c>
      <c r="E264" s="28">
        <v>45</v>
      </c>
      <c r="F264" s="29" t="s">
        <v>14617</v>
      </c>
      <c r="G264" s="29" t="s">
        <v>171</v>
      </c>
      <c r="H264" s="28">
        <v>320</v>
      </c>
      <c r="I264" s="29" t="s">
        <v>17748</v>
      </c>
      <c r="J264" s="33" t="s">
        <v>17767</v>
      </c>
      <c r="K264" s="29" t="s">
        <v>178</v>
      </c>
      <c r="L264" s="29" t="s">
        <v>17766</v>
      </c>
      <c r="M264" s="29" t="s">
        <v>554</v>
      </c>
      <c r="N264" s="28">
        <v>692159.3</v>
      </c>
      <c r="O264" s="28">
        <v>6130763</v>
      </c>
      <c r="P264" s="29" t="s">
        <v>17765</v>
      </c>
      <c r="Q264" s="32" t="s">
        <v>174</v>
      </c>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31">
        <v>286607</v>
      </c>
      <c r="AP264" s="31">
        <v>1211640</v>
      </c>
      <c r="AQ264" s="31">
        <v>1362990</v>
      </c>
      <c r="AR264" s="31">
        <v>1284662</v>
      </c>
      <c r="AS264" s="31">
        <v>1406330</v>
      </c>
      <c r="AT264" s="31">
        <v>1229308</v>
      </c>
      <c r="AU264" s="31">
        <v>1175833</v>
      </c>
      <c r="AV264" s="31">
        <v>1425790</v>
      </c>
      <c r="AW264" s="31">
        <v>1425251</v>
      </c>
      <c r="AX264" s="31">
        <v>121454</v>
      </c>
      <c r="AY264" s="31">
        <v>100475</v>
      </c>
      <c r="AZ264" s="31">
        <v>221929</v>
      </c>
    </row>
    <row r="265" spans="1:52" ht="15" customHeight="1">
      <c r="A265" s="29" t="s">
        <v>17764</v>
      </c>
      <c r="B265" s="34">
        <v>36879</v>
      </c>
      <c r="C265" s="28">
        <v>660</v>
      </c>
      <c r="D265" s="28">
        <v>47</v>
      </c>
      <c r="E265" s="28">
        <v>45</v>
      </c>
      <c r="F265" s="29" t="s">
        <v>14594</v>
      </c>
      <c r="G265" s="29" t="s">
        <v>9831</v>
      </c>
      <c r="H265" s="28">
        <v>320</v>
      </c>
      <c r="I265" s="29" t="s">
        <v>17748</v>
      </c>
      <c r="J265" s="33" t="s">
        <v>17763</v>
      </c>
      <c r="K265" s="29" t="s">
        <v>178</v>
      </c>
      <c r="L265" s="29" t="s">
        <v>17762</v>
      </c>
      <c r="M265" s="29" t="s">
        <v>1313</v>
      </c>
      <c r="N265" s="28">
        <v>703716.3</v>
      </c>
      <c r="O265" s="28">
        <v>6135646</v>
      </c>
      <c r="P265" s="29" t="s">
        <v>17761</v>
      </c>
      <c r="Q265" s="32" t="s">
        <v>174</v>
      </c>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31">
        <v>969662</v>
      </c>
      <c r="AQ265" s="31">
        <v>1155147</v>
      </c>
      <c r="AR265" s="31">
        <v>1022068</v>
      </c>
      <c r="AS265" s="31">
        <v>1123300</v>
      </c>
      <c r="AT265" s="31">
        <v>973946</v>
      </c>
      <c r="AU265" s="31">
        <v>933319</v>
      </c>
      <c r="AV265" s="31">
        <v>1203174</v>
      </c>
      <c r="AW265" s="31">
        <v>1173134</v>
      </c>
      <c r="AX265" s="31">
        <v>100575</v>
      </c>
      <c r="AY265" s="31">
        <v>87817</v>
      </c>
      <c r="AZ265" s="31">
        <v>188392</v>
      </c>
    </row>
    <row r="266" spans="1:52" ht="15" customHeight="1">
      <c r="A266" s="29" t="s">
        <v>17760</v>
      </c>
      <c r="B266" s="34">
        <v>36879</v>
      </c>
      <c r="C266" s="28">
        <v>660</v>
      </c>
      <c r="D266" s="28">
        <v>47</v>
      </c>
      <c r="E266" s="28">
        <v>45</v>
      </c>
      <c r="F266" s="29" t="s">
        <v>14594</v>
      </c>
      <c r="G266" s="29" t="s">
        <v>9831</v>
      </c>
      <c r="H266" s="28">
        <v>320</v>
      </c>
      <c r="I266" s="29" t="s">
        <v>17748</v>
      </c>
      <c r="J266" s="33" t="s">
        <v>17759</v>
      </c>
      <c r="K266" s="29" t="s">
        <v>178</v>
      </c>
      <c r="L266" s="29" t="s">
        <v>17758</v>
      </c>
      <c r="M266" s="29" t="s">
        <v>1313</v>
      </c>
      <c r="N266" s="28">
        <v>703659.9</v>
      </c>
      <c r="O266" s="28">
        <v>6135451</v>
      </c>
      <c r="P266" s="29" t="s">
        <v>17757</v>
      </c>
      <c r="Q266" s="32" t="s">
        <v>174</v>
      </c>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31">
        <v>1023252</v>
      </c>
      <c r="AQ266" s="31">
        <v>1157621</v>
      </c>
      <c r="AR266" s="31">
        <v>1050457</v>
      </c>
      <c r="AS266" s="31">
        <v>1145464</v>
      </c>
      <c r="AT266" s="31">
        <v>1052273</v>
      </c>
      <c r="AU266" s="31">
        <v>977899</v>
      </c>
      <c r="AV266" s="31">
        <v>1236139</v>
      </c>
      <c r="AW266" s="31">
        <v>1179127</v>
      </c>
      <c r="AX266" s="31">
        <v>104694</v>
      </c>
      <c r="AY266" s="31">
        <v>88553</v>
      </c>
      <c r="AZ266" s="31">
        <v>193247</v>
      </c>
    </row>
    <row r="267" spans="1:52" ht="15" customHeight="1">
      <c r="A267" s="29" t="s">
        <v>17756</v>
      </c>
      <c r="B267" s="34">
        <v>36879</v>
      </c>
      <c r="C267" s="28">
        <v>660</v>
      </c>
      <c r="D267" s="28">
        <v>47</v>
      </c>
      <c r="E267" s="28">
        <v>45</v>
      </c>
      <c r="F267" s="29" t="s">
        <v>14594</v>
      </c>
      <c r="G267" s="29" t="s">
        <v>9831</v>
      </c>
      <c r="H267" s="28">
        <v>320</v>
      </c>
      <c r="I267" s="29" t="s">
        <v>17748</v>
      </c>
      <c r="J267" s="33" t="s">
        <v>17755</v>
      </c>
      <c r="K267" s="29" t="s">
        <v>178</v>
      </c>
      <c r="L267" s="29" t="s">
        <v>17746</v>
      </c>
      <c r="M267" s="29" t="s">
        <v>176</v>
      </c>
      <c r="N267" s="28">
        <v>703853.3</v>
      </c>
      <c r="O267" s="28">
        <v>6135389</v>
      </c>
      <c r="P267" s="29" t="s">
        <v>17754</v>
      </c>
      <c r="Q267" s="32" t="s">
        <v>174</v>
      </c>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31">
        <v>953625</v>
      </c>
      <c r="AQ267" s="31">
        <v>1133234</v>
      </c>
      <c r="AR267" s="31">
        <v>987822</v>
      </c>
      <c r="AS267" s="31">
        <v>1064839</v>
      </c>
      <c r="AT267" s="31">
        <v>975653</v>
      </c>
      <c r="AU267" s="31">
        <v>900352</v>
      </c>
      <c r="AV267" s="31">
        <v>1137003</v>
      </c>
      <c r="AW267" s="31">
        <v>1162667</v>
      </c>
      <c r="AX267" s="31">
        <v>98802</v>
      </c>
      <c r="AY267" s="31">
        <v>84342</v>
      </c>
      <c r="AZ267" s="31">
        <v>183144</v>
      </c>
    </row>
    <row r="268" spans="1:52" ht="15" customHeight="1">
      <c r="A268" s="29" t="s">
        <v>17753</v>
      </c>
      <c r="B268" s="34">
        <v>36656</v>
      </c>
      <c r="C268" s="28">
        <v>11</v>
      </c>
      <c r="D268" s="28">
        <v>13</v>
      </c>
      <c r="E268" s="28">
        <v>18.2</v>
      </c>
      <c r="F268" s="29" t="s">
        <v>5627</v>
      </c>
      <c r="G268" s="29" t="s">
        <v>7899</v>
      </c>
      <c r="H268" s="28">
        <v>320</v>
      </c>
      <c r="I268" s="29" t="s">
        <v>17748</v>
      </c>
      <c r="J268" s="33" t="s">
        <v>17752</v>
      </c>
      <c r="K268" s="29" t="s">
        <v>178</v>
      </c>
      <c r="L268" s="29" t="s">
        <v>17751</v>
      </c>
      <c r="M268" s="29" t="s">
        <v>929</v>
      </c>
      <c r="N268" s="28">
        <v>698821.3</v>
      </c>
      <c r="O268" s="28">
        <v>6134590</v>
      </c>
      <c r="P268" s="29" t="s">
        <v>17750</v>
      </c>
      <c r="Q268" s="32" t="s">
        <v>368</v>
      </c>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31">
        <v>3705</v>
      </c>
      <c r="AP268" s="31">
        <v>9491.9999389648438</v>
      </c>
      <c r="AQ268" s="31">
        <v>10633</v>
      </c>
      <c r="AR268" s="31">
        <v>10883</v>
      </c>
      <c r="AS268" s="31">
        <v>10905</v>
      </c>
      <c r="AT268" s="31">
        <v>7682</v>
      </c>
      <c r="AU268" s="31">
        <v>9544</v>
      </c>
      <c r="AV268" s="31">
        <v>16494</v>
      </c>
      <c r="AW268" s="31">
        <v>12700</v>
      </c>
      <c r="AX268" s="31">
        <v>792</v>
      </c>
      <c r="AY268" s="31">
        <v>687</v>
      </c>
      <c r="AZ268" s="31">
        <v>1479</v>
      </c>
    </row>
    <row r="269" spans="1:52" ht="15" customHeight="1">
      <c r="A269" s="29" t="s">
        <v>17749</v>
      </c>
      <c r="B269" s="34">
        <v>36879</v>
      </c>
      <c r="C269" s="28">
        <v>660</v>
      </c>
      <c r="D269" s="28">
        <v>47</v>
      </c>
      <c r="E269" s="28">
        <v>45</v>
      </c>
      <c r="F269" s="29" t="s">
        <v>14594</v>
      </c>
      <c r="G269" s="29" t="s">
        <v>9831</v>
      </c>
      <c r="H269" s="28">
        <v>320</v>
      </c>
      <c r="I269" s="29" t="s">
        <v>17748</v>
      </c>
      <c r="J269" s="33" t="s">
        <v>17747</v>
      </c>
      <c r="K269" s="29" t="s">
        <v>178</v>
      </c>
      <c r="L269" s="29" t="s">
        <v>17746</v>
      </c>
      <c r="M269" s="29" t="s">
        <v>176</v>
      </c>
      <c r="N269" s="28">
        <v>703911.3</v>
      </c>
      <c r="O269" s="28">
        <v>6135590</v>
      </c>
      <c r="P269" s="29" t="s">
        <v>17745</v>
      </c>
      <c r="Q269" s="32" t="s">
        <v>174</v>
      </c>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31">
        <v>857242</v>
      </c>
      <c r="AQ269" s="31">
        <v>1095802</v>
      </c>
      <c r="AR269" s="31">
        <v>955219</v>
      </c>
      <c r="AS269" s="31">
        <v>1049805</v>
      </c>
      <c r="AT269" s="31">
        <v>875886</v>
      </c>
      <c r="AU269" s="31">
        <v>868436</v>
      </c>
      <c r="AV269" s="31">
        <v>1120861</v>
      </c>
      <c r="AW269" s="31">
        <v>1095081</v>
      </c>
      <c r="AX269" s="31">
        <v>95813</v>
      </c>
      <c r="AY269" s="31">
        <v>86131</v>
      </c>
      <c r="AZ269" s="31">
        <v>181944</v>
      </c>
    </row>
    <row r="270" spans="1:52" ht="15" customHeight="1">
      <c r="A270" s="29" t="s">
        <v>17744</v>
      </c>
      <c r="B270" s="34">
        <v>32647</v>
      </c>
      <c r="C270" s="28">
        <v>300</v>
      </c>
      <c r="D270" s="28">
        <v>35</v>
      </c>
      <c r="E270" s="28">
        <v>35</v>
      </c>
      <c r="F270" s="29" t="s">
        <v>205</v>
      </c>
      <c r="G270" s="29" t="s">
        <v>17737</v>
      </c>
      <c r="H270" s="28">
        <v>326</v>
      </c>
      <c r="I270" s="29" t="s">
        <v>110</v>
      </c>
      <c r="J270" s="33" t="s">
        <v>17743</v>
      </c>
      <c r="K270" s="29" t="s">
        <v>178</v>
      </c>
      <c r="L270" s="29" t="s">
        <v>17740</v>
      </c>
      <c r="M270" s="29" t="s">
        <v>2532</v>
      </c>
      <c r="N270" s="28">
        <v>646658.6</v>
      </c>
      <c r="O270" s="28">
        <v>6151265</v>
      </c>
      <c r="P270" s="29" t="s">
        <v>17739</v>
      </c>
      <c r="Q270" s="32" t="s">
        <v>207</v>
      </c>
      <c r="R270" s="19"/>
      <c r="S270" s="19"/>
      <c r="T270" s="19"/>
      <c r="U270" s="19"/>
      <c r="V270" s="19"/>
      <c r="W270" s="19"/>
      <c r="X270" s="19"/>
      <c r="Y270" s="19"/>
      <c r="Z270" s="19"/>
      <c r="AA270" s="19"/>
      <c r="AB270" s="19"/>
      <c r="AC270" s="19"/>
      <c r="AD270" s="31">
        <v>210964</v>
      </c>
      <c r="AE270" s="31">
        <v>509157</v>
      </c>
      <c r="AF270" s="31">
        <v>588435</v>
      </c>
      <c r="AG270" s="31">
        <v>504778</v>
      </c>
      <c r="AH270" s="31">
        <v>603825</v>
      </c>
      <c r="AI270" s="31">
        <v>288762</v>
      </c>
      <c r="AJ270" s="31">
        <v>334303</v>
      </c>
      <c r="AK270" s="31">
        <v>439536</v>
      </c>
      <c r="AL270" s="31">
        <v>470133</v>
      </c>
      <c r="AM270" s="31">
        <v>607027</v>
      </c>
      <c r="AN270" s="31">
        <v>462223</v>
      </c>
      <c r="AO270" s="31">
        <v>501118</v>
      </c>
      <c r="AP270" s="31">
        <v>464627</v>
      </c>
      <c r="AQ270" s="31">
        <v>467888.5</v>
      </c>
      <c r="AR270" s="31">
        <v>487485.5</v>
      </c>
      <c r="AS270" s="31">
        <v>548645.5</v>
      </c>
      <c r="AT270" s="31">
        <v>500398</v>
      </c>
      <c r="AU270" s="31">
        <v>367508</v>
      </c>
      <c r="AV270" s="31">
        <v>454622</v>
      </c>
      <c r="AW270" s="31">
        <v>345912.5</v>
      </c>
      <c r="AX270" s="31">
        <v>46708.5</v>
      </c>
      <c r="AY270" s="31">
        <v>25220.5</v>
      </c>
      <c r="AZ270" s="31">
        <v>71929</v>
      </c>
    </row>
    <row r="271" spans="1:52" ht="15" customHeight="1">
      <c r="A271" s="29" t="s">
        <v>17742</v>
      </c>
      <c r="B271" s="34">
        <v>32647</v>
      </c>
      <c r="C271" s="28">
        <v>300</v>
      </c>
      <c r="D271" s="28">
        <v>35</v>
      </c>
      <c r="E271" s="28">
        <v>35</v>
      </c>
      <c r="F271" s="29" t="s">
        <v>205</v>
      </c>
      <c r="G271" s="29" t="s">
        <v>17737</v>
      </c>
      <c r="H271" s="28">
        <v>326</v>
      </c>
      <c r="I271" s="29" t="s">
        <v>110</v>
      </c>
      <c r="J271" s="33" t="s">
        <v>17741</v>
      </c>
      <c r="K271" s="29" t="s">
        <v>178</v>
      </c>
      <c r="L271" s="29" t="s">
        <v>17740</v>
      </c>
      <c r="M271" s="29" t="s">
        <v>2532</v>
      </c>
      <c r="N271" s="28">
        <v>646672.80000000005</v>
      </c>
      <c r="O271" s="28">
        <v>6151104</v>
      </c>
      <c r="P271" s="29" t="s">
        <v>17739</v>
      </c>
      <c r="Q271" s="32" t="s">
        <v>207</v>
      </c>
      <c r="R271" s="19"/>
      <c r="S271" s="19"/>
      <c r="T271" s="19"/>
      <c r="U271" s="19"/>
      <c r="V271" s="19"/>
      <c r="W271" s="19"/>
      <c r="X271" s="19"/>
      <c r="Y271" s="19"/>
      <c r="Z271" s="19"/>
      <c r="AA271" s="19"/>
      <c r="AB271" s="19"/>
      <c r="AC271" s="19"/>
      <c r="AD271" s="31">
        <v>210964</v>
      </c>
      <c r="AE271" s="31">
        <v>509157</v>
      </c>
      <c r="AF271" s="31">
        <v>588435</v>
      </c>
      <c r="AG271" s="31">
        <v>504778</v>
      </c>
      <c r="AH271" s="31">
        <v>603825</v>
      </c>
      <c r="AI271" s="31">
        <v>288762</v>
      </c>
      <c r="AJ271" s="31">
        <v>334303</v>
      </c>
      <c r="AK271" s="31">
        <v>439536</v>
      </c>
      <c r="AL271" s="31">
        <v>470133</v>
      </c>
      <c r="AM271" s="31">
        <v>607027</v>
      </c>
      <c r="AN271" s="31">
        <v>462223</v>
      </c>
      <c r="AO271" s="31">
        <v>501118</v>
      </c>
      <c r="AP271" s="31">
        <v>464627</v>
      </c>
      <c r="AQ271" s="31">
        <v>467888.5</v>
      </c>
      <c r="AR271" s="31">
        <v>487485.5</v>
      </c>
      <c r="AS271" s="31">
        <v>548645.5</v>
      </c>
      <c r="AT271" s="31">
        <v>500398</v>
      </c>
      <c r="AU271" s="31">
        <v>367508</v>
      </c>
      <c r="AV271" s="31">
        <v>454622</v>
      </c>
      <c r="AW271" s="31">
        <v>345912.5</v>
      </c>
      <c r="AX271" s="31">
        <v>46708.5</v>
      </c>
      <c r="AY271" s="31">
        <v>25220.5</v>
      </c>
      <c r="AZ271" s="31">
        <v>71929</v>
      </c>
    </row>
    <row r="272" spans="1:52" ht="15" customHeight="1">
      <c r="A272" s="29" t="s">
        <v>17738</v>
      </c>
      <c r="B272" s="34">
        <v>33506</v>
      </c>
      <c r="C272" s="28">
        <v>200</v>
      </c>
      <c r="D272" s="28">
        <v>27</v>
      </c>
      <c r="E272" s="28">
        <v>30</v>
      </c>
      <c r="F272" s="29" t="s">
        <v>2104</v>
      </c>
      <c r="G272" s="29" t="s">
        <v>17382</v>
      </c>
      <c r="H272" s="28">
        <v>326</v>
      </c>
      <c r="I272" s="29" t="s">
        <v>110</v>
      </c>
      <c r="J272" s="33" t="s">
        <v>17736</v>
      </c>
      <c r="K272" s="29" t="s">
        <v>178</v>
      </c>
      <c r="L272" s="29" t="s">
        <v>17731</v>
      </c>
      <c r="M272" s="29" t="s">
        <v>176</v>
      </c>
      <c r="N272" s="28">
        <v>645138.6</v>
      </c>
      <c r="O272" s="28">
        <v>6178330</v>
      </c>
      <c r="P272" s="29" t="s">
        <v>17730</v>
      </c>
      <c r="Q272" s="32" t="s">
        <v>207</v>
      </c>
      <c r="R272" s="19"/>
      <c r="S272" s="19"/>
      <c r="T272" s="19"/>
      <c r="U272" s="19"/>
      <c r="V272" s="19"/>
      <c r="W272" s="19"/>
      <c r="X272" s="19"/>
      <c r="Y272" s="19"/>
      <c r="Z272" s="19"/>
      <c r="AA272" s="19"/>
      <c r="AB272" s="19"/>
      <c r="AC272" s="19"/>
      <c r="AD272" s="19"/>
      <c r="AE272" s="19"/>
      <c r="AF272" s="31">
        <v>53587</v>
      </c>
      <c r="AG272" s="31">
        <v>378575</v>
      </c>
      <c r="AH272" s="31">
        <v>411686</v>
      </c>
      <c r="AI272" s="31">
        <v>439406</v>
      </c>
      <c r="AJ272" s="31">
        <v>403831</v>
      </c>
      <c r="AK272" s="31">
        <v>336859</v>
      </c>
      <c r="AL272" s="31">
        <v>369799</v>
      </c>
      <c r="AM272" s="31">
        <v>411484</v>
      </c>
      <c r="AN272" s="31">
        <v>318221</v>
      </c>
      <c r="AO272" s="31">
        <v>373657</v>
      </c>
      <c r="AP272" s="31">
        <v>323011.9951171875</v>
      </c>
      <c r="AQ272" s="31">
        <v>347602.6650390625</v>
      </c>
      <c r="AR272" s="31">
        <v>313100.6708984375</v>
      </c>
      <c r="AS272" s="31">
        <v>364815.671875</v>
      </c>
      <c r="AT272" s="31">
        <v>309415.3310546875</v>
      </c>
      <c r="AU272" s="31">
        <v>286398.33203125</v>
      </c>
      <c r="AV272" s="31">
        <v>400618.66796875</v>
      </c>
      <c r="AW272" s="31">
        <v>349608.001953125</v>
      </c>
      <c r="AX272" s="31">
        <v>29422</v>
      </c>
      <c r="AY272" s="31">
        <v>24443</v>
      </c>
      <c r="AZ272" s="31">
        <v>53865</v>
      </c>
    </row>
    <row r="273" spans="1:52" ht="15" customHeight="1">
      <c r="A273" s="29" t="s">
        <v>17735</v>
      </c>
      <c r="B273" s="34">
        <v>33506</v>
      </c>
      <c r="C273" s="28">
        <v>200</v>
      </c>
      <c r="D273" s="28">
        <v>27</v>
      </c>
      <c r="E273" s="28">
        <v>30</v>
      </c>
      <c r="F273" s="29" t="s">
        <v>462</v>
      </c>
      <c r="G273" s="29" t="s">
        <v>17382</v>
      </c>
      <c r="H273" s="28">
        <v>326</v>
      </c>
      <c r="I273" s="29" t="s">
        <v>110</v>
      </c>
      <c r="J273" s="33" t="s">
        <v>17734</v>
      </c>
      <c r="K273" s="29" t="s">
        <v>178</v>
      </c>
      <c r="L273" s="29" t="s">
        <v>17731</v>
      </c>
      <c r="M273" s="29" t="s">
        <v>176</v>
      </c>
      <c r="N273" s="28">
        <v>645007.4</v>
      </c>
      <c r="O273" s="28">
        <v>6178258</v>
      </c>
      <c r="P273" s="29" t="s">
        <v>17730</v>
      </c>
      <c r="Q273" s="32" t="s">
        <v>207</v>
      </c>
      <c r="R273" s="19"/>
      <c r="S273" s="19"/>
      <c r="T273" s="19"/>
      <c r="U273" s="19"/>
      <c r="V273" s="19"/>
      <c r="W273" s="19"/>
      <c r="X273" s="19"/>
      <c r="Y273" s="19"/>
      <c r="Z273" s="19"/>
      <c r="AA273" s="19"/>
      <c r="AB273" s="19"/>
      <c r="AC273" s="19"/>
      <c r="AD273" s="19"/>
      <c r="AE273" s="19"/>
      <c r="AF273" s="31">
        <v>53587</v>
      </c>
      <c r="AG273" s="31">
        <v>378575</v>
      </c>
      <c r="AH273" s="31">
        <v>411686</v>
      </c>
      <c r="AI273" s="31">
        <v>439406</v>
      </c>
      <c r="AJ273" s="31">
        <v>403831</v>
      </c>
      <c r="AK273" s="31">
        <v>336859</v>
      </c>
      <c r="AL273" s="31">
        <v>369799</v>
      </c>
      <c r="AM273" s="31">
        <v>411484</v>
      </c>
      <c r="AN273" s="31">
        <v>318221</v>
      </c>
      <c r="AO273" s="31">
        <v>373657</v>
      </c>
      <c r="AP273" s="31">
        <v>323011.9951171875</v>
      </c>
      <c r="AQ273" s="31">
        <v>347602.6650390625</v>
      </c>
      <c r="AR273" s="31">
        <v>313100.6708984375</v>
      </c>
      <c r="AS273" s="31">
        <v>364815.671875</v>
      </c>
      <c r="AT273" s="31">
        <v>309415.3310546875</v>
      </c>
      <c r="AU273" s="31">
        <v>286398.33203125</v>
      </c>
      <c r="AV273" s="31">
        <v>400618.66796875</v>
      </c>
      <c r="AW273" s="31">
        <v>349608.001953125</v>
      </c>
      <c r="AX273" s="31">
        <v>29422</v>
      </c>
      <c r="AY273" s="31">
        <v>24443</v>
      </c>
      <c r="AZ273" s="31">
        <v>53865</v>
      </c>
    </row>
    <row r="274" spans="1:52" ht="15" customHeight="1">
      <c r="A274" s="29" t="s">
        <v>17733</v>
      </c>
      <c r="B274" s="34">
        <v>33506</v>
      </c>
      <c r="C274" s="28">
        <v>200</v>
      </c>
      <c r="D274" s="28">
        <v>27</v>
      </c>
      <c r="E274" s="28">
        <v>30</v>
      </c>
      <c r="F274" s="29" t="s">
        <v>462</v>
      </c>
      <c r="G274" s="29" t="s">
        <v>17382</v>
      </c>
      <c r="H274" s="28">
        <v>326</v>
      </c>
      <c r="I274" s="29" t="s">
        <v>110</v>
      </c>
      <c r="J274" s="33" t="s">
        <v>17732</v>
      </c>
      <c r="K274" s="29" t="s">
        <v>178</v>
      </c>
      <c r="L274" s="29" t="s">
        <v>17731</v>
      </c>
      <c r="M274" s="29" t="s">
        <v>176</v>
      </c>
      <c r="N274" s="28">
        <v>645269.6</v>
      </c>
      <c r="O274" s="28">
        <v>6178403</v>
      </c>
      <c r="P274" s="29" t="s">
        <v>17730</v>
      </c>
      <c r="Q274" s="32" t="s">
        <v>207</v>
      </c>
      <c r="R274" s="19"/>
      <c r="S274" s="19"/>
      <c r="T274" s="19"/>
      <c r="U274" s="19"/>
      <c r="V274" s="19"/>
      <c r="W274" s="19"/>
      <c r="X274" s="19"/>
      <c r="Y274" s="19"/>
      <c r="Z274" s="19"/>
      <c r="AA274" s="19"/>
      <c r="AB274" s="19"/>
      <c r="AC274" s="19"/>
      <c r="AD274" s="19"/>
      <c r="AE274" s="19"/>
      <c r="AF274" s="31">
        <v>53587</v>
      </c>
      <c r="AG274" s="31">
        <v>378575</v>
      </c>
      <c r="AH274" s="31">
        <v>411686</v>
      </c>
      <c r="AI274" s="31">
        <v>439406</v>
      </c>
      <c r="AJ274" s="31">
        <v>403831</v>
      </c>
      <c r="AK274" s="31">
        <v>336859</v>
      </c>
      <c r="AL274" s="31">
        <v>369799</v>
      </c>
      <c r="AM274" s="31">
        <v>411484</v>
      </c>
      <c r="AN274" s="31">
        <v>318221</v>
      </c>
      <c r="AO274" s="31">
        <v>373657</v>
      </c>
      <c r="AP274" s="31">
        <v>323011.9951171875</v>
      </c>
      <c r="AQ274" s="31">
        <v>347602.6650390625</v>
      </c>
      <c r="AR274" s="31">
        <v>313100.6708984375</v>
      </c>
      <c r="AS274" s="31">
        <v>364815.671875</v>
      </c>
      <c r="AT274" s="31">
        <v>309415.3310546875</v>
      </c>
      <c r="AU274" s="31">
        <v>286398.33203125</v>
      </c>
      <c r="AV274" s="31">
        <v>400618.66796875</v>
      </c>
      <c r="AW274" s="31">
        <v>349608.001953125</v>
      </c>
      <c r="AX274" s="31">
        <v>29422</v>
      </c>
      <c r="AY274" s="31">
        <v>24443</v>
      </c>
      <c r="AZ274" s="31">
        <v>53865</v>
      </c>
    </row>
    <row r="275" spans="1:52" ht="15" customHeight="1">
      <c r="A275" s="29" t="s">
        <v>17729</v>
      </c>
      <c r="B275" s="34">
        <v>35087</v>
      </c>
      <c r="C275" s="28">
        <v>600</v>
      </c>
      <c r="D275" s="28">
        <v>41</v>
      </c>
      <c r="E275" s="28">
        <v>35</v>
      </c>
      <c r="F275" s="29" t="s">
        <v>205</v>
      </c>
      <c r="G275" s="29" t="s">
        <v>17719</v>
      </c>
      <c r="H275" s="28">
        <v>326</v>
      </c>
      <c r="I275" s="29" t="s">
        <v>110</v>
      </c>
      <c r="J275" s="33" t="s">
        <v>17728</v>
      </c>
      <c r="K275" s="29" t="s">
        <v>178</v>
      </c>
      <c r="L275" s="29" t="s">
        <v>17722</v>
      </c>
      <c r="M275" s="29" t="s">
        <v>1247</v>
      </c>
      <c r="N275" s="28">
        <v>647543.80000000005</v>
      </c>
      <c r="O275" s="28">
        <v>6153634</v>
      </c>
      <c r="P275" s="29" t="s">
        <v>17727</v>
      </c>
      <c r="Q275" s="32" t="s">
        <v>207</v>
      </c>
      <c r="R275" s="19"/>
      <c r="S275" s="19"/>
      <c r="T275" s="19"/>
      <c r="U275" s="19"/>
      <c r="V275" s="19"/>
      <c r="W275" s="19"/>
      <c r="X275" s="19"/>
      <c r="Y275" s="19"/>
      <c r="Z275" s="19"/>
      <c r="AA275" s="19"/>
      <c r="AB275" s="19"/>
      <c r="AC275" s="19"/>
      <c r="AD275" s="19"/>
      <c r="AE275" s="19"/>
      <c r="AF275" s="19"/>
      <c r="AG275" s="19"/>
      <c r="AH275" s="19"/>
      <c r="AI275" s="19"/>
      <c r="AJ275" s="19"/>
      <c r="AK275" s="31">
        <v>687484</v>
      </c>
      <c r="AL275" s="31">
        <v>791671</v>
      </c>
      <c r="AM275" s="31">
        <v>979746</v>
      </c>
      <c r="AN275" s="31">
        <v>773863</v>
      </c>
      <c r="AO275" s="31">
        <v>862725</v>
      </c>
      <c r="AP275" s="31">
        <v>741689</v>
      </c>
      <c r="AQ275" s="31">
        <v>825157</v>
      </c>
      <c r="AR275" s="31">
        <v>721713</v>
      </c>
      <c r="AS275" s="31">
        <v>825276</v>
      </c>
      <c r="AT275" s="31">
        <v>785168</v>
      </c>
      <c r="AU275" s="31">
        <v>686825</v>
      </c>
      <c r="AV275" s="31">
        <v>824189</v>
      </c>
      <c r="AW275" s="31">
        <v>866436</v>
      </c>
      <c r="AX275" s="31">
        <v>73812</v>
      </c>
      <c r="AY275" s="31">
        <v>60906</v>
      </c>
      <c r="AZ275" s="31">
        <v>134718</v>
      </c>
    </row>
    <row r="276" spans="1:52" ht="15" customHeight="1">
      <c r="A276" s="29" t="s">
        <v>17726</v>
      </c>
      <c r="B276" s="34">
        <v>35087</v>
      </c>
      <c r="C276" s="28">
        <v>600</v>
      </c>
      <c r="D276" s="28">
        <v>41</v>
      </c>
      <c r="E276" s="28">
        <v>35</v>
      </c>
      <c r="F276" s="29" t="s">
        <v>205</v>
      </c>
      <c r="G276" s="29" t="s">
        <v>17719</v>
      </c>
      <c r="H276" s="28">
        <v>326</v>
      </c>
      <c r="I276" s="29" t="s">
        <v>110</v>
      </c>
      <c r="J276" s="33" t="s">
        <v>17725</v>
      </c>
      <c r="K276" s="29" t="s">
        <v>178</v>
      </c>
      <c r="L276" s="29" t="s">
        <v>17722</v>
      </c>
      <c r="M276" s="29" t="s">
        <v>1247</v>
      </c>
      <c r="N276" s="28">
        <v>647548.19999999995</v>
      </c>
      <c r="O276" s="28">
        <v>6153524</v>
      </c>
      <c r="P276" s="29" t="s">
        <v>17721</v>
      </c>
      <c r="Q276" s="32" t="s">
        <v>207</v>
      </c>
      <c r="R276" s="19"/>
      <c r="S276" s="19"/>
      <c r="T276" s="19"/>
      <c r="U276" s="19"/>
      <c r="V276" s="19"/>
      <c r="W276" s="19"/>
      <c r="X276" s="19"/>
      <c r="Y276" s="19"/>
      <c r="Z276" s="19"/>
      <c r="AA276" s="19"/>
      <c r="AB276" s="19"/>
      <c r="AC276" s="19"/>
      <c r="AD276" s="19"/>
      <c r="AE276" s="19"/>
      <c r="AF276" s="19"/>
      <c r="AG276" s="19"/>
      <c r="AH276" s="19"/>
      <c r="AI276" s="19"/>
      <c r="AJ276" s="19"/>
      <c r="AK276" s="31">
        <v>687484</v>
      </c>
      <c r="AL276" s="31">
        <v>791671</v>
      </c>
      <c r="AM276" s="31">
        <v>979746</v>
      </c>
      <c r="AN276" s="31">
        <v>702155</v>
      </c>
      <c r="AO276" s="31">
        <v>760956</v>
      </c>
      <c r="AP276" s="31">
        <v>676028.5</v>
      </c>
      <c r="AQ276" s="31">
        <v>794716</v>
      </c>
      <c r="AR276" s="31">
        <v>726184.5</v>
      </c>
      <c r="AS276" s="31">
        <v>792265</v>
      </c>
      <c r="AT276" s="31">
        <v>717984</v>
      </c>
      <c r="AU276" s="31">
        <v>672453.5</v>
      </c>
      <c r="AV276" s="31">
        <v>868399</v>
      </c>
      <c r="AW276" s="31">
        <v>723080.5</v>
      </c>
      <c r="AX276" s="31">
        <v>66929.5</v>
      </c>
      <c r="AY276" s="31">
        <v>47919</v>
      </c>
      <c r="AZ276" s="31">
        <v>114848.5</v>
      </c>
    </row>
    <row r="277" spans="1:52" ht="15" customHeight="1">
      <c r="A277" s="29" t="s">
        <v>17724</v>
      </c>
      <c r="B277" s="34">
        <v>35087</v>
      </c>
      <c r="C277" s="28">
        <v>600</v>
      </c>
      <c r="D277" s="28">
        <v>41</v>
      </c>
      <c r="E277" s="28">
        <v>35</v>
      </c>
      <c r="F277" s="29" t="s">
        <v>205</v>
      </c>
      <c r="G277" s="29" t="s">
        <v>17719</v>
      </c>
      <c r="H277" s="28">
        <v>326</v>
      </c>
      <c r="I277" s="29" t="s">
        <v>110</v>
      </c>
      <c r="J277" s="33" t="s">
        <v>17723</v>
      </c>
      <c r="K277" s="29" t="s">
        <v>178</v>
      </c>
      <c r="L277" s="29" t="s">
        <v>17722</v>
      </c>
      <c r="M277" s="29" t="s">
        <v>1247</v>
      </c>
      <c r="N277" s="28">
        <v>647552.69999999995</v>
      </c>
      <c r="O277" s="28">
        <v>6153414</v>
      </c>
      <c r="P277" s="29" t="s">
        <v>17721</v>
      </c>
      <c r="Q277" s="32" t="s">
        <v>207</v>
      </c>
      <c r="R277" s="19"/>
      <c r="S277" s="19"/>
      <c r="T277" s="19"/>
      <c r="U277" s="19"/>
      <c r="V277" s="19"/>
      <c r="W277" s="19"/>
      <c r="X277" s="19"/>
      <c r="Y277" s="19"/>
      <c r="Z277" s="19"/>
      <c r="AA277" s="19"/>
      <c r="AB277" s="19"/>
      <c r="AC277" s="19"/>
      <c r="AD277" s="19"/>
      <c r="AE277" s="19"/>
      <c r="AF277" s="19"/>
      <c r="AG277" s="19"/>
      <c r="AH277" s="19"/>
      <c r="AI277" s="19"/>
      <c r="AJ277" s="19"/>
      <c r="AK277" s="31">
        <v>687484</v>
      </c>
      <c r="AL277" s="31">
        <v>791671</v>
      </c>
      <c r="AM277" s="31">
        <v>979746</v>
      </c>
      <c r="AN277" s="31">
        <v>702155</v>
      </c>
      <c r="AO277" s="31">
        <v>760956</v>
      </c>
      <c r="AP277" s="31">
        <v>676028.5</v>
      </c>
      <c r="AQ277" s="31">
        <v>794716</v>
      </c>
      <c r="AR277" s="31">
        <v>726184.5</v>
      </c>
      <c r="AS277" s="31">
        <v>792265</v>
      </c>
      <c r="AT277" s="31">
        <v>717984</v>
      </c>
      <c r="AU277" s="31">
        <v>672453.5</v>
      </c>
      <c r="AV277" s="31">
        <v>868399</v>
      </c>
      <c r="AW277" s="31">
        <v>723080.5</v>
      </c>
      <c r="AX277" s="31">
        <v>66929.5</v>
      </c>
      <c r="AY277" s="31">
        <v>47919</v>
      </c>
      <c r="AZ277" s="31">
        <v>114848.5</v>
      </c>
    </row>
    <row r="278" spans="1:52" ht="15" customHeight="1">
      <c r="A278" s="29" t="s">
        <v>17720</v>
      </c>
      <c r="B278" s="34">
        <v>36271</v>
      </c>
      <c r="C278" s="28">
        <v>600</v>
      </c>
      <c r="D278" s="28">
        <v>43</v>
      </c>
      <c r="E278" s="28">
        <v>44.5</v>
      </c>
      <c r="F278" s="29" t="s">
        <v>786</v>
      </c>
      <c r="G278" s="29" t="s">
        <v>17615</v>
      </c>
      <c r="H278" s="28">
        <v>326</v>
      </c>
      <c r="I278" s="29" t="s">
        <v>110</v>
      </c>
      <c r="J278" s="33" t="s">
        <v>17718</v>
      </c>
      <c r="K278" s="29" t="s">
        <v>178</v>
      </c>
      <c r="L278" s="29" t="s">
        <v>17618</v>
      </c>
      <c r="M278" s="29" t="s">
        <v>7803</v>
      </c>
      <c r="N278" s="28">
        <v>649548.9</v>
      </c>
      <c r="O278" s="28">
        <v>6178558</v>
      </c>
      <c r="P278" s="29" t="s">
        <v>17717</v>
      </c>
      <c r="Q278" s="32" t="s">
        <v>207</v>
      </c>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31">
        <v>625761</v>
      </c>
      <c r="AO278" s="31">
        <v>1278631</v>
      </c>
      <c r="AP278" s="31">
        <v>981036</v>
      </c>
      <c r="AQ278" s="31">
        <v>1079407</v>
      </c>
      <c r="AR278" s="31">
        <v>1113975</v>
      </c>
      <c r="AS278" s="31">
        <v>952970</v>
      </c>
      <c r="AT278" s="31">
        <v>1007793</v>
      </c>
      <c r="AU278" s="31">
        <v>915636</v>
      </c>
      <c r="AV278" s="31">
        <v>1285301</v>
      </c>
      <c r="AW278" s="31">
        <v>1203671</v>
      </c>
      <c r="AX278" s="31">
        <v>110616</v>
      </c>
      <c r="AY278" s="31">
        <v>84450</v>
      </c>
      <c r="AZ278" s="31">
        <v>195066</v>
      </c>
    </row>
    <row r="279" spans="1:52" ht="15" customHeight="1">
      <c r="A279" s="29" t="s">
        <v>17716</v>
      </c>
      <c r="B279" s="34">
        <v>36271</v>
      </c>
      <c r="C279" s="28">
        <v>600</v>
      </c>
      <c r="D279" s="28">
        <v>43</v>
      </c>
      <c r="E279" s="28">
        <v>44.5</v>
      </c>
      <c r="F279" s="29" t="s">
        <v>786</v>
      </c>
      <c r="G279" s="29" t="s">
        <v>17615</v>
      </c>
      <c r="H279" s="28">
        <v>326</v>
      </c>
      <c r="I279" s="29" t="s">
        <v>110</v>
      </c>
      <c r="J279" s="33" t="s">
        <v>17715</v>
      </c>
      <c r="K279" s="29" t="s">
        <v>178</v>
      </c>
      <c r="L279" s="29" t="s">
        <v>17618</v>
      </c>
      <c r="M279" s="29" t="s">
        <v>795</v>
      </c>
      <c r="N279" s="28">
        <v>649560.9</v>
      </c>
      <c r="O279" s="28">
        <v>6178424</v>
      </c>
      <c r="P279" s="29" t="s">
        <v>17712</v>
      </c>
      <c r="Q279" s="32" t="s">
        <v>207</v>
      </c>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31">
        <v>702382</v>
      </c>
      <c r="AO279" s="31">
        <v>1157080</v>
      </c>
      <c r="AP279" s="31">
        <v>1076514.5</v>
      </c>
      <c r="AQ279" s="31">
        <v>1150876.5</v>
      </c>
      <c r="AR279" s="31">
        <v>968235.5</v>
      </c>
      <c r="AS279" s="31">
        <v>1012051.5</v>
      </c>
      <c r="AT279" s="31">
        <v>1060495</v>
      </c>
      <c r="AU279" s="31">
        <v>933745</v>
      </c>
      <c r="AV279" s="31">
        <v>1220718.5</v>
      </c>
      <c r="AW279" s="31">
        <v>1090957</v>
      </c>
      <c r="AX279" s="31">
        <v>109304.5</v>
      </c>
      <c r="AY279" s="31">
        <v>84679.5</v>
      </c>
      <c r="AZ279" s="31">
        <v>193984</v>
      </c>
    </row>
    <row r="280" spans="1:52" ht="15" customHeight="1">
      <c r="A280" s="29" t="s">
        <v>17714</v>
      </c>
      <c r="B280" s="34">
        <v>36271</v>
      </c>
      <c r="C280" s="28">
        <v>600</v>
      </c>
      <c r="D280" s="28">
        <v>43</v>
      </c>
      <c r="E280" s="28">
        <v>44.5</v>
      </c>
      <c r="F280" s="29" t="s">
        <v>786</v>
      </c>
      <c r="G280" s="29" t="s">
        <v>17615</v>
      </c>
      <c r="H280" s="28">
        <v>326</v>
      </c>
      <c r="I280" s="29" t="s">
        <v>110</v>
      </c>
      <c r="J280" s="33" t="s">
        <v>17713</v>
      </c>
      <c r="K280" s="29" t="s">
        <v>178</v>
      </c>
      <c r="L280" s="29" t="s">
        <v>17618</v>
      </c>
      <c r="M280" s="29" t="s">
        <v>2980</v>
      </c>
      <c r="N280" s="28">
        <v>649572.9</v>
      </c>
      <c r="O280" s="28">
        <v>6178289</v>
      </c>
      <c r="P280" s="29" t="s">
        <v>17712</v>
      </c>
      <c r="Q280" s="32" t="s">
        <v>207</v>
      </c>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31">
        <v>702382</v>
      </c>
      <c r="AO280" s="31">
        <v>1157080</v>
      </c>
      <c r="AP280" s="31">
        <v>1076514.5</v>
      </c>
      <c r="AQ280" s="31">
        <v>1150876.5</v>
      </c>
      <c r="AR280" s="31">
        <v>968235.5</v>
      </c>
      <c r="AS280" s="31">
        <v>1012051.5</v>
      </c>
      <c r="AT280" s="31">
        <v>1060495</v>
      </c>
      <c r="AU280" s="31">
        <v>933745</v>
      </c>
      <c r="AV280" s="31">
        <v>1220718.5</v>
      </c>
      <c r="AW280" s="31">
        <v>1090957</v>
      </c>
      <c r="AX280" s="31">
        <v>109304.5</v>
      </c>
      <c r="AY280" s="31">
        <v>84679.5</v>
      </c>
      <c r="AZ280" s="31">
        <v>193984</v>
      </c>
    </row>
    <row r="281" spans="1:52" ht="15" customHeight="1">
      <c r="A281" s="29" t="s">
        <v>17711</v>
      </c>
      <c r="B281" s="34">
        <v>36411</v>
      </c>
      <c r="C281" s="28">
        <v>750</v>
      </c>
      <c r="D281" s="28">
        <v>44</v>
      </c>
      <c r="E281" s="28">
        <v>40</v>
      </c>
      <c r="F281" s="29" t="s">
        <v>2104</v>
      </c>
      <c r="G281" s="29" t="s">
        <v>17281</v>
      </c>
      <c r="H281" s="28">
        <v>326</v>
      </c>
      <c r="I281" s="29" t="s">
        <v>110</v>
      </c>
      <c r="J281" s="33" t="s">
        <v>17710</v>
      </c>
      <c r="K281" s="29" t="s">
        <v>178</v>
      </c>
      <c r="L281" s="29" t="s">
        <v>17703</v>
      </c>
      <c r="M281" s="29" t="s">
        <v>6730</v>
      </c>
      <c r="N281" s="28">
        <v>648215.1</v>
      </c>
      <c r="O281" s="28">
        <v>6148769</v>
      </c>
      <c r="P281" s="29" t="s">
        <v>17709</v>
      </c>
      <c r="Q281" s="32" t="s">
        <v>207</v>
      </c>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31">
        <v>423588</v>
      </c>
      <c r="AO281" s="31">
        <v>1119178</v>
      </c>
      <c r="AP281" s="31">
        <v>952026</v>
      </c>
      <c r="AQ281" s="31">
        <v>997409.99609375</v>
      </c>
      <c r="AR281" s="31">
        <v>939944.3515625</v>
      </c>
      <c r="AS281" s="31">
        <v>1054928.6640625</v>
      </c>
      <c r="AT281" s="31">
        <v>978864.01171875</v>
      </c>
      <c r="AU281" s="31">
        <v>917542.9921875</v>
      </c>
      <c r="AV281" s="31">
        <v>1172692.34375</v>
      </c>
      <c r="AW281" s="31">
        <v>1094197.6484375</v>
      </c>
      <c r="AX281" s="31">
        <v>91490</v>
      </c>
      <c r="AY281" s="31">
        <v>69869.3359375</v>
      </c>
      <c r="AZ281" s="31">
        <v>161359.3359375</v>
      </c>
    </row>
    <row r="282" spans="1:52" ht="15" customHeight="1">
      <c r="A282" s="29" t="s">
        <v>17708</v>
      </c>
      <c r="B282" s="34">
        <v>36411</v>
      </c>
      <c r="C282" s="28">
        <v>750</v>
      </c>
      <c r="D282" s="28">
        <v>44</v>
      </c>
      <c r="E282" s="28">
        <v>40</v>
      </c>
      <c r="F282" s="29" t="s">
        <v>2104</v>
      </c>
      <c r="G282" s="29" t="s">
        <v>17281</v>
      </c>
      <c r="H282" s="28">
        <v>326</v>
      </c>
      <c r="I282" s="29" t="s">
        <v>110</v>
      </c>
      <c r="J282" s="33" t="s">
        <v>17707</v>
      </c>
      <c r="K282" s="29" t="s">
        <v>178</v>
      </c>
      <c r="L282" s="29" t="s">
        <v>17703</v>
      </c>
      <c r="M282" s="29" t="s">
        <v>365</v>
      </c>
      <c r="N282" s="28">
        <v>648354.1</v>
      </c>
      <c r="O282" s="28">
        <v>6148816</v>
      </c>
      <c r="P282" s="29" t="s">
        <v>17706</v>
      </c>
      <c r="Q282" s="32" t="s">
        <v>207</v>
      </c>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31">
        <v>409975</v>
      </c>
      <c r="AO282" s="31">
        <v>1096203</v>
      </c>
      <c r="AP282" s="31">
        <v>955269</v>
      </c>
      <c r="AQ282" s="31">
        <v>997409.99609375</v>
      </c>
      <c r="AR282" s="31">
        <v>939944.3515625</v>
      </c>
      <c r="AS282" s="31">
        <v>1054928.6640625</v>
      </c>
      <c r="AT282" s="31">
        <v>978864.01171875</v>
      </c>
      <c r="AU282" s="31">
        <v>917542.9921875</v>
      </c>
      <c r="AV282" s="31">
        <v>1172692.34375</v>
      </c>
      <c r="AW282" s="31">
        <v>1094197.6484375</v>
      </c>
      <c r="AX282" s="31">
        <v>91490</v>
      </c>
      <c r="AY282" s="31">
        <v>69869.3359375</v>
      </c>
      <c r="AZ282" s="31">
        <v>161359.3359375</v>
      </c>
    </row>
    <row r="283" spans="1:52" ht="15" customHeight="1">
      <c r="A283" s="29" t="s">
        <v>17705</v>
      </c>
      <c r="B283" s="34">
        <v>36411</v>
      </c>
      <c r="C283" s="28">
        <v>750</v>
      </c>
      <c r="D283" s="28">
        <v>44</v>
      </c>
      <c r="E283" s="28">
        <v>40</v>
      </c>
      <c r="F283" s="29" t="s">
        <v>2104</v>
      </c>
      <c r="G283" s="29" t="s">
        <v>17281</v>
      </c>
      <c r="H283" s="28">
        <v>326</v>
      </c>
      <c r="I283" s="29" t="s">
        <v>110</v>
      </c>
      <c r="J283" s="33" t="s">
        <v>17704</v>
      </c>
      <c r="K283" s="29" t="s">
        <v>178</v>
      </c>
      <c r="L283" s="29" t="s">
        <v>17703</v>
      </c>
      <c r="M283" s="29" t="s">
        <v>346</v>
      </c>
      <c r="N283" s="28">
        <v>648498.4</v>
      </c>
      <c r="O283" s="28">
        <v>6148864</v>
      </c>
      <c r="P283" s="29" t="s">
        <v>17702</v>
      </c>
      <c r="Q283" s="32" t="s">
        <v>207</v>
      </c>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31">
        <v>386884</v>
      </c>
      <c r="AO283" s="31">
        <v>1149832</v>
      </c>
      <c r="AP283" s="31">
        <v>973048</v>
      </c>
      <c r="AQ283" s="31">
        <v>997409.99609375</v>
      </c>
      <c r="AR283" s="31">
        <v>939944.3515625</v>
      </c>
      <c r="AS283" s="31">
        <v>1054928.6640625</v>
      </c>
      <c r="AT283" s="31">
        <v>978864.01171875</v>
      </c>
      <c r="AU283" s="31">
        <v>917542.9921875</v>
      </c>
      <c r="AV283" s="31">
        <v>1172692.34375</v>
      </c>
      <c r="AW283" s="31">
        <v>1094197.6484375</v>
      </c>
      <c r="AX283" s="31">
        <v>91490</v>
      </c>
      <c r="AY283" s="31">
        <v>69869.3359375</v>
      </c>
      <c r="AZ283" s="31">
        <v>161359.3359375</v>
      </c>
    </row>
    <row r="284" spans="1:52" ht="15" customHeight="1">
      <c r="A284" s="29" t="s">
        <v>17701</v>
      </c>
      <c r="B284" s="34">
        <v>36412</v>
      </c>
      <c r="C284" s="28">
        <v>750</v>
      </c>
      <c r="D284" s="28">
        <v>44</v>
      </c>
      <c r="E284" s="28">
        <v>40</v>
      </c>
      <c r="F284" s="29" t="s">
        <v>2104</v>
      </c>
      <c r="G284" s="29" t="s">
        <v>17281</v>
      </c>
      <c r="H284" s="28">
        <v>326</v>
      </c>
      <c r="I284" s="29" t="s">
        <v>110</v>
      </c>
      <c r="J284" s="33" t="s">
        <v>17700</v>
      </c>
      <c r="K284" s="29" t="s">
        <v>178</v>
      </c>
      <c r="L284" s="29" t="s">
        <v>17695</v>
      </c>
      <c r="M284" s="29" t="s">
        <v>17699</v>
      </c>
      <c r="N284" s="28">
        <v>640149.30000000005</v>
      </c>
      <c r="O284" s="28">
        <v>6153906</v>
      </c>
      <c r="P284" s="29" t="s">
        <v>17698</v>
      </c>
      <c r="Q284" s="32" t="s">
        <v>207</v>
      </c>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31">
        <v>374929</v>
      </c>
      <c r="AO284" s="31">
        <v>1277510</v>
      </c>
      <c r="AP284" s="31">
        <v>1125734</v>
      </c>
      <c r="AQ284" s="31">
        <v>1174747</v>
      </c>
      <c r="AR284" s="31">
        <v>1099744.5</v>
      </c>
      <c r="AS284" s="31">
        <v>1263015</v>
      </c>
      <c r="AT284" s="31">
        <v>1128788</v>
      </c>
      <c r="AU284" s="31">
        <v>1082702.5</v>
      </c>
      <c r="AV284" s="31">
        <v>1369433.5</v>
      </c>
      <c r="AW284" s="31">
        <v>1318971.5</v>
      </c>
      <c r="AX284" s="31">
        <v>117265</v>
      </c>
      <c r="AY284" s="31">
        <v>81609.5</v>
      </c>
      <c r="AZ284" s="31">
        <v>198874.5</v>
      </c>
    </row>
    <row r="285" spans="1:52" ht="15" customHeight="1">
      <c r="A285" s="29" t="s">
        <v>17697</v>
      </c>
      <c r="B285" s="34">
        <v>36412</v>
      </c>
      <c r="C285" s="28">
        <v>750</v>
      </c>
      <c r="D285" s="28">
        <v>44</v>
      </c>
      <c r="E285" s="28">
        <v>40</v>
      </c>
      <c r="F285" s="29" t="s">
        <v>2104</v>
      </c>
      <c r="G285" s="29" t="s">
        <v>17281</v>
      </c>
      <c r="H285" s="28">
        <v>326</v>
      </c>
      <c r="I285" s="29" t="s">
        <v>110</v>
      </c>
      <c r="J285" s="33" t="s">
        <v>17696</v>
      </c>
      <c r="K285" s="29" t="s">
        <v>178</v>
      </c>
      <c r="L285" s="29" t="s">
        <v>17695</v>
      </c>
      <c r="M285" s="29" t="s">
        <v>17694</v>
      </c>
      <c r="N285" s="28">
        <v>640002.1</v>
      </c>
      <c r="O285" s="28">
        <v>6153895</v>
      </c>
      <c r="P285" s="29" t="s">
        <v>17693</v>
      </c>
      <c r="Q285" s="32" t="s">
        <v>207</v>
      </c>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31">
        <v>474414</v>
      </c>
      <c r="AO285" s="31">
        <v>1318230</v>
      </c>
      <c r="AP285" s="31">
        <v>1114398</v>
      </c>
      <c r="AQ285" s="31">
        <v>1174747</v>
      </c>
      <c r="AR285" s="31">
        <v>1099744.5</v>
      </c>
      <c r="AS285" s="31">
        <v>1263015</v>
      </c>
      <c r="AT285" s="31">
        <v>1128788</v>
      </c>
      <c r="AU285" s="31">
        <v>1082702.5</v>
      </c>
      <c r="AV285" s="31">
        <v>1369433.5</v>
      </c>
      <c r="AW285" s="31">
        <v>1318971.5</v>
      </c>
      <c r="AX285" s="31">
        <v>117265</v>
      </c>
      <c r="AY285" s="31">
        <v>81609.5</v>
      </c>
      <c r="AZ285" s="31">
        <v>198874.5</v>
      </c>
    </row>
    <row r="286" spans="1:52" ht="15" customHeight="1">
      <c r="A286" s="29" t="s">
        <v>17692</v>
      </c>
      <c r="B286" s="34">
        <v>36417</v>
      </c>
      <c r="C286" s="28">
        <v>750</v>
      </c>
      <c r="D286" s="28">
        <v>44</v>
      </c>
      <c r="E286" s="28">
        <v>40</v>
      </c>
      <c r="F286" s="29" t="s">
        <v>2104</v>
      </c>
      <c r="G286" s="29" t="s">
        <v>17281</v>
      </c>
      <c r="H286" s="28">
        <v>326</v>
      </c>
      <c r="I286" s="29" t="s">
        <v>110</v>
      </c>
      <c r="J286" s="33" t="s">
        <v>17691</v>
      </c>
      <c r="K286" s="29" t="s">
        <v>178</v>
      </c>
      <c r="L286" s="29" t="s">
        <v>17687</v>
      </c>
      <c r="M286" s="29" t="s">
        <v>5962</v>
      </c>
      <c r="N286" s="28">
        <v>641997.5</v>
      </c>
      <c r="O286" s="28">
        <v>6157910</v>
      </c>
      <c r="P286" s="29" t="s">
        <v>17690</v>
      </c>
      <c r="Q286" s="32" t="s">
        <v>207</v>
      </c>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31">
        <v>434275</v>
      </c>
      <c r="AO286" s="31">
        <v>1204628</v>
      </c>
      <c r="AP286" s="31">
        <v>1023423.5</v>
      </c>
      <c r="AQ286" s="31">
        <v>1096680.5</v>
      </c>
      <c r="AR286" s="31">
        <v>1046238.5</v>
      </c>
      <c r="AS286" s="31">
        <v>1119908</v>
      </c>
      <c r="AT286" s="31">
        <v>1013014</v>
      </c>
      <c r="AU286" s="31">
        <v>935427.5</v>
      </c>
      <c r="AV286" s="31">
        <v>1253202.5</v>
      </c>
      <c r="AW286" s="31">
        <v>1160788</v>
      </c>
      <c r="AX286" s="31">
        <v>99909.5</v>
      </c>
      <c r="AY286" s="31">
        <v>74723.5</v>
      </c>
      <c r="AZ286" s="31">
        <v>174633</v>
      </c>
    </row>
    <row r="287" spans="1:52" ht="15" customHeight="1">
      <c r="A287" s="29" t="s">
        <v>17689</v>
      </c>
      <c r="B287" s="34">
        <v>36417</v>
      </c>
      <c r="C287" s="28">
        <v>750</v>
      </c>
      <c r="D287" s="28">
        <v>44</v>
      </c>
      <c r="E287" s="28">
        <v>40</v>
      </c>
      <c r="F287" s="29" t="s">
        <v>2104</v>
      </c>
      <c r="G287" s="29" t="s">
        <v>17281</v>
      </c>
      <c r="H287" s="28">
        <v>326</v>
      </c>
      <c r="I287" s="29" t="s">
        <v>110</v>
      </c>
      <c r="J287" s="33" t="s">
        <v>17688</v>
      </c>
      <c r="K287" s="29" t="s">
        <v>178</v>
      </c>
      <c r="L287" s="29" t="s">
        <v>17687</v>
      </c>
      <c r="M287" s="29" t="s">
        <v>8319</v>
      </c>
      <c r="N287" s="28">
        <v>642147.30000000005</v>
      </c>
      <c r="O287" s="28">
        <v>6157913</v>
      </c>
      <c r="P287" s="29" t="s">
        <v>17686</v>
      </c>
      <c r="Q287" s="32" t="s">
        <v>207</v>
      </c>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31">
        <v>379446</v>
      </c>
      <c r="AO287" s="31">
        <v>1121594</v>
      </c>
      <c r="AP287" s="31">
        <v>1020556.5</v>
      </c>
      <c r="AQ287" s="31">
        <v>1096680.5</v>
      </c>
      <c r="AR287" s="31">
        <v>1046238.5</v>
      </c>
      <c r="AS287" s="31">
        <v>1119908</v>
      </c>
      <c r="AT287" s="31">
        <v>1013014</v>
      </c>
      <c r="AU287" s="31">
        <v>935427.5</v>
      </c>
      <c r="AV287" s="31">
        <v>1253202.5</v>
      </c>
      <c r="AW287" s="31">
        <v>1160788</v>
      </c>
      <c r="AX287" s="31">
        <v>99909.5</v>
      </c>
      <c r="AY287" s="31">
        <v>74723.5</v>
      </c>
      <c r="AZ287" s="31">
        <v>174633</v>
      </c>
    </row>
    <row r="288" spans="1:52" ht="15" customHeight="1">
      <c r="A288" s="29" t="s">
        <v>17685</v>
      </c>
      <c r="B288" s="34">
        <v>36432</v>
      </c>
      <c r="C288" s="28">
        <v>750</v>
      </c>
      <c r="D288" s="28">
        <v>44</v>
      </c>
      <c r="E288" s="28">
        <v>40</v>
      </c>
      <c r="F288" s="29" t="s">
        <v>462</v>
      </c>
      <c r="G288" s="29" t="s">
        <v>17281</v>
      </c>
      <c r="H288" s="28">
        <v>326</v>
      </c>
      <c r="I288" s="29" t="s">
        <v>110</v>
      </c>
      <c r="J288" s="33" t="s">
        <v>17684</v>
      </c>
      <c r="K288" s="29" t="s">
        <v>178</v>
      </c>
      <c r="L288" s="29" t="s">
        <v>17680</v>
      </c>
      <c r="M288" s="29" t="s">
        <v>9577</v>
      </c>
      <c r="N288" s="28">
        <v>649835.69999999995</v>
      </c>
      <c r="O288" s="28">
        <v>6163001</v>
      </c>
      <c r="P288" s="29" t="s">
        <v>17683</v>
      </c>
      <c r="Q288" s="32" t="s">
        <v>207</v>
      </c>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31">
        <v>340576</v>
      </c>
      <c r="AO288" s="31">
        <v>1103842</v>
      </c>
      <c r="AP288" s="31">
        <v>1025778</v>
      </c>
      <c r="AQ288" s="31">
        <v>1099488.5</v>
      </c>
      <c r="AR288" s="31">
        <v>1039579</v>
      </c>
      <c r="AS288" s="31">
        <v>1160486.5</v>
      </c>
      <c r="AT288" s="31">
        <v>1037539</v>
      </c>
      <c r="AU288" s="31">
        <v>948754.5</v>
      </c>
      <c r="AV288" s="31">
        <v>1245270</v>
      </c>
      <c r="AW288" s="31">
        <v>1208085</v>
      </c>
      <c r="AX288" s="31">
        <v>99090.5</v>
      </c>
      <c r="AY288" s="31">
        <v>80136.5</v>
      </c>
      <c r="AZ288" s="31">
        <v>179227</v>
      </c>
    </row>
    <row r="289" spans="1:52" ht="15" customHeight="1">
      <c r="A289" s="29" t="s">
        <v>17682</v>
      </c>
      <c r="B289" s="34">
        <v>36432</v>
      </c>
      <c r="C289" s="28">
        <v>750</v>
      </c>
      <c r="D289" s="28">
        <v>44</v>
      </c>
      <c r="E289" s="28">
        <v>40</v>
      </c>
      <c r="F289" s="29" t="s">
        <v>2104</v>
      </c>
      <c r="G289" s="29" t="s">
        <v>17281</v>
      </c>
      <c r="H289" s="28">
        <v>326</v>
      </c>
      <c r="I289" s="29" t="s">
        <v>110</v>
      </c>
      <c r="J289" s="33" t="s">
        <v>17681</v>
      </c>
      <c r="K289" s="29" t="s">
        <v>178</v>
      </c>
      <c r="L289" s="29" t="s">
        <v>17680</v>
      </c>
      <c r="M289" s="29" t="s">
        <v>1116</v>
      </c>
      <c r="N289" s="28">
        <v>649738.6</v>
      </c>
      <c r="O289" s="28">
        <v>6162900</v>
      </c>
      <c r="P289" s="29" t="s">
        <v>17679</v>
      </c>
      <c r="Q289" s="32" t="s">
        <v>207</v>
      </c>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31">
        <v>340576</v>
      </c>
      <c r="AO289" s="31">
        <v>1273682</v>
      </c>
      <c r="AP289" s="31">
        <v>1065638</v>
      </c>
      <c r="AQ289" s="31">
        <v>1099488.5</v>
      </c>
      <c r="AR289" s="31">
        <v>1039579</v>
      </c>
      <c r="AS289" s="31">
        <v>1160486.5</v>
      </c>
      <c r="AT289" s="31">
        <v>1037539</v>
      </c>
      <c r="AU289" s="31">
        <v>948754.5</v>
      </c>
      <c r="AV289" s="31">
        <v>1245270</v>
      </c>
      <c r="AW289" s="31">
        <v>1208085</v>
      </c>
      <c r="AX289" s="31">
        <v>99090.5</v>
      </c>
      <c r="AY289" s="31">
        <v>80136.5</v>
      </c>
      <c r="AZ289" s="31">
        <v>179227</v>
      </c>
    </row>
    <row r="290" spans="1:52" ht="15" customHeight="1">
      <c r="A290" s="29" t="s">
        <v>17678</v>
      </c>
      <c r="B290" s="34">
        <v>36480</v>
      </c>
      <c r="C290" s="28">
        <v>750</v>
      </c>
      <c r="D290" s="28">
        <v>44</v>
      </c>
      <c r="E290" s="28">
        <v>40</v>
      </c>
      <c r="F290" s="29" t="s">
        <v>2104</v>
      </c>
      <c r="G290" s="29" t="s">
        <v>17281</v>
      </c>
      <c r="H290" s="28">
        <v>326</v>
      </c>
      <c r="I290" s="29" t="s">
        <v>110</v>
      </c>
      <c r="J290" s="33" t="s">
        <v>17677</v>
      </c>
      <c r="K290" s="29" t="s">
        <v>178</v>
      </c>
      <c r="L290" s="29" t="s">
        <v>17663</v>
      </c>
      <c r="M290" s="29" t="s">
        <v>2334</v>
      </c>
      <c r="N290" s="28">
        <v>639375.4</v>
      </c>
      <c r="O290" s="28">
        <v>6171334</v>
      </c>
      <c r="P290" s="29" t="s">
        <v>17676</v>
      </c>
      <c r="Q290" s="32" t="s">
        <v>207</v>
      </c>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31">
        <v>143726</v>
      </c>
      <c r="AO290" s="31">
        <v>1100672</v>
      </c>
      <c r="AP290" s="31">
        <v>915617.65625</v>
      </c>
      <c r="AQ290" s="31">
        <v>966171.234375</v>
      </c>
      <c r="AR290" s="31">
        <v>933752.34765625</v>
      </c>
      <c r="AS290" s="31">
        <v>1059216.66796875</v>
      </c>
      <c r="AT290" s="31">
        <v>974353.328125</v>
      </c>
      <c r="AU290" s="31">
        <v>874146.65625</v>
      </c>
      <c r="AV290" s="31">
        <v>1120966.99609375</v>
      </c>
      <c r="AW290" s="31">
        <v>1107825</v>
      </c>
      <c r="AX290" s="31">
        <v>89117</v>
      </c>
      <c r="AY290" s="31">
        <v>73761</v>
      </c>
      <c r="AZ290" s="31">
        <v>162878</v>
      </c>
    </row>
    <row r="291" spans="1:52" ht="15" customHeight="1">
      <c r="A291" s="29" t="s">
        <v>17675</v>
      </c>
      <c r="B291" s="34">
        <v>36480</v>
      </c>
      <c r="C291" s="28">
        <v>750</v>
      </c>
      <c r="D291" s="28">
        <v>44</v>
      </c>
      <c r="E291" s="28">
        <v>40</v>
      </c>
      <c r="F291" s="29" t="s">
        <v>2104</v>
      </c>
      <c r="G291" s="29" t="s">
        <v>17281</v>
      </c>
      <c r="H291" s="28">
        <v>326</v>
      </c>
      <c r="I291" s="29" t="s">
        <v>110</v>
      </c>
      <c r="J291" s="33" t="s">
        <v>17674</v>
      </c>
      <c r="K291" s="29" t="s">
        <v>178</v>
      </c>
      <c r="L291" s="29" t="s">
        <v>17663</v>
      </c>
      <c r="M291" s="29" t="s">
        <v>17673</v>
      </c>
      <c r="N291" s="28">
        <v>639296.6</v>
      </c>
      <c r="O291" s="28">
        <v>6171229</v>
      </c>
      <c r="P291" s="29" t="s">
        <v>17672</v>
      </c>
      <c r="Q291" s="32" t="s">
        <v>207</v>
      </c>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31">
        <v>205361</v>
      </c>
      <c r="AO291" s="31">
        <v>112928</v>
      </c>
      <c r="AP291" s="31">
        <v>940736.65625</v>
      </c>
      <c r="AQ291" s="31">
        <v>966171.234375</v>
      </c>
      <c r="AR291" s="31">
        <v>933752.34765625</v>
      </c>
      <c r="AS291" s="31">
        <v>1059216.66796875</v>
      </c>
      <c r="AT291" s="31">
        <v>974353.328125</v>
      </c>
      <c r="AU291" s="31">
        <v>874146.65625</v>
      </c>
      <c r="AV291" s="31">
        <v>1120966.99609375</v>
      </c>
      <c r="AW291" s="31">
        <v>1107825</v>
      </c>
      <c r="AX291" s="31">
        <v>89117</v>
      </c>
      <c r="AY291" s="31">
        <v>73761</v>
      </c>
      <c r="AZ291" s="31">
        <v>162878</v>
      </c>
    </row>
    <row r="292" spans="1:52" ht="15" customHeight="1">
      <c r="A292" s="29" t="s">
        <v>17671</v>
      </c>
      <c r="B292" s="34">
        <v>36480</v>
      </c>
      <c r="C292" s="28">
        <v>750</v>
      </c>
      <c r="D292" s="28">
        <v>44</v>
      </c>
      <c r="E292" s="28">
        <v>40</v>
      </c>
      <c r="F292" s="29" t="s">
        <v>2104</v>
      </c>
      <c r="G292" s="29" t="s">
        <v>17281</v>
      </c>
      <c r="H292" s="28">
        <v>326</v>
      </c>
      <c r="I292" s="29" t="s">
        <v>110</v>
      </c>
      <c r="J292" s="33" t="s">
        <v>17670</v>
      </c>
      <c r="K292" s="29" t="s">
        <v>178</v>
      </c>
      <c r="L292" s="29" t="s">
        <v>17663</v>
      </c>
      <c r="M292" s="29" t="s">
        <v>1666</v>
      </c>
      <c r="N292" s="28">
        <v>639217.80000000005</v>
      </c>
      <c r="O292" s="28">
        <v>6171123</v>
      </c>
      <c r="P292" s="29" t="s">
        <v>17669</v>
      </c>
      <c r="Q292" s="32" t="s">
        <v>207</v>
      </c>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31">
        <v>177603</v>
      </c>
      <c r="AO292" s="31">
        <v>1156392</v>
      </c>
      <c r="AP292" s="31">
        <v>950287.65625</v>
      </c>
      <c r="AQ292" s="31">
        <v>966171.234375</v>
      </c>
      <c r="AR292" s="31">
        <v>933752.34765625</v>
      </c>
      <c r="AS292" s="31">
        <v>1059216.66796875</v>
      </c>
      <c r="AT292" s="31">
        <v>974353.328125</v>
      </c>
      <c r="AU292" s="31">
        <v>874146.65625</v>
      </c>
      <c r="AV292" s="31">
        <v>1120966.99609375</v>
      </c>
      <c r="AW292" s="31">
        <v>1107825</v>
      </c>
      <c r="AX292" s="31">
        <v>89117</v>
      </c>
      <c r="AY292" s="31">
        <v>73761</v>
      </c>
      <c r="AZ292" s="31">
        <v>162878</v>
      </c>
    </row>
    <row r="293" spans="1:52" ht="15" customHeight="1">
      <c r="A293" s="29" t="s">
        <v>17668</v>
      </c>
      <c r="B293" s="34">
        <v>36515</v>
      </c>
      <c r="C293" s="28">
        <v>1000</v>
      </c>
      <c r="D293" s="28">
        <v>54</v>
      </c>
      <c r="E293" s="28">
        <v>48</v>
      </c>
      <c r="F293" s="29" t="s">
        <v>205</v>
      </c>
      <c r="G293" s="29" t="s">
        <v>3617</v>
      </c>
      <c r="H293" s="28">
        <v>326</v>
      </c>
      <c r="I293" s="29" t="s">
        <v>110</v>
      </c>
      <c r="J293" s="33" t="s">
        <v>17667</v>
      </c>
      <c r="K293" s="29" t="s">
        <v>178</v>
      </c>
      <c r="L293" s="29" t="s">
        <v>17663</v>
      </c>
      <c r="M293" s="29" t="s">
        <v>17666</v>
      </c>
      <c r="N293" s="28">
        <v>638083.9</v>
      </c>
      <c r="O293" s="28">
        <v>6171382</v>
      </c>
      <c r="P293" s="29" t="s">
        <v>17662</v>
      </c>
      <c r="Q293" s="32" t="s">
        <v>207</v>
      </c>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31">
        <v>0</v>
      </c>
      <c r="AO293" s="31">
        <v>1799507</v>
      </c>
      <c r="AP293" s="31">
        <v>1570392.5</v>
      </c>
      <c r="AQ293" s="31">
        <v>1746512</v>
      </c>
      <c r="AR293" s="31">
        <v>1705613.5</v>
      </c>
      <c r="AS293" s="31">
        <v>1831794</v>
      </c>
      <c r="AT293" s="31">
        <v>1656956.5</v>
      </c>
      <c r="AU293" s="31">
        <v>1418698</v>
      </c>
      <c r="AV293" s="31">
        <v>1891070</v>
      </c>
      <c r="AW293" s="31">
        <v>1819718.5</v>
      </c>
      <c r="AX293" s="31">
        <v>159438.5</v>
      </c>
      <c r="AY293" s="31">
        <v>128298.5</v>
      </c>
      <c r="AZ293" s="31">
        <v>287737</v>
      </c>
    </row>
    <row r="294" spans="1:52" ht="15" customHeight="1">
      <c r="A294" s="29" t="s">
        <v>17665</v>
      </c>
      <c r="B294" s="34">
        <v>36515</v>
      </c>
      <c r="C294" s="28">
        <v>1000</v>
      </c>
      <c r="D294" s="28">
        <v>54</v>
      </c>
      <c r="E294" s="28">
        <v>48</v>
      </c>
      <c r="F294" s="29" t="s">
        <v>205</v>
      </c>
      <c r="G294" s="29" t="s">
        <v>3617</v>
      </c>
      <c r="H294" s="28">
        <v>326</v>
      </c>
      <c r="I294" s="29" t="s">
        <v>110</v>
      </c>
      <c r="J294" s="33" t="s">
        <v>17664</v>
      </c>
      <c r="K294" s="29" t="s">
        <v>178</v>
      </c>
      <c r="L294" s="29" t="s">
        <v>17663</v>
      </c>
      <c r="M294" s="29" t="s">
        <v>1651</v>
      </c>
      <c r="N294" s="28">
        <v>638029.80000000005</v>
      </c>
      <c r="O294" s="28">
        <v>6171196</v>
      </c>
      <c r="P294" s="29" t="s">
        <v>17662</v>
      </c>
      <c r="Q294" s="32" t="s">
        <v>207</v>
      </c>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31">
        <v>0</v>
      </c>
      <c r="AO294" s="31">
        <v>1914923</v>
      </c>
      <c r="AP294" s="31">
        <v>1599491.5</v>
      </c>
      <c r="AQ294" s="31">
        <v>1746512</v>
      </c>
      <c r="AR294" s="31">
        <v>1705613.5</v>
      </c>
      <c r="AS294" s="31">
        <v>1831794</v>
      </c>
      <c r="AT294" s="31">
        <v>1656956.5</v>
      </c>
      <c r="AU294" s="31">
        <v>1418698</v>
      </c>
      <c r="AV294" s="31">
        <v>1891070</v>
      </c>
      <c r="AW294" s="31">
        <v>1819718.5</v>
      </c>
      <c r="AX294" s="31">
        <v>159438.5</v>
      </c>
      <c r="AY294" s="31">
        <v>128298.5</v>
      </c>
      <c r="AZ294" s="31">
        <v>287737</v>
      </c>
    </row>
    <row r="295" spans="1:52" ht="15" customHeight="1">
      <c r="A295" s="29" t="s">
        <v>17661</v>
      </c>
      <c r="B295" s="34">
        <v>36551</v>
      </c>
      <c r="C295" s="28">
        <v>750</v>
      </c>
      <c r="D295" s="28">
        <v>44</v>
      </c>
      <c r="E295" s="28">
        <v>40</v>
      </c>
      <c r="F295" s="29" t="s">
        <v>2104</v>
      </c>
      <c r="G295" s="29" t="s">
        <v>17281</v>
      </c>
      <c r="H295" s="28">
        <v>326</v>
      </c>
      <c r="I295" s="29" t="s">
        <v>110</v>
      </c>
      <c r="J295" s="33" t="s">
        <v>17660</v>
      </c>
      <c r="K295" s="29" t="s">
        <v>178</v>
      </c>
      <c r="L295" s="29" t="s">
        <v>17553</v>
      </c>
      <c r="M295" s="29" t="s">
        <v>2119</v>
      </c>
      <c r="N295" s="28">
        <v>638633.4</v>
      </c>
      <c r="O295" s="28">
        <v>6164083</v>
      </c>
      <c r="P295" s="29" t="s">
        <v>17659</v>
      </c>
      <c r="Q295" s="32" t="s">
        <v>207</v>
      </c>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31">
        <v>1159488</v>
      </c>
      <c r="AP295" s="31">
        <v>1097045.328125</v>
      </c>
      <c r="AQ295" s="31">
        <v>1160496.33203125</v>
      </c>
      <c r="AR295" s="31">
        <v>1076999.99609375</v>
      </c>
      <c r="AS295" s="31">
        <v>1216913.9921875</v>
      </c>
      <c r="AT295" s="31">
        <v>1088372.00390625</v>
      </c>
      <c r="AU295" s="31">
        <v>980704.99609375</v>
      </c>
      <c r="AV295" s="31">
        <v>1230949.328125</v>
      </c>
      <c r="AW295" s="31">
        <v>1151194.34375</v>
      </c>
      <c r="AX295" s="31">
        <v>105725</v>
      </c>
      <c r="AY295" s="31">
        <v>76142</v>
      </c>
      <c r="AZ295" s="31">
        <v>181867</v>
      </c>
    </row>
    <row r="296" spans="1:52" ht="15" customHeight="1">
      <c r="A296" s="29" t="s">
        <v>17658</v>
      </c>
      <c r="B296" s="34">
        <v>36551</v>
      </c>
      <c r="C296" s="28">
        <v>750</v>
      </c>
      <c r="D296" s="28">
        <v>44</v>
      </c>
      <c r="E296" s="28">
        <v>40</v>
      </c>
      <c r="F296" s="29" t="s">
        <v>2104</v>
      </c>
      <c r="G296" s="29" t="s">
        <v>17281</v>
      </c>
      <c r="H296" s="28">
        <v>326</v>
      </c>
      <c r="I296" s="29" t="s">
        <v>110</v>
      </c>
      <c r="J296" s="33" t="s">
        <v>17657</v>
      </c>
      <c r="K296" s="29" t="s">
        <v>178</v>
      </c>
      <c r="L296" s="29" t="s">
        <v>17553</v>
      </c>
      <c r="M296" s="29" t="s">
        <v>4750</v>
      </c>
      <c r="N296" s="28">
        <v>638801.4</v>
      </c>
      <c r="O296" s="28">
        <v>6164071</v>
      </c>
      <c r="P296" s="29" t="s">
        <v>17656</v>
      </c>
      <c r="Q296" s="32" t="s">
        <v>207</v>
      </c>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31">
        <v>1062700</v>
      </c>
      <c r="AP296" s="31">
        <v>1086072.328125</v>
      </c>
      <c r="AQ296" s="31">
        <v>1160496.33203125</v>
      </c>
      <c r="AR296" s="31">
        <v>1076999.99609375</v>
      </c>
      <c r="AS296" s="31">
        <v>1216913.9921875</v>
      </c>
      <c r="AT296" s="31">
        <v>1088372.00390625</v>
      </c>
      <c r="AU296" s="31">
        <v>980704.99609375</v>
      </c>
      <c r="AV296" s="31">
        <v>1230949.328125</v>
      </c>
      <c r="AW296" s="31">
        <v>1151194.34375</v>
      </c>
      <c r="AX296" s="31">
        <v>105725</v>
      </c>
      <c r="AY296" s="31">
        <v>76142</v>
      </c>
      <c r="AZ296" s="31">
        <v>181867</v>
      </c>
    </row>
    <row r="297" spans="1:52" ht="15" customHeight="1">
      <c r="A297" s="29" t="s">
        <v>17655</v>
      </c>
      <c r="B297" s="34">
        <v>36551</v>
      </c>
      <c r="C297" s="28">
        <v>750</v>
      </c>
      <c r="D297" s="28">
        <v>44</v>
      </c>
      <c r="E297" s="28">
        <v>40</v>
      </c>
      <c r="F297" s="29" t="s">
        <v>2104</v>
      </c>
      <c r="G297" s="29" t="s">
        <v>17281</v>
      </c>
      <c r="H297" s="28">
        <v>326</v>
      </c>
      <c r="I297" s="29" t="s">
        <v>110</v>
      </c>
      <c r="J297" s="33" t="s">
        <v>17654</v>
      </c>
      <c r="K297" s="29" t="s">
        <v>178</v>
      </c>
      <c r="L297" s="29" t="s">
        <v>17653</v>
      </c>
      <c r="M297" s="29" t="s">
        <v>17652</v>
      </c>
      <c r="N297" s="28">
        <v>638969.4</v>
      </c>
      <c r="O297" s="28">
        <v>6164059</v>
      </c>
      <c r="P297" s="29" t="s">
        <v>17651</v>
      </c>
      <c r="Q297" s="32" t="s">
        <v>207</v>
      </c>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31">
        <v>1082044</v>
      </c>
      <c r="AP297" s="31">
        <v>1070139.328125</v>
      </c>
      <c r="AQ297" s="31">
        <v>1160496.33203125</v>
      </c>
      <c r="AR297" s="31">
        <v>1076999.99609375</v>
      </c>
      <c r="AS297" s="31">
        <v>1216913.9921875</v>
      </c>
      <c r="AT297" s="31">
        <v>1088372.00390625</v>
      </c>
      <c r="AU297" s="31">
        <v>980704.99609375</v>
      </c>
      <c r="AV297" s="31">
        <v>1230949.328125</v>
      </c>
      <c r="AW297" s="31">
        <v>1151194.34375</v>
      </c>
      <c r="AX297" s="31">
        <v>105725</v>
      </c>
      <c r="AY297" s="31">
        <v>76142</v>
      </c>
      <c r="AZ297" s="31">
        <v>181867</v>
      </c>
    </row>
    <row r="298" spans="1:52" ht="15" customHeight="1">
      <c r="A298" s="29" t="s">
        <v>17650</v>
      </c>
      <c r="B298" s="34">
        <v>35443</v>
      </c>
      <c r="C298" s="28">
        <v>550</v>
      </c>
      <c r="D298" s="28">
        <v>37</v>
      </c>
      <c r="E298" s="28">
        <v>35</v>
      </c>
      <c r="F298" s="29" t="s">
        <v>786</v>
      </c>
      <c r="G298" s="29" t="s">
        <v>15917</v>
      </c>
      <c r="H298" s="28">
        <v>326</v>
      </c>
      <c r="I298" s="29" t="s">
        <v>110</v>
      </c>
      <c r="J298" s="33" t="s">
        <v>17649</v>
      </c>
      <c r="K298" s="29" t="s">
        <v>178</v>
      </c>
      <c r="L298" s="29" t="s">
        <v>17641</v>
      </c>
      <c r="M298" s="29" t="s">
        <v>17648</v>
      </c>
      <c r="N298" s="28">
        <v>648069.30000000005</v>
      </c>
      <c r="O298" s="28">
        <v>6180076</v>
      </c>
      <c r="P298" s="29" t="s">
        <v>17647</v>
      </c>
      <c r="Q298" s="32" t="s">
        <v>207</v>
      </c>
      <c r="R298" s="19"/>
      <c r="S298" s="19"/>
      <c r="T298" s="19"/>
      <c r="U298" s="19"/>
      <c r="V298" s="19"/>
      <c r="W298" s="19"/>
      <c r="X298" s="19"/>
      <c r="Y298" s="19"/>
      <c r="Z298" s="19"/>
      <c r="AA298" s="19"/>
      <c r="AB298" s="19"/>
      <c r="AC298" s="19"/>
      <c r="AD298" s="19"/>
      <c r="AE298" s="19"/>
      <c r="AF298" s="19"/>
      <c r="AG298" s="19"/>
      <c r="AH298" s="19"/>
      <c r="AI298" s="19"/>
      <c r="AJ298" s="19"/>
      <c r="AK298" s="19"/>
      <c r="AL298" s="31">
        <v>821621</v>
      </c>
      <c r="AM298" s="31">
        <v>1116326</v>
      </c>
      <c r="AN298" s="31">
        <v>914323</v>
      </c>
      <c r="AO298" s="31">
        <v>975335</v>
      </c>
      <c r="AP298" s="31">
        <v>824002</v>
      </c>
      <c r="AQ298" s="31">
        <v>870101</v>
      </c>
      <c r="AR298" s="31">
        <v>857101</v>
      </c>
      <c r="AS298" s="31">
        <v>937795</v>
      </c>
      <c r="AT298" s="31">
        <v>843493</v>
      </c>
      <c r="AU298" s="31">
        <v>780508</v>
      </c>
      <c r="AV298" s="31">
        <v>1019425</v>
      </c>
      <c r="AW298" s="31">
        <v>985677</v>
      </c>
      <c r="AX298" s="31">
        <v>82721</v>
      </c>
      <c r="AY298" s="31">
        <v>68314</v>
      </c>
      <c r="AZ298" s="31">
        <v>151035</v>
      </c>
    </row>
    <row r="299" spans="1:52" ht="15" customHeight="1">
      <c r="A299" s="29" t="s">
        <v>17646</v>
      </c>
      <c r="B299" s="34">
        <v>35443</v>
      </c>
      <c r="C299" s="28">
        <v>550</v>
      </c>
      <c r="D299" s="28">
        <v>37</v>
      </c>
      <c r="E299" s="28">
        <v>35</v>
      </c>
      <c r="F299" s="29" t="s">
        <v>786</v>
      </c>
      <c r="G299" s="29" t="s">
        <v>15917</v>
      </c>
      <c r="H299" s="28">
        <v>326</v>
      </c>
      <c r="I299" s="29" t="s">
        <v>110</v>
      </c>
      <c r="J299" s="33" t="s">
        <v>17645</v>
      </c>
      <c r="K299" s="29" t="s">
        <v>178</v>
      </c>
      <c r="L299" s="29" t="s">
        <v>17641</v>
      </c>
      <c r="M299" s="29" t="s">
        <v>355</v>
      </c>
      <c r="N299" s="28">
        <v>647928</v>
      </c>
      <c r="O299" s="28">
        <v>6180223</v>
      </c>
      <c r="P299" s="29" t="s">
        <v>17644</v>
      </c>
      <c r="Q299" s="32" t="s">
        <v>207</v>
      </c>
      <c r="R299" s="19"/>
      <c r="S299" s="19"/>
      <c r="T299" s="19"/>
      <c r="U299" s="19"/>
      <c r="V299" s="19"/>
      <c r="W299" s="19"/>
      <c r="X299" s="19"/>
      <c r="Y299" s="19"/>
      <c r="Z299" s="19"/>
      <c r="AA299" s="19"/>
      <c r="AB299" s="19"/>
      <c r="AC299" s="19"/>
      <c r="AD299" s="19"/>
      <c r="AE299" s="19"/>
      <c r="AF299" s="19"/>
      <c r="AG299" s="19"/>
      <c r="AH299" s="19"/>
      <c r="AI299" s="19"/>
      <c r="AJ299" s="19"/>
      <c r="AK299" s="19"/>
      <c r="AL299" s="31">
        <v>964472</v>
      </c>
      <c r="AM299" s="31">
        <v>1147528</v>
      </c>
      <c r="AN299" s="31">
        <v>922861</v>
      </c>
      <c r="AO299" s="31">
        <v>1002594</v>
      </c>
      <c r="AP299" s="31">
        <v>853621</v>
      </c>
      <c r="AQ299" s="31">
        <v>945019</v>
      </c>
      <c r="AR299" s="31">
        <v>896358</v>
      </c>
      <c r="AS299" s="31">
        <v>886329</v>
      </c>
      <c r="AT299" s="31">
        <v>805020</v>
      </c>
      <c r="AU299" s="31">
        <v>630604</v>
      </c>
      <c r="AV299" s="31">
        <v>1000365</v>
      </c>
      <c r="AW299" s="31">
        <v>973797</v>
      </c>
      <c r="AX299" s="31">
        <v>82001</v>
      </c>
      <c r="AY299" s="31">
        <v>61701</v>
      </c>
      <c r="AZ299" s="31">
        <v>143702</v>
      </c>
    </row>
    <row r="300" spans="1:52" ht="15" customHeight="1">
      <c r="A300" s="29" t="s">
        <v>17643</v>
      </c>
      <c r="B300" s="34">
        <v>35443</v>
      </c>
      <c r="C300" s="28">
        <v>550</v>
      </c>
      <c r="D300" s="28">
        <v>37</v>
      </c>
      <c r="E300" s="28">
        <v>35</v>
      </c>
      <c r="F300" s="29" t="s">
        <v>786</v>
      </c>
      <c r="G300" s="29" t="s">
        <v>15917</v>
      </c>
      <c r="H300" s="28">
        <v>326</v>
      </c>
      <c r="I300" s="29" t="s">
        <v>110</v>
      </c>
      <c r="J300" s="33" t="s">
        <v>17642</v>
      </c>
      <c r="K300" s="29" t="s">
        <v>178</v>
      </c>
      <c r="L300" s="29" t="s">
        <v>17641</v>
      </c>
      <c r="M300" s="29" t="s">
        <v>17640</v>
      </c>
      <c r="N300" s="28">
        <v>647792.30000000005</v>
      </c>
      <c r="O300" s="28">
        <v>6180376</v>
      </c>
      <c r="P300" s="29" t="s">
        <v>17639</v>
      </c>
      <c r="Q300" s="32" t="s">
        <v>207</v>
      </c>
      <c r="R300" s="19"/>
      <c r="S300" s="19"/>
      <c r="T300" s="19"/>
      <c r="U300" s="19"/>
      <c r="V300" s="19"/>
      <c r="W300" s="19"/>
      <c r="X300" s="19"/>
      <c r="Y300" s="19"/>
      <c r="Z300" s="19"/>
      <c r="AA300" s="19"/>
      <c r="AB300" s="19"/>
      <c r="AC300" s="19"/>
      <c r="AD300" s="19"/>
      <c r="AE300" s="19"/>
      <c r="AF300" s="19"/>
      <c r="AG300" s="19"/>
      <c r="AH300" s="19"/>
      <c r="AI300" s="19"/>
      <c r="AJ300" s="19"/>
      <c r="AK300" s="19"/>
      <c r="AL300" s="31">
        <v>964382</v>
      </c>
      <c r="AM300" s="31">
        <v>1148436</v>
      </c>
      <c r="AN300" s="31">
        <v>945106</v>
      </c>
      <c r="AO300" s="31">
        <v>996522</v>
      </c>
      <c r="AP300" s="31">
        <v>819755</v>
      </c>
      <c r="AQ300" s="31">
        <v>917275</v>
      </c>
      <c r="AR300" s="31">
        <v>883669</v>
      </c>
      <c r="AS300" s="31">
        <v>963840</v>
      </c>
      <c r="AT300" s="31">
        <v>866950</v>
      </c>
      <c r="AU300" s="31">
        <v>645706</v>
      </c>
      <c r="AV300" s="31">
        <v>1081535</v>
      </c>
      <c r="AW300" s="31">
        <v>1019773</v>
      </c>
      <c r="AX300" s="31">
        <v>82850</v>
      </c>
      <c r="AY300" s="31">
        <v>69531</v>
      </c>
      <c r="AZ300" s="31">
        <v>152381</v>
      </c>
    </row>
    <row r="301" spans="1:52" ht="15" customHeight="1">
      <c r="A301" s="29" t="s">
        <v>17638</v>
      </c>
      <c r="B301" s="34">
        <v>35577</v>
      </c>
      <c r="C301" s="28">
        <v>600</v>
      </c>
      <c r="D301" s="28">
        <v>44</v>
      </c>
      <c r="E301" s="28">
        <v>40</v>
      </c>
      <c r="F301" s="29" t="s">
        <v>2104</v>
      </c>
      <c r="G301" s="29" t="s">
        <v>17628</v>
      </c>
      <c r="H301" s="28">
        <v>326</v>
      </c>
      <c r="I301" s="29" t="s">
        <v>110</v>
      </c>
      <c r="J301" s="33" t="s">
        <v>17637</v>
      </c>
      <c r="K301" s="29" t="s">
        <v>178</v>
      </c>
      <c r="L301" s="29" t="s">
        <v>17512</v>
      </c>
      <c r="M301" s="29" t="s">
        <v>2351</v>
      </c>
      <c r="N301" s="28">
        <v>647926.6</v>
      </c>
      <c r="O301" s="28">
        <v>6155312</v>
      </c>
      <c r="P301" s="29" t="s">
        <v>17636</v>
      </c>
      <c r="Q301" s="32" t="s">
        <v>207</v>
      </c>
      <c r="R301" s="19"/>
      <c r="S301" s="19"/>
      <c r="T301" s="19"/>
      <c r="U301" s="19"/>
      <c r="V301" s="19"/>
      <c r="W301" s="19"/>
      <c r="X301" s="19"/>
      <c r="Y301" s="19"/>
      <c r="Z301" s="19"/>
      <c r="AA301" s="19"/>
      <c r="AB301" s="19"/>
      <c r="AC301" s="19"/>
      <c r="AD301" s="19"/>
      <c r="AE301" s="19"/>
      <c r="AF301" s="19"/>
      <c r="AG301" s="19"/>
      <c r="AH301" s="19"/>
      <c r="AI301" s="19"/>
      <c r="AJ301" s="19"/>
      <c r="AK301" s="19"/>
      <c r="AL301" s="31">
        <v>569525</v>
      </c>
      <c r="AM301" s="31">
        <v>1389949</v>
      </c>
      <c r="AN301" s="31">
        <v>1150176</v>
      </c>
      <c r="AO301" s="31">
        <v>1212569</v>
      </c>
      <c r="AP301" s="31">
        <v>850150</v>
      </c>
      <c r="AQ301" s="31">
        <v>886579</v>
      </c>
      <c r="AR301" s="31">
        <v>1109950</v>
      </c>
      <c r="AS301" s="31">
        <v>1204034</v>
      </c>
      <c r="AT301" s="31">
        <v>1122260</v>
      </c>
      <c r="AU301" s="31">
        <v>1036715</v>
      </c>
      <c r="AV301" s="31">
        <v>1303183</v>
      </c>
      <c r="AW301" s="31">
        <v>1227489</v>
      </c>
      <c r="AX301" s="31">
        <v>101795</v>
      </c>
      <c r="AY301" s="31">
        <v>79840</v>
      </c>
      <c r="AZ301" s="31">
        <v>181635</v>
      </c>
    </row>
    <row r="302" spans="1:52" ht="15" customHeight="1">
      <c r="A302" s="29" t="s">
        <v>17635</v>
      </c>
      <c r="B302" s="34">
        <v>35577</v>
      </c>
      <c r="C302" s="28">
        <v>600</v>
      </c>
      <c r="D302" s="28">
        <v>44</v>
      </c>
      <c r="E302" s="28">
        <v>40</v>
      </c>
      <c r="F302" s="29" t="s">
        <v>2104</v>
      </c>
      <c r="G302" s="29" t="s">
        <v>17628</v>
      </c>
      <c r="H302" s="28">
        <v>326</v>
      </c>
      <c r="I302" s="29" t="s">
        <v>110</v>
      </c>
      <c r="J302" s="33" t="s">
        <v>17634</v>
      </c>
      <c r="K302" s="29" t="s">
        <v>178</v>
      </c>
      <c r="L302" s="29" t="s">
        <v>17512</v>
      </c>
      <c r="M302" s="29" t="s">
        <v>1766</v>
      </c>
      <c r="N302" s="28">
        <v>648072</v>
      </c>
      <c r="O302" s="28">
        <v>6155033</v>
      </c>
      <c r="P302" s="29" t="s">
        <v>17633</v>
      </c>
      <c r="Q302" s="32" t="s">
        <v>207</v>
      </c>
      <c r="R302" s="19"/>
      <c r="S302" s="19"/>
      <c r="T302" s="19"/>
      <c r="U302" s="19"/>
      <c r="V302" s="19"/>
      <c r="W302" s="19"/>
      <c r="X302" s="19"/>
      <c r="Y302" s="19"/>
      <c r="Z302" s="19"/>
      <c r="AA302" s="19"/>
      <c r="AB302" s="19"/>
      <c r="AC302" s="19"/>
      <c r="AD302" s="19"/>
      <c r="AE302" s="19"/>
      <c r="AF302" s="19"/>
      <c r="AG302" s="19"/>
      <c r="AH302" s="19"/>
      <c r="AI302" s="19"/>
      <c r="AJ302" s="19"/>
      <c r="AK302" s="19"/>
      <c r="AL302" s="31">
        <v>530211</v>
      </c>
      <c r="AM302" s="31">
        <v>1270174</v>
      </c>
      <c r="AN302" s="31">
        <v>1012113</v>
      </c>
      <c r="AO302" s="31">
        <v>1114843</v>
      </c>
      <c r="AP302" s="31">
        <v>942762</v>
      </c>
      <c r="AQ302" s="31">
        <v>1072803</v>
      </c>
      <c r="AR302" s="31">
        <v>1024220</v>
      </c>
      <c r="AS302" s="31">
        <v>1099454</v>
      </c>
      <c r="AT302" s="31">
        <v>1036512</v>
      </c>
      <c r="AU302" s="31">
        <v>943331</v>
      </c>
      <c r="AV302" s="31">
        <v>1208815</v>
      </c>
      <c r="AW302" s="31">
        <v>1127296</v>
      </c>
      <c r="AX302" s="31">
        <v>95117</v>
      </c>
      <c r="AY302" s="31">
        <v>70361</v>
      </c>
      <c r="AZ302" s="31">
        <v>165478</v>
      </c>
    </row>
    <row r="303" spans="1:52" ht="15" customHeight="1">
      <c r="A303" s="29" t="s">
        <v>17632</v>
      </c>
      <c r="B303" s="34">
        <v>35577</v>
      </c>
      <c r="C303" s="28">
        <v>600</v>
      </c>
      <c r="D303" s="28">
        <v>44</v>
      </c>
      <c r="E303" s="28">
        <v>40</v>
      </c>
      <c r="F303" s="29" t="s">
        <v>2104</v>
      </c>
      <c r="G303" s="29" t="s">
        <v>17628</v>
      </c>
      <c r="H303" s="28">
        <v>326</v>
      </c>
      <c r="I303" s="29" t="s">
        <v>110</v>
      </c>
      <c r="J303" s="33" t="s">
        <v>17631</v>
      </c>
      <c r="K303" s="29" t="s">
        <v>178</v>
      </c>
      <c r="L303" s="29" t="s">
        <v>17512</v>
      </c>
      <c r="M303" s="29" t="s">
        <v>536</v>
      </c>
      <c r="N303" s="28">
        <v>647999.6</v>
      </c>
      <c r="O303" s="28">
        <v>6155172</v>
      </c>
      <c r="P303" s="29" t="s">
        <v>17630</v>
      </c>
      <c r="Q303" s="32" t="s">
        <v>207</v>
      </c>
      <c r="R303" s="19"/>
      <c r="S303" s="19"/>
      <c r="T303" s="19"/>
      <c r="U303" s="19"/>
      <c r="V303" s="19"/>
      <c r="W303" s="19"/>
      <c r="X303" s="19"/>
      <c r="Y303" s="19"/>
      <c r="Z303" s="19"/>
      <c r="AA303" s="19"/>
      <c r="AB303" s="19"/>
      <c r="AC303" s="19"/>
      <c r="AD303" s="19"/>
      <c r="AE303" s="19"/>
      <c r="AF303" s="19"/>
      <c r="AG303" s="19"/>
      <c r="AH303" s="19"/>
      <c r="AI303" s="19"/>
      <c r="AJ303" s="19"/>
      <c r="AK303" s="19"/>
      <c r="AL303" s="31">
        <v>548808</v>
      </c>
      <c r="AM303" s="31">
        <v>1291359</v>
      </c>
      <c r="AN303" s="31">
        <v>1057409</v>
      </c>
      <c r="AO303" s="31">
        <v>1121472</v>
      </c>
      <c r="AP303" s="31">
        <v>949093</v>
      </c>
      <c r="AQ303" s="31">
        <v>1104266</v>
      </c>
      <c r="AR303" s="31">
        <v>994016</v>
      </c>
      <c r="AS303" s="31">
        <v>1096398</v>
      </c>
      <c r="AT303" s="31">
        <v>1016722</v>
      </c>
      <c r="AU303" s="31">
        <v>923026</v>
      </c>
      <c r="AV303" s="31">
        <v>1189599</v>
      </c>
      <c r="AW303" s="31">
        <v>1148651</v>
      </c>
      <c r="AX303" s="31">
        <v>95476</v>
      </c>
      <c r="AY303" s="31">
        <v>71901</v>
      </c>
      <c r="AZ303" s="31">
        <v>167377</v>
      </c>
    </row>
    <row r="304" spans="1:52" ht="15" customHeight="1">
      <c r="A304" s="29" t="s">
        <v>17629</v>
      </c>
      <c r="B304" s="34">
        <v>35766</v>
      </c>
      <c r="C304" s="28">
        <v>90</v>
      </c>
      <c r="D304" s="28">
        <v>18</v>
      </c>
      <c r="E304" s="28">
        <v>23</v>
      </c>
      <c r="F304" s="29" t="s">
        <v>17623</v>
      </c>
      <c r="G304" s="29" t="s">
        <v>204</v>
      </c>
      <c r="H304" s="28">
        <v>326</v>
      </c>
      <c r="I304" s="29" t="s">
        <v>110</v>
      </c>
      <c r="J304" s="33" t="s">
        <v>17627</v>
      </c>
      <c r="K304" s="29" t="s">
        <v>178</v>
      </c>
      <c r="L304" s="29" t="s">
        <v>17626</v>
      </c>
      <c r="M304" s="29" t="s">
        <v>331</v>
      </c>
      <c r="N304" s="28">
        <v>643987</v>
      </c>
      <c r="O304" s="28">
        <v>6157440</v>
      </c>
      <c r="P304" s="29" t="s">
        <v>17625</v>
      </c>
      <c r="Q304" s="32" t="s">
        <v>3133</v>
      </c>
      <c r="R304" s="19"/>
      <c r="S304" s="19"/>
      <c r="T304" s="19"/>
      <c r="U304" s="19"/>
      <c r="V304" s="19"/>
      <c r="W304" s="19"/>
      <c r="X304" s="19"/>
      <c r="Y304" s="19"/>
      <c r="Z304" s="19"/>
      <c r="AA304" s="19"/>
      <c r="AB304" s="19"/>
      <c r="AC304" s="19"/>
      <c r="AD304" s="19"/>
      <c r="AE304" s="19"/>
      <c r="AF304" s="19"/>
      <c r="AG304" s="19"/>
      <c r="AH304" s="19"/>
      <c r="AI304" s="19"/>
      <c r="AJ304" s="19"/>
      <c r="AK304" s="19"/>
      <c r="AL304" s="31">
        <v>0</v>
      </c>
      <c r="AM304" s="31">
        <v>17365</v>
      </c>
      <c r="AN304" s="31">
        <v>81059</v>
      </c>
      <c r="AO304" s="31">
        <v>113652</v>
      </c>
      <c r="AP304" s="31">
        <v>134019.109375</v>
      </c>
      <c r="AQ304" s="31">
        <v>143673.3232421875</v>
      </c>
      <c r="AR304" s="31">
        <v>99909</v>
      </c>
      <c r="AS304" s="31">
        <v>107499</v>
      </c>
      <c r="AT304" s="31">
        <v>104315</v>
      </c>
      <c r="AU304" s="31">
        <v>87988</v>
      </c>
      <c r="AV304" s="31">
        <v>119928</v>
      </c>
      <c r="AW304" s="31">
        <v>97373</v>
      </c>
      <c r="AX304" s="31">
        <v>9994</v>
      </c>
      <c r="AY304" s="31">
        <v>4838</v>
      </c>
      <c r="AZ304" s="31">
        <v>14832</v>
      </c>
    </row>
    <row r="305" spans="1:52" ht="15" customHeight="1">
      <c r="A305" s="29" t="s">
        <v>17624</v>
      </c>
      <c r="B305" s="34">
        <v>35816</v>
      </c>
      <c r="C305" s="28">
        <v>600</v>
      </c>
      <c r="D305" s="28">
        <v>43</v>
      </c>
      <c r="E305" s="28">
        <v>44.5</v>
      </c>
      <c r="F305" s="29" t="s">
        <v>786</v>
      </c>
      <c r="G305" s="29" t="s">
        <v>17615</v>
      </c>
      <c r="H305" s="28">
        <v>326</v>
      </c>
      <c r="I305" s="29" t="s">
        <v>110</v>
      </c>
      <c r="J305" s="33" t="s">
        <v>17622</v>
      </c>
      <c r="K305" s="29" t="s">
        <v>178</v>
      </c>
      <c r="L305" s="29" t="s">
        <v>17618</v>
      </c>
      <c r="M305" s="29" t="s">
        <v>590</v>
      </c>
      <c r="N305" s="28">
        <v>649537.30000000005</v>
      </c>
      <c r="O305" s="28">
        <v>6178693</v>
      </c>
      <c r="P305" s="29" t="s">
        <v>17621</v>
      </c>
      <c r="Q305" s="32" t="s">
        <v>207</v>
      </c>
      <c r="R305" s="19"/>
      <c r="S305" s="19"/>
      <c r="T305" s="19"/>
      <c r="U305" s="19"/>
      <c r="V305" s="19"/>
      <c r="W305" s="19"/>
      <c r="X305" s="19"/>
      <c r="Y305" s="19"/>
      <c r="Z305" s="19"/>
      <c r="AA305" s="19"/>
      <c r="AB305" s="19"/>
      <c r="AC305" s="19"/>
      <c r="AD305" s="19"/>
      <c r="AE305" s="19"/>
      <c r="AF305" s="19"/>
      <c r="AG305" s="19"/>
      <c r="AH305" s="19"/>
      <c r="AI305" s="19"/>
      <c r="AJ305" s="19"/>
      <c r="AK305" s="19"/>
      <c r="AL305" s="19"/>
      <c r="AM305" s="31">
        <v>1382537</v>
      </c>
      <c r="AN305" s="31">
        <v>1198041</v>
      </c>
      <c r="AO305" s="31">
        <v>1273231</v>
      </c>
      <c r="AP305" s="31">
        <v>1116350</v>
      </c>
      <c r="AQ305" s="31">
        <v>1135069</v>
      </c>
      <c r="AR305" s="31">
        <v>1149773</v>
      </c>
      <c r="AS305" s="31">
        <v>1243330</v>
      </c>
      <c r="AT305" s="31">
        <v>1011029</v>
      </c>
      <c r="AU305" s="31">
        <v>975240</v>
      </c>
      <c r="AV305" s="31">
        <v>1381357</v>
      </c>
      <c r="AW305" s="31">
        <v>1267127</v>
      </c>
      <c r="AX305" s="31">
        <v>115128</v>
      </c>
      <c r="AY305" s="31">
        <v>91035</v>
      </c>
      <c r="AZ305" s="31">
        <v>206163</v>
      </c>
    </row>
    <row r="306" spans="1:52" ht="15" customHeight="1">
      <c r="A306" s="29" t="s">
        <v>17620</v>
      </c>
      <c r="B306" s="34">
        <v>35816</v>
      </c>
      <c r="C306" s="28">
        <v>600</v>
      </c>
      <c r="D306" s="28">
        <v>43</v>
      </c>
      <c r="E306" s="28">
        <v>44.5</v>
      </c>
      <c r="F306" s="29" t="s">
        <v>786</v>
      </c>
      <c r="G306" s="29" t="s">
        <v>17615</v>
      </c>
      <c r="H306" s="28">
        <v>326</v>
      </c>
      <c r="I306" s="29" t="s">
        <v>110</v>
      </c>
      <c r="J306" s="33" t="s">
        <v>17619</v>
      </c>
      <c r="K306" s="29" t="s">
        <v>178</v>
      </c>
      <c r="L306" s="29" t="s">
        <v>17618</v>
      </c>
      <c r="M306" s="29" t="s">
        <v>590</v>
      </c>
      <c r="N306" s="28">
        <v>649584.6</v>
      </c>
      <c r="O306" s="28">
        <v>6178157</v>
      </c>
      <c r="P306" s="29" t="s">
        <v>17617</v>
      </c>
      <c r="Q306" s="32" t="s">
        <v>207</v>
      </c>
      <c r="R306" s="19"/>
      <c r="S306" s="19"/>
      <c r="T306" s="19"/>
      <c r="U306" s="19"/>
      <c r="V306" s="19"/>
      <c r="W306" s="19"/>
      <c r="X306" s="19"/>
      <c r="Y306" s="19"/>
      <c r="Z306" s="19"/>
      <c r="AA306" s="19"/>
      <c r="AB306" s="19"/>
      <c r="AC306" s="19"/>
      <c r="AD306" s="19"/>
      <c r="AE306" s="19"/>
      <c r="AF306" s="19"/>
      <c r="AG306" s="19"/>
      <c r="AH306" s="19"/>
      <c r="AI306" s="19"/>
      <c r="AJ306" s="19"/>
      <c r="AK306" s="19"/>
      <c r="AL306" s="19"/>
      <c r="AM306" s="31">
        <v>1410272</v>
      </c>
      <c r="AN306" s="31">
        <v>1175173</v>
      </c>
      <c r="AO306" s="31">
        <v>1157883</v>
      </c>
      <c r="AP306" s="31">
        <v>1061552</v>
      </c>
      <c r="AQ306" s="31">
        <v>1145055</v>
      </c>
      <c r="AR306" s="31">
        <v>1110387</v>
      </c>
      <c r="AS306" s="31">
        <v>1217500</v>
      </c>
      <c r="AT306" s="31">
        <v>1098095</v>
      </c>
      <c r="AU306" s="31">
        <v>982567</v>
      </c>
      <c r="AV306" s="31">
        <v>1318865</v>
      </c>
      <c r="AW306" s="31">
        <v>1207428</v>
      </c>
      <c r="AX306" s="31">
        <v>105689</v>
      </c>
      <c r="AY306" s="31">
        <v>82477</v>
      </c>
      <c r="AZ306" s="31">
        <v>188166</v>
      </c>
    </row>
    <row r="307" spans="1:52" ht="15" customHeight="1">
      <c r="A307" s="29" t="s">
        <v>17616</v>
      </c>
      <c r="B307" s="34">
        <v>35888</v>
      </c>
      <c r="C307" s="28">
        <v>750</v>
      </c>
      <c r="D307" s="28">
        <v>44</v>
      </c>
      <c r="E307" s="28">
        <v>46</v>
      </c>
      <c r="F307" s="29" t="s">
        <v>2104</v>
      </c>
      <c r="G307" s="29" t="s">
        <v>17244</v>
      </c>
      <c r="H307" s="28">
        <v>326</v>
      </c>
      <c r="I307" s="29" t="s">
        <v>110</v>
      </c>
      <c r="J307" s="33" t="s">
        <v>17614</v>
      </c>
      <c r="K307" s="29" t="s">
        <v>178</v>
      </c>
      <c r="L307" s="29" t="s">
        <v>17597</v>
      </c>
      <c r="M307" s="29" t="s">
        <v>13247</v>
      </c>
      <c r="N307" s="28">
        <v>640328.30000000005</v>
      </c>
      <c r="O307" s="28">
        <v>6155361</v>
      </c>
      <c r="P307" s="29" t="s">
        <v>17613</v>
      </c>
      <c r="Q307" s="32" t="s">
        <v>207</v>
      </c>
      <c r="R307" s="19"/>
      <c r="S307" s="19"/>
      <c r="T307" s="19"/>
      <c r="U307" s="19"/>
      <c r="V307" s="19"/>
      <c r="W307" s="19"/>
      <c r="X307" s="19"/>
      <c r="Y307" s="19"/>
      <c r="Z307" s="19"/>
      <c r="AA307" s="19"/>
      <c r="AB307" s="19"/>
      <c r="AC307" s="19"/>
      <c r="AD307" s="19"/>
      <c r="AE307" s="19"/>
      <c r="AF307" s="19"/>
      <c r="AG307" s="19"/>
      <c r="AH307" s="19"/>
      <c r="AI307" s="19"/>
      <c r="AJ307" s="19"/>
      <c r="AK307" s="19"/>
      <c r="AL307" s="19"/>
      <c r="AM307" s="31">
        <v>1037821</v>
      </c>
      <c r="AN307" s="31">
        <v>1296325</v>
      </c>
      <c r="AO307" s="31">
        <v>1379396</v>
      </c>
      <c r="AP307" s="31">
        <v>1191046</v>
      </c>
      <c r="AQ307" s="31">
        <v>1257776</v>
      </c>
      <c r="AR307" s="31">
        <v>1199574</v>
      </c>
      <c r="AS307" s="31">
        <v>1327526</v>
      </c>
      <c r="AT307" s="31">
        <v>1252399</v>
      </c>
      <c r="AU307" s="31">
        <v>1158216</v>
      </c>
      <c r="AV307" s="31">
        <v>1459413</v>
      </c>
      <c r="AW307" s="31">
        <v>1394894</v>
      </c>
      <c r="AX307" s="31">
        <v>120393</v>
      </c>
      <c r="AY307" s="31">
        <v>81587</v>
      </c>
      <c r="AZ307" s="31">
        <v>201980</v>
      </c>
    </row>
    <row r="308" spans="1:52" ht="15" customHeight="1">
      <c r="A308" s="29" t="s">
        <v>17612</v>
      </c>
      <c r="B308" s="34">
        <v>35909</v>
      </c>
      <c r="C308" s="28">
        <v>750</v>
      </c>
      <c r="D308" s="28">
        <v>44</v>
      </c>
      <c r="E308" s="28">
        <v>46</v>
      </c>
      <c r="F308" s="29" t="s">
        <v>2104</v>
      </c>
      <c r="G308" s="29" t="s">
        <v>17604</v>
      </c>
      <c r="H308" s="28">
        <v>326</v>
      </c>
      <c r="I308" s="29" t="s">
        <v>110</v>
      </c>
      <c r="J308" s="33" t="s">
        <v>17611</v>
      </c>
      <c r="K308" s="29" t="s">
        <v>178</v>
      </c>
      <c r="L308" s="29" t="s">
        <v>17607</v>
      </c>
      <c r="M308" s="29" t="s">
        <v>554</v>
      </c>
      <c r="N308" s="28">
        <v>640532.5</v>
      </c>
      <c r="O308" s="28">
        <v>6155311</v>
      </c>
      <c r="P308" s="29" t="s">
        <v>17610</v>
      </c>
      <c r="Q308" s="32" t="s">
        <v>207</v>
      </c>
      <c r="R308" s="19"/>
      <c r="S308" s="19"/>
      <c r="T308" s="19"/>
      <c r="U308" s="19"/>
      <c r="V308" s="19"/>
      <c r="W308" s="19"/>
      <c r="X308" s="19"/>
      <c r="Y308" s="19"/>
      <c r="Z308" s="19"/>
      <c r="AA308" s="19"/>
      <c r="AB308" s="19"/>
      <c r="AC308" s="19"/>
      <c r="AD308" s="19"/>
      <c r="AE308" s="19"/>
      <c r="AF308" s="19"/>
      <c r="AG308" s="19"/>
      <c r="AH308" s="19"/>
      <c r="AI308" s="19"/>
      <c r="AJ308" s="19"/>
      <c r="AK308" s="19"/>
      <c r="AL308" s="19"/>
      <c r="AM308" s="31">
        <v>938148</v>
      </c>
      <c r="AN308" s="31">
        <v>1280599</v>
      </c>
      <c r="AO308" s="31">
        <v>1350422</v>
      </c>
      <c r="AP308" s="31">
        <v>1168770</v>
      </c>
      <c r="AQ308" s="31">
        <v>1237917</v>
      </c>
      <c r="AR308" s="31">
        <v>1181291</v>
      </c>
      <c r="AS308" s="31">
        <v>1298198</v>
      </c>
      <c r="AT308" s="31">
        <v>1221283</v>
      </c>
      <c r="AU308" s="31">
        <v>1139909</v>
      </c>
      <c r="AV308" s="31">
        <v>1398221</v>
      </c>
      <c r="AW308" s="31">
        <v>1375165</v>
      </c>
      <c r="AX308" s="31">
        <v>118839</v>
      </c>
      <c r="AY308" s="31">
        <v>78501</v>
      </c>
      <c r="AZ308" s="31">
        <v>197340</v>
      </c>
    </row>
    <row r="309" spans="1:52" ht="15" customHeight="1">
      <c r="A309" s="29" t="s">
        <v>17609</v>
      </c>
      <c r="B309" s="34">
        <v>35888</v>
      </c>
      <c r="C309" s="28">
        <v>750</v>
      </c>
      <c r="D309" s="28">
        <v>44</v>
      </c>
      <c r="E309" s="28">
        <v>46</v>
      </c>
      <c r="F309" s="29" t="s">
        <v>2104</v>
      </c>
      <c r="G309" s="29" t="s">
        <v>17604</v>
      </c>
      <c r="H309" s="28">
        <v>326</v>
      </c>
      <c r="I309" s="29" t="s">
        <v>110</v>
      </c>
      <c r="J309" s="33" t="s">
        <v>17608</v>
      </c>
      <c r="K309" s="29" t="s">
        <v>178</v>
      </c>
      <c r="L309" s="29" t="s">
        <v>17607</v>
      </c>
      <c r="M309" s="29" t="s">
        <v>3712</v>
      </c>
      <c r="N309" s="28">
        <v>640735.9</v>
      </c>
      <c r="O309" s="28">
        <v>6155262</v>
      </c>
      <c r="P309" s="29" t="s">
        <v>17606</v>
      </c>
      <c r="Q309" s="32" t="s">
        <v>207</v>
      </c>
      <c r="R309" s="19"/>
      <c r="S309" s="19"/>
      <c r="T309" s="19"/>
      <c r="U309" s="19"/>
      <c r="V309" s="19"/>
      <c r="W309" s="19"/>
      <c r="X309" s="19"/>
      <c r="Y309" s="19"/>
      <c r="Z309" s="19"/>
      <c r="AA309" s="19"/>
      <c r="AB309" s="19"/>
      <c r="AC309" s="19"/>
      <c r="AD309" s="19"/>
      <c r="AE309" s="19"/>
      <c r="AF309" s="19"/>
      <c r="AG309" s="19"/>
      <c r="AH309" s="19"/>
      <c r="AI309" s="19"/>
      <c r="AJ309" s="19"/>
      <c r="AK309" s="19"/>
      <c r="AL309" s="19"/>
      <c r="AM309" s="31">
        <v>1026566</v>
      </c>
      <c r="AN309" s="31">
        <v>1222094</v>
      </c>
      <c r="AO309" s="31">
        <v>1389005</v>
      </c>
      <c r="AP309" s="31">
        <v>1185290</v>
      </c>
      <c r="AQ309" s="31">
        <v>1275990</v>
      </c>
      <c r="AR309" s="31">
        <v>1223685</v>
      </c>
      <c r="AS309" s="31">
        <v>1342646</v>
      </c>
      <c r="AT309" s="31">
        <v>1232734</v>
      </c>
      <c r="AU309" s="31">
        <v>1169941</v>
      </c>
      <c r="AV309" s="31">
        <v>1429374</v>
      </c>
      <c r="AW309" s="31">
        <v>1381341</v>
      </c>
      <c r="AX309" s="31">
        <v>120152</v>
      </c>
      <c r="AY309" s="31">
        <v>82107</v>
      </c>
      <c r="AZ309" s="31">
        <v>202259</v>
      </c>
    </row>
    <row r="310" spans="1:52" ht="15" customHeight="1">
      <c r="A310" s="29" t="s">
        <v>17605</v>
      </c>
      <c r="B310" s="34">
        <v>29850</v>
      </c>
      <c r="C310" s="28">
        <v>22</v>
      </c>
      <c r="D310" s="28">
        <v>10</v>
      </c>
      <c r="E310" s="28">
        <v>18</v>
      </c>
      <c r="F310" s="29" t="s">
        <v>7064</v>
      </c>
      <c r="G310" s="29" t="s">
        <v>17197</v>
      </c>
      <c r="H310" s="28">
        <v>326</v>
      </c>
      <c r="I310" s="29" t="s">
        <v>110</v>
      </c>
      <c r="J310" s="33" t="s">
        <v>17603</v>
      </c>
      <c r="K310" s="29" t="s">
        <v>178</v>
      </c>
      <c r="L310" s="29" t="s">
        <v>17585</v>
      </c>
      <c r="M310" s="29" t="s">
        <v>878</v>
      </c>
      <c r="N310" s="28">
        <v>637001</v>
      </c>
      <c r="O310" s="28">
        <v>6155295</v>
      </c>
      <c r="P310" s="29" t="s">
        <v>17602</v>
      </c>
      <c r="Q310" s="32" t="s">
        <v>368</v>
      </c>
      <c r="R310" s="19"/>
      <c r="S310" s="19"/>
      <c r="T310" s="19"/>
      <c r="U310" s="19"/>
      <c r="V310" s="19"/>
      <c r="W310" s="19"/>
      <c r="X310" s="31">
        <v>21658</v>
      </c>
      <c r="Y310" s="31">
        <v>26426</v>
      </c>
      <c r="Z310" s="31">
        <v>21093</v>
      </c>
      <c r="AA310" s="31">
        <v>23886</v>
      </c>
      <c r="AB310" s="31">
        <v>21117</v>
      </c>
      <c r="AC310" s="31">
        <v>26590</v>
      </c>
      <c r="AD310" s="31">
        <v>22633</v>
      </c>
      <c r="AE310" s="31">
        <v>24420</v>
      </c>
      <c r="AF310" s="31">
        <v>25122</v>
      </c>
      <c r="AG310" s="31">
        <v>21420</v>
      </c>
      <c r="AH310" s="31">
        <v>8437</v>
      </c>
      <c r="AI310" s="31">
        <v>26504</v>
      </c>
      <c r="AJ310" s="31">
        <v>17612</v>
      </c>
      <c r="AK310" s="31">
        <v>16416</v>
      </c>
      <c r="AL310" s="31">
        <v>22347</v>
      </c>
      <c r="AM310" s="31">
        <v>25393</v>
      </c>
      <c r="AN310" s="31">
        <v>20703</v>
      </c>
      <c r="AO310" s="31">
        <v>20343</v>
      </c>
      <c r="AP310" s="31">
        <v>25172</v>
      </c>
      <c r="AQ310" s="31">
        <v>9722</v>
      </c>
      <c r="AR310" s="31">
        <v>20394</v>
      </c>
      <c r="AS310" s="31">
        <v>27223</v>
      </c>
      <c r="AT310" s="31">
        <v>22425</v>
      </c>
      <c r="AU310" s="31">
        <v>20702</v>
      </c>
      <c r="AV310" s="31">
        <v>12072</v>
      </c>
      <c r="AW310" s="31">
        <v>19754</v>
      </c>
      <c r="AX310" s="31">
        <v>1323</v>
      </c>
      <c r="AY310" s="31">
        <v>831</v>
      </c>
      <c r="AZ310" s="31">
        <v>2154</v>
      </c>
    </row>
    <row r="311" spans="1:52" ht="15" customHeight="1">
      <c r="A311" s="29" t="s">
        <v>17601</v>
      </c>
      <c r="B311" s="34">
        <v>32689</v>
      </c>
      <c r="C311" s="28">
        <v>250</v>
      </c>
      <c r="D311" s="28">
        <v>26</v>
      </c>
      <c r="E311" s="28">
        <v>30</v>
      </c>
      <c r="F311" s="29" t="s">
        <v>2104</v>
      </c>
      <c r="G311" s="29" t="s">
        <v>5929</v>
      </c>
      <c r="H311" s="28">
        <v>326</v>
      </c>
      <c r="I311" s="29" t="s">
        <v>110</v>
      </c>
      <c r="J311" s="33" t="s">
        <v>17600</v>
      </c>
      <c r="K311" s="29" t="s">
        <v>178</v>
      </c>
      <c r="L311" s="29" t="s">
        <v>17597</v>
      </c>
      <c r="M311" s="29" t="s">
        <v>1836</v>
      </c>
      <c r="N311" s="28">
        <v>638867.6</v>
      </c>
      <c r="O311" s="28">
        <v>6152981</v>
      </c>
      <c r="P311" s="29" t="s">
        <v>17596</v>
      </c>
      <c r="Q311" s="32" t="s">
        <v>207</v>
      </c>
      <c r="R311" s="19"/>
      <c r="S311" s="19"/>
      <c r="T311" s="19"/>
      <c r="U311" s="19"/>
      <c r="V311" s="19"/>
      <c r="W311" s="19"/>
      <c r="X311" s="19"/>
      <c r="Y311" s="19"/>
      <c r="Z311" s="19"/>
      <c r="AA311" s="19"/>
      <c r="AB311" s="19"/>
      <c r="AC311" s="19"/>
      <c r="AD311" s="31">
        <v>107340</v>
      </c>
      <c r="AE311" s="31">
        <v>385050</v>
      </c>
      <c r="AF311" s="31">
        <v>455805</v>
      </c>
      <c r="AG311" s="31">
        <v>489165</v>
      </c>
      <c r="AH311" s="31">
        <v>480060</v>
      </c>
      <c r="AI311" s="31">
        <v>541170</v>
      </c>
      <c r="AJ311" s="31">
        <v>455010</v>
      </c>
      <c r="AK311" s="31">
        <v>403750</v>
      </c>
      <c r="AL311" s="31">
        <v>424305</v>
      </c>
      <c r="AM311" s="31">
        <v>505920</v>
      </c>
      <c r="AN311" s="31">
        <v>406717</v>
      </c>
      <c r="AO311" s="31">
        <v>441586</v>
      </c>
      <c r="AP311" s="31">
        <v>375879.5</v>
      </c>
      <c r="AQ311" s="31">
        <v>390191</v>
      </c>
      <c r="AR311" s="31">
        <v>362072</v>
      </c>
      <c r="AS311" s="31">
        <v>425564</v>
      </c>
      <c r="AT311" s="31">
        <v>384036</v>
      </c>
      <c r="AU311" s="31">
        <v>285002.5</v>
      </c>
      <c r="AV311" s="31">
        <v>458407</v>
      </c>
      <c r="AW311" s="31">
        <v>439637</v>
      </c>
      <c r="AX311" s="31">
        <v>39404.5</v>
      </c>
      <c r="AY311" s="31">
        <v>26466.5</v>
      </c>
      <c r="AZ311" s="31">
        <v>65871</v>
      </c>
    </row>
    <row r="312" spans="1:52" ht="15" customHeight="1">
      <c r="A312" s="29" t="s">
        <v>17599</v>
      </c>
      <c r="B312" s="34">
        <v>32689</v>
      </c>
      <c r="C312" s="28">
        <v>250</v>
      </c>
      <c r="D312" s="28">
        <v>26</v>
      </c>
      <c r="E312" s="28">
        <v>30</v>
      </c>
      <c r="F312" s="29" t="s">
        <v>2104</v>
      </c>
      <c r="G312" s="29" t="s">
        <v>5929</v>
      </c>
      <c r="H312" s="28">
        <v>326</v>
      </c>
      <c r="I312" s="29" t="s">
        <v>110</v>
      </c>
      <c r="J312" s="33" t="s">
        <v>17598</v>
      </c>
      <c r="K312" s="29" t="s">
        <v>178</v>
      </c>
      <c r="L312" s="29" t="s">
        <v>17597</v>
      </c>
      <c r="M312" s="29" t="s">
        <v>1836</v>
      </c>
      <c r="N312" s="28">
        <v>638891.80000000005</v>
      </c>
      <c r="O312" s="28">
        <v>6153163</v>
      </c>
      <c r="P312" s="29" t="s">
        <v>17596</v>
      </c>
      <c r="Q312" s="32" t="s">
        <v>207</v>
      </c>
      <c r="R312" s="19"/>
      <c r="S312" s="19"/>
      <c r="T312" s="19"/>
      <c r="U312" s="19"/>
      <c r="V312" s="19"/>
      <c r="W312" s="19"/>
      <c r="X312" s="19"/>
      <c r="Y312" s="19"/>
      <c r="Z312" s="19"/>
      <c r="AA312" s="19"/>
      <c r="AB312" s="19"/>
      <c r="AC312" s="19"/>
      <c r="AD312" s="31">
        <v>107340</v>
      </c>
      <c r="AE312" s="31">
        <v>385050</v>
      </c>
      <c r="AF312" s="31">
        <v>455805</v>
      </c>
      <c r="AG312" s="31">
        <v>489165</v>
      </c>
      <c r="AH312" s="31">
        <v>480060</v>
      </c>
      <c r="AI312" s="31">
        <v>541170</v>
      </c>
      <c r="AJ312" s="31">
        <v>455010</v>
      </c>
      <c r="AK312" s="31">
        <v>403750</v>
      </c>
      <c r="AL312" s="31">
        <v>424305</v>
      </c>
      <c r="AM312" s="31">
        <v>505920</v>
      </c>
      <c r="AN312" s="31">
        <v>406717</v>
      </c>
      <c r="AO312" s="31">
        <v>441586</v>
      </c>
      <c r="AP312" s="31">
        <v>375879.5</v>
      </c>
      <c r="AQ312" s="31">
        <v>390191</v>
      </c>
      <c r="AR312" s="31">
        <v>362072</v>
      </c>
      <c r="AS312" s="31">
        <v>425564</v>
      </c>
      <c r="AT312" s="31">
        <v>384036</v>
      </c>
      <c r="AU312" s="31">
        <v>285002.5</v>
      </c>
      <c r="AV312" s="31">
        <v>458407</v>
      </c>
      <c r="AW312" s="31">
        <v>439637</v>
      </c>
      <c r="AX312" s="31">
        <v>39404.5</v>
      </c>
      <c r="AY312" s="31">
        <v>26466.5</v>
      </c>
      <c r="AZ312" s="31">
        <v>65871</v>
      </c>
    </row>
    <row r="313" spans="1:52" ht="15" customHeight="1">
      <c r="A313" s="29" t="s">
        <v>17595</v>
      </c>
      <c r="B313" s="34">
        <v>32947</v>
      </c>
      <c r="C313" s="28">
        <v>150</v>
      </c>
      <c r="D313" s="28">
        <v>22</v>
      </c>
      <c r="E313" s="28">
        <v>31</v>
      </c>
      <c r="F313" s="29" t="s">
        <v>17591</v>
      </c>
      <c r="G313" s="29" t="s">
        <v>204</v>
      </c>
      <c r="H313" s="28">
        <v>326</v>
      </c>
      <c r="I313" s="29" t="s">
        <v>110</v>
      </c>
      <c r="J313" s="33" t="s">
        <v>17594</v>
      </c>
      <c r="K313" s="29" t="s">
        <v>178</v>
      </c>
      <c r="L313" s="29" t="s">
        <v>17589</v>
      </c>
      <c r="M313" s="29" t="s">
        <v>2676</v>
      </c>
      <c r="N313" s="28">
        <v>636188.4</v>
      </c>
      <c r="O313" s="28">
        <v>6153925</v>
      </c>
      <c r="P313" s="29" t="s">
        <v>17593</v>
      </c>
      <c r="Q313" s="32" t="s">
        <v>207</v>
      </c>
      <c r="R313" s="19"/>
      <c r="S313" s="19"/>
      <c r="T313" s="19"/>
      <c r="U313" s="19"/>
      <c r="V313" s="19"/>
      <c r="W313" s="19"/>
      <c r="X313" s="19"/>
      <c r="Y313" s="19"/>
      <c r="Z313" s="19"/>
      <c r="AA313" s="19"/>
      <c r="AB313" s="19"/>
      <c r="AC313" s="19"/>
      <c r="AD313" s="19"/>
      <c r="AE313" s="31">
        <v>85455</v>
      </c>
      <c r="AF313" s="31">
        <v>85455</v>
      </c>
      <c r="AG313" s="31">
        <v>85456</v>
      </c>
      <c r="AH313" s="31">
        <v>179660</v>
      </c>
      <c r="AI313" s="31">
        <v>306880</v>
      </c>
      <c r="AJ313" s="31">
        <v>208240</v>
      </c>
      <c r="AK313" s="31">
        <v>0</v>
      </c>
      <c r="AL313" s="31">
        <v>68840</v>
      </c>
      <c r="AM313" s="31">
        <v>388920</v>
      </c>
      <c r="AN313" s="31">
        <v>262962</v>
      </c>
      <c r="AO313" s="31">
        <v>0</v>
      </c>
      <c r="AP313" s="31">
        <v>156973</v>
      </c>
      <c r="AQ313" s="31">
        <v>252375</v>
      </c>
      <c r="AR313" s="31">
        <v>237570</v>
      </c>
      <c r="AS313" s="31">
        <v>149581</v>
      </c>
      <c r="AT313" s="31">
        <v>232855</v>
      </c>
      <c r="AU313" s="31">
        <v>302216</v>
      </c>
      <c r="AV313" s="31">
        <v>351916</v>
      </c>
      <c r="AW313" s="31">
        <v>259356</v>
      </c>
      <c r="AX313" s="31">
        <v>36702</v>
      </c>
      <c r="AY313" s="31">
        <v>21772</v>
      </c>
      <c r="AZ313" s="31">
        <v>58474</v>
      </c>
    </row>
    <row r="314" spans="1:52" ht="15" customHeight="1">
      <c r="A314" s="29" t="s">
        <v>17592</v>
      </c>
      <c r="B314" s="34">
        <v>36347</v>
      </c>
      <c r="C314" s="28">
        <v>150</v>
      </c>
      <c r="D314" s="28">
        <v>22</v>
      </c>
      <c r="E314" s="28">
        <v>31</v>
      </c>
      <c r="F314" s="29" t="s">
        <v>2104</v>
      </c>
      <c r="G314" s="29" t="s">
        <v>12515</v>
      </c>
      <c r="H314" s="28">
        <v>326</v>
      </c>
      <c r="I314" s="29" t="s">
        <v>110</v>
      </c>
      <c r="J314" s="33" t="s">
        <v>17590</v>
      </c>
      <c r="K314" s="29" t="s">
        <v>178</v>
      </c>
      <c r="L314" s="29" t="s">
        <v>17589</v>
      </c>
      <c r="M314" s="29" t="s">
        <v>2676</v>
      </c>
      <c r="N314" s="28">
        <v>636192.80000000005</v>
      </c>
      <c r="O314" s="28">
        <v>6153813</v>
      </c>
      <c r="P314" s="29" t="s">
        <v>17588</v>
      </c>
      <c r="Q314" s="32" t="s">
        <v>207</v>
      </c>
      <c r="R314" s="19"/>
      <c r="S314" s="19"/>
      <c r="T314" s="19"/>
      <c r="U314" s="19"/>
      <c r="V314" s="19"/>
      <c r="W314" s="19"/>
      <c r="X314" s="19"/>
      <c r="Y314" s="19"/>
      <c r="Z314" s="19"/>
      <c r="AA314" s="19"/>
      <c r="AB314" s="19"/>
      <c r="AC314" s="19"/>
      <c r="AD314" s="19"/>
      <c r="AE314" s="31">
        <v>190305</v>
      </c>
      <c r="AF314" s="31">
        <v>220273</v>
      </c>
      <c r="AG314" s="31">
        <v>235693</v>
      </c>
      <c r="AH314" s="31">
        <v>174240</v>
      </c>
      <c r="AI314" s="31">
        <v>292480</v>
      </c>
      <c r="AJ314" s="31">
        <v>237760</v>
      </c>
      <c r="AK314" s="31">
        <v>162280</v>
      </c>
      <c r="AL314" s="31">
        <v>20400</v>
      </c>
      <c r="AM314" s="31">
        <v>336540</v>
      </c>
      <c r="AN314" s="31">
        <v>208661</v>
      </c>
      <c r="AO314" s="31">
        <v>376300</v>
      </c>
      <c r="AP314" s="31">
        <v>326751</v>
      </c>
      <c r="AQ314" s="31">
        <v>356153</v>
      </c>
      <c r="AR314" s="31">
        <v>320586</v>
      </c>
      <c r="AS314" s="31">
        <v>390009</v>
      </c>
      <c r="AT314" s="31">
        <v>364097</v>
      </c>
      <c r="AU314" s="31">
        <v>329276</v>
      </c>
      <c r="AV314" s="31">
        <v>379172</v>
      </c>
      <c r="AW314" s="31">
        <v>274222</v>
      </c>
      <c r="AX314" s="31">
        <v>13119</v>
      </c>
      <c r="AY314" s="31">
        <v>23948</v>
      </c>
      <c r="AZ314" s="31">
        <v>37067</v>
      </c>
    </row>
    <row r="315" spans="1:52" ht="15" customHeight="1">
      <c r="A315" s="29" t="s">
        <v>17587</v>
      </c>
      <c r="B315" s="34">
        <v>34318</v>
      </c>
      <c r="C315" s="28">
        <v>150</v>
      </c>
      <c r="D315" s="28">
        <v>28</v>
      </c>
      <c r="E315" s="28">
        <v>31</v>
      </c>
      <c r="F315" s="29" t="s">
        <v>2069</v>
      </c>
      <c r="G315" s="29" t="s">
        <v>12515</v>
      </c>
      <c r="H315" s="28">
        <v>326</v>
      </c>
      <c r="I315" s="29" t="s">
        <v>110</v>
      </c>
      <c r="J315" s="33" t="s">
        <v>17586</v>
      </c>
      <c r="K315" s="29" t="s">
        <v>178</v>
      </c>
      <c r="L315" s="29" t="s">
        <v>17585</v>
      </c>
      <c r="M315" s="29" t="s">
        <v>7004</v>
      </c>
      <c r="N315" s="28">
        <v>636797.19999999995</v>
      </c>
      <c r="O315" s="28">
        <v>6154849</v>
      </c>
      <c r="P315" s="29" t="s">
        <v>17584</v>
      </c>
      <c r="Q315" s="32" t="s">
        <v>207</v>
      </c>
      <c r="R315" s="19"/>
      <c r="S315" s="19"/>
      <c r="T315" s="19"/>
      <c r="U315" s="19"/>
      <c r="V315" s="19"/>
      <c r="W315" s="19"/>
      <c r="X315" s="19"/>
      <c r="Y315" s="19"/>
      <c r="Z315" s="19"/>
      <c r="AA315" s="19"/>
      <c r="AB315" s="19"/>
      <c r="AC315" s="19"/>
      <c r="AD315" s="19"/>
      <c r="AE315" s="19"/>
      <c r="AF315" s="19"/>
      <c r="AG315" s="19"/>
      <c r="AH315" s="31">
        <v>31520</v>
      </c>
      <c r="AI315" s="31">
        <v>505540</v>
      </c>
      <c r="AJ315" s="31">
        <v>484160</v>
      </c>
      <c r="AK315" s="31">
        <v>401840</v>
      </c>
      <c r="AL315" s="31">
        <v>425500</v>
      </c>
      <c r="AM315" s="31">
        <v>498280</v>
      </c>
      <c r="AN315" s="31">
        <v>434737</v>
      </c>
      <c r="AO315" s="31">
        <v>460103</v>
      </c>
      <c r="AP315" s="31">
        <v>382226</v>
      </c>
      <c r="AQ315" s="31">
        <v>417453</v>
      </c>
      <c r="AR315" s="31">
        <v>404941</v>
      </c>
      <c r="AS315" s="31">
        <v>444170</v>
      </c>
      <c r="AT315" s="31">
        <v>410079</v>
      </c>
      <c r="AU315" s="31">
        <v>406929</v>
      </c>
      <c r="AV315" s="31">
        <v>480531</v>
      </c>
      <c r="AW315" s="31">
        <v>440031</v>
      </c>
      <c r="AX315" s="31">
        <v>39762</v>
      </c>
      <c r="AY315" s="31">
        <v>29673</v>
      </c>
      <c r="AZ315" s="31">
        <v>69435</v>
      </c>
    </row>
    <row r="316" spans="1:52" ht="15" customHeight="1">
      <c r="A316" s="29" t="s">
        <v>17583</v>
      </c>
      <c r="B316" s="34">
        <v>29899</v>
      </c>
      <c r="C316" s="28">
        <v>22</v>
      </c>
      <c r="D316" s="28">
        <v>10</v>
      </c>
      <c r="E316" s="28">
        <v>18</v>
      </c>
      <c r="F316" s="29" t="s">
        <v>7064</v>
      </c>
      <c r="G316" s="29" t="s">
        <v>17197</v>
      </c>
      <c r="H316" s="28">
        <v>326</v>
      </c>
      <c r="I316" s="29" t="s">
        <v>110</v>
      </c>
      <c r="J316" s="33" t="s">
        <v>17582</v>
      </c>
      <c r="K316" s="29" t="s">
        <v>178</v>
      </c>
      <c r="L316" s="29" t="s">
        <v>17581</v>
      </c>
      <c r="M316" s="29" t="s">
        <v>17580</v>
      </c>
      <c r="N316" s="28">
        <v>631529.6</v>
      </c>
      <c r="O316" s="28">
        <v>6177073</v>
      </c>
      <c r="P316" s="29" t="s">
        <v>17579</v>
      </c>
      <c r="Q316" s="32" t="s">
        <v>368</v>
      </c>
      <c r="R316" s="19"/>
      <c r="S316" s="19"/>
      <c r="T316" s="19"/>
      <c r="U316" s="19"/>
      <c r="V316" s="19"/>
      <c r="W316" s="19"/>
      <c r="X316" s="31">
        <v>25366</v>
      </c>
      <c r="Y316" s="31">
        <v>32230</v>
      </c>
      <c r="Z316" s="31">
        <v>22505</v>
      </c>
      <c r="AA316" s="31">
        <v>26897</v>
      </c>
      <c r="AB316" s="31">
        <v>24200</v>
      </c>
      <c r="AC316" s="31">
        <v>32256</v>
      </c>
      <c r="AD316" s="31">
        <v>26612</v>
      </c>
      <c r="AE316" s="31">
        <v>30340</v>
      </c>
      <c r="AF316" s="31">
        <v>25352</v>
      </c>
      <c r="AG316" s="31">
        <v>27845</v>
      </c>
      <c r="AH316" s="31">
        <v>28451</v>
      </c>
      <c r="AI316" s="31">
        <v>30070</v>
      </c>
      <c r="AJ316" s="31">
        <v>27312</v>
      </c>
      <c r="AK316" s="31">
        <v>22569</v>
      </c>
      <c r="AL316" s="31">
        <v>25860</v>
      </c>
      <c r="AM316" s="31">
        <v>31169</v>
      </c>
      <c r="AN316" s="31">
        <v>20467</v>
      </c>
      <c r="AO316" s="31">
        <v>29136</v>
      </c>
      <c r="AP316" s="31">
        <v>25501</v>
      </c>
      <c r="AQ316" s="31">
        <v>22250</v>
      </c>
      <c r="AR316" s="31">
        <v>25736</v>
      </c>
      <c r="AS316" s="31">
        <v>24538</v>
      </c>
      <c r="AT316" s="31">
        <v>24005</v>
      </c>
      <c r="AU316" s="31">
        <v>21667</v>
      </c>
      <c r="AV316" s="31">
        <v>30550</v>
      </c>
      <c r="AW316" s="31">
        <v>19439</v>
      </c>
      <c r="AX316" s="31">
        <v>2290</v>
      </c>
      <c r="AY316" s="31">
        <v>1683</v>
      </c>
      <c r="AZ316" s="31">
        <v>3973</v>
      </c>
    </row>
    <row r="317" spans="1:52" ht="15" customHeight="1">
      <c r="A317" s="29" t="s">
        <v>17578</v>
      </c>
      <c r="B317" s="34">
        <v>30564</v>
      </c>
      <c r="C317" s="28">
        <v>75</v>
      </c>
      <c r="D317" s="28">
        <v>15</v>
      </c>
      <c r="E317" s="28">
        <v>18</v>
      </c>
      <c r="F317" s="29" t="s">
        <v>220</v>
      </c>
      <c r="G317" s="29" t="s">
        <v>17564</v>
      </c>
      <c r="H317" s="28">
        <v>326</v>
      </c>
      <c r="I317" s="29" t="s">
        <v>110</v>
      </c>
      <c r="J317" s="33" t="s">
        <v>17577</v>
      </c>
      <c r="K317" s="29" t="s">
        <v>178</v>
      </c>
      <c r="L317" s="29" t="s">
        <v>17567</v>
      </c>
      <c r="M317" s="29" t="s">
        <v>536</v>
      </c>
      <c r="N317" s="28">
        <v>627518.6</v>
      </c>
      <c r="O317" s="28">
        <v>6175920</v>
      </c>
      <c r="P317" s="29" t="s">
        <v>17576</v>
      </c>
      <c r="Q317" s="32" t="s">
        <v>207</v>
      </c>
      <c r="R317" s="19"/>
      <c r="S317" s="19"/>
      <c r="T317" s="19"/>
      <c r="U317" s="19"/>
      <c r="V317" s="19"/>
      <c r="W317" s="19"/>
      <c r="X317" s="31">
        <v>47310</v>
      </c>
      <c r="Y317" s="31">
        <v>0</v>
      </c>
      <c r="Z317" s="31">
        <v>112320</v>
      </c>
      <c r="AA317" s="31">
        <v>147260</v>
      </c>
      <c r="AB317" s="31">
        <v>121950</v>
      </c>
      <c r="AC317" s="31">
        <v>155780</v>
      </c>
      <c r="AD317" s="31">
        <v>144200</v>
      </c>
      <c r="AE317" s="31">
        <v>157890</v>
      </c>
      <c r="AF317" s="31">
        <v>137100</v>
      </c>
      <c r="AG317" s="31">
        <v>141480</v>
      </c>
      <c r="AH317" s="31">
        <v>147560</v>
      </c>
      <c r="AI317" s="31">
        <v>145620</v>
      </c>
      <c r="AJ317" s="31">
        <v>161610</v>
      </c>
      <c r="AK317" s="31">
        <v>98250</v>
      </c>
      <c r="AL317" s="31">
        <v>126630</v>
      </c>
      <c r="AM317" s="31">
        <v>147520</v>
      </c>
      <c r="AN317" s="31">
        <v>121450</v>
      </c>
      <c r="AO317" s="31">
        <v>133460</v>
      </c>
      <c r="AP317" s="31">
        <v>91840</v>
      </c>
      <c r="AQ317" s="31">
        <v>129886</v>
      </c>
      <c r="AR317" s="31">
        <v>144940</v>
      </c>
      <c r="AS317" s="31">
        <v>161276</v>
      </c>
      <c r="AT317" s="31">
        <v>154956</v>
      </c>
      <c r="AU317" s="31">
        <v>126614</v>
      </c>
      <c r="AV317" s="31">
        <v>152260.5</v>
      </c>
      <c r="AW317" s="31">
        <v>152690.5</v>
      </c>
      <c r="AX317" s="31">
        <v>12714.5</v>
      </c>
      <c r="AY317" s="31">
        <v>8591.5</v>
      </c>
      <c r="AZ317" s="31">
        <v>21306</v>
      </c>
    </row>
    <row r="318" spans="1:52" ht="15" customHeight="1">
      <c r="A318" s="29" t="s">
        <v>17575</v>
      </c>
      <c r="B318" s="34">
        <v>31537</v>
      </c>
      <c r="C318" s="28">
        <v>75</v>
      </c>
      <c r="D318" s="28">
        <v>15</v>
      </c>
      <c r="E318" s="28">
        <v>18</v>
      </c>
      <c r="F318" s="29" t="s">
        <v>220</v>
      </c>
      <c r="G318" s="29" t="s">
        <v>17564</v>
      </c>
      <c r="H318" s="28">
        <v>326</v>
      </c>
      <c r="I318" s="29" t="s">
        <v>110</v>
      </c>
      <c r="J318" s="33" t="s">
        <v>17574</v>
      </c>
      <c r="K318" s="29" t="s">
        <v>178</v>
      </c>
      <c r="L318" s="29" t="s">
        <v>17567</v>
      </c>
      <c r="M318" s="29" t="s">
        <v>1836</v>
      </c>
      <c r="N318" s="28">
        <v>627635.6</v>
      </c>
      <c r="O318" s="28">
        <v>6175858</v>
      </c>
      <c r="P318" s="29" t="s">
        <v>17573</v>
      </c>
      <c r="Q318" s="32" t="s">
        <v>207</v>
      </c>
      <c r="R318" s="19"/>
      <c r="S318" s="19"/>
      <c r="T318" s="19"/>
      <c r="U318" s="19"/>
      <c r="V318" s="19"/>
      <c r="W318" s="19"/>
      <c r="X318" s="19"/>
      <c r="Y318" s="19"/>
      <c r="Z318" s="19"/>
      <c r="AA318" s="31">
        <v>103420</v>
      </c>
      <c r="AB318" s="31">
        <v>132550</v>
      </c>
      <c r="AC318" s="31">
        <v>157810</v>
      </c>
      <c r="AD318" s="31">
        <v>144060</v>
      </c>
      <c r="AE318" s="31">
        <v>155810</v>
      </c>
      <c r="AF318" s="31">
        <v>140270</v>
      </c>
      <c r="AG318" s="31">
        <v>139960</v>
      </c>
      <c r="AH318" s="31">
        <v>149640</v>
      </c>
      <c r="AI318" s="31">
        <v>147990</v>
      </c>
      <c r="AJ318" s="31">
        <v>152390</v>
      </c>
      <c r="AK318" s="31">
        <v>113660</v>
      </c>
      <c r="AL318" s="31">
        <v>128690</v>
      </c>
      <c r="AM318" s="31">
        <v>150930</v>
      </c>
      <c r="AN318" s="31">
        <v>126940</v>
      </c>
      <c r="AO318" s="31">
        <v>132700</v>
      </c>
      <c r="AP318" s="31">
        <v>122460</v>
      </c>
      <c r="AQ318" s="31">
        <v>126690</v>
      </c>
      <c r="AR318" s="31">
        <v>130148</v>
      </c>
      <c r="AS318" s="31">
        <v>141926</v>
      </c>
      <c r="AT318" s="31">
        <v>141804</v>
      </c>
      <c r="AU318" s="31">
        <v>118110</v>
      </c>
      <c r="AV318" s="31">
        <v>152260.5</v>
      </c>
      <c r="AW318" s="31">
        <v>152690.5</v>
      </c>
      <c r="AX318" s="31">
        <v>12714.5</v>
      </c>
      <c r="AY318" s="31">
        <v>8591.5</v>
      </c>
      <c r="AZ318" s="31">
        <v>21306</v>
      </c>
    </row>
    <row r="319" spans="1:52" ht="15" customHeight="1">
      <c r="A319" s="29" t="s">
        <v>17572</v>
      </c>
      <c r="B319" s="34">
        <v>31537</v>
      </c>
      <c r="C319" s="28">
        <v>55</v>
      </c>
      <c r="D319" s="28">
        <v>15</v>
      </c>
      <c r="E319" s="28">
        <v>18</v>
      </c>
      <c r="F319" s="29" t="s">
        <v>220</v>
      </c>
      <c r="G319" s="29" t="s">
        <v>17564</v>
      </c>
      <c r="H319" s="28">
        <v>326</v>
      </c>
      <c r="I319" s="29" t="s">
        <v>110</v>
      </c>
      <c r="J319" s="33" t="s">
        <v>17571</v>
      </c>
      <c r="K319" s="29" t="s">
        <v>178</v>
      </c>
      <c r="L319" s="29" t="s">
        <v>17567</v>
      </c>
      <c r="M319" s="29" t="s">
        <v>536</v>
      </c>
      <c r="N319" s="28">
        <v>627694.30000000005</v>
      </c>
      <c r="O319" s="28">
        <v>6175986</v>
      </c>
      <c r="P319" s="29" t="s">
        <v>17570</v>
      </c>
      <c r="Q319" s="32" t="s">
        <v>207</v>
      </c>
      <c r="R319" s="19"/>
      <c r="S319" s="19"/>
      <c r="T319" s="19"/>
      <c r="U319" s="19"/>
      <c r="V319" s="19"/>
      <c r="W319" s="19"/>
      <c r="X319" s="19"/>
      <c r="Y319" s="19"/>
      <c r="Z319" s="19"/>
      <c r="AA319" s="31">
        <v>111920</v>
      </c>
      <c r="AB319" s="31">
        <v>143540</v>
      </c>
      <c r="AC319" s="31">
        <v>176130</v>
      </c>
      <c r="AD319" s="31">
        <v>162560</v>
      </c>
      <c r="AE319" s="31">
        <v>170050</v>
      </c>
      <c r="AF319" s="31">
        <v>156240</v>
      </c>
      <c r="AG319" s="31">
        <v>159060</v>
      </c>
      <c r="AH319" s="31">
        <v>161990</v>
      </c>
      <c r="AI319" s="31">
        <v>166100</v>
      </c>
      <c r="AJ319" s="31">
        <v>167260</v>
      </c>
      <c r="AK319" s="31">
        <v>123590</v>
      </c>
      <c r="AL319" s="31">
        <v>143650</v>
      </c>
      <c r="AM319" s="31">
        <v>168670</v>
      </c>
      <c r="AN319" s="31">
        <v>141390</v>
      </c>
      <c r="AO319" s="31">
        <v>150150</v>
      </c>
      <c r="AP319" s="31">
        <v>138030</v>
      </c>
      <c r="AQ319" s="31">
        <v>126620</v>
      </c>
      <c r="AR319" s="31">
        <v>24434</v>
      </c>
      <c r="AS319" s="31">
        <v>77025</v>
      </c>
      <c r="AT319" s="31">
        <v>75256</v>
      </c>
      <c r="AU319" s="31">
        <v>59589</v>
      </c>
      <c r="AV319" s="31">
        <v>90597</v>
      </c>
      <c r="AW319" s="31">
        <v>80229</v>
      </c>
      <c r="AX319" s="31">
        <v>7263</v>
      </c>
      <c r="AY319" s="31">
        <v>5910</v>
      </c>
      <c r="AZ319" s="31">
        <v>13173</v>
      </c>
    </row>
    <row r="320" spans="1:52" ht="15" customHeight="1">
      <c r="A320" s="29" t="s">
        <v>17569</v>
      </c>
      <c r="B320" s="34">
        <v>38751</v>
      </c>
      <c r="C320" s="28">
        <v>75</v>
      </c>
      <c r="D320" s="28">
        <v>15</v>
      </c>
      <c r="E320" s="28">
        <v>18</v>
      </c>
      <c r="F320" s="29" t="s">
        <v>220</v>
      </c>
      <c r="G320" s="29" t="s">
        <v>17564</v>
      </c>
      <c r="H320" s="28">
        <v>326</v>
      </c>
      <c r="I320" s="29" t="s">
        <v>110</v>
      </c>
      <c r="J320" s="33" t="s">
        <v>17568</v>
      </c>
      <c r="K320" s="29" t="s">
        <v>178</v>
      </c>
      <c r="L320" s="29" t="s">
        <v>17567</v>
      </c>
      <c r="M320" s="29" t="s">
        <v>1836</v>
      </c>
      <c r="N320" s="28">
        <v>627800.5</v>
      </c>
      <c r="O320" s="28">
        <v>6175644</v>
      </c>
      <c r="P320" s="29" t="s">
        <v>17566</v>
      </c>
      <c r="Q320" s="32" t="s">
        <v>207</v>
      </c>
      <c r="R320" s="19"/>
      <c r="S320" s="19"/>
      <c r="T320" s="19"/>
      <c r="U320" s="19"/>
      <c r="V320" s="19"/>
      <c r="W320" s="19"/>
      <c r="X320" s="19"/>
      <c r="Y320" s="19"/>
      <c r="Z320" s="19"/>
      <c r="AA320" s="31">
        <v>98790</v>
      </c>
      <c r="AB320" s="31">
        <v>128510</v>
      </c>
      <c r="AC320" s="31">
        <v>148850</v>
      </c>
      <c r="AD320" s="31">
        <v>133080</v>
      </c>
      <c r="AE320" s="31">
        <v>147500</v>
      </c>
      <c r="AF320" s="31">
        <v>124400</v>
      </c>
      <c r="AG320" s="31">
        <v>128930</v>
      </c>
      <c r="AH320" s="31">
        <v>146560</v>
      </c>
      <c r="AI320" s="31">
        <v>146860</v>
      </c>
      <c r="AJ320" s="31">
        <v>137090</v>
      </c>
      <c r="AK320" s="31">
        <v>121460</v>
      </c>
      <c r="AL320" s="31">
        <v>123760</v>
      </c>
      <c r="AM320" s="31">
        <v>146500</v>
      </c>
      <c r="AN320" s="31">
        <v>117420</v>
      </c>
      <c r="AO320" s="31">
        <v>123200</v>
      </c>
      <c r="AP320" s="31">
        <v>102300</v>
      </c>
      <c r="AQ320" s="31">
        <v>114850</v>
      </c>
      <c r="AR320" s="31">
        <v>128776</v>
      </c>
      <c r="AS320" s="31">
        <v>143304</v>
      </c>
      <c r="AT320" s="31">
        <v>139770</v>
      </c>
      <c r="AU320" s="31">
        <v>127286</v>
      </c>
      <c r="AV320" s="31">
        <v>158204</v>
      </c>
      <c r="AW320" s="31">
        <v>93454</v>
      </c>
      <c r="AX320" s="31">
        <v>11896</v>
      </c>
      <c r="AY320" s="31">
        <v>9972</v>
      </c>
      <c r="AZ320" s="31">
        <v>21868</v>
      </c>
    </row>
    <row r="321" spans="1:52" ht="15" customHeight="1">
      <c r="A321" s="29" t="s">
        <v>17565</v>
      </c>
      <c r="B321" s="34">
        <v>36114</v>
      </c>
      <c r="C321" s="28">
        <v>225</v>
      </c>
      <c r="D321" s="28">
        <v>27</v>
      </c>
      <c r="E321" s="28">
        <v>30</v>
      </c>
      <c r="F321" s="29" t="s">
        <v>17559</v>
      </c>
      <c r="G321" s="29" t="s">
        <v>17558</v>
      </c>
      <c r="H321" s="28">
        <v>326</v>
      </c>
      <c r="I321" s="29" t="s">
        <v>110</v>
      </c>
      <c r="J321" s="33" t="s">
        <v>17563</v>
      </c>
      <c r="K321" s="29" t="s">
        <v>178</v>
      </c>
      <c r="L321" s="29" t="s">
        <v>17562</v>
      </c>
      <c r="M321" s="29" t="s">
        <v>355</v>
      </c>
      <c r="N321" s="28">
        <v>632793.69999999995</v>
      </c>
      <c r="O321" s="28">
        <v>6174220</v>
      </c>
      <c r="P321" s="29" t="s">
        <v>17561</v>
      </c>
      <c r="Q321" s="32" t="s">
        <v>207</v>
      </c>
      <c r="R321" s="19"/>
      <c r="S321" s="19"/>
      <c r="T321" s="19"/>
      <c r="U321" s="19"/>
      <c r="V321" s="19"/>
      <c r="W321" s="19"/>
      <c r="X321" s="19"/>
      <c r="Y321" s="19"/>
      <c r="Z321" s="19"/>
      <c r="AA321" s="19"/>
      <c r="AB321" s="19"/>
      <c r="AC321" s="19"/>
      <c r="AD321" s="19"/>
      <c r="AE321" s="19"/>
      <c r="AF321" s="19"/>
      <c r="AG321" s="19"/>
      <c r="AH321" s="19"/>
      <c r="AI321" s="19"/>
      <c r="AJ321" s="19"/>
      <c r="AK321" s="19"/>
      <c r="AL321" s="19"/>
      <c r="AM321" s="31">
        <v>55980</v>
      </c>
      <c r="AN321" s="31">
        <v>497088</v>
      </c>
      <c r="AO321" s="31">
        <v>514058</v>
      </c>
      <c r="AP321" s="31">
        <v>473660</v>
      </c>
      <c r="AQ321" s="31">
        <v>494114</v>
      </c>
      <c r="AR321" s="31">
        <v>474541</v>
      </c>
      <c r="AS321" s="31">
        <v>526132</v>
      </c>
      <c r="AT321" s="31">
        <v>328549</v>
      </c>
      <c r="AU321" s="31">
        <v>384110</v>
      </c>
      <c r="AV321" s="31">
        <v>536610</v>
      </c>
      <c r="AW321" s="31">
        <v>390980</v>
      </c>
      <c r="AX321" s="31">
        <v>0</v>
      </c>
      <c r="AY321" s="31">
        <v>0</v>
      </c>
      <c r="AZ321" s="31">
        <v>0</v>
      </c>
    </row>
    <row r="322" spans="1:52" ht="15" customHeight="1">
      <c r="A322" s="29" t="s">
        <v>17560</v>
      </c>
      <c r="B322" s="34">
        <v>32150</v>
      </c>
      <c r="C322" s="28">
        <v>150</v>
      </c>
      <c r="D322" s="28">
        <v>24</v>
      </c>
      <c r="E322" s="28">
        <v>30.2</v>
      </c>
      <c r="F322" s="29" t="s">
        <v>17550</v>
      </c>
      <c r="G322" s="29" t="s">
        <v>17555</v>
      </c>
      <c r="H322" s="28">
        <v>326</v>
      </c>
      <c r="I322" s="29" t="s">
        <v>110</v>
      </c>
      <c r="J322" s="33" t="s">
        <v>17557</v>
      </c>
      <c r="K322" s="29" t="s">
        <v>178</v>
      </c>
      <c r="L322" s="29" t="s">
        <v>17553</v>
      </c>
      <c r="M322" s="29" t="s">
        <v>4777</v>
      </c>
      <c r="N322" s="28">
        <v>634856.1</v>
      </c>
      <c r="O322" s="28">
        <v>6164520</v>
      </c>
      <c r="P322" s="29" t="s">
        <v>17552</v>
      </c>
      <c r="Q322" s="32" t="s">
        <v>207</v>
      </c>
      <c r="R322" s="19"/>
      <c r="S322" s="19"/>
      <c r="T322" s="19"/>
      <c r="U322" s="19"/>
      <c r="V322" s="19"/>
      <c r="W322" s="19"/>
      <c r="X322" s="19"/>
      <c r="Y322" s="19"/>
      <c r="Z322" s="19"/>
      <c r="AA322" s="19"/>
      <c r="AB322" s="19"/>
      <c r="AC322" s="31">
        <v>344800</v>
      </c>
      <c r="AD322" s="31">
        <v>367500</v>
      </c>
      <c r="AE322" s="31">
        <v>336850</v>
      </c>
      <c r="AF322" s="31">
        <v>344350</v>
      </c>
      <c r="AG322" s="31">
        <v>294300</v>
      </c>
      <c r="AH322" s="31">
        <v>331300</v>
      </c>
      <c r="AI322" s="31">
        <v>427600</v>
      </c>
      <c r="AJ322" s="31">
        <v>370000</v>
      </c>
      <c r="AK322" s="31">
        <v>329500</v>
      </c>
      <c r="AL322" s="31">
        <v>341550</v>
      </c>
      <c r="AM322" s="31">
        <v>404300</v>
      </c>
      <c r="AN322" s="31">
        <v>345339</v>
      </c>
      <c r="AO322" s="31">
        <v>357989</v>
      </c>
      <c r="AP322" s="31">
        <v>295546</v>
      </c>
      <c r="AQ322" s="31">
        <v>391079.5</v>
      </c>
      <c r="AR322" s="19"/>
      <c r="AS322" s="31">
        <v>264895.998046875</v>
      </c>
      <c r="AT322" s="31">
        <v>232106.802734375</v>
      </c>
      <c r="AU322" s="31">
        <v>304054.40087890625</v>
      </c>
      <c r="AV322" s="31">
        <v>363594.3994140625</v>
      </c>
      <c r="AW322" s="31">
        <v>331798.79345703125</v>
      </c>
      <c r="AX322" s="31">
        <v>15319.2001953125</v>
      </c>
      <c r="AY322" s="31">
        <v>20296</v>
      </c>
      <c r="AZ322" s="31">
        <v>35615.2001953125</v>
      </c>
    </row>
    <row r="323" spans="1:52" ht="15" customHeight="1">
      <c r="A323" s="29" t="s">
        <v>17556</v>
      </c>
      <c r="B323" s="34">
        <v>32150</v>
      </c>
      <c r="C323" s="28">
        <v>225</v>
      </c>
      <c r="D323" s="28">
        <v>27</v>
      </c>
      <c r="E323" s="28">
        <v>30</v>
      </c>
      <c r="F323" s="29" t="s">
        <v>17550</v>
      </c>
      <c r="G323" s="29" t="s">
        <v>17549</v>
      </c>
      <c r="H323" s="28">
        <v>326</v>
      </c>
      <c r="I323" s="29" t="s">
        <v>110</v>
      </c>
      <c r="J323" s="33" t="s">
        <v>17554</v>
      </c>
      <c r="K323" s="29" t="s">
        <v>178</v>
      </c>
      <c r="L323" s="29" t="s">
        <v>17553</v>
      </c>
      <c r="M323" s="29" t="s">
        <v>4777</v>
      </c>
      <c r="N323" s="28">
        <v>634991.6</v>
      </c>
      <c r="O323" s="28">
        <v>6164572</v>
      </c>
      <c r="P323" s="29" t="s">
        <v>17552</v>
      </c>
      <c r="Q323" s="32" t="s">
        <v>207</v>
      </c>
      <c r="R323" s="19"/>
      <c r="S323" s="19"/>
      <c r="T323" s="19"/>
      <c r="U323" s="19"/>
      <c r="V323" s="19"/>
      <c r="W323" s="19"/>
      <c r="X323" s="19"/>
      <c r="Y323" s="19"/>
      <c r="Z323" s="19"/>
      <c r="AA323" s="19"/>
      <c r="AB323" s="19"/>
      <c r="AC323" s="31">
        <v>344800</v>
      </c>
      <c r="AD323" s="31">
        <v>367500</v>
      </c>
      <c r="AE323" s="31">
        <v>336850</v>
      </c>
      <c r="AF323" s="31">
        <v>344350</v>
      </c>
      <c r="AG323" s="31">
        <v>294300</v>
      </c>
      <c r="AH323" s="31">
        <v>331300</v>
      </c>
      <c r="AI323" s="31">
        <v>427600</v>
      </c>
      <c r="AJ323" s="31">
        <v>370000</v>
      </c>
      <c r="AK323" s="31">
        <v>329500</v>
      </c>
      <c r="AL323" s="31">
        <v>341550</v>
      </c>
      <c r="AM323" s="31">
        <v>404300</v>
      </c>
      <c r="AN323" s="31">
        <v>345339</v>
      </c>
      <c r="AO323" s="31">
        <v>357989</v>
      </c>
      <c r="AP323" s="31">
        <v>295546</v>
      </c>
      <c r="AQ323" s="31">
        <v>391079.5</v>
      </c>
      <c r="AR323" s="19"/>
      <c r="AS323" s="31">
        <v>397344</v>
      </c>
      <c r="AT323" s="31">
        <v>348160.1953125</v>
      </c>
      <c r="AU323" s="31">
        <v>456081.603515625</v>
      </c>
      <c r="AV323" s="31">
        <v>545391.6015625</v>
      </c>
      <c r="AW323" s="31">
        <v>497698.201171875</v>
      </c>
      <c r="AX323" s="31">
        <v>22978.80078125</v>
      </c>
      <c r="AY323" s="31">
        <v>30444</v>
      </c>
      <c r="AZ323" s="31">
        <v>53422.80078125</v>
      </c>
    </row>
    <row r="324" spans="1:52" ht="15" customHeight="1">
      <c r="A324" s="29" t="s">
        <v>17551</v>
      </c>
      <c r="B324" s="34">
        <v>34133</v>
      </c>
      <c r="C324" s="28">
        <v>225</v>
      </c>
      <c r="D324" s="28">
        <v>27</v>
      </c>
      <c r="E324" s="28">
        <v>30</v>
      </c>
      <c r="F324" s="29" t="s">
        <v>220</v>
      </c>
      <c r="G324" s="29" t="s">
        <v>2037</v>
      </c>
      <c r="H324" s="28">
        <v>326</v>
      </c>
      <c r="I324" s="29" t="s">
        <v>110</v>
      </c>
      <c r="J324" s="33" t="s">
        <v>17548</v>
      </c>
      <c r="K324" s="29" t="s">
        <v>178</v>
      </c>
      <c r="L324" s="29" t="s">
        <v>17547</v>
      </c>
      <c r="M324" s="29" t="s">
        <v>1147</v>
      </c>
      <c r="N324" s="28">
        <v>638244</v>
      </c>
      <c r="O324" s="28">
        <v>6160457</v>
      </c>
      <c r="P324" s="29" t="s">
        <v>17546</v>
      </c>
      <c r="Q324" s="32" t="s">
        <v>207</v>
      </c>
      <c r="R324" s="19"/>
      <c r="S324" s="19"/>
      <c r="T324" s="19"/>
      <c r="U324" s="19"/>
      <c r="V324" s="19"/>
      <c r="W324" s="19"/>
      <c r="X324" s="19"/>
      <c r="Y324" s="19"/>
      <c r="Z324" s="19"/>
      <c r="AA324" s="19"/>
      <c r="AB324" s="19"/>
      <c r="AC324" s="19"/>
      <c r="AD324" s="19"/>
      <c r="AE324" s="19"/>
      <c r="AF324" s="19"/>
      <c r="AG324" s="19"/>
      <c r="AH324" s="31">
        <v>257730</v>
      </c>
      <c r="AI324" s="31">
        <v>571560</v>
      </c>
      <c r="AJ324" s="31">
        <v>541260</v>
      </c>
      <c r="AK324" s="31">
        <v>467970</v>
      </c>
      <c r="AL324" s="31">
        <v>482700</v>
      </c>
      <c r="AM324" s="31">
        <v>568050</v>
      </c>
      <c r="AN324" s="31">
        <v>472253</v>
      </c>
      <c r="AO324" s="31">
        <v>495461</v>
      </c>
      <c r="AP324" s="31">
        <v>439598</v>
      </c>
      <c r="AQ324" s="31">
        <v>480011</v>
      </c>
      <c r="AR324" s="31">
        <v>449334</v>
      </c>
      <c r="AS324" s="31">
        <v>490368</v>
      </c>
      <c r="AT324" s="31">
        <v>463304</v>
      </c>
      <c r="AU324" s="31">
        <v>423031</v>
      </c>
      <c r="AV324" s="31">
        <v>533989</v>
      </c>
      <c r="AW324" s="31">
        <v>510900</v>
      </c>
      <c r="AX324" s="31">
        <v>39058</v>
      </c>
      <c r="AY324" s="31">
        <v>28669</v>
      </c>
      <c r="AZ324" s="31">
        <v>67727</v>
      </c>
    </row>
    <row r="325" spans="1:52" ht="15" customHeight="1">
      <c r="A325" s="29" t="s">
        <v>17545</v>
      </c>
      <c r="B325" s="34">
        <v>32225</v>
      </c>
      <c r="C325" s="28">
        <v>18.5</v>
      </c>
      <c r="D325" s="28">
        <v>10.8</v>
      </c>
      <c r="E325" s="28">
        <v>18.600000000000001</v>
      </c>
      <c r="F325" s="29" t="s">
        <v>17540</v>
      </c>
      <c r="G325" s="29" t="s">
        <v>14792</v>
      </c>
      <c r="H325" s="28">
        <v>326</v>
      </c>
      <c r="I325" s="29" t="s">
        <v>110</v>
      </c>
      <c r="J325" s="33" t="s">
        <v>17544</v>
      </c>
      <c r="K325" s="29" t="s">
        <v>178</v>
      </c>
      <c r="L325" s="29" t="s">
        <v>17543</v>
      </c>
      <c r="M325" s="29" t="s">
        <v>536</v>
      </c>
      <c r="N325" s="28">
        <v>630213.4</v>
      </c>
      <c r="O325" s="28">
        <v>6199018</v>
      </c>
      <c r="P325" s="29" t="s">
        <v>17542</v>
      </c>
      <c r="Q325" s="32" t="s">
        <v>368</v>
      </c>
      <c r="R325" s="19"/>
      <c r="S325" s="19"/>
      <c r="T325" s="19"/>
      <c r="U325" s="19"/>
      <c r="V325" s="19"/>
      <c r="W325" s="19"/>
      <c r="X325" s="19"/>
      <c r="Y325" s="19"/>
      <c r="Z325" s="19"/>
      <c r="AA325" s="19"/>
      <c r="AB325" s="19"/>
      <c r="AC325" s="31">
        <v>37060</v>
      </c>
      <c r="AD325" s="31">
        <v>44838</v>
      </c>
      <c r="AE325" s="31">
        <v>44025</v>
      </c>
      <c r="AF325" s="31">
        <v>42840</v>
      </c>
      <c r="AG325" s="31">
        <v>41481</v>
      </c>
      <c r="AH325" s="31">
        <v>45387</v>
      </c>
      <c r="AI325" s="31">
        <v>45544</v>
      </c>
      <c r="AJ325" s="31">
        <v>44783</v>
      </c>
      <c r="AK325" s="31">
        <v>42138</v>
      </c>
      <c r="AL325" s="31">
        <v>40019</v>
      </c>
      <c r="AM325" s="31">
        <v>47310</v>
      </c>
      <c r="AN325" s="31">
        <v>38045</v>
      </c>
      <c r="AO325" s="31">
        <v>40992</v>
      </c>
      <c r="AP325" s="31">
        <v>38850</v>
      </c>
      <c r="AQ325" s="31">
        <v>41953</v>
      </c>
      <c r="AR325" s="31">
        <v>36159</v>
      </c>
      <c r="AS325" s="31">
        <v>44218</v>
      </c>
      <c r="AT325" s="31">
        <v>32602</v>
      </c>
      <c r="AU325" s="31">
        <v>38453</v>
      </c>
      <c r="AV325" s="31">
        <v>47210</v>
      </c>
      <c r="AW325" s="31">
        <v>45683</v>
      </c>
      <c r="AX325" s="31">
        <v>2825</v>
      </c>
      <c r="AY325" s="31">
        <v>1995</v>
      </c>
      <c r="AZ325" s="31">
        <v>4820</v>
      </c>
    </row>
    <row r="326" spans="1:52" ht="15" customHeight="1">
      <c r="A326" s="29" t="s">
        <v>17541</v>
      </c>
      <c r="B326" s="34">
        <v>35867</v>
      </c>
      <c r="C326" s="28">
        <v>11</v>
      </c>
      <c r="D326" s="28">
        <v>11</v>
      </c>
      <c r="E326" s="28">
        <v>18</v>
      </c>
      <c r="F326" s="29" t="s">
        <v>5627</v>
      </c>
      <c r="G326" s="29" t="s">
        <v>7899</v>
      </c>
      <c r="H326" s="28">
        <v>326</v>
      </c>
      <c r="I326" s="29" t="s">
        <v>110</v>
      </c>
      <c r="J326" s="33" t="s">
        <v>17539</v>
      </c>
      <c r="K326" s="29" t="s">
        <v>178</v>
      </c>
      <c r="L326" s="29" t="s">
        <v>17538</v>
      </c>
      <c r="M326" s="29" t="s">
        <v>331</v>
      </c>
      <c r="N326" s="28">
        <v>642784</v>
      </c>
      <c r="O326" s="28">
        <v>6156262</v>
      </c>
      <c r="P326" s="29" t="s">
        <v>17537</v>
      </c>
      <c r="Q326" s="32" t="s">
        <v>174</v>
      </c>
      <c r="R326" s="19"/>
      <c r="S326" s="19"/>
      <c r="T326" s="19"/>
      <c r="U326" s="19"/>
      <c r="V326" s="19"/>
      <c r="W326" s="19"/>
      <c r="X326" s="19"/>
      <c r="Y326" s="19"/>
      <c r="Z326" s="19"/>
      <c r="AA326" s="19"/>
      <c r="AB326" s="19"/>
      <c r="AC326" s="19"/>
      <c r="AD326" s="19"/>
      <c r="AE326" s="19"/>
      <c r="AF326" s="19"/>
      <c r="AG326" s="19"/>
      <c r="AH326" s="19"/>
      <c r="AI326" s="19"/>
      <c r="AJ326" s="19"/>
      <c r="AK326" s="19"/>
      <c r="AL326" s="19"/>
      <c r="AM326" s="31">
        <v>16566</v>
      </c>
      <c r="AN326" s="31">
        <v>13327</v>
      </c>
      <c r="AO326" s="31">
        <v>17234</v>
      </c>
      <c r="AP326" s="31">
        <v>13003.000122070313</v>
      </c>
      <c r="AQ326" s="31">
        <v>17246</v>
      </c>
      <c r="AR326" s="31">
        <v>14425</v>
      </c>
      <c r="AS326" s="31">
        <v>14728</v>
      </c>
      <c r="AT326" s="31">
        <v>18910</v>
      </c>
      <c r="AU326" s="31">
        <v>23460</v>
      </c>
      <c r="AV326" s="31">
        <v>27559</v>
      </c>
      <c r="AW326" s="31">
        <v>4707</v>
      </c>
      <c r="AX326" s="31">
        <v>0</v>
      </c>
      <c r="AY326" s="31">
        <v>3531</v>
      </c>
      <c r="AZ326" s="31">
        <v>3531</v>
      </c>
    </row>
    <row r="327" spans="1:52" ht="15" customHeight="1">
      <c r="A327" s="29" t="s">
        <v>17536</v>
      </c>
      <c r="B327" s="34">
        <v>36428</v>
      </c>
      <c r="C327" s="28">
        <v>750</v>
      </c>
      <c r="D327" s="28">
        <v>48</v>
      </c>
      <c r="E327" s="28">
        <v>50</v>
      </c>
      <c r="F327" s="29" t="s">
        <v>2104</v>
      </c>
      <c r="G327" s="29" t="s">
        <v>926</v>
      </c>
      <c r="H327" s="28">
        <v>326</v>
      </c>
      <c r="I327" s="29" t="s">
        <v>110</v>
      </c>
      <c r="J327" s="33" t="s">
        <v>17535</v>
      </c>
      <c r="K327" s="29" t="s">
        <v>178</v>
      </c>
      <c r="L327" s="29" t="s">
        <v>17528</v>
      </c>
      <c r="M327" s="29" t="s">
        <v>1247</v>
      </c>
      <c r="N327" s="28">
        <v>639656.6</v>
      </c>
      <c r="O327" s="28">
        <v>6168219</v>
      </c>
      <c r="P327" s="29" t="s">
        <v>17534</v>
      </c>
      <c r="Q327" s="32" t="s">
        <v>207</v>
      </c>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31">
        <v>536390</v>
      </c>
      <c r="AO327" s="31">
        <v>1923971</v>
      </c>
      <c r="AP327" s="31">
        <v>1634100</v>
      </c>
      <c r="AQ327" s="31">
        <v>1736050</v>
      </c>
      <c r="AR327" s="31">
        <v>1554425</v>
      </c>
      <c r="AS327" s="31">
        <v>1850772</v>
      </c>
      <c r="AT327" s="31">
        <v>1712421</v>
      </c>
      <c r="AU327" s="31">
        <v>1594446</v>
      </c>
      <c r="AV327" s="31">
        <v>1937634</v>
      </c>
      <c r="AW327" s="31">
        <v>1867537</v>
      </c>
      <c r="AX327" s="31">
        <v>156060</v>
      </c>
      <c r="AY327" s="31">
        <v>118853</v>
      </c>
      <c r="AZ327" s="31">
        <v>274913</v>
      </c>
    </row>
    <row r="328" spans="1:52" ht="15" customHeight="1">
      <c r="A328" s="29" t="s">
        <v>17533</v>
      </c>
      <c r="B328" s="34">
        <v>36431</v>
      </c>
      <c r="C328" s="28">
        <v>750</v>
      </c>
      <c r="D328" s="28">
        <v>48</v>
      </c>
      <c r="E328" s="28">
        <v>50</v>
      </c>
      <c r="F328" s="29" t="s">
        <v>2104</v>
      </c>
      <c r="G328" s="29" t="s">
        <v>926</v>
      </c>
      <c r="H328" s="28">
        <v>326</v>
      </c>
      <c r="I328" s="29" t="s">
        <v>110</v>
      </c>
      <c r="J328" s="33" t="s">
        <v>17532</v>
      </c>
      <c r="K328" s="29" t="s">
        <v>178</v>
      </c>
      <c r="L328" s="29" t="s">
        <v>17528</v>
      </c>
      <c r="M328" s="29" t="s">
        <v>1247</v>
      </c>
      <c r="N328" s="28">
        <v>639632.6</v>
      </c>
      <c r="O328" s="28">
        <v>6168418</v>
      </c>
      <c r="P328" s="29" t="s">
        <v>17531</v>
      </c>
      <c r="Q328" s="32" t="s">
        <v>207</v>
      </c>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31">
        <v>537687</v>
      </c>
      <c r="AO328" s="31">
        <v>1823398</v>
      </c>
      <c r="AP328" s="31">
        <v>1579853</v>
      </c>
      <c r="AQ328" s="31">
        <v>1698322</v>
      </c>
      <c r="AR328" s="31">
        <v>1651190</v>
      </c>
      <c r="AS328" s="31">
        <v>1827171</v>
      </c>
      <c r="AT328" s="31">
        <v>1641242</v>
      </c>
      <c r="AU328" s="31">
        <v>1497834</v>
      </c>
      <c r="AV328" s="31">
        <v>1836933</v>
      </c>
      <c r="AW328" s="31">
        <v>1722523</v>
      </c>
      <c r="AX328" s="31">
        <v>143624</v>
      </c>
      <c r="AY328" s="31">
        <v>114243</v>
      </c>
      <c r="AZ328" s="31">
        <v>257867</v>
      </c>
    </row>
    <row r="329" spans="1:52" ht="15" customHeight="1">
      <c r="A329" s="29" t="s">
        <v>17530</v>
      </c>
      <c r="B329" s="34">
        <v>36431</v>
      </c>
      <c r="C329" s="28">
        <v>750</v>
      </c>
      <c r="D329" s="28">
        <v>48</v>
      </c>
      <c r="E329" s="28">
        <v>50</v>
      </c>
      <c r="F329" s="29" t="s">
        <v>2104</v>
      </c>
      <c r="G329" s="29" t="s">
        <v>926</v>
      </c>
      <c r="H329" s="28">
        <v>326</v>
      </c>
      <c r="I329" s="29" t="s">
        <v>110</v>
      </c>
      <c r="J329" s="33" t="s">
        <v>17529</v>
      </c>
      <c r="K329" s="29" t="s">
        <v>178</v>
      </c>
      <c r="L329" s="29" t="s">
        <v>17528</v>
      </c>
      <c r="M329" s="29" t="s">
        <v>1247</v>
      </c>
      <c r="N329" s="28">
        <v>639608.6</v>
      </c>
      <c r="O329" s="28">
        <v>6168617</v>
      </c>
      <c r="P329" s="29" t="s">
        <v>17527</v>
      </c>
      <c r="Q329" s="32" t="s">
        <v>207</v>
      </c>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31">
        <v>442848</v>
      </c>
      <c r="AO329" s="31">
        <v>1796070</v>
      </c>
      <c r="AP329" s="31">
        <v>1567223</v>
      </c>
      <c r="AQ329" s="31">
        <v>1667280</v>
      </c>
      <c r="AR329" s="31">
        <v>1618450</v>
      </c>
      <c r="AS329" s="31">
        <v>1487466</v>
      </c>
      <c r="AT329" s="31">
        <v>1332759</v>
      </c>
      <c r="AU329" s="31">
        <v>1501119</v>
      </c>
      <c r="AV329" s="31">
        <v>1809279</v>
      </c>
      <c r="AW329" s="31">
        <v>1724396</v>
      </c>
      <c r="AX329" s="31">
        <v>151035</v>
      </c>
      <c r="AY329" s="31">
        <v>119266</v>
      </c>
      <c r="AZ329" s="31">
        <v>270301</v>
      </c>
    </row>
    <row r="330" spans="1:52" ht="15" customHeight="1">
      <c r="A330" s="29" t="s">
        <v>17526</v>
      </c>
      <c r="B330" s="34">
        <v>36507</v>
      </c>
      <c r="C330" s="28">
        <v>1000</v>
      </c>
      <c r="D330" s="28">
        <v>54</v>
      </c>
      <c r="E330" s="28">
        <v>48</v>
      </c>
      <c r="F330" s="29" t="s">
        <v>205</v>
      </c>
      <c r="G330" s="29" t="s">
        <v>801</v>
      </c>
      <c r="H330" s="28">
        <v>326</v>
      </c>
      <c r="I330" s="29" t="s">
        <v>110</v>
      </c>
      <c r="J330" s="33" t="s">
        <v>17525</v>
      </c>
      <c r="K330" s="29" t="s">
        <v>178</v>
      </c>
      <c r="L330" s="29" t="s">
        <v>17524</v>
      </c>
      <c r="M330" s="29" t="s">
        <v>17523</v>
      </c>
      <c r="N330" s="28">
        <v>637973.69999999995</v>
      </c>
      <c r="O330" s="28">
        <v>6171041</v>
      </c>
      <c r="P330" s="29" t="s">
        <v>17522</v>
      </c>
      <c r="Q330" s="32" t="s">
        <v>207</v>
      </c>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31">
        <v>75951</v>
      </c>
      <c r="AO330" s="31">
        <v>2236439</v>
      </c>
      <c r="AP330" s="31">
        <v>1829488</v>
      </c>
      <c r="AQ330" s="31">
        <v>1915534</v>
      </c>
      <c r="AR330" s="31">
        <v>1903332</v>
      </c>
      <c r="AS330" s="31">
        <v>2109987</v>
      </c>
      <c r="AT330" s="31">
        <v>1868238</v>
      </c>
      <c r="AU330" s="31">
        <v>1786122</v>
      </c>
      <c r="AV330" s="31">
        <v>2150236</v>
      </c>
      <c r="AW330" s="31">
        <v>2186687</v>
      </c>
      <c r="AX330" s="31">
        <v>189392</v>
      </c>
      <c r="AY330" s="31">
        <v>113607</v>
      </c>
      <c r="AZ330" s="31">
        <v>302999</v>
      </c>
    </row>
    <row r="331" spans="1:52" ht="15" customHeight="1">
      <c r="A331" s="29" t="s">
        <v>17521</v>
      </c>
      <c r="B331" s="34">
        <v>37118</v>
      </c>
      <c r="C331" s="28">
        <v>660</v>
      </c>
      <c r="D331" s="28">
        <v>47</v>
      </c>
      <c r="E331" s="28">
        <v>45</v>
      </c>
      <c r="F331" s="29" t="s">
        <v>220</v>
      </c>
      <c r="G331" s="29" t="s">
        <v>2129</v>
      </c>
      <c r="H331" s="28">
        <v>326</v>
      </c>
      <c r="I331" s="29" t="s">
        <v>110</v>
      </c>
      <c r="J331" s="33" t="s">
        <v>17520</v>
      </c>
      <c r="K331" s="29" t="s">
        <v>178</v>
      </c>
      <c r="L331" s="29" t="s">
        <v>17519</v>
      </c>
      <c r="M331" s="29" t="s">
        <v>2532</v>
      </c>
      <c r="N331" s="28">
        <v>647587.69999999995</v>
      </c>
      <c r="O331" s="28">
        <v>6156694</v>
      </c>
      <c r="P331" s="29" t="s">
        <v>17518</v>
      </c>
      <c r="Q331" s="32" t="s">
        <v>207</v>
      </c>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31">
        <v>548469</v>
      </c>
      <c r="AQ331" s="31">
        <v>1390692</v>
      </c>
      <c r="AR331" s="31">
        <v>1408824</v>
      </c>
      <c r="AS331" s="31">
        <v>1554798</v>
      </c>
      <c r="AT331" s="31">
        <v>1478328</v>
      </c>
      <c r="AU331" s="31">
        <v>1400514</v>
      </c>
      <c r="AV331" s="31">
        <v>1698849</v>
      </c>
      <c r="AW331" s="31">
        <v>1622064</v>
      </c>
      <c r="AX331" s="31">
        <v>131169</v>
      </c>
      <c r="AY331" s="31">
        <v>106962</v>
      </c>
      <c r="AZ331" s="31">
        <v>238131</v>
      </c>
    </row>
    <row r="332" spans="1:52" ht="15" customHeight="1">
      <c r="A332" s="29" t="s">
        <v>17517</v>
      </c>
      <c r="B332" s="34">
        <v>37118</v>
      </c>
      <c r="C332" s="28">
        <v>660</v>
      </c>
      <c r="D332" s="28">
        <v>47</v>
      </c>
      <c r="E332" s="28">
        <v>45</v>
      </c>
      <c r="F332" s="29" t="s">
        <v>220</v>
      </c>
      <c r="G332" s="29" t="s">
        <v>2129</v>
      </c>
      <c r="H332" s="28">
        <v>326</v>
      </c>
      <c r="I332" s="29" t="s">
        <v>110</v>
      </c>
      <c r="J332" s="33" t="s">
        <v>17516</v>
      </c>
      <c r="K332" s="29" t="s">
        <v>178</v>
      </c>
      <c r="L332" s="29" t="s">
        <v>17512</v>
      </c>
      <c r="M332" s="29" t="s">
        <v>829</v>
      </c>
      <c r="N332" s="28">
        <v>647693.9</v>
      </c>
      <c r="O332" s="28">
        <v>6156588</v>
      </c>
      <c r="P332" s="29" t="s">
        <v>17515</v>
      </c>
      <c r="Q332" s="32" t="s">
        <v>207</v>
      </c>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31">
        <v>543717</v>
      </c>
      <c r="AQ332" s="31">
        <v>1468767</v>
      </c>
      <c r="AR332" s="31">
        <v>1425525</v>
      </c>
      <c r="AS332" s="31">
        <v>1551432</v>
      </c>
      <c r="AT332" s="31">
        <v>1255446</v>
      </c>
      <c r="AU332" s="31">
        <v>1302762</v>
      </c>
      <c r="AV332" s="31">
        <v>1570236</v>
      </c>
      <c r="AW332" s="31">
        <v>1561342</v>
      </c>
      <c r="AX332" s="31">
        <v>42694</v>
      </c>
      <c r="AY332" s="31">
        <v>18193</v>
      </c>
      <c r="AZ332" s="31">
        <v>60887</v>
      </c>
    </row>
    <row r="333" spans="1:52" ht="15" customHeight="1">
      <c r="A333" s="29" t="s">
        <v>17514</v>
      </c>
      <c r="B333" s="34">
        <v>37118</v>
      </c>
      <c r="C333" s="28">
        <v>660</v>
      </c>
      <c r="D333" s="28">
        <v>47</v>
      </c>
      <c r="E333" s="28">
        <v>45</v>
      </c>
      <c r="F333" s="29" t="s">
        <v>220</v>
      </c>
      <c r="G333" s="29" t="s">
        <v>2129</v>
      </c>
      <c r="H333" s="28">
        <v>326</v>
      </c>
      <c r="I333" s="29" t="s">
        <v>110</v>
      </c>
      <c r="J333" s="33" t="s">
        <v>17513</v>
      </c>
      <c r="K333" s="29" t="s">
        <v>178</v>
      </c>
      <c r="L333" s="29" t="s">
        <v>17512</v>
      </c>
      <c r="M333" s="29" t="s">
        <v>829</v>
      </c>
      <c r="N333" s="28">
        <v>647800.30000000005</v>
      </c>
      <c r="O333" s="28">
        <v>6156483</v>
      </c>
      <c r="P333" s="29" t="s">
        <v>17511</v>
      </c>
      <c r="Q333" s="32" t="s">
        <v>207</v>
      </c>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31">
        <v>569207</v>
      </c>
      <c r="AQ333" s="31">
        <v>1451733</v>
      </c>
      <c r="AR333" s="31">
        <v>1413447</v>
      </c>
      <c r="AS333" s="31">
        <v>1554147</v>
      </c>
      <c r="AT333" s="31">
        <v>1383561</v>
      </c>
      <c r="AU333" s="31">
        <v>1303761</v>
      </c>
      <c r="AV333" s="31">
        <v>1655199</v>
      </c>
      <c r="AW333" s="31">
        <v>1615590</v>
      </c>
      <c r="AX333" s="31">
        <v>140310</v>
      </c>
      <c r="AY333" s="31">
        <v>106107</v>
      </c>
      <c r="AZ333" s="31">
        <v>246417</v>
      </c>
    </row>
    <row r="334" spans="1:52" ht="15" customHeight="1">
      <c r="A334" s="29" t="s">
        <v>17510</v>
      </c>
      <c r="B334" s="34">
        <v>37594</v>
      </c>
      <c r="C334" s="28">
        <v>850</v>
      </c>
      <c r="D334" s="28">
        <v>52</v>
      </c>
      <c r="E334" s="28">
        <v>49</v>
      </c>
      <c r="F334" s="29" t="s">
        <v>17499</v>
      </c>
      <c r="G334" s="29" t="s">
        <v>5243</v>
      </c>
      <c r="H334" s="28">
        <v>326</v>
      </c>
      <c r="I334" s="29" t="s">
        <v>110</v>
      </c>
      <c r="J334" s="33" t="s">
        <v>17509</v>
      </c>
      <c r="K334" s="29" t="s">
        <v>178</v>
      </c>
      <c r="L334" s="29" t="s">
        <v>17502</v>
      </c>
      <c r="M334" s="29" t="s">
        <v>176</v>
      </c>
      <c r="N334" s="28">
        <v>644165</v>
      </c>
      <c r="O334" s="28">
        <v>6149521</v>
      </c>
      <c r="P334" s="29" t="s">
        <v>17508</v>
      </c>
      <c r="Q334" s="32" t="s">
        <v>207</v>
      </c>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31">
        <v>0</v>
      </c>
      <c r="AQ334" s="31">
        <v>138285</v>
      </c>
      <c r="AR334" s="31">
        <v>1854216</v>
      </c>
      <c r="AS334" s="31">
        <v>2068956</v>
      </c>
      <c r="AT334" s="31">
        <v>1956321</v>
      </c>
      <c r="AU334" s="31">
        <v>1772769</v>
      </c>
      <c r="AV334" s="31">
        <v>2196966</v>
      </c>
      <c r="AW334" s="31">
        <v>2042085</v>
      </c>
      <c r="AX334" s="31">
        <v>181770</v>
      </c>
      <c r="AY334" s="31">
        <v>140520</v>
      </c>
      <c r="AZ334" s="31">
        <v>322290</v>
      </c>
    </row>
    <row r="335" spans="1:52" ht="15" customHeight="1">
      <c r="A335" s="29" t="s">
        <v>17507</v>
      </c>
      <c r="B335" s="34">
        <v>37592</v>
      </c>
      <c r="C335" s="28">
        <v>850</v>
      </c>
      <c r="D335" s="28">
        <v>52</v>
      </c>
      <c r="E335" s="28">
        <v>49</v>
      </c>
      <c r="F335" s="29" t="s">
        <v>17499</v>
      </c>
      <c r="G335" s="29" t="s">
        <v>3500</v>
      </c>
      <c r="H335" s="28">
        <v>326</v>
      </c>
      <c r="I335" s="29" t="s">
        <v>110</v>
      </c>
      <c r="J335" s="33" t="s">
        <v>17506</v>
      </c>
      <c r="K335" s="29" t="s">
        <v>178</v>
      </c>
      <c r="L335" s="29" t="s">
        <v>17502</v>
      </c>
      <c r="M335" s="29" t="s">
        <v>176</v>
      </c>
      <c r="N335" s="28">
        <v>644093</v>
      </c>
      <c r="O335" s="28">
        <v>6149707</v>
      </c>
      <c r="P335" s="29" t="s">
        <v>17505</v>
      </c>
      <c r="Q335" s="32" t="s">
        <v>207</v>
      </c>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31">
        <v>0</v>
      </c>
      <c r="AQ335" s="31">
        <v>146544</v>
      </c>
      <c r="AR335" s="31">
        <v>1806558</v>
      </c>
      <c r="AS335" s="31">
        <v>2006682</v>
      </c>
      <c r="AT335" s="31">
        <v>1909119</v>
      </c>
      <c r="AU335" s="31">
        <v>1768713</v>
      </c>
      <c r="AV335" s="31">
        <v>2166792</v>
      </c>
      <c r="AW335" s="31">
        <v>1940064</v>
      </c>
      <c r="AX335" s="31">
        <v>174399</v>
      </c>
      <c r="AY335" s="31">
        <v>131514</v>
      </c>
      <c r="AZ335" s="31">
        <v>305913</v>
      </c>
    </row>
    <row r="336" spans="1:52" ht="15" customHeight="1">
      <c r="A336" s="29" t="s">
        <v>17504</v>
      </c>
      <c r="B336" s="34">
        <v>37593</v>
      </c>
      <c r="C336" s="28">
        <v>850</v>
      </c>
      <c r="D336" s="28">
        <v>52</v>
      </c>
      <c r="E336" s="28">
        <v>49</v>
      </c>
      <c r="F336" s="29" t="s">
        <v>17499</v>
      </c>
      <c r="G336" s="29" t="s">
        <v>3500</v>
      </c>
      <c r="H336" s="28">
        <v>326</v>
      </c>
      <c r="I336" s="29" t="s">
        <v>110</v>
      </c>
      <c r="J336" s="33" t="s">
        <v>17503</v>
      </c>
      <c r="K336" s="29" t="s">
        <v>178</v>
      </c>
      <c r="L336" s="29" t="s">
        <v>17502</v>
      </c>
      <c r="M336" s="29" t="s">
        <v>176</v>
      </c>
      <c r="N336" s="28">
        <v>644026.30000000005</v>
      </c>
      <c r="O336" s="28">
        <v>6149891</v>
      </c>
      <c r="P336" s="29" t="s">
        <v>17501</v>
      </c>
      <c r="Q336" s="32" t="s">
        <v>207</v>
      </c>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31">
        <v>0</v>
      </c>
      <c r="AQ336" s="31">
        <v>140559</v>
      </c>
      <c r="AR336" s="31">
        <v>1844514</v>
      </c>
      <c r="AS336" s="31">
        <v>2073945</v>
      </c>
      <c r="AT336" s="31">
        <v>1980963</v>
      </c>
      <c r="AU336" s="31">
        <v>1734843</v>
      </c>
      <c r="AV336" s="31">
        <v>2221080</v>
      </c>
      <c r="AW336" s="31">
        <v>2102805</v>
      </c>
      <c r="AX336" s="31">
        <v>179433</v>
      </c>
      <c r="AY336" s="31">
        <v>139479</v>
      </c>
      <c r="AZ336" s="31">
        <v>318912</v>
      </c>
    </row>
    <row r="337" spans="1:52" ht="15" customHeight="1">
      <c r="A337" s="29" t="s">
        <v>17500</v>
      </c>
      <c r="B337" s="34">
        <v>32082</v>
      </c>
      <c r="C337" s="28">
        <v>180</v>
      </c>
      <c r="D337" s="28">
        <v>23</v>
      </c>
      <c r="E337" s="28">
        <v>30</v>
      </c>
      <c r="F337" s="29" t="s">
        <v>14768</v>
      </c>
      <c r="G337" s="29" t="s">
        <v>17494</v>
      </c>
      <c r="H337" s="28">
        <v>329</v>
      </c>
      <c r="I337" s="29" t="s">
        <v>117</v>
      </c>
      <c r="J337" s="33" t="s">
        <v>17498</v>
      </c>
      <c r="K337" s="29" t="s">
        <v>178</v>
      </c>
      <c r="L337" s="29" t="s">
        <v>17497</v>
      </c>
      <c r="M337" s="29" t="s">
        <v>216</v>
      </c>
      <c r="N337" s="28">
        <v>682611.5</v>
      </c>
      <c r="O337" s="28">
        <v>6154703</v>
      </c>
      <c r="P337" s="29" t="s">
        <v>17496</v>
      </c>
      <c r="Q337" s="32" t="s">
        <v>207</v>
      </c>
      <c r="R337" s="19"/>
      <c r="S337" s="19"/>
      <c r="T337" s="19"/>
      <c r="U337" s="19"/>
      <c r="V337" s="19"/>
      <c r="W337" s="19"/>
      <c r="X337" s="19"/>
      <c r="Y337" s="19"/>
      <c r="Z337" s="19"/>
      <c r="AA337" s="19"/>
      <c r="AB337" s="31">
        <v>85362</v>
      </c>
      <c r="AC337" s="31">
        <v>200000</v>
      </c>
      <c r="AD337" s="31">
        <v>249086</v>
      </c>
      <c r="AE337" s="31">
        <v>300746</v>
      </c>
      <c r="AF337" s="31">
        <v>264712</v>
      </c>
      <c r="AG337" s="31">
        <v>268732</v>
      </c>
      <c r="AH337" s="31">
        <v>201568</v>
      </c>
      <c r="AI337" s="31">
        <v>290044</v>
      </c>
      <c r="AJ337" s="31">
        <v>251360</v>
      </c>
      <c r="AK337" s="31">
        <v>193548</v>
      </c>
      <c r="AL337" s="31">
        <v>220428</v>
      </c>
      <c r="AM337" s="31">
        <v>257148</v>
      </c>
      <c r="AN337" s="31">
        <v>203708</v>
      </c>
      <c r="AO337" s="31">
        <v>221158</v>
      </c>
      <c r="AP337" s="31">
        <v>174808</v>
      </c>
      <c r="AQ337" s="31">
        <v>198456.92041015625</v>
      </c>
      <c r="AR337" s="31">
        <v>171109.62188720703</v>
      </c>
      <c r="AS337" s="31">
        <v>231272.91015625</v>
      </c>
      <c r="AT337" s="31">
        <v>209171.1572265625</v>
      </c>
      <c r="AU337" s="31">
        <v>172185.75354003906</v>
      </c>
      <c r="AV337" s="31">
        <v>177188.2177734375</v>
      </c>
      <c r="AW337" s="31">
        <v>236761.47265625</v>
      </c>
      <c r="AX337" s="31">
        <v>17398.259765625</v>
      </c>
      <c r="AY337" s="31">
        <v>13541.2197265625</v>
      </c>
      <c r="AZ337" s="31">
        <v>30939.4794921875</v>
      </c>
    </row>
    <row r="338" spans="1:52" ht="15" customHeight="1">
      <c r="A338" s="29" t="s">
        <v>17495</v>
      </c>
      <c r="B338" s="34">
        <v>32478</v>
      </c>
      <c r="C338" s="28">
        <v>200</v>
      </c>
      <c r="D338" s="28">
        <v>25</v>
      </c>
      <c r="E338" s="28">
        <v>30</v>
      </c>
      <c r="F338" s="29" t="s">
        <v>14594</v>
      </c>
      <c r="G338" s="29" t="s">
        <v>17489</v>
      </c>
      <c r="H338" s="28">
        <v>329</v>
      </c>
      <c r="I338" s="29" t="s">
        <v>117</v>
      </c>
      <c r="J338" s="33" t="s">
        <v>17493</v>
      </c>
      <c r="K338" s="29" t="s">
        <v>178</v>
      </c>
      <c r="L338" s="29" t="s">
        <v>17492</v>
      </c>
      <c r="M338" s="29" t="s">
        <v>370</v>
      </c>
      <c r="N338" s="28">
        <v>671884.6</v>
      </c>
      <c r="O338" s="28">
        <v>6151426</v>
      </c>
      <c r="P338" s="29" t="s">
        <v>17491</v>
      </c>
      <c r="Q338" s="32" t="s">
        <v>368</v>
      </c>
      <c r="R338" s="19"/>
      <c r="S338" s="19"/>
      <c r="T338" s="19"/>
      <c r="U338" s="19"/>
      <c r="V338" s="19"/>
      <c r="W338" s="19"/>
      <c r="X338" s="19"/>
      <c r="Y338" s="19"/>
      <c r="Z338" s="19"/>
      <c r="AA338" s="19"/>
      <c r="AB338" s="19"/>
      <c r="AC338" s="31">
        <v>0</v>
      </c>
      <c r="AD338" s="31">
        <v>321630</v>
      </c>
      <c r="AE338" s="31">
        <v>365066</v>
      </c>
      <c r="AF338" s="31">
        <v>325420</v>
      </c>
      <c r="AG338" s="31">
        <v>337282</v>
      </c>
      <c r="AH338" s="31">
        <v>278456</v>
      </c>
      <c r="AI338" s="31">
        <v>391524</v>
      </c>
      <c r="AJ338" s="31">
        <v>334700</v>
      </c>
      <c r="AK338" s="31">
        <v>265666</v>
      </c>
      <c r="AL338" s="31">
        <v>303242</v>
      </c>
      <c r="AM338" s="31">
        <v>342560</v>
      </c>
      <c r="AN338" s="31">
        <v>280791</v>
      </c>
      <c r="AO338" s="31">
        <v>304081</v>
      </c>
      <c r="AP338" s="31">
        <v>244136</v>
      </c>
      <c r="AQ338" s="31">
        <v>247113</v>
      </c>
      <c r="AR338" s="31">
        <v>183175</v>
      </c>
      <c r="AS338" s="31">
        <v>192297</v>
      </c>
      <c r="AT338" s="31">
        <v>140211</v>
      </c>
      <c r="AU338" s="31">
        <v>110445</v>
      </c>
      <c r="AV338" s="31">
        <v>168500</v>
      </c>
      <c r="AW338" s="31">
        <v>165665</v>
      </c>
      <c r="AX338" s="31">
        <v>13404</v>
      </c>
      <c r="AY338" s="31">
        <v>8912</v>
      </c>
      <c r="AZ338" s="31">
        <v>22316</v>
      </c>
    </row>
    <row r="339" spans="1:52" ht="15" customHeight="1">
      <c r="A339" s="29" t="s">
        <v>17490</v>
      </c>
      <c r="B339" s="34">
        <v>32692</v>
      </c>
      <c r="C339" s="28">
        <v>200</v>
      </c>
      <c r="D339" s="28">
        <v>24</v>
      </c>
      <c r="E339" s="28">
        <v>30</v>
      </c>
      <c r="F339" s="29" t="s">
        <v>14741</v>
      </c>
      <c r="G339" s="29" t="s">
        <v>17149</v>
      </c>
      <c r="H339" s="28">
        <v>329</v>
      </c>
      <c r="I339" s="29" t="s">
        <v>117</v>
      </c>
      <c r="J339" s="33" t="s">
        <v>17488</v>
      </c>
      <c r="K339" s="29" t="s">
        <v>178</v>
      </c>
      <c r="L339" s="29" t="s">
        <v>17487</v>
      </c>
      <c r="M339" s="29" t="s">
        <v>5460</v>
      </c>
      <c r="N339" s="28">
        <v>681822.6</v>
      </c>
      <c r="O339" s="28">
        <v>6152066</v>
      </c>
      <c r="P339" s="29" t="s">
        <v>17486</v>
      </c>
      <c r="Q339" s="32" t="s">
        <v>207</v>
      </c>
      <c r="R339" s="19"/>
      <c r="S339" s="19"/>
      <c r="T339" s="19"/>
      <c r="U339" s="19"/>
      <c r="V339" s="19"/>
      <c r="W339" s="19"/>
      <c r="X339" s="19"/>
      <c r="Y339" s="19"/>
      <c r="Z339" s="19"/>
      <c r="AA339" s="19"/>
      <c r="AB339" s="19"/>
      <c r="AC339" s="19"/>
      <c r="AD339" s="31">
        <v>47038</v>
      </c>
      <c r="AE339" s="31">
        <v>331458</v>
      </c>
      <c r="AF339" s="31">
        <v>297104</v>
      </c>
      <c r="AG339" s="31">
        <v>299270</v>
      </c>
      <c r="AH339" s="31">
        <v>260042</v>
      </c>
      <c r="AI339" s="31">
        <v>333232</v>
      </c>
      <c r="AJ339" s="31">
        <v>296236</v>
      </c>
      <c r="AK339" s="31">
        <v>241738</v>
      </c>
      <c r="AL339" s="31">
        <v>270128</v>
      </c>
      <c r="AM339" s="31">
        <v>297888</v>
      </c>
      <c r="AN339" s="31">
        <v>252414</v>
      </c>
      <c r="AO339" s="31">
        <v>268594</v>
      </c>
      <c r="AP339" s="31">
        <v>177939</v>
      </c>
      <c r="AQ339" s="31">
        <v>254474</v>
      </c>
      <c r="AR339" s="31">
        <v>227898</v>
      </c>
      <c r="AS339" s="31">
        <v>252418</v>
      </c>
      <c r="AT339" s="31">
        <v>195842</v>
      </c>
      <c r="AU339" s="31">
        <v>181767</v>
      </c>
      <c r="AV339" s="31">
        <v>277130</v>
      </c>
      <c r="AW339" s="31">
        <v>275735</v>
      </c>
      <c r="AX339" s="31">
        <v>21238</v>
      </c>
      <c r="AY339" s="31">
        <v>18391</v>
      </c>
      <c r="AZ339" s="31">
        <v>39629</v>
      </c>
    </row>
    <row r="340" spans="1:52" ht="15" customHeight="1">
      <c r="A340" s="29" t="s">
        <v>17485</v>
      </c>
      <c r="B340" s="34">
        <v>32752</v>
      </c>
      <c r="C340" s="28">
        <v>150</v>
      </c>
      <c r="D340" s="28">
        <v>23</v>
      </c>
      <c r="E340" s="28">
        <v>30</v>
      </c>
      <c r="F340" s="29" t="s">
        <v>14627</v>
      </c>
      <c r="G340" s="29" t="s">
        <v>15431</v>
      </c>
      <c r="H340" s="28">
        <v>329</v>
      </c>
      <c r="I340" s="29" t="s">
        <v>117</v>
      </c>
      <c r="J340" s="33" t="s">
        <v>17484</v>
      </c>
      <c r="K340" s="29" t="s">
        <v>178</v>
      </c>
      <c r="L340" s="29" t="s">
        <v>17483</v>
      </c>
      <c r="M340" s="29" t="s">
        <v>17482</v>
      </c>
      <c r="N340" s="28">
        <v>675714.6</v>
      </c>
      <c r="O340" s="28">
        <v>6140836</v>
      </c>
      <c r="P340" s="29" t="s">
        <v>17481</v>
      </c>
      <c r="Q340" s="32" t="s">
        <v>207</v>
      </c>
      <c r="R340" s="19"/>
      <c r="S340" s="19"/>
      <c r="T340" s="19"/>
      <c r="U340" s="19"/>
      <c r="V340" s="19"/>
      <c r="W340" s="19"/>
      <c r="X340" s="19"/>
      <c r="Y340" s="19"/>
      <c r="Z340" s="19"/>
      <c r="AA340" s="19"/>
      <c r="AB340" s="19"/>
      <c r="AC340" s="19"/>
      <c r="AD340" s="31">
        <v>66846</v>
      </c>
      <c r="AE340" s="31">
        <v>329166</v>
      </c>
      <c r="AF340" s="31">
        <v>287320</v>
      </c>
      <c r="AG340" s="31">
        <v>284202</v>
      </c>
      <c r="AH340" s="31">
        <v>264282</v>
      </c>
      <c r="AI340" s="31">
        <v>360322</v>
      </c>
      <c r="AJ340" s="31">
        <v>335898</v>
      </c>
      <c r="AK340" s="31">
        <v>251120</v>
      </c>
      <c r="AL340" s="31">
        <v>276610</v>
      </c>
      <c r="AM340" s="31">
        <v>326434</v>
      </c>
      <c r="AN340" s="31">
        <v>253543</v>
      </c>
      <c r="AO340" s="31">
        <v>286076</v>
      </c>
      <c r="AP340" s="31">
        <v>233208</v>
      </c>
      <c r="AQ340" s="31">
        <v>227626</v>
      </c>
      <c r="AR340" s="31">
        <v>243395</v>
      </c>
      <c r="AS340" s="31">
        <v>228097</v>
      </c>
      <c r="AT340" s="31">
        <v>272041</v>
      </c>
      <c r="AU340" s="31">
        <v>260932</v>
      </c>
      <c r="AV340" s="31">
        <v>313783</v>
      </c>
      <c r="AW340" s="31">
        <v>311776</v>
      </c>
      <c r="AX340" s="31">
        <v>25526</v>
      </c>
      <c r="AY340" s="31">
        <v>21560</v>
      </c>
      <c r="AZ340" s="31">
        <v>47086</v>
      </c>
    </row>
    <row r="341" spans="1:52" ht="15" customHeight="1">
      <c r="A341" s="29" t="s">
        <v>17480</v>
      </c>
      <c r="B341" s="34">
        <v>33604</v>
      </c>
      <c r="C341" s="28">
        <v>225</v>
      </c>
      <c r="D341" s="28">
        <v>20</v>
      </c>
      <c r="E341" s="28">
        <v>40</v>
      </c>
      <c r="F341" s="29" t="s">
        <v>17470</v>
      </c>
      <c r="G341" s="29" t="s">
        <v>17476</v>
      </c>
      <c r="H341" s="28">
        <v>329</v>
      </c>
      <c r="I341" s="29" t="s">
        <v>117</v>
      </c>
      <c r="J341" s="33" t="s">
        <v>17479</v>
      </c>
      <c r="K341" s="29" t="s">
        <v>178</v>
      </c>
      <c r="L341" s="29" t="s">
        <v>17431</v>
      </c>
      <c r="M341" s="29" t="s">
        <v>4379</v>
      </c>
      <c r="N341" s="28">
        <v>683244.4</v>
      </c>
      <c r="O341" s="28">
        <v>6139971</v>
      </c>
      <c r="P341" s="29" t="s">
        <v>17478</v>
      </c>
      <c r="Q341" s="32" t="s">
        <v>174</v>
      </c>
      <c r="R341" s="19"/>
      <c r="S341" s="19"/>
      <c r="T341" s="19"/>
      <c r="U341" s="19"/>
      <c r="V341" s="19"/>
      <c r="W341" s="19"/>
      <c r="X341" s="19"/>
      <c r="Y341" s="19"/>
      <c r="Z341" s="19"/>
      <c r="AA341" s="19"/>
      <c r="AB341" s="19"/>
      <c r="AC341" s="19"/>
      <c r="AD341" s="19"/>
      <c r="AE341" s="19"/>
      <c r="AF341" s="19"/>
      <c r="AG341" s="31">
        <v>399224</v>
      </c>
      <c r="AH341" s="31">
        <v>326807</v>
      </c>
      <c r="AI341" s="31">
        <v>440698</v>
      </c>
      <c r="AJ341" s="31">
        <v>391546</v>
      </c>
      <c r="AK341" s="31">
        <v>320173</v>
      </c>
      <c r="AL341" s="31">
        <v>354387</v>
      </c>
      <c r="AM341" s="31">
        <v>405874</v>
      </c>
      <c r="AN341" s="31">
        <v>322520</v>
      </c>
      <c r="AO341" s="31">
        <v>362211</v>
      </c>
      <c r="AP341" s="31">
        <v>226267.6669921875</v>
      </c>
      <c r="AQ341" s="31">
        <v>248368.708984375</v>
      </c>
      <c r="AR341" s="31">
        <v>280661.4306640625</v>
      </c>
      <c r="AS341" s="31">
        <v>358009.740234375</v>
      </c>
      <c r="AT341" s="31">
        <v>334231.921875</v>
      </c>
      <c r="AU341" s="31">
        <v>321694.5615234375</v>
      </c>
      <c r="AV341" s="31">
        <v>406817.724609375</v>
      </c>
      <c r="AW341" s="31">
        <v>406251.4501953125</v>
      </c>
      <c r="AX341" s="31">
        <v>30192.029296875</v>
      </c>
      <c r="AY341" s="31">
        <v>27269.55078125</v>
      </c>
      <c r="AZ341" s="31">
        <v>57461.580078125</v>
      </c>
    </row>
    <row r="342" spans="1:52" ht="15" customHeight="1">
      <c r="A342" s="29" t="s">
        <v>17477</v>
      </c>
      <c r="B342" s="34">
        <v>32874</v>
      </c>
      <c r="C342" s="28">
        <v>130</v>
      </c>
      <c r="D342" s="28">
        <v>20</v>
      </c>
      <c r="E342" s="28">
        <v>40</v>
      </c>
      <c r="F342" s="29" t="s">
        <v>17470</v>
      </c>
      <c r="G342" s="29" t="s">
        <v>17469</v>
      </c>
      <c r="H342" s="28">
        <v>329</v>
      </c>
      <c r="I342" s="29" t="s">
        <v>117</v>
      </c>
      <c r="J342" s="33" t="s">
        <v>17475</v>
      </c>
      <c r="K342" s="29" t="s">
        <v>178</v>
      </c>
      <c r="L342" s="29" t="s">
        <v>17431</v>
      </c>
      <c r="M342" s="29" t="s">
        <v>4379</v>
      </c>
      <c r="N342" s="28">
        <v>683216.6</v>
      </c>
      <c r="O342" s="28">
        <v>6139877</v>
      </c>
      <c r="P342" s="29" t="s">
        <v>17472</v>
      </c>
      <c r="Q342" s="32" t="s">
        <v>174</v>
      </c>
      <c r="R342" s="19"/>
      <c r="S342" s="19"/>
      <c r="T342" s="19"/>
      <c r="U342" s="19"/>
      <c r="V342" s="19"/>
      <c r="W342" s="19"/>
      <c r="X342" s="19"/>
      <c r="Y342" s="19"/>
      <c r="Z342" s="19"/>
      <c r="AA342" s="19"/>
      <c r="AB342" s="19"/>
      <c r="AC342" s="19"/>
      <c r="AD342" s="19"/>
      <c r="AE342" s="31">
        <v>215939</v>
      </c>
      <c r="AF342" s="31">
        <v>226237</v>
      </c>
      <c r="AG342" s="31">
        <v>230663</v>
      </c>
      <c r="AH342" s="31">
        <v>188822</v>
      </c>
      <c r="AI342" s="31">
        <v>254626</v>
      </c>
      <c r="AJ342" s="31">
        <v>226227</v>
      </c>
      <c r="AK342" s="31">
        <v>184989</v>
      </c>
      <c r="AL342" s="31">
        <v>204757</v>
      </c>
      <c r="AM342" s="31">
        <v>234505</v>
      </c>
      <c r="AN342" s="31">
        <v>186345</v>
      </c>
      <c r="AO342" s="31">
        <v>209277</v>
      </c>
      <c r="AP342" s="31">
        <v>192755.6669921875</v>
      </c>
      <c r="AQ342" s="31">
        <v>248368.708984375</v>
      </c>
      <c r="AR342" s="31">
        <v>191148.1552734375</v>
      </c>
      <c r="AS342" s="31">
        <v>168092.1015625</v>
      </c>
      <c r="AT342" s="31">
        <v>156679.38134765625</v>
      </c>
      <c r="AU342" s="31">
        <v>138593.068359375</v>
      </c>
      <c r="AV342" s="31">
        <v>184394.92431640625</v>
      </c>
      <c r="AW342" s="31">
        <v>126445.27514648438</v>
      </c>
      <c r="AX342" s="31">
        <v>7463.115234375</v>
      </c>
      <c r="AY342" s="31">
        <v>6558.75</v>
      </c>
      <c r="AZ342" s="31">
        <v>14021.865234375</v>
      </c>
    </row>
    <row r="343" spans="1:52" ht="15" customHeight="1">
      <c r="A343" s="29" t="s">
        <v>17474</v>
      </c>
      <c r="B343" s="34">
        <v>32874</v>
      </c>
      <c r="C343" s="28">
        <v>130</v>
      </c>
      <c r="D343" s="28">
        <v>20</v>
      </c>
      <c r="E343" s="28">
        <v>40</v>
      </c>
      <c r="F343" s="29" t="s">
        <v>17470</v>
      </c>
      <c r="G343" s="29" t="s">
        <v>17469</v>
      </c>
      <c r="H343" s="28">
        <v>329</v>
      </c>
      <c r="I343" s="29" t="s">
        <v>117</v>
      </c>
      <c r="J343" s="33" t="s">
        <v>17473</v>
      </c>
      <c r="K343" s="29" t="s">
        <v>178</v>
      </c>
      <c r="L343" s="29" t="s">
        <v>17431</v>
      </c>
      <c r="M343" s="29" t="s">
        <v>4379</v>
      </c>
      <c r="N343" s="28">
        <v>683399.6</v>
      </c>
      <c r="O343" s="28">
        <v>6139801</v>
      </c>
      <c r="P343" s="29" t="s">
        <v>17472</v>
      </c>
      <c r="Q343" s="32" t="s">
        <v>174</v>
      </c>
      <c r="R343" s="19"/>
      <c r="S343" s="19"/>
      <c r="T343" s="19"/>
      <c r="U343" s="19"/>
      <c r="V343" s="19"/>
      <c r="W343" s="19"/>
      <c r="X343" s="19"/>
      <c r="Y343" s="19"/>
      <c r="Z343" s="19"/>
      <c r="AA343" s="19"/>
      <c r="AB343" s="19"/>
      <c r="AC343" s="19"/>
      <c r="AD343" s="19"/>
      <c r="AE343" s="31">
        <v>215939</v>
      </c>
      <c r="AF343" s="31">
        <v>226237</v>
      </c>
      <c r="AG343" s="31">
        <v>230663</v>
      </c>
      <c r="AH343" s="31">
        <v>188822</v>
      </c>
      <c r="AI343" s="31">
        <v>254626</v>
      </c>
      <c r="AJ343" s="31">
        <v>226227</v>
      </c>
      <c r="AK343" s="31">
        <v>184989</v>
      </c>
      <c r="AL343" s="31">
        <v>204757</v>
      </c>
      <c r="AM343" s="31">
        <v>234505</v>
      </c>
      <c r="AN343" s="31">
        <v>186345</v>
      </c>
      <c r="AO343" s="31">
        <v>209277</v>
      </c>
      <c r="AP343" s="31">
        <v>192755.6669921875</v>
      </c>
      <c r="AQ343" s="31">
        <v>248368.708984375</v>
      </c>
      <c r="AR343" s="31">
        <v>191148.1552734375</v>
      </c>
      <c r="AS343" s="31">
        <v>168092.1015625</v>
      </c>
      <c r="AT343" s="31">
        <v>156679.38134765625</v>
      </c>
      <c r="AU343" s="31">
        <v>138593.068359375</v>
      </c>
      <c r="AV343" s="31">
        <v>184394.92431640625</v>
      </c>
      <c r="AW343" s="31">
        <v>126445.27514648438</v>
      </c>
      <c r="AX343" s="31">
        <v>7463.115234375</v>
      </c>
      <c r="AY343" s="31">
        <v>6558.75</v>
      </c>
      <c r="AZ343" s="31">
        <v>14021.865234375</v>
      </c>
    </row>
    <row r="344" spans="1:52" ht="15" customHeight="1">
      <c r="A344" s="29" t="s">
        <v>17471</v>
      </c>
      <c r="B344" s="34">
        <v>36145</v>
      </c>
      <c r="C344" s="28">
        <v>660</v>
      </c>
      <c r="D344" s="28">
        <v>47</v>
      </c>
      <c r="E344" s="28">
        <v>45</v>
      </c>
      <c r="F344" s="29" t="s">
        <v>14594</v>
      </c>
      <c r="G344" s="29" t="s">
        <v>15676</v>
      </c>
      <c r="H344" s="28">
        <v>329</v>
      </c>
      <c r="I344" s="29" t="s">
        <v>117</v>
      </c>
      <c r="J344" s="33" t="s">
        <v>17468</v>
      </c>
      <c r="K344" s="29" t="s">
        <v>178</v>
      </c>
      <c r="L344" s="29" t="s">
        <v>17467</v>
      </c>
      <c r="M344" s="29" t="s">
        <v>370</v>
      </c>
      <c r="N344" s="28">
        <v>672039.6</v>
      </c>
      <c r="O344" s="28">
        <v>6151124</v>
      </c>
      <c r="P344" s="29" t="s">
        <v>17466</v>
      </c>
      <c r="Q344" s="32" t="s">
        <v>174</v>
      </c>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31">
        <v>1182180</v>
      </c>
      <c r="AO344" s="31">
        <v>1270134</v>
      </c>
      <c r="AP344" s="31">
        <v>1047016</v>
      </c>
      <c r="AQ344" s="31">
        <v>1187338</v>
      </c>
      <c r="AR344" s="31">
        <v>1114783</v>
      </c>
      <c r="AS344" s="31">
        <v>1202105</v>
      </c>
      <c r="AT344" s="31">
        <v>1114933</v>
      </c>
      <c r="AU344" s="31">
        <v>1030642</v>
      </c>
      <c r="AV344" s="31">
        <v>1326261</v>
      </c>
      <c r="AW344" s="31">
        <v>1242646</v>
      </c>
      <c r="AX344" s="31">
        <v>105322</v>
      </c>
      <c r="AY344" s="31">
        <v>82366</v>
      </c>
      <c r="AZ344" s="31">
        <v>187688</v>
      </c>
    </row>
    <row r="345" spans="1:52" ht="15" customHeight="1">
      <c r="A345" s="29" t="s">
        <v>17465</v>
      </c>
      <c r="B345" s="34">
        <v>36112</v>
      </c>
      <c r="C345" s="28">
        <v>750</v>
      </c>
      <c r="D345" s="28">
        <v>48.2</v>
      </c>
      <c r="E345" s="28">
        <v>45</v>
      </c>
      <c r="F345" s="29" t="s">
        <v>14617</v>
      </c>
      <c r="G345" s="29" t="s">
        <v>171</v>
      </c>
      <c r="H345" s="28">
        <v>329</v>
      </c>
      <c r="I345" s="29" t="s">
        <v>117</v>
      </c>
      <c r="J345" s="33" t="s">
        <v>17464</v>
      </c>
      <c r="K345" s="29" t="s">
        <v>178</v>
      </c>
      <c r="L345" s="29" t="s">
        <v>17463</v>
      </c>
      <c r="M345" s="29" t="s">
        <v>929</v>
      </c>
      <c r="N345" s="28">
        <v>680127.9</v>
      </c>
      <c r="O345" s="28">
        <v>6144414</v>
      </c>
      <c r="P345" s="29" t="s">
        <v>17462</v>
      </c>
      <c r="Q345" s="32" t="s">
        <v>174</v>
      </c>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31">
        <v>1352287</v>
      </c>
      <c r="AO345" s="31">
        <v>1473354</v>
      </c>
      <c r="AP345" s="31">
        <v>1228513</v>
      </c>
      <c r="AQ345" s="31">
        <v>1418949</v>
      </c>
      <c r="AR345" s="31">
        <v>1312298</v>
      </c>
      <c r="AS345" s="31">
        <v>1424545</v>
      </c>
      <c r="AT345" s="31">
        <v>1340183</v>
      </c>
      <c r="AU345" s="31">
        <v>1194440</v>
      </c>
      <c r="AV345" s="31">
        <v>1508267</v>
      </c>
      <c r="AW345" s="31">
        <v>1476891</v>
      </c>
      <c r="AX345" s="31">
        <v>120709</v>
      </c>
      <c r="AY345" s="31">
        <v>68204</v>
      </c>
      <c r="AZ345" s="31">
        <v>188913</v>
      </c>
    </row>
    <row r="346" spans="1:52" ht="15" customHeight="1">
      <c r="A346" s="29" t="s">
        <v>17461</v>
      </c>
      <c r="B346" s="34">
        <v>36266</v>
      </c>
      <c r="C346" s="28">
        <v>750</v>
      </c>
      <c r="D346" s="28">
        <v>44</v>
      </c>
      <c r="E346" s="28">
        <v>45</v>
      </c>
      <c r="F346" s="29" t="s">
        <v>14617</v>
      </c>
      <c r="G346" s="29" t="s">
        <v>171</v>
      </c>
      <c r="H346" s="28">
        <v>329</v>
      </c>
      <c r="I346" s="29" t="s">
        <v>117</v>
      </c>
      <c r="J346" s="33" t="s">
        <v>17460</v>
      </c>
      <c r="K346" s="29" t="s">
        <v>178</v>
      </c>
      <c r="L346" s="29" t="s">
        <v>17459</v>
      </c>
      <c r="M346" s="29" t="s">
        <v>17458</v>
      </c>
      <c r="N346" s="28">
        <v>682108.8</v>
      </c>
      <c r="O346" s="28">
        <v>6145820</v>
      </c>
      <c r="P346" s="29" t="s">
        <v>17457</v>
      </c>
      <c r="Q346" s="32" t="s">
        <v>174</v>
      </c>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31">
        <v>851162</v>
      </c>
      <c r="AO346" s="31">
        <v>1418876</v>
      </c>
      <c r="AP346" s="31">
        <v>1196060</v>
      </c>
      <c r="AQ346" s="31">
        <v>1335271</v>
      </c>
      <c r="AR346" s="31">
        <v>1245646</v>
      </c>
      <c r="AS346" s="31">
        <v>1352486</v>
      </c>
      <c r="AT346" s="31">
        <v>1259148</v>
      </c>
      <c r="AU346" s="31">
        <v>1154961</v>
      </c>
      <c r="AV346" s="31">
        <v>1459789</v>
      </c>
      <c r="AW346" s="31">
        <v>1376622</v>
      </c>
      <c r="AX346" s="31">
        <v>111002</v>
      </c>
      <c r="AY346" s="31">
        <v>92019</v>
      </c>
      <c r="AZ346" s="31">
        <v>203021</v>
      </c>
    </row>
    <row r="347" spans="1:52" ht="15" customHeight="1">
      <c r="A347" s="29" t="s">
        <v>17456</v>
      </c>
      <c r="B347" s="34">
        <v>36388</v>
      </c>
      <c r="C347" s="28">
        <v>600</v>
      </c>
      <c r="D347" s="28">
        <v>44</v>
      </c>
      <c r="E347" s="28">
        <v>45</v>
      </c>
      <c r="F347" s="29" t="s">
        <v>14683</v>
      </c>
      <c r="G347" s="29" t="s">
        <v>17442</v>
      </c>
      <c r="H347" s="28">
        <v>329</v>
      </c>
      <c r="I347" s="29" t="s">
        <v>117</v>
      </c>
      <c r="J347" s="33" t="s">
        <v>17455</v>
      </c>
      <c r="K347" s="29" t="s">
        <v>178</v>
      </c>
      <c r="L347" s="29" t="s">
        <v>17450</v>
      </c>
      <c r="M347" s="29" t="s">
        <v>17454</v>
      </c>
      <c r="N347" s="28">
        <v>685246.5</v>
      </c>
      <c r="O347" s="28">
        <v>6160414</v>
      </c>
      <c r="P347" s="29" t="s">
        <v>17453</v>
      </c>
      <c r="Q347" s="32" t="s">
        <v>174</v>
      </c>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31">
        <v>422020</v>
      </c>
      <c r="AO347" s="31">
        <v>1162342</v>
      </c>
      <c r="AP347" s="31">
        <v>1024175</v>
      </c>
      <c r="AQ347" s="31">
        <v>1081810</v>
      </c>
      <c r="AR347" s="31">
        <v>1076651</v>
      </c>
      <c r="AS347" s="31">
        <v>1149350</v>
      </c>
      <c r="AT347" s="31">
        <v>1071610</v>
      </c>
      <c r="AU347" s="31">
        <v>981153</v>
      </c>
      <c r="AV347" s="31">
        <v>1211450</v>
      </c>
      <c r="AW347" s="31">
        <v>1171547</v>
      </c>
      <c r="AX347" s="31">
        <v>94049</v>
      </c>
      <c r="AY347" s="31">
        <v>90308</v>
      </c>
      <c r="AZ347" s="31">
        <v>184357</v>
      </c>
    </row>
    <row r="348" spans="1:52" ht="15" customHeight="1">
      <c r="A348" s="29" t="s">
        <v>17452</v>
      </c>
      <c r="B348" s="34">
        <v>36388</v>
      </c>
      <c r="C348" s="28">
        <v>600</v>
      </c>
      <c r="D348" s="28">
        <v>44</v>
      </c>
      <c r="E348" s="28">
        <v>45</v>
      </c>
      <c r="F348" s="29" t="s">
        <v>14683</v>
      </c>
      <c r="G348" s="29" t="s">
        <v>17442</v>
      </c>
      <c r="H348" s="28">
        <v>329</v>
      </c>
      <c r="I348" s="29" t="s">
        <v>117</v>
      </c>
      <c r="J348" s="33" t="s">
        <v>17451</v>
      </c>
      <c r="K348" s="29" t="s">
        <v>178</v>
      </c>
      <c r="L348" s="29" t="s">
        <v>17450</v>
      </c>
      <c r="M348" s="29" t="s">
        <v>17445</v>
      </c>
      <c r="N348" s="28">
        <v>670973.19999999995</v>
      </c>
      <c r="O348" s="28">
        <v>6145534</v>
      </c>
      <c r="P348" s="29" t="s">
        <v>17449</v>
      </c>
      <c r="Q348" s="32" t="s">
        <v>919</v>
      </c>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31">
        <v>446485</v>
      </c>
      <c r="AO348" s="31">
        <v>1061432</v>
      </c>
      <c r="AP348" s="31">
        <v>915175</v>
      </c>
      <c r="AQ348" s="31">
        <v>1046107</v>
      </c>
      <c r="AR348" s="31">
        <v>1017253</v>
      </c>
      <c r="AS348" s="31">
        <v>1054349</v>
      </c>
      <c r="AT348" s="31">
        <v>999251</v>
      </c>
      <c r="AU348" s="31">
        <v>876105</v>
      </c>
      <c r="AV348" s="31">
        <v>1184257</v>
      </c>
      <c r="AW348" s="31">
        <v>1149352</v>
      </c>
      <c r="AX348" s="31">
        <v>89550</v>
      </c>
      <c r="AY348" s="31">
        <v>86538</v>
      </c>
      <c r="AZ348" s="31">
        <v>176088</v>
      </c>
    </row>
    <row r="349" spans="1:52" ht="15" customHeight="1">
      <c r="A349" s="29" t="s">
        <v>17448</v>
      </c>
      <c r="B349" s="34">
        <v>36388</v>
      </c>
      <c r="C349" s="28">
        <v>600</v>
      </c>
      <c r="D349" s="28">
        <v>44</v>
      </c>
      <c r="E349" s="28">
        <v>45</v>
      </c>
      <c r="F349" s="29" t="s">
        <v>14683</v>
      </c>
      <c r="G349" s="29" t="s">
        <v>17442</v>
      </c>
      <c r="H349" s="28">
        <v>329</v>
      </c>
      <c r="I349" s="29" t="s">
        <v>117</v>
      </c>
      <c r="J349" s="33" t="s">
        <v>17447</v>
      </c>
      <c r="K349" s="29" t="s">
        <v>178</v>
      </c>
      <c r="L349" s="29" t="s">
        <v>17446</v>
      </c>
      <c r="M349" s="29" t="s">
        <v>17445</v>
      </c>
      <c r="N349" s="28">
        <v>671194.1</v>
      </c>
      <c r="O349" s="28">
        <v>6145827</v>
      </c>
      <c r="P349" s="29" t="s">
        <v>17444</v>
      </c>
      <c r="Q349" s="32" t="s">
        <v>174</v>
      </c>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31">
        <v>445890</v>
      </c>
      <c r="AO349" s="31">
        <v>1122327</v>
      </c>
      <c r="AP349" s="31">
        <v>939416</v>
      </c>
      <c r="AQ349" s="31">
        <v>1037057</v>
      </c>
      <c r="AR349" s="31">
        <v>1010527</v>
      </c>
      <c r="AS349" s="31">
        <v>1051667</v>
      </c>
      <c r="AT349" s="31">
        <v>963142</v>
      </c>
      <c r="AU349" s="31">
        <v>855802</v>
      </c>
      <c r="AV349" s="31">
        <v>1141897</v>
      </c>
      <c r="AW349" s="31">
        <v>1110176</v>
      </c>
      <c r="AX349" s="31">
        <v>86269</v>
      </c>
      <c r="AY349" s="31">
        <v>73957</v>
      </c>
      <c r="AZ349" s="31">
        <v>160226</v>
      </c>
    </row>
    <row r="350" spans="1:52" ht="15" customHeight="1">
      <c r="A350" s="29" t="s">
        <v>17443</v>
      </c>
      <c r="B350" s="34">
        <v>35970</v>
      </c>
      <c r="C350" s="28">
        <v>11</v>
      </c>
      <c r="D350" s="28">
        <v>13</v>
      </c>
      <c r="E350" s="28">
        <v>18.3</v>
      </c>
      <c r="F350" s="29" t="s">
        <v>5627</v>
      </c>
      <c r="G350" s="29" t="s">
        <v>7899</v>
      </c>
      <c r="H350" s="28">
        <v>329</v>
      </c>
      <c r="I350" s="29" t="s">
        <v>117</v>
      </c>
      <c r="J350" s="33" t="s">
        <v>17441</v>
      </c>
      <c r="K350" s="29" t="s">
        <v>178</v>
      </c>
      <c r="L350" s="29" t="s">
        <v>17440</v>
      </c>
      <c r="M350" s="29" t="s">
        <v>16914</v>
      </c>
      <c r="N350" s="28">
        <v>682046.6</v>
      </c>
      <c r="O350" s="28">
        <v>6151182</v>
      </c>
      <c r="P350" s="29" t="s">
        <v>17439</v>
      </c>
      <c r="Q350" s="32" t="s">
        <v>368</v>
      </c>
      <c r="R350" s="19"/>
      <c r="S350" s="19"/>
      <c r="T350" s="19"/>
      <c r="U350" s="19"/>
      <c r="V350" s="19"/>
      <c r="W350" s="19"/>
      <c r="X350" s="19"/>
      <c r="Y350" s="19"/>
      <c r="Z350" s="19"/>
      <c r="AA350" s="19"/>
      <c r="AB350" s="19"/>
      <c r="AC350" s="19"/>
      <c r="AD350" s="19"/>
      <c r="AE350" s="19"/>
      <c r="AF350" s="19"/>
      <c r="AG350" s="19"/>
      <c r="AH350" s="19"/>
      <c r="AI350" s="19"/>
      <c r="AJ350" s="19"/>
      <c r="AK350" s="19"/>
      <c r="AL350" s="19"/>
      <c r="AM350" s="31">
        <v>7441</v>
      </c>
      <c r="AN350" s="31">
        <v>7175</v>
      </c>
      <c r="AO350" s="31">
        <v>14342</v>
      </c>
      <c r="AP350" s="31">
        <v>2959</v>
      </c>
      <c r="AQ350" s="31">
        <v>6544</v>
      </c>
      <c r="AR350" s="31">
        <v>12366</v>
      </c>
      <c r="AS350" s="31">
        <v>3471</v>
      </c>
      <c r="AT350" s="31">
        <v>5623</v>
      </c>
      <c r="AU350" s="31">
        <v>9163</v>
      </c>
      <c r="AV350" s="31">
        <v>4321</v>
      </c>
      <c r="AW350" s="31">
        <v>6696</v>
      </c>
      <c r="AX350" s="31">
        <v>709</v>
      </c>
      <c r="AY350" s="31">
        <v>309</v>
      </c>
      <c r="AZ350" s="31">
        <v>1018</v>
      </c>
    </row>
    <row r="351" spans="1:52" ht="15" customHeight="1">
      <c r="A351" s="29" t="s">
        <v>17438</v>
      </c>
      <c r="B351" s="34">
        <v>36616</v>
      </c>
      <c r="C351" s="28">
        <v>660</v>
      </c>
      <c r="D351" s="28">
        <v>47</v>
      </c>
      <c r="E351" s="28">
        <v>45</v>
      </c>
      <c r="F351" s="29" t="s">
        <v>14594</v>
      </c>
      <c r="G351" s="29" t="s">
        <v>9831</v>
      </c>
      <c r="H351" s="28">
        <v>329</v>
      </c>
      <c r="I351" s="29" t="s">
        <v>117</v>
      </c>
      <c r="J351" s="33" t="s">
        <v>17437</v>
      </c>
      <c r="K351" s="29" t="s">
        <v>178</v>
      </c>
      <c r="L351" s="29" t="s">
        <v>17436</v>
      </c>
      <c r="M351" s="29" t="s">
        <v>17435</v>
      </c>
      <c r="N351" s="28">
        <v>680039.6</v>
      </c>
      <c r="O351" s="28">
        <v>6145346</v>
      </c>
      <c r="P351" s="29" t="s">
        <v>17434</v>
      </c>
      <c r="Q351" s="32" t="s">
        <v>174</v>
      </c>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31">
        <v>687929</v>
      </c>
      <c r="AP351" s="31">
        <v>1008059</v>
      </c>
      <c r="AQ351" s="31">
        <v>1201572</v>
      </c>
      <c r="AR351" s="31">
        <v>1090412</v>
      </c>
      <c r="AS351" s="31">
        <v>1174331</v>
      </c>
      <c r="AT351" s="31">
        <v>1090340</v>
      </c>
      <c r="AU351" s="31">
        <v>1019945</v>
      </c>
      <c r="AV351" s="31">
        <v>1303945</v>
      </c>
      <c r="AW351" s="31">
        <v>1229817</v>
      </c>
      <c r="AX351" s="31">
        <v>102562</v>
      </c>
      <c r="AY351" s="31">
        <v>88315</v>
      </c>
      <c r="AZ351" s="31">
        <v>190877</v>
      </c>
    </row>
    <row r="352" spans="1:52" ht="15" customHeight="1">
      <c r="A352" s="29" t="s">
        <v>17433</v>
      </c>
      <c r="B352" s="34">
        <v>36706</v>
      </c>
      <c r="C352" s="28">
        <v>1000</v>
      </c>
      <c r="D352" s="28">
        <v>54.2</v>
      </c>
      <c r="E352" s="28">
        <v>47.8</v>
      </c>
      <c r="F352" s="29" t="s">
        <v>14683</v>
      </c>
      <c r="G352" s="29" t="s">
        <v>17428</v>
      </c>
      <c r="H352" s="28">
        <v>329</v>
      </c>
      <c r="I352" s="29" t="s">
        <v>117</v>
      </c>
      <c r="J352" s="33" t="s">
        <v>17432</v>
      </c>
      <c r="K352" s="29" t="s">
        <v>178</v>
      </c>
      <c r="L352" s="29" t="s">
        <v>17431</v>
      </c>
      <c r="M352" s="29" t="s">
        <v>554</v>
      </c>
      <c r="N352" s="28">
        <v>679484.8</v>
      </c>
      <c r="O352" s="28">
        <v>6141571</v>
      </c>
      <c r="P352" s="29" t="s">
        <v>17430</v>
      </c>
      <c r="Q352" s="32" t="s">
        <v>919</v>
      </c>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31">
        <v>673140</v>
      </c>
      <c r="AP352" s="31">
        <v>1541306</v>
      </c>
      <c r="AQ352" s="31">
        <v>1710222</v>
      </c>
      <c r="AR352" s="31">
        <v>1597854</v>
      </c>
      <c r="AS352" s="31">
        <v>1740782</v>
      </c>
      <c r="AT352" s="31">
        <v>1618448</v>
      </c>
      <c r="AU352" s="31">
        <v>1470788</v>
      </c>
      <c r="AV352" s="31">
        <v>1818202</v>
      </c>
      <c r="AW352" s="31">
        <v>1825198</v>
      </c>
      <c r="AX352" s="31">
        <v>153669</v>
      </c>
      <c r="AY352" s="31">
        <v>135106</v>
      </c>
      <c r="AZ352" s="31">
        <v>288775</v>
      </c>
    </row>
    <row r="353" spans="1:52" ht="15" customHeight="1">
      <c r="A353" s="29" t="s">
        <v>17429</v>
      </c>
      <c r="B353" s="34">
        <v>36805</v>
      </c>
      <c r="C353" s="28">
        <v>1650</v>
      </c>
      <c r="D353" s="28">
        <v>66</v>
      </c>
      <c r="E353" s="28">
        <v>67</v>
      </c>
      <c r="F353" s="29" t="s">
        <v>14594</v>
      </c>
      <c r="G353" s="29" t="s">
        <v>15952</v>
      </c>
      <c r="H353" s="28">
        <v>329</v>
      </c>
      <c r="I353" s="29" t="s">
        <v>117</v>
      </c>
      <c r="J353" s="33" t="s">
        <v>17427</v>
      </c>
      <c r="K353" s="29" t="s">
        <v>178</v>
      </c>
      <c r="L353" s="29" t="s">
        <v>17426</v>
      </c>
      <c r="M353" s="29" t="s">
        <v>176</v>
      </c>
      <c r="N353" s="28">
        <v>681918.4</v>
      </c>
      <c r="O353" s="28">
        <v>6139984</v>
      </c>
      <c r="P353" s="29" t="s">
        <v>17425</v>
      </c>
      <c r="Q353" s="32" t="s">
        <v>174</v>
      </c>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31">
        <v>774548</v>
      </c>
      <c r="AP353" s="31">
        <v>2867147</v>
      </c>
      <c r="AQ353" s="31">
        <v>3222166</v>
      </c>
      <c r="AR353" s="31">
        <v>3035997</v>
      </c>
      <c r="AS353" s="31">
        <v>3304879</v>
      </c>
      <c r="AT353" s="31">
        <v>2831156</v>
      </c>
      <c r="AU353" s="31">
        <v>2633278</v>
      </c>
      <c r="AV353" s="31">
        <v>3564598</v>
      </c>
      <c r="AW353" s="31">
        <v>3548004</v>
      </c>
      <c r="AX353" s="31">
        <v>302928</v>
      </c>
      <c r="AY353" s="31">
        <v>252443</v>
      </c>
      <c r="AZ353" s="31">
        <v>555371</v>
      </c>
    </row>
    <row r="354" spans="1:52" ht="15" customHeight="1">
      <c r="A354" s="29" t="s">
        <v>17424</v>
      </c>
      <c r="B354" s="34">
        <v>36882</v>
      </c>
      <c r="C354" s="28">
        <v>660</v>
      </c>
      <c r="D354" s="28">
        <v>47</v>
      </c>
      <c r="E354" s="28">
        <v>45</v>
      </c>
      <c r="F354" s="29" t="s">
        <v>14594</v>
      </c>
      <c r="G354" s="29" t="s">
        <v>9831</v>
      </c>
      <c r="H354" s="28">
        <v>329</v>
      </c>
      <c r="I354" s="29" t="s">
        <v>117</v>
      </c>
      <c r="J354" s="33" t="s">
        <v>17423</v>
      </c>
      <c r="K354" s="29" t="s">
        <v>178</v>
      </c>
      <c r="L354" s="29" t="s">
        <v>17416</v>
      </c>
      <c r="M354" s="29" t="s">
        <v>1247</v>
      </c>
      <c r="N354" s="28">
        <v>672803.6</v>
      </c>
      <c r="O354" s="28">
        <v>6150000</v>
      </c>
      <c r="P354" s="29" t="s">
        <v>17422</v>
      </c>
      <c r="Q354" s="32" t="s">
        <v>174</v>
      </c>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31">
        <v>1140683</v>
      </c>
      <c r="AQ354" s="31">
        <v>1275645</v>
      </c>
      <c r="AR354" s="31">
        <v>1204203</v>
      </c>
      <c r="AS354" s="31">
        <v>1295857</v>
      </c>
      <c r="AT354" s="31">
        <v>1218362</v>
      </c>
      <c r="AU354" s="31">
        <v>1133540</v>
      </c>
      <c r="AV354" s="31">
        <v>1423815</v>
      </c>
      <c r="AW354" s="31">
        <v>1372742</v>
      </c>
      <c r="AX354" s="31">
        <v>118506</v>
      </c>
      <c r="AY354" s="31">
        <v>94709</v>
      </c>
      <c r="AZ354" s="31">
        <v>213215</v>
      </c>
    </row>
    <row r="355" spans="1:52" ht="15" customHeight="1">
      <c r="A355" s="29" t="s">
        <v>17421</v>
      </c>
      <c r="B355" s="34">
        <v>36882</v>
      </c>
      <c r="C355" s="28">
        <v>660</v>
      </c>
      <c r="D355" s="28">
        <v>47</v>
      </c>
      <c r="E355" s="28">
        <v>45</v>
      </c>
      <c r="F355" s="29" t="s">
        <v>14594</v>
      </c>
      <c r="G355" s="29" t="s">
        <v>9831</v>
      </c>
      <c r="H355" s="28">
        <v>329</v>
      </c>
      <c r="I355" s="29" t="s">
        <v>117</v>
      </c>
      <c r="J355" s="33" t="s">
        <v>17420</v>
      </c>
      <c r="K355" s="29" t="s">
        <v>178</v>
      </c>
      <c r="L355" s="29" t="s">
        <v>17416</v>
      </c>
      <c r="M355" s="29" t="s">
        <v>2774</v>
      </c>
      <c r="N355" s="28">
        <v>672694.6</v>
      </c>
      <c r="O355" s="28">
        <v>6150168</v>
      </c>
      <c r="P355" s="29" t="s">
        <v>17419</v>
      </c>
      <c r="Q355" s="32" t="s">
        <v>174</v>
      </c>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31">
        <v>1055384</v>
      </c>
      <c r="AQ355" s="31">
        <v>1197182</v>
      </c>
      <c r="AR355" s="31">
        <v>1100164</v>
      </c>
      <c r="AS355" s="31">
        <v>1208529</v>
      </c>
      <c r="AT355" s="31">
        <v>1104884</v>
      </c>
      <c r="AU355" s="31">
        <v>1049936</v>
      </c>
      <c r="AV355" s="31">
        <v>1333434</v>
      </c>
      <c r="AW355" s="31">
        <v>1295834</v>
      </c>
      <c r="AX355" s="31">
        <v>108038</v>
      </c>
      <c r="AY355" s="31">
        <v>89393</v>
      </c>
      <c r="AZ355" s="31">
        <v>197431</v>
      </c>
    </row>
    <row r="356" spans="1:52" ht="15" customHeight="1">
      <c r="A356" s="29" t="s">
        <v>17418</v>
      </c>
      <c r="B356" s="34">
        <v>35342</v>
      </c>
      <c r="C356" s="28">
        <v>225</v>
      </c>
      <c r="D356" s="28">
        <v>29.6</v>
      </c>
      <c r="E356" s="28">
        <v>30</v>
      </c>
      <c r="F356" s="29" t="s">
        <v>14617</v>
      </c>
      <c r="G356" s="29" t="s">
        <v>17413</v>
      </c>
      <c r="H356" s="28">
        <v>329</v>
      </c>
      <c r="I356" s="29" t="s">
        <v>117</v>
      </c>
      <c r="J356" s="33" t="s">
        <v>17417</v>
      </c>
      <c r="K356" s="29" t="s">
        <v>178</v>
      </c>
      <c r="L356" s="29" t="s">
        <v>17416</v>
      </c>
      <c r="M356" s="29" t="s">
        <v>1463</v>
      </c>
      <c r="N356" s="28">
        <v>669510.6</v>
      </c>
      <c r="O356" s="28">
        <v>6151584</v>
      </c>
      <c r="P356" s="29" t="s">
        <v>17415</v>
      </c>
      <c r="Q356" s="32" t="s">
        <v>174</v>
      </c>
      <c r="R356" s="19"/>
      <c r="S356" s="19"/>
      <c r="T356" s="19"/>
      <c r="U356" s="19"/>
      <c r="V356" s="19"/>
      <c r="W356" s="19"/>
      <c r="X356" s="19"/>
      <c r="Y356" s="19"/>
      <c r="Z356" s="19"/>
      <c r="AA356" s="19"/>
      <c r="AB356" s="19"/>
      <c r="AC356" s="19"/>
      <c r="AD356" s="19"/>
      <c r="AE356" s="19"/>
      <c r="AF356" s="19"/>
      <c r="AG356" s="19"/>
      <c r="AH356" s="19"/>
      <c r="AI356" s="19"/>
      <c r="AJ356" s="19"/>
      <c r="AK356" s="31">
        <v>130508</v>
      </c>
      <c r="AL356" s="31">
        <v>250000</v>
      </c>
      <c r="AM356" s="31">
        <v>250000</v>
      </c>
      <c r="AN356" s="31">
        <v>250000</v>
      </c>
      <c r="AO356" s="31">
        <v>250000</v>
      </c>
      <c r="AP356" s="31">
        <v>317679</v>
      </c>
      <c r="AQ356" s="31">
        <v>376816.97265625</v>
      </c>
      <c r="AR356" s="31">
        <v>351685.6201171875</v>
      </c>
      <c r="AS356" s="31">
        <v>369248.21484375</v>
      </c>
      <c r="AT356" s="31">
        <v>349314.5732421875</v>
      </c>
      <c r="AU356" s="31">
        <v>320401.623046875</v>
      </c>
      <c r="AV356" s="31">
        <v>416259.3544921875</v>
      </c>
      <c r="AW356" s="31">
        <v>401773.677734375</v>
      </c>
      <c r="AX356" s="31">
        <v>32840.28125</v>
      </c>
      <c r="AY356" s="31">
        <v>27411.119140625</v>
      </c>
      <c r="AZ356" s="31">
        <v>60251.400390625</v>
      </c>
    </row>
    <row r="357" spans="1:52" ht="15" customHeight="1">
      <c r="A357" s="29" t="s">
        <v>17414</v>
      </c>
      <c r="B357" s="34">
        <v>33316</v>
      </c>
      <c r="C357" s="28">
        <v>200</v>
      </c>
      <c r="D357" s="28">
        <v>27</v>
      </c>
      <c r="E357" s="28">
        <v>30</v>
      </c>
      <c r="F357" s="29" t="s">
        <v>2104</v>
      </c>
      <c r="G357" s="29" t="s">
        <v>17382</v>
      </c>
      <c r="H357" s="28">
        <v>330</v>
      </c>
      <c r="I357" s="29" t="s">
        <v>120</v>
      </c>
      <c r="J357" s="33" t="s">
        <v>17412</v>
      </c>
      <c r="K357" s="29" t="s">
        <v>178</v>
      </c>
      <c r="L357" s="29" t="s">
        <v>17407</v>
      </c>
      <c r="M357" s="29" t="s">
        <v>425</v>
      </c>
      <c r="N357" s="28">
        <v>644933.30000000005</v>
      </c>
      <c r="O357" s="28">
        <v>6146527</v>
      </c>
      <c r="P357" s="29" t="s">
        <v>17406</v>
      </c>
      <c r="Q357" s="32" t="s">
        <v>207</v>
      </c>
      <c r="R357" s="19"/>
      <c r="S357" s="19"/>
      <c r="T357" s="19"/>
      <c r="U357" s="19"/>
      <c r="V357" s="19"/>
      <c r="W357" s="19"/>
      <c r="X357" s="19"/>
      <c r="Y357" s="19"/>
      <c r="Z357" s="19"/>
      <c r="AA357" s="19"/>
      <c r="AB357" s="19"/>
      <c r="AC357" s="19"/>
      <c r="AD357" s="19"/>
      <c r="AE357" s="19"/>
      <c r="AF357" s="31">
        <v>245489</v>
      </c>
      <c r="AG357" s="31">
        <v>370201</v>
      </c>
      <c r="AH357" s="31">
        <v>374562</v>
      </c>
      <c r="AI357" s="31">
        <v>388134</v>
      </c>
      <c r="AJ357" s="31">
        <v>365714</v>
      </c>
      <c r="AK357" s="31">
        <v>304282</v>
      </c>
      <c r="AL357" s="31">
        <v>322533</v>
      </c>
      <c r="AM357" s="31">
        <v>391224</v>
      </c>
      <c r="AN357" s="31">
        <v>308588</v>
      </c>
      <c r="AO357" s="31">
        <v>345778</v>
      </c>
      <c r="AP357" s="31">
        <v>291860.3330078125</v>
      </c>
      <c r="AQ357" s="31">
        <v>320559.6689453125</v>
      </c>
      <c r="AR357" s="31">
        <v>296118.0009765625</v>
      </c>
      <c r="AS357" s="31">
        <v>325161.9990234375</v>
      </c>
      <c r="AT357" s="31">
        <v>305532.669921875</v>
      </c>
      <c r="AU357" s="31">
        <v>291336.001953125</v>
      </c>
      <c r="AV357" s="31">
        <v>373419.6611328125</v>
      </c>
      <c r="AW357" s="31">
        <v>350539.0009765625</v>
      </c>
      <c r="AX357" s="31">
        <v>29682</v>
      </c>
      <c r="AY357" s="31">
        <v>17640.33203125</v>
      </c>
      <c r="AZ357" s="31">
        <v>47322.33203125</v>
      </c>
    </row>
    <row r="358" spans="1:52" ht="15" customHeight="1">
      <c r="A358" s="29" t="s">
        <v>17411</v>
      </c>
      <c r="B358" s="34">
        <v>33316</v>
      </c>
      <c r="C358" s="28">
        <v>200</v>
      </c>
      <c r="D358" s="28">
        <v>27</v>
      </c>
      <c r="E358" s="28">
        <v>30</v>
      </c>
      <c r="F358" s="29" t="s">
        <v>2104</v>
      </c>
      <c r="G358" s="29" t="s">
        <v>17382</v>
      </c>
      <c r="H358" s="28">
        <v>330</v>
      </c>
      <c r="I358" s="29" t="s">
        <v>120</v>
      </c>
      <c r="J358" s="33" t="s">
        <v>17410</v>
      </c>
      <c r="K358" s="29" t="s">
        <v>178</v>
      </c>
      <c r="L358" s="29" t="s">
        <v>17407</v>
      </c>
      <c r="M358" s="29" t="s">
        <v>425</v>
      </c>
      <c r="N358" s="28">
        <v>645047.6</v>
      </c>
      <c r="O358" s="28">
        <v>6146580</v>
      </c>
      <c r="P358" s="29" t="s">
        <v>17406</v>
      </c>
      <c r="Q358" s="32" t="s">
        <v>207</v>
      </c>
      <c r="R358" s="19"/>
      <c r="S358" s="19"/>
      <c r="T358" s="19"/>
      <c r="U358" s="19"/>
      <c r="V358" s="19"/>
      <c r="W358" s="19"/>
      <c r="X358" s="19"/>
      <c r="Y358" s="19"/>
      <c r="Z358" s="19"/>
      <c r="AA358" s="19"/>
      <c r="AB358" s="19"/>
      <c r="AC358" s="19"/>
      <c r="AD358" s="19"/>
      <c r="AE358" s="19"/>
      <c r="AF358" s="31">
        <v>245489</v>
      </c>
      <c r="AG358" s="31">
        <v>370201</v>
      </c>
      <c r="AH358" s="31">
        <v>374562</v>
      </c>
      <c r="AI358" s="31">
        <v>388134</v>
      </c>
      <c r="AJ358" s="31">
        <v>365714</v>
      </c>
      <c r="AK358" s="31">
        <v>304282</v>
      </c>
      <c r="AL358" s="31">
        <v>322533</v>
      </c>
      <c r="AM358" s="31">
        <v>391224</v>
      </c>
      <c r="AN358" s="31">
        <v>308588</v>
      </c>
      <c r="AO358" s="31">
        <v>345778</v>
      </c>
      <c r="AP358" s="31">
        <v>291860.3330078125</v>
      </c>
      <c r="AQ358" s="31">
        <v>320559.6689453125</v>
      </c>
      <c r="AR358" s="31">
        <v>296118.0009765625</v>
      </c>
      <c r="AS358" s="31">
        <v>325161.9990234375</v>
      </c>
      <c r="AT358" s="31">
        <v>305532.669921875</v>
      </c>
      <c r="AU358" s="31">
        <v>291336.001953125</v>
      </c>
      <c r="AV358" s="31">
        <v>373419.6611328125</v>
      </c>
      <c r="AW358" s="31">
        <v>350539.0009765625</v>
      </c>
      <c r="AX358" s="31">
        <v>29682</v>
      </c>
      <c r="AY358" s="31">
        <v>17640.33203125</v>
      </c>
      <c r="AZ358" s="31">
        <v>47322.33203125</v>
      </c>
    </row>
    <row r="359" spans="1:52" ht="15" customHeight="1">
      <c r="A359" s="29" t="s">
        <v>17409</v>
      </c>
      <c r="B359" s="34">
        <v>33316</v>
      </c>
      <c r="C359" s="28">
        <v>200</v>
      </c>
      <c r="D359" s="28">
        <v>27</v>
      </c>
      <c r="E359" s="28">
        <v>30</v>
      </c>
      <c r="F359" s="29" t="s">
        <v>2104</v>
      </c>
      <c r="G359" s="29" t="s">
        <v>17382</v>
      </c>
      <c r="H359" s="28">
        <v>330</v>
      </c>
      <c r="I359" s="29" t="s">
        <v>120</v>
      </c>
      <c r="J359" s="33" t="s">
        <v>17408</v>
      </c>
      <c r="K359" s="29" t="s">
        <v>178</v>
      </c>
      <c r="L359" s="29" t="s">
        <v>17407</v>
      </c>
      <c r="M359" s="29" t="s">
        <v>425</v>
      </c>
      <c r="N359" s="28">
        <v>645154.9</v>
      </c>
      <c r="O359" s="28">
        <v>6146633</v>
      </c>
      <c r="P359" s="29" t="s">
        <v>17406</v>
      </c>
      <c r="Q359" s="32" t="s">
        <v>207</v>
      </c>
      <c r="R359" s="19"/>
      <c r="S359" s="19"/>
      <c r="T359" s="19"/>
      <c r="U359" s="19"/>
      <c r="V359" s="19"/>
      <c r="W359" s="19"/>
      <c r="X359" s="19"/>
      <c r="Y359" s="19"/>
      <c r="Z359" s="19"/>
      <c r="AA359" s="19"/>
      <c r="AB359" s="19"/>
      <c r="AC359" s="19"/>
      <c r="AD359" s="19"/>
      <c r="AE359" s="19"/>
      <c r="AF359" s="31">
        <v>245489</v>
      </c>
      <c r="AG359" s="31">
        <v>370201</v>
      </c>
      <c r="AH359" s="31">
        <v>374562</v>
      </c>
      <c r="AI359" s="31">
        <v>388134</v>
      </c>
      <c r="AJ359" s="31">
        <v>365714</v>
      </c>
      <c r="AK359" s="31">
        <v>304282</v>
      </c>
      <c r="AL359" s="31">
        <v>322533</v>
      </c>
      <c r="AM359" s="31">
        <v>391224</v>
      </c>
      <c r="AN359" s="31">
        <v>308588</v>
      </c>
      <c r="AO359" s="31">
        <v>345778</v>
      </c>
      <c r="AP359" s="31">
        <v>291860.3330078125</v>
      </c>
      <c r="AQ359" s="31">
        <v>320559.6689453125</v>
      </c>
      <c r="AR359" s="31">
        <v>296118.0009765625</v>
      </c>
      <c r="AS359" s="31">
        <v>325161.9990234375</v>
      </c>
      <c r="AT359" s="31">
        <v>305532.669921875</v>
      </c>
      <c r="AU359" s="31">
        <v>291336.001953125</v>
      </c>
      <c r="AV359" s="31">
        <v>373419.6611328125</v>
      </c>
      <c r="AW359" s="31">
        <v>350539.0009765625</v>
      </c>
      <c r="AX359" s="31">
        <v>29682</v>
      </c>
      <c r="AY359" s="31">
        <v>17640.33203125</v>
      </c>
      <c r="AZ359" s="31">
        <v>47322.33203125</v>
      </c>
    </row>
    <row r="360" spans="1:52" ht="15" customHeight="1">
      <c r="A360" s="29" t="s">
        <v>17405</v>
      </c>
      <c r="B360" s="34">
        <v>33304</v>
      </c>
      <c r="C360" s="28">
        <v>200</v>
      </c>
      <c r="D360" s="28">
        <v>27</v>
      </c>
      <c r="E360" s="28">
        <v>30</v>
      </c>
      <c r="F360" s="29" t="s">
        <v>2104</v>
      </c>
      <c r="G360" s="29" t="s">
        <v>17382</v>
      </c>
      <c r="H360" s="28">
        <v>330</v>
      </c>
      <c r="I360" s="29" t="s">
        <v>120</v>
      </c>
      <c r="J360" s="33" t="s">
        <v>17404</v>
      </c>
      <c r="K360" s="29" t="s">
        <v>178</v>
      </c>
      <c r="L360" s="29" t="s">
        <v>17401</v>
      </c>
      <c r="M360" s="29" t="s">
        <v>355</v>
      </c>
      <c r="N360" s="28">
        <v>650679.69999999995</v>
      </c>
      <c r="O360" s="28">
        <v>6136339</v>
      </c>
      <c r="P360" s="29" t="s">
        <v>17400</v>
      </c>
      <c r="Q360" s="32" t="s">
        <v>207</v>
      </c>
      <c r="R360" s="19"/>
      <c r="S360" s="19"/>
      <c r="T360" s="19"/>
      <c r="U360" s="19"/>
      <c r="V360" s="19"/>
      <c r="W360" s="19"/>
      <c r="X360" s="19"/>
      <c r="Y360" s="19"/>
      <c r="Z360" s="19"/>
      <c r="AA360" s="19"/>
      <c r="AB360" s="19"/>
      <c r="AC360" s="19"/>
      <c r="AD360" s="19"/>
      <c r="AE360" s="19"/>
      <c r="AF360" s="31">
        <v>243771</v>
      </c>
      <c r="AG360" s="31">
        <v>395870</v>
      </c>
      <c r="AH360" s="31">
        <v>396487</v>
      </c>
      <c r="AI360" s="31">
        <v>404586</v>
      </c>
      <c r="AJ360" s="31">
        <v>378612</v>
      </c>
      <c r="AK360" s="31">
        <v>318026</v>
      </c>
      <c r="AL360" s="31">
        <v>336426</v>
      </c>
      <c r="AM360" s="31">
        <v>378836</v>
      </c>
      <c r="AN360" s="31">
        <v>262812</v>
      </c>
      <c r="AO360" s="31">
        <v>351826</v>
      </c>
      <c r="AP360" s="31">
        <v>293744.5</v>
      </c>
      <c r="AQ360" s="31">
        <v>326705</v>
      </c>
      <c r="AR360" s="31">
        <v>294277</v>
      </c>
      <c r="AS360" s="31">
        <v>331813</v>
      </c>
      <c r="AT360" s="31">
        <v>280292</v>
      </c>
      <c r="AU360" s="31">
        <v>277392</v>
      </c>
      <c r="AV360" s="31">
        <v>306534</v>
      </c>
      <c r="AW360" s="31">
        <v>304393</v>
      </c>
      <c r="AX360" s="31">
        <v>25960</v>
      </c>
      <c r="AY360" s="31">
        <v>22615</v>
      </c>
      <c r="AZ360" s="31">
        <v>48575</v>
      </c>
    </row>
    <row r="361" spans="1:52" ht="15" customHeight="1">
      <c r="A361" s="29" t="s">
        <v>17403</v>
      </c>
      <c r="B361" s="34">
        <v>33304</v>
      </c>
      <c r="C361" s="28">
        <v>200</v>
      </c>
      <c r="D361" s="28">
        <v>27</v>
      </c>
      <c r="E361" s="28">
        <v>30</v>
      </c>
      <c r="F361" s="29" t="s">
        <v>2104</v>
      </c>
      <c r="G361" s="29" t="s">
        <v>17382</v>
      </c>
      <c r="H361" s="28">
        <v>330</v>
      </c>
      <c r="I361" s="29" t="s">
        <v>120</v>
      </c>
      <c r="J361" s="33" t="s">
        <v>17402</v>
      </c>
      <c r="K361" s="29" t="s">
        <v>178</v>
      </c>
      <c r="L361" s="29" t="s">
        <v>17401</v>
      </c>
      <c r="M361" s="29" t="s">
        <v>355</v>
      </c>
      <c r="N361" s="28">
        <v>650597.6</v>
      </c>
      <c r="O361" s="28">
        <v>6136202</v>
      </c>
      <c r="P361" s="29" t="s">
        <v>17400</v>
      </c>
      <c r="Q361" s="32" t="s">
        <v>207</v>
      </c>
      <c r="R361" s="19"/>
      <c r="S361" s="19"/>
      <c r="T361" s="19"/>
      <c r="U361" s="19"/>
      <c r="V361" s="19"/>
      <c r="W361" s="19"/>
      <c r="X361" s="19"/>
      <c r="Y361" s="19"/>
      <c r="Z361" s="19"/>
      <c r="AA361" s="19"/>
      <c r="AB361" s="19"/>
      <c r="AC361" s="19"/>
      <c r="AD361" s="19"/>
      <c r="AE361" s="19"/>
      <c r="AF361" s="31">
        <v>243771</v>
      </c>
      <c r="AG361" s="31">
        <v>395870</v>
      </c>
      <c r="AH361" s="31">
        <v>396487</v>
      </c>
      <c r="AI361" s="31">
        <v>404586</v>
      </c>
      <c r="AJ361" s="31">
        <v>378612</v>
      </c>
      <c r="AK361" s="31">
        <v>318026</v>
      </c>
      <c r="AL361" s="31">
        <v>336426</v>
      </c>
      <c r="AM361" s="31">
        <v>378836</v>
      </c>
      <c r="AN361" s="31">
        <v>262812</v>
      </c>
      <c r="AO361" s="31">
        <v>351826</v>
      </c>
      <c r="AP361" s="31">
        <v>293744.5</v>
      </c>
      <c r="AQ361" s="31">
        <v>326705</v>
      </c>
      <c r="AR361" s="31">
        <v>294277</v>
      </c>
      <c r="AS361" s="31">
        <v>331813</v>
      </c>
      <c r="AT361" s="31">
        <v>280292</v>
      </c>
      <c r="AU361" s="31">
        <v>277392</v>
      </c>
      <c r="AV361" s="31">
        <v>306534</v>
      </c>
      <c r="AW361" s="31">
        <v>304393</v>
      </c>
      <c r="AX361" s="31">
        <v>25960</v>
      </c>
      <c r="AY361" s="31">
        <v>22615</v>
      </c>
      <c r="AZ361" s="31">
        <v>48575</v>
      </c>
    </row>
    <row r="362" spans="1:52" ht="15" customHeight="1">
      <c r="A362" s="29" t="s">
        <v>17399</v>
      </c>
      <c r="B362" s="34">
        <v>33288</v>
      </c>
      <c r="C362" s="28">
        <v>200</v>
      </c>
      <c r="D362" s="28">
        <v>27</v>
      </c>
      <c r="E362" s="28">
        <v>30</v>
      </c>
      <c r="F362" s="29" t="s">
        <v>2104</v>
      </c>
      <c r="G362" s="29" t="s">
        <v>17382</v>
      </c>
      <c r="H362" s="28">
        <v>330</v>
      </c>
      <c r="I362" s="29" t="s">
        <v>120</v>
      </c>
      <c r="J362" s="33" t="s">
        <v>17398</v>
      </c>
      <c r="K362" s="29" t="s">
        <v>178</v>
      </c>
      <c r="L362" s="29" t="s">
        <v>17393</v>
      </c>
      <c r="M362" s="29" t="s">
        <v>2826</v>
      </c>
      <c r="N362" s="28">
        <v>648535.30000000005</v>
      </c>
      <c r="O362" s="28">
        <v>6147770</v>
      </c>
      <c r="P362" s="29" t="s">
        <v>17392</v>
      </c>
      <c r="Q362" s="32" t="s">
        <v>207</v>
      </c>
      <c r="R362" s="19"/>
      <c r="S362" s="19"/>
      <c r="T362" s="19"/>
      <c r="U362" s="19"/>
      <c r="V362" s="19"/>
      <c r="W362" s="19"/>
      <c r="X362" s="19"/>
      <c r="Y362" s="19"/>
      <c r="Z362" s="19"/>
      <c r="AA362" s="19"/>
      <c r="AB362" s="19"/>
      <c r="AC362" s="19"/>
      <c r="AD362" s="19"/>
      <c r="AE362" s="19"/>
      <c r="AF362" s="31">
        <v>242579</v>
      </c>
      <c r="AG362" s="31">
        <v>332709</v>
      </c>
      <c r="AH362" s="31">
        <v>352753</v>
      </c>
      <c r="AI362" s="31">
        <v>367165</v>
      </c>
      <c r="AJ362" s="31">
        <v>268458</v>
      </c>
      <c r="AK362" s="31">
        <v>282177</v>
      </c>
      <c r="AL362" s="31">
        <v>302543</v>
      </c>
      <c r="AM362" s="31">
        <v>352269</v>
      </c>
      <c r="AN362" s="31">
        <v>278352</v>
      </c>
      <c r="AO362" s="31">
        <v>316920</v>
      </c>
      <c r="AP362" s="31">
        <v>251467.6669921875</v>
      </c>
      <c r="AQ362" s="31">
        <v>284321.3349609375</v>
      </c>
      <c r="AR362" s="31">
        <v>268886.9990234375</v>
      </c>
      <c r="AS362" s="31">
        <v>291907.6650390625</v>
      </c>
      <c r="AT362" s="31">
        <v>256191.333984375</v>
      </c>
      <c r="AU362" s="31">
        <v>246086.9970703125</v>
      </c>
      <c r="AV362" s="31">
        <v>318086.333984375</v>
      </c>
      <c r="AW362" s="31">
        <v>294589.662109375</v>
      </c>
      <c r="AX362" s="31">
        <v>25526.66796875</v>
      </c>
      <c r="AY362" s="31">
        <v>18518.66796875</v>
      </c>
      <c r="AZ362" s="31">
        <v>44045.3359375</v>
      </c>
    </row>
    <row r="363" spans="1:52" ht="15" customHeight="1">
      <c r="A363" s="29" t="s">
        <v>17397</v>
      </c>
      <c r="B363" s="34">
        <v>33288</v>
      </c>
      <c r="C363" s="28">
        <v>200</v>
      </c>
      <c r="D363" s="28">
        <v>27</v>
      </c>
      <c r="E363" s="28">
        <v>30</v>
      </c>
      <c r="F363" s="29" t="s">
        <v>462</v>
      </c>
      <c r="G363" s="29" t="s">
        <v>17382</v>
      </c>
      <c r="H363" s="28">
        <v>330</v>
      </c>
      <c r="I363" s="29" t="s">
        <v>120</v>
      </c>
      <c r="J363" s="33" t="s">
        <v>17396</v>
      </c>
      <c r="K363" s="29" t="s">
        <v>178</v>
      </c>
      <c r="L363" s="29" t="s">
        <v>17393</v>
      </c>
      <c r="M363" s="29" t="s">
        <v>2826</v>
      </c>
      <c r="N363" s="28">
        <v>648565.80000000005</v>
      </c>
      <c r="O363" s="28">
        <v>6147647</v>
      </c>
      <c r="P363" s="29" t="s">
        <v>17392</v>
      </c>
      <c r="Q363" s="32" t="s">
        <v>207</v>
      </c>
      <c r="R363" s="19"/>
      <c r="S363" s="19"/>
      <c r="T363" s="19"/>
      <c r="U363" s="19"/>
      <c r="V363" s="19"/>
      <c r="W363" s="19"/>
      <c r="X363" s="19"/>
      <c r="Y363" s="19"/>
      <c r="Z363" s="19"/>
      <c r="AA363" s="19"/>
      <c r="AB363" s="19"/>
      <c r="AC363" s="19"/>
      <c r="AD363" s="19"/>
      <c r="AE363" s="19"/>
      <c r="AF363" s="31">
        <v>242579</v>
      </c>
      <c r="AG363" s="31">
        <v>332709</v>
      </c>
      <c r="AH363" s="31">
        <v>352753</v>
      </c>
      <c r="AI363" s="31">
        <v>367165</v>
      </c>
      <c r="AJ363" s="31">
        <v>268458</v>
      </c>
      <c r="AK363" s="31">
        <v>282177</v>
      </c>
      <c r="AL363" s="31">
        <v>302543</v>
      </c>
      <c r="AM363" s="31">
        <v>352269</v>
      </c>
      <c r="AN363" s="31">
        <v>278352</v>
      </c>
      <c r="AO363" s="31">
        <v>316920</v>
      </c>
      <c r="AP363" s="31">
        <v>251467.6669921875</v>
      </c>
      <c r="AQ363" s="31">
        <v>284321.3349609375</v>
      </c>
      <c r="AR363" s="31">
        <v>268886.9990234375</v>
      </c>
      <c r="AS363" s="31">
        <v>291907.6650390625</v>
      </c>
      <c r="AT363" s="31">
        <v>256191.333984375</v>
      </c>
      <c r="AU363" s="31">
        <v>246086.9970703125</v>
      </c>
      <c r="AV363" s="31">
        <v>318086.333984375</v>
      </c>
      <c r="AW363" s="31">
        <v>294589.662109375</v>
      </c>
      <c r="AX363" s="31">
        <v>25526.66796875</v>
      </c>
      <c r="AY363" s="31">
        <v>18518.66796875</v>
      </c>
      <c r="AZ363" s="31">
        <v>44045.3359375</v>
      </c>
    </row>
    <row r="364" spans="1:52" ht="15" customHeight="1">
      <c r="A364" s="29" t="s">
        <v>17395</v>
      </c>
      <c r="B364" s="34">
        <v>33288</v>
      </c>
      <c r="C364" s="28">
        <v>200</v>
      </c>
      <c r="D364" s="28">
        <v>27</v>
      </c>
      <c r="E364" s="28">
        <v>30</v>
      </c>
      <c r="F364" s="29" t="s">
        <v>2104</v>
      </c>
      <c r="G364" s="29" t="s">
        <v>17382</v>
      </c>
      <c r="H364" s="28">
        <v>330</v>
      </c>
      <c r="I364" s="29" t="s">
        <v>120</v>
      </c>
      <c r="J364" s="33" t="s">
        <v>17394</v>
      </c>
      <c r="K364" s="29" t="s">
        <v>178</v>
      </c>
      <c r="L364" s="29" t="s">
        <v>17393</v>
      </c>
      <c r="M364" s="29" t="s">
        <v>2826</v>
      </c>
      <c r="N364" s="28">
        <v>648594.5</v>
      </c>
      <c r="O364" s="28">
        <v>6147528</v>
      </c>
      <c r="P364" s="29" t="s">
        <v>17392</v>
      </c>
      <c r="Q364" s="32" t="s">
        <v>207</v>
      </c>
      <c r="R364" s="19"/>
      <c r="S364" s="19"/>
      <c r="T364" s="19"/>
      <c r="U364" s="19"/>
      <c r="V364" s="19"/>
      <c r="W364" s="19"/>
      <c r="X364" s="19"/>
      <c r="Y364" s="19"/>
      <c r="Z364" s="19"/>
      <c r="AA364" s="19"/>
      <c r="AB364" s="19"/>
      <c r="AC364" s="19"/>
      <c r="AD364" s="19"/>
      <c r="AE364" s="19"/>
      <c r="AF364" s="31">
        <v>242579</v>
      </c>
      <c r="AG364" s="31">
        <v>332709</v>
      </c>
      <c r="AH364" s="31">
        <v>352753</v>
      </c>
      <c r="AI364" s="31">
        <v>367165</v>
      </c>
      <c r="AJ364" s="31">
        <v>268458</v>
      </c>
      <c r="AK364" s="31">
        <v>282177</v>
      </c>
      <c r="AL364" s="31">
        <v>302543</v>
      </c>
      <c r="AM364" s="31">
        <v>352269</v>
      </c>
      <c r="AN364" s="31">
        <v>278352</v>
      </c>
      <c r="AO364" s="31">
        <v>316920</v>
      </c>
      <c r="AP364" s="31">
        <v>251467.6669921875</v>
      </c>
      <c r="AQ364" s="31">
        <v>284321.3349609375</v>
      </c>
      <c r="AR364" s="31">
        <v>268886.9990234375</v>
      </c>
      <c r="AS364" s="31">
        <v>291907.6650390625</v>
      </c>
      <c r="AT364" s="31">
        <v>256191.333984375</v>
      </c>
      <c r="AU364" s="31">
        <v>246086.9970703125</v>
      </c>
      <c r="AV364" s="31">
        <v>318086.333984375</v>
      </c>
      <c r="AW364" s="31">
        <v>294589.662109375</v>
      </c>
      <c r="AX364" s="31">
        <v>25526.66796875</v>
      </c>
      <c r="AY364" s="31">
        <v>18518.66796875</v>
      </c>
      <c r="AZ364" s="31">
        <v>44045.3359375</v>
      </c>
    </row>
    <row r="365" spans="1:52" ht="15" customHeight="1">
      <c r="A365" s="29" t="s">
        <v>17391</v>
      </c>
      <c r="B365" s="34">
        <v>33942</v>
      </c>
      <c r="C365" s="28">
        <v>200</v>
      </c>
      <c r="D365" s="28">
        <v>27</v>
      </c>
      <c r="E365" s="28">
        <v>30</v>
      </c>
      <c r="F365" s="29" t="s">
        <v>2104</v>
      </c>
      <c r="G365" s="29" t="s">
        <v>17382</v>
      </c>
      <c r="H365" s="28">
        <v>330</v>
      </c>
      <c r="I365" s="29" t="s">
        <v>120</v>
      </c>
      <c r="J365" s="33" t="s">
        <v>17390</v>
      </c>
      <c r="K365" s="29" t="s">
        <v>178</v>
      </c>
      <c r="L365" s="29" t="s">
        <v>17385</v>
      </c>
      <c r="M365" s="29" t="s">
        <v>5962</v>
      </c>
      <c r="N365" s="28">
        <v>643865.5</v>
      </c>
      <c r="O365" s="28">
        <v>6142536</v>
      </c>
      <c r="P365" s="29" t="s">
        <v>17384</v>
      </c>
      <c r="Q365" s="32" t="s">
        <v>207</v>
      </c>
      <c r="R365" s="19"/>
      <c r="S365" s="19"/>
      <c r="T365" s="19"/>
      <c r="U365" s="19"/>
      <c r="V365" s="19"/>
      <c r="W365" s="19"/>
      <c r="X365" s="19"/>
      <c r="Y365" s="19"/>
      <c r="Z365" s="19"/>
      <c r="AA365" s="19"/>
      <c r="AB365" s="19"/>
      <c r="AC365" s="19"/>
      <c r="AD365" s="19"/>
      <c r="AE365" s="19"/>
      <c r="AF365" s="19"/>
      <c r="AG365" s="31">
        <v>21692</v>
      </c>
      <c r="AH365" s="31">
        <v>391672</v>
      </c>
      <c r="AI365" s="31">
        <v>430462</v>
      </c>
      <c r="AJ365" s="31">
        <v>394213</v>
      </c>
      <c r="AK365" s="31">
        <v>326690</v>
      </c>
      <c r="AL365" s="31">
        <v>349760</v>
      </c>
      <c r="AM365" s="31">
        <v>401286</v>
      </c>
      <c r="AN365" s="31">
        <v>315011</v>
      </c>
      <c r="AO365" s="31">
        <v>382625</v>
      </c>
      <c r="AP365" s="31">
        <v>314401</v>
      </c>
      <c r="AQ365" s="31">
        <v>346180.6689453125</v>
      </c>
      <c r="AR365" s="31">
        <v>315508.0029296875</v>
      </c>
      <c r="AS365" s="31">
        <v>348559.9990234375</v>
      </c>
      <c r="AT365" s="31">
        <v>323677.3330078125</v>
      </c>
      <c r="AU365" s="31">
        <v>294479.3330078125</v>
      </c>
      <c r="AV365" s="31">
        <v>386723.66796875</v>
      </c>
      <c r="AW365" s="31">
        <v>324345.0029296875</v>
      </c>
      <c r="AX365" s="31">
        <v>31741.33203125</v>
      </c>
      <c r="AY365" s="31">
        <v>20874.66796875</v>
      </c>
      <c r="AZ365" s="31">
        <v>52616</v>
      </c>
    </row>
    <row r="366" spans="1:52" ht="15" customHeight="1">
      <c r="A366" s="29" t="s">
        <v>17389</v>
      </c>
      <c r="B366" s="34">
        <v>33942</v>
      </c>
      <c r="C366" s="28">
        <v>200</v>
      </c>
      <c r="D366" s="28">
        <v>27</v>
      </c>
      <c r="E366" s="28">
        <v>30</v>
      </c>
      <c r="F366" s="29" t="s">
        <v>2104</v>
      </c>
      <c r="G366" s="29" t="s">
        <v>17382</v>
      </c>
      <c r="H366" s="28">
        <v>330</v>
      </c>
      <c r="I366" s="29" t="s">
        <v>120</v>
      </c>
      <c r="J366" s="33" t="s">
        <v>17388</v>
      </c>
      <c r="K366" s="29" t="s">
        <v>178</v>
      </c>
      <c r="L366" s="29" t="s">
        <v>17385</v>
      </c>
      <c r="M366" s="29" t="s">
        <v>5962</v>
      </c>
      <c r="N366" s="28">
        <v>643862.69999999995</v>
      </c>
      <c r="O366" s="28">
        <v>6142646</v>
      </c>
      <c r="P366" s="29" t="s">
        <v>17384</v>
      </c>
      <c r="Q366" s="32" t="s">
        <v>207</v>
      </c>
      <c r="R366" s="19"/>
      <c r="S366" s="19"/>
      <c r="T366" s="19"/>
      <c r="U366" s="19"/>
      <c r="V366" s="19"/>
      <c r="W366" s="19"/>
      <c r="X366" s="19"/>
      <c r="Y366" s="19"/>
      <c r="Z366" s="19"/>
      <c r="AA366" s="19"/>
      <c r="AB366" s="19"/>
      <c r="AC366" s="19"/>
      <c r="AD366" s="19"/>
      <c r="AE366" s="19"/>
      <c r="AF366" s="19"/>
      <c r="AG366" s="31">
        <v>21692</v>
      </c>
      <c r="AH366" s="31">
        <v>391672</v>
      </c>
      <c r="AI366" s="31">
        <v>430462</v>
      </c>
      <c r="AJ366" s="31">
        <v>394213</v>
      </c>
      <c r="AK366" s="31">
        <v>326690</v>
      </c>
      <c r="AL366" s="31">
        <v>349760</v>
      </c>
      <c r="AM366" s="31">
        <v>401286</v>
      </c>
      <c r="AN366" s="31">
        <v>315011</v>
      </c>
      <c r="AO366" s="31">
        <v>382625</v>
      </c>
      <c r="AP366" s="31">
        <v>314401</v>
      </c>
      <c r="AQ366" s="31">
        <v>346180.6689453125</v>
      </c>
      <c r="AR366" s="31">
        <v>315508.0029296875</v>
      </c>
      <c r="AS366" s="31">
        <v>348559.9990234375</v>
      </c>
      <c r="AT366" s="31">
        <v>323677.3330078125</v>
      </c>
      <c r="AU366" s="31">
        <v>294479.3330078125</v>
      </c>
      <c r="AV366" s="31">
        <v>386723.66796875</v>
      </c>
      <c r="AW366" s="31">
        <v>324345.0029296875</v>
      </c>
      <c r="AX366" s="31">
        <v>31741.33203125</v>
      </c>
      <c r="AY366" s="31">
        <v>20874.66796875</v>
      </c>
      <c r="AZ366" s="31">
        <v>52616</v>
      </c>
    </row>
    <row r="367" spans="1:52" ht="15" customHeight="1">
      <c r="A367" s="29" t="s">
        <v>17387</v>
      </c>
      <c r="B367" s="34">
        <v>33942</v>
      </c>
      <c r="C367" s="28">
        <v>200</v>
      </c>
      <c r="D367" s="28">
        <v>27</v>
      </c>
      <c r="E367" s="28">
        <v>30</v>
      </c>
      <c r="F367" s="29" t="s">
        <v>2104</v>
      </c>
      <c r="G367" s="29" t="s">
        <v>17382</v>
      </c>
      <c r="H367" s="28">
        <v>330</v>
      </c>
      <c r="I367" s="29" t="s">
        <v>120</v>
      </c>
      <c r="J367" s="33" t="s">
        <v>17386</v>
      </c>
      <c r="K367" s="29" t="s">
        <v>178</v>
      </c>
      <c r="L367" s="29" t="s">
        <v>17385</v>
      </c>
      <c r="M367" s="29" t="s">
        <v>5962</v>
      </c>
      <c r="N367" s="28">
        <v>643857.69999999995</v>
      </c>
      <c r="O367" s="28">
        <v>6142757</v>
      </c>
      <c r="P367" s="29" t="s">
        <v>17384</v>
      </c>
      <c r="Q367" s="32" t="s">
        <v>207</v>
      </c>
      <c r="R367" s="19"/>
      <c r="S367" s="19"/>
      <c r="T367" s="19"/>
      <c r="U367" s="19"/>
      <c r="V367" s="19"/>
      <c r="W367" s="19"/>
      <c r="X367" s="19"/>
      <c r="Y367" s="19"/>
      <c r="Z367" s="19"/>
      <c r="AA367" s="19"/>
      <c r="AB367" s="19"/>
      <c r="AC367" s="19"/>
      <c r="AD367" s="19"/>
      <c r="AE367" s="19"/>
      <c r="AF367" s="19"/>
      <c r="AG367" s="31">
        <v>21692</v>
      </c>
      <c r="AH367" s="31">
        <v>391672</v>
      </c>
      <c r="AI367" s="31">
        <v>430462</v>
      </c>
      <c r="AJ367" s="31">
        <v>394213</v>
      </c>
      <c r="AK367" s="31">
        <v>326690</v>
      </c>
      <c r="AL367" s="31">
        <v>349760</v>
      </c>
      <c r="AM367" s="31">
        <v>401286</v>
      </c>
      <c r="AN367" s="31">
        <v>315011</v>
      </c>
      <c r="AO367" s="31">
        <v>382625</v>
      </c>
      <c r="AP367" s="31">
        <v>314401</v>
      </c>
      <c r="AQ367" s="31">
        <v>346180.6689453125</v>
      </c>
      <c r="AR367" s="31">
        <v>315508.0029296875</v>
      </c>
      <c r="AS367" s="31">
        <v>348559.9990234375</v>
      </c>
      <c r="AT367" s="31">
        <v>323677.3330078125</v>
      </c>
      <c r="AU367" s="31">
        <v>294479.3330078125</v>
      </c>
      <c r="AV367" s="31">
        <v>386723.66796875</v>
      </c>
      <c r="AW367" s="31">
        <v>324345.0029296875</v>
      </c>
      <c r="AX367" s="31">
        <v>31741.33203125</v>
      </c>
      <c r="AY367" s="31">
        <v>20874.66796875</v>
      </c>
      <c r="AZ367" s="31">
        <v>52616</v>
      </c>
    </row>
    <row r="368" spans="1:52" ht="15" customHeight="1">
      <c r="A368" s="29" t="s">
        <v>17383</v>
      </c>
      <c r="B368" s="34">
        <v>34352</v>
      </c>
      <c r="C368" s="28">
        <v>450</v>
      </c>
      <c r="D368" s="28">
        <v>37</v>
      </c>
      <c r="E368" s="28">
        <v>35</v>
      </c>
      <c r="F368" s="29" t="s">
        <v>205</v>
      </c>
      <c r="G368" s="29" t="s">
        <v>17349</v>
      </c>
      <c r="H368" s="28">
        <v>330</v>
      </c>
      <c r="I368" s="29" t="s">
        <v>120</v>
      </c>
      <c r="J368" s="33" t="s">
        <v>17381</v>
      </c>
      <c r="K368" s="29" t="s">
        <v>178</v>
      </c>
      <c r="L368" s="29" t="s">
        <v>17375</v>
      </c>
      <c r="M368" s="29" t="s">
        <v>837</v>
      </c>
      <c r="N368" s="28">
        <v>648747</v>
      </c>
      <c r="O368" s="28">
        <v>6138093</v>
      </c>
      <c r="P368" s="29" t="s">
        <v>17380</v>
      </c>
      <c r="Q368" s="32" t="s">
        <v>207</v>
      </c>
      <c r="R368" s="19"/>
      <c r="S368" s="19"/>
      <c r="T368" s="19"/>
      <c r="U368" s="19"/>
      <c r="V368" s="19"/>
      <c r="W368" s="19"/>
      <c r="X368" s="19"/>
      <c r="Y368" s="19"/>
      <c r="Z368" s="19"/>
      <c r="AA368" s="19"/>
      <c r="AB368" s="19"/>
      <c r="AC368" s="19"/>
      <c r="AD368" s="19"/>
      <c r="AE368" s="19"/>
      <c r="AF368" s="19"/>
      <c r="AG368" s="19"/>
      <c r="AH368" s="19"/>
      <c r="AI368" s="31">
        <v>861614</v>
      </c>
      <c r="AJ368" s="31">
        <v>852196</v>
      </c>
      <c r="AK368" s="31">
        <v>674692</v>
      </c>
      <c r="AL368" s="31">
        <v>781746</v>
      </c>
      <c r="AM368" s="31">
        <v>904865</v>
      </c>
      <c r="AN368" s="31">
        <v>698718</v>
      </c>
      <c r="AO368" s="31">
        <v>822121</v>
      </c>
      <c r="AP368" s="31">
        <v>690939</v>
      </c>
      <c r="AQ368" s="31">
        <v>733976</v>
      </c>
      <c r="AR368" s="31">
        <v>733824</v>
      </c>
      <c r="AS368" s="31">
        <v>802146</v>
      </c>
      <c r="AT368" s="31">
        <v>706913</v>
      </c>
      <c r="AU368" s="31">
        <v>685895</v>
      </c>
      <c r="AV368" s="31">
        <v>869114</v>
      </c>
      <c r="AW368" s="31">
        <v>808719</v>
      </c>
      <c r="AX368" s="31">
        <v>67590</v>
      </c>
      <c r="AY368" s="31">
        <v>54920</v>
      </c>
      <c r="AZ368" s="31">
        <v>122510</v>
      </c>
    </row>
    <row r="369" spans="1:52" ht="15" customHeight="1">
      <c r="A369" s="29" t="s">
        <v>17379</v>
      </c>
      <c r="B369" s="34">
        <v>34352</v>
      </c>
      <c r="C369" s="28">
        <v>450</v>
      </c>
      <c r="D369" s="28">
        <v>37</v>
      </c>
      <c r="E369" s="28">
        <v>35</v>
      </c>
      <c r="F369" s="29" t="s">
        <v>205</v>
      </c>
      <c r="G369" s="29" t="s">
        <v>17349</v>
      </c>
      <c r="H369" s="28">
        <v>330</v>
      </c>
      <c r="I369" s="29" t="s">
        <v>120</v>
      </c>
      <c r="J369" s="33" t="s">
        <v>17378</v>
      </c>
      <c r="K369" s="29" t="s">
        <v>178</v>
      </c>
      <c r="L369" s="29" t="s">
        <v>17375</v>
      </c>
      <c r="M369" s="29" t="s">
        <v>837</v>
      </c>
      <c r="N369" s="28">
        <v>648896.80000000005</v>
      </c>
      <c r="O369" s="28">
        <v>6138098</v>
      </c>
      <c r="P369" s="29" t="s">
        <v>17374</v>
      </c>
      <c r="Q369" s="32" t="s">
        <v>207</v>
      </c>
      <c r="R369" s="19"/>
      <c r="S369" s="19"/>
      <c r="T369" s="19"/>
      <c r="U369" s="19"/>
      <c r="V369" s="19"/>
      <c r="W369" s="19"/>
      <c r="X369" s="19"/>
      <c r="Y369" s="19"/>
      <c r="Z369" s="19"/>
      <c r="AA369" s="19"/>
      <c r="AB369" s="19"/>
      <c r="AC369" s="19"/>
      <c r="AD369" s="19"/>
      <c r="AE369" s="19"/>
      <c r="AF369" s="19"/>
      <c r="AG369" s="19"/>
      <c r="AH369" s="19"/>
      <c r="AI369" s="31">
        <v>861614</v>
      </c>
      <c r="AJ369" s="31">
        <v>852196</v>
      </c>
      <c r="AK369" s="31">
        <v>674692</v>
      </c>
      <c r="AL369" s="31">
        <v>708660</v>
      </c>
      <c r="AM369" s="31">
        <v>755455</v>
      </c>
      <c r="AN369" s="31">
        <v>661355</v>
      </c>
      <c r="AO369" s="31">
        <v>726162</v>
      </c>
      <c r="AP369" s="31">
        <v>655439.5</v>
      </c>
      <c r="AQ369" s="31">
        <v>690003.5</v>
      </c>
      <c r="AR369" s="31">
        <v>657731.5</v>
      </c>
      <c r="AS369" s="31">
        <v>706898.5</v>
      </c>
      <c r="AT369" s="31">
        <v>693634.5</v>
      </c>
      <c r="AU369" s="31">
        <v>654727.5</v>
      </c>
      <c r="AV369" s="31">
        <v>775283</v>
      </c>
      <c r="AW369" s="31">
        <v>711945</v>
      </c>
      <c r="AX369" s="31">
        <v>64579</v>
      </c>
      <c r="AY369" s="31">
        <v>52238.5</v>
      </c>
      <c r="AZ369" s="31">
        <v>116817.5</v>
      </c>
    </row>
    <row r="370" spans="1:52" ht="15" customHeight="1">
      <c r="A370" s="29" t="s">
        <v>17377</v>
      </c>
      <c r="B370" s="34">
        <v>34352</v>
      </c>
      <c r="C370" s="28">
        <v>450</v>
      </c>
      <c r="D370" s="28">
        <v>37</v>
      </c>
      <c r="E370" s="28">
        <v>35</v>
      </c>
      <c r="F370" s="29" t="s">
        <v>205</v>
      </c>
      <c r="G370" s="29" t="s">
        <v>17349</v>
      </c>
      <c r="H370" s="28">
        <v>330</v>
      </c>
      <c r="I370" s="29" t="s">
        <v>120</v>
      </c>
      <c r="J370" s="33" t="s">
        <v>17376</v>
      </c>
      <c r="K370" s="29" t="s">
        <v>178</v>
      </c>
      <c r="L370" s="29" t="s">
        <v>17375</v>
      </c>
      <c r="M370" s="29" t="s">
        <v>837</v>
      </c>
      <c r="N370" s="28">
        <v>649046.80000000005</v>
      </c>
      <c r="O370" s="28">
        <v>6138103</v>
      </c>
      <c r="P370" s="29" t="s">
        <v>17374</v>
      </c>
      <c r="Q370" s="32" t="s">
        <v>207</v>
      </c>
      <c r="R370" s="19"/>
      <c r="S370" s="19"/>
      <c r="T370" s="19"/>
      <c r="U370" s="19"/>
      <c r="V370" s="19"/>
      <c r="W370" s="19"/>
      <c r="X370" s="19"/>
      <c r="Y370" s="19"/>
      <c r="Z370" s="19"/>
      <c r="AA370" s="19"/>
      <c r="AB370" s="19"/>
      <c r="AC370" s="19"/>
      <c r="AD370" s="19"/>
      <c r="AE370" s="19"/>
      <c r="AF370" s="19"/>
      <c r="AG370" s="19"/>
      <c r="AH370" s="19"/>
      <c r="AI370" s="31">
        <v>861614</v>
      </c>
      <c r="AJ370" s="31">
        <v>852196</v>
      </c>
      <c r="AK370" s="31">
        <v>674692</v>
      </c>
      <c r="AL370" s="31">
        <v>708660</v>
      </c>
      <c r="AM370" s="31">
        <v>755455</v>
      </c>
      <c r="AN370" s="31">
        <v>661355</v>
      </c>
      <c r="AO370" s="31">
        <v>726162</v>
      </c>
      <c r="AP370" s="31">
        <v>655439.5</v>
      </c>
      <c r="AQ370" s="31">
        <v>690003.5</v>
      </c>
      <c r="AR370" s="31">
        <v>657731.5</v>
      </c>
      <c r="AS370" s="31">
        <v>706898.5</v>
      </c>
      <c r="AT370" s="31">
        <v>693634.5</v>
      </c>
      <c r="AU370" s="31">
        <v>654727.5</v>
      </c>
      <c r="AV370" s="31">
        <v>775283</v>
      </c>
      <c r="AW370" s="31">
        <v>711945</v>
      </c>
      <c r="AX370" s="31">
        <v>64579</v>
      </c>
      <c r="AY370" s="31">
        <v>52238.5</v>
      </c>
      <c r="AZ370" s="31">
        <v>116817.5</v>
      </c>
    </row>
    <row r="371" spans="1:52" ht="15" customHeight="1">
      <c r="A371" s="29" t="s">
        <v>17373</v>
      </c>
      <c r="B371" s="34">
        <v>34506</v>
      </c>
      <c r="C371" s="28">
        <v>500</v>
      </c>
      <c r="D371" s="28">
        <v>39</v>
      </c>
      <c r="E371" s="28">
        <v>40.5</v>
      </c>
      <c r="F371" s="29" t="s">
        <v>220</v>
      </c>
      <c r="G371" s="29" t="s">
        <v>16586</v>
      </c>
      <c r="H371" s="28">
        <v>330</v>
      </c>
      <c r="I371" s="29" t="s">
        <v>120</v>
      </c>
      <c r="J371" s="33" t="s">
        <v>17372</v>
      </c>
      <c r="K371" s="29" t="s">
        <v>178</v>
      </c>
      <c r="L371" s="29" t="s">
        <v>17047</v>
      </c>
      <c r="M371" s="29" t="s">
        <v>554</v>
      </c>
      <c r="N371" s="28">
        <v>644334.19999999995</v>
      </c>
      <c r="O371" s="28">
        <v>6135918</v>
      </c>
      <c r="P371" s="29" t="s">
        <v>17371</v>
      </c>
      <c r="Q371" s="32" t="s">
        <v>207</v>
      </c>
      <c r="R371" s="19"/>
      <c r="S371" s="19"/>
      <c r="T371" s="19"/>
      <c r="U371" s="19"/>
      <c r="V371" s="19"/>
      <c r="W371" s="19"/>
      <c r="X371" s="19"/>
      <c r="Y371" s="19"/>
      <c r="Z371" s="19"/>
      <c r="AA371" s="19"/>
      <c r="AB371" s="19"/>
      <c r="AC371" s="19"/>
      <c r="AD371" s="19"/>
      <c r="AE371" s="19"/>
      <c r="AF371" s="19"/>
      <c r="AG371" s="19"/>
      <c r="AH371" s="19"/>
      <c r="AI371" s="31">
        <v>490190</v>
      </c>
      <c r="AJ371" s="31">
        <v>971269</v>
      </c>
      <c r="AK371" s="31">
        <v>780589</v>
      </c>
      <c r="AL371" s="31">
        <v>874280</v>
      </c>
      <c r="AM371" s="31">
        <v>981799</v>
      </c>
      <c r="AN371" s="31">
        <v>846301</v>
      </c>
      <c r="AO371" s="31">
        <v>882680</v>
      </c>
      <c r="AP371" s="31">
        <v>752338</v>
      </c>
      <c r="AQ371" s="31">
        <v>878845</v>
      </c>
      <c r="AR371" s="31">
        <v>793935</v>
      </c>
      <c r="AS371" s="31">
        <v>862821</v>
      </c>
      <c r="AT371" s="31">
        <v>736060</v>
      </c>
      <c r="AU371" s="31">
        <v>670827</v>
      </c>
      <c r="AV371" s="31">
        <v>853999</v>
      </c>
      <c r="AW371" s="31">
        <v>918344</v>
      </c>
      <c r="AX371" s="31">
        <v>79178</v>
      </c>
      <c r="AY371" s="31">
        <v>60361</v>
      </c>
      <c r="AZ371" s="31">
        <v>139539</v>
      </c>
    </row>
    <row r="372" spans="1:52" ht="15" customHeight="1">
      <c r="A372" s="29" t="s">
        <v>17370</v>
      </c>
      <c r="B372" s="34">
        <v>34506</v>
      </c>
      <c r="C372" s="28">
        <v>500</v>
      </c>
      <c r="D372" s="28">
        <v>39</v>
      </c>
      <c r="E372" s="28">
        <v>40.5</v>
      </c>
      <c r="F372" s="29" t="s">
        <v>220</v>
      </c>
      <c r="G372" s="29" t="s">
        <v>16586</v>
      </c>
      <c r="H372" s="28">
        <v>330</v>
      </c>
      <c r="I372" s="29" t="s">
        <v>120</v>
      </c>
      <c r="J372" s="33" t="s">
        <v>17369</v>
      </c>
      <c r="K372" s="29" t="s">
        <v>178</v>
      </c>
      <c r="L372" s="29" t="s">
        <v>17047</v>
      </c>
      <c r="M372" s="29" t="s">
        <v>554</v>
      </c>
      <c r="N372" s="28">
        <v>644467.9</v>
      </c>
      <c r="O372" s="28">
        <v>6135851</v>
      </c>
      <c r="P372" s="29" t="s">
        <v>17366</v>
      </c>
      <c r="Q372" s="32" t="s">
        <v>207</v>
      </c>
      <c r="R372" s="19"/>
      <c r="S372" s="19"/>
      <c r="T372" s="19"/>
      <c r="U372" s="19"/>
      <c r="V372" s="19"/>
      <c r="W372" s="19"/>
      <c r="X372" s="19"/>
      <c r="Y372" s="19"/>
      <c r="Z372" s="19"/>
      <c r="AA372" s="19"/>
      <c r="AB372" s="19"/>
      <c r="AC372" s="19"/>
      <c r="AD372" s="19"/>
      <c r="AE372" s="19"/>
      <c r="AF372" s="19"/>
      <c r="AG372" s="19"/>
      <c r="AH372" s="19"/>
      <c r="AI372" s="31">
        <v>490190</v>
      </c>
      <c r="AJ372" s="31">
        <v>971269</v>
      </c>
      <c r="AK372" s="31">
        <v>780589</v>
      </c>
      <c r="AL372" s="31">
        <v>798828</v>
      </c>
      <c r="AM372" s="31">
        <v>980648</v>
      </c>
      <c r="AN372" s="31">
        <v>810023</v>
      </c>
      <c r="AO372" s="31">
        <v>808871</v>
      </c>
      <c r="AP372" s="31">
        <v>757126</v>
      </c>
      <c r="AQ372" s="31">
        <v>824114</v>
      </c>
      <c r="AR372" s="31">
        <v>748734</v>
      </c>
      <c r="AS372" s="31">
        <v>829868</v>
      </c>
      <c r="AT372" s="31">
        <v>761492.5</v>
      </c>
      <c r="AU372" s="31">
        <v>736560</v>
      </c>
      <c r="AV372" s="31">
        <v>858747</v>
      </c>
      <c r="AW372" s="31">
        <v>900558</v>
      </c>
      <c r="AX372" s="31">
        <v>76985.5</v>
      </c>
      <c r="AY372" s="31">
        <v>57819.5</v>
      </c>
      <c r="AZ372" s="31">
        <v>134805</v>
      </c>
    </row>
    <row r="373" spans="1:52" ht="15" customHeight="1">
      <c r="A373" s="29" t="s">
        <v>17368</v>
      </c>
      <c r="B373" s="34">
        <v>34506</v>
      </c>
      <c r="C373" s="28">
        <v>500</v>
      </c>
      <c r="D373" s="28">
        <v>39</v>
      </c>
      <c r="E373" s="28">
        <v>40.5</v>
      </c>
      <c r="F373" s="29" t="s">
        <v>220</v>
      </c>
      <c r="G373" s="29" t="s">
        <v>16586</v>
      </c>
      <c r="H373" s="28">
        <v>330</v>
      </c>
      <c r="I373" s="29" t="s">
        <v>120</v>
      </c>
      <c r="J373" s="33" t="s">
        <v>17367</v>
      </c>
      <c r="K373" s="29" t="s">
        <v>178</v>
      </c>
      <c r="L373" s="29" t="s">
        <v>17047</v>
      </c>
      <c r="M373" s="29" t="s">
        <v>554</v>
      </c>
      <c r="N373" s="28">
        <v>644601.9</v>
      </c>
      <c r="O373" s="28">
        <v>6135783</v>
      </c>
      <c r="P373" s="29" t="s">
        <v>17366</v>
      </c>
      <c r="Q373" s="32" t="s">
        <v>207</v>
      </c>
      <c r="R373" s="19"/>
      <c r="S373" s="19"/>
      <c r="T373" s="19"/>
      <c r="U373" s="19"/>
      <c r="V373" s="19"/>
      <c r="W373" s="19"/>
      <c r="X373" s="19"/>
      <c r="Y373" s="19"/>
      <c r="Z373" s="19"/>
      <c r="AA373" s="19"/>
      <c r="AB373" s="19"/>
      <c r="AC373" s="19"/>
      <c r="AD373" s="19"/>
      <c r="AE373" s="19"/>
      <c r="AF373" s="19"/>
      <c r="AG373" s="19"/>
      <c r="AH373" s="19"/>
      <c r="AI373" s="31">
        <v>490190</v>
      </c>
      <c r="AJ373" s="31">
        <v>971269</v>
      </c>
      <c r="AK373" s="31">
        <v>780589</v>
      </c>
      <c r="AL373" s="31">
        <v>798828</v>
      </c>
      <c r="AM373" s="31">
        <v>980648</v>
      </c>
      <c r="AN373" s="31">
        <v>810023</v>
      </c>
      <c r="AO373" s="31">
        <v>808871</v>
      </c>
      <c r="AP373" s="31">
        <v>757126</v>
      </c>
      <c r="AQ373" s="31">
        <v>824114</v>
      </c>
      <c r="AR373" s="31">
        <v>748734</v>
      </c>
      <c r="AS373" s="31">
        <v>829868</v>
      </c>
      <c r="AT373" s="31">
        <v>761492.5</v>
      </c>
      <c r="AU373" s="31">
        <v>736560</v>
      </c>
      <c r="AV373" s="31">
        <v>858747</v>
      </c>
      <c r="AW373" s="31">
        <v>900558</v>
      </c>
      <c r="AX373" s="31">
        <v>76985.5</v>
      </c>
      <c r="AY373" s="31">
        <v>57819.5</v>
      </c>
      <c r="AZ373" s="31">
        <v>134805</v>
      </c>
    </row>
    <row r="374" spans="1:52" ht="15" customHeight="1">
      <c r="A374" s="29" t="s">
        <v>17365</v>
      </c>
      <c r="B374" s="34">
        <v>34535</v>
      </c>
      <c r="C374" s="28">
        <v>450</v>
      </c>
      <c r="D374" s="28">
        <v>37</v>
      </c>
      <c r="E374" s="28">
        <v>35</v>
      </c>
      <c r="F374" s="29" t="s">
        <v>205</v>
      </c>
      <c r="G374" s="29" t="s">
        <v>17349</v>
      </c>
      <c r="H374" s="28">
        <v>330</v>
      </c>
      <c r="I374" s="29" t="s">
        <v>120</v>
      </c>
      <c r="J374" s="33" t="s">
        <v>17364</v>
      </c>
      <c r="K374" s="29" t="s">
        <v>178</v>
      </c>
      <c r="L374" s="29" t="s">
        <v>17361</v>
      </c>
      <c r="M374" s="29" t="s">
        <v>1313</v>
      </c>
      <c r="N374" s="28">
        <v>640803.1</v>
      </c>
      <c r="O374" s="28">
        <v>6136608</v>
      </c>
      <c r="P374" s="29" t="s">
        <v>17360</v>
      </c>
      <c r="Q374" s="32" t="s">
        <v>207</v>
      </c>
      <c r="R374" s="19"/>
      <c r="S374" s="19"/>
      <c r="T374" s="19"/>
      <c r="U374" s="19"/>
      <c r="V374" s="19"/>
      <c r="W374" s="19"/>
      <c r="X374" s="19"/>
      <c r="Y374" s="19"/>
      <c r="Z374" s="19"/>
      <c r="AA374" s="19"/>
      <c r="AB374" s="19"/>
      <c r="AC374" s="19"/>
      <c r="AD374" s="19"/>
      <c r="AE374" s="19"/>
      <c r="AF374" s="19"/>
      <c r="AG374" s="19"/>
      <c r="AH374" s="19"/>
      <c r="AI374" s="31">
        <v>396764</v>
      </c>
      <c r="AJ374" s="31">
        <v>851439</v>
      </c>
      <c r="AK374" s="31">
        <v>717657</v>
      </c>
      <c r="AL374" s="31">
        <v>739943</v>
      </c>
      <c r="AM374" s="31">
        <v>849569</v>
      </c>
      <c r="AN374" s="31">
        <v>754431</v>
      </c>
      <c r="AO374" s="31">
        <v>801290</v>
      </c>
      <c r="AP374" s="31">
        <v>711616</v>
      </c>
      <c r="AQ374" s="31">
        <v>733519</v>
      </c>
      <c r="AR374" s="31">
        <v>734275</v>
      </c>
      <c r="AS374" s="31">
        <v>796116.5</v>
      </c>
      <c r="AT374" s="31">
        <v>763521.5</v>
      </c>
      <c r="AU374" s="31">
        <v>742800.5</v>
      </c>
      <c r="AV374" s="31">
        <v>836923</v>
      </c>
      <c r="AW374" s="31">
        <v>805535.5</v>
      </c>
      <c r="AX374" s="31">
        <v>76323.5</v>
      </c>
      <c r="AY374" s="31">
        <v>54637.5</v>
      </c>
      <c r="AZ374" s="31">
        <v>130961</v>
      </c>
    </row>
    <row r="375" spans="1:52" ht="15" customHeight="1">
      <c r="A375" s="29" t="s">
        <v>17363</v>
      </c>
      <c r="B375" s="34">
        <v>34535</v>
      </c>
      <c r="C375" s="28">
        <v>450</v>
      </c>
      <c r="D375" s="28">
        <v>37</v>
      </c>
      <c r="E375" s="28">
        <v>35</v>
      </c>
      <c r="F375" s="29" t="s">
        <v>205</v>
      </c>
      <c r="G375" s="29" t="s">
        <v>17349</v>
      </c>
      <c r="H375" s="28">
        <v>330</v>
      </c>
      <c r="I375" s="29" t="s">
        <v>120</v>
      </c>
      <c r="J375" s="33" t="s">
        <v>17362</v>
      </c>
      <c r="K375" s="29" t="s">
        <v>178</v>
      </c>
      <c r="L375" s="29" t="s">
        <v>17361</v>
      </c>
      <c r="M375" s="29" t="s">
        <v>590</v>
      </c>
      <c r="N375" s="28">
        <v>641023.4</v>
      </c>
      <c r="O375" s="28">
        <v>6136625</v>
      </c>
      <c r="P375" s="29" t="s">
        <v>17360</v>
      </c>
      <c r="Q375" s="32" t="s">
        <v>207</v>
      </c>
      <c r="R375" s="19"/>
      <c r="S375" s="19"/>
      <c r="T375" s="19"/>
      <c r="U375" s="19"/>
      <c r="V375" s="19"/>
      <c r="W375" s="19"/>
      <c r="X375" s="19"/>
      <c r="Y375" s="19"/>
      <c r="Z375" s="19"/>
      <c r="AA375" s="19"/>
      <c r="AB375" s="19"/>
      <c r="AC375" s="19"/>
      <c r="AD375" s="19"/>
      <c r="AE375" s="19"/>
      <c r="AF375" s="19"/>
      <c r="AG375" s="19"/>
      <c r="AH375" s="19"/>
      <c r="AI375" s="31">
        <v>396764</v>
      </c>
      <c r="AJ375" s="31">
        <v>851439</v>
      </c>
      <c r="AK375" s="31">
        <v>717657</v>
      </c>
      <c r="AL375" s="31">
        <v>739943</v>
      </c>
      <c r="AM375" s="31">
        <v>849569</v>
      </c>
      <c r="AN375" s="31">
        <v>754431</v>
      </c>
      <c r="AO375" s="31">
        <v>801290</v>
      </c>
      <c r="AP375" s="31">
        <v>711616</v>
      </c>
      <c r="AQ375" s="31">
        <v>733519</v>
      </c>
      <c r="AR375" s="31">
        <v>734275</v>
      </c>
      <c r="AS375" s="31">
        <v>796116.5</v>
      </c>
      <c r="AT375" s="31">
        <v>763521.5</v>
      </c>
      <c r="AU375" s="31">
        <v>742800.5</v>
      </c>
      <c r="AV375" s="31">
        <v>836923</v>
      </c>
      <c r="AW375" s="31">
        <v>805535.5</v>
      </c>
      <c r="AX375" s="31">
        <v>76323.5</v>
      </c>
      <c r="AY375" s="31">
        <v>54637.5</v>
      </c>
      <c r="AZ375" s="31">
        <v>130961</v>
      </c>
    </row>
    <row r="376" spans="1:52" ht="15" customHeight="1">
      <c r="A376" s="29" t="s">
        <v>17359</v>
      </c>
      <c r="B376" s="34">
        <v>34782</v>
      </c>
      <c r="C376" s="28">
        <v>450</v>
      </c>
      <c r="D376" s="28">
        <v>37</v>
      </c>
      <c r="E376" s="28">
        <v>35</v>
      </c>
      <c r="F376" s="29" t="s">
        <v>205</v>
      </c>
      <c r="G376" s="29" t="s">
        <v>17349</v>
      </c>
      <c r="H376" s="28">
        <v>330</v>
      </c>
      <c r="I376" s="29" t="s">
        <v>120</v>
      </c>
      <c r="J376" s="33" t="s">
        <v>17358</v>
      </c>
      <c r="K376" s="29" t="s">
        <v>178</v>
      </c>
      <c r="L376" s="29" t="s">
        <v>17352</v>
      </c>
      <c r="M376" s="29" t="s">
        <v>575</v>
      </c>
      <c r="N376" s="28">
        <v>643054.80000000005</v>
      </c>
      <c r="O376" s="28">
        <v>6147885</v>
      </c>
      <c r="P376" s="29" t="s">
        <v>17357</v>
      </c>
      <c r="Q376" s="32" t="s">
        <v>207</v>
      </c>
      <c r="R376" s="19"/>
      <c r="S376" s="19"/>
      <c r="T376" s="19"/>
      <c r="U376" s="19"/>
      <c r="V376" s="19"/>
      <c r="W376" s="19"/>
      <c r="X376" s="19"/>
      <c r="Y376" s="19"/>
      <c r="Z376" s="19"/>
      <c r="AA376" s="19"/>
      <c r="AB376" s="19"/>
      <c r="AC376" s="19"/>
      <c r="AD376" s="19"/>
      <c r="AE376" s="19"/>
      <c r="AF376" s="19"/>
      <c r="AG376" s="19"/>
      <c r="AH376" s="19"/>
      <c r="AI376" s="19"/>
      <c r="AJ376" s="31">
        <v>534906</v>
      </c>
      <c r="AK376" s="31">
        <v>765079</v>
      </c>
      <c r="AL376" s="31">
        <v>734422</v>
      </c>
      <c r="AM376" s="31">
        <v>821682</v>
      </c>
      <c r="AN376" s="31">
        <v>708589</v>
      </c>
      <c r="AO376" s="31">
        <v>816318</v>
      </c>
      <c r="AP376" s="31">
        <v>662720</v>
      </c>
      <c r="AQ376" s="31">
        <v>772923</v>
      </c>
      <c r="AR376" s="31">
        <v>663426</v>
      </c>
      <c r="AS376" s="31">
        <v>797278</v>
      </c>
      <c r="AT376" s="31">
        <v>775283</v>
      </c>
      <c r="AU376" s="31">
        <v>754563</v>
      </c>
      <c r="AV376" s="31">
        <v>814466</v>
      </c>
      <c r="AW376" s="31">
        <v>827291</v>
      </c>
      <c r="AX376" s="31">
        <v>78480</v>
      </c>
      <c r="AY376" s="31">
        <v>59230</v>
      </c>
      <c r="AZ376" s="31">
        <v>137710</v>
      </c>
    </row>
    <row r="377" spans="1:52" ht="15" customHeight="1">
      <c r="A377" s="29" t="s">
        <v>17356</v>
      </c>
      <c r="B377" s="34">
        <v>34782</v>
      </c>
      <c r="C377" s="28">
        <v>450</v>
      </c>
      <c r="D377" s="28">
        <v>37</v>
      </c>
      <c r="E377" s="28">
        <v>35</v>
      </c>
      <c r="F377" s="29" t="s">
        <v>205</v>
      </c>
      <c r="G377" s="29" t="s">
        <v>17349</v>
      </c>
      <c r="H377" s="28">
        <v>330</v>
      </c>
      <c r="I377" s="29" t="s">
        <v>120</v>
      </c>
      <c r="J377" s="33" t="s">
        <v>17355</v>
      </c>
      <c r="K377" s="29" t="s">
        <v>178</v>
      </c>
      <c r="L377" s="29" t="s">
        <v>17352</v>
      </c>
      <c r="M377" s="29" t="s">
        <v>575</v>
      </c>
      <c r="N377" s="28">
        <v>643088.4</v>
      </c>
      <c r="O377" s="28">
        <v>6147988</v>
      </c>
      <c r="P377" s="29" t="s">
        <v>17351</v>
      </c>
      <c r="Q377" s="32" t="s">
        <v>207</v>
      </c>
      <c r="R377" s="19"/>
      <c r="S377" s="19"/>
      <c r="T377" s="19"/>
      <c r="U377" s="19"/>
      <c r="V377" s="19"/>
      <c r="W377" s="19"/>
      <c r="X377" s="19"/>
      <c r="Y377" s="19"/>
      <c r="Z377" s="19"/>
      <c r="AA377" s="19"/>
      <c r="AB377" s="19"/>
      <c r="AC377" s="19"/>
      <c r="AD377" s="19"/>
      <c r="AE377" s="19"/>
      <c r="AF377" s="19"/>
      <c r="AG377" s="19"/>
      <c r="AH377" s="19"/>
      <c r="AI377" s="19"/>
      <c r="AJ377" s="31">
        <v>534906</v>
      </c>
      <c r="AK377" s="31">
        <v>765079</v>
      </c>
      <c r="AL377" s="31">
        <v>808110</v>
      </c>
      <c r="AM377" s="31">
        <v>910321</v>
      </c>
      <c r="AN377" s="31">
        <v>699470</v>
      </c>
      <c r="AO377" s="31">
        <v>828885</v>
      </c>
      <c r="AP377" s="31">
        <v>692661.5</v>
      </c>
      <c r="AQ377" s="31">
        <v>803373</v>
      </c>
      <c r="AR377" s="31">
        <v>747825.5</v>
      </c>
      <c r="AS377" s="31">
        <v>836904</v>
      </c>
      <c r="AT377" s="31">
        <v>765436</v>
      </c>
      <c r="AU377" s="31">
        <v>653350</v>
      </c>
      <c r="AV377" s="31">
        <v>919144</v>
      </c>
      <c r="AW377" s="31">
        <v>847129.5</v>
      </c>
      <c r="AX377" s="31">
        <v>74157.5</v>
      </c>
      <c r="AY377" s="31">
        <v>60145.5</v>
      </c>
      <c r="AZ377" s="31">
        <v>134303</v>
      </c>
    </row>
    <row r="378" spans="1:52" ht="15" customHeight="1">
      <c r="A378" s="29" t="s">
        <v>17354</v>
      </c>
      <c r="B378" s="34">
        <v>34782</v>
      </c>
      <c r="C378" s="28">
        <v>450</v>
      </c>
      <c r="D378" s="28">
        <v>37</v>
      </c>
      <c r="E378" s="28">
        <v>35</v>
      </c>
      <c r="F378" s="29" t="s">
        <v>205</v>
      </c>
      <c r="G378" s="29" t="s">
        <v>17349</v>
      </c>
      <c r="H378" s="28">
        <v>330</v>
      </c>
      <c r="I378" s="29" t="s">
        <v>120</v>
      </c>
      <c r="J378" s="33" t="s">
        <v>17353</v>
      </c>
      <c r="K378" s="29" t="s">
        <v>178</v>
      </c>
      <c r="L378" s="29" t="s">
        <v>17352</v>
      </c>
      <c r="M378" s="29" t="s">
        <v>575</v>
      </c>
      <c r="N378" s="28">
        <v>643121.9</v>
      </c>
      <c r="O378" s="28">
        <v>6148092</v>
      </c>
      <c r="P378" s="29" t="s">
        <v>17351</v>
      </c>
      <c r="Q378" s="32" t="s">
        <v>207</v>
      </c>
      <c r="R378" s="19"/>
      <c r="S378" s="19"/>
      <c r="T378" s="19"/>
      <c r="U378" s="19"/>
      <c r="V378" s="19"/>
      <c r="W378" s="19"/>
      <c r="X378" s="19"/>
      <c r="Y378" s="19"/>
      <c r="Z378" s="19"/>
      <c r="AA378" s="19"/>
      <c r="AB378" s="19"/>
      <c r="AC378" s="19"/>
      <c r="AD378" s="19"/>
      <c r="AE378" s="19"/>
      <c r="AF378" s="19"/>
      <c r="AG378" s="19"/>
      <c r="AH378" s="19"/>
      <c r="AI378" s="19"/>
      <c r="AJ378" s="31">
        <v>534906</v>
      </c>
      <c r="AK378" s="31">
        <v>765079</v>
      </c>
      <c r="AL378" s="31">
        <v>808110</v>
      </c>
      <c r="AM378" s="31">
        <v>910321</v>
      </c>
      <c r="AN378" s="31">
        <v>699470</v>
      </c>
      <c r="AO378" s="31">
        <v>828885</v>
      </c>
      <c r="AP378" s="31">
        <v>692661.5</v>
      </c>
      <c r="AQ378" s="31">
        <v>803373</v>
      </c>
      <c r="AR378" s="31">
        <v>747825.5</v>
      </c>
      <c r="AS378" s="31">
        <v>836904</v>
      </c>
      <c r="AT378" s="31">
        <v>765436</v>
      </c>
      <c r="AU378" s="31">
        <v>653350</v>
      </c>
      <c r="AV378" s="31">
        <v>919144</v>
      </c>
      <c r="AW378" s="31">
        <v>847129.5</v>
      </c>
      <c r="AX378" s="31">
        <v>74157.5</v>
      </c>
      <c r="AY378" s="31">
        <v>60145.5</v>
      </c>
      <c r="AZ378" s="31">
        <v>134303</v>
      </c>
    </row>
    <row r="379" spans="1:52" ht="15" customHeight="1">
      <c r="A379" s="29" t="s">
        <v>17350</v>
      </c>
      <c r="B379" s="34">
        <v>35024</v>
      </c>
      <c r="C379" s="28">
        <v>600</v>
      </c>
      <c r="D379" s="28">
        <v>41</v>
      </c>
      <c r="E379" s="28">
        <v>35</v>
      </c>
      <c r="F379" s="29" t="s">
        <v>205</v>
      </c>
      <c r="G379" s="29" t="s">
        <v>17341</v>
      </c>
      <c r="H379" s="28">
        <v>330</v>
      </c>
      <c r="I379" s="29" t="s">
        <v>120</v>
      </c>
      <c r="J379" s="33" t="s">
        <v>17348</v>
      </c>
      <c r="K379" s="29" t="s">
        <v>178</v>
      </c>
      <c r="L379" s="29" t="s">
        <v>17264</v>
      </c>
      <c r="M379" s="29" t="s">
        <v>829</v>
      </c>
      <c r="N379" s="28">
        <v>651735.19999999995</v>
      </c>
      <c r="O379" s="28">
        <v>6146505</v>
      </c>
      <c r="P379" s="29" t="s">
        <v>17343</v>
      </c>
      <c r="Q379" s="32" t="s">
        <v>207</v>
      </c>
      <c r="R379" s="19"/>
      <c r="S379" s="19"/>
      <c r="T379" s="19"/>
      <c r="U379" s="19"/>
      <c r="V379" s="19"/>
      <c r="W379" s="19"/>
      <c r="X379" s="19"/>
      <c r="Y379" s="19"/>
      <c r="Z379" s="19"/>
      <c r="AA379" s="19"/>
      <c r="AB379" s="19"/>
      <c r="AC379" s="19"/>
      <c r="AD379" s="19"/>
      <c r="AE379" s="19"/>
      <c r="AF379" s="19"/>
      <c r="AG379" s="19"/>
      <c r="AH379" s="19"/>
      <c r="AI379" s="19"/>
      <c r="AJ379" s="31">
        <v>33811</v>
      </c>
      <c r="AK379" s="31">
        <v>767790</v>
      </c>
      <c r="AL379" s="31">
        <v>754868</v>
      </c>
      <c r="AM379" s="31">
        <v>728732</v>
      </c>
      <c r="AN379" s="31">
        <v>998000</v>
      </c>
      <c r="AO379" s="31">
        <v>805480</v>
      </c>
      <c r="AP379" s="31">
        <v>712255.66796875</v>
      </c>
      <c r="AQ379" s="31">
        <v>822749.33984375</v>
      </c>
      <c r="AR379" s="31">
        <v>730386.33984375</v>
      </c>
      <c r="AS379" s="31">
        <v>790178.99609375</v>
      </c>
      <c r="AT379" s="31">
        <v>742327.33203125</v>
      </c>
      <c r="AU379" s="31">
        <v>714120.32421875</v>
      </c>
      <c r="AV379" s="31">
        <v>882094.671875</v>
      </c>
      <c r="AW379" s="31">
        <v>800068.31640625</v>
      </c>
      <c r="AX379" s="31">
        <v>66948.3359375</v>
      </c>
      <c r="AY379" s="31">
        <v>56241</v>
      </c>
      <c r="AZ379" s="31">
        <v>123189.3359375</v>
      </c>
    </row>
    <row r="380" spans="1:52" ht="15" customHeight="1">
      <c r="A380" s="29" t="s">
        <v>17347</v>
      </c>
      <c r="B380" s="34">
        <v>35024</v>
      </c>
      <c r="C380" s="28">
        <v>600</v>
      </c>
      <c r="D380" s="28">
        <v>41</v>
      </c>
      <c r="E380" s="28">
        <v>35</v>
      </c>
      <c r="F380" s="29" t="s">
        <v>205</v>
      </c>
      <c r="G380" s="29" t="s">
        <v>17341</v>
      </c>
      <c r="H380" s="28">
        <v>330</v>
      </c>
      <c r="I380" s="29" t="s">
        <v>120</v>
      </c>
      <c r="J380" s="33" t="s">
        <v>17346</v>
      </c>
      <c r="K380" s="29" t="s">
        <v>178</v>
      </c>
      <c r="L380" s="29" t="s">
        <v>17264</v>
      </c>
      <c r="M380" s="29" t="s">
        <v>829</v>
      </c>
      <c r="N380" s="28">
        <v>651744.80000000005</v>
      </c>
      <c r="O380" s="28">
        <v>6146379</v>
      </c>
      <c r="P380" s="29" t="s">
        <v>17343</v>
      </c>
      <c r="Q380" s="32" t="s">
        <v>207</v>
      </c>
      <c r="R380" s="19"/>
      <c r="S380" s="19"/>
      <c r="T380" s="19"/>
      <c r="U380" s="19"/>
      <c r="V380" s="19"/>
      <c r="W380" s="19"/>
      <c r="X380" s="19"/>
      <c r="Y380" s="19"/>
      <c r="Z380" s="19"/>
      <c r="AA380" s="19"/>
      <c r="AB380" s="19"/>
      <c r="AC380" s="19"/>
      <c r="AD380" s="19"/>
      <c r="AE380" s="19"/>
      <c r="AF380" s="19"/>
      <c r="AG380" s="19"/>
      <c r="AH380" s="19"/>
      <c r="AI380" s="19"/>
      <c r="AJ380" s="31">
        <v>33811</v>
      </c>
      <c r="AK380" s="31">
        <v>767790</v>
      </c>
      <c r="AL380" s="31">
        <v>754868</v>
      </c>
      <c r="AM380" s="31">
        <v>728732</v>
      </c>
      <c r="AN380" s="31">
        <v>998000</v>
      </c>
      <c r="AO380" s="31">
        <v>805480</v>
      </c>
      <c r="AP380" s="31">
        <v>712255.66796875</v>
      </c>
      <c r="AQ380" s="31">
        <v>822749.33984375</v>
      </c>
      <c r="AR380" s="31">
        <v>730386.33984375</v>
      </c>
      <c r="AS380" s="31">
        <v>790178.99609375</v>
      </c>
      <c r="AT380" s="31">
        <v>742327.33203125</v>
      </c>
      <c r="AU380" s="31">
        <v>714120.32421875</v>
      </c>
      <c r="AV380" s="31">
        <v>882094.671875</v>
      </c>
      <c r="AW380" s="31">
        <v>800068.31640625</v>
      </c>
      <c r="AX380" s="31">
        <v>66948.3359375</v>
      </c>
      <c r="AY380" s="31">
        <v>56241</v>
      </c>
      <c r="AZ380" s="31">
        <v>123189.3359375</v>
      </c>
    </row>
    <row r="381" spans="1:52" ht="15" customHeight="1">
      <c r="A381" s="29" t="s">
        <v>17345</v>
      </c>
      <c r="B381" s="34">
        <v>35024</v>
      </c>
      <c r="C381" s="28">
        <v>600</v>
      </c>
      <c r="D381" s="28">
        <v>41</v>
      </c>
      <c r="E381" s="28">
        <v>35</v>
      </c>
      <c r="F381" s="29" t="s">
        <v>205</v>
      </c>
      <c r="G381" s="29" t="s">
        <v>17341</v>
      </c>
      <c r="H381" s="28">
        <v>330</v>
      </c>
      <c r="I381" s="29" t="s">
        <v>120</v>
      </c>
      <c r="J381" s="33" t="s">
        <v>17344</v>
      </c>
      <c r="K381" s="29" t="s">
        <v>178</v>
      </c>
      <c r="L381" s="29" t="s">
        <v>17264</v>
      </c>
      <c r="M381" s="29" t="s">
        <v>829</v>
      </c>
      <c r="N381" s="28">
        <v>651754.30000000005</v>
      </c>
      <c r="O381" s="28">
        <v>6146256</v>
      </c>
      <c r="P381" s="29" t="s">
        <v>17343</v>
      </c>
      <c r="Q381" s="32" t="s">
        <v>207</v>
      </c>
      <c r="R381" s="19"/>
      <c r="S381" s="19"/>
      <c r="T381" s="19"/>
      <c r="U381" s="19"/>
      <c r="V381" s="19"/>
      <c r="W381" s="19"/>
      <c r="X381" s="19"/>
      <c r="Y381" s="19"/>
      <c r="Z381" s="19"/>
      <c r="AA381" s="19"/>
      <c r="AB381" s="19"/>
      <c r="AC381" s="19"/>
      <c r="AD381" s="19"/>
      <c r="AE381" s="19"/>
      <c r="AF381" s="19"/>
      <c r="AG381" s="19"/>
      <c r="AH381" s="19"/>
      <c r="AI381" s="19"/>
      <c r="AJ381" s="31">
        <v>33811</v>
      </c>
      <c r="AK381" s="31">
        <v>767790</v>
      </c>
      <c r="AL381" s="31">
        <v>754868</v>
      </c>
      <c r="AM381" s="31">
        <v>1048757</v>
      </c>
      <c r="AN381" s="31">
        <v>804483</v>
      </c>
      <c r="AO381" s="31">
        <v>837788</v>
      </c>
      <c r="AP381" s="31">
        <v>717168.66796875</v>
      </c>
      <c r="AQ381" s="31">
        <v>822749.33984375</v>
      </c>
      <c r="AR381" s="31">
        <v>730386.33984375</v>
      </c>
      <c r="AS381" s="31">
        <v>790178.99609375</v>
      </c>
      <c r="AT381" s="31">
        <v>742327.33203125</v>
      </c>
      <c r="AU381" s="31">
        <v>714120.32421875</v>
      </c>
      <c r="AV381" s="31">
        <v>882094.671875</v>
      </c>
      <c r="AW381" s="31">
        <v>800068.31640625</v>
      </c>
      <c r="AX381" s="31">
        <v>66948.3359375</v>
      </c>
      <c r="AY381" s="31">
        <v>56241</v>
      </c>
      <c r="AZ381" s="31">
        <v>123189.3359375</v>
      </c>
    </row>
    <row r="382" spans="1:52" ht="15" customHeight="1">
      <c r="A382" s="29" t="s">
        <v>17342</v>
      </c>
      <c r="B382" s="34">
        <v>35362</v>
      </c>
      <c r="C382" s="28">
        <v>600</v>
      </c>
      <c r="D382" s="28">
        <v>44</v>
      </c>
      <c r="E382" s="28">
        <v>40</v>
      </c>
      <c r="F382" s="29" t="s">
        <v>205</v>
      </c>
      <c r="G382" s="29" t="s">
        <v>17334</v>
      </c>
      <c r="H382" s="28">
        <v>330</v>
      </c>
      <c r="I382" s="29" t="s">
        <v>120</v>
      </c>
      <c r="J382" s="33" t="s">
        <v>17340</v>
      </c>
      <c r="K382" s="29" t="s">
        <v>178</v>
      </c>
      <c r="L382" s="29" t="s">
        <v>17337</v>
      </c>
      <c r="M382" s="29" t="s">
        <v>1247</v>
      </c>
      <c r="N382" s="28">
        <v>654077.6</v>
      </c>
      <c r="O382" s="28">
        <v>6149636</v>
      </c>
      <c r="P382" s="29" t="s">
        <v>17336</v>
      </c>
      <c r="Q382" s="32" t="s">
        <v>207</v>
      </c>
      <c r="R382" s="19"/>
      <c r="S382" s="19"/>
      <c r="T382" s="19"/>
      <c r="U382" s="19"/>
      <c r="V382" s="19"/>
      <c r="W382" s="19"/>
      <c r="X382" s="19"/>
      <c r="Y382" s="19"/>
      <c r="Z382" s="19"/>
      <c r="AA382" s="19"/>
      <c r="AB382" s="19"/>
      <c r="AC382" s="19"/>
      <c r="AD382" s="19"/>
      <c r="AE382" s="19"/>
      <c r="AF382" s="19"/>
      <c r="AG382" s="19"/>
      <c r="AH382" s="19"/>
      <c r="AI382" s="19"/>
      <c r="AJ382" s="19"/>
      <c r="AK382" s="31">
        <v>139545</v>
      </c>
      <c r="AL382" s="31">
        <v>1023715</v>
      </c>
      <c r="AM382" s="31">
        <v>1131746</v>
      </c>
      <c r="AN382" s="31">
        <v>939504</v>
      </c>
      <c r="AO382" s="31">
        <v>984995</v>
      </c>
      <c r="AP382" s="31">
        <v>837984.5</v>
      </c>
      <c r="AQ382" s="31">
        <v>976743.5</v>
      </c>
      <c r="AR382" s="31">
        <v>815723</v>
      </c>
      <c r="AS382" s="31">
        <v>770721.5</v>
      </c>
      <c r="AT382" s="31">
        <v>840290</v>
      </c>
      <c r="AU382" s="31">
        <v>788044</v>
      </c>
      <c r="AV382" s="31">
        <v>1057290.5</v>
      </c>
      <c r="AW382" s="31">
        <v>979492.5</v>
      </c>
      <c r="AX382" s="31">
        <v>67245.5</v>
      </c>
      <c r="AY382" s="31">
        <v>62530</v>
      </c>
      <c r="AZ382" s="31">
        <v>129775.5</v>
      </c>
    </row>
    <row r="383" spans="1:52" ht="15" customHeight="1">
      <c r="A383" s="29" t="s">
        <v>17339</v>
      </c>
      <c r="B383" s="34">
        <v>35362</v>
      </c>
      <c r="C383" s="28">
        <v>600</v>
      </c>
      <c r="D383" s="28">
        <v>44</v>
      </c>
      <c r="E383" s="28">
        <v>40</v>
      </c>
      <c r="F383" s="29" t="s">
        <v>205</v>
      </c>
      <c r="G383" s="29" t="s">
        <v>17334</v>
      </c>
      <c r="H383" s="28">
        <v>330</v>
      </c>
      <c r="I383" s="29" t="s">
        <v>120</v>
      </c>
      <c r="J383" s="33" t="s">
        <v>17338</v>
      </c>
      <c r="K383" s="29" t="s">
        <v>178</v>
      </c>
      <c r="L383" s="29" t="s">
        <v>17337</v>
      </c>
      <c r="M383" s="29" t="s">
        <v>1247</v>
      </c>
      <c r="N383" s="28">
        <v>654141.9</v>
      </c>
      <c r="O383" s="28">
        <v>6149529</v>
      </c>
      <c r="P383" s="29" t="s">
        <v>17336</v>
      </c>
      <c r="Q383" s="32" t="s">
        <v>207</v>
      </c>
      <c r="R383" s="19"/>
      <c r="S383" s="19"/>
      <c r="T383" s="19"/>
      <c r="U383" s="19"/>
      <c r="V383" s="19"/>
      <c r="W383" s="19"/>
      <c r="X383" s="19"/>
      <c r="Y383" s="19"/>
      <c r="Z383" s="19"/>
      <c r="AA383" s="19"/>
      <c r="AB383" s="19"/>
      <c r="AC383" s="19"/>
      <c r="AD383" s="19"/>
      <c r="AE383" s="19"/>
      <c r="AF383" s="19"/>
      <c r="AG383" s="19"/>
      <c r="AH383" s="19"/>
      <c r="AI383" s="19"/>
      <c r="AJ383" s="19"/>
      <c r="AK383" s="31">
        <v>139545</v>
      </c>
      <c r="AL383" s="31">
        <v>1023715</v>
      </c>
      <c r="AM383" s="31">
        <v>1131746</v>
      </c>
      <c r="AN383" s="31">
        <v>939504</v>
      </c>
      <c r="AO383" s="31">
        <v>984995</v>
      </c>
      <c r="AP383" s="31">
        <v>837984.5</v>
      </c>
      <c r="AQ383" s="31">
        <v>976743.5</v>
      </c>
      <c r="AR383" s="31">
        <v>815723</v>
      </c>
      <c r="AS383" s="31">
        <v>770721.5</v>
      </c>
      <c r="AT383" s="31">
        <v>840290</v>
      </c>
      <c r="AU383" s="31">
        <v>788044</v>
      </c>
      <c r="AV383" s="31">
        <v>1057290.5</v>
      </c>
      <c r="AW383" s="31">
        <v>979492.5</v>
      </c>
      <c r="AX383" s="31">
        <v>67245.5</v>
      </c>
      <c r="AY383" s="31">
        <v>62530</v>
      </c>
      <c r="AZ383" s="31">
        <v>129775.5</v>
      </c>
    </row>
    <row r="384" spans="1:52" ht="15" customHeight="1">
      <c r="A384" s="29" t="s">
        <v>17335</v>
      </c>
      <c r="B384" s="34">
        <v>33756</v>
      </c>
      <c r="C384" s="28">
        <v>450</v>
      </c>
      <c r="D384" s="28">
        <v>36</v>
      </c>
      <c r="E384" s="28">
        <v>35</v>
      </c>
      <c r="F384" s="29" t="s">
        <v>205</v>
      </c>
      <c r="G384" s="29" t="s">
        <v>17327</v>
      </c>
      <c r="H384" s="28">
        <v>330</v>
      </c>
      <c r="I384" s="29" t="s">
        <v>120</v>
      </c>
      <c r="J384" s="33" t="s">
        <v>17333</v>
      </c>
      <c r="K384" s="29" t="s">
        <v>178</v>
      </c>
      <c r="L384" s="29" t="s">
        <v>204</v>
      </c>
      <c r="M384" s="29" t="s">
        <v>3433</v>
      </c>
      <c r="N384" s="28">
        <v>648778</v>
      </c>
      <c r="O384" s="28">
        <v>6124979</v>
      </c>
      <c r="P384" s="29" t="s">
        <v>14849</v>
      </c>
      <c r="Q384" s="32" t="s">
        <v>174</v>
      </c>
      <c r="R384" s="19"/>
      <c r="S384" s="19"/>
      <c r="T384" s="19"/>
      <c r="U384" s="19"/>
      <c r="V384" s="19"/>
      <c r="W384" s="19"/>
      <c r="X384" s="19"/>
      <c r="Y384" s="19"/>
      <c r="Z384" s="19"/>
      <c r="AA384" s="19"/>
      <c r="AB384" s="19"/>
      <c r="AC384" s="19"/>
      <c r="AD384" s="19"/>
      <c r="AE384" s="19"/>
      <c r="AF384" s="19"/>
      <c r="AG384" s="31">
        <v>388333</v>
      </c>
      <c r="AH384" s="31">
        <v>772333</v>
      </c>
      <c r="AI384" s="31">
        <v>885333</v>
      </c>
      <c r="AJ384" s="31">
        <v>733000</v>
      </c>
      <c r="AK384" s="31">
        <v>536000</v>
      </c>
      <c r="AL384" s="31">
        <v>502333</v>
      </c>
      <c r="AM384" s="31">
        <v>673333</v>
      </c>
      <c r="AN384" s="31">
        <v>614000</v>
      </c>
      <c r="AO384" s="31">
        <v>641667</v>
      </c>
      <c r="AP384" s="31">
        <v>594810.3359375</v>
      </c>
      <c r="AQ384" s="31">
        <v>580018.3359375</v>
      </c>
      <c r="AR384" s="31">
        <v>600364.99609375</v>
      </c>
      <c r="AS384" s="31">
        <v>658569.99609375</v>
      </c>
      <c r="AT384" s="31">
        <v>617385.00390625</v>
      </c>
      <c r="AU384" s="31">
        <v>553683.3291015625</v>
      </c>
      <c r="AV384" s="31">
        <v>596902</v>
      </c>
      <c r="AW384" s="31">
        <v>665226.6640625</v>
      </c>
      <c r="AX384" s="31">
        <v>41080</v>
      </c>
      <c r="AY384" s="31">
        <v>32738.33203125</v>
      </c>
      <c r="AZ384" s="31">
        <v>73818.33203125</v>
      </c>
    </row>
    <row r="385" spans="1:52" ht="15" customHeight="1">
      <c r="A385" s="29" t="s">
        <v>17332</v>
      </c>
      <c r="B385" s="34">
        <v>33756</v>
      </c>
      <c r="C385" s="28">
        <v>450</v>
      </c>
      <c r="D385" s="28">
        <v>36</v>
      </c>
      <c r="E385" s="28">
        <v>35</v>
      </c>
      <c r="F385" s="29" t="s">
        <v>205</v>
      </c>
      <c r="G385" s="29" t="s">
        <v>17327</v>
      </c>
      <c r="H385" s="28">
        <v>330</v>
      </c>
      <c r="I385" s="29" t="s">
        <v>120</v>
      </c>
      <c r="J385" s="33" t="s">
        <v>17331</v>
      </c>
      <c r="K385" s="29" t="s">
        <v>178</v>
      </c>
      <c r="L385" s="29" t="s">
        <v>204</v>
      </c>
      <c r="M385" s="29" t="s">
        <v>3433</v>
      </c>
      <c r="N385" s="28">
        <v>648913</v>
      </c>
      <c r="O385" s="28">
        <v>6124865</v>
      </c>
      <c r="P385" s="29" t="s">
        <v>14849</v>
      </c>
      <c r="Q385" s="32" t="s">
        <v>174</v>
      </c>
      <c r="R385" s="19"/>
      <c r="S385" s="19"/>
      <c r="T385" s="19"/>
      <c r="U385" s="19"/>
      <c r="V385" s="19"/>
      <c r="W385" s="19"/>
      <c r="X385" s="19"/>
      <c r="Y385" s="19"/>
      <c r="Z385" s="19"/>
      <c r="AA385" s="19"/>
      <c r="AB385" s="19"/>
      <c r="AC385" s="19"/>
      <c r="AD385" s="19"/>
      <c r="AE385" s="19"/>
      <c r="AF385" s="19"/>
      <c r="AG385" s="31">
        <v>388333</v>
      </c>
      <c r="AH385" s="31">
        <v>772333</v>
      </c>
      <c r="AI385" s="31">
        <v>885333</v>
      </c>
      <c r="AJ385" s="31">
        <v>733000</v>
      </c>
      <c r="AK385" s="31">
        <v>536000</v>
      </c>
      <c r="AL385" s="31">
        <v>502333</v>
      </c>
      <c r="AM385" s="31">
        <v>673333</v>
      </c>
      <c r="AN385" s="31">
        <v>614000</v>
      </c>
      <c r="AO385" s="31">
        <v>641667</v>
      </c>
      <c r="AP385" s="31">
        <v>594810.3359375</v>
      </c>
      <c r="AQ385" s="31">
        <v>580018.3359375</v>
      </c>
      <c r="AR385" s="31">
        <v>600364.99609375</v>
      </c>
      <c r="AS385" s="31">
        <v>658569.99609375</v>
      </c>
      <c r="AT385" s="31">
        <v>617385.00390625</v>
      </c>
      <c r="AU385" s="31">
        <v>553683.3291015625</v>
      </c>
      <c r="AV385" s="31">
        <v>596902</v>
      </c>
      <c r="AW385" s="31">
        <v>665226.6640625</v>
      </c>
      <c r="AX385" s="31">
        <v>41080</v>
      </c>
      <c r="AY385" s="31">
        <v>32738.33203125</v>
      </c>
      <c r="AZ385" s="31">
        <v>73818.33203125</v>
      </c>
    </row>
    <row r="386" spans="1:52" ht="15" customHeight="1">
      <c r="A386" s="29" t="s">
        <v>17330</v>
      </c>
      <c r="B386" s="34">
        <v>33756</v>
      </c>
      <c r="C386" s="28">
        <v>450</v>
      </c>
      <c r="D386" s="28">
        <v>36</v>
      </c>
      <c r="E386" s="28">
        <v>35</v>
      </c>
      <c r="F386" s="29" t="s">
        <v>205</v>
      </c>
      <c r="G386" s="29" t="s">
        <v>17327</v>
      </c>
      <c r="H386" s="28">
        <v>330</v>
      </c>
      <c r="I386" s="29" t="s">
        <v>120</v>
      </c>
      <c r="J386" s="33" t="s">
        <v>17329</v>
      </c>
      <c r="K386" s="29" t="s">
        <v>178</v>
      </c>
      <c r="L386" s="29" t="s">
        <v>204</v>
      </c>
      <c r="M386" s="29" t="s">
        <v>3433</v>
      </c>
      <c r="N386" s="28">
        <v>649041</v>
      </c>
      <c r="O386" s="28">
        <v>6124760</v>
      </c>
      <c r="P386" s="29" t="s">
        <v>14849</v>
      </c>
      <c r="Q386" s="32" t="s">
        <v>174</v>
      </c>
      <c r="R386" s="19"/>
      <c r="S386" s="19"/>
      <c r="T386" s="19"/>
      <c r="U386" s="19"/>
      <c r="V386" s="19"/>
      <c r="W386" s="19"/>
      <c r="X386" s="19"/>
      <c r="Y386" s="19"/>
      <c r="Z386" s="19"/>
      <c r="AA386" s="19"/>
      <c r="AB386" s="19"/>
      <c r="AC386" s="19"/>
      <c r="AD386" s="19"/>
      <c r="AE386" s="19"/>
      <c r="AF386" s="19"/>
      <c r="AG386" s="31">
        <v>388333</v>
      </c>
      <c r="AH386" s="31">
        <v>772333</v>
      </c>
      <c r="AI386" s="31">
        <v>885333</v>
      </c>
      <c r="AJ386" s="31">
        <v>733000</v>
      </c>
      <c r="AK386" s="31">
        <v>536000</v>
      </c>
      <c r="AL386" s="31">
        <v>502333</v>
      </c>
      <c r="AM386" s="31">
        <v>673333</v>
      </c>
      <c r="AN386" s="31">
        <v>614000</v>
      </c>
      <c r="AO386" s="31">
        <v>641667</v>
      </c>
      <c r="AP386" s="31">
        <v>594810.3359375</v>
      </c>
      <c r="AQ386" s="31">
        <v>580018.3359375</v>
      </c>
      <c r="AR386" s="31">
        <v>600364.99609375</v>
      </c>
      <c r="AS386" s="31">
        <v>658569.99609375</v>
      </c>
      <c r="AT386" s="31">
        <v>617385.00390625</v>
      </c>
      <c r="AU386" s="31">
        <v>553683.3291015625</v>
      </c>
      <c r="AV386" s="31">
        <v>596902</v>
      </c>
      <c r="AW386" s="31">
        <v>665226.6640625</v>
      </c>
      <c r="AX386" s="31">
        <v>41080</v>
      </c>
      <c r="AY386" s="31">
        <v>32738.33203125</v>
      </c>
      <c r="AZ386" s="31">
        <v>73818.33203125</v>
      </c>
    </row>
    <row r="387" spans="1:52" ht="15" customHeight="1">
      <c r="A387" s="29" t="s">
        <v>17328</v>
      </c>
      <c r="B387" s="34">
        <v>34547</v>
      </c>
      <c r="C387" s="28">
        <v>250</v>
      </c>
      <c r="D387" s="28">
        <v>31</v>
      </c>
      <c r="E387" s="28">
        <v>31</v>
      </c>
      <c r="F387" s="29" t="s">
        <v>462</v>
      </c>
      <c r="G387" s="29" t="s">
        <v>3678</v>
      </c>
      <c r="H387" s="28">
        <v>330</v>
      </c>
      <c r="I387" s="29" t="s">
        <v>120</v>
      </c>
      <c r="J387" s="33" t="s">
        <v>17326</v>
      </c>
      <c r="K387" s="29" t="s">
        <v>178</v>
      </c>
      <c r="L387" s="29" t="s">
        <v>204</v>
      </c>
      <c r="M387" s="29" t="s">
        <v>4499</v>
      </c>
      <c r="N387" s="28">
        <v>650215.4</v>
      </c>
      <c r="O387" s="28">
        <v>6123510</v>
      </c>
      <c r="P387" s="29" t="s">
        <v>17325</v>
      </c>
      <c r="Q387" s="32" t="s">
        <v>174</v>
      </c>
      <c r="R387" s="19"/>
      <c r="S387" s="19"/>
      <c r="T387" s="19"/>
      <c r="U387" s="19"/>
      <c r="V387" s="19"/>
      <c r="W387" s="19"/>
      <c r="X387" s="19"/>
      <c r="Y387" s="19"/>
      <c r="Z387" s="19"/>
      <c r="AA387" s="19"/>
      <c r="AB387" s="19"/>
      <c r="AC387" s="19"/>
      <c r="AD387" s="19"/>
      <c r="AE387" s="19"/>
      <c r="AF387" s="19"/>
      <c r="AG387" s="19"/>
      <c r="AH387" s="19"/>
      <c r="AI387" s="31">
        <v>224286</v>
      </c>
      <c r="AJ387" s="31">
        <v>428334</v>
      </c>
      <c r="AK387" s="31">
        <v>356190</v>
      </c>
      <c r="AL387" s="31">
        <v>378096</v>
      </c>
      <c r="AM387" s="31">
        <v>414048</v>
      </c>
      <c r="AN387" s="31">
        <v>343095</v>
      </c>
      <c r="AO387" s="31">
        <v>398334</v>
      </c>
      <c r="AP387" s="31">
        <v>437381.66796875</v>
      </c>
      <c r="AQ387" s="31">
        <v>514817.673828125</v>
      </c>
      <c r="AR387" s="31">
        <v>230875.91796875</v>
      </c>
      <c r="AS387" s="31">
        <v>363191.3955078125</v>
      </c>
      <c r="AT387" s="31">
        <v>207319.86083984375</v>
      </c>
      <c r="AU387" s="31">
        <v>221833.2607421875</v>
      </c>
      <c r="AV387" s="31">
        <v>175728.96130371094</v>
      </c>
      <c r="AW387" s="31">
        <v>227029.77197265625</v>
      </c>
      <c r="AX387" s="31">
        <v>26904.240234375</v>
      </c>
      <c r="AY387" s="31">
        <v>21479.0390625</v>
      </c>
      <c r="AZ387" s="31">
        <v>48383.279296875</v>
      </c>
    </row>
    <row r="388" spans="1:52" ht="15" customHeight="1">
      <c r="A388" s="29" t="s">
        <v>17324</v>
      </c>
      <c r="B388" s="34">
        <v>34547</v>
      </c>
      <c r="C388" s="28">
        <v>400</v>
      </c>
      <c r="D388" s="28">
        <v>31</v>
      </c>
      <c r="E388" s="28">
        <v>37</v>
      </c>
      <c r="F388" s="29" t="s">
        <v>462</v>
      </c>
      <c r="G388" s="29" t="s">
        <v>14823</v>
      </c>
      <c r="H388" s="28">
        <v>330</v>
      </c>
      <c r="I388" s="29" t="s">
        <v>120</v>
      </c>
      <c r="J388" s="33" t="s">
        <v>17323</v>
      </c>
      <c r="K388" s="29" t="s">
        <v>178</v>
      </c>
      <c r="L388" s="29" t="s">
        <v>204</v>
      </c>
      <c r="M388" s="29" t="s">
        <v>7067</v>
      </c>
      <c r="N388" s="28">
        <v>651115</v>
      </c>
      <c r="O388" s="28">
        <v>6123337</v>
      </c>
      <c r="P388" s="29" t="s">
        <v>17320</v>
      </c>
      <c r="Q388" s="32" t="s">
        <v>174</v>
      </c>
      <c r="R388" s="19"/>
      <c r="S388" s="19"/>
      <c r="T388" s="19"/>
      <c r="U388" s="19"/>
      <c r="V388" s="19"/>
      <c r="W388" s="19"/>
      <c r="X388" s="19"/>
      <c r="Y388" s="19"/>
      <c r="Z388" s="19"/>
      <c r="AA388" s="19"/>
      <c r="AB388" s="19"/>
      <c r="AC388" s="19"/>
      <c r="AD388" s="19"/>
      <c r="AE388" s="19"/>
      <c r="AF388" s="19"/>
      <c r="AG388" s="19"/>
      <c r="AH388" s="19"/>
      <c r="AI388" s="31">
        <v>358857</v>
      </c>
      <c r="AJ388" s="31">
        <v>685333</v>
      </c>
      <c r="AK388" s="31">
        <v>569905</v>
      </c>
      <c r="AL388" s="31">
        <v>604952</v>
      </c>
      <c r="AM388" s="31">
        <v>662476</v>
      </c>
      <c r="AN388" s="31">
        <v>548953</v>
      </c>
      <c r="AO388" s="31">
        <v>637333</v>
      </c>
      <c r="AP388" s="31">
        <v>491428.66796875</v>
      </c>
      <c r="AQ388" s="31">
        <v>514817.673828125</v>
      </c>
      <c r="AR388" s="31">
        <v>573995.078125</v>
      </c>
      <c r="AS388" s="31">
        <v>636337.3515625</v>
      </c>
      <c r="AT388" s="31">
        <v>555895.888671875</v>
      </c>
      <c r="AU388" s="31">
        <v>565039.041015625</v>
      </c>
      <c r="AV388" s="31">
        <v>711503.583984375</v>
      </c>
      <c r="AW388" s="31">
        <v>536197.3642578125</v>
      </c>
      <c r="AX388" s="31">
        <v>55603.3515625</v>
      </c>
      <c r="AY388" s="31">
        <v>43285.76953125</v>
      </c>
      <c r="AZ388" s="31">
        <v>98889.12109375</v>
      </c>
    </row>
    <row r="389" spans="1:52" ht="15" customHeight="1">
      <c r="A389" s="29" t="s">
        <v>17322</v>
      </c>
      <c r="B389" s="34">
        <v>34547</v>
      </c>
      <c r="C389" s="28">
        <v>400</v>
      </c>
      <c r="D389" s="28">
        <v>31</v>
      </c>
      <c r="E389" s="28">
        <v>37</v>
      </c>
      <c r="F389" s="29" t="s">
        <v>462</v>
      </c>
      <c r="G389" s="29" t="s">
        <v>14823</v>
      </c>
      <c r="H389" s="28">
        <v>330</v>
      </c>
      <c r="I389" s="29" t="s">
        <v>120</v>
      </c>
      <c r="J389" s="33" t="s">
        <v>17321</v>
      </c>
      <c r="K389" s="29" t="s">
        <v>178</v>
      </c>
      <c r="L389" s="29" t="s">
        <v>204</v>
      </c>
      <c r="M389" s="29" t="s">
        <v>3437</v>
      </c>
      <c r="N389" s="28">
        <v>651045</v>
      </c>
      <c r="O389" s="28">
        <v>6123086</v>
      </c>
      <c r="P389" s="29" t="s">
        <v>17320</v>
      </c>
      <c r="Q389" s="32" t="s">
        <v>174</v>
      </c>
      <c r="R389" s="19"/>
      <c r="S389" s="19"/>
      <c r="T389" s="19"/>
      <c r="U389" s="19"/>
      <c r="V389" s="19"/>
      <c r="W389" s="19"/>
      <c r="X389" s="19"/>
      <c r="Y389" s="19"/>
      <c r="Z389" s="19"/>
      <c r="AA389" s="19"/>
      <c r="AB389" s="19"/>
      <c r="AC389" s="19"/>
      <c r="AD389" s="19"/>
      <c r="AE389" s="19"/>
      <c r="AF389" s="19"/>
      <c r="AG389" s="19"/>
      <c r="AH389" s="19"/>
      <c r="AI389" s="31">
        <v>358857</v>
      </c>
      <c r="AJ389" s="31">
        <v>685333</v>
      </c>
      <c r="AK389" s="31">
        <v>569905</v>
      </c>
      <c r="AL389" s="31">
        <v>604952</v>
      </c>
      <c r="AM389" s="31">
        <v>662476</v>
      </c>
      <c r="AN389" s="31">
        <v>548953</v>
      </c>
      <c r="AO389" s="31">
        <v>637333</v>
      </c>
      <c r="AP389" s="31">
        <v>491428.66796875</v>
      </c>
      <c r="AQ389" s="31">
        <v>514817.673828125</v>
      </c>
      <c r="AR389" s="31">
        <v>573995.078125</v>
      </c>
      <c r="AS389" s="31">
        <v>636337.3515625</v>
      </c>
      <c r="AT389" s="31">
        <v>555895.888671875</v>
      </c>
      <c r="AU389" s="31">
        <v>565039.041015625</v>
      </c>
      <c r="AV389" s="31">
        <v>711503.583984375</v>
      </c>
      <c r="AW389" s="31">
        <v>536197.3642578125</v>
      </c>
      <c r="AX389" s="31">
        <v>55603.3515625</v>
      </c>
      <c r="AY389" s="31">
        <v>43285.76953125</v>
      </c>
      <c r="AZ389" s="31">
        <v>98889.12109375</v>
      </c>
    </row>
    <row r="390" spans="1:52" ht="15" customHeight="1">
      <c r="A390" s="29" t="s">
        <v>17319</v>
      </c>
      <c r="B390" s="34">
        <v>35125</v>
      </c>
      <c r="C390" s="28">
        <v>500</v>
      </c>
      <c r="D390" s="28">
        <v>39</v>
      </c>
      <c r="E390" s="28">
        <v>35</v>
      </c>
      <c r="F390" s="29" t="s">
        <v>220</v>
      </c>
      <c r="G390" s="29" t="s">
        <v>7698</v>
      </c>
      <c r="H390" s="28">
        <v>330</v>
      </c>
      <c r="I390" s="29" t="s">
        <v>120</v>
      </c>
      <c r="J390" s="33" t="s">
        <v>17318</v>
      </c>
      <c r="K390" s="29" t="s">
        <v>178</v>
      </c>
      <c r="L390" s="29" t="s">
        <v>204</v>
      </c>
      <c r="M390" s="29" t="s">
        <v>355</v>
      </c>
      <c r="N390" s="28">
        <v>640729</v>
      </c>
      <c r="O390" s="28">
        <v>6133226</v>
      </c>
      <c r="P390" s="29" t="s">
        <v>17313</v>
      </c>
      <c r="Q390" s="32" t="s">
        <v>174</v>
      </c>
      <c r="R390" s="19"/>
      <c r="S390" s="19"/>
      <c r="T390" s="19"/>
      <c r="U390" s="19"/>
      <c r="V390" s="19"/>
      <c r="W390" s="19"/>
      <c r="X390" s="19"/>
      <c r="Y390" s="19"/>
      <c r="Z390" s="19"/>
      <c r="AA390" s="19"/>
      <c r="AB390" s="19"/>
      <c r="AC390" s="19"/>
      <c r="AD390" s="19"/>
      <c r="AE390" s="19"/>
      <c r="AF390" s="19"/>
      <c r="AG390" s="19"/>
      <c r="AH390" s="19"/>
      <c r="AI390" s="19"/>
      <c r="AJ390" s="31">
        <v>85000</v>
      </c>
      <c r="AK390" s="31">
        <v>895667</v>
      </c>
      <c r="AL390" s="31">
        <v>1006000</v>
      </c>
      <c r="AM390" s="31">
        <v>1108667</v>
      </c>
      <c r="AN390" s="31">
        <v>1073000</v>
      </c>
      <c r="AO390" s="31">
        <v>1081000</v>
      </c>
      <c r="AP390" s="31">
        <v>899976.99609375</v>
      </c>
      <c r="AQ390" s="31">
        <v>967196.71484375</v>
      </c>
      <c r="AR390" s="31">
        <v>895256.67578125</v>
      </c>
      <c r="AS390" s="31">
        <v>1014440.12890625</v>
      </c>
      <c r="AT390" s="31">
        <v>925479.06640625</v>
      </c>
      <c r="AU390" s="31">
        <v>904093.076171875</v>
      </c>
      <c r="AV390" s="31">
        <v>1077186</v>
      </c>
      <c r="AW390" s="31">
        <v>1096801.51953125</v>
      </c>
      <c r="AX390" s="31">
        <v>90447.390625</v>
      </c>
      <c r="AY390" s="31">
        <v>68330.1328125</v>
      </c>
      <c r="AZ390" s="31">
        <v>158777.5234375</v>
      </c>
    </row>
    <row r="391" spans="1:52" ht="15" customHeight="1">
      <c r="A391" s="29" t="s">
        <v>17317</v>
      </c>
      <c r="B391" s="34">
        <v>35125</v>
      </c>
      <c r="C391" s="28">
        <v>500</v>
      </c>
      <c r="D391" s="28">
        <v>39</v>
      </c>
      <c r="E391" s="28">
        <v>35</v>
      </c>
      <c r="F391" s="29" t="s">
        <v>220</v>
      </c>
      <c r="G391" s="29" t="s">
        <v>7698</v>
      </c>
      <c r="H391" s="28">
        <v>330</v>
      </c>
      <c r="I391" s="29" t="s">
        <v>120</v>
      </c>
      <c r="J391" s="33" t="s">
        <v>17316</v>
      </c>
      <c r="K391" s="29" t="s">
        <v>178</v>
      </c>
      <c r="L391" s="29" t="s">
        <v>204</v>
      </c>
      <c r="M391" s="29" t="s">
        <v>3437</v>
      </c>
      <c r="N391" s="28">
        <v>640870</v>
      </c>
      <c r="O391" s="28">
        <v>6133085</v>
      </c>
      <c r="P391" s="29" t="s">
        <v>17313</v>
      </c>
      <c r="Q391" s="32" t="s">
        <v>174</v>
      </c>
      <c r="R391" s="19"/>
      <c r="S391" s="19"/>
      <c r="T391" s="19"/>
      <c r="U391" s="19"/>
      <c r="V391" s="19"/>
      <c r="W391" s="19"/>
      <c r="X391" s="19"/>
      <c r="Y391" s="19"/>
      <c r="Z391" s="19"/>
      <c r="AA391" s="19"/>
      <c r="AB391" s="19"/>
      <c r="AC391" s="19"/>
      <c r="AD391" s="19"/>
      <c r="AE391" s="19"/>
      <c r="AF391" s="19"/>
      <c r="AG391" s="19"/>
      <c r="AH391" s="19"/>
      <c r="AI391" s="19"/>
      <c r="AJ391" s="31">
        <v>85000</v>
      </c>
      <c r="AK391" s="31">
        <v>895667</v>
      </c>
      <c r="AL391" s="31">
        <v>1006000</v>
      </c>
      <c r="AM391" s="31">
        <v>1108667</v>
      </c>
      <c r="AN391" s="31">
        <v>1073000</v>
      </c>
      <c r="AO391" s="31">
        <v>1081000</v>
      </c>
      <c r="AP391" s="31">
        <v>899976.99609375</v>
      </c>
      <c r="AQ391" s="31">
        <v>967196.71484375</v>
      </c>
      <c r="AR391" s="31">
        <v>895256.67578125</v>
      </c>
      <c r="AS391" s="31">
        <v>1014440.12890625</v>
      </c>
      <c r="AT391" s="31">
        <v>925479.06640625</v>
      </c>
      <c r="AU391" s="31">
        <v>904093.076171875</v>
      </c>
      <c r="AV391" s="31">
        <v>1077186</v>
      </c>
      <c r="AW391" s="31">
        <v>1096801.51953125</v>
      </c>
      <c r="AX391" s="31">
        <v>90447.390625</v>
      </c>
      <c r="AY391" s="31">
        <v>68330.1328125</v>
      </c>
      <c r="AZ391" s="31">
        <v>158777.5234375</v>
      </c>
    </row>
    <row r="392" spans="1:52" ht="15" customHeight="1">
      <c r="A392" s="29" t="s">
        <v>17315</v>
      </c>
      <c r="B392" s="34">
        <v>35125</v>
      </c>
      <c r="C392" s="28">
        <v>500</v>
      </c>
      <c r="D392" s="28">
        <v>39</v>
      </c>
      <c r="E392" s="28">
        <v>35</v>
      </c>
      <c r="F392" s="29" t="s">
        <v>220</v>
      </c>
      <c r="G392" s="29" t="s">
        <v>7698</v>
      </c>
      <c r="H392" s="28">
        <v>330</v>
      </c>
      <c r="I392" s="29" t="s">
        <v>120</v>
      </c>
      <c r="J392" s="33" t="s">
        <v>17314</v>
      </c>
      <c r="K392" s="29" t="s">
        <v>178</v>
      </c>
      <c r="L392" s="29" t="s">
        <v>204</v>
      </c>
      <c r="M392" s="29" t="s">
        <v>3437</v>
      </c>
      <c r="N392" s="28">
        <v>641016</v>
      </c>
      <c r="O392" s="28">
        <v>6132946</v>
      </c>
      <c r="P392" s="29" t="s">
        <v>17313</v>
      </c>
      <c r="Q392" s="32" t="s">
        <v>174</v>
      </c>
      <c r="R392" s="19"/>
      <c r="S392" s="19"/>
      <c r="T392" s="19"/>
      <c r="U392" s="19"/>
      <c r="V392" s="19"/>
      <c r="W392" s="19"/>
      <c r="X392" s="19"/>
      <c r="Y392" s="19"/>
      <c r="Z392" s="19"/>
      <c r="AA392" s="19"/>
      <c r="AB392" s="19"/>
      <c r="AC392" s="19"/>
      <c r="AD392" s="19"/>
      <c r="AE392" s="19"/>
      <c r="AF392" s="19"/>
      <c r="AG392" s="19"/>
      <c r="AH392" s="19"/>
      <c r="AI392" s="19"/>
      <c r="AJ392" s="31">
        <v>85000</v>
      </c>
      <c r="AK392" s="31">
        <v>895667</v>
      </c>
      <c r="AL392" s="31">
        <v>1006000</v>
      </c>
      <c r="AM392" s="31">
        <v>1108667</v>
      </c>
      <c r="AN392" s="31">
        <v>1073000</v>
      </c>
      <c r="AO392" s="31">
        <v>1081000</v>
      </c>
      <c r="AP392" s="31">
        <v>899976.99609375</v>
      </c>
      <c r="AQ392" s="31">
        <v>967196.71484375</v>
      </c>
      <c r="AR392" s="31">
        <v>895256.67578125</v>
      </c>
      <c r="AS392" s="31">
        <v>1014440.12890625</v>
      </c>
      <c r="AT392" s="31">
        <v>925479.06640625</v>
      </c>
      <c r="AU392" s="31">
        <v>904093.076171875</v>
      </c>
      <c r="AV392" s="31">
        <v>1077186</v>
      </c>
      <c r="AW392" s="31">
        <v>1096801.51953125</v>
      </c>
      <c r="AX392" s="31">
        <v>90447.390625</v>
      </c>
      <c r="AY392" s="31">
        <v>68330.1328125</v>
      </c>
      <c r="AZ392" s="31">
        <v>158777.5234375</v>
      </c>
    </row>
    <row r="393" spans="1:52" ht="15" customHeight="1">
      <c r="A393" s="29" t="s">
        <v>17312</v>
      </c>
      <c r="B393" s="34">
        <v>35735</v>
      </c>
      <c r="C393" s="28">
        <v>600</v>
      </c>
      <c r="D393" s="28">
        <v>43</v>
      </c>
      <c r="E393" s="28">
        <v>45</v>
      </c>
      <c r="F393" s="29" t="s">
        <v>462</v>
      </c>
      <c r="G393" s="29" t="s">
        <v>11126</v>
      </c>
      <c r="H393" s="28">
        <v>330</v>
      </c>
      <c r="I393" s="29" t="s">
        <v>120</v>
      </c>
      <c r="J393" s="33" t="s">
        <v>17311</v>
      </c>
      <c r="K393" s="29" t="s">
        <v>178</v>
      </c>
      <c r="L393" s="29" t="s">
        <v>204</v>
      </c>
      <c r="M393" s="29" t="s">
        <v>425</v>
      </c>
      <c r="N393" s="28">
        <v>655171</v>
      </c>
      <c r="O393" s="28">
        <v>6131754</v>
      </c>
      <c r="P393" s="29" t="s">
        <v>17310</v>
      </c>
      <c r="Q393" s="32" t="s">
        <v>919</v>
      </c>
      <c r="R393" s="19"/>
      <c r="S393" s="19"/>
      <c r="T393" s="19"/>
      <c r="U393" s="19"/>
      <c r="V393" s="19"/>
      <c r="W393" s="19"/>
      <c r="X393" s="19"/>
      <c r="Y393" s="19"/>
      <c r="Z393" s="19"/>
      <c r="AA393" s="19"/>
      <c r="AB393" s="19"/>
      <c r="AC393" s="19"/>
      <c r="AD393" s="19"/>
      <c r="AE393" s="19"/>
      <c r="AF393" s="19"/>
      <c r="AG393" s="19"/>
      <c r="AH393" s="19"/>
      <c r="AI393" s="19"/>
      <c r="AJ393" s="19"/>
      <c r="AK393" s="19"/>
      <c r="AL393" s="31">
        <v>411000</v>
      </c>
      <c r="AM393" s="31">
        <v>1227667</v>
      </c>
      <c r="AN393" s="31">
        <v>1045333</v>
      </c>
      <c r="AO393" s="31">
        <v>1147000</v>
      </c>
      <c r="AP393" s="31">
        <v>973958.3203125</v>
      </c>
      <c r="AQ393" s="31">
        <v>1005357.6953125</v>
      </c>
      <c r="AR393" s="31">
        <v>981746.69140625</v>
      </c>
      <c r="AS393" s="31">
        <v>1044508.734375</v>
      </c>
      <c r="AT393" s="31">
        <v>933091.171875</v>
      </c>
      <c r="AU393" s="31">
        <v>880408.30859375</v>
      </c>
      <c r="AV393" s="31">
        <v>1170967.3828125</v>
      </c>
      <c r="AW393" s="31">
        <v>1172885.34765625</v>
      </c>
      <c r="AX393" s="31">
        <v>96458.0078125</v>
      </c>
      <c r="AY393" s="31">
        <v>80704.140625</v>
      </c>
      <c r="AZ393" s="31">
        <v>177162.1484375</v>
      </c>
    </row>
    <row r="394" spans="1:52" ht="15" customHeight="1">
      <c r="A394" s="29" t="s">
        <v>17309</v>
      </c>
      <c r="B394" s="34">
        <v>35735</v>
      </c>
      <c r="C394" s="28">
        <v>600</v>
      </c>
      <c r="D394" s="28">
        <v>43</v>
      </c>
      <c r="E394" s="28">
        <v>45</v>
      </c>
      <c r="F394" s="29" t="s">
        <v>462</v>
      </c>
      <c r="G394" s="29" t="s">
        <v>11126</v>
      </c>
      <c r="H394" s="28">
        <v>330</v>
      </c>
      <c r="I394" s="29" t="s">
        <v>120</v>
      </c>
      <c r="J394" s="33" t="s">
        <v>17308</v>
      </c>
      <c r="K394" s="29" t="s">
        <v>178</v>
      </c>
      <c r="L394" s="29" t="s">
        <v>204</v>
      </c>
      <c r="M394" s="29" t="s">
        <v>425</v>
      </c>
      <c r="N394" s="28">
        <v>654970</v>
      </c>
      <c r="O394" s="28">
        <v>6131636</v>
      </c>
      <c r="P394" s="29" t="s">
        <v>17307</v>
      </c>
      <c r="Q394" s="32" t="s">
        <v>919</v>
      </c>
      <c r="R394" s="19"/>
      <c r="S394" s="19"/>
      <c r="T394" s="19"/>
      <c r="U394" s="19"/>
      <c r="V394" s="19"/>
      <c r="W394" s="19"/>
      <c r="X394" s="19"/>
      <c r="Y394" s="19"/>
      <c r="Z394" s="19"/>
      <c r="AA394" s="19"/>
      <c r="AB394" s="19"/>
      <c r="AC394" s="19"/>
      <c r="AD394" s="19"/>
      <c r="AE394" s="19"/>
      <c r="AF394" s="19"/>
      <c r="AG394" s="19"/>
      <c r="AH394" s="19"/>
      <c r="AI394" s="19"/>
      <c r="AJ394" s="19"/>
      <c r="AK394" s="19"/>
      <c r="AL394" s="31">
        <v>411000</v>
      </c>
      <c r="AM394" s="31">
        <v>1227667</v>
      </c>
      <c r="AN394" s="31">
        <v>1045333</v>
      </c>
      <c r="AO394" s="31">
        <v>1147000</v>
      </c>
      <c r="AP394" s="31">
        <v>973958.3203125</v>
      </c>
      <c r="AQ394" s="31">
        <v>1005357.6953125</v>
      </c>
      <c r="AR394" s="31">
        <v>981746.69140625</v>
      </c>
      <c r="AS394" s="31">
        <v>1044508.734375</v>
      </c>
      <c r="AT394" s="31">
        <v>933091.171875</v>
      </c>
      <c r="AU394" s="31">
        <v>880408.30859375</v>
      </c>
      <c r="AV394" s="31">
        <v>1170967.3828125</v>
      </c>
      <c r="AW394" s="31">
        <v>1172885.34765625</v>
      </c>
      <c r="AX394" s="31">
        <v>96458.0078125</v>
      </c>
      <c r="AY394" s="31">
        <v>80704.140625</v>
      </c>
      <c r="AZ394" s="31">
        <v>177162.1484375</v>
      </c>
    </row>
    <row r="395" spans="1:52" ht="15" customHeight="1">
      <c r="A395" s="29" t="s">
        <v>17306</v>
      </c>
      <c r="B395" s="34">
        <v>35735</v>
      </c>
      <c r="C395" s="28">
        <v>600</v>
      </c>
      <c r="D395" s="28">
        <v>43</v>
      </c>
      <c r="E395" s="28">
        <v>45</v>
      </c>
      <c r="F395" s="29" t="s">
        <v>462</v>
      </c>
      <c r="G395" s="29" t="s">
        <v>11126</v>
      </c>
      <c r="H395" s="28">
        <v>330</v>
      </c>
      <c r="I395" s="29" t="s">
        <v>120</v>
      </c>
      <c r="J395" s="33" t="s">
        <v>17305</v>
      </c>
      <c r="K395" s="29" t="s">
        <v>178</v>
      </c>
      <c r="L395" s="29" t="s">
        <v>204</v>
      </c>
      <c r="M395" s="29" t="s">
        <v>425</v>
      </c>
      <c r="N395" s="28">
        <v>655366</v>
      </c>
      <c r="O395" s="28">
        <v>6131634</v>
      </c>
      <c r="P395" s="29" t="s">
        <v>17304</v>
      </c>
      <c r="Q395" s="32" t="s">
        <v>919</v>
      </c>
      <c r="R395" s="19"/>
      <c r="S395" s="19"/>
      <c r="T395" s="19"/>
      <c r="U395" s="19"/>
      <c r="V395" s="19"/>
      <c r="W395" s="19"/>
      <c r="X395" s="19"/>
      <c r="Y395" s="19"/>
      <c r="Z395" s="19"/>
      <c r="AA395" s="19"/>
      <c r="AB395" s="19"/>
      <c r="AC395" s="19"/>
      <c r="AD395" s="19"/>
      <c r="AE395" s="19"/>
      <c r="AF395" s="19"/>
      <c r="AG395" s="19"/>
      <c r="AH395" s="19"/>
      <c r="AI395" s="19"/>
      <c r="AJ395" s="19"/>
      <c r="AK395" s="19"/>
      <c r="AL395" s="31">
        <v>411000</v>
      </c>
      <c r="AM395" s="31">
        <v>1227667</v>
      </c>
      <c r="AN395" s="31">
        <v>1045333</v>
      </c>
      <c r="AO395" s="31">
        <v>1147000</v>
      </c>
      <c r="AP395" s="31">
        <v>973958.3203125</v>
      </c>
      <c r="AQ395" s="31">
        <v>1005357.6953125</v>
      </c>
      <c r="AR395" s="31">
        <v>981746.69140625</v>
      </c>
      <c r="AS395" s="31">
        <v>1044508.734375</v>
      </c>
      <c r="AT395" s="31">
        <v>933091.171875</v>
      </c>
      <c r="AU395" s="31">
        <v>880408.30859375</v>
      </c>
      <c r="AV395" s="31">
        <v>1170967.3828125</v>
      </c>
      <c r="AW395" s="31">
        <v>1172885.34765625</v>
      </c>
      <c r="AX395" s="31">
        <v>96458.0078125</v>
      </c>
      <c r="AY395" s="31">
        <v>80704.140625</v>
      </c>
      <c r="AZ395" s="31">
        <v>177162.1484375</v>
      </c>
    </row>
    <row r="396" spans="1:52" ht="15" customHeight="1">
      <c r="A396" s="29" t="s">
        <v>17303</v>
      </c>
      <c r="B396" s="34">
        <v>35977</v>
      </c>
      <c r="C396" s="28">
        <v>750</v>
      </c>
      <c r="D396" s="28">
        <v>44</v>
      </c>
      <c r="E396" s="28">
        <v>40</v>
      </c>
      <c r="F396" s="29" t="s">
        <v>462</v>
      </c>
      <c r="G396" s="29" t="s">
        <v>11126</v>
      </c>
      <c r="H396" s="28">
        <v>330</v>
      </c>
      <c r="I396" s="29" t="s">
        <v>120</v>
      </c>
      <c r="J396" s="33" t="s">
        <v>17302</v>
      </c>
      <c r="K396" s="29" t="s">
        <v>178</v>
      </c>
      <c r="L396" s="29" t="s">
        <v>204</v>
      </c>
      <c r="M396" s="29" t="s">
        <v>1318</v>
      </c>
      <c r="N396" s="28">
        <v>649884</v>
      </c>
      <c r="O396" s="28">
        <v>6130931</v>
      </c>
      <c r="P396" s="29" t="s">
        <v>17299</v>
      </c>
      <c r="Q396" s="32" t="s">
        <v>919</v>
      </c>
      <c r="R396" s="19"/>
      <c r="S396" s="19"/>
      <c r="T396" s="19"/>
      <c r="U396" s="19"/>
      <c r="V396" s="19"/>
      <c r="W396" s="19"/>
      <c r="X396" s="19"/>
      <c r="Y396" s="19"/>
      <c r="Z396" s="19"/>
      <c r="AA396" s="19"/>
      <c r="AB396" s="19"/>
      <c r="AC396" s="19"/>
      <c r="AD396" s="19"/>
      <c r="AE396" s="19"/>
      <c r="AF396" s="19"/>
      <c r="AG396" s="19"/>
      <c r="AH396" s="19"/>
      <c r="AI396" s="19"/>
      <c r="AJ396" s="19"/>
      <c r="AK396" s="19"/>
      <c r="AL396" s="19"/>
      <c r="AM396" s="31">
        <v>798500</v>
      </c>
      <c r="AN396" s="31">
        <v>1057000</v>
      </c>
      <c r="AO396" s="31">
        <v>1196000</v>
      </c>
      <c r="AP396" s="31">
        <v>918881</v>
      </c>
      <c r="AQ396" s="31">
        <v>1198842.5</v>
      </c>
      <c r="AR396" s="31">
        <v>1103001.5</v>
      </c>
      <c r="AS396" s="31">
        <v>1191519.5</v>
      </c>
      <c r="AT396" s="31">
        <v>1098330</v>
      </c>
      <c r="AU396" s="31">
        <v>1054839</v>
      </c>
      <c r="AV396" s="31">
        <v>1302550.5</v>
      </c>
      <c r="AW396" s="31">
        <v>1263007</v>
      </c>
      <c r="AX396" s="31">
        <v>97622.5</v>
      </c>
      <c r="AY396" s="31">
        <v>93286</v>
      </c>
      <c r="AZ396" s="31">
        <v>190908.5</v>
      </c>
    </row>
    <row r="397" spans="1:52" ht="15" customHeight="1">
      <c r="A397" s="29" t="s">
        <v>17301</v>
      </c>
      <c r="B397" s="34">
        <v>35977</v>
      </c>
      <c r="C397" s="28">
        <v>750</v>
      </c>
      <c r="D397" s="28">
        <v>44</v>
      </c>
      <c r="E397" s="28">
        <v>40</v>
      </c>
      <c r="F397" s="29" t="s">
        <v>462</v>
      </c>
      <c r="G397" s="29" t="s">
        <v>11126</v>
      </c>
      <c r="H397" s="28">
        <v>330</v>
      </c>
      <c r="I397" s="29" t="s">
        <v>120</v>
      </c>
      <c r="J397" s="33" t="s">
        <v>17300</v>
      </c>
      <c r="K397" s="29" t="s">
        <v>178</v>
      </c>
      <c r="L397" s="29" t="s">
        <v>204</v>
      </c>
      <c r="M397" s="29" t="s">
        <v>1417</v>
      </c>
      <c r="N397" s="28">
        <v>650662</v>
      </c>
      <c r="O397" s="28">
        <v>6131228</v>
      </c>
      <c r="P397" s="29" t="s">
        <v>17299</v>
      </c>
      <c r="Q397" s="32" t="s">
        <v>919</v>
      </c>
      <c r="R397" s="19"/>
      <c r="S397" s="19"/>
      <c r="T397" s="19"/>
      <c r="U397" s="19"/>
      <c r="V397" s="19"/>
      <c r="W397" s="19"/>
      <c r="X397" s="19"/>
      <c r="Y397" s="19"/>
      <c r="Z397" s="19"/>
      <c r="AA397" s="19"/>
      <c r="AB397" s="19"/>
      <c r="AC397" s="19"/>
      <c r="AD397" s="19"/>
      <c r="AE397" s="19"/>
      <c r="AF397" s="19"/>
      <c r="AG397" s="19"/>
      <c r="AH397" s="19"/>
      <c r="AI397" s="19"/>
      <c r="AJ397" s="19"/>
      <c r="AK397" s="19"/>
      <c r="AL397" s="19"/>
      <c r="AM397" s="31">
        <v>798500</v>
      </c>
      <c r="AN397" s="31">
        <v>1057000</v>
      </c>
      <c r="AO397" s="31">
        <v>1196000</v>
      </c>
      <c r="AP397" s="31">
        <v>918881</v>
      </c>
      <c r="AQ397" s="31">
        <v>1198842.5</v>
      </c>
      <c r="AR397" s="31">
        <v>1103001.5</v>
      </c>
      <c r="AS397" s="31">
        <v>1191519.5</v>
      </c>
      <c r="AT397" s="31">
        <v>1098330</v>
      </c>
      <c r="AU397" s="31">
        <v>1054839</v>
      </c>
      <c r="AV397" s="31">
        <v>1302550.5</v>
      </c>
      <c r="AW397" s="31">
        <v>1263007</v>
      </c>
      <c r="AX397" s="31">
        <v>97622.5</v>
      </c>
      <c r="AY397" s="31">
        <v>93286</v>
      </c>
      <c r="AZ397" s="31">
        <v>190908.5</v>
      </c>
    </row>
    <row r="398" spans="1:52" ht="15" customHeight="1">
      <c r="A398" s="29" t="s">
        <v>17298</v>
      </c>
      <c r="B398" s="34">
        <v>35916</v>
      </c>
      <c r="C398" s="28">
        <v>600</v>
      </c>
      <c r="D398" s="28">
        <v>42</v>
      </c>
      <c r="E398" s="28">
        <v>35</v>
      </c>
      <c r="F398" s="29" t="s">
        <v>2069</v>
      </c>
      <c r="G398" s="29" t="s">
        <v>17295</v>
      </c>
      <c r="H398" s="28">
        <v>330</v>
      </c>
      <c r="I398" s="29" t="s">
        <v>120</v>
      </c>
      <c r="J398" s="33" t="s">
        <v>17297</v>
      </c>
      <c r="K398" s="29" t="s">
        <v>178</v>
      </c>
      <c r="L398" s="29" t="s">
        <v>204</v>
      </c>
      <c r="M398" s="29" t="s">
        <v>1116</v>
      </c>
      <c r="N398" s="28">
        <v>649060</v>
      </c>
      <c r="O398" s="28">
        <v>6132002</v>
      </c>
      <c r="P398" s="29" t="s">
        <v>17293</v>
      </c>
      <c r="Q398" s="32" t="s">
        <v>919</v>
      </c>
      <c r="R398" s="19"/>
      <c r="S398" s="19"/>
      <c r="T398" s="19"/>
      <c r="U398" s="19"/>
      <c r="V398" s="19"/>
      <c r="W398" s="19"/>
      <c r="X398" s="19"/>
      <c r="Y398" s="19"/>
      <c r="Z398" s="19"/>
      <c r="AA398" s="19"/>
      <c r="AB398" s="19"/>
      <c r="AC398" s="19"/>
      <c r="AD398" s="19"/>
      <c r="AE398" s="19"/>
      <c r="AF398" s="19"/>
      <c r="AG398" s="19"/>
      <c r="AH398" s="19"/>
      <c r="AI398" s="19"/>
      <c r="AJ398" s="19"/>
      <c r="AK398" s="19"/>
      <c r="AL398" s="19"/>
      <c r="AM398" s="31">
        <v>877000</v>
      </c>
      <c r="AN398" s="31">
        <v>882000</v>
      </c>
      <c r="AO398" s="31">
        <v>876000</v>
      </c>
      <c r="AP398" s="31">
        <v>818203.5</v>
      </c>
      <c r="AQ398" s="31">
        <v>907052.5</v>
      </c>
      <c r="AR398" s="31">
        <v>891160</v>
      </c>
      <c r="AS398" s="31">
        <v>998245</v>
      </c>
      <c r="AT398" s="31">
        <v>901067.5</v>
      </c>
      <c r="AU398" s="31">
        <v>850301</v>
      </c>
      <c r="AV398" s="31">
        <v>943117.5</v>
      </c>
      <c r="AW398" s="31">
        <v>822225</v>
      </c>
      <c r="AX398" s="31">
        <v>76075</v>
      </c>
      <c r="AY398" s="31">
        <v>59522.5</v>
      </c>
      <c r="AZ398" s="31">
        <v>135597.5</v>
      </c>
    </row>
    <row r="399" spans="1:52" ht="15" customHeight="1">
      <c r="A399" s="29" t="s">
        <v>17296</v>
      </c>
      <c r="B399" s="34">
        <v>35916</v>
      </c>
      <c r="C399" s="28">
        <v>600</v>
      </c>
      <c r="D399" s="28">
        <v>42</v>
      </c>
      <c r="E399" s="28">
        <v>35</v>
      </c>
      <c r="F399" s="29" t="s">
        <v>2069</v>
      </c>
      <c r="G399" s="29" t="s">
        <v>17291</v>
      </c>
      <c r="H399" s="28">
        <v>330</v>
      </c>
      <c r="I399" s="29" t="s">
        <v>120</v>
      </c>
      <c r="J399" s="33" t="s">
        <v>17294</v>
      </c>
      <c r="K399" s="29" t="s">
        <v>178</v>
      </c>
      <c r="L399" s="29" t="s">
        <v>204</v>
      </c>
      <c r="M399" s="29" t="s">
        <v>4290</v>
      </c>
      <c r="N399" s="28">
        <v>649011</v>
      </c>
      <c r="O399" s="28">
        <v>6132143</v>
      </c>
      <c r="P399" s="29" t="s">
        <v>17293</v>
      </c>
      <c r="Q399" s="32" t="s">
        <v>919</v>
      </c>
      <c r="R399" s="19"/>
      <c r="S399" s="19"/>
      <c r="T399" s="19"/>
      <c r="U399" s="19"/>
      <c r="V399" s="19"/>
      <c r="W399" s="19"/>
      <c r="X399" s="19"/>
      <c r="Y399" s="19"/>
      <c r="Z399" s="19"/>
      <c r="AA399" s="19"/>
      <c r="AB399" s="19"/>
      <c r="AC399" s="19"/>
      <c r="AD399" s="19"/>
      <c r="AE399" s="19"/>
      <c r="AF399" s="19"/>
      <c r="AG399" s="19"/>
      <c r="AH399" s="19"/>
      <c r="AI399" s="19"/>
      <c r="AJ399" s="19"/>
      <c r="AK399" s="19"/>
      <c r="AL399" s="19"/>
      <c r="AM399" s="31">
        <v>877000</v>
      </c>
      <c r="AN399" s="31">
        <v>882000</v>
      </c>
      <c r="AO399" s="31">
        <v>876000</v>
      </c>
      <c r="AP399" s="31">
        <v>818203.5</v>
      </c>
      <c r="AQ399" s="31">
        <v>907052.5</v>
      </c>
      <c r="AR399" s="31">
        <v>891160</v>
      </c>
      <c r="AS399" s="31">
        <v>998245</v>
      </c>
      <c r="AT399" s="31">
        <v>901067.5</v>
      </c>
      <c r="AU399" s="31">
        <v>850301</v>
      </c>
      <c r="AV399" s="31">
        <v>943117.5</v>
      </c>
      <c r="AW399" s="31">
        <v>822225</v>
      </c>
      <c r="AX399" s="31">
        <v>76075</v>
      </c>
      <c r="AY399" s="31">
        <v>59522.5</v>
      </c>
      <c r="AZ399" s="31">
        <v>135597.5</v>
      </c>
    </row>
    <row r="400" spans="1:52" ht="15" customHeight="1">
      <c r="A400" s="29" t="s">
        <v>17292</v>
      </c>
      <c r="B400" s="34">
        <v>36473</v>
      </c>
      <c r="C400" s="28">
        <v>750</v>
      </c>
      <c r="D400" s="28">
        <v>44</v>
      </c>
      <c r="E400" s="28">
        <v>40</v>
      </c>
      <c r="F400" s="29" t="s">
        <v>2104</v>
      </c>
      <c r="G400" s="29" t="s">
        <v>17281</v>
      </c>
      <c r="H400" s="28">
        <v>330</v>
      </c>
      <c r="I400" s="29" t="s">
        <v>120</v>
      </c>
      <c r="J400" s="33" t="s">
        <v>17290</v>
      </c>
      <c r="K400" s="29" t="s">
        <v>178</v>
      </c>
      <c r="L400" s="29" t="s">
        <v>17055</v>
      </c>
      <c r="M400" s="29" t="s">
        <v>1136</v>
      </c>
      <c r="N400" s="28">
        <v>643238</v>
      </c>
      <c r="O400" s="28">
        <v>6134376</v>
      </c>
      <c r="P400" s="29" t="s">
        <v>17289</v>
      </c>
      <c r="Q400" s="32" t="s">
        <v>207</v>
      </c>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31">
        <v>234803</v>
      </c>
      <c r="AO400" s="31">
        <v>1257870</v>
      </c>
      <c r="AP400" s="31">
        <v>1050516.0078125</v>
      </c>
      <c r="AQ400" s="31">
        <v>1107578.00390625</v>
      </c>
      <c r="AR400" s="31">
        <v>1012994.98828125</v>
      </c>
      <c r="AS400" s="31">
        <v>1129293.328125</v>
      </c>
      <c r="AT400" s="31">
        <v>1062570.9921875</v>
      </c>
      <c r="AU400" s="31">
        <v>1026654.66796875</v>
      </c>
      <c r="AV400" s="31">
        <v>1259192.66796875</v>
      </c>
      <c r="AW400" s="31">
        <v>1272047.65234375</v>
      </c>
      <c r="AX400" s="31">
        <v>111201.6640625</v>
      </c>
      <c r="AY400" s="31">
        <v>78732.6640625</v>
      </c>
      <c r="AZ400" s="31">
        <v>189934.328125</v>
      </c>
    </row>
    <row r="401" spans="1:52" ht="15" customHeight="1">
      <c r="A401" s="29" t="s">
        <v>17288</v>
      </c>
      <c r="B401" s="34">
        <v>36473</v>
      </c>
      <c r="C401" s="28">
        <v>750</v>
      </c>
      <c r="D401" s="28">
        <v>44</v>
      </c>
      <c r="E401" s="28">
        <v>40</v>
      </c>
      <c r="F401" s="29" t="s">
        <v>2104</v>
      </c>
      <c r="G401" s="29" t="s">
        <v>17281</v>
      </c>
      <c r="H401" s="28">
        <v>330</v>
      </c>
      <c r="I401" s="29" t="s">
        <v>120</v>
      </c>
      <c r="J401" s="33" t="s">
        <v>17287</v>
      </c>
      <c r="K401" s="29" t="s">
        <v>178</v>
      </c>
      <c r="L401" s="29" t="s">
        <v>17055</v>
      </c>
      <c r="M401" s="29" t="s">
        <v>8762</v>
      </c>
      <c r="N401" s="28">
        <v>643372</v>
      </c>
      <c r="O401" s="28">
        <v>6134304</v>
      </c>
      <c r="P401" s="29" t="s">
        <v>17286</v>
      </c>
      <c r="Q401" s="32" t="s">
        <v>207</v>
      </c>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31">
        <v>250156</v>
      </c>
      <c r="AO401" s="31">
        <v>1205001</v>
      </c>
      <c r="AP401" s="31">
        <v>1040540.0078125</v>
      </c>
      <c r="AQ401" s="31">
        <v>1107578.00390625</v>
      </c>
      <c r="AR401" s="31">
        <v>1012994.98828125</v>
      </c>
      <c r="AS401" s="31">
        <v>1129293.328125</v>
      </c>
      <c r="AT401" s="31">
        <v>1062570.9921875</v>
      </c>
      <c r="AU401" s="31">
        <v>1026654.66796875</v>
      </c>
      <c r="AV401" s="31">
        <v>1259192.66796875</v>
      </c>
      <c r="AW401" s="31">
        <v>1272047.65234375</v>
      </c>
      <c r="AX401" s="31">
        <v>111201.6640625</v>
      </c>
      <c r="AY401" s="31">
        <v>78732.6640625</v>
      </c>
      <c r="AZ401" s="31">
        <v>189934.328125</v>
      </c>
    </row>
    <row r="402" spans="1:52" ht="15" customHeight="1">
      <c r="A402" s="29" t="s">
        <v>17285</v>
      </c>
      <c r="B402" s="34">
        <v>36473</v>
      </c>
      <c r="C402" s="28">
        <v>750</v>
      </c>
      <c r="D402" s="28">
        <v>44</v>
      </c>
      <c r="E402" s="28">
        <v>40</v>
      </c>
      <c r="F402" s="29" t="s">
        <v>2104</v>
      </c>
      <c r="G402" s="29" t="s">
        <v>17281</v>
      </c>
      <c r="H402" s="28">
        <v>330</v>
      </c>
      <c r="I402" s="29" t="s">
        <v>120</v>
      </c>
      <c r="J402" s="33" t="s">
        <v>17284</v>
      </c>
      <c r="K402" s="29" t="s">
        <v>178</v>
      </c>
      <c r="L402" s="29" t="s">
        <v>17055</v>
      </c>
      <c r="M402" s="29" t="s">
        <v>4006</v>
      </c>
      <c r="N402" s="28">
        <v>643506.4</v>
      </c>
      <c r="O402" s="28">
        <v>6134242</v>
      </c>
      <c r="P402" s="29" t="s">
        <v>17283</v>
      </c>
      <c r="Q402" s="32" t="s">
        <v>207</v>
      </c>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31">
        <v>237838</v>
      </c>
      <c r="AO402" s="31">
        <v>1251328</v>
      </c>
      <c r="AP402" s="31">
        <v>1037830.0078125</v>
      </c>
      <c r="AQ402" s="31">
        <v>1107578.00390625</v>
      </c>
      <c r="AR402" s="31">
        <v>1012994.98828125</v>
      </c>
      <c r="AS402" s="31">
        <v>1129293.328125</v>
      </c>
      <c r="AT402" s="31">
        <v>1062570.9921875</v>
      </c>
      <c r="AU402" s="31">
        <v>1026654.66796875</v>
      </c>
      <c r="AV402" s="31">
        <v>1259192.66796875</v>
      </c>
      <c r="AW402" s="31">
        <v>1272047.65234375</v>
      </c>
      <c r="AX402" s="31">
        <v>111201.6640625</v>
      </c>
      <c r="AY402" s="31">
        <v>78732.6640625</v>
      </c>
      <c r="AZ402" s="31">
        <v>189934.328125</v>
      </c>
    </row>
    <row r="403" spans="1:52" ht="15" customHeight="1">
      <c r="A403" s="29" t="s">
        <v>17282</v>
      </c>
      <c r="B403" s="34">
        <v>35192</v>
      </c>
      <c r="C403" s="28">
        <v>600</v>
      </c>
      <c r="D403" s="28">
        <v>43</v>
      </c>
      <c r="E403" s="28">
        <v>46.4</v>
      </c>
      <c r="F403" s="29" t="s">
        <v>2104</v>
      </c>
      <c r="G403" s="29" t="s">
        <v>17269</v>
      </c>
      <c r="H403" s="28">
        <v>330</v>
      </c>
      <c r="I403" s="29" t="s">
        <v>120</v>
      </c>
      <c r="J403" s="33" t="s">
        <v>17280</v>
      </c>
      <c r="K403" s="29" t="s">
        <v>178</v>
      </c>
      <c r="L403" s="29" t="s">
        <v>17276</v>
      </c>
      <c r="M403" s="29" t="s">
        <v>346</v>
      </c>
      <c r="N403" s="28">
        <v>641822.9</v>
      </c>
      <c r="O403" s="28">
        <v>6144292</v>
      </c>
      <c r="P403" s="29" t="s">
        <v>17279</v>
      </c>
      <c r="Q403" s="32" t="s">
        <v>207</v>
      </c>
      <c r="R403" s="19"/>
      <c r="S403" s="19"/>
      <c r="T403" s="19"/>
      <c r="U403" s="19"/>
      <c r="V403" s="19"/>
      <c r="W403" s="19"/>
      <c r="X403" s="19"/>
      <c r="Y403" s="19"/>
      <c r="Z403" s="19"/>
      <c r="AA403" s="19"/>
      <c r="AB403" s="19"/>
      <c r="AC403" s="19"/>
      <c r="AD403" s="19"/>
      <c r="AE403" s="19"/>
      <c r="AF403" s="19"/>
      <c r="AG403" s="19"/>
      <c r="AH403" s="19"/>
      <c r="AI403" s="19"/>
      <c r="AJ403" s="19"/>
      <c r="AK403" s="31">
        <v>747595</v>
      </c>
      <c r="AL403" s="31">
        <v>1297335</v>
      </c>
      <c r="AM403" s="31">
        <v>1520361</v>
      </c>
      <c r="AN403" s="31">
        <v>1243294</v>
      </c>
      <c r="AO403" s="31">
        <v>1330359</v>
      </c>
      <c r="AP403" s="31">
        <v>1175324</v>
      </c>
      <c r="AQ403" s="31">
        <v>1273480</v>
      </c>
      <c r="AR403" s="31">
        <v>1225478</v>
      </c>
      <c r="AS403" s="31">
        <v>1370170</v>
      </c>
      <c r="AT403" s="31">
        <v>1294832</v>
      </c>
      <c r="AU403" s="31">
        <v>1190742</v>
      </c>
      <c r="AV403" s="31">
        <v>1441116</v>
      </c>
      <c r="AW403" s="31">
        <v>1271959</v>
      </c>
      <c r="AX403" s="31">
        <v>108004</v>
      </c>
      <c r="AY403" s="31">
        <v>89068</v>
      </c>
      <c r="AZ403" s="31">
        <v>197072</v>
      </c>
    </row>
    <row r="404" spans="1:52" ht="15" customHeight="1">
      <c r="A404" s="29" t="s">
        <v>17278</v>
      </c>
      <c r="B404" s="34">
        <v>35192</v>
      </c>
      <c r="C404" s="28">
        <v>600</v>
      </c>
      <c r="D404" s="28">
        <v>43</v>
      </c>
      <c r="E404" s="28">
        <v>46.4</v>
      </c>
      <c r="F404" s="29" t="s">
        <v>2104</v>
      </c>
      <c r="G404" s="29" t="s">
        <v>17269</v>
      </c>
      <c r="H404" s="28">
        <v>330</v>
      </c>
      <c r="I404" s="29" t="s">
        <v>120</v>
      </c>
      <c r="J404" s="33" t="s">
        <v>17277</v>
      </c>
      <c r="K404" s="29" t="s">
        <v>178</v>
      </c>
      <c r="L404" s="29" t="s">
        <v>17276</v>
      </c>
      <c r="M404" s="29" t="s">
        <v>7619</v>
      </c>
      <c r="N404" s="28">
        <v>641950.19999999995</v>
      </c>
      <c r="O404" s="28">
        <v>6144250</v>
      </c>
      <c r="P404" s="29" t="s">
        <v>17275</v>
      </c>
      <c r="Q404" s="32" t="s">
        <v>207</v>
      </c>
      <c r="R404" s="19"/>
      <c r="S404" s="19"/>
      <c r="T404" s="19"/>
      <c r="U404" s="19"/>
      <c r="V404" s="19"/>
      <c r="W404" s="19"/>
      <c r="X404" s="19"/>
      <c r="Y404" s="19"/>
      <c r="Z404" s="19"/>
      <c r="AA404" s="19"/>
      <c r="AB404" s="19"/>
      <c r="AC404" s="19"/>
      <c r="AD404" s="19"/>
      <c r="AE404" s="19"/>
      <c r="AF404" s="19"/>
      <c r="AG404" s="19"/>
      <c r="AH404" s="19"/>
      <c r="AI404" s="19"/>
      <c r="AJ404" s="19"/>
      <c r="AK404" s="31">
        <v>693135</v>
      </c>
      <c r="AL404" s="31">
        <v>1211168</v>
      </c>
      <c r="AM404" s="31">
        <v>1421210</v>
      </c>
      <c r="AN404" s="31">
        <v>1167868</v>
      </c>
      <c r="AO404" s="31">
        <v>1136042</v>
      </c>
      <c r="AP404" s="31">
        <v>1105672</v>
      </c>
      <c r="AQ404" s="31">
        <v>1168876</v>
      </c>
      <c r="AR404" s="31">
        <v>1124819</v>
      </c>
      <c r="AS404" s="31">
        <v>1238076</v>
      </c>
      <c r="AT404" s="31">
        <v>1197042</v>
      </c>
      <c r="AU404" s="31">
        <v>1047529</v>
      </c>
      <c r="AV404" s="31">
        <v>1287632</v>
      </c>
      <c r="AW404" s="31">
        <v>941490</v>
      </c>
      <c r="AX404" s="31">
        <v>93132</v>
      </c>
      <c r="AY404" s="31">
        <v>81168</v>
      </c>
      <c r="AZ404" s="31">
        <v>174300</v>
      </c>
    </row>
    <row r="405" spans="1:52" ht="15" customHeight="1">
      <c r="A405" s="29" t="s">
        <v>17274</v>
      </c>
      <c r="B405" s="34">
        <v>35192</v>
      </c>
      <c r="C405" s="28">
        <v>600</v>
      </c>
      <c r="D405" s="28">
        <v>43</v>
      </c>
      <c r="E405" s="28">
        <v>46.4</v>
      </c>
      <c r="F405" s="29" t="s">
        <v>2104</v>
      </c>
      <c r="G405" s="29" t="s">
        <v>17269</v>
      </c>
      <c r="H405" s="28">
        <v>330</v>
      </c>
      <c r="I405" s="29" t="s">
        <v>120</v>
      </c>
      <c r="J405" s="33" t="s">
        <v>17273</v>
      </c>
      <c r="K405" s="29" t="s">
        <v>178</v>
      </c>
      <c r="L405" s="29" t="s">
        <v>17272</v>
      </c>
      <c r="M405" s="29" t="s">
        <v>2415</v>
      </c>
      <c r="N405" s="28">
        <v>642084.4</v>
      </c>
      <c r="O405" s="28">
        <v>6144211</v>
      </c>
      <c r="P405" s="29" t="s">
        <v>17271</v>
      </c>
      <c r="Q405" s="32" t="s">
        <v>207</v>
      </c>
      <c r="R405" s="19"/>
      <c r="S405" s="19"/>
      <c r="T405" s="19"/>
      <c r="U405" s="19"/>
      <c r="V405" s="19"/>
      <c r="W405" s="19"/>
      <c r="X405" s="19"/>
      <c r="Y405" s="19"/>
      <c r="Z405" s="19"/>
      <c r="AA405" s="19"/>
      <c r="AB405" s="19"/>
      <c r="AC405" s="19"/>
      <c r="AD405" s="19"/>
      <c r="AE405" s="19"/>
      <c r="AF405" s="19"/>
      <c r="AG405" s="19"/>
      <c r="AH405" s="19"/>
      <c r="AI405" s="19"/>
      <c r="AJ405" s="19"/>
      <c r="AK405" s="31">
        <v>706051</v>
      </c>
      <c r="AL405" s="31">
        <v>1244096</v>
      </c>
      <c r="AM405" s="31">
        <v>1441344</v>
      </c>
      <c r="AN405" s="31">
        <v>1236962</v>
      </c>
      <c r="AO405" s="31">
        <v>1284198</v>
      </c>
      <c r="AP405" s="31">
        <v>1059174</v>
      </c>
      <c r="AQ405" s="31">
        <v>1234348</v>
      </c>
      <c r="AR405" s="31">
        <v>1088079</v>
      </c>
      <c r="AS405" s="31">
        <v>1303131</v>
      </c>
      <c r="AT405" s="31">
        <v>1053837</v>
      </c>
      <c r="AU405" s="31">
        <v>1067729</v>
      </c>
      <c r="AV405" s="31">
        <v>1308351</v>
      </c>
      <c r="AW405" s="31">
        <v>1354512</v>
      </c>
      <c r="AX405" s="31">
        <v>119050</v>
      </c>
      <c r="AY405" s="31">
        <v>87052</v>
      </c>
      <c r="AZ405" s="31">
        <v>206102</v>
      </c>
    </row>
    <row r="406" spans="1:52" ht="15" customHeight="1">
      <c r="A406" s="29" t="s">
        <v>17270</v>
      </c>
      <c r="B406" s="34">
        <v>35459</v>
      </c>
      <c r="C406" s="28">
        <v>600</v>
      </c>
      <c r="D406" s="28">
        <v>48</v>
      </c>
      <c r="E406" s="28">
        <v>46</v>
      </c>
      <c r="F406" s="29" t="s">
        <v>2104</v>
      </c>
      <c r="G406" s="29" t="s">
        <v>816</v>
      </c>
      <c r="H406" s="28">
        <v>330</v>
      </c>
      <c r="I406" s="29" t="s">
        <v>120</v>
      </c>
      <c r="J406" s="33" t="s">
        <v>17268</v>
      </c>
      <c r="K406" s="29" t="s">
        <v>178</v>
      </c>
      <c r="L406" s="29" t="s">
        <v>17264</v>
      </c>
      <c r="M406" s="29" t="s">
        <v>583</v>
      </c>
      <c r="N406" s="28">
        <v>649617.30000000005</v>
      </c>
      <c r="O406" s="28">
        <v>6146615</v>
      </c>
      <c r="P406" s="29" t="s">
        <v>17267</v>
      </c>
      <c r="Q406" s="32" t="s">
        <v>207</v>
      </c>
      <c r="R406" s="19"/>
      <c r="S406" s="19"/>
      <c r="T406" s="19"/>
      <c r="U406" s="19"/>
      <c r="V406" s="19"/>
      <c r="W406" s="19"/>
      <c r="X406" s="19"/>
      <c r="Y406" s="19"/>
      <c r="Z406" s="19"/>
      <c r="AA406" s="19"/>
      <c r="AB406" s="19"/>
      <c r="AC406" s="19"/>
      <c r="AD406" s="19"/>
      <c r="AE406" s="19"/>
      <c r="AF406" s="19"/>
      <c r="AG406" s="19"/>
      <c r="AH406" s="19"/>
      <c r="AI406" s="19"/>
      <c r="AJ406" s="19"/>
      <c r="AK406" s="19"/>
      <c r="AL406" s="31">
        <v>1104161</v>
      </c>
      <c r="AM406" s="31">
        <v>1489391</v>
      </c>
      <c r="AN406" s="31">
        <v>1399006</v>
      </c>
      <c r="AO406" s="31">
        <v>1519002</v>
      </c>
      <c r="AP406" s="31">
        <v>1128060</v>
      </c>
      <c r="AQ406" s="31">
        <v>1357732</v>
      </c>
      <c r="AR406" s="31">
        <v>1319992</v>
      </c>
      <c r="AS406" s="31">
        <v>1446104</v>
      </c>
      <c r="AT406" s="31">
        <v>1375760</v>
      </c>
      <c r="AU406" s="31">
        <v>893629</v>
      </c>
      <c r="AV406" s="31">
        <v>1495462</v>
      </c>
      <c r="AW406" s="31">
        <v>1520842</v>
      </c>
      <c r="AX406" s="31">
        <v>126471</v>
      </c>
      <c r="AY406" s="31">
        <v>100062</v>
      </c>
      <c r="AZ406" s="31">
        <v>226533</v>
      </c>
    </row>
    <row r="407" spans="1:52" ht="15" customHeight="1">
      <c r="A407" s="29" t="s">
        <v>17266</v>
      </c>
      <c r="B407" s="34">
        <v>35459</v>
      </c>
      <c r="C407" s="28">
        <v>600</v>
      </c>
      <c r="D407" s="28">
        <v>48</v>
      </c>
      <c r="E407" s="28">
        <v>46</v>
      </c>
      <c r="F407" s="29" t="s">
        <v>2104</v>
      </c>
      <c r="G407" s="29" t="s">
        <v>816</v>
      </c>
      <c r="H407" s="28">
        <v>330</v>
      </c>
      <c r="I407" s="29" t="s">
        <v>120</v>
      </c>
      <c r="J407" s="33" t="s">
        <v>17265</v>
      </c>
      <c r="K407" s="29" t="s">
        <v>178</v>
      </c>
      <c r="L407" s="29" t="s">
        <v>17264</v>
      </c>
      <c r="M407" s="29" t="s">
        <v>1446</v>
      </c>
      <c r="N407" s="28">
        <v>649752.1</v>
      </c>
      <c r="O407" s="28">
        <v>6146685</v>
      </c>
      <c r="P407" s="29" t="s">
        <v>17263</v>
      </c>
      <c r="Q407" s="32" t="s">
        <v>207</v>
      </c>
      <c r="R407" s="19"/>
      <c r="S407" s="19"/>
      <c r="T407" s="19"/>
      <c r="U407" s="19"/>
      <c r="V407" s="19"/>
      <c r="W407" s="19"/>
      <c r="X407" s="19"/>
      <c r="Y407" s="19"/>
      <c r="Z407" s="19"/>
      <c r="AA407" s="19"/>
      <c r="AB407" s="19"/>
      <c r="AC407" s="19"/>
      <c r="AD407" s="19"/>
      <c r="AE407" s="19"/>
      <c r="AF407" s="19"/>
      <c r="AG407" s="19"/>
      <c r="AH407" s="19"/>
      <c r="AI407" s="19"/>
      <c r="AJ407" s="19"/>
      <c r="AK407" s="19"/>
      <c r="AL407" s="31">
        <v>1044782</v>
      </c>
      <c r="AM407" s="31">
        <v>1506233</v>
      </c>
      <c r="AN407" s="31">
        <v>1281812</v>
      </c>
      <c r="AO407" s="31">
        <v>1436196</v>
      </c>
      <c r="AP407" s="31">
        <v>1268113</v>
      </c>
      <c r="AQ407" s="31">
        <v>1378760</v>
      </c>
      <c r="AR407" s="31">
        <v>1293116</v>
      </c>
      <c r="AS407" s="31">
        <v>1288550</v>
      </c>
      <c r="AT407" s="31">
        <v>1294739</v>
      </c>
      <c r="AU407" s="31">
        <v>1209147</v>
      </c>
      <c r="AV407" s="31">
        <v>1290616</v>
      </c>
      <c r="AW407" s="31">
        <v>1343760</v>
      </c>
      <c r="AX407" s="31">
        <v>102115</v>
      </c>
      <c r="AY407" s="31">
        <v>96015</v>
      </c>
      <c r="AZ407" s="31">
        <v>198130</v>
      </c>
    </row>
    <row r="408" spans="1:52" ht="15" customHeight="1">
      <c r="A408" s="29" t="s">
        <v>17262</v>
      </c>
      <c r="B408" s="34">
        <v>35787</v>
      </c>
      <c r="C408" s="28">
        <v>750</v>
      </c>
      <c r="D408" s="28">
        <v>48</v>
      </c>
      <c r="E408" s="28">
        <v>50</v>
      </c>
      <c r="F408" s="29" t="s">
        <v>2104</v>
      </c>
      <c r="G408" s="29" t="s">
        <v>17252</v>
      </c>
      <c r="H408" s="28">
        <v>330</v>
      </c>
      <c r="I408" s="29" t="s">
        <v>120</v>
      </c>
      <c r="J408" s="33" t="s">
        <v>17261</v>
      </c>
      <c r="K408" s="29" t="s">
        <v>178</v>
      </c>
      <c r="L408" s="29" t="s">
        <v>17065</v>
      </c>
      <c r="M408" s="29" t="s">
        <v>346</v>
      </c>
      <c r="N408" s="28">
        <v>653281</v>
      </c>
      <c r="O408" s="28">
        <v>6149034</v>
      </c>
      <c r="P408" s="29" t="s">
        <v>17260</v>
      </c>
      <c r="Q408" s="32" t="s">
        <v>207</v>
      </c>
      <c r="R408" s="19"/>
      <c r="S408" s="19"/>
      <c r="T408" s="19"/>
      <c r="U408" s="19"/>
      <c r="V408" s="19"/>
      <c r="W408" s="19"/>
      <c r="X408" s="19"/>
      <c r="Y408" s="19"/>
      <c r="Z408" s="19"/>
      <c r="AA408" s="19"/>
      <c r="AB408" s="19"/>
      <c r="AC408" s="19"/>
      <c r="AD408" s="19"/>
      <c r="AE408" s="19"/>
      <c r="AF408" s="19"/>
      <c r="AG408" s="19"/>
      <c r="AH408" s="19"/>
      <c r="AI408" s="19"/>
      <c r="AJ408" s="19"/>
      <c r="AK408" s="19"/>
      <c r="AL408" s="31">
        <v>16657</v>
      </c>
      <c r="AM408" s="31">
        <v>1816642</v>
      </c>
      <c r="AN408" s="31">
        <v>1606058</v>
      </c>
      <c r="AO408" s="31">
        <v>1660676</v>
      </c>
      <c r="AP408" s="31">
        <v>1406244</v>
      </c>
      <c r="AQ408" s="31">
        <v>1577382</v>
      </c>
      <c r="AR408" s="31">
        <v>1470180</v>
      </c>
      <c r="AS408" s="31">
        <v>1626515</v>
      </c>
      <c r="AT408" s="31">
        <v>1314144</v>
      </c>
      <c r="AU408" s="31">
        <v>1420458</v>
      </c>
      <c r="AV408" s="31">
        <v>1729503</v>
      </c>
      <c r="AW408" s="31">
        <v>1670241</v>
      </c>
      <c r="AX408" s="31">
        <v>132734</v>
      </c>
      <c r="AY408" s="31">
        <v>104892</v>
      </c>
      <c r="AZ408" s="31">
        <v>237626</v>
      </c>
    </row>
    <row r="409" spans="1:52" ht="15" customHeight="1">
      <c r="A409" s="29" t="s">
        <v>17259</v>
      </c>
      <c r="B409" s="34">
        <v>35825</v>
      </c>
      <c r="C409" s="28">
        <v>750</v>
      </c>
      <c r="D409" s="28">
        <v>48</v>
      </c>
      <c r="E409" s="28">
        <v>50</v>
      </c>
      <c r="F409" s="29" t="s">
        <v>2104</v>
      </c>
      <c r="G409" s="29" t="s">
        <v>17252</v>
      </c>
      <c r="H409" s="28">
        <v>330</v>
      </c>
      <c r="I409" s="29" t="s">
        <v>120</v>
      </c>
      <c r="J409" s="33" t="s">
        <v>17258</v>
      </c>
      <c r="K409" s="29" t="s">
        <v>178</v>
      </c>
      <c r="L409" s="29" t="s">
        <v>17065</v>
      </c>
      <c r="M409" s="29" t="s">
        <v>365</v>
      </c>
      <c r="N409" s="28">
        <v>653437.1</v>
      </c>
      <c r="O409" s="28">
        <v>6148792</v>
      </c>
      <c r="P409" s="29" t="s">
        <v>17257</v>
      </c>
      <c r="Q409" s="32" t="s">
        <v>207</v>
      </c>
      <c r="R409" s="19"/>
      <c r="S409" s="19"/>
      <c r="T409" s="19"/>
      <c r="U409" s="19"/>
      <c r="V409" s="19"/>
      <c r="W409" s="19"/>
      <c r="X409" s="19"/>
      <c r="Y409" s="19"/>
      <c r="Z409" s="19"/>
      <c r="AA409" s="19"/>
      <c r="AB409" s="19"/>
      <c r="AC409" s="19"/>
      <c r="AD409" s="19"/>
      <c r="AE409" s="19"/>
      <c r="AF409" s="19"/>
      <c r="AG409" s="19"/>
      <c r="AH409" s="19"/>
      <c r="AI409" s="19"/>
      <c r="AJ409" s="19"/>
      <c r="AK409" s="19"/>
      <c r="AL409" s="31">
        <v>0</v>
      </c>
      <c r="AM409" s="31">
        <v>1652024</v>
      </c>
      <c r="AN409" s="31">
        <v>1554620</v>
      </c>
      <c r="AO409" s="31">
        <v>1628991</v>
      </c>
      <c r="AP409" s="31">
        <v>1349161</v>
      </c>
      <c r="AQ409" s="31">
        <v>1582773</v>
      </c>
      <c r="AR409" s="31">
        <v>1450153</v>
      </c>
      <c r="AS409" s="31">
        <v>1605197</v>
      </c>
      <c r="AT409" s="31">
        <v>1438080</v>
      </c>
      <c r="AU409" s="31">
        <v>1409089</v>
      </c>
      <c r="AV409" s="31">
        <v>1596033</v>
      </c>
      <c r="AW409" s="31">
        <v>1654051</v>
      </c>
      <c r="AX409" s="31">
        <v>133132</v>
      </c>
      <c r="AY409" s="31">
        <v>109325</v>
      </c>
      <c r="AZ409" s="31">
        <v>242457</v>
      </c>
    </row>
    <row r="410" spans="1:52" ht="15" customHeight="1">
      <c r="A410" s="29" t="s">
        <v>17256</v>
      </c>
      <c r="B410" s="34">
        <v>35787</v>
      </c>
      <c r="C410" s="28">
        <v>750</v>
      </c>
      <c r="D410" s="28">
        <v>48</v>
      </c>
      <c r="E410" s="28">
        <v>50</v>
      </c>
      <c r="F410" s="29" t="s">
        <v>2104</v>
      </c>
      <c r="G410" s="29" t="s">
        <v>17252</v>
      </c>
      <c r="H410" s="28">
        <v>330</v>
      </c>
      <c r="I410" s="29" t="s">
        <v>120</v>
      </c>
      <c r="J410" s="33" t="s">
        <v>17255</v>
      </c>
      <c r="K410" s="29" t="s">
        <v>178</v>
      </c>
      <c r="L410" s="29" t="s">
        <v>17065</v>
      </c>
      <c r="M410" s="29" t="s">
        <v>6730</v>
      </c>
      <c r="N410" s="28">
        <v>653440.80000000005</v>
      </c>
      <c r="O410" s="28">
        <v>6148792</v>
      </c>
      <c r="P410" s="29" t="s">
        <v>17254</v>
      </c>
      <c r="Q410" s="32" t="s">
        <v>207</v>
      </c>
      <c r="R410" s="19"/>
      <c r="S410" s="19"/>
      <c r="T410" s="19"/>
      <c r="U410" s="19"/>
      <c r="V410" s="19"/>
      <c r="W410" s="19"/>
      <c r="X410" s="19"/>
      <c r="Y410" s="19"/>
      <c r="Z410" s="19"/>
      <c r="AA410" s="19"/>
      <c r="AB410" s="19"/>
      <c r="AC410" s="19"/>
      <c r="AD410" s="19"/>
      <c r="AE410" s="19"/>
      <c r="AF410" s="19"/>
      <c r="AG410" s="19"/>
      <c r="AH410" s="19"/>
      <c r="AI410" s="19"/>
      <c r="AJ410" s="19"/>
      <c r="AK410" s="19"/>
      <c r="AL410" s="31">
        <v>13058</v>
      </c>
      <c r="AM410" s="31">
        <v>1819595</v>
      </c>
      <c r="AN410" s="31">
        <v>1587352</v>
      </c>
      <c r="AO410" s="31">
        <v>1695458</v>
      </c>
      <c r="AP410" s="31">
        <v>1378437</v>
      </c>
      <c r="AQ410" s="31">
        <v>1544054</v>
      </c>
      <c r="AR410" s="31">
        <v>1499004</v>
      </c>
      <c r="AS410" s="31">
        <v>1577102</v>
      </c>
      <c r="AT410" s="31">
        <v>1547385</v>
      </c>
      <c r="AU410" s="31">
        <v>1450940</v>
      </c>
      <c r="AV410" s="31">
        <v>1750728</v>
      </c>
      <c r="AW410" s="31">
        <v>1716382</v>
      </c>
      <c r="AX410" s="31">
        <v>139415</v>
      </c>
      <c r="AY410" s="31">
        <v>108483</v>
      </c>
      <c r="AZ410" s="31">
        <v>247898</v>
      </c>
    </row>
    <row r="411" spans="1:52" ht="15" customHeight="1">
      <c r="A411" s="29" t="s">
        <v>17253</v>
      </c>
      <c r="B411" s="34">
        <v>35872</v>
      </c>
      <c r="C411" s="28">
        <v>750</v>
      </c>
      <c r="D411" s="28">
        <v>44</v>
      </c>
      <c r="E411" s="28">
        <v>40</v>
      </c>
      <c r="F411" s="29" t="s">
        <v>2104</v>
      </c>
      <c r="G411" s="29" t="s">
        <v>17244</v>
      </c>
      <c r="H411" s="28">
        <v>330</v>
      </c>
      <c r="I411" s="29" t="s">
        <v>120</v>
      </c>
      <c r="J411" s="33" t="s">
        <v>17251</v>
      </c>
      <c r="K411" s="29" t="s">
        <v>178</v>
      </c>
      <c r="L411" s="29" t="s">
        <v>17247</v>
      </c>
      <c r="M411" s="29" t="s">
        <v>1313</v>
      </c>
      <c r="N411" s="28">
        <v>652500.9</v>
      </c>
      <c r="O411" s="28">
        <v>6151554</v>
      </c>
      <c r="P411" s="29" t="s">
        <v>17250</v>
      </c>
      <c r="Q411" s="32" t="s">
        <v>207</v>
      </c>
      <c r="R411" s="19"/>
      <c r="S411" s="19"/>
      <c r="T411" s="19"/>
      <c r="U411" s="19"/>
      <c r="V411" s="19"/>
      <c r="W411" s="19"/>
      <c r="X411" s="19"/>
      <c r="Y411" s="19"/>
      <c r="Z411" s="19"/>
      <c r="AA411" s="19"/>
      <c r="AB411" s="19"/>
      <c r="AC411" s="19"/>
      <c r="AD411" s="19"/>
      <c r="AE411" s="19"/>
      <c r="AF411" s="19"/>
      <c r="AG411" s="19"/>
      <c r="AH411" s="19"/>
      <c r="AI411" s="19"/>
      <c r="AJ411" s="19"/>
      <c r="AK411" s="19"/>
      <c r="AL411" s="19"/>
      <c r="AM411" s="31">
        <v>957976</v>
      </c>
      <c r="AN411" s="31">
        <v>1140363</v>
      </c>
      <c r="AO411" s="31">
        <v>1207404</v>
      </c>
      <c r="AP411" s="31">
        <v>997664</v>
      </c>
      <c r="AQ411" s="31">
        <v>1103029</v>
      </c>
      <c r="AR411" s="31">
        <v>1033989</v>
      </c>
      <c r="AS411" s="31">
        <v>1146081</v>
      </c>
      <c r="AT411" s="31">
        <v>1056911</v>
      </c>
      <c r="AU411" s="31">
        <v>992162</v>
      </c>
      <c r="AV411" s="31">
        <v>1248876</v>
      </c>
      <c r="AW411" s="31">
        <v>1208981</v>
      </c>
      <c r="AX411" s="31">
        <v>102329</v>
      </c>
      <c r="AY411" s="31">
        <v>74389</v>
      </c>
      <c r="AZ411" s="31">
        <v>176718</v>
      </c>
    </row>
    <row r="412" spans="1:52" ht="15" customHeight="1">
      <c r="A412" s="29" t="s">
        <v>17249</v>
      </c>
      <c r="B412" s="34">
        <v>35872</v>
      </c>
      <c r="C412" s="28">
        <v>750</v>
      </c>
      <c r="D412" s="28">
        <v>44</v>
      </c>
      <c r="E412" s="28">
        <v>40</v>
      </c>
      <c r="F412" s="29" t="s">
        <v>2104</v>
      </c>
      <c r="G412" s="29" t="s">
        <v>17244</v>
      </c>
      <c r="H412" s="28">
        <v>330</v>
      </c>
      <c r="I412" s="29" t="s">
        <v>120</v>
      </c>
      <c r="J412" s="33" t="s">
        <v>17248</v>
      </c>
      <c r="K412" s="29" t="s">
        <v>178</v>
      </c>
      <c r="L412" s="29" t="s">
        <v>17247</v>
      </c>
      <c r="M412" s="29" t="s">
        <v>389</v>
      </c>
      <c r="N412" s="28">
        <v>652673.6</v>
      </c>
      <c r="O412" s="28">
        <v>6151587</v>
      </c>
      <c r="P412" s="29" t="s">
        <v>17246</v>
      </c>
      <c r="Q412" s="32" t="s">
        <v>207</v>
      </c>
      <c r="R412" s="19"/>
      <c r="S412" s="19"/>
      <c r="T412" s="19"/>
      <c r="U412" s="19"/>
      <c r="V412" s="19"/>
      <c r="W412" s="19"/>
      <c r="X412" s="19"/>
      <c r="Y412" s="19"/>
      <c r="Z412" s="19"/>
      <c r="AA412" s="19"/>
      <c r="AB412" s="19"/>
      <c r="AC412" s="19"/>
      <c r="AD412" s="19"/>
      <c r="AE412" s="19"/>
      <c r="AF412" s="19"/>
      <c r="AG412" s="19"/>
      <c r="AH412" s="19"/>
      <c r="AI412" s="19"/>
      <c r="AJ412" s="19"/>
      <c r="AK412" s="19"/>
      <c r="AL412" s="19"/>
      <c r="AM412" s="31">
        <v>956250</v>
      </c>
      <c r="AN412" s="31">
        <v>1134976</v>
      </c>
      <c r="AO412" s="31">
        <v>1201287</v>
      </c>
      <c r="AP412" s="31">
        <v>1002186</v>
      </c>
      <c r="AQ412" s="31">
        <v>1123405</v>
      </c>
      <c r="AR412" s="31">
        <v>1030547</v>
      </c>
      <c r="AS412" s="31">
        <v>1143345</v>
      </c>
      <c r="AT412" s="31">
        <v>1044439</v>
      </c>
      <c r="AU412" s="31">
        <v>986811</v>
      </c>
      <c r="AV412" s="31">
        <v>1237823</v>
      </c>
      <c r="AW412" s="31">
        <v>1209109</v>
      </c>
      <c r="AX412" s="31">
        <v>102250</v>
      </c>
      <c r="AY412" s="31">
        <v>74321</v>
      </c>
      <c r="AZ412" s="31">
        <v>176571</v>
      </c>
    </row>
    <row r="413" spans="1:52" ht="15" customHeight="1">
      <c r="A413" s="29" t="s">
        <v>17245</v>
      </c>
      <c r="B413" s="34">
        <v>31010</v>
      </c>
      <c r="C413" s="28">
        <v>55</v>
      </c>
      <c r="D413" s="28">
        <v>16</v>
      </c>
      <c r="E413" s="28">
        <v>18</v>
      </c>
      <c r="F413" s="29" t="s">
        <v>786</v>
      </c>
      <c r="G413" s="29" t="s">
        <v>17239</v>
      </c>
      <c r="H413" s="28">
        <v>330</v>
      </c>
      <c r="I413" s="29" t="s">
        <v>120</v>
      </c>
      <c r="J413" s="33" t="s">
        <v>17243</v>
      </c>
      <c r="K413" s="29" t="s">
        <v>178</v>
      </c>
      <c r="L413" s="29" t="s">
        <v>17031</v>
      </c>
      <c r="M413" s="29" t="s">
        <v>17242</v>
      </c>
      <c r="N413" s="28">
        <v>642278.19999999995</v>
      </c>
      <c r="O413" s="28">
        <v>6134407</v>
      </c>
      <c r="P413" s="29" t="s">
        <v>17241</v>
      </c>
      <c r="Q413" s="32" t="s">
        <v>368</v>
      </c>
      <c r="R413" s="19"/>
      <c r="S413" s="19"/>
      <c r="T413" s="19"/>
      <c r="U413" s="19"/>
      <c r="V413" s="19"/>
      <c r="W413" s="19"/>
      <c r="X413" s="19"/>
      <c r="Y413" s="31">
        <v>15530</v>
      </c>
      <c r="Z413" s="31">
        <v>75940</v>
      </c>
      <c r="AA413" s="31">
        <v>94440</v>
      </c>
      <c r="AB413" s="31">
        <v>73740</v>
      </c>
      <c r="AC413" s="31">
        <v>97660</v>
      </c>
      <c r="AD413" s="31">
        <v>89100</v>
      </c>
      <c r="AE413" s="31">
        <v>100490</v>
      </c>
      <c r="AF413" s="31">
        <v>73000</v>
      </c>
      <c r="AG413" s="31">
        <v>84720</v>
      </c>
      <c r="AH413" s="31">
        <v>86980</v>
      </c>
      <c r="AI413" s="31">
        <v>93060</v>
      </c>
      <c r="AJ413" s="31">
        <v>78940</v>
      </c>
      <c r="AK413" s="31">
        <v>65190</v>
      </c>
      <c r="AL413" s="31">
        <v>75980</v>
      </c>
      <c r="AM413" s="31">
        <v>84560</v>
      </c>
      <c r="AN413" s="31">
        <v>66850</v>
      </c>
      <c r="AO413" s="31">
        <v>76260</v>
      </c>
      <c r="AP413" s="31">
        <v>58910</v>
      </c>
      <c r="AQ413" s="31">
        <v>67114</v>
      </c>
      <c r="AR413" s="31">
        <v>64916</v>
      </c>
      <c r="AS413" s="31">
        <v>54564</v>
      </c>
      <c r="AT413" s="31">
        <v>91888</v>
      </c>
      <c r="AU413" s="31">
        <v>96420</v>
      </c>
      <c r="AV413" s="31">
        <v>120586</v>
      </c>
      <c r="AW413" s="31">
        <v>112388</v>
      </c>
      <c r="AX413" s="31">
        <v>8382</v>
      </c>
      <c r="AY413" s="31">
        <v>5748</v>
      </c>
      <c r="AZ413" s="31">
        <v>14130</v>
      </c>
    </row>
    <row r="414" spans="1:52" ht="15" customHeight="1">
      <c r="A414" s="29" t="s">
        <v>17240</v>
      </c>
      <c r="B414" s="34">
        <v>31160</v>
      </c>
      <c r="C414" s="28">
        <v>75</v>
      </c>
      <c r="D414" s="28">
        <v>17</v>
      </c>
      <c r="E414" s="28">
        <v>22.5</v>
      </c>
      <c r="F414" s="29" t="s">
        <v>220</v>
      </c>
      <c r="G414" s="29" t="s">
        <v>3800</v>
      </c>
      <c r="H414" s="28">
        <v>330</v>
      </c>
      <c r="I414" s="29" t="s">
        <v>120</v>
      </c>
      <c r="J414" s="33" t="s">
        <v>17238</v>
      </c>
      <c r="K414" s="29" t="s">
        <v>178</v>
      </c>
      <c r="L414" s="29" t="s">
        <v>17229</v>
      </c>
      <c r="M414" s="29" t="s">
        <v>3872</v>
      </c>
      <c r="N414" s="28">
        <v>643005.80000000005</v>
      </c>
      <c r="O414" s="28">
        <v>6140704</v>
      </c>
      <c r="P414" s="29" t="s">
        <v>17237</v>
      </c>
      <c r="Q414" s="32" t="s">
        <v>368</v>
      </c>
      <c r="R414" s="19"/>
      <c r="S414" s="19"/>
      <c r="T414" s="19"/>
      <c r="U414" s="19"/>
      <c r="V414" s="19"/>
      <c r="W414" s="19"/>
      <c r="X414" s="19"/>
      <c r="Y414" s="19"/>
      <c r="Z414" s="31">
        <v>44450</v>
      </c>
      <c r="AA414" s="31">
        <v>65550</v>
      </c>
      <c r="AB414" s="31">
        <v>56020</v>
      </c>
      <c r="AC414" s="31">
        <v>68810</v>
      </c>
      <c r="AD414" s="31">
        <v>62830</v>
      </c>
      <c r="AE414" s="31">
        <v>68990</v>
      </c>
      <c r="AF414" s="31">
        <v>61400</v>
      </c>
      <c r="AG414" s="31">
        <v>63580</v>
      </c>
      <c r="AH414" s="31">
        <v>65940</v>
      </c>
      <c r="AI414" s="31">
        <v>65770</v>
      </c>
      <c r="AJ414" s="31">
        <v>62690</v>
      </c>
      <c r="AK414" s="31">
        <v>49450</v>
      </c>
      <c r="AL414" s="31">
        <v>56050</v>
      </c>
      <c r="AM414" s="31">
        <v>67300</v>
      </c>
      <c r="AN414" s="31">
        <v>53640</v>
      </c>
      <c r="AO414" s="31">
        <v>59920</v>
      </c>
      <c r="AP414" s="31">
        <v>48820</v>
      </c>
      <c r="AQ414" s="31">
        <v>50612</v>
      </c>
      <c r="AR414" s="31">
        <v>63208</v>
      </c>
      <c r="AS414" s="31">
        <v>85678</v>
      </c>
      <c r="AT414" s="31">
        <v>76082</v>
      </c>
      <c r="AU414" s="31">
        <v>75056</v>
      </c>
      <c r="AV414" s="31">
        <v>94220</v>
      </c>
      <c r="AW414" s="31">
        <v>89228</v>
      </c>
      <c r="AX414" s="31">
        <v>6384</v>
      </c>
      <c r="AY414" s="31">
        <v>3844</v>
      </c>
      <c r="AZ414" s="31">
        <v>10228</v>
      </c>
    </row>
    <row r="415" spans="1:52" ht="15" customHeight="1">
      <c r="A415" s="29" t="s">
        <v>17236</v>
      </c>
      <c r="B415" s="34">
        <v>31809</v>
      </c>
      <c r="C415" s="28">
        <v>200</v>
      </c>
      <c r="D415" s="28">
        <v>23</v>
      </c>
      <c r="E415" s="28">
        <v>30</v>
      </c>
      <c r="F415" s="29" t="s">
        <v>2069</v>
      </c>
      <c r="G415" s="29" t="s">
        <v>3112</v>
      </c>
      <c r="H415" s="28">
        <v>330</v>
      </c>
      <c r="I415" s="29" t="s">
        <v>120</v>
      </c>
      <c r="J415" s="33" t="s">
        <v>17235</v>
      </c>
      <c r="K415" s="29" t="s">
        <v>178</v>
      </c>
      <c r="L415" s="29" t="s">
        <v>17229</v>
      </c>
      <c r="M415" s="29" t="s">
        <v>2799</v>
      </c>
      <c r="N415" s="28">
        <v>642383.19999999995</v>
      </c>
      <c r="O415" s="28">
        <v>6140088</v>
      </c>
      <c r="P415" s="29" t="s">
        <v>17234</v>
      </c>
      <c r="Q415" s="32" t="s">
        <v>207</v>
      </c>
      <c r="R415" s="19"/>
      <c r="S415" s="19"/>
      <c r="T415" s="19"/>
      <c r="U415" s="19"/>
      <c r="V415" s="19"/>
      <c r="W415" s="19"/>
      <c r="X415" s="19"/>
      <c r="Y415" s="19"/>
      <c r="Z415" s="19"/>
      <c r="AA415" s="19"/>
      <c r="AB415" s="31">
        <v>29540</v>
      </c>
      <c r="AC415" s="31">
        <v>362680</v>
      </c>
      <c r="AD415" s="31">
        <v>319640</v>
      </c>
      <c r="AE415" s="31">
        <v>348357</v>
      </c>
      <c r="AF415" s="31">
        <v>315253</v>
      </c>
      <c r="AG415" s="31">
        <v>316323</v>
      </c>
      <c r="AH415" s="31">
        <v>329990</v>
      </c>
      <c r="AI415" s="31">
        <v>341973</v>
      </c>
      <c r="AJ415" s="31">
        <v>313200</v>
      </c>
      <c r="AK415" s="31">
        <v>265623</v>
      </c>
      <c r="AL415" s="31">
        <v>283867</v>
      </c>
      <c r="AM415" s="31">
        <v>315097</v>
      </c>
      <c r="AN415" s="31">
        <v>192391</v>
      </c>
      <c r="AO415" s="31">
        <v>278772</v>
      </c>
      <c r="AP415" s="31">
        <v>241035.9990234375</v>
      </c>
      <c r="AQ415" s="31">
        <v>239249.3349609375</v>
      </c>
      <c r="AR415" s="31">
        <v>239607.66015625</v>
      </c>
      <c r="AS415" s="31">
        <v>269607</v>
      </c>
      <c r="AT415" s="31">
        <v>249108</v>
      </c>
      <c r="AU415" s="31">
        <v>188696</v>
      </c>
      <c r="AV415" s="31">
        <v>302864</v>
      </c>
      <c r="AW415" s="31">
        <v>351441</v>
      </c>
      <c r="AX415" s="31">
        <v>31269</v>
      </c>
      <c r="AY415" s="31">
        <v>24919</v>
      </c>
      <c r="AZ415" s="31">
        <v>56188</v>
      </c>
    </row>
    <row r="416" spans="1:52" ht="15" customHeight="1">
      <c r="A416" s="29" t="s">
        <v>17233</v>
      </c>
      <c r="B416" s="34">
        <v>32863</v>
      </c>
      <c r="C416" s="28">
        <v>160</v>
      </c>
      <c r="D416" s="28">
        <v>23</v>
      </c>
      <c r="E416" s="28">
        <v>30</v>
      </c>
      <c r="F416" s="29" t="s">
        <v>2069</v>
      </c>
      <c r="G416" s="29" t="s">
        <v>3112</v>
      </c>
      <c r="H416" s="28">
        <v>330</v>
      </c>
      <c r="I416" s="29" t="s">
        <v>120</v>
      </c>
      <c r="J416" s="33" t="s">
        <v>17232</v>
      </c>
      <c r="K416" s="29" t="s">
        <v>178</v>
      </c>
      <c r="L416" s="29" t="s">
        <v>17229</v>
      </c>
      <c r="M416" s="29" t="s">
        <v>2799</v>
      </c>
      <c r="N416" s="28">
        <v>642373.9</v>
      </c>
      <c r="O416" s="28">
        <v>6139972</v>
      </c>
      <c r="P416" s="29" t="s">
        <v>17228</v>
      </c>
      <c r="Q416" s="32" t="s">
        <v>207</v>
      </c>
      <c r="R416" s="19"/>
      <c r="S416" s="19"/>
      <c r="T416" s="19"/>
      <c r="U416" s="19"/>
      <c r="V416" s="19"/>
      <c r="W416" s="19"/>
      <c r="X416" s="19"/>
      <c r="Y416" s="19"/>
      <c r="Z416" s="19"/>
      <c r="AA416" s="19"/>
      <c r="AB416" s="19"/>
      <c r="AC416" s="19"/>
      <c r="AD416" s="31">
        <v>319640</v>
      </c>
      <c r="AE416" s="31">
        <v>348357</v>
      </c>
      <c r="AF416" s="31">
        <v>315253</v>
      </c>
      <c r="AG416" s="31">
        <v>316323</v>
      </c>
      <c r="AH416" s="31">
        <v>329990</v>
      </c>
      <c r="AI416" s="31">
        <v>341973</v>
      </c>
      <c r="AJ416" s="31">
        <v>313200</v>
      </c>
      <c r="AK416" s="31">
        <v>265623</v>
      </c>
      <c r="AL416" s="31">
        <v>283867</v>
      </c>
      <c r="AM416" s="31">
        <v>315097</v>
      </c>
      <c r="AN416" s="31">
        <v>192391</v>
      </c>
      <c r="AO416" s="31">
        <v>278772</v>
      </c>
      <c r="AP416" s="31">
        <v>241035.9990234375</v>
      </c>
      <c r="AQ416" s="31">
        <v>239249.3349609375</v>
      </c>
      <c r="AR416" s="31">
        <v>226161.5</v>
      </c>
      <c r="AS416" s="31">
        <v>280786.5</v>
      </c>
      <c r="AT416" s="31">
        <v>260053.5</v>
      </c>
      <c r="AU416" s="31">
        <v>241895</v>
      </c>
      <c r="AV416" s="31">
        <v>281655.830078125</v>
      </c>
      <c r="AW416" s="31">
        <v>274037.779296875</v>
      </c>
      <c r="AX416" s="31">
        <v>24497.77734375</v>
      </c>
      <c r="AY416" s="31">
        <v>18020</v>
      </c>
      <c r="AZ416" s="31">
        <v>42517.77734375</v>
      </c>
    </row>
    <row r="417" spans="1:52" ht="15" customHeight="1">
      <c r="A417" s="29" t="s">
        <v>17231</v>
      </c>
      <c r="B417" s="34">
        <v>32863</v>
      </c>
      <c r="C417" s="28">
        <v>200</v>
      </c>
      <c r="D417" s="28">
        <v>23</v>
      </c>
      <c r="E417" s="28">
        <v>30</v>
      </c>
      <c r="F417" s="29" t="s">
        <v>2069</v>
      </c>
      <c r="G417" s="29" t="s">
        <v>3112</v>
      </c>
      <c r="H417" s="28">
        <v>330</v>
      </c>
      <c r="I417" s="29" t="s">
        <v>120</v>
      </c>
      <c r="J417" s="33" t="s">
        <v>17230</v>
      </c>
      <c r="K417" s="29" t="s">
        <v>178</v>
      </c>
      <c r="L417" s="29" t="s">
        <v>17229</v>
      </c>
      <c r="M417" s="29" t="s">
        <v>2799</v>
      </c>
      <c r="N417" s="28">
        <v>642365.5</v>
      </c>
      <c r="O417" s="28">
        <v>6139854</v>
      </c>
      <c r="P417" s="29" t="s">
        <v>17228</v>
      </c>
      <c r="Q417" s="32" t="s">
        <v>207</v>
      </c>
      <c r="R417" s="19"/>
      <c r="S417" s="19"/>
      <c r="T417" s="19"/>
      <c r="U417" s="19"/>
      <c r="V417" s="19"/>
      <c r="W417" s="19"/>
      <c r="X417" s="19"/>
      <c r="Y417" s="19"/>
      <c r="Z417" s="19"/>
      <c r="AA417" s="19"/>
      <c r="AB417" s="19"/>
      <c r="AC417" s="19"/>
      <c r="AD417" s="31">
        <v>159820</v>
      </c>
      <c r="AE417" s="31">
        <v>348357</v>
      </c>
      <c r="AF417" s="31">
        <v>315253</v>
      </c>
      <c r="AG417" s="31">
        <v>316323</v>
      </c>
      <c r="AH417" s="31">
        <v>329990</v>
      </c>
      <c r="AI417" s="31">
        <v>341973</v>
      </c>
      <c r="AJ417" s="31">
        <v>313200</v>
      </c>
      <c r="AK417" s="31">
        <v>265623</v>
      </c>
      <c r="AL417" s="31">
        <v>283867</v>
      </c>
      <c r="AM417" s="31">
        <v>315097</v>
      </c>
      <c r="AN417" s="31">
        <v>192391</v>
      </c>
      <c r="AO417" s="31">
        <v>278772</v>
      </c>
      <c r="AP417" s="31">
        <v>241035.9990234375</v>
      </c>
      <c r="AQ417" s="31">
        <v>239249.3349609375</v>
      </c>
      <c r="AR417" s="31">
        <v>226161.5</v>
      </c>
      <c r="AS417" s="31">
        <v>280786.5</v>
      </c>
      <c r="AT417" s="31">
        <v>260053.5</v>
      </c>
      <c r="AU417" s="31">
        <v>241895</v>
      </c>
      <c r="AV417" s="31">
        <v>339671.1640625</v>
      </c>
      <c r="AW417" s="31">
        <v>342547.2216796875</v>
      </c>
      <c r="AX417" s="31">
        <v>30622.22265625</v>
      </c>
      <c r="AY417" s="31">
        <v>22525</v>
      </c>
      <c r="AZ417" s="31">
        <v>53147.22265625</v>
      </c>
    </row>
    <row r="418" spans="1:52" ht="15" customHeight="1">
      <c r="A418" s="29" t="s">
        <v>17227</v>
      </c>
      <c r="B418" s="34">
        <v>32631</v>
      </c>
      <c r="C418" s="28">
        <v>180</v>
      </c>
      <c r="D418" s="28">
        <v>23</v>
      </c>
      <c r="E418" s="28">
        <v>30</v>
      </c>
      <c r="F418" s="29" t="s">
        <v>690</v>
      </c>
      <c r="G418" s="29" t="s">
        <v>17222</v>
      </c>
      <c r="H418" s="28">
        <v>330</v>
      </c>
      <c r="I418" s="29" t="s">
        <v>120</v>
      </c>
      <c r="J418" s="33" t="s">
        <v>17226</v>
      </c>
      <c r="K418" s="29" t="s">
        <v>178</v>
      </c>
      <c r="L418" s="29" t="s">
        <v>17225</v>
      </c>
      <c r="M418" s="29" t="s">
        <v>1247</v>
      </c>
      <c r="N418" s="28">
        <v>646028.6</v>
      </c>
      <c r="O418" s="28">
        <v>6142114</v>
      </c>
      <c r="P418" s="29" t="s">
        <v>17224</v>
      </c>
      <c r="Q418" s="32" t="s">
        <v>207</v>
      </c>
      <c r="R418" s="19"/>
      <c r="S418" s="19"/>
      <c r="T418" s="19"/>
      <c r="U418" s="19"/>
      <c r="V418" s="19"/>
      <c r="W418" s="19"/>
      <c r="X418" s="19"/>
      <c r="Y418" s="19"/>
      <c r="Z418" s="19"/>
      <c r="AA418" s="19"/>
      <c r="AB418" s="19"/>
      <c r="AC418" s="19"/>
      <c r="AD418" s="31">
        <v>163420</v>
      </c>
      <c r="AE418" s="31">
        <v>355940</v>
      </c>
      <c r="AF418" s="31">
        <v>272340</v>
      </c>
      <c r="AG418" s="31">
        <v>316960</v>
      </c>
      <c r="AH418" s="31">
        <v>333540</v>
      </c>
      <c r="AI418" s="31">
        <v>362640</v>
      </c>
      <c r="AJ418" s="31">
        <v>326360</v>
      </c>
      <c r="AK418" s="31">
        <v>251040</v>
      </c>
      <c r="AL418" s="31">
        <v>289380</v>
      </c>
      <c r="AM418" s="31">
        <v>324400</v>
      </c>
      <c r="AN418" s="31">
        <v>286608</v>
      </c>
      <c r="AO418" s="31">
        <v>313239</v>
      </c>
      <c r="AP418" s="31">
        <v>249479</v>
      </c>
      <c r="AQ418" s="31">
        <v>275810</v>
      </c>
      <c r="AR418" s="31">
        <v>262465</v>
      </c>
      <c r="AS418" s="31">
        <v>291222</v>
      </c>
      <c r="AT418" s="31">
        <v>276374</v>
      </c>
      <c r="AU418" s="31">
        <v>225073</v>
      </c>
      <c r="AV418" s="31">
        <v>312539</v>
      </c>
      <c r="AW418" s="31">
        <v>287108</v>
      </c>
      <c r="AX418" s="31">
        <v>26160</v>
      </c>
      <c r="AY418" s="31">
        <v>15339</v>
      </c>
      <c r="AZ418" s="31">
        <v>41499</v>
      </c>
    </row>
    <row r="419" spans="1:52" ht="15" customHeight="1">
      <c r="A419" s="29" t="s">
        <v>17223</v>
      </c>
      <c r="B419" s="34">
        <v>31960</v>
      </c>
      <c r="C419" s="28">
        <v>22</v>
      </c>
      <c r="D419" s="28">
        <v>10.8</v>
      </c>
      <c r="E419" s="28">
        <v>24</v>
      </c>
      <c r="F419" s="29" t="s">
        <v>17217</v>
      </c>
      <c r="G419" s="29" t="s">
        <v>17197</v>
      </c>
      <c r="H419" s="28">
        <v>330</v>
      </c>
      <c r="I419" s="29" t="s">
        <v>120</v>
      </c>
      <c r="J419" s="33" t="s">
        <v>17221</v>
      </c>
      <c r="K419" s="29" t="s">
        <v>178</v>
      </c>
      <c r="L419" s="29" t="s">
        <v>17220</v>
      </c>
      <c r="M419" s="29" t="s">
        <v>176</v>
      </c>
      <c r="N419" s="28">
        <v>649812.4</v>
      </c>
      <c r="O419" s="28">
        <v>6137386</v>
      </c>
      <c r="P419" s="29" t="s">
        <v>17219</v>
      </c>
      <c r="Q419" s="32" t="s">
        <v>368</v>
      </c>
      <c r="R419" s="19"/>
      <c r="S419" s="19"/>
      <c r="T419" s="19"/>
      <c r="U419" s="19"/>
      <c r="V419" s="19"/>
      <c r="W419" s="19"/>
      <c r="X419" s="19"/>
      <c r="Y419" s="19"/>
      <c r="Z419" s="19"/>
      <c r="AA419" s="19"/>
      <c r="AB419" s="31">
        <v>5460</v>
      </c>
      <c r="AC419" s="31">
        <v>10700</v>
      </c>
      <c r="AD419" s="31">
        <v>15000</v>
      </c>
      <c r="AE419" s="31">
        <v>17100</v>
      </c>
      <c r="AF419" s="31">
        <v>13900</v>
      </c>
      <c r="AG419" s="31">
        <v>15400</v>
      </c>
      <c r="AH419" s="31">
        <v>8200</v>
      </c>
      <c r="AI419" s="31">
        <v>7000</v>
      </c>
      <c r="AJ419" s="31">
        <v>7500</v>
      </c>
      <c r="AK419" s="31">
        <v>5100</v>
      </c>
      <c r="AL419" s="31">
        <v>5600</v>
      </c>
      <c r="AM419" s="31">
        <v>6100</v>
      </c>
      <c r="AN419" s="31">
        <v>4400</v>
      </c>
      <c r="AO419" s="31">
        <v>6500</v>
      </c>
      <c r="AP419" s="31">
        <v>5300</v>
      </c>
      <c r="AQ419" s="31">
        <v>6339</v>
      </c>
      <c r="AR419" s="31">
        <v>4600</v>
      </c>
      <c r="AS419" s="31">
        <v>5500</v>
      </c>
      <c r="AT419" s="31">
        <v>4950</v>
      </c>
      <c r="AU419" s="31">
        <v>4525</v>
      </c>
      <c r="AV419" s="31">
        <v>4990</v>
      </c>
      <c r="AW419" s="31">
        <v>5436</v>
      </c>
      <c r="AX419" s="31">
        <v>149</v>
      </c>
      <c r="AY419" s="31">
        <v>177</v>
      </c>
      <c r="AZ419" s="31">
        <v>326</v>
      </c>
    </row>
    <row r="420" spans="1:52" ht="15" customHeight="1">
      <c r="A420" s="29" t="s">
        <v>17218</v>
      </c>
      <c r="B420" s="34">
        <v>35132</v>
      </c>
      <c r="C420" s="28">
        <v>22</v>
      </c>
      <c r="D420" s="28">
        <v>11</v>
      </c>
      <c r="E420" s="28">
        <v>18</v>
      </c>
      <c r="F420" s="29" t="s">
        <v>786</v>
      </c>
      <c r="G420" s="29" t="s">
        <v>4364</v>
      </c>
      <c r="H420" s="28">
        <v>330</v>
      </c>
      <c r="I420" s="29" t="s">
        <v>120</v>
      </c>
      <c r="J420" s="33" t="s">
        <v>17216</v>
      </c>
      <c r="K420" s="29" t="s">
        <v>178</v>
      </c>
      <c r="L420" s="29" t="s">
        <v>17215</v>
      </c>
      <c r="M420" s="29" t="s">
        <v>2532</v>
      </c>
      <c r="N420" s="28">
        <v>639468.4</v>
      </c>
      <c r="O420" s="28">
        <v>6138312</v>
      </c>
      <c r="P420" s="29" t="s">
        <v>17214</v>
      </c>
      <c r="Q420" s="32" t="s">
        <v>368</v>
      </c>
      <c r="R420" s="19"/>
      <c r="S420" s="19"/>
      <c r="T420" s="19"/>
      <c r="U420" s="19"/>
      <c r="V420" s="19"/>
      <c r="W420" s="19"/>
      <c r="X420" s="19"/>
      <c r="Y420" s="19"/>
      <c r="Z420" s="19"/>
      <c r="AA420" s="19"/>
      <c r="AB420" s="19"/>
      <c r="AC420" s="19"/>
      <c r="AD420" s="19"/>
      <c r="AE420" s="19"/>
      <c r="AF420" s="19"/>
      <c r="AG420" s="19"/>
      <c r="AH420" s="19"/>
      <c r="AI420" s="19"/>
      <c r="AJ420" s="19"/>
      <c r="AK420" s="31">
        <v>8794</v>
      </c>
      <c r="AL420" s="31">
        <v>32261</v>
      </c>
      <c r="AM420" s="31">
        <v>28814</v>
      </c>
      <c r="AN420" s="31">
        <v>22836</v>
      </c>
      <c r="AO420" s="31">
        <v>24833</v>
      </c>
      <c r="AP420" s="31">
        <v>16753</v>
      </c>
      <c r="AQ420" s="31">
        <v>21583</v>
      </c>
      <c r="AR420" s="31">
        <v>8917</v>
      </c>
      <c r="AS420" s="31">
        <v>28033</v>
      </c>
      <c r="AT420" s="31">
        <v>13048</v>
      </c>
      <c r="AU420" s="31">
        <v>21526</v>
      </c>
      <c r="AV420" s="31">
        <v>24212</v>
      </c>
      <c r="AW420" s="31">
        <v>20228</v>
      </c>
      <c r="AX420" s="31">
        <v>3091</v>
      </c>
      <c r="AY420" s="31">
        <v>769</v>
      </c>
      <c r="AZ420" s="31">
        <v>3860</v>
      </c>
    </row>
    <row r="421" spans="1:52" ht="15" customHeight="1">
      <c r="A421" s="29" t="s">
        <v>17213</v>
      </c>
      <c r="B421" s="34">
        <v>30042</v>
      </c>
      <c r="C421" s="28">
        <v>15</v>
      </c>
      <c r="D421" s="28">
        <v>11</v>
      </c>
      <c r="E421" s="28">
        <v>18</v>
      </c>
      <c r="F421" s="29" t="s">
        <v>17208</v>
      </c>
      <c r="G421" s="29" t="s">
        <v>17207</v>
      </c>
      <c r="H421" s="28">
        <v>330</v>
      </c>
      <c r="I421" s="29" t="s">
        <v>120</v>
      </c>
      <c r="J421" s="33" t="s">
        <v>17212</v>
      </c>
      <c r="K421" s="29" t="s">
        <v>178</v>
      </c>
      <c r="L421" s="29" t="s">
        <v>17211</v>
      </c>
      <c r="M421" s="29" t="s">
        <v>197</v>
      </c>
      <c r="N421" s="28">
        <v>647198.80000000005</v>
      </c>
      <c r="O421" s="28">
        <v>6123746</v>
      </c>
      <c r="P421" s="29" t="s">
        <v>17210</v>
      </c>
      <c r="Q421" s="32" t="s">
        <v>368</v>
      </c>
      <c r="R421" s="19"/>
      <c r="S421" s="19"/>
      <c r="T421" s="19"/>
      <c r="U421" s="19"/>
      <c r="V421" s="19"/>
      <c r="W421" s="31">
        <v>9729</v>
      </c>
      <c r="X421" s="31">
        <v>17694</v>
      </c>
      <c r="Y421" s="31">
        <v>17964</v>
      </c>
      <c r="Z421" s="31">
        <v>14120</v>
      </c>
      <c r="AA421" s="31">
        <v>17491</v>
      </c>
      <c r="AB421" s="31">
        <v>14304</v>
      </c>
      <c r="AC421" s="31">
        <v>17808</v>
      </c>
      <c r="AD421" s="31">
        <v>15835</v>
      </c>
      <c r="AE421" s="31">
        <v>19330</v>
      </c>
      <c r="AF421" s="31">
        <v>16970</v>
      </c>
      <c r="AG421" s="31">
        <v>17320</v>
      </c>
      <c r="AH421" s="31">
        <v>16280</v>
      </c>
      <c r="AI421" s="31">
        <v>16400</v>
      </c>
      <c r="AJ421" s="31">
        <v>11400</v>
      </c>
      <c r="AK421" s="31">
        <v>12200</v>
      </c>
      <c r="AL421" s="31">
        <v>15700</v>
      </c>
      <c r="AM421" s="31">
        <v>14600</v>
      </c>
      <c r="AN421" s="31">
        <v>17100</v>
      </c>
      <c r="AO421" s="31">
        <v>16400</v>
      </c>
      <c r="AP421" s="31">
        <v>13200</v>
      </c>
      <c r="AQ421" s="31">
        <v>14098</v>
      </c>
      <c r="AR421" s="31">
        <v>12400</v>
      </c>
      <c r="AS421" s="31">
        <v>13400</v>
      </c>
      <c r="AT421" s="31">
        <v>11300</v>
      </c>
      <c r="AU421" s="31">
        <v>11400</v>
      </c>
      <c r="AV421" s="31">
        <v>11285</v>
      </c>
      <c r="AW421" s="31">
        <v>6537</v>
      </c>
      <c r="AX421" s="31">
        <v>1786</v>
      </c>
      <c r="AY421" s="31">
        <v>1417</v>
      </c>
      <c r="AZ421" s="31">
        <v>3203</v>
      </c>
    </row>
    <row r="422" spans="1:52" ht="15" customHeight="1">
      <c r="A422" s="29" t="s">
        <v>17209</v>
      </c>
      <c r="B422" s="34">
        <v>31686</v>
      </c>
      <c r="C422" s="28">
        <v>99</v>
      </c>
      <c r="D422" s="28">
        <v>20.5</v>
      </c>
      <c r="E422" s="28">
        <v>28</v>
      </c>
      <c r="F422" s="29" t="s">
        <v>14638</v>
      </c>
      <c r="G422" s="29" t="s">
        <v>17203</v>
      </c>
      <c r="H422" s="28">
        <v>330</v>
      </c>
      <c r="I422" s="29" t="s">
        <v>120</v>
      </c>
      <c r="J422" s="33" t="s">
        <v>17206</v>
      </c>
      <c r="K422" s="29" t="s">
        <v>178</v>
      </c>
      <c r="L422" s="29" t="s">
        <v>17142</v>
      </c>
      <c r="M422" s="29" t="s">
        <v>331</v>
      </c>
      <c r="N422" s="28">
        <v>656829.9</v>
      </c>
      <c r="O422" s="28">
        <v>6127986</v>
      </c>
      <c r="P422" s="29" t="s">
        <v>17205</v>
      </c>
      <c r="Q422" s="32" t="s">
        <v>368</v>
      </c>
      <c r="R422" s="19"/>
      <c r="S422" s="19"/>
      <c r="T422" s="19"/>
      <c r="U422" s="19"/>
      <c r="V422" s="19"/>
      <c r="W422" s="19"/>
      <c r="X422" s="19"/>
      <c r="Y422" s="19"/>
      <c r="Z422" s="19"/>
      <c r="AA422" s="31">
        <v>30996</v>
      </c>
      <c r="AB422" s="31">
        <v>152083</v>
      </c>
      <c r="AC422" s="31">
        <v>189341</v>
      </c>
      <c r="AD422" s="31">
        <v>187940</v>
      </c>
      <c r="AE422" s="31">
        <v>186240</v>
      </c>
      <c r="AF422" s="31">
        <v>151360</v>
      </c>
      <c r="AG422" s="31">
        <v>182880</v>
      </c>
      <c r="AH422" s="31">
        <v>174220</v>
      </c>
      <c r="AI422" s="31">
        <v>201900</v>
      </c>
      <c r="AJ422" s="31">
        <v>180140</v>
      </c>
      <c r="AK422" s="31">
        <v>141356</v>
      </c>
      <c r="AL422" s="31">
        <v>150368</v>
      </c>
      <c r="AM422" s="31">
        <v>149784</v>
      </c>
      <c r="AN422" s="31">
        <v>149352</v>
      </c>
      <c r="AO422" s="31">
        <v>168104</v>
      </c>
      <c r="AP422" s="31">
        <v>137456.00048828125</v>
      </c>
      <c r="AQ422" s="31">
        <v>159816</v>
      </c>
      <c r="AR422" s="31">
        <v>143776</v>
      </c>
      <c r="AS422" s="31">
        <v>125565</v>
      </c>
      <c r="AT422" s="31">
        <v>107169</v>
      </c>
      <c r="AU422" s="31">
        <v>119763</v>
      </c>
      <c r="AV422" s="31">
        <v>188950</v>
      </c>
      <c r="AW422" s="31">
        <v>187696</v>
      </c>
      <c r="AX422" s="31">
        <v>14345</v>
      </c>
      <c r="AY422" s="31">
        <v>13135</v>
      </c>
      <c r="AZ422" s="31">
        <v>27480</v>
      </c>
    </row>
    <row r="423" spans="1:52" ht="15" customHeight="1">
      <c r="A423" s="29" t="s">
        <v>17204</v>
      </c>
      <c r="B423" s="34">
        <v>30438</v>
      </c>
      <c r="C423" s="28">
        <v>55</v>
      </c>
      <c r="D423" s="28">
        <v>10</v>
      </c>
      <c r="E423" s="28">
        <v>18</v>
      </c>
      <c r="F423" s="29" t="s">
        <v>17198</v>
      </c>
      <c r="G423" s="29" t="s">
        <v>17197</v>
      </c>
      <c r="H423" s="28">
        <v>330</v>
      </c>
      <c r="I423" s="29" t="s">
        <v>120</v>
      </c>
      <c r="J423" s="33" t="s">
        <v>17202</v>
      </c>
      <c r="K423" s="29" t="s">
        <v>178</v>
      </c>
      <c r="L423" s="29" t="s">
        <v>17201</v>
      </c>
      <c r="M423" s="29" t="s">
        <v>3442</v>
      </c>
      <c r="N423" s="28">
        <v>651788.69999999995</v>
      </c>
      <c r="O423" s="28">
        <v>6123070</v>
      </c>
      <c r="P423" s="29" t="s">
        <v>17200</v>
      </c>
      <c r="Q423" s="32" t="s">
        <v>368</v>
      </c>
      <c r="R423" s="19"/>
      <c r="S423" s="19"/>
      <c r="T423" s="19"/>
      <c r="U423" s="19"/>
      <c r="V423" s="19"/>
      <c r="W423" s="19"/>
      <c r="X423" s="31">
        <v>4701</v>
      </c>
      <c r="Y423" s="31">
        <v>8181</v>
      </c>
      <c r="Z423" s="31">
        <v>6431</v>
      </c>
      <c r="AA423" s="31">
        <v>7966</v>
      </c>
      <c r="AB423" s="31">
        <v>6514</v>
      </c>
      <c r="AC423" s="31">
        <v>8110</v>
      </c>
      <c r="AD423" s="31">
        <v>7395</v>
      </c>
      <c r="AE423" s="31">
        <v>4880</v>
      </c>
      <c r="AF423" s="31">
        <v>7420</v>
      </c>
      <c r="AG423" s="31">
        <v>12620</v>
      </c>
      <c r="AH423" s="31">
        <v>6620</v>
      </c>
      <c r="AI423" s="31">
        <v>9330</v>
      </c>
      <c r="AJ423" s="31">
        <v>8520</v>
      </c>
      <c r="AK423" s="31">
        <v>5608</v>
      </c>
      <c r="AL423" s="31">
        <v>6228</v>
      </c>
      <c r="AM423" s="31">
        <v>9100</v>
      </c>
      <c r="AN423" s="31">
        <v>5992</v>
      </c>
      <c r="AO423" s="31">
        <v>200</v>
      </c>
      <c r="AP423" s="31">
        <v>116</v>
      </c>
      <c r="AQ423" s="31">
        <v>76</v>
      </c>
      <c r="AR423" s="31">
        <v>84</v>
      </c>
      <c r="AS423" s="31">
        <v>116</v>
      </c>
      <c r="AT423" s="31">
        <v>124</v>
      </c>
      <c r="AU423" s="31">
        <v>9800</v>
      </c>
      <c r="AV423" s="31">
        <v>53019</v>
      </c>
      <c r="AW423" s="31">
        <v>49886</v>
      </c>
      <c r="AX423" s="31">
        <v>4155</v>
      </c>
      <c r="AY423" s="31">
        <v>1878</v>
      </c>
      <c r="AZ423" s="31">
        <v>6033</v>
      </c>
    </row>
    <row r="424" spans="1:52" ht="15" customHeight="1">
      <c r="A424" s="29" t="s">
        <v>17199</v>
      </c>
      <c r="B424" s="34">
        <v>31747</v>
      </c>
      <c r="C424" s="28">
        <v>18</v>
      </c>
      <c r="D424" s="28">
        <v>11</v>
      </c>
      <c r="E424" s="28">
        <v>18</v>
      </c>
      <c r="F424" s="29" t="s">
        <v>204</v>
      </c>
      <c r="G424" s="29" t="s">
        <v>204</v>
      </c>
      <c r="H424" s="28">
        <v>330</v>
      </c>
      <c r="I424" s="29" t="s">
        <v>120</v>
      </c>
      <c r="J424" s="33" t="s">
        <v>17196</v>
      </c>
      <c r="K424" s="29" t="s">
        <v>178</v>
      </c>
      <c r="L424" s="29" t="s">
        <v>17195</v>
      </c>
      <c r="M424" s="29" t="s">
        <v>216</v>
      </c>
      <c r="N424" s="28">
        <v>642489.80000000005</v>
      </c>
      <c r="O424" s="28">
        <v>6123928</v>
      </c>
      <c r="P424" s="29" t="s">
        <v>17194</v>
      </c>
      <c r="Q424" s="32" t="s">
        <v>368</v>
      </c>
      <c r="R424" s="19"/>
      <c r="S424" s="19"/>
      <c r="T424" s="19"/>
      <c r="U424" s="19"/>
      <c r="V424" s="19"/>
      <c r="W424" s="19"/>
      <c r="X424" s="19"/>
      <c r="Y424" s="19"/>
      <c r="Z424" s="19"/>
      <c r="AA424" s="31">
        <v>1702</v>
      </c>
      <c r="AB424" s="31">
        <v>25000</v>
      </c>
      <c r="AC424" s="31">
        <v>25000</v>
      </c>
      <c r="AD424" s="31">
        <v>24455</v>
      </c>
      <c r="AE424" s="31">
        <v>3171</v>
      </c>
      <c r="AF424" s="31">
        <v>25000</v>
      </c>
      <c r="AG424" s="31">
        <v>25000</v>
      </c>
      <c r="AH424" s="31">
        <v>7719</v>
      </c>
      <c r="AI424" s="31">
        <v>31868</v>
      </c>
      <c r="AJ424" s="31">
        <v>37208</v>
      </c>
      <c r="AK424" s="31">
        <v>19396</v>
      </c>
      <c r="AL424" s="31">
        <v>14585</v>
      </c>
      <c r="AM424" s="31">
        <v>20821</v>
      </c>
      <c r="AN424" s="31">
        <v>9443</v>
      </c>
      <c r="AO424" s="31">
        <v>3936</v>
      </c>
      <c r="AP424" s="31">
        <v>23972.000122070313</v>
      </c>
      <c r="AQ424" s="31">
        <v>37316</v>
      </c>
      <c r="AR424" s="31">
        <v>40544</v>
      </c>
      <c r="AS424" s="31">
        <v>41788</v>
      </c>
      <c r="AT424" s="31">
        <v>32813</v>
      </c>
      <c r="AU424" s="31">
        <v>39049</v>
      </c>
      <c r="AV424" s="31">
        <v>48002</v>
      </c>
      <c r="AW424" s="31">
        <v>48399</v>
      </c>
      <c r="AX424" s="31">
        <v>2728</v>
      </c>
      <c r="AY424" s="31">
        <v>2591</v>
      </c>
      <c r="AZ424" s="31">
        <v>5319</v>
      </c>
    </row>
    <row r="425" spans="1:52" ht="15" customHeight="1">
      <c r="A425" s="29" t="s">
        <v>17193</v>
      </c>
      <c r="B425" s="34">
        <v>32112</v>
      </c>
      <c r="C425" s="28">
        <v>95</v>
      </c>
      <c r="D425" s="28">
        <v>19</v>
      </c>
      <c r="E425" s="28">
        <v>24</v>
      </c>
      <c r="F425" s="29" t="s">
        <v>17187</v>
      </c>
      <c r="G425" s="29" t="s">
        <v>17186</v>
      </c>
      <c r="H425" s="28">
        <v>330</v>
      </c>
      <c r="I425" s="29" t="s">
        <v>120</v>
      </c>
      <c r="J425" s="33" t="s">
        <v>17192</v>
      </c>
      <c r="K425" s="29" t="s">
        <v>178</v>
      </c>
      <c r="L425" s="29" t="s">
        <v>17191</v>
      </c>
      <c r="M425" s="29" t="s">
        <v>17190</v>
      </c>
      <c r="N425" s="28">
        <v>637177</v>
      </c>
      <c r="O425" s="28">
        <v>6114174</v>
      </c>
      <c r="P425" s="29" t="s">
        <v>17189</v>
      </c>
      <c r="Q425" s="32" t="s">
        <v>3133</v>
      </c>
      <c r="R425" s="19"/>
      <c r="S425" s="19"/>
      <c r="T425" s="19"/>
      <c r="U425" s="19"/>
      <c r="V425" s="19"/>
      <c r="W425" s="19"/>
      <c r="X425" s="19"/>
      <c r="Y425" s="19"/>
      <c r="Z425" s="19"/>
      <c r="AA425" s="19"/>
      <c r="AB425" s="31">
        <v>62737</v>
      </c>
      <c r="AC425" s="31">
        <v>300000</v>
      </c>
      <c r="AD425" s="31">
        <v>294494</v>
      </c>
      <c r="AE425" s="31">
        <v>333181</v>
      </c>
      <c r="AF425" s="31">
        <v>309714</v>
      </c>
      <c r="AG425" s="31">
        <v>320521</v>
      </c>
      <c r="AH425" s="31">
        <v>255711</v>
      </c>
      <c r="AI425" s="31">
        <v>344658</v>
      </c>
      <c r="AJ425" s="31">
        <v>313300</v>
      </c>
      <c r="AK425" s="31">
        <v>272389</v>
      </c>
      <c r="AL425" s="31">
        <v>294896</v>
      </c>
      <c r="AM425" s="31">
        <v>336175</v>
      </c>
      <c r="AN425" s="31">
        <v>274691</v>
      </c>
      <c r="AO425" s="31">
        <v>306701</v>
      </c>
      <c r="AP425" s="31">
        <v>274597.0009765625</v>
      </c>
      <c r="AQ425" s="31">
        <v>298532</v>
      </c>
      <c r="AR425" s="31">
        <v>249920</v>
      </c>
      <c r="AS425" s="31">
        <v>233440</v>
      </c>
      <c r="AT425" s="31">
        <v>289564</v>
      </c>
      <c r="AU425" s="31">
        <v>229124</v>
      </c>
      <c r="AV425" s="31">
        <v>217786</v>
      </c>
      <c r="AW425" s="31">
        <v>187466</v>
      </c>
      <c r="AX425" s="31">
        <v>26198</v>
      </c>
      <c r="AY425" s="31">
        <v>21382</v>
      </c>
      <c r="AZ425" s="31">
        <v>47580</v>
      </c>
    </row>
    <row r="426" spans="1:52" ht="15" customHeight="1">
      <c r="A426" s="29" t="s">
        <v>17188</v>
      </c>
      <c r="B426" s="34">
        <v>32051</v>
      </c>
      <c r="C426" s="28">
        <v>150</v>
      </c>
      <c r="D426" s="28">
        <v>23</v>
      </c>
      <c r="E426" s="28">
        <v>24</v>
      </c>
      <c r="F426" s="29" t="s">
        <v>14683</v>
      </c>
      <c r="G426" s="29" t="s">
        <v>1124</v>
      </c>
      <c r="H426" s="28">
        <v>330</v>
      </c>
      <c r="I426" s="29" t="s">
        <v>120</v>
      </c>
      <c r="J426" s="33" t="s">
        <v>17185</v>
      </c>
      <c r="K426" s="29" t="s">
        <v>178</v>
      </c>
      <c r="L426" s="29" t="s">
        <v>17163</v>
      </c>
      <c r="M426" s="29" t="s">
        <v>17184</v>
      </c>
      <c r="N426" s="28">
        <v>650272.69999999995</v>
      </c>
      <c r="O426" s="28">
        <v>6134978</v>
      </c>
      <c r="P426" s="29" t="s">
        <v>17183</v>
      </c>
      <c r="Q426" s="32" t="s">
        <v>3133</v>
      </c>
      <c r="R426" s="19"/>
      <c r="S426" s="19"/>
      <c r="T426" s="19"/>
      <c r="U426" s="19"/>
      <c r="V426" s="19"/>
      <c r="W426" s="19"/>
      <c r="X426" s="19"/>
      <c r="Y426" s="19"/>
      <c r="Z426" s="19"/>
      <c r="AA426" s="19"/>
      <c r="AB426" s="31">
        <v>4420</v>
      </c>
      <c r="AC426" s="31">
        <v>250000</v>
      </c>
      <c r="AD426" s="31">
        <v>250000</v>
      </c>
      <c r="AE426" s="31">
        <v>321400</v>
      </c>
      <c r="AF426" s="31">
        <v>292300</v>
      </c>
      <c r="AG426" s="31">
        <v>311960</v>
      </c>
      <c r="AH426" s="31">
        <v>274780</v>
      </c>
      <c r="AI426" s="31">
        <v>329560</v>
      </c>
      <c r="AJ426" s="31">
        <v>321200</v>
      </c>
      <c r="AK426" s="31">
        <v>246300</v>
      </c>
      <c r="AL426" s="31">
        <v>265460</v>
      </c>
      <c r="AM426" s="31">
        <v>300052</v>
      </c>
      <c r="AN426" s="31">
        <v>283851</v>
      </c>
      <c r="AO426" s="31">
        <v>279102</v>
      </c>
      <c r="AP426" s="31">
        <v>235049</v>
      </c>
      <c r="AQ426" s="31">
        <v>222438.720703125</v>
      </c>
      <c r="AR426" s="31">
        <v>247619.7890625</v>
      </c>
      <c r="AS426" s="31">
        <v>267204.962890625</v>
      </c>
      <c r="AT426" s="31">
        <v>249150.3330078125</v>
      </c>
      <c r="AU426" s="31">
        <v>217212.93090820313</v>
      </c>
      <c r="AV426" s="31">
        <v>263541.962890625</v>
      </c>
      <c r="AW426" s="31">
        <v>276222.87060546875</v>
      </c>
      <c r="AX426" s="31">
        <v>23103.630859375</v>
      </c>
      <c r="AY426" s="31">
        <v>18296.189453125</v>
      </c>
      <c r="AZ426" s="31">
        <v>41399.8203125</v>
      </c>
    </row>
    <row r="427" spans="1:52" ht="15" customHeight="1">
      <c r="A427" s="29" t="s">
        <v>17182</v>
      </c>
      <c r="B427" s="34">
        <v>32219</v>
      </c>
      <c r="C427" s="28">
        <v>150</v>
      </c>
      <c r="D427" s="28">
        <v>23</v>
      </c>
      <c r="E427" s="28">
        <v>24.5</v>
      </c>
      <c r="F427" s="29" t="s">
        <v>14683</v>
      </c>
      <c r="G427" s="29" t="s">
        <v>17177</v>
      </c>
      <c r="H427" s="28">
        <v>330</v>
      </c>
      <c r="I427" s="29" t="s">
        <v>120</v>
      </c>
      <c r="J427" s="33" t="s">
        <v>17181</v>
      </c>
      <c r="K427" s="29" t="s">
        <v>178</v>
      </c>
      <c r="L427" s="29" t="s">
        <v>17180</v>
      </c>
      <c r="M427" s="29" t="s">
        <v>2488</v>
      </c>
      <c r="N427" s="28">
        <v>642280.80000000005</v>
      </c>
      <c r="O427" s="28">
        <v>6132030</v>
      </c>
      <c r="P427" s="29" t="s">
        <v>17179</v>
      </c>
      <c r="Q427" s="32" t="s">
        <v>174</v>
      </c>
      <c r="R427" s="19"/>
      <c r="S427" s="19"/>
      <c r="T427" s="19"/>
      <c r="U427" s="19"/>
      <c r="V427" s="19"/>
      <c r="W427" s="19"/>
      <c r="X427" s="19"/>
      <c r="Y427" s="19"/>
      <c r="Z427" s="19"/>
      <c r="AA427" s="19"/>
      <c r="AB427" s="19"/>
      <c r="AC427" s="31">
        <v>39150</v>
      </c>
      <c r="AD427" s="31">
        <v>300000</v>
      </c>
      <c r="AE427" s="31">
        <v>359740</v>
      </c>
      <c r="AF427" s="31">
        <v>328970</v>
      </c>
      <c r="AG427" s="31">
        <v>360000</v>
      </c>
      <c r="AH427" s="31">
        <v>307290</v>
      </c>
      <c r="AI427" s="31">
        <v>357580</v>
      </c>
      <c r="AJ427" s="31">
        <v>364200</v>
      </c>
      <c r="AK427" s="31">
        <v>279020</v>
      </c>
      <c r="AL427" s="31">
        <v>291100</v>
      </c>
      <c r="AM427" s="31">
        <v>368046</v>
      </c>
      <c r="AN427" s="31">
        <v>301723</v>
      </c>
      <c r="AO427" s="31">
        <v>315645</v>
      </c>
      <c r="AP427" s="31">
        <v>255789</v>
      </c>
      <c r="AQ427" s="31">
        <v>287545.990234375</v>
      </c>
      <c r="AR427" s="31">
        <v>262020.328125</v>
      </c>
      <c r="AS427" s="31">
        <v>292162.8603515625</v>
      </c>
      <c r="AT427" s="31">
        <v>247925.69604492188</v>
      </c>
      <c r="AU427" s="31">
        <v>260521.47509765625</v>
      </c>
      <c r="AV427" s="31">
        <v>289041.38806152344</v>
      </c>
      <c r="AW427" s="31">
        <v>300720.421875</v>
      </c>
      <c r="AX427" s="31">
        <v>16735.94921875</v>
      </c>
      <c r="AY427" s="31">
        <v>13071.9599609375</v>
      </c>
      <c r="AZ427" s="31">
        <v>29807.9091796875</v>
      </c>
    </row>
    <row r="428" spans="1:52" ht="15" customHeight="1">
      <c r="A428" s="29" t="s">
        <v>17178</v>
      </c>
      <c r="B428" s="34">
        <v>32325</v>
      </c>
      <c r="C428" s="28">
        <v>200</v>
      </c>
      <c r="D428" s="28">
        <v>24</v>
      </c>
      <c r="E428" s="28">
        <v>29</v>
      </c>
      <c r="F428" s="29" t="s">
        <v>14778</v>
      </c>
      <c r="G428" s="29" t="s">
        <v>1565</v>
      </c>
      <c r="H428" s="28">
        <v>330</v>
      </c>
      <c r="I428" s="29" t="s">
        <v>120</v>
      </c>
      <c r="J428" s="33" t="s">
        <v>17176</v>
      </c>
      <c r="K428" s="29" t="s">
        <v>178</v>
      </c>
      <c r="L428" s="29" t="s">
        <v>17040</v>
      </c>
      <c r="M428" s="29" t="s">
        <v>370</v>
      </c>
      <c r="N428" s="28">
        <v>648754.69999999995</v>
      </c>
      <c r="O428" s="28">
        <v>6126524</v>
      </c>
      <c r="P428" s="29" t="s">
        <v>17175</v>
      </c>
      <c r="Q428" s="32" t="s">
        <v>207</v>
      </c>
      <c r="R428" s="19"/>
      <c r="S428" s="19"/>
      <c r="T428" s="19"/>
      <c r="U428" s="19"/>
      <c r="V428" s="19"/>
      <c r="W428" s="19"/>
      <c r="X428" s="19"/>
      <c r="Y428" s="19"/>
      <c r="Z428" s="19"/>
      <c r="AA428" s="19"/>
      <c r="AB428" s="19"/>
      <c r="AC428" s="31">
        <v>84103</v>
      </c>
      <c r="AD428" s="31">
        <v>300000</v>
      </c>
      <c r="AE428" s="31">
        <v>413300</v>
      </c>
      <c r="AF428" s="31">
        <v>354500</v>
      </c>
      <c r="AG428" s="31">
        <v>409300</v>
      </c>
      <c r="AH428" s="31">
        <v>299400</v>
      </c>
      <c r="AI428" s="31">
        <v>431055</v>
      </c>
      <c r="AJ428" s="31">
        <v>412902</v>
      </c>
      <c r="AK428" s="31">
        <v>319734</v>
      </c>
      <c r="AL428" s="31">
        <v>323460</v>
      </c>
      <c r="AM428" s="31">
        <v>402360</v>
      </c>
      <c r="AN428" s="31">
        <v>322543</v>
      </c>
      <c r="AO428" s="31">
        <v>358568</v>
      </c>
      <c r="AP428" s="31">
        <v>302940</v>
      </c>
      <c r="AQ428" s="31">
        <v>337108</v>
      </c>
      <c r="AR428" s="31">
        <v>306736</v>
      </c>
      <c r="AS428" s="31">
        <v>336895</v>
      </c>
      <c r="AT428" s="31">
        <v>312030</v>
      </c>
      <c r="AU428" s="31">
        <v>258815</v>
      </c>
      <c r="AV428" s="31">
        <v>347589</v>
      </c>
      <c r="AW428" s="31">
        <v>367938</v>
      </c>
      <c r="AX428" s="31">
        <v>28553</v>
      </c>
      <c r="AY428" s="31">
        <v>23435</v>
      </c>
      <c r="AZ428" s="31">
        <v>51988</v>
      </c>
    </row>
    <row r="429" spans="1:52" ht="15" customHeight="1">
      <c r="A429" s="29" t="s">
        <v>17174</v>
      </c>
      <c r="B429" s="34">
        <v>32378</v>
      </c>
      <c r="C429" s="28">
        <v>180</v>
      </c>
      <c r="D429" s="28">
        <v>23</v>
      </c>
      <c r="E429" s="28">
        <v>30</v>
      </c>
      <c r="F429" s="29" t="s">
        <v>14741</v>
      </c>
      <c r="G429" s="29" t="s">
        <v>17169</v>
      </c>
      <c r="H429" s="28">
        <v>330</v>
      </c>
      <c r="I429" s="29" t="s">
        <v>120</v>
      </c>
      <c r="J429" s="33" t="s">
        <v>17173</v>
      </c>
      <c r="K429" s="29" t="s">
        <v>178</v>
      </c>
      <c r="L429" s="29" t="s">
        <v>17172</v>
      </c>
      <c r="M429" s="29" t="s">
        <v>331</v>
      </c>
      <c r="N429" s="28">
        <v>657425.19999999995</v>
      </c>
      <c r="O429" s="28">
        <v>6137200</v>
      </c>
      <c r="P429" s="29" t="s">
        <v>17171</v>
      </c>
      <c r="Q429" s="32" t="s">
        <v>207</v>
      </c>
      <c r="R429" s="19"/>
      <c r="S429" s="19"/>
      <c r="T429" s="19"/>
      <c r="U429" s="19"/>
      <c r="V429" s="19"/>
      <c r="W429" s="19"/>
      <c r="X429" s="19"/>
      <c r="Y429" s="19"/>
      <c r="Z429" s="19"/>
      <c r="AA429" s="19"/>
      <c r="AB429" s="19"/>
      <c r="AC429" s="31">
        <v>50000</v>
      </c>
      <c r="AD429" s="31">
        <v>147460</v>
      </c>
      <c r="AE429" s="31">
        <v>269280</v>
      </c>
      <c r="AF429" s="31">
        <v>248490</v>
      </c>
      <c r="AG429" s="31">
        <v>268170</v>
      </c>
      <c r="AH429" s="31">
        <v>250650</v>
      </c>
      <c r="AI429" s="31">
        <v>284370</v>
      </c>
      <c r="AJ429" s="31">
        <v>266670</v>
      </c>
      <c r="AK429" s="31">
        <v>201210</v>
      </c>
      <c r="AL429" s="31">
        <v>223440</v>
      </c>
      <c r="AM429" s="31">
        <v>280319</v>
      </c>
      <c r="AN429" s="31">
        <v>214994</v>
      </c>
      <c r="AO429" s="31">
        <v>238107</v>
      </c>
      <c r="AP429" s="31">
        <v>191376</v>
      </c>
      <c r="AQ429" s="31">
        <v>219847.93115234375</v>
      </c>
      <c r="AR429" s="31">
        <v>199316.69677734375</v>
      </c>
      <c r="AS429" s="31">
        <v>213778.6171875</v>
      </c>
      <c r="AT429" s="31">
        <v>183934.080078125</v>
      </c>
      <c r="AU429" s="31">
        <v>179418.68994140625</v>
      </c>
      <c r="AV429" s="31">
        <v>247209.92578125</v>
      </c>
      <c r="AW429" s="31">
        <v>241281.8095703125</v>
      </c>
      <c r="AX429" s="31">
        <v>10291.0498046875</v>
      </c>
      <c r="AY429" s="31">
        <v>13465.98046875</v>
      </c>
      <c r="AZ429" s="31">
        <v>23757.0302734375</v>
      </c>
    </row>
    <row r="430" spans="1:52" ht="15" customHeight="1">
      <c r="A430" s="29" t="s">
        <v>17170</v>
      </c>
      <c r="B430" s="34">
        <v>32448</v>
      </c>
      <c r="C430" s="28">
        <v>150</v>
      </c>
      <c r="D430" s="28">
        <v>23</v>
      </c>
      <c r="E430" s="28">
        <v>24.5</v>
      </c>
      <c r="F430" s="29" t="s">
        <v>14683</v>
      </c>
      <c r="G430" s="29" t="s">
        <v>3576</v>
      </c>
      <c r="H430" s="28">
        <v>330</v>
      </c>
      <c r="I430" s="29" t="s">
        <v>120</v>
      </c>
      <c r="J430" s="33" t="s">
        <v>17168</v>
      </c>
      <c r="K430" s="29" t="s">
        <v>178</v>
      </c>
      <c r="L430" s="29" t="s">
        <v>17167</v>
      </c>
      <c r="M430" s="29" t="s">
        <v>2685</v>
      </c>
      <c r="N430" s="28">
        <v>646762.69999999995</v>
      </c>
      <c r="O430" s="28">
        <v>6134610</v>
      </c>
      <c r="P430" s="29" t="s">
        <v>17166</v>
      </c>
      <c r="Q430" s="32" t="s">
        <v>207</v>
      </c>
      <c r="R430" s="19"/>
      <c r="S430" s="19"/>
      <c r="T430" s="19"/>
      <c r="U430" s="19"/>
      <c r="V430" s="19"/>
      <c r="W430" s="19"/>
      <c r="X430" s="19"/>
      <c r="Y430" s="19"/>
      <c r="Z430" s="19"/>
      <c r="AA430" s="19"/>
      <c r="AB430" s="19"/>
      <c r="AC430" s="31">
        <v>117620</v>
      </c>
      <c r="AD430" s="31">
        <v>343000</v>
      </c>
      <c r="AE430" s="31">
        <v>357000</v>
      </c>
      <c r="AF430" s="31">
        <v>308560</v>
      </c>
      <c r="AG430" s="31">
        <v>359880</v>
      </c>
      <c r="AH430" s="31">
        <v>350000</v>
      </c>
      <c r="AI430" s="31">
        <v>384160</v>
      </c>
      <c r="AJ430" s="31">
        <v>337000</v>
      </c>
      <c r="AK430" s="31">
        <v>272420</v>
      </c>
      <c r="AL430" s="31">
        <v>330420</v>
      </c>
      <c r="AM430" s="31">
        <v>331020</v>
      </c>
      <c r="AN430" s="31">
        <v>300837</v>
      </c>
      <c r="AO430" s="31">
        <v>320047</v>
      </c>
      <c r="AP430" s="31">
        <v>269621</v>
      </c>
      <c r="AQ430" s="31">
        <v>297434</v>
      </c>
      <c r="AR430" s="31">
        <v>283429</v>
      </c>
      <c r="AS430" s="31">
        <v>305589</v>
      </c>
      <c r="AT430" s="31">
        <v>292719</v>
      </c>
      <c r="AU430" s="31">
        <v>258929</v>
      </c>
      <c r="AV430" s="31">
        <v>298973</v>
      </c>
      <c r="AW430" s="31">
        <v>298561</v>
      </c>
      <c r="AX430" s="31">
        <v>25763</v>
      </c>
      <c r="AY430" s="31">
        <v>22314</v>
      </c>
      <c r="AZ430" s="31">
        <v>48077</v>
      </c>
    </row>
    <row r="431" spans="1:52" ht="15" customHeight="1">
      <c r="A431" s="29" t="s">
        <v>17165</v>
      </c>
      <c r="B431" s="34">
        <v>32478</v>
      </c>
      <c r="C431" s="28">
        <v>150</v>
      </c>
      <c r="D431" s="28">
        <v>24</v>
      </c>
      <c r="E431" s="28">
        <v>30</v>
      </c>
      <c r="F431" s="29" t="s">
        <v>17159</v>
      </c>
      <c r="G431" s="29" t="s">
        <v>17149</v>
      </c>
      <c r="H431" s="28">
        <v>330</v>
      </c>
      <c r="I431" s="29" t="s">
        <v>120</v>
      </c>
      <c r="J431" s="33" t="s">
        <v>17164</v>
      </c>
      <c r="K431" s="29" t="s">
        <v>178</v>
      </c>
      <c r="L431" s="29" t="s">
        <v>17163</v>
      </c>
      <c r="M431" s="29" t="s">
        <v>17162</v>
      </c>
      <c r="N431" s="28">
        <v>649554.69999999995</v>
      </c>
      <c r="O431" s="28">
        <v>6134900</v>
      </c>
      <c r="P431" s="29" t="s">
        <v>17161</v>
      </c>
      <c r="Q431" s="32" t="s">
        <v>207</v>
      </c>
      <c r="R431" s="19"/>
      <c r="S431" s="19"/>
      <c r="T431" s="19"/>
      <c r="U431" s="19"/>
      <c r="V431" s="19"/>
      <c r="W431" s="19"/>
      <c r="X431" s="19"/>
      <c r="Y431" s="19"/>
      <c r="Z431" s="19"/>
      <c r="AA431" s="19"/>
      <c r="AB431" s="19"/>
      <c r="AC431" s="31">
        <v>35540</v>
      </c>
      <c r="AD431" s="31">
        <v>263740</v>
      </c>
      <c r="AE431" s="31">
        <v>297340</v>
      </c>
      <c r="AF431" s="31">
        <v>295500</v>
      </c>
      <c r="AG431" s="31">
        <v>304900</v>
      </c>
      <c r="AH431" s="31">
        <v>251120</v>
      </c>
      <c r="AI431" s="31">
        <v>331340</v>
      </c>
      <c r="AJ431" s="31">
        <v>289580</v>
      </c>
      <c r="AK431" s="31">
        <v>248300</v>
      </c>
      <c r="AL431" s="31">
        <v>257540</v>
      </c>
      <c r="AM431" s="31">
        <v>291420</v>
      </c>
      <c r="AN431" s="31">
        <v>226845</v>
      </c>
      <c r="AO431" s="31">
        <v>277344</v>
      </c>
      <c r="AP431" s="31">
        <v>240816</v>
      </c>
      <c r="AQ431" s="31">
        <v>258450</v>
      </c>
      <c r="AR431" s="31">
        <v>243614</v>
      </c>
      <c r="AS431" s="31">
        <v>256851</v>
      </c>
      <c r="AT431" s="31">
        <v>248492</v>
      </c>
      <c r="AU431" s="31">
        <v>222862</v>
      </c>
      <c r="AV431" s="31">
        <v>295630</v>
      </c>
      <c r="AW431" s="31">
        <v>277993</v>
      </c>
      <c r="AX431" s="31">
        <v>20743</v>
      </c>
      <c r="AY431" s="31">
        <v>18128</v>
      </c>
      <c r="AZ431" s="31">
        <v>38871</v>
      </c>
    </row>
    <row r="432" spans="1:52" ht="15" customHeight="1">
      <c r="A432" s="29" t="s">
        <v>17160</v>
      </c>
      <c r="B432" s="34">
        <v>32601</v>
      </c>
      <c r="C432" s="28">
        <v>200</v>
      </c>
      <c r="D432" s="28">
        <v>25.5</v>
      </c>
      <c r="E432" s="28">
        <v>31</v>
      </c>
      <c r="F432" s="29" t="s">
        <v>17154</v>
      </c>
      <c r="G432" s="29" t="s">
        <v>17153</v>
      </c>
      <c r="H432" s="28">
        <v>330</v>
      </c>
      <c r="I432" s="29" t="s">
        <v>120</v>
      </c>
      <c r="J432" s="33" t="s">
        <v>17158</v>
      </c>
      <c r="K432" s="29" t="s">
        <v>178</v>
      </c>
      <c r="L432" s="29" t="s">
        <v>17157</v>
      </c>
      <c r="M432" s="29" t="s">
        <v>270</v>
      </c>
      <c r="N432" s="28">
        <v>639531.80000000005</v>
      </c>
      <c r="O432" s="28">
        <v>6137238</v>
      </c>
      <c r="P432" s="29" t="s">
        <v>17156</v>
      </c>
      <c r="Q432" s="32" t="s">
        <v>207</v>
      </c>
      <c r="R432" s="19"/>
      <c r="S432" s="19"/>
      <c r="T432" s="19"/>
      <c r="U432" s="19"/>
      <c r="V432" s="19"/>
      <c r="W432" s="19"/>
      <c r="X432" s="19"/>
      <c r="Y432" s="19"/>
      <c r="Z432" s="19"/>
      <c r="AA432" s="19"/>
      <c r="AB432" s="19"/>
      <c r="AC432" s="19"/>
      <c r="AD432" s="31">
        <v>116908</v>
      </c>
      <c r="AE432" s="31">
        <v>400000</v>
      </c>
      <c r="AF432" s="31">
        <v>350000</v>
      </c>
      <c r="AG432" s="31">
        <v>279618</v>
      </c>
      <c r="AH432" s="31">
        <v>337734</v>
      </c>
      <c r="AI432" s="31">
        <v>181629</v>
      </c>
      <c r="AJ432" s="31">
        <v>332823</v>
      </c>
      <c r="AK432" s="31">
        <v>267840</v>
      </c>
      <c r="AL432" s="31">
        <v>393261</v>
      </c>
      <c r="AM432" s="31">
        <v>405114</v>
      </c>
      <c r="AN432" s="31">
        <v>381403</v>
      </c>
      <c r="AO432" s="31">
        <v>318609</v>
      </c>
      <c r="AP432" s="31">
        <v>331189</v>
      </c>
      <c r="AQ432" s="31">
        <v>361132</v>
      </c>
      <c r="AR432" s="31">
        <v>340924</v>
      </c>
      <c r="AS432" s="31">
        <v>380877</v>
      </c>
      <c r="AT432" s="31">
        <v>363062</v>
      </c>
      <c r="AU432" s="31">
        <v>341669</v>
      </c>
      <c r="AV432" s="31">
        <v>412312</v>
      </c>
      <c r="AW432" s="31">
        <v>261211</v>
      </c>
      <c r="AX432" s="31">
        <v>23974</v>
      </c>
      <c r="AY432" s="31">
        <v>25017</v>
      </c>
      <c r="AZ432" s="31">
        <v>48991</v>
      </c>
    </row>
    <row r="433" spans="1:52" ht="15" customHeight="1">
      <c r="A433" s="29" t="s">
        <v>17155</v>
      </c>
      <c r="B433" s="34">
        <v>32540</v>
      </c>
      <c r="C433" s="28">
        <v>200</v>
      </c>
      <c r="D433" s="28">
        <v>24</v>
      </c>
      <c r="E433" s="28">
        <v>30</v>
      </c>
      <c r="F433" s="29" t="s">
        <v>14741</v>
      </c>
      <c r="G433" s="29" t="s">
        <v>17149</v>
      </c>
      <c r="H433" s="28">
        <v>330</v>
      </c>
      <c r="I433" s="29" t="s">
        <v>120</v>
      </c>
      <c r="J433" s="33" t="s">
        <v>17152</v>
      </c>
      <c r="K433" s="29" t="s">
        <v>178</v>
      </c>
      <c r="L433" s="29" t="s">
        <v>17147</v>
      </c>
      <c r="M433" s="29" t="s">
        <v>1836</v>
      </c>
      <c r="N433" s="28">
        <v>651830.69999999995</v>
      </c>
      <c r="O433" s="28">
        <v>6125652</v>
      </c>
      <c r="P433" s="29" t="s">
        <v>17151</v>
      </c>
      <c r="Q433" s="32" t="s">
        <v>207</v>
      </c>
      <c r="R433" s="19"/>
      <c r="S433" s="19"/>
      <c r="T433" s="19"/>
      <c r="U433" s="19"/>
      <c r="V433" s="19"/>
      <c r="W433" s="19"/>
      <c r="X433" s="19"/>
      <c r="Y433" s="19"/>
      <c r="Z433" s="19"/>
      <c r="AA433" s="19"/>
      <c r="AB433" s="19"/>
      <c r="AC433" s="19"/>
      <c r="AD433" s="31">
        <v>197882</v>
      </c>
      <c r="AE433" s="31">
        <v>337190</v>
      </c>
      <c r="AF433" s="31">
        <v>312208</v>
      </c>
      <c r="AG433" s="31">
        <v>351620</v>
      </c>
      <c r="AH433" s="31">
        <v>346940</v>
      </c>
      <c r="AI433" s="31">
        <v>377808</v>
      </c>
      <c r="AJ433" s="31">
        <v>291640</v>
      </c>
      <c r="AK433" s="31">
        <v>233202</v>
      </c>
      <c r="AL433" s="31">
        <v>308626</v>
      </c>
      <c r="AM433" s="31">
        <v>337372</v>
      </c>
      <c r="AN433" s="31">
        <v>280971</v>
      </c>
      <c r="AO433" s="31">
        <v>324622</v>
      </c>
      <c r="AP433" s="31">
        <v>287353</v>
      </c>
      <c r="AQ433" s="31">
        <v>317512</v>
      </c>
      <c r="AR433" s="31">
        <v>247840</v>
      </c>
      <c r="AS433" s="31">
        <v>317401</v>
      </c>
      <c r="AT433" s="31">
        <v>278559</v>
      </c>
      <c r="AU433" s="31">
        <v>196551</v>
      </c>
      <c r="AV433" s="31">
        <v>272437</v>
      </c>
      <c r="AW433" s="31">
        <v>139003</v>
      </c>
      <c r="AX433" s="31">
        <v>0</v>
      </c>
      <c r="AY433" s="31">
        <v>0</v>
      </c>
      <c r="AZ433" s="31">
        <v>0</v>
      </c>
    </row>
    <row r="434" spans="1:52" ht="15" customHeight="1">
      <c r="A434" s="29" t="s">
        <v>17150</v>
      </c>
      <c r="B434" s="34">
        <v>32540</v>
      </c>
      <c r="C434" s="28">
        <v>200</v>
      </c>
      <c r="D434" s="28">
        <v>24</v>
      </c>
      <c r="E434" s="28">
        <v>30</v>
      </c>
      <c r="F434" s="29" t="s">
        <v>14741</v>
      </c>
      <c r="G434" s="29" t="s">
        <v>17144</v>
      </c>
      <c r="H434" s="28">
        <v>330</v>
      </c>
      <c r="I434" s="29" t="s">
        <v>120</v>
      </c>
      <c r="J434" s="33" t="s">
        <v>17148</v>
      </c>
      <c r="K434" s="29" t="s">
        <v>178</v>
      </c>
      <c r="L434" s="29" t="s">
        <v>17147</v>
      </c>
      <c r="M434" s="29" t="s">
        <v>1836</v>
      </c>
      <c r="N434" s="28">
        <v>651888.69999999995</v>
      </c>
      <c r="O434" s="28">
        <v>6125703</v>
      </c>
      <c r="P434" s="29" t="s">
        <v>17146</v>
      </c>
      <c r="Q434" s="32" t="s">
        <v>207</v>
      </c>
      <c r="R434" s="19"/>
      <c r="S434" s="19"/>
      <c r="T434" s="19"/>
      <c r="U434" s="19"/>
      <c r="V434" s="19"/>
      <c r="W434" s="19"/>
      <c r="X434" s="19"/>
      <c r="Y434" s="19"/>
      <c r="Z434" s="19"/>
      <c r="AA434" s="19"/>
      <c r="AB434" s="19"/>
      <c r="AC434" s="19"/>
      <c r="AD434" s="31">
        <v>301336</v>
      </c>
      <c r="AE434" s="31">
        <v>384298</v>
      </c>
      <c r="AF434" s="31">
        <v>344548</v>
      </c>
      <c r="AG434" s="31">
        <v>390600</v>
      </c>
      <c r="AH434" s="31">
        <v>232298</v>
      </c>
      <c r="AI434" s="31">
        <v>392388</v>
      </c>
      <c r="AJ434" s="31">
        <v>332440</v>
      </c>
      <c r="AK434" s="31">
        <v>258828</v>
      </c>
      <c r="AL434" s="31">
        <v>321514</v>
      </c>
      <c r="AM434" s="31">
        <v>334342</v>
      </c>
      <c r="AN434" s="31">
        <v>303766</v>
      </c>
      <c r="AO434" s="31">
        <v>339217</v>
      </c>
      <c r="AP434" s="31">
        <v>246568</v>
      </c>
      <c r="AQ434" s="31">
        <v>191188</v>
      </c>
      <c r="AR434" s="31">
        <v>280303</v>
      </c>
      <c r="AS434" s="31">
        <v>311748</v>
      </c>
      <c r="AT434" s="31">
        <v>281076</v>
      </c>
      <c r="AU434" s="31">
        <v>262255</v>
      </c>
      <c r="AV434" s="31">
        <v>340300</v>
      </c>
      <c r="AW434" s="31">
        <v>306094</v>
      </c>
      <c r="AX434" s="31">
        <v>27071</v>
      </c>
      <c r="AY434" s="31">
        <v>21232</v>
      </c>
      <c r="AZ434" s="31">
        <v>48303</v>
      </c>
    </row>
    <row r="435" spans="1:52" ht="15" customHeight="1">
      <c r="A435" s="29" t="s">
        <v>17145</v>
      </c>
      <c r="B435" s="34">
        <v>32672</v>
      </c>
      <c r="C435" s="28">
        <v>150</v>
      </c>
      <c r="D435" s="28">
        <v>24.6</v>
      </c>
      <c r="E435" s="28">
        <v>32.5</v>
      </c>
      <c r="F435" s="29" t="s">
        <v>14638</v>
      </c>
      <c r="G435" s="29" t="s">
        <v>10521</v>
      </c>
      <c r="H435" s="28">
        <v>330</v>
      </c>
      <c r="I435" s="29" t="s">
        <v>120</v>
      </c>
      <c r="J435" s="33" t="s">
        <v>17143</v>
      </c>
      <c r="K435" s="29" t="s">
        <v>178</v>
      </c>
      <c r="L435" s="29" t="s">
        <v>17142</v>
      </c>
      <c r="M435" s="29" t="s">
        <v>10013</v>
      </c>
      <c r="N435" s="28">
        <v>656553.69999999995</v>
      </c>
      <c r="O435" s="28">
        <v>6126848</v>
      </c>
      <c r="P435" s="29" t="s">
        <v>17141</v>
      </c>
      <c r="Q435" s="32" t="s">
        <v>174</v>
      </c>
      <c r="R435" s="19"/>
      <c r="S435" s="19"/>
      <c r="T435" s="19"/>
      <c r="U435" s="19"/>
      <c r="V435" s="19"/>
      <c r="W435" s="19"/>
      <c r="X435" s="19"/>
      <c r="Y435" s="19"/>
      <c r="Z435" s="19"/>
      <c r="AA435" s="19"/>
      <c r="AB435" s="19"/>
      <c r="AC435" s="19"/>
      <c r="AD435" s="31">
        <v>381656</v>
      </c>
      <c r="AE435" s="31">
        <v>356510</v>
      </c>
      <c r="AF435" s="31">
        <v>317020</v>
      </c>
      <c r="AG435" s="31">
        <v>336620</v>
      </c>
      <c r="AH435" s="31">
        <v>276156</v>
      </c>
      <c r="AI435" s="31">
        <v>372780</v>
      </c>
      <c r="AJ435" s="31">
        <v>327400</v>
      </c>
      <c r="AK435" s="31">
        <v>273440</v>
      </c>
      <c r="AL435" s="31">
        <v>292160</v>
      </c>
      <c r="AM435" s="31">
        <v>343493</v>
      </c>
      <c r="AN435" s="31">
        <v>278695</v>
      </c>
      <c r="AO435" s="31">
        <v>302139</v>
      </c>
      <c r="AP435" s="31">
        <v>247810</v>
      </c>
      <c r="AQ435" s="31">
        <v>280882.1689453125</v>
      </c>
      <c r="AR435" s="31">
        <v>261966.8701171875</v>
      </c>
      <c r="AS435" s="31">
        <v>176957.54792881012</v>
      </c>
      <c r="AT435" s="31">
        <v>246132.810546875</v>
      </c>
      <c r="AU435" s="31">
        <v>242539.10791015625</v>
      </c>
      <c r="AV435" s="31">
        <v>262955.88208007813</v>
      </c>
      <c r="AW435" s="31">
        <v>221278.86219978333</v>
      </c>
      <c r="AX435" s="31">
        <v>16792.380859375</v>
      </c>
      <c r="AY435" s="31">
        <v>20148.48046875</v>
      </c>
      <c r="AZ435" s="31">
        <v>36940.861328125</v>
      </c>
    </row>
    <row r="436" spans="1:52" ht="15" customHeight="1">
      <c r="A436" s="29" t="s">
        <v>17140</v>
      </c>
      <c r="B436" s="34">
        <v>32843</v>
      </c>
      <c r="C436" s="28">
        <v>250</v>
      </c>
      <c r="D436" s="28">
        <v>26</v>
      </c>
      <c r="E436" s="28">
        <v>30</v>
      </c>
      <c r="F436" s="29" t="s">
        <v>15582</v>
      </c>
      <c r="G436" s="29" t="s">
        <v>17135</v>
      </c>
      <c r="H436" s="28">
        <v>330</v>
      </c>
      <c r="I436" s="29" t="s">
        <v>120</v>
      </c>
      <c r="J436" s="33" t="s">
        <v>17139</v>
      </c>
      <c r="K436" s="29" t="s">
        <v>178</v>
      </c>
      <c r="L436" s="29" t="s">
        <v>17138</v>
      </c>
      <c r="M436" s="29" t="s">
        <v>1836</v>
      </c>
      <c r="N436" s="28">
        <v>650429.80000000005</v>
      </c>
      <c r="O436" s="28">
        <v>6123639</v>
      </c>
      <c r="P436" s="29" t="s">
        <v>17137</v>
      </c>
      <c r="Q436" s="32" t="s">
        <v>174</v>
      </c>
      <c r="R436" s="19"/>
      <c r="S436" s="19"/>
      <c r="T436" s="19"/>
      <c r="U436" s="19"/>
      <c r="V436" s="19"/>
      <c r="W436" s="19"/>
      <c r="X436" s="19"/>
      <c r="Y436" s="19"/>
      <c r="Z436" s="19"/>
      <c r="AA436" s="19"/>
      <c r="AB436" s="19"/>
      <c r="AC436" s="19"/>
      <c r="AD436" s="31">
        <v>0</v>
      </c>
      <c r="AE436" s="31">
        <v>468615</v>
      </c>
      <c r="AF436" s="31">
        <v>414969</v>
      </c>
      <c r="AG436" s="31">
        <v>434802</v>
      </c>
      <c r="AH436" s="31">
        <v>365358</v>
      </c>
      <c r="AI436" s="31">
        <v>467433</v>
      </c>
      <c r="AJ436" s="31">
        <v>414459</v>
      </c>
      <c r="AK436" s="31">
        <v>332178</v>
      </c>
      <c r="AL436" s="31">
        <v>366792</v>
      </c>
      <c r="AM436" s="31">
        <v>422654</v>
      </c>
      <c r="AN436" s="31">
        <v>344099</v>
      </c>
      <c r="AO436" s="31">
        <v>378023</v>
      </c>
      <c r="AP436" s="31">
        <v>316143</v>
      </c>
      <c r="AQ436" s="31">
        <v>346253.44921875</v>
      </c>
      <c r="AR436" s="31">
        <v>267451.4716796875</v>
      </c>
      <c r="AS436" s="31">
        <v>331287.662109375</v>
      </c>
      <c r="AT436" s="31">
        <v>327258.36328125</v>
      </c>
      <c r="AU436" s="31">
        <v>301758.93310546875</v>
      </c>
      <c r="AV436" s="31">
        <v>302401.44555664063</v>
      </c>
      <c r="AW436" s="31">
        <v>322247.9677734375</v>
      </c>
      <c r="AX436" s="31">
        <v>30264.30078125</v>
      </c>
      <c r="AY436" s="31">
        <v>19769.310546875</v>
      </c>
      <c r="AZ436" s="31">
        <v>50033.611328125</v>
      </c>
    </row>
    <row r="437" spans="1:52" ht="15" customHeight="1">
      <c r="A437" s="29" t="s">
        <v>17136</v>
      </c>
      <c r="B437" s="34">
        <v>32843</v>
      </c>
      <c r="C437" s="28">
        <v>250</v>
      </c>
      <c r="D437" s="28">
        <v>26</v>
      </c>
      <c r="E437" s="28">
        <v>30</v>
      </c>
      <c r="F437" s="29" t="s">
        <v>15582</v>
      </c>
      <c r="G437" s="29" t="s">
        <v>17130</v>
      </c>
      <c r="H437" s="28">
        <v>330</v>
      </c>
      <c r="I437" s="29" t="s">
        <v>120</v>
      </c>
      <c r="J437" s="33" t="s">
        <v>17134</v>
      </c>
      <c r="K437" s="29" t="s">
        <v>178</v>
      </c>
      <c r="L437" s="29" t="s">
        <v>17133</v>
      </c>
      <c r="M437" s="29" t="s">
        <v>4499</v>
      </c>
      <c r="N437" s="28">
        <v>650491.9</v>
      </c>
      <c r="O437" s="28">
        <v>6123478</v>
      </c>
      <c r="P437" s="29" t="s">
        <v>17132</v>
      </c>
      <c r="Q437" s="32" t="s">
        <v>174</v>
      </c>
      <c r="R437" s="19"/>
      <c r="S437" s="19"/>
      <c r="T437" s="19"/>
      <c r="U437" s="19"/>
      <c r="V437" s="19"/>
      <c r="W437" s="19"/>
      <c r="X437" s="19"/>
      <c r="Y437" s="19"/>
      <c r="Z437" s="19"/>
      <c r="AA437" s="19"/>
      <c r="AB437" s="19"/>
      <c r="AC437" s="19"/>
      <c r="AD437" s="19"/>
      <c r="AE437" s="31">
        <v>438963</v>
      </c>
      <c r="AF437" s="31">
        <v>400686</v>
      </c>
      <c r="AG437" s="31">
        <v>424833</v>
      </c>
      <c r="AH437" s="31">
        <v>355944</v>
      </c>
      <c r="AI437" s="31">
        <v>464055</v>
      </c>
      <c r="AJ437" s="31">
        <v>403770</v>
      </c>
      <c r="AK437" s="31">
        <v>327243</v>
      </c>
      <c r="AL437" s="31">
        <v>361788</v>
      </c>
      <c r="AM437" s="31">
        <v>409892</v>
      </c>
      <c r="AN437" s="31">
        <v>342255</v>
      </c>
      <c r="AO437" s="31">
        <v>367076</v>
      </c>
      <c r="AP437" s="31">
        <v>305196</v>
      </c>
      <c r="AQ437" s="31">
        <v>336618.9580078125</v>
      </c>
      <c r="AR437" s="31">
        <v>311788.6220703125</v>
      </c>
      <c r="AS437" s="31">
        <v>355987.1640625</v>
      </c>
      <c r="AT437" s="31">
        <v>325644.6552734375</v>
      </c>
      <c r="AU437" s="31">
        <v>293014.2587890625</v>
      </c>
      <c r="AV437" s="31">
        <v>394427.8857421875</v>
      </c>
      <c r="AW437" s="31">
        <v>381737.076171875</v>
      </c>
      <c r="AX437" s="31">
        <v>31395.869140625</v>
      </c>
      <c r="AY437" s="31">
        <v>10528.650390625</v>
      </c>
      <c r="AZ437" s="31">
        <v>41924.51953125</v>
      </c>
    </row>
    <row r="438" spans="1:52" ht="15" customHeight="1">
      <c r="A438" s="29" t="s">
        <v>17131</v>
      </c>
      <c r="B438" s="34">
        <v>32888</v>
      </c>
      <c r="C438" s="28">
        <v>200</v>
      </c>
      <c r="D438" s="28">
        <v>24</v>
      </c>
      <c r="E438" s="28">
        <v>28</v>
      </c>
      <c r="F438" s="29" t="s">
        <v>14778</v>
      </c>
      <c r="G438" s="29" t="s">
        <v>1565</v>
      </c>
      <c r="H438" s="28">
        <v>330</v>
      </c>
      <c r="I438" s="29" t="s">
        <v>120</v>
      </c>
      <c r="J438" s="33" t="s">
        <v>17129</v>
      </c>
      <c r="K438" s="29" t="s">
        <v>178</v>
      </c>
      <c r="L438" s="29" t="s">
        <v>17128</v>
      </c>
      <c r="M438" s="29" t="s">
        <v>1313</v>
      </c>
      <c r="N438" s="28">
        <v>654641.69999999995</v>
      </c>
      <c r="O438" s="28">
        <v>6135564</v>
      </c>
      <c r="P438" s="29" t="s">
        <v>17127</v>
      </c>
      <c r="Q438" s="32" t="s">
        <v>174</v>
      </c>
      <c r="R438" s="19"/>
      <c r="S438" s="19"/>
      <c r="T438" s="19"/>
      <c r="U438" s="19"/>
      <c r="V438" s="19"/>
      <c r="W438" s="19"/>
      <c r="X438" s="19"/>
      <c r="Y438" s="19"/>
      <c r="Z438" s="19"/>
      <c r="AA438" s="19"/>
      <c r="AB438" s="19"/>
      <c r="AC438" s="19"/>
      <c r="AD438" s="19"/>
      <c r="AE438" s="31">
        <v>62558</v>
      </c>
      <c r="AF438" s="31">
        <v>135510</v>
      </c>
      <c r="AG438" s="31">
        <v>316400</v>
      </c>
      <c r="AH438" s="31">
        <v>313200</v>
      </c>
      <c r="AI438" s="31">
        <v>355130</v>
      </c>
      <c r="AJ438" s="31">
        <v>336210</v>
      </c>
      <c r="AK438" s="31">
        <v>247570</v>
      </c>
      <c r="AL438" s="31">
        <v>270220</v>
      </c>
      <c r="AM438" s="31">
        <v>321836</v>
      </c>
      <c r="AN438" s="31">
        <v>241280</v>
      </c>
      <c r="AO438" s="31">
        <v>276743</v>
      </c>
      <c r="AP438" s="31">
        <v>234471</v>
      </c>
      <c r="AQ438" s="31">
        <v>261366.4111328125</v>
      </c>
      <c r="AR438" s="31">
        <v>240796.7099609375</v>
      </c>
      <c r="AS438" s="31">
        <v>250771.9501953125</v>
      </c>
      <c r="AT438" s="31">
        <v>226086.30078125</v>
      </c>
      <c r="AU438" s="31">
        <v>183194.55047607422</v>
      </c>
      <c r="AV438" s="31">
        <v>264538.892578125</v>
      </c>
      <c r="AW438" s="31">
        <v>282826.1689453125</v>
      </c>
      <c r="AX438" s="31">
        <v>19303.01953125</v>
      </c>
      <c r="AY438" s="31">
        <v>18403.109375</v>
      </c>
      <c r="AZ438" s="31">
        <v>37706.12890625</v>
      </c>
    </row>
    <row r="439" spans="1:52" ht="15" customHeight="1">
      <c r="A439" s="29" t="s">
        <v>17126</v>
      </c>
      <c r="B439" s="34">
        <v>33298</v>
      </c>
      <c r="C439" s="28">
        <v>225</v>
      </c>
      <c r="D439" s="28">
        <v>27</v>
      </c>
      <c r="E439" s="28">
        <v>30</v>
      </c>
      <c r="F439" s="29" t="s">
        <v>533</v>
      </c>
      <c r="G439" s="29" t="s">
        <v>17121</v>
      </c>
      <c r="H439" s="28">
        <v>330</v>
      </c>
      <c r="I439" s="29" t="s">
        <v>120</v>
      </c>
      <c r="J439" s="33" t="s">
        <v>17125</v>
      </c>
      <c r="K439" s="29" t="s">
        <v>178</v>
      </c>
      <c r="L439" s="29" t="s">
        <v>17124</v>
      </c>
      <c r="M439" s="29" t="s">
        <v>1088</v>
      </c>
      <c r="N439" s="28">
        <v>651461.80000000005</v>
      </c>
      <c r="O439" s="28">
        <v>6132527</v>
      </c>
      <c r="P439" s="29" t="s">
        <v>17123</v>
      </c>
      <c r="Q439" s="32" t="s">
        <v>174</v>
      </c>
      <c r="R439" s="19"/>
      <c r="S439" s="19"/>
      <c r="T439" s="19"/>
      <c r="U439" s="19"/>
      <c r="V439" s="19"/>
      <c r="W439" s="19"/>
      <c r="X439" s="19"/>
      <c r="Y439" s="19"/>
      <c r="Z439" s="19"/>
      <c r="AA439" s="19"/>
      <c r="AB439" s="19"/>
      <c r="AC439" s="19"/>
      <c r="AD439" s="19"/>
      <c r="AE439" s="19"/>
      <c r="AF439" s="31">
        <v>176606</v>
      </c>
      <c r="AG439" s="31">
        <v>299042</v>
      </c>
      <c r="AH439" s="31">
        <v>253000</v>
      </c>
      <c r="AI439" s="31">
        <v>335938</v>
      </c>
      <c r="AJ439" s="31">
        <v>333692</v>
      </c>
      <c r="AK439" s="31">
        <v>277272</v>
      </c>
      <c r="AL439" s="31">
        <v>306354</v>
      </c>
      <c r="AM439" s="31">
        <v>371861</v>
      </c>
      <c r="AN439" s="31">
        <v>288686</v>
      </c>
      <c r="AO439" s="31">
        <v>300131</v>
      </c>
      <c r="AP439" s="31">
        <v>262322</v>
      </c>
      <c r="AQ439" s="31">
        <v>295390.3681640625</v>
      </c>
      <c r="AR439" s="31">
        <v>265644.7177734375</v>
      </c>
      <c r="AS439" s="31">
        <v>92345.2197265625</v>
      </c>
      <c r="AT439" s="31">
        <v>148449.51025390625</v>
      </c>
      <c r="AU439" s="31">
        <v>165764.60986328125</v>
      </c>
      <c r="AV439" s="31">
        <v>91149.3037109375</v>
      </c>
      <c r="AW439" s="31">
        <v>286946.55029296875</v>
      </c>
      <c r="AX439" s="31">
        <v>19205.009765625</v>
      </c>
      <c r="AY439" s="31">
        <v>14881.6796875</v>
      </c>
      <c r="AZ439" s="31">
        <v>34086.689453125</v>
      </c>
    </row>
    <row r="440" spans="1:52" ht="15" customHeight="1">
      <c r="A440" s="29" t="s">
        <v>17122</v>
      </c>
      <c r="B440" s="34">
        <v>34866</v>
      </c>
      <c r="C440" s="28">
        <v>225</v>
      </c>
      <c r="D440" s="28">
        <v>29.6</v>
      </c>
      <c r="E440" s="28">
        <v>30</v>
      </c>
      <c r="F440" s="29" t="s">
        <v>15582</v>
      </c>
      <c r="G440" s="29" t="s">
        <v>17116</v>
      </c>
      <c r="H440" s="28">
        <v>330</v>
      </c>
      <c r="I440" s="29" t="s">
        <v>120</v>
      </c>
      <c r="J440" s="33" t="s">
        <v>17120</v>
      </c>
      <c r="K440" s="29" t="s">
        <v>178</v>
      </c>
      <c r="L440" s="29" t="s">
        <v>17119</v>
      </c>
      <c r="M440" s="29" t="s">
        <v>583</v>
      </c>
      <c r="N440" s="28">
        <v>645700.30000000005</v>
      </c>
      <c r="O440" s="28">
        <v>6130594</v>
      </c>
      <c r="P440" s="29" t="s">
        <v>17118</v>
      </c>
      <c r="Q440" s="32" t="s">
        <v>174</v>
      </c>
      <c r="R440" s="19"/>
      <c r="S440" s="19"/>
      <c r="T440" s="19"/>
      <c r="U440" s="19"/>
      <c r="V440" s="19"/>
      <c r="W440" s="19"/>
      <c r="X440" s="19"/>
      <c r="Y440" s="19"/>
      <c r="Z440" s="19"/>
      <c r="AA440" s="19"/>
      <c r="AB440" s="19"/>
      <c r="AC440" s="19"/>
      <c r="AD440" s="19"/>
      <c r="AE440" s="19"/>
      <c r="AF440" s="19"/>
      <c r="AG440" s="19"/>
      <c r="AH440" s="19"/>
      <c r="AI440" s="19"/>
      <c r="AJ440" s="31">
        <v>12960</v>
      </c>
      <c r="AK440" s="31">
        <v>304800</v>
      </c>
      <c r="AL440" s="31">
        <v>364410</v>
      </c>
      <c r="AM440" s="31">
        <v>412297</v>
      </c>
      <c r="AN440" s="31">
        <v>333394</v>
      </c>
      <c r="AO440" s="31">
        <v>384439</v>
      </c>
      <c r="AP440" s="31">
        <v>316869</v>
      </c>
      <c r="AQ440" s="31">
        <v>348759.0302734375</v>
      </c>
      <c r="AR440" s="31">
        <v>325020.9599609375</v>
      </c>
      <c r="AS440" s="31">
        <v>368823.51171875</v>
      </c>
      <c r="AT440" s="31">
        <v>333943.8291015625</v>
      </c>
      <c r="AU440" s="31">
        <v>317654.3681640625</v>
      </c>
      <c r="AV440" s="31">
        <v>374219.998046875</v>
      </c>
      <c r="AW440" s="31">
        <v>390174.83984375</v>
      </c>
      <c r="AX440" s="31">
        <v>29404.98046875</v>
      </c>
      <c r="AY440" s="31">
        <v>22701.689453125</v>
      </c>
      <c r="AZ440" s="31">
        <v>52106.669921875</v>
      </c>
    </row>
    <row r="441" spans="1:52" ht="15" customHeight="1">
      <c r="A441" s="29" t="s">
        <v>17117</v>
      </c>
      <c r="B441" s="34">
        <v>35629</v>
      </c>
      <c r="C441" s="28">
        <v>600</v>
      </c>
      <c r="D441" s="28">
        <v>43</v>
      </c>
      <c r="E441" s="28">
        <v>40</v>
      </c>
      <c r="F441" s="29" t="s">
        <v>15582</v>
      </c>
      <c r="G441" s="29" t="s">
        <v>15728</v>
      </c>
      <c r="H441" s="28">
        <v>330</v>
      </c>
      <c r="I441" s="29" t="s">
        <v>120</v>
      </c>
      <c r="J441" s="33" t="s">
        <v>17115</v>
      </c>
      <c r="K441" s="29" t="s">
        <v>178</v>
      </c>
      <c r="L441" s="29" t="s">
        <v>17107</v>
      </c>
      <c r="M441" s="29" t="s">
        <v>2685</v>
      </c>
      <c r="N441" s="28">
        <v>654773.69999999995</v>
      </c>
      <c r="O441" s="28">
        <v>6131646</v>
      </c>
      <c r="P441" s="29" t="s">
        <v>17114</v>
      </c>
      <c r="Q441" s="32" t="s">
        <v>174</v>
      </c>
      <c r="R441" s="19"/>
      <c r="S441" s="19"/>
      <c r="T441" s="19"/>
      <c r="U441" s="19"/>
      <c r="V441" s="19"/>
      <c r="W441" s="19"/>
      <c r="X441" s="19"/>
      <c r="Y441" s="19"/>
      <c r="Z441" s="19"/>
      <c r="AA441" s="19"/>
      <c r="AB441" s="19"/>
      <c r="AC441" s="19"/>
      <c r="AD441" s="19"/>
      <c r="AE441" s="19"/>
      <c r="AF441" s="19"/>
      <c r="AG441" s="19"/>
      <c r="AH441" s="19"/>
      <c r="AI441" s="19"/>
      <c r="AJ441" s="19"/>
      <c r="AK441" s="19"/>
      <c r="AL441" s="31">
        <v>457884</v>
      </c>
      <c r="AM441" s="31">
        <v>1265278</v>
      </c>
      <c r="AN441" s="31">
        <v>1037153</v>
      </c>
      <c r="AO441" s="31">
        <v>1167752</v>
      </c>
      <c r="AP441" s="31">
        <v>914304</v>
      </c>
      <c r="AQ441" s="31">
        <v>1071017.52734375</v>
      </c>
      <c r="AR441" s="31">
        <v>1018139.76953125</v>
      </c>
      <c r="AS441" s="31">
        <v>1073185.7421875</v>
      </c>
      <c r="AT441" s="31">
        <v>1022098.78125</v>
      </c>
      <c r="AU441" s="31">
        <v>822368.25390625</v>
      </c>
      <c r="AV441" s="31">
        <v>1208821.67578125</v>
      </c>
      <c r="AW441" s="31">
        <v>1157765.41796875</v>
      </c>
      <c r="AX441" s="31">
        <v>93535.203125</v>
      </c>
      <c r="AY441" s="31">
        <v>79089.1171875</v>
      </c>
      <c r="AZ441" s="31">
        <v>172624.3203125</v>
      </c>
    </row>
    <row r="442" spans="1:52" ht="15" customHeight="1">
      <c r="A442" s="29" t="s">
        <v>17113</v>
      </c>
      <c r="B442" s="34">
        <v>35629</v>
      </c>
      <c r="C442" s="28">
        <v>600</v>
      </c>
      <c r="D442" s="28">
        <v>43</v>
      </c>
      <c r="E442" s="28">
        <v>45</v>
      </c>
      <c r="F442" s="29" t="s">
        <v>15582</v>
      </c>
      <c r="G442" s="29" t="s">
        <v>15728</v>
      </c>
      <c r="H442" s="28">
        <v>330</v>
      </c>
      <c r="I442" s="29" t="s">
        <v>120</v>
      </c>
      <c r="J442" s="33" t="s">
        <v>17112</v>
      </c>
      <c r="K442" s="29" t="s">
        <v>178</v>
      </c>
      <c r="L442" s="29" t="s">
        <v>17111</v>
      </c>
      <c r="M442" s="29" t="s">
        <v>1136</v>
      </c>
      <c r="N442" s="28">
        <v>654577.69999999995</v>
      </c>
      <c r="O442" s="28">
        <v>6131654</v>
      </c>
      <c r="P442" s="29" t="s">
        <v>17110</v>
      </c>
      <c r="Q442" s="32" t="s">
        <v>174</v>
      </c>
      <c r="R442" s="19"/>
      <c r="S442" s="19"/>
      <c r="T442" s="19"/>
      <c r="U442" s="19"/>
      <c r="V442" s="19"/>
      <c r="W442" s="19"/>
      <c r="X442" s="19"/>
      <c r="Y442" s="19"/>
      <c r="Z442" s="19"/>
      <c r="AA442" s="19"/>
      <c r="AB442" s="19"/>
      <c r="AC442" s="19"/>
      <c r="AD442" s="19"/>
      <c r="AE442" s="19"/>
      <c r="AF442" s="19"/>
      <c r="AG442" s="19"/>
      <c r="AH442" s="19"/>
      <c r="AI442" s="19"/>
      <c r="AJ442" s="19"/>
      <c r="AK442" s="19"/>
      <c r="AL442" s="31">
        <v>467517</v>
      </c>
      <c r="AM442" s="31">
        <v>1311637</v>
      </c>
      <c r="AN442" s="31">
        <v>1060164</v>
      </c>
      <c r="AO442" s="31">
        <v>1197792</v>
      </c>
      <c r="AP442" s="31">
        <v>1036533</v>
      </c>
      <c r="AQ442" s="31">
        <v>1099703.5234375</v>
      </c>
      <c r="AR442" s="31">
        <v>1049987.06640625</v>
      </c>
      <c r="AS442" s="31">
        <v>1127906.99609375</v>
      </c>
      <c r="AT442" s="31">
        <v>1047460.5859375</v>
      </c>
      <c r="AU442" s="31">
        <v>978296.21484375</v>
      </c>
      <c r="AV442" s="31">
        <v>1236102.12890625</v>
      </c>
      <c r="AW442" s="31">
        <v>1175817.0546875</v>
      </c>
      <c r="AX442" s="31">
        <v>96650.7265625</v>
      </c>
      <c r="AY442" s="31">
        <v>82063.078125</v>
      </c>
      <c r="AZ442" s="31">
        <v>178713.8046875</v>
      </c>
    </row>
    <row r="443" spans="1:52" ht="15" customHeight="1">
      <c r="A443" s="29" t="s">
        <v>17109</v>
      </c>
      <c r="B443" s="34">
        <v>35629</v>
      </c>
      <c r="C443" s="28">
        <v>600</v>
      </c>
      <c r="D443" s="28">
        <v>43</v>
      </c>
      <c r="E443" s="28">
        <v>45</v>
      </c>
      <c r="F443" s="29" t="s">
        <v>15582</v>
      </c>
      <c r="G443" s="29" t="s">
        <v>15728</v>
      </c>
      <c r="H443" s="28">
        <v>330</v>
      </c>
      <c r="I443" s="29" t="s">
        <v>120</v>
      </c>
      <c r="J443" s="33" t="s">
        <v>17108</v>
      </c>
      <c r="K443" s="29" t="s">
        <v>178</v>
      </c>
      <c r="L443" s="29" t="s">
        <v>17107</v>
      </c>
      <c r="M443" s="29" t="s">
        <v>2346</v>
      </c>
      <c r="N443" s="28">
        <v>654365.69999999995</v>
      </c>
      <c r="O443" s="28">
        <v>6131650</v>
      </c>
      <c r="P443" s="29" t="s">
        <v>17106</v>
      </c>
      <c r="Q443" s="32" t="s">
        <v>174</v>
      </c>
      <c r="R443" s="19"/>
      <c r="S443" s="19"/>
      <c r="T443" s="19"/>
      <c r="U443" s="19"/>
      <c r="V443" s="19"/>
      <c r="W443" s="19"/>
      <c r="X443" s="19"/>
      <c r="Y443" s="19"/>
      <c r="Z443" s="19"/>
      <c r="AA443" s="19"/>
      <c r="AB443" s="19"/>
      <c r="AC443" s="19"/>
      <c r="AD443" s="19"/>
      <c r="AE443" s="19"/>
      <c r="AF443" s="19"/>
      <c r="AG443" s="19"/>
      <c r="AH443" s="19"/>
      <c r="AI443" s="19"/>
      <c r="AJ443" s="19"/>
      <c r="AK443" s="19"/>
      <c r="AL443" s="31">
        <v>487605</v>
      </c>
      <c r="AM443" s="31">
        <v>1394030</v>
      </c>
      <c r="AN443" s="31">
        <v>1089648</v>
      </c>
      <c r="AO443" s="31">
        <v>1237154</v>
      </c>
      <c r="AP443" s="31">
        <v>1078950</v>
      </c>
      <c r="AQ443" s="31">
        <v>1016403.80859375</v>
      </c>
      <c r="AR443" s="31">
        <v>1095651.8046875</v>
      </c>
      <c r="AS443" s="31">
        <v>1183837.04296875</v>
      </c>
      <c r="AT443" s="31">
        <v>1119972.15625</v>
      </c>
      <c r="AU443" s="31">
        <v>1016913.14453125</v>
      </c>
      <c r="AV443" s="31">
        <v>1285604.09375</v>
      </c>
      <c r="AW443" s="31">
        <v>1239502.765625</v>
      </c>
      <c r="AX443" s="31">
        <v>100496.8828125</v>
      </c>
      <c r="AY443" s="31">
        <v>85662.71875</v>
      </c>
      <c r="AZ443" s="31">
        <v>186159.6015625</v>
      </c>
    </row>
    <row r="444" spans="1:52" ht="15" customHeight="1">
      <c r="A444" s="29" t="s">
        <v>17105</v>
      </c>
      <c r="B444" s="34">
        <v>35823</v>
      </c>
      <c r="C444" s="28">
        <v>550</v>
      </c>
      <c r="D444" s="28">
        <v>41</v>
      </c>
      <c r="E444" s="28">
        <v>35</v>
      </c>
      <c r="F444" s="29" t="s">
        <v>14638</v>
      </c>
      <c r="G444" s="29" t="s">
        <v>14643</v>
      </c>
      <c r="H444" s="28">
        <v>330</v>
      </c>
      <c r="I444" s="29" t="s">
        <v>120</v>
      </c>
      <c r="J444" s="33" t="s">
        <v>17104</v>
      </c>
      <c r="K444" s="29" t="s">
        <v>178</v>
      </c>
      <c r="L444" s="29" t="s">
        <v>17089</v>
      </c>
      <c r="M444" s="29" t="s">
        <v>331</v>
      </c>
      <c r="N444" s="28">
        <v>648980.69999999995</v>
      </c>
      <c r="O444" s="28">
        <v>6132291</v>
      </c>
      <c r="P444" s="29" t="s">
        <v>17103</v>
      </c>
      <c r="Q444" s="32" t="s">
        <v>174</v>
      </c>
      <c r="R444" s="19"/>
      <c r="S444" s="19"/>
      <c r="T444" s="19"/>
      <c r="U444" s="19"/>
      <c r="V444" s="19"/>
      <c r="W444" s="19"/>
      <c r="X444" s="19"/>
      <c r="Y444" s="19"/>
      <c r="Z444" s="19"/>
      <c r="AA444" s="19"/>
      <c r="AB444" s="19"/>
      <c r="AC444" s="19"/>
      <c r="AD444" s="19"/>
      <c r="AE444" s="19"/>
      <c r="AF444" s="19"/>
      <c r="AG444" s="19"/>
      <c r="AH444" s="19"/>
      <c r="AI444" s="19"/>
      <c r="AJ444" s="19"/>
      <c r="AK444" s="19"/>
      <c r="AL444" s="19"/>
      <c r="AM444" s="31">
        <v>1040794</v>
      </c>
      <c r="AN444" s="31">
        <v>980164</v>
      </c>
      <c r="AO444" s="31">
        <v>1068935</v>
      </c>
      <c r="AP444" s="31">
        <v>905774</v>
      </c>
      <c r="AQ444" s="31">
        <v>1022130.59375</v>
      </c>
      <c r="AR444" s="31">
        <v>938380.421875</v>
      </c>
      <c r="AS444" s="31">
        <v>1039285.1640625</v>
      </c>
      <c r="AT444" s="31">
        <v>961785.9765625</v>
      </c>
      <c r="AU444" s="31">
        <v>898278.484375</v>
      </c>
      <c r="AV444" s="31">
        <v>1137832.73828125</v>
      </c>
      <c r="AW444" s="31">
        <v>1072795.6796875</v>
      </c>
      <c r="AX444" s="31">
        <v>87551.640625</v>
      </c>
      <c r="AY444" s="31">
        <v>68220.8984375</v>
      </c>
      <c r="AZ444" s="31">
        <v>155772.5390625</v>
      </c>
    </row>
    <row r="445" spans="1:52" ht="15" customHeight="1">
      <c r="A445" s="29" t="s">
        <v>17102</v>
      </c>
      <c r="B445" s="34">
        <v>35866</v>
      </c>
      <c r="C445" s="28">
        <v>550</v>
      </c>
      <c r="D445" s="28">
        <v>41</v>
      </c>
      <c r="E445" s="28">
        <v>35</v>
      </c>
      <c r="F445" s="29" t="s">
        <v>14638</v>
      </c>
      <c r="G445" s="29" t="s">
        <v>14643</v>
      </c>
      <c r="H445" s="28">
        <v>330</v>
      </c>
      <c r="I445" s="29" t="s">
        <v>120</v>
      </c>
      <c r="J445" s="33" t="s">
        <v>17101</v>
      </c>
      <c r="K445" s="29" t="s">
        <v>178</v>
      </c>
      <c r="L445" s="29" t="s">
        <v>17089</v>
      </c>
      <c r="M445" s="29" t="s">
        <v>331</v>
      </c>
      <c r="N445" s="28">
        <v>648895.69999999995</v>
      </c>
      <c r="O445" s="28">
        <v>6132578</v>
      </c>
      <c r="P445" s="29" t="s">
        <v>17100</v>
      </c>
      <c r="Q445" s="32" t="s">
        <v>174</v>
      </c>
      <c r="R445" s="19"/>
      <c r="S445" s="19"/>
      <c r="T445" s="19"/>
      <c r="U445" s="19"/>
      <c r="V445" s="19"/>
      <c r="W445" s="19"/>
      <c r="X445" s="19"/>
      <c r="Y445" s="19"/>
      <c r="Z445" s="19"/>
      <c r="AA445" s="19"/>
      <c r="AB445" s="19"/>
      <c r="AC445" s="19"/>
      <c r="AD445" s="19"/>
      <c r="AE445" s="19"/>
      <c r="AF445" s="19"/>
      <c r="AG445" s="19"/>
      <c r="AH445" s="19"/>
      <c r="AI445" s="19"/>
      <c r="AJ445" s="19"/>
      <c r="AK445" s="19"/>
      <c r="AL445" s="19"/>
      <c r="AM445" s="31">
        <v>942306</v>
      </c>
      <c r="AN445" s="31">
        <v>1077222</v>
      </c>
      <c r="AO445" s="31">
        <v>1146196</v>
      </c>
      <c r="AP445" s="31">
        <v>988773</v>
      </c>
      <c r="AQ445" s="31">
        <v>1076109.984375</v>
      </c>
      <c r="AR445" s="31">
        <v>1015222.2265625</v>
      </c>
      <c r="AS445" s="31">
        <v>1120449.32421875</v>
      </c>
      <c r="AT445" s="31">
        <v>1056897.28125</v>
      </c>
      <c r="AU445" s="31">
        <v>969745.595703125</v>
      </c>
      <c r="AV445" s="31">
        <v>1211561.01953125</v>
      </c>
      <c r="AW445" s="31">
        <v>945843.01953125</v>
      </c>
      <c r="AX445" s="31">
        <v>93730.2265625</v>
      </c>
      <c r="AY445" s="31">
        <v>76730.9375</v>
      </c>
      <c r="AZ445" s="31">
        <v>170461.1640625</v>
      </c>
    </row>
    <row r="446" spans="1:52" ht="15" customHeight="1">
      <c r="A446" s="29" t="s">
        <v>17099</v>
      </c>
      <c r="B446" s="34">
        <v>35916</v>
      </c>
      <c r="C446" s="28">
        <v>750</v>
      </c>
      <c r="D446" s="28">
        <v>44</v>
      </c>
      <c r="E446" s="28">
        <v>46</v>
      </c>
      <c r="F446" s="29" t="s">
        <v>15582</v>
      </c>
      <c r="G446" s="29" t="s">
        <v>17091</v>
      </c>
      <c r="H446" s="28">
        <v>330</v>
      </c>
      <c r="I446" s="29" t="s">
        <v>120</v>
      </c>
      <c r="J446" s="33" t="s">
        <v>17098</v>
      </c>
      <c r="K446" s="29" t="s">
        <v>178</v>
      </c>
      <c r="L446" s="29" t="s">
        <v>17094</v>
      </c>
      <c r="M446" s="29" t="s">
        <v>1247</v>
      </c>
      <c r="N446" s="28">
        <v>649787.69999999995</v>
      </c>
      <c r="O446" s="28">
        <v>6130820</v>
      </c>
      <c r="P446" s="29" t="s">
        <v>17097</v>
      </c>
      <c r="Q446" s="32" t="s">
        <v>174</v>
      </c>
      <c r="R446" s="19"/>
      <c r="S446" s="19"/>
      <c r="T446" s="19"/>
      <c r="U446" s="19"/>
      <c r="V446" s="19"/>
      <c r="W446" s="19"/>
      <c r="X446" s="19"/>
      <c r="Y446" s="19"/>
      <c r="Z446" s="19"/>
      <c r="AA446" s="19"/>
      <c r="AB446" s="19"/>
      <c r="AC446" s="19"/>
      <c r="AD446" s="19"/>
      <c r="AE446" s="19"/>
      <c r="AF446" s="19"/>
      <c r="AG446" s="19"/>
      <c r="AH446" s="19"/>
      <c r="AI446" s="19"/>
      <c r="AJ446" s="19"/>
      <c r="AK446" s="19"/>
      <c r="AL446" s="19"/>
      <c r="AM446" s="31">
        <v>842893</v>
      </c>
      <c r="AN446" s="31">
        <v>1125976</v>
      </c>
      <c r="AO446" s="31">
        <v>1237308</v>
      </c>
      <c r="AP446" s="31">
        <v>1078298</v>
      </c>
      <c r="AQ446" s="31">
        <v>1179888.05859375</v>
      </c>
      <c r="AR446" s="31">
        <v>1079816.76171875</v>
      </c>
      <c r="AS446" s="31">
        <v>1194316.20703125</v>
      </c>
      <c r="AT446" s="31">
        <v>1076534.92578125</v>
      </c>
      <c r="AU446" s="31">
        <v>1016455.763671875</v>
      </c>
      <c r="AV446" s="31">
        <v>1294730.91015625</v>
      </c>
      <c r="AW446" s="31">
        <v>1236413.98046875</v>
      </c>
      <c r="AX446" s="31">
        <v>95988.421875</v>
      </c>
      <c r="AY446" s="31">
        <v>80161.2890625</v>
      </c>
      <c r="AZ446" s="31">
        <v>176149.7109375</v>
      </c>
    </row>
    <row r="447" spans="1:52" ht="15" customHeight="1">
      <c r="A447" s="29" t="s">
        <v>17096</v>
      </c>
      <c r="B447" s="34">
        <v>35916</v>
      </c>
      <c r="C447" s="28">
        <v>750</v>
      </c>
      <c r="D447" s="28">
        <v>44</v>
      </c>
      <c r="E447" s="28">
        <v>46</v>
      </c>
      <c r="F447" s="29" t="s">
        <v>5643</v>
      </c>
      <c r="G447" s="29" t="s">
        <v>17091</v>
      </c>
      <c r="H447" s="28">
        <v>330</v>
      </c>
      <c r="I447" s="29" t="s">
        <v>120</v>
      </c>
      <c r="J447" s="33" t="s">
        <v>17095</v>
      </c>
      <c r="K447" s="29" t="s">
        <v>178</v>
      </c>
      <c r="L447" s="29" t="s">
        <v>17094</v>
      </c>
      <c r="M447" s="29" t="s">
        <v>216</v>
      </c>
      <c r="N447" s="28">
        <v>650584.69999999995</v>
      </c>
      <c r="O447" s="28">
        <v>6131111</v>
      </c>
      <c r="P447" s="29" t="s">
        <v>17093</v>
      </c>
      <c r="Q447" s="32" t="s">
        <v>174</v>
      </c>
      <c r="R447" s="19"/>
      <c r="S447" s="19"/>
      <c r="T447" s="19"/>
      <c r="U447" s="19"/>
      <c r="V447" s="19"/>
      <c r="W447" s="19"/>
      <c r="X447" s="19"/>
      <c r="Y447" s="19"/>
      <c r="Z447" s="19"/>
      <c r="AA447" s="19"/>
      <c r="AB447" s="19"/>
      <c r="AC447" s="19"/>
      <c r="AD447" s="19"/>
      <c r="AE447" s="19"/>
      <c r="AF447" s="19"/>
      <c r="AG447" s="19"/>
      <c r="AH447" s="19"/>
      <c r="AI447" s="19"/>
      <c r="AJ447" s="19"/>
      <c r="AK447" s="19"/>
      <c r="AL447" s="19"/>
      <c r="AM447" s="31">
        <v>890717</v>
      </c>
      <c r="AN447" s="31">
        <v>1208403</v>
      </c>
      <c r="AO447" s="31">
        <v>1331643</v>
      </c>
      <c r="AP447" s="31">
        <v>1145561</v>
      </c>
      <c r="AQ447" s="31">
        <v>1242179.48046875</v>
      </c>
      <c r="AR447" s="31">
        <v>1148842.53515625</v>
      </c>
      <c r="AS447" s="31">
        <v>1277421.7578125</v>
      </c>
      <c r="AT447" s="31">
        <v>1167727.7578125</v>
      </c>
      <c r="AU447" s="31">
        <v>950364.359375</v>
      </c>
      <c r="AV447" s="31">
        <v>1330114.5</v>
      </c>
      <c r="AW447" s="31">
        <v>1355998.06640625</v>
      </c>
      <c r="AX447" s="31">
        <v>105980.4921875</v>
      </c>
      <c r="AY447" s="31">
        <v>91610.640625</v>
      </c>
      <c r="AZ447" s="31">
        <v>197591.1328125</v>
      </c>
    </row>
    <row r="448" spans="1:52" ht="15" customHeight="1">
      <c r="A448" s="29" t="s">
        <v>17092</v>
      </c>
      <c r="B448" s="34">
        <v>35836</v>
      </c>
      <c r="C448" s="28">
        <v>550</v>
      </c>
      <c r="D448" s="28">
        <v>41</v>
      </c>
      <c r="E448" s="28">
        <v>35</v>
      </c>
      <c r="F448" s="29" t="s">
        <v>14638</v>
      </c>
      <c r="G448" s="29" t="s">
        <v>14643</v>
      </c>
      <c r="H448" s="28">
        <v>330</v>
      </c>
      <c r="I448" s="29" t="s">
        <v>120</v>
      </c>
      <c r="J448" s="33" t="s">
        <v>17090</v>
      </c>
      <c r="K448" s="29" t="s">
        <v>178</v>
      </c>
      <c r="L448" s="29" t="s">
        <v>17089</v>
      </c>
      <c r="M448" s="29" t="s">
        <v>331</v>
      </c>
      <c r="N448" s="28">
        <v>654335.69999999995</v>
      </c>
      <c r="O448" s="28">
        <v>6132540</v>
      </c>
      <c r="P448" s="29" t="s">
        <v>17088</v>
      </c>
      <c r="Q448" s="32" t="s">
        <v>174</v>
      </c>
      <c r="R448" s="19"/>
      <c r="S448" s="19"/>
      <c r="T448" s="19"/>
      <c r="U448" s="19"/>
      <c r="V448" s="19"/>
      <c r="W448" s="19"/>
      <c r="X448" s="19"/>
      <c r="Y448" s="19"/>
      <c r="Z448" s="19"/>
      <c r="AA448" s="19"/>
      <c r="AB448" s="19"/>
      <c r="AC448" s="19"/>
      <c r="AD448" s="19"/>
      <c r="AE448" s="19"/>
      <c r="AF448" s="19"/>
      <c r="AG448" s="19"/>
      <c r="AH448" s="19"/>
      <c r="AI448" s="19"/>
      <c r="AJ448" s="19"/>
      <c r="AK448" s="19"/>
      <c r="AL448" s="19"/>
      <c r="AM448" s="31">
        <v>923538</v>
      </c>
      <c r="AN448" s="31">
        <v>1018493</v>
      </c>
      <c r="AO448" s="31">
        <v>1131602</v>
      </c>
      <c r="AP448" s="31">
        <v>959826</v>
      </c>
      <c r="AQ448" s="31">
        <v>1077020.01953125</v>
      </c>
      <c r="AR448" s="31">
        <v>996870.6015625</v>
      </c>
      <c r="AS448" s="31">
        <v>1076442.84765625</v>
      </c>
      <c r="AT448" s="31">
        <v>1035323.19140625</v>
      </c>
      <c r="AU448" s="31">
        <v>949745.615234375</v>
      </c>
      <c r="AV448" s="31">
        <v>1188833.58984375</v>
      </c>
      <c r="AW448" s="31">
        <v>1126070.55078125</v>
      </c>
      <c r="AX448" s="31">
        <v>90228.6015625</v>
      </c>
      <c r="AY448" s="31">
        <v>72664.0234375</v>
      </c>
      <c r="AZ448" s="31">
        <v>162892.625</v>
      </c>
    </row>
    <row r="449" spans="1:52" ht="15" customHeight="1">
      <c r="A449" s="29" t="s">
        <v>17087</v>
      </c>
      <c r="B449" s="34">
        <v>36438</v>
      </c>
      <c r="C449" s="28">
        <v>600</v>
      </c>
      <c r="D449" s="28">
        <v>44</v>
      </c>
      <c r="E449" s="28">
        <v>40</v>
      </c>
      <c r="F449" s="29" t="s">
        <v>205</v>
      </c>
      <c r="G449" s="29" t="s">
        <v>4753</v>
      </c>
      <c r="H449" s="28">
        <v>330</v>
      </c>
      <c r="I449" s="29" t="s">
        <v>120</v>
      </c>
      <c r="J449" s="33" t="s">
        <v>17086</v>
      </c>
      <c r="K449" s="29" t="s">
        <v>178</v>
      </c>
      <c r="L449" s="29" t="s">
        <v>17085</v>
      </c>
      <c r="M449" s="29" t="s">
        <v>1247</v>
      </c>
      <c r="N449" s="28">
        <v>654206</v>
      </c>
      <c r="O449" s="28">
        <v>6149422</v>
      </c>
      <c r="P449" s="29" t="s">
        <v>17084</v>
      </c>
      <c r="Q449" s="32" t="s">
        <v>207</v>
      </c>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31">
        <v>612088</v>
      </c>
      <c r="AO449" s="31">
        <v>1129351</v>
      </c>
      <c r="AP449" s="31">
        <v>925528</v>
      </c>
      <c r="AQ449" s="31">
        <v>1089494</v>
      </c>
      <c r="AR449" s="31">
        <v>985127</v>
      </c>
      <c r="AS449" s="31">
        <v>1061074</v>
      </c>
      <c r="AT449" s="31">
        <v>954598</v>
      </c>
      <c r="AU449" s="31">
        <v>935757</v>
      </c>
      <c r="AV449" s="31">
        <v>1141985</v>
      </c>
      <c r="AW449" s="31">
        <v>1135202</v>
      </c>
      <c r="AX449" s="31">
        <v>92896</v>
      </c>
      <c r="AY449" s="31">
        <v>69617</v>
      </c>
      <c r="AZ449" s="31">
        <v>162513</v>
      </c>
    </row>
    <row r="450" spans="1:52" ht="15" customHeight="1">
      <c r="A450" s="29" t="s">
        <v>17083</v>
      </c>
      <c r="B450" s="34">
        <v>36348</v>
      </c>
      <c r="C450" s="28">
        <v>11</v>
      </c>
      <c r="D450" s="28">
        <v>13</v>
      </c>
      <c r="E450" s="28">
        <v>18</v>
      </c>
      <c r="F450" s="29" t="s">
        <v>3292</v>
      </c>
      <c r="G450" s="29" t="s">
        <v>7180</v>
      </c>
      <c r="H450" s="28">
        <v>330</v>
      </c>
      <c r="I450" s="29" t="s">
        <v>120</v>
      </c>
      <c r="J450" s="33" t="s">
        <v>17082</v>
      </c>
      <c r="K450" s="29" t="s">
        <v>178</v>
      </c>
      <c r="L450" s="29" t="s">
        <v>17031</v>
      </c>
      <c r="M450" s="29" t="s">
        <v>17081</v>
      </c>
      <c r="N450" s="28">
        <v>641919</v>
      </c>
      <c r="O450" s="28">
        <v>6134253</v>
      </c>
      <c r="P450" s="29" t="s">
        <v>17080</v>
      </c>
      <c r="Q450" s="32" t="s">
        <v>368</v>
      </c>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31">
        <v>6230</v>
      </c>
      <c r="AO450" s="31">
        <v>23583</v>
      </c>
      <c r="AP450" s="31">
        <v>19305</v>
      </c>
      <c r="AQ450" s="31">
        <v>21108</v>
      </c>
      <c r="AR450" s="31">
        <v>20586</v>
      </c>
      <c r="AS450" s="31">
        <v>23787</v>
      </c>
      <c r="AT450" s="31">
        <v>22616</v>
      </c>
      <c r="AU450" s="31">
        <v>22606</v>
      </c>
      <c r="AV450" s="31">
        <v>25191</v>
      </c>
      <c r="AW450" s="31">
        <v>22916</v>
      </c>
      <c r="AX450" s="31">
        <v>2040</v>
      </c>
      <c r="AY450" s="31">
        <v>1697</v>
      </c>
      <c r="AZ450" s="31">
        <v>3737</v>
      </c>
    </row>
    <row r="451" spans="1:52" ht="15" customHeight="1">
      <c r="A451" s="29" t="s">
        <v>17079</v>
      </c>
      <c r="B451" s="34">
        <v>36447</v>
      </c>
      <c r="C451" s="28">
        <v>5.5</v>
      </c>
      <c r="D451" s="28">
        <v>7</v>
      </c>
      <c r="E451" s="28">
        <v>15</v>
      </c>
      <c r="F451" s="29" t="s">
        <v>3292</v>
      </c>
      <c r="G451" s="29" t="s">
        <v>17075</v>
      </c>
      <c r="H451" s="28">
        <v>330</v>
      </c>
      <c r="I451" s="29" t="s">
        <v>120</v>
      </c>
      <c r="J451" s="33" t="s">
        <v>17078</v>
      </c>
      <c r="K451" s="29" t="s">
        <v>178</v>
      </c>
      <c r="L451" s="29" t="s">
        <v>17073</v>
      </c>
      <c r="M451" s="29" t="s">
        <v>1088</v>
      </c>
      <c r="N451" s="28">
        <v>643085.9</v>
      </c>
      <c r="O451" s="28">
        <v>6137836</v>
      </c>
      <c r="P451" s="29" t="s">
        <v>17077</v>
      </c>
      <c r="Q451" s="32" t="s">
        <v>368</v>
      </c>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31">
        <v>1058</v>
      </c>
      <c r="AO451" s="31">
        <v>4656</v>
      </c>
      <c r="AP451" s="31">
        <v>4304</v>
      </c>
      <c r="AQ451" s="31">
        <v>4430</v>
      </c>
      <c r="AR451" s="31">
        <v>4464</v>
      </c>
      <c r="AS451" s="31">
        <v>3027</v>
      </c>
      <c r="AT451" s="31">
        <v>1668</v>
      </c>
      <c r="AU451" s="31">
        <v>0</v>
      </c>
      <c r="AV451" s="31">
        <v>4341</v>
      </c>
      <c r="AW451" s="31">
        <v>1807</v>
      </c>
      <c r="AX451" s="31">
        <v>0</v>
      </c>
      <c r="AY451" s="31">
        <v>0</v>
      </c>
      <c r="AZ451" s="31">
        <v>0</v>
      </c>
    </row>
    <row r="452" spans="1:52" ht="15" customHeight="1">
      <c r="A452" s="29" t="s">
        <v>17076</v>
      </c>
      <c r="B452" s="34">
        <v>36474</v>
      </c>
      <c r="C452" s="28">
        <v>150</v>
      </c>
      <c r="D452" s="28">
        <v>24.6</v>
      </c>
      <c r="E452" s="28">
        <v>32.5</v>
      </c>
      <c r="F452" s="29" t="s">
        <v>786</v>
      </c>
      <c r="G452" s="29" t="s">
        <v>14847</v>
      </c>
      <c r="H452" s="28">
        <v>330</v>
      </c>
      <c r="I452" s="29" t="s">
        <v>120</v>
      </c>
      <c r="J452" s="33" t="s">
        <v>17074</v>
      </c>
      <c r="K452" s="29" t="s">
        <v>178</v>
      </c>
      <c r="L452" s="29" t="s">
        <v>17073</v>
      </c>
      <c r="M452" s="29" t="s">
        <v>425</v>
      </c>
      <c r="N452" s="28">
        <v>642982.19999999995</v>
      </c>
      <c r="O452" s="28">
        <v>6136568</v>
      </c>
      <c r="P452" s="29" t="s">
        <v>17072</v>
      </c>
      <c r="Q452" s="32" t="s">
        <v>207</v>
      </c>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31">
        <v>58990</v>
      </c>
      <c r="AO452" s="31">
        <v>250843</v>
      </c>
      <c r="AP452" s="31">
        <v>255497</v>
      </c>
      <c r="AQ452" s="31">
        <v>276387</v>
      </c>
      <c r="AR452" s="31">
        <v>265184</v>
      </c>
      <c r="AS452" s="31">
        <v>294754</v>
      </c>
      <c r="AT452" s="31">
        <v>255966</v>
      </c>
      <c r="AU452" s="31">
        <v>222788</v>
      </c>
      <c r="AV452" s="31">
        <v>315485</v>
      </c>
      <c r="AW452" s="31">
        <v>296925</v>
      </c>
      <c r="AX452" s="31">
        <v>25363</v>
      </c>
      <c r="AY452" s="31">
        <v>17962</v>
      </c>
      <c r="AZ452" s="31">
        <v>43325</v>
      </c>
    </row>
    <row r="453" spans="1:52" ht="15" customHeight="1">
      <c r="A453" s="29" t="s">
        <v>17071</v>
      </c>
      <c r="B453" s="34">
        <v>36511</v>
      </c>
      <c r="C453" s="28">
        <v>11</v>
      </c>
      <c r="D453" s="28">
        <v>13</v>
      </c>
      <c r="E453" s="28">
        <v>18</v>
      </c>
      <c r="F453" s="29" t="s">
        <v>3292</v>
      </c>
      <c r="G453" s="29" t="s">
        <v>7180</v>
      </c>
      <c r="H453" s="28">
        <v>330</v>
      </c>
      <c r="I453" s="29" t="s">
        <v>120</v>
      </c>
      <c r="J453" s="33" t="s">
        <v>17070</v>
      </c>
      <c r="K453" s="29" t="s">
        <v>178</v>
      </c>
      <c r="L453" s="29" t="s">
        <v>17069</v>
      </c>
      <c r="M453" s="29" t="s">
        <v>355</v>
      </c>
      <c r="N453" s="28">
        <v>653169.4</v>
      </c>
      <c r="O453" s="28">
        <v>6145525</v>
      </c>
      <c r="P453" s="29" t="s">
        <v>17068</v>
      </c>
      <c r="Q453" s="32" t="s">
        <v>368</v>
      </c>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31">
        <v>21450</v>
      </c>
      <c r="AP453" s="31">
        <v>17231</v>
      </c>
      <c r="AQ453" s="31">
        <v>18835</v>
      </c>
      <c r="AR453" s="31">
        <v>19136</v>
      </c>
      <c r="AS453" s="31">
        <v>20370</v>
      </c>
      <c r="AT453" s="31">
        <v>11076</v>
      </c>
      <c r="AU453" s="31">
        <v>16263</v>
      </c>
      <c r="AV453" s="31">
        <v>17916</v>
      </c>
      <c r="AW453" s="31">
        <v>18256</v>
      </c>
      <c r="AX453" s="31">
        <v>1635</v>
      </c>
      <c r="AY453" s="31">
        <v>1413</v>
      </c>
      <c r="AZ453" s="31">
        <v>3048</v>
      </c>
    </row>
    <row r="454" spans="1:52" ht="15" customHeight="1">
      <c r="A454" s="29" t="s">
        <v>17067</v>
      </c>
      <c r="B454" s="34">
        <v>36553</v>
      </c>
      <c r="C454" s="28">
        <v>600</v>
      </c>
      <c r="D454" s="28">
        <v>44</v>
      </c>
      <c r="E454" s="28">
        <v>40</v>
      </c>
      <c r="F454" s="29" t="s">
        <v>205</v>
      </c>
      <c r="G454" s="29" t="s">
        <v>4753</v>
      </c>
      <c r="H454" s="28">
        <v>330</v>
      </c>
      <c r="I454" s="29" t="s">
        <v>120</v>
      </c>
      <c r="J454" s="33" t="s">
        <v>17066</v>
      </c>
      <c r="K454" s="29" t="s">
        <v>178</v>
      </c>
      <c r="L454" s="29" t="s">
        <v>17065</v>
      </c>
      <c r="M454" s="29" t="s">
        <v>1313</v>
      </c>
      <c r="N454" s="28">
        <v>653244.4</v>
      </c>
      <c r="O454" s="28">
        <v>6147662</v>
      </c>
      <c r="P454" s="29" t="s">
        <v>17064</v>
      </c>
      <c r="Q454" s="32" t="s">
        <v>207</v>
      </c>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31">
        <v>902301</v>
      </c>
      <c r="AP454" s="31">
        <v>997443</v>
      </c>
      <c r="AQ454" s="31">
        <v>1114141</v>
      </c>
      <c r="AR454" s="31">
        <v>1044992</v>
      </c>
      <c r="AS454" s="31">
        <v>1132179</v>
      </c>
      <c r="AT454" s="31">
        <v>1066501</v>
      </c>
      <c r="AU454" s="31">
        <v>992799</v>
      </c>
      <c r="AV454" s="31">
        <v>1159078</v>
      </c>
      <c r="AW454" s="31">
        <v>1201029</v>
      </c>
      <c r="AX454" s="31">
        <v>99573</v>
      </c>
      <c r="AY454" s="31">
        <v>74469</v>
      </c>
      <c r="AZ454" s="31">
        <v>174042</v>
      </c>
    </row>
    <row r="455" spans="1:52" ht="15" customHeight="1">
      <c r="A455" s="29" t="s">
        <v>17063</v>
      </c>
      <c r="B455" s="34">
        <v>36595</v>
      </c>
      <c r="C455" s="28">
        <v>750</v>
      </c>
      <c r="D455" s="28">
        <v>44</v>
      </c>
      <c r="E455" s="28">
        <v>40</v>
      </c>
      <c r="F455" s="29" t="s">
        <v>2104</v>
      </c>
      <c r="G455" s="29" t="s">
        <v>1231</v>
      </c>
      <c r="H455" s="28">
        <v>330</v>
      </c>
      <c r="I455" s="29" t="s">
        <v>120</v>
      </c>
      <c r="J455" s="33" t="s">
        <v>17062</v>
      </c>
      <c r="K455" s="29" t="s">
        <v>178</v>
      </c>
      <c r="L455" s="29" t="s">
        <v>17055</v>
      </c>
      <c r="M455" s="29" t="s">
        <v>2774</v>
      </c>
      <c r="N455" s="28">
        <v>644218</v>
      </c>
      <c r="O455" s="28">
        <v>6133570</v>
      </c>
      <c r="P455" s="29" t="s">
        <v>17061</v>
      </c>
      <c r="Q455" s="32" t="s">
        <v>207</v>
      </c>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31">
        <v>777044</v>
      </c>
      <c r="AP455" s="31">
        <v>1083439</v>
      </c>
      <c r="AQ455" s="31">
        <v>1167459</v>
      </c>
      <c r="AR455" s="31">
        <v>1095962</v>
      </c>
      <c r="AS455" s="31">
        <v>1240759</v>
      </c>
      <c r="AT455" s="31">
        <v>1132211</v>
      </c>
      <c r="AU455" s="31">
        <v>1099366</v>
      </c>
      <c r="AV455" s="31">
        <v>1367289</v>
      </c>
      <c r="AW455" s="31">
        <v>1315235</v>
      </c>
      <c r="AX455" s="31">
        <v>109575</v>
      </c>
      <c r="AY455" s="31">
        <v>79672</v>
      </c>
      <c r="AZ455" s="31">
        <v>189247</v>
      </c>
    </row>
    <row r="456" spans="1:52" ht="15" customHeight="1">
      <c r="A456" s="29" t="s">
        <v>17060</v>
      </c>
      <c r="B456" s="34">
        <v>36595</v>
      </c>
      <c r="C456" s="28">
        <v>750</v>
      </c>
      <c r="D456" s="28">
        <v>44</v>
      </c>
      <c r="E456" s="28">
        <v>40</v>
      </c>
      <c r="F456" s="29" t="s">
        <v>2104</v>
      </c>
      <c r="G456" s="29" t="s">
        <v>1231</v>
      </c>
      <c r="H456" s="28">
        <v>330</v>
      </c>
      <c r="I456" s="29" t="s">
        <v>120</v>
      </c>
      <c r="J456" s="33" t="s">
        <v>17059</v>
      </c>
      <c r="K456" s="29" t="s">
        <v>178</v>
      </c>
      <c r="L456" s="29" t="s">
        <v>17055</v>
      </c>
      <c r="M456" s="29" t="s">
        <v>2779</v>
      </c>
      <c r="N456" s="28">
        <v>644331.69999999995</v>
      </c>
      <c r="O456" s="28">
        <v>6133507</v>
      </c>
      <c r="P456" s="29" t="s">
        <v>17058</v>
      </c>
      <c r="Q456" s="32" t="s">
        <v>207</v>
      </c>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31">
        <v>740586</v>
      </c>
      <c r="AP456" s="31">
        <v>1009057</v>
      </c>
      <c r="AQ456" s="31">
        <v>1073502</v>
      </c>
      <c r="AR456" s="31">
        <v>1027446</v>
      </c>
      <c r="AS456" s="31">
        <v>1158699</v>
      </c>
      <c r="AT456" s="31">
        <v>1070478</v>
      </c>
      <c r="AU456" s="31">
        <v>1041861</v>
      </c>
      <c r="AV456" s="31">
        <v>1259733</v>
      </c>
      <c r="AW456" s="31">
        <v>1269545</v>
      </c>
      <c r="AX456" s="31">
        <v>102370</v>
      </c>
      <c r="AY456" s="31">
        <v>74529</v>
      </c>
      <c r="AZ456" s="31">
        <v>176899</v>
      </c>
    </row>
    <row r="457" spans="1:52" ht="15" customHeight="1">
      <c r="A457" s="29" t="s">
        <v>17057</v>
      </c>
      <c r="B457" s="34">
        <v>36595</v>
      </c>
      <c r="C457" s="28">
        <v>750</v>
      </c>
      <c r="D457" s="28">
        <v>44</v>
      </c>
      <c r="E457" s="28">
        <v>40</v>
      </c>
      <c r="F457" s="29" t="s">
        <v>2104</v>
      </c>
      <c r="G457" s="29" t="s">
        <v>1231</v>
      </c>
      <c r="H457" s="28">
        <v>330</v>
      </c>
      <c r="I457" s="29" t="s">
        <v>120</v>
      </c>
      <c r="J457" s="33" t="s">
        <v>17056</v>
      </c>
      <c r="K457" s="29" t="s">
        <v>178</v>
      </c>
      <c r="L457" s="29" t="s">
        <v>17055</v>
      </c>
      <c r="M457" s="29" t="s">
        <v>1476</v>
      </c>
      <c r="N457" s="28">
        <v>644445.9</v>
      </c>
      <c r="O457" s="28">
        <v>6133443</v>
      </c>
      <c r="P457" s="29" t="s">
        <v>17054</v>
      </c>
      <c r="Q457" s="32" t="s">
        <v>207</v>
      </c>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31">
        <v>751518</v>
      </c>
      <c r="AP457" s="31">
        <v>998436</v>
      </c>
      <c r="AQ457" s="31">
        <v>1108746</v>
      </c>
      <c r="AR457" s="31">
        <v>1024242</v>
      </c>
      <c r="AS457" s="31">
        <v>1136529</v>
      </c>
      <c r="AT457" s="31">
        <v>1004159</v>
      </c>
      <c r="AU457" s="31">
        <v>993104</v>
      </c>
      <c r="AV457" s="31">
        <v>1248099</v>
      </c>
      <c r="AW457" s="31">
        <v>1268841</v>
      </c>
      <c r="AX457" s="31">
        <v>108923</v>
      </c>
      <c r="AY457" s="31">
        <v>76105</v>
      </c>
      <c r="AZ457" s="31">
        <v>185028</v>
      </c>
    </row>
    <row r="458" spans="1:52" ht="15" customHeight="1">
      <c r="A458" s="29" t="s">
        <v>17053</v>
      </c>
      <c r="B458" s="34">
        <v>36672</v>
      </c>
      <c r="C458" s="28">
        <v>750</v>
      </c>
      <c r="D458" s="28">
        <v>44</v>
      </c>
      <c r="E458" s="28">
        <v>40</v>
      </c>
      <c r="F458" s="29" t="s">
        <v>2104</v>
      </c>
      <c r="G458" s="29" t="s">
        <v>1231</v>
      </c>
      <c r="H458" s="28">
        <v>330</v>
      </c>
      <c r="I458" s="29" t="s">
        <v>120</v>
      </c>
      <c r="J458" s="33" t="s">
        <v>17052</v>
      </c>
      <c r="K458" s="29" t="s">
        <v>178</v>
      </c>
      <c r="L458" s="29" t="s">
        <v>17047</v>
      </c>
      <c r="M458" s="29" t="s">
        <v>4713</v>
      </c>
      <c r="N458" s="28">
        <v>644678.80000000005</v>
      </c>
      <c r="O458" s="28">
        <v>6135033</v>
      </c>
      <c r="P458" s="29" t="s">
        <v>17046</v>
      </c>
      <c r="Q458" s="32" t="s">
        <v>207</v>
      </c>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31">
        <v>617810</v>
      </c>
      <c r="AP458" s="31">
        <v>998775.328125</v>
      </c>
      <c r="AQ458" s="31">
        <v>1096406.98828125</v>
      </c>
      <c r="AR458" s="31">
        <v>1023027.00390625</v>
      </c>
      <c r="AS458" s="31">
        <v>1150814.98046875</v>
      </c>
      <c r="AT458" s="31">
        <v>1061562</v>
      </c>
      <c r="AU458" s="31">
        <v>1017069.015625</v>
      </c>
      <c r="AV458" s="31">
        <v>1247600</v>
      </c>
      <c r="AW458" s="31">
        <v>1233418.33203125</v>
      </c>
      <c r="AX458" s="31">
        <v>103817.6640625</v>
      </c>
      <c r="AY458" s="31">
        <v>73914.6640625</v>
      </c>
      <c r="AZ458" s="31">
        <v>177732.328125</v>
      </c>
    </row>
    <row r="459" spans="1:52" ht="15" customHeight="1">
      <c r="A459" s="29" t="s">
        <v>17051</v>
      </c>
      <c r="B459" s="34">
        <v>36672</v>
      </c>
      <c r="C459" s="28">
        <v>750</v>
      </c>
      <c r="D459" s="28">
        <v>44</v>
      </c>
      <c r="E459" s="28">
        <v>40</v>
      </c>
      <c r="F459" s="29" t="s">
        <v>2104</v>
      </c>
      <c r="G459" s="29" t="s">
        <v>1231</v>
      </c>
      <c r="H459" s="28">
        <v>330</v>
      </c>
      <c r="I459" s="29" t="s">
        <v>120</v>
      </c>
      <c r="J459" s="33" t="s">
        <v>17050</v>
      </c>
      <c r="K459" s="29" t="s">
        <v>178</v>
      </c>
      <c r="L459" s="29" t="s">
        <v>17047</v>
      </c>
      <c r="M459" s="29" t="s">
        <v>4713</v>
      </c>
      <c r="N459" s="28">
        <v>644551.69999999995</v>
      </c>
      <c r="O459" s="28">
        <v>6135089</v>
      </c>
      <c r="P459" s="29" t="s">
        <v>17046</v>
      </c>
      <c r="Q459" s="32" t="s">
        <v>207</v>
      </c>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31">
        <v>617810</v>
      </c>
      <c r="AP459" s="31">
        <v>998775.328125</v>
      </c>
      <c r="AQ459" s="31">
        <v>1096406.98828125</v>
      </c>
      <c r="AR459" s="31">
        <v>1023027.00390625</v>
      </c>
      <c r="AS459" s="31">
        <v>1150814.98046875</v>
      </c>
      <c r="AT459" s="31">
        <v>1061562</v>
      </c>
      <c r="AU459" s="31">
        <v>1017069.015625</v>
      </c>
      <c r="AV459" s="31">
        <v>1247600</v>
      </c>
      <c r="AW459" s="31">
        <v>1233418.33203125</v>
      </c>
      <c r="AX459" s="31">
        <v>103817.6640625</v>
      </c>
      <c r="AY459" s="31">
        <v>73914.6640625</v>
      </c>
      <c r="AZ459" s="31">
        <v>177732.328125</v>
      </c>
    </row>
    <row r="460" spans="1:52" ht="15" customHeight="1">
      <c r="A460" s="29" t="s">
        <v>17049</v>
      </c>
      <c r="B460" s="34">
        <v>36672</v>
      </c>
      <c r="C460" s="28">
        <v>750</v>
      </c>
      <c r="D460" s="28">
        <v>44</v>
      </c>
      <c r="E460" s="28">
        <v>40</v>
      </c>
      <c r="F460" s="29" t="s">
        <v>2104</v>
      </c>
      <c r="G460" s="29" t="s">
        <v>1231</v>
      </c>
      <c r="H460" s="28">
        <v>330</v>
      </c>
      <c r="I460" s="29" t="s">
        <v>120</v>
      </c>
      <c r="J460" s="33" t="s">
        <v>17048</v>
      </c>
      <c r="K460" s="29" t="s">
        <v>178</v>
      </c>
      <c r="L460" s="29" t="s">
        <v>17047</v>
      </c>
      <c r="M460" s="29" t="s">
        <v>4713</v>
      </c>
      <c r="N460" s="28">
        <v>644422.6</v>
      </c>
      <c r="O460" s="28">
        <v>6135146</v>
      </c>
      <c r="P460" s="29" t="s">
        <v>17046</v>
      </c>
      <c r="Q460" s="32" t="s">
        <v>207</v>
      </c>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31">
        <v>617810</v>
      </c>
      <c r="AP460" s="31">
        <v>998775.328125</v>
      </c>
      <c r="AQ460" s="31">
        <v>1096406.98828125</v>
      </c>
      <c r="AR460" s="31">
        <v>1023027.00390625</v>
      </c>
      <c r="AS460" s="31">
        <v>1150814.98046875</v>
      </c>
      <c r="AT460" s="31">
        <v>1061562</v>
      </c>
      <c r="AU460" s="31">
        <v>1017069.015625</v>
      </c>
      <c r="AV460" s="31">
        <v>1247600</v>
      </c>
      <c r="AW460" s="31">
        <v>1233418.33203125</v>
      </c>
      <c r="AX460" s="31">
        <v>103817.6640625</v>
      </c>
      <c r="AY460" s="31">
        <v>73914.6640625</v>
      </c>
      <c r="AZ460" s="31">
        <v>177732.328125</v>
      </c>
    </row>
    <row r="461" spans="1:52" ht="15" customHeight="1">
      <c r="A461" s="29" t="s">
        <v>17045</v>
      </c>
      <c r="B461" s="34">
        <v>36591</v>
      </c>
      <c r="C461" s="28">
        <v>750</v>
      </c>
      <c r="D461" s="28">
        <v>44</v>
      </c>
      <c r="E461" s="28">
        <v>40</v>
      </c>
      <c r="F461" s="29" t="s">
        <v>14617</v>
      </c>
      <c r="G461" s="29" t="s">
        <v>855</v>
      </c>
      <c r="H461" s="28">
        <v>330</v>
      </c>
      <c r="I461" s="29" t="s">
        <v>120</v>
      </c>
      <c r="J461" s="33" t="s">
        <v>17044</v>
      </c>
      <c r="K461" s="29" t="s">
        <v>178</v>
      </c>
      <c r="L461" s="29" t="s">
        <v>17040</v>
      </c>
      <c r="M461" s="29" t="s">
        <v>216</v>
      </c>
      <c r="N461" s="28">
        <v>650071.69999999995</v>
      </c>
      <c r="O461" s="28">
        <v>6127108</v>
      </c>
      <c r="P461" s="29" t="s">
        <v>17043</v>
      </c>
      <c r="Q461" s="32" t="s">
        <v>174</v>
      </c>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31">
        <v>858026</v>
      </c>
      <c r="AP461" s="31">
        <v>1123480</v>
      </c>
      <c r="AQ461" s="31">
        <v>1221206</v>
      </c>
      <c r="AR461" s="31">
        <v>1134722</v>
      </c>
      <c r="AS461" s="31">
        <v>1264845</v>
      </c>
      <c r="AT461" s="31">
        <v>1151497</v>
      </c>
      <c r="AU461" s="31">
        <v>1079741</v>
      </c>
      <c r="AV461" s="31">
        <v>1340474</v>
      </c>
      <c r="AW461" s="31">
        <v>1306788</v>
      </c>
      <c r="AX461" s="31">
        <v>104455</v>
      </c>
      <c r="AY461" s="31">
        <v>87438</v>
      </c>
      <c r="AZ461" s="31">
        <v>191893</v>
      </c>
    </row>
    <row r="462" spans="1:52" ht="15" customHeight="1">
      <c r="A462" s="29" t="s">
        <v>17042</v>
      </c>
      <c r="B462" s="34">
        <v>36591</v>
      </c>
      <c r="C462" s="28">
        <v>750</v>
      </c>
      <c r="D462" s="28">
        <v>44</v>
      </c>
      <c r="E462" s="28">
        <v>40</v>
      </c>
      <c r="F462" s="29" t="s">
        <v>14617</v>
      </c>
      <c r="G462" s="29" t="s">
        <v>17037</v>
      </c>
      <c r="H462" s="28">
        <v>330</v>
      </c>
      <c r="I462" s="29" t="s">
        <v>120</v>
      </c>
      <c r="J462" s="33" t="s">
        <v>17041</v>
      </c>
      <c r="K462" s="29" t="s">
        <v>178</v>
      </c>
      <c r="L462" s="29" t="s">
        <v>17040</v>
      </c>
      <c r="M462" s="29" t="s">
        <v>4763</v>
      </c>
      <c r="N462" s="28">
        <v>649945.69999999995</v>
      </c>
      <c r="O462" s="28">
        <v>6127040</v>
      </c>
      <c r="P462" s="29" t="s">
        <v>17039</v>
      </c>
      <c r="Q462" s="32" t="s">
        <v>174</v>
      </c>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31">
        <v>884228</v>
      </c>
      <c r="AP462" s="31">
        <v>1177979</v>
      </c>
      <c r="AQ462" s="31">
        <v>1280270</v>
      </c>
      <c r="AR462" s="31">
        <v>1196575</v>
      </c>
      <c r="AS462" s="31">
        <v>1330119</v>
      </c>
      <c r="AT462" s="31">
        <v>1208791</v>
      </c>
      <c r="AU462" s="31">
        <v>1146890</v>
      </c>
      <c r="AV462" s="31">
        <v>1395856</v>
      </c>
      <c r="AW462" s="31">
        <v>1393089</v>
      </c>
      <c r="AX462" s="31">
        <v>111447</v>
      </c>
      <c r="AY462" s="31">
        <v>91241</v>
      </c>
      <c r="AZ462" s="31">
        <v>202688</v>
      </c>
    </row>
    <row r="463" spans="1:52" ht="15" customHeight="1">
      <c r="A463" s="29" t="s">
        <v>17038</v>
      </c>
      <c r="B463" s="34">
        <v>36698</v>
      </c>
      <c r="C463" s="28">
        <v>600</v>
      </c>
      <c r="D463" s="28">
        <v>44</v>
      </c>
      <c r="E463" s="28">
        <v>40</v>
      </c>
      <c r="F463" s="29" t="s">
        <v>220</v>
      </c>
      <c r="G463" s="29" t="s">
        <v>1668</v>
      </c>
      <c r="H463" s="28">
        <v>330</v>
      </c>
      <c r="I463" s="29" t="s">
        <v>120</v>
      </c>
      <c r="J463" s="33" t="s">
        <v>17036</v>
      </c>
      <c r="K463" s="29" t="s">
        <v>178</v>
      </c>
      <c r="L463" s="29" t="s">
        <v>17035</v>
      </c>
      <c r="M463" s="29" t="s">
        <v>216</v>
      </c>
      <c r="N463" s="28">
        <v>640794</v>
      </c>
      <c r="O463" s="28">
        <v>6136124</v>
      </c>
      <c r="P463" s="29" t="s">
        <v>17034</v>
      </c>
      <c r="Q463" s="32" t="s">
        <v>207</v>
      </c>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31">
        <v>658336</v>
      </c>
      <c r="AP463" s="31">
        <v>1199066</v>
      </c>
      <c r="AQ463" s="31">
        <v>1293292</v>
      </c>
      <c r="AR463" s="31">
        <v>1261992</v>
      </c>
      <c r="AS463" s="31">
        <v>1382990</v>
      </c>
      <c r="AT463" s="31">
        <v>1328250</v>
      </c>
      <c r="AU463" s="31">
        <v>1270786</v>
      </c>
      <c r="AV463" s="31">
        <v>1492464</v>
      </c>
      <c r="AW463" s="31">
        <v>1480673</v>
      </c>
      <c r="AX463" s="31">
        <v>126747</v>
      </c>
      <c r="AY463" s="31">
        <v>97035</v>
      </c>
      <c r="AZ463" s="31">
        <v>223782</v>
      </c>
    </row>
    <row r="464" spans="1:52" ht="15" customHeight="1">
      <c r="A464" s="29" t="s">
        <v>17033</v>
      </c>
      <c r="B464" s="34">
        <v>36698</v>
      </c>
      <c r="C464" s="28">
        <v>600</v>
      </c>
      <c r="D464" s="28">
        <v>44</v>
      </c>
      <c r="E464" s="28">
        <v>40</v>
      </c>
      <c r="F464" s="29" t="s">
        <v>220</v>
      </c>
      <c r="G464" s="29" t="s">
        <v>1668</v>
      </c>
      <c r="H464" s="28">
        <v>330</v>
      </c>
      <c r="I464" s="29" t="s">
        <v>120</v>
      </c>
      <c r="J464" s="33" t="s">
        <v>17032</v>
      </c>
      <c r="K464" s="29" t="s">
        <v>178</v>
      </c>
      <c r="L464" s="29" t="s">
        <v>17031</v>
      </c>
      <c r="M464" s="29" t="s">
        <v>9700</v>
      </c>
      <c r="N464" s="28">
        <v>641024.4</v>
      </c>
      <c r="O464" s="28">
        <v>6136169</v>
      </c>
      <c r="P464" s="29" t="s">
        <v>17030</v>
      </c>
      <c r="Q464" s="32" t="s">
        <v>207</v>
      </c>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31">
        <v>659433</v>
      </c>
      <c r="AP464" s="31">
        <v>1199731</v>
      </c>
      <c r="AQ464" s="31">
        <v>1280658</v>
      </c>
      <c r="AR464" s="31">
        <v>1245353</v>
      </c>
      <c r="AS464" s="31">
        <v>1387581</v>
      </c>
      <c r="AT464" s="31">
        <v>1319287</v>
      </c>
      <c r="AU464" s="31">
        <v>1259774</v>
      </c>
      <c r="AV464" s="31">
        <v>1491437</v>
      </c>
      <c r="AW464" s="31">
        <v>1435799</v>
      </c>
      <c r="AX464" s="31">
        <v>121699</v>
      </c>
      <c r="AY464" s="31">
        <v>95579</v>
      </c>
      <c r="AZ464" s="31">
        <v>217278</v>
      </c>
    </row>
    <row r="465" spans="1:52" ht="15" customHeight="1">
      <c r="A465" s="29" t="s">
        <v>17029</v>
      </c>
      <c r="B465" s="34">
        <v>36591</v>
      </c>
      <c r="C465" s="28">
        <v>750</v>
      </c>
      <c r="D465" s="28">
        <v>44</v>
      </c>
      <c r="E465" s="28">
        <v>40</v>
      </c>
      <c r="F465" s="29" t="s">
        <v>14617</v>
      </c>
      <c r="G465" s="29" t="s">
        <v>855</v>
      </c>
      <c r="H465" s="28">
        <v>330</v>
      </c>
      <c r="I465" s="29" t="s">
        <v>120</v>
      </c>
      <c r="J465" s="33" t="s">
        <v>17028</v>
      </c>
      <c r="K465" s="29" t="s">
        <v>178</v>
      </c>
      <c r="L465" s="29" t="s">
        <v>17027</v>
      </c>
      <c r="M465" s="29" t="s">
        <v>1417</v>
      </c>
      <c r="N465" s="28">
        <v>650208.80000000005</v>
      </c>
      <c r="O465" s="28">
        <v>6127181</v>
      </c>
      <c r="P465" s="29" t="s">
        <v>17026</v>
      </c>
      <c r="Q465" s="32" t="s">
        <v>174</v>
      </c>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31">
        <v>835608</v>
      </c>
      <c r="AP465" s="31">
        <v>1124034</v>
      </c>
      <c r="AQ465" s="31">
        <v>1218889</v>
      </c>
      <c r="AR465" s="31">
        <v>1123290</v>
      </c>
      <c r="AS465" s="31">
        <v>1253407</v>
      </c>
      <c r="AT465" s="31">
        <v>1124324</v>
      </c>
      <c r="AU465" s="31">
        <v>1056074</v>
      </c>
      <c r="AV465" s="31">
        <v>1343533</v>
      </c>
      <c r="AW465" s="31">
        <v>1289306</v>
      </c>
      <c r="AX465" s="31">
        <v>103270</v>
      </c>
      <c r="AY465" s="31">
        <v>89025</v>
      </c>
      <c r="AZ465" s="31">
        <v>192295</v>
      </c>
    </row>
    <row r="466" spans="1:52" ht="15" customHeight="1">
      <c r="A466" s="29" t="s">
        <v>17025</v>
      </c>
      <c r="B466" s="34">
        <v>36404</v>
      </c>
      <c r="C466" s="28">
        <v>11</v>
      </c>
      <c r="D466" s="28">
        <v>13</v>
      </c>
      <c r="E466" s="28">
        <v>18.2</v>
      </c>
      <c r="F466" s="29" t="s">
        <v>5627</v>
      </c>
      <c r="G466" s="29" t="s">
        <v>7899</v>
      </c>
      <c r="H466" s="28">
        <v>330</v>
      </c>
      <c r="I466" s="29" t="s">
        <v>120</v>
      </c>
      <c r="J466" s="33" t="s">
        <v>17024</v>
      </c>
      <c r="K466" s="29" t="s">
        <v>178</v>
      </c>
      <c r="L466" s="29" t="s">
        <v>17023</v>
      </c>
      <c r="M466" s="29" t="s">
        <v>2799</v>
      </c>
      <c r="N466" s="28">
        <v>639844.80000000005</v>
      </c>
      <c r="O466" s="28">
        <v>6133024</v>
      </c>
      <c r="P466" s="29" t="s">
        <v>17022</v>
      </c>
      <c r="Q466" s="32" t="s">
        <v>368</v>
      </c>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31">
        <v>7637</v>
      </c>
      <c r="AO466" s="31">
        <v>24974</v>
      </c>
      <c r="AP466" s="31">
        <v>4510</v>
      </c>
      <c r="AQ466" s="31">
        <v>16212</v>
      </c>
      <c r="AR466" s="31">
        <v>17370</v>
      </c>
      <c r="AS466" s="31">
        <v>17420</v>
      </c>
      <c r="AT466" s="31">
        <v>19618</v>
      </c>
      <c r="AU466" s="31">
        <v>20313</v>
      </c>
      <c r="AV466" s="31">
        <v>22302</v>
      </c>
      <c r="AW466" s="31">
        <v>17413</v>
      </c>
      <c r="AX466" s="31">
        <v>827</v>
      </c>
      <c r="AY466" s="31">
        <v>1148</v>
      </c>
      <c r="AZ466" s="31">
        <v>1975</v>
      </c>
    </row>
    <row r="467" spans="1:52" ht="15" customHeight="1">
      <c r="A467" s="29" t="s">
        <v>17021</v>
      </c>
      <c r="B467" s="34">
        <v>37130</v>
      </c>
      <c r="C467" s="28">
        <v>11</v>
      </c>
      <c r="D467" s="28">
        <v>13</v>
      </c>
      <c r="E467" s="28">
        <v>18</v>
      </c>
      <c r="F467" s="29" t="s">
        <v>5627</v>
      </c>
      <c r="G467" s="29" t="s">
        <v>7899</v>
      </c>
      <c r="H467" s="28">
        <v>330</v>
      </c>
      <c r="I467" s="29" t="s">
        <v>120</v>
      </c>
      <c r="J467" s="33" t="s">
        <v>17020</v>
      </c>
      <c r="K467" s="29" t="s">
        <v>178</v>
      </c>
      <c r="L467" s="29" t="s">
        <v>17019</v>
      </c>
      <c r="M467" s="29" t="s">
        <v>17018</v>
      </c>
      <c r="N467" s="28">
        <v>640571.80000000005</v>
      </c>
      <c r="O467" s="28">
        <v>6132634</v>
      </c>
      <c r="P467" s="29" t="s">
        <v>17017</v>
      </c>
      <c r="Q467" s="32" t="s">
        <v>368</v>
      </c>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31">
        <v>9242</v>
      </c>
      <c r="AQ467" s="31">
        <v>27349</v>
      </c>
      <c r="AR467" s="31">
        <v>15000</v>
      </c>
      <c r="AS467" s="31">
        <v>11558</v>
      </c>
      <c r="AT467" s="31">
        <v>15176</v>
      </c>
      <c r="AU467" s="31">
        <v>6988</v>
      </c>
      <c r="AV467" s="31">
        <v>31774</v>
      </c>
      <c r="AW467" s="31">
        <v>18130</v>
      </c>
      <c r="AX467" s="31">
        <v>1855</v>
      </c>
      <c r="AY467" s="31">
        <v>1586</v>
      </c>
      <c r="AZ467" s="31">
        <v>3441</v>
      </c>
    </row>
    <row r="468" spans="1:52" ht="15" customHeight="1">
      <c r="A468" s="29" t="s">
        <v>17016</v>
      </c>
      <c r="B468" s="34">
        <v>37242</v>
      </c>
      <c r="C468" s="28">
        <v>600</v>
      </c>
      <c r="D468" s="28">
        <v>44</v>
      </c>
      <c r="E468" s="28">
        <v>35</v>
      </c>
      <c r="F468" s="29" t="s">
        <v>205</v>
      </c>
      <c r="G468" s="29" t="s">
        <v>12025</v>
      </c>
      <c r="H468" s="28">
        <v>330</v>
      </c>
      <c r="I468" s="29" t="s">
        <v>120</v>
      </c>
      <c r="J468" s="33" t="s">
        <v>17015</v>
      </c>
      <c r="K468" s="29" t="s">
        <v>178</v>
      </c>
      <c r="L468" s="29" t="s">
        <v>17014</v>
      </c>
      <c r="M468" s="29" t="s">
        <v>1313</v>
      </c>
      <c r="N468" s="28">
        <v>653290.1</v>
      </c>
      <c r="O468" s="28">
        <v>6137399</v>
      </c>
      <c r="P468" s="29" t="s">
        <v>17013</v>
      </c>
      <c r="Q468" s="32" t="s">
        <v>207</v>
      </c>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31">
        <v>46368</v>
      </c>
      <c r="AQ468" s="31">
        <v>976959</v>
      </c>
      <c r="AR468" s="31">
        <v>904128</v>
      </c>
      <c r="AS468" s="31">
        <v>1003194</v>
      </c>
      <c r="AT468" s="31">
        <v>941499</v>
      </c>
      <c r="AU468" s="31">
        <v>847683</v>
      </c>
      <c r="AV468" s="31">
        <v>1105728</v>
      </c>
      <c r="AW468" s="31">
        <v>1061136</v>
      </c>
      <c r="AX468" s="31">
        <v>80160</v>
      </c>
      <c r="AY468" s="31">
        <v>72531</v>
      </c>
      <c r="AZ468" s="31">
        <v>152691</v>
      </c>
    </row>
    <row r="469" spans="1:52" ht="15" customHeight="1">
      <c r="A469" s="29" t="s">
        <v>17012</v>
      </c>
      <c r="B469" s="34">
        <v>35125</v>
      </c>
      <c r="C469" s="28">
        <v>500</v>
      </c>
      <c r="D469" s="28">
        <v>39</v>
      </c>
      <c r="E469" s="28">
        <v>35</v>
      </c>
      <c r="F469" s="29" t="s">
        <v>220</v>
      </c>
      <c r="G469" s="29" t="s">
        <v>7698</v>
      </c>
      <c r="H469" s="28">
        <v>336</v>
      </c>
      <c r="I469" s="29" t="s">
        <v>16905</v>
      </c>
      <c r="J469" s="33" t="s">
        <v>17011</v>
      </c>
      <c r="K469" s="29" t="s">
        <v>178</v>
      </c>
      <c r="L469" s="29" t="s">
        <v>204</v>
      </c>
      <c r="M469" s="29" t="s">
        <v>2515</v>
      </c>
      <c r="N469" s="28">
        <v>717411.5</v>
      </c>
      <c r="O469" s="28">
        <v>6137200</v>
      </c>
      <c r="P469" s="29" t="s">
        <v>17008</v>
      </c>
      <c r="Q469" s="32" t="s">
        <v>174</v>
      </c>
      <c r="R469" s="19"/>
      <c r="S469" s="19"/>
      <c r="T469" s="19"/>
      <c r="U469" s="19"/>
      <c r="V469" s="19"/>
      <c r="W469" s="19"/>
      <c r="X469" s="19"/>
      <c r="Y469" s="19"/>
      <c r="Z469" s="19"/>
      <c r="AA469" s="19"/>
      <c r="AB469" s="19"/>
      <c r="AC469" s="19"/>
      <c r="AD469" s="19"/>
      <c r="AE469" s="19"/>
      <c r="AF469" s="19"/>
      <c r="AG469" s="19"/>
      <c r="AH469" s="19"/>
      <c r="AI469" s="19"/>
      <c r="AJ469" s="19"/>
      <c r="AK469" s="31">
        <v>894000</v>
      </c>
      <c r="AL469" s="31">
        <v>1027000</v>
      </c>
      <c r="AM469" s="31">
        <v>1123500</v>
      </c>
      <c r="AN469" s="31">
        <v>1103000</v>
      </c>
      <c r="AO469" s="31">
        <v>1013000</v>
      </c>
      <c r="AP469" s="31">
        <v>891674.5</v>
      </c>
      <c r="AQ469" s="31">
        <v>1064046.9140625</v>
      </c>
      <c r="AR469" s="31">
        <v>937890.85546875</v>
      </c>
      <c r="AS469" s="31">
        <v>994230.74609375</v>
      </c>
      <c r="AT469" s="31">
        <v>926300.92578125</v>
      </c>
      <c r="AU469" s="31">
        <v>835929.76171875</v>
      </c>
      <c r="AV469" s="31">
        <v>1043467.927734375</v>
      </c>
      <c r="AW469" s="31">
        <v>1013194.203125</v>
      </c>
      <c r="AX469" s="31">
        <v>87962.984375</v>
      </c>
      <c r="AY469" s="31">
        <v>90095.9375</v>
      </c>
      <c r="AZ469" s="31">
        <v>178058.921875</v>
      </c>
    </row>
    <row r="470" spans="1:52" ht="15" customHeight="1">
      <c r="A470" s="29" t="s">
        <v>17010</v>
      </c>
      <c r="B470" s="34">
        <v>35125</v>
      </c>
      <c r="C470" s="28">
        <v>500</v>
      </c>
      <c r="D470" s="28">
        <v>39</v>
      </c>
      <c r="E470" s="28">
        <v>35</v>
      </c>
      <c r="F470" s="29" t="s">
        <v>220</v>
      </c>
      <c r="G470" s="29" t="s">
        <v>7698</v>
      </c>
      <c r="H470" s="28">
        <v>336</v>
      </c>
      <c r="I470" s="29" t="s">
        <v>16905</v>
      </c>
      <c r="J470" s="33" t="s">
        <v>17009</v>
      </c>
      <c r="K470" s="29" t="s">
        <v>178</v>
      </c>
      <c r="L470" s="29" t="s">
        <v>204</v>
      </c>
      <c r="M470" s="29" t="s">
        <v>2515</v>
      </c>
      <c r="N470" s="28">
        <v>717436.6</v>
      </c>
      <c r="O470" s="28">
        <v>6137406</v>
      </c>
      <c r="P470" s="29" t="s">
        <v>17008</v>
      </c>
      <c r="Q470" s="32" t="s">
        <v>174</v>
      </c>
      <c r="R470" s="19"/>
      <c r="S470" s="19"/>
      <c r="T470" s="19"/>
      <c r="U470" s="19"/>
      <c r="V470" s="19"/>
      <c r="W470" s="19"/>
      <c r="X470" s="19"/>
      <c r="Y470" s="19"/>
      <c r="Z470" s="19"/>
      <c r="AA470" s="19"/>
      <c r="AB470" s="19"/>
      <c r="AC470" s="19"/>
      <c r="AD470" s="19"/>
      <c r="AE470" s="19"/>
      <c r="AF470" s="19"/>
      <c r="AG470" s="19"/>
      <c r="AH470" s="19"/>
      <c r="AI470" s="19"/>
      <c r="AJ470" s="19"/>
      <c r="AK470" s="31">
        <v>894000</v>
      </c>
      <c r="AL470" s="31">
        <v>1027000</v>
      </c>
      <c r="AM470" s="31">
        <v>1123500</v>
      </c>
      <c r="AN470" s="31">
        <v>1103000</v>
      </c>
      <c r="AO470" s="31">
        <v>1013000</v>
      </c>
      <c r="AP470" s="31">
        <v>891674.5</v>
      </c>
      <c r="AQ470" s="31">
        <v>1064046.9140625</v>
      </c>
      <c r="AR470" s="31">
        <v>937890.85546875</v>
      </c>
      <c r="AS470" s="31">
        <v>994230.74609375</v>
      </c>
      <c r="AT470" s="31">
        <v>926300.92578125</v>
      </c>
      <c r="AU470" s="31">
        <v>835929.76171875</v>
      </c>
      <c r="AV470" s="31">
        <v>1043467.927734375</v>
      </c>
      <c r="AW470" s="31">
        <v>1013194.203125</v>
      </c>
      <c r="AX470" s="31">
        <v>87962.984375</v>
      </c>
      <c r="AY470" s="31">
        <v>90095.9375</v>
      </c>
      <c r="AZ470" s="31">
        <v>178058.921875</v>
      </c>
    </row>
    <row r="471" spans="1:52" ht="15" customHeight="1">
      <c r="A471" s="29" t="s">
        <v>17007</v>
      </c>
      <c r="B471" s="34">
        <v>35827</v>
      </c>
      <c r="C471" s="28">
        <v>600</v>
      </c>
      <c r="D471" s="28">
        <v>48</v>
      </c>
      <c r="E471" s="28">
        <v>46</v>
      </c>
      <c r="F471" s="29" t="s">
        <v>462</v>
      </c>
      <c r="G471" s="29" t="s">
        <v>3761</v>
      </c>
      <c r="H471" s="28">
        <v>336</v>
      </c>
      <c r="I471" s="29" t="s">
        <v>16905</v>
      </c>
      <c r="J471" s="33" t="s">
        <v>17006</v>
      </c>
      <c r="K471" s="29" t="s">
        <v>178</v>
      </c>
      <c r="L471" s="29" t="s">
        <v>204</v>
      </c>
      <c r="M471" s="29" t="s">
        <v>13917</v>
      </c>
      <c r="N471" s="28">
        <v>702664.2</v>
      </c>
      <c r="O471" s="28">
        <v>6137529</v>
      </c>
      <c r="P471" s="29" t="s">
        <v>17003</v>
      </c>
      <c r="Q471" s="32" t="s">
        <v>174</v>
      </c>
      <c r="R471" s="19"/>
      <c r="S471" s="19"/>
      <c r="T471" s="19"/>
      <c r="U471" s="19"/>
      <c r="V471" s="19"/>
      <c r="W471" s="19"/>
      <c r="X471" s="19"/>
      <c r="Y471" s="19"/>
      <c r="Z471" s="19"/>
      <c r="AA471" s="19"/>
      <c r="AB471" s="19"/>
      <c r="AC471" s="19"/>
      <c r="AD471" s="19"/>
      <c r="AE471" s="19"/>
      <c r="AF471" s="19"/>
      <c r="AG471" s="19"/>
      <c r="AH471" s="19"/>
      <c r="AI471" s="19"/>
      <c r="AJ471" s="19"/>
      <c r="AK471" s="19"/>
      <c r="AL471" s="19"/>
      <c r="AM471" s="31">
        <v>1290000</v>
      </c>
      <c r="AN471" s="31">
        <v>1152000</v>
      </c>
      <c r="AO471" s="31">
        <v>1197500</v>
      </c>
      <c r="AP471" s="31">
        <v>1093311</v>
      </c>
      <c r="AQ471" s="31">
        <v>1189557.5</v>
      </c>
      <c r="AR471" s="31">
        <v>1115940</v>
      </c>
      <c r="AS471" s="31">
        <v>1228247.5</v>
      </c>
      <c r="AT471" s="31">
        <v>1055180</v>
      </c>
      <c r="AU471" s="31">
        <v>1033477.5</v>
      </c>
      <c r="AV471" s="31">
        <v>1260732.5</v>
      </c>
      <c r="AW471" s="31">
        <v>1109822.5</v>
      </c>
      <c r="AX471" s="31">
        <v>102735</v>
      </c>
      <c r="AY471" s="31">
        <v>66437.5</v>
      </c>
      <c r="AZ471" s="31">
        <v>169172.5</v>
      </c>
    </row>
    <row r="472" spans="1:52" ht="15" customHeight="1">
      <c r="A472" s="29" t="s">
        <v>17005</v>
      </c>
      <c r="B472" s="34">
        <v>35827</v>
      </c>
      <c r="C472" s="28">
        <v>600</v>
      </c>
      <c r="D472" s="28">
        <v>48</v>
      </c>
      <c r="E472" s="28">
        <v>46</v>
      </c>
      <c r="F472" s="29" t="s">
        <v>462</v>
      </c>
      <c r="G472" s="29" t="s">
        <v>3761</v>
      </c>
      <c r="H472" s="28">
        <v>336</v>
      </c>
      <c r="I472" s="29" t="s">
        <v>16905</v>
      </c>
      <c r="J472" s="33" t="s">
        <v>17004</v>
      </c>
      <c r="K472" s="29" t="s">
        <v>178</v>
      </c>
      <c r="L472" s="29" t="s">
        <v>204</v>
      </c>
      <c r="M472" s="29" t="s">
        <v>13917</v>
      </c>
      <c r="N472" s="28">
        <v>702676.3</v>
      </c>
      <c r="O472" s="28">
        <v>6137381</v>
      </c>
      <c r="P472" s="29" t="s">
        <v>17003</v>
      </c>
      <c r="Q472" s="32" t="s">
        <v>174</v>
      </c>
      <c r="R472" s="19"/>
      <c r="S472" s="19"/>
      <c r="T472" s="19"/>
      <c r="U472" s="19"/>
      <c r="V472" s="19"/>
      <c r="W472" s="19"/>
      <c r="X472" s="19"/>
      <c r="Y472" s="19"/>
      <c r="Z472" s="19"/>
      <c r="AA472" s="19"/>
      <c r="AB472" s="19"/>
      <c r="AC472" s="19"/>
      <c r="AD472" s="19"/>
      <c r="AE472" s="19"/>
      <c r="AF472" s="19"/>
      <c r="AG472" s="19"/>
      <c r="AH472" s="19"/>
      <c r="AI472" s="19"/>
      <c r="AJ472" s="19"/>
      <c r="AK472" s="19"/>
      <c r="AL472" s="19"/>
      <c r="AM472" s="31">
        <v>1290000</v>
      </c>
      <c r="AN472" s="31">
        <v>1152000</v>
      </c>
      <c r="AO472" s="31">
        <v>1197500</v>
      </c>
      <c r="AP472" s="31">
        <v>1093311</v>
      </c>
      <c r="AQ472" s="31">
        <v>1189557.5</v>
      </c>
      <c r="AR472" s="31">
        <v>1115940</v>
      </c>
      <c r="AS472" s="31">
        <v>1228247.5</v>
      </c>
      <c r="AT472" s="31">
        <v>1055180</v>
      </c>
      <c r="AU472" s="31">
        <v>1033477.5</v>
      </c>
      <c r="AV472" s="31">
        <v>1260732.5</v>
      </c>
      <c r="AW472" s="31">
        <v>1109822.5</v>
      </c>
      <c r="AX472" s="31">
        <v>102735</v>
      </c>
      <c r="AY472" s="31">
        <v>66437.5</v>
      </c>
      <c r="AZ472" s="31">
        <v>169172.5</v>
      </c>
    </row>
    <row r="473" spans="1:52" ht="15" customHeight="1">
      <c r="A473" s="29" t="s">
        <v>17002</v>
      </c>
      <c r="B473" s="34">
        <v>36373</v>
      </c>
      <c r="C473" s="28">
        <v>600</v>
      </c>
      <c r="D473" s="28">
        <v>44</v>
      </c>
      <c r="E473" s="28">
        <v>50</v>
      </c>
      <c r="F473" s="29" t="s">
        <v>205</v>
      </c>
      <c r="G473" s="29" t="s">
        <v>16706</v>
      </c>
      <c r="H473" s="28">
        <v>336</v>
      </c>
      <c r="I473" s="29" t="s">
        <v>16905</v>
      </c>
      <c r="J473" s="33" t="s">
        <v>17001</v>
      </c>
      <c r="K473" s="29" t="s">
        <v>178</v>
      </c>
      <c r="L473" s="29" t="s">
        <v>204</v>
      </c>
      <c r="M473" s="29" t="s">
        <v>812</v>
      </c>
      <c r="N473" s="28">
        <v>706237</v>
      </c>
      <c r="O473" s="28">
        <v>6139731</v>
      </c>
      <c r="P473" s="29" t="s">
        <v>17000</v>
      </c>
      <c r="Q473" s="32" t="s">
        <v>174</v>
      </c>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31">
        <v>405000</v>
      </c>
      <c r="AO473" s="31">
        <v>1054000</v>
      </c>
      <c r="AP473" s="31">
        <v>968568</v>
      </c>
      <c r="AQ473" s="31">
        <v>1043624</v>
      </c>
      <c r="AR473" s="31">
        <v>868833.59765625</v>
      </c>
      <c r="AS473" s="31">
        <v>923460</v>
      </c>
      <c r="AT473" s="31">
        <v>892165</v>
      </c>
      <c r="AU473" s="31">
        <v>809609</v>
      </c>
      <c r="AV473" s="31">
        <v>1041789</v>
      </c>
      <c r="AW473" s="31">
        <v>982474</v>
      </c>
      <c r="AX473" s="31">
        <v>86453</v>
      </c>
      <c r="AY473" s="31">
        <v>79713</v>
      </c>
      <c r="AZ473" s="31">
        <v>166166</v>
      </c>
    </row>
    <row r="474" spans="1:52" ht="15" customHeight="1">
      <c r="A474" s="29" t="s">
        <v>16999</v>
      </c>
      <c r="B474" s="34">
        <v>31898</v>
      </c>
      <c r="C474" s="28">
        <v>130</v>
      </c>
      <c r="D474" s="28">
        <v>24</v>
      </c>
      <c r="E474" s="28">
        <v>20.5</v>
      </c>
      <c r="F474" s="29" t="s">
        <v>14638</v>
      </c>
      <c r="G474" s="29" t="s">
        <v>16994</v>
      </c>
      <c r="H474" s="28">
        <v>336</v>
      </c>
      <c r="I474" s="29" t="s">
        <v>16905</v>
      </c>
      <c r="J474" s="33" t="s">
        <v>16998</v>
      </c>
      <c r="K474" s="29" t="s">
        <v>178</v>
      </c>
      <c r="L474" s="29" t="s">
        <v>16997</v>
      </c>
      <c r="M474" s="29" t="s">
        <v>3653</v>
      </c>
      <c r="N474" s="28">
        <v>705636.4</v>
      </c>
      <c r="O474" s="28">
        <v>6141506</v>
      </c>
      <c r="P474" s="29" t="s">
        <v>16996</v>
      </c>
      <c r="Q474" s="32" t="s">
        <v>3133</v>
      </c>
      <c r="R474" s="19"/>
      <c r="S474" s="19"/>
      <c r="T474" s="19"/>
      <c r="U474" s="19"/>
      <c r="V474" s="19"/>
      <c r="W474" s="19"/>
      <c r="X474" s="19"/>
      <c r="Y474" s="19"/>
      <c r="Z474" s="19"/>
      <c r="AA474" s="19"/>
      <c r="AB474" s="31">
        <v>28600</v>
      </c>
      <c r="AC474" s="31">
        <v>90000</v>
      </c>
      <c r="AD474" s="31">
        <v>90000</v>
      </c>
      <c r="AE474" s="31">
        <v>143700</v>
      </c>
      <c r="AF474" s="31">
        <v>200020</v>
      </c>
      <c r="AG474" s="31">
        <v>216660</v>
      </c>
      <c r="AH474" s="31">
        <v>214920</v>
      </c>
      <c r="AI474" s="31">
        <v>248860</v>
      </c>
      <c r="AJ474" s="31">
        <v>227240</v>
      </c>
      <c r="AK474" s="31">
        <v>181360</v>
      </c>
      <c r="AL474" s="31">
        <v>186540</v>
      </c>
      <c r="AM474" s="31">
        <v>230020</v>
      </c>
      <c r="AN474" s="31">
        <v>167672</v>
      </c>
      <c r="AO474" s="31">
        <v>189512</v>
      </c>
      <c r="AP474" s="31">
        <v>157116</v>
      </c>
      <c r="AQ474" s="31">
        <v>200698</v>
      </c>
      <c r="AR474" s="31">
        <v>162035</v>
      </c>
      <c r="AS474" s="31">
        <v>170311</v>
      </c>
      <c r="AT474" s="31">
        <v>136422</v>
      </c>
      <c r="AU474" s="31">
        <v>72474</v>
      </c>
      <c r="AV474" s="31">
        <v>141514</v>
      </c>
      <c r="AW474" s="31">
        <v>119290</v>
      </c>
      <c r="AX474" s="31">
        <v>7319</v>
      </c>
      <c r="AY474" s="31">
        <v>1771</v>
      </c>
      <c r="AZ474" s="31">
        <v>9090</v>
      </c>
    </row>
    <row r="475" spans="1:52" ht="15" customHeight="1">
      <c r="A475" s="29" t="s">
        <v>16995</v>
      </c>
      <c r="B475" s="34">
        <v>32265</v>
      </c>
      <c r="C475" s="28">
        <v>200</v>
      </c>
      <c r="D475" s="28">
        <v>24</v>
      </c>
      <c r="E475" s="28">
        <v>28.5</v>
      </c>
      <c r="F475" s="29" t="s">
        <v>14778</v>
      </c>
      <c r="G475" s="29" t="s">
        <v>1335</v>
      </c>
      <c r="H475" s="28">
        <v>336</v>
      </c>
      <c r="I475" s="29" t="s">
        <v>16905</v>
      </c>
      <c r="J475" s="33" t="s">
        <v>16993</v>
      </c>
      <c r="K475" s="29" t="s">
        <v>178</v>
      </c>
      <c r="L475" s="29" t="s">
        <v>16992</v>
      </c>
      <c r="M475" s="29" t="s">
        <v>3462</v>
      </c>
      <c r="N475" s="28">
        <v>712502.4</v>
      </c>
      <c r="O475" s="28">
        <v>6130924</v>
      </c>
      <c r="P475" s="29" t="s">
        <v>16991</v>
      </c>
      <c r="Q475" s="32" t="s">
        <v>3133</v>
      </c>
      <c r="R475" s="19"/>
      <c r="S475" s="19"/>
      <c r="T475" s="19"/>
      <c r="U475" s="19"/>
      <c r="V475" s="19"/>
      <c r="W475" s="19"/>
      <c r="X475" s="19"/>
      <c r="Y475" s="19"/>
      <c r="Z475" s="19"/>
      <c r="AA475" s="19"/>
      <c r="AB475" s="19"/>
      <c r="AC475" s="31">
        <v>50754</v>
      </c>
      <c r="AD475" s="31">
        <v>300000</v>
      </c>
      <c r="AE475" s="31">
        <v>378728</v>
      </c>
      <c r="AF475" s="31">
        <v>343640</v>
      </c>
      <c r="AG475" s="31">
        <v>368620</v>
      </c>
      <c r="AH475" s="31">
        <v>373200</v>
      </c>
      <c r="AI475" s="31">
        <v>419440</v>
      </c>
      <c r="AJ475" s="31">
        <v>354520</v>
      </c>
      <c r="AK475" s="31">
        <v>324620</v>
      </c>
      <c r="AL475" s="31">
        <v>282560</v>
      </c>
      <c r="AM475" s="31">
        <v>348520</v>
      </c>
      <c r="AN475" s="31">
        <v>278274</v>
      </c>
      <c r="AO475" s="31">
        <v>214844</v>
      </c>
      <c r="AP475" s="31">
        <v>261618</v>
      </c>
      <c r="AQ475" s="31">
        <v>318721</v>
      </c>
      <c r="AR475" s="31">
        <v>274274</v>
      </c>
      <c r="AS475" s="31">
        <v>293290</v>
      </c>
      <c r="AT475" s="31">
        <v>248408</v>
      </c>
      <c r="AU475" s="31">
        <v>197275</v>
      </c>
      <c r="AV475" s="31">
        <v>283165</v>
      </c>
      <c r="AW475" s="31">
        <v>280363</v>
      </c>
      <c r="AX475" s="31">
        <v>25565</v>
      </c>
      <c r="AY475" s="31">
        <v>23843</v>
      </c>
      <c r="AZ475" s="31">
        <v>49408</v>
      </c>
    </row>
    <row r="476" spans="1:52" ht="15" customHeight="1">
      <c r="A476" s="29" t="s">
        <v>16990</v>
      </c>
      <c r="B476" s="34">
        <v>32923</v>
      </c>
      <c r="C476" s="28">
        <v>150</v>
      </c>
      <c r="D476" s="28">
        <v>28</v>
      </c>
      <c r="E476" s="28">
        <v>31</v>
      </c>
      <c r="F476" s="29" t="s">
        <v>14627</v>
      </c>
      <c r="G476" s="29" t="s">
        <v>14710</v>
      </c>
      <c r="H476" s="28">
        <v>336</v>
      </c>
      <c r="I476" s="29" t="s">
        <v>16905</v>
      </c>
      <c r="J476" s="33" t="s">
        <v>16989</v>
      </c>
      <c r="K476" s="29" t="s">
        <v>178</v>
      </c>
      <c r="L476" s="29" t="s">
        <v>16988</v>
      </c>
      <c r="M476" s="29" t="s">
        <v>1313</v>
      </c>
      <c r="N476" s="28">
        <v>717623.4</v>
      </c>
      <c r="O476" s="28">
        <v>6134368</v>
      </c>
      <c r="P476" s="29" t="s">
        <v>16987</v>
      </c>
      <c r="Q476" s="32" t="s">
        <v>174</v>
      </c>
      <c r="R476" s="19"/>
      <c r="S476" s="19"/>
      <c r="T476" s="19"/>
      <c r="U476" s="19"/>
      <c r="V476" s="19"/>
      <c r="W476" s="19"/>
      <c r="X476" s="19"/>
      <c r="Y476" s="19"/>
      <c r="Z476" s="19"/>
      <c r="AA476" s="19"/>
      <c r="AB476" s="19"/>
      <c r="AC476" s="19"/>
      <c r="AD476" s="19"/>
      <c r="AE476" s="31">
        <v>282020</v>
      </c>
      <c r="AF476" s="31">
        <v>344400</v>
      </c>
      <c r="AG476" s="31">
        <v>397100</v>
      </c>
      <c r="AH476" s="31">
        <v>357300</v>
      </c>
      <c r="AI476" s="31">
        <v>436000</v>
      </c>
      <c r="AJ476" s="31">
        <v>418000</v>
      </c>
      <c r="AK476" s="31">
        <v>378600</v>
      </c>
      <c r="AL476" s="31">
        <v>353600</v>
      </c>
      <c r="AM476" s="31">
        <v>432400</v>
      </c>
      <c r="AN476" s="31">
        <v>354558</v>
      </c>
      <c r="AO476" s="31">
        <v>382259</v>
      </c>
      <c r="AP476" s="31">
        <v>328013</v>
      </c>
      <c r="AQ476" s="31">
        <v>372836.396484375</v>
      </c>
      <c r="AR476" s="31">
        <v>320070.9599609375</v>
      </c>
      <c r="AS476" s="31">
        <v>340659.990234375</v>
      </c>
      <c r="AT476" s="31">
        <v>282657.869140625</v>
      </c>
      <c r="AU476" s="31">
        <v>271377.8095703125</v>
      </c>
      <c r="AV476" s="31">
        <v>212444.10009765625</v>
      </c>
      <c r="AW476" s="31">
        <v>341686.62109375</v>
      </c>
      <c r="AX476" s="31">
        <v>18617.939453125</v>
      </c>
      <c r="AY476" s="31">
        <v>24862.859375</v>
      </c>
      <c r="AZ476" s="31">
        <v>43480.798828125</v>
      </c>
    </row>
    <row r="477" spans="1:52" ht="15" customHeight="1">
      <c r="A477" s="29" t="s">
        <v>16986</v>
      </c>
      <c r="B477" s="34">
        <v>32981</v>
      </c>
      <c r="C477" s="28">
        <v>150</v>
      </c>
      <c r="D477" s="28">
        <v>23</v>
      </c>
      <c r="E477" s="28">
        <v>30</v>
      </c>
      <c r="F477" s="29" t="s">
        <v>14683</v>
      </c>
      <c r="G477" s="29" t="s">
        <v>3576</v>
      </c>
      <c r="H477" s="28">
        <v>336</v>
      </c>
      <c r="I477" s="29" t="s">
        <v>16905</v>
      </c>
      <c r="J477" s="33" t="s">
        <v>16985</v>
      </c>
      <c r="K477" s="29" t="s">
        <v>178</v>
      </c>
      <c r="L477" s="29" t="s">
        <v>16984</v>
      </c>
      <c r="M477" s="29" t="s">
        <v>370</v>
      </c>
      <c r="N477" s="28">
        <v>706890.8</v>
      </c>
      <c r="O477" s="28">
        <v>6137973</v>
      </c>
      <c r="P477" s="29" t="s">
        <v>16983</v>
      </c>
      <c r="Q477" s="32" t="s">
        <v>174</v>
      </c>
      <c r="R477" s="19"/>
      <c r="S477" s="19"/>
      <c r="T477" s="19"/>
      <c r="U477" s="19"/>
      <c r="V477" s="19"/>
      <c r="W477" s="19"/>
      <c r="X477" s="19"/>
      <c r="Y477" s="19"/>
      <c r="Z477" s="19"/>
      <c r="AA477" s="19"/>
      <c r="AB477" s="19"/>
      <c r="AC477" s="19"/>
      <c r="AD477" s="19"/>
      <c r="AE477" s="31">
        <v>144006</v>
      </c>
      <c r="AF477" s="31">
        <v>284780</v>
      </c>
      <c r="AG477" s="31">
        <v>273742</v>
      </c>
      <c r="AH477" s="31">
        <v>256978</v>
      </c>
      <c r="AI477" s="31">
        <v>329688</v>
      </c>
      <c r="AJ477" s="31">
        <v>293920</v>
      </c>
      <c r="AK477" s="31">
        <v>254446</v>
      </c>
      <c r="AL477" s="31">
        <v>254516</v>
      </c>
      <c r="AM477" s="31">
        <v>297149</v>
      </c>
      <c r="AN477" s="31">
        <v>246168</v>
      </c>
      <c r="AO477" s="31">
        <v>260043</v>
      </c>
      <c r="AP477" s="31">
        <v>221660</v>
      </c>
      <c r="AQ477" s="31">
        <v>268388.3388671875</v>
      </c>
      <c r="AR477" s="31">
        <v>234779.4912109375</v>
      </c>
      <c r="AS477" s="31">
        <v>251527.3203125</v>
      </c>
      <c r="AT477" s="31">
        <v>219418.65234375</v>
      </c>
      <c r="AU477" s="31">
        <v>210477.96044921875</v>
      </c>
      <c r="AV477" s="31">
        <v>261610.466796875</v>
      </c>
      <c r="AW477" s="31">
        <v>256880.25</v>
      </c>
      <c r="AX477" s="31">
        <v>21477.060546875</v>
      </c>
      <c r="AY477" s="31">
        <v>19800.990234375</v>
      </c>
      <c r="AZ477" s="31">
        <v>41278.05078125</v>
      </c>
    </row>
    <row r="478" spans="1:52" ht="15" customHeight="1">
      <c r="A478" s="29" t="s">
        <v>16982</v>
      </c>
      <c r="B478" s="34">
        <v>33052</v>
      </c>
      <c r="C478" s="28">
        <v>450</v>
      </c>
      <c r="D478" s="28">
        <v>35</v>
      </c>
      <c r="E478" s="28">
        <v>35</v>
      </c>
      <c r="F478" s="29" t="s">
        <v>14683</v>
      </c>
      <c r="G478" s="29" t="s">
        <v>16978</v>
      </c>
      <c r="H478" s="28">
        <v>336</v>
      </c>
      <c r="I478" s="29" t="s">
        <v>16905</v>
      </c>
      <c r="J478" s="33" t="s">
        <v>16981</v>
      </c>
      <c r="K478" s="29" t="s">
        <v>178</v>
      </c>
      <c r="L478" s="29" t="s">
        <v>16932</v>
      </c>
      <c r="M478" s="29" t="s">
        <v>554</v>
      </c>
      <c r="N478" s="28">
        <v>716978.4</v>
      </c>
      <c r="O478" s="28">
        <v>6130868</v>
      </c>
      <c r="P478" s="29" t="s">
        <v>16980</v>
      </c>
      <c r="Q478" s="32" t="s">
        <v>174</v>
      </c>
      <c r="R478" s="19"/>
      <c r="S478" s="19"/>
      <c r="T478" s="19"/>
      <c r="U478" s="19"/>
      <c r="V478" s="19"/>
      <c r="W478" s="19"/>
      <c r="X478" s="19"/>
      <c r="Y478" s="19"/>
      <c r="Z478" s="19"/>
      <c r="AA478" s="19"/>
      <c r="AB478" s="19"/>
      <c r="AC478" s="19"/>
      <c r="AD478" s="19"/>
      <c r="AE478" s="31">
        <v>288920</v>
      </c>
      <c r="AF478" s="31">
        <v>742110</v>
      </c>
      <c r="AG478" s="31">
        <v>806215</v>
      </c>
      <c r="AH478" s="31">
        <v>801465</v>
      </c>
      <c r="AI478" s="31">
        <v>888755</v>
      </c>
      <c r="AJ478" s="31">
        <v>815990</v>
      </c>
      <c r="AK478" s="31">
        <v>718425</v>
      </c>
      <c r="AL478" s="31">
        <v>642020</v>
      </c>
      <c r="AM478" s="31">
        <v>864016</v>
      </c>
      <c r="AN478" s="31">
        <v>654577</v>
      </c>
      <c r="AO478" s="31">
        <v>670491</v>
      </c>
      <c r="AP478" s="31">
        <v>608662</v>
      </c>
      <c r="AQ478" s="31">
        <v>698715.638671875</v>
      </c>
      <c r="AR478" s="31">
        <v>627519.42578125</v>
      </c>
      <c r="AS478" s="31">
        <v>672156.546875</v>
      </c>
      <c r="AT478" s="31">
        <v>554675.22205066681</v>
      </c>
      <c r="AU478" s="31">
        <v>556718.58203125</v>
      </c>
      <c r="AV478" s="31">
        <v>665515.6279296875</v>
      </c>
      <c r="AW478" s="31">
        <v>451483.564453125</v>
      </c>
      <c r="AX478" s="31">
        <v>0</v>
      </c>
      <c r="AY478" s="31">
        <v>1292.93994140625</v>
      </c>
      <c r="AZ478" s="31">
        <v>1292.93994140625</v>
      </c>
    </row>
    <row r="479" spans="1:52" ht="15" customHeight="1">
      <c r="A479" s="29" t="s">
        <v>16979</v>
      </c>
      <c r="B479" s="34">
        <v>35082</v>
      </c>
      <c r="C479" s="28">
        <v>500</v>
      </c>
      <c r="D479" s="28">
        <v>39</v>
      </c>
      <c r="E479" s="28">
        <v>35</v>
      </c>
      <c r="F479" s="29" t="s">
        <v>14594</v>
      </c>
      <c r="G479" s="29" t="s">
        <v>15287</v>
      </c>
      <c r="H479" s="28">
        <v>336</v>
      </c>
      <c r="I479" s="29" t="s">
        <v>16905</v>
      </c>
      <c r="J479" s="33" t="s">
        <v>16977</v>
      </c>
      <c r="K479" s="29" t="s">
        <v>178</v>
      </c>
      <c r="L479" s="29" t="s">
        <v>16976</v>
      </c>
      <c r="M479" s="29" t="s">
        <v>2515</v>
      </c>
      <c r="N479" s="28">
        <v>717458.8</v>
      </c>
      <c r="O479" s="28">
        <v>6137602</v>
      </c>
      <c r="P479" s="29" t="s">
        <v>16975</v>
      </c>
      <c r="Q479" s="32" t="s">
        <v>174</v>
      </c>
      <c r="R479" s="19"/>
      <c r="S479" s="19"/>
      <c r="T479" s="19"/>
      <c r="U479" s="19"/>
      <c r="V479" s="19"/>
      <c r="W479" s="19"/>
      <c r="X479" s="19"/>
      <c r="Y479" s="19"/>
      <c r="Z479" s="19"/>
      <c r="AA479" s="19"/>
      <c r="AB479" s="19"/>
      <c r="AC479" s="19"/>
      <c r="AD479" s="19"/>
      <c r="AE479" s="19"/>
      <c r="AF479" s="19"/>
      <c r="AG479" s="19"/>
      <c r="AH479" s="19"/>
      <c r="AI479" s="19"/>
      <c r="AJ479" s="19"/>
      <c r="AK479" s="31">
        <v>949999</v>
      </c>
      <c r="AL479" s="31">
        <v>1076364</v>
      </c>
      <c r="AM479" s="31">
        <v>1263812</v>
      </c>
      <c r="AN479" s="31">
        <v>1054680</v>
      </c>
      <c r="AO479" s="31">
        <v>1104453</v>
      </c>
      <c r="AP479" s="31">
        <v>1003690</v>
      </c>
      <c r="AQ479" s="31">
        <v>1156336.55859375</v>
      </c>
      <c r="AR479" s="31">
        <v>1014471.8203125</v>
      </c>
      <c r="AS479" s="31">
        <v>1079954.359375</v>
      </c>
      <c r="AT479" s="31">
        <v>1023496.6640625</v>
      </c>
      <c r="AU479" s="31">
        <v>912309.73828125</v>
      </c>
      <c r="AV479" s="31">
        <v>1126248.7578125</v>
      </c>
      <c r="AW479" s="31">
        <v>1120322.6015625</v>
      </c>
      <c r="AX479" s="31">
        <v>102518.4609375</v>
      </c>
      <c r="AY479" s="31">
        <v>99258.390625</v>
      </c>
      <c r="AZ479" s="31">
        <v>201776.8515625</v>
      </c>
    </row>
    <row r="480" spans="1:52" ht="15" customHeight="1">
      <c r="A480" s="29" t="s">
        <v>16974</v>
      </c>
      <c r="B480" s="34">
        <v>35353</v>
      </c>
      <c r="C480" s="28">
        <v>225</v>
      </c>
      <c r="D480" s="28">
        <v>29</v>
      </c>
      <c r="E480" s="28">
        <v>30</v>
      </c>
      <c r="F480" s="29" t="s">
        <v>14594</v>
      </c>
      <c r="G480" s="29" t="s">
        <v>16969</v>
      </c>
      <c r="H480" s="28">
        <v>336</v>
      </c>
      <c r="I480" s="29" t="s">
        <v>16905</v>
      </c>
      <c r="J480" s="33" t="s">
        <v>16973</v>
      </c>
      <c r="K480" s="29" t="s">
        <v>178</v>
      </c>
      <c r="L480" s="29" t="s">
        <v>16972</v>
      </c>
      <c r="M480" s="29" t="s">
        <v>2515</v>
      </c>
      <c r="N480" s="28">
        <v>708020.4</v>
      </c>
      <c r="O480" s="28">
        <v>6143310</v>
      </c>
      <c r="P480" s="29" t="s">
        <v>16971</v>
      </c>
      <c r="Q480" s="32" t="s">
        <v>174</v>
      </c>
      <c r="R480" s="19"/>
      <c r="S480" s="19"/>
      <c r="T480" s="19"/>
      <c r="U480" s="19"/>
      <c r="V480" s="19"/>
      <c r="W480" s="19"/>
      <c r="X480" s="19"/>
      <c r="Y480" s="19"/>
      <c r="Z480" s="19"/>
      <c r="AA480" s="19"/>
      <c r="AB480" s="19"/>
      <c r="AC480" s="19"/>
      <c r="AD480" s="19"/>
      <c r="AE480" s="19"/>
      <c r="AF480" s="19"/>
      <c r="AG480" s="19"/>
      <c r="AH480" s="19"/>
      <c r="AI480" s="19"/>
      <c r="AJ480" s="19"/>
      <c r="AK480" s="31">
        <v>106280</v>
      </c>
      <c r="AL480" s="31">
        <v>427540</v>
      </c>
      <c r="AM480" s="31">
        <v>494447</v>
      </c>
      <c r="AN480" s="31">
        <v>415227</v>
      </c>
      <c r="AO480" s="31">
        <v>435713</v>
      </c>
      <c r="AP480" s="31">
        <v>381606</v>
      </c>
      <c r="AQ480" s="31">
        <v>436725.3203125</v>
      </c>
      <c r="AR480" s="31">
        <v>398440.3505859375</v>
      </c>
      <c r="AS480" s="31">
        <v>416131.646484375</v>
      </c>
      <c r="AT480" s="31">
        <v>383170.587890625</v>
      </c>
      <c r="AU480" s="31">
        <v>342009.35546875</v>
      </c>
      <c r="AV480" s="31">
        <v>435802.9482421875</v>
      </c>
      <c r="AW480" s="31">
        <v>438988.7685546875</v>
      </c>
      <c r="AX480" s="31">
        <v>37790.28125</v>
      </c>
      <c r="AY480" s="31">
        <v>36290.4296875</v>
      </c>
      <c r="AZ480" s="31">
        <v>74080.7109375</v>
      </c>
    </row>
    <row r="481" spans="1:52" ht="15" customHeight="1">
      <c r="A481" s="29" t="s">
        <v>16970</v>
      </c>
      <c r="B481" s="34">
        <v>35509</v>
      </c>
      <c r="C481" s="28">
        <v>600</v>
      </c>
      <c r="D481" s="28">
        <v>44</v>
      </c>
      <c r="E481" s="28">
        <v>40</v>
      </c>
      <c r="F481" s="29" t="s">
        <v>14594</v>
      </c>
      <c r="G481" s="29" t="s">
        <v>15171</v>
      </c>
      <c r="H481" s="28">
        <v>336</v>
      </c>
      <c r="I481" s="29" t="s">
        <v>16905</v>
      </c>
      <c r="J481" s="33" t="s">
        <v>16968</v>
      </c>
      <c r="K481" s="29" t="s">
        <v>178</v>
      </c>
      <c r="L481" s="29" t="s">
        <v>16967</v>
      </c>
      <c r="M481" s="29" t="s">
        <v>379</v>
      </c>
      <c r="N481" s="28">
        <v>708693.4</v>
      </c>
      <c r="O481" s="28">
        <v>6143348</v>
      </c>
      <c r="P481" s="29" t="s">
        <v>16966</v>
      </c>
      <c r="Q481" s="32" t="s">
        <v>174</v>
      </c>
      <c r="R481" s="19"/>
      <c r="S481" s="19"/>
      <c r="T481" s="19"/>
      <c r="U481" s="19"/>
      <c r="V481" s="19"/>
      <c r="W481" s="19"/>
      <c r="X481" s="19"/>
      <c r="Y481" s="19"/>
      <c r="Z481" s="19"/>
      <c r="AA481" s="19"/>
      <c r="AB481" s="19"/>
      <c r="AC481" s="19"/>
      <c r="AD481" s="19"/>
      <c r="AE481" s="19"/>
      <c r="AF481" s="19"/>
      <c r="AG481" s="19"/>
      <c r="AH481" s="19"/>
      <c r="AI481" s="19"/>
      <c r="AJ481" s="19"/>
      <c r="AK481" s="19"/>
      <c r="AL481" s="31">
        <v>798981</v>
      </c>
      <c r="AM481" s="31">
        <v>1338918</v>
      </c>
      <c r="AN481" s="31">
        <v>1123879</v>
      </c>
      <c r="AO481" s="31">
        <v>1145166</v>
      </c>
      <c r="AP481" s="31">
        <v>712262</v>
      </c>
      <c r="AQ481" s="31">
        <v>1202066.359375</v>
      </c>
      <c r="AR481" s="31">
        <v>1070233.552734375</v>
      </c>
      <c r="AS481" s="31">
        <v>1120906.71875</v>
      </c>
      <c r="AT481" s="31">
        <v>1025792.46875</v>
      </c>
      <c r="AU481" s="31">
        <v>925401.501953125</v>
      </c>
      <c r="AV481" s="31">
        <v>1189051.38671875</v>
      </c>
      <c r="AW481" s="31">
        <v>1177626.77734375</v>
      </c>
      <c r="AX481" s="31">
        <v>103675.7734375</v>
      </c>
      <c r="AY481" s="31">
        <v>96595.2890625</v>
      </c>
      <c r="AZ481" s="31">
        <v>200271.0625</v>
      </c>
    </row>
    <row r="482" spans="1:52" ht="15" customHeight="1">
      <c r="A482" s="29" t="s">
        <v>16965</v>
      </c>
      <c r="B482" s="34">
        <v>35786</v>
      </c>
      <c r="C482" s="28">
        <v>600</v>
      </c>
      <c r="D482" s="28">
        <v>48</v>
      </c>
      <c r="E482" s="28">
        <v>46</v>
      </c>
      <c r="F482" s="29" t="s">
        <v>15582</v>
      </c>
      <c r="G482" s="29" t="s">
        <v>15202</v>
      </c>
      <c r="H482" s="28">
        <v>336</v>
      </c>
      <c r="I482" s="29" t="s">
        <v>16905</v>
      </c>
      <c r="J482" s="33" t="s">
        <v>16964</v>
      </c>
      <c r="K482" s="29" t="s">
        <v>178</v>
      </c>
      <c r="L482" s="29" t="s">
        <v>16963</v>
      </c>
      <c r="M482" s="29" t="s">
        <v>14796</v>
      </c>
      <c r="N482" s="28">
        <v>702686.8</v>
      </c>
      <c r="O482" s="28">
        <v>6137230</v>
      </c>
      <c r="P482" s="29" t="s">
        <v>16962</v>
      </c>
      <c r="Q482" s="32" t="s">
        <v>174</v>
      </c>
      <c r="R482" s="19"/>
      <c r="S482" s="19"/>
      <c r="T482" s="19"/>
      <c r="U482" s="19"/>
      <c r="V482" s="19"/>
      <c r="W482" s="19"/>
      <c r="X482" s="19"/>
      <c r="Y482" s="19"/>
      <c r="Z482" s="19"/>
      <c r="AA482" s="19"/>
      <c r="AB482" s="19"/>
      <c r="AC482" s="19"/>
      <c r="AD482" s="19"/>
      <c r="AE482" s="19"/>
      <c r="AF482" s="19"/>
      <c r="AG482" s="19"/>
      <c r="AH482" s="19"/>
      <c r="AI482" s="19"/>
      <c r="AJ482" s="19"/>
      <c r="AK482" s="19"/>
      <c r="AL482" s="19"/>
      <c r="AM482" s="31">
        <v>1378722</v>
      </c>
      <c r="AN482" s="31">
        <v>1289630</v>
      </c>
      <c r="AO482" s="31">
        <v>1295534</v>
      </c>
      <c r="AP482" s="31">
        <v>1124731</v>
      </c>
      <c r="AQ482" s="31">
        <v>1294584.8046875</v>
      </c>
      <c r="AR482" s="31">
        <v>1174794.39453125</v>
      </c>
      <c r="AS482" s="31">
        <v>1230510.59375</v>
      </c>
      <c r="AT482" s="31">
        <v>1168728.67578125</v>
      </c>
      <c r="AU482" s="31">
        <v>1080214.7265625</v>
      </c>
      <c r="AV482" s="31">
        <v>1097163.5341796875</v>
      </c>
      <c r="AW482" s="31">
        <v>1283821.10546875</v>
      </c>
      <c r="AX482" s="31">
        <v>110347.3828125</v>
      </c>
      <c r="AY482" s="31">
        <v>98498.0703125</v>
      </c>
      <c r="AZ482" s="31">
        <v>208845.453125</v>
      </c>
    </row>
    <row r="483" spans="1:52" ht="15" customHeight="1">
      <c r="A483" s="29" t="s">
        <v>16961</v>
      </c>
      <c r="B483" s="34">
        <v>36047</v>
      </c>
      <c r="C483" s="28">
        <v>750</v>
      </c>
      <c r="D483" s="28">
        <v>48</v>
      </c>
      <c r="E483" s="28">
        <v>46</v>
      </c>
      <c r="F483" s="29" t="s">
        <v>13435</v>
      </c>
      <c r="G483" s="29" t="s">
        <v>648</v>
      </c>
      <c r="H483" s="28">
        <v>336</v>
      </c>
      <c r="I483" s="29" t="s">
        <v>16905</v>
      </c>
      <c r="J483" s="33" t="s">
        <v>16960</v>
      </c>
      <c r="K483" s="29" t="s">
        <v>178</v>
      </c>
      <c r="L483" s="29" t="s">
        <v>5475</v>
      </c>
      <c r="M483" s="29" t="s">
        <v>619</v>
      </c>
      <c r="N483" s="28">
        <v>711981.3</v>
      </c>
      <c r="O483" s="28">
        <v>6130842</v>
      </c>
      <c r="P483" s="29" t="s">
        <v>16959</v>
      </c>
      <c r="Q483" s="32" t="s">
        <v>174</v>
      </c>
      <c r="R483" s="19"/>
      <c r="S483" s="19"/>
      <c r="T483" s="19"/>
      <c r="U483" s="19"/>
      <c r="V483" s="19"/>
      <c r="W483" s="19"/>
      <c r="X483" s="19"/>
      <c r="Y483" s="19"/>
      <c r="Z483" s="19"/>
      <c r="AA483" s="19"/>
      <c r="AB483" s="19"/>
      <c r="AC483" s="19"/>
      <c r="AD483" s="19"/>
      <c r="AE483" s="19"/>
      <c r="AF483" s="19"/>
      <c r="AG483" s="19"/>
      <c r="AH483" s="19"/>
      <c r="AI483" s="19"/>
      <c r="AJ483" s="19"/>
      <c r="AK483" s="19"/>
      <c r="AL483" s="19"/>
      <c r="AM483" s="31">
        <v>663149</v>
      </c>
      <c r="AN483" s="31">
        <v>1633582</v>
      </c>
      <c r="AO483" s="31">
        <v>1720995</v>
      </c>
      <c r="AP483" s="31">
        <v>1486636</v>
      </c>
      <c r="AQ483" s="31">
        <v>1754066.3515625</v>
      </c>
      <c r="AR483" s="31">
        <v>1438613.5625</v>
      </c>
      <c r="AS483" s="31">
        <v>1546591.8671875</v>
      </c>
      <c r="AT483" s="31">
        <v>1515999.8828125</v>
      </c>
      <c r="AU483" s="31">
        <v>1403208.18359375</v>
      </c>
      <c r="AV483" s="31">
        <v>1573386.21875</v>
      </c>
      <c r="AW483" s="31">
        <v>1656516.515625</v>
      </c>
      <c r="AX483" s="31">
        <v>136863.546875</v>
      </c>
      <c r="AY483" s="31">
        <v>132614.453125</v>
      </c>
      <c r="AZ483" s="31">
        <v>269478</v>
      </c>
    </row>
    <row r="484" spans="1:52" ht="15" customHeight="1">
      <c r="A484" s="29" t="s">
        <v>16958</v>
      </c>
      <c r="B484" s="34">
        <v>36047</v>
      </c>
      <c r="C484" s="28">
        <v>750</v>
      </c>
      <c r="D484" s="28">
        <v>48</v>
      </c>
      <c r="E484" s="28">
        <v>45</v>
      </c>
      <c r="F484" s="29" t="s">
        <v>13435</v>
      </c>
      <c r="G484" s="29" t="s">
        <v>171</v>
      </c>
      <c r="H484" s="28">
        <v>336</v>
      </c>
      <c r="I484" s="29" t="s">
        <v>16905</v>
      </c>
      <c r="J484" s="33" t="s">
        <v>16957</v>
      </c>
      <c r="K484" s="29" t="s">
        <v>178</v>
      </c>
      <c r="L484" s="29" t="s">
        <v>5475</v>
      </c>
      <c r="M484" s="29" t="s">
        <v>16956</v>
      </c>
      <c r="N484" s="28">
        <v>712031.8</v>
      </c>
      <c r="O484" s="28">
        <v>6131006</v>
      </c>
      <c r="P484" s="29" t="s">
        <v>16955</v>
      </c>
      <c r="Q484" s="32" t="s">
        <v>174</v>
      </c>
      <c r="R484" s="19"/>
      <c r="S484" s="19"/>
      <c r="T484" s="19"/>
      <c r="U484" s="19"/>
      <c r="V484" s="19"/>
      <c r="W484" s="19"/>
      <c r="X484" s="19"/>
      <c r="Y484" s="19"/>
      <c r="Z484" s="19"/>
      <c r="AA484" s="19"/>
      <c r="AB484" s="19"/>
      <c r="AC484" s="19"/>
      <c r="AD484" s="19"/>
      <c r="AE484" s="19"/>
      <c r="AF484" s="19"/>
      <c r="AG484" s="19"/>
      <c r="AH484" s="19"/>
      <c r="AI484" s="19"/>
      <c r="AJ484" s="19"/>
      <c r="AK484" s="19"/>
      <c r="AL484" s="19"/>
      <c r="AM484" s="31">
        <v>638004</v>
      </c>
      <c r="AN484" s="31">
        <v>1574147</v>
      </c>
      <c r="AO484" s="31">
        <v>1670451</v>
      </c>
      <c r="AP484" s="31">
        <v>1451990</v>
      </c>
      <c r="AQ484" s="31">
        <v>1677179.9453125</v>
      </c>
      <c r="AR484" s="31">
        <v>1556964.1015625</v>
      </c>
      <c r="AS484" s="31">
        <v>1657654.015625</v>
      </c>
      <c r="AT484" s="31">
        <v>1534963.328125</v>
      </c>
      <c r="AU484" s="31">
        <v>1367768.16015625</v>
      </c>
      <c r="AV484" s="31">
        <v>1154834.03125</v>
      </c>
      <c r="AW484" s="31">
        <v>1520370.71875</v>
      </c>
      <c r="AX484" s="31">
        <v>129074.21875</v>
      </c>
      <c r="AY484" s="31">
        <v>115898.3125</v>
      </c>
      <c r="AZ484" s="31">
        <v>244972.53125</v>
      </c>
    </row>
    <row r="485" spans="1:52" ht="15" customHeight="1">
      <c r="A485" s="29" t="s">
        <v>16954</v>
      </c>
      <c r="B485" s="34">
        <v>36047</v>
      </c>
      <c r="C485" s="28">
        <v>750</v>
      </c>
      <c r="D485" s="28">
        <v>48</v>
      </c>
      <c r="E485" s="28">
        <v>45</v>
      </c>
      <c r="F485" s="29" t="s">
        <v>13435</v>
      </c>
      <c r="G485" s="29" t="s">
        <v>171</v>
      </c>
      <c r="H485" s="28">
        <v>336</v>
      </c>
      <c r="I485" s="29" t="s">
        <v>16905</v>
      </c>
      <c r="J485" s="33" t="s">
        <v>16953</v>
      </c>
      <c r="K485" s="29" t="s">
        <v>178</v>
      </c>
      <c r="L485" s="29" t="s">
        <v>5475</v>
      </c>
      <c r="M485" s="29" t="s">
        <v>3462</v>
      </c>
      <c r="N485" s="28">
        <v>712014.4</v>
      </c>
      <c r="O485" s="28">
        <v>6131184</v>
      </c>
      <c r="P485" s="29" t="s">
        <v>16952</v>
      </c>
      <c r="Q485" s="32" t="s">
        <v>174</v>
      </c>
      <c r="R485" s="19"/>
      <c r="S485" s="19"/>
      <c r="T485" s="19"/>
      <c r="U485" s="19"/>
      <c r="V485" s="19"/>
      <c r="W485" s="19"/>
      <c r="X485" s="19"/>
      <c r="Y485" s="19"/>
      <c r="Z485" s="19"/>
      <c r="AA485" s="19"/>
      <c r="AB485" s="19"/>
      <c r="AC485" s="19"/>
      <c r="AD485" s="19"/>
      <c r="AE485" s="19"/>
      <c r="AF485" s="19"/>
      <c r="AG485" s="19"/>
      <c r="AH485" s="19"/>
      <c r="AI485" s="19"/>
      <c r="AJ485" s="19"/>
      <c r="AK485" s="19"/>
      <c r="AL485" s="19"/>
      <c r="AM485" s="31">
        <v>625853</v>
      </c>
      <c r="AN485" s="31">
        <v>1567429</v>
      </c>
      <c r="AO485" s="31">
        <v>1644013</v>
      </c>
      <c r="AP485" s="31">
        <v>1412766</v>
      </c>
      <c r="AQ485" s="31">
        <v>1687423.3828125</v>
      </c>
      <c r="AR485" s="31">
        <v>1479702.51953125</v>
      </c>
      <c r="AS485" s="31">
        <v>1541240.90625</v>
      </c>
      <c r="AT485" s="31">
        <v>1434204.0859375</v>
      </c>
      <c r="AU485" s="31">
        <v>1353274.5625</v>
      </c>
      <c r="AV485" s="31">
        <v>1289850.21875</v>
      </c>
      <c r="AW485" s="31">
        <v>1542290.328125</v>
      </c>
      <c r="AX485" s="31">
        <v>131442.296875</v>
      </c>
      <c r="AY485" s="31">
        <v>126402.2109375</v>
      </c>
      <c r="AZ485" s="31">
        <v>257844.5078125</v>
      </c>
    </row>
    <row r="486" spans="1:52" ht="15" customHeight="1">
      <c r="A486" s="29" t="s">
        <v>16951</v>
      </c>
      <c r="B486" s="34">
        <v>36047</v>
      </c>
      <c r="C486" s="28">
        <v>750</v>
      </c>
      <c r="D486" s="28">
        <v>48</v>
      </c>
      <c r="E486" s="28">
        <v>45</v>
      </c>
      <c r="F486" s="29" t="s">
        <v>13435</v>
      </c>
      <c r="G486" s="29" t="s">
        <v>171</v>
      </c>
      <c r="H486" s="28">
        <v>336</v>
      </c>
      <c r="I486" s="29" t="s">
        <v>16905</v>
      </c>
      <c r="J486" s="33" t="s">
        <v>16950</v>
      </c>
      <c r="K486" s="29" t="s">
        <v>178</v>
      </c>
      <c r="L486" s="29" t="s">
        <v>5475</v>
      </c>
      <c r="M486" s="29" t="s">
        <v>3462</v>
      </c>
      <c r="N486" s="28">
        <v>712016.4</v>
      </c>
      <c r="O486" s="28">
        <v>6131364</v>
      </c>
      <c r="P486" s="29" t="s">
        <v>16949</v>
      </c>
      <c r="Q486" s="32" t="s">
        <v>174</v>
      </c>
      <c r="R486" s="19"/>
      <c r="S486" s="19"/>
      <c r="T486" s="19"/>
      <c r="U486" s="19"/>
      <c r="V486" s="19"/>
      <c r="W486" s="19"/>
      <c r="X486" s="19"/>
      <c r="Y486" s="19"/>
      <c r="Z486" s="19"/>
      <c r="AA486" s="19"/>
      <c r="AB486" s="19"/>
      <c r="AC486" s="19"/>
      <c r="AD486" s="19"/>
      <c r="AE486" s="19"/>
      <c r="AF486" s="19"/>
      <c r="AG486" s="19"/>
      <c r="AH486" s="19"/>
      <c r="AI486" s="19"/>
      <c r="AJ486" s="19"/>
      <c r="AK486" s="19"/>
      <c r="AL486" s="19"/>
      <c r="AM486" s="31">
        <v>625837</v>
      </c>
      <c r="AN486" s="31">
        <v>1545798</v>
      </c>
      <c r="AO486" s="31">
        <v>1584581</v>
      </c>
      <c r="AP486" s="31">
        <v>1427030</v>
      </c>
      <c r="AQ486" s="31">
        <v>1677475.5078125</v>
      </c>
      <c r="AR486" s="31">
        <v>1464300.08984375</v>
      </c>
      <c r="AS486" s="31">
        <v>1561362.65625</v>
      </c>
      <c r="AT486" s="31">
        <v>1465616.7890625</v>
      </c>
      <c r="AU486" s="31">
        <v>1324235.875</v>
      </c>
      <c r="AV486" s="31">
        <v>1354170.537109375</v>
      </c>
      <c r="AW486" s="31">
        <v>1574211.8828125</v>
      </c>
      <c r="AX486" s="31">
        <v>132898.59375</v>
      </c>
      <c r="AY486" s="31">
        <v>127196.1875</v>
      </c>
      <c r="AZ486" s="31">
        <v>260094.78125</v>
      </c>
    </row>
    <row r="487" spans="1:52" ht="15" customHeight="1">
      <c r="A487" s="29" t="s">
        <v>16948</v>
      </c>
      <c r="B487" s="34">
        <v>36047</v>
      </c>
      <c r="C487" s="28">
        <v>750</v>
      </c>
      <c r="D487" s="28">
        <v>48.2</v>
      </c>
      <c r="E487" s="28">
        <v>45</v>
      </c>
      <c r="F487" s="29" t="s">
        <v>13435</v>
      </c>
      <c r="G487" s="29" t="s">
        <v>171</v>
      </c>
      <c r="H487" s="28">
        <v>336</v>
      </c>
      <c r="I487" s="29" t="s">
        <v>16905</v>
      </c>
      <c r="J487" s="33" t="s">
        <v>16947</v>
      </c>
      <c r="K487" s="29" t="s">
        <v>178</v>
      </c>
      <c r="L487" s="29" t="s">
        <v>5475</v>
      </c>
      <c r="M487" s="29" t="s">
        <v>16946</v>
      </c>
      <c r="N487" s="28">
        <v>712027.8</v>
      </c>
      <c r="O487" s="28">
        <v>6131532</v>
      </c>
      <c r="P487" s="29" t="s">
        <v>16945</v>
      </c>
      <c r="Q487" s="32" t="s">
        <v>174</v>
      </c>
      <c r="R487" s="19"/>
      <c r="S487" s="19"/>
      <c r="T487" s="19"/>
      <c r="U487" s="19"/>
      <c r="V487" s="19"/>
      <c r="W487" s="19"/>
      <c r="X487" s="19"/>
      <c r="Y487" s="19"/>
      <c r="Z487" s="19"/>
      <c r="AA487" s="19"/>
      <c r="AB487" s="19"/>
      <c r="AC487" s="19"/>
      <c r="AD487" s="19"/>
      <c r="AE487" s="19"/>
      <c r="AF487" s="19"/>
      <c r="AG487" s="19"/>
      <c r="AH487" s="19"/>
      <c r="AI487" s="19"/>
      <c r="AJ487" s="19"/>
      <c r="AK487" s="19"/>
      <c r="AL487" s="19"/>
      <c r="AM487" s="31">
        <v>590115</v>
      </c>
      <c r="AN487" s="31">
        <v>1573014</v>
      </c>
      <c r="AO487" s="31">
        <v>1621186</v>
      </c>
      <c r="AP487" s="31">
        <v>1441477</v>
      </c>
      <c r="AQ487" s="31">
        <v>1658009.0078125</v>
      </c>
      <c r="AR487" s="31">
        <v>1478957.03125</v>
      </c>
      <c r="AS487" s="31">
        <v>1587191.7421875</v>
      </c>
      <c r="AT487" s="31">
        <v>1465201</v>
      </c>
      <c r="AU487" s="31">
        <v>1340709.48828125</v>
      </c>
      <c r="AV487" s="31">
        <v>1296510.900390625</v>
      </c>
      <c r="AW487" s="31">
        <v>1162877.7578125</v>
      </c>
      <c r="AX487" s="31">
        <v>136148.765625</v>
      </c>
      <c r="AY487" s="31">
        <v>129096.9921875</v>
      </c>
      <c r="AZ487" s="31">
        <v>265245.7578125</v>
      </c>
    </row>
    <row r="488" spans="1:52" ht="15" customHeight="1">
      <c r="A488" s="29" t="s">
        <v>16944</v>
      </c>
      <c r="B488" s="34">
        <v>36390</v>
      </c>
      <c r="C488" s="28">
        <v>600</v>
      </c>
      <c r="D488" s="28">
        <v>44</v>
      </c>
      <c r="E488" s="28">
        <v>50</v>
      </c>
      <c r="F488" s="29" t="s">
        <v>14683</v>
      </c>
      <c r="G488" s="29" t="s">
        <v>15114</v>
      </c>
      <c r="H488" s="28">
        <v>336</v>
      </c>
      <c r="I488" s="29" t="s">
        <v>16905</v>
      </c>
      <c r="J488" s="33" t="s">
        <v>16943</v>
      </c>
      <c r="K488" s="29" t="s">
        <v>178</v>
      </c>
      <c r="L488" s="29" t="s">
        <v>16939</v>
      </c>
      <c r="M488" s="29" t="s">
        <v>355</v>
      </c>
      <c r="N488" s="28">
        <v>706217.7</v>
      </c>
      <c r="O488" s="28">
        <v>6139536</v>
      </c>
      <c r="P488" s="29" t="s">
        <v>16942</v>
      </c>
      <c r="Q488" s="32" t="s">
        <v>174</v>
      </c>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31">
        <v>455203</v>
      </c>
      <c r="AO488" s="31">
        <v>1120468</v>
      </c>
      <c r="AP488" s="31">
        <v>967819</v>
      </c>
      <c r="AQ488" s="31">
        <v>1132929</v>
      </c>
      <c r="AR488" s="31">
        <v>1006773</v>
      </c>
      <c r="AS488" s="31">
        <v>1070047</v>
      </c>
      <c r="AT488" s="31">
        <v>949074</v>
      </c>
      <c r="AU488" s="31">
        <v>878145</v>
      </c>
      <c r="AV488" s="31">
        <v>1125202</v>
      </c>
      <c r="AW488" s="31">
        <v>1116303</v>
      </c>
      <c r="AX488" s="31">
        <v>94040</v>
      </c>
      <c r="AY488" s="31">
        <v>84494</v>
      </c>
      <c r="AZ488" s="31">
        <v>178534</v>
      </c>
    </row>
    <row r="489" spans="1:52" ht="15" customHeight="1">
      <c r="A489" s="29" t="s">
        <v>16941</v>
      </c>
      <c r="B489" s="34">
        <v>36390</v>
      </c>
      <c r="C489" s="28">
        <v>600</v>
      </c>
      <c r="D489" s="28">
        <v>44</v>
      </c>
      <c r="E489" s="28">
        <v>50</v>
      </c>
      <c r="F489" s="29" t="s">
        <v>14683</v>
      </c>
      <c r="G489" s="29" t="s">
        <v>16284</v>
      </c>
      <c r="H489" s="28">
        <v>336</v>
      </c>
      <c r="I489" s="29" t="s">
        <v>16905</v>
      </c>
      <c r="J489" s="33" t="s">
        <v>16940</v>
      </c>
      <c r="K489" s="29" t="s">
        <v>178</v>
      </c>
      <c r="L489" s="29" t="s">
        <v>16939</v>
      </c>
      <c r="M489" s="29" t="s">
        <v>812</v>
      </c>
      <c r="N489" s="28">
        <v>706206.8</v>
      </c>
      <c r="O489" s="28">
        <v>6139356</v>
      </c>
      <c r="P489" s="29" t="s">
        <v>16938</v>
      </c>
      <c r="Q489" s="32" t="s">
        <v>174</v>
      </c>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31">
        <v>454854</v>
      </c>
      <c r="AO489" s="31">
        <v>1137147</v>
      </c>
      <c r="AP489" s="31">
        <v>975085</v>
      </c>
      <c r="AQ489" s="31">
        <v>1135658</v>
      </c>
      <c r="AR489" s="31">
        <v>1019761</v>
      </c>
      <c r="AS489" s="31">
        <v>1016331</v>
      </c>
      <c r="AT489" s="31">
        <v>1013655</v>
      </c>
      <c r="AU489" s="31">
        <v>889471</v>
      </c>
      <c r="AV489" s="31">
        <v>1127486</v>
      </c>
      <c r="AW489" s="31">
        <v>1120754</v>
      </c>
      <c r="AX489" s="31">
        <v>94407</v>
      </c>
      <c r="AY489" s="31">
        <v>88795</v>
      </c>
      <c r="AZ489" s="31">
        <v>183202</v>
      </c>
    </row>
    <row r="490" spans="1:52" ht="15" customHeight="1">
      <c r="A490" s="29" t="s">
        <v>16937</v>
      </c>
      <c r="B490" s="34">
        <v>36578</v>
      </c>
      <c r="C490" s="28">
        <v>600</v>
      </c>
      <c r="D490" s="28">
        <v>44</v>
      </c>
      <c r="E490" s="28">
        <v>35</v>
      </c>
      <c r="F490" s="29" t="s">
        <v>14683</v>
      </c>
      <c r="G490" s="29" t="s">
        <v>16284</v>
      </c>
      <c r="H490" s="28">
        <v>336</v>
      </c>
      <c r="I490" s="29" t="s">
        <v>16905</v>
      </c>
      <c r="J490" s="33" t="s">
        <v>16936</v>
      </c>
      <c r="K490" s="29" t="s">
        <v>178</v>
      </c>
      <c r="L490" s="29" t="s">
        <v>16932</v>
      </c>
      <c r="M490" s="29" t="s">
        <v>4750</v>
      </c>
      <c r="N490" s="28">
        <v>717015.4</v>
      </c>
      <c r="O490" s="28">
        <v>6131065</v>
      </c>
      <c r="P490" s="29" t="s">
        <v>16935</v>
      </c>
      <c r="Q490" s="32" t="s">
        <v>174</v>
      </c>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31">
        <v>931651</v>
      </c>
      <c r="AP490" s="31">
        <v>1076958</v>
      </c>
      <c r="AQ490" s="31">
        <v>1289535</v>
      </c>
      <c r="AR490" s="31">
        <v>1115339</v>
      </c>
      <c r="AS490" s="31">
        <v>1200986</v>
      </c>
      <c r="AT490" s="31">
        <v>1036238</v>
      </c>
      <c r="AU490" s="31">
        <v>1010307</v>
      </c>
      <c r="AV490" s="31">
        <v>1231057</v>
      </c>
      <c r="AW490" s="31">
        <v>1255558</v>
      </c>
      <c r="AX490" s="31">
        <v>112078</v>
      </c>
      <c r="AY490" s="31">
        <v>101166</v>
      </c>
      <c r="AZ490" s="31">
        <v>213244</v>
      </c>
    </row>
    <row r="491" spans="1:52" ht="15" customHeight="1">
      <c r="A491" s="29" t="s">
        <v>16934</v>
      </c>
      <c r="B491" s="34">
        <v>36578</v>
      </c>
      <c r="C491" s="28">
        <v>600</v>
      </c>
      <c r="D491" s="28">
        <v>44</v>
      </c>
      <c r="E491" s="28">
        <v>35</v>
      </c>
      <c r="F491" s="29" t="s">
        <v>14683</v>
      </c>
      <c r="G491" s="29" t="s">
        <v>16929</v>
      </c>
      <c r="H491" s="28">
        <v>336</v>
      </c>
      <c r="I491" s="29" t="s">
        <v>16905</v>
      </c>
      <c r="J491" s="33" t="s">
        <v>16933</v>
      </c>
      <c r="K491" s="29" t="s">
        <v>178</v>
      </c>
      <c r="L491" s="29" t="s">
        <v>16932</v>
      </c>
      <c r="M491" s="29" t="s">
        <v>559</v>
      </c>
      <c r="N491" s="28">
        <v>717049.4</v>
      </c>
      <c r="O491" s="28">
        <v>6131264</v>
      </c>
      <c r="P491" s="29" t="s">
        <v>16931</v>
      </c>
      <c r="Q491" s="32" t="s">
        <v>174</v>
      </c>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31">
        <v>930125</v>
      </c>
      <c r="AP491" s="31">
        <v>1057488</v>
      </c>
      <c r="AQ491" s="31">
        <v>1262935</v>
      </c>
      <c r="AR491" s="31">
        <v>1084833</v>
      </c>
      <c r="AS491" s="31">
        <v>1166335</v>
      </c>
      <c r="AT491" s="31">
        <v>1078889</v>
      </c>
      <c r="AU491" s="31">
        <v>983720</v>
      </c>
      <c r="AV491" s="31">
        <v>1183669</v>
      </c>
      <c r="AW491" s="31">
        <v>1225452</v>
      </c>
      <c r="AX491" s="31">
        <v>111258</v>
      </c>
      <c r="AY491" s="31">
        <v>100214</v>
      </c>
      <c r="AZ491" s="31">
        <v>211472</v>
      </c>
    </row>
    <row r="492" spans="1:52" ht="15" customHeight="1">
      <c r="A492" s="29" t="s">
        <v>16930</v>
      </c>
      <c r="B492" s="34">
        <v>36250</v>
      </c>
      <c r="C492" s="28">
        <v>11</v>
      </c>
      <c r="D492" s="28">
        <v>13</v>
      </c>
      <c r="E492" s="28">
        <v>18.3</v>
      </c>
      <c r="F492" s="29" t="s">
        <v>5627</v>
      </c>
      <c r="G492" s="29" t="s">
        <v>7899</v>
      </c>
      <c r="H492" s="28">
        <v>336</v>
      </c>
      <c r="I492" s="29" t="s">
        <v>16905</v>
      </c>
      <c r="J492" s="33" t="s">
        <v>16928</v>
      </c>
      <c r="K492" s="29" t="s">
        <v>178</v>
      </c>
      <c r="L492" s="29" t="s">
        <v>16927</v>
      </c>
      <c r="M492" s="29" t="s">
        <v>1591</v>
      </c>
      <c r="N492" s="28">
        <v>713525.4</v>
      </c>
      <c r="O492" s="28">
        <v>6133128</v>
      </c>
      <c r="P492" s="29" t="s">
        <v>16926</v>
      </c>
      <c r="Q492" s="32" t="s">
        <v>368</v>
      </c>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31">
        <v>16469</v>
      </c>
      <c r="AO492" s="31">
        <v>20975</v>
      </c>
      <c r="AP492" s="31">
        <v>4019</v>
      </c>
      <c r="AQ492" s="31">
        <v>14425</v>
      </c>
      <c r="AR492" s="31">
        <v>17638</v>
      </c>
      <c r="AS492" s="31">
        <v>18448</v>
      </c>
      <c r="AT492" s="31">
        <v>14853</v>
      </c>
      <c r="AU492" s="31">
        <v>14072</v>
      </c>
      <c r="AV492" s="31">
        <v>16203</v>
      </c>
      <c r="AW492" s="31">
        <v>18536</v>
      </c>
      <c r="AX492" s="31">
        <v>1125</v>
      </c>
      <c r="AY492" s="31">
        <v>1088</v>
      </c>
      <c r="AZ492" s="31">
        <v>2213</v>
      </c>
    </row>
    <row r="493" spans="1:52" ht="15" customHeight="1">
      <c r="A493" s="29" t="s">
        <v>16925</v>
      </c>
      <c r="B493" s="34">
        <v>36402</v>
      </c>
      <c r="C493" s="28">
        <v>11</v>
      </c>
      <c r="D493" s="28">
        <v>13</v>
      </c>
      <c r="E493" s="28">
        <v>18</v>
      </c>
      <c r="F493" s="29" t="s">
        <v>5627</v>
      </c>
      <c r="G493" s="29" t="s">
        <v>7899</v>
      </c>
      <c r="H493" s="28">
        <v>336</v>
      </c>
      <c r="I493" s="29" t="s">
        <v>16905</v>
      </c>
      <c r="J493" s="33" t="s">
        <v>16924</v>
      </c>
      <c r="K493" s="29" t="s">
        <v>178</v>
      </c>
      <c r="L493" s="29" t="s">
        <v>16923</v>
      </c>
      <c r="M493" s="29" t="s">
        <v>370</v>
      </c>
      <c r="N493" s="28">
        <v>709770.1</v>
      </c>
      <c r="O493" s="28">
        <v>6138205</v>
      </c>
      <c r="P493" s="29" t="s">
        <v>16922</v>
      </c>
      <c r="Q493" s="32" t="s">
        <v>368</v>
      </c>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31">
        <v>7002</v>
      </c>
      <c r="AO493" s="31">
        <v>29488</v>
      </c>
      <c r="AP493" s="31">
        <v>23161.999816894531</v>
      </c>
      <c r="AQ493" s="31">
        <v>23408</v>
      </c>
      <c r="AR493" s="31">
        <v>26890</v>
      </c>
      <c r="AS493" s="31">
        <v>22884</v>
      </c>
      <c r="AT493" s="31">
        <v>20345</v>
      </c>
      <c r="AU493" s="31">
        <v>10951</v>
      </c>
      <c r="AV493" s="31">
        <v>0</v>
      </c>
      <c r="AW493" s="31">
        <v>10791</v>
      </c>
      <c r="AX493" s="31">
        <v>1963</v>
      </c>
      <c r="AY493" s="31">
        <v>1830</v>
      </c>
      <c r="AZ493" s="31">
        <v>3793</v>
      </c>
    </row>
    <row r="494" spans="1:52" ht="15" customHeight="1">
      <c r="A494" s="29" t="s">
        <v>16921</v>
      </c>
      <c r="B494" s="34">
        <v>36666</v>
      </c>
      <c r="C494" s="28">
        <v>18.5</v>
      </c>
      <c r="D494" s="28">
        <v>11.2</v>
      </c>
      <c r="E494" s="28">
        <v>18</v>
      </c>
      <c r="F494" s="29" t="s">
        <v>16911</v>
      </c>
      <c r="G494" s="29" t="s">
        <v>16917</v>
      </c>
      <c r="H494" s="28">
        <v>336</v>
      </c>
      <c r="I494" s="29" t="s">
        <v>16905</v>
      </c>
      <c r="J494" s="33" t="s">
        <v>16920</v>
      </c>
      <c r="K494" s="29" t="s">
        <v>178</v>
      </c>
      <c r="L494" s="29" t="s">
        <v>16915</v>
      </c>
      <c r="M494" s="29" t="s">
        <v>6562</v>
      </c>
      <c r="N494" s="28">
        <v>713663.4</v>
      </c>
      <c r="O494" s="28">
        <v>6133527</v>
      </c>
      <c r="P494" s="29" t="s">
        <v>16919</v>
      </c>
      <c r="Q494" s="32" t="s">
        <v>368</v>
      </c>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31">
        <v>0</v>
      </c>
      <c r="AP494" s="31">
        <v>427</v>
      </c>
      <c r="AQ494" s="31">
        <v>4312</v>
      </c>
      <c r="AR494" s="31">
        <v>19465</v>
      </c>
      <c r="AS494" s="31">
        <v>19499</v>
      </c>
      <c r="AT494" s="31">
        <v>18434</v>
      </c>
      <c r="AU494" s="31">
        <v>25518</v>
      </c>
      <c r="AV494" s="31">
        <v>5134</v>
      </c>
      <c r="AW494" s="31">
        <v>4</v>
      </c>
      <c r="AX494" s="31">
        <v>0</v>
      </c>
      <c r="AY494" s="31">
        <v>0</v>
      </c>
      <c r="AZ494" s="31">
        <v>0</v>
      </c>
    </row>
    <row r="495" spans="1:52" ht="15" customHeight="1">
      <c r="A495" s="29" t="s">
        <v>16918</v>
      </c>
      <c r="B495" s="34">
        <v>36655</v>
      </c>
      <c r="C495" s="28">
        <v>18</v>
      </c>
      <c r="D495" s="28">
        <v>10.8</v>
      </c>
      <c r="E495" s="28">
        <v>18</v>
      </c>
      <c r="F495" s="29" t="s">
        <v>16911</v>
      </c>
      <c r="G495" s="29" t="s">
        <v>16910</v>
      </c>
      <c r="H495" s="28">
        <v>336</v>
      </c>
      <c r="I495" s="29" t="s">
        <v>16905</v>
      </c>
      <c r="J495" s="33" t="s">
        <v>16916</v>
      </c>
      <c r="K495" s="29" t="s">
        <v>178</v>
      </c>
      <c r="L495" s="29" t="s">
        <v>16915</v>
      </c>
      <c r="M495" s="29" t="s">
        <v>16914</v>
      </c>
      <c r="N495" s="28">
        <v>714069.3</v>
      </c>
      <c r="O495" s="28">
        <v>6132733</v>
      </c>
      <c r="P495" s="29" t="s">
        <v>16913</v>
      </c>
      <c r="Q495" s="32" t="s">
        <v>368</v>
      </c>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31">
        <v>4146</v>
      </c>
      <c r="AP495" s="31">
        <v>5272</v>
      </c>
      <c r="AQ495" s="31">
        <v>12262</v>
      </c>
      <c r="AR495" s="31">
        <v>21561</v>
      </c>
      <c r="AS495" s="31">
        <v>18389</v>
      </c>
      <c r="AT495" s="31">
        <v>19092</v>
      </c>
      <c r="AU495" s="31">
        <v>0</v>
      </c>
      <c r="AV495" s="31">
        <v>71</v>
      </c>
      <c r="AW495" s="31">
        <v>0</v>
      </c>
      <c r="AX495" s="31">
        <v>0</v>
      </c>
      <c r="AY495" s="31">
        <v>0</v>
      </c>
      <c r="AZ495" s="31">
        <v>0</v>
      </c>
    </row>
    <row r="496" spans="1:52" ht="15" customHeight="1">
      <c r="A496" s="29" t="s">
        <v>16912</v>
      </c>
      <c r="B496" s="34">
        <v>36447</v>
      </c>
      <c r="C496" s="28">
        <v>11</v>
      </c>
      <c r="D496" s="28">
        <v>13</v>
      </c>
      <c r="E496" s="28">
        <v>18</v>
      </c>
      <c r="F496" s="29" t="s">
        <v>5627</v>
      </c>
      <c r="G496" s="29" t="s">
        <v>7899</v>
      </c>
      <c r="H496" s="28">
        <v>336</v>
      </c>
      <c r="I496" s="29" t="s">
        <v>16905</v>
      </c>
      <c r="J496" s="33" t="s">
        <v>16909</v>
      </c>
      <c r="K496" s="29" t="s">
        <v>178</v>
      </c>
      <c r="L496" s="29" t="s">
        <v>16908</v>
      </c>
      <c r="M496" s="29" t="s">
        <v>5208</v>
      </c>
      <c r="N496" s="28">
        <v>713732.4</v>
      </c>
      <c r="O496" s="28">
        <v>6131268</v>
      </c>
      <c r="P496" s="29" t="s">
        <v>16907</v>
      </c>
      <c r="Q496" s="32" t="s">
        <v>368</v>
      </c>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31">
        <v>3713</v>
      </c>
      <c r="AO496" s="31">
        <v>25666</v>
      </c>
      <c r="AP496" s="31">
        <v>5842</v>
      </c>
      <c r="AQ496" s="31">
        <v>18625</v>
      </c>
      <c r="AR496" s="31">
        <v>22152</v>
      </c>
      <c r="AS496" s="31">
        <v>20278</v>
      </c>
      <c r="AT496" s="31">
        <v>21043</v>
      </c>
      <c r="AU496" s="31">
        <v>21648</v>
      </c>
      <c r="AV496" s="31">
        <v>23974</v>
      </c>
      <c r="AW496" s="31">
        <v>24923</v>
      </c>
      <c r="AX496" s="31">
        <v>2044</v>
      </c>
      <c r="AY496" s="31">
        <v>1764</v>
      </c>
      <c r="AZ496" s="31">
        <v>3808</v>
      </c>
    </row>
    <row r="497" spans="1:52" ht="15" customHeight="1">
      <c r="A497" s="29" t="s">
        <v>16906</v>
      </c>
      <c r="B497" s="34">
        <v>36837</v>
      </c>
      <c r="C497" s="28">
        <v>11</v>
      </c>
      <c r="D497" s="28">
        <v>16</v>
      </c>
      <c r="E497" s="28">
        <v>18.3</v>
      </c>
      <c r="F497" s="29" t="s">
        <v>5627</v>
      </c>
      <c r="G497" s="29" t="s">
        <v>7899</v>
      </c>
      <c r="H497" s="28">
        <v>336</v>
      </c>
      <c r="I497" s="29" t="s">
        <v>16905</v>
      </c>
      <c r="J497" s="33" t="s">
        <v>16904</v>
      </c>
      <c r="K497" s="29" t="s">
        <v>178</v>
      </c>
      <c r="L497" s="29" t="s">
        <v>16903</v>
      </c>
      <c r="M497" s="29" t="s">
        <v>5460</v>
      </c>
      <c r="N497" s="28">
        <v>710890.4</v>
      </c>
      <c r="O497" s="28">
        <v>6139920</v>
      </c>
      <c r="P497" s="29" t="s">
        <v>16902</v>
      </c>
      <c r="Q497" s="32" t="s">
        <v>368</v>
      </c>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31">
        <v>1994</v>
      </c>
      <c r="AP497" s="31">
        <v>9180.9998779296875</v>
      </c>
      <c r="AQ497" s="31">
        <v>11265</v>
      </c>
      <c r="AR497" s="31">
        <v>11612</v>
      </c>
      <c r="AS497" s="31">
        <v>14822</v>
      </c>
      <c r="AT497" s="31">
        <v>13835</v>
      </c>
      <c r="AU497" s="31">
        <v>12099</v>
      </c>
      <c r="AV497" s="31">
        <v>11223</v>
      </c>
      <c r="AW497" s="31">
        <v>8262</v>
      </c>
      <c r="AX497" s="31">
        <v>347</v>
      </c>
      <c r="AY497" s="31">
        <v>1066</v>
      </c>
      <c r="AZ497" s="31">
        <v>1413</v>
      </c>
    </row>
    <row r="498" spans="1:52" ht="15" customHeight="1">
      <c r="A498" s="29" t="s">
        <v>16901</v>
      </c>
      <c r="B498" s="34">
        <v>35621</v>
      </c>
      <c r="C498" s="28">
        <v>550</v>
      </c>
      <c r="D498" s="28">
        <v>37</v>
      </c>
      <c r="E498" s="28">
        <v>35</v>
      </c>
      <c r="F498" s="29" t="s">
        <v>786</v>
      </c>
      <c r="G498" s="29" t="s">
        <v>16891</v>
      </c>
      <c r="H498" s="28">
        <v>340</v>
      </c>
      <c r="I498" s="29" t="s">
        <v>16876</v>
      </c>
      <c r="J498" s="33" t="s">
        <v>16900</v>
      </c>
      <c r="K498" s="29" t="s">
        <v>178</v>
      </c>
      <c r="L498" s="29" t="s">
        <v>16874</v>
      </c>
      <c r="M498" s="29" t="s">
        <v>176</v>
      </c>
      <c r="N498" s="28">
        <v>648573.69999999995</v>
      </c>
      <c r="O498" s="28">
        <v>6157293</v>
      </c>
      <c r="P498" s="29" t="s">
        <v>16899</v>
      </c>
      <c r="Q498" s="32" t="s">
        <v>207</v>
      </c>
      <c r="R498" s="19"/>
      <c r="S498" s="19"/>
      <c r="T498" s="19"/>
      <c r="U498" s="19"/>
      <c r="V498" s="19"/>
      <c r="W498" s="19"/>
      <c r="X498" s="19"/>
      <c r="Y498" s="19"/>
      <c r="Z498" s="19"/>
      <c r="AA498" s="19"/>
      <c r="AB498" s="19"/>
      <c r="AC498" s="19"/>
      <c r="AD498" s="19"/>
      <c r="AE498" s="19"/>
      <c r="AF498" s="19"/>
      <c r="AG498" s="19"/>
      <c r="AH498" s="19"/>
      <c r="AI498" s="19"/>
      <c r="AJ498" s="19"/>
      <c r="AK498" s="19"/>
      <c r="AL498" s="31">
        <v>404492</v>
      </c>
      <c r="AM498" s="31">
        <v>1216916</v>
      </c>
      <c r="AN498" s="31">
        <v>1035696</v>
      </c>
      <c r="AO498" s="31">
        <v>1105923</v>
      </c>
      <c r="AP498" s="31">
        <v>920818</v>
      </c>
      <c r="AQ498" s="31">
        <v>998759</v>
      </c>
      <c r="AR498" s="31">
        <v>883700</v>
      </c>
      <c r="AS498" s="31">
        <v>1049181</v>
      </c>
      <c r="AT498" s="31">
        <v>958886</v>
      </c>
      <c r="AU498" s="31">
        <v>804384</v>
      </c>
      <c r="AV498" s="31">
        <v>1125566</v>
      </c>
      <c r="AW498" s="31">
        <v>1088011</v>
      </c>
      <c r="AX498" s="31">
        <v>92660</v>
      </c>
      <c r="AY498" s="31">
        <v>64215</v>
      </c>
      <c r="AZ498" s="31">
        <v>156875</v>
      </c>
    </row>
    <row r="499" spans="1:52" ht="15" customHeight="1">
      <c r="A499" s="29" t="s">
        <v>16898</v>
      </c>
      <c r="B499" s="34">
        <v>35612</v>
      </c>
      <c r="C499" s="28">
        <v>550</v>
      </c>
      <c r="D499" s="28">
        <v>37</v>
      </c>
      <c r="E499" s="28">
        <v>35</v>
      </c>
      <c r="F499" s="29" t="s">
        <v>786</v>
      </c>
      <c r="G499" s="29" t="s">
        <v>16891</v>
      </c>
      <c r="H499" s="28">
        <v>340</v>
      </c>
      <c r="I499" s="29" t="s">
        <v>16876</v>
      </c>
      <c r="J499" s="33" t="s">
        <v>16897</v>
      </c>
      <c r="K499" s="29" t="s">
        <v>178</v>
      </c>
      <c r="L499" s="29" t="s">
        <v>16874</v>
      </c>
      <c r="M499" s="29" t="s">
        <v>176</v>
      </c>
      <c r="N499" s="28">
        <v>648577.5</v>
      </c>
      <c r="O499" s="28">
        <v>6157401</v>
      </c>
      <c r="P499" s="29" t="s">
        <v>16896</v>
      </c>
      <c r="Q499" s="32" t="s">
        <v>207</v>
      </c>
      <c r="R499" s="19"/>
      <c r="S499" s="19"/>
      <c r="T499" s="19"/>
      <c r="U499" s="19"/>
      <c r="V499" s="19"/>
      <c r="W499" s="19"/>
      <c r="X499" s="19"/>
      <c r="Y499" s="19"/>
      <c r="Z499" s="19"/>
      <c r="AA499" s="19"/>
      <c r="AB499" s="19"/>
      <c r="AC499" s="19"/>
      <c r="AD499" s="19"/>
      <c r="AE499" s="19"/>
      <c r="AF499" s="19"/>
      <c r="AG499" s="19"/>
      <c r="AH499" s="19"/>
      <c r="AI499" s="19"/>
      <c r="AJ499" s="19"/>
      <c r="AK499" s="19"/>
      <c r="AL499" s="31">
        <v>312715</v>
      </c>
      <c r="AM499" s="31">
        <v>1033111</v>
      </c>
      <c r="AN499" s="31">
        <v>838564</v>
      </c>
      <c r="AO499" s="31">
        <v>864560</v>
      </c>
      <c r="AP499" s="31">
        <v>943444</v>
      </c>
      <c r="AQ499" s="31">
        <v>1170252</v>
      </c>
      <c r="AR499" s="31">
        <v>805141</v>
      </c>
      <c r="AS499" s="31">
        <v>913174</v>
      </c>
      <c r="AT499" s="31">
        <v>773852</v>
      </c>
      <c r="AU499" s="31">
        <v>745411</v>
      </c>
      <c r="AV499" s="31">
        <v>1005213</v>
      </c>
      <c r="AW499" s="31">
        <v>942719</v>
      </c>
      <c r="AX499" s="31">
        <v>80443</v>
      </c>
      <c r="AY499" s="31">
        <v>45873</v>
      </c>
      <c r="AZ499" s="31">
        <v>126316</v>
      </c>
    </row>
    <row r="500" spans="1:52" ht="15" customHeight="1">
      <c r="A500" s="29" t="s">
        <v>16895</v>
      </c>
      <c r="B500" s="34">
        <v>35726</v>
      </c>
      <c r="C500" s="28">
        <v>550</v>
      </c>
      <c r="D500" s="28">
        <v>37</v>
      </c>
      <c r="E500" s="28">
        <v>35</v>
      </c>
      <c r="F500" s="29" t="s">
        <v>786</v>
      </c>
      <c r="G500" s="29" t="s">
        <v>16891</v>
      </c>
      <c r="H500" s="28">
        <v>340</v>
      </c>
      <c r="I500" s="29" t="s">
        <v>16876</v>
      </c>
      <c r="J500" s="33" t="s">
        <v>16894</v>
      </c>
      <c r="K500" s="29" t="s">
        <v>178</v>
      </c>
      <c r="L500" s="29" t="s">
        <v>16874</v>
      </c>
      <c r="M500" s="29" t="s">
        <v>176</v>
      </c>
      <c r="N500" s="28">
        <v>648588.80000000005</v>
      </c>
      <c r="O500" s="28">
        <v>6157514</v>
      </c>
      <c r="P500" s="29" t="s">
        <v>16893</v>
      </c>
      <c r="Q500" s="32" t="s">
        <v>207</v>
      </c>
      <c r="R500" s="19"/>
      <c r="S500" s="19"/>
      <c r="T500" s="19"/>
      <c r="U500" s="19"/>
      <c r="V500" s="19"/>
      <c r="W500" s="19"/>
      <c r="X500" s="19"/>
      <c r="Y500" s="19"/>
      <c r="Z500" s="19"/>
      <c r="AA500" s="19"/>
      <c r="AB500" s="19"/>
      <c r="AC500" s="19"/>
      <c r="AD500" s="19"/>
      <c r="AE500" s="19"/>
      <c r="AF500" s="19"/>
      <c r="AG500" s="19"/>
      <c r="AH500" s="19"/>
      <c r="AI500" s="19"/>
      <c r="AJ500" s="19"/>
      <c r="AK500" s="19"/>
      <c r="AL500" s="31">
        <v>126715</v>
      </c>
      <c r="AM500" s="31">
        <v>1019786</v>
      </c>
      <c r="AN500" s="31">
        <v>833284</v>
      </c>
      <c r="AO500" s="31">
        <v>887612</v>
      </c>
      <c r="AP500" s="31">
        <v>757240</v>
      </c>
      <c r="AQ500" s="31">
        <v>854669</v>
      </c>
      <c r="AR500" s="31">
        <v>760517</v>
      </c>
      <c r="AS500" s="31">
        <v>871007</v>
      </c>
      <c r="AT500" s="31">
        <v>800628</v>
      </c>
      <c r="AU500" s="31">
        <v>709465</v>
      </c>
      <c r="AV500" s="31">
        <v>965714</v>
      </c>
      <c r="AW500" s="31">
        <v>904200</v>
      </c>
      <c r="AX500" s="31">
        <v>76399</v>
      </c>
      <c r="AY500" s="31">
        <v>52437</v>
      </c>
      <c r="AZ500" s="31">
        <v>128836</v>
      </c>
    </row>
    <row r="501" spans="1:52" ht="15" customHeight="1">
      <c r="A501" s="29" t="s">
        <v>16892</v>
      </c>
      <c r="B501" s="34">
        <v>32344</v>
      </c>
      <c r="C501" s="28">
        <v>250</v>
      </c>
      <c r="D501" s="28">
        <v>25.5</v>
      </c>
      <c r="E501" s="28">
        <v>31.5</v>
      </c>
      <c r="F501" s="29" t="s">
        <v>2512</v>
      </c>
      <c r="G501" s="29" t="s">
        <v>5143</v>
      </c>
      <c r="H501" s="28">
        <v>340</v>
      </c>
      <c r="I501" s="29" t="s">
        <v>16876</v>
      </c>
      <c r="J501" s="33" t="s">
        <v>16890</v>
      </c>
      <c r="K501" s="29" t="s">
        <v>178</v>
      </c>
      <c r="L501" s="29" t="s">
        <v>16887</v>
      </c>
      <c r="M501" s="29" t="s">
        <v>2532</v>
      </c>
      <c r="N501" s="28">
        <v>664494.9</v>
      </c>
      <c r="O501" s="28">
        <v>6151008</v>
      </c>
      <c r="P501" s="29" t="s">
        <v>16886</v>
      </c>
      <c r="Q501" s="32" t="s">
        <v>207</v>
      </c>
      <c r="R501" s="19"/>
      <c r="S501" s="19"/>
      <c r="T501" s="19"/>
      <c r="U501" s="19"/>
      <c r="V501" s="19"/>
      <c r="W501" s="19"/>
      <c r="X501" s="19"/>
      <c r="Y501" s="19"/>
      <c r="Z501" s="19"/>
      <c r="AA501" s="19"/>
      <c r="AB501" s="19"/>
      <c r="AC501" s="31">
        <v>105150</v>
      </c>
      <c r="AD501" s="31">
        <v>310275</v>
      </c>
      <c r="AE501" s="31">
        <v>365375</v>
      </c>
      <c r="AF501" s="31">
        <v>305475</v>
      </c>
      <c r="AG501" s="31">
        <v>296325</v>
      </c>
      <c r="AH501" s="31">
        <v>325050</v>
      </c>
      <c r="AI501" s="31">
        <v>351150</v>
      </c>
      <c r="AJ501" s="31">
        <v>308625</v>
      </c>
      <c r="AK501" s="31">
        <v>255825</v>
      </c>
      <c r="AL501" s="31">
        <v>209450</v>
      </c>
      <c r="AM501" s="31">
        <v>317750</v>
      </c>
      <c r="AN501" s="31">
        <v>237366</v>
      </c>
      <c r="AO501" s="31">
        <v>250220</v>
      </c>
      <c r="AP501" s="31">
        <v>233427.5</v>
      </c>
      <c r="AQ501" s="31">
        <v>262252</v>
      </c>
      <c r="AR501" s="31">
        <v>242139.5</v>
      </c>
      <c r="AS501" s="31">
        <v>234126.5</v>
      </c>
      <c r="AT501" s="31">
        <v>177651</v>
      </c>
      <c r="AU501" s="31">
        <v>190748</v>
      </c>
      <c r="AV501" s="31">
        <v>266388</v>
      </c>
      <c r="AW501" s="31">
        <v>257922</v>
      </c>
      <c r="AX501" s="31">
        <v>19648.5</v>
      </c>
      <c r="AY501" s="31">
        <v>14720.5</v>
      </c>
      <c r="AZ501" s="31">
        <v>34369</v>
      </c>
    </row>
    <row r="502" spans="1:52" ht="15" customHeight="1">
      <c r="A502" s="29" t="s">
        <v>16889</v>
      </c>
      <c r="B502" s="34">
        <v>32344</v>
      </c>
      <c r="C502" s="28">
        <v>250</v>
      </c>
      <c r="D502" s="28">
        <v>25.5</v>
      </c>
      <c r="E502" s="28">
        <v>31.5</v>
      </c>
      <c r="F502" s="29" t="s">
        <v>2512</v>
      </c>
      <c r="G502" s="29" t="s">
        <v>5143</v>
      </c>
      <c r="H502" s="28">
        <v>340</v>
      </c>
      <c r="I502" s="29" t="s">
        <v>16876</v>
      </c>
      <c r="J502" s="33" t="s">
        <v>16888</v>
      </c>
      <c r="K502" s="29" t="s">
        <v>178</v>
      </c>
      <c r="L502" s="29" t="s">
        <v>16887</v>
      </c>
      <c r="M502" s="29" t="s">
        <v>2532</v>
      </c>
      <c r="N502" s="28">
        <v>664610.4</v>
      </c>
      <c r="O502" s="28">
        <v>6150925</v>
      </c>
      <c r="P502" s="29" t="s">
        <v>16886</v>
      </c>
      <c r="Q502" s="32" t="s">
        <v>207</v>
      </c>
      <c r="R502" s="19"/>
      <c r="S502" s="19"/>
      <c r="T502" s="19"/>
      <c r="U502" s="19"/>
      <c r="V502" s="19"/>
      <c r="W502" s="19"/>
      <c r="X502" s="19"/>
      <c r="Y502" s="19"/>
      <c r="Z502" s="19"/>
      <c r="AA502" s="19"/>
      <c r="AB502" s="19"/>
      <c r="AC502" s="31">
        <v>105150</v>
      </c>
      <c r="AD502" s="31">
        <v>310275</v>
      </c>
      <c r="AE502" s="31">
        <v>365375</v>
      </c>
      <c r="AF502" s="31">
        <v>305475</v>
      </c>
      <c r="AG502" s="31">
        <v>296325</v>
      </c>
      <c r="AH502" s="31">
        <v>325050</v>
      </c>
      <c r="AI502" s="31">
        <v>351150</v>
      </c>
      <c r="AJ502" s="31">
        <v>308625</v>
      </c>
      <c r="AK502" s="31">
        <v>255825</v>
      </c>
      <c r="AL502" s="31">
        <v>209450</v>
      </c>
      <c r="AM502" s="31">
        <v>317750</v>
      </c>
      <c r="AN502" s="31">
        <v>237366</v>
      </c>
      <c r="AO502" s="31">
        <v>250220</v>
      </c>
      <c r="AP502" s="31">
        <v>233427.5</v>
      </c>
      <c r="AQ502" s="31">
        <v>262252</v>
      </c>
      <c r="AR502" s="31">
        <v>242139.5</v>
      </c>
      <c r="AS502" s="31">
        <v>234126.5</v>
      </c>
      <c r="AT502" s="31">
        <v>177651</v>
      </c>
      <c r="AU502" s="31">
        <v>190748</v>
      </c>
      <c r="AV502" s="31">
        <v>266388</v>
      </c>
      <c r="AW502" s="31">
        <v>257922</v>
      </c>
      <c r="AX502" s="31">
        <v>19648.5</v>
      </c>
      <c r="AY502" s="31">
        <v>14720.5</v>
      </c>
      <c r="AZ502" s="31">
        <v>34369</v>
      </c>
    </row>
    <row r="503" spans="1:52" ht="15" customHeight="1">
      <c r="A503" s="29" t="s">
        <v>16885</v>
      </c>
      <c r="B503" s="34">
        <v>31959</v>
      </c>
      <c r="C503" s="28">
        <v>150</v>
      </c>
      <c r="D503" s="28">
        <v>22</v>
      </c>
      <c r="E503" s="28">
        <v>25</v>
      </c>
      <c r="F503" s="29" t="s">
        <v>15863</v>
      </c>
      <c r="G503" s="29" t="s">
        <v>3353</v>
      </c>
      <c r="H503" s="28">
        <v>340</v>
      </c>
      <c r="I503" s="29" t="s">
        <v>16876</v>
      </c>
      <c r="J503" s="33" t="s">
        <v>16884</v>
      </c>
      <c r="K503" s="29" t="s">
        <v>178</v>
      </c>
      <c r="L503" s="29" t="s">
        <v>16879</v>
      </c>
      <c r="M503" s="29" t="s">
        <v>656</v>
      </c>
      <c r="N503" s="28">
        <v>668781.6</v>
      </c>
      <c r="O503" s="28">
        <v>6145867</v>
      </c>
      <c r="P503" s="29" t="s">
        <v>16878</v>
      </c>
      <c r="Q503" s="32" t="s">
        <v>207</v>
      </c>
      <c r="R503" s="19"/>
      <c r="S503" s="19"/>
      <c r="T503" s="19"/>
      <c r="U503" s="19"/>
      <c r="V503" s="19"/>
      <c r="W503" s="19"/>
      <c r="X503" s="19"/>
      <c r="Y503" s="19"/>
      <c r="Z503" s="19"/>
      <c r="AA503" s="19"/>
      <c r="AB503" s="31">
        <v>89132</v>
      </c>
      <c r="AC503" s="31">
        <v>200000</v>
      </c>
      <c r="AD503" s="31">
        <v>189067</v>
      </c>
      <c r="AE503" s="31">
        <v>214717</v>
      </c>
      <c r="AF503" s="31">
        <v>184267</v>
      </c>
      <c r="AG503" s="31">
        <v>196200</v>
      </c>
      <c r="AH503" s="31">
        <v>182383</v>
      </c>
      <c r="AI503" s="31">
        <v>249567</v>
      </c>
      <c r="AJ503" s="31">
        <v>208833</v>
      </c>
      <c r="AK503" s="31">
        <v>175783</v>
      </c>
      <c r="AL503" s="31">
        <v>166667</v>
      </c>
      <c r="AM503" s="31">
        <v>227145</v>
      </c>
      <c r="AN503" s="31">
        <v>182474</v>
      </c>
      <c r="AO503" s="31">
        <v>170701</v>
      </c>
      <c r="AP503" s="31">
        <v>158802.6640625</v>
      </c>
      <c r="AQ503" s="31">
        <v>165784.607421875</v>
      </c>
      <c r="AR503" s="31">
        <v>165823.3505859375</v>
      </c>
      <c r="AS503" s="31">
        <v>182103.89892578125</v>
      </c>
      <c r="AT503" s="31">
        <v>169079.79052734375</v>
      </c>
      <c r="AU503" s="31">
        <v>151764.02978515625</v>
      </c>
      <c r="AV503" s="31">
        <v>142899.240234375</v>
      </c>
      <c r="AW503" s="31">
        <v>165998.25146484375</v>
      </c>
      <c r="AX503" s="31">
        <v>14759.91015625</v>
      </c>
      <c r="AY503" s="31">
        <v>12802.349609375</v>
      </c>
      <c r="AZ503" s="31">
        <v>27562.259765625</v>
      </c>
    </row>
    <row r="504" spans="1:52" ht="15" customHeight="1">
      <c r="A504" s="29" t="s">
        <v>16883</v>
      </c>
      <c r="B504" s="34">
        <v>31959</v>
      </c>
      <c r="C504" s="28">
        <v>150</v>
      </c>
      <c r="D504" s="28">
        <v>22</v>
      </c>
      <c r="E504" s="28">
        <v>25</v>
      </c>
      <c r="F504" s="29" t="s">
        <v>15863</v>
      </c>
      <c r="G504" s="29" t="s">
        <v>3353</v>
      </c>
      <c r="H504" s="28">
        <v>340</v>
      </c>
      <c r="I504" s="29" t="s">
        <v>16876</v>
      </c>
      <c r="J504" s="33" t="s">
        <v>16882</v>
      </c>
      <c r="K504" s="29" t="s">
        <v>178</v>
      </c>
      <c r="L504" s="29" t="s">
        <v>16879</v>
      </c>
      <c r="M504" s="29" t="s">
        <v>656</v>
      </c>
      <c r="N504" s="28">
        <v>668882.6</v>
      </c>
      <c r="O504" s="28">
        <v>6145854</v>
      </c>
      <c r="P504" s="29" t="s">
        <v>16878</v>
      </c>
      <c r="Q504" s="32" t="s">
        <v>207</v>
      </c>
      <c r="R504" s="19"/>
      <c r="S504" s="19"/>
      <c r="T504" s="19"/>
      <c r="U504" s="19"/>
      <c r="V504" s="19"/>
      <c r="W504" s="19"/>
      <c r="X504" s="19"/>
      <c r="Y504" s="19"/>
      <c r="Z504" s="19"/>
      <c r="AA504" s="19"/>
      <c r="AB504" s="31">
        <v>89132</v>
      </c>
      <c r="AC504" s="31">
        <v>200000</v>
      </c>
      <c r="AD504" s="31">
        <v>189067</v>
      </c>
      <c r="AE504" s="31">
        <v>214717</v>
      </c>
      <c r="AF504" s="31">
        <v>184267</v>
      </c>
      <c r="AG504" s="31">
        <v>196200</v>
      </c>
      <c r="AH504" s="31">
        <v>182383</v>
      </c>
      <c r="AI504" s="31">
        <v>249567</v>
      </c>
      <c r="AJ504" s="31">
        <v>208833</v>
      </c>
      <c r="AK504" s="31">
        <v>175783</v>
      </c>
      <c r="AL504" s="31">
        <v>166667</v>
      </c>
      <c r="AM504" s="31">
        <v>227145</v>
      </c>
      <c r="AN504" s="31">
        <v>182474</v>
      </c>
      <c r="AO504" s="31">
        <v>170701</v>
      </c>
      <c r="AP504" s="31">
        <v>158802.6640625</v>
      </c>
      <c r="AQ504" s="31">
        <v>165784.607421875</v>
      </c>
      <c r="AR504" s="31">
        <v>165823.3505859375</v>
      </c>
      <c r="AS504" s="31">
        <v>182103.89892578125</v>
      </c>
      <c r="AT504" s="31">
        <v>169079.79052734375</v>
      </c>
      <c r="AU504" s="31">
        <v>151764.02978515625</v>
      </c>
      <c r="AV504" s="31">
        <v>142899.240234375</v>
      </c>
      <c r="AW504" s="31">
        <v>165998.25146484375</v>
      </c>
      <c r="AX504" s="31">
        <v>14759.91015625</v>
      </c>
      <c r="AY504" s="31">
        <v>12802.349609375</v>
      </c>
      <c r="AZ504" s="31">
        <v>27562.259765625</v>
      </c>
    </row>
    <row r="505" spans="1:52" ht="15" customHeight="1">
      <c r="A505" s="29" t="s">
        <v>16881</v>
      </c>
      <c r="B505" s="34">
        <v>31959</v>
      </c>
      <c r="C505" s="28">
        <v>150</v>
      </c>
      <c r="D505" s="28">
        <v>22</v>
      </c>
      <c r="E505" s="28">
        <v>25</v>
      </c>
      <c r="F505" s="29" t="s">
        <v>15863</v>
      </c>
      <c r="G505" s="29" t="s">
        <v>3353</v>
      </c>
      <c r="H505" s="28">
        <v>340</v>
      </c>
      <c r="I505" s="29" t="s">
        <v>16876</v>
      </c>
      <c r="J505" s="33" t="s">
        <v>16880</v>
      </c>
      <c r="K505" s="29" t="s">
        <v>178</v>
      </c>
      <c r="L505" s="29" t="s">
        <v>16879</v>
      </c>
      <c r="M505" s="29" t="s">
        <v>656</v>
      </c>
      <c r="N505" s="28">
        <v>668977.1</v>
      </c>
      <c r="O505" s="28">
        <v>6145819</v>
      </c>
      <c r="P505" s="29" t="s">
        <v>16878</v>
      </c>
      <c r="Q505" s="32" t="s">
        <v>207</v>
      </c>
      <c r="R505" s="19"/>
      <c r="S505" s="19"/>
      <c r="T505" s="19"/>
      <c r="U505" s="19"/>
      <c r="V505" s="19"/>
      <c r="W505" s="19"/>
      <c r="X505" s="19"/>
      <c r="Y505" s="19"/>
      <c r="Z505" s="19"/>
      <c r="AA505" s="19"/>
      <c r="AB505" s="31">
        <v>89132</v>
      </c>
      <c r="AC505" s="31">
        <v>200000</v>
      </c>
      <c r="AD505" s="31">
        <v>189067</v>
      </c>
      <c r="AE505" s="31">
        <v>214717</v>
      </c>
      <c r="AF505" s="31">
        <v>184267</v>
      </c>
      <c r="AG505" s="31">
        <v>196200</v>
      </c>
      <c r="AH505" s="31">
        <v>182383</v>
      </c>
      <c r="AI505" s="31">
        <v>249567</v>
      </c>
      <c r="AJ505" s="31">
        <v>208833</v>
      </c>
      <c r="AK505" s="31">
        <v>175783</v>
      </c>
      <c r="AL505" s="31">
        <v>166667</v>
      </c>
      <c r="AM505" s="31">
        <v>227145</v>
      </c>
      <c r="AN505" s="31">
        <v>182474</v>
      </c>
      <c r="AO505" s="31">
        <v>170701</v>
      </c>
      <c r="AP505" s="31">
        <v>158802.6640625</v>
      </c>
      <c r="AQ505" s="31">
        <v>165784.607421875</v>
      </c>
      <c r="AR505" s="31">
        <v>165823.3505859375</v>
      </c>
      <c r="AS505" s="31">
        <v>182103.89892578125</v>
      </c>
      <c r="AT505" s="31">
        <v>169079.79052734375</v>
      </c>
      <c r="AU505" s="31">
        <v>151764.02978515625</v>
      </c>
      <c r="AV505" s="31">
        <v>142899.240234375</v>
      </c>
      <c r="AW505" s="31">
        <v>165998.25146484375</v>
      </c>
      <c r="AX505" s="31">
        <v>14759.91015625</v>
      </c>
      <c r="AY505" s="31">
        <v>12802.349609375</v>
      </c>
      <c r="AZ505" s="31">
        <v>27562.259765625</v>
      </c>
    </row>
    <row r="506" spans="1:52" ht="15" customHeight="1">
      <c r="A506" s="29" t="s">
        <v>16877</v>
      </c>
      <c r="B506" s="34">
        <v>36432</v>
      </c>
      <c r="C506" s="28">
        <v>550</v>
      </c>
      <c r="D506" s="28">
        <v>41</v>
      </c>
      <c r="E506" s="28">
        <v>35</v>
      </c>
      <c r="F506" s="29" t="s">
        <v>786</v>
      </c>
      <c r="G506" s="29" t="s">
        <v>16539</v>
      </c>
      <c r="H506" s="28">
        <v>340</v>
      </c>
      <c r="I506" s="29" t="s">
        <v>16876</v>
      </c>
      <c r="J506" s="33" t="s">
        <v>16875</v>
      </c>
      <c r="K506" s="29" t="s">
        <v>178</v>
      </c>
      <c r="L506" s="29" t="s">
        <v>16874</v>
      </c>
      <c r="M506" s="29" t="s">
        <v>176</v>
      </c>
      <c r="N506" s="28">
        <v>648601.9</v>
      </c>
      <c r="O506" s="28">
        <v>6157638</v>
      </c>
      <c r="P506" s="29" t="s">
        <v>16873</v>
      </c>
      <c r="Q506" s="32" t="s">
        <v>207</v>
      </c>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31">
        <v>263925</v>
      </c>
      <c r="AO506" s="31">
        <v>813190</v>
      </c>
      <c r="AP506" s="31">
        <v>675050</v>
      </c>
      <c r="AQ506" s="31">
        <v>750566</v>
      </c>
      <c r="AR506" s="31">
        <v>704254</v>
      </c>
      <c r="AS506" s="31">
        <v>810036</v>
      </c>
      <c r="AT506" s="31">
        <v>732136</v>
      </c>
      <c r="AU506" s="31">
        <v>609547</v>
      </c>
      <c r="AV506" s="31">
        <v>726077</v>
      </c>
      <c r="AW506" s="31">
        <v>795683</v>
      </c>
      <c r="AX506" s="31">
        <v>68875</v>
      </c>
      <c r="AY506" s="31">
        <v>48690</v>
      </c>
      <c r="AZ506" s="31">
        <v>117565</v>
      </c>
    </row>
    <row r="507" spans="1:52" ht="15" customHeight="1">
      <c r="A507" s="29" t="s">
        <v>16872</v>
      </c>
      <c r="B507" s="34">
        <v>34654</v>
      </c>
      <c r="C507" s="28">
        <v>500</v>
      </c>
      <c r="D507" s="28">
        <v>39</v>
      </c>
      <c r="E507" s="28">
        <v>40.5</v>
      </c>
      <c r="F507" s="29" t="s">
        <v>220</v>
      </c>
      <c r="G507" s="29" t="s">
        <v>7698</v>
      </c>
      <c r="H507" s="28">
        <v>350</v>
      </c>
      <c r="I507" s="29" t="s">
        <v>16820</v>
      </c>
      <c r="J507" s="33" t="s">
        <v>16871</v>
      </c>
      <c r="K507" s="29" t="s">
        <v>178</v>
      </c>
      <c r="L507" s="29" t="s">
        <v>16866</v>
      </c>
      <c r="M507" s="29" t="s">
        <v>1088</v>
      </c>
      <c r="N507" s="28">
        <v>691838</v>
      </c>
      <c r="O507" s="28">
        <v>6165774</v>
      </c>
      <c r="P507" s="29" t="s">
        <v>16865</v>
      </c>
      <c r="Q507" s="32" t="s">
        <v>207</v>
      </c>
      <c r="R507" s="19"/>
      <c r="S507" s="19"/>
      <c r="T507" s="19"/>
      <c r="U507" s="19"/>
      <c r="V507" s="19"/>
      <c r="W507" s="19"/>
      <c r="X507" s="19"/>
      <c r="Y507" s="19"/>
      <c r="Z507" s="19"/>
      <c r="AA507" s="19"/>
      <c r="AB507" s="19"/>
      <c r="AC507" s="19"/>
      <c r="AD507" s="19"/>
      <c r="AE507" s="19"/>
      <c r="AF507" s="19"/>
      <c r="AG507" s="19"/>
      <c r="AH507" s="19"/>
      <c r="AI507" s="19"/>
      <c r="AJ507" s="31">
        <v>862159</v>
      </c>
      <c r="AK507" s="31">
        <v>694933</v>
      </c>
      <c r="AL507" s="31">
        <v>745660</v>
      </c>
      <c r="AM507" s="31">
        <v>860171</v>
      </c>
      <c r="AN507" s="31">
        <v>764499</v>
      </c>
      <c r="AO507" s="31">
        <v>782804</v>
      </c>
      <c r="AP507" s="31">
        <v>667283.6640625</v>
      </c>
      <c r="AQ507" s="31">
        <v>746149.525390625</v>
      </c>
      <c r="AR507" s="31">
        <v>666983.67578125</v>
      </c>
      <c r="AS507" s="31">
        <v>704415.82421875</v>
      </c>
      <c r="AT507" s="31">
        <v>633935.1015625</v>
      </c>
      <c r="AU507" s="31">
        <v>604092.634765625</v>
      </c>
      <c r="AV507" s="31">
        <v>739229.876953125</v>
      </c>
      <c r="AW507" s="31">
        <v>678053.513671875</v>
      </c>
      <c r="AX507" s="31">
        <v>65424.44140625</v>
      </c>
      <c r="AY507" s="31">
        <v>61122.6484375</v>
      </c>
      <c r="AZ507" s="31">
        <v>126547.08984375</v>
      </c>
    </row>
    <row r="508" spans="1:52" ht="15" customHeight="1">
      <c r="A508" s="29" t="s">
        <v>16870</v>
      </c>
      <c r="B508" s="34">
        <v>34654</v>
      </c>
      <c r="C508" s="28">
        <v>500</v>
      </c>
      <c r="D508" s="28">
        <v>39</v>
      </c>
      <c r="E508" s="28">
        <v>40.5</v>
      </c>
      <c r="F508" s="29" t="s">
        <v>220</v>
      </c>
      <c r="G508" s="29" t="s">
        <v>7698</v>
      </c>
      <c r="H508" s="28">
        <v>350</v>
      </c>
      <c r="I508" s="29" t="s">
        <v>16820</v>
      </c>
      <c r="J508" s="33" t="s">
        <v>16869</v>
      </c>
      <c r="K508" s="29" t="s">
        <v>178</v>
      </c>
      <c r="L508" s="29" t="s">
        <v>16866</v>
      </c>
      <c r="M508" s="29" t="s">
        <v>1088</v>
      </c>
      <c r="N508" s="28">
        <v>691963</v>
      </c>
      <c r="O508" s="28">
        <v>6165674</v>
      </c>
      <c r="P508" s="29" t="s">
        <v>16865</v>
      </c>
      <c r="Q508" s="32" t="s">
        <v>207</v>
      </c>
      <c r="R508" s="19"/>
      <c r="S508" s="19"/>
      <c r="T508" s="19"/>
      <c r="U508" s="19"/>
      <c r="V508" s="19"/>
      <c r="W508" s="19"/>
      <c r="X508" s="19"/>
      <c r="Y508" s="19"/>
      <c r="Z508" s="19"/>
      <c r="AA508" s="19"/>
      <c r="AB508" s="19"/>
      <c r="AC508" s="19"/>
      <c r="AD508" s="19"/>
      <c r="AE508" s="19"/>
      <c r="AF508" s="19"/>
      <c r="AG508" s="19"/>
      <c r="AH508" s="19"/>
      <c r="AI508" s="19"/>
      <c r="AJ508" s="31">
        <v>862159</v>
      </c>
      <c r="AK508" s="31">
        <v>694933</v>
      </c>
      <c r="AL508" s="31">
        <v>745660</v>
      </c>
      <c r="AM508" s="31">
        <v>860171</v>
      </c>
      <c r="AN508" s="31">
        <v>764499</v>
      </c>
      <c r="AO508" s="31">
        <v>782804</v>
      </c>
      <c r="AP508" s="31">
        <v>667283.6640625</v>
      </c>
      <c r="AQ508" s="31">
        <v>746149.525390625</v>
      </c>
      <c r="AR508" s="31">
        <v>666983.67578125</v>
      </c>
      <c r="AS508" s="31">
        <v>704415.82421875</v>
      </c>
      <c r="AT508" s="31">
        <v>633935.1015625</v>
      </c>
      <c r="AU508" s="31">
        <v>604092.634765625</v>
      </c>
      <c r="AV508" s="31">
        <v>739229.876953125</v>
      </c>
      <c r="AW508" s="31">
        <v>678053.513671875</v>
      </c>
      <c r="AX508" s="31">
        <v>65424.44140625</v>
      </c>
      <c r="AY508" s="31">
        <v>61122.6484375</v>
      </c>
      <c r="AZ508" s="31">
        <v>126547.08984375</v>
      </c>
    </row>
    <row r="509" spans="1:52" ht="15" customHeight="1">
      <c r="A509" s="29" t="s">
        <v>16868</v>
      </c>
      <c r="B509" s="34">
        <v>34654</v>
      </c>
      <c r="C509" s="28">
        <v>500</v>
      </c>
      <c r="D509" s="28">
        <v>39</v>
      </c>
      <c r="E509" s="28">
        <v>40.5</v>
      </c>
      <c r="F509" s="29" t="s">
        <v>220</v>
      </c>
      <c r="G509" s="29" t="s">
        <v>7698</v>
      </c>
      <c r="H509" s="28">
        <v>350</v>
      </c>
      <c r="I509" s="29" t="s">
        <v>16820</v>
      </c>
      <c r="J509" s="33" t="s">
        <v>16867</v>
      </c>
      <c r="K509" s="29" t="s">
        <v>178</v>
      </c>
      <c r="L509" s="29" t="s">
        <v>16866</v>
      </c>
      <c r="M509" s="29" t="s">
        <v>1088</v>
      </c>
      <c r="N509" s="28">
        <v>692088</v>
      </c>
      <c r="O509" s="28">
        <v>6165575</v>
      </c>
      <c r="P509" s="29" t="s">
        <v>16865</v>
      </c>
      <c r="Q509" s="32" t="s">
        <v>207</v>
      </c>
      <c r="R509" s="19"/>
      <c r="S509" s="19"/>
      <c r="T509" s="19"/>
      <c r="U509" s="19"/>
      <c r="V509" s="19"/>
      <c r="W509" s="19"/>
      <c r="X509" s="19"/>
      <c r="Y509" s="19"/>
      <c r="Z509" s="19"/>
      <c r="AA509" s="19"/>
      <c r="AB509" s="19"/>
      <c r="AC509" s="19"/>
      <c r="AD509" s="19"/>
      <c r="AE509" s="19"/>
      <c r="AF509" s="19"/>
      <c r="AG509" s="19"/>
      <c r="AH509" s="19"/>
      <c r="AI509" s="19"/>
      <c r="AJ509" s="31">
        <v>862159</v>
      </c>
      <c r="AK509" s="31">
        <v>694933</v>
      </c>
      <c r="AL509" s="31">
        <v>745660</v>
      </c>
      <c r="AM509" s="31">
        <v>860171</v>
      </c>
      <c r="AN509" s="31">
        <v>764499</v>
      </c>
      <c r="AO509" s="31">
        <v>782804</v>
      </c>
      <c r="AP509" s="31">
        <v>667283.6640625</v>
      </c>
      <c r="AQ509" s="31">
        <v>746149.525390625</v>
      </c>
      <c r="AR509" s="31">
        <v>666983.67578125</v>
      </c>
      <c r="AS509" s="31">
        <v>704415.82421875</v>
      </c>
      <c r="AT509" s="31">
        <v>633935.1015625</v>
      </c>
      <c r="AU509" s="31">
        <v>604092.634765625</v>
      </c>
      <c r="AV509" s="31">
        <v>739229.876953125</v>
      </c>
      <c r="AW509" s="31">
        <v>678053.513671875</v>
      </c>
      <c r="AX509" s="31">
        <v>65424.44140625</v>
      </c>
      <c r="AY509" s="31">
        <v>61122.6484375</v>
      </c>
      <c r="AZ509" s="31">
        <v>126547.08984375</v>
      </c>
    </row>
    <row r="510" spans="1:52" ht="15" customHeight="1">
      <c r="A510" s="29" t="s">
        <v>16864</v>
      </c>
      <c r="B510" s="34">
        <v>34317</v>
      </c>
      <c r="C510" s="28">
        <v>225</v>
      </c>
      <c r="D510" s="28">
        <v>27</v>
      </c>
      <c r="E510" s="28">
        <v>31</v>
      </c>
      <c r="F510" s="29" t="s">
        <v>220</v>
      </c>
      <c r="G510" s="29" t="s">
        <v>5840</v>
      </c>
      <c r="H510" s="28">
        <v>350</v>
      </c>
      <c r="I510" s="29" t="s">
        <v>16820</v>
      </c>
      <c r="J510" s="33" t="s">
        <v>16863</v>
      </c>
      <c r="K510" s="29" t="s">
        <v>178</v>
      </c>
      <c r="L510" s="29" t="s">
        <v>16853</v>
      </c>
      <c r="M510" s="29" t="s">
        <v>256</v>
      </c>
      <c r="N510" s="28">
        <v>682293</v>
      </c>
      <c r="O510" s="28">
        <v>6173516</v>
      </c>
      <c r="P510" s="29" t="s">
        <v>16858</v>
      </c>
      <c r="Q510" s="32" t="s">
        <v>207</v>
      </c>
      <c r="R510" s="19"/>
      <c r="S510" s="19"/>
      <c r="T510" s="19"/>
      <c r="U510" s="19"/>
      <c r="V510" s="19"/>
      <c r="W510" s="19"/>
      <c r="X510" s="19"/>
      <c r="Y510" s="19"/>
      <c r="Z510" s="19"/>
      <c r="AA510" s="19"/>
      <c r="AB510" s="19"/>
      <c r="AC510" s="19"/>
      <c r="AD510" s="19"/>
      <c r="AE510" s="19"/>
      <c r="AF510" s="19"/>
      <c r="AG510" s="19"/>
      <c r="AH510" s="19"/>
      <c r="AI510" s="31">
        <v>407782</v>
      </c>
      <c r="AJ510" s="31">
        <v>394874</v>
      </c>
      <c r="AK510" s="31">
        <v>318284</v>
      </c>
      <c r="AL510" s="31">
        <v>341517</v>
      </c>
      <c r="AM510" s="31">
        <v>393964</v>
      </c>
      <c r="AN510" s="31">
        <v>350145</v>
      </c>
      <c r="AO510" s="31">
        <v>358529</v>
      </c>
      <c r="AP510" s="31">
        <v>315687.0009765625</v>
      </c>
      <c r="AQ510" s="31">
        <v>351569.9248046875</v>
      </c>
      <c r="AR510" s="31">
        <v>325169.115234375</v>
      </c>
      <c r="AS510" s="31">
        <v>343460.08984375</v>
      </c>
      <c r="AT510" s="31">
        <v>311190.08984375</v>
      </c>
      <c r="AU510" s="31">
        <v>286519.7197265625</v>
      </c>
      <c r="AV510" s="31">
        <v>378224.603515625</v>
      </c>
      <c r="AW510" s="31">
        <v>358503.5</v>
      </c>
      <c r="AX510" s="31">
        <v>28334.19921875</v>
      </c>
      <c r="AY510" s="31">
        <v>22877.30078125</v>
      </c>
      <c r="AZ510" s="31">
        <v>51211.5</v>
      </c>
    </row>
    <row r="511" spans="1:52" ht="15" customHeight="1">
      <c r="A511" s="29" t="s">
        <v>16862</v>
      </c>
      <c r="B511" s="34">
        <v>34317</v>
      </c>
      <c r="C511" s="28">
        <v>225</v>
      </c>
      <c r="D511" s="28">
        <v>27</v>
      </c>
      <c r="E511" s="28">
        <v>31</v>
      </c>
      <c r="F511" s="29" t="s">
        <v>220</v>
      </c>
      <c r="G511" s="29" t="s">
        <v>5840</v>
      </c>
      <c r="H511" s="28">
        <v>350</v>
      </c>
      <c r="I511" s="29" t="s">
        <v>16820</v>
      </c>
      <c r="J511" s="33" t="s">
        <v>16861</v>
      </c>
      <c r="K511" s="29" t="s">
        <v>178</v>
      </c>
      <c r="L511" s="29" t="s">
        <v>16853</v>
      </c>
      <c r="M511" s="29" t="s">
        <v>256</v>
      </c>
      <c r="N511" s="28">
        <v>682315</v>
      </c>
      <c r="O511" s="28">
        <v>6173620</v>
      </c>
      <c r="P511" s="29" t="s">
        <v>16858</v>
      </c>
      <c r="Q511" s="32" t="s">
        <v>207</v>
      </c>
      <c r="R511" s="19"/>
      <c r="S511" s="19"/>
      <c r="T511" s="19"/>
      <c r="U511" s="19"/>
      <c r="V511" s="19"/>
      <c r="W511" s="19"/>
      <c r="X511" s="19"/>
      <c r="Y511" s="19"/>
      <c r="Z511" s="19"/>
      <c r="AA511" s="19"/>
      <c r="AB511" s="19"/>
      <c r="AC511" s="19"/>
      <c r="AD511" s="19"/>
      <c r="AE511" s="19"/>
      <c r="AF511" s="19"/>
      <c r="AG511" s="19"/>
      <c r="AH511" s="19"/>
      <c r="AI511" s="31">
        <v>407782</v>
      </c>
      <c r="AJ511" s="31">
        <v>394874</v>
      </c>
      <c r="AK511" s="31">
        <v>318284</v>
      </c>
      <c r="AL511" s="31">
        <v>341517</v>
      </c>
      <c r="AM511" s="31">
        <v>393964</v>
      </c>
      <c r="AN511" s="31">
        <v>350145</v>
      </c>
      <c r="AO511" s="31">
        <v>358529</v>
      </c>
      <c r="AP511" s="31">
        <v>315687.0009765625</v>
      </c>
      <c r="AQ511" s="31">
        <v>351569.9248046875</v>
      </c>
      <c r="AR511" s="31">
        <v>325169.115234375</v>
      </c>
      <c r="AS511" s="31">
        <v>343460.08984375</v>
      </c>
      <c r="AT511" s="31">
        <v>311190.08984375</v>
      </c>
      <c r="AU511" s="31">
        <v>286519.7197265625</v>
      </c>
      <c r="AV511" s="31">
        <v>378224.603515625</v>
      </c>
      <c r="AW511" s="31">
        <v>358503.5</v>
      </c>
      <c r="AX511" s="31">
        <v>28334.19921875</v>
      </c>
      <c r="AY511" s="31">
        <v>22877.30078125</v>
      </c>
      <c r="AZ511" s="31">
        <v>51211.5</v>
      </c>
    </row>
    <row r="512" spans="1:52" ht="15" customHeight="1">
      <c r="A512" s="29" t="s">
        <v>16860</v>
      </c>
      <c r="B512" s="34">
        <v>34317</v>
      </c>
      <c r="C512" s="28">
        <v>225</v>
      </c>
      <c r="D512" s="28">
        <v>27</v>
      </c>
      <c r="E512" s="28">
        <v>31</v>
      </c>
      <c r="F512" s="29" t="s">
        <v>220</v>
      </c>
      <c r="G512" s="29" t="s">
        <v>5840</v>
      </c>
      <c r="H512" s="28">
        <v>350</v>
      </c>
      <c r="I512" s="29" t="s">
        <v>16820</v>
      </c>
      <c r="J512" s="33" t="s">
        <v>16859</v>
      </c>
      <c r="K512" s="29" t="s">
        <v>178</v>
      </c>
      <c r="L512" s="29" t="s">
        <v>16853</v>
      </c>
      <c r="M512" s="29" t="s">
        <v>256</v>
      </c>
      <c r="N512" s="28">
        <v>682336</v>
      </c>
      <c r="O512" s="28">
        <v>6173721</v>
      </c>
      <c r="P512" s="29" t="s">
        <v>16858</v>
      </c>
      <c r="Q512" s="32" t="s">
        <v>207</v>
      </c>
      <c r="R512" s="19"/>
      <c r="S512" s="19"/>
      <c r="T512" s="19"/>
      <c r="U512" s="19"/>
      <c r="V512" s="19"/>
      <c r="W512" s="19"/>
      <c r="X512" s="19"/>
      <c r="Y512" s="19"/>
      <c r="Z512" s="19"/>
      <c r="AA512" s="19"/>
      <c r="AB512" s="19"/>
      <c r="AC512" s="19"/>
      <c r="AD512" s="19"/>
      <c r="AE512" s="19"/>
      <c r="AF512" s="19"/>
      <c r="AG512" s="19"/>
      <c r="AH512" s="19"/>
      <c r="AI512" s="31">
        <v>407782</v>
      </c>
      <c r="AJ512" s="31">
        <v>394874</v>
      </c>
      <c r="AK512" s="31">
        <v>318284</v>
      </c>
      <c r="AL512" s="31">
        <v>341517</v>
      </c>
      <c r="AM512" s="31">
        <v>393964</v>
      </c>
      <c r="AN512" s="31">
        <v>350145</v>
      </c>
      <c r="AO512" s="31">
        <v>358529</v>
      </c>
      <c r="AP512" s="31">
        <v>315687.0009765625</v>
      </c>
      <c r="AQ512" s="31">
        <v>351569.9248046875</v>
      </c>
      <c r="AR512" s="31">
        <v>325169.115234375</v>
      </c>
      <c r="AS512" s="31">
        <v>343460.08984375</v>
      </c>
      <c r="AT512" s="31">
        <v>311190.08984375</v>
      </c>
      <c r="AU512" s="31">
        <v>286519.7197265625</v>
      </c>
      <c r="AV512" s="31">
        <v>378224.603515625</v>
      </c>
      <c r="AW512" s="31">
        <v>358503.5</v>
      </c>
      <c r="AX512" s="31">
        <v>28334.19921875</v>
      </c>
      <c r="AY512" s="31">
        <v>22877.30078125</v>
      </c>
      <c r="AZ512" s="31">
        <v>51211.5</v>
      </c>
    </row>
    <row r="513" spans="1:52" ht="15" customHeight="1">
      <c r="A513" s="29" t="s">
        <v>16857</v>
      </c>
      <c r="B513" s="34">
        <v>34317</v>
      </c>
      <c r="C513" s="28">
        <v>225</v>
      </c>
      <c r="D513" s="28">
        <v>27</v>
      </c>
      <c r="E513" s="28">
        <v>31</v>
      </c>
      <c r="F513" s="29" t="s">
        <v>220</v>
      </c>
      <c r="G513" s="29" t="s">
        <v>5840</v>
      </c>
      <c r="H513" s="28">
        <v>350</v>
      </c>
      <c r="I513" s="29" t="s">
        <v>16820</v>
      </c>
      <c r="J513" s="33" t="s">
        <v>16856</v>
      </c>
      <c r="K513" s="29" t="s">
        <v>178</v>
      </c>
      <c r="L513" s="29" t="s">
        <v>16853</v>
      </c>
      <c r="M513" s="29" t="s">
        <v>9573</v>
      </c>
      <c r="N513" s="28">
        <v>682357</v>
      </c>
      <c r="O513" s="28">
        <v>6173825</v>
      </c>
      <c r="P513" s="29" t="s">
        <v>16852</v>
      </c>
      <c r="Q513" s="32" t="s">
        <v>207</v>
      </c>
      <c r="R513" s="19"/>
      <c r="S513" s="19"/>
      <c r="T513" s="19"/>
      <c r="U513" s="19"/>
      <c r="V513" s="19"/>
      <c r="W513" s="19"/>
      <c r="X513" s="19"/>
      <c r="Y513" s="19"/>
      <c r="Z513" s="19"/>
      <c r="AA513" s="19"/>
      <c r="AB513" s="19"/>
      <c r="AC513" s="19"/>
      <c r="AD513" s="19"/>
      <c r="AE513" s="19"/>
      <c r="AF513" s="19"/>
      <c r="AG513" s="19"/>
      <c r="AH513" s="19"/>
      <c r="AI513" s="31">
        <v>384342</v>
      </c>
      <c r="AJ513" s="31">
        <v>372176</v>
      </c>
      <c r="AK513" s="31">
        <v>299988</v>
      </c>
      <c r="AL513" s="31">
        <v>321886</v>
      </c>
      <c r="AM513" s="31">
        <v>371318</v>
      </c>
      <c r="AN513" s="31">
        <v>330018</v>
      </c>
      <c r="AO513" s="31">
        <v>337920</v>
      </c>
      <c r="AP513" s="31">
        <v>321122.5</v>
      </c>
      <c r="AQ513" s="31">
        <v>357752.6728515625</v>
      </c>
      <c r="AR513" s="31">
        <v>329771.3046875</v>
      </c>
      <c r="AS513" s="31">
        <v>344354.248046875</v>
      </c>
      <c r="AT513" s="31">
        <v>304616.322265625</v>
      </c>
      <c r="AU513" s="31">
        <v>282130.0234375</v>
      </c>
      <c r="AV513" s="31">
        <v>371892.1015625</v>
      </c>
      <c r="AW513" s="31">
        <v>326721.5751953125</v>
      </c>
      <c r="AX513" s="31">
        <v>32103.69140625</v>
      </c>
      <c r="AY513" s="31">
        <v>26774.2890625</v>
      </c>
      <c r="AZ513" s="31">
        <v>58877.98046875</v>
      </c>
    </row>
    <row r="514" spans="1:52" ht="15" customHeight="1">
      <c r="A514" s="29" t="s">
        <v>16855</v>
      </c>
      <c r="B514" s="34">
        <v>34317</v>
      </c>
      <c r="C514" s="28">
        <v>225</v>
      </c>
      <c r="D514" s="28">
        <v>27</v>
      </c>
      <c r="E514" s="28">
        <v>31</v>
      </c>
      <c r="F514" s="29" t="s">
        <v>220</v>
      </c>
      <c r="G514" s="29" t="s">
        <v>5840</v>
      </c>
      <c r="H514" s="28">
        <v>350</v>
      </c>
      <c r="I514" s="29" t="s">
        <v>16820</v>
      </c>
      <c r="J514" s="33" t="s">
        <v>16854</v>
      </c>
      <c r="K514" s="29" t="s">
        <v>178</v>
      </c>
      <c r="L514" s="29" t="s">
        <v>16853</v>
      </c>
      <c r="M514" s="29" t="s">
        <v>9573</v>
      </c>
      <c r="N514" s="28">
        <v>682379</v>
      </c>
      <c r="O514" s="28">
        <v>6173927</v>
      </c>
      <c r="P514" s="29" t="s">
        <v>16852</v>
      </c>
      <c r="Q514" s="32" t="s">
        <v>207</v>
      </c>
      <c r="R514" s="19"/>
      <c r="S514" s="19"/>
      <c r="T514" s="19"/>
      <c r="U514" s="19"/>
      <c r="V514" s="19"/>
      <c r="W514" s="19"/>
      <c r="X514" s="19"/>
      <c r="Y514" s="19"/>
      <c r="Z514" s="19"/>
      <c r="AA514" s="19"/>
      <c r="AB514" s="19"/>
      <c r="AC514" s="19"/>
      <c r="AD514" s="19"/>
      <c r="AE514" s="19"/>
      <c r="AF514" s="19"/>
      <c r="AG514" s="19"/>
      <c r="AH514" s="19"/>
      <c r="AI514" s="31">
        <v>384342</v>
      </c>
      <c r="AJ514" s="31">
        <v>372176</v>
      </c>
      <c r="AK514" s="31">
        <v>299988</v>
      </c>
      <c r="AL514" s="31">
        <v>321886</v>
      </c>
      <c r="AM514" s="31">
        <v>371318</v>
      </c>
      <c r="AN514" s="31">
        <v>330018</v>
      </c>
      <c r="AO514" s="31">
        <v>337920</v>
      </c>
      <c r="AP514" s="31">
        <v>321122.5</v>
      </c>
      <c r="AQ514" s="31">
        <v>357752.6728515625</v>
      </c>
      <c r="AR514" s="31">
        <v>329771.3046875</v>
      </c>
      <c r="AS514" s="31">
        <v>344354.248046875</v>
      </c>
      <c r="AT514" s="31">
        <v>304616.322265625</v>
      </c>
      <c r="AU514" s="31">
        <v>282130.0234375</v>
      </c>
      <c r="AV514" s="31">
        <v>371892.1015625</v>
      </c>
      <c r="AW514" s="31">
        <v>326721.5751953125</v>
      </c>
      <c r="AX514" s="31">
        <v>32103.69140625</v>
      </c>
      <c r="AY514" s="31">
        <v>26774.2890625</v>
      </c>
      <c r="AZ514" s="31">
        <v>58877.98046875</v>
      </c>
    </row>
    <row r="515" spans="1:52" ht="15" customHeight="1">
      <c r="A515" s="29" t="s">
        <v>16851</v>
      </c>
      <c r="B515" s="34">
        <v>29972</v>
      </c>
      <c r="C515" s="28">
        <v>45</v>
      </c>
      <c r="D515" s="28">
        <v>18</v>
      </c>
      <c r="E515" s="28">
        <v>20.5</v>
      </c>
      <c r="F515" s="29" t="s">
        <v>786</v>
      </c>
      <c r="G515" s="29" t="s">
        <v>16846</v>
      </c>
      <c r="H515" s="28">
        <v>350</v>
      </c>
      <c r="I515" s="29" t="s">
        <v>16820</v>
      </c>
      <c r="J515" s="33" t="s">
        <v>16850</v>
      </c>
      <c r="K515" s="29" t="s">
        <v>178</v>
      </c>
      <c r="L515" s="29" t="s">
        <v>16849</v>
      </c>
      <c r="M515" s="29" t="s">
        <v>2532</v>
      </c>
      <c r="N515" s="28">
        <v>680400</v>
      </c>
      <c r="O515" s="28">
        <v>6165440</v>
      </c>
      <c r="P515" s="29" t="s">
        <v>16848</v>
      </c>
      <c r="Q515" s="32" t="s">
        <v>368</v>
      </c>
      <c r="R515" s="19"/>
      <c r="S515" s="19"/>
      <c r="T515" s="19"/>
      <c r="U515" s="19"/>
      <c r="V515" s="19"/>
      <c r="W515" s="31">
        <v>90750</v>
      </c>
      <c r="X515" s="31">
        <v>99000</v>
      </c>
      <c r="Y515" s="31">
        <v>99000</v>
      </c>
      <c r="Z515" s="31">
        <v>99000</v>
      </c>
      <c r="AA515" s="31">
        <v>99000</v>
      </c>
      <c r="AB515" s="31">
        <v>99000</v>
      </c>
      <c r="AC515" s="31">
        <v>99000</v>
      </c>
      <c r="AD515" s="31">
        <v>99000</v>
      </c>
      <c r="AE515" s="31">
        <v>99000</v>
      </c>
      <c r="AF515" s="31">
        <v>99000</v>
      </c>
      <c r="AG515" s="31">
        <v>99000</v>
      </c>
      <c r="AH515" s="31">
        <v>99000</v>
      </c>
      <c r="AI515" s="31">
        <v>99000</v>
      </c>
      <c r="AJ515" s="31">
        <v>99000</v>
      </c>
      <c r="AK515" s="31">
        <v>99000</v>
      </c>
      <c r="AL515" s="31">
        <v>99000</v>
      </c>
      <c r="AM515" s="31">
        <v>99000</v>
      </c>
      <c r="AN515" s="31">
        <v>99000</v>
      </c>
      <c r="AO515" s="31">
        <v>99000</v>
      </c>
      <c r="AP515" s="31">
        <v>30828</v>
      </c>
      <c r="AQ515" s="31">
        <v>13157.999984741211</v>
      </c>
      <c r="AR515" s="31">
        <v>10432.244964599609</v>
      </c>
      <c r="AS515" s="31">
        <v>10852.874786376953</v>
      </c>
      <c r="AT515" s="31">
        <v>13271.85009765625</v>
      </c>
      <c r="AU515" s="31">
        <v>16271</v>
      </c>
      <c r="AV515" s="31">
        <v>29116</v>
      </c>
      <c r="AW515" s="31">
        <v>27455</v>
      </c>
      <c r="AX515" s="31">
        <v>2407</v>
      </c>
      <c r="AY515" s="31">
        <v>1864</v>
      </c>
      <c r="AZ515" s="31">
        <v>4271</v>
      </c>
    </row>
    <row r="516" spans="1:52" ht="15" customHeight="1">
      <c r="A516" s="29" t="s">
        <v>16847</v>
      </c>
      <c r="B516" s="34">
        <v>31880</v>
      </c>
      <c r="C516" s="28">
        <v>95</v>
      </c>
      <c r="D516" s="28">
        <v>18</v>
      </c>
      <c r="E516" s="28">
        <v>24.5</v>
      </c>
      <c r="F516" s="29" t="s">
        <v>205</v>
      </c>
      <c r="G516" s="29" t="s">
        <v>12758</v>
      </c>
      <c r="H516" s="28">
        <v>350</v>
      </c>
      <c r="I516" s="29" t="s">
        <v>16820</v>
      </c>
      <c r="J516" s="33" t="s">
        <v>16845</v>
      </c>
      <c r="K516" s="29" t="s">
        <v>178</v>
      </c>
      <c r="L516" s="29" t="s">
        <v>16844</v>
      </c>
      <c r="M516" s="29" t="s">
        <v>1939</v>
      </c>
      <c r="N516" s="28">
        <v>679150</v>
      </c>
      <c r="O516" s="28">
        <v>6169634</v>
      </c>
      <c r="P516" s="29" t="s">
        <v>16843</v>
      </c>
      <c r="Q516" s="32" t="s">
        <v>368</v>
      </c>
      <c r="R516" s="19"/>
      <c r="S516" s="19"/>
      <c r="T516" s="19"/>
      <c r="U516" s="19"/>
      <c r="V516" s="19"/>
      <c r="W516" s="19"/>
      <c r="X516" s="19"/>
      <c r="Y516" s="19"/>
      <c r="Z516" s="19"/>
      <c r="AA516" s="19"/>
      <c r="AB516" s="31">
        <v>117102</v>
      </c>
      <c r="AC516" s="31">
        <v>218685</v>
      </c>
      <c r="AD516" s="31">
        <v>199413</v>
      </c>
      <c r="AE516" s="31">
        <v>220318</v>
      </c>
      <c r="AF516" s="31">
        <v>191259</v>
      </c>
      <c r="AG516" s="31">
        <v>204648</v>
      </c>
      <c r="AH516" s="31">
        <v>142700</v>
      </c>
      <c r="AI516" s="31">
        <v>222230</v>
      </c>
      <c r="AJ516" s="31">
        <v>221890</v>
      </c>
      <c r="AK516" s="31">
        <v>166720</v>
      </c>
      <c r="AL516" s="31">
        <v>175887</v>
      </c>
      <c r="AM516" s="31">
        <v>198975</v>
      </c>
      <c r="AN516" s="31">
        <v>168768</v>
      </c>
      <c r="AO516" s="31">
        <v>181704</v>
      </c>
      <c r="AP516" s="31">
        <v>175179</v>
      </c>
      <c r="AQ516" s="31">
        <v>169283.9990234375</v>
      </c>
      <c r="AR516" s="31">
        <v>112299.6279296875</v>
      </c>
      <c r="AS516" s="31">
        <v>174750.2744140625</v>
      </c>
      <c r="AT516" s="31">
        <v>158470.2490234375</v>
      </c>
      <c r="AU516" s="31">
        <v>142407.599609375</v>
      </c>
      <c r="AV516" s="31">
        <v>181244.45166015625</v>
      </c>
      <c r="AW516" s="31">
        <v>175376.94970703125</v>
      </c>
      <c r="AX516" s="31">
        <v>14957.275390625</v>
      </c>
      <c r="AY516" s="31">
        <v>11986.8251953125</v>
      </c>
      <c r="AZ516" s="31">
        <v>26944.1005859375</v>
      </c>
    </row>
    <row r="517" spans="1:52" ht="15" customHeight="1">
      <c r="A517" s="29" t="s">
        <v>16842</v>
      </c>
      <c r="B517" s="34">
        <v>35891</v>
      </c>
      <c r="C517" s="28">
        <v>600</v>
      </c>
      <c r="D517" s="28">
        <v>48</v>
      </c>
      <c r="E517" s="28">
        <v>46</v>
      </c>
      <c r="F517" s="29" t="s">
        <v>462</v>
      </c>
      <c r="G517" s="29" t="s">
        <v>16832</v>
      </c>
      <c r="H517" s="28">
        <v>350</v>
      </c>
      <c r="I517" s="29" t="s">
        <v>16820</v>
      </c>
      <c r="J517" s="33" t="s">
        <v>16841</v>
      </c>
      <c r="K517" s="29" t="s">
        <v>178</v>
      </c>
      <c r="L517" s="29" t="s">
        <v>15372</v>
      </c>
      <c r="M517" s="29" t="s">
        <v>197</v>
      </c>
      <c r="N517" s="28">
        <v>682220</v>
      </c>
      <c r="O517" s="28">
        <v>6169979</v>
      </c>
      <c r="P517" s="29" t="s">
        <v>16840</v>
      </c>
      <c r="Q517" s="32" t="s">
        <v>207</v>
      </c>
      <c r="R517" s="19"/>
      <c r="S517" s="19"/>
      <c r="T517" s="19"/>
      <c r="U517" s="19"/>
      <c r="V517" s="19"/>
      <c r="W517" s="19"/>
      <c r="X517" s="19"/>
      <c r="Y517" s="19"/>
      <c r="Z517" s="19"/>
      <c r="AA517" s="19"/>
      <c r="AB517" s="19"/>
      <c r="AC517" s="19"/>
      <c r="AD517" s="19"/>
      <c r="AE517" s="19"/>
      <c r="AF517" s="19"/>
      <c r="AG517" s="19"/>
      <c r="AH517" s="19"/>
      <c r="AI517" s="19"/>
      <c r="AJ517" s="19"/>
      <c r="AK517" s="19"/>
      <c r="AL517" s="19"/>
      <c r="AM517" s="31">
        <v>1103622</v>
      </c>
      <c r="AN517" s="31">
        <v>1471395</v>
      </c>
      <c r="AO517" s="31">
        <v>1518448</v>
      </c>
      <c r="AP517" s="31">
        <v>1306573</v>
      </c>
      <c r="AQ517" s="31">
        <v>1208418.5</v>
      </c>
      <c r="AR517" s="31">
        <v>1376608.5</v>
      </c>
      <c r="AS517" s="31">
        <v>1490261.5</v>
      </c>
      <c r="AT517" s="31">
        <v>1399478.5</v>
      </c>
      <c r="AU517" s="31">
        <v>1276976</v>
      </c>
      <c r="AV517" s="31">
        <v>1521232.5</v>
      </c>
      <c r="AW517" s="31">
        <v>1303320</v>
      </c>
      <c r="AX517" s="31">
        <v>134894.5</v>
      </c>
      <c r="AY517" s="31">
        <v>109379</v>
      </c>
      <c r="AZ517" s="31">
        <v>244273.5</v>
      </c>
    </row>
    <row r="518" spans="1:52" ht="15" customHeight="1">
      <c r="A518" s="29" t="s">
        <v>16839</v>
      </c>
      <c r="B518" s="34">
        <v>35891</v>
      </c>
      <c r="C518" s="28">
        <v>600</v>
      </c>
      <c r="D518" s="28">
        <v>48</v>
      </c>
      <c r="E518" s="28">
        <v>46</v>
      </c>
      <c r="F518" s="29" t="s">
        <v>462</v>
      </c>
      <c r="G518" s="29" t="s">
        <v>16832</v>
      </c>
      <c r="H518" s="28">
        <v>350</v>
      </c>
      <c r="I518" s="29" t="s">
        <v>16820</v>
      </c>
      <c r="J518" s="33" t="s">
        <v>16838</v>
      </c>
      <c r="K518" s="29" t="s">
        <v>178</v>
      </c>
      <c r="L518" s="29" t="s">
        <v>15372</v>
      </c>
      <c r="M518" s="29" t="s">
        <v>197</v>
      </c>
      <c r="N518" s="28">
        <v>682187</v>
      </c>
      <c r="O518" s="28">
        <v>6169788</v>
      </c>
      <c r="P518" s="29" t="s">
        <v>16837</v>
      </c>
      <c r="Q518" s="32" t="s">
        <v>207</v>
      </c>
      <c r="R518" s="19"/>
      <c r="S518" s="19"/>
      <c r="T518" s="19"/>
      <c r="U518" s="19"/>
      <c r="V518" s="19"/>
      <c r="W518" s="19"/>
      <c r="X518" s="19"/>
      <c r="Y518" s="19"/>
      <c r="Z518" s="19"/>
      <c r="AA518" s="19"/>
      <c r="AB518" s="19"/>
      <c r="AC518" s="19"/>
      <c r="AD518" s="19"/>
      <c r="AE518" s="19"/>
      <c r="AF518" s="19"/>
      <c r="AG518" s="19"/>
      <c r="AH518" s="19"/>
      <c r="AI518" s="19"/>
      <c r="AJ518" s="19"/>
      <c r="AK518" s="19"/>
      <c r="AL518" s="19"/>
      <c r="AM518" s="31">
        <v>983070</v>
      </c>
      <c r="AN518" s="31">
        <v>1343675</v>
      </c>
      <c r="AO518" s="31">
        <v>1432183</v>
      </c>
      <c r="AP518" s="31">
        <v>1228928</v>
      </c>
      <c r="AQ518" s="31">
        <v>1313657.5</v>
      </c>
      <c r="AR518" s="31">
        <v>1306735</v>
      </c>
      <c r="AS518" s="31">
        <v>1401675</v>
      </c>
      <c r="AT518" s="31">
        <v>1264010.5</v>
      </c>
      <c r="AU518" s="31">
        <v>1166975.99609375</v>
      </c>
      <c r="AV518" s="31">
        <v>1457335</v>
      </c>
      <c r="AW518" s="31">
        <v>1359698.5</v>
      </c>
      <c r="AX518" s="31">
        <v>126491</v>
      </c>
      <c r="AY518" s="31">
        <v>101797.5</v>
      </c>
      <c r="AZ518" s="31">
        <v>228288.5</v>
      </c>
    </row>
    <row r="519" spans="1:52" ht="15" customHeight="1">
      <c r="A519" s="29" t="s">
        <v>16836</v>
      </c>
      <c r="B519" s="34">
        <v>35891</v>
      </c>
      <c r="C519" s="28">
        <v>600</v>
      </c>
      <c r="D519" s="28">
        <v>48</v>
      </c>
      <c r="E519" s="28">
        <v>46</v>
      </c>
      <c r="F519" s="29" t="s">
        <v>462</v>
      </c>
      <c r="G519" s="29" t="s">
        <v>16832</v>
      </c>
      <c r="H519" s="28">
        <v>350</v>
      </c>
      <c r="I519" s="29" t="s">
        <v>16820</v>
      </c>
      <c r="J519" s="33" t="s">
        <v>16835</v>
      </c>
      <c r="K519" s="29" t="s">
        <v>178</v>
      </c>
      <c r="L519" s="29" t="s">
        <v>15372</v>
      </c>
      <c r="M519" s="29" t="s">
        <v>197</v>
      </c>
      <c r="N519" s="28">
        <v>682163</v>
      </c>
      <c r="O519" s="28">
        <v>6169589</v>
      </c>
      <c r="P519" s="29" t="s">
        <v>16834</v>
      </c>
      <c r="Q519" s="32" t="s">
        <v>207</v>
      </c>
      <c r="R519" s="19"/>
      <c r="S519" s="19"/>
      <c r="T519" s="19"/>
      <c r="U519" s="19"/>
      <c r="V519" s="19"/>
      <c r="W519" s="19"/>
      <c r="X519" s="19"/>
      <c r="Y519" s="19"/>
      <c r="Z519" s="19"/>
      <c r="AA519" s="19"/>
      <c r="AB519" s="19"/>
      <c r="AC519" s="19"/>
      <c r="AD519" s="19"/>
      <c r="AE519" s="19"/>
      <c r="AF519" s="19"/>
      <c r="AG519" s="19"/>
      <c r="AH519" s="19"/>
      <c r="AI519" s="19"/>
      <c r="AJ519" s="19"/>
      <c r="AK519" s="19"/>
      <c r="AL519" s="19"/>
      <c r="AM519" s="31">
        <v>1101203</v>
      </c>
      <c r="AN519" s="31">
        <v>1418125</v>
      </c>
      <c r="AO519" s="31">
        <v>1455892</v>
      </c>
      <c r="AP519" s="31">
        <v>1253241</v>
      </c>
      <c r="AQ519" s="31">
        <v>1174710</v>
      </c>
      <c r="AR519" s="31">
        <v>1363537.5</v>
      </c>
      <c r="AS519" s="31">
        <v>1342818.5</v>
      </c>
      <c r="AT519" s="31">
        <v>1336617.5</v>
      </c>
      <c r="AU519" s="31">
        <v>1210835.5</v>
      </c>
      <c r="AV519" s="31">
        <v>1483682</v>
      </c>
      <c r="AW519" s="31">
        <v>1352054</v>
      </c>
      <c r="AX519" s="31">
        <v>132324</v>
      </c>
      <c r="AY519" s="31">
        <v>103287</v>
      </c>
      <c r="AZ519" s="31">
        <v>235611</v>
      </c>
    </row>
    <row r="520" spans="1:52" ht="15" customHeight="1">
      <c r="A520" s="29" t="s">
        <v>16833</v>
      </c>
      <c r="B520" s="34">
        <v>36269</v>
      </c>
      <c r="C520" s="28">
        <v>11</v>
      </c>
      <c r="D520" s="28">
        <v>13</v>
      </c>
      <c r="E520" s="28">
        <v>18</v>
      </c>
      <c r="F520" s="29" t="s">
        <v>3292</v>
      </c>
      <c r="G520" s="29" t="s">
        <v>7426</v>
      </c>
      <c r="H520" s="28">
        <v>350</v>
      </c>
      <c r="I520" s="29" t="s">
        <v>16820</v>
      </c>
      <c r="J520" s="33" t="s">
        <v>16831</v>
      </c>
      <c r="K520" s="29" t="s">
        <v>178</v>
      </c>
      <c r="L520" s="29" t="s">
        <v>15372</v>
      </c>
      <c r="M520" s="29" t="s">
        <v>1417</v>
      </c>
      <c r="N520" s="28">
        <v>682481</v>
      </c>
      <c r="O520" s="28">
        <v>6170549</v>
      </c>
      <c r="P520" s="29" t="s">
        <v>16830</v>
      </c>
      <c r="Q520" s="32" t="s">
        <v>368</v>
      </c>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31">
        <v>16133</v>
      </c>
      <c r="AO520" s="31">
        <v>24200</v>
      </c>
      <c r="AP520" s="31">
        <v>17988.999938964844</v>
      </c>
      <c r="AQ520" s="31">
        <v>13325.999877929688</v>
      </c>
      <c r="AR520" s="31">
        <v>10921.924987792969</v>
      </c>
      <c r="AS520" s="31">
        <v>10006.544013023376</v>
      </c>
      <c r="AT520" s="31">
        <v>17310.928871154785</v>
      </c>
      <c r="AU520" s="31">
        <v>18826.6728515625</v>
      </c>
      <c r="AV520" s="31">
        <v>18073.3427734375</v>
      </c>
      <c r="AW520" s="31">
        <v>18544.357971191406</v>
      </c>
      <c r="AX520" s="31">
        <v>1334.302001953125</v>
      </c>
      <c r="AY520" s="31">
        <v>1535.948974609375</v>
      </c>
      <c r="AZ520" s="31">
        <v>2870.2509765625</v>
      </c>
    </row>
    <row r="521" spans="1:52" ht="15" customHeight="1">
      <c r="A521" s="29" t="s">
        <v>16829</v>
      </c>
      <c r="B521" s="34">
        <v>33228</v>
      </c>
      <c r="C521" s="28">
        <v>150</v>
      </c>
      <c r="D521" s="28">
        <v>24.6</v>
      </c>
      <c r="E521" s="28">
        <v>32.5</v>
      </c>
      <c r="F521" s="29" t="s">
        <v>786</v>
      </c>
      <c r="G521" s="29" t="s">
        <v>16824</v>
      </c>
      <c r="H521" s="28">
        <v>350</v>
      </c>
      <c r="I521" s="29" t="s">
        <v>16820</v>
      </c>
      <c r="J521" s="33" t="s">
        <v>16828</v>
      </c>
      <c r="K521" s="29" t="s">
        <v>178</v>
      </c>
      <c r="L521" s="29" t="s">
        <v>16827</v>
      </c>
      <c r="M521" s="29" t="s">
        <v>1247</v>
      </c>
      <c r="N521" s="28">
        <v>686396</v>
      </c>
      <c r="O521" s="28">
        <v>6172018</v>
      </c>
      <c r="P521" s="29" t="s">
        <v>16826</v>
      </c>
      <c r="Q521" s="32" t="s">
        <v>207</v>
      </c>
      <c r="R521" s="19"/>
      <c r="S521" s="19"/>
      <c r="T521" s="19"/>
      <c r="U521" s="19"/>
      <c r="V521" s="19"/>
      <c r="W521" s="19"/>
      <c r="X521" s="19"/>
      <c r="Y521" s="19"/>
      <c r="Z521" s="19"/>
      <c r="AA521" s="19"/>
      <c r="AB521" s="19"/>
      <c r="AC521" s="19"/>
      <c r="AD521" s="19"/>
      <c r="AE521" s="19"/>
      <c r="AF521" s="31">
        <v>249280</v>
      </c>
      <c r="AG521" s="31">
        <v>314440</v>
      </c>
      <c r="AH521" s="31">
        <v>295700</v>
      </c>
      <c r="AI521" s="31">
        <v>335480</v>
      </c>
      <c r="AJ521" s="31">
        <v>313570</v>
      </c>
      <c r="AK521" s="31">
        <v>243240</v>
      </c>
      <c r="AL521" s="31">
        <v>271240</v>
      </c>
      <c r="AM521" s="31">
        <v>328935</v>
      </c>
      <c r="AN521" s="31">
        <v>256152</v>
      </c>
      <c r="AO521" s="31">
        <v>272256</v>
      </c>
      <c r="AP521" s="31">
        <v>214380</v>
      </c>
      <c r="AQ521" s="31">
        <v>270586.5185546875</v>
      </c>
      <c r="AR521" s="31">
        <v>255907.3212890625</v>
      </c>
      <c r="AS521" s="31">
        <v>260887.80078125</v>
      </c>
      <c r="AT521" s="31">
        <v>244411.6796875</v>
      </c>
      <c r="AU521" s="31">
        <v>208795.619140625</v>
      </c>
      <c r="AV521" s="31">
        <v>280693.85693359375</v>
      </c>
      <c r="AW521" s="31">
        <v>268858.3798828125</v>
      </c>
      <c r="AX521" s="31">
        <v>25125.66015625</v>
      </c>
      <c r="AY521" s="31">
        <v>20690.33984375</v>
      </c>
      <c r="AZ521" s="31">
        <v>45816</v>
      </c>
    </row>
    <row r="522" spans="1:52" ht="15" customHeight="1">
      <c r="A522" s="29" t="s">
        <v>16825</v>
      </c>
      <c r="B522" s="34">
        <v>37971</v>
      </c>
      <c r="C522" s="28">
        <v>900</v>
      </c>
      <c r="D522" s="28">
        <v>52</v>
      </c>
      <c r="E522" s="28">
        <v>44</v>
      </c>
      <c r="F522" s="29" t="s">
        <v>2104</v>
      </c>
      <c r="G522" s="29" t="s">
        <v>3891</v>
      </c>
      <c r="H522" s="28">
        <v>350</v>
      </c>
      <c r="I522" s="29" t="s">
        <v>16820</v>
      </c>
      <c r="J522" s="33" t="s">
        <v>16823</v>
      </c>
      <c r="K522" s="29" t="s">
        <v>178</v>
      </c>
      <c r="L522" s="29" t="s">
        <v>16818</v>
      </c>
      <c r="M522" s="29" t="s">
        <v>5797</v>
      </c>
      <c r="N522" s="28">
        <v>682686</v>
      </c>
      <c r="O522" s="28">
        <v>6178510</v>
      </c>
      <c r="P522" s="29" t="s">
        <v>16822</v>
      </c>
      <c r="Q522" s="32" t="s">
        <v>174</v>
      </c>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31">
        <v>72239</v>
      </c>
      <c r="AS522" s="31">
        <v>1541792</v>
      </c>
      <c r="AT522" s="31">
        <v>1416345.65625</v>
      </c>
      <c r="AU522" s="31">
        <v>1241247</v>
      </c>
      <c r="AV522" s="31">
        <v>1701567.1875</v>
      </c>
      <c r="AW522" s="31">
        <v>1538870</v>
      </c>
      <c r="AX522" s="31">
        <v>144530</v>
      </c>
      <c r="AY522" s="31">
        <v>109736</v>
      </c>
      <c r="AZ522" s="31">
        <v>254266</v>
      </c>
    </row>
    <row r="523" spans="1:52" ht="15" customHeight="1">
      <c r="A523" s="29" t="s">
        <v>16821</v>
      </c>
      <c r="B523" s="34">
        <v>37971</v>
      </c>
      <c r="C523" s="28">
        <v>900</v>
      </c>
      <c r="D523" s="28">
        <v>52</v>
      </c>
      <c r="E523" s="28">
        <v>44</v>
      </c>
      <c r="F523" s="29" t="s">
        <v>2104</v>
      </c>
      <c r="G523" s="29" t="s">
        <v>3891</v>
      </c>
      <c r="H523" s="28">
        <v>350</v>
      </c>
      <c r="I523" s="29" t="s">
        <v>16820</v>
      </c>
      <c r="J523" s="33" t="s">
        <v>16819</v>
      </c>
      <c r="K523" s="29" t="s">
        <v>178</v>
      </c>
      <c r="L523" s="29" t="s">
        <v>16818</v>
      </c>
      <c r="M523" s="29" t="s">
        <v>5797</v>
      </c>
      <c r="N523" s="28">
        <v>682883</v>
      </c>
      <c r="O523" s="28">
        <v>6178515</v>
      </c>
      <c r="P523" s="29" t="s">
        <v>16817</v>
      </c>
      <c r="Q523" s="32" t="s">
        <v>174</v>
      </c>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31">
        <v>97823</v>
      </c>
      <c r="AS523" s="31">
        <v>1480042</v>
      </c>
      <c r="AT523" s="31">
        <v>1318521.6796875</v>
      </c>
      <c r="AU523" s="31">
        <v>1198566</v>
      </c>
      <c r="AV523" s="31">
        <v>1570988.34375</v>
      </c>
      <c r="AW523" s="31">
        <v>1478337</v>
      </c>
      <c r="AX523" s="31">
        <v>140206</v>
      </c>
      <c r="AY523" s="31">
        <v>108551</v>
      </c>
      <c r="AZ523" s="31">
        <v>248757</v>
      </c>
    </row>
    <row r="524" spans="1:52" ht="15" customHeight="1">
      <c r="A524" s="29" t="s">
        <v>16816</v>
      </c>
      <c r="B524" s="34">
        <v>33055</v>
      </c>
      <c r="C524" s="28">
        <v>400</v>
      </c>
      <c r="D524" s="28">
        <v>35</v>
      </c>
      <c r="E524" s="28">
        <v>32</v>
      </c>
      <c r="F524" s="29" t="s">
        <v>16766</v>
      </c>
      <c r="G524" s="29" t="s">
        <v>16765</v>
      </c>
      <c r="H524" s="28">
        <v>360</v>
      </c>
      <c r="I524" s="29" t="s">
        <v>15929</v>
      </c>
      <c r="J524" s="33" t="s">
        <v>16815</v>
      </c>
      <c r="K524" s="29" t="s">
        <v>178</v>
      </c>
      <c r="L524" s="29" t="s">
        <v>204</v>
      </c>
      <c r="M524" s="29" t="s">
        <v>1417</v>
      </c>
      <c r="N524" s="28">
        <v>628230</v>
      </c>
      <c r="O524" s="28">
        <v>6071563</v>
      </c>
      <c r="P524" s="29" t="s">
        <v>16768</v>
      </c>
      <c r="Q524" s="32" t="s">
        <v>919</v>
      </c>
      <c r="R524" s="19"/>
      <c r="S524" s="19"/>
      <c r="T524" s="19"/>
      <c r="U524" s="19"/>
      <c r="V524" s="19"/>
      <c r="W524" s="19"/>
      <c r="X524" s="19"/>
      <c r="Y524" s="19"/>
      <c r="Z524" s="19"/>
      <c r="AA524" s="19"/>
      <c r="AB524" s="19"/>
      <c r="AC524" s="19"/>
      <c r="AD524" s="19"/>
      <c r="AE524" s="31">
        <v>416463</v>
      </c>
      <c r="AF524" s="31">
        <v>1048542</v>
      </c>
      <c r="AG524" s="31">
        <v>1162875</v>
      </c>
      <c r="AH524" s="31">
        <v>1127250</v>
      </c>
      <c r="AI524" s="31">
        <v>1185042</v>
      </c>
      <c r="AJ524" s="31">
        <v>988833</v>
      </c>
      <c r="AK524" s="31">
        <v>794250</v>
      </c>
      <c r="AL524" s="31">
        <v>874708</v>
      </c>
      <c r="AM524" s="31">
        <v>1051167</v>
      </c>
      <c r="AN524" s="31">
        <v>892958</v>
      </c>
      <c r="AO524" s="31">
        <v>967833</v>
      </c>
      <c r="AP524" s="31">
        <v>832701</v>
      </c>
      <c r="AQ524" s="31">
        <v>876110.12890625</v>
      </c>
      <c r="AR524" s="31">
        <v>852869.609375</v>
      </c>
      <c r="AS524" s="31">
        <v>947914.98828125</v>
      </c>
      <c r="AT524" s="31">
        <v>881854.5546875</v>
      </c>
      <c r="AU524" s="31">
        <v>901385.041015625</v>
      </c>
      <c r="AV524" s="31">
        <v>904892.875</v>
      </c>
      <c r="AW524" s="31">
        <v>788642.05078125</v>
      </c>
      <c r="AX524" s="31">
        <v>63170.0390625</v>
      </c>
      <c r="AY524" s="31">
        <v>52188.47265625</v>
      </c>
      <c r="AZ524" s="31">
        <v>115358.51171875</v>
      </c>
    </row>
    <row r="525" spans="1:52" ht="15" customHeight="1">
      <c r="A525" s="29" t="s">
        <v>16814</v>
      </c>
      <c r="B525" s="34">
        <v>33055</v>
      </c>
      <c r="C525" s="28">
        <v>400</v>
      </c>
      <c r="D525" s="28">
        <v>35</v>
      </c>
      <c r="E525" s="28">
        <v>32</v>
      </c>
      <c r="F525" s="29" t="s">
        <v>16766</v>
      </c>
      <c r="G525" s="29" t="s">
        <v>16765</v>
      </c>
      <c r="H525" s="28">
        <v>360</v>
      </c>
      <c r="I525" s="29" t="s">
        <v>15929</v>
      </c>
      <c r="J525" s="33" t="s">
        <v>16813</v>
      </c>
      <c r="K525" s="29" t="s">
        <v>178</v>
      </c>
      <c r="L525" s="29" t="s">
        <v>204</v>
      </c>
      <c r="M525" s="29" t="s">
        <v>1417</v>
      </c>
      <c r="N525" s="28">
        <v>628272</v>
      </c>
      <c r="O525" s="28">
        <v>6071459</v>
      </c>
      <c r="P525" s="29" t="s">
        <v>16768</v>
      </c>
      <c r="Q525" s="32" t="s">
        <v>919</v>
      </c>
      <c r="R525" s="19"/>
      <c r="S525" s="19"/>
      <c r="T525" s="19"/>
      <c r="U525" s="19"/>
      <c r="V525" s="19"/>
      <c r="W525" s="19"/>
      <c r="X525" s="19"/>
      <c r="Y525" s="19"/>
      <c r="Z525" s="19"/>
      <c r="AA525" s="19"/>
      <c r="AB525" s="19"/>
      <c r="AC525" s="19"/>
      <c r="AD525" s="19"/>
      <c r="AE525" s="31">
        <v>416463</v>
      </c>
      <c r="AF525" s="31">
        <v>1048542</v>
      </c>
      <c r="AG525" s="31">
        <v>1162875</v>
      </c>
      <c r="AH525" s="31">
        <v>1127250</v>
      </c>
      <c r="AI525" s="31">
        <v>1185042</v>
      </c>
      <c r="AJ525" s="31">
        <v>988833</v>
      </c>
      <c r="AK525" s="31">
        <v>794250</v>
      </c>
      <c r="AL525" s="31">
        <v>874708</v>
      </c>
      <c r="AM525" s="31">
        <v>1051167</v>
      </c>
      <c r="AN525" s="31">
        <v>892958</v>
      </c>
      <c r="AO525" s="31">
        <v>967833</v>
      </c>
      <c r="AP525" s="31">
        <v>832701</v>
      </c>
      <c r="AQ525" s="31">
        <v>876110.12890625</v>
      </c>
      <c r="AR525" s="31">
        <v>852869.609375</v>
      </c>
      <c r="AS525" s="31">
        <v>947914.98828125</v>
      </c>
      <c r="AT525" s="31">
        <v>881854.5546875</v>
      </c>
      <c r="AU525" s="31">
        <v>901385.041015625</v>
      </c>
      <c r="AV525" s="31">
        <v>904892.875</v>
      </c>
      <c r="AW525" s="31">
        <v>788642.05078125</v>
      </c>
      <c r="AX525" s="31">
        <v>63170.0390625</v>
      </c>
      <c r="AY525" s="31">
        <v>52188.47265625</v>
      </c>
      <c r="AZ525" s="31">
        <v>115358.51171875</v>
      </c>
    </row>
    <row r="526" spans="1:52" ht="15" customHeight="1">
      <c r="A526" s="29" t="s">
        <v>16812</v>
      </c>
      <c r="B526" s="34">
        <v>33055</v>
      </c>
      <c r="C526" s="28">
        <v>400</v>
      </c>
      <c r="D526" s="28">
        <v>35</v>
      </c>
      <c r="E526" s="28">
        <v>32</v>
      </c>
      <c r="F526" s="29" t="s">
        <v>16766</v>
      </c>
      <c r="G526" s="29" t="s">
        <v>16765</v>
      </c>
      <c r="H526" s="28">
        <v>360</v>
      </c>
      <c r="I526" s="29" t="s">
        <v>15929</v>
      </c>
      <c r="J526" s="33" t="s">
        <v>16811</v>
      </c>
      <c r="K526" s="29" t="s">
        <v>178</v>
      </c>
      <c r="L526" s="29" t="s">
        <v>204</v>
      </c>
      <c r="M526" s="29" t="s">
        <v>1417</v>
      </c>
      <c r="N526" s="28">
        <v>628315</v>
      </c>
      <c r="O526" s="28">
        <v>6071362</v>
      </c>
      <c r="P526" s="29" t="s">
        <v>16768</v>
      </c>
      <c r="Q526" s="32" t="s">
        <v>919</v>
      </c>
      <c r="R526" s="19"/>
      <c r="S526" s="19"/>
      <c r="T526" s="19"/>
      <c r="U526" s="19"/>
      <c r="V526" s="19"/>
      <c r="W526" s="19"/>
      <c r="X526" s="19"/>
      <c r="Y526" s="19"/>
      <c r="Z526" s="19"/>
      <c r="AA526" s="19"/>
      <c r="AB526" s="19"/>
      <c r="AC526" s="19"/>
      <c r="AD526" s="19"/>
      <c r="AE526" s="31">
        <v>416463</v>
      </c>
      <c r="AF526" s="31">
        <v>1048542</v>
      </c>
      <c r="AG526" s="31">
        <v>1162875</v>
      </c>
      <c r="AH526" s="31">
        <v>1127250</v>
      </c>
      <c r="AI526" s="31">
        <v>1185042</v>
      </c>
      <c r="AJ526" s="31">
        <v>988833</v>
      </c>
      <c r="AK526" s="31">
        <v>794250</v>
      </c>
      <c r="AL526" s="31">
        <v>874708</v>
      </c>
      <c r="AM526" s="31">
        <v>1051167</v>
      </c>
      <c r="AN526" s="31">
        <v>892958</v>
      </c>
      <c r="AO526" s="31">
        <v>967833</v>
      </c>
      <c r="AP526" s="31">
        <v>832701</v>
      </c>
      <c r="AQ526" s="31">
        <v>876110.12890625</v>
      </c>
      <c r="AR526" s="31">
        <v>852869.609375</v>
      </c>
      <c r="AS526" s="31">
        <v>947914.98828125</v>
      </c>
      <c r="AT526" s="31">
        <v>881854.5546875</v>
      </c>
      <c r="AU526" s="31">
        <v>901385.041015625</v>
      </c>
      <c r="AV526" s="31">
        <v>904892.875</v>
      </c>
      <c r="AW526" s="31">
        <v>788642.05078125</v>
      </c>
      <c r="AX526" s="31">
        <v>63170.0390625</v>
      </c>
      <c r="AY526" s="31">
        <v>52188.47265625</v>
      </c>
      <c r="AZ526" s="31">
        <v>115358.51171875</v>
      </c>
    </row>
    <row r="527" spans="1:52" ht="15" customHeight="1">
      <c r="A527" s="29" t="s">
        <v>16810</v>
      </c>
      <c r="B527" s="34">
        <v>33055</v>
      </c>
      <c r="C527" s="28">
        <v>400</v>
      </c>
      <c r="D527" s="28">
        <v>35</v>
      </c>
      <c r="E527" s="28">
        <v>32</v>
      </c>
      <c r="F527" s="29" t="s">
        <v>16766</v>
      </c>
      <c r="G527" s="29" t="s">
        <v>16765</v>
      </c>
      <c r="H527" s="28">
        <v>360</v>
      </c>
      <c r="I527" s="29" t="s">
        <v>15929</v>
      </c>
      <c r="J527" s="33" t="s">
        <v>16809</v>
      </c>
      <c r="K527" s="29" t="s">
        <v>178</v>
      </c>
      <c r="L527" s="29" t="s">
        <v>204</v>
      </c>
      <c r="M527" s="29" t="s">
        <v>355</v>
      </c>
      <c r="N527" s="28">
        <v>628366</v>
      </c>
      <c r="O527" s="28">
        <v>6071258</v>
      </c>
      <c r="P527" s="29" t="s">
        <v>16768</v>
      </c>
      <c r="Q527" s="32" t="s">
        <v>919</v>
      </c>
      <c r="R527" s="19"/>
      <c r="S527" s="19"/>
      <c r="T527" s="19"/>
      <c r="U527" s="19"/>
      <c r="V527" s="19"/>
      <c r="W527" s="19"/>
      <c r="X527" s="19"/>
      <c r="Y527" s="19"/>
      <c r="Z527" s="19"/>
      <c r="AA527" s="19"/>
      <c r="AB527" s="19"/>
      <c r="AC527" s="19"/>
      <c r="AD527" s="19"/>
      <c r="AE527" s="31">
        <v>416463</v>
      </c>
      <c r="AF527" s="31">
        <v>1048542</v>
      </c>
      <c r="AG527" s="31">
        <v>1162875</v>
      </c>
      <c r="AH527" s="31">
        <v>1127250</v>
      </c>
      <c r="AI527" s="31">
        <v>1185042</v>
      </c>
      <c r="AJ527" s="31">
        <v>988833</v>
      </c>
      <c r="AK527" s="31">
        <v>794250</v>
      </c>
      <c r="AL527" s="31">
        <v>874708</v>
      </c>
      <c r="AM527" s="31">
        <v>1051167</v>
      </c>
      <c r="AN527" s="31">
        <v>892958</v>
      </c>
      <c r="AO527" s="31">
        <v>967833</v>
      </c>
      <c r="AP527" s="31">
        <v>832701</v>
      </c>
      <c r="AQ527" s="31">
        <v>876110.12890625</v>
      </c>
      <c r="AR527" s="31">
        <v>852869.609375</v>
      </c>
      <c r="AS527" s="31">
        <v>947914.98828125</v>
      </c>
      <c r="AT527" s="31">
        <v>881854.5546875</v>
      </c>
      <c r="AU527" s="31">
        <v>901385.041015625</v>
      </c>
      <c r="AV527" s="31">
        <v>904892.875</v>
      </c>
      <c r="AW527" s="31">
        <v>788642.05078125</v>
      </c>
      <c r="AX527" s="31">
        <v>63170.0390625</v>
      </c>
      <c r="AY527" s="31">
        <v>52188.47265625</v>
      </c>
      <c r="AZ527" s="31">
        <v>115358.51171875</v>
      </c>
    </row>
    <row r="528" spans="1:52" ht="15" customHeight="1">
      <c r="A528" s="29" t="s">
        <v>16808</v>
      </c>
      <c r="B528" s="34">
        <v>33055</v>
      </c>
      <c r="C528" s="28">
        <v>400</v>
      </c>
      <c r="D528" s="28">
        <v>35</v>
      </c>
      <c r="E528" s="28">
        <v>32</v>
      </c>
      <c r="F528" s="29" t="s">
        <v>16766</v>
      </c>
      <c r="G528" s="29" t="s">
        <v>16765</v>
      </c>
      <c r="H528" s="28">
        <v>360</v>
      </c>
      <c r="I528" s="29" t="s">
        <v>15929</v>
      </c>
      <c r="J528" s="33" t="s">
        <v>16807</v>
      </c>
      <c r="K528" s="29" t="s">
        <v>178</v>
      </c>
      <c r="L528" s="29" t="s">
        <v>204</v>
      </c>
      <c r="M528" s="29" t="s">
        <v>5591</v>
      </c>
      <c r="N528" s="28">
        <v>628422</v>
      </c>
      <c r="O528" s="28">
        <v>6071115</v>
      </c>
      <c r="P528" s="29" t="s">
        <v>16768</v>
      </c>
      <c r="Q528" s="32" t="s">
        <v>919</v>
      </c>
      <c r="R528" s="19"/>
      <c r="S528" s="19"/>
      <c r="T528" s="19"/>
      <c r="U528" s="19"/>
      <c r="V528" s="19"/>
      <c r="W528" s="19"/>
      <c r="X528" s="19"/>
      <c r="Y528" s="19"/>
      <c r="Z528" s="19"/>
      <c r="AA528" s="19"/>
      <c r="AB528" s="19"/>
      <c r="AC528" s="19"/>
      <c r="AD528" s="19"/>
      <c r="AE528" s="31">
        <v>416463</v>
      </c>
      <c r="AF528" s="31">
        <v>1048542</v>
      </c>
      <c r="AG528" s="31">
        <v>1162875</v>
      </c>
      <c r="AH528" s="31">
        <v>1127250</v>
      </c>
      <c r="AI528" s="31">
        <v>1185042</v>
      </c>
      <c r="AJ528" s="31">
        <v>988833</v>
      </c>
      <c r="AK528" s="31">
        <v>794250</v>
      </c>
      <c r="AL528" s="31">
        <v>874708</v>
      </c>
      <c r="AM528" s="31">
        <v>1051167</v>
      </c>
      <c r="AN528" s="31">
        <v>892958</v>
      </c>
      <c r="AO528" s="31">
        <v>967833</v>
      </c>
      <c r="AP528" s="31">
        <v>832701</v>
      </c>
      <c r="AQ528" s="31">
        <v>876110.12890625</v>
      </c>
      <c r="AR528" s="31">
        <v>852869.609375</v>
      </c>
      <c r="AS528" s="31">
        <v>947914.98828125</v>
      </c>
      <c r="AT528" s="31">
        <v>881854.5546875</v>
      </c>
      <c r="AU528" s="31">
        <v>901385.041015625</v>
      </c>
      <c r="AV528" s="31">
        <v>904892.875</v>
      </c>
      <c r="AW528" s="31">
        <v>788642.05078125</v>
      </c>
      <c r="AX528" s="31">
        <v>63170.0390625</v>
      </c>
      <c r="AY528" s="31">
        <v>52188.47265625</v>
      </c>
      <c r="AZ528" s="31">
        <v>115358.51171875</v>
      </c>
    </row>
    <row r="529" spans="1:52" ht="15" customHeight="1">
      <c r="A529" s="29" t="s">
        <v>16806</v>
      </c>
      <c r="B529" s="34">
        <v>33055</v>
      </c>
      <c r="C529" s="28">
        <v>400</v>
      </c>
      <c r="D529" s="28">
        <v>35</v>
      </c>
      <c r="E529" s="28">
        <v>32</v>
      </c>
      <c r="F529" s="29" t="s">
        <v>16766</v>
      </c>
      <c r="G529" s="29" t="s">
        <v>16765</v>
      </c>
      <c r="H529" s="28">
        <v>360</v>
      </c>
      <c r="I529" s="29" t="s">
        <v>15929</v>
      </c>
      <c r="J529" s="33" t="s">
        <v>16805</v>
      </c>
      <c r="K529" s="29" t="s">
        <v>178</v>
      </c>
      <c r="L529" s="29" t="s">
        <v>204</v>
      </c>
      <c r="M529" s="29" t="s">
        <v>8432</v>
      </c>
      <c r="N529" s="28">
        <v>628479</v>
      </c>
      <c r="O529" s="28">
        <v>6071056</v>
      </c>
      <c r="P529" s="29" t="s">
        <v>16768</v>
      </c>
      <c r="Q529" s="32" t="s">
        <v>919</v>
      </c>
      <c r="R529" s="19"/>
      <c r="S529" s="19"/>
      <c r="T529" s="19"/>
      <c r="U529" s="19"/>
      <c r="V529" s="19"/>
      <c r="W529" s="19"/>
      <c r="X529" s="19"/>
      <c r="Y529" s="19"/>
      <c r="Z529" s="19"/>
      <c r="AA529" s="19"/>
      <c r="AB529" s="19"/>
      <c r="AC529" s="19"/>
      <c r="AD529" s="19"/>
      <c r="AE529" s="31">
        <v>416463</v>
      </c>
      <c r="AF529" s="31">
        <v>1048542</v>
      </c>
      <c r="AG529" s="31">
        <v>1162875</v>
      </c>
      <c r="AH529" s="31">
        <v>1127250</v>
      </c>
      <c r="AI529" s="31">
        <v>1185042</v>
      </c>
      <c r="AJ529" s="31">
        <v>988833</v>
      </c>
      <c r="AK529" s="31">
        <v>794250</v>
      </c>
      <c r="AL529" s="31">
        <v>874708</v>
      </c>
      <c r="AM529" s="31">
        <v>1051167</v>
      </c>
      <c r="AN529" s="31">
        <v>892958</v>
      </c>
      <c r="AO529" s="31">
        <v>967833</v>
      </c>
      <c r="AP529" s="31">
        <v>832701</v>
      </c>
      <c r="AQ529" s="31">
        <v>876110.12890625</v>
      </c>
      <c r="AR529" s="31">
        <v>852869.609375</v>
      </c>
      <c r="AS529" s="31">
        <v>947914.98828125</v>
      </c>
      <c r="AT529" s="31">
        <v>881854.5546875</v>
      </c>
      <c r="AU529" s="31">
        <v>901385.041015625</v>
      </c>
      <c r="AV529" s="31">
        <v>904892.875</v>
      </c>
      <c r="AW529" s="31">
        <v>788642.05078125</v>
      </c>
      <c r="AX529" s="31">
        <v>63170.0390625</v>
      </c>
      <c r="AY529" s="31">
        <v>52188.47265625</v>
      </c>
      <c r="AZ529" s="31">
        <v>115358.51171875</v>
      </c>
    </row>
    <row r="530" spans="1:52" ht="15" customHeight="1">
      <c r="A530" s="29" t="s">
        <v>16804</v>
      </c>
      <c r="B530" s="34">
        <v>33055</v>
      </c>
      <c r="C530" s="28">
        <v>400</v>
      </c>
      <c r="D530" s="28">
        <v>35</v>
      </c>
      <c r="E530" s="28">
        <v>32</v>
      </c>
      <c r="F530" s="29" t="s">
        <v>16766</v>
      </c>
      <c r="G530" s="29" t="s">
        <v>16765</v>
      </c>
      <c r="H530" s="28">
        <v>360</v>
      </c>
      <c r="I530" s="29" t="s">
        <v>15929</v>
      </c>
      <c r="J530" s="33" t="s">
        <v>16803</v>
      </c>
      <c r="K530" s="29" t="s">
        <v>178</v>
      </c>
      <c r="L530" s="29" t="s">
        <v>204</v>
      </c>
      <c r="M530" s="29" t="s">
        <v>425</v>
      </c>
      <c r="N530" s="28">
        <v>628528</v>
      </c>
      <c r="O530" s="28">
        <v>6070960</v>
      </c>
      <c r="P530" s="29" t="s">
        <v>16768</v>
      </c>
      <c r="Q530" s="32" t="s">
        <v>919</v>
      </c>
      <c r="R530" s="19"/>
      <c r="S530" s="19"/>
      <c r="T530" s="19"/>
      <c r="U530" s="19"/>
      <c r="V530" s="19"/>
      <c r="W530" s="19"/>
      <c r="X530" s="19"/>
      <c r="Y530" s="19"/>
      <c r="Z530" s="19"/>
      <c r="AA530" s="19"/>
      <c r="AB530" s="19"/>
      <c r="AC530" s="19"/>
      <c r="AD530" s="19"/>
      <c r="AE530" s="31">
        <v>416463</v>
      </c>
      <c r="AF530" s="31">
        <v>1048542</v>
      </c>
      <c r="AG530" s="31">
        <v>1162875</v>
      </c>
      <c r="AH530" s="31">
        <v>1127250</v>
      </c>
      <c r="AI530" s="31">
        <v>1185042</v>
      </c>
      <c r="AJ530" s="31">
        <v>988833</v>
      </c>
      <c r="AK530" s="31">
        <v>794250</v>
      </c>
      <c r="AL530" s="31">
        <v>874708</v>
      </c>
      <c r="AM530" s="31">
        <v>1051167</v>
      </c>
      <c r="AN530" s="31">
        <v>892958</v>
      </c>
      <c r="AO530" s="31">
        <v>967833</v>
      </c>
      <c r="AP530" s="31">
        <v>832701</v>
      </c>
      <c r="AQ530" s="31">
        <v>876110.12890625</v>
      </c>
      <c r="AR530" s="31">
        <v>852869.609375</v>
      </c>
      <c r="AS530" s="31">
        <v>947914.98828125</v>
      </c>
      <c r="AT530" s="31">
        <v>881854.5546875</v>
      </c>
      <c r="AU530" s="31">
        <v>901385.041015625</v>
      </c>
      <c r="AV530" s="31">
        <v>904892.875</v>
      </c>
      <c r="AW530" s="31">
        <v>788642.05078125</v>
      </c>
      <c r="AX530" s="31">
        <v>63170.0390625</v>
      </c>
      <c r="AY530" s="31">
        <v>52188.47265625</v>
      </c>
      <c r="AZ530" s="31">
        <v>115358.51171875</v>
      </c>
    </row>
    <row r="531" spans="1:52" ht="15" customHeight="1">
      <c r="A531" s="29" t="s">
        <v>16802</v>
      </c>
      <c r="B531" s="34">
        <v>33055</v>
      </c>
      <c r="C531" s="28">
        <v>400</v>
      </c>
      <c r="D531" s="28">
        <v>35</v>
      </c>
      <c r="E531" s="28">
        <v>32</v>
      </c>
      <c r="F531" s="29" t="s">
        <v>16766</v>
      </c>
      <c r="G531" s="29" t="s">
        <v>16765</v>
      </c>
      <c r="H531" s="28">
        <v>360</v>
      </c>
      <c r="I531" s="29" t="s">
        <v>15929</v>
      </c>
      <c r="J531" s="33" t="s">
        <v>16801</v>
      </c>
      <c r="K531" s="29" t="s">
        <v>178</v>
      </c>
      <c r="L531" s="29" t="s">
        <v>204</v>
      </c>
      <c r="M531" s="29" t="s">
        <v>425</v>
      </c>
      <c r="N531" s="28">
        <v>628584</v>
      </c>
      <c r="O531" s="28">
        <v>6070859</v>
      </c>
      <c r="P531" s="29" t="s">
        <v>16768</v>
      </c>
      <c r="Q531" s="32" t="s">
        <v>919</v>
      </c>
      <c r="R531" s="19"/>
      <c r="S531" s="19"/>
      <c r="T531" s="19"/>
      <c r="U531" s="19"/>
      <c r="V531" s="19"/>
      <c r="W531" s="19"/>
      <c r="X531" s="19"/>
      <c r="Y531" s="19"/>
      <c r="Z531" s="19"/>
      <c r="AA531" s="19"/>
      <c r="AB531" s="19"/>
      <c r="AC531" s="19"/>
      <c r="AD531" s="19"/>
      <c r="AE531" s="31">
        <v>416463</v>
      </c>
      <c r="AF531" s="31">
        <v>1048542</v>
      </c>
      <c r="AG531" s="31">
        <v>1162875</v>
      </c>
      <c r="AH531" s="31">
        <v>1127250</v>
      </c>
      <c r="AI531" s="31">
        <v>1185042</v>
      </c>
      <c r="AJ531" s="31">
        <v>988833</v>
      </c>
      <c r="AK531" s="31">
        <v>794250</v>
      </c>
      <c r="AL531" s="31">
        <v>874708</v>
      </c>
      <c r="AM531" s="31">
        <v>1051167</v>
      </c>
      <c r="AN531" s="31">
        <v>892958</v>
      </c>
      <c r="AO531" s="31">
        <v>967833</v>
      </c>
      <c r="AP531" s="31">
        <v>832701</v>
      </c>
      <c r="AQ531" s="31">
        <v>876110.12890625</v>
      </c>
      <c r="AR531" s="31">
        <v>852869.609375</v>
      </c>
      <c r="AS531" s="31">
        <v>947914.98828125</v>
      </c>
      <c r="AT531" s="31">
        <v>881854.5546875</v>
      </c>
      <c r="AU531" s="31">
        <v>901385.041015625</v>
      </c>
      <c r="AV531" s="31">
        <v>904892.875</v>
      </c>
      <c r="AW531" s="31">
        <v>788642.05078125</v>
      </c>
      <c r="AX531" s="31">
        <v>63170.0390625</v>
      </c>
      <c r="AY531" s="31">
        <v>52188.47265625</v>
      </c>
      <c r="AZ531" s="31">
        <v>115358.51171875</v>
      </c>
    </row>
    <row r="532" spans="1:52" ht="15" customHeight="1">
      <c r="A532" s="29" t="s">
        <v>16800</v>
      </c>
      <c r="B532" s="34">
        <v>33055</v>
      </c>
      <c r="C532" s="28">
        <v>400</v>
      </c>
      <c r="D532" s="28">
        <v>35</v>
      </c>
      <c r="E532" s="28">
        <v>32</v>
      </c>
      <c r="F532" s="29" t="s">
        <v>16766</v>
      </c>
      <c r="G532" s="29" t="s">
        <v>16765</v>
      </c>
      <c r="H532" s="28">
        <v>360</v>
      </c>
      <c r="I532" s="29" t="s">
        <v>15929</v>
      </c>
      <c r="J532" s="33" t="s">
        <v>16799</v>
      </c>
      <c r="K532" s="29" t="s">
        <v>178</v>
      </c>
      <c r="L532" s="29" t="s">
        <v>204</v>
      </c>
      <c r="M532" s="29" t="s">
        <v>8222</v>
      </c>
      <c r="N532" s="28">
        <v>628646</v>
      </c>
      <c r="O532" s="28">
        <v>6070767</v>
      </c>
      <c r="P532" s="29" t="s">
        <v>16768</v>
      </c>
      <c r="Q532" s="32" t="s">
        <v>919</v>
      </c>
      <c r="R532" s="19"/>
      <c r="S532" s="19"/>
      <c r="T532" s="19"/>
      <c r="U532" s="19"/>
      <c r="V532" s="19"/>
      <c r="W532" s="19"/>
      <c r="X532" s="19"/>
      <c r="Y532" s="19"/>
      <c r="Z532" s="19"/>
      <c r="AA532" s="19"/>
      <c r="AB532" s="19"/>
      <c r="AC532" s="19"/>
      <c r="AD532" s="19"/>
      <c r="AE532" s="31">
        <v>416463</v>
      </c>
      <c r="AF532" s="31">
        <v>1048542</v>
      </c>
      <c r="AG532" s="31">
        <v>1162875</v>
      </c>
      <c r="AH532" s="31">
        <v>1127250</v>
      </c>
      <c r="AI532" s="31">
        <v>1185042</v>
      </c>
      <c r="AJ532" s="31">
        <v>988833</v>
      </c>
      <c r="AK532" s="31">
        <v>794250</v>
      </c>
      <c r="AL532" s="31">
        <v>874708</v>
      </c>
      <c r="AM532" s="31">
        <v>1051167</v>
      </c>
      <c r="AN532" s="31">
        <v>892958</v>
      </c>
      <c r="AO532" s="31">
        <v>967833</v>
      </c>
      <c r="AP532" s="31">
        <v>832701</v>
      </c>
      <c r="AQ532" s="31">
        <v>876110.12890625</v>
      </c>
      <c r="AR532" s="31">
        <v>852869.609375</v>
      </c>
      <c r="AS532" s="31">
        <v>947914.98828125</v>
      </c>
      <c r="AT532" s="31">
        <v>881854.5546875</v>
      </c>
      <c r="AU532" s="31">
        <v>901385.041015625</v>
      </c>
      <c r="AV532" s="31">
        <v>904892.875</v>
      </c>
      <c r="AW532" s="31">
        <v>788642.05078125</v>
      </c>
      <c r="AX532" s="31">
        <v>63170.0390625</v>
      </c>
      <c r="AY532" s="31">
        <v>52188.47265625</v>
      </c>
      <c r="AZ532" s="31">
        <v>115358.51171875</v>
      </c>
    </row>
    <row r="533" spans="1:52" ht="15" customHeight="1">
      <c r="A533" s="29" t="s">
        <v>16798</v>
      </c>
      <c r="B533" s="34">
        <v>33055</v>
      </c>
      <c r="C533" s="28">
        <v>400</v>
      </c>
      <c r="D533" s="28">
        <v>35</v>
      </c>
      <c r="E533" s="28">
        <v>32</v>
      </c>
      <c r="F533" s="29" t="s">
        <v>16766</v>
      </c>
      <c r="G533" s="29" t="s">
        <v>16765</v>
      </c>
      <c r="H533" s="28">
        <v>360</v>
      </c>
      <c r="I533" s="29" t="s">
        <v>15929</v>
      </c>
      <c r="J533" s="33" t="s">
        <v>16797</v>
      </c>
      <c r="K533" s="29" t="s">
        <v>178</v>
      </c>
      <c r="L533" s="29" t="s">
        <v>204</v>
      </c>
      <c r="M533" s="29" t="s">
        <v>9700</v>
      </c>
      <c r="N533" s="28">
        <v>628706</v>
      </c>
      <c r="O533" s="28">
        <v>6070679</v>
      </c>
      <c r="P533" s="29" t="s">
        <v>16768</v>
      </c>
      <c r="Q533" s="32" t="s">
        <v>919</v>
      </c>
      <c r="R533" s="19"/>
      <c r="S533" s="19"/>
      <c r="T533" s="19"/>
      <c r="U533" s="19"/>
      <c r="V533" s="19"/>
      <c r="W533" s="19"/>
      <c r="X533" s="19"/>
      <c r="Y533" s="19"/>
      <c r="Z533" s="19"/>
      <c r="AA533" s="19"/>
      <c r="AB533" s="19"/>
      <c r="AC533" s="19"/>
      <c r="AD533" s="19"/>
      <c r="AE533" s="31">
        <v>416463</v>
      </c>
      <c r="AF533" s="31">
        <v>1048542</v>
      </c>
      <c r="AG533" s="31">
        <v>1162875</v>
      </c>
      <c r="AH533" s="31">
        <v>1127250</v>
      </c>
      <c r="AI533" s="31">
        <v>1185042</v>
      </c>
      <c r="AJ533" s="31">
        <v>988833</v>
      </c>
      <c r="AK533" s="31">
        <v>794250</v>
      </c>
      <c r="AL533" s="31">
        <v>874708</v>
      </c>
      <c r="AM533" s="31">
        <v>1051167</v>
      </c>
      <c r="AN533" s="31">
        <v>892958</v>
      </c>
      <c r="AO533" s="31">
        <v>967833</v>
      </c>
      <c r="AP533" s="31">
        <v>832701</v>
      </c>
      <c r="AQ533" s="31">
        <v>876110.12890625</v>
      </c>
      <c r="AR533" s="31">
        <v>852869.609375</v>
      </c>
      <c r="AS533" s="31">
        <v>947914.98828125</v>
      </c>
      <c r="AT533" s="31">
        <v>881854.5546875</v>
      </c>
      <c r="AU533" s="31">
        <v>901385.041015625</v>
      </c>
      <c r="AV533" s="31">
        <v>904892.875</v>
      </c>
      <c r="AW533" s="31">
        <v>788642.05078125</v>
      </c>
      <c r="AX533" s="31">
        <v>63170.0390625</v>
      </c>
      <c r="AY533" s="31">
        <v>52188.47265625</v>
      </c>
      <c r="AZ533" s="31">
        <v>115358.51171875</v>
      </c>
    </row>
    <row r="534" spans="1:52" ht="15" customHeight="1">
      <c r="A534" s="29" t="s">
        <v>16796</v>
      </c>
      <c r="B534" s="34">
        <v>33055</v>
      </c>
      <c r="C534" s="28">
        <v>400</v>
      </c>
      <c r="D534" s="28">
        <v>35</v>
      </c>
      <c r="E534" s="28">
        <v>32</v>
      </c>
      <c r="F534" s="29" t="s">
        <v>16766</v>
      </c>
      <c r="G534" s="29" t="s">
        <v>16765</v>
      </c>
      <c r="H534" s="28">
        <v>360</v>
      </c>
      <c r="I534" s="29" t="s">
        <v>15929</v>
      </c>
      <c r="J534" s="33" t="s">
        <v>16795</v>
      </c>
      <c r="K534" s="29" t="s">
        <v>178</v>
      </c>
      <c r="L534" s="29" t="s">
        <v>204</v>
      </c>
      <c r="M534" s="29" t="s">
        <v>9700</v>
      </c>
      <c r="N534" s="28">
        <v>628770</v>
      </c>
      <c r="O534" s="28">
        <v>6070587</v>
      </c>
      <c r="P534" s="29" t="s">
        <v>16768</v>
      </c>
      <c r="Q534" s="32" t="s">
        <v>919</v>
      </c>
      <c r="R534" s="19"/>
      <c r="S534" s="19"/>
      <c r="T534" s="19"/>
      <c r="U534" s="19"/>
      <c r="V534" s="19"/>
      <c r="W534" s="19"/>
      <c r="X534" s="19"/>
      <c r="Y534" s="19"/>
      <c r="Z534" s="19"/>
      <c r="AA534" s="19"/>
      <c r="AB534" s="19"/>
      <c r="AC534" s="19"/>
      <c r="AD534" s="19"/>
      <c r="AE534" s="31">
        <v>416463</v>
      </c>
      <c r="AF534" s="31">
        <v>1048542</v>
      </c>
      <c r="AG534" s="31">
        <v>1162875</v>
      </c>
      <c r="AH534" s="31">
        <v>1127250</v>
      </c>
      <c r="AI534" s="31">
        <v>1185042</v>
      </c>
      <c r="AJ534" s="31">
        <v>988833</v>
      </c>
      <c r="AK534" s="31">
        <v>794250</v>
      </c>
      <c r="AL534" s="31">
        <v>874708</v>
      </c>
      <c r="AM534" s="31">
        <v>1051167</v>
      </c>
      <c r="AN534" s="31">
        <v>892958</v>
      </c>
      <c r="AO534" s="31">
        <v>967833</v>
      </c>
      <c r="AP534" s="31">
        <v>832701</v>
      </c>
      <c r="AQ534" s="31">
        <v>876110.12890625</v>
      </c>
      <c r="AR534" s="31">
        <v>852869.609375</v>
      </c>
      <c r="AS534" s="31">
        <v>947914.98828125</v>
      </c>
      <c r="AT534" s="31">
        <v>881854.5546875</v>
      </c>
      <c r="AU534" s="31">
        <v>901385.041015625</v>
      </c>
      <c r="AV534" s="31">
        <v>904892.875</v>
      </c>
      <c r="AW534" s="31">
        <v>788642.05078125</v>
      </c>
      <c r="AX534" s="31">
        <v>63170.0390625</v>
      </c>
      <c r="AY534" s="31">
        <v>52188.47265625</v>
      </c>
      <c r="AZ534" s="31">
        <v>115358.51171875</v>
      </c>
    </row>
    <row r="535" spans="1:52" ht="15" customHeight="1">
      <c r="A535" s="29" t="s">
        <v>16794</v>
      </c>
      <c r="B535" s="34">
        <v>33055</v>
      </c>
      <c r="C535" s="28">
        <v>400</v>
      </c>
      <c r="D535" s="28">
        <v>35</v>
      </c>
      <c r="E535" s="28">
        <v>32</v>
      </c>
      <c r="F535" s="29" t="s">
        <v>16766</v>
      </c>
      <c r="G535" s="29" t="s">
        <v>16765</v>
      </c>
      <c r="H535" s="28">
        <v>360</v>
      </c>
      <c r="I535" s="29" t="s">
        <v>15929</v>
      </c>
      <c r="J535" s="33" t="s">
        <v>16793</v>
      </c>
      <c r="K535" s="29" t="s">
        <v>178</v>
      </c>
      <c r="L535" s="29" t="s">
        <v>204</v>
      </c>
      <c r="M535" s="29" t="s">
        <v>9700</v>
      </c>
      <c r="N535" s="28">
        <v>628836</v>
      </c>
      <c r="O535" s="28">
        <v>6070496</v>
      </c>
      <c r="P535" s="29" t="s">
        <v>16768</v>
      </c>
      <c r="Q535" s="32" t="s">
        <v>919</v>
      </c>
      <c r="R535" s="19"/>
      <c r="S535" s="19"/>
      <c r="T535" s="19"/>
      <c r="U535" s="19"/>
      <c r="V535" s="19"/>
      <c r="W535" s="19"/>
      <c r="X535" s="19"/>
      <c r="Y535" s="19"/>
      <c r="Z535" s="19"/>
      <c r="AA535" s="19"/>
      <c r="AB535" s="19"/>
      <c r="AC535" s="19"/>
      <c r="AD535" s="19"/>
      <c r="AE535" s="31">
        <v>416463</v>
      </c>
      <c r="AF535" s="31">
        <v>1048542</v>
      </c>
      <c r="AG535" s="31">
        <v>1162875</v>
      </c>
      <c r="AH535" s="31">
        <v>1127250</v>
      </c>
      <c r="AI535" s="31">
        <v>1185042</v>
      </c>
      <c r="AJ535" s="31">
        <v>988833</v>
      </c>
      <c r="AK535" s="31">
        <v>794250</v>
      </c>
      <c r="AL535" s="31">
        <v>874708</v>
      </c>
      <c r="AM535" s="31">
        <v>1051167</v>
      </c>
      <c r="AN535" s="31">
        <v>892958</v>
      </c>
      <c r="AO535" s="31">
        <v>967833</v>
      </c>
      <c r="AP535" s="31">
        <v>832701</v>
      </c>
      <c r="AQ535" s="31">
        <v>876110.12890625</v>
      </c>
      <c r="AR535" s="31">
        <v>852869.609375</v>
      </c>
      <c r="AS535" s="31">
        <v>947914.98828125</v>
      </c>
      <c r="AT535" s="31">
        <v>881854.5546875</v>
      </c>
      <c r="AU535" s="31">
        <v>901385.041015625</v>
      </c>
      <c r="AV535" s="31">
        <v>904892.875</v>
      </c>
      <c r="AW535" s="31">
        <v>788642.05078125</v>
      </c>
      <c r="AX535" s="31">
        <v>63170.0390625</v>
      </c>
      <c r="AY535" s="31">
        <v>52188.47265625</v>
      </c>
      <c r="AZ535" s="31">
        <v>115358.51171875</v>
      </c>
    </row>
    <row r="536" spans="1:52" ht="15" customHeight="1">
      <c r="A536" s="29" t="s">
        <v>16792</v>
      </c>
      <c r="B536" s="34">
        <v>33055</v>
      </c>
      <c r="C536" s="28">
        <v>400</v>
      </c>
      <c r="D536" s="28">
        <v>35</v>
      </c>
      <c r="E536" s="28">
        <v>32</v>
      </c>
      <c r="F536" s="29" t="s">
        <v>16766</v>
      </c>
      <c r="G536" s="29" t="s">
        <v>16765</v>
      </c>
      <c r="H536" s="28">
        <v>360</v>
      </c>
      <c r="I536" s="29" t="s">
        <v>15929</v>
      </c>
      <c r="J536" s="33" t="s">
        <v>16791</v>
      </c>
      <c r="K536" s="29" t="s">
        <v>178</v>
      </c>
      <c r="L536" s="29" t="s">
        <v>204</v>
      </c>
      <c r="M536" s="29" t="s">
        <v>9700</v>
      </c>
      <c r="N536" s="28">
        <v>628911</v>
      </c>
      <c r="O536" s="28">
        <v>6070409</v>
      </c>
      <c r="P536" s="29" t="s">
        <v>16768</v>
      </c>
      <c r="Q536" s="32" t="s">
        <v>919</v>
      </c>
      <c r="R536" s="19"/>
      <c r="S536" s="19"/>
      <c r="T536" s="19"/>
      <c r="U536" s="19"/>
      <c r="V536" s="19"/>
      <c r="W536" s="19"/>
      <c r="X536" s="19"/>
      <c r="Y536" s="19"/>
      <c r="Z536" s="19"/>
      <c r="AA536" s="19"/>
      <c r="AB536" s="19"/>
      <c r="AC536" s="19"/>
      <c r="AD536" s="19"/>
      <c r="AE536" s="31">
        <v>416463</v>
      </c>
      <c r="AF536" s="31">
        <v>1048542</v>
      </c>
      <c r="AG536" s="31">
        <v>1162875</v>
      </c>
      <c r="AH536" s="31">
        <v>1127250</v>
      </c>
      <c r="AI536" s="31">
        <v>1185042</v>
      </c>
      <c r="AJ536" s="31">
        <v>988833</v>
      </c>
      <c r="AK536" s="31">
        <v>794250</v>
      </c>
      <c r="AL536" s="31">
        <v>874708</v>
      </c>
      <c r="AM536" s="31">
        <v>1051167</v>
      </c>
      <c r="AN536" s="31">
        <v>892958</v>
      </c>
      <c r="AO536" s="31">
        <v>967833</v>
      </c>
      <c r="AP536" s="31">
        <v>832701</v>
      </c>
      <c r="AQ536" s="31">
        <v>876110.12890625</v>
      </c>
      <c r="AR536" s="31">
        <v>852869.609375</v>
      </c>
      <c r="AS536" s="31">
        <v>947914.98828125</v>
      </c>
      <c r="AT536" s="31">
        <v>881854.5546875</v>
      </c>
      <c r="AU536" s="31">
        <v>901385.041015625</v>
      </c>
      <c r="AV536" s="31">
        <v>904892.875</v>
      </c>
      <c r="AW536" s="31">
        <v>788642.05078125</v>
      </c>
      <c r="AX536" s="31">
        <v>63170.0390625</v>
      </c>
      <c r="AY536" s="31">
        <v>52188.47265625</v>
      </c>
      <c r="AZ536" s="31">
        <v>115358.51171875</v>
      </c>
    </row>
    <row r="537" spans="1:52" ht="15" customHeight="1">
      <c r="A537" s="29" t="s">
        <v>16790</v>
      </c>
      <c r="B537" s="34">
        <v>33055</v>
      </c>
      <c r="C537" s="28">
        <v>400</v>
      </c>
      <c r="D537" s="28">
        <v>35</v>
      </c>
      <c r="E537" s="28">
        <v>32</v>
      </c>
      <c r="F537" s="29" t="s">
        <v>16766</v>
      </c>
      <c r="G537" s="29" t="s">
        <v>16765</v>
      </c>
      <c r="H537" s="28">
        <v>360</v>
      </c>
      <c r="I537" s="29" t="s">
        <v>15929</v>
      </c>
      <c r="J537" s="33" t="s">
        <v>16789</v>
      </c>
      <c r="K537" s="29" t="s">
        <v>178</v>
      </c>
      <c r="L537" s="29" t="s">
        <v>204</v>
      </c>
      <c r="M537" s="29" t="s">
        <v>11238</v>
      </c>
      <c r="N537" s="28">
        <v>628992</v>
      </c>
      <c r="O537" s="28">
        <v>6070333</v>
      </c>
      <c r="P537" s="29" t="s">
        <v>16768</v>
      </c>
      <c r="Q537" s="32" t="s">
        <v>919</v>
      </c>
      <c r="R537" s="19"/>
      <c r="S537" s="19"/>
      <c r="T537" s="19"/>
      <c r="U537" s="19"/>
      <c r="V537" s="19"/>
      <c r="W537" s="19"/>
      <c r="X537" s="19"/>
      <c r="Y537" s="19"/>
      <c r="Z537" s="19"/>
      <c r="AA537" s="19"/>
      <c r="AB537" s="19"/>
      <c r="AC537" s="19"/>
      <c r="AD537" s="19"/>
      <c r="AE537" s="31">
        <v>416463</v>
      </c>
      <c r="AF537" s="31">
        <v>1048542</v>
      </c>
      <c r="AG537" s="31">
        <v>1162875</v>
      </c>
      <c r="AH537" s="31">
        <v>1127250</v>
      </c>
      <c r="AI537" s="31">
        <v>1185042</v>
      </c>
      <c r="AJ537" s="31">
        <v>988833</v>
      </c>
      <c r="AK537" s="31">
        <v>794250</v>
      </c>
      <c r="AL537" s="31">
        <v>874708</v>
      </c>
      <c r="AM537" s="31">
        <v>1051167</v>
      </c>
      <c r="AN537" s="31">
        <v>892958</v>
      </c>
      <c r="AO537" s="31">
        <v>967833</v>
      </c>
      <c r="AP537" s="31">
        <v>832701</v>
      </c>
      <c r="AQ537" s="31">
        <v>876110.12890625</v>
      </c>
      <c r="AR537" s="31">
        <v>852869.609375</v>
      </c>
      <c r="AS537" s="31">
        <v>947914.98828125</v>
      </c>
      <c r="AT537" s="31">
        <v>881854.5546875</v>
      </c>
      <c r="AU537" s="31">
        <v>901385.041015625</v>
      </c>
      <c r="AV537" s="31">
        <v>904892.875</v>
      </c>
      <c r="AW537" s="31">
        <v>788642.05078125</v>
      </c>
      <c r="AX537" s="31">
        <v>63170.0390625</v>
      </c>
      <c r="AY537" s="31">
        <v>52188.47265625</v>
      </c>
      <c r="AZ537" s="31">
        <v>115358.51171875</v>
      </c>
    </row>
    <row r="538" spans="1:52" ht="15" customHeight="1">
      <c r="A538" s="29" t="s">
        <v>16788</v>
      </c>
      <c r="B538" s="34">
        <v>33055</v>
      </c>
      <c r="C538" s="28">
        <v>400</v>
      </c>
      <c r="D538" s="28">
        <v>35</v>
      </c>
      <c r="E538" s="28">
        <v>32</v>
      </c>
      <c r="F538" s="29" t="s">
        <v>16766</v>
      </c>
      <c r="G538" s="29" t="s">
        <v>16765</v>
      </c>
      <c r="H538" s="28">
        <v>360</v>
      </c>
      <c r="I538" s="29" t="s">
        <v>15929</v>
      </c>
      <c r="J538" s="33" t="s">
        <v>16787</v>
      </c>
      <c r="K538" s="29" t="s">
        <v>178</v>
      </c>
      <c r="L538" s="29" t="s">
        <v>204</v>
      </c>
      <c r="M538" s="29" t="s">
        <v>8307</v>
      </c>
      <c r="N538" s="28">
        <v>629073</v>
      </c>
      <c r="O538" s="28">
        <v>6070258</v>
      </c>
      <c r="P538" s="29" t="s">
        <v>16768</v>
      </c>
      <c r="Q538" s="32" t="s">
        <v>919</v>
      </c>
      <c r="R538" s="19"/>
      <c r="S538" s="19"/>
      <c r="T538" s="19"/>
      <c r="U538" s="19"/>
      <c r="V538" s="19"/>
      <c r="W538" s="19"/>
      <c r="X538" s="19"/>
      <c r="Y538" s="19"/>
      <c r="Z538" s="19"/>
      <c r="AA538" s="19"/>
      <c r="AB538" s="19"/>
      <c r="AC538" s="19"/>
      <c r="AD538" s="19"/>
      <c r="AE538" s="31">
        <v>416463</v>
      </c>
      <c r="AF538" s="31">
        <v>1048542</v>
      </c>
      <c r="AG538" s="31">
        <v>1162875</v>
      </c>
      <c r="AH538" s="31">
        <v>1127250</v>
      </c>
      <c r="AI538" s="31">
        <v>1185042</v>
      </c>
      <c r="AJ538" s="31">
        <v>988833</v>
      </c>
      <c r="AK538" s="31">
        <v>794250</v>
      </c>
      <c r="AL538" s="31">
        <v>874708</v>
      </c>
      <c r="AM538" s="31">
        <v>1051167</v>
      </c>
      <c r="AN538" s="31">
        <v>892958</v>
      </c>
      <c r="AO538" s="31">
        <v>967833</v>
      </c>
      <c r="AP538" s="31">
        <v>832701</v>
      </c>
      <c r="AQ538" s="31">
        <v>876110.12890625</v>
      </c>
      <c r="AR538" s="31">
        <v>852869.609375</v>
      </c>
      <c r="AS538" s="31">
        <v>947914.98828125</v>
      </c>
      <c r="AT538" s="31">
        <v>881854.5546875</v>
      </c>
      <c r="AU538" s="31">
        <v>901385.041015625</v>
      </c>
      <c r="AV538" s="31">
        <v>904892.875</v>
      </c>
      <c r="AW538" s="31">
        <v>788642.05078125</v>
      </c>
      <c r="AX538" s="31">
        <v>63170.0390625</v>
      </c>
      <c r="AY538" s="31">
        <v>52188.47265625</v>
      </c>
      <c r="AZ538" s="31">
        <v>115358.51171875</v>
      </c>
    </row>
    <row r="539" spans="1:52" ht="15" customHeight="1">
      <c r="A539" s="29" t="s">
        <v>16786</v>
      </c>
      <c r="B539" s="34">
        <v>33055</v>
      </c>
      <c r="C539" s="28">
        <v>400</v>
      </c>
      <c r="D539" s="28">
        <v>35</v>
      </c>
      <c r="E539" s="28">
        <v>32</v>
      </c>
      <c r="F539" s="29" t="s">
        <v>16766</v>
      </c>
      <c r="G539" s="29" t="s">
        <v>16765</v>
      </c>
      <c r="H539" s="28">
        <v>360</v>
      </c>
      <c r="I539" s="29" t="s">
        <v>15929</v>
      </c>
      <c r="J539" s="33" t="s">
        <v>16785</v>
      </c>
      <c r="K539" s="29" t="s">
        <v>178</v>
      </c>
      <c r="L539" s="29" t="s">
        <v>204</v>
      </c>
      <c r="M539" s="29" t="s">
        <v>8307</v>
      </c>
      <c r="N539" s="28">
        <v>629165</v>
      </c>
      <c r="O539" s="28">
        <v>6070194</v>
      </c>
      <c r="P539" s="29" t="s">
        <v>16768</v>
      </c>
      <c r="Q539" s="32" t="s">
        <v>919</v>
      </c>
      <c r="R539" s="19"/>
      <c r="S539" s="19"/>
      <c r="T539" s="19"/>
      <c r="U539" s="19"/>
      <c r="V539" s="19"/>
      <c r="W539" s="19"/>
      <c r="X539" s="19"/>
      <c r="Y539" s="19"/>
      <c r="Z539" s="19"/>
      <c r="AA539" s="19"/>
      <c r="AB539" s="19"/>
      <c r="AC539" s="19"/>
      <c r="AD539" s="19"/>
      <c r="AE539" s="31">
        <v>416463</v>
      </c>
      <c r="AF539" s="31">
        <v>1048542</v>
      </c>
      <c r="AG539" s="31">
        <v>1162875</v>
      </c>
      <c r="AH539" s="31">
        <v>1127250</v>
      </c>
      <c r="AI539" s="31">
        <v>1185042</v>
      </c>
      <c r="AJ539" s="31">
        <v>988833</v>
      </c>
      <c r="AK539" s="31">
        <v>794250</v>
      </c>
      <c r="AL539" s="31">
        <v>874708</v>
      </c>
      <c r="AM539" s="31">
        <v>1051167</v>
      </c>
      <c r="AN539" s="31">
        <v>892958</v>
      </c>
      <c r="AO539" s="31">
        <v>967833</v>
      </c>
      <c r="AP539" s="31">
        <v>832701</v>
      </c>
      <c r="AQ539" s="31">
        <v>876110.12890625</v>
      </c>
      <c r="AR539" s="31">
        <v>852869.609375</v>
      </c>
      <c r="AS539" s="31">
        <v>947914.98828125</v>
      </c>
      <c r="AT539" s="31">
        <v>881854.5546875</v>
      </c>
      <c r="AU539" s="31">
        <v>901385.041015625</v>
      </c>
      <c r="AV539" s="31">
        <v>904892.875</v>
      </c>
      <c r="AW539" s="31">
        <v>788642.05078125</v>
      </c>
      <c r="AX539" s="31">
        <v>63170.0390625</v>
      </c>
      <c r="AY539" s="31">
        <v>52188.47265625</v>
      </c>
      <c r="AZ539" s="31">
        <v>115358.51171875</v>
      </c>
    </row>
    <row r="540" spans="1:52" ht="15" customHeight="1">
      <c r="A540" s="29" t="s">
        <v>16784</v>
      </c>
      <c r="B540" s="34">
        <v>33055</v>
      </c>
      <c r="C540" s="28">
        <v>400</v>
      </c>
      <c r="D540" s="28">
        <v>35</v>
      </c>
      <c r="E540" s="28">
        <v>32</v>
      </c>
      <c r="F540" s="29" t="s">
        <v>16766</v>
      </c>
      <c r="G540" s="29" t="s">
        <v>16765</v>
      </c>
      <c r="H540" s="28">
        <v>360</v>
      </c>
      <c r="I540" s="29" t="s">
        <v>15929</v>
      </c>
      <c r="J540" s="33" t="s">
        <v>16783</v>
      </c>
      <c r="K540" s="29" t="s">
        <v>178</v>
      </c>
      <c r="L540" s="29" t="s">
        <v>204</v>
      </c>
      <c r="M540" s="29" t="s">
        <v>3653</v>
      </c>
      <c r="N540" s="28">
        <v>629261</v>
      </c>
      <c r="O540" s="28">
        <v>6070137</v>
      </c>
      <c r="P540" s="29" t="s">
        <v>16768</v>
      </c>
      <c r="Q540" s="32" t="s">
        <v>919</v>
      </c>
      <c r="R540" s="19"/>
      <c r="S540" s="19"/>
      <c r="T540" s="19"/>
      <c r="U540" s="19"/>
      <c r="V540" s="19"/>
      <c r="W540" s="19"/>
      <c r="X540" s="19"/>
      <c r="Y540" s="19"/>
      <c r="Z540" s="19"/>
      <c r="AA540" s="19"/>
      <c r="AB540" s="19"/>
      <c r="AC540" s="19"/>
      <c r="AD540" s="19"/>
      <c r="AE540" s="31">
        <v>416463</v>
      </c>
      <c r="AF540" s="31">
        <v>1048542</v>
      </c>
      <c r="AG540" s="31">
        <v>1162875</v>
      </c>
      <c r="AH540" s="31">
        <v>1127250</v>
      </c>
      <c r="AI540" s="31">
        <v>1185042</v>
      </c>
      <c r="AJ540" s="31">
        <v>988833</v>
      </c>
      <c r="AK540" s="31">
        <v>794250</v>
      </c>
      <c r="AL540" s="31">
        <v>874708</v>
      </c>
      <c r="AM540" s="31">
        <v>1051167</v>
      </c>
      <c r="AN540" s="31">
        <v>892958</v>
      </c>
      <c r="AO540" s="31">
        <v>967833</v>
      </c>
      <c r="AP540" s="31">
        <v>832701</v>
      </c>
      <c r="AQ540" s="31">
        <v>876110.12890625</v>
      </c>
      <c r="AR540" s="31">
        <v>852869.609375</v>
      </c>
      <c r="AS540" s="31">
        <v>947914.98828125</v>
      </c>
      <c r="AT540" s="31">
        <v>881854.5546875</v>
      </c>
      <c r="AU540" s="31">
        <v>901385.041015625</v>
      </c>
      <c r="AV540" s="31">
        <v>904892.875</v>
      </c>
      <c r="AW540" s="31">
        <v>788642.05078125</v>
      </c>
      <c r="AX540" s="31">
        <v>63170.0390625</v>
      </c>
      <c r="AY540" s="31">
        <v>52188.47265625</v>
      </c>
      <c r="AZ540" s="31">
        <v>115358.51171875</v>
      </c>
    </row>
    <row r="541" spans="1:52" ht="15" customHeight="1">
      <c r="A541" s="29" t="s">
        <v>16782</v>
      </c>
      <c r="B541" s="34">
        <v>33055</v>
      </c>
      <c r="C541" s="28">
        <v>400</v>
      </c>
      <c r="D541" s="28">
        <v>35</v>
      </c>
      <c r="E541" s="28">
        <v>32</v>
      </c>
      <c r="F541" s="29" t="s">
        <v>16766</v>
      </c>
      <c r="G541" s="29" t="s">
        <v>16765</v>
      </c>
      <c r="H541" s="28">
        <v>360</v>
      </c>
      <c r="I541" s="29" t="s">
        <v>15929</v>
      </c>
      <c r="J541" s="33" t="s">
        <v>16781</v>
      </c>
      <c r="K541" s="29" t="s">
        <v>178</v>
      </c>
      <c r="L541" s="29" t="s">
        <v>204</v>
      </c>
      <c r="M541" s="29" t="s">
        <v>8307</v>
      </c>
      <c r="N541" s="28">
        <v>629360</v>
      </c>
      <c r="O541" s="28">
        <v>6070086</v>
      </c>
      <c r="P541" s="29" t="s">
        <v>16768</v>
      </c>
      <c r="Q541" s="32" t="s">
        <v>919</v>
      </c>
      <c r="R541" s="19"/>
      <c r="S541" s="19"/>
      <c r="T541" s="19"/>
      <c r="U541" s="19"/>
      <c r="V541" s="19"/>
      <c r="W541" s="19"/>
      <c r="X541" s="19"/>
      <c r="Y541" s="19"/>
      <c r="Z541" s="19"/>
      <c r="AA541" s="19"/>
      <c r="AB541" s="19"/>
      <c r="AC541" s="19"/>
      <c r="AD541" s="19"/>
      <c r="AE541" s="31">
        <v>416463</v>
      </c>
      <c r="AF541" s="31">
        <v>1048542</v>
      </c>
      <c r="AG541" s="31">
        <v>1162875</v>
      </c>
      <c r="AH541" s="31">
        <v>1127250</v>
      </c>
      <c r="AI541" s="31">
        <v>1185042</v>
      </c>
      <c r="AJ541" s="31">
        <v>988833</v>
      </c>
      <c r="AK541" s="31">
        <v>794250</v>
      </c>
      <c r="AL541" s="31">
        <v>874708</v>
      </c>
      <c r="AM541" s="31">
        <v>1051167</v>
      </c>
      <c r="AN541" s="31">
        <v>892958</v>
      </c>
      <c r="AO541" s="31">
        <v>967833</v>
      </c>
      <c r="AP541" s="31">
        <v>832701</v>
      </c>
      <c r="AQ541" s="31">
        <v>876110.12890625</v>
      </c>
      <c r="AR541" s="31">
        <v>852869.609375</v>
      </c>
      <c r="AS541" s="31">
        <v>947914.98828125</v>
      </c>
      <c r="AT541" s="31">
        <v>881854.5546875</v>
      </c>
      <c r="AU541" s="31">
        <v>901385.041015625</v>
      </c>
      <c r="AV541" s="31">
        <v>904892.875</v>
      </c>
      <c r="AW541" s="31">
        <v>788642.05078125</v>
      </c>
      <c r="AX541" s="31">
        <v>63170.0390625</v>
      </c>
      <c r="AY541" s="31">
        <v>52188.47265625</v>
      </c>
      <c r="AZ541" s="31">
        <v>115358.51171875</v>
      </c>
    </row>
    <row r="542" spans="1:52" ht="15" customHeight="1">
      <c r="A542" s="29" t="s">
        <v>16780</v>
      </c>
      <c r="B542" s="34">
        <v>33055</v>
      </c>
      <c r="C542" s="28">
        <v>400</v>
      </c>
      <c r="D542" s="28">
        <v>35</v>
      </c>
      <c r="E542" s="28">
        <v>32</v>
      </c>
      <c r="F542" s="29" t="s">
        <v>16766</v>
      </c>
      <c r="G542" s="29" t="s">
        <v>16765</v>
      </c>
      <c r="H542" s="28">
        <v>360</v>
      </c>
      <c r="I542" s="29" t="s">
        <v>15929</v>
      </c>
      <c r="J542" s="33" t="s">
        <v>16779</v>
      </c>
      <c r="K542" s="29" t="s">
        <v>178</v>
      </c>
      <c r="L542" s="29" t="s">
        <v>204</v>
      </c>
      <c r="M542" s="29" t="s">
        <v>3653</v>
      </c>
      <c r="N542" s="28">
        <v>629480</v>
      </c>
      <c r="O542" s="28">
        <v>6070035</v>
      </c>
      <c r="P542" s="29" t="s">
        <v>16768</v>
      </c>
      <c r="Q542" s="32" t="s">
        <v>919</v>
      </c>
      <c r="R542" s="19"/>
      <c r="S542" s="19"/>
      <c r="T542" s="19"/>
      <c r="U542" s="19"/>
      <c r="V542" s="19"/>
      <c r="W542" s="19"/>
      <c r="X542" s="19"/>
      <c r="Y542" s="19"/>
      <c r="Z542" s="19"/>
      <c r="AA542" s="19"/>
      <c r="AB542" s="19"/>
      <c r="AC542" s="19"/>
      <c r="AD542" s="19"/>
      <c r="AE542" s="31">
        <v>416463</v>
      </c>
      <c r="AF542" s="31">
        <v>1048542</v>
      </c>
      <c r="AG542" s="31">
        <v>1162875</v>
      </c>
      <c r="AH542" s="31">
        <v>1127250</v>
      </c>
      <c r="AI542" s="31">
        <v>1185042</v>
      </c>
      <c r="AJ542" s="31">
        <v>988833</v>
      </c>
      <c r="AK542" s="31">
        <v>794250</v>
      </c>
      <c r="AL542" s="31">
        <v>874708</v>
      </c>
      <c r="AM542" s="31">
        <v>1051167</v>
      </c>
      <c r="AN542" s="31">
        <v>892958</v>
      </c>
      <c r="AO542" s="31">
        <v>967833</v>
      </c>
      <c r="AP542" s="31">
        <v>832701</v>
      </c>
      <c r="AQ542" s="31">
        <v>876110.12890625</v>
      </c>
      <c r="AR542" s="31">
        <v>852869.609375</v>
      </c>
      <c r="AS542" s="31">
        <v>947914.98828125</v>
      </c>
      <c r="AT542" s="31">
        <v>881854.5546875</v>
      </c>
      <c r="AU542" s="31">
        <v>901385.041015625</v>
      </c>
      <c r="AV542" s="31">
        <v>904892.875</v>
      </c>
      <c r="AW542" s="31">
        <v>788642.05078125</v>
      </c>
      <c r="AX542" s="31">
        <v>63170.0390625</v>
      </c>
      <c r="AY542" s="31">
        <v>52188.47265625</v>
      </c>
      <c r="AZ542" s="31">
        <v>115358.51171875</v>
      </c>
    </row>
    <row r="543" spans="1:52" ht="15" customHeight="1">
      <c r="A543" s="29" t="s">
        <v>16778</v>
      </c>
      <c r="B543" s="34">
        <v>33055</v>
      </c>
      <c r="C543" s="28">
        <v>400</v>
      </c>
      <c r="D543" s="28">
        <v>35</v>
      </c>
      <c r="E543" s="28">
        <v>32</v>
      </c>
      <c r="F543" s="29" t="s">
        <v>16766</v>
      </c>
      <c r="G543" s="29" t="s">
        <v>16765</v>
      </c>
      <c r="H543" s="28">
        <v>360</v>
      </c>
      <c r="I543" s="29" t="s">
        <v>15929</v>
      </c>
      <c r="J543" s="33" t="s">
        <v>16777</v>
      </c>
      <c r="K543" s="29" t="s">
        <v>178</v>
      </c>
      <c r="L543" s="29" t="s">
        <v>204</v>
      </c>
      <c r="M543" s="29" t="s">
        <v>270</v>
      </c>
      <c r="N543" s="28">
        <v>629613</v>
      </c>
      <c r="O543" s="28">
        <v>6069985</v>
      </c>
      <c r="P543" s="29" t="s">
        <v>16768</v>
      </c>
      <c r="Q543" s="32" t="s">
        <v>919</v>
      </c>
      <c r="R543" s="19"/>
      <c r="S543" s="19"/>
      <c r="T543" s="19"/>
      <c r="U543" s="19"/>
      <c r="V543" s="19"/>
      <c r="W543" s="19"/>
      <c r="X543" s="19"/>
      <c r="Y543" s="19"/>
      <c r="Z543" s="19"/>
      <c r="AA543" s="19"/>
      <c r="AB543" s="19"/>
      <c r="AC543" s="19"/>
      <c r="AD543" s="19"/>
      <c r="AE543" s="31">
        <v>416463</v>
      </c>
      <c r="AF543" s="31">
        <v>1048542</v>
      </c>
      <c r="AG543" s="31">
        <v>1162875</v>
      </c>
      <c r="AH543" s="31">
        <v>1127250</v>
      </c>
      <c r="AI543" s="31">
        <v>1185042</v>
      </c>
      <c r="AJ543" s="31">
        <v>988833</v>
      </c>
      <c r="AK543" s="31">
        <v>794250</v>
      </c>
      <c r="AL543" s="31">
        <v>874708</v>
      </c>
      <c r="AM543" s="31">
        <v>1051167</v>
      </c>
      <c r="AN543" s="31">
        <v>892958</v>
      </c>
      <c r="AO543" s="31">
        <v>967833</v>
      </c>
      <c r="AP543" s="31">
        <v>832701</v>
      </c>
      <c r="AQ543" s="31">
        <v>876110.12890625</v>
      </c>
      <c r="AR543" s="31">
        <v>852869.609375</v>
      </c>
      <c r="AS543" s="31">
        <v>947914.98828125</v>
      </c>
      <c r="AT543" s="31">
        <v>881854.5546875</v>
      </c>
      <c r="AU543" s="31">
        <v>901385.041015625</v>
      </c>
      <c r="AV543" s="31">
        <v>904892.875</v>
      </c>
      <c r="AW543" s="31">
        <v>788642.05078125</v>
      </c>
      <c r="AX543" s="31">
        <v>63170.0390625</v>
      </c>
      <c r="AY543" s="31">
        <v>52188.47265625</v>
      </c>
      <c r="AZ543" s="31">
        <v>115358.51171875</v>
      </c>
    </row>
    <row r="544" spans="1:52" ht="15" customHeight="1">
      <c r="A544" s="29" t="s">
        <v>16776</v>
      </c>
      <c r="B544" s="34">
        <v>33055</v>
      </c>
      <c r="C544" s="28">
        <v>400</v>
      </c>
      <c r="D544" s="28">
        <v>35</v>
      </c>
      <c r="E544" s="28">
        <v>32</v>
      </c>
      <c r="F544" s="29" t="s">
        <v>16766</v>
      </c>
      <c r="G544" s="29" t="s">
        <v>16765</v>
      </c>
      <c r="H544" s="28">
        <v>360</v>
      </c>
      <c r="I544" s="29" t="s">
        <v>15929</v>
      </c>
      <c r="J544" s="33" t="s">
        <v>16775</v>
      </c>
      <c r="K544" s="29" t="s">
        <v>178</v>
      </c>
      <c r="L544" s="29" t="s">
        <v>204</v>
      </c>
      <c r="M544" s="29" t="s">
        <v>6568</v>
      </c>
      <c r="N544" s="28">
        <v>629742</v>
      </c>
      <c r="O544" s="28">
        <v>6069931</v>
      </c>
      <c r="P544" s="29" t="s">
        <v>16768</v>
      </c>
      <c r="Q544" s="32" t="s">
        <v>919</v>
      </c>
      <c r="R544" s="19"/>
      <c r="S544" s="19"/>
      <c r="T544" s="19"/>
      <c r="U544" s="19"/>
      <c r="V544" s="19"/>
      <c r="W544" s="19"/>
      <c r="X544" s="19"/>
      <c r="Y544" s="19"/>
      <c r="Z544" s="19"/>
      <c r="AA544" s="19"/>
      <c r="AB544" s="19"/>
      <c r="AC544" s="19"/>
      <c r="AD544" s="19"/>
      <c r="AE544" s="31">
        <v>416463</v>
      </c>
      <c r="AF544" s="31">
        <v>1048542</v>
      </c>
      <c r="AG544" s="31">
        <v>1162875</v>
      </c>
      <c r="AH544" s="31">
        <v>1127250</v>
      </c>
      <c r="AI544" s="31">
        <v>1185042</v>
      </c>
      <c r="AJ544" s="31">
        <v>988833</v>
      </c>
      <c r="AK544" s="31">
        <v>794250</v>
      </c>
      <c r="AL544" s="31">
        <v>874708</v>
      </c>
      <c r="AM544" s="31">
        <v>1051167</v>
      </c>
      <c r="AN544" s="31">
        <v>892958</v>
      </c>
      <c r="AO544" s="31">
        <v>967833</v>
      </c>
      <c r="AP544" s="31">
        <v>832701</v>
      </c>
      <c r="AQ544" s="31">
        <v>876110.12890625</v>
      </c>
      <c r="AR544" s="31">
        <v>852869.609375</v>
      </c>
      <c r="AS544" s="31">
        <v>947914.98828125</v>
      </c>
      <c r="AT544" s="31">
        <v>881854.5546875</v>
      </c>
      <c r="AU544" s="31">
        <v>901385.041015625</v>
      </c>
      <c r="AV544" s="31">
        <v>904892.875</v>
      </c>
      <c r="AW544" s="31">
        <v>788642.05078125</v>
      </c>
      <c r="AX544" s="31">
        <v>63170.0390625</v>
      </c>
      <c r="AY544" s="31">
        <v>52188.47265625</v>
      </c>
      <c r="AZ544" s="31">
        <v>115358.51171875</v>
      </c>
    </row>
    <row r="545" spans="1:52" ht="15" customHeight="1">
      <c r="A545" s="29" t="s">
        <v>16774</v>
      </c>
      <c r="B545" s="34">
        <v>33055</v>
      </c>
      <c r="C545" s="28">
        <v>400</v>
      </c>
      <c r="D545" s="28">
        <v>35</v>
      </c>
      <c r="E545" s="28">
        <v>32</v>
      </c>
      <c r="F545" s="29" t="s">
        <v>16766</v>
      </c>
      <c r="G545" s="29" t="s">
        <v>16765</v>
      </c>
      <c r="H545" s="28">
        <v>360</v>
      </c>
      <c r="I545" s="29" t="s">
        <v>15929</v>
      </c>
      <c r="J545" s="33" t="s">
        <v>16773</v>
      </c>
      <c r="K545" s="29" t="s">
        <v>178</v>
      </c>
      <c r="L545" s="29" t="s">
        <v>204</v>
      </c>
      <c r="M545" s="29" t="s">
        <v>270</v>
      </c>
      <c r="N545" s="28">
        <v>629871</v>
      </c>
      <c r="O545" s="28">
        <v>6069880</v>
      </c>
      <c r="P545" s="29" t="s">
        <v>16768</v>
      </c>
      <c r="Q545" s="32" t="s">
        <v>919</v>
      </c>
      <c r="R545" s="19"/>
      <c r="S545" s="19"/>
      <c r="T545" s="19"/>
      <c r="U545" s="19"/>
      <c r="V545" s="19"/>
      <c r="W545" s="19"/>
      <c r="X545" s="19"/>
      <c r="Y545" s="19"/>
      <c r="Z545" s="19"/>
      <c r="AA545" s="19"/>
      <c r="AB545" s="19"/>
      <c r="AC545" s="19"/>
      <c r="AD545" s="19"/>
      <c r="AE545" s="31">
        <v>416463</v>
      </c>
      <c r="AF545" s="31">
        <v>1048542</v>
      </c>
      <c r="AG545" s="31">
        <v>1162875</v>
      </c>
      <c r="AH545" s="31">
        <v>1127250</v>
      </c>
      <c r="AI545" s="31">
        <v>1185042</v>
      </c>
      <c r="AJ545" s="31">
        <v>988833</v>
      </c>
      <c r="AK545" s="31">
        <v>794250</v>
      </c>
      <c r="AL545" s="31">
        <v>874708</v>
      </c>
      <c r="AM545" s="31">
        <v>1051167</v>
      </c>
      <c r="AN545" s="31">
        <v>892958</v>
      </c>
      <c r="AO545" s="31">
        <v>967833</v>
      </c>
      <c r="AP545" s="31">
        <v>832701</v>
      </c>
      <c r="AQ545" s="31">
        <v>876110.12890625</v>
      </c>
      <c r="AR545" s="31">
        <v>852869.609375</v>
      </c>
      <c r="AS545" s="31">
        <v>947914.98828125</v>
      </c>
      <c r="AT545" s="31">
        <v>881854.5546875</v>
      </c>
      <c r="AU545" s="31">
        <v>901385.041015625</v>
      </c>
      <c r="AV545" s="31">
        <v>904892.875</v>
      </c>
      <c r="AW545" s="31">
        <v>788642.05078125</v>
      </c>
      <c r="AX545" s="31">
        <v>63170.0390625</v>
      </c>
      <c r="AY545" s="31">
        <v>52188.47265625</v>
      </c>
      <c r="AZ545" s="31">
        <v>115358.51171875</v>
      </c>
    </row>
    <row r="546" spans="1:52" ht="15" customHeight="1">
      <c r="A546" s="29" t="s">
        <v>16772</v>
      </c>
      <c r="B546" s="34">
        <v>33055</v>
      </c>
      <c r="C546" s="28">
        <v>400</v>
      </c>
      <c r="D546" s="28">
        <v>35</v>
      </c>
      <c r="E546" s="28">
        <v>32</v>
      </c>
      <c r="F546" s="29" t="s">
        <v>16766</v>
      </c>
      <c r="G546" s="29" t="s">
        <v>16765</v>
      </c>
      <c r="H546" s="28">
        <v>360</v>
      </c>
      <c r="I546" s="29" t="s">
        <v>15929</v>
      </c>
      <c r="J546" s="33" t="s">
        <v>16771</v>
      </c>
      <c r="K546" s="29" t="s">
        <v>178</v>
      </c>
      <c r="L546" s="29" t="s">
        <v>204</v>
      </c>
      <c r="M546" s="29" t="s">
        <v>270</v>
      </c>
      <c r="N546" s="28">
        <v>630002</v>
      </c>
      <c r="O546" s="28">
        <v>6069826</v>
      </c>
      <c r="P546" s="29" t="s">
        <v>16768</v>
      </c>
      <c r="Q546" s="32" t="s">
        <v>919</v>
      </c>
      <c r="R546" s="19"/>
      <c r="S546" s="19"/>
      <c r="T546" s="19"/>
      <c r="U546" s="19"/>
      <c r="V546" s="19"/>
      <c r="W546" s="19"/>
      <c r="X546" s="19"/>
      <c r="Y546" s="19"/>
      <c r="Z546" s="19"/>
      <c r="AA546" s="19"/>
      <c r="AB546" s="19"/>
      <c r="AC546" s="19"/>
      <c r="AD546" s="19"/>
      <c r="AE546" s="31">
        <v>416463</v>
      </c>
      <c r="AF546" s="31">
        <v>1048542</v>
      </c>
      <c r="AG546" s="31">
        <v>1162875</v>
      </c>
      <c r="AH546" s="31">
        <v>1127250</v>
      </c>
      <c r="AI546" s="31">
        <v>1185042</v>
      </c>
      <c r="AJ546" s="31">
        <v>988833</v>
      </c>
      <c r="AK546" s="31">
        <v>794250</v>
      </c>
      <c r="AL546" s="31">
        <v>874708</v>
      </c>
      <c r="AM546" s="31">
        <v>1051167</v>
      </c>
      <c r="AN546" s="31">
        <v>892958</v>
      </c>
      <c r="AO546" s="31">
        <v>967833</v>
      </c>
      <c r="AP546" s="31">
        <v>832701</v>
      </c>
      <c r="AQ546" s="31">
        <v>876110.12890625</v>
      </c>
      <c r="AR546" s="31">
        <v>852869.609375</v>
      </c>
      <c r="AS546" s="31">
        <v>947914.98828125</v>
      </c>
      <c r="AT546" s="31">
        <v>881854.5546875</v>
      </c>
      <c r="AU546" s="31">
        <v>901385.041015625</v>
      </c>
      <c r="AV546" s="31">
        <v>904892.875</v>
      </c>
      <c r="AW546" s="31">
        <v>788642.05078125</v>
      </c>
      <c r="AX546" s="31">
        <v>63170.0390625</v>
      </c>
      <c r="AY546" s="31">
        <v>52188.47265625</v>
      </c>
      <c r="AZ546" s="31">
        <v>115358.51171875</v>
      </c>
    </row>
    <row r="547" spans="1:52" ht="15" customHeight="1">
      <c r="A547" s="29" t="s">
        <v>16770</v>
      </c>
      <c r="B547" s="34">
        <v>33055</v>
      </c>
      <c r="C547" s="28">
        <v>400</v>
      </c>
      <c r="D547" s="28">
        <v>35</v>
      </c>
      <c r="E547" s="28">
        <v>32</v>
      </c>
      <c r="F547" s="29" t="s">
        <v>16766</v>
      </c>
      <c r="G547" s="29" t="s">
        <v>16765</v>
      </c>
      <c r="H547" s="28">
        <v>360</v>
      </c>
      <c r="I547" s="29" t="s">
        <v>15929</v>
      </c>
      <c r="J547" s="33" t="s">
        <v>16769</v>
      </c>
      <c r="K547" s="29" t="s">
        <v>178</v>
      </c>
      <c r="L547" s="29" t="s">
        <v>204</v>
      </c>
      <c r="M547" s="29" t="s">
        <v>270</v>
      </c>
      <c r="N547" s="28">
        <v>630130</v>
      </c>
      <c r="O547" s="28">
        <v>6069772</v>
      </c>
      <c r="P547" s="29" t="s">
        <v>16768</v>
      </c>
      <c r="Q547" s="32" t="s">
        <v>919</v>
      </c>
      <c r="R547" s="19"/>
      <c r="S547" s="19"/>
      <c r="T547" s="19"/>
      <c r="U547" s="19"/>
      <c r="V547" s="19"/>
      <c r="W547" s="19"/>
      <c r="X547" s="19"/>
      <c r="Y547" s="19"/>
      <c r="Z547" s="19"/>
      <c r="AA547" s="19"/>
      <c r="AB547" s="19"/>
      <c r="AC547" s="19"/>
      <c r="AD547" s="19"/>
      <c r="AE547" s="31">
        <v>416463</v>
      </c>
      <c r="AF547" s="31">
        <v>1048542</v>
      </c>
      <c r="AG547" s="31">
        <v>1162875</v>
      </c>
      <c r="AH547" s="31">
        <v>1127250</v>
      </c>
      <c r="AI547" s="31">
        <v>1185042</v>
      </c>
      <c r="AJ547" s="31">
        <v>988833</v>
      </c>
      <c r="AK547" s="31">
        <v>794250</v>
      </c>
      <c r="AL547" s="31">
        <v>874708</v>
      </c>
      <c r="AM547" s="31">
        <v>1051167</v>
      </c>
      <c r="AN547" s="31">
        <v>892958</v>
      </c>
      <c r="AO547" s="31">
        <v>967833</v>
      </c>
      <c r="AP547" s="31">
        <v>832701</v>
      </c>
      <c r="AQ547" s="31">
        <v>876110.12890625</v>
      </c>
      <c r="AR547" s="31">
        <v>852869.609375</v>
      </c>
      <c r="AS547" s="31">
        <v>947914.98828125</v>
      </c>
      <c r="AT547" s="31">
        <v>881854.5546875</v>
      </c>
      <c r="AU547" s="31">
        <v>901385.041015625</v>
      </c>
      <c r="AV547" s="31">
        <v>904892.875</v>
      </c>
      <c r="AW547" s="31">
        <v>788642.05078125</v>
      </c>
      <c r="AX547" s="31">
        <v>63170.0390625</v>
      </c>
      <c r="AY547" s="31">
        <v>52188.47265625</v>
      </c>
      <c r="AZ547" s="31">
        <v>115358.51171875</v>
      </c>
    </row>
    <row r="548" spans="1:52" ht="15" customHeight="1">
      <c r="A548" s="29" t="s">
        <v>16767</v>
      </c>
      <c r="B548" s="34">
        <v>33482</v>
      </c>
      <c r="C548" s="28">
        <v>450</v>
      </c>
      <c r="D548" s="28">
        <v>35</v>
      </c>
      <c r="E548" s="28">
        <v>37.5</v>
      </c>
      <c r="F548" s="29" t="s">
        <v>205</v>
      </c>
      <c r="G548" s="29" t="s">
        <v>16740</v>
      </c>
      <c r="H548" s="28">
        <v>360</v>
      </c>
      <c r="I548" s="29" t="s">
        <v>15929</v>
      </c>
      <c r="J548" s="33" t="s">
        <v>16764</v>
      </c>
      <c r="K548" s="29" t="s">
        <v>2997</v>
      </c>
      <c r="L548" s="29" t="s">
        <v>204</v>
      </c>
      <c r="M548" s="29" t="s">
        <v>8577</v>
      </c>
      <c r="N548" s="28">
        <v>635831.6</v>
      </c>
      <c r="O548" s="28">
        <v>6093877</v>
      </c>
      <c r="P548" s="29" t="s">
        <v>16742</v>
      </c>
      <c r="Q548" s="32" t="s">
        <v>919</v>
      </c>
      <c r="R548" s="19"/>
      <c r="S548" s="19"/>
      <c r="T548" s="19"/>
      <c r="U548" s="19"/>
      <c r="V548" s="19"/>
      <c r="W548" s="19"/>
      <c r="X548" s="19"/>
      <c r="Y548" s="19"/>
      <c r="Z548" s="19"/>
      <c r="AA548" s="19"/>
      <c r="AB548" s="19"/>
      <c r="AC548" s="19"/>
      <c r="AD548" s="19"/>
      <c r="AE548" s="19"/>
      <c r="AF548" s="31">
        <v>362364</v>
      </c>
      <c r="AG548" s="31">
        <v>973000</v>
      </c>
      <c r="AH548" s="31">
        <v>1071182</v>
      </c>
      <c r="AI548" s="31">
        <v>996000</v>
      </c>
      <c r="AJ548" s="31">
        <v>1003909</v>
      </c>
      <c r="AK548" s="31">
        <v>801545</v>
      </c>
      <c r="AL548" s="31">
        <v>1014636</v>
      </c>
      <c r="AM548" s="31">
        <v>852727</v>
      </c>
      <c r="AN548" s="31">
        <v>760909</v>
      </c>
      <c r="AO548" s="31">
        <v>1082091</v>
      </c>
      <c r="AP548" s="31">
        <v>886244.17578125</v>
      </c>
      <c r="AQ548" s="31">
        <v>935851.12890625</v>
      </c>
      <c r="AR548" s="31">
        <v>891157.17578125</v>
      </c>
      <c r="AS548" s="31">
        <v>1055377.13671875</v>
      </c>
      <c r="AT548" s="31">
        <v>937145.7109375</v>
      </c>
      <c r="AU548" s="31">
        <v>749928.158203125</v>
      </c>
      <c r="AV548" s="31">
        <v>1035657.4921875</v>
      </c>
      <c r="AW548" s="31">
        <v>1005902.58984375</v>
      </c>
      <c r="AX548" s="31">
        <v>75422.640625</v>
      </c>
      <c r="AY548" s="31">
        <v>63258.2421875</v>
      </c>
      <c r="AZ548" s="31">
        <v>138680.8828125</v>
      </c>
    </row>
    <row r="549" spans="1:52" ht="15" customHeight="1">
      <c r="A549" s="29" t="s">
        <v>16763</v>
      </c>
      <c r="B549" s="34">
        <v>33482</v>
      </c>
      <c r="C549" s="28">
        <v>450</v>
      </c>
      <c r="D549" s="28">
        <v>35</v>
      </c>
      <c r="E549" s="28">
        <v>37.5</v>
      </c>
      <c r="F549" s="29" t="s">
        <v>205</v>
      </c>
      <c r="G549" s="29" t="s">
        <v>16740</v>
      </c>
      <c r="H549" s="28">
        <v>360</v>
      </c>
      <c r="I549" s="29" t="s">
        <v>15929</v>
      </c>
      <c r="J549" s="33" t="s">
        <v>16762</v>
      </c>
      <c r="K549" s="29" t="s">
        <v>2997</v>
      </c>
      <c r="L549" s="29" t="s">
        <v>204</v>
      </c>
      <c r="M549" s="29" t="s">
        <v>8577</v>
      </c>
      <c r="N549" s="28">
        <v>636028.80000000005</v>
      </c>
      <c r="O549" s="28">
        <v>6093651</v>
      </c>
      <c r="P549" s="29" t="s">
        <v>16742</v>
      </c>
      <c r="Q549" s="32" t="s">
        <v>919</v>
      </c>
      <c r="R549" s="19"/>
      <c r="S549" s="19"/>
      <c r="T549" s="19"/>
      <c r="U549" s="19"/>
      <c r="V549" s="19"/>
      <c r="W549" s="19"/>
      <c r="X549" s="19"/>
      <c r="Y549" s="19"/>
      <c r="Z549" s="19"/>
      <c r="AA549" s="19"/>
      <c r="AB549" s="19"/>
      <c r="AC549" s="19"/>
      <c r="AD549" s="19"/>
      <c r="AE549" s="19"/>
      <c r="AF549" s="31">
        <v>362364</v>
      </c>
      <c r="AG549" s="31">
        <v>973000</v>
      </c>
      <c r="AH549" s="31">
        <v>1071182</v>
      </c>
      <c r="AI549" s="31">
        <v>996000</v>
      </c>
      <c r="AJ549" s="31">
        <v>1003909</v>
      </c>
      <c r="AK549" s="31">
        <v>801545</v>
      </c>
      <c r="AL549" s="31">
        <v>1014636</v>
      </c>
      <c r="AM549" s="31">
        <v>852727</v>
      </c>
      <c r="AN549" s="31">
        <v>760909</v>
      </c>
      <c r="AO549" s="31">
        <v>1082091</v>
      </c>
      <c r="AP549" s="31">
        <v>886244.17578125</v>
      </c>
      <c r="AQ549" s="31">
        <v>935851.12890625</v>
      </c>
      <c r="AR549" s="31">
        <v>891157.17578125</v>
      </c>
      <c r="AS549" s="31">
        <v>1055377.13671875</v>
      </c>
      <c r="AT549" s="31">
        <v>937145.7109375</v>
      </c>
      <c r="AU549" s="31">
        <v>749928.158203125</v>
      </c>
      <c r="AV549" s="31">
        <v>1035657.4921875</v>
      </c>
      <c r="AW549" s="31">
        <v>1005902.58984375</v>
      </c>
      <c r="AX549" s="31">
        <v>75422.640625</v>
      </c>
      <c r="AY549" s="31">
        <v>63258.2421875</v>
      </c>
      <c r="AZ549" s="31">
        <v>138680.8828125</v>
      </c>
    </row>
    <row r="550" spans="1:52" ht="15" customHeight="1">
      <c r="A550" s="29" t="s">
        <v>16761</v>
      </c>
      <c r="B550" s="34">
        <v>33482</v>
      </c>
      <c r="C550" s="28">
        <v>450</v>
      </c>
      <c r="D550" s="28">
        <v>35</v>
      </c>
      <c r="E550" s="28">
        <v>37.5</v>
      </c>
      <c r="F550" s="29" t="s">
        <v>205</v>
      </c>
      <c r="G550" s="29" t="s">
        <v>16740</v>
      </c>
      <c r="H550" s="28">
        <v>360</v>
      </c>
      <c r="I550" s="29" t="s">
        <v>15929</v>
      </c>
      <c r="J550" s="33" t="s">
        <v>16760</v>
      </c>
      <c r="K550" s="29" t="s">
        <v>2997</v>
      </c>
      <c r="L550" s="29" t="s">
        <v>204</v>
      </c>
      <c r="M550" s="29" t="s">
        <v>8577</v>
      </c>
      <c r="N550" s="28">
        <v>636226.4</v>
      </c>
      <c r="O550" s="28">
        <v>6093427</v>
      </c>
      <c r="P550" s="29" t="s">
        <v>16742</v>
      </c>
      <c r="Q550" s="32" t="s">
        <v>919</v>
      </c>
      <c r="R550" s="19"/>
      <c r="S550" s="19"/>
      <c r="T550" s="19"/>
      <c r="U550" s="19"/>
      <c r="V550" s="19"/>
      <c r="W550" s="19"/>
      <c r="X550" s="19"/>
      <c r="Y550" s="19"/>
      <c r="Z550" s="19"/>
      <c r="AA550" s="19"/>
      <c r="AB550" s="19"/>
      <c r="AC550" s="19"/>
      <c r="AD550" s="19"/>
      <c r="AE550" s="19"/>
      <c r="AF550" s="31">
        <v>362364</v>
      </c>
      <c r="AG550" s="31">
        <v>973000</v>
      </c>
      <c r="AH550" s="31">
        <v>1071182</v>
      </c>
      <c r="AI550" s="31">
        <v>996000</v>
      </c>
      <c r="AJ550" s="31">
        <v>1003909</v>
      </c>
      <c r="AK550" s="31">
        <v>801545</v>
      </c>
      <c r="AL550" s="31">
        <v>1014636</v>
      </c>
      <c r="AM550" s="31">
        <v>852727</v>
      </c>
      <c r="AN550" s="31">
        <v>760909</v>
      </c>
      <c r="AO550" s="31">
        <v>1082091</v>
      </c>
      <c r="AP550" s="31">
        <v>886244.17578125</v>
      </c>
      <c r="AQ550" s="31">
        <v>935851.12890625</v>
      </c>
      <c r="AR550" s="31">
        <v>891157.17578125</v>
      </c>
      <c r="AS550" s="31">
        <v>1055377.13671875</v>
      </c>
      <c r="AT550" s="31">
        <v>937145.7109375</v>
      </c>
      <c r="AU550" s="31">
        <v>749928.158203125</v>
      </c>
      <c r="AV550" s="31">
        <v>1035657.4921875</v>
      </c>
      <c r="AW550" s="31">
        <v>1005902.58984375</v>
      </c>
      <c r="AX550" s="31">
        <v>75422.640625</v>
      </c>
      <c r="AY550" s="31">
        <v>63258.2421875</v>
      </c>
      <c r="AZ550" s="31">
        <v>138680.8828125</v>
      </c>
    </row>
    <row r="551" spans="1:52" ht="15" customHeight="1">
      <c r="A551" s="29" t="s">
        <v>16759</v>
      </c>
      <c r="B551" s="34">
        <v>33482</v>
      </c>
      <c r="C551" s="28">
        <v>450</v>
      </c>
      <c r="D551" s="28">
        <v>35</v>
      </c>
      <c r="E551" s="28">
        <v>37.5</v>
      </c>
      <c r="F551" s="29" t="s">
        <v>205</v>
      </c>
      <c r="G551" s="29" t="s">
        <v>16740</v>
      </c>
      <c r="H551" s="28">
        <v>360</v>
      </c>
      <c r="I551" s="29" t="s">
        <v>15929</v>
      </c>
      <c r="J551" s="33" t="s">
        <v>16758</v>
      </c>
      <c r="K551" s="29" t="s">
        <v>2997</v>
      </c>
      <c r="L551" s="29" t="s">
        <v>204</v>
      </c>
      <c r="M551" s="29" t="s">
        <v>8577</v>
      </c>
      <c r="N551" s="28">
        <v>636423.9</v>
      </c>
      <c r="O551" s="28">
        <v>6093201</v>
      </c>
      <c r="P551" s="29" t="s">
        <v>16742</v>
      </c>
      <c r="Q551" s="32" t="s">
        <v>919</v>
      </c>
      <c r="R551" s="19"/>
      <c r="S551" s="19"/>
      <c r="T551" s="19"/>
      <c r="U551" s="19"/>
      <c r="V551" s="19"/>
      <c r="W551" s="19"/>
      <c r="X551" s="19"/>
      <c r="Y551" s="19"/>
      <c r="Z551" s="19"/>
      <c r="AA551" s="19"/>
      <c r="AB551" s="19"/>
      <c r="AC551" s="19"/>
      <c r="AD551" s="19"/>
      <c r="AE551" s="19"/>
      <c r="AF551" s="31">
        <v>362364</v>
      </c>
      <c r="AG551" s="31">
        <v>973000</v>
      </c>
      <c r="AH551" s="31">
        <v>1071182</v>
      </c>
      <c r="AI551" s="31">
        <v>996000</v>
      </c>
      <c r="AJ551" s="31">
        <v>1003909</v>
      </c>
      <c r="AK551" s="31">
        <v>801545</v>
      </c>
      <c r="AL551" s="31">
        <v>1014636</v>
      </c>
      <c r="AM551" s="31">
        <v>852727</v>
      </c>
      <c r="AN551" s="31">
        <v>760909</v>
      </c>
      <c r="AO551" s="31">
        <v>1082091</v>
      </c>
      <c r="AP551" s="31">
        <v>886244.17578125</v>
      </c>
      <c r="AQ551" s="31">
        <v>935851.12890625</v>
      </c>
      <c r="AR551" s="31">
        <v>891157.17578125</v>
      </c>
      <c r="AS551" s="31">
        <v>1055377.13671875</v>
      </c>
      <c r="AT551" s="31">
        <v>937145.7109375</v>
      </c>
      <c r="AU551" s="31">
        <v>749928.158203125</v>
      </c>
      <c r="AV551" s="31">
        <v>1035657.4921875</v>
      </c>
      <c r="AW551" s="31">
        <v>1005902.58984375</v>
      </c>
      <c r="AX551" s="31">
        <v>75422.640625</v>
      </c>
      <c r="AY551" s="31">
        <v>63258.2421875</v>
      </c>
      <c r="AZ551" s="31">
        <v>138680.8828125</v>
      </c>
    </row>
    <row r="552" spans="1:52" ht="15" customHeight="1">
      <c r="A552" s="29" t="s">
        <v>16757</v>
      </c>
      <c r="B552" s="34">
        <v>33482</v>
      </c>
      <c r="C552" s="28">
        <v>450</v>
      </c>
      <c r="D552" s="28">
        <v>35</v>
      </c>
      <c r="E552" s="28">
        <v>37.5</v>
      </c>
      <c r="F552" s="29" t="s">
        <v>205</v>
      </c>
      <c r="G552" s="29" t="s">
        <v>16740</v>
      </c>
      <c r="H552" s="28">
        <v>360</v>
      </c>
      <c r="I552" s="29" t="s">
        <v>15929</v>
      </c>
      <c r="J552" s="33" t="s">
        <v>16756</v>
      </c>
      <c r="K552" s="29" t="s">
        <v>2997</v>
      </c>
      <c r="L552" s="29" t="s">
        <v>204</v>
      </c>
      <c r="M552" s="29" t="s">
        <v>8577</v>
      </c>
      <c r="N552" s="28">
        <v>636620.80000000005</v>
      </c>
      <c r="O552" s="28">
        <v>6092974</v>
      </c>
      <c r="P552" s="29" t="s">
        <v>16742</v>
      </c>
      <c r="Q552" s="32" t="s">
        <v>919</v>
      </c>
      <c r="R552" s="19"/>
      <c r="S552" s="19"/>
      <c r="T552" s="19"/>
      <c r="U552" s="19"/>
      <c r="V552" s="19"/>
      <c r="W552" s="19"/>
      <c r="X552" s="19"/>
      <c r="Y552" s="19"/>
      <c r="Z552" s="19"/>
      <c r="AA552" s="19"/>
      <c r="AB552" s="19"/>
      <c r="AC552" s="19"/>
      <c r="AD552" s="19"/>
      <c r="AE552" s="19"/>
      <c r="AF552" s="31">
        <v>362364</v>
      </c>
      <c r="AG552" s="31">
        <v>973000</v>
      </c>
      <c r="AH552" s="31">
        <v>1071182</v>
      </c>
      <c r="AI552" s="31">
        <v>996000</v>
      </c>
      <c r="AJ552" s="31">
        <v>1003909</v>
      </c>
      <c r="AK552" s="31">
        <v>801545</v>
      </c>
      <c r="AL552" s="31">
        <v>1014636</v>
      </c>
      <c r="AM552" s="31">
        <v>852727</v>
      </c>
      <c r="AN552" s="31">
        <v>760909</v>
      </c>
      <c r="AO552" s="31">
        <v>1082091</v>
      </c>
      <c r="AP552" s="31">
        <v>886244.17578125</v>
      </c>
      <c r="AQ552" s="31">
        <v>935851.12890625</v>
      </c>
      <c r="AR552" s="31">
        <v>891157.17578125</v>
      </c>
      <c r="AS552" s="31">
        <v>1055377.13671875</v>
      </c>
      <c r="AT552" s="31">
        <v>937145.7109375</v>
      </c>
      <c r="AU552" s="31">
        <v>749928.158203125</v>
      </c>
      <c r="AV552" s="31">
        <v>1035657.4921875</v>
      </c>
      <c r="AW552" s="31">
        <v>1005902.58984375</v>
      </c>
      <c r="AX552" s="31">
        <v>75422.640625</v>
      </c>
      <c r="AY552" s="31">
        <v>63258.2421875</v>
      </c>
      <c r="AZ552" s="31">
        <v>138680.8828125</v>
      </c>
    </row>
    <row r="553" spans="1:52" ht="15" customHeight="1">
      <c r="A553" s="29" t="s">
        <v>16755</v>
      </c>
      <c r="B553" s="34">
        <v>33482</v>
      </c>
      <c r="C553" s="28">
        <v>450</v>
      </c>
      <c r="D553" s="28">
        <v>35</v>
      </c>
      <c r="E553" s="28">
        <v>37.5</v>
      </c>
      <c r="F553" s="29" t="s">
        <v>205</v>
      </c>
      <c r="G553" s="29" t="s">
        <v>16740</v>
      </c>
      <c r="H553" s="28">
        <v>360</v>
      </c>
      <c r="I553" s="29" t="s">
        <v>15929</v>
      </c>
      <c r="J553" s="33" t="s">
        <v>16754</v>
      </c>
      <c r="K553" s="29" t="s">
        <v>2997</v>
      </c>
      <c r="L553" s="29" t="s">
        <v>204</v>
      </c>
      <c r="M553" s="29" t="s">
        <v>8577</v>
      </c>
      <c r="N553" s="28">
        <v>635959.5</v>
      </c>
      <c r="O553" s="28">
        <v>6094188</v>
      </c>
      <c r="P553" s="29" t="s">
        <v>16742</v>
      </c>
      <c r="Q553" s="32" t="s">
        <v>919</v>
      </c>
      <c r="R553" s="19"/>
      <c r="S553" s="19"/>
      <c r="T553" s="19"/>
      <c r="U553" s="19"/>
      <c r="V553" s="19"/>
      <c r="W553" s="19"/>
      <c r="X553" s="19"/>
      <c r="Y553" s="19"/>
      <c r="Z553" s="19"/>
      <c r="AA553" s="19"/>
      <c r="AB553" s="19"/>
      <c r="AC553" s="19"/>
      <c r="AD553" s="19"/>
      <c r="AE553" s="19"/>
      <c r="AF553" s="31">
        <v>362364</v>
      </c>
      <c r="AG553" s="31">
        <v>973000</v>
      </c>
      <c r="AH553" s="31">
        <v>1071182</v>
      </c>
      <c r="AI553" s="31">
        <v>996000</v>
      </c>
      <c r="AJ553" s="31">
        <v>1003909</v>
      </c>
      <c r="AK553" s="31">
        <v>801545</v>
      </c>
      <c r="AL553" s="31">
        <v>1014636</v>
      </c>
      <c r="AM553" s="31">
        <v>852727</v>
      </c>
      <c r="AN553" s="31">
        <v>760909</v>
      </c>
      <c r="AO553" s="31">
        <v>1082091</v>
      </c>
      <c r="AP553" s="31">
        <v>886244.17578125</v>
      </c>
      <c r="AQ553" s="31">
        <v>935851.12890625</v>
      </c>
      <c r="AR553" s="31">
        <v>891157.17578125</v>
      </c>
      <c r="AS553" s="31">
        <v>1055377.13671875</v>
      </c>
      <c r="AT553" s="31">
        <v>937145.7109375</v>
      </c>
      <c r="AU553" s="31">
        <v>749928.158203125</v>
      </c>
      <c r="AV553" s="31">
        <v>1035657.4921875</v>
      </c>
      <c r="AW553" s="31">
        <v>1005902.58984375</v>
      </c>
      <c r="AX553" s="31">
        <v>75422.640625</v>
      </c>
      <c r="AY553" s="31">
        <v>63258.2421875</v>
      </c>
      <c r="AZ553" s="31">
        <v>138680.8828125</v>
      </c>
    </row>
    <row r="554" spans="1:52" ht="15" customHeight="1">
      <c r="A554" s="29" t="s">
        <v>16753</v>
      </c>
      <c r="B554" s="34">
        <v>33482</v>
      </c>
      <c r="C554" s="28">
        <v>450</v>
      </c>
      <c r="D554" s="28">
        <v>35</v>
      </c>
      <c r="E554" s="28">
        <v>37.5</v>
      </c>
      <c r="F554" s="29" t="s">
        <v>205</v>
      </c>
      <c r="G554" s="29" t="s">
        <v>16740</v>
      </c>
      <c r="H554" s="28">
        <v>360</v>
      </c>
      <c r="I554" s="29" t="s">
        <v>15929</v>
      </c>
      <c r="J554" s="33" t="s">
        <v>16752</v>
      </c>
      <c r="K554" s="29" t="s">
        <v>2997</v>
      </c>
      <c r="L554" s="29" t="s">
        <v>204</v>
      </c>
      <c r="M554" s="29" t="s">
        <v>8577</v>
      </c>
      <c r="N554" s="28">
        <v>636156.6</v>
      </c>
      <c r="O554" s="28">
        <v>6093962</v>
      </c>
      <c r="P554" s="29" t="s">
        <v>16742</v>
      </c>
      <c r="Q554" s="32" t="s">
        <v>919</v>
      </c>
      <c r="R554" s="19"/>
      <c r="S554" s="19"/>
      <c r="T554" s="19"/>
      <c r="U554" s="19"/>
      <c r="V554" s="19"/>
      <c r="W554" s="19"/>
      <c r="X554" s="19"/>
      <c r="Y554" s="19"/>
      <c r="Z554" s="19"/>
      <c r="AA554" s="19"/>
      <c r="AB554" s="19"/>
      <c r="AC554" s="19"/>
      <c r="AD554" s="19"/>
      <c r="AE554" s="19"/>
      <c r="AF554" s="31">
        <v>362364</v>
      </c>
      <c r="AG554" s="31">
        <v>973000</v>
      </c>
      <c r="AH554" s="31">
        <v>1071182</v>
      </c>
      <c r="AI554" s="31">
        <v>996000</v>
      </c>
      <c r="AJ554" s="31">
        <v>1003909</v>
      </c>
      <c r="AK554" s="31">
        <v>801545</v>
      </c>
      <c r="AL554" s="31">
        <v>1014636</v>
      </c>
      <c r="AM554" s="31">
        <v>852727</v>
      </c>
      <c r="AN554" s="31">
        <v>760909</v>
      </c>
      <c r="AO554" s="31">
        <v>1082091</v>
      </c>
      <c r="AP554" s="31">
        <v>886244.17578125</v>
      </c>
      <c r="AQ554" s="31">
        <v>935851.12890625</v>
      </c>
      <c r="AR554" s="31">
        <v>891157.17578125</v>
      </c>
      <c r="AS554" s="31">
        <v>1055377.13671875</v>
      </c>
      <c r="AT554" s="31">
        <v>937145.7109375</v>
      </c>
      <c r="AU554" s="31">
        <v>749928.158203125</v>
      </c>
      <c r="AV554" s="31">
        <v>1035657.4921875</v>
      </c>
      <c r="AW554" s="31">
        <v>1005902.58984375</v>
      </c>
      <c r="AX554" s="31">
        <v>75422.640625</v>
      </c>
      <c r="AY554" s="31">
        <v>63258.2421875</v>
      </c>
      <c r="AZ554" s="31">
        <v>138680.8828125</v>
      </c>
    </row>
    <row r="555" spans="1:52" ht="15" customHeight="1">
      <c r="A555" s="29" t="s">
        <v>16751</v>
      </c>
      <c r="B555" s="34">
        <v>33482</v>
      </c>
      <c r="C555" s="28">
        <v>450</v>
      </c>
      <c r="D555" s="28">
        <v>35</v>
      </c>
      <c r="E555" s="28">
        <v>37.5</v>
      </c>
      <c r="F555" s="29" t="s">
        <v>205</v>
      </c>
      <c r="G555" s="29" t="s">
        <v>16740</v>
      </c>
      <c r="H555" s="28">
        <v>360</v>
      </c>
      <c r="I555" s="29" t="s">
        <v>15929</v>
      </c>
      <c r="J555" s="33" t="s">
        <v>16750</v>
      </c>
      <c r="K555" s="29" t="s">
        <v>2997</v>
      </c>
      <c r="L555" s="29" t="s">
        <v>204</v>
      </c>
      <c r="M555" s="29" t="s">
        <v>8577</v>
      </c>
      <c r="N555" s="28">
        <v>636353.80000000005</v>
      </c>
      <c r="O555" s="28">
        <v>6093737</v>
      </c>
      <c r="P555" s="29" t="s">
        <v>16742</v>
      </c>
      <c r="Q555" s="32" t="s">
        <v>919</v>
      </c>
      <c r="R555" s="19"/>
      <c r="S555" s="19"/>
      <c r="T555" s="19"/>
      <c r="U555" s="19"/>
      <c r="V555" s="19"/>
      <c r="W555" s="19"/>
      <c r="X555" s="19"/>
      <c r="Y555" s="19"/>
      <c r="Z555" s="19"/>
      <c r="AA555" s="19"/>
      <c r="AB555" s="19"/>
      <c r="AC555" s="19"/>
      <c r="AD555" s="19"/>
      <c r="AE555" s="19"/>
      <c r="AF555" s="31">
        <v>362364</v>
      </c>
      <c r="AG555" s="31">
        <v>973000</v>
      </c>
      <c r="AH555" s="31">
        <v>1071182</v>
      </c>
      <c r="AI555" s="31">
        <v>996000</v>
      </c>
      <c r="AJ555" s="31">
        <v>1003909</v>
      </c>
      <c r="AK555" s="31">
        <v>801545</v>
      </c>
      <c r="AL555" s="31">
        <v>1014636</v>
      </c>
      <c r="AM555" s="31">
        <v>852727</v>
      </c>
      <c r="AN555" s="31">
        <v>760909</v>
      </c>
      <c r="AO555" s="31">
        <v>1082091</v>
      </c>
      <c r="AP555" s="31">
        <v>886244.17578125</v>
      </c>
      <c r="AQ555" s="31">
        <v>935851.12890625</v>
      </c>
      <c r="AR555" s="31">
        <v>891157.17578125</v>
      </c>
      <c r="AS555" s="31">
        <v>1055377.13671875</v>
      </c>
      <c r="AT555" s="31">
        <v>937145.7109375</v>
      </c>
      <c r="AU555" s="31">
        <v>749928.158203125</v>
      </c>
      <c r="AV555" s="31">
        <v>1035657.4921875</v>
      </c>
      <c r="AW555" s="31">
        <v>1005902.58984375</v>
      </c>
      <c r="AX555" s="31">
        <v>75422.640625</v>
      </c>
      <c r="AY555" s="31">
        <v>63258.2421875</v>
      </c>
      <c r="AZ555" s="31">
        <v>138680.8828125</v>
      </c>
    </row>
    <row r="556" spans="1:52" ht="15" customHeight="1">
      <c r="A556" s="29" t="s">
        <v>16749</v>
      </c>
      <c r="B556" s="34">
        <v>33482</v>
      </c>
      <c r="C556" s="28">
        <v>450</v>
      </c>
      <c r="D556" s="28">
        <v>35</v>
      </c>
      <c r="E556" s="28">
        <v>37.5</v>
      </c>
      <c r="F556" s="29" t="s">
        <v>205</v>
      </c>
      <c r="G556" s="29" t="s">
        <v>16740</v>
      </c>
      <c r="H556" s="28">
        <v>360</v>
      </c>
      <c r="I556" s="29" t="s">
        <v>15929</v>
      </c>
      <c r="J556" s="33" t="s">
        <v>16748</v>
      </c>
      <c r="K556" s="29" t="s">
        <v>2997</v>
      </c>
      <c r="L556" s="29" t="s">
        <v>204</v>
      </c>
      <c r="M556" s="29" t="s">
        <v>8577</v>
      </c>
      <c r="N556" s="28">
        <v>636551</v>
      </c>
      <c r="O556" s="28">
        <v>6093511</v>
      </c>
      <c r="P556" s="29" t="s">
        <v>16747</v>
      </c>
      <c r="Q556" s="32" t="s">
        <v>919</v>
      </c>
      <c r="R556" s="19"/>
      <c r="S556" s="19"/>
      <c r="T556" s="19"/>
      <c r="U556" s="19"/>
      <c r="V556" s="19"/>
      <c r="W556" s="19"/>
      <c r="X556" s="19"/>
      <c r="Y556" s="19"/>
      <c r="Z556" s="19"/>
      <c r="AA556" s="19"/>
      <c r="AB556" s="19"/>
      <c r="AC556" s="19"/>
      <c r="AD556" s="19"/>
      <c r="AE556" s="19"/>
      <c r="AF556" s="31">
        <v>362364</v>
      </c>
      <c r="AG556" s="31">
        <v>973000</v>
      </c>
      <c r="AH556" s="31">
        <v>1071182</v>
      </c>
      <c r="AI556" s="31">
        <v>996000</v>
      </c>
      <c r="AJ556" s="31">
        <v>1003909</v>
      </c>
      <c r="AK556" s="31">
        <v>801545</v>
      </c>
      <c r="AL556" s="31">
        <v>1014636</v>
      </c>
      <c r="AM556" s="31">
        <v>852727</v>
      </c>
      <c r="AN556" s="31">
        <v>760909</v>
      </c>
      <c r="AO556" s="31">
        <v>1082091</v>
      </c>
      <c r="AP556" s="31">
        <v>886244.17578125</v>
      </c>
      <c r="AQ556" s="31">
        <v>935851.12890625</v>
      </c>
      <c r="AR556" s="31">
        <v>891157.17578125</v>
      </c>
      <c r="AS556" s="31">
        <v>1055377.13671875</v>
      </c>
      <c r="AT556" s="31">
        <v>937145.7109375</v>
      </c>
      <c r="AU556" s="31">
        <v>749928.158203125</v>
      </c>
      <c r="AV556" s="31">
        <v>1035657.4921875</v>
      </c>
      <c r="AW556" s="31">
        <v>1005902.58984375</v>
      </c>
      <c r="AX556" s="31">
        <v>75422.640625</v>
      </c>
      <c r="AY556" s="31">
        <v>63258.2421875</v>
      </c>
      <c r="AZ556" s="31">
        <v>138680.8828125</v>
      </c>
    </row>
    <row r="557" spans="1:52" ht="15" customHeight="1">
      <c r="A557" s="29" t="s">
        <v>16746</v>
      </c>
      <c r="B557" s="34">
        <v>33482</v>
      </c>
      <c r="C557" s="28">
        <v>450</v>
      </c>
      <c r="D557" s="28">
        <v>35</v>
      </c>
      <c r="E557" s="28">
        <v>37.5</v>
      </c>
      <c r="F557" s="29" t="s">
        <v>205</v>
      </c>
      <c r="G557" s="29" t="s">
        <v>16740</v>
      </c>
      <c r="H557" s="28">
        <v>360</v>
      </c>
      <c r="I557" s="29" t="s">
        <v>15929</v>
      </c>
      <c r="J557" s="33" t="s">
        <v>16745</v>
      </c>
      <c r="K557" s="29" t="s">
        <v>2997</v>
      </c>
      <c r="L557" s="29" t="s">
        <v>204</v>
      </c>
      <c r="M557" s="29" t="s">
        <v>8577</v>
      </c>
      <c r="N557" s="28">
        <v>636750.1</v>
      </c>
      <c r="O557" s="28">
        <v>6093284</v>
      </c>
      <c r="P557" s="29" t="s">
        <v>16742</v>
      </c>
      <c r="Q557" s="32" t="s">
        <v>919</v>
      </c>
      <c r="R557" s="19"/>
      <c r="S557" s="19"/>
      <c r="T557" s="19"/>
      <c r="U557" s="19"/>
      <c r="V557" s="19"/>
      <c r="W557" s="19"/>
      <c r="X557" s="19"/>
      <c r="Y557" s="19"/>
      <c r="Z557" s="19"/>
      <c r="AA557" s="19"/>
      <c r="AB557" s="19"/>
      <c r="AC557" s="19"/>
      <c r="AD557" s="19"/>
      <c r="AE557" s="19"/>
      <c r="AF557" s="31">
        <v>362364</v>
      </c>
      <c r="AG557" s="31">
        <v>973000</v>
      </c>
      <c r="AH557" s="31">
        <v>1071182</v>
      </c>
      <c r="AI557" s="31">
        <v>996000</v>
      </c>
      <c r="AJ557" s="31">
        <v>1003909</v>
      </c>
      <c r="AK557" s="31">
        <v>801545</v>
      </c>
      <c r="AL557" s="31">
        <v>1014636</v>
      </c>
      <c r="AM557" s="31">
        <v>852727</v>
      </c>
      <c r="AN557" s="31">
        <v>760909</v>
      </c>
      <c r="AO557" s="31">
        <v>1082091</v>
      </c>
      <c r="AP557" s="31">
        <v>886244.17578125</v>
      </c>
      <c r="AQ557" s="31">
        <v>935851.12890625</v>
      </c>
      <c r="AR557" s="31">
        <v>891157.17578125</v>
      </c>
      <c r="AS557" s="31">
        <v>1055377.13671875</v>
      </c>
      <c r="AT557" s="31">
        <v>937145.7109375</v>
      </c>
      <c r="AU557" s="31">
        <v>749928.158203125</v>
      </c>
      <c r="AV557" s="31">
        <v>1035657.4921875</v>
      </c>
      <c r="AW557" s="31">
        <v>1005902.58984375</v>
      </c>
      <c r="AX557" s="31">
        <v>75422.640625</v>
      </c>
      <c r="AY557" s="31">
        <v>63258.2421875</v>
      </c>
      <c r="AZ557" s="31">
        <v>138680.8828125</v>
      </c>
    </row>
    <row r="558" spans="1:52" ht="15" customHeight="1">
      <c r="A558" s="29" t="s">
        <v>16744</v>
      </c>
      <c r="B558" s="34">
        <v>33482</v>
      </c>
      <c r="C558" s="28">
        <v>450</v>
      </c>
      <c r="D558" s="28">
        <v>35</v>
      </c>
      <c r="E558" s="28">
        <v>37.5</v>
      </c>
      <c r="F558" s="29" t="s">
        <v>205</v>
      </c>
      <c r="G558" s="29" t="s">
        <v>16740</v>
      </c>
      <c r="H558" s="28">
        <v>360</v>
      </c>
      <c r="I558" s="29" t="s">
        <v>15929</v>
      </c>
      <c r="J558" s="33" t="s">
        <v>16743</v>
      </c>
      <c r="K558" s="29" t="s">
        <v>2997</v>
      </c>
      <c r="L558" s="29" t="s">
        <v>204</v>
      </c>
      <c r="M558" s="29" t="s">
        <v>8577</v>
      </c>
      <c r="N558" s="28">
        <v>636947.30000000005</v>
      </c>
      <c r="O558" s="28">
        <v>6093058</v>
      </c>
      <c r="P558" s="29" t="s">
        <v>16742</v>
      </c>
      <c r="Q558" s="32" t="s">
        <v>368</v>
      </c>
      <c r="R558" s="19"/>
      <c r="S558" s="19"/>
      <c r="T558" s="19"/>
      <c r="U558" s="19"/>
      <c r="V558" s="19"/>
      <c r="W558" s="19"/>
      <c r="X558" s="19"/>
      <c r="Y558" s="19"/>
      <c r="Z558" s="19"/>
      <c r="AA558" s="19"/>
      <c r="AB558" s="19"/>
      <c r="AC558" s="19"/>
      <c r="AD558" s="19"/>
      <c r="AE558" s="19"/>
      <c r="AF558" s="31">
        <v>362364</v>
      </c>
      <c r="AG558" s="31">
        <v>973000</v>
      </c>
      <c r="AH558" s="31">
        <v>1071182</v>
      </c>
      <c r="AI558" s="31">
        <v>996000</v>
      </c>
      <c r="AJ558" s="31">
        <v>1003909</v>
      </c>
      <c r="AK558" s="31">
        <v>801545</v>
      </c>
      <c r="AL558" s="31">
        <v>1014636</v>
      </c>
      <c r="AM558" s="31">
        <v>852727</v>
      </c>
      <c r="AN558" s="31">
        <v>760909</v>
      </c>
      <c r="AO558" s="31">
        <v>1082091</v>
      </c>
      <c r="AP558" s="31">
        <v>886244.17578125</v>
      </c>
      <c r="AQ558" s="31">
        <v>935851.12890625</v>
      </c>
      <c r="AR558" s="31">
        <v>891157.17578125</v>
      </c>
      <c r="AS558" s="31">
        <v>1055377.13671875</v>
      </c>
      <c r="AT558" s="31">
        <v>937145.7109375</v>
      </c>
      <c r="AU558" s="31">
        <v>749928.158203125</v>
      </c>
      <c r="AV558" s="31">
        <v>1035657.4921875</v>
      </c>
      <c r="AW558" s="31">
        <v>1005902.58984375</v>
      </c>
      <c r="AX558" s="31">
        <v>75422.640625</v>
      </c>
      <c r="AY558" s="31">
        <v>63258.2421875</v>
      </c>
      <c r="AZ558" s="31">
        <v>138680.8828125</v>
      </c>
    </row>
    <row r="559" spans="1:52" ht="15" customHeight="1">
      <c r="A559" s="29" t="s">
        <v>16741</v>
      </c>
      <c r="B559" s="34">
        <v>34213</v>
      </c>
      <c r="C559" s="28">
        <v>500</v>
      </c>
      <c r="D559" s="28">
        <v>39</v>
      </c>
      <c r="E559" s="28">
        <v>35</v>
      </c>
      <c r="F559" s="29" t="s">
        <v>220</v>
      </c>
      <c r="G559" s="29" t="s">
        <v>7698</v>
      </c>
      <c r="H559" s="28">
        <v>360</v>
      </c>
      <c r="I559" s="29" t="s">
        <v>15929</v>
      </c>
      <c r="J559" s="33" t="s">
        <v>16739</v>
      </c>
      <c r="K559" s="29" t="s">
        <v>178</v>
      </c>
      <c r="L559" s="29" t="s">
        <v>204</v>
      </c>
      <c r="M559" s="29" t="s">
        <v>3872</v>
      </c>
      <c r="N559" s="28">
        <v>642797</v>
      </c>
      <c r="O559" s="28">
        <v>6092329</v>
      </c>
      <c r="P559" s="29" t="s">
        <v>16736</v>
      </c>
      <c r="Q559" s="32" t="s">
        <v>919</v>
      </c>
      <c r="R559" s="19"/>
      <c r="S559" s="19"/>
      <c r="T559" s="19"/>
      <c r="U559" s="19"/>
      <c r="V559" s="19"/>
      <c r="W559" s="19"/>
      <c r="X559" s="19"/>
      <c r="Y559" s="19"/>
      <c r="Z559" s="19"/>
      <c r="AA559" s="19"/>
      <c r="AB559" s="19"/>
      <c r="AC559" s="19"/>
      <c r="AD559" s="19"/>
      <c r="AE559" s="19"/>
      <c r="AF559" s="19"/>
      <c r="AG559" s="19"/>
      <c r="AH559" s="31">
        <v>371500</v>
      </c>
      <c r="AI559" s="31">
        <v>1238000</v>
      </c>
      <c r="AJ559" s="31">
        <v>1199000</v>
      </c>
      <c r="AK559" s="31">
        <v>1023000</v>
      </c>
      <c r="AL559" s="31">
        <v>1137500</v>
      </c>
      <c r="AM559" s="31">
        <v>1177500</v>
      </c>
      <c r="AN559" s="31">
        <v>1081500</v>
      </c>
      <c r="AO559" s="31">
        <v>1030500</v>
      </c>
      <c r="AP559" s="31">
        <v>854038</v>
      </c>
      <c r="AQ559" s="31">
        <v>1017425.9609375</v>
      </c>
      <c r="AR559" s="31">
        <v>918800.671875</v>
      </c>
      <c r="AS559" s="31">
        <v>1035812.75</v>
      </c>
      <c r="AT559" s="31">
        <v>1005116.80859375</v>
      </c>
      <c r="AU559" s="31">
        <v>854212.095703125</v>
      </c>
      <c r="AV559" s="31">
        <v>1205793.26953125</v>
      </c>
      <c r="AW559" s="31">
        <v>1091760.62109375</v>
      </c>
      <c r="AX559" s="31">
        <v>73999.03125</v>
      </c>
      <c r="AY559" s="31">
        <v>74085.1640625</v>
      </c>
      <c r="AZ559" s="31">
        <v>148084.1953125</v>
      </c>
    </row>
    <row r="560" spans="1:52" ht="15" customHeight="1">
      <c r="A560" s="29" t="s">
        <v>16738</v>
      </c>
      <c r="B560" s="34">
        <v>34213</v>
      </c>
      <c r="C560" s="28">
        <v>500</v>
      </c>
      <c r="D560" s="28">
        <v>39</v>
      </c>
      <c r="E560" s="28">
        <v>35</v>
      </c>
      <c r="F560" s="29" t="s">
        <v>220</v>
      </c>
      <c r="G560" s="29" t="s">
        <v>7698</v>
      </c>
      <c r="H560" s="28">
        <v>360</v>
      </c>
      <c r="I560" s="29" t="s">
        <v>15929</v>
      </c>
      <c r="J560" s="33" t="s">
        <v>16737</v>
      </c>
      <c r="K560" s="29" t="s">
        <v>178</v>
      </c>
      <c r="L560" s="29" t="s">
        <v>204</v>
      </c>
      <c r="M560" s="29" t="s">
        <v>3872</v>
      </c>
      <c r="N560" s="28">
        <v>642999</v>
      </c>
      <c r="O560" s="28">
        <v>6092333</v>
      </c>
      <c r="P560" s="29" t="s">
        <v>16736</v>
      </c>
      <c r="Q560" s="32" t="s">
        <v>919</v>
      </c>
      <c r="R560" s="19"/>
      <c r="S560" s="19"/>
      <c r="T560" s="19"/>
      <c r="U560" s="19"/>
      <c r="V560" s="19"/>
      <c r="W560" s="19"/>
      <c r="X560" s="19"/>
      <c r="Y560" s="19"/>
      <c r="Z560" s="19"/>
      <c r="AA560" s="19"/>
      <c r="AB560" s="19"/>
      <c r="AC560" s="19"/>
      <c r="AD560" s="19"/>
      <c r="AE560" s="19"/>
      <c r="AF560" s="19"/>
      <c r="AG560" s="19"/>
      <c r="AH560" s="31">
        <v>371500</v>
      </c>
      <c r="AI560" s="31">
        <v>1238000</v>
      </c>
      <c r="AJ560" s="31">
        <v>1199000</v>
      </c>
      <c r="AK560" s="31">
        <v>1023000</v>
      </c>
      <c r="AL560" s="31">
        <v>1137500</v>
      </c>
      <c r="AM560" s="31">
        <v>1177500</v>
      </c>
      <c r="AN560" s="31">
        <v>1081500</v>
      </c>
      <c r="AO560" s="31">
        <v>1030500</v>
      </c>
      <c r="AP560" s="31">
        <v>854038</v>
      </c>
      <c r="AQ560" s="31">
        <v>1017425.9609375</v>
      </c>
      <c r="AR560" s="31">
        <v>918800.671875</v>
      </c>
      <c r="AS560" s="31">
        <v>1035812.75</v>
      </c>
      <c r="AT560" s="31">
        <v>1005116.80859375</v>
      </c>
      <c r="AU560" s="31">
        <v>854212.095703125</v>
      </c>
      <c r="AV560" s="31">
        <v>1205793.26953125</v>
      </c>
      <c r="AW560" s="31">
        <v>1091760.62109375</v>
      </c>
      <c r="AX560" s="31">
        <v>73999.03125</v>
      </c>
      <c r="AY560" s="31">
        <v>74085.1640625</v>
      </c>
      <c r="AZ560" s="31">
        <v>148084.1953125</v>
      </c>
    </row>
    <row r="561" spans="1:52" ht="15" customHeight="1">
      <c r="A561" s="29" t="s">
        <v>16735</v>
      </c>
      <c r="B561" s="34">
        <v>35004</v>
      </c>
      <c r="C561" s="28">
        <v>500</v>
      </c>
      <c r="D561" s="28">
        <v>37</v>
      </c>
      <c r="E561" s="28">
        <v>35</v>
      </c>
      <c r="F561" s="29" t="s">
        <v>2069</v>
      </c>
      <c r="G561" s="29" t="s">
        <v>11998</v>
      </c>
      <c r="H561" s="28">
        <v>360</v>
      </c>
      <c r="I561" s="29" t="s">
        <v>15929</v>
      </c>
      <c r="J561" s="33" t="s">
        <v>16734</v>
      </c>
      <c r="K561" s="29" t="s">
        <v>178</v>
      </c>
      <c r="L561" s="29" t="s">
        <v>204</v>
      </c>
      <c r="M561" s="29" t="s">
        <v>176</v>
      </c>
      <c r="N561" s="28">
        <v>634344.4</v>
      </c>
      <c r="O561" s="28">
        <v>6074137</v>
      </c>
      <c r="P561" s="29" t="s">
        <v>16733</v>
      </c>
      <c r="Q561" s="32" t="s">
        <v>174</v>
      </c>
      <c r="R561" s="19"/>
      <c r="S561" s="19"/>
      <c r="T561" s="19"/>
      <c r="U561" s="19"/>
      <c r="V561" s="19"/>
      <c r="W561" s="19"/>
      <c r="X561" s="19"/>
      <c r="Y561" s="19"/>
      <c r="Z561" s="19"/>
      <c r="AA561" s="19"/>
      <c r="AB561" s="19"/>
      <c r="AC561" s="19"/>
      <c r="AD561" s="19"/>
      <c r="AE561" s="19"/>
      <c r="AF561" s="19"/>
      <c r="AG561" s="19"/>
      <c r="AH561" s="19"/>
      <c r="AI561" s="19"/>
      <c r="AJ561" s="31">
        <v>277333</v>
      </c>
      <c r="AK561" s="31">
        <v>785000</v>
      </c>
      <c r="AL561" s="31">
        <v>878000</v>
      </c>
      <c r="AM561" s="31">
        <v>1017000</v>
      </c>
      <c r="AN561" s="31">
        <v>852000</v>
      </c>
      <c r="AO561" s="31">
        <v>888667</v>
      </c>
      <c r="AP561" s="31">
        <v>727764.66015625</v>
      </c>
      <c r="AQ561" s="31">
        <v>738642.81640625</v>
      </c>
      <c r="AR561" s="31">
        <v>685502.72265625</v>
      </c>
      <c r="AS561" s="31">
        <v>842515.08984375</v>
      </c>
      <c r="AT561" s="31">
        <v>867781.83984375</v>
      </c>
      <c r="AU561" s="31">
        <v>774697.76953125</v>
      </c>
      <c r="AV561" s="31">
        <v>926875.298828125</v>
      </c>
      <c r="AW561" s="31">
        <v>888592.6484375</v>
      </c>
      <c r="AX561" s="31">
        <v>82305.9609375</v>
      </c>
      <c r="AY561" s="31">
        <v>67886.609375</v>
      </c>
      <c r="AZ561" s="31">
        <v>150192.5703125</v>
      </c>
    </row>
    <row r="562" spans="1:52" ht="15" customHeight="1">
      <c r="A562" s="29" t="s">
        <v>16732</v>
      </c>
      <c r="B562" s="34">
        <v>35004</v>
      </c>
      <c r="C562" s="28">
        <v>500</v>
      </c>
      <c r="D562" s="28">
        <v>37</v>
      </c>
      <c r="E562" s="28">
        <v>35</v>
      </c>
      <c r="F562" s="29" t="s">
        <v>2069</v>
      </c>
      <c r="G562" s="29" t="s">
        <v>11998</v>
      </c>
      <c r="H562" s="28">
        <v>360</v>
      </c>
      <c r="I562" s="29" t="s">
        <v>15929</v>
      </c>
      <c r="J562" s="33" t="s">
        <v>16731</v>
      </c>
      <c r="K562" s="29" t="s">
        <v>178</v>
      </c>
      <c r="L562" s="29" t="s">
        <v>204</v>
      </c>
      <c r="M562" s="29" t="s">
        <v>176</v>
      </c>
      <c r="N562" s="28">
        <v>634332.4</v>
      </c>
      <c r="O562" s="28">
        <v>6073997</v>
      </c>
      <c r="P562" s="29" t="s">
        <v>16730</v>
      </c>
      <c r="Q562" s="32" t="s">
        <v>174</v>
      </c>
      <c r="R562" s="19"/>
      <c r="S562" s="19"/>
      <c r="T562" s="19"/>
      <c r="U562" s="19"/>
      <c r="V562" s="19"/>
      <c r="W562" s="19"/>
      <c r="X562" s="19"/>
      <c r="Y562" s="19"/>
      <c r="Z562" s="19"/>
      <c r="AA562" s="19"/>
      <c r="AB562" s="19"/>
      <c r="AC562" s="19"/>
      <c r="AD562" s="19"/>
      <c r="AE562" s="19"/>
      <c r="AF562" s="19"/>
      <c r="AG562" s="19"/>
      <c r="AH562" s="19"/>
      <c r="AI562" s="19"/>
      <c r="AJ562" s="31">
        <v>277333</v>
      </c>
      <c r="AK562" s="31">
        <v>785000</v>
      </c>
      <c r="AL562" s="31">
        <v>878000</v>
      </c>
      <c r="AM562" s="31">
        <v>1017000</v>
      </c>
      <c r="AN562" s="31">
        <v>852000</v>
      </c>
      <c r="AO562" s="31">
        <v>888667</v>
      </c>
      <c r="AP562" s="31">
        <v>727764.66015625</v>
      </c>
      <c r="AQ562" s="31">
        <v>738642.81640625</v>
      </c>
      <c r="AR562" s="31">
        <v>685502.72265625</v>
      </c>
      <c r="AS562" s="31">
        <v>842515.08984375</v>
      </c>
      <c r="AT562" s="31">
        <v>867781.83984375</v>
      </c>
      <c r="AU562" s="31">
        <v>774697.76953125</v>
      </c>
      <c r="AV562" s="31">
        <v>926875.298828125</v>
      </c>
      <c r="AW562" s="31">
        <v>888592.6484375</v>
      </c>
      <c r="AX562" s="31">
        <v>82305.9609375</v>
      </c>
      <c r="AY562" s="31">
        <v>67886.609375</v>
      </c>
      <c r="AZ562" s="31">
        <v>150192.5703125</v>
      </c>
    </row>
    <row r="563" spans="1:52" ht="15" customHeight="1">
      <c r="A563" s="29" t="s">
        <v>16729</v>
      </c>
      <c r="B563" s="34">
        <v>35004</v>
      </c>
      <c r="C563" s="28">
        <v>500</v>
      </c>
      <c r="D563" s="28">
        <v>37</v>
      </c>
      <c r="E563" s="28">
        <v>35</v>
      </c>
      <c r="F563" s="29" t="s">
        <v>2069</v>
      </c>
      <c r="G563" s="29" t="s">
        <v>11998</v>
      </c>
      <c r="H563" s="28">
        <v>360</v>
      </c>
      <c r="I563" s="29" t="s">
        <v>15929</v>
      </c>
      <c r="J563" s="33" t="s">
        <v>16728</v>
      </c>
      <c r="K563" s="29" t="s">
        <v>178</v>
      </c>
      <c r="L563" s="29" t="s">
        <v>204</v>
      </c>
      <c r="M563" s="29" t="s">
        <v>527</v>
      </c>
      <c r="N563" s="28">
        <v>634320.5</v>
      </c>
      <c r="O563" s="28">
        <v>6073858</v>
      </c>
      <c r="P563" s="29" t="s">
        <v>16727</v>
      </c>
      <c r="Q563" s="32" t="s">
        <v>174</v>
      </c>
      <c r="R563" s="19"/>
      <c r="S563" s="19"/>
      <c r="T563" s="19"/>
      <c r="U563" s="19"/>
      <c r="V563" s="19"/>
      <c r="W563" s="19"/>
      <c r="X563" s="19"/>
      <c r="Y563" s="19"/>
      <c r="Z563" s="19"/>
      <c r="AA563" s="19"/>
      <c r="AB563" s="19"/>
      <c r="AC563" s="19"/>
      <c r="AD563" s="19"/>
      <c r="AE563" s="19"/>
      <c r="AF563" s="19"/>
      <c r="AG563" s="19"/>
      <c r="AH563" s="19"/>
      <c r="AI563" s="19"/>
      <c r="AJ563" s="31">
        <v>277333</v>
      </c>
      <c r="AK563" s="31">
        <v>785000</v>
      </c>
      <c r="AL563" s="31">
        <v>878000</v>
      </c>
      <c r="AM563" s="31">
        <v>1017000</v>
      </c>
      <c r="AN563" s="31">
        <v>852000</v>
      </c>
      <c r="AO563" s="31">
        <v>888667</v>
      </c>
      <c r="AP563" s="31">
        <v>727764.66015625</v>
      </c>
      <c r="AQ563" s="31">
        <v>738642.81640625</v>
      </c>
      <c r="AR563" s="31">
        <v>685502.72265625</v>
      </c>
      <c r="AS563" s="31">
        <v>842515.08984375</v>
      </c>
      <c r="AT563" s="31">
        <v>867781.83984375</v>
      </c>
      <c r="AU563" s="31">
        <v>774697.76953125</v>
      </c>
      <c r="AV563" s="31">
        <v>926875.298828125</v>
      </c>
      <c r="AW563" s="31">
        <v>888592.6484375</v>
      </c>
      <c r="AX563" s="31">
        <v>82305.9609375</v>
      </c>
      <c r="AY563" s="31">
        <v>67886.609375</v>
      </c>
      <c r="AZ563" s="31">
        <v>150192.5703125</v>
      </c>
    </row>
    <row r="564" spans="1:52" ht="15" customHeight="1">
      <c r="A564" s="29" t="s">
        <v>16726</v>
      </c>
      <c r="B564" s="34">
        <v>35217</v>
      </c>
      <c r="C564" s="28">
        <v>500</v>
      </c>
      <c r="D564" s="28">
        <v>37.299999999999997</v>
      </c>
      <c r="E564" s="28">
        <v>35</v>
      </c>
      <c r="F564" s="29" t="s">
        <v>2069</v>
      </c>
      <c r="G564" s="29" t="s">
        <v>11998</v>
      </c>
      <c r="H564" s="28">
        <v>360</v>
      </c>
      <c r="I564" s="29" t="s">
        <v>15929</v>
      </c>
      <c r="J564" s="33" t="s">
        <v>16725</v>
      </c>
      <c r="K564" s="29" t="s">
        <v>178</v>
      </c>
      <c r="L564" s="29" t="s">
        <v>204</v>
      </c>
      <c r="M564" s="29" t="s">
        <v>4912</v>
      </c>
      <c r="N564" s="28">
        <v>632512.6</v>
      </c>
      <c r="O564" s="28">
        <v>6073402</v>
      </c>
      <c r="P564" s="29" t="s">
        <v>16724</v>
      </c>
      <c r="Q564" s="32" t="s">
        <v>174</v>
      </c>
      <c r="R564" s="19"/>
      <c r="S564" s="19"/>
      <c r="T564" s="19"/>
      <c r="U564" s="19"/>
      <c r="V564" s="19"/>
      <c r="W564" s="19"/>
      <c r="X564" s="19"/>
      <c r="Y564" s="19"/>
      <c r="Z564" s="19"/>
      <c r="AA564" s="19"/>
      <c r="AB564" s="19"/>
      <c r="AC564" s="19"/>
      <c r="AD564" s="19"/>
      <c r="AE564" s="19"/>
      <c r="AF564" s="19"/>
      <c r="AG564" s="19"/>
      <c r="AH564" s="19"/>
      <c r="AI564" s="19"/>
      <c r="AJ564" s="19"/>
      <c r="AK564" s="31">
        <v>7667</v>
      </c>
      <c r="AL564" s="31">
        <v>703333</v>
      </c>
      <c r="AM564" s="31">
        <v>895333</v>
      </c>
      <c r="AN564" s="31">
        <v>705667</v>
      </c>
      <c r="AO564" s="31">
        <v>574333</v>
      </c>
      <c r="AP564" s="31">
        <v>673198.99609375</v>
      </c>
      <c r="AQ564" s="31">
        <v>616697.478515625</v>
      </c>
      <c r="AR564" s="31">
        <v>683272.58203125</v>
      </c>
      <c r="AS564" s="31">
        <v>700530.9296875</v>
      </c>
      <c r="AT564" s="31">
        <v>759254.4296875</v>
      </c>
      <c r="AU564" s="31">
        <v>664059.005859375</v>
      </c>
      <c r="AV564" s="31">
        <v>711496.166015625</v>
      </c>
      <c r="AW564" s="31">
        <v>599310.3642578125</v>
      </c>
      <c r="AX564" s="31">
        <v>57359.28125</v>
      </c>
      <c r="AY564" s="31">
        <v>62838.9296875</v>
      </c>
      <c r="AZ564" s="31">
        <v>120198.2109375</v>
      </c>
    </row>
    <row r="565" spans="1:52" ht="15" customHeight="1">
      <c r="A565" s="29" t="s">
        <v>16723</v>
      </c>
      <c r="B565" s="34">
        <v>35217</v>
      </c>
      <c r="C565" s="28">
        <v>500</v>
      </c>
      <c r="D565" s="28">
        <v>37.299999999999997</v>
      </c>
      <c r="E565" s="28">
        <v>35</v>
      </c>
      <c r="F565" s="29" t="s">
        <v>2069</v>
      </c>
      <c r="G565" s="29" t="s">
        <v>11998</v>
      </c>
      <c r="H565" s="28">
        <v>360</v>
      </c>
      <c r="I565" s="29" t="s">
        <v>15929</v>
      </c>
      <c r="J565" s="33" t="s">
        <v>16722</v>
      </c>
      <c r="K565" s="29" t="s">
        <v>178</v>
      </c>
      <c r="L565" s="29" t="s">
        <v>204</v>
      </c>
      <c r="M565" s="29" t="s">
        <v>4912</v>
      </c>
      <c r="N565" s="28">
        <v>632728.5</v>
      </c>
      <c r="O565" s="28">
        <v>6073421</v>
      </c>
      <c r="P565" s="29" t="s">
        <v>16721</v>
      </c>
      <c r="Q565" s="32" t="s">
        <v>174</v>
      </c>
      <c r="R565" s="19"/>
      <c r="S565" s="19"/>
      <c r="T565" s="19"/>
      <c r="U565" s="19"/>
      <c r="V565" s="19"/>
      <c r="W565" s="19"/>
      <c r="X565" s="19"/>
      <c r="Y565" s="19"/>
      <c r="Z565" s="19"/>
      <c r="AA565" s="19"/>
      <c r="AB565" s="19"/>
      <c r="AC565" s="19"/>
      <c r="AD565" s="19"/>
      <c r="AE565" s="19"/>
      <c r="AF565" s="19"/>
      <c r="AG565" s="19"/>
      <c r="AH565" s="19"/>
      <c r="AI565" s="19"/>
      <c r="AJ565" s="19"/>
      <c r="AK565" s="31">
        <v>7667</v>
      </c>
      <c r="AL565" s="31">
        <v>703333</v>
      </c>
      <c r="AM565" s="31">
        <v>895333</v>
      </c>
      <c r="AN565" s="31">
        <v>705667</v>
      </c>
      <c r="AO565" s="31">
        <v>574333</v>
      </c>
      <c r="AP565" s="31">
        <v>673198.99609375</v>
      </c>
      <c r="AQ565" s="31">
        <v>616697.478515625</v>
      </c>
      <c r="AR565" s="31">
        <v>683272.58203125</v>
      </c>
      <c r="AS565" s="31">
        <v>700530.9296875</v>
      </c>
      <c r="AT565" s="31">
        <v>759254.4296875</v>
      </c>
      <c r="AU565" s="31">
        <v>664059.005859375</v>
      </c>
      <c r="AV565" s="31">
        <v>711496.166015625</v>
      </c>
      <c r="AW565" s="31">
        <v>599310.3642578125</v>
      </c>
      <c r="AX565" s="31">
        <v>57359.28125</v>
      </c>
      <c r="AY565" s="31">
        <v>62838.9296875</v>
      </c>
      <c r="AZ565" s="31">
        <v>120198.2109375</v>
      </c>
    </row>
    <row r="566" spans="1:52" ht="15" customHeight="1">
      <c r="A566" s="29" t="s">
        <v>16720</v>
      </c>
      <c r="B566" s="34">
        <v>35217</v>
      </c>
      <c r="C566" s="28">
        <v>500</v>
      </c>
      <c r="D566" s="28">
        <v>37.299999999999997</v>
      </c>
      <c r="E566" s="28">
        <v>35</v>
      </c>
      <c r="F566" s="29" t="s">
        <v>2069</v>
      </c>
      <c r="G566" s="29" t="s">
        <v>11998</v>
      </c>
      <c r="H566" s="28">
        <v>360</v>
      </c>
      <c r="I566" s="29" t="s">
        <v>15929</v>
      </c>
      <c r="J566" s="33" t="s">
        <v>16719</v>
      </c>
      <c r="K566" s="29" t="s">
        <v>178</v>
      </c>
      <c r="L566" s="29" t="s">
        <v>204</v>
      </c>
      <c r="M566" s="29" t="s">
        <v>4912</v>
      </c>
      <c r="N566" s="28">
        <v>632741.9</v>
      </c>
      <c r="O566" s="28">
        <v>6073270</v>
      </c>
      <c r="P566" s="29" t="s">
        <v>16718</v>
      </c>
      <c r="Q566" s="32" t="s">
        <v>174</v>
      </c>
      <c r="R566" s="19"/>
      <c r="S566" s="19"/>
      <c r="T566" s="19"/>
      <c r="U566" s="19"/>
      <c r="V566" s="19"/>
      <c r="W566" s="19"/>
      <c r="X566" s="19"/>
      <c r="Y566" s="19"/>
      <c r="Z566" s="19"/>
      <c r="AA566" s="19"/>
      <c r="AB566" s="19"/>
      <c r="AC566" s="19"/>
      <c r="AD566" s="19"/>
      <c r="AE566" s="19"/>
      <c r="AF566" s="19"/>
      <c r="AG566" s="19"/>
      <c r="AH566" s="19"/>
      <c r="AI566" s="19"/>
      <c r="AJ566" s="19"/>
      <c r="AK566" s="31">
        <v>7667</v>
      </c>
      <c r="AL566" s="31">
        <v>703333</v>
      </c>
      <c r="AM566" s="31">
        <v>895333</v>
      </c>
      <c r="AN566" s="31">
        <v>705667</v>
      </c>
      <c r="AO566" s="31">
        <v>574333</v>
      </c>
      <c r="AP566" s="31">
        <v>673198.99609375</v>
      </c>
      <c r="AQ566" s="31">
        <v>616697.478515625</v>
      </c>
      <c r="AR566" s="31">
        <v>683272.58203125</v>
      </c>
      <c r="AS566" s="31">
        <v>700530.9296875</v>
      </c>
      <c r="AT566" s="31">
        <v>759254.4296875</v>
      </c>
      <c r="AU566" s="31">
        <v>664059.005859375</v>
      </c>
      <c r="AV566" s="31">
        <v>711496.166015625</v>
      </c>
      <c r="AW566" s="31">
        <v>599310.3642578125</v>
      </c>
      <c r="AX566" s="31">
        <v>57359.28125</v>
      </c>
      <c r="AY566" s="31">
        <v>62838.9296875</v>
      </c>
      <c r="AZ566" s="31">
        <v>120198.2109375</v>
      </c>
    </row>
    <row r="567" spans="1:52" ht="15" customHeight="1">
      <c r="A567" s="29" t="s">
        <v>16717</v>
      </c>
      <c r="B567" s="34">
        <v>35855</v>
      </c>
      <c r="C567" s="28">
        <v>600</v>
      </c>
      <c r="D567" s="28">
        <v>44</v>
      </c>
      <c r="E567" s="28">
        <v>45</v>
      </c>
      <c r="F567" s="29" t="s">
        <v>205</v>
      </c>
      <c r="G567" s="29" t="s">
        <v>16706</v>
      </c>
      <c r="H567" s="28">
        <v>360</v>
      </c>
      <c r="I567" s="29" t="s">
        <v>15929</v>
      </c>
      <c r="J567" s="33" t="s">
        <v>16716</v>
      </c>
      <c r="K567" s="29" t="s">
        <v>178</v>
      </c>
      <c r="L567" s="29" t="s">
        <v>204</v>
      </c>
      <c r="M567" s="29" t="s">
        <v>16715</v>
      </c>
      <c r="N567" s="28">
        <v>646820</v>
      </c>
      <c r="O567" s="28">
        <v>6068679</v>
      </c>
      <c r="P567" s="29" t="s">
        <v>16708</v>
      </c>
      <c r="Q567" s="32" t="s">
        <v>919</v>
      </c>
      <c r="R567" s="19"/>
      <c r="S567" s="19"/>
      <c r="T567" s="19"/>
      <c r="U567" s="19"/>
      <c r="V567" s="19"/>
      <c r="W567" s="19"/>
      <c r="X567" s="19"/>
      <c r="Y567" s="19"/>
      <c r="Z567" s="19"/>
      <c r="AA567" s="19"/>
      <c r="AB567" s="19"/>
      <c r="AC567" s="19"/>
      <c r="AD567" s="19"/>
      <c r="AE567" s="19"/>
      <c r="AF567" s="19"/>
      <c r="AG567" s="19"/>
      <c r="AH567" s="19"/>
      <c r="AI567" s="19"/>
      <c r="AJ567" s="19"/>
      <c r="AK567" s="19"/>
      <c r="AL567" s="19"/>
      <c r="AM567" s="31">
        <v>1069250</v>
      </c>
      <c r="AN567" s="31">
        <v>1160250</v>
      </c>
      <c r="AO567" s="31">
        <v>1233750</v>
      </c>
      <c r="AP567" s="31">
        <v>1080832.25</v>
      </c>
      <c r="AQ567" s="31">
        <v>1183577.5</v>
      </c>
      <c r="AR567" s="31">
        <v>1110333.75</v>
      </c>
      <c r="AS567" s="31">
        <v>1225480</v>
      </c>
      <c r="AT567" s="31">
        <v>1154685</v>
      </c>
      <c r="AU567" s="31">
        <v>980820</v>
      </c>
      <c r="AV567" s="31">
        <v>1312243.75</v>
      </c>
      <c r="AW567" s="31">
        <v>1311002</v>
      </c>
      <c r="AX567" s="31">
        <v>102531.25</v>
      </c>
      <c r="AY567" s="31">
        <v>96976.25</v>
      </c>
      <c r="AZ567" s="31">
        <v>199507.5</v>
      </c>
    </row>
    <row r="568" spans="1:52" ht="15" customHeight="1">
      <c r="A568" s="29" t="s">
        <v>16714</v>
      </c>
      <c r="B568" s="34">
        <v>35855</v>
      </c>
      <c r="C568" s="28">
        <v>600</v>
      </c>
      <c r="D568" s="28">
        <v>44</v>
      </c>
      <c r="E568" s="28">
        <v>45</v>
      </c>
      <c r="F568" s="29" t="s">
        <v>205</v>
      </c>
      <c r="G568" s="29" t="s">
        <v>16706</v>
      </c>
      <c r="H568" s="28">
        <v>360</v>
      </c>
      <c r="I568" s="29" t="s">
        <v>15929</v>
      </c>
      <c r="J568" s="33" t="s">
        <v>16713</v>
      </c>
      <c r="K568" s="29" t="s">
        <v>178</v>
      </c>
      <c r="L568" s="29" t="s">
        <v>204</v>
      </c>
      <c r="M568" s="29" t="s">
        <v>8260</v>
      </c>
      <c r="N568" s="28">
        <v>646981</v>
      </c>
      <c r="O568" s="28">
        <v>6068614</v>
      </c>
      <c r="P568" s="29" t="s">
        <v>16708</v>
      </c>
      <c r="Q568" s="32" t="s">
        <v>919</v>
      </c>
      <c r="R568" s="19"/>
      <c r="S568" s="19"/>
      <c r="T568" s="19"/>
      <c r="U568" s="19"/>
      <c r="V568" s="19"/>
      <c r="W568" s="19"/>
      <c r="X568" s="19"/>
      <c r="Y568" s="19"/>
      <c r="Z568" s="19"/>
      <c r="AA568" s="19"/>
      <c r="AB568" s="19"/>
      <c r="AC568" s="19"/>
      <c r="AD568" s="19"/>
      <c r="AE568" s="19"/>
      <c r="AF568" s="19"/>
      <c r="AG568" s="19"/>
      <c r="AH568" s="19"/>
      <c r="AI568" s="19"/>
      <c r="AJ568" s="19"/>
      <c r="AK568" s="19"/>
      <c r="AL568" s="19"/>
      <c r="AM568" s="31">
        <v>1069250</v>
      </c>
      <c r="AN568" s="31">
        <v>1160250</v>
      </c>
      <c r="AO568" s="31">
        <v>1233750</v>
      </c>
      <c r="AP568" s="31">
        <v>1080832.25</v>
      </c>
      <c r="AQ568" s="31">
        <v>1183577.5</v>
      </c>
      <c r="AR568" s="31">
        <v>1110333.75</v>
      </c>
      <c r="AS568" s="31">
        <v>1225480</v>
      </c>
      <c r="AT568" s="31">
        <v>1154685</v>
      </c>
      <c r="AU568" s="31">
        <v>980820</v>
      </c>
      <c r="AV568" s="31">
        <v>1312243.75</v>
      </c>
      <c r="AW568" s="31">
        <v>1311002</v>
      </c>
      <c r="AX568" s="31">
        <v>102531.25</v>
      </c>
      <c r="AY568" s="31">
        <v>96976.25</v>
      </c>
      <c r="AZ568" s="31">
        <v>199507.5</v>
      </c>
    </row>
    <row r="569" spans="1:52" ht="15" customHeight="1">
      <c r="A569" s="29" t="s">
        <v>16712</v>
      </c>
      <c r="B569" s="34">
        <v>35855</v>
      </c>
      <c r="C569" s="28">
        <v>600</v>
      </c>
      <c r="D569" s="28">
        <v>44</v>
      </c>
      <c r="E569" s="28">
        <v>45</v>
      </c>
      <c r="F569" s="29" t="s">
        <v>205</v>
      </c>
      <c r="G569" s="29" t="s">
        <v>16706</v>
      </c>
      <c r="H569" s="28">
        <v>360</v>
      </c>
      <c r="I569" s="29" t="s">
        <v>15929</v>
      </c>
      <c r="J569" s="33" t="s">
        <v>16711</v>
      </c>
      <c r="K569" s="29" t="s">
        <v>178</v>
      </c>
      <c r="L569" s="29" t="s">
        <v>204</v>
      </c>
      <c r="M569" s="29" t="s">
        <v>6232</v>
      </c>
      <c r="N569" s="28">
        <v>646777</v>
      </c>
      <c r="O569" s="28">
        <v>6068525</v>
      </c>
      <c r="P569" s="29" t="s">
        <v>16708</v>
      </c>
      <c r="Q569" s="32" t="s">
        <v>919</v>
      </c>
      <c r="R569" s="19"/>
      <c r="S569" s="19"/>
      <c r="T569" s="19"/>
      <c r="U569" s="19"/>
      <c r="V569" s="19"/>
      <c r="W569" s="19"/>
      <c r="X569" s="19"/>
      <c r="Y569" s="19"/>
      <c r="Z569" s="19"/>
      <c r="AA569" s="19"/>
      <c r="AB569" s="19"/>
      <c r="AC569" s="19"/>
      <c r="AD569" s="19"/>
      <c r="AE569" s="19"/>
      <c r="AF569" s="19"/>
      <c r="AG569" s="19"/>
      <c r="AH569" s="19"/>
      <c r="AI569" s="19"/>
      <c r="AJ569" s="19"/>
      <c r="AK569" s="19"/>
      <c r="AL569" s="19"/>
      <c r="AM569" s="31">
        <v>1069250</v>
      </c>
      <c r="AN569" s="31">
        <v>1160250</v>
      </c>
      <c r="AO569" s="31">
        <v>1233750</v>
      </c>
      <c r="AP569" s="31">
        <v>1080832.25</v>
      </c>
      <c r="AQ569" s="31">
        <v>1183577.5</v>
      </c>
      <c r="AR569" s="31">
        <v>1110333.75</v>
      </c>
      <c r="AS569" s="31">
        <v>1225480</v>
      </c>
      <c r="AT569" s="31">
        <v>1154685</v>
      </c>
      <c r="AU569" s="31">
        <v>980820</v>
      </c>
      <c r="AV569" s="31">
        <v>1312243.75</v>
      </c>
      <c r="AW569" s="31">
        <v>1311002</v>
      </c>
      <c r="AX569" s="31">
        <v>102531.25</v>
      </c>
      <c r="AY569" s="31">
        <v>96976.25</v>
      </c>
      <c r="AZ569" s="31">
        <v>199507.5</v>
      </c>
    </row>
    <row r="570" spans="1:52" ht="15" customHeight="1">
      <c r="A570" s="29" t="s">
        <v>16710</v>
      </c>
      <c r="B570" s="34">
        <v>35855</v>
      </c>
      <c r="C570" s="28">
        <v>600</v>
      </c>
      <c r="D570" s="28">
        <v>44</v>
      </c>
      <c r="E570" s="28">
        <v>45</v>
      </c>
      <c r="F570" s="29" t="s">
        <v>205</v>
      </c>
      <c r="G570" s="29" t="s">
        <v>16706</v>
      </c>
      <c r="H570" s="28">
        <v>360</v>
      </c>
      <c r="I570" s="29" t="s">
        <v>15929</v>
      </c>
      <c r="J570" s="33" t="s">
        <v>16709</v>
      </c>
      <c r="K570" s="29" t="s">
        <v>178</v>
      </c>
      <c r="L570" s="29" t="s">
        <v>204</v>
      </c>
      <c r="M570" s="29" t="s">
        <v>1877</v>
      </c>
      <c r="N570" s="28">
        <v>646937</v>
      </c>
      <c r="O570" s="28">
        <v>6068460</v>
      </c>
      <c r="P570" s="29" t="s">
        <v>16708</v>
      </c>
      <c r="Q570" s="32" t="s">
        <v>919</v>
      </c>
      <c r="R570" s="19"/>
      <c r="S570" s="19"/>
      <c r="T570" s="19"/>
      <c r="U570" s="19"/>
      <c r="V570" s="19"/>
      <c r="W570" s="19"/>
      <c r="X570" s="19"/>
      <c r="Y570" s="19"/>
      <c r="Z570" s="19"/>
      <c r="AA570" s="19"/>
      <c r="AB570" s="19"/>
      <c r="AC570" s="19"/>
      <c r="AD570" s="19"/>
      <c r="AE570" s="19"/>
      <c r="AF570" s="19"/>
      <c r="AG570" s="19"/>
      <c r="AH570" s="19"/>
      <c r="AI570" s="19"/>
      <c r="AJ570" s="19"/>
      <c r="AK570" s="19"/>
      <c r="AL570" s="19"/>
      <c r="AM570" s="31">
        <v>1069250</v>
      </c>
      <c r="AN570" s="31">
        <v>1160250</v>
      </c>
      <c r="AO570" s="31">
        <v>1233750</v>
      </c>
      <c r="AP570" s="31">
        <v>1080832.25</v>
      </c>
      <c r="AQ570" s="31">
        <v>1183577.5</v>
      </c>
      <c r="AR570" s="31">
        <v>1110333.75</v>
      </c>
      <c r="AS570" s="31">
        <v>1225480</v>
      </c>
      <c r="AT570" s="31">
        <v>1154685</v>
      </c>
      <c r="AU570" s="31">
        <v>980820</v>
      </c>
      <c r="AV570" s="31">
        <v>1312243.75</v>
      </c>
      <c r="AW570" s="31">
        <v>1311002</v>
      </c>
      <c r="AX570" s="31">
        <v>102531.25</v>
      </c>
      <c r="AY570" s="31">
        <v>96976.25</v>
      </c>
      <c r="AZ570" s="31">
        <v>199507.5</v>
      </c>
    </row>
    <row r="571" spans="1:52" ht="15" customHeight="1">
      <c r="A571" s="29" t="s">
        <v>16707</v>
      </c>
      <c r="B571" s="34">
        <v>36039</v>
      </c>
      <c r="C571" s="28">
        <v>750</v>
      </c>
      <c r="D571" s="28">
        <v>44</v>
      </c>
      <c r="E571" s="28">
        <v>44</v>
      </c>
      <c r="F571" s="29" t="s">
        <v>2104</v>
      </c>
      <c r="G571" s="29" t="s">
        <v>1279</v>
      </c>
      <c r="H571" s="28">
        <v>360</v>
      </c>
      <c r="I571" s="29" t="s">
        <v>15929</v>
      </c>
      <c r="J571" s="33" t="s">
        <v>16705</v>
      </c>
      <c r="K571" s="29" t="s">
        <v>178</v>
      </c>
      <c r="L571" s="29" t="s">
        <v>204</v>
      </c>
      <c r="M571" s="29" t="s">
        <v>16655</v>
      </c>
      <c r="N571" s="28">
        <v>653917</v>
      </c>
      <c r="O571" s="28">
        <v>6058073</v>
      </c>
      <c r="P571" s="29" t="s">
        <v>16658</v>
      </c>
      <c r="Q571" s="32" t="s">
        <v>919</v>
      </c>
      <c r="R571" s="19"/>
      <c r="S571" s="19"/>
      <c r="T571" s="19"/>
      <c r="U571" s="19"/>
      <c r="V571" s="19"/>
      <c r="W571" s="19"/>
      <c r="X571" s="19"/>
      <c r="Y571" s="19"/>
      <c r="Z571" s="19"/>
      <c r="AA571" s="19"/>
      <c r="AB571" s="19"/>
      <c r="AC571" s="19"/>
      <c r="AD571" s="19"/>
      <c r="AE571" s="19"/>
      <c r="AF571" s="19"/>
      <c r="AG571" s="19"/>
      <c r="AH571" s="19"/>
      <c r="AI571" s="19"/>
      <c r="AJ571" s="19"/>
      <c r="AK571" s="19"/>
      <c r="AL571" s="19"/>
      <c r="AM571" s="31">
        <v>570960</v>
      </c>
      <c r="AN571" s="31">
        <v>1457520</v>
      </c>
      <c r="AO571" s="31">
        <v>1633480</v>
      </c>
      <c r="AP571" s="31">
        <v>1337010.9921875</v>
      </c>
      <c r="AQ571" s="31">
        <v>1479201.1796875</v>
      </c>
      <c r="AR571" s="31">
        <v>1353806.02734375</v>
      </c>
      <c r="AS571" s="31">
        <v>1649582.71875</v>
      </c>
      <c r="AT571" s="31">
        <v>1633214.9140625</v>
      </c>
      <c r="AU571" s="31">
        <v>1404820.568359375</v>
      </c>
      <c r="AV571" s="31">
        <v>1591530.69921875</v>
      </c>
      <c r="AW571" s="31">
        <v>1712338.96484375</v>
      </c>
      <c r="AX571" s="31">
        <v>140044.96875</v>
      </c>
      <c r="AY571" s="31">
        <v>111204.7890625</v>
      </c>
      <c r="AZ571" s="31">
        <v>251249.7578125</v>
      </c>
    </row>
    <row r="572" spans="1:52" ht="15" customHeight="1">
      <c r="A572" s="29" t="s">
        <v>16704</v>
      </c>
      <c r="B572" s="34">
        <v>36039</v>
      </c>
      <c r="C572" s="28">
        <v>750</v>
      </c>
      <c r="D572" s="28">
        <v>44</v>
      </c>
      <c r="E572" s="28">
        <v>44</v>
      </c>
      <c r="F572" s="29" t="s">
        <v>2104</v>
      </c>
      <c r="G572" s="29" t="s">
        <v>1279</v>
      </c>
      <c r="H572" s="28">
        <v>360</v>
      </c>
      <c r="I572" s="29" t="s">
        <v>15929</v>
      </c>
      <c r="J572" s="33" t="s">
        <v>16703</v>
      </c>
      <c r="K572" s="29" t="s">
        <v>178</v>
      </c>
      <c r="L572" s="29" t="s">
        <v>204</v>
      </c>
      <c r="M572" s="29" t="s">
        <v>16655</v>
      </c>
      <c r="N572" s="28">
        <v>653754</v>
      </c>
      <c r="O572" s="28">
        <v>6057778</v>
      </c>
      <c r="P572" s="29" t="s">
        <v>16658</v>
      </c>
      <c r="Q572" s="32" t="s">
        <v>919</v>
      </c>
      <c r="R572" s="19"/>
      <c r="S572" s="19"/>
      <c r="T572" s="19"/>
      <c r="U572" s="19"/>
      <c r="V572" s="19"/>
      <c r="W572" s="19"/>
      <c r="X572" s="19"/>
      <c r="Y572" s="19"/>
      <c r="Z572" s="19"/>
      <c r="AA572" s="19"/>
      <c r="AB572" s="19"/>
      <c r="AC572" s="19"/>
      <c r="AD572" s="19"/>
      <c r="AE572" s="19"/>
      <c r="AF572" s="19"/>
      <c r="AG572" s="19"/>
      <c r="AH572" s="19"/>
      <c r="AI572" s="19"/>
      <c r="AJ572" s="19"/>
      <c r="AK572" s="19"/>
      <c r="AL572" s="19"/>
      <c r="AM572" s="31">
        <v>570960</v>
      </c>
      <c r="AN572" s="31">
        <v>1457520</v>
      </c>
      <c r="AO572" s="31">
        <v>1633480</v>
      </c>
      <c r="AP572" s="31">
        <v>1337010.9921875</v>
      </c>
      <c r="AQ572" s="31">
        <v>1479201.1796875</v>
      </c>
      <c r="AR572" s="31">
        <v>1353806.02734375</v>
      </c>
      <c r="AS572" s="31">
        <v>1649582.71875</v>
      </c>
      <c r="AT572" s="31">
        <v>1633214.9140625</v>
      </c>
      <c r="AU572" s="31">
        <v>1404820.568359375</v>
      </c>
      <c r="AV572" s="31">
        <v>1591530.69921875</v>
      </c>
      <c r="AW572" s="31">
        <v>1712338.96484375</v>
      </c>
      <c r="AX572" s="31">
        <v>140044.96875</v>
      </c>
      <c r="AY572" s="31">
        <v>111204.7890625</v>
      </c>
      <c r="AZ572" s="31">
        <v>251249.7578125</v>
      </c>
    </row>
    <row r="573" spans="1:52" ht="15" customHeight="1">
      <c r="A573" s="29" t="s">
        <v>16702</v>
      </c>
      <c r="B573" s="34">
        <v>36039</v>
      </c>
      <c r="C573" s="28">
        <v>750</v>
      </c>
      <c r="D573" s="28">
        <v>44</v>
      </c>
      <c r="E573" s="28">
        <v>44</v>
      </c>
      <c r="F573" s="29" t="s">
        <v>2104</v>
      </c>
      <c r="G573" s="29" t="s">
        <v>1279</v>
      </c>
      <c r="H573" s="28">
        <v>360</v>
      </c>
      <c r="I573" s="29" t="s">
        <v>15929</v>
      </c>
      <c r="J573" s="33" t="s">
        <v>16701</v>
      </c>
      <c r="K573" s="29" t="s">
        <v>178</v>
      </c>
      <c r="L573" s="29" t="s">
        <v>204</v>
      </c>
      <c r="M573" s="29" t="s">
        <v>16655</v>
      </c>
      <c r="N573" s="28">
        <v>653912</v>
      </c>
      <c r="O573" s="28">
        <v>6057688</v>
      </c>
      <c r="P573" s="29" t="s">
        <v>16658</v>
      </c>
      <c r="Q573" s="32" t="s">
        <v>919</v>
      </c>
      <c r="R573" s="19"/>
      <c r="S573" s="19"/>
      <c r="T573" s="19"/>
      <c r="U573" s="19"/>
      <c r="V573" s="19"/>
      <c r="W573" s="19"/>
      <c r="X573" s="19"/>
      <c r="Y573" s="19"/>
      <c r="Z573" s="19"/>
      <c r="AA573" s="19"/>
      <c r="AB573" s="19"/>
      <c r="AC573" s="19"/>
      <c r="AD573" s="19"/>
      <c r="AE573" s="19"/>
      <c r="AF573" s="19"/>
      <c r="AG573" s="19"/>
      <c r="AH573" s="19"/>
      <c r="AI573" s="19"/>
      <c r="AJ573" s="19"/>
      <c r="AK573" s="19"/>
      <c r="AL573" s="19"/>
      <c r="AM573" s="31">
        <v>570960</v>
      </c>
      <c r="AN573" s="31">
        <v>1457520</v>
      </c>
      <c r="AO573" s="31">
        <v>1633480</v>
      </c>
      <c r="AP573" s="31">
        <v>1337010.9921875</v>
      </c>
      <c r="AQ573" s="31">
        <v>1479201.1796875</v>
      </c>
      <c r="AR573" s="31">
        <v>1353806.02734375</v>
      </c>
      <c r="AS573" s="31">
        <v>1649582.71875</v>
      </c>
      <c r="AT573" s="31">
        <v>1633214.9140625</v>
      </c>
      <c r="AU573" s="31">
        <v>1404820.568359375</v>
      </c>
      <c r="AV573" s="31">
        <v>1591530.69921875</v>
      </c>
      <c r="AW573" s="31">
        <v>1712338.96484375</v>
      </c>
      <c r="AX573" s="31">
        <v>140044.96875</v>
      </c>
      <c r="AY573" s="31">
        <v>111204.7890625</v>
      </c>
      <c r="AZ573" s="31">
        <v>251249.7578125</v>
      </c>
    </row>
    <row r="574" spans="1:52" ht="15" customHeight="1">
      <c r="A574" s="29" t="s">
        <v>16700</v>
      </c>
      <c r="B574" s="34">
        <v>36039</v>
      </c>
      <c r="C574" s="28">
        <v>750</v>
      </c>
      <c r="D574" s="28">
        <v>44</v>
      </c>
      <c r="E574" s="28">
        <v>44</v>
      </c>
      <c r="F574" s="29" t="s">
        <v>2104</v>
      </c>
      <c r="G574" s="29" t="s">
        <v>1279</v>
      </c>
      <c r="H574" s="28">
        <v>360</v>
      </c>
      <c r="I574" s="29" t="s">
        <v>15929</v>
      </c>
      <c r="J574" s="33" t="s">
        <v>16699</v>
      </c>
      <c r="K574" s="29" t="s">
        <v>178</v>
      </c>
      <c r="L574" s="29" t="s">
        <v>204</v>
      </c>
      <c r="M574" s="29" t="s">
        <v>16655</v>
      </c>
      <c r="N574" s="28">
        <v>654070</v>
      </c>
      <c r="O574" s="28">
        <v>6057597</v>
      </c>
      <c r="P574" s="29" t="s">
        <v>16658</v>
      </c>
      <c r="Q574" s="32" t="s">
        <v>919</v>
      </c>
      <c r="R574" s="19"/>
      <c r="S574" s="19"/>
      <c r="T574" s="19"/>
      <c r="U574" s="19"/>
      <c r="V574" s="19"/>
      <c r="W574" s="19"/>
      <c r="X574" s="19"/>
      <c r="Y574" s="19"/>
      <c r="Z574" s="19"/>
      <c r="AA574" s="19"/>
      <c r="AB574" s="19"/>
      <c r="AC574" s="19"/>
      <c r="AD574" s="19"/>
      <c r="AE574" s="19"/>
      <c r="AF574" s="19"/>
      <c r="AG574" s="19"/>
      <c r="AH574" s="19"/>
      <c r="AI574" s="19"/>
      <c r="AJ574" s="19"/>
      <c r="AK574" s="19"/>
      <c r="AL574" s="19"/>
      <c r="AM574" s="31">
        <v>570960</v>
      </c>
      <c r="AN574" s="31">
        <v>1457520</v>
      </c>
      <c r="AO574" s="31">
        <v>1633480</v>
      </c>
      <c r="AP574" s="31">
        <v>1337010.9921875</v>
      </c>
      <c r="AQ574" s="31">
        <v>1479201.1796875</v>
      </c>
      <c r="AR574" s="31">
        <v>1353806.02734375</v>
      </c>
      <c r="AS574" s="31">
        <v>1649582.71875</v>
      </c>
      <c r="AT574" s="31">
        <v>1633214.9140625</v>
      </c>
      <c r="AU574" s="31">
        <v>1404820.568359375</v>
      </c>
      <c r="AV574" s="31">
        <v>1591530.69921875</v>
      </c>
      <c r="AW574" s="31">
        <v>1712338.96484375</v>
      </c>
      <c r="AX574" s="31">
        <v>140044.96875</v>
      </c>
      <c r="AY574" s="31">
        <v>111204.7890625</v>
      </c>
      <c r="AZ574" s="31">
        <v>251249.7578125</v>
      </c>
    </row>
    <row r="575" spans="1:52" ht="15" customHeight="1">
      <c r="A575" s="29" t="s">
        <v>16698</v>
      </c>
      <c r="B575" s="34">
        <v>36039</v>
      </c>
      <c r="C575" s="28">
        <v>750</v>
      </c>
      <c r="D575" s="28">
        <v>44</v>
      </c>
      <c r="E575" s="28">
        <v>44</v>
      </c>
      <c r="F575" s="29" t="s">
        <v>2104</v>
      </c>
      <c r="G575" s="29" t="s">
        <v>1279</v>
      </c>
      <c r="H575" s="28">
        <v>360</v>
      </c>
      <c r="I575" s="29" t="s">
        <v>15929</v>
      </c>
      <c r="J575" s="33" t="s">
        <v>16697</v>
      </c>
      <c r="K575" s="29" t="s">
        <v>178</v>
      </c>
      <c r="L575" s="29" t="s">
        <v>204</v>
      </c>
      <c r="M575" s="29" t="s">
        <v>16655</v>
      </c>
      <c r="N575" s="28">
        <v>654230</v>
      </c>
      <c r="O575" s="28">
        <v>6057509</v>
      </c>
      <c r="P575" s="29" t="s">
        <v>16658</v>
      </c>
      <c r="Q575" s="32" t="s">
        <v>919</v>
      </c>
      <c r="R575" s="19"/>
      <c r="S575" s="19"/>
      <c r="T575" s="19"/>
      <c r="U575" s="19"/>
      <c r="V575" s="19"/>
      <c r="W575" s="19"/>
      <c r="X575" s="19"/>
      <c r="Y575" s="19"/>
      <c r="Z575" s="19"/>
      <c r="AA575" s="19"/>
      <c r="AB575" s="19"/>
      <c r="AC575" s="19"/>
      <c r="AD575" s="19"/>
      <c r="AE575" s="19"/>
      <c r="AF575" s="19"/>
      <c r="AG575" s="19"/>
      <c r="AH575" s="19"/>
      <c r="AI575" s="19"/>
      <c r="AJ575" s="19"/>
      <c r="AK575" s="19"/>
      <c r="AL575" s="19"/>
      <c r="AM575" s="31">
        <v>570960</v>
      </c>
      <c r="AN575" s="31">
        <v>1457520</v>
      </c>
      <c r="AO575" s="31">
        <v>1633480</v>
      </c>
      <c r="AP575" s="31">
        <v>1337010.9921875</v>
      </c>
      <c r="AQ575" s="31">
        <v>1479201.1796875</v>
      </c>
      <c r="AR575" s="31">
        <v>1353806.02734375</v>
      </c>
      <c r="AS575" s="31">
        <v>1649582.71875</v>
      </c>
      <c r="AT575" s="31">
        <v>1633214.9140625</v>
      </c>
      <c r="AU575" s="31">
        <v>1404820.568359375</v>
      </c>
      <c r="AV575" s="31">
        <v>1591530.69921875</v>
      </c>
      <c r="AW575" s="31">
        <v>1712338.96484375</v>
      </c>
      <c r="AX575" s="31">
        <v>140044.96875</v>
      </c>
      <c r="AY575" s="31">
        <v>111204.7890625</v>
      </c>
      <c r="AZ575" s="31">
        <v>251249.7578125</v>
      </c>
    </row>
    <row r="576" spans="1:52" ht="15" customHeight="1">
      <c r="A576" s="29" t="s">
        <v>16696</v>
      </c>
      <c r="B576" s="34">
        <v>36039</v>
      </c>
      <c r="C576" s="28">
        <v>750</v>
      </c>
      <c r="D576" s="28">
        <v>44</v>
      </c>
      <c r="E576" s="28">
        <v>44</v>
      </c>
      <c r="F576" s="29" t="s">
        <v>2104</v>
      </c>
      <c r="G576" s="29" t="s">
        <v>1279</v>
      </c>
      <c r="H576" s="28">
        <v>360</v>
      </c>
      <c r="I576" s="29" t="s">
        <v>15929</v>
      </c>
      <c r="J576" s="33" t="s">
        <v>16695</v>
      </c>
      <c r="K576" s="29" t="s">
        <v>178</v>
      </c>
      <c r="L576" s="29" t="s">
        <v>204</v>
      </c>
      <c r="M576" s="29" t="s">
        <v>16655</v>
      </c>
      <c r="N576" s="28">
        <v>654391</v>
      </c>
      <c r="O576" s="28">
        <v>6057419</v>
      </c>
      <c r="P576" s="29" t="s">
        <v>16658</v>
      </c>
      <c r="Q576" s="32" t="s">
        <v>919</v>
      </c>
      <c r="R576" s="19"/>
      <c r="S576" s="19"/>
      <c r="T576" s="19"/>
      <c r="U576" s="19"/>
      <c r="V576" s="19"/>
      <c r="W576" s="19"/>
      <c r="X576" s="19"/>
      <c r="Y576" s="19"/>
      <c r="Z576" s="19"/>
      <c r="AA576" s="19"/>
      <c r="AB576" s="19"/>
      <c r="AC576" s="19"/>
      <c r="AD576" s="19"/>
      <c r="AE576" s="19"/>
      <c r="AF576" s="19"/>
      <c r="AG576" s="19"/>
      <c r="AH576" s="19"/>
      <c r="AI576" s="19"/>
      <c r="AJ576" s="19"/>
      <c r="AK576" s="19"/>
      <c r="AL576" s="19"/>
      <c r="AM576" s="31">
        <v>570960</v>
      </c>
      <c r="AN576" s="31">
        <v>1457520</v>
      </c>
      <c r="AO576" s="31">
        <v>1633480</v>
      </c>
      <c r="AP576" s="31">
        <v>1337010.9921875</v>
      </c>
      <c r="AQ576" s="31">
        <v>1479201.1796875</v>
      </c>
      <c r="AR576" s="31">
        <v>1353806.02734375</v>
      </c>
      <c r="AS576" s="31">
        <v>1649582.71875</v>
      </c>
      <c r="AT576" s="31">
        <v>1633214.9140625</v>
      </c>
      <c r="AU576" s="31">
        <v>1404820.568359375</v>
      </c>
      <c r="AV576" s="31">
        <v>1591530.69921875</v>
      </c>
      <c r="AW576" s="31">
        <v>1712338.96484375</v>
      </c>
      <c r="AX576" s="31">
        <v>140044.96875</v>
      </c>
      <c r="AY576" s="31">
        <v>111204.7890625</v>
      </c>
      <c r="AZ576" s="31">
        <v>251249.7578125</v>
      </c>
    </row>
    <row r="577" spans="1:52" ht="15" customHeight="1">
      <c r="A577" s="29" t="s">
        <v>16694</v>
      </c>
      <c r="B577" s="34">
        <v>36039</v>
      </c>
      <c r="C577" s="28">
        <v>750</v>
      </c>
      <c r="D577" s="28">
        <v>44</v>
      </c>
      <c r="E577" s="28">
        <v>44</v>
      </c>
      <c r="F577" s="29" t="s">
        <v>2104</v>
      </c>
      <c r="G577" s="29" t="s">
        <v>1279</v>
      </c>
      <c r="H577" s="28">
        <v>360</v>
      </c>
      <c r="I577" s="29" t="s">
        <v>15929</v>
      </c>
      <c r="J577" s="33" t="s">
        <v>16693</v>
      </c>
      <c r="K577" s="29" t="s">
        <v>178</v>
      </c>
      <c r="L577" s="29" t="s">
        <v>204</v>
      </c>
      <c r="M577" s="29" t="s">
        <v>16655</v>
      </c>
      <c r="N577" s="28">
        <v>654549</v>
      </c>
      <c r="O577" s="28">
        <v>6057329</v>
      </c>
      <c r="P577" s="29" t="s">
        <v>16658</v>
      </c>
      <c r="Q577" s="32" t="s">
        <v>919</v>
      </c>
      <c r="R577" s="19"/>
      <c r="S577" s="19"/>
      <c r="T577" s="19"/>
      <c r="U577" s="19"/>
      <c r="V577" s="19"/>
      <c r="W577" s="19"/>
      <c r="X577" s="19"/>
      <c r="Y577" s="19"/>
      <c r="Z577" s="19"/>
      <c r="AA577" s="19"/>
      <c r="AB577" s="19"/>
      <c r="AC577" s="19"/>
      <c r="AD577" s="19"/>
      <c r="AE577" s="19"/>
      <c r="AF577" s="19"/>
      <c r="AG577" s="19"/>
      <c r="AH577" s="19"/>
      <c r="AI577" s="19"/>
      <c r="AJ577" s="19"/>
      <c r="AK577" s="19"/>
      <c r="AL577" s="19"/>
      <c r="AM577" s="31">
        <v>570960</v>
      </c>
      <c r="AN577" s="31">
        <v>1457520</v>
      </c>
      <c r="AO577" s="31">
        <v>1633480</v>
      </c>
      <c r="AP577" s="31">
        <v>1337010.9921875</v>
      </c>
      <c r="AQ577" s="31">
        <v>1479201.1796875</v>
      </c>
      <c r="AR577" s="31">
        <v>1353806.02734375</v>
      </c>
      <c r="AS577" s="31">
        <v>1649582.71875</v>
      </c>
      <c r="AT577" s="31">
        <v>1633214.9140625</v>
      </c>
      <c r="AU577" s="31">
        <v>1404820.568359375</v>
      </c>
      <c r="AV577" s="31">
        <v>1591530.69921875</v>
      </c>
      <c r="AW577" s="31">
        <v>1712338.96484375</v>
      </c>
      <c r="AX577" s="31">
        <v>140044.96875</v>
      </c>
      <c r="AY577" s="31">
        <v>111204.7890625</v>
      </c>
      <c r="AZ577" s="31">
        <v>251249.7578125</v>
      </c>
    </row>
    <row r="578" spans="1:52" ht="15" customHeight="1">
      <c r="A578" s="29" t="s">
        <v>16692</v>
      </c>
      <c r="B578" s="34">
        <v>36039</v>
      </c>
      <c r="C578" s="28">
        <v>750</v>
      </c>
      <c r="D578" s="28">
        <v>44</v>
      </c>
      <c r="E578" s="28">
        <v>44</v>
      </c>
      <c r="F578" s="29" t="s">
        <v>2104</v>
      </c>
      <c r="G578" s="29" t="s">
        <v>1279</v>
      </c>
      <c r="H578" s="28">
        <v>360</v>
      </c>
      <c r="I578" s="29" t="s">
        <v>15929</v>
      </c>
      <c r="J578" s="33" t="s">
        <v>16691</v>
      </c>
      <c r="K578" s="29" t="s">
        <v>178</v>
      </c>
      <c r="L578" s="29" t="s">
        <v>204</v>
      </c>
      <c r="M578" s="29" t="s">
        <v>16655</v>
      </c>
      <c r="N578" s="28">
        <v>654708</v>
      </c>
      <c r="O578" s="28">
        <v>6057240</v>
      </c>
      <c r="P578" s="29" t="s">
        <v>16658</v>
      </c>
      <c r="Q578" s="32" t="s">
        <v>919</v>
      </c>
      <c r="R578" s="19"/>
      <c r="S578" s="19"/>
      <c r="T578" s="19"/>
      <c r="U578" s="19"/>
      <c r="V578" s="19"/>
      <c r="W578" s="19"/>
      <c r="X578" s="19"/>
      <c r="Y578" s="19"/>
      <c r="Z578" s="19"/>
      <c r="AA578" s="19"/>
      <c r="AB578" s="19"/>
      <c r="AC578" s="19"/>
      <c r="AD578" s="19"/>
      <c r="AE578" s="19"/>
      <c r="AF578" s="19"/>
      <c r="AG578" s="19"/>
      <c r="AH578" s="19"/>
      <c r="AI578" s="19"/>
      <c r="AJ578" s="19"/>
      <c r="AK578" s="19"/>
      <c r="AL578" s="19"/>
      <c r="AM578" s="31">
        <v>570960</v>
      </c>
      <c r="AN578" s="31">
        <v>1457520</v>
      </c>
      <c r="AO578" s="31">
        <v>1633480</v>
      </c>
      <c r="AP578" s="31">
        <v>1337010.9921875</v>
      </c>
      <c r="AQ578" s="31">
        <v>1479201.1796875</v>
      </c>
      <c r="AR578" s="31">
        <v>1353806.02734375</v>
      </c>
      <c r="AS578" s="31">
        <v>1649582.71875</v>
      </c>
      <c r="AT578" s="31">
        <v>1633214.9140625</v>
      </c>
      <c r="AU578" s="31">
        <v>1404820.568359375</v>
      </c>
      <c r="AV578" s="31">
        <v>1591530.69921875</v>
      </c>
      <c r="AW578" s="31">
        <v>1712338.96484375</v>
      </c>
      <c r="AX578" s="31">
        <v>140044.96875</v>
      </c>
      <c r="AY578" s="31">
        <v>111204.7890625</v>
      </c>
      <c r="AZ578" s="31">
        <v>251249.7578125</v>
      </c>
    </row>
    <row r="579" spans="1:52" ht="15" customHeight="1">
      <c r="A579" s="29" t="s">
        <v>16690</v>
      </c>
      <c r="B579" s="34">
        <v>36039</v>
      </c>
      <c r="C579" s="28">
        <v>750</v>
      </c>
      <c r="D579" s="28">
        <v>44</v>
      </c>
      <c r="E579" s="28">
        <v>44</v>
      </c>
      <c r="F579" s="29" t="s">
        <v>2104</v>
      </c>
      <c r="G579" s="29" t="s">
        <v>1279</v>
      </c>
      <c r="H579" s="28">
        <v>360</v>
      </c>
      <c r="I579" s="29" t="s">
        <v>15929</v>
      </c>
      <c r="J579" s="33" t="s">
        <v>16689</v>
      </c>
      <c r="K579" s="29" t="s">
        <v>178</v>
      </c>
      <c r="L579" s="29" t="s">
        <v>204</v>
      </c>
      <c r="M579" s="29" t="s">
        <v>16655</v>
      </c>
      <c r="N579" s="28">
        <v>653914</v>
      </c>
      <c r="O579" s="28">
        <v>6057880</v>
      </c>
      <c r="P579" s="29" t="s">
        <v>16658</v>
      </c>
      <c r="Q579" s="32" t="s">
        <v>919</v>
      </c>
      <c r="R579" s="19"/>
      <c r="S579" s="19"/>
      <c r="T579" s="19"/>
      <c r="U579" s="19"/>
      <c r="V579" s="19"/>
      <c r="W579" s="19"/>
      <c r="X579" s="19"/>
      <c r="Y579" s="19"/>
      <c r="Z579" s="19"/>
      <c r="AA579" s="19"/>
      <c r="AB579" s="19"/>
      <c r="AC579" s="19"/>
      <c r="AD579" s="19"/>
      <c r="AE579" s="19"/>
      <c r="AF579" s="19"/>
      <c r="AG579" s="19"/>
      <c r="AH579" s="19"/>
      <c r="AI579" s="19"/>
      <c r="AJ579" s="19"/>
      <c r="AK579" s="19"/>
      <c r="AL579" s="19"/>
      <c r="AM579" s="31">
        <v>570960</v>
      </c>
      <c r="AN579" s="31">
        <v>1457520</v>
      </c>
      <c r="AO579" s="31">
        <v>1633480</v>
      </c>
      <c r="AP579" s="31">
        <v>1337010.9921875</v>
      </c>
      <c r="AQ579" s="31">
        <v>1479201.1796875</v>
      </c>
      <c r="AR579" s="31">
        <v>1353806.02734375</v>
      </c>
      <c r="AS579" s="31">
        <v>1649582.71875</v>
      </c>
      <c r="AT579" s="31">
        <v>1633214.9140625</v>
      </c>
      <c r="AU579" s="31">
        <v>1404820.568359375</v>
      </c>
      <c r="AV579" s="31">
        <v>1591530.69921875</v>
      </c>
      <c r="AW579" s="31">
        <v>1712338.96484375</v>
      </c>
      <c r="AX579" s="31">
        <v>140044.96875</v>
      </c>
      <c r="AY579" s="31">
        <v>111204.7890625</v>
      </c>
      <c r="AZ579" s="31">
        <v>251249.7578125</v>
      </c>
    </row>
    <row r="580" spans="1:52" ht="15" customHeight="1">
      <c r="A580" s="29" t="s">
        <v>16688</v>
      </c>
      <c r="B580" s="34">
        <v>36039</v>
      </c>
      <c r="C580" s="28">
        <v>750</v>
      </c>
      <c r="D580" s="28">
        <v>44</v>
      </c>
      <c r="E580" s="28">
        <v>44</v>
      </c>
      <c r="F580" s="29" t="s">
        <v>2104</v>
      </c>
      <c r="G580" s="29" t="s">
        <v>1279</v>
      </c>
      <c r="H580" s="28">
        <v>360</v>
      </c>
      <c r="I580" s="29" t="s">
        <v>15929</v>
      </c>
      <c r="J580" s="33" t="s">
        <v>16687</v>
      </c>
      <c r="K580" s="29" t="s">
        <v>178</v>
      </c>
      <c r="L580" s="29" t="s">
        <v>204</v>
      </c>
      <c r="M580" s="29" t="s">
        <v>16655</v>
      </c>
      <c r="N580" s="28">
        <v>654074</v>
      </c>
      <c r="O580" s="28">
        <v>6057790</v>
      </c>
      <c r="P580" s="29" t="s">
        <v>16658</v>
      </c>
      <c r="Q580" s="32" t="s">
        <v>919</v>
      </c>
      <c r="R580" s="19"/>
      <c r="S580" s="19"/>
      <c r="T580" s="19"/>
      <c r="U580" s="19"/>
      <c r="V580" s="19"/>
      <c r="W580" s="19"/>
      <c r="X580" s="19"/>
      <c r="Y580" s="19"/>
      <c r="Z580" s="19"/>
      <c r="AA580" s="19"/>
      <c r="AB580" s="19"/>
      <c r="AC580" s="19"/>
      <c r="AD580" s="19"/>
      <c r="AE580" s="19"/>
      <c r="AF580" s="19"/>
      <c r="AG580" s="19"/>
      <c r="AH580" s="19"/>
      <c r="AI580" s="19"/>
      <c r="AJ580" s="19"/>
      <c r="AK580" s="19"/>
      <c r="AL580" s="19"/>
      <c r="AM580" s="31">
        <v>570960</v>
      </c>
      <c r="AN580" s="31">
        <v>1457520</v>
      </c>
      <c r="AO580" s="31">
        <v>1633480</v>
      </c>
      <c r="AP580" s="31">
        <v>1337010.9921875</v>
      </c>
      <c r="AQ580" s="31">
        <v>1479201.1796875</v>
      </c>
      <c r="AR580" s="31">
        <v>1353806.02734375</v>
      </c>
      <c r="AS580" s="31">
        <v>1649582.71875</v>
      </c>
      <c r="AT580" s="31">
        <v>1633214.9140625</v>
      </c>
      <c r="AU580" s="31">
        <v>1404820.568359375</v>
      </c>
      <c r="AV580" s="31">
        <v>1591530.69921875</v>
      </c>
      <c r="AW580" s="31">
        <v>1712338.96484375</v>
      </c>
      <c r="AX580" s="31">
        <v>140044.96875</v>
      </c>
      <c r="AY580" s="31">
        <v>111204.7890625</v>
      </c>
      <c r="AZ580" s="31">
        <v>251249.7578125</v>
      </c>
    </row>
    <row r="581" spans="1:52" ht="15" customHeight="1">
      <c r="A581" s="29" t="s">
        <v>16686</v>
      </c>
      <c r="B581" s="34">
        <v>36039</v>
      </c>
      <c r="C581" s="28">
        <v>750</v>
      </c>
      <c r="D581" s="28">
        <v>44</v>
      </c>
      <c r="E581" s="28">
        <v>44</v>
      </c>
      <c r="F581" s="29" t="s">
        <v>2104</v>
      </c>
      <c r="G581" s="29" t="s">
        <v>1279</v>
      </c>
      <c r="H581" s="28">
        <v>360</v>
      </c>
      <c r="I581" s="29" t="s">
        <v>15929</v>
      </c>
      <c r="J581" s="33" t="s">
        <v>16685</v>
      </c>
      <c r="K581" s="29" t="s">
        <v>178</v>
      </c>
      <c r="L581" s="29" t="s">
        <v>204</v>
      </c>
      <c r="M581" s="29" t="s">
        <v>16655</v>
      </c>
      <c r="N581" s="28">
        <v>654233</v>
      </c>
      <c r="O581" s="28">
        <v>6057701</v>
      </c>
      <c r="P581" s="29" t="s">
        <v>16658</v>
      </c>
      <c r="Q581" s="32" t="s">
        <v>919</v>
      </c>
      <c r="R581" s="19"/>
      <c r="S581" s="19"/>
      <c r="T581" s="19"/>
      <c r="U581" s="19"/>
      <c r="V581" s="19"/>
      <c r="W581" s="19"/>
      <c r="X581" s="19"/>
      <c r="Y581" s="19"/>
      <c r="Z581" s="19"/>
      <c r="AA581" s="19"/>
      <c r="AB581" s="19"/>
      <c r="AC581" s="19"/>
      <c r="AD581" s="19"/>
      <c r="AE581" s="19"/>
      <c r="AF581" s="19"/>
      <c r="AG581" s="19"/>
      <c r="AH581" s="19"/>
      <c r="AI581" s="19"/>
      <c r="AJ581" s="19"/>
      <c r="AK581" s="19"/>
      <c r="AL581" s="19"/>
      <c r="AM581" s="31">
        <v>570960</v>
      </c>
      <c r="AN581" s="31">
        <v>1457520</v>
      </c>
      <c r="AO581" s="31">
        <v>1633480</v>
      </c>
      <c r="AP581" s="31">
        <v>1337010.9921875</v>
      </c>
      <c r="AQ581" s="31">
        <v>1479201.1796875</v>
      </c>
      <c r="AR581" s="31">
        <v>1353806.02734375</v>
      </c>
      <c r="AS581" s="31">
        <v>1649582.71875</v>
      </c>
      <c r="AT581" s="31">
        <v>1633214.9140625</v>
      </c>
      <c r="AU581" s="31">
        <v>1404820.568359375</v>
      </c>
      <c r="AV581" s="31">
        <v>1591530.69921875</v>
      </c>
      <c r="AW581" s="31">
        <v>1712338.96484375</v>
      </c>
      <c r="AX581" s="31">
        <v>140044.96875</v>
      </c>
      <c r="AY581" s="31">
        <v>111204.7890625</v>
      </c>
      <c r="AZ581" s="31">
        <v>251249.7578125</v>
      </c>
    </row>
    <row r="582" spans="1:52" ht="15" customHeight="1">
      <c r="A582" s="29" t="s">
        <v>16684</v>
      </c>
      <c r="B582" s="34">
        <v>36039</v>
      </c>
      <c r="C582" s="28">
        <v>750</v>
      </c>
      <c r="D582" s="28">
        <v>44</v>
      </c>
      <c r="E582" s="28">
        <v>44</v>
      </c>
      <c r="F582" s="29" t="s">
        <v>2104</v>
      </c>
      <c r="G582" s="29" t="s">
        <v>1279</v>
      </c>
      <c r="H582" s="28">
        <v>360</v>
      </c>
      <c r="I582" s="29" t="s">
        <v>15929</v>
      </c>
      <c r="J582" s="33" t="s">
        <v>16683</v>
      </c>
      <c r="K582" s="29" t="s">
        <v>178</v>
      </c>
      <c r="L582" s="29" t="s">
        <v>204</v>
      </c>
      <c r="M582" s="29" t="s">
        <v>16655</v>
      </c>
      <c r="N582" s="28">
        <v>654392</v>
      </c>
      <c r="O582" s="28">
        <v>6057610</v>
      </c>
      <c r="P582" s="29" t="s">
        <v>16658</v>
      </c>
      <c r="Q582" s="32" t="s">
        <v>919</v>
      </c>
      <c r="R582" s="19"/>
      <c r="S582" s="19"/>
      <c r="T582" s="19"/>
      <c r="U582" s="19"/>
      <c r="V582" s="19"/>
      <c r="W582" s="19"/>
      <c r="X582" s="19"/>
      <c r="Y582" s="19"/>
      <c r="Z582" s="19"/>
      <c r="AA582" s="19"/>
      <c r="AB582" s="19"/>
      <c r="AC582" s="19"/>
      <c r="AD582" s="19"/>
      <c r="AE582" s="19"/>
      <c r="AF582" s="19"/>
      <c r="AG582" s="19"/>
      <c r="AH582" s="19"/>
      <c r="AI582" s="19"/>
      <c r="AJ582" s="19"/>
      <c r="AK582" s="19"/>
      <c r="AL582" s="19"/>
      <c r="AM582" s="31">
        <v>570960</v>
      </c>
      <c r="AN582" s="31">
        <v>1457520</v>
      </c>
      <c r="AO582" s="31">
        <v>1633480</v>
      </c>
      <c r="AP582" s="31">
        <v>1337010.9921875</v>
      </c>
      <c r="AQ582" s="31">
        <v>1479201.1796875</v>
      </c>
      <c r="AR582" s="31">
        <v>1353806.02734375</v>
      </c>
      <c r="AS582" s="31">
        <v>1649582.71875</v>
      </c>
      <c r="AT582" s="31">
        <v>1633214.9140625</v>
      </c>
      <c r="AU582" s="31">
        <v>1404820.568359375</v>
      </c>
      <c r="AV582" s="31">
        <v>1591530.69921875</v>
      </c>
      <c r="AW582" s="31">
        <v>1712338.96484375</v>
      </c>
      <c r="AX582" s="31">
        <v>140044.96875</v>
      </c>
      <c r="AY582" s="31">
        <v>111204.7890625</v>
      </c>
      <c r="AZ582" s="31">
        <v>251249.7578125</v>
      </c>
    </row>
    <row r="583" spans="1:52" ht="15" customHeight="1">
      <c r="A583" s="29" t="s">
        <v>16682</v>
      </c>
      <c r="B583" s="34">
        <v>36039</v>
      </c>
      <c r="C583" s="28">
        <v>750</v>
      </c>
      <c r="D583" s="28">
        <v>44</v>
      </c>
      <c r="E583" s="28">
        <v>44</v>
      </c>
      <c r="F583" s="29" t="s">
        <v>2104</v>
      </c>
      <c r="G583" s="29" t="s">
        <v>1279</v>
      </c>
      <c r="H583" s="28">
        <v>360</v>
      </c>
      <c r="I583" s="29" t="s">
        <v>15929</v>
      </c>
      <c r="J583" s="33" t="s">
        <v>16681</v>
      </c>
      <c r="K583" s="29" t="s">
        <v>178</v>
      </c>
      <c r="L583" s="29" t="s">
        <v>204</v>
      </c>
      <c r="M583" s="29" t="s">
        <v>16655</v>
      </c>
      <c r="N583" s="28">
        <v>654553</v>
      </c>
      <c r="O583" s="28">
        <v>6057521</v>
      </c>
      <c r="P583" s="29" t="s">
        <v>16658</v>
      </c>
      <c r="Q583" s="32" t="s">
        <v>919</v>
      </c>
      <c r="R583" s="19"/>
      <c r="S583" s="19"/>
      <c r="T583" s="19"/>
      <c r="U583" s="19"/>
      <c r="V583" s="19"/>
      <c r="W583" s="19"/>
      <c r="X583" s="19"/>
      <c r="Y583" s="19"/>
      <c r="Z583" s="19"/>
      <c r="AA583" s="19"/>
      <c r="AB583" s="19"/>
      <c r="AC583" s="19"/>
      <c r="AD583" s="19"/>
      <c r="AE583" s="19"/>
      <c r="AF583" s="19"/>
      <c r="AG583" s="19"/>
      <c r="AH583" s="19"/>
      <c r="AI583" s="19"/>
      <c r="AJ583" s="19"/>
      <c r="AK583" s="19"/>
      <c r="AL583" s="19"/>
      <c r="AM583" s="31">
        <v>570960</v>
      </c>
      <c r="AN583" s="31">
        <v>1457520</v>
      </c>
      <c r="AO583" s="31">
        <v>1633480</v>
      </c>
      <c r="AP583" s="31">
        <v>1337010.9921875</v>
      </c>
      <c r="AQ583" s="31">
        <v>1479201.1796875</v>
      </c>
      <c r="AR583" s="31">
        <v>1353806.02734375</v>
      </c>
      <c r="AS583" s="31">
        <v>1649582.71875</v>
      </c>
      <c r="AT583" s="31">
        <v>1633214.9140625</v>
      </c>
      <c r="AU583" s="31">
        <v>1404820.568359375</v>
      </c>
      <c r="AV583" s="31">
        <v>1591530.69921875</v>
      </c>
      <c r="AW583" s="31">
        <v>1712338.96484375</v>
      </c>
      <c r="AX583" s="31">
        <v>140044.96875</v>
      </c>
      <c r="AY583" s="31">
        <v>111204.7890625</v>
      </c>
      <c r="AZ583" s="31">
        <v>251249.7578125</v>
      </c>
    </row>
    <row r="584" spans="1:52" ht="15" customHeight="1">
      <c r="A584" s="29" t="s">
        <v>16680</v>
      </c>
      <c r="B584" s="34">
        <v>36039</v>
      </c>
      <c r="C584" s="28">
        <v>750</v>
      </c>
      <c r="D584" s="28">
        <v>44</v>
      </c>
      <c r="E584" s="28">
        <v>44</v>
      </c>
      <c r="F584" s="29" t="s">
        <v>2104</v>
      </c>
      <c r="G584" s="29" t="s">
        <v>1279</v>
      </c>
      <c r="H584" s="28">
        <v>360</v>
      </c>
      <c r="I584" s="29" t="s">
        <v>15929</v>
      </c>
      <c r="J584" s="33" t="s">
        <v>16679</v>
      </c>
      <c r="K584" s="29" t="s">
        <v>178</v>
      </c>
      <c r="L584" s="29" t="s">
        <v>204</v>
      </c>
      <c r="M584" s="29" t="s">
        <v>16655</v>
      </c>
      <c r="N584" s="28">
        <v>654712</v>
      </c>
      <c r="O584" s="28">
        <v>6057431</v>
      </c>
      <c r="P584" s="29" t="s">
        <v>16658</v>
      </c>
      <c r="Q584" s="32" t="s">
        <v>919</v>
      </c>
      <c r="R584" s="19"/>
      <c r="S584" s="19"/>
      <c r="T584" s="19"/>
      <c r="U584" s="19"/>
      <c r="V584" s="19"/>
      <c r="W584" s="19"/>
      <c r="X584" s="19"/>
      <c r="Y584" s="19"/>
      <c r="Z584" s="19"/>
      <c r="AA584" s="19"/>
      <c r="AB584" s="19"/>
      <c r="AC584" s="19"/>
      <c r="AD584" s="19"/>
      <c r="AE584" s="19"/>
      <c r="AF584" s="19"/>
      <c r="AG584" s="19"/>
      <c r="AH584" s="19"/>
      <c r="AI584" s="19"/>
      <c r="AJ584" s="19"/>
      <c r="AK584" s="19"/>
      <c r="AL584" s="19"/>
      <c r="AM584" s="31">
        <v>570960</v>
      </c>
      <c r="AN584" s="31">
        <v>1457520</v>
      </c>
      <c r="AO584" s="31">
        <v>1633480</v>
      </c>
      <c r="AP584" s="31">
        <v>1337010.9921875</v>
      </c>
      <c r="AQ584" s="31">
        <v>1479201.1796875</v>
      </c>
      <c r="AR584" s="31">
        <v>1353806.02734375</v>
      </c>
      <c r="AS584" s="31">
        <v>1649582.71875</v>
      </c>
      <c r="AT584" s="31">
        <v>1633214.9140625</v>
      </c>
      <c r="AU584" s="31">
        <v>1404820.568359375</v>
      </c>
      <c r="AV584" s="31">
        <v>1591530.69921875</v>
      </c>
      <c r="AW584" s="31">
        <v>1712338.96484375</v>
      </c>
      <c r="AX584" s="31">
        <v>140044.96875</v>
      </c>
      <c r="AY584" s="31">
        <v>111204.7890625</v>
      </c>
      <c r="AZ584" s="31">
        <v>251249.7578125</v>
      </c>
    </row>
    <row r="585" spans="1:52" ht="15" customHeight="1">
      <c r="A585" s="29" t="s">
        <v>16678</v>
      </c>
      <c r="B585" s="34">
        <v>36039</v>
      </c>
      <c r="C585" s="28">
        <v>750</v>
      </c>
      <c r="D585" s="28">
        <v>44</v>
      </c>
      <c r="E585" s="28">
        <v>44</v>
      </c>
      <c r="F585" s="29" t="s">
        <v>2104</v>
      </c>
      <c r="G585" s="29" t="s">
        <v>1279</v>
      </c>
      <c r="H585" s="28">
        <v>360</v>
      </c>
      <c r="I585" s="29" t="s">
        <v>15929</v>
      </c>
      <c r="J585" s="33" t="s">
        <v>16677</v>
      </c>
      <c r="K585" s="29" t="s">
        <v>178</v>
      </c>
      <c r="L585" s="29" t="s">
        <v>204</v>
      </c>
      <c r="M585" s="29" t="s">
        <v>16655</v>
      </c>
      <c r="N585" s="28">
        <v>654066</v>
      </c>
      <c r="O585" s="28">
        <v>6057965</v>
      </c>
      <c r="P585" s="29" t="s">
        <v>16658</v>
      </c>
      <c r="Q585" s="32" t="s">
        <v>919</v>
      </c>
      <c r="R585" s="19"/>
      <c r="S585" s="19"/>
      <c r="T585" s="19"/>
      <c r="U585" s="19"/>
      <c r="V585" s="19"/>
      <c r="W585" s="19"/>
      <c r="X585" s="19"/>
      <c r="Y585" s="19"/>
      <c r="Z585" s="19"/>
      <c r="AA585" s="19"/>
      <c r="AB585" s="19"/>
      <c r="AC585" s="19"/>
      <c r="AD585" s="19"/>
      <c r="AE585" s="19"/>
      <c r="AF585" s="19"/>
      <c r="AG585" s="19"/>
      <c r="AH585" s="19"/>
      <c r="AI585" s="19"/>
      <c r="AJ585" s="19"/>
      <c r="AK585" s="19"/>
      <c r="AL585" s="19"/>
      <c r="AM585" s="31">
        <v>570960</v>
      </c>
      <c r="AN585" s="31">
        <v>1457520</v>
      </c>
      <c r="AO585" s="31">
        <v>1633480</v>
      </c>
      <c r="AP585" s="31">
        <v>1337010.9921875</v>
      </c>
      <c r="AQ585" s="31">
        <v>1479201.1796875</v>
      </c>
      <c r="AR585" s="31">
        <v>1353806.02734375</v>
      </c>
      <c r="AS585" s="31">
        <v>1649582.71875</v>
      </c>
      <c r="AT585" s="31">
        <v>1633214.9140625</v>
      </c>
      <c r="AU585" s="31">
        <v>1404820.568359375</v>
      </c>
      <c r="AV585" s="31">
        <v>1591530.69921875</v>
      </c>
      <c r="AW585" s="31">
        <v>1712338.96484375</v>
      </c>
      <c r="AX585" s="31">
        <v>140044.96875</v>
      </c>
      <c r="AY585" s="31">
        <v>111204.7890625</v>
      </c>
      <c r="AZ585" s="31">
        <v>251249.7578125</v>
      </c>
    </row>
    <row r="586" spans="1:52" ht="15" customHeight="1">
      <c r="A586" s="29" t="s">
        <v>16676</v>
      </c>
      <c r="B586" s="34">
        <v>36039</v>
      </c>
      <c r="C586" s="28">
        <v>750</v>
      </c>
      <c r="D586" s="28">
        <v>44</v>
      </c>
      <c r="E586" s="28">
        <v>44</v>
      </c>
      <c r="F586" s="29" t="s">
        <v>2104</v>
      </c>
      <c r="G586" s="29" t="s">
        <v>1279</v>
      </c>
      <c r="H586" s="28">
        <v>360</v>
      </c>
      <c r="I586" s="29" t="s">
        <v>15929</v>
      </c>
      <c r="J586" s="33" t="s">
        <v>16675</v>
      </c>
      <c r="K586" s="29" t="s">
        <v>178</v>
      </c>
      <c r="L586" s="29" t="s">
        <v>204</v>
      </c>
      <c r="M586" s="29" t="s">
        <v>16655</v>
      </c>
      <c r="N586" s="28">
        <v>654237</v>
      </c>
      <c r="O586" s="28">
        <v>6057895</v>
      </c>
      <c r="P586" s="29" t="s">
        <v>16658</v>
      </c>
      <c r="Q586" s="32" t="s">
        <v>919</v>
      </c>
      <c r="R586" s="19"/>
      <c r="S586" s="19"/>
      <c r="T586" s="19"/>
      <c r="U586" s="19"/>
      <c r="V586" s="19"/>
      <c r="W586" s="19"/>
      <c r="X586" s="19"/>
      <c r="Y586" s="19"/>
      <c r="Z586" s="19"/>
      <c r="AA586" s="19"/>
      <c r="AB586" s="19"/>
      <c r="AC586" s="19"/>
      <c r="AD586" s="19"/>
      <c r="AE586" s="19"/>
      <c r="AF586" s="19"/>
      <c r="AG586" s="19"/>
      <c r="AH586" s="19"/>
      <c r="AI586" s="19"/>
      <c r="AJ586" s="19"/>
      <c r="AK586" s="19"/>
      <c r="AL586" s="19"/>
      <c r="AM586" s="31">
        <v>570960</v>
      </c>
      <c r="AN586" s="31">
        <v>1457520</v>
      </c>
      <c r="AO586" s="31">
        <v>1633480</v>
      </c>
      <c r="AP586" s="31">
        <v>1337010.9921875</v>
      </c>
      <c r="AQ586" s="31">
        <v>1479201.1796875</v>
      </c>
      <c r="AR586" s="31">
        <v>1353806.02734375</v>
      </c>
      <c r="AS586" s="31">
        <v>1649582.71875</v>
      </c>
      <c r="AT586" s="31">
        <v>1633214.9140625</v>
      </c>
      <c r="AU586" s="31">
        <v>1404820.568359375</v>
      </c>
      <c r="AV586" s="31">
        <v>1591530.69921875</v>
      </c>
      <c r="AW586" s="31">
        <v>1712338.96484375</v>
      </c>
      <c r="AX586" s="31">
        <v>140044.96875</v>
      </c>
      <c r="AY586" s="31">
        <v>111204.7890625</v>
      </c>
      <c r="AZ586" s="31">
        <v>251249.7578125</v>
      </c>
    </row>
    <row r="587" spans="1:52" ht="15" customHeight="1">
      <c r="A587" s="29" t="s">
        <v>16674</v>
      </c>
      <c r="B587" s="34">
        <v>36039</v>
      </c>
      <c r="C587" s="28">
        <v>750</v>
      </c>
      <c r="D587" s="28">
        <v>44</v>
      </c>
      <c r="E587" s="28">
        <v>44</v>
      </c>
      <c r="F587" s="29" t="s">
        <v>2104</v>
      </c>
      <c r="G587" s="29" t="s">
        <v>1279</v>
      </c>
      <c r="H587" s="28">
        <v>360</v>
      </c>
      <c r="I587" s="29" t="s">
        <v>15929</v>
      </c>
      <c r="J587" s="33" t="s">
        <v>16673</v>
      </c>
      <c r="K587" s="29" t="s">
        <v>178</v>
      </c>
      <c r="L587" s="29" t="s">
        <v>204</v>
      </c>
      <c r="M587" s="29" t="s">
        <v>16655</v>
      </c>
      <c r="N587" s="28">
        <v>654398</v>
      </c>
      <c r="O587" s="28">
        <v>6057804</v>
      </c>
      <c r="P587" s="29" t="s">
        <v>16658</v>
      </c>
      <c r="Q587" s="32" t="s">
        <v>919</v>
      </c>
      <c r="R587" s="19"/>
      <c r="S587" s="19"/>
      <c r="T587" s="19"/>
      <c r="U587" s="19"/>
      <c r="V587" s="19"/>
      <c r="W587" s="19"/>
      <c r="X587" s="19"/>
      <c r="Y587" s="19"/>
      <c r="Z587" s="19"/>
      <c r="AA587" s="19"/>
      <c r="AB587" s="19"/>
      <c r="AC587" s="19"/>
      <c r="AD587" s="19"/>
      <c r="AE587" s="19"/>
      <c r="AF587" s="19"/>
      <c r="AG587" s="19"/>
      <c r="AH587" s="19"/>
      <c r="AI587" s="19"/>
      <c r="AJ587" s="19"/>
      <c r="AK587" s="19"/>
      <c r="AL587" s="19"/>
      <c r="AM587" s="31">
        <v>570960</v>
      </c>
      <c r="AN587" s="31">
        <v>1457520</v>
      </c>
      <c r="AO587" s="31">
        <v>1633480</v>
      </c>
      <c r="AP587" s="31">
        <v>1337010.9921875</v>
      </c>
      <c r="AQ587" s="31">
        <v>1479201.1796875</v>
      </c>
      <c r="AR587" s="31">
        <v>1353806.02734375</v>
      </c>
      <c r="AS587" s="31">
        <v>1649582.71875</v>
      </c>
      <c r="AT587" s="31">
        <v>1633214.9140625</v>
      </c>
      <c r="AU587" s="31">
        <v>1404820.568359375</v>
      </c>
      <c r="AV587" s="31">
        <v>1591530.69921875</v>
      </c>
      <c r="AW587" s="31">
        <v>1712338.96484375</v>
      </c>
      <c r="AX587" s="31">
        <v>140044.96875</v>
      </c>
      <c r="AY587" s="31">
        <v>111204.7890625</v>
      </c>
      <c r="AZ587" s="31">
        <v>251249.7578125</v>
      </c>
    </row>
    <row r="588" spans="1:52" ht="15" customHeight="1">
      <c r="A588" s="29" t="s">
        <v>16672</v>
      </c>
      <c r="B588" s="34">
        <v>36039</v>
      </c>
      <c r="C588" s="28">
        <v>750</v>
      </c>
      <c r="D588" s="28">
        <v>44</v>
      </c>
      <c r="E588" s="28">
        <v>44</v>
      </c>
      <c r="F588" s="29" t="s">
        <v>2104</v>
      </c>
      <c r="G588" s="29" t="s">
        <v>1279</v>
      </c>
      <c r="H588" s="28">
        <v>360</v>
      </c>
      <c r="I588" s="29" t="s">
        <v>15929</v>
      </c>
      <c r="J588" s="33" t="s">
        <v>16671</v>
      </c>
      <c r="K588" s="29" t="s">
        <v>178</v>
      </c>
      <c r="L588" s="29" t="s">
        <v>204</v>
      </c>
      <c r="M588" s="29" t="s">
        <v>16655</v>
      </c>
      <c r="N588" s="28">
        <v>654597</v>
      </c>
      <c r="O588" s="28">
        <v>6057725</v>
      </c>
      <c r="P588" s="29" t="s">
        <v>16658</v>
      </c>
      <c r="Q588" s="32" t="s">
        <v>919</v>
      </c>
      <c r="R588" s="19"/>
      <c r="S588" s="19"/>
      <c r="T588" s="19"/>
      <c r="U588" s="19"/>
      <c r="V588" s="19"/>
      <c r="W588" s="19"/>
      <c r="X588" s="19"/>
      <c r="Y588" s="19"/>
      <c r="Z588" s="19"/>
      <c r="AA588" s="19"/>
      <c r="AB588" s="19"/>
      <c r="AC588" s="19"/>
      <c r="AD588" s="19"/>
      <c r="AE588" s="19"/>
      <c r="AF588" s="19"/>
      <c r="AG588" s="19"/>
      <c r="AH588" s="19"/>
      <c r="AI588" s="19"/>
      <c r="AJ588" s="19"/>
      <c r="AK588" s="19"/>
      <c r="AL588" s="19"/>
      <c r="AM588" s="31">
        <v>570960</v>
      </c>
      <c r="AN588" s="31">
        <v>1457520</v>
      </c>
      <c r="AO588" s="31">
        <v>1633480</v>
      </c>
      <c r="AP588" s="31">
        <v>1337010.9921875</v>
      </c>
      <c r="AQ588" s="31">
        <v>1479201.1796875</v>
      </c>
      <c r="AR588" s="31">
        <v>1353806.02734375</v>
      </c>
      <c r="AS588" s="31">
        <v>1649582.71875</v>
      </c>
      <c r="AT588" s="31">
        <v>1633214.9140625</v>
      </c>
      <c r="AU588" s="31">
        <v>1404820.568359375</v>
      </c>
      <c r="AV588" s="31">
        <v>1591530.69921875</v>
      </c>
      <c r="AW588" s="31">
        <v>1712338.96484375</v>
      </c>
      <c r="AX588" s="31">
        <v>140044.96875</v>
      </c>
      <c r="AY588" s="31">
        <v>111204.7890625</v>
      </c>
      <c r="AZ588" s="31">
        <v>251249.7578125</v>
      </c>
    </row>
    <row r="589" spans="1:52" ht="15" customHeight="1">
      <c r="A589" s="29" t="s">
        <v>16670</v>
      </c>
      <c r="B589" s="34">
        <v>36039</v>
      </c>
      <c r="C589" s="28">
        <v>750</v>
      </c>
      <c r="D589" s="28">
        <v>44</v>
      </c>
      <c r="E589" s="28">
        <v>44</v>
      </c>
      <c r="F589" s="29" t="s">
        <v>2104</v>
      </c>
      <c r="G589" s="29" t="s">
        <v>1279</v>
      </c>
      <c r="H589" s="28">
        <v>360</v>
      </c>
      <c r="I589" s="29" t="s">
        <v>15929</v>
      </c>
      <c r="J589" s="33" t="s">
        <v>16669</v>
      </c>
      <c r="K589" s="29" t="s">
        <v>178</v>
      </c>
      <c r="L589" s="29" t="s">
        <v>204</v>
      </c>
      <c r="M589" s="29" t="s">
        <v>16655</v>
      </c>
      <c r="N589" s="28">
        <v>654716</v>
      </c>
      <c r="O589" s="28">
        <v>6057625</v>
      </c>
      <c r="P589" s="29" t="s">
        <v>16658</v>
      </c>
      <c r="Q589" s="32" t="s">
        <v>919</v>
      </c>
      <c r="R589" s="19"/>
      <c r="S589" s="19"/>
      <c r="T589" s="19"/>
      <c r="U589" s="19"/>
      <c r="V589" s="19"/>
      <c r="W589" s="19"/>
      <c r="X589" s="19"/>
      <c r="Y589" s="19"/>
      <c r="Z589" s="19"/>
      <c r="AA589" s="19"/>
      <c r="AB589" s="19"/>
      <c r="AC589" s="19"/>
      <c r="AD589" s="19"/>
      <c r="AE589" s="19"/>
      <c r="AF589" s="19"/>
      <c r="AG589" s="19"/>
      <c r="AH589" s="19"/>
      <c r="AI589" s="19"/>
      <c r="AJ589" s="19"/>
      <c r="AK589" s="19"/>
      <c r="AL589" s="19"/>
      <c r="AM589" s="31">
        <v>570960</v>
      </c>
      <c r="AN589" s="31">
        <v>1457520</v>
      </c>
      <c r="AO589" s="31">
        <v>1633480</v>
      </c>
      <c r="AP589" s="31">
        <v>1337010.9921875</v>
      </c>
      <c r="AQ589" s="31">
        <v>1479201.1796875</v>
      </c>
      <c r="AR589" s="31">
        <v>1353806.02734375</v>
      </c>
      <c r="AS589" s="31">
        <v>1649582.71875</v>
      </c>
      <c r="AT589" s="31">
        <v>1633214.9140625</v>
      </c>
      <c r="AU589" s="31">
        <v>1404820.568359375</v>
      </c>
      <c r="AV589" s="31">
        <v>1591530.69921875</v>
      </c>
      <c r="AW589" s="31">
        <v>1712338.96484375</v>
      </c>
      <c r="AX589" s="31">
        <v>140044.96875</v>
      </c>
      <c r="AY589" s="31">
        <v>111204.7890625</v>
      </c>
      <c r="AZ589" s="31">
        <v>251249.7578125</v>
      </c>
    </row>
    <row r="590" spans="1:52" ht="15" customHeight="1">
      <c r="A590" s="29" t="s">
        <v>16668</v>
      </c>
      <c r="B590" s="34">
        <v>36039</v>
      </c>
      <c r="C590" s="28">
        <v>750</v>
      </c>
      <c r="D590" s="28">
        <v>44</v>
      </c>
      <c r="E590" s="28">
        <v>44</v>
      </c>
      <c r="F590" s="29" t="s">
        <v>2104</v>
      </c>
      <c r="G590" s="29" t="s">
        <v>1279</v>
      </c>
      <c r="H590" s="28">
        <v>360</v>
      </c>
      <c r="I590" s="29" t="s">
        <v>15929</v>
      </c>
      <c r="J590" s="33" t="s">
        <v>16667</v>
      </c>
      <c r="K590" s="29" t="s">
        <v>178</v>
      </c>
      <c r="L590" s="29" t="s">
        <v>204</v>
      </c>
      <c r="M590" s="29" t="s">
        <v>16655</v>
      </c>
      <c r="N590" s="28">
        <v>654876</v>
      </c>
      <c r="O590" s="28">
        <v>6057536</v>
      </c>
      <c r="P590" s="29" t="s">
        <v>16658</v>
      </c>
      <c r="Q590" s="32" t="s">
        <v>919</v>
      </c>
      <c r="R590" s="19"/>
      <c r="S590" s="19"/>
      <c r="T590" s="19"/>
      <c r="U590" s="19"/>
      <c r="V590" s="19"/>
      <c r="W590" s="19"/>
      <c r="X590" s="19"/>
      <c r="Y590" s="19"/>
      <c r="Z590" s="19"/>
      <c r="AA590" s="19"/>
      <c r="AB590" s="19"/>
      <c r="AC590" s="19"/>
      <c r="AD590" s="19"/>
      <c r="AE590" s="19"/>
      <c r="AF590" s="19"/>
      <c r="AG590" s="19"/>
      <c r="AH590" s="19"/>
      <c r="AI590" s="19"/>
      <c r="AJ590" s="19"/>
      <c r="AK590" s="19"/>
      <c r="AL590" s="19"/>
      <c r="AM590" s="31">
        <v>570960</v>
      </c>
      <c r="AN590" s="31">
        <v>1457520</v>
      </c>
      <c r="AO590" s="31">
        <v>1633480</v>
      </c>
      <c r="AP590" s="31">
        <v>1337010.9921875</v>
      </c>
      <c r="AQ590" s="31">
        <v>1479201.1796875</v>
      </c>
      <c r="AR590" s="31">
        <v>1353806.02734375</v>
      </c>
      <c r="AS590" s="31">
        <v>1649582.71875</v>
      </c>
      <c r="AT590" s="31">
        <v>1633214.9140625</v>
      </c>
      <c r="AU590" s="31">
        <v>1404820.568359375</v>
      </c>
      <c r="AV590" s="31">
        <v>1591530.69921875</v>
      </c>
      <c r="AW590" s="31">
        <v>1712338.96484375</v>
      </c>
      <c r="AX590" s="31">
        <v>140044.96875</v>
      </c>
      <c r="AY590" s="31">
        <v>111204.7890625</v>
      </c>
      <c r="AZ590" s="31">
        <v>251249.7578125</v>
      </c>
    </row>
    <row r="591" spans="1:52" ht="15" customHeight="1">
      <c r="A591" s="29" t="s">
        <v>16666</v>
      </c>
      <c r="B591" s="34">
        <v>36039</v>
      </c>
      <c r="C591" s="28">
        <v>750</v>
      </c>
      <c r="D591" s="28">
        <v>44</v>
      </c>
      <c r="E591" s="28">
        <v>44</v>
      </c>
      <c r="F591" s="29" t="s">
        <v>2104</v>
      </c>
      <c r="G591" s="29" t="s">
        <v>1279</v>
      </c>
      <c r="H591" s="28">
        <v>360</v>
      </c>
      <c r="I591" s="29" t="s">
        <v>15929</v>
      </c>
      <c r="J591" s="33" t="s">
        <v>16665</v>
      </c>
      <c r="K591" s="29" t="s">
        <v>178</v>
      </c>
      <c r="L591" s="29" t="s">
        <v>204</v>
      </c>
      <c r="M591" s="29" t="s">
        <v>16655</v>
      </c>
      <c r="N591" s="28">
        <v>654539</v>
      </c>
      <c r="O591" s="28">
        <v>6057871</v>
      </c>
      <c r="P591" s="29" t="s">
        <v>16658</v>
      </c>
      <c r="Q591" s="32" t="s">
        <v>919</v>
      </c>
      <c r="R591" s="19"/>
      <c r="S591" s="19"/>
      <c r="T591" s="19"/>
      <c r="U591" s="19"/>
      <c r="V591" s="19"/>
      <c r="W591" s="19"/>
      <c r="X591" s="19"/>
      <c r="Y591" s="19"/>
      <c r="Z591" s="19"/>
      <c r="AA591" s="19"/>
      <c r="AB591" s="19"/>
      <c r="AC591" s="19"/>
      <c r="AD591" s="19"/>
      <c r="AE591" s="19"/>
      <c r="AF591" s="19"/>
      <c r="AG591" s="19"/>
      <c r="AH591" s="19"/>
      <c r="AI591" s="19"/>
      <c r="AJ591" s="19"/>
      <c r="AK591" s="19"/>
      <c r="AL591" s="19"/>
      <c r="AM591" s="31">
        <v>570960</v>
      </c>
      <c r="AN591" s="31">
        <v>1457520</v>
      </c>
      <c r="AO591" s="31">
        <v>1633480</v>
      </c>
      <c r="AP591" s="31">
        <v>1337010.9921875</v>
      </c>
      <c r="AQ591" s="31">
        <v>1479201.1796875</v>
      </c>
      <c r="AR591" s="31">
        <v>1353806.02734375</v>
      </c>
      <c r="AS591" s="31">
        <v>1649582.71875</v>
      </c>
      <c r="AT591" s="31">
        <v>1633214.9140625</v>
      </c>
      <c r="AU591" s="31">
        <v>1404820.568359375</v>
      </c>
      <c r="AV591" s="31">
        <v>1591530.69921875</v>
      </c>
      <c r="AW591" s="31">
        <v>1712338.96484375</v>
      </c>
      <c r="AX591" s="31">
        <v>140044.96875</v>
      </c>
      <c r="AY591" s="31">
        <v>111204.7890625</v>
      </c>
      <c r="AZ591" s="31">
        <v>251249.7578125</v>
      </c>
    </row>
    <row r="592" spans="1:52" ht="15" customHeight="1">
      <c r="A592" s="29" t="s">
        <v>16664</v>
      </c>
      <c r="B592" s="34">
        <v>36039</v>
      </c>
      <c r="C592" s="28">
        <v>750</v>
      </c>
      <c r="D592" s="28">
        <v>44</v>
      </c>
      <c r="E592" s="28">
        <v>44</v>
      </c>
      <c r="F592" s="29" t="s">
        <v>2104</v>
      </c>
      <c r="G592" s="29" t="s">
        <v>1279</v>
      </c>
      <c r="H592" s="28">
        <v>360</v>
      </c>
      <c r="I592" s="29" t="s">
        <v>15929</v>
      </c>
      <c r="J592" s="33" t="s">
        <v>16663</v>
      </c>
      <c r="K592" s="29" t="s">
        <v>178</v>
      </c>
      <c r="L592" s="29" t="s">
        <v>204</v>
      </c>
      <c r="M592" s="29" t="s">
        <v>16655</v>
      </c>
      <c r="N592" s="28">
        <v>654718</v>
      </c>
      <c r="O592" s="28">
        <v>6057817</v>
      </c>
      <c r="P592" s="29" t="s">
        <v>16658</v>
      </c>
      <c r="Q592" s="32" t="s">
        <v>919</v>
      </c>
      <c r="R592" s="19"/>
      <c r="S592" s="19"/>
      <c r="T592" s="19"/>
      <c r="U592" s="19"/>
      <c r="V592" s="19"/>
      <c r="W592" s="19"/>
      <c r="X592" s="19"/>
      <c r="Y592" s="19"/>
      <c r="Z592" s="19"/>
      <c r="AA592" s="19"/>
      <c r="AB592" s="19"/>
      <c r="AC592" s="19"/>
      <c r="AD592" s="19"/>
      <c r="AE592" s="19"/>
      <c r="AF592" s="19"/>
      <c r="AG592" s="19"/>
      <c r="AH592" s="19"/>
      <c r="AI592" s="19"/>
      <c r="AJ592" s="19"/>
      <c r="AK592" s="19"/>
      <c r="AL592" s="19"/>
      <c r="AM592" s="31">
        <v>570960</v>
      </c>
      <c r="AN592" s="31">
        <v>1457520</v>
      </c>
      <c r="AO592" s="31">
        <v>1633480</v>
      </c>
      <c r="AP592" s="31">
        <v>1337010.9921875</v>
      </c>
      <c r="AQ592" s="31">
        <v>1479201.1796875</v>
      </c>
      <c r="AR592" s="31">
        <v>1353806.02734375</v>
      </c>
      <c r="AS592" s="31">
        <v>1649582.71875</v>
      </c>
      <c r="AT592" s="31">
        <v>1633214.9140625</v>
      </c>
      <c r="AU592" s="31">
        <v>1404820.568359375</v>
      </c>
      <c r="AV592" s="31">
        <v>1591530.69921875</v>
      </c>
      <c r="AW592" s="31">
        <v>1712338.96484375</v>
      </c>
      <c r="AX592" s="31">
        <v>140044.96875</v>
      </c>
      <c r="AY592" s="31">
        <v>111204.7890625</v>
      </c>
      <c r="AZ592" s="31">
        <v>251249.7578125</v>
      </c>
    </row>
    <row r="593" spans="1:52" ht="15" customHeight="1">
      <c r="A593" s="29" t="s">
        <v>16662</v>
      </c>
      <c r="B593" s="34">
        <v>36039</v>
      </c>
      <c r="C593" s="28">
        <v>750</v>
      </c>
      <c r="D593" s="28">
        <v>44</v>
      </c>
      <c r="E593" s="28">
        <v>44</v>
      </c>
      <c r="F593" s="29" t="s">
        <v>2104</v>
      </c>
      <c r="G593" s="29" t="s">
        <v>1279</v>
      </c>
      <c r="H593" s="28">
        <v>360</v>
      </c>
      <c r="I593" s="29" t="s">
        <v>15929</v>
      </c>
      <c r="J593" s="33" t="s">
        <v>16661</v>
      </c>
      <c r="K593" s="29" t="s">
        <v>178</v>
      </c>
      <c r="L593" s="29" t="s">
        <v>204</v>
      </c>
      <c r="M593" s="29" t="s">
        <v>16655</v>
      </c>
      <c r="N593" s="28">
        <v>654878</v>
      </c>
      <c r="O593" s="28">
        <v>6057727</v>
      </c>
      <c r="P593" s="29" t="s">
        <v>16658</v>
      </c>
      <c r="Q593" s="32" t="s">
        <v>919</v>
      </c>
      <c r="R593" s="19"/>
      <c r="S593" s="19"/>
      <c r="T593" s="19"/>
      <c r="U593" s="19"/>
      <c r="V593" s="19"/>
      <c r="W593" s="19"/>
      <c r="X593" s="19"/>
      <c r="Y593" s="19"/>
      <c r="Z593" s="19"/>
      <c r="AA593" s="19"/>
      <c r="AB593" s="19"/>
      <c r="AC593" s="19"/>
      <c r="AD593" s="19"/>
      <c r="AE593" s="19"/>
      <c r="AF593" s="19"/>
      <c r="AG593" s="19"/>
      <c r="AH593" s="19"/>
      <c r="AI593" s="19"/>
      <c r="AJ593" s="19"/>
      <c r="AK593" s="19"/>
      <c r="AL593" s="19"/>
      <c r="AM593" s="31">
        <v>570960</v>
      </c>
      <c r="AN593" s="31">
        <v>1457520</v>
      </c>
      <c r="AO593" s="31">
        <v>1633480</v>
      </c>
      <c r="AP593" s="31">
        <v>1337010.9921875</v>
      </c>
      <c r="AQ593" s="31">
        <v>1479201.1796875</v>
      </c>
      <c r="AR593" s="31">
        <v>1353806.02734375</v>
      </c>
      <c r="AS593" s="31">
        <v>1649582.71875</v>
      </c>
      <c r="AT593" s="31">
        <v>1633214.9140625</v>
      </c>
      <c r="AU593" s="31">
        <v>1404820.568359375</v>
      </c>
      <c r="AV593" s="31">
        <v>1591530.69921875</v>
      </c>
      <c r="AW593" s="31">
        <v>1712338.96484375</v>
      </c>
      <c r="AX593" s="31">
        <v>140044.96875</v>
      </c>
      <c r="AY593" s="31">
        <v>111204.7890625</v>
      </c>
      <c r="AZ593" s="31">
        <v>251249.7578125</v>
      </c>
    </row>
    <row r="594" spans="1:52" ht="15" customHeight="1">
      <c r="A594" s="29" t="s">
        <v>16660</v>
      </c>
      <c r="B594" s="34">
        <v>36039</v>
      </c>
      <c r="C594" s="28">
        <v>750</v>
      </c>
      <c r="D594" s="28">
        <v>44</v>
      </c>
      <c r="E594" s="28">
        <v>44</v>
      </c>
      <c r="F594" s="29" t="s">
        <v>2104</v>
      </c>
      <c r="G594" s="29" t="s">
        <v>1279</v>
      </c>
      <c r="H594" s="28">
        <v>360</v>
      </c>
      <c r="I594" s="29" t="s">
        <v>15929</v>
      </c>
      <c r="J594" s="33" t="s">
        <v>16659</v>
      </c>
      <c r="K594" s="29" t="s">
        <v>178</v>
      </c>
      <c r="L594" s="29" t="s">
        <v>204</v>
      </c>
      <c r="M594" s="29" t="s">
        <v>16655</v>
      </c>
      <c r="N594" s="28">
        <v>654871</v>
      </c>
      <c r="O594" s="28">
        <v>6057341</v>
      </c>
      <c r="P594" s="29" t="s">
        <v>16658</v>
      </c>
      <c r="Q594" s="32" t="s">
        <v>919</v>
      </c>
      <c r="R594" s="19"/>
      <c r="S594" s="19"/>
      <c r="T594" s="19"/>
      <c r="U594" s="19"/>
      <c r="V594" s="19"/>
      <c r="W594" s="19"/>
      <c r="X594" s="19"/>
      <c r="Y594" s="19"/>
      <c r="Z594" s="19"/>
      <c r="AA594" s="19"/>
      <c r="AB594" s="19"/>
      <c r="AC594" s="19"/>
      <c r="AD594" s="19"/>
      <c r="AE594" s="19"/>
      <c r="AF594" s="19"/>
      <c r="AG594" s="19"/>
      <c r="AH594" s="19"/>
      <c r="AI594" s="19"/>
      <c r="AJ594" s="19"/>
      <c r="AK594" s="19"/>
      <c r="AL594" s="19"/>
      <c r="AM594" s="31">
        <v>570960</v>
      </c>
      <c r="AN594" s="31">
        <v>1457520</v>
      </c>
      <c r="AO594" s="31">
        <v>1633480</v>
      </c>
      <c r="AP594" s="31">
        <v>1337010.9921875</v>
      </c>
      <c r="AQ594" s="31">
        <v>1479201.1796875</v>
      </c>
      <c r="AR594" s="31">
        <v>1353806.02734375</v>
      </c>
      <c r="AS594" s="31">
        <v>1649582.71875</v>
      </c>
      <c r="AT594" s="31">
        <v>1633214.9140625</v>
      </c>
      <c r="AU594" s="31">
        <v>1404820.568359375</v>
      </c>
      <c r="AV594" s="31">
        <v>1591530.69921875</v>
      </c>
      <c r="AW594" s="31">
        <v>1712338.96484375</v>
      </c>
      <c r="AX594" s="31">
        <v>140044.96875</v>
      </c>
      <c r="AY594" s="31">
        <v>111204.7890625</v>
      </c>
      <c r="AZ594" s="31">
        <v>251249.7578125</v>
      </c>
    </row>
    <row r="595" spans="1:52" ht="15" customHeight="1">
      <c r="A595" s="29" t="s">
        <v>16657</v>
      </c>
      <c r="B595" s="34">
        <v>36039</v>
      </c>
      <c r="C595" s="28">
        <v>750</v>
      </c>
      <c r="D595" s="28">
        <v>44</v>
      </c>
      <c r="E595" s="28">
        <v>44</v>
      </c>
      <c r="F595" s="29" t="s">
        <v>2104</v>
      </c>
      <c r="G595" s="29" t="s">
        <v>1279</v>
      </c>
      <c r="H595" s="28">
        <v>360</v>
      </c>
      <c r="I595" s="29" t="s">
        <v>15929</v>
      </c>
      <c r="J595" s="33" t="s">
        <v>16656</v>
      </c>
      <c r="K595" s="29" t="s">
        <v>178</v>
      </c>
      <c r="L595" s="29" t="s">
        <v>204</v>
      </c>
      <c r="M595" s="29" t="s">
        <v>16655</v>
      </c>
      <c r="N595" s="28">
        <v>655037</v>
      </c>
      <c r="O595" s="28">
        <v>6057638</v>
      </c>
      <c r="P595" s="29" t="s">
        <v>16654</v>
      </c>
      <c r="Q595" s="32" t="s">
        <v>919</v>
      </c>
      <c r="R595" s="19"/>
      <c r="S595" s="19"/>
      <c r="T595" s="19"/>
      <c r="U595" s="19"/>
      <c r="V595" s="19"/>
      <c r="W595" s="19"/>
      <c r="X595" s="19"/>
      <c r="Y595" s="19"/>
      <c r="Z595" s="19"/>
      <c r="AA595" s="19"/>
      <c r="AB595" s="19"/>
      <c r="AC595" s="19"/>
      <c r="AD595" s="19"/>
      <c r="AE595" s="19"/>
      <c r="AF595" s="19"/>
      <c r="AG595" s="19"/>
      <c r="AH595" s="19"/>
      <c r="AI595" s="19"/>
      <c r="AJ595" s="19"/>
      <c r="AK595" s="19"/>
      <c r="AL595" s="19"/>
      <c r="AM595" s="31">
        <v>570960</v>
      </c>
      <c r="AN595" s="31">
        <v>1457520</v>
      </c>
      <c r="AO595" s="31">
        <v>1633480</v>
      </c>
      <c r="AP595" s="31">
        <v>1337010.9921875</v>
      </c>
      <c r="AQ595" s="31">
        <v>1479201.1796875</v>
      </c>
      <c r="AR595" s="31">
        <v>1353806.02734375</v>
      </c>
      <c r="AS595" s="31">
        <v>1649582.71875</v>
      </c>
      <c r="AT595" s="31">
        <v>1633214.9140625</v>
      </c>
      <c r="AU595" s="31">
        <v>1404820.568359375</v>
      </c>
      <c r="AV595" s="31">
        <v>1591530.69921875</v>
      </c>
      <c r="AW595" s="31">
        <v>1712338.96484375</v>
      </c>
      <c r="AX595" s="31">
        <v>140044.96875</v>
      </c>
      <c r="AY595" s="31">
        <v>111204.7890625</v>
      </c>
      <c r="AZ595" s="31">
        <v>251249.7578125</v>
      </c>
    </row>
    <row r="596" spans="1:52" ht="15" customHeight="1">
      <c r="A596" s="29" t="s">
        <v>16653</v>
      </c>
      <c r="B596" s="34">
        <v>36753</v>
      </c>
      <c r="C596" s="28">
        <v>750</v>
      </c>
      <c r="D596" s="28">
        <v>48</v>
      </c>
      <c r="E596" s="28">
        <v>45</v>
      </c>
      <c r="F596" s="29" t="s">
        <v>2104</v>
      </c>
      <c r="G596" s="29" t="s">
        <v>517</v>
      </c>
      <c r="H596" s="28">
        <v>360</v>
      </c>
      <c r="I596" s="29" t="s">
        <v>15929</v>
      </c>
      <c r="J596" s="33" t="s">
        <v>16652</v>
      </c>
      <c r="K596" s="29" t="s">
        <v>178</v>
      </c>
      <c r="L596" s="29" t="s">
        <v>204</v>
      </c>
      <c r="M596" s="29" t="s">
        <v>844</v>
      </c>
      <c r="N596" s="28">
        <v>651842</v>
      </c>
      <c r="O596" s="28">
        <v>6080070</v>
      </c>
      <c r="P596" s="29" t="s">
        <v>16647</v>
      </c>
      <c r="Q596" s="32" t="s">
        <v>919</v>
      </c>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31">
        <v>478333</v>
      </c>
      <c r="AP596" s="31">
        <v>1253750.98828125</v>
      </c>
      <c r="AQ596" s="31">
        <v>1414435.01171875</v>
      </c>
      <c r="AR596" s="31">
        <v>1303319.0078125</v>
      </c>
      <c r="AS596" s="31">
        <v>1426572.34375</v>
      </c>
      <c r="AT596" s="31">
        <v>1341013.33203125</v>
      </c>
      <c r="AU596" s="31">
        <v>1225413.33984375</v>
      </c>
      <c r="AV596" s="31">
        <v>1472899.33984375</v>
      </c>
      <c r="AW596" s="31">
        <v>1426790.67578125</v>
      </c>
      <c r="AX596" s="31">
        <v>113499.3359375</v>
      </c>
      <c r="AY596" s="31">
        <v>96823.3359375</v>
      </c>
      <c r="AZ596" s="31">
        <v>210322.671875</v>
      </c>
    </row>
    <row r="597" spans="1:52" ht="15" customHeight="1">
      <c r="A597" s="29" t="s">
        <v>16651</v>
      </c>
      <c r="B597" s="34">
        <v>36753</v>
      </c>
      <c r="C597" s="28">
        <v>750</v>
      </c>
      <c r="D597" s="28">
        <v>48</v>
      </c>
      <c r="E597" s="28">
        <v>45</v>
      </c>
      <c r="F597" s="29" t="s">
        <v>2104</v>
      </c>
      <c r="G597" s="29" t="s">
        <v>517</v>
      </c>
      <c r="H597" s="28">
        <v>360</v>
      </c>
      <c r="I597" s="29" t="s">
        <v>15929</v>
      </c>
      <c r="J597" s="33" t="s">
        <v>16650</v>
      </c>
      <c r="K597" s="29" t="s">
        <v>178</v>
      </c>
      <c r="L597" s="29" t="s">
        <v>204</v>
      </c>
      <c r="M597" s="29" t="s">
        <v>848</v>
      </c>
      <c r="N597" s="28">
        <v>651618</v>
      </c>
      <c r="O597" s="28">
        <v>6080094</v>
      </c>
      <c r="P597" s="29" t="s">
        <v>16647</v>
      </c>
      <c r="Q597" s="32" t="s">
        <v>919</v>
      </c>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31">
        <v>478333</v>
      </c>
      <c r="AP597" s="31">
        <v>1253750.98828125</v>
      </c>
      <c r="AQ597" s="31">
        <v>1414435.01171875</v>
      </c>
      <c r="AR597" s="31">
        <v>1303319.0078125</v>
      </c>
      <c r="AS597" s="31">
        <v>1426572.34375</v>
      </c>
      <c r="AT597" s="31">
        <v>1341013.33203125</v>
      </c>
      <c r="AU597" s="31">
        <v>1225413.33984375</v>
      </c>
      <c r="AV597" s="31">
        <v>1472899.33984375</v>
      </c>
      <c r="AW597" s="31">
        <v>1426790.67578125</v>
      </c>
      <c r="AX597" s="31">
        <v>113499.3359375</v>
      </c>
      <c r="AY597" s="31">
        <v>96823.3359375</v>
      </c>
      <c r="AZ597" s="31">
        <v>210322.671875</v>
      </c>
    </row>
    <row r="598" spans="1:52" ht="15" customHeight="1">
      <c r="A598" s="29" t="s">
        <v>16649</v>
      </c>
      <c r="B598" s="34">
        <v>36753</v>
      </c>
      <c r="C598" s="28">
        <v>750</v>
      </c>
      <c r="D598" s="28">
        <v>48</v>
      </c>
      <c r="E598" s="28">
        <v>45</v>
      </c>
      <c r="F598" s="29" t="s">
        <v>2104</v>
      </c>
      <c r="G598" s="29" t="s">
        <v>517</v>
      </c>
      <c r="H598" s="28">
        <v>360</v>
      </c>
      <c r="I598" s="29" t="s">
        <v>15929</v>
      </c>
      <c r="J598" s="33" t="s">
        <v>16648</v>
      </c>
      <c r="K598" s="29" t="s">
        <v>178</v>
      </c>
      <c r="L598" s="29" t="s">
        <v>204</v>
      </c>
      <c r="M598" s="29" t="s">
        <v>3612</v>
      </c>
      <c r="N598" s="28">
        <v>651752</v>
      </c>
      <c r="O598" s="28">
        <v>6080275</v>
      </c>
      <c r="P598" s="29" t="s">
        <v>16647</v>
      </c>
      <c r="Q598" s="32" t="s">
        <v>919</v>
      </c>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31">
        <v>478333</v>
      </c>
      <c r="AP598" s="31">
        <v>1253750.98828125</v>
      </c>
      <c r="AQ598" s="31">
        <v>1414435.01171875</v>
      </c>
      <c r="AR598" s="31">
        <v>1303319.0078125</v>
      </c>
      <c r="AS598" s="31">
        <v>1426572.34375</v>
      </c>
      <c r="AT598" s="31">
        <v>1341013.33203125</v>
      </c>
      <c r="AU598" s="31">
        <v>1225413.33984375</v>
      </c>
      <c r="AV598" s="31">
        <v>1472899.33984375</v>
      </c>
      <c r="AW598" s="31">
        <v>1426790.67578125</v>
      </c>
      <c r="AX598" s="31">
        <v>113499.3359375</v>
      </c>
      <c r="AY598" s="31">
        <v>96823.3359375</v>
      </c>
      <c r="AZ598" s="31">
        <v>210322.671875</v>
      </c>
    </row>
    <row r="599" spans="1:52" ht="15" customHeight="1">
      <c r="A599" s="29" t="s">
        <v>16646</v>
      </c>
      <c r="B599" s="34">
        <v>36552</v>
      </c>
      <c r="C599" s="28">
        <v>1000</v>
      </c>
      <c r="D599" s="28">
        <v>54.2</v>
      </c>
      <c r="E599" s="28">
        <v>50</v>
      </c>
      <c r="F599" s="29" t="s">
        <v>205</v>
      </c>
      <c r="G599" s="29" t="s">
        <v>16602</v>
      </c>
      <c r="H599" s="28">
        <v>360</v>
      </c>
      <c r="I599" s="29" t="s">
        <v>15929</v>
      </c>
      <c r="J599" s="33" t="s">
        <v>16645</v>
      </c>
      <c r="K599" s="29" t="s">
        <v>178</v>
      </c>
      <c r="L599" s="29" t="s">
        <v>204</v>
      </c>
      <c r="M599" s="29" t="s">
        <v>812</v>
      </c>
      <c r="N599" s="28">
        <v>632644</v>
      </c>
      <c r="O599" s="28">
        <v>6089458</v>
      </c>
      <c r="P599" s="29" t="s">
        <v>16642</v>
      </c>
      <c r="Q599" s="32" t="s">
        <v>919</v>
      </c>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31">
        <v>1568762</v>
      </c>
      <c r="AP599" s="31">
        <v>1939375.6875</v>
      </c>
      <c r="AQ599" s="31">
        <v>2075701.4609375</v>
      </c>
      <c r="AR599" s="31">
        <v>1948925.2578125</v>
      </c>
      <c r="AS599" s="31">
        <v>2231325.9765625</v>
      </c>
      <c r="AT599" s="31">
        <v>2123710.484375</v>
      </c>
      <c r="AU599" s="31">
        <v>1961611.21484375</v>
      </c>
      <c r="AV599" s="31">
        <v>2437388.71875</v>
      </c>
      <c r="AW599" s="31">
        <v>2256505.52734375</v>
      </c>
      <c r="AX599" s="31">
        <v>179516.40625</v>
      </c>
      <c r="AY599" s="31">
        <v>154054.484375</v>
      </c>
      <c r="AZ599" s="31">
        <v>333570.890625</v>
      </c>
    </row>
    <row r="600" spans="1:52" ht="15" customHeight="1">
      <c r="A600" s="29" t="s">
        <v>16644</v>
      </c>
      <c r="B600" s="34">
        <v>36552</v>
      </c>
      <c r="C600" s="28">
        <v>1000</v>
      </c>
      <c r="D600" s="28">
        <v>54</v>
      </c>
      <c r="E600" s="28">
        <v>50</v>
      </c>
      <c r="F600" s="29" t="s">
        <v>205</v>
      </c>
      <c r="G600" s="29" t="s">
        <v>16602</v>
      </c>
      <c r="H600" s="28">
        <v>360</v>
      </c>
      <c r="I600" s="29" t="s">
        <v>15929</v>
      </c>
      <c r="J600" s="33" t="s">
        <v>16643</v>
      </c>
      <c r="K600" s="29" t="s">
        <v>178</v>
      </c>
      <c r="L600" s="29" t="s">
        <v>204</v>
      </c>
      <c r="M600" s="29" t="s">
        <v>176</v>
      </c>
      <c r="N600" s="28">
        <v>632616</v>
      </c>
      <c r="O600" s="28">
        <v>6089618</v>
      </c>
      <c r="P600" s="29" t="s">
        <v>16642</v>
      </c>
      <c r="Q600" s="32" t="s">
        <v>919</v>
      </c>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31">
        <v>1568762</v>
      </c>
      <c r="AP600" s="31">
        <v>1939375.6875</v>
      </c>
      <c r="AQ600" s="31">
        <v>2075701.4609375</v>
      </c>
      <c r="AR600" s="31">
        <v>1948925.2578125</v>
      </c>
      <c r="AS600" s="31">
        <v>2231325.9765625</v>
      </c>
      <c r="AT600" s="31">
        <v>2123710.484375</v>
      </c>
      <c r="AU600" s="31">
        <v>1961611.21484375</v>
      </c>
      <c r="AV600" s="31">
        <v>2437388.71875</v>
      </c>
      <c r="AW600" s="31">
        <v>2256505.52734375</v>
      </c>
      <c r="AX600" s="31">
        <v>179516.40625</v>
      </c>
      <c r="AY600" s="31">
        <v>154054.484375</v>
      </c>
      <c r="AZ600" s="31">
        <v>333570.890625</v>
      </c>
    </row>
    <row r="601" spans="1:52" ht="15" customHeight="1">
      <c r="A601" s="29" t="s">
        <v>16641</v>
      </c>
      <c r="B601" s="34">
        <v>36552</v>
      </c>
      <c r="C601" s="28">
        <v>1000</v>
      </c>
      <c r="D601" s="28">
        <v>54</v>
      </c>
      <c r="E601" s="28">
        <v>50</v>
      </c>
      <c r="F601" s="29" t="s">
        <v>205</v>
      </c>
      <c r="G601" s="29" t="s">
        <v>16602</v>
      </c>
      <c r="H601" s="28">
        <v>360</v>
      </c>
      <c r="I601" s="29" t="s">
        <v>15929</v>
      </c>
      <c r="J601" s="33" t="s">
        <v>16640</v>
      </c>
      <c r="K601" s="29" t="s">
        <v>178</v>
      </c>
      <c r="L601" s="29" t="s">
        <v>204</v>
      </c>
      <c r="M601" s="29" t="s">
        <v>2275</v>
      </c>
      <c r="N601" s="28">
        <v>632699</v>
      </c>
      <c r="O601" s="28">
        <v>6089749</v>
      </c>
      <c r="P601" s="29" t="s">
        <v>14817</v>
      </c>
      <c r="Q601" s="32" t="s">
        <v>919</v>
      </c>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31">
        <v>1568762</v>
      </c>
      <c r="AP601" s="31">
        <v>1939375.6875</v>
      </c>
      <c r="AQ601" s="31">
        <v>2075701.4609375</v>
      </c>
      <c r="AR601" s="31">
        <v>1948925.2578125</v>
      </c>
      <c r="AS601" s="31">
        <v>2231325.9765625</v>
      </c>
      <c r="AT601" s="31">
        <v>2123710.484375</v>
      </c>
      <c r="AU601" s="31">
        <v>1961611.21484375</v>
      </c>
      <c r="AV601" s="31">
        <v>2437388.71875</v>
      </c>
      <c r="AW601" s="31">
        <v>2256505.52734375</v>
      </c>
      <c r="AX601" s="31">
        <v>179516.40625</v>
      </c>
      <c r="AY601" s="31">
        <v>154054.484375</v>
      </c>
      <c r="AZ601" s="31">
        <v>333570.890625</v>
      </c>
    </row>
    <row r="602" spans="1:52" ht="15" customHeight="1">
      <c r="A602" s="29" t="s">
        <v>16639</v>
      </c>
      <c r="B602" s="34">
        <v>36552</v>
      </c>
      <c r="C602" s="28">
        <v>1000</v>
      </c>
      <c r="D602" s="28">
        <v>54</v>
      </c>
      <c r="E602" s="28">
        <v>50</v>
      </c>
      <c r="F602" s="29" t="s">
        <v>205</v>
      </c>
      <c r="G602" s="29" t="s">
        <v>16602</v>
      </c>
      <c r="H602" s="28">
        <v>360</v>
      </c>
      <c r="I602" s="29" t="s">
        <v>15929</v>
      </c>
      <c r="J602" s="33" t="s">
        <v>16638</v>
      </c>
      <c r="K602" s="29" t="s">
        <v>178</v>
      </c>
      <c r="L602" s="29" t="s">
        <v>204</v>
      </c>
      <c r="M602" s="29" t="s">
        <v>745</v>
      </c>
      <c r="N602" s="28">
        <v>632787</v>
      </c>
      <c r="O602" s="28">
        <v>6089879</v>
      </c>
      <c r="P602" s="29" t="s">
        <v>14817</v>
      </c>
      <c r="Q602" s="32" t="s">
        <v>919</v>
      </c>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31">
        <v>1568762</v>
      </c>
      <c r="AP602" s="31">
        <v>1939375.6875</v>
      </c>
      <c r="AQ602" s="31">
        <v>2075701.4609375</v>
      </c>
      <c r="AR602" s="31">
        <v>1948925.2578125</v>
      </c>
      <c r="AS602" s="31">
        <v>2231325.9765625</v>
      </c>
      <c r="AT602" s="31">
        <v>2123710.484375</v>
      </c>
      <c r="AU602" s="31">
        <v>1961611.21484375</v>
      </c>
      <c r="AV602" s="31">
        <v>2437388.71875</v>
      </c>
      <c r="AW602" s="31">
        <v>2256505.52734375</v>
      </c>
      <c r="AX602" s="31">
        <v>179516.40625</v>
      </c>
      <c r="AY602" s="31">
        <v>154054.484375</v>
      </c>
      <c r="AZ602" s="31">
        <v>333570.890625</v>
      </c>
    </row>
    <row r="603" spans="1:52" ht="15" customHeight="1">
      <c r="A603" s="29" t="s">
        <v>16637</v>
      </c>
      <c r="B603" s="34">
        <v>36552</v>
      </c>
      <c r="C603" s="28">
        <v>1000</v>
      </c>
      <c r="D603" s="28">
        <v>54</v>
      </c>
      <c r="E603" s="28">
        <v>50</v>
      </c>
      <c r="F603" s="29" t="s">
        <v>205</v>
      </c>
      <c r="G603" s="29" t="s">
        <v>16602</v>
      </c>
      <c r="H603" s="28">
        <v>360</v>
      </c>
      <c r="I603" s="29" t="s">
        <v>15929</v>
      </c>
      <c r="J603" s="33" t="s">
        <v>16636</v>
      </c>
      <c r="K603" s="29" t="s">
        <v>178</v>
      </c>
      <c r="L603" s="29" t="s">
        <v>204</v>
      </c>
      <c r="M603" s="29" t="s">
        <v>337</v>
      </c>
      <c r="N603" s="28">
        <v>632954</v>
      </c>
      <c r="O603" s="28">
        <v>6089998</v>
      </c>
      <c r="P603" s="29" t="s">
        <v>14817</v>
      </c>
      <c r="Q603" s="32" t="s">
        <v>919</v>
      </c>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31">
        <v>1568762</v>
      </c>
      <c r="AP603" s="31">
        <v>1939375.6875</v>
      </c>
      <c r="AQ603" s="31">
        <v>2075701.4609375</v>
      </c>
      <c r="AR603" s="31">
        <v>1948925.2578125</v>
      </c>
      <c r="AS603" s="31">
        <v>2231325.9765625</v>
      </c>
      <c r="AT603" s="31">
        <v>2123710.484375</v>
      </c>
      <c r="AU603" s="31">
        <v>1961611.21484375</v>
      </c>
      <c r="AV603" s="31">
        <v>2437388.71875</v>
      </c>
      <c r="AW603" s="31">
        <v>2256505.52734375</v>
      </c>
      <c r="AX603" s="31">
        <v>179516.40625</v>
      </c>
      <c r="AY603" s="31">
        <v>154054.484375</v>
      </c>
      <c r="AZ603" s="31">
        <v>333570.890625</v>
      </c>
    </row>
    <row r="604" spans="1:52" ht="15" customHeight="1">
      <c r="A604" s="29" t="s">
        <v>16635</v>
      </c>
      <c r="B604" s="34">
        <v>36552</v>
      </c>
      <c r="C604" s="28">
        <v>1000</v>
      </c>
      <c r="D604" s="28">
        <v>54</v>
      </c>
      <c r="E604" s="28">
        <v>50</v>
      </c>
      <c r="F604" s="29" t="s">
        <v>205</v>
      </c>
      <c r="G604" s="29" t="s">
        <v>16602</v>
      </c>
      <c r="H604" s="28">
        <v>360</v>
      </c>
      <c r="I604" s="29" t="s">
        <v>15929</v>
      </c>
      <c r="J604" s="33" t="s">
        <v>16634</v>
      </c>
      <c r="K604" s="29" t="s">
        <v>178</v>
      </c>
      <c r="L604" s="29" t="s">
        <v>204</v>
      </c>
      <c r="M604" s="29" t="s">
        <v>2255</v>
      </c>
      <c r="N604" s="28">
        <v>633138</v>
      </c>
      <c r="O604" s="28">
        <v>6090091</v>
      </c>
      <c r="P604" s="29" t="s">
        <v>14817</v>
      </c>
      <c r="Q604" s="32" t="s">
        <v>919</v>
      </c>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31">
        <v>1568762</v>
      </c>
      <c r="AP604" s="31">
        <v>1939375.6875</v>
      </c>
      <c r="AQ604" s="31">
        <v>2075701.4609375</v>
      </c>
      <c r="AR604" s="31">
        <v>1948925.2578125</v>
      </c>
      <c r="AS604" s="31">
        <v>2231325.9765625</v>
      </c>
      <c r="AT604" s="31">
        <v>2123710.484375</v>
      </c>
      <c r="AU604" s="31">
        <v>1961611.21484375</v>
      </c>
      <c r="AV604" s="31">
        <v>2437388.71875</v>
      </c>
      <c r="AW604" s="31">
        <v>2256505.52734375</v>
      </c>
      <c r="AX604" s="31">
        <v>179516.40625</v>
      </c>
      <c r="AY604" s="31">
        <v>154054.484375</v>
      </c>
      <c r="AZ604" s="31">
        <v>333570.890625</v>
      </c>
    </row>
    <row r="605" spans="1:52" ht="15" customHeight="1">
      <c r="A605" s="29" t="s">
        <v>16633</v>
      </c>
      <c r="B605" s="34">
        <v>36552</v>
      </c>
      <c r="C605" s="28">
        <v>1000</v>
      </c>
      <c r="D605" s="28">
        <v>54</v>
      </c>
      <c r="E605" s="28">
        <v>50</v>
      </c>
      <c r="F605" s="29" t="s">
        <v>205</v>
      </c>
      <c r="G605" s="29" t="s">
        <v>16602</v>
      </c>
      <c r="H605" s="28">
        <v>360</v>
      </c>
      <c r="I605" s="29" t="s">
        <v>15929</v>
      </c>
      <c r="J605" s="33" t="s">
        <v>16632</v>
      </c>
      <c r="K605" s="29" t="s">
        <v>178</v>
      </c>
      <c r="L605" s="29" t="s">
        <v>204</v>
      </c>
      <c r="M605" s="29" t="s">
        <v>2251</v>
      </c>
      <c r="N605" s="28">
        <v>633324</v>
      </c>
      <c r="O605" s="28">
        <v>6090186</v>
      </c>
      <c r="P605" s="29" t="s">
        <v>14817</v>
      </c>
      <c r="Q605" s="32" t="s">
        <v>919</v>
      </c>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31">
        <v>1568762</v>
      </c>
      <c r="AP605" s="31">
        <v>1939375.6875</v>
      </c>
      <c r="AQ605" s="31">
        <v>2075701.4609375</v>
      </c>
      <c r="AR605" s="31">
        <v>1948925.2578125</v>
      </c>
      <c r="AS605" s="31">
        <v>2231325.9765625</v>
      </c>
      <c r="AT605" s="31">
        <v>2123710.484375</v>
      </c>
      <c r="AU605" s="31">
        <v>1961611.21484375</v>
      </c>
      <c r="AV605" s="31">
        <v>2437388.71875</v>
      </c>
      <c r="AW605" s="31">
        <v>2256505.52734375</v>
      </c>
      <c r="AX605" s="31">
        <v>179516.40625</v>
      </c>
      <c r="AY605" s="31">
        <v>154054.484375</v>
      </c>
      <c r="AZ605" s="31">
        <v>333570.890625</v>
      </c>
    </row>
    <row r="606" spans="1:52" ht="15" customHeight="1">
      <c r="A606" s="29" t="s">
        <v>16631</v>
      </c>
      <c r="B606" s="34">
        <v>36552</v>
      </c>
      <c r="C606" s="28">
        <v>1000</v>
      </c>
      <c r="D606" s="28">
        <v>54</v>
      </c>
      <c r="E606" s="28">
        <v>50</v>
      </c>
      <c r="F606" s="29" t="s">
        <v>205</v>
      </c>
      <c r="G606" s="29" t="s">
        <v>16602</v>
      </c>
      <c r="H606" s="28">
        <v>360</v>
      </c>
      <c r="I606" s="29" t="s">
        <v>15929</v>
      </c>
      <c r="J606" s="33" t="s">
        <v>16630</v>
      </c>
      <c r="K606" s="29" t="s">
        <v>178</v>
      </c>
      <c r="L606" s="29" t="s">
        <v>204</v>
      </c>
      <c r="M606" s="29" t="s">
        <v>1758</v>
      </c>
      <c r="N606" s="28">
        <v>633513</v>
      </c>
      <c r="O606" s="28">
        <v>6090264</v>
      </c>
      <c r="P606" s="29" t="s">
        <v>14817</v>
      </c>
      <c r="Q606" s="32" t="s">
        <v>919</v>
      </c>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31">
        <v>1568762</v>
      </c>
      <c r="AP606" s="31">
        <v>1939375.6875</v>
      </c>
      <c r="AQ606" s="31">
        <v>2075701.4609375</v>
      </c>
      <c r="AR606" s="31">
        <v>1948925.2578125</v>
      </c>
      <c r="AS606" s="31">
        <v>2231325.9765625</v>
      </c>
      <c r="AT606" s="31">
        <v>2123710.484375</v>
      </c>
      <c r="AU606" s="31">
        <v>1961611.21484375</v>
      </c>
      <c r="AV606" s="31">
        <v>2437388.71875</v>
      </c>
      <c r="AW606" s="31">
        <v>2256505.52734375</v>
      </c>
      <c r="AX606" s="31">
        <v>179516.40625</v>
      </c>
      <c r="AY606" s="31">
        <v>154054.484375</v>
      </c>
      <c r="AZ606" s="31">
        <v>333570.890625</v>
      </c>
    </row>
    <row r="607" spans="1:52" ht="15" customHeight="1">
      <c r="A607" s="29" t="s">
        <v>16629</v>
      </c>
      <c r="B607" s="34">
        <v>36552</v>
      </c>
      <c r="C607" s="28">
        <v>1000</v>
      </c>
      <c r="D607" s="28">
        <v>54</v>
      </c>
      <c r="E607" s="28">
        <v>50</v>
      </c>
      <c r="F607" s="29" t="s">
        <v>205</v>
      </c>
      <c r="G607" s="29" t="s">
        <v>16602</v>
      </c>
      <c r="H607" s="28">
        <v>360</v>
      </c>
      <c r="I607" s="29" t="s">
        <v>15929</v>
      </c>
      <c r="J607" s="33" t="s">
        <v>16628</v>
      </c>
      <c r="K607" s="29" t="s">
        <v>178</v>
      </c>
      <c r="L607" s="29" t="s">
        <v>204</v>
      </c>
      <c r="M607" s="29" t="s">
        <v>1238</v>
      </c>
      <c r="N607" s="28">
        <v>633349</v>
      </c>
      <c r="O607" s="28">
        <v>6090042</v>
      </c>
      <c r="P607" s="29" t="s">
        <v>14817</v>
      </c>
      <c r="Q607" s="32" t="s">
        <v>919</v>
      </c>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31">
        <v>1568762</v>
      </c>
      <c r="AP607" s="31">
        <v>1939375.6875</v>
      </c>
      <c r="AQ607" s="31">
        <v>2075701.4609375</v>
      </c>
      <c r="AR607" s="31">
        <v>1948925.2578125</v>
      </c>
      <c r="AS607" s="31">
        <v>2231325.9765625</v>
      </c>
      <c r="AT607" s="31">
        <v>2123710.484375</v>
      </c>
      <c r="AU607" s="31">
        <v>1961611.21484375</v>
      </c>
      <c r="AV607" s="31">
        <v>2437388.71875</v>
      </c>
      <c r="AW607" s="31">
        <v>2256505.52734375</v>
      </c>
      <c r="AX607" s="31">
        <v>179516.40625</v>
      </c>
      <c r="AY607" s="31">
        <v>154054.484375</v>
      </c>
      <c r="AZ607" s="31">
        <v>333570.890625</v>
      </c>
    </row>
    <row r="608" spans="1:52" ht="15" customHeight="1">
      <c r="A608" s="29" t="s">
        <v>16627</v>
      </c>
      <c r="B608" s="34">
        <v>36552</v>
      </c>
      <c r="C608" s="28">
        <v>1000</v>
      </c>
      <c r="D608" s="28">
        <v>54</v>
      </c>
      <c r="E608" s="28">
        <v>50</v>
      </c>
      <c r="F608" s="29" t="s">
        <v>205</v>
      </c>
      <c r="G608" s="29" t="s">
        <v>16602</v>
      </c>
      <c r="H608" s="28">
        <v>360</v>
      </c>
      <c r="I608" s="29" t="s">
        <v>15929</v>
      </c>
      <c r="J608" s="33" t="s">
        <v>16626</v>
      </c>
      <c r="K608" s="29" t="s">
        <v>178</v>
      </c>
      <c r="L608" s="29" t="s">
        <v>204</v>
      </c>
      <c r="M608" s="29" t="s">
        <v>251</v>
      </c>
      <c r="N608" s="28">
        <v>633376</v>
      </c>
      <c r="O608" s="28">
        <v>6089883</v>
      </c>
      <c r="P608" s="29" t="s">
        <v>14817</v>
      </c>
      <c r="Q608" s="32" t="s">
        <v>919</v>
      </c>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31">
        <v>1568762</v>
      </c>
      <c r="AP608" s="31">
        <v>1939375.6875</v>
      </c>
      <c r="AQ608" s="31">
        <v>2075701.4609375</v>
      </c>
      <c r="AR608" s="31">
        <v>1948925.2578125</v>
      </c>
      <c r="AS608" s="31">
        <v>2231325.9765625</v>
      </c>
      <c r="AT608" s="31">
        <v>2123710.484375</v>
      </c>
      <c r="AU608" s="31">
        <v>1961611.21484375</v>
      </c>
      <c r="AV608" s="31">
        <v>2437388.71875</v>
      </c>
      <c r="AW608" s="31">
        <v>2256505.52734375</v>
      </c>
      <c r="AX608" s="31">
        <v>179516.40625</v>
      </c>
      <c r="AY608" s="31">
        <v>154054.484375</v>
      </c>
      <c r="AZ608" s="31">
        <v>333570.890625</v>
      </c>
    </row>
    <row r="609" spans="1:52" ht="15" customHeight="1">
      <c r="A609" s="29" t="s">
        <v>16625</v>
      </c>
      <c r="B609" s="34">
        <v>36552</v>
      </c>
      <c r="C609" s="28">
        <v>1000</v>
      </c>
      <c r="D609" s="28">
        <v>54</v>
      </c>
      <c r="E609" s="28">
        <v>50</v>
      </c>
      <c r="F609" s="29" t="s">
        <v>205</v>
      </c>
      <c r="G609" s="29" t="s">
        <v>16602</v>
      </c>
      <c r="H609" s="28">
        <v>360</v>
      </c>
      <c r="I609" s="29" t="s">
        <v>15929</v>
      </c>
      <c r="J609" s="33" t="s">
        <v>16624</v>
      </c>
      <c r="K609" s="29" t="s">
        <v>178</v>
      </c>
      <c r="L609" s="29" t="s">
        <v>204</v>
      </c>
      <c r="M609" s="29" t="s">
        <v>6427</v>
      </c>
      <c r="N609" s="28">
        <v>633403</v>
      </c>
      <c r="O609" s="28">
        <v>6089723</v>
      </c>
      <c r="P609" s="29" t="s">
        <v>14817</v>
      </c>
      <c r="Q609" s="32" t="s">
        <v>919</v>
      </c>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31">
        <v>1568762</v>
      </c>
      <c r="AP609" s="31">
        <v>1939375.6875</v>
      </c>
      <c r="AQ609" s="31">
        <v>2075701.4609375</v>
      </c>
      <c r="AR609" s="31">
        <v>1948925.2578125</v>
      </c>
      <c r="AS609" s="31">
        <v>2231325.9765625</v>
      </c>
      <c r="AT609" s="31">
        <v>2123710.484375</v>
      </c>
      <c r="AU609" s="31">
        <v>1961611.21484375</v>
      </c>
      <c r="AV609" s="31">
        <v>2437388.71875</v>
      </c>
      <c r="AW609" s="31">
        <v>2256505.52734375</v>
      </c>
      <c r="AX609" s="31">
        <v>179516.40625</v>
      </c>
      <c r="AY609" s="31">
        <v>154054.484375</v>
      </c>
      <c r="AZ609" s="31">
        <v>333570.890625</v>
      </c>
    </row>
    <row r="610" spans="1:52" ht="15" customHeight="1">
      <c r="A610" s="29" t="s">
        <v>16623</v>
      </c>
      <c r="B610" s="34">
        <v>36552</v>
      </c>
      <c r="C610" s="28">
        <v>1000</v>
      </c>
      <c r="D610" s="28">
        <v>54</v>
      </c>
      <c r="E610" s="28">
        <v>50</v>
      </c>
      <c r="F610" s="29" t="s">
        <v>205</v>
      </c>
      <c r="G610" s="29" t="s">
        <v>16602</v>
      </c>
      <c r="H610" s="28">
        <v>360</v>
      </c>
      <c r="I610" s="29" t="s">
        <v>15929</v>
      </c>
      <c r="J610" s="33" t="s">
        <v>16622</v>
      </c>
      <c r="K610" s="29" t="s">
        <v>178</v>
      </c>
      <c r="L610" s="29" t="s">
        <v>204</v>
      </c>
      <c r="M610" s="29" t="s">
        <v>3991</v>
      </c>
      <c r="N610" s="28">
        <v>633430</v>
      </c>
      <c r="O610" s="28">
        <v>6089565</v>
      </c>
      <c r="P610" s="29" t="s">
        <v>14817</v>
      </c>
      <c r="Q610" s="32" t="s">
        <v>919</v>
      </c>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31">
        <v>1568762</v>
      </c>
      <c r="AP610" s="31">
        <v>1939375.6875</v>
      </c>
      <c r="AQ610" s="31">
        <v>2075701.4609375</v>
      </c>
      <c r="AR610" s="31">
        <v>1948925.2578125</v>
      </c>
      <c r="AS610" s="31">
        <v>2231325.9765625</v>
      </c>
      <c r="AT610" s="31">
        <v>2123710.484375</v>
      </c>
      <c r="AU610" s="31">
        <v>1961611.21484375</v>
      </c>
      <c r="AV610" s="31">
        <v>2437388.71875</v>
      </c>
      <c r="AW610" s="31">
        <v>2256505.52734375</v>
      </c>
      <c r="AX610" s="31">
        <v>179516.40625</v>
      </c>
      <c r="AY610" s="31">
        <v>154054.484375</v>
      </c>
      <c r="AZ610" s="31">
        <v>333570.890625</v>
      </c>
    </row>
    <row r="611" spans="1:52" ht="15" customHeight="1">
      <c r="A611" s="29" t="s">
        <v>16621</v>
      </c>
      <c r="B611" s="34">
        <v>36552</v>
      </c>
      <c r="C611" s="28">
        <v>1000</v>
      </c>
      <c r="D611" s="28">
        <v>54</v>
      </c>
      <c r="E611" s="28">
        <v>50</v>
      </c>
      <c r="F611" s="29" t="s">
        <v>205</v>
      </c>
      <c r="G611" s="29" t="s">
        <v>16602</v>
      </c>
      <c r="H611" s="28">
        <v>360</v>
      </c>
      <c r="I611" s="29" t="s">
        <v>15929</v>
      </c>
      <c r="J611" s="33" t="s">
        <v>16620</v>
      </c>
      <c r="K611" s="29" t="s">
        <v>178</v>
      </c>
      <c r="L611" s="29" t="s">
        <v>204</v>
      </c>
      <c r="M611" s="29" t="s">
        <v>807</v>
      </c>
      <c r="N611" s="28">
        <v>633458</v>
      </c>
      <c r="O611" s="28">
        <v>6089405</v>
      </c>
      <c r="P611" s="29" t="s">
        <v>14817</v>
      </c>
      <c r="Q611" s="32" t="s">
        <v>919</v>
      </c>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31">
        <v>1568762</v>
      </c>
      <c r="AP611" s="31">
        <v>1939375.6875</v>
      </c>
      <c r="AQ611" s="31">
        <v>2075701.4609375</v>
      </c>
      <c r="AR611" s="31">
        <v>1948925.2578125</v>
      </c>
      <c r="AS611" s="31">
        <v>2231325.9765625</v>
      </c>
      <c r="AT611" s="31">
        <v>2123710.484375</v>
      </c>
      <c r="AU611" s="31">
        <v>1961611.21484375</v>
      </c>
      <c r="AV611" s="31">
        <v>2437388.71875</v>
      </c>
      <c r="AW611" s="31">
        <v>2256505.52734375</v>
      </c>
      <c r="AX611" s="31">
        <v>179516.40625</v>
      </c>
      <c r="AY611" s="31">
        <v>154054.484375</v>
      </c>
      <c r="AZ611" s="31">
        <v>333570.890625</v>
      </c>
    </row>
    <row r="612" spans="1:52" ht="15" customHeight="1">
      <c r="A612" s="29" t="s">
        <v>16619</v>
      </c>
      <c r="B612" s="34">
        <v>36552</v>
      </c>
      <c r="C612" s="28">
        <v>1000</v>
      </c>
      <c r="D612" s="28">
        <v>54</v>
      </c>
      <c r="E612" s="28">
        <v>50</v>
      </c>
      <c r="F612" s="29" t="s">
        <v>205</v>
      </c>
      <c r="G612" s="29" t="s">
        <v>16602</v>
      </c>
      <c r="H612" s="28">
        <v>360</v>
      </c>
      <c r="I612" s="29" t="s">
        <v>15929</v>
      </c>
      <c r="J612" s="33" t="s">
        <v>16618</v>
      </c>
      <c r="K612" s="29" t="s">
        <v>178</v>
      </c>
      <c r="L612" s="29" t="s">
        <v>204</v>
      </c>
      <c r="M612" s="29" t="s">
        <v>2363</v>
      </c>
      <c r="N612" s="28">
        <v>633261</v>
      </c>
      <c r="O612" s="28">
        <v>6089379</v>
      </c>
      <c r="P612" s="29" t="s">
        <v>14817</v>
      </c>
      <c r="Q612" s="32" t="s">
        <v>919</v>
      </c>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31">
        <v>1568762</v>
      </c>
      <c r="AP612" s="31">
        <v>1939375.6875</v>
      </c>
      <c r="AQ612" s="31">
        <v>2075701.4609375</v>
      </c>
      <c r="AR612" s="31">
        <v>1948925.2578125</v>
      </c>
      <c r="AS612" s="31">
        <v>2231325.9765625</v>
      </c>
      <c r="AT612" s="31">
        <v>2123710.484375</v>
      </c>
      <c r="AU612" s="31">
        <v>1961611.21484375</v>
      </c>
      <c r="AV612" s="31">
        <v>2437388.71875</v>
      </c>
      <c r="AW612" s="31">
        <v>2256505.52734375</v>
      </c>
      <c r="AX612" s="31">
        <v>179516.40625</v>
      </c>
      <c r="AY612" s="31">
        <v>154054.484375</v>
      </c>
      <c r="AZ612" s="31">
        <v>333570.890625</v>
      </c>
    </row>
    <row r="613" spans="1:52" ht="15" customHeight="1">
      <c r="A613" s="29" t="s">
        <v>16617</v>
      </c>
      <c r="B613" s="34">
        <v>36552</v>
      </c>
      <c r="C613" s="28">
        <v>1000</v>
      </c>
      <c r="D613" s="28">
        <v>54</v>
      </c>
      <c r="E613" s="28">
        <v>50</v>
      </c>
      <c r="F613" s="29" t="s">
        <v>205</v>
      </c>
      <c r="G613" s="29" t="s">
        <v>16602</v>
      </c>
      <c r="H613" s="28">
        <v>360</v>
      </c>
      <c r="I613" s="29" t="s">
        <v>15929</v>
      </c>
      <c r="J613" s="33" t="s">
        <v>16616</v>
      </c>
      <c r="K613" s="29" t="s">
        <v>178</v>
      </c>
      <c r="L613" s="29" t="s">
        <v>204</v>
      </c>
      <c r="M613" s="29" t="s">
        <v>1373</v>
      </c>
      <c r="N613" s="28">
        <v>633064</v>
      </c>
      <c r="O613" s="28">
        <v>6089353</v>
      </c>
      <c r="P613" s="29" t="s">
        <v>14817</v>
      </c>
      <c r="Q613" s="32" t="s">
        <v>919</v>
      </c>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31">
        <v>1568762</v>
      </c>
      <c r="AP613" s="31">
        <v>1939375.6875</v>
      </c>
      <c r="AQ613" s="31">
        <v>2075701.4609375</v>
      </c>
      <c r="AR613" s="31">
        <v>1948925.2578125</v>
      </c>
      <c r="AS613" s="31">
        <v>2231325.9765625</v>
      </c>
      <c r="AT613" s="31">
        <v>2123710.484375</v>
      </c>
      <c r="AU613" s="31">
        <v>1961611.21484375</v>
      </c>
      <c r="AV613" s="31">
        <v>2437388.71875</v>
      </c>
      <c r="AW613" s="31">
        <v>2256505.52734375</v>
      </c>
      <c r="AX613" s="31">
        <v>179516.40625</v>
      </c>
      <c r="AY613" s="31">
        <v>154054.484375</v>
      </c>
      <c r="AZ613" s="31">
        <v>333570.890625</v>
      </c>
    </row>
    <row r="614" spans="1:52" ht="15" customHeight="1">
      <c r="A614" s="29" t="s">
        <v>16615</v>
      </c>
      <c r="B614" s="34">
        <v>36552</v>
      </c>
      <c r="C614" s="28">
        <v>1000</v>
      </c>
      <c r="D614" s="28">
        <v>54</v>
      </c>
      <c r="E614" s="28">
        <v>50</v>
      </c>
      <c r="F614" s="29" t="s">
        <v>205</v>
      </c>
      <c r="G614" s="29" t="s">
        <v>16602</v>
      </c>
      <c r="H614" s="28">
        <v>360</v>
      </c>
      <c r="I614" s="29" t="s">
        <v>15929</v>
      </c>
      <c r="J614" s="33" t="s">
        <v>16614</v>
      </c>
      <c r="K614" s="29" t="s">
        <v>178</v>
      </c>
      <c r="L614" s="29" t="s">
        <v>204</v>
      </c>
      <c r="M614" s="29" t="s">
        <v>4912</v>
      </c>
      <c r="N614" s="28">
        <v>633037</v>
      </c>
      <c r="O614" s="28">
        <v>6089511</v>
      </c>
      <c r="P614" s="29" t="s">
        <v>14817</v>
      </c>
      <c r="Q614" s="32" t="s">
        <v>919</v>
      </c>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31">
        <v>1568762</v>
      </c>
      <c r="AP614" s="31">
        <v>1939375.6875</v>
      </c>
      <c r="AQ614" s="31">
        <v>2075701.4609375</v>
      </c>
      <c r="AR614" s="31">
        <v>1948925.2578125</v>
      </c>
      <c r="AS614" s="31">
        <v>2231325.9765625</v>
      </c>
      <c r="AT614" s="31">
        <v>2123710.484375</v>
      </c>
      <c r="AU614" s="31">
        <v>1961611.21484375</v>
      </c>
      <c r="AV614" s="31">
        <v>2437388.71875</v>
      </c>
      <c r="AW614" s="31">
        <v>2256505.52734375</v>
      </c>
      <c r="AX614" s="31">
        <v>179516.40625</v>
      </c>
      <c r="AY614" s="31">
        <v>154054.484375</v>
      </c>
      <c r="AZ614" s="31">
        <v>333570.890625</v>
      </c>
    </row>
    <row r="615" spans="1:52" ht="15" customHeight="1">
      <c r="A615" s="29" t="s">
        <v>16613</v>
      </c>
      <c r="B615" s="34">
        <v>36552</v>
      </c>
      <c r="C615" s="28">
        <v>1000</v>
      </c>
      <c r="D615" s="28">
        <v>54</v>
      </c>
      <c r="E615" s="28">
        <v>50</v>
      </c>
      <c r="F615" s="29" t="s">
        <v>205</v>
      </c>
      <c r="G615" s="29" t="s">
        <v>16602</v>
      </c>
      <c r="H615" s="28">
        <v>360</v>
      </c>
      <c r="I615" s="29" t="s">
        <v>15929</v>
      </c>
      <c r="J615" s="33" t="s">
        <v>16612</v>
      </c>
      <c r="K615" s="29" t="s">
        <v>178</v>
      </c>
      <c r="L615" s="29" t="s">
        <v>204</v>
      </c>
      <c r="M615" s="29" t="s">
        <v>527</v>
      </c>
      <c r="N615" s="28">
        <v>633010</v>
      </c>
      <c r="O615" s="28">
        <v>6089671</v>
      </c>
      <c r="P615" s="29" t="s">
        <v>14817</v>
      </c>
      <c r="Q615" s="32" t="s">
        <v>919</v>
      </c>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31">
        <v>1568762</v>
      </c>
      <c r="AP615" s="31">
        <v>1939375.6875</v>
      </c>
      <c r="AQ615" s="31">
        <v>2075701.4609375</v>
      </c>
      <c r="AR615" s="31">
        <v>1948925.2578125</v>
      </c>
      <c r="AS615" s="31">
        <v>2231325.9765625</v>
      </c>
      <c r="AT615" s="31">
        <v>2123710.484375</v>
      </c>
      <c r="AU615" s="31">
        <v>1961611.21484375</v>
      </c>
      <c r="AV615" s="31">
        <v>2437388.71875</v>
      </c>
      <c r="AW615" s="31">
        <v>2256505.52734375</v>
      </c>
      <c r="AX615" s="31">
        <v>179516.40625</v>
      </c>
      <c r="AY615" s="31">
        <v>154054.484375</v>
      </c>
      <c r="AZ615" s="31">
        <v>333570.890625</v>
      </c>
    </row>
    <row r="616" spans="1:52" ht="15" customHeight="1">
      <c r="A616" s="29" t="s">
        <v>16611</v>
      </c>
      <c r="B616" s="34">
        <v>36552</v>
      </c>
      <c r="C616" s="28">
        <v>1000</v>
      </c>
      <c r="D616" s="28">
        <v>54</v>
      </c>
      <c r="E616" s="28">
        <v>50</v>
      </c>
      <c r="F616" s="29" t="s">
        <v>205</v>
      </c>
      <c r="G616" s="29" t="s">
        <v>16602</v>
      </c>
      <c r="H616" s="28">
        <v>360</v>
      </c>
      <c r="I616" s="29" t="s">
        <v>15929</v>
      </c>
      <c r="J616" s="33" t="s">
        <v>16610</v>
      </c>
      <c r="K616" s="29" t="s">
        <v>178</v>
      </c>
      <c r="L616" s="29" t="s">
        <v>204</v>
      </c>
      <c r="M616" s="29" t="s">
        <v>4379</v>
      </c>
      <c r="N616" s="28">
        <v>632983</v>
      </c>
      <c r="O616" s="28">
        <v>6089830</v>
      </c>
      <c r="P616" s="29" t="s">
        <v>14817</v>
      </c>
      <c r="Q616" s="32" t="s">
        <v>919</v>
      </c>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31">
        <v>1568762</v>
      </c>
      <c r="AP616" s="31">
        <v>1939375.6875</v>
      </c>
      <c r="AQ616" s="31">
        <v>2075701.4609375</v>
      </c>
      <c r="AR616" s="31">
        <v>1948925.2578125</v>
      </c>
      <c r="AS616" s="31">
        <v>2231325.9765625</v>
      </c>
      <c r="AT616" s="31">
        <v>2123710.484375</v>
      </c>
      <c r="AU616" s="31">
        <v>1961611.21484375</v>
      </c>
      <c r="AV616" s="31">
        <v>2437388.71875</v>
      </c>
      <c r="AW616" s="31">
        <v>2256505.52734375</v>
      </c>
      <c r="AX616" s="31">
        <v>179516.40625</v>
      </c>
      <c r="AY616" s="31">
        <v>154054.484375</v>
      </c>
      <c r="AZ616" s="31">
        <v>333570.890625</v>
      </c>
    </row>
    <row r="617" spans="1:52" ht="15" customHeight="1">
      <c r="A617" s="29" t="s">
        <v>16609</v>
      </c>
      <c r="B617" s="34">
        <v>36552</v>
      </c>
      <c r="C617" s="28">
        <v>1000</v>
      </c>
      <c r="D617" s="28">
        <v>54</v>
      </c>
      <c r="E617" s="28">
        <v>50</v>
      </c>
      <c r="F617" s="29" t="s">
        <v>205</v>
      </c>
      <c r="G617" s="29" t="s">
        <v>16602</v>
      </c>
      <c r="H617" s="28">
        <v>360</v>
      </c>
      <c r="I617" s="29" t="s">
        <v>15929</v>
      </c>
      <c r="J617" s="33" t="s">
        <v>16608</v>
      </c>
      <c r="K617" s="29" t="s">
        <v>178</v>
      </c>
      <c r="L617" s="29" t="s">
        <v>204</v>
      </c>
      <c r="M617" s="29" t="s">
        <v>6642</v>
      </c>
      <c r="N617" s="28">
        <v>632868</v>
      </c>
      <c r="O617" s="28">
        <v>6089326</v>
      </c>
      <c r="P617" s="29" t="s">
        <v>14817</v>
      </c>
      <c r="Q617" s="32" t="s">
        <v>919</v>
      </c>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31">
        <v>1568762</v>
      </c>
      <c r="AP617" s="31">
        <v>1939375.6875</v>
      </c>
      <c r="AQ617" s="31">
        <v>2075701.4609375</v>
      </c>
      <c r="AR617" s="31">
        <v>1948925.2578125</v>
      </c>
      <c r="AS617" s="31">
        <v>2231325.9765625</v>
      </c>
      <c r="AT617" s="31">
        <v>2123710.484375</v>
      </c>
      <c r="AU617" s="31">
        <v>1961611.21484375</v>
      </c>
      <c r="AV617" s="31">
        <v>2437388.71875</v>
      </c>
      <c r="AW617" s="31">
        <v>2256505.52734375</v>
      </c>
      <c r="AX617" s="31">
        <v>179516.40625</v>
      </c>
      <c r="AY617" s="31">
        <v>154054.484375</v>
      </c>
      <c r="AZ617" s="31">
        <v>333570.890625</v>
      </c>
    </row>
    <row r="618" spans="1:52" ht="15" customHeight="1">
      <c r="A618" s="29" t="s">
        <v>16607</v>
      </c>
      <c r="B618" s="34">
        <v>36552</v>
      </c>
      <c r="C618" s="28">
        <v>1000</v>
      </c>
      <c r="D618" s="28">
        <v>54</v>
      </c>
      <c r="E618" s="28">
        <v>50</v>
      </c>
      <c r="F618" s="29" t="s">
        <v>205</v>
      </c>
      <c r="G618" s="29" t="s">
        <v>16602</v>
      </c>
      <c r="H618" s="28">
        <v>360</v>
      </c>
      <c r="I618" s="29" t="s">
        <v>15929</v>
      </c>
      <c r="J618" s="33" t="s">
        <v>16606</v>
      </c>
      <c r="K618" s="29" t="s">
        <v>178</v>
      </c>
      <c r="L618" s="29" t="s">
        <v>204</v>
      </c>
      <c r="M618" s="29" t="s">
        <v>2558</v>
      </c>
      <c r="N618" s="28">
        <v>633784</v>
      </c>
      <c r="O618" s="28">
        <v>6089844</v>
      </c>
      <c r="P618" s="29" t="s">
        <v>14817</v>
      </c>
      <c r="Q618" s="32" t="s">
        <v>919</v>
      </c>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31">
        <v>1568762</v>
      </c>
      <c r="AP618" s="31">
        <v>1939375.6875</v>
      </c>
      <c r="AQ618" s="31">
        <v>2075701.4609375</v>
      </c>
      <c r="AR618" s="31">
        <v>1948925.2578125</v>
      </c>
      <c r="AS618" s="31">
        <v>2231325.9765625</v>
      </c>
      <c r="AT618" s="31">
        <v>2123710.484375</v>
      </c>
      <c r="AU618" s="31">
        <v>1961611.21484375</v>
      </c>
      <c r="AV618" s="31">
        <v>2437388.71875</v>
      </c>
      <c r="AW618" s="31">
        <v>2256505.52734375</v>
      </c>
      <c r="AX618" s="31">
        <v>179516.40625</v>
      </c>
      <c r="AY618" s="31">
        <v>154054.484375</v>
      </c>
      <c r="AZ618" s="31">
        <v>333570.890625</v>
      </c>
    </row>
    <row r="619" spans="1:52" ht="15" customHeight="1">
      <c r="A619" s="29" t="s">
        <v>16605</v>
      </c>
      <c r="B619" s="34">
        <v>36552</v>
      </c>
      <c r="C619" s="28">
        <v>1000</v>
      </c>
      <c r="D619" s="28">
        <v>54</v>
      </c>
      <c r="E619" s="28">
        <v>50</v>
      </c>
      <c r="F619" s="29" t="s">
        <v>205</v>
      </c>
      <c r="G619" s="29" t="s">
        <v>16602</v>
      </c>
      <c r="H619" s="28">
        <v>360</v>
      </c>
      <c r="I619" s="29" t="s">
        <v>15929</v>
      </c>
      <c r="J619" s="33" t="s">
        <v>16604</v>
      </c>
      <c r="K619" s="29" t="s">
        <v>178</v>
      </c>
      <c r="L619" s="29" t="s">
        <v>204</v>
      </c>
      <c r="M619" s="29" t="s">
        <v>3738</v>
      </c>
      <c r="N619" s="28">
        <v>633800</v>
      </c>
      <c r="O619" s="28">
        <v>6089687</v>
      </c>
      <c r="P619" s="29" t="s">
        <v>14817</v>
      </c>
      <c r="Q619" s="32" t="s">
        <v>919</v>
      </c>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31">
        <v>1568762</v>
      </c>
      <c r="AP619" s="31">
        <v>1939375.6875</v>
      </c>
      <c r="AQ619" s="31">
        <v>2075701.4609375</v>
      </c>
      <c r="AR619" s="31">
        <v>1948925.2578125</v>
      </c>
      <c r="AS619" s="31">
        <v>2231325.9765625</v>
      </c>
      <c r="AT619" s="31">
        <v>2123710.484375</v>
      </c>
      <c r="AU619" s="31">
        <v>1961611.21484375</v>
      </c>
      <c r="AV619" s="31">
        <v>2437388.71875</v>
      </c>
      <c r="AW619" s="31">
        <v>2256505.52734375</v>
      </c>
      <c r="AX619" s="31">
        <v>179516.40625</v>
      </c>
      <c r="AY619" s="31">
        <v>154054.484375</v>
      </c>
      <c r="AZ619" s="31">
        <v>333570.890625</v>
      </c>
    </row>
    <row r="620" spans="1:52" ht="15" customHeight="1">
      <c r="A620" s="29" t="s">
        <v>16603</v>
      </c>
      <c r="B620" s="34">
        <v>35950</v>
      </c>
      <c r="C620" s="28">
        <v>600</v>
      </c>
      <c r="D620" s="28">
        <v>44</v>
      </c>
      <c r="E620" s="28">
        <v>40</v>
      </c>
      <c r="F620" s="29" t="s">
        <v>440</v>
      </c>
      <c r="G620" s="29" t="s">
        <v>16598</v>
      </c>
      <c r="H620" s="28">
        <v>360</v>
      </c>
      <c r="I620" s="29" t="s">
        <v>15929</v>
      </c>
      <c r="J620" s="33" t="s">
        <v>16601</v>
      </c>
      <c r="K620" s="29" t="s">
        <v>178</v>
      </c>
      <c r="L620" s="29" t="s">
        <v>16596</v>
      </c>
      <c r="M620" s="29" t="s">
        <v>2826</v>
      </c>
      <c r="N620" s="28">
        <v>659306.69999999995</v>
      </c>
      <c r="O620" s="28">
        <v>6058695</v>
      </c>
      <c r="P620" s="29" t="s">
        <v>16600</v>
      </c>
      <c r="Q620" s="32" t="s">
        <v>207</v>
      </c>
      <c r="R620" s="19"/>
      <c r="S620" s="19"/>
      <c r="T620" s="19"/>
      <c r="U620" s="19"/>
      <c r="V620" s="19"/>
      <c r="W620" s="19"/>
      <c r="X620" s="19"/>
      <c r="Y620" s="19"/>
      <c r="Z620" s="19"/>
      <c r="AA620" s="19"/>
      <c r="AB620" s="19"/>
      <c r="AC620" s="19"/>
      <c r="AD620" s="19"/>
      <c r="AE620" s="19"/>
      <c r="AF620" s="19"/>
      <c r="AG620" s="19"/>
      <c r="AH620" s="19"/>
      <c r="AI620" s="19"/>
      <c r="AJ620" s="19"/>
      <c r="AK620" s="19"/>
      <c r="AL620" s="19"/>
      <c r="AM620" s="31">
        <v>867650</v>
      </c>
      <c r="AN620" s="31">
        <v>1338025</v>
      </c>
      <c r="AO620" s="31">
        <v>1507439</v>
      </c>
      <c r="AP620" s="31">
        <v>1289196</v>
      </c>
      <c r="AQ620" s="31">
        <v>1402834</v>
      </c>
      <c r="AR620" s="31">
        <v>1283672</v>
      </c>
      <c r="AS620" s="31">
        <v>1437821</v>
      </c>
      <c r="AT620" s="31">
        <v>1306944</v>
      </c>
      <c r="AU620" s="31">
        <v>1197917</v>
      </c>
      <c r="AV620" s="31">
        <v>1371018</v>
      </c>
      <c r="AW620" s="31">
        <v>1505969</v>
      </c>
      <c r="AX620" s="31">
        <v>119788</v>
      </c>
      <c r="AY620" s="31">
        <v>110447</v>
      </c>
      <c r="AZ620" s="31">
        <v>230235</v>
      </c>
    </row>
    <row r="621" spans="1:52" ht="15" customHeight="1">
      <c r="A621" s="29" t="s">
        <v>16599</v>
      </c>
      <c r="B621" s="34">
        <v>35608</v>
      </c>
      <c r="C621" s="28">
        <v>500</v>
      </c>
      <c r="D621" s="28">
        <v>38</v>
      </c>
      <c r="E621" s="28">
        <v>45</v>
      </c>
      <c r="F621" s="29" t="s">
        <v>220</v>
      </c>
      <c r="G621" s="29" t="s">
        <v>16586</v>
      </c>
      <c r="H621" s="28">
        <v>360</v>
      </c>
      <c r="I621" s="29" t="s">
        <v>15929</v>
      </c>
      <c r="J621" s="33" t="s">
        <v>16597</v>
      </c>
      <c r="K621" s="29" t="s">
        <v>178</v>
      </c>
      <c r="L621" s="29" t="s">
        <v>16596</v>
      </c>
      <c r="M621" s="29" t="s">
        <v>2826</v>
      </c>
      <c r="N621" s="28">
        <v>659288.69999999995</v>
      </c>
      <c r="O621" s="28">
        <v>6058481</v>
      </c>
      <c r="P621" s="29" t="s">
        <v>16595</v>
      </c>
      <c r="Q621" s="32" t="s">
        <v>207</v>
      </c>
      <c r="R621" s="19"/>
      <c r="S621" s="19"/>
      <c r="T621" s="19"/>
      <c r="U621" s="19"/>
      <c r="V621" s="19"/>
      <c r="W621" s="19"/>
      <c r="X621" s="19"/>
      <c r="Y621" s="19"/>
      <c r="Z621" s="19"/>
      <c r="AA621" s="19"/>
      <c r="AB621" s="19"/>
      <c r="AC621" s="19"/>
      <c r="AD621" s="19"/>
      <c r="AE621" s="19"/>
      <c r="AF621" s="19"/>
      <c r="AG621" s="19"/>
      <c r="AH621" s="19"/>
      <c r="AI621" s="19"/>
      <c r="AJ621" s="19"/>
      <c r="AK621" s="19"/>
      <c r="AL621" s="31">
        <v>570580</v>
      </c>
      <c r="AM621" s="31">
        <v>1465720</v>
      </c>
      <c r="AN621" s="31">
        <v>1194930</v>
      </c>
      <c r="AO621" s="31">
        <v>1322210</v>
      </c>
      <c r="AP621" s="31">
        <v>1151555</v>
      </c>
      <c r="AQ621" s="31">
        <v>1241381</v>
      </c>
      <c r="AR621" s="31">
        <v>1136620</v>
      </c>
      <c r="AS621" s="31">
        <v>1223490</v>
      </c>
      <c r="AT621" s="31">
        <v>1056850</v>
      </c>
      <c r="AU621" s="31">
        <v>1038435</v>
      </c>
      <c r="AV621" s="31">
        <v>1280085</v>
      </c>
      <c r="AW621" s="31">
        <v>1284525</v>
      </c>
      <c r="AX621" s="31">
        <v>105740</v>
      </c>
      <c r="AY621" s="31">
        <v>99325</v>
      </c>
      <c r="AZ621" s="31">
        <v>205065</v>
      </c>
    </row>
    <row r="622" spans="1:52" ht="15" customHeight="1">
      <c r="A622" s="29" t="s">
        <v>16594</v>
      </c>
      <c r="B622" s="34">
        <v>33584</v>
      </c>
      <c r="C622" s="28">
        <v>150</v>
      </c>
      <c r="D622" s="28">
        <v>28</v>
      </c>
      <c r="E622" s="28">
        <v>31</v>
      </c>
      <c r="F622" s="29" t="s">
        <v>2069</v>
      </c>
      <c r="G622" s="29" t="s">
        <v>10103</v>
      </c>
      <c r="H622" s="28">
        <v>360</v>
      </c>
      <c r="I622" s="29" t="s">
        <v>15929</v>
      </c>
      <c r="J622" s="33" t="s">
        <v>16593</v>
      </c>
      <c r="K622" s="29" t="s">
        <v>178</v>
      </c>
      <c r="L622" s="29" t="s">
        <v>16577</v>
      </c>
      <c r="M622" s="29" t="s">
        <v>331</v>
      </c>
      <c r="N622" s="28">
        <v>659806.1</v>
      </c>
      <c r="O622" s="28">
        <v>6058101</v>
      </c>
      <c r="P622" s="29" t="s">
        <v>16592</v>
      </c>
      <c r="Q622" s="32" t="s">
        <v>3133</v>
      </c>
      <c r="R622" s="19"/>
      <c r="S622" s="19"/>
      <c r="T622" s="19"/>
      <c r="U622" s="19"/>
      <c r="V622" s="19"/>
      <c r="W622" s="19"/>
      <c r="X622" s="19"/>
      <c r="Y622" s="19"/>
      <c r="Z622" s="19"/>
      <c r="AA622" s="19"/>
      <c r="AB622" s="19"/>
      <c r="AC622" s="19"/>
      <c r="AD622" s="19"/>
      <c r="AE622" s="19"/>
      <c r="AF622" s="19"/>
      <c r="AG622" s="31">
        <v>515030</v>
      </c>
      <c r="AH622" s="31">
        <v>502594</v>
      </c>
      <c r="AI622" s="31">
        <v>527870</v>
      </c>
      <c r="AJ622" s="31">
        <v>443760</v>
      </c>
      <c r="AK622" s="31">
        <v>403930</v>
      </c>
      <c r="AL622" s="31">
        <v>426250</v>
      </c>
      <c r="AM622" s="31">
        <v>501990</v>
      </c>
      <c r="AN622" s="31">
        <v>390790</v>
      </c>
      <c r="AO622" s="31">
        <v>417045</v>
      </c>
      <c r="AP622" s="31">
        <v>382797</v>
      </c>
      <c r="AQ622" s="31">
        <v>425402</v>
      </c>
      <c r="AR622" s="31">
        <v>384749.26953125</v>
      </c>
      <c r="AS622" s="31">
        <v>434881.259765625</v>
      </c>
      <c r="AT622" s="31">
        <v>353667.6025390625</v>
      </c>
      <c r="AU622" s="31">
        <v>318290.9443359375</v>
      </c>
      <c r="AV622" s="31">
        <v>423322.015625</v>
      </c>
      <c r="AW622" s="31">
        <v>440533.830078125</v>
      </c>
      <c r="AX622" s="31">
        <v>35778.6015625</v>
      </c>
      <c r="AY622" s="31">
        <v>33317.4609375</v>
      </c>
      <c r="AZ622" s="31">
        <v>69096.0625</v>
      </c>
    </row>
    <row r="623" spans="1:52" ht="15" customHeight="1">
      <c r="A623" s="29" t="s">
        <v>16591</v>
      </c>
      <c r="B623" s="34">
        <v>34295</v>
      </c>
      <c r="C623" s="28">
        <v>500</v>
      </c>
      <c r="D623" s="28">
        <v>38</v>
      </c>
      <c r="E623" s="28">
        <v>40</v>
      </c>
      <c r="F623" s="29" t="s">
        <v>220</v>
      </c>
      <c r="G623" s="29" t="s">
        <v>16586</v>
      </c>
      <c r="H623" s="28">
        <v>360</v>
      </c>
      <c r="I623" s="29" t="s">
        <v>15929</v>
      </c>
      <c r="J623" s="33" t="s">
        <v>16590</v>
      </c>
      <c r="K623" s="29" t="s">
        <v>178</v>
      </c>
      <c r="L623" s="29" t="s">
        <v>16589</v>
      </c>
      <c r="M623" s="29" t="s">
        <v>1836</v>
      </c>
      <c r="N623" s="28">
        <v>660986.4</v>
      </c>
      <c r="O623" s="28">
        <v>6060101</v>
      </c>
      <c r="P623" s="29" t="s">
        <v>16588</v>
      </c>
      <c r="Q623" s="32" t="s">
        <v>207</v>
      </c>
      <c r="R623" s="19"/>
      <c r="S623" s="19"/>
      <c r="T623" s="19"/>
      <c r="U623" s="19"/>
      <c r="V623" s="19"/>
      <c r="W623" s="19"/>
      <c r="X623" s="19"/>
      <c r="Y623" s="19"/>
      <c r="Z623" s="19"/>
      <c r="AA623" s="19"/>
      <c r="AB623" s="19"/>
      <c r="AC623" s="19"/>
      <c r="AD623" s="19"/>
      <c r="AE623" s="19"/>
      <c r="AF623" s="19"/>
      <c r="AG623" s="19"/>
      <c r="AH623" s="31">
        <v>101086</v>
      </c>
      <c r="AI623" s="31">
        <v>1202968</v>
      </c>
      <c r="AJ623" s="31">
        <v>1094432</v>
      </c>
      <c r="AK623" s="31">
        <v>933100</v>
      </c>
      <c r="AL623" s="31">
        <v>1039588</v>
      </c>
      <c r="AM623" s="31">
        <v>1221403</v>
      </c>
      <c r="AN623" s="31">
        <v>990207</v>
      </c>
      <c r="AO623" s="31">
        <v>1093066</v>
      </c>
      <c r="AP623" s="31">
        <v>924335</v>
      </c>
      <c r="AQ623" s="31">
        <v>1017205</v>
      </c>
      <c r="AR623" s="31">
        <v>906403.1328125</v>
      </c>
      <c r="AS623" s="31">
        <v>1001732.48828125</v>
      </c>
      <c r="AT623" s="31">
        <v>938212.11328125</v>
      </c>
      <c r="AU623" s="31">
        <v>887348.87890625</v>
      </c>
      <c r="AV623" s="31">
        <v>1008679.33203125</v>
      </c>
      <c r="AW623" s="31">
        <v>1041434</v>
      </c>
      <c r="AX623" s="31">
        <v>84299.4921875</v>
      </c>
      <c r="AY623" s="31">
        <v>69531.65625</v>
      </c>
      <c r="AZ623" s="31">
        <v>153831.1484375</v>
      </c>
    </row>
    <row r="624" spans="1:52" ht="15" customHeight="1">
      <c r="A624" s="29" t="s">
        <v>16587</v>
      </c>
      <c r="B624" s="34">
        <v>33154</v>
      </c>
      <c r="C624" s="28">
        <v>150</v>
      </c>
      <c r="D624" s="28">
        <v>27</v>
      </c>
      <c r="E624" s="28">
        <v>30</v>
      </c>
      <c r="F624" s="29" t="s">
        <v>1171</v>
      </c>
      <c r="G624" s="29" t="s">
        <v>10103</v>
      </c>
      <c r="H624" s="28">
        <v>360</v>
      </c>
      <c r="I624" s="29" t="s">
        <v>15929</v>
      </c>
      <c r="J624" s="33" t="s">
        <v>16585</v>
      </c>
      <c r="K624" s="29" t="s">
        <v>178</v>
      </c>
      <c r="L624" s="29" t="s">
        <v>16584</v>
      </c>
      <c r="M624" s="29" t="s">
        <v>16348</v>
      </c>
      <c r="N624" s="28">
        <v>657606</v>
      </c>
      <c r="O624" s="28">
        <v>6058307</v>
      </c>
      <c r="P624" s="29" t="s">
        <v>16583</v>
      </c>
      <c r="Q624" s="32" t="s">
        <v>207</v>
      </c>
      <c r="R624" s="19"/>
      <c r="S624" s="19"/>
      <c r="T624" s="19"/>
      <c r="U624" s="19"/>
      <c r="V624" s="19"/>
      <c r="W624" s="19"/>
      <c r="X624" s="19"/>
      <c r="Y624" s="19"/>
      <c r="Z624" s="19"/>
      <c r="AA624" s="19"/>
      <c r="AB624" s="19"/>
      <c r="AC624" s="19"/>
      <c r="AD624" s="19"/>
      <c r="AE624" s="31">
        <v>47815</v>
      </c>
      <c r="AF624" s="31">
        <v>506000</v>
      </c>
      <c r="AG624" s="31">
        <v>578620</v>
      </c>
      <c r="AH624" s="31">
        <v>555814</v>
      </c>
      <c r="AI624" s="31">
        <v>576110</v>
      </c>
      <c r="AJ624" s="31">
        <v>477940</v>
      </c>
      <c r="AK624" s="31">
        <v>441940</v>
      </c>
      <c r="AL624" s="31">
        <v>458600</v>
      </c>
      <c r="AM624" s="31">
        <v>543540</v>
      </c>
      <c r="AN624" s="31">
        <v>433855</v>
      </c>
      <c r="AO624" s="31">
        <v>490889</v>
      </c>
      <c r="AP624" s="31">
        <v>410340</v>
      </c>
      <c r="AQ624" s="31">
        <v>449639</v>
      </c>
      <c r="AR624" s="31">
        <v>419010.640625</v>
      </c>
      <c r="AS624" s="31">
        <v>464905.984375</v>
      </c>
      <c r="AT624" s="31">
        <v>440086.681640625</v>
      </c>
      <c r="AU624" s="31">
        <v>369880.830078125</v>
      </c>
      <c r="AV624" s="31">
        <v>485929.619140625</v>
      </c>
      <c r="AW624" s="31">
        <v>387595.7958984375</v>
      </c>
      <c r="AX624" s="31">
        <v>39004.01953125</v>
      </c>
      <c r="AY624" s="31">
        <v>34113.421875</v>
      </c>
      <c r="AZ624" s="31">
        <v>73117.44140625</v>
      </c>
    </row>
    <row r="625" spans="1:52" ht="15" customHeight="1">
      <c r="A625" s="29" t="s">
        <v>16582</v>
      </c>
      <c r="B625" s="34">
        <v>33737</v>
      </c>
      <c r="C625" s="28">
        <v>150</v>
      </c>
      <c r="D625" s="28">
        <v>24.6</v>
      </c>
      <c r="E625" s="28">
        <v>32.5</v>
      </c>
      <c r="F625" s="29" t="s">
        <v>786</v>
      </c>
      <c r="G625" s="29" t="s">
        <v>10103</v>
      </c>
      <c r="H625" s="28">
        <v>360</v>
      </c>
      <c r="I625" s="29" t="s">
        <v>15929</v>
      </c>
      <c r="J625" s="33" t="s">
        <v>16581</v>
      </c>
      <c r="K625" s="29" t="s">
        <v>178</v>
      </c>
      <c r="L625" s="29" t="s">
        <v>16542</v>
      </c>
      <c r="M625" s="29" t="s">
        <v>370</v>
      </c>
      <c r="N625" s="28">
        <v>652538.19999999995</v>
      </c>
      <c r="O625" s="28">
        <v>6064700</v>
      </c>
      <c r="P625" s="29" t="s">
        <v>16580</v>
      </c>
      <c r="Q625" s="32" t="s">
        <v>207</v>
      </c>
      <c r="R625" s="19"/>
      <c r="S625" s="19"/>
      <c r="T625" s="19"/>
      <c r="U625" s="19"/>
      <c r="V625" s="19"/>
      <c r="W625" s="19"/>
      <c r="X625" s="19"/>
      <c r="Y625" s="19"/>
      <c r="Z625" s="19"/>
      <c r="AA625" s="19"/>
      <c r="AB625" s="19"/>
      <c r="AC625" s="19"/>
      <c r="AD625" s="19"/>
      <c r="AE625" s="19"/>
      <c r="AF625" s="19"/>
      <c r="AG625" s="31">
        <v>237130</v>
      </c>
      <c r="AH625" s="31">
        <v>401190</v>
      </c>
      <c r="AI625" s="31">
        <v>444200</v>
      </c>
      <c r="AJ625" s="31">
        <v>379820</v>
      </c>
      <c r="AK625" s="31">
        <v>314020</v>
      </c>
      <c r="AL625" s="31">
        <v>350220</v>
      </c>
      <c r="AM625" s="31">
        <v>426000</v>
      </c>
      <c r="AN625" s="31">
        <v>340686</v>
      </c>
      <c r="AO625" s="31">
        <v>395909</v>
      </c>
      <c r="AP625" s="31">
        <v>321464</v>
      </c>
      <c r="AQ625" s="31">
        <v>337791</v>
      </c>
      <c r="AR625" s="31">
        <v>329181.4375</v>
      </c>
      <c r="AS625" s="31">
        <v>366498.98828125</v>
      </c>
      <c r="AT625" s="31">
        <v>349395.748046875</v>
      </c>
      <c r="AU625" s="31">
        <v>325481.30712890625</v>
      </c>
      <c r="AV625" s="31">
        <v>383513.123046875</v>
      </c>
      <c r="AW625" s="31">
        <v>391500.9365234375</v>
      </c>
      <c r="AX625" s="31">
        <v>30943.439453125</v>
      </c>
      <c r="AY625" s="31">
        <v>26985.419921875</v>
      </c>
      <c r="AZ625" s="31">
        <v>57928.859375</v>
      </c>
    </row>
    <row r="626" spans="1:52" ht="15" customHeight="1">
      <c r="A626" s="29" t="s">
        <v>16579</v>
      </c>
      <c r="B626" s="34">
        <v>33557</v>
      </c>
      <c r="C626" s="28">
        <v>150</v>
      </c>
      <c r="D626" s="28">
        <v>28</v>
      </c>
      <c r="E626" s="28">
        <v>31</v>
      </c>
      <c r="F626" s="29" t="s">
        <v>2069</v>
      </c>
      <c r="G626" s="29" t="s">
        <v>10103</v>
      </c>
      <c r="H626" s="28">
        <v>360</v>
      </c>
      <c r="I626" s="29" t="s">
        <v>15929</v>
      </c>
      <c r="J626" s="33" t="s">
        <v>16578</v>
      </c>
      <c r="K626" s="29" t="s">
        <v>178</v>
      </c>
      <c r="L626" s="29" t="s">
        <v>16577</v>
      </c>
      <c r="M626" s="29" t="s">
        <v>1807</v>
      </c>
      <c r="N626" s="28">
        <v>661137.19999999995</v>
      </c>
      <c r="O626" s="28">
        <v>6057948</v>
      </c>
      <c r="P626" s="29" t="s">
        <v>16576</v>
      </c>
      <c r="Q626" s="32" t="s">
        <v>207</v>
      </c>
      <c r="R626" s="19"/>
      <c r="S626" s="19"/>
      <c r="T626" s="19"/>
      <c r="U626" s="19"/>
      <c r="V626" s="19"/>
      <c r="W626" s="19"/>
      <c r="X626" s="19"/>
      <c r="Y626" s="19"/>
      <c r="Z626" s="19"/>
      <c r="AA626" s="19"/>
      <c r="AB626" s="19"/>
      <c r="AC626" s="19"/>
      <c r="AD626" s="19"/>
      <c r="AE626" s="19"/>
      <c r="AF626" s="31">
        <v>21060</v>
      </c>
      <c r="AG626" s="31">
        <v>534320</v>
      </c>
      <c r="AH626" s="31">
        <v>557221</v>
      </c>
      <c r="AI626" s="31">
        <v>535860</v>
      </c>
      <c r="AJ626" s="31">
        <v>437720</v>
      </c>
      <c r="AK626" s="31">
        <v>360370</v>
      </c>
      <c r="AL626" s="31">
        <v>383310</v>
      </c>
      <c r="AM626" s="31">
        <v>517180</v>
      </c>
      <c r="AN626" s="31">
        <v>332806</v>
      </c>
      <c r="AO626" s="31">
        <v>475749</v>
      </c>
      <c r="AP626" s="31">
        <v>381216</v>
      </c>
      <c r="AQ626" s="31">
        <v>442691</v>
      </c>
      <c r="AR626" s="31">
        <v>390884.591796875</v>
      </c>
      <c r="AS626" s="31">
        <v>444568.4140625</v>
      </c>
      <c r="AT626" s="31">
        <v>349798.68017578125</v>
      </c>
      <c r="AU626" s="31">
        <v>360202.587890625</v>
      </c>
      <c r="AV626" s="31">
        <v>441335.064453125</v>
      </c>
      <c r="AW626" s="31">
        <v>435328.634765625</v>
      </c>
      <c r="AX626" s="31">
        <v>36659.69921875</v>
      </c>
      <c r="AY626" s="31">
        <v>34968.78125</v>
      </c>
      <c r="AZ626" s="31">
        <v>71628.48046875</v>
      </c>
    </row>
    <row r="627" spans="1:52" ht="15" customHeight="1">
      <c r="A627" s="29" t="s">
        <v>16575</v>
      </c>
      <c r="B627" s="34">
        <v>36803</v>
      </c>
      <c r="C627" s="28">
        <v>660</v>
      </c>
      <c r="D627" s="28">
        <v>47</v>
      </c>
      <c r="E627" s="28">
        <v>35</v>
      </c>
      <c r="F627" s="29" t="s">
        <v>220</v>
      </c>
      <c r="G627" s="29" t="s">
        <v>16570</v>
      </c>
      <c r="H627" s="28">
        <v>360</v>
      </c>
      <c r="I627" s="29" t="s">
        <v>15929</v>
      </c>
      <c r="J627" s="33" t="s">
        <v>16574</v>
      </c>
      <c r="K627" s="29" t="s">
        <v>178</v>
      </c>
      <c r="L627" s="29" t="s">
        <v>16573</v>
      </c>
      <c r="M627" s="29" t="s">
        <v>355</v>
      </c>
      <c r="N627" s="28">
        <v>649940.69999999995</v>
      </c>
      <c r="O627" s="28">
        <v>6067133</v>
      </c>
      <c r="P627" s="29" t="s">
        <v>16572</v>
      </c>
      <c r="Q627" s="32" t="s">
        <v>207</v>
      </c>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31">
        <v>368982</v>
      </c>
      <c r="AP627" s="31">
        <v>1230582</v>
      </c>
      <c r="AQ627" s="31">
        <v>1362981</v>
      </c>
      <c r="AR627" s="31">
        <v>1246894</v>
      </c>
      <c r="AS627" s="31">
        <v>1413923</v>
      </c>
      <c r="AT627" s="31">
        <v>1288406</v>
      </c>
      <c r="AU627" s="31">
        <v>1197599</v>
      </c>
      <c r="AV627" s="31">
        <v>1465335</v>
      </c>
      <c r="AW627" s="31">
        <v>1487176</v>
      </c>
      <c r="AX627" s="31">
        <v>113732</v>
      </c>
      <c r="AY627" s="31">
        <v>102942</v>
      </c>
      <c r="AZ627" s="31">
        <v>216674</v>
      </c>
    </row>
    <row r="628" spans="1:52" ht="15" customHeight="1">
      <c r="A628" s="29" t="s">
        <v>16571</v>
      </c>
      <c r="B628" s="34">
        <v>32848</v>
      </c>
      <c r="C628" s="28">
        <v>225</v>
      </c>
      <c r="D628" s="28">
        <v>26</v>
      </c>
      <c r="E628" s="28">
        <v>30</v>
      </c>
      <c r="F628" s="29" t="s">
        <v>1171</v>
      </c>
      <c r="G628" s="29" t="s">
        <v>1809</v>
      </c>
      <c r="H628" s="28">
        <v>360</v>
      </c>
      <c r="I628" s="29" t="s">
        <v>15929</v>
      </c>
      <c r="J628" s="33" t="s">
        <v>16569</v>
      </c>
      <c r="K628" s="29" t="s">
        <v>178</v>
      </c>
      <c r="L628" s="29" t="s">
        <v>16568</v>
      </c>
      <c r="M628" s="29" t="s">
        <v>222</v>
      </c>
      <c r="N628" s="28">
        <v>648111.4</v>
      </c>
      <c r="O628" s="28">
        <v>6063460</v>
      </c>
      <c r="P628" s="29" t="s">
        <v>16567</v>
      </c>
      <c r="Q628" s="32" t="s">
        <v>207</v>
      </c>
      <c r="R628" s="19"/>
      <c r="S628" s="19"/>
      <c r="T628" s="19"/>
      <c r="U628" s="19"/>
      <c r="V628" s="19"/>
      <c r="W628" s="19"/>
      <c r="X628" s="19"/>
      <c r="Y628" s="19"/>
      <c r="Z628" s="19"/>
      <c r="AA628" s="19"/>
      <c r="AB628" s="19"/>
      <c r="AC628" s="19"/>
      <c r="AD628" s="19"/>
      <c r="AE628" s="31">
        <v>597461</v>
      </c>
      <c r="AF628" s="31">
        <v>527040</v>
      </c>
      <c r="AG628" s="31">
        <v>619610</v>
      </c>
      <c r="AH628" s="31">
        <v>564156</v>
      </c>
      <c r="AI628" s="31">
        <v>605000</v>
      </c>
      <c r="AJ628" s="31">
        <v>531840</v>
      </c>
      <c r="AK628" s="31">
        <v>418910</v>
      </c>
      <c r="AL628" s="31">
        <v>426000</v>
      </c>
      <c r="AM628" s="31">
        <v>565250</v>
      </c>
      <c r="AN628" s="31">
        <v>483496</v>
      </c>
      <c r="AO628" s="31">
        <v>541787</v>
      </c>
      <c r="AP628" s="31">
        <v>438490</v>
      </c>
      <c r="AQ628" s="31">
        <v>420161</v>
      </c>
      <c r="AR628" s="31">
        <v>394087.9140625</v>
      </c>
      <c r="AS628" s="31">
        <v>484580.25390625</v>
      </c>
      <c r="AT628" s="31">
        <v>273244.95031738281</v>
      </c>
      <c r="AU628" s="31">
        <v>8690.2197265625</v>
      </c>
      <c r="AV628" s="31">
        <v>99012.8701171875</v>
      </c>
      <c r="AW628" s="31">
        <v>303015.93029785156</v>
      </c>
      <c r="AX628" s="31">
        <v>20476.169921875</v>
      </c>
      <c r="AY628" s="31">
        <v>16629.029296875</v>
      </c>
      <c r="AZ628" s="31">
        <v>37105.19921875</v>
      </c>
    </row>
    <row r="629" spans="1:52" ht="15" customHeight="1">
      <c r="A629" s="29" t="s">
        <v>16566</v>
      </c>
      <c r="B629" s="34">
        <v>35215</v>
      </c>
      <c r="C629" s="28">
        <v>550</v>
      </c>
      <c r="D629" s="28">
        <v>41.1</v>
      </c>
      <c r="E629" s="28">
        <v>42.3</v>
      </c>
      <c r="F629" s="29" t="s">
        <v>786</v>
      </c>
      <c r="G629" s="29" t="s">
        <v>16539</v>
      </c>
      <c r="H629" s="28">
        <v>360</v>
      </c>
      <c r="I629" s="29" t="s">
        <v>15929</v>
      </c>
      <c r="J629" s="33" t="s">
        <v>16565</v>
      </c>
      <c r="K629" s="29" t="s">
        <v>178</v>
      </c>
      <c r="L629" s="29" t="s">
        <v>16542</v>
      </c>
      <c r="M629" s="29" t="s">
        <v>1799</v>
      </c>
      <c r="N629" s="28">
        <v>650635.9</v>
      </c>
      <c r="O629" s="28">
        <v>6064083</v>
      </c>
      <c r="P629" s="29" t="s">
        <v>16564</v>
      </c>
      <c r="Q629" s="32" t="s">
        <v>207</v>
      </c>
      <c r="R629" s="19"/>
      <c r="S629" s="19"/>
      <c r="T629" s="19"/>
      <c r="U629" s="19"/>
      <c r="V629" s="19"/>
      <c r="W629" s="19"/>
      <c r="X629" s="19"/>
      <c r="Y629" s="19"/>
      <c r="Z629" s="19"/>
      <c r="AA629" s="19"/>
      <c r="AB629" s="19"/>
      <c r="AC629" s="19"/>
      <c r="AD629" s="19"/>
      <c r="AE629" s="19"/>
      <c r="AF629" s="19"/>
      <c r="AG629" s="19"/>
      <c r="AH629" s="19"/>
      <c r="AI629" s="19"/>
      <c r="AJ629" s="19"/>
      <c r="AK629" s="31">
        <v>620780</v>
      </c>
      <c r="AL629" s="31">
        <v>1180055</v>
      </c>
      <c r="AM629" s="31">
        <v>1225006</v>
      </c>
      <c r="AN629" s="31">
        <v>1190413</v>
      </c>
      <c r="AO629" s="31">
        <v>1332952</v>
      </c>
      <c r="AP629" s="31">
        <v>1105048</v>
      </c>
      <c r="AQ629" s="31">
        <v>1205426</v>
      </c>
      <c r="AR629" s="31">
        <v>1081578.8671875</v>
      </c>
      <c r="AS629" s="31">
        <v>1281451.0546875</v>
      </c>
      <c r="AT629" s="31">
        <v>1123954.90625</v>
      </c>
      <c r="AU629" s="31">
        <v>1092019.50390625</v>
      </c>
      <c r="AV629" s="31">
        <v>1284623.0078125</v>
      </c>
      <c r="AW629" s="31">
        <v>1336245.37890625</v>
      </c>
      <c r="AX629" s="31">
        <v>105131.0703125</v>
      </c>
      <c r="AY629" s="31">
        <v>90189.9921875</v>
      </c>
      <c r="AZ629" s="31">
        <v>195321.0625</v>
      </c>
    </row>
    <row r="630" spans="1:52" ht="15" customHeight="1">
      <c r="A630" s="29" t="s">
        <v>16563</v>
      </c>
      <c r="B630" s="34">
        <v>35215</v>
      </c>
      <c r="C630" s="28">
        <v>550</v>
      </c>
      <c r="D630" s="28">
        <v>41.1</v>
      </c>
      <c r="E630" s="28">
        <v>42.3</v>
      </c>
      <c r="F630" s="29" t="s">
        <v>786</v>
      </c>
      <c r="G630" s="29" t="s">
        <v>16539</v>
      </c>
      <c r="H630" s="28">
        <v>360</v>
      </c>
      <c r="I630" s="29" t="s">
        <v>15929</v>
      </c>
      <c r="J630" s="33" t="s">
        <v>16562</v>
      </c>
      <c r="K630" s="29" t="s">
        <v>178</v>
      </c>
      <c r="L630" s="29" t="s">
        <v>16542</v>
      </c>
      <c r="M630" s="29" t="s">
        <v>16546</v>
      </c>
      <c r="N630" s="28">
        <v>650809.30000000005</v>
      </c>
      <c r="O630" s="28">
        <v>6064014</v>
      </c>
      <c r="P630" s="29" t="s">
        <v>16561</v>
      </c>
      <c r="Q630" s="32" t="s">
        <v>207</v>
      </c>
      <c r="R630" s="19"/>
      <c r="S630" s="19"/>
      <c r="T630" s="19"/>
      <c r="U630" s="19"/>
      <c r="V630" s="19"/>
      <c r="W630" s="19"/>
      <c r="X630" s="19"/>
      <c r="Y630" s="19"/>
      <c r="Z630" s="19"/>
      <c r="AA630" s="19"/>
      <c r="AB630" s="19"/>
      <c r="AC630" s="19"/>
      <c r="AD630" s="19"/>
      <c r="AE630" s="19"/>
      <c r="AF630" s="19"/>
      <c r="AG630" s="19"/>
      <c r="AH630" s="19"/>
      <c r="AI630" s="19"/>
      <c r="AJ630" s="19"/>
      <c r="AK630" s="31">
        <v>587269</v>
      </c>
      <c r="AL630" s="31">
        <v>101538</v>
      </c>
      <c r="AM630" s="31">
        <v>1389143</v>
      </c>
      <c r="AN630" s="31">
        <v>1162657</v>
      </c>
      <c r="AO630" s="31">
        <v>1268174</v>
      </c>
      <c r="AP630" s="31">
        <v>1051398</v>
      </c>
      <c r="AQ630" s="31">
        <v>1146977</v>
      </c>
      <c r="AR630" s="31">
        <v>1059006.7109375</v>
      </c>
      <c r="AS630" s="31">
        <v>1186597.171875</v>
      </c>
      <c r="AT630" s="31">
        <v>1103338.17578125</v>
      </c>
      <c r="AU630" s="31">
        <v>1051069.1484375</v>
      </c>
      <c r="AV630" s="31">
        <v>1228387.046875</v>
      </c>
      <c r="AW630" s="31">
        <v>801339.2109375</v>
      </c>
      <c r="AX630" s="31">
        <v>101589.84375</v>
      </c>
      <c r="AY630" s="31">
        <v>84208.40625</v>
      </c>
      <c r="AZ630" s="31">
        <v>185798.25</v>
      </c>
    </row>
    <row r="631" spans="1:52" ht="15" customHeight="1">
      <c r="A631" s="29" t="s">
        <v>16560</v>
      </c>
      <c r="B631" s="34">
        <v>35215</v>
      </c>
      <c r="C631" s="28">
        <v>550</v>
      </c>
      <c r="D631" s="28">
        <v>41.1</v>
      </c>
      <c r="E631" s="28">
        <v>42.3</v>
      </c>
      <c r="F631" s="29" t="s">
        <v>786</v>
      </c>
      <c r="G631" s="29" t="s">
        <v>16539</v>
      </c>
      <c r="H631" s="28">
        <v>360</v>
      </c>
      <c r="I631" s="29" t="s">
        <v>15929</v>
      </c>
      <c r="J631" s="33" t="s">
        <v>16559</v>
      </c>
      <c r="K631" s="29" t="s">
        <v>178</v>
      </c>
      <c r="L631" s="29" t="s">
        <v>16542</v>
      </c>
      <c r="M631" s="29" t="s">
        <v>2851</v>
      </c>
      <c r="N631" s="28">
        <v>650982.5</v>
      </c>
      <c r="O631" s="28">
        <v>6063945</v>
      </c>
      <c r="P631" s="29" t="s">
        <v>16558</v>
      </c>
      <c r="Q631" s="32" t="s">
        <v>207</v>
      </c>
      <c r="R631" s="19"/>
      <c r="S631" s="19"/>
      <c r="T631" s="19"/>
      <c r="U631" s="19"/>
      <c r="V631" s="19"/>
      <c r="W631" s="19"/>
      <c r="X631" s="19"/>
      <c r="Y631" s="19"/>
      <c r="Z631" s="19"/>
      <c r="AA631" s="19"/>
      <c r="AB631" s="19"/>
      <c r="AC631" s="19"/>
      <c r="AD631" s="19"/>
      <c r="AE631" s="19"/>
      <c r="AF631" s="19"/>
      <c r="AG631" s="19"/>
      <c r="AH631" s="19"/>
      <c r="AI631" s="19"/>
      <c r="AJ631" s="19"/>
      <c r="AK631" s="31">
        <v>538931</v>
      </c>
      <c r="AL631" s="31">
        <v>1117309</v>
      </c>
      <c r="AM631" s="31">
        <v>1375257</v>
      </c>
      <c r="AN631" s="31">
        <v>1153328</v>
      </c>
      <c r="AO631" s="31">
        <v>1275113</v>
      </c>
      <c r="AP631" s="31">
        <v>1055680</v>
      </c>
      <c r="AQ631" s="31">
        <v>1174722</v>
      </c>
      <c r="AR631" s="31">
        <v>1068200.921875</v>
      </c>
      <c r="AS631" s="31">
        <v>1196523.8984375</v>
      </c>
      <c r="AT631" s="31">
        <v>1068777.26171875</v>
      </c>
      <c r="AU631" s="31">
        <v>774814.59655761719</v>
      </c>
      <c r="AV631" s="31">
        <v>1216950.578125</v>
      </c>
      <c r="AW631" s="31">
        <v>1208555.1484375</v>
      </c>
      <c r="AX631" s="31">
        <v>102888.71875</v>
      </c>
      <c r="AY631" s="31">
        <v>86190.390625</v>
      </c>
      <c r="AZ631" s="31">
        <v>189079.109375</v>
      </c>
    </row>
    <row r="632" spans="1:52" ht="15" customHeight="1">
      <c r="A632" s="29" t="s">
        <v>16557</v>
      </c>
      <c r="B632" s="34">
        <v>35215</v>
      </c>
      <c r="C632" s="28">
        <v>550</v>
      </c>
      <c r="D632" s="28">
        <v>41.1</v>
      </c>
      <c r="E632" s="28">
        <v>42.3</v>
      </c>
      <c r="F632" s="29" t="s">
        <v>786</v>
      </c>
      <c r="G632" s="29" t="s">
        <v>16539</v>
      </c>
      <c r="H632" s="28">
        <v>360</v>
      </c>
      <c r="I632" s="29" t="s">
        <v>15929</v>
      </c>
      <c r="J632" s="33" t="s">
        <v>16556</v>
      </c>
      <c r="K632" s="29" t="s">
        <v>178</v>
      </c>
      <c r="L632" s="29" t="s">
        <v>16542</v>
      </c>
      <c r="M632" s="29" t="s">
        <v>16546</v>
      </c>
      <c r="N632" s="28">
        <v>651155.80000000005</v>
      </c>
      <c r="O632" s="28">
        <v>6063876</v>
      </c>
      <c r="P632" s="29" t="s">
        <v>16555</v>
      </c>
      <c r="Q632" s="32" t="s">
        <v>207</v>
      </c>
      <c r="R632" s="19"/>
      <c r="S632" s="19"/>
      <c r="T632" s="19"/>
      <c r="U632" s="19"/>
      <c r="V632" s="19"/>
      <c r="W632" s="19"/>
      <c r="X632" s="19"/>
      <c r="Y632" s="19"/>
      <c r="Z632" s="19"/>
      <c r="AA632" s="19"/>
      <c r="AB632" s="19"/>
      <c r="AC632" s="19"/>
      <c r="AD632" s="19"/>
      <c r="AE632" s="19"/>
      <c r="AF632" s="19"/>
      <c r="AG632" s="19"/>
      <c r="AH632" s="19"/>
      <c r="AI632" s="19"/>
      <c r="AJ632" s="19"/>
      <c r="AK632" s="31">
        <v>578160</v>
      </c>
      <c r="AL632" s="31">
        <v>1109716</v>
      </c>
      <c r="AM632" s="31">
        <v>1352746</v>
      </c>
      <c r="AN632" s="31">
        <v>1131447</v>
      </c>
      <c r="AO632" s="31">
        <v>1260869</v>
      </c>
      <c r="AP632" s="31">
        <v>1009254</v>
      </c>
      <c r="AQ632" s="31">
        <v>1094311</v>
      </c>
      <c r="AR632" s="31">
        <v>1055901.359375</v>
      </c>
      <c r="AS632" s="31">
        <v>1201753.078125</v>
      </c>
      <c r="AT632" s="31">
        <v>1099505.875</v>
      </c>
      <c r="AU632" s="31">
        <v>1057575.42578125</v>
      </c>
      <c r="AV632" s="31">
        <v>1222862.83984375</v>
      </c>
      <c r="AW632" s="31">
        <v>1264217.33984375</v>
      </c>
      <c r="AX632" s="31">
        <v>102966.9296875</v>
      </c>
      <c r="AY632" s="31">
        <v>86967.5390625</v>
      </c>
      <c r="AZ632" s="31">
        <v>189934.46875</v>
      </c>
    </row>
    <row r="633" spans="1:52" ht="15" customHeight="1">
      <c r="A633" s="29" t="s">
        <v>16554</v>
      </c>
      <c r="B633" s="34">
        <v>35215</v>
      </c>
      <c r="C633" s="28">
        <v>550</v>
      </c>
      <c r="D633" s="28">
        <v>41.1</v>
      </c>
      <c r="E633" s="28">
        <v>42.3</v>
      </c>
      <c r="F633" s="29" t="s">
        <v>786</v>
      </c>
      <c r="G633" s="29" t="s">
        <v>16539</v>
      </c>
      <c r="H633" s="28">
        <v>360</v>
      </c>
      <c r="I633" s="29" t="s">
        <v>15929</v>
      </c>
      <c r="J633" s="33" t="s">
        <v>16553</v>
      </c>
      <c r="K633" s="29" t="s">
        <v>178</v>
      </c>
      <c r="L633" s="29" t="s">
        <v>16542</v>
      </c>
      <c r="M633" s="29" t="s">
        <v>16546</v>
      </c>
      <c r="N633" s="28">
        <v>651329</v>
      </c>
      <c r="O633" s="28">
        <v>6063807</v>
      </c>
      <c r="P633" s="29" t="s">
        <v>16552</v>
      </c>
      <c r="Q633" s="32" t="s">
        <v>207</v>
      </c>
      <c r="R633" s="19"/>
      <c r="S633" s="19"/>
      <c r="T633" s="19"/>
      <c r="U633" s="19"/>
      <c r="V633" s="19"/>
      <c r="W633" s="19"/>
      <c r="X633" s="19"/>
      <c r="Y633" s="19"/>
      <c r="Z633" s="19"/>
      <c r="AA633" s="19"/>
      <c r="AB633" s="19"/>
      <c r="AC633" s="19"/>
      <c r="AD633" s="19"/>
      <c r="AE633" s="19"/>
      <c r="AF633" s="19"/>
      <c r="AG633" s="19"/>
      <c r="AH633" s="19"/>
      <c r="AI633" s="19"/>
      <c r="AJ633" s="19"/>
      <c r="AK633" s="31">
        <v>595777</v>
      </c>
      <c r="AL633" s="31">
        <v>1140825</v>
      </c>
      <c r="AM633" s="31">
        <v>1416456</v>
      </c>
      <c r="AN633" s="31">
        <v>1138750</v>
      </c>
      <c r="AO633" s="31">
        <v>1300337</v>
      </c>
      <c r="AP633" s="31">
        <v>1072900</v>
      </c>
      <c r="AQ633" s="31">
        <v>1183806</v>
      </c>
      <c r="AR633" s="31">
        <v>1078476.1484375</v>
      </c>
      <c r="AS633" s="31">
        <v>1222026.30078125</v>
      </c>
      <c r="AT633" s="31">
        <v>1127739.6953125</v>
      </c>
      <c r="AU633" s="31">
        <v>1020938.494140625</v>
      </c>
      <c r="AV633" s="31">
        <v>1260580.84765625</v>
      </c>
      <c r="AW633" s="31">
        <v>1308557.671875</v>
      </c>
      <c r="AX633" s="31">
        <v>105442.921875</v>
      </c>
      <c r="AY633" s="31">
        <v>88759.4375</v>
      </c>
      <c r="AZ633" s="31">
        <v>194202.359375</v>
      </c>
    </row>
    <row r="634" spans="1:52" ht="15" customHeight="1">
      <c r="A634" s="29" t="s">
        <v>16551</v>
      </c>
      <c r="B634" s="34">
        <v>35215</v>
      </c>
      <c r="C634" s="28">
        <v>550</v>
      </c>
      <c r="D634" s="28">
        <v>41.1</v>
      </c>
      <c r="E634" s="28">
        <v>42.3</v>
      </c>
      <c r="F634" s="29" t="s">
        <v>786</v>
      </c>
      <c r="G634" s="29" t="s">
        <v>16539</v>
      </c>
      <c r="H634" s="28">
        <v>360</v>
      </c>
      <c r="I634" s="29" t="s">
        <v>15929</v>
      </c>
      <c r="J634" s="33" t="s">
        <v>16550</v>
      </c>
      <c r="K634" s="29" t="s">
        <v>178</v>
      </c>
      <c r="L634" s="29" t="s">
        <v>16542</v>
      </c>
      <c r="M634" s="29" t="s">
        <v>2851</v>
      </c>
      <c r="N634" s="28">
        <v>651502.30000000005</v>
      </c>
      <c r="O634" s="28">
        <v>6063738</v>
      </c>
      <c r="P634" s="29" t="s">
        <v>16549</v>
      </c>
      <c r="Q634" s="32" t="s">
        <v>207</v>
      </c>
      <c r="R634" s="19"/>
      <c r="S634" s="19"/>
      <c r="T634" s="19"/>
      <c r="U634" s="19"/>
      <c r="V634" s="19"/>
      <c r="W634" s="19"/>
      <c r="X634" s="19"/>
      <c r="Y634" s="19"/>
      <c r="Z634" s="19"/>
      <c r="AA634" s="19"/>
      <c r="AB634" s="19"/>
      <c r="AC634" s="19"/>
      <c r="AD634" s="19"/>
      <c r="AE634" s="19"/>
      <c r="AF634" s="19"/>
      <c r="AG634" s="19"/>
      <c r="AH634" s="19"/>
      <c r="AI634" s="19"/>
      <c r="AJ634" s="19"/>
      <c r="AK634" s="31">
        <v>584118</v>
      </c>
      <c r="AL634" s="31">
        <v>1146609</v>
      </c>
      <c r="AM634" s="31">
        <v>1413461</v>
      </c>
      <c r="AN634" s="31">
        <v>1169024</v>
      </c>
      <c r="AO634" s="31">
        <v>1286961</v>
      </c>
      <c r="AP634" s="31">
        <v>1057971</v>
      </c>
      <c r="AQ634" s="31">
        <v>1153289</v>
      </c>
      <c r="AR634" s="31">
        <v>1098601.59375</v>
      </c>
      <c r="AS634" s="31">
        <v>1196970.38671875</v>
      </c>
      <c r="AT634" s="31">
        <v>1080602.81640625</v>
      </c>
      <c r="AU634" s="31">
        <v>1057559.578125</v>
      </c>
      <c r="AV634" s="31">
        <v>592402.13708972931</v>
      </c>
      <c r="AW634" s="31">
        <v>1135915.18359375</v>
      </c>
      <c r="AX634" s="31">
        <v>105495.390625</v>
      </c>
      <c r="AY634" s="31">
        <v>80295.9296875</v>
      </c>
      <c r="AZ634" s="31">
        <v>185791.3203125</v>
      </c>
    </row>
    <row r="635" spans="1:52" ht="15" customHeight="1">
      <c r="A635" s="29" t="s">
        <v>16548</v>
      </c>
      <c r="B635" s="34">
        <v>35215</v>
      </c>
      <c r="C635" s="28">
        <v>550</v>
      </c>
      <c r="D635" s="28">
        <v>41.1</v>
      </c>
      <c r="E635" s="28">
        <v>42.3</v>
      </c>
      <c r="F635" s="29" t="s">
        <v>786</v>
      </c>
      <c r="G635" s="29" t="s">
        <v>16539</v>
      </c>
      <c r="H635" s="28">
        <v>360</v>
      </c>
      <c r="I635" s="29" t="s">
        <v>15929</v>
      </c>
      <c r="J635" s="33" t="s">
        <v>16547</v>
      </c>
      <c r="K635" s="29" t="s">
        <v>178</v>
      </c>
      <c r="L635" s="29" t="s">
        <v>16542</v>
      </c>
      <c r="M635" s="29" t="s">
        <v>16546</v>
      </c>
      <c r="N635" s="28">
        <v>651675.5</v>
      </c>
      <c r="O635" s="28">
        <v>6063669</v>
      </c>
      <c r="P635" s="29" t="s">
        <v>16545</v>
      </c>
      <c r="Q635" s="32" t="s">
        <v>207</v>
      </c>
      <c r="R635" s="19"/>
      <c r="S635" s="19"/>
      <c r="T635" s="19"/>
      <c r="U635" s="19"/>
      <c r="V635" s="19"/>
      <c r="W635" s="19"/>
      <c r="X635" s="19"/>
      <c r="Y635" s="19"/>
      <c r="Z635" s="19"/>
      <c r="AA635" s="19"/>
      <c r="AB635" s="19"/>
      <c r="AC635" s="19"/>
      <c r="AD635" s="19"/>
      <c r="AE635" s="19"/>
      <c r="AF635" s="19"/>
      <c r="AG635" s="19"/>
      <c r="AH635" s="19"/>
      <c r="AI635" s="19"/>
      <c r="AJ635" s="19"/>
      <c r="AK635" s="31">
        <v>550560</v>
      </c>
      <c r="AL635" s="31">
        <v>1145033</v>
      </c>
      <c r="AM635" s="31">
        <v>1402330</v>
      </c>
      <c r="AN635" s="31">
        <v>1167945</v>
      </c>
      <c r="AO635" s="31">
        <v>1283214</v>
      </c>
      <c r="AP635" s="31">
        <v>1071329</v>
      </c>
      <c r="AQ635" s="31">
        <v>1175061</v>
      </c>
      <c r="AR635" s="31">
        <v>1092093.4609375</v>
      </c>
      <c r="AS635" s="31">
        <v>1229772.0546875</v>
      </c>
      <c r="AT635" s="31">
        <v>1153584.6328125</v>
      </c>
      <c r="AU635" s="31">
        <v>791101.07421875</v>
      </c>
      <c r="AV635" s="31">
        <v>615245.39593505859</v>
      </c>
      <c r="AW635" s="31">
        <v>1336772.83203125</v>
      </c>
      <c r="AX635" s="31">
        <v>69769.2578125</v>
      </c>
      <c r="AY635" s="31">
        <v>91263.1484375</v>
      </c>
      <c r="AZ635" s="31">
        <v>161032.40625</v>
      </c>
    </row>
    <row r="636" spans="1:52" ht="15" customHeight="1">
      <c r="A636" s="29" t="s">
        <v>16544</v>
      </c>
      <c r="B636" s="34">
        <v>35215</v>
      </c>
      <c r="C636" s="28">
        <v>550</v>
      </c>
      <c r="D636" s="28">
        <v>41.1</v>
      </c>
      <c r="E636" s="28">
        <v>42.3</v>
      </c>
      <c r="F636" s="29" t="s">
        <v>786</v>
      </c>
      <c r="G636" s="29" t="s">
        <v>16539</v>
      </c>
      <c r="H636" s="28">
        <v>360</v>
      </c>
      <c r="I636" s="29" t="s">
        <v>15929</v>
      </c>
      <c r="J636" s="33" t="s">
        <v>16543</v>
      </c>
      <c r="K636" s="29" t="s">
        <v>178</v>
      </c>
      <c r="L636" s="29" t="s">
        <v>16542</v>
      </c>
      <c r="M636" s="29" t="s">
        <v>2851</v>
      </c>
      <c r="N636" s="28">
        <v>651848.80000000005</v>
      </c>
      <c r="O636" s="28">
        <v>6063600</v>
      </c>
      <c r="P636" s="29" t="s">
        <v>16541</v>
      </c>
      <c r="Q636" s="32" t="s">
        <v>207</v>
      </c>
      <c r="R636" s="19"/>
      <c r="S636" s="19"/>
      <c r="T636" s="19"/>
      <c r="U636" s="19"/>
      <c r="V636" s="19"/>
      <c r="W636" s="19"/>
      <c r="X636" s="19"/>
      <c r="Y636" s="19"/>
      <c r="Z636" s="19"/>
      <c r="AA636" s="19"/>
      <c r="AB636" s="19"/>
      <c r="AC636" s="19"/>
      <c r="AD636" s="19"/>
      <c r="AE636" s="19"/>
      <c r="AF636" s="19"/>
      <c r="AG636" s="19"/>
      <c r="AH636" s="19"/>
      <c r="AI636" s="19"/>
      <c r="AJ636" s="19"/>
      <c r="AK636" s="31">
        <v>578790</v>
      </c>
      <c r="AL636" s="31">
        <v>1167004</v>
      </c>
      <c r="AM636" s="31">
        <v>1434606</v>
      </c>
      <c r="AN636" s="31">
        <v>1196614</v>
      </c>
      <c r="AO636" s="31">
        <v>1316320</v>
      </c>
      <c r="AP636" s="31">
        <v>1061914</v>
      </c>
      <c r="AQ636" s="31">
        <v>1170282</v>
      </c>
      <c r="AR636" s="31">
        <v>1114204.0234375</v>
      </c>
      <c r="AS636" s="31">
        <v>1266335.734375</v>
      </c>
      <c r="AT636" s="31">
        <v>1132717.41015625</v>
      </c>
      <c r="AU636" s="31">
        <v>1102292.724609375</v>
      </c>
      <c r="AV636" s="31">
        <v>1215447.7421875</v>
      </c>
      <c r="AW636" s="31">
        <v>1340505.4765625</v>
      </c>
      <c r="AX636" s="31">
        <v>107780.3125</v>
      </c>
      <c r="AY636" s="31">
        <v>90054.359375</v>
      </c>
      <c r="AZ636" s="31">
        <v>197834.671875</v>
      </c>
    </row>
    <row r="637" spans="1:52" ht="15" customHeight="1">
      <c r="A637" s="29" t="s">
        <v>16540</v>
      </c>
      <c r="B637" s="34">
        <v>35446</v>
      </c>
      <c r="C637" s="28">
        <v>750</v>
      </c>
      <c r="D637" s="28">
        <v>44</v>
      </c>
      <c r="E637" s="28">
        <v>46</v>
      </c>
      <c r="F637" s="29" t="s">
        <v>2104</v>
      </c>
      <c r="G637" s="29" t="s">
        <v>16497</v>
      </c>
      <c r="H637" s="28">
        <v>360</v>
      </c>
      <c r="I637" s="29" t="s">
        <v>15929</v>
      </c>
      <c r="J637" s="33" t="s">
        <v>16538</v>
      </c>
      <c r="K637" s="29" t="s">
        <v>178</v>
      </c>
      <c r="L637" s="29" t="s">
        <v>15927</v>
      </c>
      <c r="M637" s="29" t="s">
        <v>16537</v>
      </c>
      <c r="N637" s="28">
        <v>654093.4</v>
      </c>
      <c r="O637" s="28">
        <v>6058560</v>
      </c>
      <c r="P637" s="29" t="s">
        <v>16522</v>
      </c>
      <c r="Q637" s="32" t="s">
        <v>174</v>
      </c>
      <c r="R637" s="19"/>
      <c r="S637" s="19"/>
      <c r="T637" s="19"/>
      <c r="U637" s="19"/>
      <c r="V637" s="19"/>
      <c r="W637" s="19"/>
      <c r="X637" s="19"/>
      <c r="Y637" s="19"/>
      <c r="Z637" s="19"/>
      <c r="AA637" s="19"/>
      <c r="AB637" s="19"/>
      <c r="AC637" s="19"/>
      <c r="AD637" s="19"/>
      <c r="AE637" s="19"/>
      <c r="AF637" s="19"/>
      <c r="AG637" s="19"/>
      <c r="AH637" s="19"/>
      <c r="AI637" s="19"/>
      <c r="AJ637" s="19"/>
      <c r="AK637" s="19"/>
      <c r="AL637" s="31">
        <v>1338525</v>
      </c>
      <c r="AM637" s="31">
        <v>1843725</v>
      </c>
      <c r="AN637" s="31">
        <v>1593725</v>
      </c>
      <c r="AO637" s="31">
        <v>1534280</v>
      </c>
      <c r="AP637" s="31">
        <v>1318005.625</v>
      </c>
      <c r="AQ637" s="31">
        <v>1440271.25</v>
      </c>
      <c r="AR637" s="31">
        <v>1323398.75</v>
      </c>
      <c r="AS637" s="31">
        <v>1462508.125</v>
      </c>
      <c r="AT637" s="31">
        <v>1327791.875</v>
      </c>
      <c r="AU637" s="31">
        <v>1211615</v>
      </c>
      <c r="AV637" s="31">
        <v>1468270.625</v>
      </c>
      <c r="AW637" s="31">
        <v>1564017.5</v>
      </c>
      <c r="AX637" s="31">
        <v>116651.875</v>
      </c>
      <c r="AY637" s="31">
        <v>114926.25</v>
      </c>
      <c r="AZ637" s="31">
        <v>231578.125</v>
      </c>
    </row>
    <row r="638" spans="1:52" ht="15" customHeight="1">
      <c r="A638" s="29" t="s">
        <v>16536</v>
      </c>
      <c r="B638" s="34">
        <v>35446</v>
      </c>
      <c r="C638" s="28">
        <v>750</v>
      </c>
      <c r="D638" s="28">
        <v>44</v>
      </c>
      <c r="E638" s="28">
        <v>46</v>
      </c>
      <c r="F638" s="29" t="s">
        <v>2104</v>
      </c>
      <c r="G638" s="29" t="s">
        <v>16497</v>
      </c>
      <c r="H638" s="28">
        <v>360</v>
      </c>
      <c r="I638" s="29" t="s">
        <v>15929</v>
      </c>
      <c r="J638" s="33" t="s">
        <v>16535</v>
      </c>
      <c r="K638" s="29" t="s">
        <v>178</v>
      </c>
      <c r="L638" s="29" t="s">
        <v>15927</v>
      </c>
      <c r="M638" s="29" t="s">
        <v>16516</v>
      </c>
      <c r="N638" s="28">
        <v>654089.69999999995</v>
      </c>
      <c r="O638" s="28">
        <v>6058367</v>
      </c>
      <c r="P638" s="29" t="s">
        <v>16522</v>
      </c>
      <c r="Q638" s="32" t="s">
        <v>174</v>
      </c>
      <c r="R638" s="19"/>
      <c r="S638" s="19"/>
      <c r="T638" s="19"/>
      <c r="U638" s="19"/>
      <c r="V638" s="19"/>
      <c r="W638" s="19"/>
      <c r="X638" s="19"/>
      <c r="Y638" s="19"/>
      <c r="Z638" s="19"/>
      <c r="AA638" s="19"/>
      <c r="AB638" s="19"/>
      <c r="AC638" s="19"/>
      <c r="AD638" s="19"/>
      <c r="AE638" s="19"/>
      <c r="AF638" s="19"/>
      <c r="AG638" s="19"/>
      <c r="AH638" s="19"/>
      <c r="AI638" s="19"/>
      <c r="AJ638" s="19"/>
      <c r="AK638" s="19"/>
      <c r="AL638" s="31">
        <v>1338525</v>
      </c>
      <c r="AM638" s="31">
        <v>1843725</v>
      </c>
      <c r="AN638" s="31">
        <v>1593725</v>
      </c>
      <c r="AO638" s="31">
        <v>1534280</v>
      </c>
      <c r="AP638" s="31">
        <v>1318005.625</v>
      </c>
      <c r="AQ638" s="31">
        <v>1440271.25</v>
      </c>
      <c r="AR638" s="31">
        <v>1323398.75</v>
      </c>
      <c r="AS638" s="31">
        <v>1462508.125</v>
      </c>
      <c r="AT638" s="31">
        <v>1327791.875</v>
      </c>
      <c r="AU638" s="31">
        <v>1211615</v>
      </c>
      <c r="AV638" s="31">
        <v>1468270.625</v>
      </c>
      <c r="AW638" s="31">
        <v>1564017.5</v>
      </c>
      <c r="AX638" s="31">
        <v>116651.875</v>
      </c>
      <c r="AY638" s="31">
        <v>114926.25</v>
      </c>
      <c r="AZ638" s="31">
        <v>231578.125</v>
      </c>
    </row>
    <row r="639" spans="1:52" ht="15" customHeight="1">
      <c r="A639" s="29" t="s">
        <v>16534</v>
      </c>
      <c r="B639" s="34">
        <v>35446</v>
      </c>
      <c r="C639" s="28">
        <v>750</v>
      </c>
      <c r="D639" s="28">
        <v>44</v>
      </c>
      <c r="E639" s="28">
        <v>46</v>
      </c>
      <c r="F639" s="29" t="s">
        <v>2104</v>
      </c>
      <c r="G639" s="29" t="s">
        <v>16497</v>
      </c>
      <c r="H639" s="28">
        <v>360</v>
      </c>
      <c r="I639" s="29" t="s">
        <v>15929</v>
      </c>
      <c r="J639" s="33" t="s">
        <v>16533</v>
      </c>
      <c r="K639" s="29" t="s">
        <v>178</v>
      </c>
      <c r="L639" s="29" t="s">
        <v>15927</v>
      </c>
      <c r="M639" s="29" t="s">
        <v>16516</v>
      </c>
      <c r="N639" s="28">
        <v>654249.30000000005</v>
      </c>
      <c r="O639" s="28">
        <v>6058278</v>
      </c>
      <c r="P639" s="29" t="s">
        <v>16522</v>
      </c>
      <c r="Q639" s="32" t="s">
        <v>174</v>
      </c>
      <c r="R639" s="19"/>
      <c r="S639" s="19"/>
      <c r="T639" s="19"/>
      <c r="U639" s="19"/>
      <c r="V639" s="19"/>
      <c r="W639" s="19"/>
      <c r="X639" s="19"/>
      <c r="Y639" s="19"/>
      <c r="Z639" s="19"/>
      <c r="AA639" s="19"/>
      <c r="AB639" s="19"/>
      <c r="AC639" s="19"/>
      <c r="AD639" s="19"/>
      <c r="AE639" s="19"/>
      <c r="AF639" s="19"/>
      <c r="AG639" s="19"/>
      <c r="AH639" s="19"/>
      <c r="AI639" s="19"/>
      <c r="AJ639" s="19"/>
      <c r="AK639" s="19"/>
      <c r="AL639" s="31">
        <v>1338525</v>
      </c>
      <c r="AM639" s="31">
        <v>1843725</v>
      </c>
      <c r="AN639" s="31">
        <v>1593725</v>
      </c>
      <c r="AO639" s="31">
        <v>1534280</v>
      </c>
      <c r="AP639" s="31">
        <v>1318005.625</v>
      </c>
      <c r="AQ639" s="31">
        <v>1440271.25</v>
      </c>
      <c r="AR639" s="31">
        <v>1323398.75</v>
      </c>
      <c r="AS639" s="31">
        <v>1462508.125</v>
      </c>
      <c r="AT639" s="31">
        <v>1327791.875</v>
      </c>
      <c r="AU639" s="31">
        <v>1211615</v>
      </c>
      <c r="AV639" s="31">
        <v>1468270.625</v>
      </c>
      <c r="AW639" s="31">
        <v>1564017.5</v>
      </c>
      <c r="AX639" s="31">
        <v>116651.875</v>
      </c>
      <c r="AY639" s="31">
        <v>114926.25</v>
      </c>
      <c r="AZ639" s="31">
        <v>231578.125</v>
      </c>
    </row>
    <row r="640" spans="1:52" ht="15" customHeight="1">
      <c r="A640" s="29" t="s">
        <v>16532</v>
      </c>
      <c r="B640" s="34">
        <v>35446</v>
      </c>
      <c r="C640" s="28">
        <v>750</v>
      </c>
      <c r="D640" s="28">
        <v>44</v>
      </c>
      <c r="E640" s="28">
        <v>46</v>
      </c>
      <c r="F640" s="29" t="s">
        <v>2104</v>
      </c>
      <c r="G640" s="29" t="s">
        <v>16497</v>
      </c>
      <c r="H640" s="28">
        <v>360</v>
      </c>
      <c r="I640" s="29" t="s">
        <v>15929</v>
      </c>
      <c r="J640" s="33" t="s">
        <v>16531</v>
      </c>
      <c r="K640" s="29" t="s">
        <v>178</v>
      </c>
      <c r="L640" s="29" t="s">
        <v>15927</v>
      </c>
      <c r="M640" s="29" t="s">
        <v>16516</v>
      </c>
      <c r="N640" s="28">
        <v>654408.80000000005</v>
      </c>
      <c r="O640" s="28">
        <v>6058188</v>
      </c>
      <c r="P640" s="29" t="s">
        <v>16522</v>
      </c>
      <c r="Q640" s="32" t="s">
        <v>174</v>
      </c>
      <c r="R640" s="19"/>
      <c r="S640" s="19"/>
      <c r="T640" s="19"/>
      <c r="U640" s="19"/>
      <c r="V640" s="19"/>
      <c r="W640" s="19"/>
      <c r="X640" s="19"/>
      <c r="Y640" s="19"/>
      <c r="Z640" s="19"/>
      <c r="AA640" s="19"/>
      <c r="AB640" s="19"/>
      <c r="AC640" s="19"/>
      <c r="AD640" s="19"/>
      <c r="AE640" s="19"/>
      <c r="AF640" s="19"/>
      <c r="AG640" s="19"/>
      <c r="AH640" s="19"/>
      <c r="AI640" s="19"/>
      <c r="AJ640" s="19"/>
      <c r="AK640" s="19"/>
      <c r="AL640" s="31">
        <v>1338525</v>
      </c>
      <c r="AM640" s="31">
        <v>1843725</v>
      </c>
      <c r="AN640" s="31">
        <v>1593725</v>
      </c>
      <c r="AO640" s="31">
        <v>1534280</v>
      </c>
      <c r="AP640" s="31">
        <v>1318005.625</v>
      </c>
      <c r="AQ640" s="31">
        <v>1440271.25</v>
      </c>
      <c r="AR640" s="31">
        <v>1323398.75</v>
      </c>
      <c r="AS640" s="31">
        <v>1462508.125</v>
      </c>
      <c r="AT640" s="31">
        <v>1327791.875</v>
      </c>
      <c r="AU640" s="31">
        <v>1211615</v>
      </c>
      <c r="AV640" s="31">
        <v>1468270.625</v>
      </c>
      <c r="AW640" s="31">
        <v>1564017.5</v>
      </c>
      <c r="AX640" s="31">
        <v>116651.875</v>
      </c>
      <c r="AY640" s="31">
        <v>114926.25</v>
      </c>
      <c r="AZ640" s="31">
        <v>231578.125</v>
      </c>
    </row>
    <row r="641" spans="1:52" ht="15" customHeight="1">
      <c r="A641" s="29" t="s">
        <v>16530</v>
      </c>
      <c r="B641" s="34">
        <v>35446</v>
      </c>
      <c r="C641" s="28">
        <v>750</v>
      </c>
      <c r="D641" s="28">
        <v>44</v>
      </c>
      <c r="E641" s="28">
        <v>46</v>
      </c>
      <c r="F641" s="29" t="s">
        <v>2104</v>
      </c>
      <c r="G641" s="29" t="s">
        <v>16497</v>
      </c>
      <c r="H641" s="28">
        <v>360</v>
      </c>
      <c r="I641" s="29" t="s">
        <v>15929</v>
      </c>
      <c r="J641" s="33" t="s">
        <v>16529</v>
      </c>
      <c r="K641" s="29" t="s">
        <v>178</v>
      </c>
      <c r="L641" s="29" t="s">
        <v>15927</v>
      </c>
      <c r="M641" s="29" t="s">
        <v>16516</v>
      </c>
      <c r="N641" s="28">
        <v>653926.80000000005</v>
      </c>
      <c r="O641" s="28">
        <v>6058264</v>
      </c>
      <c r="P641" s="29" t="s">
        <v>16522</v>
      </c>
      <c r="Q641" s="32" t="s">
        <v>174</v>
      </c>
      <c r="R641" s="19"/>
      <c r="S641" s="19"/>
      <c r="T641" s="19"/>
      <c r="U641" s="19"/>
      <c r="V641" s="19"/>
      <c r="W641" s="19"/>
      <c r="X641" s="19"/>
      <c r="Y641" s="19"/>
      <c r="Z641" s="19"/>
      <c r="AA641" s="19"/>
      <c r="AB641" s="19"/>
      <c r="AC641" s="19"/>
      <c r="AD641" s="19"/>
      <c r="AE641" s="19"/>
      <c r="AF641" s="19"/>
      <c r="AG641" s="19"/>
      <c r="AH641" s="19"/>
      <c r="AI641" s="19"/>
      <c r="AJ641" s="19"/>
      <c r="AK641" s="19"/>
      <c r="AL641" s="31">
        <v>1338525</v>
      </c>
      <c r="AM641" s="31">
        <v>1843725</v>
      </c>
      <c r="AN641" s="31">
        <v>1593725</v>
      </c>
      <c r="AO641" s="31">
        <v>1534280</v>
      </c>
      <c r="AP641" s="31">
        <v>1318005.625</v>
      </c>
      <c r="AQ641" s="31">
        <v>1440271.25</v>
      </c>
      <c r="AR641" s="31">
        <v>1323398.75</v>
      </c>
      <c r="AS641" s="31">
        <v>1462508.125</v>
      </c>
      <c r="AT641" s="31">
        <v>1327791.875</v>
      </c>
      <c r="AU641" s="31">
        <v>1211615</v>
      </c>
      <c r="AV641" s="31">
        <v>1468270.625</v>
      </c>
      <c r="AW641" s="31">
        <v>1564017.5</v>
      </c>
      <c r="AX641" s="31">
        <v>116651.875</v>
      </c>
      <c r="AY641" s="31">
        <v>114926.25</v>
      </c>
      <c r="AZ641" s="31">
        <v>231578.125</v>
      </c>
    </row>
    <row r="642" spans="1:52" ht="15" customHeight="1">
      <c r="A642" s="29" t="s">
        <v>16528</v>
      </c>
      <c r="B642" s="34">
        <v>35446</v>
      </c>
      <c r="C642" s="28">
        <v>750</v>
      </c>
      <c r="D642" s="28">
        <v>44</v>
      </c>
      <c r="E642" s="28">
        <v>46</v>
      </c>
      <c r="F642" s="29" t="s">
        <v>2104</v>
      </c>
      <c r="G642" s="29" t="s">
        <v>16497</v>
      </c>
      <c r="H642" s="28">
        <v>360</v>
      </c>
      <c r="I642" s="29" t="s">
        <v>15929</v>
      </c>
      <c r="J642" s="33" t="s">
        <v>16527</v>
      </c>
      <c r="K642" s="29" t="s">
        <v>178</v>
      </c>
      <c r="L642" s="29" t="s">
        <v>15927</v>
      </c>
      <c r="M642" s="29" t="s">
        <v>16516</v>
      </c>
      <c r="N642" s="28">
        <v>654086.19999999995</v>
      </c>
      <c r="O642" s="28">
        <v>6058174</v>
      </c>
      <c r="P642" s="29" t="s">
        <v>16522</v>
      </c>
      <c r="Q642" s="32" t="s">
        <v>174</v>
      </c>
      <c r="R642" s="19"/>
      <c r="S642" s="19"/>
      <c r="T642" s="19"/>
      <c r="U642" s="19"/>
      <c r="V642" s="19"/>
      <c r="W642" s="19"/>
      <c r="X642" s="19"/>
      <c r="Y642" s="19"/>
      <c r="Z642" s="19"/>
      <c r="AA642" s="19"/>
      <c r="AB642" s="19"/>
      <c r="AC642" s="19"/>
      <c r="AD642" s="19"/>
      <c r="AE642" s="19"/>
      <c r="AF642" s="19"/>
      <c r="AG642" s="19"/>
      <c r="AH642" s="19"/>
      <c r="AI642" s="19"/>
      <c r="AJ642" s="19"/>
      <c r="AK642" s="19"/>
      <c r="AL642" s="31">
        <v>1338525</v>
      </c>
      <c r="AM642" s="31">
        <v>1843725</v>
      </c>
      <c r="AN642" s="31">
        <v>1593725</v>
      </c>
      <c r="AO642" s="31">
        <v>1534280</v>
      </c>
      <c r="AP642" s="31">
        <v>1318005.625</v>
      </c>
      <c r="AQ642" s="31">
        <v>1440271.25</v>
      </c>
      <c r="AR642" s="31">
        <v>1323398.75</v>
      </c>
      <c r="AS642" s="31">
        <v>1462508.125</v>
      </c>
      <c r="AT642" s="31">
        <v>1327791.875</v>
      </c>
      <c r="AU642" s="31">
        <v>1211615</v>
      </c>
      <c r="AV642" s="31">
        <v>1468270.625</v>
      </c>
      <c r="AW642" s="31">
        <v>1564017.5</v>
      </c>
      <c r="AX642" s="31">
        <v>116651.875</v>
      </c>
      <c r="AY642" s="31">
        <v>114926.25</v>
      </c>
      <c r="AZ642" s="31">
        <v>231578.125</v>
      </c>
    </row>
    <row r="643" spans="1:52" ht="15" customHeight="1">
      <c r="A643" s="29" t="s">
        <v>16526</v>
      </c>
      <c r="B643" s="34">
        <v>35446</v>
      </c>
      <c r="C643" s="28">
        <v>750</v>
      </c>
      <c r="D643" s="28">
        <v>44</v>
      </c>
      <c r="E643" s="28">
        <v>46</v>
      </c>
      <c r="F643" s="29" t="s">
        <v>2104</v>
      </c>
      <c r="G643" s="29" t="s">
        <v>16497</v>
      </c>
      <c r="H643" s="28">
        <v>360</v>
      </c>
      <c r="I643" s="29" t="s">
        <v>15929</v>
      </c>
      <c r="J643" s="33" t="s">
        <v>16525</v>
      </c>
      <c r="K643" s="29" t="s">
        <v>178</v>
      </c>
      <c r="L643" s="29" t="s">
        <v>15927</v>
      </c>
      <c r="M643" s="29" t="s">
        <v>16516</v>
      </c>
      <c r="N643" s="28">
        <v>654245.6</v>
      </c>
      <c r="O643" s="28">
        <v>6058085</v>
      </c>
      <c r="P643" s="29" t="s">
        <v>16522</v>
      </c>
      <c r="Q643" s="32" t="s">
        <v>174</v>
      </c>
      <c r="R643" s="19"/>
      <c r="S643" s="19"/>
      <c r="T643" s="19"/>
      <c r="U643" s="19"/>
      <c r="V643" s="19"/>
      <c r="W643" s="19"/>
      <c r="X643" s="19"/>
      <c r="Y643" s="19"/>
      <c r="Z643" s="19"/>
      <c r="AA643" s="19"/>
      <c r="AB643" s="19"/>
      <c r="AC643" s="19"/>
      <c r="AD643" s="19"/>
      <c r="AE643" s="19"/>
      <c r="AF643" s="19"/>
      <c r="AG643" s="19"/>
      <c r="AH643" s="19"/>
      <c r="AI643" s="19"/>
      <c r="AJ643" s="19"/>
      <c r="AK643" s="19"/>
      <c r="AL643" s="31">
        <v>1338525</v>
      </c>
      <c r="AM643" s="31">
        <v>1843725</v>
      </c>
      <c r="AN643" s="31">
        <v>1593725</v>
      </c>
      <c r="AO643" s="31">
        <v>1534280</v>
      </c>
      <c r="AP643" s="31">
        <v>1318005.625</v>
      </c>
      <c r="AQ643" s="31">
        <v>1440271.25</v>
      </c>
      <c r="AR643" s="31">
        <v>1323398.75</v>
      </c>
      <c r="AS643" s="31">
        <v>1462508.125</v>
      </c>
      <c r="AT643" s="31">
        <v>1327791.875</v>
      </c>
      <c r="AU643" s="31">
        <v>1211615</v>
      </c>
      <c r="AV643" s="31">
        <v>1468270.625</v>
      </c>
      <c r="AW643" s="31">
        <v>1564017.5</v>
      </c>
      <c r="AX643" s="31">
        <v>116651.875</v>
      </c>
      <c r="AY643" s="31">
        <v>114926.25</v>
      </c>
      <c r="AZ643" s="31">
        <v>231578.125</v>
      </c>
    </row>
    <row r="644" spans="1:52" ht="15" customHeight="1">
      <c r="A644" s="29" t="s">
        <v>16524</v>
      </c>
      <c r="B644" s="34">
        <v>35446</v>
      </c>
      <c r="C644" s="28">
        <v>750</v>
      </c>
      <c r="D644" s="28">
        <v>44</v>
      </c>
      <c r="E644" s="28">
        <v>46</v>
      </c>
      <c r="F644" s="29" t="s">
        <v>2104</v>
      </c>
      <c r="G644" s="29" t="s">
        <v>16497</v>
      </c>
      <c r="H644" s="28">
        <v>360</v>
      </c>
      <c r="I644" s="29" t="s">
        <v>15929</v>
      </c>
      <c r="J644" s="33" t="s">
        <v>16523</v>
      </c>
      <c r="K644" s="29" t="s">
        <v>178</v>
      </c>
      <c r="L644" s="29" t="s">
        <v>15927</v>
      </c>
      <c r="M644" s="29" t="s">
        <v>16516</v>
      </c>
      <c r="N644" s="28">
        <v>654405.1</v>
      </c>
      <c r="O644" s="28">
        <v>6057995</v>
      </c>
      <c r="P644" s="29" t="s">
        <v>16522</v>
      </c>
      <c r="Q644" s="32" t="s">
        <v>174</v>
      </c>
      <c r="R644" s="19"/>
      <c r="S644" s="19"/>
      <c r="T644" s="19"/>
      <c r="U644" s="19"/>
      <c r="V644" s="19"/>
      <c r="W644" s="19"/>
      <c r="X644" s="19"/>
      <c r="Y644" s="19"/>
      <c r="Z644" s="19"/>
      <c r="AA644" s="19"/>
      <c r="AB644" s="19"/>
      <c r="AC644" s="19"/>
      <c r="AD644" s="19"/>
      <c r="AE644" s="19"/>
      <c r="AF644" s="19"/>
      <c r="AG644" s="19"/>
      <c r="AH644" s="19"/>
      <c r="AI644" s="19"/>
      <c r="AJ644" s="19"/>
      <c r="AK644" s="19"/>
      <c r="AL644" s="31">
        <v>1338525</v>
      </c>
      <c r="AM644" s="31">
        <v>1843725</v>
      </c>
      <c r="AN644" s="31">
        <v>1593725</v>
      </c>
      <c r="AO644" s="31">
        <v>1534280</v>
      </c>
      <c r="AP644" s="31">
        <v>1318005.625</v>
      </c>
      <c r="AQ644" s="31">
        <v>1440271.25</v>
      </c>
      <c r="AR644" s="31">
        <v>1323398.75</v>
      </c>
      <c r="AS644" s="31">
        <v>1462508.125</v>
      </c>
      <c r="AT644" s="31">
        <v>1327791.875</v>
      </c>
      <c r="AU644" s="31">
        <v>1211615</v>
      </c>
      <c r="AV644" s="31">
        <v>1468270.625</v>
      </c>
      <c r="AW644" s="31">
        <v>1564017.5</v>
      </c>
      <c r="AX644" s="31">
        <v>116651.875</v>
      </c>
      <c r="AY644" s="31">
        <v>114926.25</v>
      </c>
      <c r="AZ644" s="31">
        <v>231578.125</v>
      </c>
    </row>
    <row r="645" spans="1:52" ht="15" customHeight="1">
      <c r="A645" s="29" t="s">
        <v>16521</v>
      </c>
      <c r="B645" s="34">
        <v>35445</v>
      </c>
      <c r="C645" s="28">
        <v>750</v>
      </c>
      <c r="D645" s="28">
        <v>44</v>
      </c>
      <c r="E645" s="28">
        <v>46</v>
      </c>
      <c r="F645" s="29" t="s">
        <v>2104</v>
      </c>
      <c r="G645" s="29" t="s">
        <v>16497</v>
      </c>
      <c r="H645" s="28">
        <v>360</v>
      </c>
      <c r="I645" s="29" t="s">
        <v>15929</v>
      </c>
      <c r="J645" s="33" t="s">
        <v>16520</v>
      </c>
      <c r="K645" s="29" t="s">
        <v>178</v>
      </c>
      <c r="L645" s="29" t="s">
        <v>15927</v>
      </c>
      <c r="M645" s="29" t="s">
        <v>16519</v>
      </c>
      <c r="N645" s="28">
        <v>654253.1</v>
      </c>
      <c r="O645" s="28">
        <v>6058469</v>
      </c>
      <c r="P645" s="29" t="s">
        <v>16515</v>
      </c>
      <c r="Q645" s="32" t="s">
        <v>174</v>
      </c>
      <c r="R645" s="19"/>
      <c r="S645" s="19"/>
      <c r="T645" s="19"/>
      <c r="U645" s="19"/>
      <c r="V645" s="19"/>
      <c r="W645" s="19"/>
      <c r="X645" s="19"/>
      <c r="Y645" s="19"/>
      <c r="Z645" s="19"/>
      <c r="AA645" s="19"/>
      <c r="AB645" s="19"/>
      <c r="AC645" s="19"/>
      <c r="AD645" s="19"/>
      <c r="AE645" s="19"/>
      <c r="AF645" s="19"/>
      <c r="AG645" s="19"/>
      <c r="AH645" s="19"/>
      <c r="AI645" s="19"/>
      <c r="AJ645" s="19"/>
      <c r="AK645" s="19"/>
      <c r="AL645" s="31">
        <v>1380500</v>
      </c>
      <c r="AM645" s="31">
        <v>2085200</v>
      </c>
      <c r="AN645" s="31">
        <v>1359350</v>
      </c>
      <c r="AO645" s="31">
        <v>1511105</v>
      </c>
      <c r="AP645" s="31">
        <v>1270493.5</v>
      </c>
      <c r="AQ645" s="31">
        <v>1371875</v>
      </c>
      <c r="AR645" s="31">
        <v>1275807.5</v>
      </c>
      <c r="AS645" s="31">
        <v>1352330</v>
      </c>
      <c r="AT645" s="31">
        <v>1288045</v>
      </c>
      <c r="AU645" s="31">
        <v>1184725</v>
      </c>
      <c r="AV645" s="31">
        <v>1436527.5</v>
      </c>
      <c r="AW645" s="31">
        <v>1444740</v>
      </c>
      <c r="AX645" s="31">
        <v>109397.5</v>
      </c>
      <c r="AY645" s="31">
        <v>114137.5</v>
      </c>
      <c r="AZ645" s="31">
        <v>223535</v>
      </c>
    </row>
    <row r="646" spans="1:52" ht="15" customHeight="1">
      <c r="A646" s="29" t="s">
        <v>16518</v>
      </c>
      <c r="B646" s="34">
        <v>35445</v>
      </c>
      <c r="C646" s="28">
        <v>750</v>
      </c>
      <c r="D646" s="28">
        <v>44</v>
      </c>
      <c r="E646" s="28">
        <v>46</v>
      </c>
      <c r="F646" s="29" t="s">
        <v>2104</v>
      </c>
      <c r="G646" s="29" t="s">
        <v>16497</v>
      </c>
      <c r="H646" s="28">
        <v>360</v>
      </c>
      <c r="I646" s="29" t="s">
        <v>15929</v>
      </c>
      <c r="J646" s="33" t="s">
        <v>16517</v>
      </c>
      <c r="K646" s="29" t="s">
        <v>178</v>
      </c>
      <c r="L646" s="29" t="s">
        <v>15927</v>
      </c>
      <c r="M646" s="29" t="s">
        <v>16516</v>
      </c>
      <c r="N646" s="28">
        <v>654412.19999999995</v>
      </c>
      <c r="O646" s="28">
        <v>6058381</v>
      </c>
      <c r="P646" s="29" t="s">
        <v>16515</v>
      </c>
      <c r="Q646" s="32" t="s">
        <v>174</v>
      </c>
      <c r="R646" s="19"/>
      <c r="S646" s="19"/>
      <c r="T646" s="19"/>
      <c r="U646" s="19"/>
      <c r="V646" s="19"/>
      <c r="W646" s="19"/>
      <c r="X646" s="19"/>
      <c r="Y646" s="19"/>
      <c r="Z646" s="19"/>
      <c r="AA646" s="19"/>
      <c r="AB646" s="19"/>
      <c r="AC646" s="19"/>
      <c r="AD646" s="19"/>
      <c r="AE646" s="19"/>
      <c r="AF646" s="19"/>
      <c r="AG646" s="19"/>
      <c r="AH646" s="19"/>
      <c r="AI646" s="19"/>
      <c r="AJ646" s="19"/>
      <c r="AK646" s="19"/>
      <c r="AL646" s="31">
        <v>1380500</v>
      </c>
      <c r="AM646" s="31">
        <v>2085200</v>
      </c>
      <c r="AN646" s="31">
        <v>1359350</v>
      </c>
      <c r="AO646" s="31">
        <v>1511105</v>
      </c>
      <c r="AP646" s="31">
        <v>1270493.5</v>
      </c>
      <c r="AQ646" s="31">
        <v>1371875</v>
      </c>
      <c r="AR646" s="31">
        <v>1323398.75</v>
      </c>
      <c r="AS646" s="31">
        <v>1404805.625</v>
      </c>
      <c r="AT646" s="31">
        <v>1288045</v>
      </c>
      <c r="AU646" s="31">
        <v>1184725</v>
      </c>
      <c r="AV646" s="31">
        <v>1436527.5</v>
      </c>
      <c r="AW646" s="31">
        <v>1444740</v>
      </c>
      <c r="AX646" s="31">
        <v>109397.5</v>
      </c>
      <c r="AY646" s="31">
        <v>114137.5</v>
      </c>
      <c r="AZ646" s="31">
        <v>223535</v>
      </c>
    </row>
    <row r="647" spans="1:52" ht="15" customHeight="1">
      <c r="A647" s="29" t="s">
        <v>16514</v>
      </c>
      <c r="B647" s="34">
        <v>35466</v>
      </c>
      <c r="C647" s="28">
        <v>750</v>
      </c>
      <c r="D647" s="28">
        <v>44</v>
      </c>
      <c r="E647" s="28">
        <v>46</v>
      </c>
      <c r="F647" s="29" t="s">
        <v>2104</v>
      </c>
      <c r="G647" s="29" t="s">
        <v>16497</v>
      </c>
      <c r="H647" s="28">
        <v>360</v>
      </c>
      <c r="I647" s="29" t="s">
        <v>15929</v>
      </c>
      <c r="J647" s="33" t="s">
        <v>16513</v>
      </c>
      <c r="K647" s="29" t="s">
        <v>178</v>
      </c>
      <c r="L647" s="29" t="s">
        <v>16500</v>
      </c>
      <c r="M647" s="29" t="s">
        <v>1836</v>
      </c>
      <c r="N647" s="28">
        <v>657526.80000000005</v>
      </c>
      <c r="O647" s="28">
        <v>6058532</v>
      </c>
      <c r="P647" s="29" t="s">
        <v>16508</v>
      </c>
      <c r="Q647" s="32" t="s">
        <v>174</v>
      </c>
      <c r="R647" s="19"/>
      <c r="S647" s="19"/>
      <c r="T647" s="19"/>
      <c r="U647" s="19"/>
      <c r="V647" s="19"/>
      <c r="W647" s="19"/>
      <c r="X647" s="19"/>
      <c r="Y647" s="19"/>
      <c r="Z647" s="19"/>
      <c r="AA647" s="19"/>
      <c r="AB647" s="19"/>
      <c r="AC647" s="19"/>
      <c r="AD647" s="19"/>
      <c r="AE647" s="19"/>
      <c r="AF647" s="19"/>
      <c r="AG647" s="19"/>
      <c r="AH647" s="19"/>
      <c r="AI647" s="19"/>
      <c r="AJ647" s="19"/>
      <c r="AK647" s="19"/>
      <c r="AL647" s="31">
        <v>1451266</v>
      </c>
      <c r="AM647" s="31">
        <v>1890466</v>
      </c>
      <c r="AN647" s="31">
        <v>1520033</v>
      </c>
      <c r="AO647" s="31">
        <v>1737920</v>
      </c>
      <c r="AP647" s="31">
        <v>1468953.328125</v>
      </c>
      <c r="AQ647" s="31">
        <v>1603370.01953125</v>
      </c>
      <c r="AR647" s="31">
        <v>1470740.00390625</v>
      </c>
      <c r="AS647" s="31">
        <v>1619931.671875</v>
      </c>
      <c r="AT647" s="31">
        <v>1533318.328125</v>
      </c>
      <c r="AU647" s="31">
        <v>1401596.68359375</v>
      </c>
      <c r="AV647" s="31">
        <v>1696543.3203125</v>
      </c>
      <c r="AW647" s="31">
        <v>1760063.34375</v>
      </c>
      <c r="AX647" s="31">
        <v>138123.328125</v>
      </c>
      <c r="AY647" s="31">
        <v>129936.6640625</v>
      </c>
      <c r="AZ647" s="31">
        <v>268059.9921875</v>
      </c>
    </row>
    <row r="648" spans="1:52" ht="15" customHeight="1">
      <c r="A648" s="29" t="s">
        <v>16512</v>
      </c>
      <c r="B648" s="34">
        <v>35466</v>
      </c>
      <c r="C648" s="28">
        <v>750</v>
      </c>
      <c r="D648" s="28">
        <v>44</v>
      </c>
      <c r="E648" s="28">
        <v>46</v>
      </c>
      <c r="F648" s="29" t="s">
        <v>2104</v>
      </c>
      <c r="G648" s="29" t="s">
        <v>16497</v>
      </c>
      <c r="H648" s="28">
        <v>360</v>
      </c>
      <c r="I648" s="29" t="s">
        <v>15929</v>
      </c>
      <c r="J648" s="33" t="s">
        <v>16511</v>
      </c>
      <c r="K648" s="29" t="s">
        <v>178</v>
      </c>
      <c r="L648" s="29" t="s">
        <v>16500</v>
      </c>
      <c r="M648" s="29" t="s">
        <v>1836</v>
      </c>
      <c r="N648" s="28">
        <v>657837.1</v>
      </c>
      <c r="O648" s="28">
        <v>6058545</v>
      </c>
      <c r="P648" s="29" t="s">
        <v>16508</v>
      </c>
      <c r="Q648" s="32" t="s">
        <v>174</v>
      </c>
      <c r="R648" s="19"/>
      <c r="S648" s="19"/>
      <c r="T648" s="19"/>
      <c r="U648" s="19"/>
      <c r="V648" s="19"/>
      <c r="W648" s="19"/>
      <c r="X648" s="19"/>
      <c r="Y648" s="19"/>
      <c r="Z648" s="19"/>
      <c r="AA648" s="19"/>
      <c r="AB648" s="19"/>
      <c r="AC648" s="19"/>
      <c r="AD648" s="19"/>
      <c r="AE648" s="19"/>
      <c r="AF648" s="19"/>
      <c r="AG648" s="19"/>
      <c r="AH648" s="19"/>
      <c r="AI648" s="19"/>
      <c r="AJ648" s="19"/>
      <c r="AK648" s="19"/>
      <c r="AL648" s="31">
        <v>1451266</v>
      </c>
      <c r="AM648" s="31">
        <v>1890466</v>
      </c>
      <c r="AN648" s="31">
        <v>1520033</v>
      </c>
      <c r="AO648" s="31">
        <v>1737920</v>
      </c>
      <c r="AP648" s="31">
        <v>1468953.328125</v>
      </c>
      <c r="AQ648" s="31">
        <v>1603370.01953125</v>
      </c>
      <c r="AR648" s="31">
        <v>1470740.00390625</v>
      </c>
      <c r="AS648" s="31">
        <v>1619931.671875</v>
      </c>
      <c r="AT648" s="31">
        <v>1533318.328125</v>
      </c>
      <c r="AU648" s="31">
        <v>1401596.68359375</v>
      </c>
      <c r="AV648" s="31">
        <v>1696543.3203125</v>
      </c>
      <c r="AW648" s="31">
        <v>1760063.34375</v>
      </c>
      <c r="AX648" s="31">
        <v>138123.328125</v>
      </c>
      <c r="AY648" s="31">
        <v>129936.6640625</v>
      </c>
      <c r="AZ648" s="31">
        <v>268059.9921875</v>
      </c>
    </row>
    <row r="649" spans="1:52" ht="15" customHeight="1">
      <c r="A649" s="29" t="s">
        <v>16510</v>
      </c>
      <c r="B649" s="34">
        <v>35466</v>
      </c>
      <c r="C649" s="28">
        <v>750</v>
      </c>
      <c r="D649" s="28">
        <v>44</v>
      </c>
      <c r="E649" s="28">
        <v>46</v>
      </c>
      <c r="F649" s="29" t="s">
        <v>2104</v>
      </c>
      <c r="G649" s="29" t="s">
        <v>16497</v>
      </c>
      <c r="H649" s="28">
        <v>360</v>
      </c>
      <c r="I649" s="29" t="s">
        <v>15929</v>
      </c>
      <c r="J649" s="33" t="s">
        <v>16509</v>
      </c>
      <c r="K649" s="29" t="s">
        <v>178</v>
      </c>
      <c r="L649" s="29" t="s">
        <v>16500</v>
      </c>
      <c r="M649" s="29" t="s">
        <v>1836</v>
      </c>
      <c r="N649" s="28">
        <v>657912.80000000005</v>
      </c>
      <c r="O649" s="28">
        <v>6058323</v>
      </c>
      <c r="P649" s="29" t="s">
        <v>16508</v>
      </c>
      <c r="Q649" s="32" t="s">
        <v>174</v>
      </c>
      <c r="R649" s="19"/>
      <c r="S649" s="19"/>
      <c r="T649" s="19"/>
      <c r="U649" s="19"/>
      <c r="V649" s="19"/>
      <c r="W649" s="19"/>
      <c r="X649" s="19"/>
      <c r="Y649" s="19"/>
      <c r="Z649" s="19"/>
      <c r="AA649" s="19"/>
      <c r="AB649" s="19"/>
      <c r="AC649" s="19"/>
      <c r="AD649" s="19"/>
      <c r="AE649" s="19"/>
      <c r="AF649" s="19"/>
      <c r="AG649" s="19"/>
      <c r="AH649" s="19"/>
      <c r="AI649" s="19"/>
      <c r="AJ649" s="19"/>
      <c r="AK649" s="19"/>
      <c r="AL649" s="31">
        <v>1451266</v>
      </c>
      <c r="AM649" s="31">
        <v>1890466</v>
      </c>
      <c r="AN649" s="31">
        <v>1520033</v>
      </c>
      <c r="AO649" s="31">
        <v>1737920</v>
      </c>
      <c r="AP649" s="31">
        <v>1468953.328125</v>
      </c>
      <c r="AQ649" s="31">
        <v>1603370.01953125</v>
      </c>
      <c r="AR649" s="31">
        <v>1470740.00390625</v>
      </c>
      <c r="AS649" s="31">
        <v>1619931.671875</v>
      </c>
      <c r="AT649" s="31">
        <v>1533318.328125</v>
      </c>
      <c r="AU649" s="31">
        <v>1401596.68359375</v>
      </c>
      <c r="AV649" s="31">
        <v>1696543.3203125</v>
      </c>
      <c r="AW649" s="31">
        <v>1760063.34375</v>
      </c>
      <c r="AX649" s="31">
        <v>138123.328125</v>
      </c>
      <c r="AY649" s="31">
        <v>129936.6640625</v>
      </c>
      <c r="AZ649" s="31">
        <v>268059.9921875</v>
      </c>
    </row>
    <row r="650" spans="1:52" ht="15" customHeight="1">
      <c r="A650" s="29" t="s">
        <v>16507</v>
      </c>
      <c r="B650" s="34">
        <v>36123</v>
      </c>
      <c r="C650" s="28">
        <v>750</v>
      </c>
      <c r="D650" s="28">
        <v>44</v>
      </c>
      <c r="E650" s="28">
        <v>46</v>
      </c>
      <c r="F650" s="29" t="s">
        <v>2104</v>
      </c>
      <c r="G650" s="29" t="s">
        <v>16497</v>
      </c>
      <c r="H650" s="28">
        <v>360</v>
      </c>
      <c r="I650" s="29" t="s">
        <v>15929</v>
      </c>
      <c r="J650" s="33" t="s">
        <v>16506</v>
      </c>
      <c r="K650" s="29" t="s">
        <v>178</v>
      </c>
      <c r="L650" s="29" t="s">
        <v>16500</v>
      </c>
      <c r="M650" s="29" t="s">
        <v>1836</v>
      </c>
      <c r="N650" s="28">
        <v>657684.1</v>
      </c>
      <c r="O650" s="28">
        <v>6058086</v>
      </c>
      <c r="P650" s="29" t="s">
        <v>16503</v>
      </c>
      <c r="Q650" s="32" t="s">
        <v>174</v>
      </c>
      <c r="R650" s="19"/>
      <c r="S650" s="19"/>
      <c r="T650" s="19"/>
      <c r="U650" s="19"/>
      <c r="V650" s="19"/>
      <c r="W650" s="19"/>
      <c r="X650" s="19"/>
      <c r="Y650" s="19"/>
      <c r="Z650" s="19"/>
      <c r="AA650" s="19"/>
      <c r="AB650" s="19"/>
      <c r="AC650" s="19"/>
      <c r="AD650" s="19"/>
      <c r="AE650" s="19"/>
      <c r="AF650" s="19"/>
      <c r="AG650" s="19"/>
      <c r="AH650" s="19"/>
      <c r="AI650" s="19"/>
      <c r="AJ650" s="19"/>
      <c r="AK650" s="19"/>
      <c r="AL650" s="19"/>
      <c r="AM650" s="31">
        <v>190257</v>
      </c>
      <c r="AN650" s="31">
        <v>1952040</v>
      </c>
      <c r="AO650" s="31">
        <v>2156703</v>
      </c>
      <c r="AP650" s="31">
        <v>1832640.5</v>
      </c>
      <c r="AQ650" s="31">
        <v>1996362</v>
      </c>
      <c r="AR650" s="31">
        <v>1843572.5</v>
      </c>
      <c r="AS650" s="31">
        <v>2060776</v>
      </c>
      <c r="AT650" s="31">
        <v>1908908</v>
      </c>
      <c r="AU650" s="31">
        <v>1817123.5</v>
      </c>
      <c r="AV650" s="31">
        <v>2126821</v>
      </c>
      <c r="AW650" s="31">
        <v>2171083.5</v>
      </c>
      <c r="AX650" s="31">
        <v>167825.5</v>
      </c>
      <c r="AY650" s="31">
        <v>156386</v>
      </c>
      <c r="AZ650" s="31">
        <v>324211.5</v>
      </c>
    </row>
    <row r="651" spans="1:52" ht="15" customHeight="1">
      <c r="A651" s="29" t="s">
        <v>16505</v>
      </c>
      <c r="B651" s="34">
        <v>36123</v>
      </c>
      <c r="C651" s="28">
        <v>750</v>
      </c>
      <c r="D651" s="28">
        <v>44</v>
      </c>
      <c r="E651" s="28">
        <v>46</v>
      </c>
      <c r="F651" s="29" t="s">
        <v>2104</v>
      </c>
      <c r="G651" s="29" t="s">
        <v>16497</v>
      </c>
      <c r="H651" s="28">
        <v>360</v>
      </c>
      <c r="I651" s="29" t="s">
        <v>15929</v>
      </c>
      <c r="J651" s="33" t="s">
        <v>16504</v>
      </c>
      <c r="K651" s="29" t="s">
        <v>178</v>
      </c>
      <c r="L651" s="29" t="s">
        <v>16500</v>
      </c>
      <c r="M651" s="29" t="s">
        <v>1836</v>
      </c>
      <c r="N651" s="28">
        <v>657762.69999999995</v>
      </c>
      <c r="O651" s="28">
        <v>6057864</v>
      </c>
      <c r="P651" s="29" t="s">
        <v>16503</v>
      </c>
      <c r="Q651" s="32" t="s">
        <v>174</v>
      </c>
      <c r="R651" s="19"/>
      <c r="S651" s="19"/>
      <c r="T651" s="19"/>
      <c r="U651" s="19"/>
      <c r="V651" s="19"/>
      <c r="W651" s="19"/>
      <c r="X651" s="19"/>
      <c r="Y651" s="19"/>
      <c r="Z651" s="19"/>
      <c r="AA651" s="19"/>
      <c r="AB651" s="19"/>
      <c r="AC651" s="19"/>
      <c r="AD651" s="19"/>
      <c r="AE651" s="19"/>
      <c r="AF651" s="19"/>
      <c r="AG651" s="19"/>
      <c r="AH651" s="19"/>
      <c r="AI651" s="19"/>
      <c r="AJ651" s="19"/>
      <c r="AK651" s="19"/>
      <c r="AL651" s="19"/>
      <c r="AM651" s="31">
        <v>190257</v>
      </c>
      <c r="AN651" s="31">
        <v>1952040</v>
      </c>
      <c r="AO651" s="31">
        <v>2156703</v>
      </c>
      <c r="AP651" s="31">
        <v>1832640.5</v>
      </c>
      <c r="AQ651" s="31">
        <v>1996362</v>
      </c>
      <c r="AR651" s="31">
        <v>1843572.5</v>
      </c>
      <c r="AS651" s="31">
        <v>2060776</v>
      </c>
      <c r="AT651" s="31">
        <v>1908908</v>
      </c>
      <c r="AU651" s="31">
        <v>1817123.5</v>
      </c>
      <c r="AV651" s="31">
        <v>2126821</v>
      </c>
      <c r="AW651" s="31">
        <v>2171083.5</v>
      </c>
      <c r="AX651" s="31">
        <v>167825.5</v>
      </c>
      <c r="AY651" s="31">
        <v>156386</v>
      </c>
      <c r="AZ651" s="31">
        <v>324211.5</v>
      </c>
    </row>
    <row r="652" spans="1:52" ht="15" customHeight="1">
      <c r="A652" s="29" t="s">
        <v>16502</v>
      </c>
      <c r="B652" s="34">
        <v>36117</v>
      </c>
      <c r="C652" s="28">
        <v>750</v>
      </c>
      <c r="D652" s="28">
        <v>41</v>
      </c>
      <c r="E652" s="28">
        <v>42</v>
      </c>
      <c r="F652" s="29" t="s">
        <v>2104</v>
      </c>
      <c r="G652" s="29" t="s">
        <v>16497</v>
      </c>
      <c r="H652" s="28">
        <v>360</v>
      </c>
      <c r="I652" s="29" t="s">
        <v>15929</v>
      </c>
      <c r="J652" s="33" t="s">
        <v>16501</v>
      </c>
      <c r="K652" s="29" t="s">
        <v>178</v>
      </c>
      <c r="L652" s="29" t="s">
        <v>16500</v>
      </c>
      <c r="M652" s="29" t="s">
        <v>1836</v>
      </c>
      <c r="N652" s="28">
        <v>657988.69999999995</v>
      </c>
      <c r="O652" s="28">
        <v>6058102</v>
      </c>
      <c r="P652" s="29" t="s">
        <v>16499</v>
      </c>
      <c r="Q652" s="32" t="s">
        <v>207</v>
      </c>
      <c r="R652" s="19"/>
      <c r="S652" s="19"/>
      <c r="T652" s="19"/>
      <c r="U652" s="19"/>
      <c r="V652" s="19"/>
      <c r="W652" s="19"/>
      <c r="X652" s="19"/>
      <c r="Y652" s="19"/>
      <c r="Z652" s="19"/>
      <c r="AA652" s="19"/>
      <c r="AB652" s="19"/>
      <c r="AC652" s="19"/>
      <c r="AD652" s="19"/>
      <c r="AE652" s="19"/>
      <c r="AF652" s="19"/>
      <c r="AG652" s="19"/>
      <c r="AH652" s="19"/>
      <c r="AI652" s="19"/>
      <c r="AJ652" s="19"/>
      <c r="AK652" s="19"/>
      <c r="AL652" s="19"/>
      <c r="AM652" s="31">
        <v>107240</v>
      </c>
      <c r="AN652" s="31">
        <v>1868260</v>
      </c>
      <c r="AO652" s="31">
        <v>2139204</v>
      </c>
      <c r="AP652" s="31">
        <v>1757306</v>
      </c>
      <c r="AQ652" s="31">
        <v>1948237</v>
      </c>
      <c r="AR652" s="31">
        <v>1803401</v>
      </c>
      <c r="AS652" s="31">
        <v>1995467</v>
      </c>
      <c r="AT652" s="31">
        <v>1871545</v>
      </c>
      <c r="AU652" s="31">
        <v>1751977</v>
      </c>
      <c r="AV652" s="31">
        <v>1957676</v>
      </c>
      <c r="AW652" s="31">
        <v>1987722</v>
      </c>
      <c r="AX652" s="31">
        <v>158022</v>
      </c>
      <c r="AY652" s="31">
        <v>142989</v>
      </c>
      <c r="AZ652" s="31">
        <v>301011</v>
      </c>
    </row>
    <row r="653" spans="1:52" ht="15" customHeight="1">
      <c r="A653" s="29" t="s">
        <v>16498</v>
      </c>
      <c r="B653" s="34">
        <v>29636</v>
      </c>
      <c r="C653" s="28">
        <v>15</v>
      </c>
      <c r="D653" s="28">
        <v>10</v>
      </c>
      <c r="E653" s="28">
        <v>12</v>
      </c>
      <c r="F653" s="29" t="s">
        <v>16492</v>
      </c>
      <c r="G653" s="29" t="s">
        <v>385</v>
      </c>
      <c r="H653" s="28">
        <v>360</v>
      </c>
      <c r="I653" s="29" t="s">
        <v>15929</v>
      </c>
      <c r="J653" s="33" t="s">
        <v>16496</v>
      </c>
      <c r="K653" s="29" t="s">
        <v>178</v>
      </c>
      <c r="L653" s="29" t="s">
        <v>16495</v>
      </c>
      <c r="M653" s="29" t="s">
        <v>351</v>
      </c>
      <c r="N653" s="28">
        <v>661559.80000000005</v>
      </c>
      <c r="O653" s="28">
        <v>6094550</v>
      </c>
      <c r="P653" s="29" t="s">
        <v>16494</v>
      </c>
      <c r="Q653" s="32" t="s">
        <v>368</v>
      </c>
      <c r="R653" s="19"/>
      <c r="S653" s="19"/>
      <c r="T653" s="19"/>
      <c r="U653" s="19"/>
      <c r="V653" s="31">
        <v>16787</v>
      </c>
      <c r="W653" s="31">
        <v>18110</v>
      </c>
      <c r="X653" s="31">
        <v>21959</v>
      </c>
      <c r="Y653" s="31">
        <v>22293</v>
      </c>
      <c r="Z653" s="31">
        <v>17523</v>
      </c>
      <c r="AA653" s="31">
        <v>21707</v>
      </c>
      <c r="AB653" s="31">
        <v>17751</v>
      </c>
      <c r="AC653" s="31">
        <v>22099</v>
      </c>
      <c r="AD653" s="31">
        <v>19670</v>
      </c>
      <c r="AE653" s="31">
        <v>23907</v>
      </c>
      <c r="AF653" s="31">
        <v>21532</v>
      </c>
      <c r="AG653" s="31">
        <v>27208</v>
      </c>
      <c r="AH653" s="31">
        <v>28237</v>
      </c>
      <c r="AI653" s="31">
        <v>23359</v>
      </c>
      <c r="AJ653" s="31">
        <v>16885</v>
      </c>
      <c r="AK653" s="31">
        <v>8716</v>
      </c>
      <c r="AL653" s="31">
        <v>11864</v>
      </c>
      <c r="AM653" s="31">
        <v>25660</v>
      </c>
      <c r="AN653" s="31">
        <v>18160</v>
      </c>
      <c r="AO653" s="31">
        <v>18183</v>
      </c>
      <c r="AP653" s="31">
        <v>12515.000061035156</v>
      </c>
      <c r="AQ653" s="31">
        <v>12496</v>
      </c>
      <c r="AR653" s="31">
        <v>15728</v>
      </c>
      <c r="AS653" s="31">
        <v>13940</v>
      </c>
      <c r="AT653" s="31">
        <v>12624</v>
      </c>
      <c r="AU653" s="31">
        <v>12923</v>
      </c>
      <c r="AV653" s="31">
        <v>13567</v>
      </c>
      <c r="AW653" s="31">
        <v>19191</v>
      </c>
      <c r="AX653" s="31">
        <v>1177</v>
      </c>
      <c r="AY653" s="31">
        <v>1027</v>
      </c>
      <c r="AZ653" s="31">
        <v>2204</v>
      </c>
    </row>
    <row r="654" spans="1:52" ht="15" customHeight="1">
      <c r="A654" s="29" t="s">
        <v>16493</v>
      </c>
      <c r="B654" s="34">
        <v>29899</v>
      </c>
      <c r="C654" s="28">
        <v>30</v>
      </c>
      <c r="D654" s="28">
        <v>10</v>
      </c>
      <c r="E654" s="28">
        <v>18</v>
      </c>
      <c r="F654" s="29" t="s">
        <v>16487</v>
      </c>
      <c r="G654" s="29" t="s">
        <v>16486</v>
      </c>
      <c r="H654" s="28">
        <v>360</v>
      </c>
      <c r="I654" s="29" t="s">
        <v>15929</v>
      </c>
      <c r="J654" s="33" t="s">
        <v>16491</v>
      </c>
      <c r="K654" s="29" t="s">
        <v>178</v>
      </c>
      <c r="L654" s="29" t="s">
        <v>16490</v>
      </c>
      <c r="M654" s="29" t="s">
        <v>1758</v>
      </c>
      <c r="N654" s="28">
        <v>644955.30000000005</v>
      </c>
      <c r="O654" s="28">
        <v>6077788</v>
      </c>
      <c r="P654" s="29" t="s">
        <v>16489</v>
      </c>
      <c r="Q654" s="32" t="s">
        <v>368</v>
      </c>
      <c r="R654" s="19"/>
      <c r="S654" s="19"/>
      <c r="T654" s="19"/>
      <c r="U654" s="19"/>
      <c r="V654" s="31">
        <v>1747</v>
      </c>
      <c r="W654" s="31">
        <v>18847</v>
      </c>
      <c r="X654" s="31">
        <v>22852</v>
      </c>
      <c r="Y654" s="31">
        <v>23200</v>
      </c>
      <c r="Z654" s="31">
        <v>18236</v>
      </c>
      <c r="AA654" s="31">
        <v>22590</v>
      </c>
      <c r="AB654" s="31">
        <v>18473</v>
      </c>
      <c r="AC654" s="31">
        <v>22998</v>
      </c>
      <c r="AD654" s="31">
        <v>22720</v>
      </c>
      <c r="AE654" s="31">
        <v>23750</v>
      </c>
      <c r="AF654" s="31">
        <v>20730</v>
      </c>
      <c r="AG654" s="31">
        <v>25510</v>
      </c>
      <c r="AH654" s="31">
        <v>20190</v>
      </c>
      <c r="AI654" s="31">
        <v>12220</v>
      </c>
      <c r="AJ654" s="31">
        <v>18680</v>
      </c>
      <c r="AK654" s="31">
        <v>15470</v>
      </c>
      <c r="AL654" s="31">
        <v>23960</v>
      </c>
      <c r="AM654" s="31">
        <v>23270</v>
      </c>
      <c r="AN654" s="31">
        <v>19420</v>
      </c>
      <c r="AO654" s="31">
        <v>22420</v>
      </c>
      <c r="AP654" s="31">
        <v>18109.999938964844</v>
      </c>
      <c r="AQ654" s="31">
        <v>18420</v>
      </c>
      <c r="AR654" s="31">
        <v>15990</v>
      </c>
      <c r="AS654" s="31">
        <v>15320</v>
      </c>
      <c r="AT654" s="31">
        <v>15200</v>
      </c>
      <c r="AU654" s="31">
        <v>18480</v>
      </c>
      <c r="AV654" s="31">
        <v>24700</v>
      </c>
      <c r="AW654" s="31">
        <v>25030</v>
      </c>
      <c r="AX654" s="31">
        <v>1610</v>
      </c>
      <c r="AY654" s="31">
        <v>120</v>
      </c>
      <c r="AZ654" s="31">
        <v>1730</v>
      </c>
    </row>
    <row r="655" spans="1:52" ht="15" customHeight="1">
      <c r="A655" s="29" t="s">
        <v>16488</v>
      </c>
      <c r="B655" s="34">
        <v>30341</v>
      </c>
      <c r="C655" s="28">
        <v>75</v>
      </c>
      <c r="D655" s="28">
        <v>17</v>
      </c>
      <c r="E655" s="28">
        <v>22</v>
      </c>
      <c r="F655" s="29" t="s">
        <v>14594</v>
      </c>
      <c r="G655" s="29" t="s">
        <v>16482</v>
      </c>
      <c r="H655" s="28">
        <v>360</v>
      </c>
      <c r="I655" s="29" t="s">
        <v>15929</v>
      </c>
      <c r="J655" s="33" t="s">
        <v>16485</v>
      </c>
      <c r="K655" s="29" t="s">
        <v>178</v>
      </c>
      <c r="L655" s="29" t="s">
        <v>16393</v>
      </c>
      <c r="M655" s="29" t="s">
        <v>176</v>
      </c>
      <c r="N655" s="28">
        <v>663011.80000000005</v>
      </c>
      <c r="O655" s="28">
        <v>6063417</v>
      </c>
      <c r="P655" s="29" t="s">
        <v>16484</v>
      </c>
      <c r="Q655" s="32" t="s">
        <v>368</v>
      </c>
      <c r="R655" s="19"/>
      <c r="S655" s="19"/>
      <c r="T655" s="19"/>
      <c r="U655" s="19"/>
      <c r="V655" s="19"/>
      <c r="W655" s="19"/>
      <c r="X655" s="31">
        <v>60312</v>
      </c>
      <c r="Y655" s="31">
        <v>66797</v>
      </c>
      <c r="Z655" s="31">
        <v>52505</v>
      </c>
      <c r="AA655" s="31">
        <v>65039</v>
      </c>
      <c r="AB655" s="31">
        <v>53186</v>
      </c>
      <c r="AC655" s="31">
        <v>66216</v>
      </c>
      <c r="AD655" s="31">
        <v>58300</v>
      </c>
      <c r="AE655" s="31">
        <v>60860</v>
      </c>
      <c r="AF655" s="31">
        <v>53020</v>
      </c>
      <c r="AG655" s="31">
        <v>66640</v>
      </c>
      <c r="AH655" s="31">
        <v>58160</v>
      </c>
      <c r="AI655" s="31">
        <v>72900</v>
      </c>
      <c r="AJ655" s="31">
        <v>73984</v>
      </c>
      <c r="AK655" s="31">
        <v>44480</v>
      </c>
      <c r="AL655" s="31">
        <v>56976</v>
      </c>
      <c r="AM655" s="31">
        <v>61256</v>
      </c>
      <c r="AN655" s="31">
        <v>46352</v>
      </c>
      <c r="AO655" s="31">
        <v>53424</v>
      </c>
      <c r="AP655" s="31">
        <v>42568</v>
      </c>
      <c r="AQ655" s="31">
        <v>64152</v>
      </c>
      <c r="AR655" s="31">
        <v>36856</v>
      </c>
      <c r="AS655" s="31">
        <v>33776</v>
      </c>
      <c r="AT655" s="31">
        <v>4476</v>
      </c>
      <c r="AU655" s="31">
        <v>0</v>
      </c>
      <c r="AV655" s="31">
        <v>0</v>
      </c>
      <c r="AW655" s="31">
        <v>285</v>
      </c>
      <c r="AX655" s="31">
        <v>0</v>
      </c>
      <c r="AY655" s="31">
        <v>0</v>
      </c>
      <c r="AZ655" s="31">
        <v>0</v>
      </c>
    </row>
    <row r="656" spans="1:52" ht="15" customHeight="1">
      <c r="A656" s="29" t="s">
        <v>16483</v>
      </c>
      <c r="B656" s="34">
        <v>30298</v>
      </c>
      <c r="C656" s="28">
        <v>55</v>
      </c>
      <c r="D656" s="28">
        <v>15.3</v>
      </c>
      <c r="E656" s="28">
        <v>18</v>
      </c>
      <c r="F656" s="29" t="s">
        <v>14594</v>
      </c>
      <c r="G656" s="29" t="s">
        <v>16473</v>
      </c>
      <c r="H656" s="28">
        <v>360</v>
      </c>
      <c r="I656" s="29" t="s">
        <v>15929</v>
      </c>
      <c r="J656" s="33" t="s">
        <v>16481</v>
      </c>
      <c r="K656" s="29" t="s">
        <v>178</v>
      </c>
      <c r="L656" s="29" t="s">
        <v>16001</v>
      </c>
      <c r="M656" s="29" t="s">
        <v>590</v>
      </c>
      <c r="N656" s="28">
        <v>634152</v>
      </c>
      <c r="O656" s="28">
        <v>6085669</v>
      </c>
      <c r="P656" s="29" t="s">
        <v>16480</v>
      </c>
      <c r="Q656" s="32" t="s">
        <v>368</v>
      </c>
      <c r="R656" s="19"/>
      <c r="S656" s="19"/>
      <c r="T656" s="19"/>
      <c r="U656" s="19"/>
      <c r="V656" s="19"/>
      <c r="W656" s="31">
        <v>0</v>
      </c>
      <c r="X656" s="31">
        <v>82927</v>
      </c>
      <c r="Y656" s="31">
        <v>84191</v>
      </c>
      <c r="Z656" s="31">
        <v>66177</v>
      </c>
      <c r="AA656" s="31">
        <v>81976</v>
      </c>
      <c r="AB656" s="31">
        <v>67036</v>
      </c>
      <c r="AC656" s="31">
        <v>83458</v>
      </c>
      <c r="AD656" s="31">
        <v>57960</v>
      </c>
      <c r="AE656" s="31">
        <v>91090</v>
      </c>
      <c r="AF656" s="31">
        <v>76020</v>
      </c>
      <c r="AG656" s="31">
        <v>96620</v>
      </c>
      <c r="AH656" s="31">
        <v>54580</v>
      </c>
      <c r="AI656" s="31">
        <v>87570</v>
      </c>
      <c r="AJ656" s="31">
        <v>85810</v>
      </c>
      <c r="AK656" s="31">
        <v>59420</v>
      </c>
      <c r="AL656" s="31">
        <v>70340</v>
      </c>
      <c r="AM656" s="31">
        <v>93130</v>
      </c>
      <c r="AN656" s="31">
        <v>69940</v>
      </c>
      <c r="AO656" s="31">
        <v>79110</v>
      </c>
      <c r="AP656" s="31">
        <v>67859.999267578125</v>
      </c>
      <c r="AQ656" s="31">
        <v>60709.9990234375</v>
      </c>
      <c r="AR656" s="31">
        <v>57770</v>
      </c>
      <c r="AS656" s="31">
        <v>58920</v>
      </c>
      <c r="AT656" s="31">
        <v>26637</v>
      </c>
      <c r="AU656" s="31">
        <v>31989</v>
      </c>
      <c r="AV656" s="31">
        <v>57677</v>
      </c>
      <c r="AW656" s="31">
        <v>58092</v>
      </c>
      <c r="AX656" s="31">
        <v>2058</v>
      </c>
      <c r="AY656" s="31">
        <v>1596</v>
      </c>
      <c r="AZ656" s="31">
        <v>3654</v>
      </c>
    </row>
    <row r="657" spans="1:52" ht="15" customHeight="1">
      <c r="A657" s="29" t="s">
        <v>16479</v>
      </c>
      <c r="B657" s="34">
        <v>30859</v>
      </c>
      <c r="C657" s="28">
        <v>75</v>
      </c>
      <c r="D657" s="28">
        <v>17</v>
      </c>
      <c r="E657" s="28">
        <v>18</v>
      </c>
      <c r="F657" s="29" t="s">
        <v>14594</v>
      </c>
      <c r="G657" s="29" t="s">
        <v>16473</v>
      </c>
      <c r="H657" s="28">
        <v>360</v>
      </c>
      <c r="I657" s="29" t="s">
        <v>15929</v>
      </c>
      <c r="J657" s="33" t="s">
        <v>16478</v>
      </c>
      <c r="K657" s="29" t="s">
        <v>178</v>
      </c>
      <c r="L657" s="29" t="s">
        <v>16477</v>
      </c>
      <c r="M657" s="29" t="s">
        <v>16476</v>
      </c>
      <c r="N657" s="28">
        <v>651205.9</v>
      </c>
      <c r="O657" s="28">
        <v>6092875</v>
      </c>
      <c r="P657" s="29" t="s">
        <v>16475</v>
      </c>
      <c r="Q657" s="32" t="s">
        <v>207</v>
      </c>
      <c r="R657" s="19"/>
      <c r="S657" s="19"/>
      <c r="T657" s="19"/>
      <c r="U657" s="19"/>
      <c r="V657" s="19"/>
      <c r="W657" s="19"/>
      <c r="X657" s="19"/>
      <c r="Y657" s="31">
        <v>70858</v>
      </c>
      <c r="Z657" s="31">
        <v>111394</v>
      </c>
      <c r="AA657" s="31">
        <v>137987</v>
      </c>
      <c r="AB657" s="31">
        <v>112840</v>
      </c>
      <c r="AC657" s="31">
        <v>140483</v>
      </c>
      <c r="AD657" s="31">
        <v>138240</v>
      </c>
      <c r="AE657" s="31">
        <v>148310</v>
      </c>
      <c r="AF657" s="31">
        <v>137860</v>
      </c>
      <c r="AG657" s="31">
        <v>137290</v>
      </c>
      <c r="AH657" s="31">
        <v>116570</v>
      </c>
      <c r="AI657" s="31">
        <v>151680</v>
      </c>
      <c r="AJ657" s="31">
        <v>127550</v>
      </c>
      <c r="AK657" s="31">
        <v>115740</v>
      </c>
      <c r="AL657" s="31">
        <v>122050</v>
      </c>
      <c r="AM657" s="31">
        <v>144950</v>
      </c>
      <c r="AN657" s="31">
        <v>112840</v>
      </c>
      <c r="AO657" s="31">
        <v>116630</v>
      </c>
      <c r="AP657" s="31">
        <v>97810.00048828125</v>
      </c>
      <c r="AQ657" s="31">
        <v>133180</v>
      </c>
      <c r="AR657" s="31">
        <v>158690</v>
      </c>
      <c r="AS657" s="31">
        <v>136859</v>
      </c>
      <c r="AT657" s="31">
        <v>185094</v>
      </c>
      <c r="AU657" s="31">
        <v>166214</v>
      </c>
      <c r="AV657" s="31">
        <v>194145</v>
      </c>
      <c r="AW657" s="31">
        <v>190508</v>
      </c>
      <c r="AX657" s="31">
        <v>15077</v>
      </c>
      <c r="AY657" s="31">
        <v>13025</v>
      </c>
      <c r="AZ657" s="31">
        <v>28102</v>
      </c>
    </row>
    <row r="658" spans="1:52" ht="15" customHeight="1">
      <c r="A658" s="29" t="s">
        <v>16474</v>
      </c>
      <c r="B658" s="34">
        <v>31079</v>
      </c>
      <c r="C658" s="28">
        <v>75</v>
      </c>
      <c r="D658" s="28">
        <v>17</v>
      </c>
      <c r="E658" s="28">
        <v>24</v>
      </c>
      <c r="F658" s="29" t="s">
        <v>14594</v>
      </c>
      <c r="G658" s="29" t="s">
        <v>16468</v>
      </c>
      <c r="H658" s="28">
        <v>360</v>
      </c>
      <c r="I658" s="29" t="s">
        <v>15929</v>
      </c>
      <c r="J658" s="33" t="s">
        <v>16472</v>
      </c>
      <c r="K658" s="29" t="s">
        <v>178</v>
      </c>
      <c r="L658" s="29" t="s">
        <v>16471</v>
      </c>
      <c r="M658" s="29" t="s">
        <v>262</v>
      </c>
      <c r="N658" s="28">
        <v>630180.80000000005</v>
      </c>
      <c r="O658" s="28">
        <v>6072524</v>
      </c>
      <c r="P658" s="29" t="s">
        <v>16470</v>
      </c>
      <c r="Q658" s="32" t="s">
        <v>207</v>
      </c>
      <c r="R658" s="19"/>
      <c r="S658" s="19"/>
      <c r="T658" s="19"/>
      <c r="U658" s="19"/>
      <c r="V658" s="19"/>
      <c r="W658" s="19"/>
      <c r="X658" s="19"/>
      <c r="Y658" s="19"/>
      <c r="Z658" s="31">
        <v>48410</v>
      </c>
      <c r="AA658" s="31">
        <v>60000</v>
      </c>
      <c r="AB658" s="31">
        <v>60000</v>
      </c>
      <c r="AC658" s="31">
        <v>60000</v>
      </c>
      <c r="AD658" s="31">
        <v>96080</v>
      </c>
      <c r="AE658" s="31">
        <v>108650</v>
      </c>
      <c r="AF658" s="31">
        <v>90880</v>
      </c>
      <c r="AG658" s="31">
        <v>68280</v>
      </c>
      <c r="AH658" s="31">
        <v>126150</v>
      </c>
      <c r="AI658" s="31">
        <v>66340</v>
      </c>
      <c r="AJ658" s="31">
        <v>88660</v>
      </c>
      <c r="AK658" s="31">
        <v>71310</v>
      </c>
      <c r="AL658" s="31">
        <v>75730</v>
      </c>
      <c r="AM658" s="31">
        <v>124380</v>
      </c>
      <c r="AN658" s="31">
        <v>108080</v>
      </c>
      <c r="AO658" s="31">
        <v>115040</v>
      </c>
      <c r="AP658" s="31">
        <v>102330.00048828125</v>
      </c>
      <c r="AQ658" s="31">
        <v>92699.9990234375</v>
      </c>
      <c r="AR658" s="31">
        <v>79920</v>
      </c>
      <c r="AS658" s="31">
        <v>106800</v>
      </c>
      <c r="AT658" s="31">
        <v>50801</v>
      </c>
      <c r="AU658" s="31">
        <v>56744</v>
      </c>
      <c r="AV658" s="31">
        <v>74222</v>
      </c>
      <c r="AW658" s="31">
        <v>76991</v>
      </c>
      <c r="AX658" s="31">
        <v>0</v>
      </c>
      <c r="AY658" s="31">
        <v>0</v>
      </c>
      <c r="AZ658" s="31">
        <v>0</v>
      </c>
    </row>
    <row r="659" spans="1:52" ht="15" customHeight="1">
      <c r="A659" s="29" t="s">
        <v>16469</v>
      </c>
      <c r="B659" s="34">
        <v>32595</v>
      </c>
      <c r="C659" s="28">
        <v>160</v>
      </c>
      <c r="D659" s="28">
        <v>23.2</v>
      </c>
      <c r="E659" s="28">
        <v>30</v>
      </c>
      <c r="F659" s="29" t="s">
        <v>14627</v>
      </c>
      <c r="G659" s="29" t="s">
        <v>15839</v>
      </c>
      <c r="H659" s="28">
        <v>360</v>
      </c>
      <c r="I659" s="29" t="s">
        <v>15929</v>
      </c>
      <c r="J659" s="33" t="s">
        <v>16467</v>
      </c>
      <c r="K659" s="29" t="s">
        <v>178</v>
      </c>
      <c r="L659" s="29" t="s">
        <v>15989</v>
      </c>
      <c r="M659" s="29" t="s">
        <v>1476</v>
      </c>
      <c r="N659" s="28">
        <v>653714.80000000005</v>
      </c>
      <c r="O659" s="28">
        <v>6083288</v>
      </c>
      <c r="P659" s="29" t="s">
        <v>16466</v>
      </c>
      <c r="Q659" s="32" t="s">
        <v>207</v>
      </c>
      <c r="R659" s="19"/>
      <c r="S659" s="19"/>
      <c r="T659" s="19"/>
      <c r="U659" s="19"/>
      <c r="V659" s="19"/>
      <c r="W659" s="19"/>
      <c r="X659" s="19"/>
      <c r="Y659" s="19"/>
      <c r="Z659" s="19"/>
      <c r="AA659" s="19"/>
      <c r="AB659" s="19"/>
      <c r="AC659" s="19"/>
      <c r="AD659" s="31">
        <v>196520</v>
      </c>
      <c r="AE659" s="31">
        <v>298200</v>
      </c>
      <c r="AF659" s="31">
        <v>296980</v>
      </c>
      <c r="AG659" s="31">
        <v>314560</v>
      </c>
      <c r="AH659" s="31">
        <v>271460</v>
      </c>
      <c r="AI659" s="31">
        <v>330980</v>
      </c>
      <c r="AJ659" s="31">
        <v>320680</v>
      </c>
      <c r="AK659" s="31">
        <v>267260</v>
      </c>
      <c r="AL659" s="31">
        <v>300700</v>
      </c>
      <c r="AM659" s="31">
        <v>311800</v>
      </c>
      <c r="AN659" s="31">
        <v>256211</v>
      </c>
      <c r="AO659" s="31">
        <v>242170</v>
      </c>
      <c r="AP659" s="31">
        <v>212014</v>
      </c>
      <c r="AQ659" s="31">
        <v>243437</v>
      </c>
      <c r="AR659" s="31">
        <v>212869</v>
      </c>
      <c r="AS659" s="31">
        <v>268428</v>
      </c>
      <c r="AT659" s="31">
        <v>216926</v>
      </c>
      <c r="AU659" s="31">
        <v>194366</v>
      </c>
      <c r="AV659" s="31">
        <v>205485</v>
      </c>
      <c r="AW659" s="31">
        <v>270314</v>
      </c>
      <c r="AX659" s="31">
        <v>15542</v>
      </c>
      <c r="AY659" s="31">
        <v>17970</v>
      </c>
      <c r="AZ659" s="31">
        <v>33512</v>
      </c>
    </row>
    <row r="660" spans="1:52" ht="15" customHeight="1">
      <c r="A660" s="29" t="s">
        <v>16465</v>
      </c>
      <c r="B660" s="34">
        <v>32609</v>
      </c>
      <c r="C660" s="28">
        <v>150</v>
      </c>
      <c r="D660" s="28">
        <v>22.3</v>
      </c>
      <c r="E660" s="28">
        <v>30</v>
      </c>
      <c r="F660" s="29" t="s">
        <v>14627</v>
      </c>
      <c r="G660" s="29" t="s">
        <v>15448</v>
      </c>
      <c r="H660" s="28">
        <v>360</v>
      </c>
      <c r="I660" s="29" t="s">
        <v>15929</v>
      </c>
      <c r="J660" s="33" t="s">
        <v>16464</v>
      </c>
      <c r="K660" s="29" t="s">
        <v>178</v>
      </c>
      <c r="L660" s="29" t="s">
        <v>16463</v>
      </c>
      <c r="M660" s="29" t="s">
        <v>16462</v>
      </c>
      <c r="N660" s="28">
        <v>656464.80000000005</v>
      </c>
      <c r="O660" s="28">
        <v>6093551</v>
      </c>
      <c r="P660" s="29" t="s">
        <v>16461</v>
      </c>
      <c r="Q660" s="32" t="s">
        <v>174</v>
      </c>
      <c r="R660" s="19"/>
      <c r="S660" s="19"/>
      <c r="T660" s="19"/>
      <c r="U660" s="19"/>
      <c r="V660" s="19"/>
      <c r="W660" s="19"/>
      <c r="X660" s="19"/>
      <c r="Y660" s="19"/>
      <c r="Z660" s="19"/>
      <c r="AA660" s="19"/>
      <c r="AB660" s="19"/>
      <c r="AC660" s="19"/>
      <c r="AD660" s="31">
        <v>260330</v>
      </c>
      <c r="AE660" s="31">
        <v>397708</v>
      </c>
      <c r="AF660" s="31">
        <v>419676</v>
      </c>
      <c r="AG660" s="31">
        <v>420138</v>
      </c>
      <c r="AH660" s="31">
        <v>504894</v>
      </c>
      <c r="AI660" s="31">
        <v>295024</v>
      </c>
      <c r="AJ660" s="31">
        <v>361462</v>
      </c>
      <c r="AK660" s="31">
        <v>356266</v>
      </c>
      <c r="AL660" s="31">
        <v>375668</v>
      </c>
      <c r="AM660" s="31">
        <v>315202</v>
      </c>
      <c r="AN660" s="31">
        <v>301821</v>
      </c>
      <c r="AO660" s="31">
        <v>390792</v>
      </c>
      <c r="AP660" s="31">
        <v>291780</v>
      </c>
      <c r="AQ660" s="31">
        <v>228344.84204101563</v>
      </c>
      <c r="AR660" s="31">
        <v>327384.087890625</v>
      </c>
      <c r="AS660" s="31">
        <v>329320.5244140625</v>
      </c>
      <c r="AT660" s="31">
        <v>269180.01098632813</v>
      </c>
      <c r="AU660" s="31">
        <v>270098.73162841797</v>
      </c>
      <c r="AV660" s="31">
        <v>233927.10180664063</v>
      </c>
      <c r="AW660" s="31">
        <v>2176.02001953125</v>
      </c>
      <c r="AX660" s="31">
        <v>0</v>
      </c>
      <c r="AY660" s="31">
        <v>0</v>
      </c>
      <c r="AZ660" s="31">
        <v>0</v>
      </c>
    </row>
    <row r="661" spans="1:52" ht="15" customHeight="1">
      <c r="A661" s="29" t="s">
        <v>16460</v>
      </c>
      <c r="B661" s="34">
        <v>32605</v>
      </c>
      <c r="C661" s="28">
        <v>150</v>
      </c>
      <c r="D661" s="28">
        <v>23.2</v>
      </c>
      <c r="E661" s="28">
        <v>30</v>
      </c>
      <c r="F661" s="29" t="s">
        <v>14627</v>
      </c>
      <c r="G661" s="29" t="s">
        <v>15427</v>
      </c>
      <c r="H661" s="28">
        <v>360</v>
      </c>
      <c r="I661" s="29" t="s">
        <v>15929</v>
      </c>
      <c r="J661" s="33" t="s">
        <v>16459</v>
      </c>
      <c r="K661" s="29" t="s">
        <v>178</v>
      </c>
      <c r="L661" s="29" t="s">
        <v>16088</v>
      </c>
      <c r="M661" s="29" t="s">
        <v>1411</v>
      </c>
      <c r="N661" s="28">
        <v>638409.9</v>
      </c>
      <c r="O661" s="28">
        <v>6091923</v>
      </c>
      <c r="P661" s="29" t="s">
        <v>16458</v>
      </c>
      <c r="Q661" s="32" t="s">
        <v>207</v>
      </c>
      <c r="R661" s="19"/>
      <c r="S661" s="19"/>
      <c r="T661" s="19"/>
      <c r="U661" s="19"/>
      <c r="V661" s="19"/>
      <c r="W661" s="19"/>
      <c r="X661" s="19"/>
      <c r="Y661" s="19"/>
      <c r="Z661" s="19"/>
      <c r="AA661" s="19"/>
      <c r="AB661" s="19"/>
      <c r="AC661" s="19"/>
      <c r="AD661" s="31">
        <v>270098</v>
      </c>
      <c r="AE661" s="31">
        <v>469116</v>
      </c>
      <c r="AF661" s="31">
        <v>426950</v>
      </c>
      <c r="AG661" s="31">
        <v>445590</v>
      </c>
      <c r="AH661" s="31">
        <v>369260</v>
      </c>
      <c r="AI661" s="31">
        <v>471626</v>
      </c>
      <c r="AJ661" s="31">
        <v>435094</v>
      </c>
      <c r="AK661" s="31">
        <v>373880</v>
      </c>
      <c r="AL661" s="31">
        <v>389000</v>
      </c>
      <c r="AM661" s="31">
        <v>470718</v>
      </c>
      <c r="AN661" s="31">
        <v>375211</v>
      </c>
      <c r="AO661" s="31">
        <v>398737</v>
      </c>
      <c r="AP661" s="31">
        <v>363825</v>
      </c>
      <c r="AQ661" s="31">
        <v>393273</v>
      </c>
      <c r="AR661" s="31">
        <v>365038</v>
      </c>
      <c r="AS661" s="31">
        <v>416343</v>
      </c>
      <c r="AT661" s="31">
        <v>394868</v>
      </c>
      <c r="AU661" s="31">
        <v>349769</v>
      </c>
      <c r="AV661" s="31">
        <v>460379</v>
      </c>
      <c r="AW661" s="31">
        <v>301008</v>
      </c>
      <c r="AX661" s="31">
        <v>31039</v>
      </c>
      <c r="AY661" s="31">
        <v>30813</v>
      </c>
      <c r="AZ661" s="31">
        <v>61852</v>
      </c>
    </row>
    <row r="662" spans="1:52" ht="15" customHeight="1">
      <c r="A662" s="29" t="s">
        <v>16457</v>
      </c>
      <c r="B662" s="34">
        <v>34221</v>
      </c>
      <c r="C662" s="28">
        <v>500</v>
      </c>
      <c r="D662" s="28">
        <v>39</v>
      </c>
      <c r="E662" s="28">
        <v>35</v>
      </c>
      <c r="F662" s="29" t="s">
        <v>14594</v>
      </c>
      <c r="G662" s="29" t="s">
        <v>15297</v>
      </c>
      <c r="H662" s="28">
        <v>360</v>
      </c>
      <c r="I662" s="29" t="s">
        <v>15929</v>
      </c>
      <c r="J662" s="33" t="s">
        <v>16456</v>
      </c>
      <c r="K662" s="29" t="s">
        <v>178</v>
      </c>
      <c r="L662" s="29" t="s">
        <v>15981</v>
      </c>
      <c r="M662" s="29" t="s">
        <v>7379</v>
      </c>
      <c r="N662" s="28">
        <v>642592.9</v>
      </c>
      <c r="O662" s="28">
        <v>6092326</v>
      </c>
      <c r="P662" s="29" t="s">
        <v>16455</v>
      </c>
      <c r="Q662" s="32" t="s">
        <v>174</v>
      </c>
      <c r="R662" s="19"/>
      <c r="S662" s="19"/>
      <c r="T662" s="19"/>
      <c r="U662" s="19"/>
      <c r="V662" s="19"/>
      <c r="W662" s="19"/>
      <c r="X662" s="19"/>
      <c r="Y662" s="19"/>
      <c r="Z662" s="19"/>
      <c r="AA662" s="19"/>
      <c r="AB662" s="19"/>
      <c r="AC662" s="19"/>
      <c r="AD662" s="19"/>
      <c r="AE662" s="19"/>
      <c r="AF662" s="19"/>
      <c r="AG662" s="19"/>
      <c r="AH662" s="31">
        <v>247530</v>
      </c>
      <c r="AI662" s="31">
        <v>1345950</v>
      </c>
      <c r="AJ662" s="31">
        <v>1351050</v>
      </c>
      <c r="AK662" s="31">
        <v>1086540</v>
      </c>
      <c r="AL662" s="31">
        <v>1196400</v>
      </c>
      <c r="AM662" s="31">
        <v>1512220</v>
      </c>
      <c r="AN662" s="31">
        <v>1125757</v>
      </c>
      <c r="AO662" s="31">
        <v>1150253</v>
      </c>
      <c r="AP662" s="31">
        <v>1083458</v>
      </c>
      <c r="AQ662" s="31">
        <v>1152754.8515625</v>
      </c>
      <c r="AR662" s="31">
        <v>1064290.5859375</v>
      </c>
      <c r="AS662" s="31">
        <v>1186205.125</v>
      </c>
      <c r="AT662" s="31">
        <v>1101595.76171875</v>
      </c>
      <c r="AU662" s="31">
        <v>899020.990234375</v>
      </c>
      <c r="AV662" s="31">
        <v>1293785.4609375</v>
      </c>
      <c r="AW662" s="31">
        <v>1243480.58984375</v>
      </c>
      <c r="AX662" s="31">
        <v>95051.8828125</v>
      </c>
      <c r="AY662" s="31">
        <v>98234.7265625</v>
      </c>
      <c r="AZ662" s="31">
        <v>193286.609375</v>
      </c>
    </row>
    <row r="663" spans="1:52" ht="15" customHeight="1">
      <c r="A663" s="29" t="s">
        <v>16454</v>
      </c>
      <c r="B663" s="34">
        <v>32807</v>
      </c>
      <c r="C663" s="28">
        <v>150</v>
      </c>
      <c r="D663" s="28">
        <v>27</v>
      </c>
      <c r="E663" s="28">
        <v>30</v>
      </c>
      <c r="F663" s="29" t="s">
        <v>13594</v>
      </c>
      <c r="G663" s="29" t="s">
        <v>16450</v>
      </c>
      <c r="H663" s="28">
        <v>360</v>
      </c>
      <c r="I663" s="29" t="s">
        <v>15929</v>
      </c>
      <c r="J663" s="33" t="s">
        <v>16453</v>
      </c>
      <c r="K663" s="29" t="s">
        <v>178</v>
      </c>
      <c r="L663" s="29" t="s">
        <v>16291</v>
      </c>
      <c r="M663" s="29" t="s">
        <v>1247</v>
      </c>
      <c r="N663" s="28">
        <v>649715.69999999995</v>
      </c>
      <c r="O663" s="28">
        <v>6068898</v>
      </c>
      <c r="P663" s="29" t="s">
        <v>16452</v>
      </c>
      <c r="Q663" s="32" t="s">
        <v>174</v>
      </c>
      <c r="R663" s="19"/>
      <c r="S663" s="19"/>
      <c r="T663" s="19"/>
      <c r="U663" s="19"/>
      <c r="V663" s="19"/>
      <c r="W663" s="19"/>
      <c r="X663" s="19"/>
      <c r="Y663" s="19"/>
      <c r="Z663" s="19"/>
      <c r="AA663" s="19"/>
      <c r="AB663" s="19"/>
      <c r="AC663" s="19"/>
      <c r="AD663" s="31">
        <v>67260</v>
      </c>
      <c r="AE663" s="31">
        <v>285760</v>
      </c>
      <c r="AF663" s="31">
        <v>406980</v>
      </c>
      <c r="AG663" s="31">
        <v>455520</v>
      </c>
      <c r="AH663" s="31">
        <v>362400</v>
      </c>
      <c r="AI663" s="31">
        <v>491840</v>
      </c>
      <c r="AJ663" s="31">
        <v>410280</v>
      </c>
      <c r="AK663" s="31">
        <v>251160</v>
      </c>
      <c r="AL663" s="31">
        <v>477620</v>
      </c>
      <c r="AM663" s="31">
        <v>459469</v>
      </c>
      <c r="AN663" s="31">
        <v>387490</v>
      </c>
      <c r="AO663" s="31">
        <v>427882</v>
      </c>
      <c r="AP663" s="31">
        <v>352721</v>
      </c>
      <c r="AQ663" s="31">
        <v>359916.8828125</v>
      </c>
      <c r="AR663" s="31">
        <v>358899.7470703125</v>
      </c>
      <c r="AS663" s="31">
        <v>414181.353515625</v>
      </c>
      <c r="AT663" s="31">
        <v>320939.18821716309</v>
      </c>
      <c r="AU663" s="31">
        <v>575.19001221656799</v>
      </c>
      <c r="AV663" s="31">
        <v>172202.5791015625</v>
      </c>
      <c r="AW663" s="31">
        <v>400891.591796875</v>
      </c>
      <c r="AX663" s="31">
        <v>26268.66015625</v>
      </c>
      <c r="AY663" s="31">
        <v>27882.359375</v>
      </c>
      <c r="AZ663" s="31">
        <v>54151.01953125</v>
      </c>
    </row>
    <row r="664" spans="1:52" ht="15" customHeight="1">
      <c r="A664" s="29" t="s">
        <v>16451</v>
      </c>
      <c r="B664" s="34">
        <v>32848</v>
      </c>
      <c r="C664" s="28">
        <v>150</v>
      </c>
      <c r="D664" s="28">
        <v>27</v>
      </c>
      <c r="E664" s="28">
        <v>30</v>
      </c>
      <c r="F664" s="29" t="s">
        <v>13594</v>
      </c>
      <c r="G664" s="29" t="s">
        <v>16446</v>
      </c>
      <c r="H664" s="28">
        <v>360</v>
      </c>
      <c r="I664" s="29" t="s">
        <v>15929</v>
      </c>
      <c r="J664" s="33" t="s">
        <v>16449</v>
      </c>
      <c r="K664" s="29" t="s">
        <v>178</v>
      </c>
      <c r="L664" s="29" t="s">
        <v>16291</v>
      </c>
      <c r="M664" s="29" t="s">
        <v>4144</v>
      </c>
      <c r="N664" s="28">
        <v>649658.9</v>
      </c>
      <c r="O664" s="28">
        <v>6070449</v>
      </c>
      <c r="P664" s="29" t="s">
        <v>16448</v>
      </c>
      <c r="Q664" s="32" t="s">
        <v>174</v>
      </c>
      <c r="R664" s="19"/>
      <c r="S664" s="19"/>
      <c r="T664" s="19"/>
      <c r="U664" s="19"/>
      <c r="V664" s="19"/>
      <c r="W664" s="19"/>
      <c r="X664" s="19"/>
      <c r="Y664" s="19"/>
      <c r="Z664" s="19"/>
      <c r="AA664" s="19"/>
      <c r="AB664" s="19"/>
      <c r="AC664" s="19"/>
      <c r="AD664" s="31">
        <v>0</v>
      </c>
      <c r="AE664" s="31">
        <v>253620</v>
      </c>
      <c r="AF664" s="31">
        <v>406800</v>
      </c>
      <c r="AG664" s="31">
        <v>441660</v>
      </c>
      <c r="AH664" s="31">
        <v>340720</v>
      </c>
      <c r="AI664" s="31">
        <v>468380</v>
      </c>
      <c r="AJ664" s="31">
        <v>409140</v>
      </c>
      <c r="AK664" s="31">
        <v>343040</v>
      </c>
      <c r="AL664" s="31">
        <v>380660</v>
      </c>
      <c r="AM664" s="31">
        <v>444967</v>
      </c>
      <c r="AN664" s="31">
        <v>373260</v>
      </c>
      <c r="AO664" s="31">
        <v>406156</v>
      </c>
      <c r="AP664" s="31">
        <v>335677</v>
      </c>
      <c r="AQ664" s="31">
        <v>364565.3701171875</v>
      </c>
      <c r="AR664" s="31">
        <v>346763.3447265625</v>
      </c>
      <c r="AS664" s="31">
        <v>392110.29296875</v>
      </c>
      <c r="AT664" s="31">
        <v>358878.9609375</v>
      </c>
      <c r="AU664" s="31">
        <v>341186.6689453125</v>
      </c>
      <c r="AV664" s="31">
        <v>397857.23828125</v>
      </c>
      <c r="AW664" s="31">
        <v>419021.4658203125</v>
      </c>
      <c r="AX664" s="31">
        <v>31710.689453125</v>
      </c>
      <c r="AY664" s="31">
        <v>28234.80078125</v>
      </c>
      <c r="AZ664" s="31">
        <v>59945.490234375</v>
      </c>
    </row>
    <row r="665" spans="1:52" ht="15" customHeight="1">
      <c r="A665" s="29" t="s">
        <v>16447</v>
      </c>
      <c r="B665" s="34">
        <v>33049</v>
      </c>
      <c r="C665" s="28">
        <v>450</v>
      </c>
      <c r="D665" s="28">
        <v>35</v>
      </c>
      <c r="E665" s="28">
        <v>35</v>
      </c>
      <c r="F665" s="29" t="s">
        <v>14683</v>
      </c>
      <c r="G665" s="29" t="s">
        <v>16441</v>
      </c>
      <c r="H665" s="28">
        <v>360</v>
      </c>
      <c r="I665" s="29" t="s">
        <v>15929</v>
      </c>
      <c r="J665" s="33" t="s">
        <v>16445</v>
      </c>
      <c r="K665" s="29" t="s">
        <v>178</v>
      </c>
      <c r="L665" s="29" t="s">
        <v>16444</v>
      </c>
      <c r="M665" s="29" t="s">
        <v>355</v>
      </c>
      <c r="N665" s="28">
        <v>631385</v>
      </c>
      <c r="O665" s="28">
        <v>6070087</v>
      </c>
      <c r="P665" s="29" t="s">
        <v>16443</v>
      </c>
      <c r="Q665" s="32" t="s">
        <v>174</v>
      </c>
      <c r="R665" s="19"/>
      <c r="S665" s="19"/>
      <c r="T665" s="19"/>
      <c r="U665" s="19"/>
      <c r="V665" s="19"/>
      <c r="W665" s="19"/>
      <c r="X665" s="19"/>
      <c r="Y665" s="19"/>
      <c r="Z665" s="19"/>
      <c r="AA665" s="19"/>
      <c r="AB665" s="19"/>
      <c r="AC665" s="19"/>
      <c r="AD665" s="19"/>
      <c r="AE665" s="31">
        <v>478700</v>
      </c>
      <c r="AF665" s="31">
        <v>859100</v>
      </c>
      <c r="AG665" s="31">
        <v>967450</v>
      </c>
      <c r="AH665" s="31">
        <v>759950</v>
      </c>
      <c r="AI665" s="31">
        <v>864250</v>
      </c>
      <c r="AJ665" s="31">
        <v>932050</v>
      </c>
      <c r="AK665" s="31">
        <v>772100</v>
      </c>
      <c r="AL665" s="31">
        <v>862700</v>
      </c>
      <c r="AM665" s="31">
        <v>1023763</v>
      </c>
      <c r="AN665" s="31">
        <v>869607</v>
      </c>
      <c r="AO665" s="31">
        <v>949051</v>
      </c>
      <c r="AP665" s="31">
        <v>751331</v>
      </c>
      <c r="AQ665" s="31">
        <v>779801.33984375</v>
      </c>
      <c r="AR665" s="31">
        <v>732186.1865234375</v>
      </c>
      <c r="AS665" s="31">
        <v>951416.73046875</v>
      </c>
      <c r="AT665" s="31">
        <v>879839.73828125</v>
      </c>
      <c r="AU665" s="31">
        <v>837318.2421875</v>
      </c>
      <c r="AV665" s="31">
        <v>949071.421875</v>
      </c>
      <c r="AW665" s="31">
        <v>963749.15625</v>
      </c>
      <c r="AX665" s="31">
        <v>84424.2265625</v>
      </c>
      <c r="AY665" s="31">
        <v>62813.51953125</v>
      </c>
      <c r="AZ665" s="31">
        <v>147237.74609375</v>
      </c>
    </row>
    <row r="666" spans="1:52" ht="15" customHeight="1">
      <c r="A666" s="29" t="s">
        <v>16442</v>
      </c>
      <c r="B666" s="34">
        <v>33120</v>
      </c>
      <c r="C666" s="28">
        <v>225</v>
      </c>
      <c r="D666" s="28">
        <v>27</v>
      </c>
      <c r="E666" s="28">
        <v>31.5</v>
      </c>
      <c r="F666" s="29" t="s">
        <v>14594</v>
      </c>
      <c r="G666" s="29" t="s">
        <v>14720</v>
      </c>
      <c r="H666" s="28">
        <v>360</v>
      </c>
      <c r="I666" s="29" t="s">
        <v>15929</v>
      </c>
      <c r="J666" s="33" t="s">
        <v>16440</v>
      </c>
      <c r="K666" s="29" t="s">
        <v>178</v>
      </c>
      <c r="L666" s="29" t="s">
        <v>16169</v>
      </c>
      <c r="M666" s="29" t="s">
        <v>2488</v>
      </c>
      <c r="N666" s="28">
        <v>633691</v>
      </c>
      <c r="O666" s="28">
        <v>6088908</v>
      </c>
      <c r="P666" s="29" t="s">
        <v>16439</v>
      </c>
      <c r="Q666" s="32" t="s">
        <v>174</v>
      </c>
      <c r="R666" s="19"/>
      <c r="S666" s="19"/>
      <c r="T666" s="19"/>
      <c r="U666" s="19"/>
      <c r="V666" s="19"/>
      <c r="W666" s="19"/>
      <c r="X666" s="19"/>
      <c r="Y666" s="19"/>
      <c r="Z666" s="19"/>
      <c r="AA666" s="19"/>
      <c r="AB666" s="19"/>
      <c r="AC666" s="19"/>
      <c r="AD666" s="19"/>
      <c r="AE666" s="31">
        <v>202546</v>
      </c>
      <c r="AF666" s="31">
        <v>552234</v>
      </c>
      <c r="AG666" s="31">
        <v>588020</v>
      </c>
      <c r="AH666" s="31">
        <v>456700</v>
      </c>
      <c r="AI666" s="31">
        <v>607400</v>
      </c>
      <c r="AJ666" s="31">
        <v>578650</v>
      </c>
      <c r="AK666" s="31">
        <v>456634</v>
      </c>
      <c r="AL666" s="31">
        <v>517976</v>
      </c>
      <c r="AM666" s="31">
        <v>604258</v>
      </c>
      <c r="AN666" s="31">
        <v>503842</v>
      </c>
      <c r="AO666" s="31">
        <v>524038</v>
      </c>
      <c r="AP666" s="31">
        <v>460481</v>
      </c>
      <c r="AQ666" s="31">
        <v>475743.689453125</v>
      </c>
      <c r="AR666" s="31">
        <v>455644.529296875</v>
      </c>
      <c r="AS666" s="31">
        <v>518956.021484375</v>
      </c>
      <c r="AT666" s="31">
        <v>481552.826171875</v>
      </c>
      <c r="AU666" s="31">
        <v>454027.8623046875</v>
      </c>
      <c r="AV666" s="31">
        <v>562109.126953125</v>
      </c>
      <c r="AW666" s="31">
        <v>547103.7021484375</v>
      </c>
      <c r="AX666" s="31">
        <v>43191.71875</v>
      </c>
      <c r="AY666" s="31">
        <v>37179.44921875</v>
      </c>
      <c r="AZ666" s="31">
        <v>80371.16796875</v>
      </c>
    </row>
    <row r="667" spans="1:52" ht="15" customHeight="1">
      <c r="A667" s="29" t="s">
        <v>16438</v>
      </c>
      <c r="B667" s="34">
        <v>33262</v>
      </c>
      <c r="C667" s="28">
        <v>150</v>
      </c>
      <c r="D667" s="28">
        <v>23.8</v>
      </c>
      <c r="E667" s="28">
        <v>30</v>
      </c>
      <c r="F667" s="29" t="s">
        <v>14683</v>
      </c>
      <c r="G667" s="29" t="s">
        <v>16434</v>
      </c>
      <c r="H667" s="28">
        <v>360</v>
      </c>
      <c r="I667" s="29" t="s">
        <v>15929</v>
      </c>
      <c r="J667" s="33" t="s">
        <v>16437</v>
      </c>
      <c r="K667" s="29" t="s">
        <v>178</v>
      </c>
      <c r="L667" s="29" t="s">
        <v>16385</v>
      </c>
      <c r="M667" s="29" t="s">
        <v>693</v>
      </c>
      <c r="N667" s="28">
        <v>640990.80000000005</v>
      </c>
      <c r="O667" s="28">
        <v>6073167</v>
      </c>
      <c r="P667" s="29" t="s">
        <v>16436</v>
      </c>
      <c r="Q667" s="32" t="s">
        <v>174</v>
      </c>
      <c r="R667" s="19"/>
      <c r="S667" s="19"/>
      <c r="T667" s="19"/>
      <c r="U667" s="19"/>
      <c r="V667" s="19"/>
      <c r="W667" s="19"/>
      <c r="X667" s="19"/>
      <c r="Y667" s="19"/>
      <c r="Z667" s="19"/>
      <c r="AA667" s="19"/>
      <c r="AB667" s="19"/>
      <c r="AC667" s="19"/>
      <c r="AD667" s="19"/>
      <c r="AE667" s="19"/>
      <c r="AF667" s="31">
        <v>312780</v>
      </c>
      <c r="AG667" s="31">
        <v>387880</v>
      </c>
      <c r="AH667" s="31">
        <v>306160</v>
      </c>
      <c r="AI667" s="31">
        <v>413780</v>
      </c>
      <c r="AJ667" s="31">
        <v>372320</v>
      </c>
      <c r="AK667" s="31">
        <v>310400</v>
      </c>
      <c r="AL667" s="31">
        <v>345700</v>
      </c>
      <c r="AM667" s="31">
        <v>402133</v>
      </c>
      <c r="AN667" s="31">
        <v>331219</v>
      </c>
      <c r="AO667" s="31">
        <v>358077</v>
      </c>
      <c r="AP667" s="31">
        <v>304654</v>
      </c>
      <c r="AQ667" s="31">
        <v>329924.9404296875</v>
      </c>
      <c r="AR667" s="31">
        <v>311889.599609375</v>
      </c>
      <c r="AS667" s="31">
        <v>350438.220703125</v>
      </c>
      <c r="AT667" s="31">
        <v>307367.2783203125</v>
      </c>
      <c r="AU667" s="31">
        <v>301921.29052734375</v>
      </c>
      <c r="AV667" s="31">
        <v>263442.96240234375</v>
      </c>
      <c r="AW667" s="31">
        <v>265665.51171875</v>
      </c>
      <c r="AX667" s="31">
        <v>24860.880859375</v>
      </c>
      <c r="AY667" s="31">
        <v>21548.33984375</v>
      </c>
      <c r="AZ667" s="31">
        <v>46409.220703125</v>
      </c>
    </row>
    <row r="668" spans="1:52" ht="15" customHeight="1">
      <c r="A668" s="29" t="s">
        <v>16435</v>
      </c>
      <c r="B668" s="34">
        <v>33543</v>
      </c>
      <c r="C668" s="28">
        <v>150</v>
      </c>
      <c r="D668" s="28">
        <v>28</v>
      </c>
      <c r="E668" s="28">
        <v>31</v>
      </c>
      <c r="F668" s="29" t="s">
        <v>13435</v>
      </c>
      <c r="G668" s="29" t="s">
        <v>15353</v>
      </c>
      <c r="H668" s="28">
        <v>360</v>
      </c>
      <c r="I668" s="29" t="s">
        <v>15929</v>
      </c>
      <c r="J668" s="33" t="s">
        <v>16433</v>
      </c>
      <c r="K668" s="29" t="s">
        <v>178</v>
      </c>
      <c r="L668" s="29" t="s">
        <v>15989</v>
      </c>
      <c r="M668" s="29" t="s">
        <v>16432</v>
      </c>
      <c r="N668" s="28">
        <v>651626.9</v>
      </c>
      <c r="O668" s="28">
        <v>6078433</v>
      </c>
      <c r="P668" s="29" t="s">
        <v>16431</v>
      </c>
      <c r="Q668" s="32" t="s">
        <v>174</v>
      </c>
      <c r="R668" s="19"/>
      <c r="S668" s="19"/>
      <c r="T668" s="19"/>
      <c r="U668" s="19"/>
      <c r="V668" s="19"/>
      <c r="W668" s="19"/>
      <c r="X668" s="19"/>
      <c r="Y668" s="19"/>
      <c r="Z668" s="19"/>
      <c r="AA668" s="19"/>
      <c r="AB668" s="19"/>
      <c r="AC668" s="19"/>
      <c r="AD668" s="19"/>
      <c r="AE668" s="19"/>
      <c r="AF668" s="31">
        <v>100700</v>
      </c>
      <c r="AG668" s="31">
        <v>320200</v>
      </c>
      <c r="AH668" s="31">
        <v>284040</v>
      </c>
      <c r="AI668" s="31">
        <v>374660</v>
      </c>
      <c r="AJ668" s="31">
        <v>339360</v>
      </c>
      <c r="AK668" s="31">
        <v>271280</v>
      </c>
      <c r="AL668" s="31">
        <v>306080</v>
      </c>
      <c r="AM668" s="31">
        <v>364252</v>
      </c>
      <c r="AN668" s="31">
        <v>250030</v>
      </c>
      <c r="AO668" s="31">
        <v>314759</v>
      </c>
      <c r="AP668" s="31">
        <v>264820</v>
      </c>
      <c r="AQ668" s="31">
        <v>292481.5888671875</v>
      </c>
      <c r="AR668" s="31">
        <v>262202.4921875</v>
      </c>
      <c r="AS668" s="31">
        <v>296732.69921875</v>
      </c>
      <c r="AT668" s="31">
        <v>281280.783203125</v>
      </c>
      <c r="AU668" s="31">
        <v>179966.15869140625</v>
      </c>
      <c r="AV668" s="31">
        <v>269663.1337890625</v>
      </c>
      <c r="AW668" s="31">
        <v>306431.7314453125</v>
      </c>
      <c r="AX668" s="31">
        <v>21811.6796875</v>
      </c>
      <c r="AY668" s="31">
        <v>1070.18994140625</v>
      </c>
      <c r="AZ668" s="31">
        <v>22881.86962890625</v>
      </c>
    </row>
    <row r="669" spans="1:52" ht="15" customHeight="1">
      <c r="A669" s="29" t="s">
        <v>16430</v>
      </c>
      <c r="B669" s="34">
        <v>33462</v>
      </c>
      <c r="C669" s="28">
        <v>150</v>
      </c>
      <c r="D669" s="28">
        <v>27</v>
      </c>
      <c r="E669" s="28">
        <v>31</v>
      </c>
      <c r="F669" s="29" t="s">
        <v>14627</v>
      </c>
      <c r="G669" s="29" t="s">
        <v>16425</v>
      </c>
      <c r="H669" s="28">
        <v>360</v>
      </c>
      <c r="I669" s="29" t="s">
        <v>15929</v>
      </c>
      <c r="J669" s="33" t="s">
        <v>16429</v>
      </c>
      <c r="K669" s="29" t="s">
        <v>178</v>
      </c>
      <c r="L669" s="29" t="s">
        <v>16428</v>
      </c>
      <c r="M669" s="29" t="s">
        <v>1313</v>
      </c>
      <c r="N669" s="28">
        <v>656177.80000000005</v>
      </c>
      <c r="O669" s="28">
        <v>6078038</v>
      </c>
      <c r="P669" s="29" t="s">
        <v>16427</v>
      </c>
      <c r="Q669" s="32" t="s">
        <v>207</v>
      </c>
      <c r="R669" s="19"/>
      <c r="S669" s="19"/>
      <c r="T669" s="19"/>
      <c r="U669" s="19"/>
      <c r="V669" s="19"/>
      <c r="W669" s="19"/>
      <c r="X669" s="19"/>
      <c r="Y669" s="19"/>
      <c r="Z669" s="19"/>
      <c r="AA669" s="19"/>
      <c r="AB669" s="19"/>
      <c r="AC669" s="19"/>
      <c r="AD669" s="19"/>
      <c r="AE669" s="19"/>
      <c r="AF669" s="31">
        <v>141820</v>
      </c>
      <c r="AG669" s="31">
        <v>349600</v>
      </c>
      <c r="AH669" s="31">
        <v>286740</v>
      </c>
      <c r="AI669" s="31">
        <v>381380</v>
      </c>
      <c r="AJ669" s="31">
        <v>345280</v>
      </c>
      <c r="AK669" s="31">
        <v>284400</v>
      </c>
      <c r="AL669" s="31">
        <v>314000</v>
      </c>
      <c r="AM669" s="31">
        <v>372280</v>
      </c>
      <c r="AN669" s="31">
        <v>304545</v>
      </c>
      <c r="AO669" s="31">
        <v>333740</v>
      </c>
      <c r="AP669" s="31">
        <v>271046</v>
      </c>
      <c r="AQ669" s="31">
        <v>306627</v>
      </c>
      <c r="AR669" s="31">
        <v>246840</v>
      </c>
      <c r="AS669" s="31">
        <v>288823</v>
      </c>
      <c r="AT669" s="31">
        <v>182981</v>
      </c>
      <c r="AU669" s="31">
        <v>209357</v>
      </c>
      <c r="AV669" s="31">
        <v>305753</v>
      </c>
      <c r="AW669" s="31">
        <v>236280</v>
      </c>
      <c r="AX669" s="31">
        <v>26679</v>
      </c>
      <c r="AY669" s="31">
        <v>23211</v>
      </c>
      <c r="AZ669" s="31">
        <v>49890</v>
      </c>
    </row>
    <row r="670" spans="1:52" ht="15" customHeight="1">
      <c r="A670" s="29" t="s">
        <v>16426</v>
      </c>
      <c r="B670" s="34">
        <v>33508</v>
      </c>
      <c r="C670" s="28">
        <v>225</v>
      </c>
      <c r="D670" s="28">
        <v>27</v>
      </c>
      <c r="E670" s="28">
        <v>31.5</v>
      </c>
      <c r="F670" s="29" t="s">
        <v>14594</v>
      </c>
      <c r="G670" s="29" t="s">
        <v>14720</v>
      </c>
      <c r="H670" s="28">
        <v>360</v>
      </c>
      <c r="I670" s="29" t="s">
        <v>15929</v>
      </c>
      <c r="J670" s="33" t="s">
        <v>16424</v>
      </c>
      <c r="K670" s="29" t="s">
        <v>178</v>
      </c>
      <c r="L670" s="29" t="s">
        <v>16072</v>
      </c>
      <c r="M670" s="29" t="s">
        <v>590</v>
      </c>
      <c r="N670" s="28">
        <v>637827.9</v>
      </c>
      <c r="O670" s="28">
        <v>6090758</v>
      </c>
      <c r="P670" s="29" t="s">
        <v>16423</v>
      </c>
      <c r="Q670" s="32" t="s">
        <v>174</v>
      </c>
      <c r="R670" s="19"/>
      <c r="S670" s="19"/>
      <c r="T670" s="19"/>
      <c r="U670" s="19"/>
      <c r="V670" s="19"/>
      <c r="W670" s="19"/>
      <c r="X670" s="19"/>
      <c r="Y670" s="19"/>
      <c r="Z670" s="19"/>
      <c r="AA670" s="19"/>
      <c r="AB670" s="19"/>
      <c r="AC670" s="19"/>
      <c r="AD670" s="19"/>
      <c r="AE670" s="19"/>
      <c r="AF670" s="31">
        <v>182640</v>
      </c>
      <c r="AG670" s="31">
        <v>589920</v>
      </c>
      <c r="AH670" s="31">
        <v>471390</v>
      </c>
      <c r="AI670" s="31">
        <v>605100</v>
      </c>
      <c r="AJ670" s="31">
        <v>584550</v>
      </c>
      <c r="AK670" s="31">
        <v>500514</v>
      </c>
      <c r="AL670" s="31">
        <v>525801</v>
      </c>
      <c r="AM670" s="31">
        <v>594349</v>
      </c>
      <c r="AN670" s="31">
        <v>493091</v>
      </c>
      <c r="AO670" s="31">
        <v>524496</v>
      </c>
      <c r="AP670" s="31">
        <v>474077</v>
      </c>
      <c r="AQ670" s="31">
        <v>510700.1796875</v>
      </c>
      <c r="AR670" s="31">
        <v>473569.462890625</v>
      </c>
      <c r="AS670" s="31">
        <v>533362.5</v>
      </c>
      <c r="AT670" s="31">
        <v>514620.8125</v>
      </c>
      <c r="AU670" s="31">
        <v>460245.0625</v>
      </c>
      <c r="AV670" s="31">
        <v>586043.37109375</v>
      </c>
      <c r="AW670" s="31">
        <v>557586.810546875</v>
      </c>
      <c r="AX670" s="31">
        <v>42492.78125</v>
      </c>
      <c r="AY670" s="31">
        <v>41671.078125</v>
      </c>
      <c r="AZ670" s="31">
        <v>84163.859375</v>
      </c>
    </row>
    <row r="671" spans="1:52" ht="15" customHeight="1">
      <c r="A671" s="29" t="s">
        <v>16422</v>
      </c>
      <c r="B671" s="34">
        <v>33556</v>
      </c>
      <c r="C671" s="28">
        <v>150</v>
      </c>
      <c r="D671" s="28">
        <v>31.5</v>
      </c>
      <c r="E671" s="28">
        <v>30</v>
      </c>
      <c r="F671" s="29" t="s">
        <v>14627</v>
      </c>
      <c r="G671" s="29" t="s">
        <v>14669</v>
      </c>
      <c r="H671" s="28">
        <v>360</v>
      </c>
      <c r="I671" s="29" t="s">
        <v>15929</v>
      </c>
      <c r="J671" s="33" t="s">
        <v>16421</v>
      </c>
      <c r="K671" s="29" t="s">
        <v>178</v>
      </c>
      <c r="L671" s="29" t="s">
        <v>16420</v>
      </c>
      <c r="M671" s="29" t="s">
        <v>1136</v>
      </c>
      <c r="N671" s="28">
        <v>645246.9</v>
      </c>
      <c r="O671" s="28">
        <v>6071824</v>
      </c>
      <c r="P671" s="29" t="s">
        <v>16419</v>
      </c>
      <c r="Q671" s="32" t="s">
        <v>174</v>
      </c>
      <c r="R671" s="19"/>
      <c r="S671" s="19"/>
      <c r="T671" s="19"/>
      <c r="U671" s="19"/>
      <c r="V671" s="19"/>
      <c r="W671" s="19"/>
      <c r="X671" s="19"/>
      <c r="Y671" s="19"/>
      <c r="Z671" s="19"/>
      <c r="AA671" s="19"/>
      <c r="AB671" s="19"/>
      <c r="AC671" s="19"/>
      <c r="AD671" s="19"/>
      <c r="AE671" s="19"/>
      <c r="AF671" s="31">
        <v>72320</v>
      </c>
      <c r="AG671" s="31">
        <v>400000</v>
      </c>
      <c r="AH671" s="31">
        <v>337700</v>
      </c>
      <c r="AI671" s="31">
        <v>452000</v>
      </c>
      <c r="AJ671" s="31">
        <v>396000</v>
      </c>
      <c r="AK671" s="31">
        <v>329200</v>
      </c>
      <c r="AL671" s="31">
        <v>361600</v>
      </c>
      <c r="AM671" s="31">
        <v>425796</v>
      </c>
      <c r="AN671" s="31">
        <v>356900</v>
      </c>
      <c r="AO671" s="31">
        <v>388505</v>
      </c>
      <c r="AP671" s="31">
        <v>329971</v>
      </c>
      <c r="AQ671" s="31">
        <v>354609.6787109375</v>
      </c>
      <c r="AR671" s="31">
        <v>334086.388671875</v>
      </c>
      <c r="AS671" s="31">
        <v>375560.458984375</v>
      </c>
      <c r="AT671" s="31">
        <v>277715.78881835938</v>
      </c>
      <c r="AU671" s="31">
        <v>330886.7109375</v>
      </c>
      <c r="AV671" s="31">
        <v>395442.6318359375</v>
      </c>
      <c r="AW671" s="31">
        <v>404741.6982421875</v>
      </c>
      <c r="AX671" s="31">
        <v>31532.490234375</v>
      </c>
      <c r="AY671" s="31">
        <v>27821.970703125</v>
      </c>
      <c r="AZ671" s="31">
        <v>59354.4609375</v>
      </c>
    </row>
    <row r="672" spans="1:52" ht="15" customHeight="1">
      <c r="A672" s="29" t="s">
        <v>16418</v>
      </c>
      <c r="B672" s="34">
        <v>33556</v>
      </c>
      <c r="C672" s="28">
        <v>150</v>
      </c>
      <c r="D672" s="28">
        <v>23.8</v>
      </c>
      <c r="E672" s="28">
        <v>30</v>
      </c>
      <c r="F672" s="29" t="s">
        <v>14683</v>
      </c>
      <c r="G672" s="29" t="s">
        <v>15292</v>
      </c>
      <c r="H672" s="28">
        <v>360</v>
      </c>
      <c r="I672" s="29" t="s">
        <v>15929</v>
      </c>
      <c r="J672" s="33" t="s">
        <v>16417</v>
      </c>
      <c r="K672" s="29" t="s">
        <v>178</v>
      </c>
      <c r="L672" s="29" t="s">
        <v>16035</v>
      </c>
      <c r="M672" s="29" t="s">
        <v>1893</v>
      </c>
      <c r="N672" s="28">
        <v>640198.9</v>
      </c>
      <c r="O672" s="28">
        <v>6067266</v>
      </c>
      <c r="P672" s="29" t="s">
        <v>16416</v>
      </c>
      <c r="Q672" s="32" t="s">
        <v>174</v>
      </c>
      <c r="R672" s="19"/>
      <c r="S672" s="19"/>
      <c r="T672" s="19"/>
      <c r="U672" s="19"/>
      <c r="V672" s="19"/>
      <c r="W672" s="19"/>
      <c r="X672" s="19"/>
      <c r="Y672" s="19"/>
      <c r="Z672" s="19"/>
      <c r="AA672" s="19"/>
      <c r="AB672" s="19"/>
      <c r="AC672" s="19"/>
      <c r="AD672" s="19"/>
      <c r="AE672" s="19"/>
      <c r="AF672" s="31">
        <v>54320</v>
      </c>
      <c r="AG672" s="31">
        <v>423640</v>
      </c>
      <c r="AH672" s="31">
        <v>330900</v>
      </c>
      <c r="AI672" s="31">
        <v>444740</v>
      </c>
      <c r="AJ672" s="31">
        <v>385680</v>
      </c>
      <c r="AK672" s="31">
        <v>321380</v>
      </c>
      <c r="AL672" s="31">
        <v>347920</v>
      </c>
      <c r="AM672" s="31">
        <v>418101</v>
      </c>
      <c r="AN672" s="31">
        <v>351934</v>
      </c>
      <c r="AO672" s="31">
        <v>389722</v>
      </c>
      <c r="AP672" s="31">
        <v>326393</v>
      </c>
      <c r="AQ672" s="31">
        <v>341142.1083984375</v>
      </c>
      <c r="AR672" s="31">
        <v>321285.689453125</v>
      </c>
      <c r="AS672" s="31">
        <v>370721.341796875</v>
      </c>
      <c r="AT672" s="31">
        <v>296814.87158203125</v>
      </c>
      <c r="AU672" s="31">
        <v>182143.1728515625</v>
      </c>
      <c r="AV672" s="31">
        <v>359898.6591796875</v>
      </c>
      <c r="AW672" s="31">
        <v>381031.1962890625</v>
      </c>
      <c r="AX672" s="31">
        <v>6450.83984375</v>
      </c>
      <c r="AY672" s="31">
        <v>15016.3203125</v>
      </c>
      <c r="AZ672" s="31">
        <v>21467.16015625</v>
      </c>
    </row>
    <row r="673" spans="1:52" ht="15" customHeight="1">
      <c r="A673" s="29" t="s">
        <v>16415</v>
      </c>
      <c r="B673" s="34">
        <v>33868</v>
      </c>
      <c r="C673" s="28">
        <v>150</v>
      </c>
      <c r="D673" s="28">
        <v>27</v>
      </c>
      <c r="E673" s="28">
        <v>31</v>
      </c>
      <c r="F673" s="29" t="s">
        <v>14627</v>
      </c>
      <c r="G673" s="29" t="s">
        <v>14688</v>
      </c>
      <c r="H673" s="28">
        <v>360</v>
      </c>
      <c r="I673" s="29" t="s">
        <v>15929</v>
      </c>
      <c r="J673" s="33" t="s">
        <v>16414</v>
      </c>
      <c r="K673" s="29" t="s">
        <v>178</v>
      </c>
      <c r="L673" s="29" t="s">
        <v>16211</v>
      </c>
      <c r="M673" s="29" t="s">
        <v>235</v>
      </c>
      <c r="N673" s="28">
        <v>655371.80000000005</v>
      </c>
      <c r="O673" s="28">
        <v>6070400</v>
      </c>
      <c r="P673" s="29" t="s">
        <v>16413</v>
      </c>
      <c r="Q673" s="32" t="s">
        <v>174</v>
      </c>
      <c r="R673" s="19"/>
      <c r="S673" s="19"/>
      <c r="T673" s="19"/>
      <c r="U673" s="19"/>
      <c r="V673" s="19"/>
      <c r="W673" s="19"/>
      <c r="X673" s="19"/>
      <c r="Y673" s="19"/>
      <c r="Z673" s="19"/>
      <c r="AA673" s="19"/>
      <c r="AB673" s="19"/>
      <c r="AC673" s="19"/>
      <c r="AD673" s="19"/>
      <c r="AE673" s="19"/>
      <c r="AF673" s="19"/>
      <c r="AG673" s="31">
        <v>197820</v>
      </c>
      <c r="AH673" s="31">
        <v>295700</v>
      </c>
      <c r="AI673" s="31">
        <v>426360</v>
      </c>
      <c r="AJ673" s="31">
        <v>373140</v>
      </c>
      <c r="AK673" s="31">
        <v>311560</v>
      </c>
      <c r="AL673" s="31">
        <v>336360</v>
      </c>
      <c r="AM673" s="31">
        <v>412545</v>
      </c>
      <c r="AN673" s="31">
        <v>339728</v>
      </c>
      <c r="AO673" s="31">
        <v>367837</v>
      </c>
      <c r="AP673" s="31">
        <v>303769</v>
      </c>
      <c r="AQ673" s="31">
        <v>332859.859375</v>
      </c>
      <c r="AR673" s="31">
        <v>253627.11120128632</v>
      </c>
      <c r="AS673" s="31">
        <v>359271.001953125</v>
      </c>
      <c r="AT673" s="31">
        <v>311522.310546875</v>
      </c>
      <c r="AU673" s="31">
        <v>272558.87939453125</v>
      </c>
      <c r="AV673" s="31">
        <v>327820.681640625</v>
      </c>
      <c r="AW673" s="31">
        <v>356919.748046875</v>
      </c>
      <c r="AX673" s="31">
        <v>27944.73046875</v>
      </c>
      <c r="AY673" s="31">
        <v>26661.689453125</v>
      </c>
      <c r="AZ673" s="31">
        <v>54606.419921875</v>
      </c>
    </row>
    <row r="674" spans="1:52" ht="15" customHeight="1">
      <c r="A674" s="29" t="s">
        <v>16412</v>
      </c>
      <c r="B674" s="34">
        <v>34018</v>
      </c>
      <c r="C674" s="28">
        <v>300</v>
      </c>
      <c r="D674" s="28">
        <v>31</v>
      </c>
      <c r="E674" s="28">
        <v>30</v>
      </c>
      <c r="F674" s="29" t="s">
        <v>14683</v>
      </c>
      <c r="G674" s="29" t="s">
        <v>15328</v>
      </c>
      <c r="H674" s="28">
        <v>360</v>
      </c>
      <c r="I674" s="29" t="s">
        <v>15929</v>
      </c>
      <c r="J674" s="33" t="s">
        <v>16411</v>
      </c>
      <c r="K674" s="29" t="s">
        <v>178</v>
      </c>
      <c r="L674" s="29" t="s">
        <v>16410</v>
      </c>
      <c r="M674" s="29" t="s">
        <v>355</v>
      </c>
      <c r="N674" s="28">
        <v>636521.4</v>
      </c>
      <c r="O674" s="28">
        <v>6072844</v>
      </c>
      <c r="P674" s="29" t="s">
        <v>16409</v>
      </c>
      <c r="Q674" s="32" t="s">
        <v>174</v>
      </c>
      <c r="R674" s="19"/>
      <c r="S674" s="19"/>
      <c r="T674" s="19"/>
      <c r="U674" s="19"/>
      <c r="V674" s="19"/>
      <c r="W674" s="19"/>
      <c r="X674" s="19"/>
      <c r="Y674" s="19"/>
      <c r="Z674" s="19"/>
      <c r="AA674" s="19"/>
      <c r="AB674" s="19"/>
      <c r="AC674" s="19"/>
      <c r="AD674" s="19"/>
      <c r="AE674" s="19"/>
      <c r="AF674" s="19"/>
      <c r="AG674" s="19"/>
      <c r="AH674" s="31">
        <v>549291</v>
      </c>
      <c r="AI674" s="31">
        <v>728586</v>
      </c>
      <c r="AJ674" s="31">
        <v>651294</v>
      </c>
      <c r="AK674" s="31">
        <v>535485</v>
      </c>
      <c r="AL674" s="31">
        <v>581388</v>
      </c>
      <c r="AM674" s="31">
        <v>676408</v>
      </c>
      <c r="AN674" s="31">
        <v>569846</v>
      </c>
      <c r="AO674" s="31">
        <v>623537</v>
      </c>
      <c r="AP674" s="31">
        <v>537877</v>
      </c>
      <c r="AQ674" s="31">
        <v>569262.7578125</v>
      </c>
      <c r="AR674" s="31">
        <v>538611.48828125</v>
      </c>
      <c r="AS674" s="31">
        <v>596640.330078125</v>
      </c>
      <c r="AT674" s="31">
        <v>567588.779296875</v>
      </c>
      <c r="AU674" s="31">
        <v>532342.798828125</v>
      </c>
      <c r="AV674" s="31">
        <v>653344.556640625</v>
      </c>
      <c r="AW674" s="31">
        <v>642808.974609375</v>
      </c>
      <c r="AX674" s="31">
        <v>50690.96875</v>
      </c>
      <c r="AY674" s="31">
        <v>43278.83984375</v>
      </c>
      <c r="AZ674" s="31">
        <v>93969.80859375</v>
      </c>
    </row>
    <row r="675" spans="1:52" ht="15" customHeight="1">
      <c r="A675" s="29" t="s">
        <v>16408</v>
      </c>
      <c r="B675" s="34">
        <v>34081</v>
      </c>
      <c r="C675" s="28">
        <v>300</v>
      </c>
      <c r="D675" s="28">
        <v>31</v>
      </c>
      <c r="E675" s="28">
        <v>30</v>
      </c>
      <c r="F675" s="29" t="s">
        <v>14683</v>
      </c>
      <c r="G675" s="29" t="s">
        <v>15328</v>
      </c>
      <c r="H675" s="28">
        <v>360</v>
      </c>
      <c r="I675" s="29" t="s">
        <v>15929</v>
      </c>
      <c r="J675" s="33" t="s">
        <v>16407</v>
      </c>
      <c r="K675" s="29" t="s">
        <v>178</v>
      </c>
      <c r="L675" s="29" t="s">
        <v>16406</v>
      </c>
      <c r="M675" s="29" t="s">
        <v>693</v>
      </c>
      <c r="N675" s="28">
        <v>637908.19999999995</v>
      </c>
      <c r="O675" s="28">
        <v>6072141</v>
      </c>
      <c r="P675" s="29" t="s">
        <v>16405</v>
      </c>
      <c r="Q675" s="32" t="s">
        <v>174</v>
      </c>
      <c r="R675" s="19"/>
      <c r="S675" s="19"/>
      <c r="T675" s="19"/>
      <c r="U675" s="19"/>
      <c r="V675" s="19"/>
      <c r="W675" s="19"/>
      <c r="X675" s="19"/>
      <c r="Y675" s="19"/>
      <c r="Z675" s="19"/>
      <c r="AA675" s="19"/>
      <c r="AB675" s="19"/>
      <c r="AC675" s="19"/>
      <c r="AD675" s="19"/>
      <c r="AE675" s="19"/>
      <c r="AF675" s="19"/>
      <c r="AG675" s="19"/>
      <c r="AH675" s="31">
        <v>408489</v>
      </c>
      <c r="AI675" s="31">
        <v>716559</v>
      </c>
      <c r="AJ675" s="31">
        <v>641250</v>
      </c>
      <c r="AK675" s="31">
        <v>529194</v>
      </c>
      <c r="AL675" s="31">
        <v>577746</v>
      </c>
      <c r="AM675" s="31">
        <v>682978</v>
      </c>
      <c r="AN675" s="31">
        <v>564673</v>
      </c>
      <c r="AO675" s="31">
        <v>622082</v>
      </c>
      <c r="AP675" s="31">
        <v>541305</v>
      </c>
      <c r="AQ675" s="31">
        <v>573345.541015625</v>
      </c>
      <c r="AR675" s="31">
        <v>548331.296875</v>
      </c>
      <c r="AS675" s="31">
        <v>615783.962890625</v>
      </c>
      <c r="AT675" s="31">
        <v>566652.2421875</v>
      </c>
      <c r="AU675" s="31">
        <v>525394.9853515625</v>
      </c>
      <c r="AV675" s="31">
        <v>658804.412109375</v>
      </c>
      <c r="AW675" s="31">
        <v>657466.9140625</v>
      </c>
      <c r="AX675" s="31">
        <v>51421.58984375</v>
      </c>
      <c r="AY675" s="31">
        <v>46042.921875</v>
      </c>
      <c r="AZ675" s="31">
        <v>97464.51171875</v>
      </c>
    </row>
    <row r="676" spans="1:52" ht="15" customHeight="1">
      <c r="A676" s="29" t="s">
        <v>16404</v>
      </c>
      <c r="B676" s="34">
        <v>34074</v>
      </c>
      <c r="C676" s="28">
        <v>300</v>
      </c>
      <c r="D676" s="28">
        <v>31</v>
      </c>
      <c r="E676" s="28">
        <v>30</v>
      </c>
      <c r="F676" s="29" t="s">
        <v>14683</v>
      </c>
      <c r="G676" s="29" t="s">
        <v>15328</v>
      </c>
      <c r="H676" s="28">
        <v>360</v>
      </c>
      <c r="I676" s="29" t="s">
        <v>15929</v>
      </c>
      <c r="J676" s="33" t="s">
        <v>16403</v>
      </c>
      <c r="K676" s="29" t="s">
        <v>178</v>
      </c>
      <c r="L676" s="29" t="s">
        <v>16402</v>
      </c>
      <c r="M676" s="29" t="s">
        <v>16401</v>
      </c>
      <c r="N676" s="28">
        <v>635676.30000000005</v>
      </c>
      <c r="O676" s="28">
        <v>6072633</v>
      </c>
      <c r="P676" s="29" t="s">
        <v>16400</v>
      </c>
      <c r="Q676" s="32" t="s">
        <v>174</v>
      </c>
      <c r="R676" s="19"/>
      <c r="S676" s="19"/>
      <c r="T676" s="19"/>
      <c r="U676" s="19"/>
      <c r="V676" s="19"/>
      <c r="W676" s="19"/>
      <c r="X676" s="19"/>
      <c r="Y676" s="19"/>
      <c r="Z676" s="19"/>
      <c r="AA676" s="19"/>
      <c r="AB676" s="19"/>
      <c r="AC676" s="19"/>
      <c r="AD676" s="19"/>
      <c r="AE676" s="19"/>
      <c r="AF676" s="19"/>
      <c r="AG676" s="19"/>
      <c r="AH676" s="31">
        <v>493206</v>
      </c>
      <c r="AI676" s="31">
        <v>753018</v>
      </c>
      <c r="AJ676" s="31">
        <v>668994</v>
      </c>
      <c r="AK676" s="31">
        <v>554553</v>
      </c>
      <c r="AL676" s="31">
        <v>606774</v>
      </c>
      <c r="AM676" s="31">
        <v>699771</v>
      </c>
      <c r="AN676" s="31">
        <v>601290</v>
      </c>
      <c r="AO676" s="31">
        <v>656137</v>
      </c>
      <c r="AP676" s="31">
        <v>560431</v>
      </c>
      <c r="AQ676" s="31">
        <v>588977.9375</v>
      </c>
      <c r="AR676" s="31">
        <v>552925.888671875</v>
      </c>
      <c r="AS676" s="31">
        <v>630973.533203125</v>
      </c>
      <c r="AT676" s="31">
        <v>588470.8515625</v>
      </c>
      <c r="AU676" s="31">
        <v>538588.7119140625</v>
      </c>
      <c r="AV676" s="31">
        <v>648552.9599609375</v>
      </c>
      <c r="AW676" s="31">
        <v>644095.97595214844</v>
      </c>
      <c r="AX676" s="31">
        <v>55201.41015625</v>
      </c>
      <c r="AY676" s="31">
        <v>43829.28125</v>
      </c>
      <c r="AZ676" s="31">
        <v>99030.69140625</v>
      </c>
    </row>
    <row r="677" spans="1:52" ht="15" customHeight="1">
      <c r="A677" s="29" t="s">
        <v>16399</v>
      </c>
      <c r="B677" s="34">
        <v>34074</v>
      </c>
      <c r="C677" s="28">
        <v>225</v>
      </c>
      <c r="D677" s="28">
        <v>27</v>
      </c>
      <c r="E677" s="28">
        <v>30</v>
      </c>
      <c r="F677" s="29" t="s">
        <v>14594</v>
      </c>
      <c r="G677" s="29" t="s">
        <v>14720</v>
      </c>
      <c r="H677" s="28">
        <v>360</v>
      </c>
      <c r="I677" s="29" t="s">
        <v>15929</v>
      </c>
      <c r="J677" s="33" t="s">
        <v>16398</v>
      </c>
      <c r="K677" s="29" t="s">
        <v>178</v>
      </c>
      <c r="L677" s="29" t="s">
        <v>16397</v>
      </c>
      <c r="M677" s="29" t="s">
        <v>1836</v>
      </c>
      <c r="N677" s="28">
        <v>632190.69999999995</v>
      </c>
      <c r="O677" s="28">
        <v>6070244</v>
      </c>
      <c r="P677" s="29" t="s">
        <v>16396</v>
      </c>
      <c r="Q677" s="32" t="s">
        <v>174</v>
      </c>
      <c r="R677" s="19"/>
      <c r="S677" s="19"/>
      <c r="T677" s="19"/>
      <c r="U677" s="19"/>
      <c r="V677" s="19"/>
      <c r="W677" s="19"/>
      <c r="X677" s="19"/>
      <c r="Y677" s="19"/>
      <c r="Z677" s="19"/>
      <c r="AA677" s="19"/>
      <c r="AB677" s="19"/>
      <c r="AC677" s="19"/>
      <c r="AD677" s="19"/>
      <c r="AE677" s="19"/>
      <c r="AF677" s="19"/>
      <c r="AG677" s="19"/>
      <c r="AH677" s="31">
        <v>451851</v>
      </c>
      <c r="AI677" s="31">
        <v>700000</v>
      </c>
      <c r="AJ677" s="31">
        <v>459180</v>
      </c>
      <c r="AK677" s="31">
        <v>632943</v>
      </c>
      <c r="AL677" s="31">
        <v>551635</v>
      </c>
      <c r="AM677" s="31">
        <v>641001</v>
      </c>
      <c r="AN677" s="31">
        <v>561441</v>
      </c>
      <c r="AO677" s="31">
        <v>619626</v>
      </c>
      <c r="AP677" s="31">
        <v>525570</v>
      </c>
      <c r="AQ677" s="31">
        <v>550641.44921875</v>
      </c>
      <c r="AR677" s="31">
        <v>511351.822265625</v>
      </c>
      <c r="AS677" s="31">
        <v>602346.6875</v>
      </c>
      <c r="AT677" s="31">
        <v>541792.349609375</v>
      </c>
      <c r="AU677" s="31">
        <v>525869.1875</v>
      </c>
      <c r="AV677" s="31">
        <v>616044.33203125</v>
      </c>
      <c r="AW677" s="31">
        <v>630661.673828125</v>
      </c>
      <c r="AX677" s="31">
        <v>51885.8984375</v>
      </c>
      <c r="AY677" s="31">
        <v>41646.328125</v>
      </c>
      <c r="AZ677" s="31">
        <v>93532.2265625</v>
      </c>
    </row>
    <row r="678" spans="1:52" ht="15" customHeight="1">
      <c r="A678" s="29" t="s">
        <v>16395</v>
      </c>
      <c r="B678" s="34">
        <v>34118</v>
      </c>
      <c r="C678" s="28">
        <v>225</v>
      </c>
      <c r="D678" s="28">
        <v>27</v>
      </c>
      <c r="E678" s="28">
        <v>34</v>
      </c>
      <c r="F678" s="29" t="s">
        <v>14594</v>
      </c>
      <c r="G678" s="29" t="s">
        <v>14720</v>
      </c>
      <c r="H678" s="28">
        <v>360</v>
      </c>
      <c r="I678" s="29" t="s">
        <v>15929</v>
      </c>
      <c r="J678" s="33" t="s">
        <v>16394</v>
      </c>
      <c r="K678" s="29" t="s">
        <v>178</v>
      </c>
      <c r="L678" s="29" t="s">
        <v>16393</v>
      </c>
      <c r="M678" s="29" t="s">
        <v>536</v>
      </c>
      <c r="N678" s="28">
        <v>661688.80000000005</v>
      </c>
      <c r="O678" s="28">
        <v>6064598</v>
      </c>
      <c r="P678" s="29" t="s">
        <v>16392</v>
      </c>
      <c r="Q678" s="32" t="s">
        <v>174</v>
      </c>
      <c r="R678" s="19"/>
      <c r="S678" s="19"/>
      <c r="T678" s="19"/>
      <c r="U678" s="19"/>
      <c r="V678" s="19"/>
      <c r="W678" s="19"/>
      <c r="X678" s="19"/>
      <c r="Y678" s="19"/>
      <c r="Z678" s="19"/>
      <c r="AA678" s="19"/>
      <c r="AB678" s="19"/>
      <c r="AC678" s="19"/>
      <c r="AD678" s="19"/>
      <c r="AE678" s="19"/>
      <c r="AF678" s="19"/>
      <c r="AG678" s="19"/>
      <c r="AH678" s="31">
        <v>303798</v>
      </c>
      <c r="AI678" s="31">
        <v>528000</v>
      </c>
      <c r="AJ678" s="31">
        <v>473580</v>
      </c>
      <c r="AK678" s="31">
        <v>393420</v>
      </c>
      <c r="AL678" s="31">
        <v>429750</v>
      </c>
      <c r="AM678" s="31">
        <v>504576</v>
      </c>
      <c r="AN678" s="31">
        <v>418356</v>
      </c>
      <c r="AO678" s="31">
        <v>474770</v>
      </c>
      <c r="AP678" s="31">
        <v>397963</v>
      </c>
      <c r="AQ678" s="31">
        <v>447004.44921875</v>
      </c>
      <c r="AR678" s="31">
        <v>406335.599609375</v>
      </c>
      <c r="AS678" s="31">
        <v>456770.154296875</v>
      </c>
      <c r="AT678" s="31">
        <v>424767.421875</v>
      </c>
      <c r="AU678" s="31">
        <v>388678.9501953125</v>
      </c>
      <c r="AV678" s="31">
        <v>476149.412109375</v>
      </c>
      <c r="AW678" s="31">
        <v>481317.212890625</v>
      </c>
      <c r="AX678" s="31">
        <v>35761.76953125</v>
      </c>
      <c r="AY678" s="31">
        <v>33502.58984375</v>
      </c>
      <c r="AZ678" s="31">
        <v>69264.359375</v>
      </c>
    </row>
    <row r="679" spans="1:52" ht="15" customHeight="1">
      <c r="A679" s="29" t="s">
        <v>16391</v>
      </c>
      <c r="B679" s="34">
        <v>34140</v>
      </c>
      <c r="C679" s="28">
        <v>225</v>
      </c>
      <c r="D679" s="28">
        <v>27</v>
      </c>
      <c r="E679" s="28">
        <v>34</v>
      </c>
      <c r="F679" s="29" t="s">
        <v>14594</v>
      </c>
      <c r="G679" s="29" t="s">
        <v>14720</v>
      </c>
      <c r="H679" s="28">
        <v>360</v>
      </c>
      <c r="I679" s="29" t="s">
        <v>15929</v>
      </c>
      <c r="J679" s="33" t="s">
        <v>16390</v>
      </c>
      <c r="K679" s="29" t="s">
        <v>178</v>
      </c>
      <c r="L679" s="29" t="s">
        <v>16330</v>
      </c>
      <c r="M679" s="29" t="s">
        <v>16389</v>
      </c>
      <c r="N679" s="28">
        <v>630242.30000000005</v>
      </c>
      <c r="O679" s="28">
        <v>6073054</v>
      </c>
      <c r="P679" s="29" t="s">
        <v>16388</v>
      </c>
      <c r="Q679" s="32" t="s">
        <v>174</v>
      </c>
      <c r="R679" s="19"/>
      <c r="S679" s="19"/>
      <c r="T679" s="19"/>
      <c r="U679" s="19"/>
      <c r="V679" s="19"/>
      <c r="W679" s="19"/>
      <c r="X679" s="19"/>
      <c r="Y679" s="19"/>
      <c r="Z679" s="19"/>
      <c r="AA679" s="19"/>
      <c r="AB679" s="19"/>
      <c r="AC679" s="19"/>
      <c r="AD679" s="19"/>
      <c r="AE679" s="19"/>
      <c r="AF679" s="19"/>
      <c r="AG679" s="19"/>
      <c r="AH679" s="31">
        <v>290616</v>
      </c>
      <c r="AI679" s="31">
        <v>649323</v>
      </c>
      <c r="AJ679" s="31">
        <v>585927</v>
      </c>
      <c r="AK679" s="31">
        <v>483441</v>
      </c>
      <c r="AL679" s="31">
        <v>532902</v>
      </c>
      <c r="AM679" s="31">
        <v>627760</v>
      </c>
      <c r="AN679" s="31">
        <v>541054</v>
      </c>
      <c r="AO679" s="31">
        <v>570049</v>
      </c>
      <c r="AP679" s="31">
        <v>503204</v>
      </c>
      <c r="AQ679" s="31">
        <v>518980.310546875</v>
      </c>
      <c r="AR679" s="31">
        <v>504034.369140625</v>
      </c>
      <c r="AS679" s="31">
        <v>582876.36328125</v>
      </c>
      <c r="AT679" s="31">
        <v>521540.90625</v>
      </c>
      <c r="AU679" s="31">
        <v>498404.611328125</v>
      </c>
      <c r="AV679" s="31">
        <v>613445.580078125</v>
      </c>
      <c r="AW679" s="31">
        <v>605292.931640625</v>
      </c>
      <c r="AX679" s="31">
        <v>49417.828125</v>
      </c>
      <c r="AY679" s="31">
        <v>41528.51953125</v>
      </c>
      <c r="AZ679" s="31">
        <v>90946.34765625</v>
      </c>
    </row>
    <row r="680" spans="1:52" ht="15" customHeight="1">
      <c r="A680" s="29" t="s">
        <v>16387</v>
      </c>
      <c r="B680" s="34">
        <v>34239</v>
      </c>
      <c r="C680" s="28">
        <v>150</v>
      </c>
      <c r="D680" s="28">
        <v>23.8</v>
      </c>
      <c r="E680" s="28">
        <v>30</v>
      </c>
      <c r="F680" s="29" t="s">
        <v>14683</v>
      </c>
      <c r="G680" s="29" t="s">
        <v>15292</v>
      </c>
      <c r="H680" s="28">
        <v>360</v>
      </c>
      <c r="I680" s="29" t="s">
        <v>15929</v>
      </c>
      <c r="J680" s="33" t="s">
        <v>16386</v>
      </c>
      <c r="K680" s="29" t="s">
        <v>178</v>
      </c>
      <c r="L680" s="29" t="s">
        <v>16385</v>
      </c>
      <c r="M680" s="29" t="s">
        <v>176</v>
      </c>
      <c r="N680" s="28">
        <v>636892.1</v>
      </c>
      <c r="O680" s="28">
        <v>6074631</v>
      </c>
      <c r="P680" s="29" t="s">
        <v>16384</v>
      </c>
      <c r="Q680" s="32" t="s">
        <v>174</v>
      </c>
      <c r="R680" s="19"/>
      <c r="S680" s="19"/>
      <c r="T680" s="19"/>
      <c r="U680" s="19"/>
      <c r="V680" s="19"/>
      <c r="W680" s="19"/>
      <c r="X680" s="19"/>
      <c r="Y680" s="19"/>
      <c r="Z680" s="19"/>
      <c r="AA680" s="19"/>
      <c r="AB680" s="19"/>
      <c r="AC680" s="19"/>
      <c r="AD680" s="19"/>
      <c r="AE680" s="19"/>
      <c r="AF680" s="19"/>
      <c r="AG680" s="19"/>
      <c r="AH680" s="31">
        <v>106674</v>
      </c>
      <c r="AI680" s="31">
        <v>438350</v>
      </c>
      <c r="AJ680" s="31">
        <v>394874</v>
      </c>
      <c r="AK680" s="31">
        <v>331776</v>
      </c>
      <c r="AL680" s="31">
        <v>363930</v>
      </c>
      <c r="AM680" s="31">
        <v>418414</v>
      </c>
      <c r="AN680" s="31">
        <v>349454</v>
      </c>
      <c r="AO680" s="31">
        <v>381597</v>
      </c>
      <c r="AP680" s="31">
        <v>322001</v>
      </c>
      <c r="AQ680" s="31">
        <v>343916.48828125</v>
      </c>
      <c r="AR680" s="31">
        <v>332905.32421875</v>
      </c>
      <c r="AS680" s="31">
        <v>367083.08984375</v>
      </c>
      <c r="AT680" s="31">
        <v>349075.978515625</v>
      </c>
      <c r="AU680" s="31">
        <v>320060.068359375</v>
      </c>
      <c r="AV680" s="31">
        <v>392873.5771484375</v>
      </c>
      <c r="AW680" s="31">
        <v>373934.8818359375</v>
      </c>
      <c r="AX680" s="31">
        <v>30578.130859375</v>
      </c>
      <c r="AY680" s="31">
        <v>23261.0390625</v>
      </c>
      <c r="AZ680" s="31">
        <v>53839.169921875</v>
      </c>
    </row>
    <row r="681" spans="1:52" ht="15" customHeight="1">
      <c r="A681" s="29" t="s">
        <v>16383</v>
      </c>
      <c r="B681" s="34">
        <v>32832</v>
      </c>
      <c r="C681" s="28">
        <v>225</v>
      </c>
      <c r="D681" s="28">
        <v>27</v>
      </c>
      <c r="E681" s="28">
        <v>31.5</v>
      </c>
      <c r="F681" s="29" t="s">
        <v>14594</v>
      </c>
      <c r="G681" s="29" t="s">
        <v>14720</v>
      </c>
      <c r="H681" s="28">
        <v>360</v>
      </c>
      <c r="I681" s="29" t="s">
        <v>15929</v>
      </c>
      <c r="J681" s="33" t="s">
        <v>16382</v>
      </c>
      <c r="K681" s="29" t="s">
        <v>178</v>
      </c>
      <c r="L681" s="29" t="s">
        <v>15985</v>
      </c>
      <c r="M681" s="29" t="s">
        <v>5468</v>
      </c>
      <c r="N681" s="28">
        <v>643130.9</v>
      </c>
      <c r="O681" s="28">
        <v>6091812</v>
      </c>
      <c r="P681" s="29" t="s">
        <v>16381</v>
      </c>
      <c r="Q681" s="32" t="s">
        <v>174</v>
      </c>
      <c r="R681" s="19"/>
      <c r="S681" s="19"/>
      <c r="T681" s="19"/>
      <c r="U681" s="19"/>
      <c r="V681" s="19"/>
      <c r="W681" s="19"/>
      <c r="X681" s="19"/>
      <c r="Y681" s="19"/>
      <c r="Z681" s="19"/>
      <c r="AA681" s="19"/>
      <c r="AB681" s="19"/>
      <c r="AC681" s="19"/>
      <c r="AD681" s="31">
        <v>87033</v>
      </c>
      <c r="AE681" s="31">
        <v>592860</v>
      </c>
      <c r="AF681" s="31">
        <v>575790</v>
      </c>
      <c r="AG681" s="31">
        <v>618000</v>
      </c>
      <c r="AH681" s="31">
        <v>628290</v>
      </c>
      <c r="AI681" s="31">
        <v>649710</v>
      </c>
      <c r="AJ681" s="31">
        <v>581205</v>
      </c>
      <c r="AK681" s="31">
        <v>512835</v>
      </c>
      <c r="AL681" s="31">
        <v>590175</v>
      </c>
      <c r="AM681" s="31">
        <v>589234</v>
      </c>
      <c r="AN681" s="31">
        <v>518064</v>
      </c>
      <c r="AO681" s="31">
        <v>537413</v>
      </c>
      <c r="AP681" s="31">
        <v>492178</v>
      </c>
      <c r="AQ681" s="31">
        <v>535599.32421875</v>
      </c>
      <c r="AR681" s="31">
        <v>491232.05859375</v>
      </c>
      <c r="AS681" s="31">
        <v>548914.40625</v>
      </c>
      <c r="AT681" s="31">
        <v>525692.96484375</v>
      </c>
      <c r="AU681" s="31">
        <v>460898.45703125</v>
      </c>
      <c r="AV681" s="31">
        <v>592733.78515625</v>
      </c>
      <c r="AW681" s="31">
        <v>563814.8984375</v>
      </c>
      <c r="AX681" s="31">
        <v>44030.25</v>
      </c>
      <c r="AY681" s="31">
        <v>43461</v>
      </c>
      <c r="AZ681" s="31">
        <v>87491.25</v>
      </c>
    </row>
    <row r="682" spans="1:52" ht="15" customHeight="1">
      <c r="A682" s="29" t="s">
        <v>16380</v>
      </c>
      <c r="B682" s="34">
        <v>34527</v>
      </c>
      <c r="C682" s="28">
        <v>300</v>
      </c>
      <c r="D682" s="28">
        <v>31</v>
      </c>
      <c r="E682" s="28">
        <v>30</v>
      </c>
      <c r="F682" s="29" t="s">
        <v>14683</v>
      </c>
      <c r="G682" s="29" t="s">
        <v>15328</v>
      </c>
      <c r="H682" s="28">
        <v>360</v>
      </c>
      <c r="I682" s="29" t="s">
        <v>15929</v>
      </c>
      <c r="J682" s="33" t="s">
        <v>16379</v>
      </c>
      <c r="K682" s="29" t="s">
        <v>178</v>
      </c>
      <c r="L682" s="29" t="s">
        <v>16378</v>
      </c>
      <c r="M682" s="29" t="s">
        <v>829</v>
      </c>
      <c r="N682" s="28">
        <v>639445.30000000005</v>
      </c>
      <c r="O682" s="28">
        <v>6070598</v>
      </c>
      <c r="P682" s="29" t="s">
        <v>16377</v>
      </c>
      <c r="Q682" s="32" t="s">
        <v>174</v>
      </c>
      <c r="R682" s="19"/>
      <c r="S682" s="19"/>
      <c r="T682" s="19"/>
      <c r="U682" s="19"/>
      <c r="V682" s="19"/>
      <c r="W682" s="19"/>
      <c r="X682" s="19"/>
      <c r="Y682" s="19"/>
      <c r="Z682" s="19"/>
      <c r="AA682" s="19"/>
      <c r="AB682" s="19"/>
      <c r="AC682" s="19"/>
      <c r="AD682" s="19"/>
      <c r="AE682" s="19"/>
      <c r="AF682" s="19"/>
      <c r="AG682" s="19"/>
      <c r="AH682" s="19"/>
      <c r="AI682" s="31">
        <v>313680</v>
      </c>
      <c r="AJ682" s="31">
        <v>640200</v>
      </c>
      <c r="AK682" s="31">
        <v>523560</v>
      </c>
      <c r="AL682" s="31">
        <v>579750</v>
      </c>
      <c r="AM682" s="31">
        <v>686048</v>
      </c>
      <c r="AN682" s="31">
        <v>586252</v>
      </c>
      <c r="AO682" s="31">
        <v>637891</v>
      </c>
      <c r="AP682" s="31">
        <v>540978</v>
      </c>
      <c r="AQ682" s="31">
        <v>559415.080078125</v>
      </c>
      <c r="AR682" s="31">
        <v>531353.78515625</v>
      </c>
      <c r="AS682" s="31">
        <v>612173.435546875</v>
      </c>
      <c r="AT682" s="31">
        <v>570644.91015625</v>
      </c>
      <c r="AU682" s="31">
        <v>506065.2392578125</v>
      </c>
      <c r="AV682" s="31">
        <v>623726.7265625</v>
      </c>
      <c r="AW682" s="31">
        <v>656517.5</v>
      </c>
      <c r="AX682" s="31">
        <v>19866.330078125</v>
      </c>
      <c r="AY682" s="31">
        <v>43419.421875</v>
      </c>
      <c r="AZ682" s="31">
        <v>63285.751953125</v>
      </c>
    </row>
    <row r="683" spans="1:52" ht="15" customHeight="1">
      <c r="A683" s="29" t="s">
        <v>16376</v>
      </c>
      <c r="B683" s="34">
        <v>34663</v>
      </c>
      <c r="C683" s="28">
        <v>300</v>
      </c>
      <c r="D683" s="28">
        <v>31</v>
      </c>
      <c r="E683" s="28">
        <v>31</v>
      </c>
      <c r="F683" s="29" t="s">
        <v>14683</v>
      </c>
      <c r="G683" s="29" t="s">
        <v>16365</v>
      </c>
      <c r="H683" s="28">
        <v>360</v>
      </c>
      <c r="I683" s="29" t="s">
        <v>15929</v>
      </c>
      <c r="J683" s="33" t="s">
        <v>16375</v>
      </c>
      <c r="K683" s="29" t="s">
        <v>178</v>
      </c>
      <c r="L683" s="29" t="s">
        <v>16374</v>
      </c>
      <c r="M683" s="29" t="s">
        <v>832</v>
      </c>
      <c r="N683" s="28">
        <v>635591.80000000005</v>
      </c>
      <c r="O683" s="28">
        <v>6073184</v>
      </c>
      <c r="P683" s="29" t="s">
        <v>16373</v>
      </c>
      <c r="Q683" s="32" t="s">
        <v>174</v>
      </c>
      <c r="R683" s="19"/>
      <c r="S683" s="19"/>
      <c r="T683" s="19"/>
      <c r="U683" s="19"/>
      <c r="V683" s="19"/>
      <c r="W683" s="19"/>
      <c r="X683" s="19"/>
      <c r="Y683" s="19"/>
      <c r="Z683" s="19"/>
      <c r="AA683" s="19"/>
      <c r="AB683" s="19"/>
      <c r="AC683" s="19"/>
      <c r="AD683" s="19"/>
      <c r="AE683" s="19"/>
      <c r="AF683" s="19"/>
      <c r="AG683" s="19"/>
      <c r="AH683" s="19"/>
      <c r="AI683" s="31">
        <v>88074</v>
      </c>
      <c r="AJ683" s="31">
        <v>659493</v>
      </c>
      <c r="AK683" s="31">
        <v>542676</v>
      </c>
      <c r="AL683" s="31">
        <v>594813</v>
      </c>
      <c r="AM683" s="31">
        <v>700651</v>
      </c>
      <c r="AN683" s="31">
        <v>584934</v>
      </c>
      <c r="AO683" s="31">
        <v>638394</v>
      </c>
      <c r="AP683" s="31">
        <v>541473</v>
      </c>
      <c r="AQ683" s="31">
        <v>573048.650390625</v>
      </c>
      <c r="AR683" s="31">
        <v>545356.345703125</v>
      </c>
      <c r="AS683" s="31">
        <v>620925.02734375</v>
      </c>
      <c r="AT683" s="31">
        <v>580113.26953125</v>
      </c>
      <c r="AU683" s="31">
        <v>475338.599609375</v>
      </c>
      <c r="AV683" s="31">
        <v>468749.16015625</v>
      </c>
      <c r="AW683" s="31">
        <v>646318.5322265625</v>
      </c>
      <c r="AX683" s="31">
        <v>53085.78125</v>
      </c>
      <c r="AY683" s="31">
        <v>43484.76171875</v>
      </c>
      <c r="AZ683" s="31">
        <v>96570.54296875</v>
      </c>
    </row>
    <row r="684" spans="1:52" ht="15" customHeight="1">
      <c r="A684" s="29" t="s">
        <v>16372</v>
      </c>
      <c r="B684" s="34">
        <v>34663</v>
      </c>
      <c r="C684" s="28">
        <v>300</v>
      </c>
      <c r="D684" s="28">
        <v>31</v>
      </c>
      <c r="E684" s="28">
        <v>30</v>
      </c>
      <c r="F684" s="29" t="s">
        <v>14683</v>
      </c>
      <c r="G684" s="29" t="s">
        <v>16365</v>
      </c>
      <c r="H684" s="28">
        <v>360</v>
      </c>
      <c r="I684" s="29" t="s">
        <v>15929</v>
      </c>
      <c r="J684" s="33" t="s">
        <v>16371</v>
      </c>
      <c r="K684" s="29" t="s">
        <v>178</v>
      </c>
      <c r="L684" s="29" t="s">
        <v>16035</v>
      </c>
      <c r="M684" s="29" t="s">
        <v>1147</v>
      </c>
      <c r="N684" s="28">
        <v>640470.1</v>
      </c>
      <c r="O684" s="28">
        <v>6071403</v>
      </c>
      <c r="P684" s="29" t="s">
        <v>16370</v>
      </c>
      <c r="Q684" s="32" t="s">
        <v>174</v>
      </c>
      <c r="R684" s="19"/>
      <c r="S684" s="19"/>
      <c r="T684" s="19"/>
      <c r="U684" s="19"/>
      <c r="V684" s="19"/>
      <c r="W684" s="19"/>
      <c r="X684" s="19"/>
      <c r="Y684" s="19"/>
      <c r="Z684" s="19"/>
      <c r="AA684" s="19"/>
      <c r="AB684" s="19"/>
      <c r="AC684" s="19"/>
      <c r="AD684" s="19"/>
      <c r="AE684" s="19"/>
      <c r="AF684" s="19"/>
      <c r="AG684" s="19"/>
      <c r="AH684" s="19"/>
      <c r="AI684" s="31">
        <v>90768</v>
      </c>
      <c r="AJ684" s="31">
        <v>650445</v>
      </c>
      <c r="AK684" s="31">
        <v>545700</v>
      </c>
      <c r="AL684" s="31">
        <v>585807</v>
      </c>
      <c r="AM684" s="31">
        <v>684664</v>
      </c>
      <c r="AN684" s="31">
        <v>571916</v>
      </c>
      <c r="AO684" s="31">
        <v>627331</v>
      </c>
      <c r="AP684" s="31">
        <v>535982</v>
      </c>
      <c r="AQ684" s="31">
        <v>571085.9296875</v>
      </c>
      <c r="AR684" s="31">
        <v>532947.697265625</v>
      </c>
      <c r="AS684" s="31">
        <v>603872.28125</v>
      </c>
      <c r="AT684" s="31">
        <v>567411.576171875</v>
      </c>
      <c r="AU684" s="31">
        <v>523926.8095703125</v>
      </c>
      <c r="AV684" s="31">
        <v>636356.162109375</v>
      </c>
      <c r="AW684" s="31">
        <v>624009.8671875</v>
      </c>
      <c r="AX684" s="31">
        <v>50106.87109375</v>
      </c>
      <c r="AY684" s="31">
        <v>44422.2890625</v>
      </c>
      <c r="AZ684" s="31">
        <v>94529.16015625</v>
      </c>
    </row>
    <row r="685" spans="1:52" ht="15" customHeight="1">
      <c r="A685" s="29" t="s">
        <v>16369</v>
      </c>
      <c r="B685" s="34">
        <v>34689</v>
      </c>
      <c r="C685" s="28">
        <v>300</v>
      </c>
      <c r="D685" s="28">
        <v>31</v>
      </c>
      <c r="E685" s="28">
        <v>30</v>
      </c>
      <c r="F685" s="29" t="s">
        <v>14683</v>
      </c>
      <c r="G685" s="29" t="s">
        <v>16365</v>
      </c>
      <c r="H685" s="28">
        <v>360</v>
      </c>
      <c r="I685" s="29" t="s">
        <v>15929</v>
      </c>
      <c r="J685" s="33" t="s">
        <v>16368</v>
      </c>
      <c r="K685" s="29" t="s">
        <v>178</v>
      </c>
      <c r="L685" s="29" t="s">
        <v>16035</v>
      </c>
      <c r="M685" s="29" t="s">
        <v>7955</v>
      </c>
      <c r="N685" s="28">
        <v>638937</v>
      </c>
      <c r="O685" s="28">
        <v>6067038</v>
      </c>
      <c r="P685" s="29" t="s">
        <v>16367</v>
      </c>
      <c r="Q685" s="32" t="s">
        <v>174</v>
      </c>
      <c r="R685" s="19"/>
      <c r="S685" s="19"/>
      <c r="T685" s="19"/>
      <c r="U685" s="19"/>
      <c r="V685" s="19"/>
      <c r="W685" s="19"/>
      <c r="X685" s="19"/>
      <c r="Y685" s="19"/>
      <c r="Z685" s="19"/>
      <c r="AA685" s="19"/>
      <c r="AB685" s="19"/>
      <c r="AC685" s="19"/>
      <c r="AD685" s="19"/>
      <c r="AE685" s="19"/>
      <c r="AF685" s="19"/>
      <c r="AG685" s="19"/>
      <c r="AH685" s="19"/>
      <c r="AI685" s="19"/>
      <c r="AJ685" s="31">
        <v>745530</v>
      </c>
      <c r="AK685" s="31">
        <v>583500</v>
      </c>
      <c r="AL685" s="31">
        <v>650340</v>
      </c>
      <c r="AM685" s="31">
        <v>792755</v>
      </c>
      <c r="AN685" s="31">
        <v>688572</v>
      </c>
      <c r="AO685" s="31">
        <v>753242</v>
      </c>
      <c r="AP685" s="31">
        <v>618932</v>
      </c>
      <c r="AQ685" s="31">
        <v>652278.3515625</v>
      </c>
      <c r="AR685" s="31">
        <v>617205.6015625</v>
      </c>
      <c r="AS685" s="31">
        <v>711054.62890625</v>
      </c>
      <c r="AT685" s="31">
        <v>638985.59765625</v>
      </c>
      <c r="AU685" s="31">
        <v>639552.873046875</v>
      </c>
      <c r="AV685" s="31">
        <v>730643.748046875</v>
      </c>
      <c r="AW685" s="31">
        <v>789484.416015625</v>
      </c>
      <c r="AX685" s="31">
        <v>66206.25</v>
      </c>
      <c r="AY685" s="31">
        <v>45899.37109375</v>
      </c>
      <c r="AZ685" s="31">
        <v>112105.62109375</v>
      </c>
    </row>
    <row r="686" spans="1:52" ht="15" customHeight="1">
      <c r="A686" s="29" t="s">
        <v>16366</v>
      </c>
      <c r="B686" s="34">
        <v>34689</v>
      </c>
      <c r="C686" s="28">
        <v>300</v>
      </c>
      <c r="D686" s="28">
        <v>31</v>
      </c>
      <c r="E686" s="28">
        <v>30</v>
      </c>
      <c r="F686" s="29" t="s">
        <v>14683</v>
      </c>
      <c r="G686" s="29" t="s">
        <v>16353</v>
      </c>
      <c r="H686" s="28">
        <v>360</v>
      </c>
      <c r="I686" s="29" t="s">
        <v>15929</v>
      </c>
      <c r="J686" s="33" t="s">
        <v>16364</v>
      </c>
      <c r="K686" s="29" t="s">
        <v>178</v>
      </c>
      <c r="L686" s="29" t="s">
        <v>16035</v>
      </c>
      <c r="M686" s="29" t="s">
        <v>7955</v>
      </c>
      <c r="N686" s="28">
        <v>638774.69999999995</v>
      </c>
      <c r="O686" s="28">
        <v>6067049</v>
      </c>
      <c r="P686" s="29" t="s">
        <v>16363</v>
      </c>
      <c r="Q686" s="32" t="s">
        <v>174</v>
      </c>
      <c r="R686" s="19"/>
      <c r="S686" s="19"/>
      <c r="T686" s="19"/>
      <c r="U686" s="19"/>
      <c r="V686" s="19"/>
      <c r="W686" s="19"/>
      <c r="X686" s="19"/>
      <c r="Y686" s="19"/>
      <c r="Z686" s="19"/>
      <c r="AA686" s="19"/>
      <c r="AB686" s="19"/>
      <c r="AC686" s="19"/>
      <c r="AD686" s="19"/>
      <c r="AE686" s="19"/>
      <c r="AF686" s="19"/>
      <c r="AG686" s="19"/>
      <c r="AH686" s="19"/>
      <c r="AI686" s="31">
        <v>20130</v>
      </c>
      <c r="AJ686" s="31">
        <v>703410</v>
      </c>
      <c r="AK686" s="31">
        <v>575880</v>
      </c>
      <c r="AL686" s="31">
        <v>646920</v>
      </c>
      <c r="AM686" s="31">
        <v>789473</v>
      </c>
      <c r="AN686" s="31">
        <v>679940</v>
      </c>
      <c r="AO686" s="31">
        <v>762086</v>
      </c>
      <c r="AP686" s="31">
        <v>600587</v>
      </c>
      <c r="AQ686" s="31">
        <v>581424.259765625</v>
      </c>
      <c r="AR686" s="31">
        <v>606607.646484375</v>
      </c>
      <c r="AS686" s="31">
        <v>718343.0078125</v>
      </c>
      <c r="AT686" s="31">
        <v>669346.9296875</v>
      </c>
      <c r="AU686" s="31">
        <v>654111.814453125</v>
      </c>
      <c r="AV686" s="31">
        <v>729617.13671875</v>
      </c>
      <c r="AW686" s="31">
        <v>781891.119140625</v>
      </c>
      <c r="AX686" s="31">
        <v>67100.21875</v>
      </c>
      <c r="AY686" s="31">
        <v>44259.9296875</v>
      </c>
      <c r="AZ686" s="31">
        <v>111360.1484375</v>
      </c>
    </row>
    <row r="687" spans="1:52" ht="15" customHeight="1">
      <c r="A687" s="29" t="s">
        <v>16362</v>
      </c>
      <c r="B687" s="34">
        <v>34760</v>
      </c>
      <c r="C687" s="28">
        <v>300</v>
      </c>
      <c r="D687" s="28">
        <v>31</v>
      </c>
      <c r="E687" s="28">
        <v>30</v>
      </c>
      <c r="F687" s="29" t="s">
        <v>14683</v>
      </c>
      <c r="G687" s="29" t="s">
        <v>15328</v>
      </c>
      <c r="H687" s="28">
        <v>360</v>
      </c>
      <c r="I687" s="29" t="s">
        <v>15929</v>
      </c>
      <c r="J687" s="33" t="s">
        <v>16361</v>
      </c>
      <c r="K687" s="29" t="s">
        <v>178</v>
      </c>
      <c r="L687" s="29" t="s">
        <v>16360</v>
      </c>
      <c r="M687" s="29" t="s">
        <v>331</v>
      </c>
      <c r="N687" s="28">
        <v>644831.9</v>
      </c>
      <c r="O687" s="28">
        <v>6071410</v>
      </c>
      <c r="P687" s="29" t="s">
        <v>16359</v>
      </c>
      <c r="Q687" s="32" t="s">
        <v>174</v>
      </c>
      <c r="R687" s="19"/>
      <c r="S687" s="19"/>
      <c r="T687" s="19"/>
      <c r="U687" s="19"/>
      <c r="V687" s="19"/>
      <c r="W687" s="19"/>
      <c r="X687" s="19"/>
      <c r="Y687" s="19"/>
      <c r="Z687" s="19"/>
      <c r="AA687" s="19"/>
      <c r="AB687" s="19"/>
      <c r="AC687" s="19"/>
      <c r="AD687" s="19"/>
      <c r="AE687" s="19"/>
      <c r="AF687" s="19"/>
      <c r="AG687" s="19"/>
      <c r="AH687" s="19"/>
      <c r="AI687" s="19"/>
      <c r="AJ687" s="31">
        <v>422070</v>
      </c>
      <c r="AK687" s="31">
        <v>487350</v>
      </c>
      <c r="AL687" s="31">
        <v>543900</v>
      </c>
      <c r="AM687" s="31">
        <v>637379</v>
      </c>
      <c r="AN687" s="31">
        <v>518872</v>
      </c>
      <c r="AO687" s="31">
        <v>579842</v>
      </c>
      <c r="AP687" s="31">
        <v>486022</v>
      </c>
      <c r="AQ687" s="31">
        <v>533764.5390625</v>
      </c>
      <c r="AR687" s="31">
        <v>500335.11328125</v>
      </c>
      <c r="AS687" s="31">
        <v>557030.43359375</v>
      </c>
      <c r="AT687" s="31">
        <v>498040.2890625</v>
      </c>
      <c r="AU687" s="31">
        <v>485776.1650390625</v>
      </c>
      <c r="AV687" s="31">
        <v>573917.8515625</v>
      </c>
      <c r="AW687" s="31">
        <v>584988.029296875</v>
      </c>
      <c r="AX687" s="31">
        <v>45681.5703125</v>
      </c>
      <c r="AY687" s="31">
        <v>39986.1015625</v>
      </c>
      <c r="AZ687" s="31">
        <v>85667.671875</v>
      </c>
    </row>
    <row r="688" spans="1:52" ht="15" customHeight="1">
      <c r="A688" s="29" t="s">
        <v>16358</v>
      </c>
      <c r="B688" s="34">
        <v>34752</v>
      </c>
      <c r="C688" s="28">
        <v>300</v>
      </c>
      <c r="D688" s="28">
        <v>31</v>
      </c>
      <c r="E688" s="28">
        <v>31</v>
      </c>
      <c r="F688" s="29" t="s">
        <v>14683</v>
      </c>
      <c r="G688" s="29" t="s">
        <v>16353</v>
      </c>
      <c r="H688" s="28">
        <v>360</v>
      </c>
      <c r="I688" s="29" t="s">
        <v>15929</v>
      </c>
      <c r="J688" s="33" t="s">
        <v>16357</v>
      </c>
      <c r="K688" s="29" t="s">
        <v>178</v>
      </c>
      <c r="L688" s="29" t="s">
        <v>16356</v>
      </c>
      <c r="M688" s="29" t="s">
        <v>1313</v>
      </c>
      <c r="N688" s="28">
        <v>635591.30000000005</v>
      </c>
      <c r="O688" s="28">
        <v>6071239</v>
      </c>
      <c r="P688" s="29" t="s">
        <v>16355</v>
      </c>
      <c r="Q688" s="32" t="s">
        <v>919</v>
      </c>
      <c r="R688" s="19"/>
      <c r="S688" s="19"/>
      <c r="T688" s="19"/>
      <c r="U688" s="19"/>
      <c r="V688" s="19"/>
      <c r="W688" s="19"/>
      <c r="X688" s="19"/>
      <c r="Y688" s="19"/>
      <c r="Z688" s="19"/>
      <c r="AA688" s="19"/>
      <c r="AB688" s="19"/>
      <c r="AC688" s="19"/>
      <c r="AD688" s="19"/>
      <c r="AE688" s="19"/>
      <c r="AF688" s="19"/>
      <c r="AG688" s="19"/>
      <c r="AH688" s="19"/>
      <c r="AI688" s="19"/>
      <c r="AJ688" s="31">
        <v>464130</v>
      </c>
      <c r="AK688" s="31">
        <v>534600</v>
      </c>
      <c r="AL688" s="31">
        <v>593760</v>
      </c>
      <c r="AM688" s="31">
        <v>692507</v>
      </c>
      <c r="AN688" s="31">
        <v>582367</v>
      </c>
      <c r="AO688" s="31">
        <v>644103</v>
      </c>
      <c r="AP688" s="31">
        <v>544293</v>
      </c>
      <c r="AQ688" s="31">
        <v>574809.671875</v>
      </c>
      <c r="AR688" s="31">
        <v>542620.9765625</v>
      </c>
      <c r="AS688" s="31">
        <v>623565.359375</v>
      </c>
      <c r="AT688" s="31">
        <v>585542.43359375</v>
      </c>
      <c r="AU688" s="31">
        <v>545426.6357421875</v>
      </c>
      <c r="AV688" s="31">
        <v>639962.7333984375</v>
      </c>
      <c r="AW688" s="31">
        <v>641934.810546875</v>
      </c>
      <c r="AX688" s="31">
        <v>53510.48828125</v>
      </c>
      <c r="AY688" s="31">
        <v>43239.23828125</v>
      </c>
      <c r="AZ688" s="31">
        <v>96749.7265625</v>
      </c>
    </row>
    <row r="689" spans="1:52" ht="15" customHeight="1">
      <c r="A689" s="29" t="s">
        <v>16354</v>
      </c>
      <c r="B689" s="34">
        <v>34764</v>
      </c>
      <c r="C689" s="28">
        <v>300</v>
      </c>
      <c r="D689" s="28">
        <v>31</v>
      </c>
      <c r="E689" s="28">
        <v>30</v>
      </c>
      <c r="F689" s="29" t="s">
        <v>14683</v>
      </c>
      <c r="G689" s="29" t="s">
        <v>16327</v>
      </c>
      <c r="H689" s="28">
        <v>360</v>
      </c>
      <c r="I689" s="29" t="s">
        <v>15929</v>
      </c>
      <c r="J689" s="33" t="s">
        <v>16352</v>
      </c>
      <c r="K689" s="29" t="s">
        <v>178</v>
      </c>
      <c r="L689" s="29" t="s">
        <v>16279</v>
      </c>
      <c r="M689" s="29" t="s">
        <v>3115</v>
      </c>
      <c r="N689" s="28">
        <v>645162.9</v>
      </c>
      <c r="O689" s="28">
        <v>6067427</v>
      </c>
      <c r="P689" s="29" t="s">
        <v>16351</v>
      </c>
      <c r="Q689" s="32" t="s">
        <v>174</v>
      </c>
      <c r="R689" s="19"/>
      <c r="S689" s="19"/>
      <c r="T689" s="19"/>
      <c r="U689" s="19"/>
      <c r="V689" s="19"/>
      <c r="W689" s="19"/>
      <c r="X689" s="19"/>
      <c r="Y689" s="19"/>
      <c r="Z689" s="19"/>
      <c r="AA689" s="19"/>
      <c r="AB689" s="19"/>
      <c r="AC689" s="19"/>
      <c r="AD689" s="19"/>
      <c r="AE689" s="19"/>
      <c r="AF689" s="19"/>
      <c r="AG689" s="19"/>
      <c r="AH689" s="19"/>
      <c r="AI689" s="19"/>
      <c r="AJ689" s="31">
        <v>417330</v>
      </c>
      <c r="AK689" s="31">
        <v>487680</v>
      </c>
      <c r="AL689" s="31">
        <v>556650</v>
      </c>
      <c r="AM689" s="31">
        <v>654258</v>
      </c>
      <c r="AN689" s="31">
        <v>575323</v>
      </c>
      <c r="AO689" s="31">
        <v>632140</v>
      </c>
      <c r="AP689" s="31">
        <v>519343</v>
      </c>
      <c r="AQ689" s="31">
        <v>492650.900390625</v>
      </c>
      <c r="AR689" s="31">
        <v>508688.73046875</v>
      </c>
      <c r="AS689" s="31">
        <v>595851.294921875</v>
      </c>
      <c r="AT689" s="31">
        <v>521113.2265625</v>
      </c>
      <c r="AU689" s="31">
        <v>525395.9716796875</v>
      </c>
      <c r="AV689" s="31">
        <v>607980.7890625</v>
      </c>
      <c r="AW689" s="31">
        <v>632968.376953125</v>
      </c>
      <c r="AX689" s="31">
        <v>50698.890625</v>
      </c>
      <c r="AY689" s="31">
        <v>41936.3984375</v>
      </c>
      <c r="AZ689" s="31">
        <v>92635.2890625</v>
      </c>
    </row>
    <row r="690" spans="1:52" ht="15" customHeight="1">
      <c r="A690" s="29" t="s">
        <v>16350</v>
      </c>
      <c r="B690" s="34">
        <v>34852</v>
      </c>
      <c r="C690" s="28">
        <v>225</v>
      </c>
      <c r="D690" s="28">
        <v>29</v>
      </c>
      <c r="E690" s="28">
        <v>30</v>
      </c>
      <c r="F690" s="29" t="s">
        <v>14594</v>
      </c>
      <c r="G690" s="29" t="s">
        <v>16345</v>
      </c>
      <c r="H690" s="28">
        <v>360</v>
      </c>
      <c r="I690" s="29" t="s">
        <v>15929</v>
      </c>
      <c r="J690" s="33" t="s">
        <v>16349</v>
      </c>
      <c r="K690" s="29" t="s">
        <v>178</v>
      </c>
      <c r="L690" s="29" t="s">
        <v>16088</v>
      </c>
      <c r="M690" s="29" t="s">
        <v>16348</v>
      </c>
      <c r="N690" s="28">
        <v>640858.9</v>
      </c>
      <c r="O690" s="28">
        <v>6091160</v>
      </c>
      <c r="P690" s="29" t="s">
        <v>16347</v>
      </c>
      <c r="Q690" s="32" t="s">
        <v>174</v>
      </c>
      <c r="R690" s="19"/>
      <c r="S690" s="19"/>
      <c r="T690" s="19"/>
      <c r="U690" s="19"/>
      <c r="V690" s="19"/>
      <c r="W690" s="19"/>
      <c r="X690" s="19"/>
      <c r="Y690" s="19"/>
      <c r="Z690" s="19"/>
      <c r="AA690" s="19"/>
      <c r="AB690" s="19"/>
      <c r="AC690" s="19"/>
      <c r="AD690" s="19"/>
      <c r="AE690" s="19"/>
      <c r="AF690" s="19"/>
      <c r="AG690" s="19"/>
      <c r="AH690" s="19"/>
      <c r="AI690" s="19"/>
      <c r="AJ690" s="31">
        <v>280020</v>
      </c>
      <c r="AK690" s="31">
        <v>555000</v>
      </c>
      <c r="AL690" s="31">
        <v>584100</v>
      </c>
      <c r="AM690" s="31">
        <v>678578</v>
      </c>
      <c r="AN690" s="31">
        <v>543050</v>
      </c>
      <c r="AO690" s="31">
        <v>572712</v>
      </c>
      <c r="AP690" s="31">
        <v>516036</v>
      </c>
      <c r="AQ690" s="31">
        <v>562746.41796875</v>
      </c>
      <c r="AR690" s="31">
        <v>526852.25390625</v>
      </c>
      <c r="AS690" s="31">
        <v>586697.75390625</v>
      </c>
      <c r="AT690" s="31">
        <v>560125.16796875</v>
      </c>
      <c r="AU690" s="31">
        <v>473272.466796875</v>
      </c>
      <c r="AV690" s="31">
        <v>630957.6953125</v>
      </c>
      <c r="AW690" s="31">
        <v>603582.203125</v>
      </c>
      <c r="AX690" s="31">
        <v>45931.05078125</v>
      </c>
      <c r="AY690" s="31">
        <v>46630.98046875</v>
      </c>
      <c r="AZ690" s="31">
        <v>92562.03125</v>
      </c>
    </row>
    <row r="691" spans="1:52" ht="15" customHeight="1">
      <c r="A691" s="29" t="s">
        <v>16346</v>
      </c>
      <c r="B691" s="34">
        <v>34886</v>
      </c>
      <c r="C691" s="28">
        <v>500</v>
      </c>
      <c r="D691" s="28">
        <v>41</v>
      </c>
      <c r="E691" s="28">
        <v>35</v>
      </c>
      <c r="F691" s="29" t="s">
        <v>14683</v>
      </c>
      <c r="G691" s="29" t="s">
        <v>15297</v>
      </c>
      <c r="H691" s="28">
        <v>360</v>
      </c>
      <c r="I691" s="29" t="s">
        <v>15929</v>
      </c>
      <c r="J691" s="33" t="s">
        <v>16344</v>
      </c>
      <c r="K691" s="29" t="s">
        <v>178</v>
      </c>
      <c r="L691" s="29" t="s">
        <v>16343</v>
      </c>
      <c r="M691" s="29" t="s">
        <v>16342</v>
      </c>
      <c r="N691" s="28">
        <v>633461.30000000005</v>
      </c>
      <c r="O691" s="28">
        <v>6081132</v>
      </c>
      <c r="P691" s="29" t="s">
        <v>16341</v>
      </c>
      <c r="Q691" s="32" t="s">
        <v>174</v>
      </c>
      <c r="R691" s="19"/>
      <c r="S691" s="19"/>
      <c r="T691" s="19"/>
      <c r="U691" s="19"/>
      <c r="V691" s="19"/>
      <c r="W691" s="19"/>
      <c r="X691" s="19"/>
      <c r="Y691" s="19"/>
      <c r="Z691" s="19"/>
      <c r="AA691" s="19"/>
      <c r="AB691" s="19"/>
      <c r="AC691" s="19"/>
      <c r="AD691" s="19"/>
      <c r="AE691" s="19"/>
      <c r="AF691" s="19"/>
      <c r="AG691" s="19"/>
      <c r="AH691" s="19"/>
      <c r="AI691" s="19"/>
      <c r="AJ691" s="31">
        <v>575391</v>
      </c>
      <c r="AK691" s="31">
        <v>994830</v>
      </c>
      <c r="AL691" s="31">
        <v>1072860</v>
      </c>
      <c r="AM691" s="31">
        <v>1332730</v>
      </c>
      <c r="AN691" s="31">
        <v>916655</v>
      </c>
      <c r="AO691" s="31">
        <v>1067836</v>
      </c>
      <c r="AP691" s="31">
        <v>1018326</v>
      </c>
      <c r="AQ691" s="31">
        <v>1060298.9453125</v>
      </c>
      <c r="AR691" s="31">
        <v>958215.05859375</v>
      </c>
      <c r="AS691" s="31">
        <v>1106632.890625</v>
      </c>
      <c r="AT691" s="31">
        <v>1001942.37890625</v>
      </c>
      <c r="AU691" s="31">
        <v>869339.798828125</v>
      </c>
      <c r="AV691" s="31">
        <v>1222263.8984375</v>
      </c>
      <c r="AW691" s="31">
        <v>1268048.4140625</v>
      </c>
      <c r="AX691" s="31">
        <v>97943.671875</v>
      </c>
      <c r="AY691" s="31">
        <v>71942.3125</v>
      </c>
      <c r="AZ691" s="31">
        <v>169885.984375</v>
      </c>
    </row>
    <row r="692" spans="1:52" ht="15" customHeight="1">
      <c r="A692" s="29" t="s">
        <v>16340</v>
      </c>
      <c r="B692" s="34">
        <v>34969</v>
      </c>
      <c r="C692" s="28">
        <v>300</v>
      </c>
      <c r="D692" s="28">
        <v>31</v>
      </c>
      <c r="E692" s="28">
        <v>30</v>
      </c>
      <c r="F692" s="29" t="s">
        <v>14683</v>
      </c>
      <c r="G692" s="29" t="s">
        <v>16327</v>
      </c>
      <c r="H692" s="28">
        <v>360</v>
      </c>
      <c r="I692" s="29" t="s">
        <v>15929</v>
      </c>
      <c r="J692" s="33" t="s">
        <v>16339</v>
      </c>
      <c r="K692" s="29" t="s">
        <v>178</v>
      </c>
      <c r="L692" s="29" t="s">
        <v>16128</v>
      </c>
      <c r="M692" s="29" t="s">
        <v>176</v>
      </c>
      <c r="N692" s="28">
        <v>648011.1</v>
      </c>
      <c r="O692" s="28">
        <v>6070454</v>
      </c>
      <c r="P692" s="29" t="s">
        <v>16338</v>
      </c>
      <c r="Q692" s="32" t="s">
        <v>174</v>
      </c>
      <c r="R692" s="19"/>
      <c r="S692" s="19"/>
      <c r="T692" s="19"/>
      <c r="U692" s="19"/>
      <c r="V692" s="19"/>
      <c r="W692" s="19"/>
      <c r="X692" s="19"/>
      <c r="Y692" s="19"/>
      <c r="Z692" s="19"/>
      <c r="AA692" s="19"/>
      <c r="AB692" s="19"/>
      <c r="AC692" s="19"/>
      <c r="AD692" s="19"/>
      <c r="AE692" s="19"/>
      <c r="AF692" s="19"/>
      <c r="AG692" s="19"/>
      <c r="AH692" s="19"/>
      <c r="AI692" s="19"/>
      <c r="AJ692" s="31">
        <v>126810</v>
      </c>
      <c r="AK692" s="31">
        <v>561480</v>
      </c>
      <c r="AL692" s="31">
        <v>600870</v>
      </c>
      <c r="AM692" s="31">
        <v>697213</v>
      </c>
      <c r="AN692" s="31">
        <v>590782</v>
      </c>
      <c r="AO692" s="31">
        <v>646249</v>
      </c>
      <c r="AP692" s="31">
        <v>524711</v>
      </c>
      <c r="AQ692" s="31">
        <v>578880.314453125</v>
      </c>
      <c r="AR692" s="31">
        <v>547655.1328125</v>
      </c>
      <c r="AS692" s="31">
        <v>610816.1328125</v>
      </c>
      <c r="AT692" s="31">
        <v>539862.837890625</v>
      </c>
      <c r="AU692" s="31">
        <v>490942.9853515625</v>
      </c>
      <c r="AV692" s="31">
        <v>626157.1796875</v>
      </c>
      <c r="AW692" s="31">
        <v>583934.66796875</v>
      </c>
      <c r="AX692" s="31">
        <v>43208.55078125</v>
      </c>
      <c r="AY692" s="31">
        <v>42714.5390625</v>
      </c>
      <c r="AZ692" s="31">
        <v>85923.08984375</v>
      </c>
    </row>
    <row r="693" spans="1:52" ht="15" customHeight="1">
      <c r="A693" s="29" t="s">
        <v>16337</v>
      </c>
      <c r="B693" s="34">
        <v>35125</v>
      </c>
      <c r="C693" s="28">
        <v>600</v>
      </c>
      <c r="D693" s="28">
        <v>44</v>
      </c>
      <c r="E693" s="28">
        <v>40</v>
      </c>
      <c r="F693" s="29" t="s">
        <v>14683</v>
      </c>
      <c r="G693" s="29" t="s">
        <v>16332</v>
      </c>
      <c r="H693" s="28">
        <v>360</v>
      </c>
      <c r="I693" s="29" t="s">
        <v>15929</v>
      </c>
      <c r="J693" s="33" t="s">
        <v>16336</v>
      </c>
      <c r="K693" s="29" t="s">
        <v>178</v>
      </c>
      <c r="L693" s="29" t="s">
        <v>16296</v>
      </c>
      <c r="M693" s="29" t="s">
        <v>16335</v>
      </c>
      <c r="N693" s="28">
        <v>647846.9</v>
      </c>
      <c r="O693" s="28">
        <v>6067705</v>
      </c>
      <c r="P693" s="29" t="s">
        <v>16334</v>
      </c>
      <c r="Q693" s="32" t="s">
        <v>919</v>
      </c>
      <c r="R693" s="19"/>
      <c r="S693" s="19"/>
      <c r="T693" s="19"/>
      <c r="U693" s="19"/>
      <c r="V693" s="19"/>
      <c r="W693" s="19"/>
      <c r="X693" s="19"/>
      <c r="Y693" s="19"/>
      <c r="Z693" s="19"/>
      <c r="AA693" s="19"/>
      <c r="AB693" s="19"/>
      <c r="AC693" s="19"/>
      <c r="AD693" s="19"/>
      <c r="AE693" s="19"/>
      <c r="AF693" s="19"/>
      <c r="AG693" s="19"/>
      <c r="AH693" s="19"/>
      <c r="AI693" s="19"/>
      <c r="AJ693" s="19"/>
      <c r="AK693" s="31">
        <v>982447</v>
      </c>
      <c r="AL693" s="31">
        <v>975984</v>
      </c>
      <c r="AM693" s="31">
        <v>1312491</v>
      </c>
      <c r="AN693" s="31">
        <v>1009493</v>
      </c>
      <c r="AO693" s="31">
        <v>824816</v>
      </c>
      <c r="AP693" s="31">
        <v>923495</v>
      </c>
      <c r="AQ693" s="31">
        <v>1000744.30078125</v>
      </c>
      <c r="AR693" s="31">
        <v>928280.42578125</v>
      </c>
      <c r="AS693" s="31">
        <v>1057112.09375</v>
      </c>
      <c r="AT693" s="31">
        <v>982247.3203125</v>
      </c>
      <c r="AU693" s="31">
        <v>882660.232421875</v>
      </c>
      <c r="AV693" s="31">
        <v>1101072.0703125</v>
      </c>
      <c r="AW693" s="31">
        <v>1100403.8125</v>
      </c>
      <c r="AX693" s="31">
        <v>90010.796875</v>
      </c>
      <c r="AY693" s="31">
        <v>63921.328125</v>
      </c>
      <c r="AZ693" s="31">
        <v>153932.125</v>
      </c>
    </row>
    <row r="694" spans="1:52" ht="15" customHeight="1">
      <c r="A694" s="29" t="s">
        <v>16333</v>
      </c>
      <c r="B694" s="34">
        <v>35053</v>
      </c>
      <c r="C694" s="28">
        <v>300</v>
      </c>
      <c r="D694" s="28">
        <v>31</v>
      </c>
      <c r="E694" s="28">
        <v>30</v>
      </c>
      <c r="F694" s="29" t="s">
        <v>14683</v>
      </c>
      <c r="G694" s="29" t="s">
        <v>16327</v>
      </c>
      <c r="H694" s="28">
        <v>360</v>
      </c>
      <c r="I694" s="29" t="s">
        <v>15929</v>
      </c>
      <c r="J694" s="33" t="s">
        <v>16331</v>
      </c>
      <c r="K694" s="29" t="s">
        <v>178</v>
      </c>
      <c r="L694" s="29" t="s">
        <v>16330</v>
      </c>
      <c r="M694" s="29" t="s">
        <v>2488</v>
      </c>
      <c r="N694" s="28">
        <v>628668.6</v>
      </c>
      <c r="O694" s="28">
        <v>6073519</v>
      </c>
      <c r="P694" s="29" t="s">
        <v>16329</v>
      </c>
      <c r="Q694" s="32" t="s">
        <v>174</v>
      </c>
      <c r="R694" s="19"/>
      <c r="S694" s="19"/>
      <c r="T694" s="19"/>
      <c r="U694" s="19"/>
      <c r="V694" s="19"/>
      <c r="W694" s="19"/>
      <c r="X694" s="19"/>
      <c r="Y694" s="19"/>
      <c r="Z694" s="19"/>
      <c r="AA694" s="19"/>
      <c r="AB694" s="19"/>
      <c r="AC694" s="19"/>
      <c r="AD694" s="19"/>
      <c r="AE694" s="19"/>
      <c r="AF694" s="19"/>
      <c r="AG694" s="19"/>
      <c r="AH694" s="19"/>
      <c r="AI694" s="19"/>
      <c r="AJ694" s="19"/>
      <c r="AK694" s="31">
        <v>661500</v>
      </c>
      <c r="AL694" s="31">
        <v>704520</v>
      </c>
      <c r="AM694" s="31">
        <v>826019</v>
      </c>
      <c r="AN694" s="31">
        <v>666999</v>
      </c>
      <c r="AO694" s="31">
        <v>767640</v>
      </c>
      <c r="AP694" s="31">
        <v>675131</v>
      </c>
      <c r="AQ694" s="31">
        <v>689553.93359375</v>
      </c>
      <c r="AR694" s="31">
        <v>661088.3515625</v>
      </c>
      <c r="AS694" s="31">
        <v>757599.4765625</v>
      </c>
      <c r="AT694" s="31">
        <v>698249.97265625</v>
      </c>
      <c r="AU694" s="31">
        <v>496327.591796875</v>
      </c>
      <c r="AV694" s="31">
        <v>681538.763671875</v>
      </c>
      <c r="AW694" s="31">
        <v>778100.40234375</v>
      </c>
      <c r="AX694" s="31">
        <v>61534.44140625</v>
      </c>
      <c r="AY694" s="31">
        <v>55943.91015625</v>
      </c>
      <c r="AZ694" s="31">
        <v>117478.3515625</v>
      </c>
    </row>
    <row r="695" spans="1:52" ht="15" customHeight="1">
      <c r="A695" s="29" t="s">
        <v>16328</v>
      </c>
      <c r="B695" s="34">
        <v>35220</v>
      </c>
      <c r="C695" s="28">
        <v>600</v>
      </c>
      <c r="D695" s="28">
        <v>44</v>
      </c>
      <c r="E695" s="28">
        <v>35</v>
      </c>
      <c r="F695" s="29" t="s">
        <v>14683</v>
      </c>
      <c r="G695" s="29" t="s">
        <v>16323</v>
      </c>
      <c r="H695" s="28">
        <v>360</v>
      </c>
      <c r="I695" s="29" t="s">
        <v>15929</v>
      </c>
      <c r="J695" s="33" t="s">
        <v>16326</v>
      </c>
      <c r="K695" s="29" t="s">
        <v>178</v>
      </c>
      <c r="L695" s="29" t="s">
        <v>16317</v>
      </c>
      <c r="M695" s="29" t="s">
        <v>355</v>
      </c>
      <c r="N695" s="28">
        <v>642143.1</v>
      </c>
      <c r="O695" s="28">
        <v>6072737</v>
      </c>
      <c r="P695" s="29" t="s">
        <v>16325</v>
      </c>
      <c r="Q695" s="32" t="s">
        <v>174</v>
      </c>
      <c r="R695" s="19"/>
      <c r="S695" s="19"/>
      <c r="T695" s="19"/>
      <c r="U695" s="19"/>
      <c r="V695" s="19"/>
      <c r="W695" s="19"/>
      <c r="X695" s="19"/>
      <c r="Y695" s="19"/>
      <c r="Z695" s="19"/>
      <c r="AA695" s="19"/>
      <c r="AB695" s="19"/>
      <c r="AC695" s="19"/>
      <c r="AD695" s="19"/>
      <c r="AE695" s="19"/>
      <c r="AF695" s="19"/>
      <c r="AG695" s="19"/>
      <c r="AH695" s="19"/>
      <c r="AI695" s="19"/>
      <c r="AJ695" s="19"/>
      <c r="AK695" s="31">
        <v>483771</v>
      </c>
      <c r="AL695" s="31">
        <v>1086945</v>
      </c>
      <c r="AM695" s="31">
        <v>1357972</v>
      </c>
      <c r="AN695" s="31">
        <v>1117087</v>
      </c>
      <c r="AO695" s="31">
        <v>1252336</v>
      </c>
      <c r="AP695" s="31">
        <v>1038498</v>
      </c>
      <c r="AQ695" s="31">
        <v>1112516.78515625</v>
      </c>
      <c r="AR695" s="31">
        <v>1068490.1796875</v>
      </c>
      <c r="AS695" s="31">
        <v>782976.1640625</v>
      </c>
      <c r="AT695" s="31">
        <v>720502.1953125</v>
      </c>
      <c r="AU695" s="31">
        <v>1029587.134765625</v>
      </c>
      <c r="AV695" s="31">
        <v>1213185.61328125</v>
      </c>
      <c r="AW695" s="31">
        <v>1256129.80859375</v>
      </c>
      <c r="AX695" s="31">
        <v>97784.28125</v>
      </c>
      <c r="AY695" s="31">
        <v>88238.703125</v>
      </c>
      <c r="AZ695" s="31">
        <v>186022.984375</v>
      </c>
    </row>
    <row r="696" spans="1:52" ht="15" customHeight="1">
      <c r="A696" s="29" t="s">
        <v>16324</v>
      </c>
      <c r="B696" s="34">
        <v>35220</v>
      </c>
      <c r="C696" s="28">
        <v>600</v>
      </c>
      <c r="D696" s="28">
        <v>44</v>
      </c>
      <c r="E696" s="28">
        <v>35</v>
      </c>
      <c r="F696" s="29" t="s">
        <v>14683</v>
      </c>
      <c r="G696" s="29" t="s">
        <v>16319</v>
      </c>
      <c r="H696" s="28">
        <v>360</v>
      </c>
      <c r="I696" s="29" t="s">
        <v>15929</v>
      </c>
      <c r="J696" s="33" t="s">
        <v>16322</v>
      </c>
      <c r="K696" s="29" t="s">
        <v>178</v>
      </c>
      <c r="L696" s="29" t="s">
        <v>16317</v>
      </c>
      <c r="M696" s="29" t="s">
        <v>355</v>
      </c>
      <c r="N696" s="28">
        <v>642085.9</v>
      </c>
      <c r="O696" s="28">
        <v>6073134</v>
      </c>
      <c r="P696" s="29" t="s">
        <v>16321</v>
      </c>
      <c r="Q696" s="32" t="s">
        <v>174</v>
      </c>
      <c r="R696" s="19"/>
      <c r="S696" s="19"/>
      <c r="T696" s="19"/>
      <c r="U696" s="19"/>
      <c r="V696" s="19"/>
      <c r="W696" s="19"/>
      <c r="X696" s="19"/>
      <c r="Y696" s="19"/>
      <c r="Z696" s="19"/>
      <c r="AA696" s="19"/>
      <c r="AB696" s="19"/>
      <c r="AC696" s="19"/>
      <c r="AD696" s="19"/>
      <c r="AE696" s="19"/>
      <c r="AF696" s="19"/>
      <c r="AG696" s="19"/>
      <c r="AH696" s="19"/>
      <c r="AI696" s="19"/>
      <c r="AJ696" s="19"/>
      <c r="AK696" s="31">
        <v>530865</v>
      </c>
      <c r="AL696" s="31">
        <v>1095660</v>
      </c>
      <c r="AM696" s="31">
        <v>1342734</v>
      </c>
      <c r="AN696" s="31">
        <v>1091104</v>
      </c>
      <c r="AO696" s="31">
        <v>1238282</v>
      </c>
      <c r="AP696" s="31">
        <v>986806</v>
      </c>
      <c r="AQ696" s="31">
        <v>1102357.1328125</v>
      </c>
      <c r="AR696" s="31">
        <v>908944.734375</v>
      </c>
      <c r="AS696" s="31">
        <v>979200.09359359741</v>
      </c>
      <c r="AT696" s="31">
        <v>1086992.27734375</v>
      </c>
      <c r="AU696" s="31">
        <v>1006055.830078125</v>
      </c>
      <c r="AV696" s="31">
        <v>1275500.140625</v>
      </c>
      <c r="AW696" s="31">
        <v>1235345.779296875</v>
      </c>
      <c r="AX696" s="31">
        <v>97974.359375</v>
      </c>
      <c r="AY696" s="31">
        <v>83559.9609375</v>
      </c>
      <c r="AZ696" s="31">
        <v>181534.3203125</v>
      </c>
    </row>
    <row r="697" spans="1:52" ht="15" customHeight="1">
      <c r="A697" s="29" t="s">
        <v>16320</v>
      </c>
      <c r="B697" s="34">
        <v>35217</v>
      </c>
      <c r="C697" s="28">
        <v>600</v>
      </c>
      <c r="D697" s="28">
        <v>44</v>
      </c>
      <c r="E697" s="28">
        <v>35</v>
      </c>
      <c r="F697" s="29" t="s">
        <v>14683</v>
      </c>
      <c r="G697" s="29" t="s">
        <v>16314</v>
      </c>
      <c r="H697" s="28">
        <v>360</v>
      </c>
      <c r="I697" s="29" t="s">
        <v>15929</v>
      </c>
      <c r="J697" s="33" t="s">
        <v>16318</v>
      </c>
      <c r="K697" s="29" t="s">
        <v>178</v>
      </c>
      <c r="L697" s="29" t="s">
        <v>16317</v>
      </c>
      <c r="M697" s="29" t="s">
        <v>1247</v>
      </c>
      <c r="N697" s="28">
        <v>642332.1</v>
      </c>
      <c r="O697" s="28">
        <v>6073432</v>
      </c>
      <c r="P697" s="29" t="s">
        <v>16316</v>
      </c>
      <c r="Q697" s="32" t="s">
        <v>174</v>
      </c>
      <c r="R697" s="19"/>
      <c r="S697" s="19"/>
      <c r="T697" s="19"/>
      <c r="U697" s="19"/>
      <c r="V697" s="19"/>
      <c r="W697" s="19"/>
      <c r="X697" s="19"/>
      <c r="Y697" s="19"/>
      <c r="Z697" s="19"/>
      <c r="AA697" s="19"/>
      <c r="AB697" s="19"/>
      <c r="AC697" s="19"/>
      <c r="AD697" s="19"/>
      <c r="AE697" s="19"/>
      <c r="AF697" s="19"/>
      <c r="AG697" s="19"/>
      <c r="AH697" s="19"/>
      <c r="AI697" s="19"/>
      <c r="AJ697" s="19"/>
      <c r="AK697" s="31">
        <v>516339</v>
      </c>
      <c r="AL697" s="31">
        <v>1091664</v>
      </c>
      <c r="AM697" s="31">
        <v>1345050</v>
      </c>
      <c r="AN697" s="31">
        <v>1073689</v>
      </c>
      <c r="AO697" s="31">
        <v>1169408</v>
      </c>
      <c r="AP697" s="31">
        <v>1023777</v>
      </c>
      <c r="AQ697" s="31">
        <v>1086755.74609375</v>
      </c>
      <c r="AR697" s="31">
        <v>1024992.5390625</v>
      </c>
      <c r="AS697" s="31">
        <v>1132620.37890625</v>
      </c>
      <c r="AT697" s="31">
        <v>1052386.8359375</v>
      </c>
      <c r="AU697" s="31">
        <v>976425.12890625</v>
      </c>
      <c r="AV697" s="31">
        <v>1093122.3579101563</v>
      </c>
      <c r="AW697" s="31">
        <v>1247656.4140625</v>
      </c>
      <c r="AX697" s="31">
        <v>97069.5</v>
      </c>
      <c r="AY697" s="31">
        <v>88152.5703125</v>
      </c>
      <c r="AZ697" s="31">
        <v>185222.0703125</v>
      </c>
    </row>
    <row r="698" spans="1:52" ht="15" customHeight="1">
      <c r="A698" s="29" t="s">
        <v>16315</v>
      </c>
      <c r="B698" s="34">
        <v>35328</v>
      </c>
      <c r="C698" s="28">
        <v>600</v>
      </c>
      <c r="D698" s="28">
        <v>44</v>
      </c>
      <c r="E698" s="28">
        <v>35</v>
      </c>
      <c r="F698" s="29" t="s">
        <v>14683</v>
      </c>
      <c r="G698" s="29" t="s">
        <v>15686</v>
      </c>
      <c r="H698" s="28">
        <v>360</v>
      </c>
      <c r="I698" s="29" t="s">
        <v>15929</v>
      </c>
      <c r="J698" s="33" t="s">
        <v>16313</v>
      </c>
      <c r="K698" s="29" t="s">
        <v>178</v>
      </c>
      <c r="L698" s="29" t="s">
        <v>16312</v>
      </c>
      <c r="M698" s="29" t="s">
        <v>1836</v>
      </c>
      <c r="N698" s="28">
        <v>641644.6</v>
      </c>
      <c r="O698" s="28">
        <v>6071193</v>
      </c>
      <c r="P698" s="29" t="s">
        <v>16311</v>
      </c>
      <c r="Q698" s="32" t="s">
        <v>174</v>
      </c>
      <c r="R698" s="19"/>
      <c r="S698" s="19"/>
      <c r="T698" s="19"/>
      <c r="U698" s="19"/>
      <c r="V698" s="19"/>
      <c r="W698" s="19"/>
      <c r="X698" s="19"/>
      <c r="Y698" s="19"/>
      <c r="Z698" s="19"/>
      <c r="AA698" s="19"/>
      <c r="AB698" s="19"/>
      <c r="AC698" s="19"/>
      <c r="AD698" s="19"/>
      <c r="AE698" s="19"/>
      <c r="AF698" s="19"/>
      <c r="AG698" s="19"/>
      <c r="AH698" s="19"/>
      <c r="AI698" s="19"/>
      <c r="AJ698" s="19"/>
      <c r="AK698" s="31">
        <v>311946</v>
      </c>
      <c r="AL698" s="31">
        <v>1184205</v>
      </c>
      <c r="AM698" s="31">
        <v>1441882</v>
      </c>
      <c r="AN698" s="31">
        <v>1211473</v>
      </c>
      <c r="AO698" s="31">
        <v>1249339</v>
      </c>
      <c r="AP698" s="31">
        <v>1094438</v>
      </c>
      <c r="AQ698" s="31">
        <v>1174930.84375</v>
      </c>
      <c r="AR698" s="31">
        <v>1143272.796875</v>
      </c>
      <c r="AS698" s="31">
        <v>1265166.546875</v>
      </c>
      <c r="AT698" s="31">
        <v>1152729.265625</v>
      </c>
      <c r="AU698" s="31">
        <v>1073168.90234375</v>
      </c>
      <c r="AV698" s="31">
        <v>1289187.91015625</v>
      </c>
      <c r="AW698" s="31">
        <v>1328274.12109375</v>
      </c>
      <c r="AX698" s="31">
        <v>106942.7734375</v>
      </c>
      <c r="AY698" s="31">
        <v>94030.203125</v>
      </c>
      <c r="AZ698" s="31">
        <v>200972.9765625</v>
      </c>
    </row>
    <row r="699" spans="1:52" ht="15" customHeight="1">
      <c r="A699" s="29" t="s">
        <v>16310</v>
      </c>
      <c r="B699" s="34">
        <v>35313</v>
      </c>
      <c r="C699" s="28">
        <v>600</v>
      </c>
      <c r="D699" s="28">
        <v>44</v>
      </c>
      <c r="E699" s="28">
        <v>35</v>
      </c>
      <c r="F699" s="29" t="s">
        <v>14683</v>
      </c>
      <c r="G699" s="29" t="s">
        <v>15188</v>
      </c>
      <c r="H699" s="28">
        <v>360</v>
      </c>
      <c r="I699" s="29" t="s">
        <v>15929</v>
      </c>
      <c r="J699" s="33" t="s">
        <v>16309</v>
      </c>
      <c r="K699" s="29" t="s">
        <v>178</v>
      </c>
      <c r="L699" s="29" t="s">
        <v>16035</v>
      </c>
      <c r="M699" s="29" t="s">
        <v>3332</v>
      </c>
      <c r="N699" s="28">
        <v>641838.9</v>
      </c>
      <c r="O699" s="28">
        <v>6066333</v>
      </c>
      <c r="P699" s="29" t="s">
        <v>16308</v>
      </c>
      <c r="Q699" s="32" t="s">
        <v>919</v>
      </c>
      <c r="R699" s="19"/>
      <c r="S699" s="19"/>
      <c r="T699" s="19"/>
      <c r="U699" s="19"/>
      <c r="V699" s="19"/>
      <c r="W699" s="19"/>
      <c r="X699" s="19"/>
      <c r="Y699" s="19"/>
      <c r="Z699" s="19"/>
      <c r="AA699" s="19"/>
      <c r="AB699" s="19"/>
      <c r="AC699" s="19"/>
      <c r="AD699" s="19"/>
      <c r="AE699" s="19"/>
      <c r="AF699" s="19"/>
      <c r="AG699" s="19"/>
      <c r="AH699" s="19"/>
      <c r="AI699" s="19"/>
      <c r="AJ699" s="19"/>
      <c r="AK699" s="31">
        <v>463626</v>
      </c>
      <c r="AL699" s="31">
        <v>1329870</v>
      </c>
      <c r="AM699" s="31">
        <v>1580332</v>
      </c>
      <c r="AN699" s="31">
        <v>1416159</v>
      </c>
      <c r="AO699" s="31">
        <v>1539071</v>
      </c>
      <c r="AP699" s="31">
        <v>1295368</v>
      </c>
      <c r="AQ699" s="31">
        <v>1325884.2109375</v>
      </c>
      <c r="AR699" s="31">
        <v>1285222.953125</v>
      </c>
      <c r="AS699" s="31">
        <v>1446782.0390625</v>
      </c>
      <c r="AT699" s="31">
        <v>1381280.6640625</v>
      </c>
      <c r="AU699" s="31">
        <v>1322758.81640625</v>
      </c>
      <c r="AV699" s="31">
        <v>1490469.76171875</v>
      </c>
      <c r="AW699" s="31">
        <v>1595249.3671875</v>
      </c>
      <c r="AX699" s="31">
        <v>131188.859375</v>
      </c>
      <c r="AY699" s="31">
        <v>100333.53125</v>
      </c>
      <c r="AZ699" s="31">
        <v>231522.390625</v>
      </c>
    </row>
    <row r="700" spans="1:52" ht="15" customHeight="1">
      <c r="A700" s="29" t="s">
        <v>16307</v>
      </c>
      <c r="B700" s="34">
        <v>35312</v>
      </c>
      <c r="C700" s="28">
        <v>500</v>
      </c>
      <c r="D700" s="28">
        <v>37</v>
      </c>
      <c r="E700" s="28">
        <v>35</v>
      </c>
      <c r="F700" s="29" t="s">
        <v>14627</v>
      </c>
      <c r="G700" s="29" t="s">
        <v>16302</v>
      </c>
      <c r="H700" s="28">
        <v>360</v>
      </c>
      <c r="I700" s="29" t="s">
        <v>15929</v>
      </c>
      <c r="J700" s="33" t="s">
        <v>16306</v>
      </c>
      <c r="K700" s="29" t="s">
        <v>178</v>
      </c>
      <c r="L700" s="29" t="s">
        <v>16305</v>
      </c>
      <c r="M700" s="29" t="s">
        <v>1417</v>
      </c>
      <c r="N700" s="28">
        <v>641286.9</v>
      </c>
      <c r="O700" s="28">
        <v>6066813</v>
      </c>
      <c r="P700" s="29" t="s">
        <v>16304</v>
      </c>
      <c r="Q700" s="32" t="s">
        <v>919</v>
      </c>
      <c r="R700" s="19"/>
      <c r="S700" s="19"/>
      <c r="T700" s="19"/>
      <c r="U700" s="19"/>
      <c r="V700" s="19"/>
      <c r="W700" s="19"/>
      <c r="X700" s="19"/>
      <c r="Y700" s="19"/>
      <c r="Z700" s="19"/>
      <c r="AA700" s="19"/>
      <c r="AB700" s="19"/>
      <c r="AC700" s="19"/>
      <c r="AD700" s="19"/>
      <c r="AE700" s="19"/>
      <c r="AF700" s="19"/>
      <c r="AG700" s="19"/>
      <c r="AH700" s="19"/>
      <c r="AI700" s="19"/>
      <c r="AJ700" s="19"/>
      <c r="AK700" s="31">
        <v>378690</v>
      </c>
      <c r="AL700" s="31">
        <v>1042230</v>
      </c>
      <c r="AM700" s="31">
        <v>1288228</v>
      </c>
      <c r="AN700" s="31">
        <v>1111822</v>
      </c>
      <c r="AO700" s="31">
        <v>1192370</v>
      </c>
      <c r="AP700" s="31">
        <v>1002684</v>
      </c>
      <c r="AQ700" s="31">
        <v>1044359</v>
      </c>
      <c r="AR700" s="31">
        <v>992997.7265625</v>
      </c>
      <c r="AS700" s="31">
        <v>1167281.28125</v>
      </c>
      <c r="AT700" s="31">
        <v>1020476.16796875</v>
      </c>
      <c r="AU700" s="31">
        <v>982610.64453125</v>
      </c>
      <c r="AV700" s="31">
        <v>1133743.046875</v>
      </c>
      <c r="AW700" s="31">
        <v>1142570.884765625</v>
      </c>
      <c r="AX700" s="31">
        <v>101941.2890625</v>
      </c>
      <c r="AY700" s="31">
        <v>78702.03125</v>
      </c>
      <c r="AZ700" s="31">
        <v>180643.3203125</v>
      </c>
    </row>
    <row r="701" spans="1:52" ht="15" customHeight="1">
      <c r="A701" s="29" t="s">
        <v>16303</v>
      </c>
      <c r="B701" s="34">
        <v>35312</v>
      </c>
      <c r="C701" s="28">
        <v>300</v>
      </c>
      <c r="D701" s="28">
        <v>33</v>
      </c>
      <c r="E701" s="28">
        <v>31</v>
      </c>
      <c r="F701" s="29" t="s">
        <v>14683</v>
      </c>
      <c r="G701" s="29" t="s">
        <v>16298</v>
      </c>
      <c r="H701" s="28">
        <v>360</v>
      </c>
      <c r="I701" s="29" t="s">
        <v>15929</v>
      </c>
      <c r="J701" s="33" t="s">
        <v>16301</v>
      </c>
      <c r="K701" s="29" t="s">
        <v>178</v>
      </c>
      <c r="L701" s="29" t="s">
        <v>16035</v>
      </c>
      <c r="M701" s="29" t="s">
        <v>1153</v>
      </c>
      <c r="N701" s="28">
        <v>640524.9</v>
      </c>
      <c r="O701" s="28">
        <v>6067030</v>
      </c>
      <c r="P701" s="29" t="s">
        <v>16300</v>
      </c>
      <c r="Q701" s="32" t="s">
        <v>919</v>
      </c>
      <c r="R701" s="19"/>
      <c r="S701" s="19"/>
      <c r="T701" s="19"/>
      <c r="U701" s="19"/>
      <c r="V701" s="19"/>
      <c r="W701" s="19"/>
      <c r="X701" s="19"/>
      <c r="Y701" s="19"/>
      <c r="Z701" s="19"/>
      <c r="AA701" s="19"/>
      <c r="AB701" s="19"/>
      <c r="AC701" s="19"/>
      <c r="AD701" s="19"/>
      <c r="AE701" s="19"/>
      <c r="AF701" s="19"/>
      <c r="AG701" s="19"/>
      <c r="AH701" s="19"/>
      <c r="AI701" s="19"/>
      <c r="AJ701" s="19"/>
      <c r="AK701" s="31">
        <v>250200</v>
      </c>
      <c r="AL701" s="31">
        <v>687150</v>
      </c>
      <c r="AM701" s="31">
        <v>802109</v>
      </c>
      <c r="AN701" s="31">
        <v>688474</v>
      </c>
      <c r="AO701" s="31">
        <v>769725</v>
      </c>
      <c r="AP701" s="31">
        <v>637731</v>
      </c>
      <c r="AQ701" s="31">
        <v>641195.412109375</v>
      </c>
      <c r="AR701" s="31">
        <v>607880.75</v>
      </c>
      <c r="AS701" s="31">
        <v>745743.23828125</v>
      </c>
      <c r="AT701" s="31">
        <v>685559.1640625</v>
      </c>
      <c r="AU701" s="31">
        <v>622053.630859375</v>
      </c>
      <c r="AV701" s="31">
        <v>738692.455078125</v>
      </c>
      <c r="AW701" s="31">
        <v>772449.484375</v>
      </c>
      <c r="AX701" s="31">
        <v>66338.90625</v>
      </c>
      <c r="AY701" s="31">
        <v>50197.94921875</v>
      </c>
      <c r="AZ701" s="31">
        <v>116536.85546875</v>
      </c>
    </row>
    <row r="702" spans="1:52" ht="15" customHeight="1">
      <c r="A702" s="29" t="s">
        <v>16299</v>
      </c>
      <c r="B702" s="34">
        <v>35257</v>
      </c>
      <c r="C702" s="28">
        <v>600</v>
      </c>
      <c r="D702" s="28">
        <v>43</v>
      </c>
      <c r="E702" s="28">
        <v>40</v>
      </c>
      <c r="F702" s="29" t="s">
        <v>15582</v>
      </c>
      <c r="G702" s="29" t="s">
        <v>15728</v>
      </c>
      <c r="H702" s="28">
        <v>360</v>
      </c>
      <c r="I702" s="29" t="s">
        <v>15929</v>
      </c>
      <c r="J702" s="33" t="s">
        <v>16297</v>
      </c>
      <c r="K702" s="29" t="s">
        <v>178</v>
      </c>
      <c r="L702" s="29" t="s">
        <v>16296</v>
      </c>
      <c r="M702" s="29" t="s">
        <v>16295</v>
      </c>
      <c r="N702" s="28">
        <v>647688.9</v>
      </c>
      <c r="O702" s="28">
        <v>6067768</v>
      </c>
      <c r="P702" s="29" t="s">
        <v>16294</v>
      </c>
      <c r="Q702" s="32" t="s">
        <v>919</v>
      </c>
      <c r="R702" s="19"/>
      <c r="S702" s="19"/>
      <c r="T702" s="19"/>
      <c r="U702" s="19"/>
      <c r="V702" s="19"/>
      <c r="W702" s="19"/>
      <c r="X702" s="19"/>
      <c r="Y702" s="19"/>
      <c r="Z702" s="19"/>
      <c r="AA702" s="19"/>
      <c r="AB702" s="19"/>
      <c r="AC702" s="19"/>
      <c r="AD702" s="19"/>
      <c r="AE702" s="19"/>
      <c r="AF702" s="19"/>
      <c r="AG702" s="19"/>
      <c r="AH702" s="19"/>
      <c r="AI702" s="19"/>
      <c r="AJ702" s="19"/>
      <c r="AK702" s="31">
        <v>500355</v>
      </c>
      <c r="AL702" s="31">
        <v>1178655</v>
      </c>
      <c r="AM702" s="31">
        <v>1394915</v>
      </c>
      <c r="AN702" s="31">
        <v>1157819</v>
      </c>
      <c r="AO702" s="31">
        <v>1260241</v>
      </c>
      <c r="AP702" s="31">
        <v>1065441</v>
      </c>
      <c r="AQ702" s="31">
        <v>1139331.375</v>
      </c>
      <c r="AR702" s="31">
        <v>1066750.75</v>
      </c>
      <c r="AS702" s="31">
        <v>1130765.12890625</v>
      </c>
      <c r="AT702" s="31">
        <v>1109522.70703125</v>
      </c>
      <c r="AU702" s="31">
        <v>1038129.828125</v>
      </c>
      <c r="AV702" s="31">
        <v>1284561.625</v>
      </c>
      <c r="AW702" s="31">
        <v>1295731.80859375</v>
      </c>
      <c r="AX702" s="31">
        <v>102211.5625</v>
      </c>
      <c r="AY702" s="31">
        <v>90095.9375</v>
      </c>
      <c r="AZ702" s="31">
        <v>192307.5</v>
      </c>
    </row>
    <row r="703" spans="1:52" ht="15" customHeight="1">
      <c r="A703" s="29" t="s">
        <v>16293</v>
      </c>
      <c r="B703" s="34">
        <v>35257</v>
      </c>
      <c r="C703" s="28">
        <v>600</v>
      </c>
      <c r="D703" s="28">
        <v>43</v>
      </c>
      <c r="E703" s="28">
        <v>40</v>
      </c>
      <c r="F703" s="29" t="s">
        <v>15582</v>
      </c>
      <c r="G703" s="29" t="s">
        <v>15728</v>
      </c>
      <c r="H703" s="28">
        <v>360</v>
      </c>
      <c r="I703" s="29" t="s">
        <v>15929</v>
      </c>
      <c r="J703" s="33" t="s">
        <v>16292</v>
      </c>
      <c r="K703" s="29" t="s">
        <v>178</v>
      </c>
      <c r="L703" s="29" t="s">
        <v>16291</v>
      </c>
      <c r="M703" s="29" t="s">
        <v>8842</v>
      </c>
      <c r="N703" s="28">
        <v>647684.9</v>
      </c>
      <c r="O703" s="28">
        <v>6067599</v>
      </c>
      <c r="P703" s="29" t="s">
        <v>16290</v>
      </c>
      <c r="Q703" s="32" t="s">
        <v>919</v>
      </c>
      <c r="R703" s="19"/>
      <c r="S703" s="19"/>
      <c r="T703" s="19"/>
      <c r="U703" s="19"/>
      <c r="V703" s="19"/>
      <c r="W703" s="19"/>
      <c r="X703" s="19"/>
      <c r="Y703" s="19"/>
      <c r="Z703" s="19"/>
      <c r="AA703" s="19"/>
      <c r="AB703" s="19"/>
      <c r="AC703" s="19"/>
      <c r="AD703" s="19"/>
      <c r="AE703" s="19"/>
      <c r="AF703" s="19"/>
      <c r="AG703" s="19"/>
      <c r="AH703" s="19"/>
      <c r="AI703" s="19"/>
      <c r="AJ703" s="19"/>
      <c r="AK703" s="31">
        <v>503529</v>
      </c>
      <c r="AL703" s="31">
        <v>1197684</v>
      </c>
      <c r="AM703" s="31">
        <v>1685638</v>
      </c>
      <c r="AN703" s="31">
        <v>874665</v>
      </c>
      <c r="AO703" s="31">
        <v>1274887</v>
      </c>
      <c r="AP703" s="31">
        <v>1005962</v>
      </c>
      <c r="AQ703" s="31">
        <v>1154701.703125</v>
      </c>
      <c r="AR703" s="31">
        <v>1087758.5390625</v>
      </c>
      <c r="AS703" s="31">
        <v>1164122.181640625</v>
      </c>
      <c r="AT703" s="31">
        <v>1130901.7578125</v>
      </c>
      <c r="AU703" s="31">
        <v>1074876.6640625</v>
      </c>
      <c r="AV703" s="31">
        <v>1170091.8828125</v>
      </c>
      <c r="AW703" s="31">
        <v>1110276.08203125</v>
      </c>
      <c r="AX703" s="31">
        <v>100288.9765625</v>
      </c>
      <c r="AY703" s="31">
        <v>50717.69921875</v>
      </c>
      <c r="AZ703" s="31">
        <v>151006.67578125</v>
      </c>
    </row>
    <row r="704" spans="1:52" ht="15" customHeight="1">
      <c r="A704" s="29" t="s">
        <v>16289</v>
      </c>
      <c r="B704" s="34">
        <v>35328</v>
      </c>
      <c r="C704" s="28">
        <v>600</v>
      </c>
      <c r="D704" s="28">
        <v>44</v>
      </c>
      <c r="E704" s="28">
        <v>35</v>
      </c>
      <c r="F704" s="29" t="s">
        <v>14683</v>
      </c>
      <c r="G704" s="29" t="s">
        <v>16284</v>
      </c>
      <c r="H704" s="28">
        <v>360</v>
      </c>
      <c r="I704" s="29" t="s">
        <v>15929</v>
      </c>
      <c r="J704" s="33" t="s">
        <v>16288</v>
      </c>
      <c r="K704" s="29" t="s">
        <v>178</v>
      </c>
      <c r="L704" s="29" t="s">
        <v>16287</v>
      </c>
      <c r="M704" s="29" t="s">
        <v>4262</v>
      </c>
      <c r="N704" s="28">
        <v>644562.9</v>
      </c>
      <c r="O704" s="28">
        <v>6070631</v>
      </c>
      <c r="P704" s="29" t="s">
        <v>16286</v>
      </c>
      <c r="Q704" s="32" t="s">
        <v>919</v>
      </c>
      <c r="R704" s="19"/>
      <c r="S704" s="19"/>
      <c r="T704" s="19"/>
      <c r="U704" s="19"/>
      <c r="V704" s="19"/>
      <c r="W704" s="19"/>
      <c r="X704" s="19"/>
      <c r="Y704" s="19"/>
      <c r="Z704" s="19"/>
      <c r="AA704" s="19"/>
      <c r="AB704" s="19"/>
      <c r="AC704" s="19"/>
      <c r="AD704" s="19"/>
      <c r="AE704" s="19"/>
      <c r="AF704" s="19"/>
      <c r="AG704" s="19"/>
      <c r="AH704" s="19"/>
      <c r="AI704" s="19"/>
      <c r="AJ704" s="19"/>
      <c r="AK704" s="31">
        <v>328905</v>
      </c>
      <c r="AL704" s="31">
        <v>1195695</v>
      </c>
      <c r="AM704" s="31">
        <v>1375587</v>
      </c>
      <c r="AN704" s="31">
        <v>1205788</v>
      </c>
      <c r="AO704" s="31">
        <v>1342652</v>
      </c>
      <c r="AP704" s="31">
        <v>1067000</v>
      </c>
      <c r="AQ704" s="31">
        <v>1200918.28515625</v>
      </c>
      <c r="AR704" s="31">
        <v>1106842.76171875</v>
      </c>
      <c r="AS704" s="31">
        <v>1236565.4453125</v>
      </c>
      <c r="AT704" s="31">
        <v>1148910.85546875</v>
      </c>
      <c r="AU704" s="31">
        <v>1089636.583984375</v>
      </c>
      <c r="AV704" s="31">
        <v>1289304.71484375</v>
      </c>
      <c r="AW704" s="31">
        <v>1306586.16015625</v>
      </c>
      <c r="AX704" s="31">
        <v>106621.0234375</v>
      </c>
      <c r="AY704" s="31">
        <v>90000.8984375</v>
      </c>
      <c r="AZ704" s="31">
        <v>196621.921875</v>
      </c>
    </row>
    <row r="705" spans="1:52" ht="15" customHeight="1">
      <c r="A705" s="29" t="s">
        <v>16285</v>
      </c>
      <c r="B705" s="34">
        <v>35325</v>
      </c>
      <c r="C705" s="28">
        <v>600</v>
      </c>
      <c r="D705" s="28">
        <v>44</v>
      </c>
      <c r="E705" s="28">
        <v>35</v>
      </c>
      <c r="F705" s="29" t="s">
        <v>14594</v>
      </c>
      <c r="G705" s="29" t="s">
        <v>15244</v>
      </c>
      <c r="H705" s="28">
        <v>360</v>
      </c>
      <c r="I705" s="29" t="s">
        <v>15929</v>
      </c>
      <c r="J705" s="33" t="s">
        <v>16283</v>
      </c>
      <c r="K705" s="29" t="s">
        <v>178</v>
      </c>
      <c r="L705" s="29" t="s">
        <v>16279</v>
      </c>
      <c r="M705" s="29" t="s">
        <v>15282</v>
      </c>
      <c r="N705" s="28">
        <v>645827.9</v>
      </c>
      <c r="O705" s="28">
        <v>6068486</v>
      </c>
      <c r="P705" s="29" t="s">
        <v>16282</v>
      </c>
      <c r="Q705" s="32" t="s">
        <v>919</v>
      </c>
      <c r="R705" s="19"/>
      <c r="S705" s="19"/>
      <c r="T705" s="19"/>
      <c r="U705" s="19"/>
      <c r="V705" s="19"/>
      <c r="W705" s="19"/>
      <c r="X705" s="19"/>
      <c r="Y705" s="19"/>
      <c r="Z705" s="19"/>
      <c r="AA705" s="19"/>
      <c r="AB705" s="19"/>
      <c r="AC705" s="19"/>
      <c r="AD705" s="19"/>
      <c r="AE705" s="19"/>
      <c r="AF705" s="19"/>
      <c r="AG705" s="19"/>
      <c r="AH705" s="19"/>
      <c r="AI705" s="19"/>
      <c r="AJ705" s="19"/>
      <c r="AK705" s="31">
        <v>373623</v>
      </c>
      <c r="AL705" s="31">
        <v>1284888</v>
      </c>
      <c r="AM705" s="31">
        <v>1510014</v>
      </c>
      <c r="AN705" s="31">
        <v>1269242</v>
      </c>
      <c r="AO705" s="31">
        <v>1369391</v>
      </c>
      <c r="AP705" s="31">
        <v>1174855</v>
      </c>
      <c r="AQ705" s="31">
        <v>1252296.8828125</v>
      </c>
      <c r="AR705" s="31">
        <v>1182185.74609375</v>
      </c>
      <c r="AS705" s="31">
        <v>1327131.625</v>
      </c>
      <c r="AT705" s="31">
        <v>1251267.92578125</v>
      </c>
      <c r="AU705" s="31">
        <v>1166743.70703125</v>
      </c>
      <c r="AV705" s="31">
        <v>1403755.65234375</v>
      </c>
      <c r="AW705" s="31">
        <v>1392230.07421875</v>
      </c>
      <c r="AX705" s="31">
        <v>112781.7890625</v>
      </c>
      <c r="AY705" s="31">
        <v>102005.640625</v>
      </c>
      <c r="AZ705" s="31">
        <v>214787.4296875</v>
      </c>
    </row>
    <row r="706" spans="1:52" ht="15" customHeight="1">
      <c r="A706" s="29" t="s">
        <v>16281</v>
      </c>
      <c r="B706" s="34">
        <v>35341</v>
      </c>
      <c r="C706" s="28">
        <v>600</v>
      </c>
      <c r="D706" s="28">
        <v>44</v>
      </c>
      <c r="E706" s="28">
        <v>33.4</v>
      </c>
      <c r="F706" s="29" t="s">
        <v>14594</v>
      </c>
      <c r="G706" s="29" t="s">
        <v>15244</v>
      </c>
      <c r="H706" s="28">
        <v>360</v>
      </c>
      <c r="I706" s="29" t="s">
        <v>15929</v>
      </c>
      <c r="J706" s="33" t="s">
        <v>16280</v>
      </c>
      <c r="K706" s="29" t="s">
        <v>178</v>
      </c>
      <c r="L706" s="29" t="s">
        <v>16279</v>
      </c>
      <c r="M706" s="29" t="s">
        <v>16278</v>
      </c>
      <c r="N706" s="28">
        <v>645206.9</v>
      </c>
      <c r="O706" s="28">
        <v>6068846</v>
      </c>
      <c r="P706" s="29" t="s">
        <v>16277</v>
      </c>
      <c r="Q706" s="32" t="s">
        <v>919</v>
      </c>
      <c r="R706" s="19"/>
      <c r="S706" s="19"/>
      <c r="T706" s="19"/>
      <c r="U706" s="19"/>
      <c r="V706" s="19"/>
      <c r="W706" s="19"/>
      <c r="X706" s="19"/>
      <c r="Y706" s="19"/>
      <c r="Z706" s="19"/>
      <c r="AA706" s="19"/>
      <c r="AB706" s="19"/>
      <c r="AC706" s="19"/>
      <c r="AD706" s="19"/>
      <c r="AE706" s="19"/>
      <c r="AF706" s="19"/>
      <c r="AG706" s="19"/>
      <c r="AH706" s="19"/>
      <c r="AI706" s="19"/>
      <c r="AJ706" s="19"/>
      <c r="AK706" s="31">
        <v>946242</v>
      </c>
      <c r="AL706" s="31">
        <v>1312644</v>
      </c>
      <c r="AM706" s="31">
        <v>1542870</v>
      </c>
      <c r="AN706" s="31">
        <v>1127458</v>
      </c>
      <c r="AO706" s="31">
        <v>1433953</v>
      </c>
      <c r="AP706" s="31">
        <v>1208719</v>
      </c>
      <c r="AQ706" s="31">
        <v>1288225.22265625</v>
      </c>
      <c r="AR706" s="31">
        <v>1228780.08984375</v>
      </c>
      <c r="AS706" s="31">
        <v>1365059.53125</v>
      </c>
      <c r="AT706" s="31">
        <v>1292444.984375</v>
      </c>
      <c r="AU706" s="31">
        <v>1186844.669921875</v>
      </c>
      <c r="AV706" s="31">
        <v>1478986.7265625</v>
      </c>
      <c r="AW706" s="31">
        <v>1498838.23046875</v>
      </c>
      <c r="AX706" s="31">
        <v>118631.703125</v>
      </c>
      <c r="AY706" s="31">
        <v>104739.03125</v>
      </c>
      <c r="AZ706" s="31">
        <v>223370.734375</v>
      </c>
    </row>
    <row r="707" spans="1:52" ht="15" customHeight="1">
      <c r="A707" s="29" t="s">
        <v>16276</v>
      </c>
      <c r="B707" s="34">
        <v>35356</v>
      </c>
      <c r="C707" s="28">
        <v>600</v>
      </c>
      <c r="D707" s="28">
        <v>42</v>
      </c>
      <c r="E707" s="28">
        <v>35</v>
      </c>
      <c r="F707" s="29" t="s">
        <v>14594</v>
      </c>
      <c r="G707" s="29" t="s">
        <v>16272</v>
      </c>
      <c r="H707" s="28">
        <v>360</v>
      </c>
      <c r="I707" s="29" t="s">
        <v>15929</v>
      </c>
      <c r="J707" s="33" t="s">
        <v>16275</v>
      </c>
      <c r="K707" s="29" t="s">
        <v>178</v>
      </c>
      <c r="L707" s="29" t="s">
        <v>16110</v>
      </c>
      <c r="M707" s="29" t="s">
        <v>355</v>
      </c>
      <c r="N707" s="28">
        <v>632126</v>
      </c>
      <c r="O707" s="28">
        <v>6087856</v>
      </c>
      <c r="P707" s="29" t="s">
        <v>16274</v>
      </c>
      <c r="Q707" s="32" t="s">
        <v>919</v>
      </c>
      <c r="R707" s="19"/>
      <c r="S707" s="19"/>
      <c r="T707" s="19"/>
      <c r="U707" s="19"/>
      <c r="V707" s="19"/>
      <c r="W707" s="19"/>
      <c r="X707" s="19"/>
      <c r="Y707" s="19"/>
      <c r="Z707" s="19"/>
      <c r="AA707" s="19"/>
      <c r="AB707" s="19"/>
      <c r="AC707" s="19"/>
      <c r="AD707" s="19"/>
      <c r="AE707" s="19"/>
      <c r="AF707" s="19"/>
      <c r="AG707" s="19"/>
      <c r="AH707" s="19"/>
      <c r="AI707" s="19"/>
      <c r="AJ707" s="19"/>
      <c r="AK707" s="31">
        <v>288291</v>
      </c>
      <c r="AL707" s="31">
        <v>1335118</v>
      </c>
      <c r="AM707" s="31">
        <v>1595720</v>
      </c>
      <c r="AN707" s="31">
        <v>1265289</v>
      </c>
      <c r="AO707" s="31">
        <v>1383025</v>
      </c>
      <c r="AP707" s="31">
        <v>1261489</v>
      </c>
      <c r="AQ707" s="31">
        <v>1311128.7109375</v>
      </c>
      <c r="AR707" s="31">
        <v>1261889.63671875</v>
      </c>
      <c r="AS707" s="31">
        <v>1466334.546875</v>
      </c>
      <c r="AT707" s="31">
        <v>1360488.6796875</v>
      </c>
      <c r="AU707" s="31">
        <v>1239424.560546875</v>
      </c>
      <c r="AV707" s="31">
        <v>1583793.0703125</v>
      </c>
      <c r="AW707" s="31">
        <v>1525231.625</v>
      </c>
      <c r="AX707" s="31">
        <v>73323.359375</v>
      </c>
      <c r="AY707" s="31">
        <v>79746.4765625</v>
      </c>
      <c r="AZ707" s="31">
        <v>153069.8359375</v>
      </c>
    </row>
    <row r="708" spans="1:52" ht="15" customHeight="1">
      <c r="A708" s="29" t="s">
        <v>16273</v>
      </c>
      <c r="B708" s="34">
        <v>35466</v>
      </c>
      <c r="C708" s="28">
        <v>600</v>
      </c>
      <c r="D708" s="28">
        <v>44</v>
      </c>
      <c r="E708" s="28">
        <v>35</v>
      </c>
      <c r="F708" s="29" t="s">
        <v>14683</v>
      </c>
      <c r="G708" s="29" t="s">
        <v>15114</v>
      </c>
      <c r="H708" s="28">
        <v>360</v>
      </c>
      <c r="I708" s="29" t="s">
        <v>15929</v>
      </c>
      <c r="J708" s="33" t="s">
        <v>16271</v>
      </c>
      <c r="K708" s="29" t="s">
        <v>178</v>
      </c>
      <c r="L708" s="29" t="s">
        <v>16270</v>
      </c>
      <c r="M708" s="29" t="s">
        <v>1558</v>
      </c>
      <c r="N708" s="28">
        <v>642569.9</v>
      </c>
      <c r="O708" s="28">
        <v>6067043</v>
      </c>
      <c r="P708" s="29" t="s">
        <v>16269</v>
      </c>
      <c r="Q708" s="32" t="s">
        <v>919</v>
      </c>
      <c r="R708" s="19"/>
      <c r="S708" s="19"/>
      <c r="T708" s="19"/>
      <c r="U708" s="19"/>
      <c r="V708" s="19"/>
      <c r="W708" s="19"/>
      <c r="X708" s="19"/>
      <c r="Y708" s="19"/>
      <c r="Z708" s="19"/>
      <c r="AA708" s="19"/>
      <c r="AB708" s="19"/>
      <c r="AC708" s="19"/>
      <c r="AD708" s="19"/>
      <c r="AE708" s="19"/>
      <c r="AF708" s="19"/>
      <c r="AG708" s="19"/>
      <c r="AH708" s="19"/>
      <c r="AI708" s="19"/>
      <c r="AJ708" s="19"/>
      <c r="AK708" s="19"/>
      <c r="AL708" s="31">
        <v>1184394</v>
      </c>
      <c r="AM708" s="31">
        <v>1526665</v>
      </c>
      <c r="AN708" s="31">
        <v>1293212</v>
      </c>
      <c r="AO708" s="31">
        <v>1409887</v>
      </c>
      <c r="AP708" s="31">
        <v>1107584</v>
      </c>
      <c r="AQ708" s="31">
        <v>1230380.36328125</v>
      </c>
      <c r="AR708" s="31">
        <v>1173639.05859375</v>
      </c>
      <c r="AS708" s="31">
        <v>1359347.2265625</v>
      </c>
      <c r="AT708" s="31">
        <v>1249618.58203125</v>
      </c>
      <c r="AU708" s="31">
        <v>1175975.462890625</v>
      </c>
      <c r="AV708" s="31">
        <v>1396176.2421875</v>
      </c>
      <c r="AW708" s="31">
        <v>1409363.0078125</v>
      </c>
      <c r="AX708" s="31">
        <v>120132.5390625</v>
      </c>
      <c r="AY708" s="31">
        <v>94167.8125</v>
      </c>
      <c r="AZ708" s="31">
        <v>214300.3515625</v>
      </c>
    </row>
    <row r="709" spans="1:52" ht="15" customHeight="1">
      <c r="A709" s="29" t="s">
        <v>16268</v>
      </c>
      <c r="B709" s="34">
        <v>35481</v>
      </c>
      <c r="C709" s="28">
        <v>225</v>
      </c>
      <c r="D709" s="28">
        <v>29</v>
      </c>
      <c r="E709" s="28">
        <v>31</v>
      </c>
      <c r="F709" s="29" t="s">
        <v>14594</v>
      </c>
      <c r="G709" s="29" t="s">
        <v>16260</v>
      </c>
      <c r="H709" s="28">
        <v>360</v>
      </c>
      <c r="I709" s="29" t="s">
        <v>15929</v>
      </c>
      <c r="J709" s="33" t="s">
        <v>16267</v>
      </c>
      <c r="K709" s="29" t="s">
        <v>178</v>
      </c>
      <c r="L709" s="29" t="s">
        <v>16266</v>
      </c>
      <c r="M709" s="29" t="s">
        <v>570</v>
      </c>
      <c r="N709" s="28">
        <v>634454</v>
      </c>
      <c r="O709" s="28">
        <v>6087656</v>
      </c>
      <c r="P709" s="29" t="s">
        <v>16265</v>
      </c>
      <c r="Q709" s="32" t="s">
        <v>174</v>
      </c>
      <c r="R709" s="19"/>
      <c r="S709" s="19"/>
      <c r="T709" s="19"/>
      <c r="U709" s="19"/>
      <c r="V709" s="19"/>
      <c r="W709" s="19"/>
      <c r="X709" s="19"/>
      <c r="Y709" s="19"/>
      <c r="Z709" s="19"/>
      <c r="AA709" s="19"/>
      <c r="AB709" s="19"/>
      <c r="AC709" s="19"/>
      <c r="AD709" s="19"/>
      <c r="AE709" s="19"/>
      <c r="AF709" s="19"/>
      <c r="AG709" s="19"/>
      <c r="AH709" s="19"/>
      <c r="AI709" s="19"/>
      <c r="AJ709" s="19"/>
      <c r="AK709" s="19"/>
      <c r="AL709" s="31">
        <v>366600</v>
      </c>
      <c r="AM709" s="31">
        <v>670304</v>
      </c>
      <c r="AN709" s="31">
        <v>561212</v>
      </c>
      <c r="AO709" s="31">
        <v>585452</v>
      </c>
      <c r="AP709" s="31">
        <v>519407</v>
      </c>
      <c r="AQ709" s="31">
        <v>553871.708984375</v>
      </c>
      <c r="AR709" s="31">
        <v>498934.2568359375</v>
      </c>
      <c r="AS709" s="31">
        <v>593727.75</v>
      </c>
      <c r="AT709" s="31">
        <v>559216.349609375</v>
      </c>
      <c r="AU709" s="31">
        <v>521207.2763671875</v>
      </c>
      <c r="AV709" s="31">
        <v>632701.08203125</v>
      </c>
      <c r="AW709" s="31">
        <v>628628.2265625</v>
      </c>
      <c r="AX709" s="31">
        <v>49688.1015625</v>
      </c>
      <c r="AY709" s="31">
        <v>41585.94140625</v>
      </c>
      <c r="AZ709" s="31">
        <v>91274.04296875</v>
      </c>
    </row>
    <row r="710" spans="1:52" ht="15" customHeight="1">
      <c r="A710" s="29" t="s">
        <v>16264</v>
      </c>
      <c r="B710" s="34">
        <v>35481</v>
      </c>
      <c r="C710" s="28">
        <v>225</v>
      </c>
      <c r="D710" s="28">
        <v>29</v>
      </c>
      <c r="E710" s="28">
        <v>31.5</v>
      </c>
      <c r="F710" s="29" t="s">
        <v>14594</v>
      </c>
      <c r="G710" s="29" t="s">
        <v>16260</v>
      </c>
      <c r="H710" s="28">
        <v>360</v>
      </c>
      <c r="I710" s="29" t="s">
        <v>15929</v>
      </c>
      <c r="J710" s="33" t="s">
        <v>16263</v>
      </c>
      <c r="K710" s="29" t="s">
        <v>178</v>
      </c>
      <c r="L710" s="29" t="s">
        <v>16169</v>
      </c>
      <c r="M710" s="29" t="s">
        <v>1088</v>
      </c>
      <c r="N710" s="28">
        <v>634434</v>
      </c>
      <c r="O710" s="28">
        <v>6088282</v>
      </c>
      <c r="P710" s="29" t="s">
        <v>16262</v>
      </c>
      <c r="Q710" s="32" t="s">
        <v>174</v>
      </c>
      <c r="R710" s="19"/>
      <c r="S710" s="19"/>
      <c r="T710" s="19"/>
      <c r="U710" s="19"/>
      <c r="V710" s="19"/>
      <c r="W710" s="19"/>
      <c r="X710" s="19"/>
      <c r="Y710" s="19"/>
      <c r="Z710" s="19"/>
      <c r="AA710" s="19"/>
      <c r="AB710" s="19"/>
      <c r="AC710" s="19"/>
      <c r="AD710" s="19"/>
      <c r="AE710" s="19"/>
      <c r="AF710" s="19"/>
      <c r="AG710" s="19"/>
      <c r="AH710" s="19"/>
      <c r="AI710" s="19"/>
      <c r="AJ710" s="19"/>
      <c r="AK710" s="19"/>
      <c r="AL710" s="31">
        <v>446250</v>
      </c>
      <c r="AM710" s="31">
        <v>659621</v>
      </c>
      <c r="AN710" s="31">
        <v>546206</v>
      </c>
      <c r="AO710" s="31">
        <v>579808</v>
      </c>
      <c r="AP710" s="31">
        <v>502920</v>
      </c>
      <c r="AQ710" s="31">
        <v>535622.548828125</v>
      </c>
      <c r="AR710" s="31">
        <v>484674.298828125</v>
      </c>
      <c r="AS710" s="31">
        <v>570876.56640625</v>
      </c>
      <c r="AT710" s="31">
        <v>535441.498046875</v>
      </c>
      <c r="AU710" s="31">
        <v>502973.4580078125</v>
      </c>
      <c r="AV710" s="31">
        <v>615456.26953125</v>
      </c>
      <c r="AW710" s="31">
        <v>605405.787109375</v>
      </c>
      <c r="AX710" s="31">
        <v>48045.69140625</v>
      </c>
      <c r="AY710" s="31">
        <v>38953.53125</v>
      </c>
      <c r="AZ710" s="31">
        <v>86999.22265625</v>
      </c>
    </row>
    <row r="711" spans="1:52" ht="15" customHeight="1">
      <c r="A711" s="29" t="s">
        <v>16261</v>
      </c>
      <c r="B711" s="34">
        <v>35394</v>
      </c>
      <c r="C711" s="28">
        <v>600</v>
      </c>
      <c r="D711" s="28">
        <v>44</v>
      </c>
      <c r="E711" s="28">
        <v>35</v>
      </c>
      <c r="F711" s="29" t="s">
        <v>14594</v>
      </c>
      <c r="G711" s="29" t="s">
        <v>15171</v>
      </c>
      <c r="H711" s="28">
        <v>360</v>
      </c>
      <c r="I711" s="29" t="s">
        <v>15929</v>
      </c>
      <c r="J711" s="33" t="s">
        <v>16259</v>
      </c>
      <c r="K711" s="29" t="s">
        <v>178</v>
      </c>
      <c r="L711" s="29" t="s">
        <v>16258</v>
      </c>
      <c r="M711" s="29" t="s">
        <v>216</v>
      </c>
      <c r="N711" s="28">
        <v>642313.9</v>
      </c>
      <c r="O711" s="28">
        <v>6090428</v>
      </c>
      <c r="P711" s="29" t="s">
        <v>16257</v>
      </c>
      <c r="Q711" s="32" t="s">
        <v>919</v>
      </c>
      <c r="R711" s="19"/>
      <c r="S711" s="19"/>
      <c r="T711" s="19"/>
      <c r="U711" s="19"/>
      <c r="V711" s="19"/>
      <c r="W711" s="19"/>
      <c r="X711" s="19"/>
      <c r="Y711" s="19"/>
      <c r="Z711" s="19"/>
      <c r="AA711" s="19"/>
      <c r="AB711" s="19"/>
      <c r="AC711" s="19"/>
      <c r="AD711" s="19"/>
      <c r="AE711" s="19"/>
      <c r="AF711" s="19"/>
      <c r="AG711" s="19"/>
      <c r="AH711" s="19"/>
      <c r="AI711" s="19"/>
      <c r="AJ711" s="19"/>
      <c r="AK711" s="19"/>
      <c r="AL711" s="31">
        <v>1312497</v>
      </c>
      <c r="AM711" s="31">
        <v>1463813</v>
      </c>
      <c r="AN711" s="31">
        <v>1182491</v>
      </c>
      <c r="AO711" s="31">
        <v>1273769</v>
      </c>
      <c r="AP711" s="31">
        <v>1165953</v>
      </c>
      <c r="AQ711" s="31">
        <v>1254747.53125</v>
      </c>
      <c r="AR711" s="31">
        <v>1161125.47265625</v>
      </c>
      <c r="AS711" s="31">
        <v>1305692.1796875</v>
      </c>
      <c r="AT711" s="31">
        <v>1259067.1640625</v>
      </c>
      <c r="AU711" s="31">
        <v>1094445.998046875</v>
      </c>
      <c r="AV711" s="31">
        <v>1293000.40625</v>
      </c>
      <c r="AW711" s="31">
        <v>1364201.1796875</v>
      </c>
      <c r="AX711" s="31">
        <v>102195.71875</v>
      </c>
      <c r="AY711" s="31">
        <v>104475.6875</v>
      </c>
      <c r="AZ711" s="31">
        <v>206671.40625</v>
      </c>
    </row>
    <row r="712" spans="1:52" ht="15" customHeight="1">
      <c r="A712" s="29" t="s">
        <v>16256</v>
      </c>
      <c r="B712" s="34">
        <v>35422</v>
      </c>
      <c r="C712" s="28">
        <v>600</v>
      </c>
      <c r="D712" s="28">
        <v>44</v>
      </c>
      <c r="E712" s="28">
        <v>35</v>
      </c>
      <c r="F712" s="29" t="s">
        <v>14683</v>
      </c>
      <c r="G712" s="29" t="s">
        <v>16252</v>
      </c>
      <c r="H712" s="28">
        <v>360</v>
      </c>
      <c r="I712" s="29" t="s">
        <v>15929</v>
      </c>
      <c r="J712" s="33" t="s">
        <v>16255</v>
      </c>
      <c r="K712" s="29" t="s">
        <v>178</v>
      </c>
      <c r="L712" s="29" t="s">
        <v>16096</v>
      </c>
      <c r="M712" s="29" t="s">
        <v>2515</v>
      </c>
      <c r="N712" s="28">
        <v>643320.9</v>
      </c>
      <c r="O712" s="28">
        <v>6086870</v>
      </c>
      <c r="P712" s="29" t="s">
        <v>16254</v>
      </c>
      <c r="Q712" s="32" t="s">
        <v>174</v>
      </c>
      <c r="R712" s="19"/>
      <c r="S712" s="19"/>
      <c r="T712" s="19"/>
      <c r="U712" s="19"/>
      <c r="V712" s="19"/>
      <c r="W712" s="19"/>
      <c r="X712" s="19"/>
      <c r="Y712" s="19"/>
      <c r="Z712" s="19"/>
      <c r="AA712" s="19"/>
      <c r="AB712" s="19"/>
      <c r="AC712" s="19"/>
      <c r="AD712" s="19"/>
      <c r="AE712" s="19"/>
      <c r="AF712" s="19"/>
      <c r="AG712" s="19"/>
      <c r="AH712" s="19"/>
      <c r="AI712" s="19"/>
      <c r="AJ712" s="19"/>
      <c r="AK712" s="19"/>
      <c r="AL712" s="31">
        <v>1024347</v>
      </c>
      <c r="AM712" s="31">
        <v>1160796</v>
      </c>
      <c r="AN712" s="31">
        <v>948563</v>
      </c>
      <c r="AO712" s="31">
        <v>1025214</v>
      </c>
      <c r="AP712" s="31">
        <v>906671</v>
      </c>
      <c r="AQ712" s="31">
        <v>983294.60546875</v>
      </c>
      <c r="AR712" s="31">
        <v>839421.578125</v>
      </c>
      <c r="AS712" s="31">
        <v>983557.0859375</v>
      </c>
      <c r="AT712" s="31">
        <v>928517.04296875</v>
      </c>
      <c r="AU712" s="31">
        <v>795091.767578125</v>
      </c>
      <c r="AV712" s="31">
        <v>1075532.046875</v>
      </c>
      <c r="AW712" s="31">
        <v>1063153.07421875</v>
      </c>
      <c r="AX712" s="31">
        <v>71352.2734375</v>
      </c>
      <c r="AY712" s="31">
        <v>66960.6328125</v>
      </c>
      <c r="AZ712" s="31">
        <v>138312.90625</v>
      </c>
    </row>
    <row r="713" spans="1:52" ht="15" customHeight="1">
      <c r="A713" s="29" t="s">
        <v>16253</v>
      </c>
      <c r="B713" s="34">
        <v>35438</v>
      </c>
      <c r="C713" s="28">
        <v>600</v>
      </c>
      <c r="D713" s="28">
        <v>48</v>
      </c>
      <c r="E713" s="28">
        <v>45</v>
      </c>
      <c r="F713" s="29" t="s">
        <v>15582</v>
      </c>
      <c r="G713" s="29" t="s">
        <v>15202</v>
      </c>
      <c r="H713" s="28">
        <v>360</v>
      </c>
      <c r="I713" s="29" t="s">
        <v>15929</v>
      </c>
      <c r="J713" s="33" t="s">
        <v>16251</v>
      </c>
      <c r="K713" s="29" t="s">
        <v>178</v>
      </c>
      <c r="L713" s="29" t="s">
        <v>16229</v>
      </c>
      <c r="M713" s="29" t="s">
        <v>14650</v>
      </c>
      <c r="N713" s="28">
        <v>657480.80000000005</v>
      </c>
      <c r="O713" s="28">
        <v>6068632</v>
      </c>
      <c r="P713" s="29" t="s">
        <v>16250</v>
      </c>
      <c r="Q713" s="32" t="s">
        <v>174</v>
      </c>
      <c r="R713" s="19"/>
      <c r="S713" s="19"/>
      <c r="T713" s="19"/>
      <c r="U713" s="19"/>
      <c r="V713" s="19"/>
      <c r="W713" s="19"/>
      <c r="X713" s="19"/>
      <c r="Y713" s="19"/>
      <c r="Z713" s="19"/>
      <c r="AA713" s="19"/>
      <c r="AB713" s="19"/>
      <c r="AC713" s="19"/>
      <c r="AD713" s="19"/>
      <c r="AE713" s="19"/>
      <c r="AF713" s="19"/>
      <c r="AG713" s="19"/>
      <c r="AH713" s="19"/>
      <c r="AI713" s="19"/>
      <c r="AJ713" s="19"/>
      <c r="AK713" s="19"/>
      <c r="AL713" s="31">
        <v>1324053</v>
      </c>
      <c r="AM713" s="31">
        <v>1545177</v>
      </c>
      <c r="AN713" s="31">
        <v>1306207</v>
      </c>
      <c r="AO713" s="31">
        <v>1369877</v>
      </c>
      <c r="AP713" s="31">
        <v>1181876</v>
      </c>
      <c r="AQ713" s="31">
        <v>1208313.98828125</v>
      </c>
      <c r="AR713" s="31">
        <v>1162084.7578125</v>
      </c>
      <c r="AS713" s="31">
        <v>1352548.890625</v>
      </c>
      <c r="AT713" s="31">
        <v>1289319.56640625</v>
      </c>
      <c r="AU713" s="31">
        <v>1207433.6796875</v>
      </c>
      <c r="AV713" s="31">
        <v>1463238.81640625</v>
      </c>
      <c r="AW713" s="31">
        <v>1421745.94140625</v>
      </c>
      <c r="AX713" s="31">
        <v>99102.9609375</v>
      </c>
      <c r="AY713" s="31">
        <v>91212.65625</v>
      </c>
      <c r="AZ713" s="31">
        <v>190315.6171875</v>
      </c>
    </row>
    <row r="714" spans="1:52" ht="15" customHeight="1">
      <c r="A714" s="29" t="s">
        <v>16249</v>
      </c>
      <c r="B714" s="34">
        <v>35438</v>
      </c>
      <c r="C714" s="28">
        <v>600</v>
      </c>
      <c r="D714" s="28">
        <v>48</v>
      </c>
      <c r="E714" s="28">
        <v>45</v>
      </c>
      <c r="F714" s="29" t="s">
        <v>15582</v>
      </c>
      <c r="G714" s="29" t="s">
        <v>15202</v>
      </c>
      <c r="H714" s="28">
        <v>360</v>
      </c>
      <c r="I714" s="29" t="s">
        <v>15929</v>
      </c>
      <c r="J714" s="33" t="s">
        <v>16248</v>
      </c>
      <c r="K714" s="29" t="s">
        <v>178</v>
      </c>
      <c r="L714" s="29" t="s">
        <v>16211</v>
      </c>
      <c r="M714" s="29" t="s">
        <v>16247</v>
      </c>
      <c r="N714" s="28">
        <v>657594.80000000005</v>
      </c>
      <c r="O714" s="28">
        <v>6068464</v>
      </c>
      <c r="P714" s="29" t="s">
        <v>16246</v>
      </c>
      <c r="Q714" s="32" t="s">
        <v>174</v>
      </c>
      <c r="R714" s="19"/>
      <c r="S714" s="19"/>
      <c r="T714" s="19"/>
      <c r="U714" s="19"/>
      <c r="V714" s="19"/>
      <c r="W714" s="19"/>
      <c r="X714" s="19"/>
      <c r="Y714" s="19"/>
      <c r="Z714" s="19"/>
      <c r="AA714" s="19"/>
      <c r="AB714" s="19"/>
      <c r="AC714" s="19"/>
      <c r="AD714" s="19"/>
      <c r="AE714" s="19"/>
      <c r="AF714" s="19"/>
      <c r="AG714" s="19"/>
      <c r="AH714" s="19"/>
      <c r="AI714" s="19"/>
      <c r="AJ714" s="19"/>
      <c r="AK714" s="19"/>
      <c r="AL714" s="31">
        <v>1295067</v>
      </c>
      <c r="AM714" s="31">
        <v>1505476</v>
      </c>
      <c r="AN714" s="31">
        <v>1298792</v>
      </c>
      <c r="AO714" s="31">
        <v>1373128</v>
      </c>
      <c r="AP714" s="31">
        <v>1153562</v>
      </c>
      <c r="AQ714" s="31">
        <v>1252555.46875</v>
      </c>
      <c r="AR714" s="31">
        <v>1209732.47265625</v>
      </c>
      <c r="AS714" s="31">
        <v>1321841.078125</v>
      </c>
      <c r="AT714" s="31">
        <v>1241739.18359375</v>
      </c>
      <c r="AU714" s="31">
        <v>1151126.4609375</v>
      </c>
      <c r="AV714" s="31">
        <v>1409606.53515625</v>
      </c>
      <c r="AW714" s="31">
        <v>1403881.359375</v>
      </c>
      <c r="AX714" s="31">
        <v>103305.5078125</v>
      </c>
      <c r="AY714" s="31">
        <v>94468.7734375</v>
      </c>
      <c r="AZ714" s="31">
        <v>197774.28125</v>
      </c>
    </row>
    <row r="715" spans="1:52" ht="15" customHeight="1">
      <c r="A715" s="29" t="s">
        <v>16245</v>
      </c>
      <c r="B715" s="34">
        <v>35438</v>
      </c>
      <c r="C715" s="28">
        <v>600</v>
      </c>
      <c r="D715" s="28">
        <v>48</v>
      </c>
      <c r="E715" s="28">
        <v>46.4</v>
      </c>
      <c r="F715" s="29" t="s">
        <v>15582</v>
      </c>
      <c r="G715" s="29" t="s">
        <v>15202</v>
      </c>
      <c r="H715" s="28">
        <v>360</v>
      </c>
      <c r="I715" s="29" t="s">
        <v>15929</v>
      </c>
      <c r="J715" s="33" t="s">
        <v>16244</v>
      </c>
      <c r="K715" s="29" t="s">
        <v>178</v>
      </c>
      <c r="L715" s="29" t="s">
        <v>16229</v>
      </c>
      <c r="M715" s="29" t="s">
        <v>16243</v>
      </c>
      <c r="N715" s="28">
        <v>657706.80000000005</v>
      </c>
      <c r="O715" s="28">
        <v>6068300</v>
      </c>
      <c r="P715" s="29" t="s">
        <v>16242</v>
      </c>
      <c r="Q715" s="32" t="s">
        <v>174</v>
      </c>
      <c r="R715" s="19"/>
      <c r="S715" s="19"/>
      <c r="T715" s="19"/>
      <c r="U715" s="19"/>
      <c r="V715" s="19"/>
      <c r="W715" s="19"/>
      <c r="X715" s="19"/>
      <c r="Y715" s="19"/>
      <c r="Z715" s="19"/>
      <c r="AA715" s="19"/>
      <c r="AB715" s="19"/>
      <c r="AC715" s="19"/>
      <c r="AD715" s="19"/>
      <c r="AE715" s="19"/>
      <c r="AF715" s="19"/>
      <c r="AG715" s="19"/>
      <c r="AH715" s="19"/>
      <c r="AI715" s="19"/>
      <c r="AJ715" s="19"/>
      <c r="AK715" s="19"/>
      <c r="AL715" s="31">
        <v>1386003</v>
      </c>
      <c r="AM715" s="31">
        <v>1579350</v>
      </c>
      <c r="AN715" s="31">
        <v>1339659</v>
      </c>
      <c r="AO715" s="31">
        <v>1466635</v>
      </c>
      <c r="AP715" s="31">
        <v>1225773</v>
      </c>
      <c r="AQ715" s="31">
        <v>1319778.56640625</v>
      </c>
      <c r="AR715" s="31">
        <v>1278744.390625</v>
      </c>
      <c r="AS715" s="31">
        <v>1386108.8984375</v>
      </c>
      <c r="AT715" s="31">
        <v>1302832.08203125</v>
      </c>
      <c r="AU715" s="31">
        <v>1204346.87109375</v>
      </c>
      <c r="AV715" s="31">
        <v>1405053.5546875</v>
      </c>
      <c r="AW715" s="31">
        <v>1467686.8828125</v>
      </c>
      <c r="AX715" s="31">
        <v>108198.09375</v>
      </c>
      <c r="AY715" s="31">
        <v>104003.4609375</v>
      </c>
      <c r="AZ715" s="31">
        <v>212201.5546875</v>
      </c>
    </row>
    <row r="716" spans="1:52" ht="15" customHeight="1">
      <c r="A716" s="29" t="s">
        <v>16241</v>
      </c>
      <c r="B716" s="34">
        <v>35438</v>
      </c>
      <c r="C716" s="28">
        <v>600</v>
      </c>
      <c r="D716" s="28">
        <v>48</v>
      </c>
      <c r="E716" s="28">
        <v>46</v>
      </c>
      <c r="F716" s="29" t="s">
        <v>15582</v>
      </c>
      <c r="G716" s="29" t="s">
        <v>15202</v>
      </c>
      <c r="H716" s="28">
        <v>360</v>
      </c>
      <c r="I716" s="29" t="s">
        <v>15929</v>
      </c>
      <c r="J716" s="33" t="s">
        <v>16240</v>
      </c>
      <c r="K716" s="29" t="s">
        <v>178</v>
      </c>
      <c r="L716" s="29" t="s">
        <v>16239</v>
      </c>
      <c r="M716" s="29" t="s">
        <v>16238</v>
      </c>
      <c r="N716" s="28">
        <v>657372.80000000005</v>
      </c>
      <c r="O716" s="28">
        <v>6068434</v>
      </c>
      <c r="P716" s="29" t="s">
        <v>16237</v>
      </c>
      <c r="Q716" s="32" t="s">
        <v>174</v>
      </c>
      <c r="R716" s="19"/>
      <c r="S716" s="19"/>
      <c r="T716" s="19"/>
      <c r="U716" s="19"/>
      <c r="V716" s="19"/>
      <c r="W716" s="19"/>
      <c r="X716" s="19"/>
      <c r="Y716" s="19"/>
      <c r="Z716" s="19"/>
      <c r="AA716" s="19"/>
      <c r="AB716" s="19"/>
      <c r="AC716" s="19"/>
      <c r="AD716" s="19"/>
      <c r="AE716" s="19"/>
      <c r="AF716" s="19"/>
      <c r="AG716" s="19"/>
      <c r="AH716" s="19"/>
      <c r="AI716" s="19"/>
      <c r="AJ716" s="19"/>
      <c r="AK716" s="19"/>
      <c r="AL716" s="31">
        <v>1402491</v>
      </c>
      <c r="AM716" s="31">
        <v>1657856</v>
      </c>
      <c r="AN716" s="31">
        <v>1353579</v>
      </c>
      <c r="AO716" s="31">
        <v>1502725</v>
      </c>
      <c r="AP716" s="31">
        <v>1236496</v>
      </c>
      <c r="AQ716" s="31">
        <v>1336454.8984375</v>
      </c>
      <c r="AR716" s="31">
        <v>1294574.49609375</v>
      </c>
      <c r="AS716" s="31">
        <v>1455983.09375</v>
      </c>
      <c r="AT716" s="31">
        <v>1312310.3359375</v>
      </c>
      <c r="AU716" s="31">
        <v>1262945.9609375</v>
      </c>
      <c r="AV716" s="31">
        <v>1508467.9453125</v>
      </c>
      <c r="AW716" s="31">
        <v>1487849.22265625</v>
      </c>
      <c r="AX716" s="31">
        <v>117005.1328125</v>
      </c>
      <c r="AY716" s="31">
        <v>103044.1484375</v>
      </c>
      <c r="AZ716" s="31">
        <v>220049.28125</v>
      </c>
    </row>
    <row r="717" spans="1:52" ht="15" customHeight="1">
      <c r="A717" s="29" t="s">
        <v>16236</v>
      </c>
      <c r="B717" s="34">
        <v>35438</v>
      </c>
      <c r="C717" s="28">
        <v>600</v>
      </c>
      <c r="D717" s="28">
        <v>48</v>
      </c>
      <c r="E717" s="28">
        <v>46.4</v>
      </c>
      <c r="F717" s="29" t="s">
        <v>15582</v>
      </c>
      <c r="G717" s="29" t="s">
        <v>15202</v>
      </c>
      <c r="H717" s="28">
        <v>360</v>
      </c>
      <c r="I717" s="29" t="s">
        <v>15929</v>
      </c>
      <c r="J717" s="33" t="s">
        <v>16235</v>
      </c>
      <c r="K717" s="29" t="s">
        <v>178</v>
      </c>
      <c r="L717" s="29" t="s">
        <v>16234</v>
      </c>
      <c r="M717" s="29" t="s">
        <v>16233</v>
      </c>
      <c r="N717" s="28">
        <v>657485.80000000005</v>
      </c>
      <c r="O717" s="28">
        <v>6068270</v>
      </c>
      <c r="P717" s="29" t="s">
        <v>16232</v>
      </c>
      <c r="Q717" s="32" t="s">
        <v>174</v>
      </c>
      <c r="R717" s="19"/>
      <c r="S717" s="19"/>
      <c r="T717" s="19"/>
      <c r="U717" s="19"/>
      <c r="V717" s="19"/>
      <c r="W717" s="19"/>
      <c r="X717" s="19"/>
      <c r="Y717" s="19"/>
      <c r="Z717" s="19"/>
      <c r="AA717" s="19"/>
      <c r="AB717" s="19"/>
      <c r="AC717" s="19"/>
      <c r="AD717" s="19"/>
      <c r="AE717" s="19"/>
      <c r="AF717" s="19"/>
      <c r="AG717" s="19"/>
      <c r="AH717" s="19"/>
      <c r="AI717" s="19"/>
      <c r="AJ717" s="19"/>
      <c r="AK717" s="19"/>
      <c r="AL717" s="31">
        <v>1503000</v>
      </c>
      <c r="AM717" s="31">
        <v>1779885</v>
      </c>
      <c r="AN717" s="31">
        <v>1421836</v>
      </c>
      <c r="AO717" s="31">
        <v>1601751</v>
      </c>
      <c r="AP717" s="31">
        <v>1332661</v>
      </c>
      <c r="AQ717" s="31">
        <v>1414173.51171875</v>
      </c>
      <c r="AR717" s="31">
        <v>1367770.140625</v>
      </c>
      <c r="AS717" s="31">
        <v>1510177.703125</v>
      </c>
      <c r="AT717" s="31">
        <v>1402811.1875</v>
      </c>
      <c r="AU717" s="31">
        <v>1338780.94921875</v>
      </c>
      <c r="AV717" s="31">
        <v>1566911.59375</v>
      </c>
      <c r="AW717" s="31">
        <v>1439006.587890625</v>
      </c>
      <c r="AX717" s="31">
        <v>120537.453125</v>
      </c>
      <c r="AY717" s="31">
        <v>112881.78125</v>
      </c>
      <c r="AZ717" s="31">
        <v>233419.234375</v>
      </c>
    </row>
    <row r="718" spans="1:52" ht="15" customHeight="1">
      <c r="A718" s="29" t="s">
        <v>16231</v>
      </c>
      <c r="B718" s="34">
        <v>35438</v>
      </c>
      <c r="C718" s="28">
        <v>600</v>
      </c>
      <c r="D718" s="28">
        <v>43</v>
      </c>
      <c r="E718" s="28">
        <v>40</v>
      </c>
      <c r="F718" s="29" t="s">
        <v>15582</v>
      </c>
      <c r="G718" s="29" t="s">
        <v>15728</v>
      </c>
      <c r="H718" s="28">
        <v>360</v>
      </c>
      <c r="I718" s="29" t="s">
        <v>15929</v>
      </c>
      <c r="J718" s="33" t="s">
        <v>16230</v>
      </c>
      <c r="K718" s="29" t="s">
        <v>178</v>
      </c>
      <c r="L718" s="29" t="s">
        <v>16229</v>
      </c>
      <c r="M718" s="29" t="s">
        <v>16228</v>
      </c>
      <c r="N718" s="28">
        <v>657598.80000000005</v>
      </c>
      <c r="O718" s="28">
        <v>6068105</v>
      </c>
      <c r="P718" s="29" t="s">
        <v>16227</v>
      </c>
      <c r="Q718" s="32" t="s">
        <v>174</v>
      </c>
      <c r="R718" s="19"/>
      <c r="S718" s="19"/>
      <c r="T718" s="19"/>
      <c r="U718" s="19"/>
      <c r="V718" s="19"/>
      <c r="W718" s="19"/>
      <c r="X718" s="19"/>
      <c r="Y718" s="19"/>
      <c r="Z718" s="19"/>
      <c r="AA718" s="19"/>
      <c r="AB718" s="19"/>
      <c r="AC718" s="19"/>
      <c r="AD718" s="19"/>
      <c r="AE718" s="19"/>
      <c r="AF718" s="19"/>
      <c r="AG718" s="19"/>
      <c r="AH718" s="19"/>
      <c r="AI718" s="19"/>
      <c r="AJ718" s="19"/>
      <c r="AK718" s="19"/>
      <c r="AL718" s="31">
        <v>1158003</v>
      </c>
      <c r="AM718" s="31">
        <v>1450995</v>
      </c>
      <c r="AN718" s="31">
        <v>1207297</v>
      </c>
      <c r="AO718" s="31">
        <v>926067</v>
      </c>
      <c r="AP718" s="31">
        <v>1092318</v>
      </c>
      <c r="AQ718" s="31">
        <v>1188177.26953125</v>
      </c>
      <c r="AR718" s="31">
        <v>1130162.2265625</v>
      </c>
      <c r="AS718" s="31">
        <v>1265458.5859375</v>
      </c>
      <c r="AT718" s="31">
        <v>1161038.3359375</v>
      </c>
      <c r="AU718" s="31">
        <v>1079096.025390625</v>
      </c>
      <c r="AV718" s="31">
        <v>1329171.03125</v>
      </c>
      <c r="AW718" s="31">
        <v>1347813.7265625</v>
      </c>
      <c r="AX718" s="31">
        <v>97018.0234375</v>
      </c>
      <c r="AY718" s="31">
        <v>88397.1015625</v>
      </c>
      <c r="AZ718" s="31">
        <v>185415.125</v>
      </c>
    </row>
    <row r="719" spans="1:52" ht="15" customHeight="1">
      <c r="A719" s="29" t="s">
        <v>16226</v>
      </c>
      <c r="B719" s="34">
        <v>35419</v>
      </c>
      <c r="C719" s="28">
        <v>500</v>
      </c>
      <c r="D719" s="28">
        <v>37.299999999999997</v>
      </c>
      <c r="E719" s="28">
        <v>35</v>
      </c>
      <c r="F719" s="29" t="s">
        <v>16221</v>
      </c>
      <c r="G719" s="29" t="s">
        <v>16220</v>
      </c>
      <c r="H719" s="28">
        <v>360</v>
      </c>
      <c r="I719" s="29" t="s">
        <v>15929</v>
      </c>
      <c r="J719" s="33" t="s">
        <v>16225</v>
      </c>
      <c r="K719" s="29" t="s">
        <v>178</v>
      </c>
      <c r="L719" s="29" t="s">
        <v>16224</v>
      </c>
      <c r="M719" s="29" t="s">
        <v>2275</v>
      </c>
      <c r="N719" s="28">
        <v>632533.19999999995</v>
      </c>
      <c r="O719" s="28">
        <v>6073254</v>
      </c>
      <c r="P719" s="29" t="s">
        <v>16223</v>
      </c>
      <c r="Q719" s="32" t="s">
        <v>919</v>
      </c>
      <c r="R719" s="19"/>
      <c r="S719" s="19"/>
      <c r="T719" s="19"/>
      <c r="U719" s="19"/>
      <c r="V719" s="19"/>
      <c r="W719" s="19"/>
      <c r="X719" s="19"/>
      <c r="Y719" s="19"/>
      <c r="Z719" s="19"/>
      <c r="AA719" s="19"/>
      <c r="AB719" s="19"/>
      <c r="AC719" s="19"/>
      <c r="AD719" s="19"/>
      <c r="AE719" s="19"/>
      <c r="AF719" s="19"/>
      <c r="AG719" s="19"/>
      <c r="AH719" s="19"/>
      <c r="AI719" s="19"/>
      <c r="AJ719" s="19"/>
      <c r="AK719" s="19"/>
      <c r="AL719" s="31">
        <v>901998</v>
      </c>
      <c r="AM719" s="31">
        <v>1074228</v>
      </c>
      <c r="AN719" s="31">
        <v>855509</v>
      </c>
      <c r="AO719" s="31">
        <v>966935</v>
      </c>
      <c r="AP719" s="31">
        <v>812094</v>
      </c>
      <c r="AQ719" s="31">
        <v>811056.53125</v>
      </c>
      <c r="AR719" s="31">
        <v>725408.6455078125</v>
      </c>
      <c r="AS719" s="31">
        <v>898768.51953125</v>
      </c>
      <c r="AT719" s="31">
        <v>742882.140625</v>
      </c>
      <c r="AU719" s="31">
        <v>762546.505859375</v>
      </c>
      <c r="AV719" s="31">
        <v>924640.1953125</v>
      </c>
      <c r="AW719" s="31">
        <v>903069.08203125</v>
      </c>
      <c r="AX719" s="31">
        <v>84178.7109375</v>
      </c>
      <c r="AY719" s="31">
        <v>64944.98828125</v>
      </c>
      <c r="AZ719" s="31">
        <v>149123.69921875</v>
      </c>
    </row>
    <row r="720" spans="1:52" ht="15" customHeight="1">
      <c r="A720" s="29" t="s">
        <v>16222</v>
      </c>
      <c r="B720" s="34">
        <v>35418</v>
      </c>
      <c r="C720" s="28">
        <v>600</v>
      </c>
      <c r="D720" s="28">
        <v>44</v>
      </c>
      <c r="E720" s="28">
        <v>45</v>
      </c>
      <c r="F720" s="29" t="s">
        <v>14594</v>
      </c>
      <c r="G720" s="29" t="s">
        <v>15244</v>
      </c>
      <c r="H720" s="28">
        <v>360</v>
      </c>
      <c r="I720" s="29" t="s">
        <v>15929</v>
      </c>
      <c r="J720" s="33" t="s">
        <v>16219</v>
      </c>
      <c r="K720" s="29" t="s">
        <v>178</v>
      </c>
      <c r="L720" s="29" t="s">
        <v>16088</v>
      </c>
      <c r="M720" s="29" t="s">
        <v>7004</v>
      </c>
      <c r="N720" s="28">
        <v>642676.9</v>
      </c>
      <c r="O720" s="28">
        <v>6092060</v>
      </c>
      <c r="P720" s="29" t="s">
        <v>16218</v>
      </c>
      <c r="Q720" s="32" t="s">
        <v>919</v>
      </c>
      <c r="R720" s="19"/>
      <c r="S720" s="19"/>
      <c r="T720" s="19"/>
      <c r="U720" s="19"/>
      <c r="V720" s="19"/>
      <c r="W720" s="19"/>
      <c r="X720" s="19"/>
      <c r="Y720" s="19"/>
      <c r="Z720" s="19"/>
      <c r="AA720" s="19"/>
      <c r="AB720" s="19"/>
      <c r="AC720" s="19"/>
      <c r="AD720" s="19"/>
      <c r="AE720" s="19"/>
      <c r="AF720" s="19"/>
      <c r="AG720" s="19"/>
      <c r="AH720" s="19"/>
      <c r="AI720" s="19"/>
      <c r="AJ720" s="19"/>
      <c r="AK720" s="19"/>
      <c r="AL720" s="31">
        <v>1370463</v>
      </c>
      <c r="AM720" s="31">
        <v>1545433</v>
      </c>
      <c r="AN720" s="31">
        <v>1243165</v>
      </c>
      <c r="AO720" s="31">
        <v>1322900</v>
      </c>
      <c r="AP720" s="31">
        <v>1124198</v>
      </c>
      <c r="AQ720" s="31">
        <v>1209047.2265625</v>
      </c>
      <c r="AR720" s="31">
        <v>1093839.1171875</v>
      </c>
      <c r="AS720" s="31">
        <v>1202359.96875</v>
      </c>
      <c r="AT720" s="31">
        <v>1167634.7109375</v>
      </c>
      <c r="AU720" s="31">
        <v>983893.68359375</v>
      </c>
      <c r="AV720" s="31">
        <v>1360983.6953125</v>
      </c>
      <c r="AW720" s="31">
        <v>1196375.390625</v>
      </c>
      <c r="AX720" s="31">
        <v>106110.1796875</v>
      </c>
      <c r="AY720" s="31">
        <v>98233.7421875</v>
      </c>
      <c r="AZ720" s="31">
        <v>204343.921875</v>
      </c>
    </row>
    <row r="721" spans="1:52" ht="15" customHeight="1">
      <c r="A721" s="29" t="s">
        <v>16217</v>
      </c>
      <c r="B721" s="34">
        <v>35467</v>
      </c>
      <c r="C721" s="28">
        <v>600</v>
      </c>
      <c r="D721" s="28">
        <v>48</v>
      </c>
      <c r="E721" s="28">
        <v>46</v>
      </c>
      <c r="F721" s="29" t="s">
        <v>15582</v>
      </c>
      <c r="G721" s="29" t="s">
        <v>15202</v>
      </c>
      <c r="H721" s="28">
        <v>360</v>
      </c>
      <c r="I721" s="29" t="s">
        <v>15929</v>
      </c>
      <c r="J721" s="33" t="s">
        <v>16216</v>
      </c>
      <c r="K721" s="29" t="s">
        <v>178</v>
      </c>
      <c r="L721" s="29" t="s">
        <v>16211</v>
      </c>
      <c r="M721" s="29" t="s">
        <v>16215</v>
      </c>
      <c r="N721" s="28">
        <v>657367.80000000005</v>
      </c>
      <c r="O721" s="28">
        <v>6068795</v>
      </c>
      <c r="P721" s="29" t="s">
        <v>16214</v>
      </c>
      <c r="Q721" s="32" t="s">
        <v>174</v>
      </c>
      <c r="R721" s="19"/>
      <c r="S721" s="19"/>
      <c r="T721" s="19"/>
      <c r="U721" s="19"/>
      <c r="V721" s="19"/>
      <c r="W721" s="19"/>
      <c r="X721" s="19"/>
      <c r="Y721" s="19"/>
      <c r="Z721" s="19"/>
      <c r="AA721" s="19"/>
      <c r="AB721" s="19"/>
      <c r="AC721" s="19"/>
      <c r="AD721" s="19"/>
      <c r="AE721" s="19"/>
      <c r="AF721" s="19"/>
      <c r="AG721" s="19"/>
      <c r="AH721" s="19"/>
      <c r="AI721" s="19"/>
      <c r="AJ721" s="19"/>
      <c r="AK721" s="19"/>
      <c r="AL721" s="31">
        <v>1079073</v>
      </c>
      <c r="AM721" s="31">
        <v>1639443</v>
      </c>
      <c r="AN721" s="31">
        <v>1132324</v>
      </c>
      <c r="AO721" s="31">
        <v>1457523</v>
      </c>
      <c r="AP721" s="31">
        <v>1266766</v>
      </c>
      <c r="AQ721" s="31">
        <v>1371780.3671875</v>
      </c>
      <c r="AR721" s="31">
        <v>1296995.04296875</v>
      </c>
      <c r="AS721" s="31">
        <v>1462922.015625</v>
      </c>
      <c r="AT721" s="31">
        <v>1364394.2578125</v>
      </c>
      <c r="AU721" s="31">
        <v>1262487.6015625</v>
      </c>
      <c r="AV721" s="31">
        <v>1383180.49609375</v>
      </c>
      <c r="AW721" s="31">
        <v>1528060.0625</v>
      </c>
      <c r="AX721" s="31">
        <v>110580.03125</v>
      </c>
      <c r="AY721" s="31">
        <v>112414.5</v>
      </c>
      <c r="AZ721" s="31">
        <v>222994.53125</v>
      </c>
    </row>
    <row r="722" spans="1:52" ht="15" customHeight="1">
      <c r="A722" s="29" t="s">
        <v>16213</v>
      </c>
      <c r="B722" s="34">
        <v>35467</v>
      </c>
      <c r="C722" s="28">
        <v>600</v>
      </c>
      <c r="D722" s="28">
        <v>40</v>
      </c>
      <c r="E722" s="28">
        <v>46</v>
      </c>
      <c r="F722" s="29" t="s">
        <v>15582</v>
      </c>
      <c r="G722" s="29" t="s">
        <v>15202</v>
      </c>
      <c r="H722" s="28">
        <v>360</v>
      </c>
      <c r="I722" s="29" t="s">
        <v>15929</v>
      </c>
      <c r="J722" s="33" t="s">
        <v>16212</v>
      </c>
      <c r="K722" s="29" t="s">
        <v>178</v>
      </c>
      <c r="L722" s="29" t="s">
        <v>16211</v>
      </c>
      <c r="M722" s="29" t="s">
        <v>575</v>
      </c>
      <c r="N722" s="28">
        <v>657268.80000000005</v>
      </c>
      <c r="O722" s="28">
        <v>6068586</v>
      </c>
      <c r="P722" s="29" t="s">
        <v>16210</v>
      </c>
      <c r="Q722" s="32" t="s">
        <v>174</v>
      </c>
      <c r="R722" s="19"/>
      <c r="S722" s="19"/>
      <c r="T722" s="19"/>
      <c r="U722" s="19"/>
      <c r="V722" s="19"/>
      <c r="W722" s="19"/>
      <c r="X722" s="19"/>
      <c r="Y722" s="19"/>
      <c r="Z722" s="19"/>
      <c r="AA722" s="19"/>
      <c r="AB722" s="19"/>
      <c r="AC722" s="19"/>
      <c r="AD722" s="19"/>
      <c r="AE722" s="19"/>
      <c r="AF722" s="19"/>
      <c r="AG722" s="19"/>
      <c r="AH722" s="19"/>
      <c r="AI722" s="19"/>
      <c r="AJ722" s="19"/>
      <c r="AK722" s="19"/>
      <c r="AL722" s="31">
        <v>1062192</v>
      </c>
      <c r="AM722" s="31">
        <v>1673876</v>
      </c>
      <c r="AN722" s="31">
        <v>1390717</v>
      </c>
      <c r="AO722" s="31">
        <v>1515359</v>
      </c>
      <c r="AP722" s="31">
        <v>1283158</v>
      </c>
      <c r="AQ722" s="31">
        <v>1349236.4609375</v>
      </c>
      <c r="AR722" s="31">
        <v>1306491.10546875</v>
      </c>
      <c r="AS722" s="31">
        <v>1482615.0625</v>
      </c>
      <c r="AT722" s="31">
        <v>1346801.92578125</v>
      </c>
      <c r="AU722" s="31">
        <v>1299507.6484375</v>
      </c>
      <c r="AV722" s="31">
        <v>1490368.75390625</v>
      </c>
      <c r="AW722" s="31">
        <v>1544480.18359375</v>
      </c>
      <c r="AX722" s="31">
        <v>115175.609375</v>
      </c>
      <c r="AY722" s="31">
        <v>107517.9609375</v>
      </c>
      <c r="AZ722" s="31">
        <v>222693.5703125</v>
      </c>
    </row>
    <row r="723" spans="1:52" ht="15" customHeight="1">
      <c r="A723" s="29" t="s">
        <v>16209</v>
      </c>
      <c r="B723" s="34">
        <v>35496</v>
      </c>
      <c r="C723" s="28">
        <v>600</v>
      </c>
      <c r="D723" s="28">
        <v>48</v>
      </c>
      <c r="E723" s="28">
        <v>40.299999999999997</v>
      </c>
      <c r="F723" s="29" t="s">
        <v>15582</v>
      </c>
      <c r="G723" s="29" t="s">
        <v>15202</v>
      </c>
      <c r="H723" s="28">
        <v>360</v>
      </c>
      <c r="I723" s="29" t="s">
        <v>15929</v>
      </c>
      <c r="J723" s="33" t="s">
        <v>16208</v>
      </c>
      <c r="K723" s="29" t="s">
        <v>178</v>
      </c>
      <c r="L723" s="29" t="s">
        <v>15989</v>
      </c>
      <c r="M723" s="29" t="s">
        <v>16207</v>
      </c>
      <c r="N723" s="28">
        <v>651906.9</v>
      </c>
      <c r="O723" s="28">
        <v>6077901</v>
      </c>
      <c r="P723" s="29" t="s">
        <v>16206</v>
      </c>
      <c r="Q723" s="32" t="s">
        <v>174</v>
      </c>
      <c r="R723" s="19"/>
      <c r="S723" s="19"/>
      <c r="T723" s="19"/>
      <c r="U723" s="19"/>
      <c r="V723" s="19"/>
      <c r="W723" s="19"/>
      <c r="X723" s="19"/>
      <c r="Y723" s="19"/>
      <c r="Z723" s="19"/>
      <c r="AA723" s="19"/>
      <c r="AB723" s="19"/>
      <c r="AC723" s="19"/>
      <c r="AD723" s="19"/>
      <c r="AE723" s="19"/>
      <c r="AF723" s="19"/>
      <c r="AG723" s="19"/>
      <c r="AH723" s="19"/>
      <c r="AI723" s="19"/>
      <c r="AJ723" s="19"/>
      <c r="AK723" s="19"/>
      <c r="AL723" s="31">
        <v>990576</v>
      </c>
      <c r="AM723" s="31">
        <v>1512494</v>
      </c>
      <c r="AN723" s="31">
        <v>1297161</v>
      </c>
      <c r="AO723" s="31">
        <v>1384304</v>
      </c>
      <c r="AP723" s="31">
        <v>1167618</v>
      </c>
      <c r="AQ723" s="31">
        <v>1261977.96484375</v>
      </c>
      <c r="AR723" s="31">
        <v>1222682.65234375</v>
      </c>
      <c r="AS723" s="31">
        <v>1342466.7421875</v>
      </c>
      <c r="AT723" s="31">
        <v>1283042.97265625</v>
      </c>
      <c r="AU723" s="31">
        <v>1157804.0234375</v>
      </c>
      <c r="AV723" s="31">
        <v>1443231.91015625</v>
      </c>
      <c r="AW723" s="31">
        <v>1397167.1953125</v>
      </c>
      <c r="AX723" s="31">
        <v>108974.25</v>
      </c>
      <c r="AY723" s="31">
        <v>97334.8203125</v>
      </c>
      <c r="AZ723" s="31">
        <v>206309.0703125</v>
      </c>
    </row>
    <row r="724" spans="1:52" ht="15" customHeight="1">
      <c r="A724" s="29" t="s">
        <v>16205</v>
      </c>
      <c r="B724" s="34">
        <v>35509</v>
      </c>
      <c r="C724" s="28">
        <v>600</v>
      </c>
      <c r="D724" s="28">
        <v>48</v>
      </c>
      <c r="E724" s="28">
        <v>46</v>
      </c>
      <c r="F724" s="29" t="s">
        <v>15582</v>
      </c>
      <c r="G724" s="29" t="s">
        <v>15202</v>
      </c>
      <c r="H724" s="28">
        <v>360</v>
      </c>
      <c r="I724" s="29" t="s">
        <v>15929</v>
      </c>
      <c r="J724" s="33" t="s">
        <v>16204</v>
      </c>
      <c r="K724" s="29" t="s">
        <v>178</v>
      </c>
      <c r="L724" s="29" t="s">
        <v>15989</v>
      </c>
      <c r="M724" s="29" t="s">
        <v>1242</v>
      </c>
      <c r="N724" s="28">
        <v>651830.9</v>
      </c>
      <c r="O724" s="28">
        <v>6078134</v>
      </c>
      <c r="P724" s="29" t="s">
        <v>16203</v>
      </c>
      <c r="Q724" s="32" t="s">
        <v>174</v>
      </c>
      <c r="R724" s="19"/>
      <c r="S724" s="19"/>
      <c r="T724" s="19"/>
      <c r="U724" s="19"/>
      <c r="V724" s="19"/>
      <c r="W724" s="19"/>
      <c r="X724" s="19"/>
      <c r="Y724" s="19"/>
      <c r="Z724" s="19"/>
      <c r="AA724" s="19"/>
      <c r="AB724" s="19"/>
      <c r="AC724" s="19"/>
      <c r="AD724" s="19"/>
      <c r="AE724" s="19"/>
      <c r="AF724" s="19"/>
      <c r="AG724" s="19"/>
      <c r="AH724" s="19"/>
      <c r="AI724" s="19"/>
      <c r="AJ724" s="19"/>
      <c r="AK724" s="19"/>
      <c r="AL724" s="31">
        <v>1022079</v>
      </c>
      <c r="AM724" s="31">
        <v>1581074</v>
      </c>
      <c r="AN724" s="31">
        <v>1202834</v>
      </c>
      <c r="AO724" s="31">
        <v>1408592</v>
      </c>
      <c r="AP724" s="31">
        <v>1177352</v>
      </c>
      <c r="AQ724" s="31">
        <v>1200077.45703125</v>
      </c>
      <c r="AR724" s="31">
        <v>1247360.40625</v>
      </c>
      <c r="AS724" s="31">
        <v>1376056.4453125</v>
      </c>
      <c r="AT724" s="31">
        <v>1298787.9453125</v>
      </c>
      <c r="AU724" s="31">
        <v>1194407.28515625</v>
      </c>
      <c r="AV724" s="31">
        <v>1488119.4921875</v>
      </c>
      <c r="AW724" s="31">
        <v>1434285.27734375</v>
      </c>
      <c r="AX724" s="31">
        <v>112013.546875</v>
      </c>
      <c r="AY724" s="31">
        <v>97111.078125</v>
      </c>
      <c r="AZ724" s="31">
        <v>209124.625</v>
      </c>
    </row>
    <row r="725" spans="1:52" ht="15" customHeight="1">
      <c r="A725" s="29" t="s">
        <v>16202</v>
      </c>
      <c r="B725" s="34">
        <v>35509</v>
      </c>
      <c r="C725" s="28">
        <v>600</v>
      </c>
      <c r="D725" s="28">
        <v>48</v>
      </c>
      <c r="E725" s="28">
        <v>46</v>
      </c>
      <c r="F725" s="29" t="s">
        <v>15582</v>
      </c>
      <c r="G725" s="29" t="s">
        <v>15202</v>
      </c>
      <c r="H725" s="28">
        <v>360</v>
      </c>
      <c r="I725" s="29" t="s">
        <v>15929</v>
      </c>
      <c r="J725" s="33" t="s">
        <v>16201</v>
      </c>
      <c r="K725" s="29" t="s">
        <v>178</v>
      </c>
      <c r="L725" s="29" t="s">
        <v>15989</v>
      </c>
      <c r="M725" s="29" t="s">
        <v>3115</v>
      </c>
      <c r="N725" s="28">
        <v>651982.9</v>
      </c>
      <c r="O725" s="28">
        <v>6077638</v>
      </c>
      <c r="P725" s="29" t="s">
        <v>16200</v>
      </c>
      <c r="Q725" s="32" t="s">
        <v>174</v>
      </c>
      <c r="R725" s="19"/>
      <c r="S725" s="19"/>
      <c r="T725" s="19"/>
      <c r="U725" s="19"/>
      <c r="V725" s="19"/>
      <c r="W725" s="19"/>
      <c r="X725" s="19"/>
      <c r="Y725" s="19"/>
      <c r="Z725" s="19"/>
      <c r="AA725" s="19"/>
      <c r="AB725" s="19"/>
      <c r="AC725" s="19"/>
      <c r="AD725" s="19"/>
      <c r="AE725" s="19"/>
      <c r="AF725" s="19"/>
      <c r="AG725" s="19"/>
      <c r="AH725" s="19"/>
      <c r="AI725" s="19"/>
      <c r="AJ725" s="19"/>
      <c r="AK725" s="19"/>
      <c r="AL725" s="31">
        <v>1034400</v>
      </c>
      <c r="AM725" s="31">
        <v>1606084</v>
      </c>
      <c r="AN725" s="31">
        <v>1306056</v>
      </c>
      <c r="AO725" s="31">
        <v>1425797</v>
      </c>
      <c r="AP725" s="31">
        <v>1195455</v>
      </c>
      <c r="AQ725" s="31">
        <v>1293349.84765625</v>
      </c>
      <c r="AR725" s="31">
        <v>1255640.74609375</v>
      </c>
      <c r="AS725" s="31">
        <v>1367600.84375</v>
      </c>
      <c r="AT725" s="31">
        <v>1289551.23828125</v>
      </c>
      <c r="AU725" s="31">
        <v>1171588.7578125</v>
      </c>
      <c r="AV725" s="31">
        <v>1460231.1875</v>
      </c>
      <c r="AW725" s="31">
        <v>1445704.91015625</v>
      </c>
      <c r="AX725" s="31">
        <v>112608.5390625</v>
      </c>
      <c r="AY725" s="31">
        <v>99690.03125</v>
      </c>
      <c r="AZ725" s="31">
        <v>212298.5703125</v>
      </c>
    </row>
    <row r="726" spans="1:52" ht="15" customHeight="1">
      <c r="A726" s="29" t="s">
        <v>16199</v>
      </c>
      <c r="B726" s="34">
        <v>35557</v>
      </c>
      <c r="C726" s="28">
        <v>600</v>
      </c>
      <c r="D726" s="28">
        <v>48</v>
      </c>
      <c r="E726" s="28">
        <v>46</v>
      </c>
      <c r="F726" s="29" t="s">
        <v>15582</v>
      </c>
      <c r="G726" s="29" t="s">
        <v>15202</v>
      </c>
      <c r="H726" s="28">
        <v>360</v>
      </c>
      <c r="I726" s="29" t="s">
        <v>15929</v>
      </c>
      <c r="J726" s="33" t="s">
        <v>16198</v>
      </c>
      <c r="K726" s="29" t="s">
        <v>178</v>
      </c>
      <c r="L726" s="29" t="s">
        <v>16197</v>
      </c>
      <c r="M726" s="29" t="s">
        <v>1247</v>
      </c>
      <c r="N726" s="28">
        <v>656959.80000000005</v>
      </c>
      <c r="O726" s="28">
        <v>6076813</v>
      </c>
      <c r="P726" s="29" t="s">
        <v>16196</v>
      </c>
      <c r="Q726" s="32" t="s">
        <v>919</v>
      </c>
      <c r="R726" s="19"/>
      <c r="S726" s="19"/>
      <c r="T726" s="19"/>
      <c r="U726" s="19"/>
      <c r="V726" s="19"/>
      <c r="W726" s="19"/>
      <c r="X726" s="19"/>
      <c r="Y726" s="19"/>
      <c r="Z726" s="19"/>
      <c r="AA726" s="19"/>
      <c r="AB726" s="19"/>
      <c r="AC726" s="19"/>
      <c r="AD726" s="19"/>
      <c r="AE726" s="19"/>
      <c r="AF726" s="19"/>
      <c r="AG726" s="19"/>
      <c r="AH726" s="19"/>
      <c r="AI726" s="19"/>
      <c r="AJ726" s="19"/>
      <c r="AK726" s="19"/>
      <c r="AL726" s="31">
        <v>634107</v>
      </c>
      <c r="AM726" s="31">
        <v>1483870</v>
      </c>
      <c r="AN726" s="31">
        <v>1238210</v>
      </c>
      <c r="AO726" s="31">
        <v>1226485</v>
      </c>
      <c r="AP726" s="31">
        <v>1130221</v>
      </c>
      <c r="AQ726" s="31">
        <v>1189356.1640625</v>
      </c>
      <c r="AR726" s="31">
        <v>1174424.125</v>
      </c>
      <c r="AS726" s="31">
        <v>1204637.93359375</v>
      </c>
      <c r="AT726" s="31">
        <v>1234139.93359375</v>
      </c>
      <c r="AU726" s="31">
        <v>1103540.13671875</v>
      </c>
      <c r="AV726" s="31">
        <v>1376774.203125</v>
      </c>
      <c r="AW726" s="31">
        <v>1371527.18359375</v>
      </c>
      <c r="AX726" s="31">
        <v>107444.703125</v>
      </c>
      <c r="AY726" s="31">
        <v>83812.40625</v>
      </c>
      <c r="AZ726" s="31">
        <v>191257.109375</v>
      </c>
    </row>
    <row r="727" spans="1:52" ht="15" customHeight="1">
      <c r="A727" s="29" t="s">
        <v>16195</v>
      </c>
      <c r="B727" s="34">
        <v>35557</v>
      </c>
      <c r="C727" s="28">
        <v>600</v>
      </c>
      <c r="D727" s="28">
        <v>48</v>
      </c>
      <c r="E727" s="28">
        <v>46</v>
      </c>
      <c r="F727" s="29" t="s">
        <v>15582</v>
      </c>
      <c r="G727" s="29" t="s">
        <v>15202</v>
      </c>
      <c r="H727" s="28">
        <v>360</v>
      </c>
      <c r="I727" s="29" t="s">
        <v>15929</v>
      </c>
      <c r="J727" s="33" t="s">
        <v>16194</v>
      </c>
      <c r="K727" s="29" t="s">
        <v>178</v>
      </c>
      <c r="L727" s="29" t="s">
        <v>16193</v>
      </c>
      <c r="M727" s="29" t="s">
        <v>1247</v>
      </c>
      <c r="N727" s="28">
        <v>657100.80000000005</v>
      </c>
      <c r="O727" s="28">
        <v>6076951</v>
      </c>
      <c r="P727" s="29" t="s">
        <v>16192</v>
      </c>
      <c r="Q727" s="32" t="s">
        <v>919</v>
      </c>
      <c r="R727" s="19"/>
      <c r="S727" s="19"/>
      <c r="T727" s="19"/>
      <c r="U727" s="19"/>
      <c r="V727" s="19"/>
      <c r="W727" s="19"/>
      <c r="X727" s="19"/>
      <c r="Y727" s="19"/>
      <c r="Z727" s="19"/>
      <c r="AA727" s="19"/>
      <c r="AB727" s="19"/>
      <c r="AC727" s="19"/>
      <c r="AD727" s="19"/>
      <c r="AE727" s="19"/>
      <c r="AF727" s="19"/>
      <c r="AG727" s="19"/>
      <c r="AH727" s="19"/>
      <c r="AI727" s="19"/>
      <c r="AJ727" s="19"/>
      <c r="AK727" s="19"/>
      <c r="AL727" s="31">
        <v>583323</v>
      </c>
      <c r="AM727" s="31">
        <v>1400355</v>
      </c>
      <c r="AN727" s="31">
        <v>1098420</v>
      </c>
      <c r="AO727" s="31">
        <v>1265788</v>
      </c>
      <c r="AP727" s="31">
        <v>1075203</v>
      </c>
      <c r="AQ727" s="31">
        <v>1135665.10546875</v>
      </c>
      <c r="AR727" s="31">
        <v>1108396.078125</v>
      </c>
      <c r="AS727" s="31">
        <v>1093072.85546875</v>
      </c>
      <c r="AT727" s="31">
        <v>1150673.0390625</v>
      </c>
      <c r="AU727" s="31">
        <v>1029614.84375</v>
      </c>
      <c r="AV727" s="31">
        <v>1295879.32421875</v>
      </c>
      <c r="AW727" s="31">
        <v>1295237.79296875</v>
      </c>
      <c r="AX727" s="31">
        <v>97357.59375</v>
      </c>
      <c r="AY727" s="31">
        <v>87279.390625</v>
      </c>
      <c r="AZ727" s="31">
        <v>184636.984375</v>
      </c>
    </row>
    <row r="728" spans="1:52" ht="15" customHeight="1">
      <c r="A728" s="29" t="s">
        <v>16191</v>
      </c>
      <c r="B728" s="34">
        <v>35557</v>
      </c>
      <c r="C728" s="28">
        <v>600</v>
      </c>
      <c r="D728" s="28">
        <v>48</v>
      </c>
      <c r="E728" s="28">
        <v>46</v>
      </c>
      <c r="F728" s="29" t="s">
        <v>15582</v>
      </c>
      <c r="G728" s="29" t="s">
        <v>15202</v>
      </c>
      <c r="H728" s="28">
        <v>360</v>
      </c>
      <c r="I728" s="29" t="s">
        <v>15929</v>
      </c>
      <c r="J728" s="33" t="s">
        <v>16190</v>
      </c>
      <c r="K728" s="29" t="s">
        <v>178</v>
      </c>
      <c r="L728" s="29" t="s">
        <v>16174</v>
      </c>
      <c r="M728" s="29" t="s">
        <v>16189</v>
      </c>
      <c r="N728" s="28">
        <v>657241.80000000005</v>
      </c>
      <c r="O728" s="28">
        <v>6077090</v>
      </c>
      <c r="P728" s="29" t="s">
        <v>16188</v>
      </c>
      <c r="Q728" s="32" t="s">
        <v>919</v>
      </c>
      <c r="R728" s="19"/>
      <c r="S728" s="19"/>
      <c r="T728" s="19"/>
      <c r="U728" s="19"/>
      <c r="V728" s="19"/>
      <c r="W728" s="19"/>
      <c r="X728" s="19"/>
      <c r="Y728" s="19"/>
      <c r="Z728" s="19"/>
      <c r="AA728" s="19"/>
      <c r="AB728" s="19"/>
      <c r="AC728" s="19"/>
      <c r="AD728" s="19"/>
      <c r="AE728" s="19"/>
      <c r="AF728" s="19"/>
      <c r="AG728" s="19"/>
      <c r="AH728" s="19"/>
      <c r="AI728" s="19"/>
      <c r="AJ728" s="19"/>
      <c r="AK728" s="19"/>
      <c r="AL728" s="31">
        <v>579807</v>
      </c>
      <c r="AM728" s="31">
        <v>1374875</v>
      </c>
      <c r="AN728" s="31">
        <v>1131113</v>
      </c>
      <c r="AO728" s="31">
        <v>1052431</v>
      </c>
      <c r="AP728" s="31">
        <v>1027997</v>
      </c>
      <c r="AQ728" s="31">
        <v>1121504.22265625</v>
      </c>
      <c r="AR728" s="31">
        <v>1074904.38671875</v>
      </c>
      <c r="AS728" s="31">
        <v>1188795.9609375</v>
      </c>
      <c r="AT728" s="31">
        <v>1120866.11328125</v>
      </c>
      <c r="AU728" s="31">
        <v>997905.1484375</v>
      </c>
      <c r="AV728" s="31">
        <v>1255066.55078125</v>
      </c>
      <c r="AW728" s="31">
        <v>1216813.96484375</v>
      </c>
      <c r="AX728" s="31">
        <v>87771.421875</v>
      </c>
      <c r="AY728" s="31">
        <v>86002.2890625</v>
      </c>
      <c r="AZ728" s="31">
        <v>173773.7109375</v>
      </c>
    </row>
    <row r="729" spans="1:52" ht="15" customHeight="1">
      <c r="A729" s="29" t="s">
        <v>16187</v>
      </c>
      <c r="B729" s="34">
        <v>35557</v>
      </c>
      <c r="C729" s="28">
        <v>600</v>
      </c>
      <c r="D729" s="28">
        <v>48</v>
      </c>
      <c r="E729" s="28">
        <v>46</v>
      </c>
      <c r="F729" s="29" t="s">
        <v>15582</v>
      </c>
      <c r="G729" s="29" t="s">
        <v>15202</v>
      </c>
      <c r="H729" s="28">
        <v>360</v>
      </c>
      <c r="I729" s="29" t="s">
        <v>15929</v>
      </c>
      <c r="J729" s="33" t="s">
        <v>16186</v>
      </c>
      <c r="K729" s="29" t="s">
        <v>178</v>
      </c>
      <c r="L729" s="29" t="s">
        <v>16174</v>
      </c>
      <c r="M729" s="29" t="s">
        <v>16185</v>
      </c>
      <c r="N729" s="28">
        <v>657382.80000000005</v>
      </c>
      <c r="O729" s="28">
        <v>6077228</v>
      </c>
      <c r="P729" s="29" t="s">
        <v>16184</v>
      </c>
      <c r="Q729" s="32" t="s">
        <v>919</v>
      </c>
      <c r="R729" s="19"/>
      <c r="S729" s="19"/>
      <c r="T729" s="19"/>
      <c r="U729" s="19"/>
      <c r="V729" s="19"/>
      <c r="W729" s="19"/>
      <c r="X729" s="19"/>
      <c r="Y729" s="19"/>
      <c r="Z729" s="19"/>
      <c r="AA729" s="19"/>
      <c r="AB729" s="19"/>
      <c r="AC729" s="19"/>
      <c r="AD729" s="19"/>
      <c r="AE729" s="19"/>
      <c r="AF729" s="19"/>
      <c r="AG729" s="19"/>
      <c r="AH729" s="19"/>
      <c r="AI729" s="19"/>
      <c r="AJ729" s="19"/>
      <c r="AK729" s="19"/>
      <c r="AL729" s="31">
        <v>564576</v>
      </c>
      <c r="AM729" s="31">
        <v>1271807</v>
      </c>
      <c r="AN729" s="31">
        <v>1124655</v>
      </c>
      <c r="AO729" s="31">
        <v>1010389</v>
      </c>
      <c r="AP729" s="31">
        <v>1008126</v>
      </c>
      <c r="AQ729" s="31">
        <v>1111203.23828125</v>
      </c>
      <c r="AR729" s="31">
        <v>1094422.22265625</v>
      </c>
      <c r="AS729" s="31">
        <v>1164656.7890625</v>
      </c>
      <c r="AT729" s="31">
        <v>1110550.31640625</v>
      </c>
      <c r="AU729" s="31">
        <v>1000299.953125</v>
      </c>
      <c r="AV729" s="31">
        <v>1283439.953125</v>
      </c>
      <c r="AW729" s="31">
        <v>1158089.14453125</v>
      </c>
      <c r="AX729" s="31">
        <v>92970.8984375</v>
      </c>
      <c r="AY729" s="31">
        <v>87287.3125</v>
      </c>
      <c r="AZ729" s="31">
        <v>180258.2109375</v>
      </c>
    </row>
    <row r="730" spans="1:52" ht="15" customHeight="1">
      <c r="A730" s="29" t="s">
        <v>16183</v>
      </c>
      <c r="B730" s="34">
        <v>35557</v>
      </c>
      <c r="C730" s="28">
        <v>600</v>
      </c>
      <c r="D730" s="28">
        <v>48</v>
      </c>
      <c r="E730" s="28">
        <v>48</v>
      </c>
      <c r="F730" s="29" t="s">
        <v>15582</v>
      </c>
      <c r="G730" s="29" t="s">
        <v>15202</v>
      </c>
      <c r="H730" s="28">
        <v>360</v>
      </c>
      <c r="I730" s="29" t="s">
        <v>15929</v>
      </c>
      <c r="J730" s="33" t="s">
        <v>16182</v>
      </c>
      <c r="K730" s="29" t="s">
        <v>178</v>
      </c>
      <c r="L730" s="29" t="s">
        <v>16174</v>
      </c>
      <c r="M730" s="29" t="s">
        <v>1836</v>
      </c>
      <c r="N730" s="28">
        <v>657152.80000000005</v>
      </c>
      <c r="O730" s="28">
        <v>6076766</v>
      </c>
      <c r="P730" s="29" t="s">
        <v>16181</v>
      </c>
      <c r="Q730" s="32" t="s">
        <v>919</v>
      </c>
      <c r="R730" s="19"/>
      <c r="S730" s="19"/>
      <c r="T730" s="19"/>
      <c r="U730" s="19"/>
      <c r="V730" s="19"/>
      <c r="W730" s="19"/>
      <c r="X730" s="19"/>
      <c r="Y730" s="19"/>
      <c r="Z730" s="19"/>
      <c r="AA730" s="19"/>
      <c r="AB730" s="19"/>
      <c r="AC730" s="19"/>
      <c r="AD730" s="19"/>
      <c r="AE730" s="19"/>
      <c r="AF730" s="19"/>
      <c r="AG730" s="19"/>
      <c r="AH730" s="19"/>
      <c r="AI730" s="19"/>
      <c r="AJ730" s="19"/>
      <c r="AK730" s="19"/>
      <c r="AL730" s="31">
        <v>594795</v>
      </c>
      <c r="AM730" s="31">
        <v>1374133</v>
      </c>
      <c r="AN730" s="31">
        <v>1234401</v>
      </c>
      <c r="AO730" s="31">
        <v>973313</v>
      </c>
      <c r="AP730" s="31">
        <v>1042394</v>
      </c>
      <c r="AQ730" s="31">
        <v>1142127.94140625</v>
      </c>
      <c r="AR730" s="31">
        <v>1111015.625</v>
      </c>
      <c r="AS730" s="31">
        <v>1229877.984375</v>
      </c>
      <c r="AT730" s="31">
        <v>1151148.24609375</v>
      </c>
      <c r="AU730" s="31">
        <v>927178.5703125</v>
      </c>
      <c r="AV730" s="31">
        <v>1312004.41015625</v>
      </c>
      <c r="AW730" s="31">
        <v>1285544.6875</v>
      </c>
      <c r="AX730" s="31">
        <v>104123.25</v>
      </c>
      <c r="AY730" s="31">
        <v>81973.9765625</v>
      </c>
      <c r="AZ730" s="31">
        <v>186097.2265625</v>
      </c>
    </row>
    <row r="731" spans="1:52" ht="15" customHeight="1">
      <c r="A731" s="29" t="s">
        <v>16180</v>
      </c>
      <c r="B731" s="34">
        <v>35557</v>
      </c>
      <c r="C731" s="28">
        <v>600</v>
      </c>
      <c r="D731" s="28">
        <v>43</v>
      </c>
      <c r="E731" s="28">
        <v>46</v>
      </c>
      <c r="F731" s="29" t="s">
        <v>15582</v>
      </c>
      <c r="G731" s="29" t="s">
        <v>15202</v>
      </c>
      <c r="H731" s="28">
        <v>360</v>
      </c>
      <c r="I731" s="29" t="s">
        <v>15929</v>
      </c>
      <c r="J731" s="33" t="s">
        <v>16179</v>
      </c>
      <c r="K731" s="29" t="s">
        <v>178</v>
      </c>
      <c r="L731" s="29" t="s">
        <v>16178</v>
      </c>
      <c r="M731" s="29" t="s">
        <v>3220</v>
      </c>
      <c r="N731" s="28">
        <v>657434.80000000005</v>
      </c>
      <c r="O731" s="28">
        <v>6077043</v>
      </c>
      <c r="P731" s="29" t="s">
        <v>16177</v>
      </c>
      <c r="Q731" s="32" t="s">
        <v>919</v>
      </c>
      <c r="R731" s="19"/>
      <c r="S731" s="19"/>
      <c r="T731" s="19"/>
      <c r="U731" s="19"/>
      <c r="V731" s="19"/>
      <c r="W731" s="19"/>
      <c r="X731" s="19"/>
      <c r="Y731" s="19"/>
      <c r="Z731" s="19"/>
      <c r="AA731" s="19"/>
      <c r="AB731" s="19"/>
      <c r="AC731" s="19"/>
      <c r="AD731" s="19"/>
      <c r="AE731" s="19"/>
      <c r="AF731" s="19"/>
      <c r="AG731" s="19"/>
      <c r="AH731" s="19"/>
      <c r="AI731" s="19"/>
      <c r="AJ731" s="19"/>
      <c r="AK731" s="19"/>
      <c r="AL731" s="31">
        <v>530730</v>
      </c>
      <c r="AM731" s="31">
        <v>1246214</v>
      </c>
      <c r="AN731" s="31">
        <v>1055223</v>
      </c>
      <c r="AO731" s="31">
        <v>1148803</v>
      </c>
      <c r="AP731" s="31">
        <v>946870</v>
      </c>
      <c r="AQ731" s="31">
        <v>800554.13671875</v>
      </c>
      <c r="AR731" s="31">
        <v>986212.2578125</v>
      </c>
      <c r="AS731" s="31">
        <v>1072556.09375</v>
      </c>
      <c r="AT731" s="31">
        <v>1031933.43359375</v>
      </c>
      <c r="AU731" s="31">
        <v>930032.71875</v>
      </c>
      <c r="AV731" s="31">
        <v>1167842.609375</v>
      </c>
      <c r="AW731" s="31">
        <v>1154401.3828125</v>
      </c>
      <c r="AX731" s="31">
        <v>90445.40625</v>
      </c>
      <c r="AY731" s="31">
        <v>74639.0703125</v>
      </c>
      <c r="AZ731" s="31">
        <v>165084.4765625</v>
      </c>
    </row>
    <row r="732" spans="1:52" ht="15" customHeight="1">
      <c r="A732" s="29" t="s">
        <v>16176</v>
      </c>
      <c r="B732" s="34">
        <v>35557</v>
      </c>
      <c r="C732" s="28">
        <v>600</v>
      </c>
      <c r="D732" s="28">
        <v>48</v>
      </c>
      <c r="E732" s="28">
        <v>45</v>
      </c>
      <c r="F732" s="29" t="s">
        <v>15582</v>
      </c>
      <c r="G732" s="29" t="s">
        <v>15202</v>
      </c>
      <c r="H732" s="28">
        <v>360</v>
      </c>
      <c r="I732" s="29" t="s">
        <v>15929</v>
      </c>
      <c r="J732" s="33" t="s">
        <v>16175</v>
      </c>
      <c r="K732" s="29" t="s">
        <v>178</v>
      </c>
      <c r="L732" s="29" t="s">
        <v>16174</v>
      </c>
      <c r="M732" s="29" t="s">
        <v>16173</v>
      </c>
      <c r="N732" s="28">
        <v>657552.80000000005</v>
      </c>
      <c r="O732" s="28">
        <v>6070955</v>
      </c>
      <c r="P732" s="29" t="s">
        <v>16172</v>
      </c>
      <c r="Q732" s="32" t="s">
        <v>919</v>
      </c>
      <c r="R732" s="19"/>
      <c r="S732" s="19"/>
      <c r="T732" s="19"/>
      <c r="U732" s="19"/>
      <c r="V732" s="19"/>
      <c r="W732" s="19"/>
      <c r="X732" s="19"/>
      <c r="Y732" s="19"/>
      <c r="Z732" s="19"/>
      <c r="AA732" s="19"/>
      <c r="AB732" s="19"/>
      <c r="AC732" s="19"/>
      <c r="AD732" s="19"/>
      <c r="AE732" s="19"/>
      <c r="AF732" s="19"/>
      <c r="AG732" s="19"/>
      <c r="AH732" s="19"/>
      <c r="AI732" s="19"/>
      <c r="AJ732" s="19"/>
      <c r="AK732" s="19"/>
      <c r="AL732" s="31">
        <v>534999</v>
      </c>
      <c r="AM732" s="31">
        <v>1237393</v>
      </c>
      <c r="AN732" s="31">
        <v>1037925</v>
      </c>
      <c r="AO732" s="31">
        <v>1123978</v>
      </c>
      <c r="AP732" s="31">
        <v>925969</v>
      </c>
      <c r="AQ732" s="31">
        <v>827917.77734375</v>
      </c>
      <c r="AR732" s="31">
        <v>951762.265625</v>
      </c>
      <c r="AS732" s="31">
        <v>998557.56640625</v>
      </c>
      <c r="AT732" s="31">
        <v>1014193.625</v>
      </c>
      <c r="AU732" s="31">
        <v>903421.5390625</v>
      </c>
      <c r="AV732" s="31">
        <v>1041560.185546875</v>
      </c>
      <c r="AW732" s="31">
        <v>1091639.34765625</v>
      </c>
      <c r="AX732" s="31">
        <v>84501.453125</v>
      </c>
      <c r="AY732" s="31">
        <v>69396.03125</v>
      </c>
      <c r="AZ732" s="31">
        <v>153897.484375</v>
      </c>
    </row>
    <row r="733" spans="1:52" ht="15" customHeight="1">
      <c r="A733" s="29" t="s">
        <v>16171</v>
      </c>
      <c r="B733" s="34">
        <v>35692</v>
      </c>
      <c r="C733" s="28">
        <v>600</v>
      </c>
      <c r="D733" s="28">
        <v>44</v>
      </c>
      <c r="E733" s="28">
        <v>35</v>
      </c>
      <c r="F733" s="29" t="s">
        <v>14683</v>
      </c>
      <c r="G733" s="29" t="s">
        <v>5682</v>
      </c>
      <c r="H733" s="28">
        <v>360</v>
      </c>
      <c r="I733" s="29" t="s">
        <v>15929</v>
      </c>
      <c r="J733" s="33" t="s">
        <v>16170</v>
      </c>
      <c r="K733" s="29" t="s">
        <v>178</v>
      </c>
      <c r="L733" s="29" t="s">
        <v>16169</v>
      </c>
      <c r="M733" s="29" t="s">
        <v>216</v>
      </c>
      <c r="N733" s="28">
        <v>637191.9</v>
      </c>
      <c r="O733" s="28">
        <v>6086247</v>
      </c>
      <c r="P733" s="29" t="s">
        <v>16168</v>
      </c>
      <c r="Q733" s="32" t="s">
        <v>919</v>
      </c>
      <c r="R733" s="19"/>
      <c r="S733" s="19"/>
      <c r="T733" s="19"/>
      <c r="U733" s="19"/>
      <c r="V733" s="19"/>
      <c r="W733" s="19"/>
      <c r="X733" s="19"/>
      <c r="Y733" s="19"/>
      <c r="Z733" s="19"/>
      <c r="AA733" s="19"/>
      <c r="AB733" s="19"/>
      <c r="AC733" s="19"/>
      <c r="AD733" s="19"/>
      <c r="AE733" s="19"/>
      <c r="AF733" s="19"/>
      <c r="AG733" s="19"/>
      <c r="AH733" s="19"/>
      <c r="AI733" s="19"/>
      <c r="AJ733" s="19"/>
      <c r="AK733" s="19"/>
      <c r="AL733" s="31">
        <v>219000</v>
      </c>
      <c r="AM733" s="31">
        <v>1364879</v>
      </c>
      <c r="AN733" s="31">
        <v>1134975</v>
      </c>
      <c r="AO733" s="31">
        <v>1162717</v>
      </c>
      <c r="AP733" s="31">
        <v>995120</v>
      </c>
      <c r="AQ733" s="31">
        <v>1017599.9375</v>
      </c>
      <c r="AR733" s="31">
        <v>1023370.9140625</v>
      </c>
      <c r="AS733" s="31">
        <v>1120855.23046875</v>
      </c>
      <c r="AT733" s="31">
        <v>1017493.296875</v>
      </c>
      <c r="AU733" s="31">
        <v>972062.181640625</v>
      </c>
      <c r="AV733" s="31">
        <v>1198037.62109375</v>
      </c>
      <c r="AW733" s="31">
        <v>1185199.3125</v>
      </c>
      <c r="AX733" s="31">
        <v>96261.65625</v>
      </c>
      <c r="AY733" s="31">
        <v>80560.2578125</v>
      </c>
      <c r="AZ733" s="31">
        <v>176821.9140625</v>
      </c>
    </row>
    <row r="734" spans="1:52" ht="15" customHeight="1">
      <c r="A734" s="29" t="s">
        <v>16167</v>
      </c>
      <c r="B734" s="34">
        <v>35688</v>
      </c>
      <c r="C734" s="28">
        <v>600</v>
      </c>
      <c r="D734" s="28">
        <v>44</v>
      </c>
      <c r="E734" s="28">
        <v>35</v>
      </c>
      <c r="F734" s="29" t="s">
        <v>14683</v>
      </c>
      <c r="G734" s="29" t="s">
        <v>5682</v>
      </c>
      <c r="H734" s="28">
        <v>360</v>
      </c>
      <c r="I734" s="29" t="s">
        <v>15929</v>
      </c>
      <c r="J734" s="33" t="s">
        <v>16166</v>
      </c>
      <c r="K734" s="29" t="s">
        <v>178</v>
      </c>
      <c r="L734" s="29" t="s">
        <v>16165</v>
      </c>
      <c r="M734" s="29" t="s">
        <v>7312</v>
      </c>
      <c r="N734" s="28">
        <v>637749.30000000005</v>
      </c>
      <c r="O734" s="28">
        <v>6084150</v>
      </c>
      <c r="P734" s="29" t="s">
        <v>16164</v>
      </c>
      <c r="Q734" s="32" t="s">
        <v>919</v>
      </c>
      <c r="R734" s="19"/>
      <c r="S734" s="19"/>
      <c r="T734" s="19"/>
      <c r="U734" s="19"/>
      <c r="V734" s="19"/>
      <c r="W734" s="19"/>
      <c r="X734" s="19"/>
      <c r="Y734" s="19"/>
      <c r="Z734" s="19"/>
      <c r="AA734" s="19"/>
      <c r="AB734" s="19"/>
      <c r="AC734" s="19"/>
      <c r="AD734" s="19"/>
      <c r="AE734" s="19"/>
      <c r="AF734" s="19"/>
      <c r="AG734" s="19"/>
      <c r="AH734" s="19"/>
      <c r="AI734" s="19"/>
      <c r="AJ734" s="19"/>
      <c r="AK734" s="19"/>
      <c r="AL734" s="31">
        <v>254880</v>
      </c>
      <c r="AM734" s="31">
        <v>1364990</v>
      </c>
      <c r="AN734" s="31">
        <v>1253719</v>
      </c>
      <c r="AO734" s="31">
        <v>1222517</v>
      </c>
      <c r="AP734" s="31">
        <v>1036463</v>
      </c>
      <c r="AQ734" s="31">
        <v>1144843.48046875</v>
      </c>
      <c r="AR734" s="31">
        <v>1065834.00390625</v>
      </c>
      <c r="AS734" s="31">
        <v>1205815.046875</v>
      </c>
      <c r="AT734" s="31">
        <v>1125466.66015625</v>
      </c>
      <c r="AU734" s="31">
        <v>1052270.99609375</v>
      </c>
      <c r="AV734" s="31">
        <v>1292202.45703125</v>
      </c>
      <c r="AW734" s="31">
        <v>1290477.875</v>
      </c>
      <c r="AX734" s="31">
        <v>101604.6875</v>
      </c>
      <c r="AY734" s="31">
        <v>85289.4921875</v>
      </c>
      <c r="AZ734" s="31">
        <v>186894.1796875</v>
      </c>
    </row>
    <row r="735" spans="1:52" ht="15" customHeight="1">
      <c r="A735" s="29" t="s">
        <v>16163</v>
      </c>
      <c r="B735" s="34">
        <v>35689</v>
      </c>
      <c r="C735" s="28">
        <v>600</v>
      </c>
      <c r="D735" s="28">
        <v>44</v>
      </c>
      <c r="E735" s="28">
        <v>35</v>
      </c>
      <c r="F735" s="29" t="s">
        <v>14683</v>
      </c>
      <c r="G735" s="29" t="s">
        <v>5682</v>
      </c>
      <c r="H735" s="28">
        <v>360</v>
      </c>
      <c r="I735" s="29" t="s">
        <v>15929</v>
      </c>
      <c r="J735" s="33" t="s">
        <v>16162</v>
      </c>
      <c r="K735" s="29" t="s">
        <v>178</v>
      </c>
      <c r="L735" s="29" t="s">
        <v>16161</v>
      </c>
      <c r="M735" s="29" t="s">
        <v>176</v>
      </c>
      <c r="N735" s="28">
        <v>637496.9</v>
      </c>
      <c r="O735" s="28">
        <v>6086522</v>
      </c>
      <c r="P735" s="29" t="s">
        <v>16160</v>
      </c>
      <c r="Q735" s="32" t="s">
        <v>919</v>
      </c>
      <c r="R735" s="19"/>
      <c r="S735" s="19"/>
      <c r="T735" s="19"/>
      <c r="U735" s="19"/>
      <c r="V735" s="19"/>
      <c r="W735" s="19"/>
      <c r="X735" s="19"/>
      <c r="Y735" s="19"/>
      <c r="Z735" s="19"/>
      <c r="AA735" s="19"/>
      <c r="AB735" s="19"/>
      <c r="AC735" s="19"/>
      <c r="AD735" s="19"/>
      <c r="AE735" s="19"/>
      <c r="AF735" s="19"/>
      <c r="AG735" s="19"/>
      <c r="AH735" s="19"/>
      <c r="AI735" s="19"/>
      <c r="AJ735" s="19"/>
      <c r="AK735" s="19"/>
      <c r="AL735" s="31">
        <v>338010</v>
      </c>
      <c r="AM735" s="31">
        <v>1152553</v>
      </c>
      <c r="AN735" s="31">
        <v>1166618</v>
      </c>
      <c r="AO735" s="31">
        <v>1130856</v>
      </c>
      <c r="AP735" s="31">
        <v>975031</v>
      </c>
      <c r="AQ735" s="31">
        <v>1007930.0859375</v>
      </c>
      <c r="AR735" s="31">
        <v>955746.9921875</v>
      </c>
      <c r="AS735" s="31">
        <v>1017803.171875</v>
      </c>
      <c r="AT735" s="31">
        <v>991639.4375</v>
      </c>
      <c r="AU735" s="31">
        <v>912386.9609375</v>
      </c>
      <c r="AV735" s="31">
        <v>1147425.8359375</v>
      </c>
      <c r="AW735" s="31">
        <v>1092793.671875</v>
      </c>
      <c r="AX735" s="31">
        <v>92083.859375</v>
      </c>
      <c r="AY735" s="31">
        <v>82704.6015625</v>
      </c>
      <c r="AZ735" s="31">
        <v>174788.4609375</v>
      </c>
    </row>
    <row r="736" spans="1:52" ht="15" customHeight="1">
      <c r="A736" s="29" t="s">
        <v>16159</v>
      </c>
      <c r="B736" s="34">
        <v>35689</v>
      </c>
      <c r="C736" s="28">
        <v>600</v>
      </c>
      <c r="D736" s="28">
        <v>44</v>
      </c>
      <c r="E736" s="28">
        <v>35</v>
      </c>
      <c r="F736" s="29" t="s">
        <v>14683</v>
      </c>
      <c r="G736" s="29" t="s">
        <v>5682</v>
      </c>
      <c r="H736" s="28">
        <v>360</v>
      </c>
      <c r="I736" s="29" t="s">
        <v>15929</v>
      </c>
      <c r="J736" s="33" t="s">
        <v>16158</v>
      </c>
      <c r="K736" s="29" t="s">
        <v>178</v>
      </c>
      <c r="L736" s="29" t="s">
        <v>16146</v>
      </c>
      <c r="M736" s="29" t="s">
        <v>976</v>
      </c>
      <c r="N736" s="28">
        <v>636884.9</v>
      </c>
      <c r="O736" s="28">
        <v>6088906</v>
      </c>
      <c r="P736" s="29" t="s">
        <v>16157</v>
      </c>
      <c r="Q736" s="32" t="s">
        <v>919</v>
      </c>
      <c r="R736" s="19"/>
      <c r="S736" s="19"/>
      <c r="T736" s="19"/>
      <c r="U736" s="19"/>
      <c r="V736" s="19"/>
      <c r="W736" s="19"/>
      <c r="X736" s="19"/>
      <c r="Y736" s="19"/>
      <c r="Z736" s="19"/>
      <c r="AA736" s="19"/>
      <c r="AB736" s="19"/>
      <c r="AC736" s="19"/>
      <c r="AD736" s="19"/>
      <c r="AE736" s="19"/>
      <c r="AF736" s="19"/>
      <c r="AG736" s="19"/>
      <c r="AH736" s="19"/>
      <c r="AI736" s="19"/>
      <c r="AJ736" s="19"/>
      <c r="AK736" s="19"/>
      <c r="AL736" s="31">
        <v>254964</v>
      </c>
      <c r="AM736" s="31">
        <v>1381860</v>
      </c>
      <c r="AN736" s="31">
        <v>1290844</v>
      </c>
      <c r="AO736" s="31">
        <v>1228741</v>
      </c>
      <c r="AP736" s="31">
        <v>1093178</v>
      </c>
      <c r="AQ736" s="31">
        <v>1195071.8515625</v>
      </c>
      <c r="AR736" s="31">
        <v>1111407.66796875</v>
      </c>
      <c r="AS736" s="31">
        <v>1220251.234375</v>
      </c>
      <c r="AT736" s="31">
        <v>1187039.69140625</v>
      </c>
      <c r="AU736" s="31">
        <v>1075276.625</v>
      </c>
      <c r="AV736" s="31">
        <v>1300909.4921875</v>
      </c>
      <c r="AW736" s="31">
        <v>1310638.20703125</v>
      </c>
      <c r="AX736" s="31">
        <v>104597.4609375</v>
      </c>
      <c r="AY736" s="31">
        <v>84742.0234375</v>
      </c>
      <c r="AZ736" s="31">
        <v>189339.484375</v>
      </c>
    </row>
    <row r="737" spans="1:52" ht="15" customHeight="1">
      <c r="A737" s="29" t="s">
        <v>16156</v>
      </c>
      <c r="B737" s="34">
        <v>35689</v>
      </c>
      <c r="C737" s="28">
        <v>600</v>
      </c>
      <c r="D737" s="28">
        <v>44</v>
      </c>
      <c r="E737" s="28">
        <v>35</v>
      </c>
      <c r="F737" s="29" t="s">
        <v>14683</v>
      </c>
      <c r="G737" s="29" t="s">
        <v>5682</v>
      </c>
      <c r="H737" s="28">
        <v>360</v>
      </c>
      <c r="I737" s="29" t="s">
        <v>15929</v>
      </c>
      <c r="J737" s="33" t="s">
        <v>16155</v>
      </c>
      <c r="K737" s="29" t="s">
        <v>178</v>
      </c>
      <c r="L737" s="29" t="s">
        <v>16154</v>
      </c>
      <c r="M737" s="29" t="s">
        <v>590</v>
      </c>
      <c r="N737" s="28">
        <v>636784.9</v>
      </c>
      <c r="O737" s="28">
        <v>6089090</v>
      </c>
      <c r="P737" s="29" t="s">
        <v>16153</v>
      </c>
      <c r="Q737" s="32" t="s">
        <v>919</v>
      </c>
      <c r="R737" s="19"/>
      <c r="S737" s="19"/>
      <c r="T737" s="19"/>
      <c r="U737" s="19"/>
      <c r="V737" s="19"/>
      <c r="W737" s="19"/>
      <c r="X737" s="19"/>
      <c r="Y737" s="19"/>
      <c r="Z737" s="19"/>
      <c r="AA737" s="19"/>
      <c r="AB737" s="19"/>
      <c r="AC737" s="19"/>
      <c r="AD737" s="19"/>
      <c r="AE737" s="19"/>
      <c r="AF737" s="19"/>
      <c r="AG737" s="19"/>
      <c r="AH737" s="19"/>
      <c r="AI737" s="19"/>
      <c r="AJ737" s="19"/>
      <c r="AK737" s="19"/>
      <c r="AL737" s="31">
        <v>246000</v>
      </c>
      <c r="AM737" s="31">
        <v>1382700</v>
      </c>
      <c r="AN737" s="31">
        <v>1303994</v>
      </c>
      <c r="AO737" s="31">
        <v>1220191</v>
      </c>
      <c r="AP737" s="31">
        <v>1075514</v>
      </c>
      <c r="AQ737" s="31">
        <v>1199820.3515625</v>
      </c>
      <c r="AR737" s="31">
        <v>1104741.98828125</v>
      </c>
      <c r="AS737" s="31">
        <v>1141000.74609375</v>
      </c>
      <c r="AT737" s="31">
        <v>1143238.14453125</v>
      </c>
      <c r="AU737" s="31">
        <v>1068143.67578125</v>
      </c>
      <c r="AV737" s="31">
        <v>1312879.59765625</v>
      </c>
      <c r="AW737" s="31">
        <v>1298297.90625</v>
      </c>
      <c r="AX737" s="31">
        <v>89505.8984375</v>
      </c>
      <c r="AY737" s="31">
        <v>88792.109375</v>
      </c>
      <c r="AZ737" s="31">
        <v>178298.0078125</v>
      </c>
    </row>
    <row r="738" spans="1:52" ht="15" customHeight="1">
      <c r="A738" s="29" t="s">
        <v>16152</v>
      </c>
      <c r="B738" s="34">
        <v>35688</v>
      </c>
      <c r="C738" s="28">
        <v>600</v>
      </c>
      <c r="D738" s="28">
        <v>44</v>
      </c>
      <c r="E738" s="28">
        <v>35</v>
      </c>
      <c r="F738" s="29" t="s">
        <v>14683</v>
      </c>
      <c r="G738" s="29" t="s">
        <v>5682</v>
      </c>
      <c r="H738" s="28">
        <v>360</v>
      </c>
      <c r="I738" s="29" t="s">
        <v>15929</v>
      </c>
      <c r="J738" s="33" t="s">
        <v>16151</v>
      </c>
      <c r="K738" s="29" t="s">
        <v>178</v>
      </c>
      <c r="L738" s="29" t="s">
        <v>16150</v>
      </c>
      <c r="M738" s="29" t="s">
        <v>197</v>
      </c>
      <c r="N738" s="28">
        <v>637407.19999999995</v>
      </c>
      <c r="O738" s="28">
        <v>6083908</v>
      </c>
      <c r="P738" s="29" t="s">
        <v>16149</v>
      </c>
      <c r="Q738" s="32" t="s">
        <v>919</v>
      </c>
      <c r="R738" s="19"/>
      <c r="S738" s="19"/>
      <c r="T738" s="19"/>
      <c r="U738" s="19"/>
      <c r="V738" s="19"/>
      <c r="W738" s="19"/>
      <c r="X738" s="19"/>
      <c r="Y738" s="19"/>
      <c r="Z738" s="19"/>
      <c r="AA738" s="19"/>
      <c r="AB738" s="19"/>
      <c r="AC738" s="19"/>
      <c r="AD738" s="19"/>
      <c r="AE738" s="19"/>
      <c r="AF738" s="19"/>
      <c r="AG738" s="19"/>
      <c r="AH738" s="19"/>
      <c r="AI738" s="19"/>
      <c r="AJ738" s="19"/>
      <c r="AK738" s="19"/>
      <c r="AL738" s="31">
        <v>329550</v>
      </c>
      <c r="AM738" s="31">
        <v>1384262</v>
      </c>
      <c r="AN738" s="31">
        <v>1150418</v>
      </c>
      <c r="AO738" s="31">
        <v>1228041</v>
      </c>
      <c r="AP738" s="31">
        <v>1051458</v>
      </c>
      <c r="AQ738" s="31">
        <v>1154929.55859375</v>
      </c>
      <c r="AR738" s="31">
        <v>998957.5234375</v>
      </c>
      <c r="AS738" s="31">
        <v>1154467.71484375</v>
      </c>
      <c r="AT738" s="31">
        <v>1110510.72265625</v>
      </c>
      <c r="AU738" s="31">
        <v>1004808.412109375</v>
      </c>
      <c r="AV738" s="31">
        <v>1249553.23828125</v>
      </c>
      <c r="AW738" s="31">
        <v>1311374.78125</v>
      </c>
      <c r="AX738" s="31">
        <v>87735.78125</v>
      </c>
      <c r="AY738" s="31">
        <v>85722.1171875</v>
      </c>
      <c r="AZ738" s="31">
        <v>173457.8984375</v>
      </c>
    </row>
    <row r="739" spans="1:52" ht="15" customHeight="1">
      <c r="A739" s="29" t="s">
        <v>16148</v>
      </c>
      <c r="B739" s="34">
        <v>35450</v>
      </c>
      <c r="C739" s="28">
        <v>600</v>
      </c>
      <c r="D739" s="28">
        <v>44</v>
      </c>
      <c r="E739" s="28">
        <v>35</v>
      </c>
      <c r="F739" s="29" t="s">
        <v>14594</v>
      </c>
      <c r="G739" s="29" t="s">
        <v>15244</v>
      </c>
      <c r="H739" s="28">
        <v>360</v>
      </c>
      <c r="I739" s="29" t="s">
        <v>15929</v>
      </c>
      <c r="J739" s="33" t="s">
        <v>16147</v>
      </c>
      <c r="K739" s="29" t="s">
        <v>178</v>
      </c>
      <c r="L739" s="29" t="s">
        <v>16146</v>
      </c>
      <c r="M739" s="29" t="s">
        <v>379</v>
      </c>
      <c r="N739" s="28">
        <v>637538.9</v>
      </c>
      <c r="O739" s="28">
        <v>6090348</v>
      </c>
      <c r="P739" s="29" t="s">
        <v>16145</v>
      </c>
      <c r="Q739" s="32" t="s">
        <v>919</v>
      </c>
      <c r="R739" s="19"/>
      <c r="S739" s="19"/>
      <c r="T739" s="19"/>
      <c r="U739" s="19"/>
      <c r="V739" s="19"/>
      <c r="W739" s="19"/>
      <c r="X739" s="19"/>
      <c r="Y739" s="19"/>
      <c r="Z739" s="19"/>
      <c r="AA739" s="19"/>
      <c r="AB739" s="19"/>
      <c r="AC739" s="19"/>
      <c r="AD739" s="19"/>
      <c r="AE739" s="19"/>
      <c r="AF739" s="19"/>
      <c r="AG739" s="19"/>
      <c r="AH739" s="19"/>
      <c r="AI739" s="19"/>
      <c r="AJ739" s="19"/>
      <c r="AK739" s="19"/>
      <c r="AL739" s="31">
        <v>1077198</v>
      </c>
      <c r="AM739" s="31">
        <v>1580121</v>
      </c>
      <c r="AN739" s="31">
        <v>1333959</v>
      </c>
      <c r="AO739" s="31">
        <v>1397421</v>
      </c>
      <c r="AP739" s="31">
        <v>1257753</v>
      </c>
      <c r="AQ739" s="31">
        <v>1249169.2265625</v>
      </c>
      <c r="AR739" s="31">
        <v>1252370.76171875</v>
      </c>
      <c r="AS739" s="31">
        <v>1408860.1015625</v>
      </c>
      <c r="AT739" s="31">
        <v>1319585.85546875</v>
      </c>
      <c r="AU739" s="31">
        <v>1112858.0078125</v>
      </c>
      <c r="AV739" s="31">
        <v>1506005.828125</v>
      </c>
      <c r="AW739" s="31">
        <v>1475619.74609375</v>
      </c>
      <c r="AX739" s="31">
        <v>115888.40625</v>
      </c>
      <c r="AY739" s="31">
        <v>101841.296875</v>
      </c>
      <c r="AZ739" s="31">
        <v>217729.703125</v>
      </c>
    </row>
    <row r="740" spans="1:52" ht="15" customHeight="1">
      <c r="A740" s="29" t="s">
        <v>16144</v>
      </c>
      <c r="B740" s="34">
        <v>35801</v>
      </c>
      <c r="C740" s="28">
        <v>600</v>
      </c>
      <c r="D740" s="28">
        <v>44</v>
      </c>
      <c r="E740" s="28">
        <v>35</v>
      </c>
      <c r="F740" s="29" t="s">
        <v>14683</v>
      </c>
      <c r="G740" s="29" t="s">
        <v>15114</v>
      </c>
      <c r="H740" s="28">
        <v>360</v>
      </c>
      <c r="I740" s="29" t="s">
        <v>15929</v>
      </c>
      <c r="J740" s="33" t="s">
        <v>16143</v>
      </c>
      <c r="K740" s="29" t="s">
        <v>178</v>
      </c>
      <c r="L740" s="29" t="s">
        <v>16110</v>
      </c>
      <c r="M740" s="29" t="s">
        <v>16142</v>
      </c>
      <c r="N740" s="28">
        <v>633678</v>
      </c>
      <c r="O740" s="28">
        <v>6087060</v>
      </c>
      <c r="P740" s="29" t="s">
        <v>16141</v>
      </c>
      <c r="Q740" s="32" t="s">
        <v>174</v>
      </c>
      <c r="R740" s="19"/>
      <c r="S740" s="19"/>
      <c r="T740" s="19"/>
      <c r="U740" s="19"/>
      <c r="V740" s="19"/>
      <c r="W740" s="19"/>
      <c r="X740" s="19"/>
      <c r="Y740" s="19"/>
      <c r="Z740" s="19"/>
      <c r="AA740" s="19"/>
      <c r="AB740" s="19"/>
      <c r="AC740" s="19"/>
      <c r="AD740" s="19"/>
      <c r="AE740" s="19"/>
      <c r="AF740" s="19"/>
      <c r="AG740" s="19"/>
      <c r="AH740" s="19"/>
      <c r="AI740" s="19"/>
      <c r="AJ740" s="19"/>
      <c r="AK740" s="19"/>
      <c r="AL740" s="19"/>
      <c r="AM740" s="31">
        <v>1395782</v>
      </c>
      <c r="AN740" s="31">
        <v>1265449</v>
      </c>
      <c r="AO740" s="31">
        <v>1292708</v>
      </c>
      <c r="AP740" s="31">
        <v>1183420</v>
      </c>
      <c r="AQ740" s="31">
        <v>1205871.7109375</v>
      </c>
      <c r="AR740" s="31">
        <v>1144115.28515625</v>
      </c>
      <c r="AS740" s="31">
        <v>1308608.7265625</v>
      </c>
      <c r="AT740" s="31">
        <v>1178558.37109375</v>
      </c>
      <c r="AU740" s="31">
        <v>1151673.91796875</v>
      </c>
      <c r="AV740" s="31">
        <v>1430105.5</v>
      </c>
      <c r="AW740" s="31">
        <v>1405457.4609375</v>
      </c>
      <c r="AX740" s="31">
        <v>110369.15625</v>
      </c>
      <c r="AY740" s="31">
        <v>96435.8984375</v>
      </c>
      <c r="AZ740" s="31">
        <v>206805.0546875</v>
      </c>
    </row>
    <row r="741" spans="1:52" ht="15" customHeight="1">
      <c r="A741" s="29" t="s">
        <v>16140</v>
      </c>
      <c r="B741" s="34">
        <v>35832</v>
      </c>
      <c r="C741" s="28">
        <v>600</v>
      </c>
      <c r="D741" s="28">
        <v>44</v>
      </c>
      <c r="E741" s="28">
        <v>45</v>
      </c>
      <c r="F741" s="29" t="s">
        <v>14683</v>
      </c>
      <c r="G741" s="29" t="s">
        <v>15114</v>
      </c>
      <c r="H741" s="28">
        <v>360</v>
      </c>
      <c r="I741" s="29" t="s">
        <v>15929</v>
      </c>
      <c r="J741" s="33" t="s">
        <v>16139</v>
      </c>
      <c r="K741" s="29" t="s">
        <v>178</v>
      </c>
      <c r="L741" s="29" t="s">
        <v>16128</v>
      </c>
      <c r="M741" s="29" t="s">
        <v>7751</v>
      </c>
      <c r="N741" s="28">
        <v>646896.9</v>
      </c>
      <c r="O741" s="28">
        <v>6068304</v>
      </c>
      <c r="P741" s="29" t="s">
        <v>16138</v>
      </c>
      <c r="Q741" s="32" t="s">
        <v>919</v>
      </c>
      <c r="R741" s="19"/>
      <c r="S741" s="19"/>
      <c r="T741" s="19"/>
      <c r="U741" s="19"/>
      <c r="V741" s="19"/>
      <c r="W741" s="19"/>
      <c r="X741" s="19"/>
      <c r="Y741" s="19"/>
      <c r="Z741" s="19"/>
      <c r="AA741" s="19"/>
      <c r="AB741" s="19"/>
      <c r="AC741" s="19"/>
      <c r="AD741" s="19"/>
      <c r="AE741" s="19"/>
      <c r="AF741" s="19"/>
      <c r="AG741" s="19"/>
      <c r="AH741" s="19"/>
      <c r="AI741" s="19"/>
      <c r="AJ741" s="19"/>
      <c r="AK741" s="19"/>
      <c r="AL741" s="19"/>
      <c r="AM741" s="31">
        <v>1340847</v>
      </c>
      <c r="AN741" s="31">
        <v>1173549</v>
      </c>
      <c r="AO741" s="31">
        <v>1254361</v>
      </c>
      <c r="AP741" s="31">
        <v>1071178</v>
      </c>
      <c r="AQ741" s="31">
        <v>1152126.01953125</v>
      </c>
      <c r="AR741" s="31">
        <v>1067905.06640625</v>
      </c>
      <c r="AS741" s="31">
        <v>1215075.4921875</v>
      </c>
      <c r="AT741" s="31">
        <v>1105696.34375</v>
      </c>
      <c r="AU741" s="31">
        <v>996419.15234375</v>
      </c>
      <c r="AV741" s="31">
        <v>1217176.28515625</v>
      </c>
      <c r="AW741" s="31">
        <v>1280101.68359375</v>
      </c>
      <c r="AX741" s="31">
        <v>102058.109375</v>
      </c>
      <c r="AY741" s="31">
        <v>89329.6796875</v>
      </c>
      <c r="AZ741" s="31">
        <v>191387.7890625</v>
      </c>
    </row>
    <row r="742" spans="1:52" ht="15" customHeight="1">
      <c r="A742" s="29" t="s">
        <v>16137</v>
      </c>
      <c r="B742" s="34">
        <v>35832</v>
      </c>
      <c r="C742" s="28">
        <v>600</v>
      </c>
      <c r="D742" s="28">
        <v>44</v>
      </c>
      <c r="E742" s="28">
        <v>45</v>
      </c>
      <c r="F742" s="29" t="s">
        <v>14683</v>
      </c>
      <c r="G742" s="29" t="s">
        <v>15114</v>
      </c>
      <c r="H742" s="28">
        <v>360</v>
      </c>
      <c r="I742" s="29" t="s">
        <v>15929</v>
      </c>
      <c r="J742" s="33" t="s">
        <v>16136</v>
      </c>
      <c r="K742" s="29" t="s">
        <v>178</v>
      </c>
      <c r="L742" s="29" t="s">
        <v>16132</v>
      </c>
      <c r="M742" s="29" t="s">
        <v>8260</v>
      </c>
      <c r="N742" s="28">
        <v>646867.9</v>
      </c>
      <c r="O742" s="28">
        <v>6068832</v>
      </c>
      <c r="P742" s="29" t="s">
        <v>16135</v>
      </c>
      <c r="Q742" s="32" t="s">
        <v>919</v>
      </c>
      <c r="R742" s="19"/>
      <c r="S742" s="19"/>
      <c r="T742" s="19"/>
      <c r="U742" s="19"/>
      <c r="V742" s="19"/>
      <c r="W742" s="19"/>
      <c r="X742" s="19"/>
      <c r="Y742" s="19"/>
      <c r="Z742" s="19"/>
      <c r="AA742" s="19"/>
      <c r="AB742" s="19"/>
      <c r="AC742" s="19"/>
      <c r="AD742" s="19"/>
      <c r="AE742" s="19"/>
      <c r="AF742" s="19"/>
      <c r="AG742" s="19"/>
      <c r="AH742" s="19"/>
      <c r="AI742" s="19"/>
      <c r="AJ742" s="19"/>
      <c r="AK742" s="19"/>
      <c r="AL742" s="19"/>
      <c r="AM742" s="31">
        <v>1509198</v>
      </c>
      <c r="AN742" s="31">
        <v>1258507</v>
      </c>
      <c r="AO742" s="31">
        <v>1331151</v>
      </c>
      <c r="AP742" s="31">
        <v>1158204</v>
      </c>
      <c r="AQ742" s="31">
        <v>1258552.265625</v>
      </c>
      <c r="AR742" s="31">
        <v>1168072.2890625</v>
      </c>
      <c r="AS742" s="31">
        <v>1331144.1015625</v>
      </c>
      <c r="AT742" s="31">
        <v>1217623.80078125</v>
      </c>
      <c r="AU742" s="31">
        <v>1099545.4921875</v>
      </c>
      <c r="AV742" s="31">
        <v>1394855.5546875</v>
      </c>
      <c r="AW742" s="31">
        <v>1367047.43359375</v>
      </c>
      <c r="AX742" s="31">
        <v>105680.5234375</v>
      </c>
      <c r="AY742" s="31">
        <v>105466.6796875</v>
      </c>
      <c r="AZ742" s="31">
        <v>211147.203125</v>
      </c>
    </row>
    <row r="743" spans="1:52" ht="15" customHeight="1">
      <c r="A743" s="29" t="s">
        <v>16134</v>
      </c>
      <c r="B743" s="34">
        <v>35832</v>
      </c>
      <c r="C743" s="28">
        <v>600</v>
      </c>
      <c r="D743" s="28">
        <v>44</v>
      </c>
      <c r="E743" s="28">
        <v>45</v>
      </c>
      <c r="F743" s="29" t="s">
        <v>14683</v>
      </c>
      <c r="G743" s="29" t="s">
        <v>15114</v>
      </c>
      <c r="H743" s="28">
        <v>360</v>
      </c>
      <c r="I743" s="29" t="s">
        <v>15929</v>
      </c>
      <c r="J743" s="33" t="s">
        <v>16133</v>
      </c>
      <c r="K743" s="29" t="s">
        <v>178</v>
      </c>
      <c r="L743" s="29" t="s">
        <v>16132</v>
      </c>
      <c r="M743" s="29" t="s">
        <v>4061</v>
      </c>
      <c r="N743" s="28">
        <v>646736.9</v>
      </c>
      <c r="O743" s="28">
        <v>6068370</v>
      </c>
      <c r="P743" s="29" t="s">
        <v>16131</v>
      </c>
      <c r="Q743" s="32" t="s">
        <v>919</v>
      </c>
      <c r="R743" s="19"/>
      <c r="S743" s="19"/>
      <c r="T743" s="19"/>
      <c r="U743" s="19"/>
      <c r="V743" s="19"/>
      <c r="W743" s="19"/>
      <c r="X743" s="19"/>
      <c r="Y743" s="19"/>
      <c r="Z743" s="19"/>
      <c r="AA743" s="19"/>
      <c r="AB743" s="19"/>
      <c r="AC743" s="19"/>
      <c r="AD743" s="19"/>
      <c r="AE743" s="19"/>
      <c r="AF743" s="19"/>
      <c r="AG743" s="19"/>
      <c r="AH743" s="19"/>
      <c r="AI743" s="19"/>
      <c r="AJ743" s="19"/>
      <c r="AK743" s="19"/>
      <c r="AL743" s="19"/>
      <c r="AM743" s="31">
        <v>1483966</v>
      </c>
      <c r="AN743" s="31">
        <v>1232234</v>
      </c>
      <c r="AO743" s="31">
        <v>1336374</v>
      </c>
      <c r="AP743" s="31">
        <v>1113760</v>
      </c>
      <c r="AQ743" s="31">
        <v>1172092.63671875</v>
      </c>
      <c r="AR743" s="31">
        <v>1123296.55859375</v>
      </c>
      <c r="AS743" s="31">
        <v>1284471.546875</v>
      </c>
      <c r="AT743" s="31">
        <v>1187533.70703125</v>
      </c>
      <c r="AU743" s="31">
        <v>1102862.98828125</v>
      </c>
      <c r="AV743" s="31">
        <v>1346045.5859375</v>
      </c>
      <c r="AW743" s="31">
        <v>1314528.921875</v>
      </c>
      <c r="AX743" s="31">
        <v>102795.65625</v>
      </c>
      <c r="AY743" s="31">
        <v>99122.7578125</v>
      </c>
      <c r="AZ743" s="31">
        <v>201918.4140625</v>
      </c>
    </row>
    <row r="744" spans="1:52" ht="15" customHeight="1">
      <c r="A744" s="29" t="s">
        <v>16130</v>
      </c>
      <c r="B744" s="34">
        <v>35832</v>
      </c>
      <c r="C744" s="28">
        <v>600</v>
      </c>
      <c r="D744" s="28">
        <v>43</v>
      </c>
      <c r="E744" s="28">
        <v>40</v>
      </c>
      <c r="F744" s="29" t="s">
        <v>15582</v>
      </c>
      <c r="G744" s="29" t="s">
        <v>15728</v>
      </c>
      <c r="H744" s="28">
        <v>360</v>
      </c>
      <c r="I744" s="29" t="s">
        <v>15929</v>
      </c>
      <c r="J744" s="33" t="s">
        <v>16129</v>
      </c>
      <c r="K744" s="29" t="s">
        <v>178</v>
      </c>
      <c r="L744" s="29" t="s">
        <v>16128</v>
      </c>
      <c r="M744" s="29" t="s">
        <v>2190</v>
      </c>
      <c r="N744" s="28">
        <v>646852.9</v>
      </c>
      <c r="O744" s="28">
        <v>6068150</v>
      </c>
      <c r="P744" s="29" t="s">
        <v>16127</v>
      </c>
      <c r="Q744" s="32" t="s">
        <v>919</v>
      </c>
      <c r="R744" s="19"/>
      <c r="S744" s="19"/>
      <c r="T744" s="19"/>
      <c r="U744" s="19"/>
      <c r="V744" s="19"/>
      <c r="W744" s="19"/>
      <c r="X744" s="19"/>
      <c r="Y744" s="19"/>
      <c r="Z744" s="19"/>
      <c r="AA744" s="19"/>
      <c r="AB744" s="19"/>
      <c r="AC744" s="19"/>
      <c r="AD744" s="19"/>
      <c r="AE744" s="19"/>
      <c r="AF744" s="19"/>
      <c r="AG744" s="19"/>
      <c r="AH744" s="19"/>
      <c r="AI744" s="19"/>
      <c r="AJ744" s="19"/>
      <c r="AK744" s="19"/>
      <c r="AL744" s="19"/>
      <c r="AM744" s="31">
        <v>1396208</v>
      </c>
      <c r="AN744" s="31">
        <v>1163447</v>
      </c>
      <c r="AO744" s="31">
        <v>1411032</v>
      </c>
      <c r="AP744" s="31">
        <v>1178274</v>
      </c>
      <c r="AQ744" s="31">
        <v>1273255.19140625</v>
      </c>
      <c r="AR744" s="31">
        <v>1178044.57421875</v>
      </c>
      <c r="AS744" s="31">
        <v>1351854.890625</v>
      </c>
      <c r="AT744" s="31">
        <v>1228653.359375</v>
      </c>
      <c r="AU744" s="31">
        <v>1117611.98828125</v>
      </c>
      <c r="AV744" s="31">
        <v>1393690.32421875</v>
      </c>
      <c r="AW744" s="31">
        <v>1420179.734375</v>
      </c>
      <c r="AX744" s="31">
        <v>113264.90625</v>
      </c>
      <c r="AY744" s="31">
        <v>96579.453125</v>
      </c>
      <c r="AZ744" s="31">
        <v>209844.359375</v>
      </c>
    </row>
    <row r="745" spans="1:52" ht="15" customHeight="1">
      <c r="A745" s="29" t="s">
        <v>16126</v>
      </c>
      <c r="B745" s="34">
        <v>35816</v>
      </c>
      <c r="C745" s="28">
        <v>600</v>
      </c>
      <c r="D745" s="28">
        <v>44</v>
      </c>
      <c r="E745" s="28">
        <v>45</v>
      </c>
      <c r="F745" s="29" t="s">
        <v>14594</v>
      </c>
      <c r="G745" s="29" t="s">
        <v>15171</v>
      </c>
      <c r="H745" s="28">
        <v>360</v>
      </c>
      <c r="I745" s="29" t="s">
        <v>15929</v>
      </c>
      <c r="J745" s="33" t="s">
        <v>16125</v>
      </c>
      <c r="K745" s="29" t="s">
        <v>178</v>
      </c>
      <c r="L745" s="29" t="s">
        <v>16110</v>
      </c>
      <c r="M745" s="29" t="s">
        <v>3437</v>
      </c>
      <c r="N745" s="28">
        <v>632623</v>
      </c>
      <c r="O745" s="28">
        <v>6086512</v>
      </c>
      <c r="P745" s="29" t="s">
        <v>16124</v>
      </c>
      <c r="Q745" s="32" t="s">
        <v>919</v>
      </c>
      <c r="R745" s="19"/>
      <c r="S745" s="19"/>
      <c r="T745" s="19"/>
      <c r="U745" s="19"/>
      <c r="V745" s="19"/>
      <c r="W745" s="19"/>
      <c r="X745" s="19"/>
      <c r="Y745" s="19"/>
      <c r="Z745" s="19"/>
      <c r="AA745" s="19"/>
      <c r="AB745" s="19"/>
      <c r="AC745" s="19"/>
      <c r="AD745" s="19"/>
      <c r="AE745" s="19"/>
      <c r="AF745" s="19"/>
      <c r="AG745" s="19"/>
      <c r="AH745" s="19"/>
      <c r="AI745" s="19"/>
      <c r="AJ745" s="19"/>
      <c r="AK745" s="19"/>
      <c r="AL745" s="19"/>
      <c r="AM745" s="31">
        <v>1530905</v>
      </c>
      <c r="AN745" s="31">
        <v>1399042</v>
      </c>
      <c r="AO745" s="31">
        <v>1495955</v>
      </c>
      <c r="AP745" s="31">
        <v>1286785</v>
      </c>
      <c r="AQ745" s="31">
        <v>1384553.5390625</v>
      </c>
      <c r="AR745" s="31">
        <v>1291764.8828125</v>
      </c>
      <c r="AS745" s="31">
        <v>1480137.1171875</v>
      </c>
      <c r="AT745" s="31">
        <v>1399209.5546875</v>
      </c>
      <c r="AU745" s="31">
        <v>1288980.990234375</v>
      </c>
      <c r="AV745" s="31">
        <v>1547054.1953125</v>
      </c>
      <c r="AW745" s="31">
        <v>1547423.46875</v>
      </c>
      <c r="AX745" s="31">
        <v>123586.6484375</v>
      </c>
      <c r="AY745" s="31">
        <v>109098</v>
      </c>
      <c r="AZ745" s="31">
        <v>232684.6484375</v>
      </c>
    </row>
    <row r="746" spans="1:52" ht="15" customHeight="1">
      <c r="A746" s="29" t="s">
        <v>16123</v>
      </c>
      <c r="B746" s="34">
        <v>35824</v>
      </c>
      <c r="C746" s="28">
        <v>600</v>
      </c>
      <c r="D746" s="28">
        <v>44</v>
      </c>
      <c r="E746" s="28">
        <v>45</v>
      </c>
      <c r="F746" s="29" t="s">
        <v>14594</v>
      </c>
      <c r="G746" s="29" t="s">
        <v>16119</v>
      </c>
      <c r="H746" s="28">
        <v>360</v>
      </c>
      <c r="I746" s="29" t="s">
        <v>15929</v>
      </c>
      <c r="J746" s="33" t="s">
        <v>16122</v>
      </c>
      <c r="K746" s="29" t="s">
        <v>178</v>
      </c>
      <c r="L746" s="29" t="s">
        <v>16001</v>
      </c>
      <c r="M746" s="29" t="s">
        <v>216</v>
      </c>
      <c r="N746" s="28">
        <v>632666</v>
      </c>
      <c r="O746" s="28">
        <v>6086676</v>
      </c>
      <c r="P746" s="29" t="s">
        <v>16121</v>
      </c>
      <c r="Q746" s="32" t="s">
        <v>919</v>
      </c>
      <c r="R746" s="19"/>
      <c r="S746" s="19"/>
      <c r="T746" s="19"/>
      <c r="U746" s="19"/>
      <c r="V746" s="19"/>
      <c r="W746" s="19"/>
      <c r="X746" s="19"/>
      <c r="Y746" s="19"/>
      <c r="Z746" s="19"/>
      <c r="AA746" s="19"/>
      <c r="AB746" s="19"/>
      <c r="AC746" s="19"/>
      <c r="AD746" s="19"/>
      <c r="AE746" s="19"/>
      <c r="AF746" s="19"/>
      <c r="AG746" s="19"/>
      <c r="AH746" s="19"/>
      <c r="AI746" s="19"/>
      <c r="AJ746" s="19"/>
      <c r="AK746" s="19"/>
      <c r="AL746" s="19"/>
      <c r="AM746" s="31">
        <v>1405783</v>
      </c>
      <c r="AN746" s="31">
        <v>1307487</v>
      </c>
      <c r="AO746" s="31">
        <v>1394810</v>
      </c>
      <c r="AP746" s="31">
        <v>1235725</v>
      </c>
      <c r="AQ746" s="31">
        <v>1314163.6015625</v>
      </c>
      <c r="AR746" s="31">
        <v>1236116.96875</v>
      </c>
      <c r="AS746" s="31">
        <v>1385507.984375</v>
      </c>
      <c r="AT746" s="31">
        <v>1308940.3671875</v>
      </c>
      <c r="AU746" s="31">
        <v>1185467.578125</v>
      </c>
      <c r="AV746" s="31">
        <v>1477288.87890625</v>
      </c>
      <c r="AW746" s="31">
        <v>1444706.99609375</v>
      </c>
      <c r="AX746" s="31">
        <v>112975.828125</v>
      </c>
      <c r="AY746" s="31">
        <v>73582.7421875</v>
      </c>
      <c r="AZ746" s="31">
        <v>186558.5703125</v>
      </c>
    </row>
    <row r="747" spans="1:52" ht="15" customHeight="1">
      <c r="A747" s="29" t="s">
        <v>16120</v>
      </c>
      <c r="B747" s="34">
        <v>35816</v>
      </c>
      <c r="C747" s="28">
        <v>600</v>
      </c>
      <c r="D747" s="28">
        <v>44</v>
      </c>
      <c r="E747" s="28">
        <v>45</v>
      </c>
      <c r="F747" s="29" t="s">
        <v>14594</v>
      </c>
      <c r="G747" s="29" t="s">
        <v>15171</v>
      </c>
      <c r="H747" s="28">
        <v>360</v>
      </c>
      <c r="I747" s="29" t="s">
        <v>15929</v>
      </c>
      <c r="J747" s="33" t="s">
        <v>16118</v>
      </c>
      <c r="K747" s="29" t="s">
        <v>178</v>
      </c>
      <c r="L747" s="29" t="s">
        <v>16106</v>
      </c>
      <c r="M747" s="29" t="s">
        <v>16117</v>
      </c>
      <c r="N747" s="28">
        <v>632435</v>
      </c>
      <c r="O747" s="28">
        <v>6086714</v>
      </c>
      <c r="P747" s="29" t="s">
        <v>16116</v>
      </c>
      <c r="Q747" s="32" t="s">
        <v>919</v>
      </c>
      <c r="R747" s="19"/>
      <c r="S747" s="19"/>
      <c r="T747" s="19"/>
      <c r="U747" s="19"/>
      <c r="V747" s="19"/>
      <c r="W747" s="19"/>
      <c r="X747" s="19"/>
      <c r="Y747" s="19"/>
      <c r="Z747" s="19"/>
      <c r="AA747" s="19"/>
      <c r="AB747" s="19"/>
      <c r="AC747" s="19"/>
      <c r="AD747" s="19"/>
      <c r="AE747" s="19"/>
      <c r="AF747" s="19"/>
      <c r="AG747" s="19"/>
      <c r="AH747" s="19"/>
      <c r="AI747" s="19"/>
      <c r="AJ747" s="19"/>
      <c r="AK747" s="19"/>
      <c r="AL747" s="19"/>
      <c r="AM747" s="31">
        <v>1483047</v>
      </c>
      <c r="AN747" s="31">
        <v>1345162</v>
      </c>
      <c r="AO747" s="31">
        <v>1510757</v>
      </c>
      <c r="AP747" s="31">
        <v>1278519</v>
      </c>
      <c r="AQ747" s="31">
        <v>1314850.25</v>
      </c>
      <c r="AR747" s="31">
        <v>1253301.39453125</v>
      </c>
      <c r="AS747" s="31">
        <v>1425972.234375</v>
      </c>
      <c r="AT747" s="31">
        <v>1362225.1484375</v>
      </c>
      <c r="AU747" s="31">
        <v>1154758.783203125</v>
      </c>
      <c r="AV747" s="31">
        <v>1387276.12109375</v>
      </c>
      <c r="AW747" s="31">
        <v>1531138.95703125</v>
      </c>
      <c r="AX747" s="31">
        <v>123198.5703125</v>
      </c>
      <c r="AY747" s="31">
        <v>108280.2578125</v>
      </c>
      <c r="AZ747" s="31">
        <v>231478.828125</v>
      </c>
    </row>
    <row r="748" spans="1:52" ht="15" customHeight="1">
      <c r="A748" s="29" t="s">
        <v>16115</v>
      </c>
      <c r="B748" s="34">
        <v>35824</v>
      </c>
      <c r="C748" s="28">
        <v>600</v>
      </c>
      <c r="D748" s="28">
        <v>44</v>
      </c>
      <c r="E748" s="28">
        <v>45</v>
      </c>
      <c r="F748" s="29" t="s">
        <v>14594</v>
      </c>
      <c r="G748" s="29" t="s">
        <v>15171</v>
      </c>
      <c r="H748" s="28">
        <v>360</v>
      </c>
      <c r="I748" s="29" t="s">
        <v>15929</v>
      </c>
      <c r="J748" s="33" t="s">
        <v>16114</v>
      </c>
      <c r="K748" s="29" t="s">
        <v>178</v>
      </c>
      <c r="L748" s="29" t="s">
        <v>16110</v>
      </c>
      <c r="M748" s="29" t="s">
        <v>837</v>
      </c>
      <c r="N748" s="28">
        <v>632527</v>
      </c>
      <c r="O748" s="28">
        <v>6086872</v>
      </c>
      <c r="P748" s="29" t="s">
        <v>16113</v>
      </c>
      <c r="Q748" s="32" t="s">
        <v>919</v>
      </c>
      <c r="R748" s="19"/>
      <c r="S748" s="19"/>
      <c r="T748" s="19"/>
      <c r="U748" s="19"/>
      <c r="V748" s="19"/>
      <c r="W748" s="19"/>
      <c r="X748" s="19"/>
      <c r="Y748" s="19"/>
      <c r="Z748" s="19"/>
      <c r="AA748" s="19"/>
      <c r="AB748" s="19"/>
      <c r="AC748" s="19"/>
      <c r="AD748" s="19"/>
      <c r="AE748" s="19"/>
      <c r="AF748" s="19"/>
      <c r="AG748" s="19"/>
      <c r="AH748" s="19"/>
      <c r="AI748" s="19"/>
      <c r="AJ748" s="19"/>
      <c r="AK748" s="19"/>
      <c r="AL748" s="19"/>
      <c r="AM748" s="31">
        <v>1470493</v>
      </c>
      <c r="AN748" s="31">
        <v>1230740</v>
      </c>
      <c r="AO748" s="31">
        <v>1370236</v>
      </c>
      <c r="AP748" s="31">
        <v>1223201</v>
      </c>
      <c r="AQ748" s="31">
        <v>1296372.640625</v>
      </c>
      <c r="AR748" s="31">
        <v>1198178.19921875</v>
      </c>
      <c r="AS748" s="31">
        <v>1314316.09375</v>
      </c>
      <c r="AT748" s="31">
        <v>1280528.375</v>
      </c>
      <c r="AU748" s="31">
        <v>1182807.47265625</v>
      </c>
      <c r="AV748" s="31">
        <v>1189173.15625</v>
      </c>
      <c r="AW748" s="31">
        <v>1444272.39453125</v>
      </c>
      <c r="AX748" s="31">
        <v>112497.65625</v>
      </c>
      <c r="AY748" s="31">
        <v>102564.9921875</v>
      </c>
      <c r="AZ748" s="31">
        <v>215062.6484375</v>
      </c>
    </row>
    <row r="749" spans="1:52" ht="15" customHeight="1">
      <c r="A749" s="29" t="s">
        <v>16112</v>
      </c>
      <c r="B749" s="34">
        <v>35824</v>
      </c>
      <c r="C749" s="28">
        <v>600</v>
      </c>
      <c r="D749" s="28">
        <v>44</v>
      </c>
      <c r="E749" s="28">
        <v>45</v>
      </c>
      <c r="F749" s="29" t="s">
        <v>14594</v>
      </c>
      <c r="G749" s="29" t="s">
        <v>15171</v>
      </c>
      <c r="H749" s="28">
        <v>360</v>
      </c>
      <c r="I749" s="29" t="s">
        <v>15929</v>
      </c>
      <c r="J749" s="33" t="s">
        <v>16111</v>
      </c>
      <c r="K749" s="29" t="s">
        <v>178</v>
      </c>
      <c r="L749" s="29" t="s">
        <v>16110</v>
      </c>
      <c r="M749" s="29" t="s">
        <v>837</v>
      </c>
      <c r="N749" s="28">
        <v>632260</v>
      </c>
      <c r="O749" s="28">
        <v>6086859</v>
      </c>
      <c r="P749" s="29" t="s">
        <v>16109</v>
      </c>
      <c r="Q749" s="32" t="s">
        <v>919</v>
      </c>
      <c r="R749" s="19"/>
      <c r="S749" s="19"/>
      <c r="T749" s="19"/>
      <c r="U749" s="19"/>
      <c r="V749" s="19"/>
      <c r="W749" s="19"/>
      <c r="X749" s="19"/>
      <c r="Y749" s="19"/>
      <c r="Z749" s="19"/>
      <c r="AA749" s="19"/>
      <c r="AB749" s="19"/>
      <c r="AC749" s="19"/>
      <c r="AD749" s="19"/>
      <c r="AE749" s="19"/>
      <c r="AF749" s="19"/>
      <c r="AG749" s="19"/>
      <c r="AH749" s="19"/>
      <c r="AI749" s="19"/>
      <c r="AJ749" s="19"/>
      <c r="AK749" s="19"/>
      <c r="AL749" s="19"/>
      <c r="AM749" s="31">
        <v>1470888</v>
      </c>
      <c r="AN749" s="31">
        <v>1355781</v>
      </c>
      <c r="AO749" s="31">
        <v>1454444</v>
      </c>
      <c r="AP749" s="31">
        <v>1231806</v>
      </c>
      <c r="AQ749" s="31">
        <v>1248175.9375</v>
      </c>
      <c r="AR749" s="31">
        <v>1246731.75</v>
      </c>
      <c r="AS749" s="31">
        <v>1458182.8984375</v>
      </c>
      <c r="AT749" s="31">
        <v>1393892.25</v>
      </c>
      <c r="AU749" s="31">
        <v>1265090.30859375</v>
      </c>
      <c r="AV749" s="31">
        <v>1457297.80859375</v>
      </c>
      <c r="AW749" s="31">
        <v>1460280.6953125</v>
      </c>
      <c r="AX749" s="31">
        <v>122435.28125</v>
      </c>
      <c r="AY749" s="31">
        <v>102416.4921875</v>
      </c>
      <c r="AZ749" s="31">
        <v>224851.7734375</v>
      </c>
    </row>
    <row r="750" spans="1:52" ht="15" customHeight="1">
      <c r="A750" s="29" t="s">
        <v>16108</v>
      </c>
      <c r="B750" s="34">
        <v>35824</v>
      </c>
      <c r="C750" s="28">
        <v>600</v>
      </c>
      <c r="D750" s="28">
        <v>44</v>
      </c>
      <c r="E750" s="28">
        <v>45</v>
      </c>
      <c r="F750" s="29" t="s">
        <v>14594</v>
      </c>
      <c r="G750" s="29" t="s">
        <v>15171</v>
      </c>
      <c r="H750" s="28">
        <v>360</v>
      </c>
      <c r="I750" s="29" t="s">
        <v>15929</v>
      </c>
      <c r="J750" s="33" t="s">
        <v>16107</v>
      </c>
      <c r="K750" s="29" t="s">
        <v>178</v>
      </c>
      <c r="L750" s="29" t="s">
        <v>16106</v>
      </c>
      <c r="M750" s="29" t="s">
        <v>331</v>
      </c>
      <c r="N750" s="28">
        <v>632357</v>
      </c>
      <c r="O750" s="28">
        <v>6087036</v>
      </c>
      <c r="P750" s="29" t="s">
        <v>16105</v>
      </c>
      <c r="Q750" s="32" t="s">
        <v>919</v>
      </c>
      <c r="R750" s="19"/>
      <c r="S750" s="19"/>
      <c r="T750" s="19"/>
      <c r="U750" s="19"/>
      <c r="V750" s="19"/>
      <c r="W750" s="19"/>
      <c r="X750" s="19"/>
      <c r="Y750" s="19"/>
      <c r="Z750" s="19"/>
      <c r="AA750" s="19"/>
      <c r="AB750" s="19"/>
      <c r="AC750" s="19"/>
      <c r="AD750" s="19"/>
      <c r="AE750" s="19"/>
      <c r="AF750" s="19"/>
      <c r="AG750" s="19"/>
      <c r="AH750" s="19"/>
      <c r="AI750" s="19"/>
      <c r="AJ750" s="19"/>
      <c r="AK750" s="19"/>
      <c r="AL750" s="19"/>
      <c r="AM750" s="31">
        <v>1457288</v>
      </c>
      <c r="AN750" s="31">
        <v>1329632</v>
      </c>
      <c r="AO750" s="31">
        <v>1328949</v>
      </c>
      <c r="AP750" s="31">
        <v>1294155</v>
      </c>
      <c r="AQ750" s="31">
        <v>1362935.015625</v>
      </c>
      <c r="AR750" s="31">
        <v>1282988.359375</v>
      </c>
      <c r="AS750" s="31">
        <v>1465223.765625</v>
      </c>
      <c r="AT750" s="31">
        <v>1396074.2265625</v>
      </c>
      <c r="AU750" s="31">
        <v>1226670.40625</v>
      </c>
      <c r="AV750" s="31">
        <v>1583571.296875</v>
      </c>
      <c r="AW750" s="31">
        <v>1519657.921875</v>
      </c>
      <c r="AX750" s="31">
        <v>98293.140625</v>
      </c>
      <c r="AY750" s="31">
        <v>110973.0625</v>
      </c>
      <c r="AZ750" s="31">
        <v>209266.203125</v>
      </c>
    </row>
    <row r="751" spans="1:52" ht="15" customHeight="1">
      <c r="A751" s="29" t="s">
        <v>16104</v>
      </c>
      <c r="B751" s="34">
        <v>35845</v>
      </c>
      <c r="C751" s="28">
        <v>600</v>
      </c>
      <c r="D751" s="28">
        <v>42</v>
      </c>
      <c r="E751" s="28">
        <v>35</v>
      </c>
      <c r="F751" s="29" t="s">
        <v>14683</v>
      </c>
      <c r="G751" s="29" t="s">
        <v>3576</v>
      </c>
      <c r="H751" s="28">
        <v>360</v>
      </c>
      <c r="I751" s="29" t="s">
        <v>15929</v>
      </c>
      <c r="J751" s="33" t="s">
        <v>16103</v>
      </c>
      <c r="K751" s="29" t="s">
        <v>178</v>
      </c>
      <c r="L751" s="29" t="s">
        <v>16001</v>
      </c>
      <c r="M751" s="29" t="s">
        <v>683</v>
      </c>
      <c r="N751" s="28">
        <v>633490.80000000005</v>
      </c>
      <c r="O751" s="28">
        <v>6085419</v>
      </c>
      <c r="P751" s="29" t="s">
        <v>16102</v>
      </c>
      <c r="Q751" s="32" t="s">
        <v>919</v>
      </c>
      <c r="R751" s="19"/>
      <c r="S751" s="19"/>
      <c r="T751" s="19"/>
      <c r="U751" s="19"/>
      <c r="V751" s="19"/>
      <c r="W751" s="19"/>
      <c r="X751" s="19"/>
      <c r="Y751" s="19"/>
      <c r="Z751" s="19"/>
      <c r="AA751" s="19"/>
      <c r="AB751" s="19"/>
      <c r="AC751" s="19"/>
      <c r="AD751" s="19"/>
      <c r="AE751" s="19"/>
      <c r="AF751" s="19"/>
      <c r="AG751" s="19"/>
      <c r="AH751" s="19"/>
      <c r="AI751" s="19"/>
      <c r="AJ751" s="19"/>
      <c r="AK751" s="19"/>
      <c r="AL751" s="19"/>
      <c r="AM751" s="31">
        <v>1143275</v>
      </c>
      <c r="AN751" s="31">
        <v>1283136</v>
      </c>
      <c r="AO751" s="31">
        <v>1368472</v>
      </c>
      <c r="AP751" s="31">
        <v>1183982</v>
      </c>
      <c r="AQ751" s="31">
        <v>1245977.59765625</v>
      </c>
      <c r="AR751" s="31">
        <v>1171682.8046875</v>
      </c>
      <c r="AS751" s="31">
        <v>1316649.5</v>
      </c>
      <c r="AT751" s="31">
        <v>1260496.703125</v>
      </c>
      <c r="AU751" s="31">
        <v>1152681.75390625</v>
      </c>
      <c r="AV751" s="31">
        <v>1432210.21875</v>
      </c>
      <c r="AW751" s="31">
        <v>1395997.01953125</v>
      </c>
      <c r="AX751" s="31">
        <v>110584.9765625</v>
      </c>
      <c r="AY751" s="31">
        <v>92258.1015625</v>
      </c>
      <c r="AZ751" s="31">
        <v>202843.078125</v>
      </c>
    </row>
    <row r="752" spans="1:52" ht="15" customHeight="1">
      <c r="A752" s="29" t="s">
        <v>16101</v>
      </c>
      <c r="B752" s="34">
        <v>35829</v>
      </c>
      <c r="C752" s="28">
        <v>600</v>
      </c>
      <c r="D752" s="28">
        <v>44</v>
      </c>
      <c r="E752" s="28">
        <v>35</v>
      </c>
      <c r="F752" s="29" t="s">
        <v>14594</v>
      </c>
      <c r="G752" s="29" t="s">
        <v>15171</v>
      </c>
      <c r="H752" s="28">
        <v>360</v>
      </c>
      <c r="I752" s="29" t="s">
        <v>15929</v>
      </c>
      <c r="J752" s="33" t="s">
        <v>16100</v>
      </c>
      <c r="K752" s="29" t="s">
        <v>178</v>
      </c>
      <c r="L752" s="29" t="s">
        <v>16001</v>
      </c>
      <c r="M752" s="29" t="s">
        <v>590</v>
      </c>
      <c r="N752" s="28">
        <v>634428</v>
      </c>
      <c r="O752" s="28">
        <v>6085074</v>
      </c>
      <c r="P752" s="29" t="s">
        <v>16099</v>
      </c>
      <c r="Q752" s="32" t="s">
        <v>919</v>
      </c>
      <c r="R752" s="19"/>
      <c r="S752" s="19"/>
      <c r="T752" s="19"/>
      <c r="U752" s="19"/>
      <c r="V752" s="19"/>
      <c r="W752" s="19"/>
      <c r="X752" s="19"/>
      <c r="Y752" s="19"/>
      <c r="Z752" s="19"/>
      <c r="AA752" s="19"/>
      <c r="AB752" s="19"/>
      <c r="AC752" s="19"/>
      <c r="AD752" s="19"/>
      <c r="AE752" s="19"/>
      <c r="AF752" s="19"/>
      <c r="AG752" s="19"/>
      <c r="AH752" s="19"/>
      <c r="AI752" s="19"/>
      <c r="AJ752" s="19"/>
      <c r="AK752" s="19"/>
      <c r="AL752" s="19"/>
      <c r="AM752" s="31">
        <v>1377301</v>
      </c>
      <c r="AN752" s="31">
        <v>1324410</v>
      </c>
      <c r="AO752" s="31">
        <v>1412067</v>
      </c>
      <c r="AP752" s="31">
        <v>1238640</v>
      </c>
      <c r="AQ752" s="31">
        <v>1323132.73046875</v>
      </c>
      <c r="AR752" s="31">
        <v>1236585.234375</v>
      </c>
      <c r="AS752" s="31">
        <v>1393981.3671875</v>
      </c>
      <c r="AT752" s="31">
        <v>1318867.109375</v>
      </c>
      <c r="AU752" s="31">
        <v>1222608.4375</v>
      </c>
      <c r="AV752" s="31">
        <v>1485793.98046875</v>
      </c>
      <c r="AW752" s="31">
        <v>1329837.30859375</v>
      </c>
      <c r="AX752" s="31">
        <v>117016.0234375</v>
      </c>
      <c r="AY752" s="31">
        <v>100922.578125</v>
      </c>
      <c r="AZ752" s="31">
        <v>217938.6015625</v>
      </c>
    </row>
    <row r="753" spans="1:52" ht="15" customHeight="1">
      <c r="A753" s="29" t="s">
        <v>16098</v>
      </c>
      <c r="B753" s="34">
        <v>35832</v>
      </c>
      <c r="C753" s="28">
        <v>550</v>
      </c>
      <c r="D753" s="28">
        <v>41</v>
      </c>
      <c r="E753" s="28">
        <v>42.3</v>
      </c>
      <c r="F753" s="29" t="s">
        <v>14638</v>
      </c>
      <c r="G753" s="29" t="s">
        <v>14637</v>
      </c>
      <c r="H753" s="28">
        <v>360</v>
      </c>
      <c r="I753" s="29" t="s">
        <v>15929</v>
      </c>
      <c r="J753" s="33" t="s">
        <v>16097</v>
      </c>
      <c r="K753" s="29" t="s">
        <v>178</v>
      </c>
      <c r="L753" s="29" t="s">
        <v>16096</v>
      </c>
      <c r="M753" s="29" t="s">
        <v>570</v>
      </c>
      <c r="N753" s="28">
        <v>645624.9</v>
      </c>
      <c r="O753" s="28">
        <v>6087720</v>
      </c>
      <c r="P753" s="29" t="s">
        <v>16095</v>
      </c>
      <c r="Q753" s="32" t="s">
        <v>174</v>
      </c>
      <c r="R753" s="19"/>
      <c r="S753" s="19"/>
      <c r="T753" s="19"/>
      <c r="U753" s="19"/>
      <c r="V753" s="19"/>
      <c r="W753" s="19"/>
      <c r="X753" s="19"/>
      <c r="Y753" s="19"/>
      <c r="Z753" s="19"/>
      <c r="AA753" s="19"/>
      <c r="AB753" s="19"/>
      <c r="AC753" s="19"/>
      <c r="AD753" s="19"/>
      <c r="AE753" s="19"/>
      <c r="AF753" s="19"/>
      <c r="AG753" s="19"/>
      <c r="AH753" s="19"/>
      <c r="AI753" s="19"/>
      <c r="AJ753" s="19"/>
      <c r="AK753" s="19"/>
      <c r="AL753" s="19"/>
      <c r="AM753" s="31">
        <v>841955</v>
      </c>
      <c r="AN753" s="31">
        <v>729191</v>
      </c>
      <c r="AO753" s="31">
        <v>804152</v>
      </c>
      <c r="AP753" s="31">
        <v>749197</v>
      </c>
      <c r="AQ753" s="31">
        <v>822974.046875</v>
      </c>
      <c r="AR753" s="31">
        <v>739779.482421875</v>
      </c>
      <c r="AS753" s="31">
        <v>779746.76171875</v>
      </c>
      <c r="AT753" s="31">
        <v>734467.134765625</v>
      </c>
      <c r="AU753" s="31">
        <v>631549.705078125</v>
      </c>
      <c r="AV753" s="31">
        <v>806243.125</v>
      </c>
      <c r="AW753" s="31">
        <v>631621.982421875</v>
      </c>
      <c r="AX753" s="31">
        <v>63304.55859375</v>
      </c>
      <c r="AY753" s="31">
        <v>68400.09375</v>
      </c>
      <c r="AZ753" s="31">
        <v>131704.65234375</v>
      </c>
    </row>
    <row r="754" spans="1:52" ht="15" customHeight="1">
      <c r="A754" s="29" t="s">
        <v>16094</v>
      </c>
      <c r="B754" s="34">
        <v>33553</v>
      </c>
      <c r="C754" s="28">
        <v>225</v>
      </c>
      <c r="D754" s="28">
        <v>27</v>
      </c>
      <c r="E754" s="28">
        <v>32</v>
      </c>
      <c r="F754" s="29" t="s">
        <v>14594</v>
      </c>
      <c r="G754" s="29" t="s">
        <v>2158</v>
      </c>
      <c r="H754" s="28">
        <v>360</v>
      </c>
      <c r="I754" s="29" t="s">
        <v>15929</v>
      </c>
      <c r="J754" s="33" t="s">
        <v>16093</v>
      </c>
      <c r="K754" s="29" t="s">
        <v>178</v>
      </c>
      <c r="L754" s="29" t="s">
        <v>16092</v>
      </c>
      <c r="M754" s="29" t="s">
        <v>448</v>
      </c>
      <c r="N754" s="28">
        <v>629133.1</v>
      </c>
      <c r="O754" s="28">
        <v>6070618</v>
      </c>
      <c r="P754" s="29" t="s">
        <v>16091</v>
      </c>
      <c r="Q754" s="32" t="s">
        <v>207</v>
      </c>
      <c r="R754" s="19"/>
      <c r="S754" s="19"/>
      <c r="T754" s="19"/>
      <c r="U754" s="19"/>
      <c r="V754" s="19"/>
      <c r="W754" s="19"/>
      <c r="X754" s="19"/>
      <c r="Y754" s="19"/>
      <c r="Z754" s="19"/>
      <c r="AA754" s="19"/>
      <c r="AB754" s="19"/>
      <c r="AC754" s="19"/>
      <c r="AD754" s="19"/>
      <c r="AE754" s="19"/>
      <c r="AF754" s="31">
        <v>97860</v>
      </c>
      <c r="AG754" s="31">
        <v>654999</v>
      </c>
      <c r="AH754" s="31">
        <v>458199</v>
      </c>
      <c r="AI754" s="31">
        <v>692247</v>
      </c>
      <c r="AJ754" s="31">
        <v>637221</v>
      </c>
      <c r="AK754" s="31">
        <v>624869</v>
      </c>
      <c r="AL754" s="31">
        <v>545745</v>
      </c>
      <c r="AM754" s="31">
        <v>635464</v>
      </c>
      <c r="AN754" s="31">
        <v>554142</v>
      </c>
      <c r="AO754" s="31">
        <v>628581</v>
      </c>
      <c r="AP754" s="31">
        <v>542164</v>
      </c>
      <c r="AQ754" s="31">
        <v>544774.517578125</v>
      </c>
      <c r="AR754" s="31">
        <v>520435.076171875</v>
      </c>
      <c r="AS754" s="31">
        <v>596209.66796875</v>
      </c>
      <c r="AT754" s="31">
        <v>570878.548828125</v>
      </c>
      <c r="AU754" s="31">
        <v>510988.5</v>
      </c>
      <c r="AV754" s="31">
        <v>646572.955078125</v>
      </c>
      <c r="AW754" s="31">
        <v>648407.427734375</v>
      </c>
      <c r="AX754" s="31">
        <v>50160.328125</v>
      </c>
      <c r="AY754" s="31">
        <v>42509.609375</v>
      </c>
      <c r="AZ754" s="31">
        <v>92669.9375</v>
      </c>
    </row>
    <row r="755" spans="1:52" ht="15" customHeight="1">
      <c r="A755" s="29" t="s">
        <v>16090</v>
      </c>
      <c r="B755" s="34">
        <v>34696</v>
      </c>
      <c r="C755" s="28">
        <v>500</v>
      </c>
      <c r="D755" s="28">
        <v>39</v>
      </c>
      <c r="E755" s="28">
        <v>35</v>
      </c>
      <c r="F755" s="29" t="s">
        <v>14594</v>
      </c>
      <c r="G755" s="29" t="s">
        <v>15287</v>
      </c>
      <c r="H755" s="28">
        <v>360</v>
      </c>
      <c r="I755" s="29" t="s">
        <v>15929</v>
      </c>
      <c r="J755" s="33" t="s">
        <v>16089</v>
      </c>
      <c r="K755" s="29" t="s">
        <v>178</v>
      </c>
      <c r="L755" s="29" t="s">
        <v>16088</v>
      </c>
      <c r="M755" s="29" t="s">
        <v>216</v>
      </c>
      <c r="N755" s="28">
        <v>638005.9</v>
      </c>
      <c r="O755" s="28">
        <v>6091590</v>
      </c>
      <c r="P755" s="29" t="s">
        <v>16087</v>
      </c>
      <c r="Q755" s="32" t="s">
        <v>919</v>
      </c>
      <c r="R755" s="19"/>
      <c r="S755" s="19"/>
      <c r="T755" s="19"/>
      <c r="U755" s="19"/>
      <c r="V755" s="19"/>
      <c r="W755" s="19"/>
      <c r="X755" s="19"/>
      <c r="Y755" s="19"/>
      <c r="Z755" s="19"/>
      <c r="AA755" s="19"/>
      <c r="AB755" s="19"/>
      <c r="AC755" s="19"/>
      <c r="AD755" s="19"/>
      <c r="AE755" s="19"/>
      <c r="AF755" s="19"/>
      <c r="AG755" s="19"/>
      <c r="AH755" s="19"/>
      <c r="AI755" s="31">
        <v>305677</v>
      </c>
      <c r="AJ755" s="31">
        <v>1172326</v>
      </c>
      <c r="AK755" s="31">
        <v>1085353</v>
      </c>
      <c r="AL755" s="31">
        <v>1223908</v>
      </c>
      <c r="AM755" s="31">
        <v>1414014</v>
      </c>
      <c r="AN755" s="31">
        <v>1179996</v>
      </c>
      <c r="AO755" s="31">
        <v>1231858</v>
      </c>
      <c r="AP755" s="31">
        <v>1129203</v>
      </c>
      <c r="AQ755" s="31">
        <v>1208514.65625</v>
      </c>
      <c r="AR755" s="31">
        <v>1131125.484375</v>
      </c>
      <c r="AS755" s="31">
        <v>1275431.859375</v>
      </c>
      <c r="AT755" s="31">
        <v>1196291.25390625</v>
      </c>
      <c r="AU755" s="31">
        <v>984820.3125</v>
      </c>
      <c r="AV755" s="31">
        <v>1359952.12109375</v>
      </c>
      <c r="AW755" s="31">
        <v>1319687.8125</v>
      </c>
      <c r="AX755" s="31">
        <v>102480.84375</v>
      </c>
      <c r="AY755" s="31">
        <v>89898.9296875</v>
      </c>
      <c r="AZ755" s="31">
        <v>192379.7734375</v>
      </c>
    </row>
    <row r="756" spans="1:52" ht="15" customHeight="1">
      <c r="A756" s="29" t="s">
        <v>16086</v>
      </c>
      <c r="B756" s="34">
        <v>35978</v>
      </c>
      <c r="C756" s="28">
        <v>600</v>
      </c>
      <c r="D756" s="28">
        <v>44</v>
      </c>
      <c r="E756" s="28">
        <v>45</v>
      </c>
      <c r="F756" s="29" t="s">
        <v>14683</v>
      </c>
      <c r="G756" s="29" t="s">
        <v>5682</v>
      </c>
      <c r="H756" s="28">
        <v>360</v>
      </c>
      <c r="I756" s="29" t="s">
        <v>15929</v>
      </c>
      <c r="J756" s="33" t="s">
        <v>16085</v>
      </c>
      <c r="K756" s="29" t="s">
        <v>178</v>
      </c>
      <c r="L756" s="29" t="s">
        <v>15997</v>
      </c>
      <c r="M756" s="29" t="s">
        <v>1363</v>
      </c>
      <c r="N756" s="28">
        <v>644718.69999999995</v>
      </c>
      <c r="O756" s="28">
        <v>6072763</v>
      </c>
      <c r="P756" s="29" t="s">
        <v>16084</v>
      </c>
      <c r="Q756" s="32" t="s">
        <v>919</v>
      </c>
      <c r="R756" s="19"/>
      <c r="S756" s="19"/>
      <c r="T756" s="19"/>
      <c r="U756" s="19"/>
      <c r="V756" s="19"/>
      <c r="W756" s="19"/>
      <c r="X756" s="19"/>
      <c r="Y756" s="19"/>
      <c r="Z756" s="19"/>
      <c r="AA756" s="19"/>
      <c r="AB756" s="19"/>
      <c r="AC756" s="19"/>
      <c r="AD756" s="19"/>
      <c r="AE756" s="19"/>
      <c r="AF756" s="19"/>
      <c r="AG756" s="19"/>
      <c r="AH756" s="19"/>
      <c r="AI756" s="19"/>
      <c r="AJ756" s="19"/>
      <c r="AK756" s="19"/>
      <c r="AL756" s="19"/>
      <c r="AM756" s="31">
        <v>665440</v>
      </c>
      <c r="AN756" s="31">
        <v>1224124</v>
      </c>
      <c r="AO756" s="31">
        <v>1328022</v>
      </c>
      <c r="AP756" s="31">
        <v>1095734</v>
      </c>
      <c r="AQ756" s="31">
        <v>1203199.34765625</v>
      </c>
      <c r="AR756" s="31">
        <v>1144411.30078125</v>
      </c>
      <c r="AS756" s="31">
        <v>1277859.34375</v>
      </c>
      <c r="AT756" s="31">
        <v>1193441.02734375</v>
      </c>
      <c r="AU756" s="31">
        <v>1114505.380859375</v>
      </c>
      <c r="AV756" s="31">
        <v>1354355.6484375</v>
      </c>
      <c r="AW756" s="31">
        <v>1372574.609375</v>
      </c>
      <c r="AX756" s="31">
        <v>112358.0703125</v>
      </c>
      <c r="AY756" s="31">
        <v>90373.140625</v>
      </c>
      <c r="AZ756" s="31">
        <v>202731.2109375</v>
      </c>
    </row>
    <row r="757" spans="1:52" ht="15" customHeight="1">
      <c r="A757" s="29" t="s">
        <v>16083</v>
      </c>
      <c r="B757" s="34">
        <v>35978</v>
      </c>
      <c r="C757" s="28">
        <v>600</v>
      </c>
      <c r="D757" s="28">
        <v>44</v>
      </c>
      <c r="E757" s="28">
        <v>45</v>
      </c>
      <c r="F757" s="29" t="s">
        <v>14683</v>
      </c>
      <c r="G757" s="29" t="s">
        <v>5682</v>
      </c>
      <c r="H757" s="28">
        <v>360</v>
      </c>
      <c r="I757" s="29" t="s">
        <v>15929</v>
      </c>
      <c r="J757" s="33" t="s">
        <v>16082</v>
      </c>
      <c r="K757" s="29" t="s">
        <v>178</v>
      </c>
      <c r="L757" s="29" t="s">
        <v>15997</v>
      </c>
      <c r="M757" s="29" t="s">
        <v>5208</v>
      </c>
      <c r="N757" s="28">
        <v>644375.9</v>
      </c>
      <c r="O757" s="28">
        <v>6072801</v>
      </c>
      <c r="P757" s="29" t="s">
        <v>16081</v>
      </c>
      <c r="Q757" s="32" t="s">
        <v>919</v>
      </c>
      <c r="R757" s="19"/>
      <c r="S757" s="19"/>
      <c r="T757" s="19"/>
      <c r="U757" s="19"/>
      <c r="V757" s="19"/>
      <c r="W757" s="19"/>
      <c r="X757" s="19"/>
      <c r="Y757" s="19"/>
      <c r="Z757" s="19"/>
      <c r="AA757" s="19"/>
      <c r="AB757" s="19"/>
      <c r="AC757" s="19"/>
      <c r="AD757" s="19"/>
      <c r="AE757" s="19"/>
      <c r="AF757" s="19"/>
      <c r="AG757" s="19"/>
      <c r="AH757" s="19"/>
      <c r="AI757" s="19"/>
      <c r="AJ757" s="19"/>
      <c r="AK757" s="19"/>
      <c r="AL757" s="19"/>
      <c r="AM757" s="31">
        <v>666694</v>
      </c>
      <c r="AN757" s="31">
        <v>1254091</v>
      </c>
      <c r="AO757" s="31">
        <v>1352516</v>
      </c>
      <c r="AP757" s="31">
        <v>1128504</v>
      </c>
      <c r="AQ757" s="31">
        <v>1207273.06640625</v>
      </c>
      <c r="AR757" s="31">
        <v>1145262.671875</v>
      </c>
      <c r="AS757" s="31">
        <v>1290783.7890625</v>
      </c>
      <c r="AT757" s="31">
        <v>1209657.25</v>
      </c>
      <c r="AU757" s="31">
        <v>1134989.46484375</v>
      </c>
      <c r="AV757" s="31">
        <v>1373787.3515625</v>
      </c>
      <c r="AW757" s="31">
        <v>1350551.0703125</v>
      </c>
      <c r="AX757" s="31">
        <v>110642.3984375</v>
      </c>
      <c r="AY757" s="31">
        <v>88840.6171875</v>
      </c>
      <c r="AZ757" s="31">
        <v>199483.015625</v>
      </c>
    </row>
    <row r="758" spans="1:52" ht="15" customHeight="1">
      <c r="A758" s="29" t="s">
        <v>16080</v>
      </c>
      <c r="B758" s="34">
        <v>35978</v>
      </c>
      <c r="C758" s="28">
        <v>600</v>
      </c>
      <c r="D758" s="28">
        <v>44</v>
      </c>
      <c r="E758" s="28">
        <v>45</v>
      </c>
      <c r="F758" s="29" t="s">
        <v>14594</v>
      </c>
      <c r="G758" s="29" t="s">
        <v>15171</v>
      </c>
      <c r="H758" s="28">
        <v>360</v>
      </c>
      <c r="I758" s="29" t="s">
        <v>15929</v>
      </c>
      <c r="J758" s="33" t="s">
        <v>16079</v>
      </c>
      <c r="K758" s="29" t="s">
        <v>178</v>
      </c>
      <c r="L758" s="29" t="s">
        <v>15997</v>
      </c>
      <c r="M758" s="29" t="s">
        <v>2488</v>
      </c>
      <c r="N758" s="28">
        <v>644442.1</v>
      </c>
      <c r="O758" s="28">
        <v>6072970</v>
      </c>
      <c r="P758" s="29" t="s">
        <v>16078</v>
      </c>
      <c r="Q758" s="32" t="s">
        <v>919</v>
      </c>
      <c r="R758" s="19"/>
      <c r="S758" s="19"/>
      <c r="T758" s="19"/>
      <c r="U758" s="19"/>
      <c r="V758" s="19"/>
      <c r="W758" s="19"/>
      <c r="X758" s="19"/>
      <c r="Y758" s="19"/>
      <c r="Z758" s="19"/>
      <c r="AA758" s="19"/>
      <c r="AB758" s="19"/>
      <c r="AC758" s="19"/>
      <c r="AD758" s="19"/>
      <c r="AE758" s="19"/>
      <c r="AF758" s="19"/>
      <c r="AG758" s="19"/>
      <c r="AH758" s="19"/>
      <c r="AI758" s="19"/>
      <c r="AJ758" s="19"/>
      <c r="AK758" s="19"/>
      <c r="AL758" s="19"/>
      <c r="AM758" s="31">
        <v>981577</v>
      </c>
      <c r="AN758" s="31">
        <v>966438</v>
      </c>
      <c r="AO758" s="31">
        <v>1352702</v>
      </c>
      <c r="AP758" s="31">
        <v>1145065</v>
      </c>
      <c r="AQ758" s="31">
        <v>1241275.63671875</v>
      </c>
      <c r="AR758" s="31">
        <v>1172443.140625</v>
      </c>
      <c r="AS758" s="31">
        <v>1329375.96875</v>
      </c>
      <c r="AT758" s="31">
        <v>1215092.34375</v>
      </c>
      <c r="AU758" s="31">
        <v>1147692.150390625</v>
      </c>
      <c r="AV758" s="31">
        <v>1390935.1640625</v>
      </c>
      <c r="AW758" s="31">
        <v>1398252.22265625</v>
      </c>
      <c r="AX758" s="31">
        <v>112546.171875</v>
      </c>
      <c r="AY758" s="31">
        <v>94309.3828125</v>
      </c>
      <c r="AZ758" s="31">
        <v>206855.5546875</v>
      </c>
    </row>
    <row r="759" spans="1:52" ht="15" customHeight="1">
      <c r="A759" s="29" t="s">
        <v>16077</v>
      </c>
      <c r="B759" s="34">
        <v>35978</v>
      </c>
      <c r="C759" s="28">
        <v>600</v>
      </c>
      <c r="D759" s="28">
        <v>44</v>
      </c>
      <c r="E759" s="28">
        <v>45</v>
      </c>
      <c r="F759" s="29" t="s">
        <v>14594</v>
      </c>
      <c r="G759" s="29" t="s">
        <v>15171</v>
      </c>
      <c r="H759" s="28">
        <v>360</v>
      </c>
      <c r="I759" s="29" t="s">
        <v>15929</v>
      </c>
      <c r="J759" s="33" t="s">
        <v>16076</v>
      </c>
      <c r="K759" s="29" t="s">
        <v>178</v>
      </c>
      <c r="L759" s="29" t="s">
        <v>15997</v>
      </c>
      <c r="M759" s="29" t="s">
        <v>370</v>
      </c>
      <c r="N759" s="28">
        <v>645059.80000000005</v>
      </c>
      <c r="O759" s="28">
        <v>6072721</v>
      </c>
      <c r="P759" s="29" t="s">
        <v>16075</v>
      </c>
      <c r="Q759" s="32" t="s">
        <v>919</v>
      </c>
      <c r="R759" s="19"/>
      <c r="S759" s="19"/>
      <c r="T759" s="19"/>
      <c r="U759" s="19"/>
      <c r="V759" s="19"/>
      <c r="W759" s="19"/>
      <c r="X759" s="19"/>
      <c r="Y759" s="19"/>
      <c r="Z759" s="19"/>
      <c r="AA759" s="19"/>
      <c r="AB759" s="19"/>
      <c r="AC759" s="19"/>
      <c r="AD759" s="19"/>
      <c r="AE759" s="19"/>
      <c r="AF759" s="19"/>
      <c r="AG759" s="19"/>
      <c r="AH759" s="19"/>
      <c r="AI759" s="19"/>
      <c r="AJ759" s="19"/>
      <c r="AK759" s="19"/>
      <c r="AL759" s="19"/>
      <c r="AM759" s="31">
        <v>706625</v>
      </c>
      <c r="AN759" s="31">
        <v>1303952</v>
      </c>
      <c r="AO759" s="31">
        <v>1350909</v>
      </c>
      <c r="AP759" s="31">
        <v>1173848</v>
      </c>
      <c r="AQ759" s="31">
        <v>1283290.6328125</v>
      </c>
      <c r="AR759" s="31">
        <v>1213404.37890625</v>
      </c>
      <c r="AS759" s="31">
        <v>1344408.1015625</v>
      </c>
      <c r="AT759" s="31">
        <v>1255922.90234375</v>
      </c>
      <c r="AU759" s="31">
        <v>1194601.314453125</v>
      </c>
      <c r="AV759" s="31">
        <v>1400814.34765625</v>
      </c>
      <c r="AW759" s="31">
        <v>1447672.05078125</v>
      </c>
      <c r="AX759" s="31">
        <v>117582.296875</v>
      </c>
      <c r="AY759" s="31">
        <v>99310.859375</v>
      </c>
      <c r="AZ759" s="31">
        <v>216893.15625</v>
      </c>
    </row>
    <row r="760" spans="1:52" ht="15" customHeight="1">
      <c r="A760" s="29" t="s">
        <v>16074</v>
      </c>
      <c r="B760" s="34">
        <v>36047</v>
      </c>
      <c r="C760" s="28">
        <v>600</v>
      </c>
      <c r="D760" s="28">
        <v>44</v>
      </c>
      <c r="E760" s="28">
        <v>35</v>
      </c>
      <c r="F760" s="29" t="s">
        <v>14594</v>
      </c>
      <c r="G760" s="29" t="s">
        <v>15171</v>
      </c>
      <c r="H760" s="28">
        <v>360</v>
      </c>
      <c r="I760" s="29" t="s">
        <v>15929</v>
      </c>
      <c r="J760" s="33" t="s">
        <v>16073</v>
      </c>
      <c r="K760" s="29" t="s">
        <v>178</v>
      </c>
      <c r="L760" s="29" t="s">
        <v>16072</v>
      </c>
      <c r="M760" s="29" t="s">
        <v>9891</v>
      </c>
      <c r="N760" s="28">
        <v>638414.9</v>
      </c>
      <c r="O760" s="28">
        <v>6090152</v>
      </c>
      <c r="P760" s="29" t="s">
        <v>16071</v>
      </c>
      <c r="Q760" s="32" t="s">
        <v>919</v>
      </c>
      <c r="R760" s="19"/>
      <c r="S760" s="19"/>
      <c r="T760" s="19"/>
      <c r="U760" s="19"/>
      <c r="V760" s="19"/>
      <c r="W760" s="19"/>
      <c r="X760" s="19"/>
      <c r="Y760" s="19"/>
      <c r="Z760" s="19"/>
      <c r="AA760" s="19"/>
      <c r="AB760" s="19"/>
      <c r="AC760" s="19"/>
      <c r="AD760" s="19"/>
      <c r="AE760" s="19"/>
      <c r="AF760" s="19"/>
      <c r="AG760" s="19"/>
      <c r="AH760" s="19"/>
      <c r="AI760" s="19"/>
      <c r="AJ760" s="19"/>
      <c r="AK760" s="19"/>
      <c r="AL760" s="19"/>
      <c r="AM760" s="31">
        <v>493650</v>
      </c>
      <c r="AN760" s="31">
        <v>1289112</v>
      </c>
      <c r="AO760" s="31">
        <v>1336482</v>
      </c>
      <c r="AP760" s="31">
        <v>1231754</v>
      </c>
      <c r="AQ760" s="31">
        <v>1301987.40625</v>
      </c>
      <c r="AR760" s="31">
        <v>1203335.11328125</v>
      </c>
      <c r="AS760" s="31">
        <v>1369921.4140625</v>
      </c>
      <c r="AT760" s="31">
        <v>1303510.24609375</v>
      </c>
      <c r="AU760" s="31">
        <v>1124259.857421875</v>
      </c>
      <c r="AV760" s="31">
        <v>1514478.234375</v>
      </c>
      <c r="AW760" s="31">
        <v>1441118.2421875</v>
      </c>
      <c r="AX760" s="31">
        <v>115347.8671875</v>
      </c>
      <c r="AY760" s="31">
        <v>104234.1328125</v>
      </c>
      <c r="AZ760" s="31">
        <v>219582</v>
      </c>
    </row>
    <row r="761" spans="1:52" ht="15" customHeight="1">
      <c r="A761" s="29" t="s">
        <v>16070</v>
      </c>
      <c r="B761" s="34">
        <v>36151</v>
      </c>
      <c r="C761" s="28">
        <v>1000</v>
      </c>
      <c r="D761" s="28">
        <v>54.2</v>
      </c>
      <c r="E761" s="28">
        <v>50</v>
      </c>
      <c r="F761" s="29" t="s">
        <v>14683</v>
      </c>
      <c r="G761" s="29" t="s">
        <v>801</v>
      </c>
      <c r="H761" s="28">
        <v>360</v>
      </c>
      <c r="I761" s="29" t="s">
        <v>15929</v>
      </c>
      <c r="J761" s="33" t="s">
        <v>16069</v>
      </c>
      <c r="K761" s="29" t="s">
        <v>178</v>
      </c>
      <c r="L761" s="29" t="s">
        <v>16068</v>
      </c>
      <c r="M761" s="29" t="s">
        <v>197</v>
      </c>
      <c r="N761" s="28">
        <v>632674</v>
      </c>
      <c r="O761" s="28">
        <v>6089298</v>
      </c>
      <c r="P761" s="29" t="s">
        <v>16067</v>
      </c>
      <c r="Q761" s="32" t="s">
        <v>919</v>
      </c>
      <c r="R761" s="19"/>
      <c r="S761" s="19"/>
      <c r="T761" s="19"/>
      <c r="U761" s="19"/>
      <c r="V761" s="19"/>
      <c r="W761" s="19"/>
      <c r="X761" s="19"/>
      <c r="Y761" s="19"/>
      <c r="Z761" s="19"/>
      <c r="AA761" s="19"/>
      <c r="AB761" s="19"/>
      <c r="AC761" s="19"/>
      <c r="AD761" s="19"/>
      <c r="AE761" s="19"/>
      <c r="AF761" s="19"/>
      <c r="AG761" s="19"/>
      <c r="AH761" s="19"/>
      <c r="AI761" s="19"/>
      <c r="AJ761" s="19"/>
      <c r="AK761" s="19"/>
      <c r="AL761" s="19"/>
      <c r="AM761" s="31">
        <v>87462</v>
      </c>
      <c r="AN761" s="31">
        <v>2645108</v>
      </c>
      <c r="AO761" s="31">
        <v>2672234</v>
      </c>
      <c r="AP761" s="31">
        <v>2281092</v>
      </c>
      <c r="AQ761" s="31">
        <v>2269380</v>
      </c>
      <c r="AR761" s="31">
        <v>2318082</v>
      </c>
      <c r="AS761" s="31">
        <v>2616633</v>
      </c>
      <c r="AT761" s="31">
        <v>2530203</v>
      </c>
      <c r="AU761" s="31">
        <v>2237830</v>
      </c>
      <c r="AV761" s="31">
        <v>2873719</v>
      </c>
      <c r="AW761" s="31">
        <v>2766874</v>
      </c>
      <c r="AX761" s="31">
        <v>231707</v>
      </c>
      <c r="AY761" s="31">
        <v>178320</v>
      </c>
      <c r="AZ761" s="31">
        <v>410027</v>
      </c>
    </row>
    <row r="762" spans="1:52" ht="15" customHeight="1">
      <c r="A762" s="29" t="s">
        <v>16066</v>
      </c>
      <c r="B762" s="34">
        <v>36301</v>
      </c>
      <c r="C762" s="28">
        <v>550</v>
      </c>
      <c r="D762" s="28">
        <v>41</v>
      </c>
      <c r="E762" s="28">
        <v>35</v>
      </c>
      <c r="F762" s="29" t="s">
        <v>14617</v>
      </c>
      <c r="G762" s="29" t="s">
        <v>14637</v>
      </c>
      <c r="H762" s="28">
        <v>360</v>
      </c>
      <c r="I762" s="29" t="s">
        <v>15929</v>
      </c>
      <c r="J762" s="33" t="s">
        <v>16065</v>
      </c>
      <c r="K762" s="29" t="s">
        <v>178</v>
      </c>
      <c r="L762" s="29" t="s">
        <v>16064</v>
      </c>
      <c r="M762" s="29" t="s">
        <v>596</v>
      </c>
      <c r="N762" s="28">
        <v>651344.9</v>
      </c>
      <c r="O762" s="28">
        <v>6078506</v>
      </c>
      <c r="P762" s="29" t="s">
        <v>16063</v>
      </c>
      <c r="Q762" s="32" t="s">
        <v>919</v>
      </c>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31">
        <v>518820</v>
      </c>
      <c r="AO762" s="31">
        <v>1013295</v>
      </c>
      <c r="AP762" s="31">
        <v>864695</v>
      </c>
      <c r="AQ762" s="31">
        <v>963171</v>
      </c>
      <c r="AR762" s="31">
        <v>882017</v>
      </c>
      <c r="AS762" s="31">
        <v>988235</v>
      </c>
      <c r="AT762" s="31">
        <v>916887</v>
      </c>
      <c r="AU762" s="31">
        <v>847414</v>
      </c>
      <c r="AV762" s="31">
        <v>1085968</v>
      </c>
      <c r="AW762" s="31">
        <v>970756</v>
      </c>
      <c r="AX762" s="31">
        <v>79187</v>
      </c>
      <c r="AY762" s="31">
        <v>70860</v>
      </c>
      <c r="AZ762" s="31">
        <v>150047</v>
      </c>
    </row>
    <row r="763" spans="1:52" ht="15" customHeight="1">
      <c r="A763" s="29" t="s">
        <v>16062</v>
      </c>
      <c r="B763" s="34">
        <v>36571</v>
      </c>
      <c r="C763" s="28">
        <v>600</v>
      </c>
      <c r="D763" s="28">
        <v>44</v>
      </c>
      <c r="E763" s="28">
        <v>36</v>
      </c>
      <c r="F763" s="29" t="s">
        <v>14683</v>
      </c>
      <c r="G763" s="29" t="s">
        <v>5682</v>
      </c>
      <c r="H763" s="28">
        <v>360</v>
      </c>
      <c r="I763" s="29" t="s">
        <v>15929</v>
      </c>
      <c r="J763" s="33" t="s">
        <v>16061</v>
      </c>
      <c r="K763" s="29" t="s">
        <v>178</v>
      </c>
      <c r="L763" s="29" t="s">
        <v>16060</v>
      </c>
      <c r="M763" s="29" t="s">
        <v>1247</v>
      </c>
      <c r="N763" s="28">
        <v>637077.6</v>
      </c>
      <c r="O763" s="28">
        <v>6073702</v>
      </c>
      <c r="P763" s="29" t="s">
        <v>16059</v>
      </c>
      <c r="Q763" s="32" t="s">
        <v>919</v>
      </c>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31">
        <v>1006035</v>
      </c>
      <c r="AP763" s="31">
        <v>1128675</v>
      </c>
      <c r="AQ763" s="31">
        <v>1198421</v>
      </c>
      <c r="AR763" s="31">
        <v>1130901</v>
      </c>
      <c r="AS763" s="31">
        <v>1242421</v>
      </c>
      <c r="AT763" s="31">
        <v>1176300</v>
      </c>
      <c r="AU763" s="31">
        <v>1127401</v>
      </c>
      <c r="AV763" s="31">
        <v>1387647</v>
      </c>
      <c r="AW763" s="31">
        <v>1354587</v>
      </c>
      <c r="AX763" s="31">
        <v>108624</v>
      </c>
      <c r="AY763" s="31">
        <v>89883</v>
      </c>
      <c r="AZ763" s="31">
        <v>198507</v>
      </c>
    </row>
    <row r="764" spans="1:52" ht="15" customHeight="1">
      <c r="A764" s="29" t="s">
        <v>16058</v>
      </c>
      <c r="B764" s="34">
        <v>36517</v>
      </c>
      <c r="C764" s="28">
        <v>750</v>
      </c>
      <c r="D764" s="28">
        <v>48</v>
      </c>
      <c r="E764" s="28">
        <v>45</v>
      </c>
      <c r="F764" s="29" t="s">
        <v>14617</v>
      </c>
      <c r="G764" s="29" t="s">
        <v>14029</v>
      </c>
      <c r="H764" s="28">
        <v>360</v>
      </c>
      <c r="I764" s="29" t="s">
        <v>15929</v>
      </c>
      <c r="J764" s="33" t="s">
        <v>16057</v>
      </c>
      <c r="K764" s="29" t="s">
        <v>178</v>
      </c>
      <c r="L764" s="29" t="s">
        <v>16056</v>
      </c>
      <c r="M764" s="29" t="s">
        <v>1313</v>
      </c>
      <c r="N764" s="28">
        <v>663794.80000000005</v>
      </c>
      <c r="O764" s="28">
        <v>6072948</v>
      </c>
      <c r="P764" s="29" t="s">
        <v>16055</v>
      </c>
      <c r="Q764" s="32" t="s">
        <v>174</v>
      </c>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31">
        <v>1551934</v>
      </c>
      <c r="AP764" s="31">
        <v>1293740</v>
      </c>
      <c r="AQ764" s="31">
        <v>1403841</v>
      </c>
      <c r="AR764" s="31">
        <v>1328047</v>
      </c>
      <c r="AS764" s="31">
        <v>1465515</v>
      </c>
      <c r="AT764" s="31">
        <v>1305699</v>
      </c>
      <c r="AU764" s="31">
        <v>1271792</v>
      </c>
      <c r="AV764" s="31">
        <v>1577647</v>
      </c>
      <c r="AW764" s="31">
        <v>1600694</v>
      </c>
      <c r="AX764" s="31">
        <v>120922</v>
      </c>
      <c r="AY764" s="31">
        <v>107868</v>
      </c>
      <c r="AZ764" s="31">
        <v>228790</v>
      </c>
    </row>
    <row r="765" spans="1:52" ht="15" customHeight="1">
      <c r="A765" s="29" t="s">
        <v>16054</v>
      </c>
      <c r="B765" s="34">
        <v>36546</v>
      </c>
      <c r="C765" s="28">
        <v>1000</v>
      </c>
      <c r="D765" s="28">
        <v>54.2</v>
      </c>
      <c r="E765" s="28">
        <v>45</v>
      </c>
      <c r="F765" s="29" t="s">
        <v>14683</v>
      </c>
      <c r="G765" s="29" t="s">
        <v>801</v>
      </c>
      <c r="H765" s="28">
        <v>360</v>
      </c>
      <c r="I765" s="29" t="s">
        <v>15929</v>
      </c>
      <c r="J765" s="33" t="s">
        <v>16053</v>
      </c>
      <c r="K765" s="29" t="s">
        <v>178</v>
      </c>
      <c r="L765" s="29" t="s">
        <v>16040</v>
      </c>
      <c r="M765" s="29" t="s">
        <v>1247</v>
      </c>
      <c r="N765" s="28">
        <v>639306.9</v>
      </c>
      <c r="O765" s="28">
        <v>6075305</v>
      </c>
      <c r="P765" s="29" t="s">
        <v>16052</v>
      </c>
      <c r="Q765" s="32" t="s">
        <v>919</v>
      </c>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31">
        <v>1909683</v>
      </c>
      <c r="AP765" s="31">
        <v>1786177</v>
      </c>
      <c r="AQ765" s="31">
        <v>1931353</v>
      </c>
      <c r="AR765" s="31">
        <v>1819147</v>
      </c>
      <c r="AS765" s="31">
        <v>1985778</v>
      </c>
      <c r="AT765" s="31">
        <v>1898394</v>
      </c>
      <c r="AU765" s="31">
        <v>1747490</v>
      </c>
      <c r="AV765" s="31">
        <v>2091028</v>
      </c>
      <c r="AW765" s="31">
        <v>2130849</v>
      </c>
      <c r="AX765" s="31">
        <v>170414</v>
      </c>
      <c r="AY765" s="31">
        <v>129049</v>
      </c>
      <c r="AZ765" s="31">
        <v>299463</v>
      </c>
    </row>
    <row r="766" spans="1:52" ht="15" customHeight="1">
      <c r="A766" s="29" t="s">
        <v>16051</v>
      </c>
      <c r="B766" s="34">
        <v>36546</v>
      </c>
      <c r="C766" s="28">
        <v>1000</v>
      </c>
      <c r="D766" s="28">
        <v>54.2</v>
      </c>
      <c r="E766" s="28">
        <v>45</v>
      </c>
      <c r="F766" s="29" t="s">
        <v>14683</v>
      </c>
      <c r="G766" s="29" t="s">
        <v>801</v>
      </c>
      <c r="H766" s="28">
        <v>360</v>
      </c>
      <c r="I766" s="29" t="s">
        <v>15929</v>
      </c>
      <c r="J766" s="33" t="s">
        <v>16050</v>
      </c>
      <c r="K766" s="29" t="s">
        <v>178</v>
      </c>
      <c r="L766" s="29" t="s">
        <v>16045</v>
      </c>
      <c r="M766" s="29" t="s">
        <v>16049</v>
      </c>
      <c r="N766" s="28">
        <v>639201.9</v>
      </c>
      <c r="O766" s="28">
        <v>6075175</v>
      </c>
      <c r="P766" s="29" t="s">
        <v>16048</v>
      </c>
      <c r="Q766" s="32" t="s">
        <v>919</v>
      </c>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31">
        <v>2156494</v>
      </c>
      <c r="AP766" s="31">
        <v>1982555</v>
      </c>
      <c r="AQ766" s="31">
        <v>2112913</v>
      </c>
      <c r="AR766" s="31">
        <v>2003116</v>
      </c>
      <c r="AS766" s="31">
        <v>2260761</v>
      </c>
      <c r="AT766" s="31">
        <v>2096965</v>
      </c>
      <c r="AU766" s="31">
        <v>1978881</v>
      </c>
      <c r="AV766" s="31">
        <v>2415320</v>
      </c>
      <c r="AW766" s="31">
        <v>2415461</v>
      </c>
      <c r="AX766" s="31">
        <v>194739</v>
      </c>
      <c r="AY766" s="31">
        <v>157356</v>
      </c>
      <c r="AZ766" s="31">
        <v>352095</v>
      </c>
    </row>
    <row r="767" spans="1:52" ht="15" customHeight="1">
      <c r="A767" s="29" t="s">
        <v>16047</v>
      </c>
      <c r="B767" s="34">
        <v>36546</v>
      </c>
      <c r="C767" s="28">
        <v>1000</v>
      </c>
      <c r="D767" s="28">
        <v>54.2</v>
      </c>
      <c r="E767" s="28">
        <v>45</v>
      </c>
      <c r="F767" s="29" t="s">
        <v>14683</v>
      </c>
      <c r="G767" s="29" t="s">
        <v>801</v>
      </c>
      <c r="H767" s="28">
        <v>360</v>
      </c>
      <c r="I767" s="29" t="s">
        <v>15929</v>
      </c>
      <c r="J767" s="33" t="s">
        <v>16046</v>
      </c>
      <c r="K767" s="29" t="s">
        <v>178</v>
      </c>
      <c r="L767" s="29" t="s">
        <v>16045</v>
      </c>
      <c r="M767" s="29" t="s">
        <v>16044</v>
      </c>
      <c r="N767" s="28">
        <v>639161.30000000005</v>
      </c>
      <c r="O767" s="28">
        <v>6075335</v>
      </c>
      <c r="P767" s="29" t="s">
        <v>16043</v>
      </c>
      <c r="Q767" s="32" t="s">
        <v>919</v>
      </c>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31">
        <v>1959338</v>
      </c>
      <c r="AP767" s="31">
        <v>1896357</v>
      </c>
      <c r="AQ767" s="31">
        <v>1920009</v>
      </c>
      <c r="AR767" s="31">
        <v>1860717</v>
      </c>
      <c r="AS767" s="31">
        <v>2168365</v>
      </c>
      <c r="AT767" s="31">
        <v>1992666</v>
      </c>
      <c r="AU767" s="31">
        <v>1789522</v>
      </c>
      <c r="AV767" s="31">
        <v>2147340</v>
      </c>
      <c r="AW767" s="31">
        <v>2264888</v>
      </c>
      <c r="AX767" s="31">
        <v>184063</v>
      </c>
      <c r="AY767" s="31">
        <v>138473</v>
      </c>
      <c r="AZ767" s="31">
        <v>322536</v>
      </c>
    </row>
    <row r="768" spans="1:52" ht="15" customHeight="1">
      <c r="A768" s="29" t="s">
        <v>16042</v>
      </c>
      <c r="B768" s="34">
        <v>36546</v>
      </c>
      <c r="C768" s="28">
        <v>1000</v>
      </c>
      <c r="D768" s="28">
        <v>54.2</v>
      </c>
      <c r="E768" s="28">
        <v>45</v>
      </c>
      <c r="F768" s="29" t="s">
        <v>14683</v>
      </c>
      <c r="G768" s="29" t="s">
        <v>801</v>
      </c>
      <c r="H768" s="28">
        <v>360</v>
      </c>
      <c r="I768" s="29" t="s">
        <v>15929</v>
      </c>
      <c r="J768" s="33" t="s">
        <v>16041</v>
      </c>
      <c r="K768" s="29" t="s">
        <v>178</v>
      </c>
      <c r="L768" s="29" t="s">
        <v>16040</v>
      </c>
      <c r="M768" s="29" t="s">
        <v>16039</v>
      </c>
      <c r="N768" s="28">
        <v>639256.80000000005</v>
      </c>
      <c r="O768" s="28">
        <v>6075483</v>
      </c>
      <c r="P768" s="29" t="s">
        <v>16038</v>
      </c>
      <c r="Q768" s="32" t="s">
        <v>919</v>
      </c>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31">
        <v>1917449</v>
      </c>
      <c r="AP768" s="31">
        <v>1834862</v>
      </c>
      <c r="AQ768" s="31">
        <v>1981407</v>
      </c>
      <c r="AR768" s="31">
        <v>1862114</v>
      </c>
      <c r="AS768" s="31">
        <v>2097254</v>
      </c>
      <c r="AT768" s="31">
        <v>1993692</v>
      </c>
      <c r="AU768" s="31">
        <v>1704990</v>
      </c>
      <c r="AV768" s="31">
        <v>2238602</v>
      </c>
      <c r="AW768" s="31">
        <v>2177239</v>
      </c>
      <c r="AX768" s="31">
        <v>163720</v>
      </c>
      <c r="AY768" s="31">
        <v>153612</v>
      </c>
      <c r="AZ768" s="31">
        <v>317332</v>
      </c>
    </row>
    <row r="769" spans="1:52" ht="15" customHeight="1">
      <c r="A769" s="29" t="s">
        <v>16037</v>
      </c>
      <c r="B769" s="34">
        <v>36564</v>
      </c>
      <c r="C769" s="28">
        <v>600</v>
      </c>
      <c r="D769" s="28">
        <v>44</v>
      </c>
      <c r="E769" s="28">
        <v>35</v>
      </c>
      <c r="F769" s="29" t="s">
        <v>14683</v>
      </c>
      <c r="G769" s="29" t="s">
        <v>5682</v>
      </c>
      <c r="H769" s="28">
        <v>360</v>
      </c>
      <c r="I769" s="29" t="s">
        <v>15929</v>
      </c>
      <c r="J769" s="33" t="s">
        <v>16036</v>
      </c>
      <c r="K769" s="29" t="s">
        <v>178</v>
      </c>
      <c r="L769" s="29" t="s">
        <v>16035</v>
      </c>
      <c r="M769" s="29" t="s">
        <v>14650</v>
      </c>
      <c r="N769" s="28">
        <v>641762.9</v>
      </c>
      <c r="O769" s="28">
        <v>6066697</v>
      </c>
      <c r="P769" s="29" t="s">
        <v>16034</v>
      </c>
      <c r="Q769" s="32" t="s">
        <v>919</v>
      </c>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31">
        <v>1196359</v>
      </c>
      <c r="AP769" s="31">
        <v>1248848</v>
      </c>
      <c r="AQ769" s="31">
        <v>1324593</v>
      </c>
      <c r="AR769" s="31">
        <v>1264283</v>
      </c>
      <c r="AS769" s="31">
        <v>1467359</v>
      </c>
      <c r="AT769" s="31">
        <v>1342462</v>
      </c>
      <c r="AU769" s="31">
        <v>1302368</v>
      </c>
      <c r="AV769" s="31">
        <v>1482635</v>
      </c>
      <c r="AW769" s="31">
        <v>1579893</v>
      </c>
      <c r="AX769" s="31">
        <v>128269</v>
      </c>
      <c r="AY769" s="31">
        <v>104532</v>
      </c>
      <c r="AZ769" s="31">
        <v>232801</v>
      </c>
    </row>
    <row r="770" spans="1:52" ht="15" customHeight="1">
      <c r="A770" s="29" t="s">
        <v>16033</v>
      </c>
      <c r="B770" s="34">
        <v>36480</v>
      </c>
      <c r="C770" s="28">
        <v>600</v>
      </c>
      <c r="D770" s="28">
        <v>44</v>
      </c>
      <c r="E770" s="28">
        <v>45</v>
      </c>
      <c r="F770" s="29" t="s">
        <v>14594</v>
      </c>
      <c r="G770" s="29" t="s">
        <v>15171</v>
      </c>
      <c r="H770" s="28">
        <v>360</v>
      </c>
      <c r="I770" s="29" t="s">
        <v>15929</v>
      </c>
      <c r="J770" s="33" t="s">
        <v>16032</v>
      </c>
      <c r="K770" s="29" t="s">
        <v>178</v>
      </c>
      <c r="L770" s="29" t="s">
        <v>15997</v>
      </c>
      <c r="M770" s="29" t="s">
        <v>1766</v>
      </c>
      <c r="N770" s="28">
        <v>644777.80000000005</v>
      </c>
      <c r="O770" s="28">
        <v>6072929</v>
      </c>
      <c r="P770" s="29" t="s">
        <v>16031</v>
      </c>
      <c r="Q770" s="32" t="s">
        <v>919</v>
      </c>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31">
        <v>319128</v>
      </c>
      <c r="AO770" s="31">
        <v>1221432</v>
      </c>
      <c r="AP770" s="31">
        <v>1089372</v>
      </c>
      <c r="AQ770" s="31">
        <v>1202243</v>
      </c>
      <c r="AR770" s="31">
        <v>1133540</v>
      </c>
      <c r="AS770" s="31">
        <v>1272648</v>
      </c>
      <c r="AT770" s="31">
        <v>1161407</v>
      </c>
      <c r="AU770" s="31">
        <v>1103676</v>
      </c>
      <c r="AV770" s="31">
        <v>1337120</v>
      </c>
      <c r="AW770" s="31">
        <v>1345193</v>
      </c>
      <c r="AX770" s="31">
        <v>109131</v>
      </c>
      <c r="AY770" s="31">
        <v>91342</v>
      </c>
      <c r="AZ770" s="31">
        <v>200473</v>
      </c>
    </row>
    <row r="771" spans="1:52" ht="15" customHeight="1">
      <c r="A771" s="29" t="s">
        <v>16030</v>
      </c>
      <c r="B771" s="34">
        <v>36760</v>
      </c>
      <c r="C771" s="28">
        <v>900</v>
      </c>
      <c r="D771" s="28">
        <v>52</v>
      </c>
      <c r="E771" s="28">
        <v>44</v>
      </c>
      <c r="F771" s="29" t="s">
        <v>2104</v>
      </c>
      <c r="G771" s="29" t="s">
        <v>13620</v>
      </c>
      <c r="H771" s="28">
        <v>360</v>
      </c>
      <c r="I771" s="29" t="s">
        <v>15929</v>
      </c>
      <c r="J771" s="33" t="s">
        <v>16029</v>
      </c>
      <c r="K771" s="29" t="s">
        <v>178</v>
      </c>
      <c r="L771" s="29" t="s">
        <v>16007</v>
      </c>
      <c r="M771" s="29" t="s">
        <v>16006</v>
      </c>
      <c r="N771" s="28">
        <v>649807.1</v>
      </c>
      <c r="O771" s="28">
        <v>6065569</v>
      </c>
      <c r="P771" s="29" t="s">
        <v>16028</v>
      </c>
      <c r="Q771" s="32" t="s">
        <v>174</v>
      </c>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31">
        <v>726989</v>
      </c>
      <c r="AP771" s="31">
        <v>1654602</v>
      </c>
      <c r="AQ771" s="31">
        <v>1840872</v>
      </c>
      <c r="AR771" s="31">
        <v>1714900</v>
      </c>
      <c r="AS771" s="31">
        <v>1957547</v>
      </c>
      <c r="AT771" s="31">
        <v>1790593</v>
      </c>
      <c r="AU771" s="31">
        <v>1697890</v>
      </c>
      <c r="AV771" s="31">
        <v>2044087</v>
      </c>
      <c r="AW771" s="31">
        <v>2125758</v>
      </c>
      <c r="AX771" s="31">
        <v>173355</v>
      </c>
      <c r="AY771" s="31">
        <v>141698</v>
      </c>
      <c r="AZ771" s="31">
        <v>315053</v>
      </c>
    </row>
    <row r="772" spans="1:52" ht="15" customHeight="1">
      <c r="A772" s="29" t="s">
        <v>16027</v>
      </c>
      <c r="B772" s="34">
        <v>36760</v>
      </c>
      <c r="C772" s="28">
        <v>900</v>
      </c>
      <c r="D772" s="28">
        <v>52</v>
      </c>
      <c r="E772" s="28">
        <v>44</v>
      </c>
      <c r="F772" s="29" t="s">
        <v>2104</v>
      </c>
      <c r="G772" s="29" t="s">
        <v>3155</v>
      </c>
      <c r="H772" s="28">
        <v>360</v>
      </c>
      <c r="I772" s="29" t="s">
        <v>15929</v>
      </c>
      <c r="J772" s="33" t="s">
        <v>16026</v>
      </c>
      <c r="K772" s="29" t="s">
        <v>178</v>
      </c>
      <c r="L772" s="29" t="s">
        <v>16007</v>
      </c>
      <c r="M772" s="29" t="s">
        <v>16006</v>
      </c>
      <c r="N772" s="28">
        <v>649629.19999999995</v>
      </c>
      <c r="O772" s="28">
        <v>6065607</v>
      </c>
      <c r="P772" s="29" t="s">
        <v>16025</v>
      </c>
      <c r="Q772" s="32" t="s">
        <v>174</v>
      </c>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31">
        <v>655201</v>
      </c>
      <c r="AP772" s="31">
        <v>1606530</v>
      </c>
      <c r="AQ772" s="31">
        <v>1776242</v>
      </c>
      <c r="AR772" s="31">
        <v>1640881</v>
      </c>
      <c r="AS772" s="31">
        <v>1881018</v>
      </c>
      <c r="AT772" s="31">
        <v>1725871</v>
      </c>
      <c r="AU772" s="31">
        <v>1650690</v>
      </c>
      <c r="AV772" s="31">
        <v>1492331</v>
      </c>
      <c r="AW772" s="31">
        <v>2050848</v>
      </c>
      <c r="AX772" s="31">
        <v>170696</v>
      </c>
      <c r="AY772" s="31">
        <v>124979</v>
      </c>
      <c r="AZ772" s="31">
        <v>295675</v>
      </c>
    </row>
    <row r="773" spans="1:52" ht="15" customHeight="1">
      <c r="A773" s="29" t="s">
        <v>16024</v>
      </c>
      <c r="B773" s="34">
        <v>36760</v>
      </c>
      <c r="C773" s="28">
        <v>900</v>
      </c>
      <c r="D773" s="28">
        <v>52</v>
      </c>
      <c r="E773" s="28">
        <v>44</v>
      </c>
      <c r="F773" s="29" t="s">
        <v>2104</v>
      </c>
      <c r="G773" s="29" t="s">
        <v>3155</v>
      </c>
      <c r="H773" s="28">
        <v>360</v>
      </c>
      <c r="I773" s="29" t="s">
        <v>15929</v>
      </c>
      <c r="J773" s="33" t="s">
        <v>16023</v>
      </c>
      <c r="K773" s="29" t="s">
        <v>178</v>
      </c>
      <c r="L773" s="29" t="s">
        <v>16007</v>
      </c>
      <c r="M773" s="29" t="s">
        <v>16006</v>
      </c>
      <c r="N773" s="28">
        <v>649451.30000000005</v>
      </c>
      <c r="O773" s="28">
        <v>6065646</v>
      </c>
      <c r="P773" s="29" t="s">
        <v>16022</v>
      </c>
      <c r="Q773" s="32" t="s">
        <v>174</v>
      </c>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31">
        <v>683705</v>
      </c>
      <c r="AP773" s="31">
        <v>1591053</v>
      </c>
      <c r="AQ773" s="31">
        <v>1766952</v>
      </c>
      <c r="AR773" s="31">
        <v>1622192</v>
      </c>
      <c r="AS773" s="31">
        <v>1854951</v>
      </c>
      <c r="AT773" s="31">
        <v>1709897</v>
      </c>
      <c r="AU773" s="31">
        <v>1639199</v>
      </c>
      <c r="AV773" s="31">
        <v>1630790</v>
      </c>
      <c r="AW773" s="31">
        <v>2020431</v>
      </c>
      <c r="AX773" s="31">
        <v>168198</v>
      </c>
      <c r="AY773" s="31">
        <v>120070</v>
      </c>
      <c r="AZ773" s="31">
        <v>288268</v>
      </c>
    </row>
    <row r="774" spans="1:52" ht="15" customHeight="1">
      <c r="A774" s="29" t="s">
        <v>16021</v>
      </c>
      <c r="B774" s="34">
        <v>36760</v>
      </c>
      <c r="C774" s="28">
        <v>900</v>
      </c>
      <c r="D774" s="28">
        <v>52</v>
      </c>
      <c r="E774" s="28">
        <v>44</v>
      </c>
      <c r="F774" s="29" t="s">
        <v>2104</v>
      </c>
      <c r="G774" s="29" t="s">
        <v>3155</v>
      </c>
      <c r="H774" s="28">
        <v>360</v>
      </c>
      <c r="I774" s="29" t="s">
        <v>15929</v>
      </c>
      <c r="J774" s="33" t="s">
        <v>16020</v>
      </c>
      <c r="K774" s="29" t="s">
        <v>178</v>
      </c>
      <c r="L774" s="29" t="s">
        <v>16007</v>
      </c>
      <c r="M774" s="29" t="s">
        <v>16006</v>
      </c>
      <c r="N774" s="28">
        <v>649273.4</v>
      </c>
      <c r="O774" s="28">
        <v>6065684</v>
      </c>
      <c r="P774" s="29" t="s">
        <v>16019</v>
      </c>
      <c r="Q774" s="32" t="s">
        <v>174</v>
      </c>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31">
        <v>653611</v>
      </c>
      <c r="AP774" s="31">
        <v>1565193</v>
      </c>
      <c r="AQ774" s="31">
        <v>1761823</v>
      </c>
      <c r="AR774" s="31">
        <v>1616364</v>
      </c>
      <c r="AS774" s="31">
        <v>1839838</v>
      </c>
      <c r="AT774" s="31">
        <v>1741075</v>
      </c>
      <c r="AU774" s="31">
        <v>1653578</v>
      </c>
      <c r="AV774" s="31">
        <v>1982800</v>
      </c>
      <c r="AW774" s="31">
        <v>2011236</v>
      </c>
      <c r="AX774" s="31">
        <v>167019</v>
      </c>
      <c r="AY774" s="31">
        <v>122235</v>
      </c>
      <c r="AZ774" s="31">
        <v>289254</v>
      </c>
    </row>
    <row r="775" spans="1:52" ht="15" customHeight="1">
      <c r="A775" s="29" t="s">
        <v>16018</v>
      </c>
      <c r="B775" s="34">
        <v>36760</v>
      </c>
      <c r="C775" s="28">
        <v>900</v>
      </c>
      <c r="D775" s="28">
        <v>52</v>
      </c>
      <c r="E775" s="28">
        <v>44</v>
      </c>
      <c r="F775" s="29" t="s">
        <v>2104</v>
      </c>
      <c r="G775" s="29" t="s">
        <v>13620</v>
      </c>
      <c r="H775" s="28">
        <v>360</v>
      </c>
      <c r="I775" s="29" t="s">
        <v>15929</v>
      </c>
      <c r="J775" s="33" t="s">
        <v>16017</v>
      </c>
      <c r="K775" s="29" t="s">
        <v>178</v>
      </c>
      <c r="L775" s="29" t="s">
        <v>16007</v>
      </c>
      <c r="M775" s="29" t="s">
        <v>16006</v>
      </c>
      <c r="N775" s="28">
        <v>649095.6</v>
      </c>
      <c r="O775" s="28">
        <v>6065723</v>
      </c>
      <c r="P775" s="29" t="s">
        <v>16016</v>
      </c>
      <c r="Q775" s="32" t="s">
        <v>174</v>
      </c>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31">
        <v>683221</v>
      </c>
      <c r="AP775" s="31">
        <v>1585719</v>
      </c>
      <c r="AQ775" s="31">
        <v>1769483</v>
      </c>
      <c r="AR775" s="31">
        <v>1604332</v>
      </c>
      <c r="AS775" s="31">
        <v>1827599</v>
      </c>
      <c r="AT775" s="31">
        <v>1735960</v>
      </c>
      <c r="AU775" s="31">
        <v>1640212</v>
      </c>
      <c r="AV775" s="31">
        <v>1841113</v>
      </c>
      <c r="AW775" s="31">
        <v>2052622</v>
      </c>
      <c r="AX775" s="31">
        <v>169173</v>
      </c>
      <c r="AY775" s="31">
        <v>124059</v>
      </c>
      <c r="AZ775" s="31">
        <v>293232</v>
      </c>
    </row>
    <row r="776" spans="1:52" ht="15" customHeight="1">
      <c r="A776" s="29" t="s">
        <v>16015</v>
      </c>
      <c r="B776" s="34">
        <v>36760</v>
      </c>
      <c r="C776" s="28">
        <v>900</v>
      </c>
      <c r="D776" s="28">
        <v>52</v>
      </c>
      <c r="E776" s="28">
        <v>44</v>
      </c>
      <c r="F776" s="29" t="s">
        <v>2104</v>
      </c>
      <c r="G776" s="29" t="s">
        <v>13620</v>
      </c>
      <c r="H776" s="28">
        <v>360</v>
      </c>
      <c r="I776" s="29" t="s">
        <v>15929</v>
      </c>
      <c r="J776" s="33" t="s">
        <v>16014</v>
      </c>
      <c r="K776" s="29" t="s">
        <v>178</v>
      </c>
      <c r="L776" s="29" t="s">
        <v>16007</v>
      </c>
      <c r="M776" s="29" t="s">
        <v>16006</v>
      </c>
      <c r="N776" s="28">
        <v>648917.69999999995</v>
      </c>
      <c r="O776" s="28">
        <v>6065761</v>
      </c>
      <c r="P776" s="29" t="s">
        <v>16013</v>
      </c>
      <c r="Q776" s="32" t="s">
        <v>174</v>
      </c>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31">
        <v>674811</v>
      </c>
      <c r="AP776" s="31">
        <v>1580735</v>
      </c>
      <c r="AQ776" s="31">
        <v>1718847</v>
      </c>
      <c r="AR776" s="31">
        <v>1576130</v>
      </c>
      <c r="AS776" s="31">
        <v>1801901</v>
      </c>
      <c r="AT776" s="31">
        <v>1716010</v>
      </c>
      <c r="AU776" s="31">
        <v>1603591</v>
      </c>
      <c r="AV776" s="31">
        <v>1902065</v>
      </c>
      <c r="AW776" s="31">
        <v>1675441</v>
      </c>
      <c r="AX776" s="31">
        <v>168115</v>
      </c>
      <c r="AY776" s="31">
        <v>123592</v>
      </c>
      <c r="AZ776" s="31">
        <v>291707</v>
      </c>
    </row>
    <row r="777" spans="1:52" ht="15" customHeight="1">
      <c r="A777" s="29" t="s">
        <v>16012</v>
      </c>
      <c r="B777" s="34">
        <v>36760</v>
      </c>
      <c r="C777" s="28">
        <v>900</v>
      </c>
      <c r="D777" s="28">
        <v>52</v>
      </c>
      <c r="E777" s="28">
        <v>44</v>
      </c>
      <c r="F777" s="29" t="s">
        <v>2104</v>
      </c>
      <c r="G777" s="29" t="s">
        <v>13620</v>
      </c>
      <c r="H777" s="28">
        <v>360</v>
      </c>
      <c r="I777" s="29" t="s">
        <v>15929</v>
      </c>
      <c r="J777" s="33" t="s">
        <v>16011</v>
      </c>
      <c r="K777" s="29" t="s">
        <v>178</v>
      </c>
      <c r="L777" s="29" t="s">
        <v>16007</v>
      </c>
      <c r="M777" s="29" t="s">
        <v>16006</v>
      </c>
      <c r="N777" s="28">
        <v>648739.80000000005</v>
      </c>
      <c r="O777" s="28">
        <v>6065799</v>
      </c>
      <c r="P777" s="29" t="s">
        <v>16010</v>
      </c>
      <c r="Q777" s="32" t="s">
        <v>174</v>
      </c>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31">
        <v>655729</v>
      </c>
      <c r="AP777" s="31">
        <v>1623472</v>
      </c>
      <c r="AQ777" s="31">
        <v>1717978</v>
      </c>
      <c r="AR777" s="31">
        <v>1632695</v>
      </c>
      <c r="AS777" s="31">
        <v>1868502</v>
      </c>
      <c r="AT777" s="31">
        <v>1726690</v>
      </c>
      <c r="AU777" s="31">
        <v>1630097</v>
      </c>
      <c r="AV777" s="31">
        <v>1936751</v>
      </c>
      <c r="AW777" s="31">
        <v>1912580</v>
      </c>
      <c r="AX777" s="31">
        <v>172352</v>
      </c>
      <c r="AY777" s="31">
        <v>122162</v>
      </c>
      <c r="AZ777" s="31">
        <v>294514</v>
      </c>
    </row>
    <row r="778" spans="1:52" ht="15" customHeight="1">
      <c r="A778" s="29" t="s">
        <v>16009</v>
      </c>
      <c r="B778" s="34">
        <v>36760</v>
      </c>
      <c r="C778" s="28">
        <v>900</v>
      </c>
      <c r="D778" s="28">
        <v>52</v>
      </c>
      <c r="E778" s="28">
        <v>44</v>
      </c>
      <c r="F778" s="29" t="s">
        <v>2104</v>
      </c>
      <c r="G778" s="29" t="s">
        <v>16003</v>
      </c>
      <c r="H778" s="28">
        <v>360</v>
      </c>
      <c r="I778" s="29" t="s">
        <v>15929</v>
      </c>
      <c r="J778" s="33" t="s">
        <v>16008</v>
      </c>
      <c r="K778" s="29" t="s">
        <v>178</v>
      </c>
      <c r="L778" s="29" t="s">
        <v>16007</v>
      </c>
      <c r="M778" s="29" t="s">
        <v>16006</v>
      </c>
      <c r="N778" s="28">
        <v>648561.9</v>
      </c>
      <c r="O778" s="28">
        <v>6065838</v>
      </c>
      <c r="P778" s="29" t="s">
        <v>16005</v>
      </c>
      <c r="Q778" s="32" t="s">
        <v>174</v>
      </c>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31">
        <v>693432</v>
      </c>
      <c r="AP778" s="31">
        <v>1759930</v>
      </c>
      <c r="AQ778" s="31">
        <v>1876938</v>
      </c>
      <c r="AR778" s="31">
        <v>1695974</v>
      </c>
      <c r="AS778" s="31">
        <v>2011137</v>
      </c>
      <c r="AT778" s="31">
        <v>1644518</v>
      </c>
      <c r="AU778" s="31">
        <v>1704612</v>
      </c>
      <c r="AV778" s="31">
        <v>2050079</v>
      </c>
      <c r="AW778" s="31">
        <v>2049723</v>
      </c>
      <c r="AX778" s="31">
        <v>74740</v>
      </c>
      <c r="AY778" s="31">
        <v>131361</v>
      </c>
      <c r="AZ778" s="31">
        <v>206101</v>
      </c>
    </row>
    <row r="779" spans="1:52" ht="15" customHeight="1">
      <c r="A779" s="29" t="s">
        <v>16004</v>
      </c>
      <c r="B779" s="34">
        <v>36655</v>
      </c>
      <c r="C779" s="28">
        <v>1000</v>
      </c>
      <c r="D779" s="28">
        <v>54.2</v>
      </c>
      <c r="E779" s="28">
        <v>50</v>
      </c>
      <c r="F779" s="29" t="s">
        <v>14683</v>
      </c>
      <c r="G779" s="29" t="s">
        <v>801</v>
      </c>
      <c r="H779" s="28">
        <v>360</v>
      </c>
      <c r="I779" s="29" t="s">
        <v>15929</v>
      </c>
      <c r="J779" s="33" t="s">
        <v>16002</v>
      </c>
      <c r="K779" s="29" t="s">
        <v>178</v>
      </c>
      <c r="L779" s="29" t="s">
        <v>16001</v>
      </c>
      <c r="M779" s="29" t="s">
        <v>2558</v>
      </c>
      <c r="N779" s="28">
        <v>633829</v>
      </c>
      <c r="O779" s="28">
        <v>6089244</v>
      </c>
      <c r="P779" s="29" t="s">
        <v>16000</v>
      </c>
      <c r="Q779" s="32" t="s">
        <v>919</v>
      </c>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31">
        <v>1139363</v>
      </c>
      <c r="AP779" s="31">
        <v>2002553</v>
      </c>
      <c r="AQ779" s="31">
        <v>2111540</v>
      </c>
      <c r="AR779" s="31">
        <v>1943023</v>
      </c>
      <c r="AS779" s="31">
        <v>2265610</v>
      </c>
      <c r="AT779" s="31">
        <v>2165591</v>
      </c>
      <c r="AU779" s="31">
        <v>1931169</v>
      </c>
      <c r="AV779" s="31">
        <v>2513578</v>
      </c>
      <c r="AW779" s="31">
        <v>2424804</v>
      </c>
      <c r="AX779" s="31">
        <v>185490</v>
      </c>
      <c r="AY779" s="31">
        <v>171487</v>
      </c>
      <c r="AZ779" s="31">
        <v>356977</v>
      </c>
    </row>
    <row r="780" spans="1:52" ht="15" customHeight="1">
      <c r="A780" s="29" t="s">
        <v>15999</v>
      </c>
      <c r="B780" s="34">
        <v>36591</v>
      </c>
      <c r="C780" s="28">
        <v>600</v>
      </c>
      <c r="D780" s="28">
        <v>44</v>
      </c>
      <c r="E780" s="28">
        <v>45</v>
      </c>
      <c r="F780" s="29" t="s">
        <v>14594</v>
      </c>
      <c r="G780" s="29" t="s">
        <v>15179</v>
      </c>
      <c r="H780" s="28">
        <v>360</v>
      </c>
      <c r="I780" s="29" t="s">
        <v>15929</v>
      </c>
      <c r="J780" s="33" t="s">
        <v>15998</v>
      </c>
      <c r="K780" s="29" t="s">
        <v>178</v>
      </c>
      <c r="L780" s="29" t="s">
        <v>15997</v>
      </c>
      <c r="M780" s="29" t="s">
        <v>3945</v>
      </c>
      <c r="N780" s="28">
        <v>645116.9</v>
      </c>
      <c r="O780" s="28">
        <v>6072890</v>
      </c>
      <c r="P780" s="29" t="s">
        <v>15996</v>
      </c>
      <c r="Q780" s="32" t="s">
        <v>919</v>
      </c>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31">
        <v>879169</v>
      </c>
      <c r="AP780" s="31">
        <v>1091875</v>
      </c>
      <c r="AQ780" s="31">
        <v>1189992</v>
      </c>
      <c r="AR780" s="31">
        <v>1128856</v>
      </c>
      <c r="AS780" s="31">
        <v>1249792</v>
      </c>
      <c r="AT780" s="31">
        <v>1159600</v>
      </c>
      <c r="AU780" s="31">
        <v>1063219</v>
      </c>
      <c r="AV780" s="31">
        <v>1207440</v>
      </c>
      <c r="AW780" s="31">
        <v>1329854</v>
      </c>
      <c r="AX780" s="31">
        <v>107018</v>
      </c>
      <c r="AY780" s="31">
        <v>93150</v>
      </c>
      <c r="AZ780" s="31">
        <v>200168</v>
      </c>
    </row>
    <row r="781" spans="1:52" ht="15" customHeight="1">
      <c r="A781" s="29" t="s">
        <v>15995</v>
      </c>
      <c r="B781" s="34">
        <v>36579</v>
      </c>
      <c r="C781" s="28">
        <v>150</v>
      </c>
      <c r="D781" s="28">
        <v>23.8</v>
      </c>
      <c r="E781" s="28">
        <v>30</v>
      </c>
      <c r="F781" s="29" t="s">
        <v>14683</v>
      </c>
      <c r="G781" s="29" t="s">
        <v>3576</v>
      </c>
      <c r="H781" s="28">
        <v>360</v>
      </c>
      <c r="I781" s="29" t="s">
        <v>15929</v>
      </c>
      <c r="J781" s="33" t="s">
        <v>15994</v>
      </c>
      <c r="K781" s="29" t="s">
        <v>178</v>
      </c>
      <c r="L781" s="29" t="s">
        <v>15993</v>
      </c>
      <c r="M781" s="29" t="s">
        <v>1836</v>
      </c>
      <c r="N781" s="28">
        <v>643939.9</v>
      </c>
      <c r="O781" s="28">
        <v>6086982</v>
      </c>
      <c r="P781" s="29" t="s">
        <v>15992</v>
      </c>
      <c r="Q781" s="32" t="s">
        <v>174</v>
      </c>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31">
        <v>203718</v>
      </c>
      <c r="AP781" s="31">
        <v>225883</v>
      </c>
      <c r="AQ781" s="31">
        <v>257519</v>
      </c>
      <c r="AR781" s="31">
        <v>231143</v>
      </c>
      <c r="AS781" s="31">
        <v>257249</v>
      </c>
      <c r="AT781" s="31">
        <v>205938</v>
      </c>
      <c r="AU781" s="31">
        <v>189191</v>
      </c>
      <c r="AV781" s="31">
        <v>205388</v>
      </c>
      <c r="AW781" s="31">
        <v>272844</v>
      </c>
      <c r="AX781" s="31">
        <v>10420</v>
      </c>
      <c r="AY781" s="31">
        <v>18942</v>
      </c>
      <c r="AZ781" s="31">
        <v>29362</v>
      </c>
    </row>
    <row r="782" spans="1:52" ht="15" customHeight="1">
      <c r="A782" s="29" t="s">
        <v>15991</v>
      </c>
      <c r="B782" s="34">
        <v>36756</v>
      </c>
      <c r="C782" s="28">
        <v>750</v>
      </c>
      <c r="D782" s="28">
        <v>48</v>
      </c>
      <c r="E782" s="28">
        <v>45</v>
      </c>
      <c r="F782" s="29" t="s">
        <v>14617</v>
      </c>
      <c r="G782" s="29" t="s">
        <v>171</v>
      </c>
      <c r="H782" s="28">
        <v>360</v>
      </c>
      <c r="I782" s="29" t="s">
        <v>15929</v>
      </c>
      <c r="J782" s="33" t="s">
        <v>15990</v>
      </c>
      <c r="K782" s="29" t="s">
        <v>178</v>
      </c>
      <c r="L782" s="29" t="s">
        <v>15989</v>
      </c>
      <c r="M782" s="29" t="s">
        <v>848</v>
      </c>
      <c r="N782" s="28">
        <v>651530.9</v>
      </c>
      <c r="O782" s="28">
        <v>6080302</v>
      </c>
      <c r="P782" s="29" t="s">
        <v>15988</v>
      </c>
      <c r="Q782" s="32" t="s">
        <v>919</v>
      </c>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31">
        <v>510183</v>
      </c>
      <c r="AP782" s="31">
        <v>1338075</v>
      </c>
      <c r="AQ782" s="31">
        <v>1491737</v>
      </c>
      <c r="AR782" s="31">
        <v>1370827</v>
      </c>
      <c r="AS782" s="31">
        <v>1511586</v>
      </c>
      <c r="AT782" s="31">
        <v>1452993</v>
      </c>
      <c r="AU782" s="31">
        <v>1328167</v>
      </c>
      <c r="AV782" s="31">
        <v>1677232</v>
      </c>
      <c r="AW782" s="31">
        <v>1518187</v>
      </c>
      <c r="AX782" s="31">
        <v>124525</v>
      </c>
      <c r="AY782" s="31">
        <v>102177</v>
      </c>
      <c r="AZ782" s="31">
        <v>226702</v>
      </c>
    </row>
    <row r="783" spans="1:52" ht="15" customHeight="1">
      <c r="A783" s="29" t="s">
        <v>15987</v>
      </c>
      <c r="B783" s="34">
        <v>36804</v>
      </c>
      <c r="C783" s="28">
        <v>600</v>
      </c>
      <c r="D783" s="28">
        <v>44</v>
      </c>
      <c r="E783" s="28">
        <v>35</v>
      </c>
      <c r="F783" s="29" t="s">
        <v>14594</v>
      </c>
      <c r="G783" s="29" t="s">
        <v>15179</v>
      </c>
      <c r="H783" s="28">
        <v>360</v>
      </c>
      <c r="I783" s="29" t="s">
        <v>15929</v>
      </c>
      <c r="J783" s="33" t="s">
        <v>15986</v>
      </c>
      <c r="K783" s="29" t="s">
        <v>178</v>
      </c>
      <c r="L783" s="29" t="s">
        <v>15985</v>
      </c>
      <c r="M783" s="29" t="s">
        <v>3872</v>
      </c>
      <c r="N783" s="28">
        <v>642876.9</v>
      </c>
      <c r="O783" s="28">
        <v>6092062</v>
      </c>
      <c r="P783" s="29" t="s">
        <v>15984</v>
      </c>
      <c r="Q783" s="32" t="s">
        <v>919</v>
      </c>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31">
        <v>318473</v>
      </c>
      <c r="AP783" s="31">
        <v>1218933</v>
      </c>
      <c r="AQ783" s="31">
        <v>1354130</v>
      </c>
      <c r="AR783" s="31">
        <v>1204343</v>
      </c>
      <c r="AS783" s="31">
        <v>1371900</v>
      </c>
      <c r="AT783" s="31">
        <v>1301936</v>
      </c>
      <c r="AU783" s="31">
        <v>1125711</v>
      </c>
      <c r="AV783" s="31">
        <v>1521750</v>
      </c>
      <c r="AW783" s="31">
        <v>1461499</v>
      </c>
      <c r="AX783" s="31">
        <v>115818</v>
      </c>
      <c r="AY783" s="31">
        <v>110116</v>
      </c>
      <c r="AZ783" s="31">
        <v>225934</v>
      </c>
    </row>
    <row r="784" spans="1:52" ht="15" customHeight="1">
      <c r="A784" s="29" t="s">
        <v>15983</v>
      </c>
      <c r="B784" s="34">
        <v>36804</v>
      </c>
      <c r="C784" s="28">
        <v>600</v>
      </c>
      <c r="D784" s="28">
        <v>44</v>
      </c>
      <c r="E784" s="28">
        <v>35</v>
      </c>
      <c r="F784" s="29" t="s">
        <v>14594</v>
      </c>
      <c r="G784" s="29" t="s">
        <v>15978</v>
      </c>
      <c r="H784" s="28">
        <v>360</v>
      </c>
      <c r="I784" s="29" t="s">
        <v>15929</v>
      </c>
      <c r="J784" s="33" t="s">
        <v>15982</v>
      </c>
      <c r="K784" s="29" t="s">
        <v>178</v>
      </c>
      <c r="L784" s="29" t="s">
        <v>15981</v>
      </c>
      <c r="M784" s="29" t="s">
        <v>7379</v>
      </c>
      <c r="N784" s="28">
        <v>642481.9</v>
      </c>
      <c r="O784" s="28">
        <v>6092058</v>
      </c>
      <c r="P784" s="29" t="s">
        <v>15980</v>
      </c>
      <c r="Q784" s="32" t="s">
        <v>919</v>
      </c>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31">
        <v>313670</v>
      </c>
      <c r="AP784" s="31">
        <v>1263025</v>
      </c>
      <c r="AQ784" s="31">
        <v>1346590</v>
      </c>
      <c r="AR784" s="31">
        <v>1256256</v>
      </c>
      <c r="AS784" s="31">
        <v>1404643</v>
      </c>
      <c r="AT784" s="31">
        <v>1334582</v>
      </c>
      <c r="AU784" s="31">
        <v>1175126</v>
      </c>
      <c r="AV784" s="31">
        <v>1556340</v>
      </c>
      <c r="AW784" s="31">
        <v>1464447</v>
      </c>
      <c r="AX784" s="31">
        <v>115908</v>
      </c>
      <c r="AY784" s="31">
        <v>115027</v>
      </c>
      <c r="AZ784" s="31">
        <v>230935</v>
      </c>
    </row>
    <row r="785" spans="1:52" ht="15" customHeight="1">
      <c r="A785" s="29" t="s">
        <v>15979</v>
      </c>
      <c r="B785" s="34">
        <v>32295</v>
      </c>
      <c r="C785" s="28">
        <v>150</v>
      </c>
      <c r="D785" s="28">
        <v>23</v>
      </c>
      <c r="E785" s="28">
        <v>24</v>
      </c>
      <c r="F785" s="29" t="s">
        <v>14683</v>
      </c>
      <c r="G785" s="29" t="s">
        <v>3353</v>
      </c>
      <c r="H785" s="28">
        <v>360</v>
      </c>
      <c r="I785" s="29" t="s">
        <v>15929</v>
      </c>
      <c r="J785" s="33" t="s">
        <v>15977</v>
      </c>
      <c r="K785" s="29" t="s">
        <v>178</v>
      </c>
      <c r="L785" s="29" t="s">
        <v>15974</v>
      </c>
      <c r="M785" s="29" t="s">
        <v>15973</v>
      </c>
      <c r="N785" s="28">
        <v>631818</v>
      </c>
      <c r="O785" s="28">
        <v>6083558</v>
      </c>
      <c r="P785" s="29" t="s">
        <v>15972</v>
      </c>
      <c r="Q785" s="32" t="s">
        <v>174</v>
      </c>
      <c r="R785" s="19"/>
      <c r="S785" s="19"/>
      <c r="T785" s="19"/>
      <c r="U785" s="19"/>
      <c r="V785" s="19"/>
      <c r="W785" s="19"/>
      <c r="X785" s="19"/>
      <c r="Y785" s="19"/>
      <c r="Z785" s="19"/>
      <c r="AA785" s="19"/>
      <c r="AB785" s="19"/>
      <c r="AC785" s="31">
        <v>20000</v>
      </c>
      <c r="AD785" s="31">
        <v>205330</v>
      </c>
      <c r="AE785" s="31">
        <v>192860</v>
      </c>
      <c r="AF785" s="31">
        <v>123960</v>
      </c>
      <c r="AG785" s="31">
        <v>77060</v>
      </c>
      <c r="AH785" s="31">
        <v>120820</v>
      </c>
      <c r="AI785" s="31">
        <v>191530</v>
      </c>
      <c r="AJ785" s="31">
        <v>192140</v>
      </c>
      <c r="AK785" s="31">
        <v>144760</v>
      </c>
      <c r="AL785" s="31">
        <v>141590</v>
      </c>
      <c r="AM785" s="31">
        <v>91497</v>
      </c>
      <c r="AN785" s="31">
        <v>62959</v>
      </c>
      <c r="AO785" s="31">
        <v>28420</v>
      </c>
      <c r="AP785" s="31">
        <v>286892.5</v>
      </c>
      <c r="AQ785" s="31">
        <v>304638.1201171875</v>
      </c>
      <c r="AR785" s="31">
        <v>280689.25390625</v>
      </c>
      <c r="AS785" s="31">
        <v>311197.58984375</v>
      </c>
      <c r="AT785" s="31">
        <v>251874.810546875</v>
      </c>
      <c r="AU785" s="31">
        <v>237752.46118164063</v>
      </c>
      <c r="AV785" s="31">
        <v>288691.4248046875</v>
      </c>
      <c r="AW785" s="31">
        <v>340350.119140625</v>
      </c>
      <c r="AX785" s="31">
        <v>28090.259765625</v>
      </c>
      <c r="AY785" s="31">
        <v>21486.46484375</v>
      </c>
      <c r="AZ785" s="31">
        <v>49576.724609375</v>
      </c>
    </row>
    <row r="786" spans="1:52" ht="15" customHeight="1">
      <c r="A786" s="29" t="s">
        <v>15976</v>
      </c>
      <c r="B786" s="34">
        <v>32295</v>
      </c>
      <c r="C786" s="28">
        <v>150</v>
      </c>
      <c r="D786" s="28">
        <v>23</v>
      </c>
      <c r="E786" s="28">
        <v>24</v>
      </c>
      <c r="F786" s="29" t="s">
        <v>14683</v>
      </c>
      <c r="G786" s="29" t="s">
        <v>3353</v>
      </c>
      <c r="H786" s="28">
        <v>360</v>
      </c>
      <c r="I786" s="29" t="s">
        <v>15929</v>
      </c>
      <c r="J786" s="33" t="s">
        <v>15975</v>
      </c>
      <c r="K786" s="29" t="s">
        <v>178</v>
      </c>
      <c r="L786" s="29" t="s">
        <v>15974</v>
      </c>
      <c r="M786" s="29" t="s">
        <v>15973</v>
      </c>
      <c r="N786" s="28">
        <v>631738</v>
      </c>
      <c r="O786" s="28">
        <v>6083580</v>
      </c>
      <c r="P786" s="29" t="s">
        <v>15972</v>
      </c>
      <c r="Q786" s="32" t="s">
        <v>174</v>
      </c>
      <c r="R786" s="19"/>
      <c r="S786" s="19"/>
      <c r="T786" s="19"/>
      <c r="U786" s="19"/>
      <c r="V786" s="19"/>
      <c r="W786" s="19"/>
      <c r="X786" s="19"/>
      <c r="Y786" s="19"/>
      <c r="Z786" s="19"/>
      <c r="AA786" s="19"/>
      <c r="AB786" s="19"/>
      <c r="AC786" s="31">
        <v>20000</v>
      </c>
      <c r="AD786" s="31">
        <v>205330</v>
      </c>
      <c r="AE786" s="31">
        <v>192860</v>
      </c>
      <c r="AF786" s="31">
        <v>123960</v>
      </c>
      <c r="AG786" s="31">
        <v>77060</v>
      </c>
      <c r="AH786" s="31">
        <v>120820</v>
      </c>
      <c r="AI786" s="31">
        <v>191530</v>
      </c>
      <c r="AJ786" s="31">
        <v>192140</v>
      </c>
      <c r="AK786" s="31">
        <v>144760</v>
      </c>
      <c r="AL786" s="31">
        <v>141590</v>
      </c>
      <c r="AM786" s="31">
        <v>91497</v>
      </c>
      <c r="AN786" s="31">
        <v>62959</v>
      </c>
      <c r="AO786" s="31">
        <v>28420</v>
      </c>
      <c r="AP786" s="31">
        <v>286892.5</v>
      </c>
      <c r="AQ786" s="31">
        <v>304638.1201171875</v>
      </c>
      <c r="AR786" s="31">
        <v>280689.25390625</v>
      </c>
      <c r="AS786" s="31">
        <v>311197.58984375</v>
      </c>
      <c r="AT786" s="31">
        <v>251874.810546875</v>
      </c>
      <c r="AU786" s="31">
        <v>237752.46118164063</v>
      </c>
      <c r="AV786" s="31">
        <v>288691.4248046875</v>
      </c>
      <c r="AW786" s="31">
        <v>340350.119140625</v>
      </c>
      <c r="AX786" s="31">
        <v>28090.259765625</v>
      </c>
      <c r="AY786" s="31">
        <v>21486.46484375</v>
      </c>
      <c r="AZ786" s="31">
        <v>49576.724609375</v>
      </c>
    </row>
    <row r="787" spans="1:52" ht="15" customHeight="1">
      <c r="A787" s="29" t="s">
        <v>15971</v>
      </c>
      <c r="B787" s="34">
        <v>37073</v>
      </c>
      <c r="C787" s="28">
        <v>600</v>
      </c>
      <c r="D787" s="28">
        <v>44</v>
      </c>
      <c r="E787" s="28">
        <v>35</v>
      </c>
      <c r="F787" s="29" t="s">
        <v>14683</v>
      </c>
      <c r="G787" s="29" t="s">
        <v>15033</v>
      </c>
      <c r="H787" s="28">
        <v>360</v>
      </c>
      <c r="I787" s="29" t="s">
        <v>15929</v>
      </c>
      <c r="J787" s="33" t="s">
        <v>15970</v>
      </c>
      <c r="K787" s="29" t="s">
        <v>178</v>
      </c>
      <c r="L787" s="29" t="s">
        <v>15969</v>
      </c>
      <c r="M787" s="29" t="s">
        <v>15968</v>
      </c>
      <c r="N787" s="28">
        <v>632380</v>
      </c>
      <c r="O787" s="28">
        <v>6084464</v>
      </c>
      <c r="P787" s="29" t="s">
        <v>15967</v>
      </c>
      <c r="Q787" s="32" t="s">
        <v>919</v>
      </c>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31">
        <v>484064</v>
      </c>
      <c r="AQ787" s="31">
        <v>1011510</v>
      </c>
      <c r="AR787" s="31">
        <v>958019</v>
      </c>
      <c r="AS787" s="31">
        <v>1074248</v>
      </c>
      <c r="AT787" s="31">
        <v>1011357</v>
      </c>
      <c r="AU787" s="31">
        <v>999946</v>
      </c>
      <c r="AV787" s="31">
        <v>1189204</v>
      </c>
      <c r="AW787" s="31">
        <v>1206987</v>
      </c>
      <c r="AX787" s="31">
        <v>100102</v>
      </c>
      <c r="AY787" s="31">
        <v>76451</v>
      </c>
      <c r="AZ787" s="31">
        <v>176553</v>
      </c>
    </row>
    <row r="788" spans="1:52" ht="15" customHeight="1">
      <c r="A788" s="29" t="s">
        <v>15966</v>
      </c>
      <c r="B788" s="34">
        <v>37196</v>
      </c>
      <c r="C788" s="28">
        <v>1650</v>
      </c>
      <c r="D788" s="28">
        <v>66</v>
      </c>
      <c r="E788" s="28">
        <v>46</v>
      </c>
      <c r="F788" s="29" t="s">
        <v>14594</v>
      </c>
      <c r="G788" s="29" t="s">
        <v>15952</v>
      </c>
      <c r="H788" s="28">
        <v>360</v>
      </c>
      <c r="I788" s="29" t="s">
        <v>15929</v>
      </c>
      <c r="J788" s="33" t="s">
        <v>15965</v>
      </c>
      <c r="K788" s="29" t="s">
        <v>178</v>
      </c>
      <c r="L788" s="29" t="s">
        <v>15955</v>
      </c>
      <c r="M788" s="29" t="s">
        <v>2357</v>
      </c>
      <c r="N788" s="28">
        <v>632357</v>
      </c>
      <c r="O788" s="28">
        <v>6081410</v>
      </c>
      <c r="P788" s="29" t="s">
        <v>15964</v>
      </c>
      <c r="Q788" s="32" t="s">
        <v>919</v>
      </c>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31">
        <v>733889</v>
      </c>
      <c r="AQ788" s="31">
        <v>3580280</v>
      </c>
      <c r="AR788" s="31">
        <v>3448390</v>
      </c>
      <c r="AS788" s="31">
        <v>4122535</v>
      </c>
      <c r="AT788" s="31">
        <v>3705680</v>
      </c>
      <c r="AU788" s="31">
        <v>3695416</v>
      </c>
      <c r="AV788" s="31">
        <v>4564735</v>
      </c>
      <c r="AW788" s="31">
        <v>4240485</v>
      </c>
      <c r="AX788" s="31">
        <v>342972</v>
      </c>
      <c r="AY788" s="31">
        <v>272349</v>
      </c>
      <c r="AZ788" s="31">
        <v>615321</v>
      </c>
    </row>
    <row r="789" spans="1:52" ht="15" customHeight="1">
      <c r="A789" s="29" t="s">
        <v>15963</v>
      </c>
      <c r="B789" s="34">
        <v>37196</v>
      </c>
      <c r="C789" s="28">
        <v>1650</v>
      </c>
      <c r="D789" s="28">
        <v>66</v>
      </c>
      <c r="E789" s="28">
        <v>46</v>
      </c>
      <c r="F789" s="29" t="s">
        <v>14594</v>
      </c>
      <c r="G789" s="29" t="s">
        <v>15952</v>
      </c>
      <c r="H789" s="28">
        <v>360</v>
      </c>
      <c r="I789" s="29" t="s">
        <v>15929</v>
      </c>
      <c r="J789" s="33" t="s">
        <v>15962</v>
      </c>
      <c r="K789" s="29" t="s">
        <v>178</v>
      </c>
      <c r="L789" s="29" t="s">
        <v>15955</v>
      </c>
      <c r="M789" s="29" t="s">
        <v>9700</v>
      </c>
      <c r="N789" s="28">
        <v>632425</v>
      </c>
      <c r="O789" s="28">
        <v>6081754</v>
      </c>
      <c r="P789" s="29" t="s">
        <v>15961</v>
      </c>
      <c r="Q789" s="32" t="s">
        <v>919</v>
      </c>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31">
        <v>761554</v>
      </c>
      <c r="AQ789" s="31">
        <v>3702903</v>
      </c>
      <c r="AR789" s="31">
        <v>3541960</v>
      </c>
      <c r="AS789" s="31">
        <v>3684394</v>
      </c>
      <c r="AT789" s="31">
        <v>3849039</v>
      </c>
      <c r="AU789" s="31">
        <v>3387475</v>
      </c>
      <c r="AV789" s="31">
        <v>4407759</v>
      </c>
      <c r="AW789" s="31">
        <v>3807067</v>
      </c>
      <c r="AX789" s="31">
        <v>275087</v>
      </c>
      <c r="AY789" s="31">
        <v>277519</v>
      </c>
      <c r="AZ789" s="31">
        <v>552606</v>
      </c>
    </row>
    <row r="790" spans="1:52" ht="15" customHeight="1">
      <c r="A790" s="29" t="s">
        <v>15960</v>
      </c>
      <c r="B790" s="34">
        <v>37196</v>
      </c>
      <c r="C790" s="28">
        <v>1650</v>
      </c>
      <c r="D790" s="28">
        <v>66</v>
      </c>
      <c r="E790" s="28">
        <v>46</v>
      </c>
      <c r="F790" s="29" t="s">
        <v>14594</v>
      </c>
      <c r="G790" s="29" t="s">
        <v>15952</v>
      </c>
      <c r="H790" s="28">
        <v>360</v>
      </c>
      <c r="I790" s="29" t="s">
        <v>15929</v>
      </c>
      <c r="J790" s="33" t="s">
        <v>15959</v>
      </c>
      <c r="K790" s="29" t="s">
        <v>178</v>
      </c>
      <c r="L790" s="29" t="s">
        <v>15955</v>
      </c>
      <c r="M790" s="29" t="s">
        <v>590</v>
      </c>
      <c r="N790" s="28">
        <v>632649</v>
      </c>
      <c r="O790" s="28">
        <v>6081427</v>
      </c>
      <c r="P790" s="29" t="s">
        <v>15958</v>
      </c>
      <c r="Q790" s="32" t="s">
        <v>919</v>
      </c>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31">
        <v>743075</v>
      </c>
      <c r="AQ790" s="31">
        <v>3454820</v>
      </c>
      <c r="AR790" s="31">
        <v>3361647</v>
      </c>
      <c r="AS790" s="31">
        <v>3808448</v>
      </c>
      <c r="AT790" s="31">
        <v>3585507</v>
      </c>
      <c r="AU790" s="31">
        <v>3004330</v>
      </c>
      <c r="AV790" s="31">
        <v>3156322</v>
      </c>
      <c r="AW790" s="31">
        <v>3613300</v>
      </c>
      <c r="AX790" s="31">
        <v>330561</v>
      </c>
      <c r="AY790" s="31">
        <v>274123</v>
      </c>
      <c r="AZ790" s="31">
        <v>604684</v>
      </c>
    </row>
    <row r="791" spans="1:52" ht="15" customHeight="1">
      <c r="A791" s="29" t="s">
        <v>15957</v>
      </c>
      <c r="B791" s="34">
        <v>37196</v>
      </c>
      <c r="C791" s="28">
        <v>1650</v>
      </c>
      <c r="D791" s="28">
        <v>66</v>
      </c>
      <c r="E791" s="28">
        <v>46</v>
      </c>
      <c r="F791" s="29" t="s">
        <v>14594</v>
      </c>
      <c r="G791" s="29" t="s">
        <v>15952</v>
      </c>
      <c r="H791" s="28">
        <v>360</v>
      </c>
      <c r="I791" s="29" t="s">
        <v>15929</v>
      </c>
      <c r="J791" s="33" t="s">
        <v>15956</v>
      </c>
      <c r="K791" s="29" t="s">
        <v>178</v>
      </c>
      <c r="L791" s="29" t="s">
        <v>15955</v>
      </c>
      <c r="M791" s="29" t="s">
        <v>590</v>
      </c>
      <c r="N791" s="28">
        <v>632731</v>
      </c>
      <c r="O791" s="28">
        <v>6081768</v>
      </c>
      <c r="P791" s="29" t="s">
        <v>15954</v>
      </c>
      <c r="Q791" s="32" t="s">
        <v>919</v>
      </c>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31">
        <v>614898</v>
      </c>
      <c r="AQ791" s="31">
        <v>3480255</v>
      </c>
      <c r="AR791" s="31">
        <v>3348047</v>
      </c>
      <c r="AS791" s="31">
        <v>3720332</v>
      </c>
      <c r="AT791" s="31">
        <v>3331392</v>
      </c>
      <c r="AU791" s="31">
        <v>3332643</v>
      </c>
      <c r="AV791" s="31">
        <v>4107838</v>
      </c>
      <c r="AW791" s="31">
        <v>2740983</v>
      </c>
      <c r="AX791" s="31">
        <v>333963</v>
      </c>
      <c r="AY791" s="31">
        <v>280399</v>
      </c>
      <c r="AZ791" s="31">
        <v>614362</v>
      </c>
    </row>
    <row r="792" spans="1:52" ht="15" customHeight="1">
      <c r="A792" s="29" t="s">
        <v>15953</v>
      </c>
      <c r="B792" s="34">
        <v>37543</v>
      </c>
      <c r="C792" s="28">
        <v>660</v>
      </c>
      <c r="D792" s="28">
        <v>47</v>
      </c>
      <c r="E792" s="28">
        <v>35</v>
      </c>
      <c r="F792" s="29" t="s">
        <v>14594</v>
      </c>
      <c r="G792" s="29" t="s">
        <v>9831</v>
      </c>
      <c r="H792" s="28">
        <v>360</v>
      </c>
      <c r="I792" s="29" t="s">
        <v>15929</v>
      </c>
      <c r="J792" s="33" t="s">
        <v>15951</v>
      </c>
      <c r="K792" s="29" t="s">
        <v>178</v>
      </c>
      <c r="L792" s="29" t="s">
        <v>15950</v>
      </c>
      <c r="M792" s="29" t="s">
        <v>351</v>
      </c>
      <c r="N792" s="28">
        <v>653381.80000000005</v>
      </c>
      <c r="O792" s="28">
        <v>6067697</v>
      </c>
      <c r="P792" s="29" t="s">
        <v>15949</v>
      </c>
      <c r="Q792" s="32" t="s">
        <v>1610</v>
      </c>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31">
        <v>0</v>
      </c>
      <c r="AQ792" s="31">
        <v>267850</v>
      </c>
      <c r="AR792" s="31">
        <v>1283817</v>
      </c>
      <c r="AS792" s="31">
        <v>1464556</v>
      </c>
      <c r="AT792" s="31">
        <v>1356213</v>
      </c>
      <c r="AU792" s="31">
        <v>1257851</v>
      </c>
      <c r="AV792" s="31">
        <v>1546191</v>
      </c>
      <c r="AW792" s="31">
        <v>1535099</v>
      </c>
      <c r="AX792" s="31">
        <v>121418</v>
      </c>
      <c r="AY792" s="31">
        <v>106607</v>
      </c>
      <c r="AZ792" s="31">
        <v>228025</v>
      </c>
    </row>
    <row r="793" spans="1:52" ht="15" customHeight="1">
      <c r="A793" s="29" t="s">
        <v>15948</v>
      </c>
      <c r="B793" s="34">
        <v>37611</v>
      </c>
      <c r="C793" s="28">
        <v>3000</v>
      </c>
      <c r="D793" s="28">
        <v>90</v>
      </c>
      <c r="E793" s="28">
        <v>80</v>
      </c>
      <c r="F793" s="29" t="s">
        <v>14594</v>
      </c>
      <c r="G793" s="29" t="s">
        <v>15944</v>
      </c>
      <c r="H793" s="28">
        <v>360</v>
      </c>
      <c r="I793" s="29" t="s">
        <v>15929</v>
      </c>
      <c r="J793" s="33" t="s">
        <v>15947</v>
      </c>
      <c r="K793" s="29" t="s">
        <v>178</v>
      </c>
      <c r="L793" s="29" t="s">
        <v>15939</v>
      </c>
      <c r="M793" s="29" t="s">
        <v>2255</v>
      </c>
      <c r="N793" s="28">
        <v>635592.30000000005</v>
      </c>
      <c r="O793" s="28">
        <v>6076241</v>
      </c>
      <c r="P793" s="29" t="s">
        <v>15946</v>
      </c>
      <c r="Q793" s="32" t="s">
        <v>919</v>
      </c>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31">
        <v>0</v>
      </c>
      <c r="AQ793" s="31">
        <v>4606</v>
      </c>
      <c r="AR793" s="31">
        <v>2933272</v>
      </c>
      <c r="AS793" s="31">
        <v>6152123</v>
      </c>
      <c r="AT793" s="31">
        <v>6809557</v>
      </c>
      <c r="AU793" s="31">
        <v>6559994</v>
      </c>
      <c r="AV793" s="31">
        <v>5530599</v>
      </c>
      <c r="AW793" s="31">
        <v>8797562</v>
      </c>
      <c r="AX793" s="31">
        <v>725580</v>
      </c>
      <c r="AY793" s="31">
        <v>603512</v>
      </c>
      <c r="AZ793" s="31">
        <v>1329092</v>
      </c>
    </row>
    <row r="794" spans="1:52" ht="15" customHeight="1">
      <c r="A794" s="29" t="s">
        <v>15945</v>
      </c>
      <c r="B794" s="34">
        <v>37611</v>
      </c>
      <c r="C794" s="28">
        <v>3000</v>
      </c>
      <c r="D794" s="28">
        <v>90</v>
      </c>
      <c r="E794" s="28">
        <v>80</v>
      </c>
      <c r="F794" s="29" t="s">
        <v>14594</v>
      </c>
      <c r="G794" s="29" t="s">
        <v>15936</v>
      </c>
      <c r="H794" s="28">
        <v>360</v>
      </c>
      <c r="I794" s="29" t="s">
        <v>15929</v>
      </c>
      <c r="J794" s="33" t="s">
        <v>15943</v>
      </c>
      <c r="K794" s="29" t="s">
        <v>178</v>
      </c>
      <c r="L794" s="29" t="s">
        <v>15939</v>
      </c>
      <c r="M794" s="29" t="s">
        <v>2255</v>
      </c>
      <c r="N794" s="28">
        <v>635440.69999999995</v>
      </c>
      <c r="O794" s="28">
        <v>6076486</v>
      </c>
      <c r="P794" s="29" t="s">
        <v>15942</v>
      </c>
      <c r="Q794" s="32" t="s">
        <v>919</v>
      </c>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31">
        <v>0</v>
      </c>
      <c r="AQ794" s="31">
        <v>62</v>
      </c>
      <c r="AR794" s="31">
        <v>3565059</v>
      </c>
      <c r="AS794" s="31">
        <v>6214391</v>
      </c>
      <c r="AT794" s="31">
        <v>4587997</v>
      </c>
      <c r="AU794" s="31">
        <v>6898167</v>
      </c>
      <c r="AV794" s="31">
        <v>7975469</v>
      </c>
      <c r="AW794" s="31">
        <v>7870782</v>
      </c>
      <c r="AX794" s="31">
        <v>542103</v>
      </c>
      <c r="AY794" s="31">
        <v>148167</v>
      </c>
      <c r="AZ794" s="31">
        <v>690270</v>
      </c>
    </row>
    <row r="795" spans="1:52" ht="15" customHeight="1">
      <c r="A795" s="29" t="s">
        <v>15941</v>
      </c>
      <c r="B795" s="34">
        <v>37611</v>
      </c>
      <c r="C795" s="28">
        <v>3000</v>
      </c>
      <c r="D795" s="28">
        <v>90</v>
      </c>
      <c r="E795" s="28">
        <v>80</v>
      </c>
      <c r="F795" s="29" t="s">
        <v>14594</v>
      </c>
      <c r="G795" s="29" t="s">
        <v>15936</v>
      </c>
      <c r="H795" s="28">
        <v>360</v>
      </c>
      <c r="I795" s="29" t="s">
        <v>15929</v>
      </c>
      <c r="J795" s="33" t="s">
        <v>15940</v>
      </c>
      <c r="K795" s="29" t="s">
        <v>178</v>
      </c>
      <c r="L795" s="29" t="s">
        <v>15939</v>
      </c>
      <c r="M795" s="29" t="s">
        <v>2255</v>
      </c>
      <c r="N795" s="28">
        <v>635289</v>
      </c>
      <c r="O795" s="28">
        <v>6076731</v>
      </c>
      <c r="P795" s="29" t="s">
        <v>15938</v>
      </c>
      <c r="Q795" s="32" t="s">
        <v>919</v>
      </c>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31">
        <v>0</v>
      </c>
      <c r="AQ795" s="31">
        <v>11621</v>
      </c>
      <c r="AR795" s="31">
        <v>3723986</v>
      </c>
      <c r="AS795" s="31">
        <v>5021847</v>
      </c>
      <c r="AT795" s="31">
        <v>5602405</v>
      </c>
      <c r="AU795" s="31">
        <v>6331450</v>
      </c>
      <c r="AV795" s="31">
        <v>8256115</v>
      </c>
      <c r="AW795" s="31">
        <v>6441322</v>
      </c>
      <c r="AX795" s="31">
        <v>610493</v>
      </c>
      <c r="AY795" s="31">
        <v>585952</v>
      </c>
      <c r="AZ795" s="31">
        <v>1196445</v>
      </c>
    </row>
    <row r="796" spans="1:52" ht="15" customHeight="1">
      <c r="A796" s="29" t="s">
        <v>15937</v>
      </c>
      <c r="B796" s="34">
        <v>37977</v>
      </c>
      <c r="C796" s="28">
        <v>750</v>
      </c>
      <c r="D796" s="28">
        <v>48.2</v>
      </c>
      <c r="E796" s="28">
        <v>45</v>
      </c>
      <c r="F796" s="29" t="s">
        <v>780</v>
      </c>
      <c r="G796" s="29" t="s">
        <v>2551</v>
      </c>
      <c r="H796" s="28">
        <v>360</v>
      </c>
      <c r="I796" s="29" t="s">
        <v>15929</v>
      </c>
      <c r="J796" s="33" t="s">
        <v>15935</v>
      </c>
      <c r="K796" s="29" t="s">
        <v>178</v>
      </c>
      <c r="L796" s="29" t="s">
        <v>15927</v>
      </c>
      <c r="M796" s="29" t="s">
        <v>15926</v>
      </c>
      <c r="N796" s="28">
        <v>653930.4</v>
      </c>
      <c r="O796" s="28">
        <v>6055846</v>
      </c>
      <c r="P796" s="29" t="s">
        <v>15934</v>
      </c>
      <c r="Q796" s="32" t="s">
        <v>174</v>
      </c>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31">
        <v>17184</v>
      </c>
      <c r="AS796" s="31">
        <v>1725705</v>
      </c>
      <c r="AT796" s="31">
        <v>1559675</v>
      </c>
      <c r="AU796" s="31">
        <v>1461403</v>
      </c>
      <c r="AV796" s="31">
        <v>1806652</v>
      </c>
      <c r="AW796" s="31">
        <v>1795154</v>
      </c>
      <c r="AX796" s="31">
        <v>133257</v>
      </c>
      <c r="AY796" s="31">
        <v>134546</v>
      </c>
      <c r="AZ796" s="31">
        <v>267803</v>
      </c>
    </row>
    <row r="797" spans="1:52" ht="15" customHeight="1">
      <c r="A797" s="29" t="s">
        <v>15933</v>
      </c>
      <c r="B797" s="34">
        <v>37977</v>
      </c>
      <c r="C797" s="28">
        <v>750</v>
      </c>
      <c r="D797" s="28">
        <v>48.2</v>
      </c>
      <c r="E797" s="28">
        <v>45</v>
      </c>
      <c r="F797" s="29" t="s">
        <v>780</v>
      </c>
      <c r="G797" s="29" t="s">
        <v>2551</v>
      </c>
      <c r="H797" s="28">
        <v>360</v>
      </c>
      <c r="I797" s="29" t="s">
        <v>15929</v>
      </c>
      <c r="J797" s="33" t="s">
        <v>15932</v>
      </c>
      <c r="K797" s="29" t="s">
        <v>178</v>
      </c>
      <c r="L797" s="29" t="s">
        <v>15927</v>
      </c>
      <c r="M797" s="29" t="s">
        <v>15926</v>
      </c>
      <c r="N797" s="28">
        <v>653767.30000000005</v>
      </c>
      <c r="O797" s="28">
        <v>6058354</v>
      </c>
      <c r="P797" s="29" t="s">
        <v>15931</v>
      </c>
      <c r="Q797" s="32" t="s">
        <v>174</v>
      </c>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31">
        <v>7359</v>
      </c>
      <c r="AS797" s="31">
        <v>1811643</v>
      </c>
      <c r="AT797" s="31">
        <v>1698311</v>
      </c>
      <c r="AU797" s="31">
        <v>1599983</v>
      </c>
      <c r="AV797" s="31">
        <v>1906682</v>
      </c>
      <c r="AW797" s="31">
        <v>1861705</v>
      </c>
      <c r="AX797" s="31">
        <v>151158</v>
      </c>
      <c r="AY797" s="31">
        <v>140343</v>
      </c>
      <c r="AZ797" s="31">
        <v>291501</v>
      </c>
    </row>
    <row r="798" spans="1:52" ht="15" customHeight="1">
      <c r="A798" s="29" t="s">
        <v>15930</v>
      </c>
      <c r="B798" s="34">
        <v>37977</v>
      </c>
      <c r="C798" s="28">
        <v>750</v>
      </c>
      <c r="D798" s="28">
        <v>48.2</v>
      </c>
      <c r="E798" s="28">
        <v>45</v>
      </c>
      <c r="F798" s="29" t="s">
        <v>780</v>
      </c>
      <c r="G798" s="29" t="s">
        <v>2551</v>
      </c>
      <c r="H798" s="28">
        <v>360</v>
      </c>
      <c r="I798" s="29" t="s">
        <v>15929</v>
      </c>
      <c r="J798" s="33" t="s">
        <v>15928</v>
      </c>
      <c r="K798" s="29" t="s">
        <v>178</v>
      </c>
      <c r="L798" s="29" t="s">
        <v>15927</v>
      </c>
      <c r="M798" s="29" t="s">
        <v>15926</v>
      </c>
      <c r="N798" s="28">
        <v>653763.69999999995</v>
      </c>
      <c r="O798" s="28">
        <v>6058161</v>
      </c>
      <c r="P798" s="29" t="s">
        <v>15925</v>
      </c>
      <c r="Q798" s="32" t="s">
        <v>174</v>
      </c>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31">
        <v>17795</v>
      </c>
      <c r="AS798" s="31">
        <v>1973971</v>
      </c>
      <c r="AT798" s="31">
        <v>1800913</v>
      </c>
      <c r="AU798" s="31">
        <v>1751978</v>
      </c>
      <c r="AV798" s="31">
        <v>2020886</v>
      </c>
      <c r="AW798" s="31">
        <v>2059279</v>
      </c>
      <c r="AX798" s="31">
        <v>158240</v>
      </c>
      <c r="AY798" s="31">
        <v>139838</v>
      </c>
      <c r="AZ798" s="31">
        <v>298078</v>
      </c>
    </row>
    <row r="799" spans="1:52" ht="15" customHeight="1">
      <c r="A799" s="29" t="s">
        <v>15924</v>
      </c>
      <c r="B799" s="34">
        <v>34547</v>
      </c>
      <c r="C799" s="28">
        <v>500</v>
      </c>
      <c r="D799" s="28">
        <v>37</v>
      </c>
      <c r="E799" s="28">
        <v>35</v>
      </c>
      <c r="F799" s="29" t="s">
        <v>786</v>
      </c>
      <c r="G799" s="29" t="s">
        <v>15917</v>
      </c>
      <c r="H799" s="28">
        <v>370</v>
      </c>
      <c r="I799" s="29" t="s">
        <v>115</v>
      </c>
      <c r="J799" s="33" t="s">
        <v>15923</v>
      </c>
      <c r="K799" s="29" t="s">
        <v>178</v>
      </c>
      <c r="L799" s="29" t="s">
        <v>204</v>
      </c>
      <c r="M799" s="29" t="s">
        <v>575</v>
      </c>
      <c r="N799" s="28">
        <v>658723.4</v>
      </c>
      <c r="O799" s="28">
        <v>6127942</v>
      </c>
      <c r="P799" s="29" t="s">
        <v>15922</v>
      </c>
      <c r="Q799" s="32" t="s">
        <v>174</v>
      </c>
      <c r="R799" s="19"/>
      <c r="S799" s="19"/>
      <c r="T799" s="19"/>
      <c r="U799" s="19"/>
      <c r="V799" s="19"/>
      <c r="W799" s="19"/>
      <c r="X799" s="19"/>
      <c r="Y799" s="19"/>
      <c r="Z799" s="19"/>
      <c r="AA799" s="19"/>
      <c r="AB799" s="19"/>
      <c r="AC799" s="19"/>
      <c r="AD799" s="19"/>
      <c r="AE799" s="19"/>
      <c r="AF799" s="19"/>
      <c r="AG799" s="19"/>
      <c r="AH799" s="19"/>
      <c r="AI799" s="31">
        <v>259500</v>
      </c>
      <c r="AJ799" s="31">
        <v>929500</v>
      </c>
      <c r="AK799" s="31">
        <v>553500</v>
      </c>
      <c r="AL799" s="31">
        <v>621000</v>
      </c>
      <c r="AM799" s="31">
        <v>590500</v>
      </c>
      <c r="AN799" s="31">
        <v>724000</v>
      </c>
      <c r="AO799" s="31">
        <v>765500</v>
      </c>
      <c r="AP799" s="31">
        <v>654406</v>
      </c>
      <c r="AQ799" s="31">
        <v>712377.4375</v>
      </c>
      <c r="AR799" s="31">
        <v>635694.833984375</v>
      </c>
      <c r="AS799" s="31">
        <v>754447.3203125</v>
      </c>
      <c r="AT799" s="31">
        <v>642058.560546875</v>
      </c>
      <c r="AU799" s="31">
        <v>619577.146484375</v>
      </c>
      <c r="AV799" s="31">
        <v>822944.4453125</v>
      </c>
      <c r="AW799" s="31">
        <v>799988.30859375</v>
      </c>
      <c r="AX799" s="31">
        <v>52440.796875</v>
      </c>
      <c r="AY799" s="31">
        <v>54498.51171875</v>
      </c>
      <c r="AZ799" s="31">
        <v>106939.30859375</v>
      </c>
    </row>
    <row r="800" spans="1:52" ht="15" customHeight="1">
      <c r="A800" s="29" t="s">
        <v>15921</v>
      </c>
      <c r="B800" s="34">
        <v>34547</v>
      </c>
      <c r="C800" s="28">
        <v>500</v>
      </c>
      <c r="D800" s="28">
        <v>37</v>
      </c>
      <c r="E800" s="28">
        <v>35</v>
      </c>
      <c r="F800" s="29" t="s">
        <v>786</v>
      </c>
      <c r="G800" s="29" t="s">
        <v>15917</v>
      </c>
      <c r="H800" s="28">
        <v>370</v>
      </c>
      <c r="I800" s="29" t="s">
        <v>115</v>
      </c>
      <c r="J800" s="33" t="s">
        <v>15920</v>
      </c>
      <c r="K800" s="29" t="s">
        <v>178</v>
      </c>
      <c r="L800" s="29" t="s">
        <v>204</v>
      </c>
      <c r="M800" s="29" t="s">
        <v>575</v>
      </c>
      <c r="N800" s="28">
        <v>658735.4</v>
      </c>
      <c r="O800" s="28">
        <v>6127804</v>
      </c>
      <c r="P800" s="29" t="s">
        <v>15919</v>
      </c>
      <c r="Q800" s="32" t="s">
        <v>174</v>
      </c>
      <c r="R800" s="19"/>
      <c r="S800" s="19"/>
      <c r="T800" s="19"/>
      <c r="U800" s="19"/>
      <c r="V800" s="19"/>
      <c r="W800" s="19"/>
      <c r="X800" s="19"/>
      <c r="Y800" s="19"/>
      <c r="Z800" s="19"/>
      <c r="AA800" s="19"/>
      <c r="AB800" s="19"/>
      <c r="AC800" s="19"/>
      <c r="AD800" s="19"/>
      <c r="AE800" s="19"/>
      <c r="AF800" s="19"/>
      <c r="AG800" s="19"/>
      <c r="AH800" s="19"/>
      <c r="AI800" s="31">
        <v>259500</v>
      </c>
      <c r="AJ800" s="31">
        <v>929500</v>
      </c>
      <c r="AK800" s="31">
        <v>553500</v>
      </c>
      <c r="AL800" s="31">
        <v>621000</v>
      </c>
      <c r="AM800" s="31">
        <v>590500</v>
      </c>
      <c r="AN800" s="31">
        <v>724000</v>
      </c>
      <c r="AO800" s="31">
        <v>765500</v>
      </c>
      <c r="AP800" s="31">
        <v>654406</v>
      </c>
      <c r="AQ800" s="31">
        <v>712377.4375</v>
      </c>
      <c r="AR800" s="31">
        <v>635694.833984375</v>
      </c>
      <c r="AS800" s="31">
        <v>754447.3203125</v>
      </c>
      <c r="AT800" s="31">
        <v>642058.560546875</v>
      </c>
      <c r="AU800" s="31">
        <v>619577.146484375</v>
      </c>
      <c r="AV800" s="31">
        <v>822944.4453125</v>
      </c>
      <c r="AW800" s="31">
        <v>799988.30859375</v>
      </c>
      <c r="AX800" s="31">
        <v>52440.796875</v>
      </c>
      <c r="AY800" s="31">
        <v>54498.51171875</v>
      </c>
      <c r="AZ800" s="31">
        <v>106939.30859375</v>
      </c>
    </row>
    <row r="801" spans="1:52" ht="15" customHeight="1">
      <c r="A801" s="29" t="s">
        <v>15918</v>
      </c>
      <c r="B801" s="34">
        <v>35034</v>
      </c>
      <c r="C801" s="28">
        <v>400</v>
      </c>
      <c r="D801" s="28">
        <v>31</v>
      </c>
      <c r="E801" s="28">
        <v>36</v>
      </c>
      <c r="F801" s="29" t="s">
        <v>462</v>
      </c>
      <c r="G801" s="29" t="s">
        <v>14823</v>
      </c>
      <c r="H801" s="28">
        <v>370</v>
      </c>
      <c r="I801" s="29" t="s">
        <v>115</v>
      </c>
      <c r="J801" s="33" t="s">
        <v>15916</v>
      </c>
      <c r="K801" s="29" t="s">
        <v>178</v>
      </c>
      <c r="L801" s="29" t="s">
        <v>204</v>
      </c>
      <c r="M801" s="29" t="s">
        <v>15911</v>
      </c>
      <c r="N801" s="28">
        <v>688353.9</v>
      </c>
      <c r="O801" s="28">
        <v>6116441</v>
      </c>
      <c r="P801" s="29" t="s">
        <v>15910</v>
      </c>
      <c r="Q801" s="32" t="s">
        <v>174</v>
      </c>
      <c r="R801" s="19"/>
      <c r="S801" s="19"/>
      <c r="T801" s="19"/>
      <c r="U801" s="19"/>
      <c r="V801" s="19"/>
      <c r="W801" s="19"/>
      <c r="X801" s="19"/>
      <c r="Y801" s="19"/>
      <c r="Z801" s="19"/>
      <c r="AA801" s="19"/>
      <c r="AB801" s="19"/>
      <c r="AC801" s="19"/>
      <c r="AD801" s="19"/>
      <c r="AE801" s="19"/>
      <c r="AF801" s="19"/>
      <c r="AG801" s="19"/>
      <c r="AH801" s="19"/>
      <c r="AI801" s="19"/>
      <c r="AJ801" s="31">
        <v>36667</v>
      </c>
      <c r="AK801" s="31">
        <v>542333</v>
      </c>
      <c r="AL801" s="31">
        <v>537333</v>
      </c>
      <c r="AM801" s="31">
        <v>700000</v>
      </c>
      <c r="AN801" s="31">
        <v>609333</v>
      </c>
      <c r="AO801" s="31">
        <v>590000</v>
      </c>
      <c r="AP801" s="31">
        <v>511151.6640625</v>
      </c>
      <c r="AQ801" s="31">
        <v>611704.9140625</v>
      </c>
      <c r="AR801" s="31">
        <v>514267.04296875</v>
      </c>
      <c r="AS801" s="31">
        <v>585056.3359375</v>
      </c>
      <c r="AT801" s="31">
        <v>513743.666015625</v>
      </c>
      <c r="AU801" s="31">
        <v>494355.1865234375</v>
      </c>
      <c r="AV801" s="31">
        <v>615376.7421875</v>
      </c>
      <c r="AW801" s="31">
        <v>586269.09375</v>
      </c>
      <c r="AX801" s="31">
        <v>44154</v>
      </c>
      <c r="AY801" s="31">
        <v>48374.69921875</v>
      </c>
      <c r="AZ801" s="31">
        <v>92528.69921875</v>
      </c>
    </row>
    <row r="802" spans="1:52" ht="15" customHeight="1">
      <c r="A802" s="29" t="s">
        <v>15915</v>
      </c>
      <c r="B802" s="34">
        <v>35034</v>
      </c>
      <c r="C802" s="28">
        <v>400</v>
      </c>
      <c r="D802" s="28">
        <v>31</v>
      </c>
      <c r="E802" s="28">
        <v>36</v>
      </c>
      <c r="F802" s="29" t="s">
        <v>462</v>
      </c>
      <c r="G802" s="29" t="s">
        <v>14823</v>
      </c>
      <c r="H802" s="28">
        <v>370</v>
      </c>
      <c r="I802" s="29" t="s">
        <v>115</v>
      </c>
      <c r="J802" s="33" t="s">
        <v>15914</v>
      </c>
      <c r="K802" s="29" t="s">
        <v>178</v>
      </c>
      <c r="L802" s="29" t="s">
        <v>204</v>
      </c>
      <c r="M802" s="29" t="s">
        <v>15911</v>
      </c>
      <c r="N802" s="28">
        <v>688289.8</v>
      </c>
      <c r="O802" s="28">
        <v>6116281</v>
      </c>
      <c r="P802" s="29" t="s">
        <v>15910</v>
      </c>
      <c r="Q802" s="32" t="s">
        <v>174</v>
      </c>
      <c r="R802" s="19"/>
      <c r="S802" s="19"/>
      <c r="T802" s="19"/>
      <c r="U802" s="19"/>
      <c r="V802" s="19"/>
      <c r="W802" s="19"/>
      <c r="X802" s="19"/>
      <c r="Y802" s="19"/>
      <c r="Z802" s="19"/>
      <c r="AA802" s="19"/>
      <c r="AB802" s="19"/>
      <c r="AC802" s="19"/>
      <c r="AD802" s="19"/>
      <c r="AE802" s="19"/>
      <c r="AF802" s="19"/>
      <c r="AG802" s="19"/>
      <c r="AH802" s="19"/>
      <c r="AI802" s="19"/>
      <c r="AJ802" s="31">
        <v>36667</v>
      </c>
      <c r="AK802" s="31">
        <v>542333</v>
      </c>
      <c r="AL802" s="31">
        <v>537333</v>
      </c>
      <c r="AM802" s="31">
        <v>700000</v>
      </c>
      <c r="AN802" s="31">
        <v>609333</v>
      </c>
      <c r="AO802" s="31">
        <v>590000</v>
      </c>
      <c r="AP802" s="31">
        <v>511151.6640625</v>
      </c>
      <c r="AQ802" s="31">
        <v>611704.9140625</v>
      </c>
      <c r="AR802" s="31">
        <v>514267.04296875</v>
      </c>
      <c r="AS802" s="31">
        <v>585056.3359375</v>
      </c>
      <c r="AT802" s="31">
        <v>513743.666015625</v>
      </c>
      <c r="AU802" s="31">
        <v>494355.1865234375</v>
      </c>
      <c r="AV802" s="31">
        <v>615376.7421875</v>
      </c>
      <c r="AW802" s="31">
        <v>586269.09375</v>
      </c>
      <c r="AX802" s="31">
        <v>44154</v>
      </c>
      <c r="AY802" s="31">
        <v>48374.69921875</v>
      </c>
      <c r="AZ802" s="31">
        <v>92528.69921875</v>
      </c>
    </row>
    <row r="803" spans="1:52" ht="15" customHeight="1">
      <c r="A803" s="29" t="s">
        <v>15913</v>
      </c>
      <c r="B803" s="34">
        <v>35034</v>
      </c>
      <c r="C803" s="28">
        <v>400</v>
      </c>
      <c r="D803" s="28">
        <v>31</v>
      </c>
      <c r="E803" s="28">
        <v>36</v>
      </c>
      <c r="F803" s="29" t="s">
        <v>462</v>
      </c>
      <c r="G803" s="29" t="s">
        <v>14823</v>
      </c>
      <c r="H803" s="28">
        <v>370</v>
      </c>
      <c r="I803" s="29" t="s">
        <v>115</v>
      </c>
      <c r="J803" s="33" t="s">
        <v>15912</v>
      </c>
      <c r="K803" s="29" t="s">
        <v>178</v>
      </c>
      <c r="L803" s="29" t="s">
        <v>204</v>
      </c>
      <c r="M803" s="29" t="s">
        <v>15911</v>
      </c>
      <c r="N803" s="28">
        <v>688196.3</v>
      </c>
      <c r="O803" s="28">
        <v>6116144</v>
      </c>
      <c r="P803" s="29" t="s">
        <v>15910</v>
      </c>
      <c r="Q803" s="32" t="s">
        <v>174</v>
      </c>
      <c r="R803" s="19"/>
      <c r="S803" s="19"/>
      <c r="T803" s="19"/>
      <c r="U803" s="19"/>
      <c r="V803" s="19"/>
      <c r="W803" s="19"/>
      <c r="X803" s="19"/>
      <c r="Y803" s="19"/>
      <c r="Z803" s="19"/>
      <c r="AA803" s="19"/>
      <c r="AB803" s="19"/>
      <c r="AC803" s="19"/>
      <c r="AD803" s="19"/>
      <c r="AE803" s="19"/>
      <c r="AF803" s="19"/>
      <c r="AG803" s="19"/>
      <c r="AH803" s="19"/>
      <c r="AI803" s="19"/>
      <c r="AJ803" s="31">
        <v>36667</v>
      </c>
      <c r="AK803" s="31">
        <v>542333</v>
      </c>
      <c r="AL803" s="31">
        <v>537333</v>
      </c>
      <c r="AM803" s="31">
        <v>700000</v>
      </c>
      <c r="AN803" s="31">
        <v>609333</v>
      </c>
      <c r="AO803" s="31">
        <v>590000</v>
      </c>
      <c r="AP803" s="31">
        <v>511151.6640625</v>
      </c>
      <c r="AQ803" s="31">
        <v>611704.9140625</v>
      </c>
      <c r="AR803" s="31">
        <v>514267.04296875</v>
      </c>
      <c r="AS803" s="31">
        <v>585056.3359375</v>
      </c>
      <c r="AT803" s="31">
        <v>513743.666015625</v>
      </c>
      <c r="AU803" s="31">
        <v>494355.1865234375</v>
      </c>
      <c r="AV803" s="31">
        <v>615376.7421875</v>
      </c>
      <c r="AW803" s="31">
        <v>586269.09375</v>
      </c>
      <c r="AX803" s="31">
        <v>44154</v>
      </c>
      <c r="AY803" s="31">
        <v>48374.69921875</v>
      </c>
      <c r="AZ803" s="31">
        <v>92528.69921875</v>
      </c>
    </row>
    <row r="804" spans="1:52" ht="15" customHeight="1">
      <c r="A804" s="29" t="s">
        <v>15909</v>
      </c>
      <c r="B804" s="34">
        <v>35309</v>
      </c>
      <c r="C804" s="28">
        <v>400</v>
      </c>
      <c r="D804" s="28">
        <v>31</v>
      </c>
      <c r="E804" s="28">
        <v>36</v>
      </c>
      <c r="F804" s="29" t="s">
        <v>462</v>
      </c>
      <c r="G804" s="29" t="s">
        <v>14823</v>
      </c>
      <c r="H804" s="28">
        <v>370</v>
      </c>
      <c r="I804" s="29" t="s">
        <v>115</v>
      </c>
      <c r="J804" s="33" t="s">
        <v>15908</v>
      </c>
      <c r="K804" s="29" t="s">
        <v>178</v>
      </c>
      <c r="L804" s="29" t="s">
        <v>204</v>
      </c>
      <c r="M804" s="29" t="s">
        <v>2724</v>
      </c>
      <c r="N804" s="28">
        <v>657020.1</v>
      </c>
      <c r="O804" s="28">
        <v>6130589</v>
      </c>
      <c r="P804" s="29" t="s">
        <v>15907</v>
      </c>
      <c r="Q804" s="32" t="s">
        <v>174</v>
      </c>
      <c r="R804" s="19"/>
      <c r="S804" s="19"/>
      <c r="T804" s="19"/>
      <c r="U804" s="19"/>
      <c r="V804" s="19"/>
      <c r="W804" s="19"/>
      <c r="X804" s="19"/>
      <c r="Y804" s="19"/>
      <c r="Z804" s="19"/>
      <c r="AA804" s="19"/>
      <c r="AB804" s="19"/>
      <c r="AC804" s="19"/>
      <c r="AD804" s="19"/>
      <c r="AE804" s="19"/>
      <c r="AF804" s="19"/>
      <c r="AG804" s="19"/>
      <c r="AH804" s="19"/>
      <c r="AI804" s="19"/>
      <c r="AJ804" s="19"/>
      <c r="AK804" s="31">
        <v>254000</v>
      </c>
      <c r="AL804" s="31">
        <v>606250</v>
      </c>
      <c r="AM804" s="31">
        <v>685500</v>
      </c>
      <c r="AN804" s="31">
        <v>679500</v>
      </c>
      <c r="AO804" s="31">
        <v>643250</v>
      </c>
      <c r="AP804" s="31">
        <v>539296</v>
      </c>
      <c r="AQ804" s="31">
        <v>594004.771484375</v>
      </c>
      <c r="AR804" s="31">
        <v>544905.900390625</v>
      </c>
      <c r="AS804" s="31">
        <v>601056.724609375</v>
      </c>
      <c r="AT804" s="31">
        <v>566906.173828125</v>
      </c>
      <c r="AU804" s="31">
        <v>527947.9423828125</v>
      </c>
      <c r="AV804" s="31">
        <v>657377.830078125</v>
      </c>
      <c r="AW804" s="31">
        <v>631379.435546875</v>
      </c>
      <c r="AX804" s="31">
        <v>52849.6640625</v>
      </c>
      <c r="AY804" s="31">
        <v>45822.1484375</v>
      </c>
      <c r="AZ804" s="31">
        <v>98671.8125</v>
      </c>
    </row>
    <row r="805" spans="1:52" ht="15" customHeight="1">
      <c r="A805" s="29" t="s">
        <v>15906</v>
      </c>
      <c r="B805" s="34">
        <v>35309</v>
      </c>
      <c r="C805" s="28">
        <v>400</v>
      </c>
      <c r="D805" s="28">
        <v>31</v>
      </c>
      <c r="E805" s="28">
        <v>36</v>
      </c>
      <c r="F805" s="29" t="s">
        <v>462</v>
      </c>
      <c r="G805" s="29" t="s">
        <v>14823</v>
      </c>
      <c r="H805" s="28">
        <v>370</v>
      </c>
      <c r="I805" s="29" t="s">
        <v>115</v>
      </c>
      <c r="J805" s="33" t="s">
        <v>15905</v>
      </c>
      <c r="K805" s="29" t="s">
        <v>178</v>
      </c>
      <c r="L805" s="29" t="s">
        <v>204</v>
      </c>
      <c r="M805" s="29" t="s">
        <v>2724</v>
      </c>
      <c r="N805" s="28">
        <v>657037.6</v>
      </c>
      <c r="O805" s="28">
        <v>6130447</v>
      </c>
      <c r="P805" s="29" t="s">
        <v>15904</v>
      </c>
      <c r="Q805" s="32" t="s">
        <v>174</v>
      </c>
      <c r="R805" s="19"/>
      <c r="S805" s="19"/>
      <c r="T805" s="19"/>
      <c r="U805" s="19"/>
      <c r="V805" s="19"/>
      <c r="W805" s="19"/>
      <c r="X805" s="19"/>
      <c r="Y805" s="19"/>
      <c r="Z805" s="19"/>
      <c r="AA805" s="19"/>
      <c r="AB805" s="19"/>
      <c r="AC805" s="19"/>
      <c r="AD805" s="19"/>
      <c r="AE805" s="19"/>
      <c r="AF805" s="19"/>
      <c r="AG805" s="19"/>
      <c r="AH805" s="19"/>
      <c r="AI805" s="19"/>
      <c r="AJ805" s="19"/>
      <c r="AK805" s="31">
        <v>254000</v>
      </c>
      <c r="AL805" s="31">
        <v>606250</v>
      </c>
      <c r="AM805" s="31">
        <v>685500</v>
      </c>
      <c r="AN805" s="31">
        <v>679500</v>
      </c>
      <c r="AO805" s="31">
        <v>643250</v>
      </c>
      <c r="AP805" s="31">
        <v>539296</v>
      </c>
      <c r="AQ805" s="31">
        <v>594004.771484375</v>
      </c>
      <c r="AR805" s="31">
        <v>544905.900390625</v>
      </c>
      <c r="AS805" s="31">
        <v>601056.724609375</v>
      </c>
      <c r="AT805" s="31">
        <v>566906.173828125</v>
      </c>
      <c r="AU805" s="31">
        <v>527947.9423828125</v>
      </c>
      <c r="AV805" s="31">
        <v>657377.830078125</v>
      </c>
      <c r="AW805" s="31">
        <v>631379.435546875</v>
      </c>
      <c r="AX805" s="31">
        <v>52849.6640625</v>
      </c>
      <c r="AY805" s="31">
        <v>45822.1484375</v>
      </c>
      <c r="AZ805" s="31">
        <v>98671.8125</v>
      </c>
    </row>
    <row r="806" spans="1:52" ht="15" customHeight="1">
      <c r="A806" s="29" t="s">
        <v>15903</v>
      </c>
      <c r="B806" s="34">
        <v>35309</v>
      </c>
      <c r="C806" s="28">
        <v>400</v>
      </c>
      <c r="D806" s="28">
        <v>31</v>
      </c>
      <c r="E806" s="28">
        <v>36</v>
      </c>
      <c r="F806" s="29" t="s">
        <v>462</v>
      </c>
      <c r="G806" s="29" t="s">
        <v>14823</v>
      </c>
      <c r="H806" s="28">
        <v>370</v>
      </c>
      <c r="I806" s="29" t="s">
        <v>115</v>
      </c>
      <c r="J806" s="33" t="s">
        <v>15902</v>
      </c>
      <c r="K806" s="29" t="s">
        <v>178</v>
      </c>
      <c r="L806" s="29" t="s">
        <v>204</v>
      </c>
      <c r="M806" s="29" t="s">
        <v>2532</v>
      </c>
      <c r="N806" s="28">
        <v>657044.6</v>
      </c>
      <c r="O806" s="28">
        <v>6130299</v>
      </c>
      <c r="P806" s="29" t="s">
        <v>15901</v>
      </c>
      <c r="Q806" s="32" t="s">
        <v>174</v>
      </c>
      <c r="R806" s="19"/>
      <c r="S806" s="19"/>
      <c r="T806" s="19"/>
      <c r="U806" s="19"/>
      <c r="V806" s="19"/>
      <c r="W806" s="19"/>
      <c r="X806" s="19"/>
      <c r="Y806" s="19"/>
      <c r="Z806" s="19"/>
      <c r="AA806" s="19"/>
      <c r="AB806" s="19"/>
      <c r="AC806" s="19"/>
      <c r="AD806" s="19"/>
      <c r="AE806" s="19"/>
      <c r="AF806" s="19"/>
      <c r="AG806" s="19"/>
      <c r="AH806" s="19"/>
      <c r="AI806" s="19"/>
      <c r="AJ806" s="19"/>
      <c r="AK806" s="31">
        <v>254000</v>
      </c>
      <c r="AL806" s="31">
        <v>606250</v>
      </c>
      <c r="AM806" s="31">
        <v>685500</v>
      </c>
      <c r="AN806" s="31">
        <v>679500</v>
      </c>
      <c r="AO806" s="31">
        <v>643250</v>
      </c>
      <c r="AP806" s="31">
        <v>539296</v>
      </c>
      <c r="AQ806" s="31">
        <v>594004.771484375</v>
      </c>
      <c r="AR806" s="31">
        <v>544905.900390625</v>
      </c>
      <c r="AS806" s="31">
        <v>601056.724609375</v>
      </c>
      <c r="AT806" s="31">
        <v>566906.173828125</v>
      </c>
      <c r="AU806" s="31">
        <v>527947.9423828125</v>
      </c>
      <c r="AV806" s="31">
        <v>657377.830078125</v>
      </c>
      <c r="AW806" s="31">
        <v>631379.435546875</v>
      </c>
      <c r="AX806" s="31">
        <v>52849.6640625</v>
      </c>
      <c r="AY806" s="31">
        <v>45822.1484375</v>
      </c>
      <c r="AZ806" s="31">
        <v>98671.8125</v>
      </c>
    </row>
    <row r="807" spans="1:52" ht="15" customHeight="1">
      <c r="A807" s="29" t="s">
        <v>15900</v>
      </c>
      <c r="B807" s="34">
        <v>35309</v>
      </c>
      <c r="C807" s="28">
        <v>400</v>
      </c>
      <c r="D807" s="28">
        <v>31</v>
      </c>
      <c r="E807" s="28">
        <v>36</v>
      </c>
      <c r="F807" s="29" t="s">
        <v>462</v>
      </c>
      <c r="G807" s="29" t="s">
        <v>14823</v>
      </c>
      <c r="H807" s="28">
        <v>370</v>
      </c>
      <c r="I807" s="29" t="s">
        <v>115</v>
      </c>
      <c r="J807" s="33" t="s">
        <v>15899</v>
      </c>
      <c r="K807" s="29" t="s">
        <v>178</v>
      </c>
      <c r="L807" s="29" t="s">
        <v>204</v>
      </c>
      <c r="M807" s="29" t="s">
        <v>2532</v>
      </c>
      <c r="N807" s="28">
        <v>657051.30000000005</v>
      </c>
      <c r="O807" s="28">
        <v>6130160</v>
      </c>
      <c r="P807" s="29" t="s">
        <v>15898</v>
      </c>
      <c r="Q807" s="32" t="s">
        <v>174</v>
      </c>
      <c r="R807" s="19"/>
      <c r="S807" s="19"/>
      <c r="T807" s="19"/>
      <c r="U807" s="19"/>
      <c r="V807" s="19"/>
      <c r="W807" s="19"/>
      <c r="X807" s="19"/>
      <c r="Y807" s="19"/>
      <c r="Z807" s="19"/>
      <c r="AA807" s="19"/>
      <c r="AB807" s="19"/>
      <c r="AC807" s="19"/>
      <c r="AD807" s="19"/>
      <c r="AE807" s="19"/>
      <c r="AF807" s="19"/>
      <c r="AG807" s="19"/>
      <c r="AH807" s="19"/>
      <c r="AI807" s="19"/>
      <c r="AJ807" s="19"/>
      <c r="AK807" s="31">
        <v>254000</v>
      </c>
      <c r="AL807" s="31">
        <v>606250</v>
      </c>
      <c r="AM807" s="31">
        <v>685500</v>
      </c>
      <c r="AN807" s="31">
        <v>679500</v>
      </c>
      <c r="AO807" s="31">
        <v>643250</v>
      </c>
      <c r="AP807" s="31">
        <v>539296</v>
      </c>
      <c r="AQ807" s="31">
        <v>594004.771484375</v>
      </c>
      <c r="AR807" s="31">
        <v>544905.900390625</v>
      </c>
      <c r="AS807" s="31">
        <v>601056.724609375</v>
      </c>
      <c r="AT807" s="31">
        <v>566906.173828125</v>
      </c>
      <c r="AU807" s="31">
        <v>527947.9423828125</v>
      </c>
      <c r="AV807" s="31">
        <v>657377.830078125</v>
      </c>
      <c r="AW807" s="31">
        <v>631379.435546875</v>
      </c>
      <c r="AX807" s="31">
        <v>52849.6640625</v>
      </c>
      <c r="AY807" s="31">
        <v>45822.1484375</v>
      </c>
      <c r="AZ807" s="31">
        <v>98671.8125</v>
      </c>
    </row>
    <row r="808" spans="1:52" ht="15" customHeight="1">
      <c r="A808" s="29" t="s">
        <v>15897</v>
      </c>
      <c r="B808" s="34">
        <v>36220</v>
      </c>
      <c r="C808" s="28">
        <v>660</v>
      </c>
      <c r="D808" s="28">
        <v>47</v>
      </c>
      <c r="E808" s="28">
        <v>45</v>
      </c>
      <c r="F808" s="29" t="s">
        <v>220</v>
      </c>
      <c r="G808" s="29" t="s">
        <v>5621</v>
      </c>
      <c r="H808" s="28">
        <v>370</v>
      </c>
      <c r="I808" s="29" t="s">
        <v>115</v>
      </c>
      <c r="J808" s="33" t="s">
        <v>15896</v>
      </c>
      <c r="K808" s="29" t="s">
        <v>178</v>
      </c>
      <c r="L808" s="29" t="s">
        <v>204</v>
      </c>
      <c r="M808" s="29" t="s">
        <v>1363</v>
      </c>
      <c r="N808" s="28">
        <v>672079.6</v>
      </c>
      <c r="O808" s="28">
        <v>6132898</v>
      </c>
      <c r="P808" s="29" t="s">
        <v>15893</v>
      </c>
      <c r="Q808" s="32" t="s">
        <v>174</v>
      </c>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31">
        <v>817000</v>
      </c>
      <c r="AO808" s="31">
        <v>1165500</v>
      </c>
      <c r="AP808" s="31">
        <v>962840.5</v>
      </c>
      <c r="AQ808" s="31">
        <v>1105245</v>
      </c>
      <c r="AR808" s="31">
        <v>901000</v>
      </c>
      <c r="AS808" s="31">
        <v>1025027.5</v>
      </c>
      <c r="AT808" s="31">
        <v>997535</v>
      </c>
      <c r="AU808" s="31">
        <v>944390</v>
      </c>
      <c r="AV808" s="31">
        <v>1137877.5</v>
      </c>
      <c r="AW808" s="31">
        <v>1024990</v>
      </c>
      <c r="AX808" s="31">
        <v>96370</v>
      </c>
      <c r="AY808" s="31">
        <v>79180</v>
      </c>
      <c r="AZ808" s="31">
        <v>175550</v>
      </c>
    </row>
    <row r="809" spans="1:52" ht="15" customHeight="1">
      <c r="A809" s="29" t="s">
        <v>15895</v>
      </c>
      <c r="B809" s="34">
        <v>36220</v>
      </c>
      <c r="C809" s="28">
        <v>660</v>
      </c>
      <c r="D809" s="28">
        <v>47</v>
      </c>
      <c r="E809" s="28">
        <v>45</v>
      </c>
      <c r="F809" s="29" t="s">
        <v>220</v>
      </c>
      <c r="G809" s="29" t="s">
        <v>5621</v>
      </c>
      <c r="H809" s="28">
        <v>370</v>
      </c>
      <c r="I809" s="29" t="s">
        <v>115</v>
      </c>
      <c r="J809" s="33" t="s">
        <v>15894</v>
      </c>
      <c r="K809" s="29" t="s">
        <v>178</v>
      </c>
      <c r="L809" s="29" t="s">
        <v>204</v>
      </c>
      <c r="M809" s="29" t="s">
        <v>1325</v>
      </c>
      <c r="N809" s="28">
        <v>672093.6</v>
      </c>
      <c r="O809" s="28">
        <v>6132682</v>
      </c>
      <c r="P809" s="29" t="s">
        <v>15893</v>
      </c>
      <c r="Q809" s="32" t="s">
        <v>174</v>
      </c>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31">
        <v>817000</v>
      </c>
      <c r="AO809" s="31">
        <v>1165500</v>
      </c>
      <c r="AP809" s="31">
        <v>962840.5</v>
      </c>
      <c r="AQ809" s="31">
        <v>1105245</v>
      </c>
      <c r="AR809" s="31">
        <v>901000</v>
      </c>
      <c r="AS809" s="31">
        <v>1025027.5</v>
      </c>
      <c r="AT809" s="31">
        <v>997535</v>
      </c>
      <c r="AU809" s="31">
        <v>944390</v>
      </c>
      <c r="AV809" s="31">
        <v>1137877.5</v>
      </c>
      <c r="AW809" s="31">
        <v>1024990</v>
      </c>
      <c r="AX809" s="31">
        <v>96370</v>
      </c>
      <c r="AY809" s="31">
        <v>79180</v>
      </c>
      <c r="AZ809" s="31">
        <v>175550</v>
      </c>
    </row>
    <row r="810" spans="1:52" ht="15" customHeight="1">
      <c r="A810" s="29" t="s">
        <v>15892</v>
      </c>
      <c r="B810" s="34">
        <v>30195</v>
      </c>
      <c r="C810" s="28">
        <v>22</v>
      </c>
      <c r="D810" s="28">
        <v>10</v>
      </c>
      <c r="E810" s="28">
        <v>20.5</v>
      </c>
      <c r="F810" s="29" t="s">
        <v>14638</v>
      </c>
      <c r="G810" s="29" t="s">
        <v>15887</v>
      </c>
      <c r="H810" s="28">
        <v>370</v>
      </c>
      <c r="I810" s="29" t="s">
        <v>115</v>
      </c>
      <c r="J810" s="33" t="s">
        <v>15891</v>
      </c>
      <c r="K810" s="29" t="s">
        <v>178</v>
      </c>
      <c r="L810" s="29" t="s">
        <v>15890</v>
      </c>
      <c r="M810" s="29" t="s">
        <v>2389</v>
      </c>
      <c r="N810" s="28">
        <v>659886.80000000005</v>
      </c>
      <c r="O810" s="28">
        <v>6135039</v>
      </c>
      <c r="P810" s="29" t="s">
        <v>15889</v>
      </c>
      <c r="Q810" s="32" t="s">
        <v>368</v>
      </c>
      <c r="R810" s="19"/>
      <c r="S810" s="19"/>
      <c r="T810" s="19"/>
      <c r="U810" s="19"/>
      <c r="V810" s="19"/>
      <c r="W810" s="31">
        <v>4563</v>
      </c>
      <c r="X810" s="31">
        <v>22130</v>
      </c>
      <c r="Y810" s="31">
        <v>22468</v>
      </c>
      <c r="Z810" s="31">
        <v>17660</v>
      </c>
      <c r="AA810" s="31">
        <v>21876</v>
      </c>
      <c r="AB810" s="31">
        <v>17890</v>
      </c>
      <c r="AC810" s="31">
        <v>22272</v>
      </c>
      <c r="AD810" s="31">
        <v>22924</v>
      </c>
      <c r="AE810" s="31">
        <v>19724</v>
      </c>
      <c r="AF810" s="31">
        <v>24297</v>
      </c>
      <c r="AG810" s="31">
        <v>23593</v>
      </c>
      <c r="AH810" s="31">
        <v>19084</v>
      </c>
      <c r="AI810" s="31">
        <v>22474</v>
      </c>
      <c r="AJ810" s="31">
        <v>20983</v>
      </c>
      <c r="AK810" s="31">
        <v>10137</v>
      </c>
      <c r="AL810" s="31">
        <v>11787</v>
      </c>
      <c r="AM810" s="31">
        <v>15554</v>
      </c>
      <c r="AN810" s="31">
        <v>10795</v>
      </c>
      <c r="AO810" s="31">
        <v>11734</v>
      </c>
      <c r="AP810" s="31">
        <v>9090</v>
      </c>
      <c r="AQ810" s="31">
        <v>10881.000122070313</v>
      </c>
      <c r="AR810" s="31">
        <v>9226</v>
      </c>
      <c r="AS810" s="31">
        <v>8106</v>
      </c>
      <c r="AT810" s="31">
        <v>7479</v>
      </c>
      <c r="AU810" s="31">
        <v>10284</v>
      </c>
      <c r="AV810" s="31">
        <v>11059</v>
      </c>
      <c r="AW810" s="31">
        <v>7475</v>
      </c>
      <c r="AX810" s="31">
        <v>30</v>
      </c>
      <c r="AY810" s="31">
        <v>428</v>
      </c>
      <c r="AZ810" s="31">
        <v>458</v>
      </c>
    </row>
    <row r="811" spans="1:52" ht="15" customHeight="1">
      <c r="A811" s="29" t="s">
        <v>15888</v>
      </c>
      <c r="B811" s="34">
        <v>30956</v>
      </c>
      <c r="C811" s="28">
        <v>75</v>
      </c>
      <c r="D811" s="28">
        <v>17</v>
      </c>
      <c r="E811" s="28">
        <v>24.5</v>
      </c>
      <c r="F811" s="29" t="s">
        <v>14594</v>
      </c>
      <c r="G811" s="29" t="s">
        <v>15881</v>
      </c>
      <c r="H811" s="28">
        <v>370</v>
      </c>
      <c r="I811" s="29" t="s">
        <v>115</v>
      </c>
      <c r="J811" s="33" t="s">
        <v>15886</v>
      </c>
      <c r="K811" s="29" t="s">
        <v>178</v>
      </c>
      <c r="L811" s="29" t="s">
        <v>15885</v>
      </c>
      <c r="M811" s="29" t="s">
        <v>15884</v>
      </c>
      <c r="N811" s="28">
        <v>671673.5</v>
      </c>
      <c r="O811" s="28">
        <v>6124576</v>
      </c>
      <c r="P811" s="29" t="s">
        <v>15883</v>
      </c>
      <c r="Q811" s="32" t="s">
        <v>368</v>
      </c>
      <c r="R811" s="19"/>
      <c r="S811" s="19"/>
      <c r="T811" s="19"/>
      <c r="U811" s="19"/>
      <c r="V811" s="19"/>
      <c r="W811" s="19"/>
      <c r="X811" s="19"/>
      <c r="Y811" s="31">
        <v>5240</v>
      </c>
      <c r="Z811" s="31">
        <v>60000</v>
      </c>
      <c r="AA811" s="31">
        <v>60000</v>
      </c>
      <c r="AB811" s="31">
        <v>60000</v>
      </c>
      <c r="AC811" s="31">
        <v>60000</v>
      </c>
      <c r="AD811" s="31">
        <v>84880</v>
      </c>
      <c r="AE811" s="31">
        <v>99190</v>
      </c>
      <c r="AF811" s="31">
        <v>80570</v>
      </c>
      <c r="AG811" s="31">
        <v>88490</v>
      </c>
      <c r="AH811" s="31">
        <v>72070</v>
      </c>
      <c r="AI811" s="31">
        <v>87500</v>
      </c>
      <c r="AJ811" s="31">
        <v>84636</v>
      </c>
      <c r="AK811" s="31">
        <v>66156</v>
      </c>
      <c r="AL811" s="31">
        <v>75496</v>
      </c>
      <c r="AM811" s="31">
        <v>90464</v>
      </c>
      <c r="AN811" s="31">
        <v>73660</v>
      </c>
      <c r="AO811" s="31">
        <v>78076</v>
      </c>
      <c r="AP811" s="31">
        <v>57671.999755859375</v>
      </c>
      <c r="AQ811" s="31">
        <v>53468</v>
      </c>
      <c r="AR811" s="31">
        <v>85856</v>
      </c>
      <c r="AS811" s="31">
        <v>72704</v>
      </c>
      <c r="AT811" s="31">
        <v>52572</v>
      </c>
      <c r="AU811" s="31">
        <v>70687</v>
      </c>
      <c r="AV811" s="31">
        <v>101445</v>
      </c>
      <c r="AW811" s="31">
        <v>110025</v>
      </c>
      <c r="AX811" s="31">
        <v>7567</v>
      </c>
      <c r="AY811" s="31">
        <v>7477</v>
      </c>
      <c r="AZ811" s="31">
        <v>15044</v>
      </c>
    </row>
    <row r="812" spans="1:52" ht="15" customHeight="1">
      <c r="A812" s="29" t="s">
        <v>15882</v>
      </c>
      <c r="B812" s="34">
        <v>31352</v>
      </c>
      <c r="C812" s="28">
        <v>65</v>
      </c>
      <c r="D812" s="28">
        <v>17</v>
      </c>
      <c r="E812" s="28">
        <v>24</v>
      </c>
      <c r="F812" s="29" t="s">
        <v>14594</v>
      </c>
      <c r="G812" s="29" t="s">
        <v>204</v>
      </c>
      <c r="H812" s="28">
        <v>370</v>
      </c>
      <c r="I812" s="29" t="s">
        <v>115</v>
      </c>
      <c r="J812" s="33" t="s">
        <v>15880</v>
      </c>
      <c r="K812" s="29" t="s">
        <v>178</v>
      </c>
      <c r="L812" s="29" t="s">
        <v>15879</v>
      </c>
      <c r="M812" s="29" t="s">
        <v>554</v>
      </c>
      <c r="N812" s="28">
        <v>673770.4</v>
      </c>
      <c r="O812" s="28">
        <v>6127963</v>
      </c>
      <c r="P812" s="29" t="s">
        <v>15878</v>
      </c>
      <c r="Q812" s="32" t="s">
        <v>368</v>
      </c>
      <c r="R812" s="19"/>
      <c r="S812" s="19"/>
      <c r="T812" s="19"/>
      <c r="U812" s="19"/>
      <c r="V812" s="19"/>
      <c r="W812" s="19"/>
      <c r="X812" s="19"/>
      <c r="Y812" s="19"/>
      <c r="Z812" s="31">
        <v>16180</v>
      </c>
      <c r="AA812" s="31">
        <v>80000</v>
      </c>
      <c r="AB812" s="31">
        <v>80000</v>
      </c>
      <c r="AC812" s="31">
        <v>80000</v>
      </c>
      <c r="AD812" s="31">
        <v>85750</v>
      </c>
      <c r="AE812" s="31">
        <v>96530</v>
      </c>
      <c r="AF812" s="31">
        <v>87450</v>
      </c>
      <c r="AG812" s="31">
        <v>87220</v>
      </c>
      <c r="AH812" s="31">
        <v>75210</v>
      </c>
      <c r="AI812" s="31">
        <v>99372</v>
      </c>
      <c r="AJ812" s="31">
        <v>78468</v>
      </c>
      <c r="AK812" s="31">
        <v>56788</v>
      </c>
      <c r="AL812" s="31">
        <v>70012</v>
      </c>
      <c r="AM812" s="31">
        <v>82180</v>
      </c>
      <c r="AN812" s="31">
        <v>53380</v>
      </c>
      <c r="AO812" s="31">
        <v>72960</v>
      </c>
      <c r="AP812" s="31">
        <v>59160.000244140625</v>
      </c>
      <c r="AQ812" s="31">
        <v>63140</v>
      </c>
      <c r="AR812" s="31">
        <v>53028</v>
      </c>
      <c r="AS812" s="31">
        <v>45144</v>
      </c>
      <c r="AT812" s="31">
        <v>43260</v>
      </c>
      <c r="AU812" s="31">
        <v>52600</v>
      </c>
      <c r="AV812" s="31">
        <v>72200</v>
      </c>
      <c r="AW812" s="31">
        <v>80493</v>
      </c>
      <c r="AX812" s="31">
        <v>5298</v>
      </c>
      <c r="AY812" s="31">
        <v>4389</v>
      </c>
      <c r="AZ812" s="31">
        <v>9687</v>
      </c>
    </row>
    <row r="813" spans="1:52" ht="15" customHeight="1">
      <c r="A813" s="29" t="s">
        <v>15877</v>
      </c>
      <c r="B813" s="34">
        <v>32051</v>
      </c>
      <c r="C813" s="28">
        <v>150</v>
      </c>
      <c r="D813" s="28">
        <v>22</v>
      </c>
      <c r="E813" s="28">
        <v>25</v>
      </c>
      <c r="F813" s="29" t="s">
        <v>14683</v>
      </c>
      <c r="G813" s="29" t="s">
        <v>3353</v>
      </c>
      <c r="H813" s="28">
        <v>370</v>
      </c>
      <c r="I813" s="29" t="s">
        <v>115</v>
      </c>
      <c r="J813" s="33" t="s">
        <v>15876</v>
      </c>
      <c r="K813" s="29" t="s">
        <v>178</v>
      </c>
      <c r="L813" s="29" t="s">
        <v>15875</v>
      </c>
      <c r="M813" s="29" t="s">
        <v>448</v>
      </c>
      <c r="N813" s="28">
        <v>664670.69999999995</v>
      </c>
      <c r="O813" s="28">
        <v>6119982</v>
      </c>
      <c r="P813" s="29" t="s">
        <v>4068</v>
      </c>
      <c r="Q813" s="32" t="s">
        <v>368</v>
      </c>
      <c r="R813" s="19"/>
      <c r="S813" s="19"/>
      <c r="T813" s="19"/>
      <c r="U813" s="19"/>
      <c r="V813" s="19"/>
      <c r="W813" s="19"/>
      <c r="X813" s="19"/>
      <c r="Y813" s="19"/>
      <c r="Z813" s="19"/>
      <c r="AA813" s="19"/>
      <c r="AB813" s="31">
        <v>89540</v>
      </c>
      <c r="AC813" s="31">
        <v>200000</v>
      </c>
      <c r="AD813" s="31">
        <v>208160</v>
      </c>
      <c r="AE813" s="31">
        <v>231140</v>
      </c>
      <c r="AF813" s="31">
        <v>180300</v>
      </c>
      <c r="AG813" s="31">
        <v>252680</v>
      </c>
      <c r="AH813" s="31">
        <v>206120</v>
      </c>
      <c r="AI813" s="31">
        <v>259260</v>
      </c>
      <c r="AJ813" s="31">
        <v>239600</v>
      </c>
      <c r="AK813" s="31">
        <v>181140</v>
      </c>
      <c r="AL813" s="31">
        <v>205016</v>
      </c>
      <c r="AM813" s="31">
        <v>251400</v>
      </c>
      <c r="AN813" s="31">
        <v>195662</v>
      </c>
      <c r="AO813" s="31">
        <v>175123</v>
      </c>
      <c r="AP813" s="31">
        <v>155677</v>
      </c>
      <c r="AQ813" s="31">
        <v>139749</v>
      </c>
      <c r="AR813" s="31">
        <v>195563</v>
      </c>
      <c r="AS813" s="31">
        <v>244831</v>
      </c>
      <c r="AT813" s="31">
        <v>219220</v>
      </c>
      <c r="AU813" s="31">
        <v>210619</v>
      </c>
      <c r="AV813" s="31">
        <v>262464</v>
      </c>
      <c r="AW813" s="31">
        <v>264350</v>
      </c>
      <c r="AX813" s="31">
        <v>19379</v>
      </c>
      <c r="AY813" s="31">
        <v>14502</v>
      </c>
      <c r="AZ813" s="31">
        <v>33881</v>
      </c>
    </row>
    <row r="814" spans="1:52" ht="15" customHeight="1">
      <c r="A814" s="29" t="s">
        <v>15874</v>
      </c>
      <c r="B814" s="34">
        <v>32082</v>
      </c>
      <c r="C814" s="28">
        <v>99</v>
      </c>
      <c r="D814" s="28">
        <v>19</v>
      </c>
      <c r="E814" s="28">
        <v>30</v>
      </c>
      <c r="F814" s="29" t="s">
        <v>5794</v>
      </c>
      <c r="G814" s="29" t="s">
        <v>15868</v>
      </c>
      <c r="H814" s="28">
        <v>370</v>
      </c>
      <c r="I814" s="29" t="s">
        <v>115</v>
      </c>
      <c r="J814" s="33" t="s">
        <v>15873</v>
      </c>
      <c r="K814" s="29" t="s">
        <v>178</v>
      </c>
      <c r="L814" s="29" t="s">
        <v>15872</v>
      </c>
      <c r="M814" s="29" t="s">
        <v>15871</v>
      </c>
      <c r="N814" s="28">
        <v>665686.69999999995</v>
      </c>
      <c r="O814" s="28">
        <v>6119694</v>
      </c>
      <c r="P814" s="29" t="s">
        <v>15870</v>
      </c>
      <c r="Q814" s="32" t="s">
        <v>368</v>
      </c>
      <c r="R814" s="19"/>
      <c r="S814" s="19"/>
      <c r="T814" s="19"/>
      <c r="U814" s="19"/>
      <c r="V814" s="19"/>
      <c r="W814" s="19"/>
      <c r="X814" s="19"/>
      <c r="Y814" s="19"/>
      <c r="Z814" s="19"/>
      <c r="AA814" s="19"/>
      <c r="AB814" s="31">
        <v>24560</v>
      </c>
      <c r="AC814" s="31">
        <v>120000</v>
      </c>
      <c r="AD814" s="31">
        <v>168120</v>
      </c>
      <c r="AE814" s="31">
        <v>183520</v>
      </c>
      <c r="AF814" s="31">
        <v>159360</v>
      </c>
      <c r="AG814" s="31">
        <v>184600</v>
      </c>
      <c r="AH814" s="31">
        <v>158640</v>
      </c>
      <c r="AI814" s="31">
        <v>170940</v>
      </c>
      <c r="AJ814" s="31">
        <v>148200</v>
      </c>
      <c r="AK814" s="31">
        <v>116280</v>
      </c>
      <c r="AL814" s="31">
        <v>142488</v>
      </c>
      <c r="AM814" s="31">
        <v>161421</v>
      </c>
      <c r="AN814" s="31">
        <v>155416</v>
      </c>
      <c r="AO814" s="31">
        <v>158528</v>
      </c>
      <c r="AP814" s="31">
        <v>136752.0009765625</v>
      </c>
      <c r="AQ814" s="31">
        <v>153168</v>
      </c>
      <c r="AR814" s="31">
        <v>129520</v>
      </c>
      <c r="AS814" s="31">
        <v>100792</v>
      </c>
      <c r="AT814" s="31">
        <v>98238</v>
      </c>
      <c r="AU814" s="31">
        <v>110682</v>
      </c>
      <c r="AV814" s="31">
        <v>161582</v>
      </c>
      <c r="AW814" s="31">
        <v>164170</v>
      </c>
      <c r="AX814" s="31">
        <v>13057</v>
      </c>
      <c r="AY814" s="31">
        <v>10598</v>
      </c>
      <c r="AZ814" s="31">
        <v>23655</v>
      </c>
    </row>
    <row r="815" spans="1:52" ht="15" customHeight="1">
      <c r="A815" s="29" t="s">
        <v>15869</v>
      </c>
      <c r="B815" s="34">
        <v>32220</v>
      </c>
      <c r="C815" s="28">
        <v>150</v>
      </c>
      <c r="D815" s="28">
        <v>22</v>
      </c>
      <c r="E815" s="28">
        <v>31</v>
      </c>
      <c r="F815" s="29" t="s">
        <v>15863</v>
      </c>
      <c r="G815" s="29" t="s">
        <v>15862</v>
      </c>
      <c r="H815" s="28">
        <v>370</v>
      </c>
      <c r="I815" s="29" t="s">
        <v>115</v>
      </c>
      <c r="J815" s="33" t="s">
        <v>15867</v>
      </c>
      <c r="K815" s="29" t="s">
        <v>178</v>
      </c>
      <c r="L815" s="29" t="s">
        <v>15866</v>
      </c>
      <c r="M815" s="29" t="s">
        <v>331</v>
      </c>
      <c r="N815" s="28">
        <v>670969.80000000005</v>
      </c>
      <c r="O815" s="28">
        <v>6139406</v>
      </c>
      <c r="P815" s="29" t="s">
        <v>15865</v>
      </c>
      <c r="Q815" s="32" t="s">
        <v>174</v>
      </c>
      <c r="R815" s="19"/>
      <c r="S815" s="19"/>
      <c r="T815" s="19"/>
      <c r="U815" s="19"/>
      <c r="V815" s="19"/>
      <c r="W815" s="19"/>
      <c r="X815" s="19"/>
      <c r="Y815" s="19"/>
      <c r="Z815" s="19"/>
      <c r="AA815" s="19"/>
      <c r="AB815" s="19"/>
      <c r="AC815" s="31">
        <v>178530</v>
      </c>
      <c r="AD815" s="31">
        <v>236540</v>
      </c>
      <c r="AE815" s="31">
        <v>238600</v>
      </c>
      <c r="AF815" s="31">
        <v>228890</v>
      </c>
      <c r="AG815" s="31">
        <v>240540</v>
      </c>
      <c r="AH815" s="31">
        <v>212140</v>
      </c>
      <c r="AI815" s="31">
        <v>235080</v>
      </c>
      <c r="AJ815" s="31">
        <v>102760</v>
      </c>
      <c r="AK815" s="31">
        <v>198120</v>
      </c>
      <c r="AL815" s="31">
        <v>210660</v>
      </c>
      <c r="AM815" s="31">
        <v>257600</v>
      </c>
      <c r="AN815" s="31">
        <v>195303</v>
      </c>
      <c r="AO815" s="31">
        <v>225505</v>
      </c>
      <c r="AP815" s="31">
        <v>183860</v>
      </c>
      <c r="AQ815" s="31">
        <v>210411.130859375</v>
      </c>
      <c r="AR815" s="31">
        <v>196053.6611328125</v>
      </c>
      <c r="AS815" s="31">
        <v>211071.958984375</v>
      </c>
      <c r="AT815" s="31">
        <v>192760.92041015625</v>
      </c>
      <c r="AU815" s="31">
        <v>168312.87158203125</v>
      </c>
      <c r="AV815" s="31">
        <v>105095.43237304688</v>
      </c>
      <c r="AW815" s="31">
        <v>166340.78784179688</v>
      </c>
      <c r="AX815" s="31">
        <v>15172.740234375</v>
      </c>
      <c r="AY815" s="31">
        <v>16871.580078125</v>
      </c>
      <c r="AZ815" s="31">
        <v>32044.3203125</v>
      </c>
    </row>
    <row r="816" spans="1:52" ht="15" customHeight="1">
      <c r="A816" s="29" t="s">
        <v>15864</v>
      </c>
      <c r="B816" s="34">
        <v>32783</v>
      </c>
      <c r="C816" s="28">
        <v>250</v>
      </c>
      <c r="D816" s="28">
        <v>26</v>
      </c>
      <c r="E816" s="28">
        <v>31.5</v>
      </c>
      <c r="F816" s="29" t="s">
        <v>15817</v>
      </c>
      <c r="G816" s="29" t="s">
        <v>15851</v>
      </c>
      <c r="H816" s="28">
        <v>370</v>
      </c>
      <c r="I816" s="29" t="s">
        <v>115</v>
      </c>
      <c r="J816" s="33" t="s">
        <v>15861</v>
      </c>
      <c r="K816" s="29" t="s">
        <v>178</v>
      </c>
      <c r="L816" s="29" t="s">
        <v>15585</v>
      </c>
      <c r="M816" s="29" t="s">
        <v>2488</v>
      </c>
      <c r="N816" s="28">
        <v>664379.1</v>
      </c>
      <c r="O816" s="28">
        <v>6119147</v>
      </c>
      <c r="P816" s="29" t="s">
        <v>15858</v>
      </c>
      <c r="Q816" s="32" t="s">
        <v>174</v>
      </c>
      <c r="R816" s="19"/>
      <c r="S816" s="19"/>
      <c r="T816" s="19"/>
      <c r="U816" s="19"/>
      <c r="V816" s="19"/>
      <c r="W816" s="19"/>
      <c r="X816" s="19"/>
      <c r="Y816" s="19"/>
      <c r="Z816" s="19"/>
      <c r="AA816" s="19"/>
      <c r="AB816" s="19"/>
      <c r="AC816" s="19"/>
      <c r="AD816" s="31">
        <v>300000</v>
      </c>
      <c r="AE816" s="31">
        <v>587100</v>
      </c>
      <c r="AF816" s="31">
        <v>490175</v>
      </c>
      <c r="AG816" s="31">
        <v>562475</v>
      </c>
      <c r="AH816" s="31">
        <v>510100</v>
      </c>
      <c r="AI816" s="31">
        <v>572300</v>
      </c>
      <c r="AJ816" s="31">
        <v>583025</v>
      </c>
      <c r="AK816" s="31">
        <v>390450</v>
      </c>
      <c r="AL816" s="31">
        <v>442725</v>
      </c>
      <c r="AM816" s="31">
        <v>608208</v>
      </c>
      <c r="AN816" s="31">
        <v>480413</v>
      </c>
      <c r="AO816" s="31">
        <v>487232</v>
      </c>
      <c r="AP816" s="31">
        <v>421814</v>
      </c>
      <c r="AQ816" s="31">
        <v>433144.4970703125</v>
      </c>
      <c r="AR816" s="31">
        <v>395374.81640625</v>
      </c>
      <c r="AS816" s="31">
        <v>463136.849609375</v>
      </c>
      <c r="AT816" s="31">
        <v>416374.685546875</v>
      </c>
      <c r="AU816" s="31">
        <v>386626.1865234375</v>
      </c>
      <c r="AV816" s="31">
        <v>435458.4296875</v>
      </c>
      <c r="AW816" s="31">
        <v>472788.8564453125</v>
      </c>
      <c r="AX816" s="31">
        <v>37698.703125</v>
      </c>
      <c r="AY816" s="31">
        <v>24263.91015625</v>
      </c>
      <c r="AZ816" s="31">
        <v>61962.61328125</v>
      </c>
    </row>
    <row r="817" spans="1:52" ht="15" customHeight="1">
      <c r="A817" s="29" t="s">
        <v>15860</v>
      </c>
      <c r="B817" s="34">
        <v>32321</v>
      </c>
      <c r="C817" s="28">
        <v>250</v>
      </c>
      <c r="D817" s="28">
        <v>26</v>
      </c>
      <c r="E817" s="28">
        <v>31.5</v>
      </c>
      <c r="F817" s="29" t="s">
        <v>15817</v>
      </c>
      <c r="G817" s="29" t="s">
        <v>15851</v>
      </c>
      <c r="H817" s="28">
        <v>370</v>
      </c>
      <c r="I817" s="29" t="s">
        <v>115</v>
      </c>
      <c r="J817" s="33" t="s">
        <v>15859</v>
      </c>
      <c r="K817" s="29" t="s">
        <v>178</v>
      </c>
      <c r="L817" s="29" t="s">
        <v>15585</v>
      </c>
      <c r="M817" s="29" t="s">
        <v>2488</v>
      </c>
      <c r="N817" s="28">
        <v>664465.6</v>
      </c>
      <c r="O817" s="28">
        <v>6119107</v>
      </c>
      <c r="P817" s="29" t="s">
        <v>15858</v>
      </c>
      <c r="Q817" s="32" t="s">
        <v>174</v>
      </c>
      <c r="R817" s="19"/>
      <c r="S817" s="19"/>
      <c r="T817" s="19"/>
      <c r="U817" s="19"/>
      <c r="V817" s="19"/>
      <c r="W817" s="19"/>
      <c r="X817" s="19"/>
      <c r="Y817" s="19"/>
      <c r="Z817" s="19"/>
      <c r="AA817" s="19"/>
      <c r="AB817" s="19"/>
      <c r="AC817" s="31">
        <v>293400</v>
      </c>
      <c r="AD817" s="31">
        <v>500000</v>
      </c>
      <c r="AE817" s="31">
        <v>587100</v>
      </c>
      <c r="AF817" s="31">
        <v>490175</v>
      </c>
      <c r="AG817" s="31">
        <v>562475</v>
      </c>
      <c r="AH817" s="31">
        <v>510100</v>
      </c>
      <c r="AI817" s="31">
        <v>572300</v>
      </c>
      <c r="AJ817" s="31">
        <v>583025</v>
      </c>
      <c r="AK817" s="31">
        <v>390450</v>
      </c>
      <c r="AL817" s="31">
        <v>442725</v>
      </c>
      <c r="AM817" s="31">
        <v>608208</v>
      </c>
      <c r="AN817" s="31">
        <v>480413</v>
      </c>
      <c r="AO817" s="31">
        <v>487232</v>
      </c>
      <c r="AP817" s="31">
        <v>421814</v>
      </c>
      <c r="AQ817" s="31">
        <v>433144.4970703125</v>
      </c>
      <c r="AR817" s="31">
        <v>395374.81640625</v>
      </c>
      <c r="AS817" s="31">
        <v>463136.849609375</v>
      </c>
      <c r="AT817" s="31">
        <v>416374.685546875</v>
      </c>
      <c r="AU817" s="31">
        <v>386626.1865234375</v>
      </c>
      <c r="AV817" s="31">
        <v>435458.4296875</v>
      </c>
      <c r="AW817" s="31">
        <v>472788.8564453125</v>
      </c>
      <c r="AX817" s="31">
        <v>37698.703125</v>
      </c>
      <c r="AY817" s="31">
        <v>24263.91015625</v>
      </c>
      <c r="AZ817" s="31">
        <v>61962.61328125</v>
      </c>
    </row>
    <row r="818" spans="1:52" ht="15" customHeight="1">
      <c r="A818" s="29" t="s">
        <v>15857</v>
      </c>
      <c r="B818" s="34">
        <v>32321</v>
      </c>
      <c r="C818" s="28">
        <v>250</v>
      </c>
      <c r="D818" s="28">
        <v>26</v>
      </c>
      <c r="E818" s="28">
        <v>31.5</v>
      </c>
      <c r="F818" s="29" t="s">
        <v>15817</v>
      </c>
      <c r="G818" s="29" t="s">
        <v>15851</v>
      </c>
      <c r="H818" s="28">
        <v>370</v>
      </c>
      <c r="I818" s="29" t="s">
        <v>115</v>
      </c>
      <c r="J818" s="33" t="s">
        <v>15856</v>
      </c>
      <c r="K818" s="29" t="s">
        <v>178</v>
      </c>
      <c r="L818" s="29" t="s">
        <v>15585</v>
      </c>
      <c r="M818" s="29" t="s">
        <v>2488</v>
      </c>
      <c r="N818" s="28">
        <v>664618.9</v>
      </c>
      <c r="O818" s="28">
        <v>6119079</v>
      </c>
      <c r="P818" s="29" t="s">
        <v>15853</v>
      </c>
      <c r="Q818" s="32" t="s">
        <v>174</v>
      </c>
      <c r="R818" s="19"/>
      <c r="S818" s="19"/>
      <c r="T818" s="19"/>
      <c r="U818" s="19"/>
      <c r="V818" s="19"/>
      <c r="W818" s="19"/>
      <c r="X818" s="19"/>
      <c r="Y818" s="19"/>
      <c r="Z818" s="19"/>
      <c r="AA818" s="19"/>
      <c r="AB818" s="19"/>
      <c r="AC818" s="31">
        <v>89200</v>
      </c>
      <c r="AD818" s="31">
        <v>200000</v>
      </c>
      <c r="AE818" s="31">
        <v>531675</v>
      </c>
      <c r="AF818" s="31">
        <v>451375</v>
      </c>
      <c r="AG818" s="31">
        <v>503375</v>
      </c>
      <c r="AH818" s="31">
        <v>472525</v>
      </c>
      <c r="AI818" s="31">
        <v>532825</v>
      </c>
      <c r="AJ818" s="31">
        <v>537275</v>
      </c>
      <c r="AK818" s="31">
        <v>360050</v>
      </c>
      <c r="AL818" s="31">
        <v>357625</v>
      </c>
      <c r="AM818" s="31">
        <v>551891</v>
      </c>
      <c r="AN818" s="31">
        <v>415396</v>
      </c>
      <c r="AO818" s="31">
        <v>470934</v>
      </c>
      <c r="AP818" s="31">
        <v>373927.5</v>
      </c>
      <c r="AQ818" s="31">
        <v>378200.646484375</v>
      </c>
      <c r="AR818" s="31">
        <v>366148.525390625</v>
      </c>
      <c r="AS818" s="31">
        <v>429660.001953125</v>
      </c>
      <c r="AT818" s="31">
        <v>359141.3125</v>
      </c>
      <c r="AU818" s="31">
        <v>358598.2978515625</v>
      </c>
      <c r="AV818" s="31">
        <v>430542.578125</v>
      </c>
      <c r="AW818" s="31">
        <v>473825.38671875</v>
      </c>
      <c r="AX818" s="31">
        <v>40389.5234375</v>
      </c>
      <c r="AY818" s="31">
        <v>23845.634765625</v>
      </c>
      <c r="AZ818" s="31">
        <v>64235.158203125</v>
      </c>
    </row>
    <row r="819" spans="1:52" ht="15" customHeight="1">
      <c r="A819" s="29" t="s">
        <v>15855</v>
      </c>
      <c r="B819" s="34">
        <v>32321</v>
      </c>
      <c r="C819" s="28">
        <v>250</v>
      </c>
      <c r="D819" s="28">
        <v>26</v>
      </c>
      <c r="E819" s="28">
        <v>31.5</v>
      </c>
      <c r="F819" s="29" t="s">
        <v>15817</v>
      </c>
      <c r="G819" s="29" t="s">
        <v>15851</v>
      </c>
      <c r="H819" s="28">
        <v>370</v>
      </c>
      <c r="I819" s="29" t="s">
        <v>115</v>
      </c>
      <c r="J819" s="33" t="s">
        <v>15854</v>
      </c>
      <c r="K819" s="29" t="s">
        <v>178</v>
      </c>
      <c r="L819" s="29" t="s">
        <v>15585</v>
      </c>
      <c r="M819" s="29" t="s">
        <v>2488</v>
      </c>
      <c r="N819" s="28">
        <v>664735.4</v>
      </c>
      <c r="O819" s="28">
        <v>6119040</v>
      </c>
      <c r="P819" s="29" t="s">
        <v>15853</v>
      </c>
      <c r="Q819" s="32" t="s">
        <v>174</v>
      </c>
      <c r="R819" s="19"/>
      <c r="S819" s="19"/>
      <c r="T819" s="19"/>
      <c r="U819" s="19"/>
      <c r="V819" s="19"/>
      <c r="W819" s="19"/>
      <c r="X819" s="19"/>
      <c r="Y819" s="19"/>
      <c r="Z819" s="19"/>
      <c r="AA819" s="19"/>
      <c r="AB819" s="19"/>
      <c r="AC819" s="31">
        <v>89200</v>
      </c>
      <c r="AD819" s="31">
        <v>200000</v>
      </c>
      <c r="AE819" s="31">
        <v>531675</v>
      </c>
      <c r="AF819" s="31">
        <v>451375</v>
      </c>
      <c r="AG819" s="31">
        <v>503375</v>
      </c>
      <c r="AH819" s="31">
        <v>472525</v>
      </c>
      <c r="AI819" s="31">
        <v>532825</v>
      </c>
      <c r="AJ819" s="31">
        <v>537275</v>
      </c>
      <c r="AK819" s="31">
        <v>360050</v>
      </c>
      <c r="AL819" s="31">
        <v>357625</v>
      </c>
      <c r="AM819" s="31">
        <v>551891</v>
      </c>
      <c r="AN819" s="31">
        <v>415396</v>
      </c>
      <c r="AO819" s="31">
        <v>470934</v>
      </c>
      <c r="AP819" s="31">
        <v>373927.5</v>
      </c>
      <c r="AQ819" s="31">
        <v>378200.646484375</v>
      </c>
      <c r="AR819" s="31">
        <v>366148.525390625</v>
      </c>
      <c r="AS819" s="31">
        <v>429660.001953125</v>
      </c>
      <c r="AT819" s="31">
        <v>359141.3125</v>
      </c>
      <c r="AU819" s="31">
        <v>358598.2978515625</v>
      </c>
      <c r="AV819" s="31">
        <v>430542.578125</v>
      </c>
      <c r="AW819" s="31">
        <v>473825.38671875</v>
      </c>
      <c r="AX819" s="31">
        <v>40389.5234375</v>
      </c>
      <c r="AY819" s="31">
        <v>23845.634765625</v>
      </c>
      <c r="AZ819" s="31">
        <v>64235.158203125</v>
      </c>
    </row>
    <row r="820" spans="1:52" ht="15" customHeight="1">
      <c r="A820" s="29" t="s">
        <v>15852</v>
      </c>
      <c r="B820" s="34">
        <v>32385</v>
      </c>
      <c r="C820" s="28">
        <v>150</v>
      </c>
      <c r="D820" s="28">
        <v>23</v>
      </c>
      <c r="E820" s="28">
        <v>24</v>
      </c>
      <c r="F820" s="29" t="s">
        <v>14683</v>
      </c>
      <c r="G820" s="29" t="s">
        <v>15487</v>
      </c>
      <c r="H820" s="28">
        <v>370</v>
      </c>
      <c r="I820" s="29" t="s">
        <v>115</v>
      </c>
      <c r="J820" s="33" t="s">
        <v>15850</v>
      </c>
      <c r="K820" s="29" t="s">
        <v>178</v>
      </c>
      <c r="L820" s="29" t="s">
        <v>15849</v>
      </c>
      <c r="M820" s="29" t="s">
        <v>1603</v>
      </c>
      <c r="N820" s="28">
        <v>687155.6</v>
      </c>
      <c r="O820" s="28">
        <v>6116152</v>
      </c>
      <c r="P820" s="29" t="s">
        <v>15848</v>
      </c>
      <c r="Q820" s="32" t="s">
        <v>207</v>
      </c>
      <c r="R820" s="19"/>
      <c r="S820" s="19"/>
      <c r="T820" s="19"/>
      <c r="U820" s="19"/>
      <c r="V820" s="19"/>
      <c r="W820" s="19"/>
      <c r="X820" s="19"/>
      <c r="Y820" s="19"/>
      <c r="Z820" s="19"/>
      <c r="AA820" s="19"/>
      <c r="AB820" s="19"/>
      <c r="AC820" s="31">
        <v>84940</v>
      </c>
      <c r="AD820" s="31">
        <v>300000</v>
      </c>
      <c r="AE820" s="31">
        <v>374400</v>
      </c>
      <c r="AF820" s="31">
        <v>354380</v>
      </c>
      <c r="AG820" s="31">
        <v>371280</v>
      </c>
      <c r="AH820" s="31">
        <v>381280</v>
      </c>
      <c r="AI820" s="31">
        <v>442180</v>
      </c>
      <c r="AJ820" s="31">
        <v>394120</v>
      </c>
      <c r="AK820" s="31">
        <v>326240</v>
      </c>
      <c r="AL820" s="31">
        <v>326360</v>
      </c>
      <c r="AM820" s="31">
        <v>440312</v>
      </c>
      <c r="AN820" s="31">
        <v>329368</v>
      </c>
      <c r="AO820" s="31">
        <v>347949</v>
      </c>
      <c r="AP820" s="31">
        <v>297655</v>
      </c>
      <c r="AQ820" s="31">
        <v>355138.0703125</v>
      </c>
      <c r="AR820" s="31">
        <v>316298.0703125</v>
      </c>
      <c r="AS820" s="31">
        <v>354452.66796875</v>
      </c>
      <c r="AT820" s="31">
        <v>313421.1318359375</v>
      </c>
      <c r="AU820" s="31">
        <v>294738.8388671875</v>
      </c>
      <c r="AV820" s="31">
        <v>360295.64453125</v>
      </c>
      <c r="AW820" s="31">
        <v>365847.568359375</v>
      </c>
      <c r="AX820" s="31">
        <v>25558.830078125</v>
      </c>
      <c r="AY820" s="31">
        <v>17383.41015625</v>
      </c>
      <c r="AZ820" s="31">
        <v>42942.240234375</v>
      </c>
    </row>
    <row r="821" spans="1:52" ht="15" customHeight="1">
      <c r="A821" s="29" t="s">
        <v>15847</v>
      </c>
      <c r="B821" s="34">
        <v>32468</v>
      </c>
      <c r="C821" s="28">
        <v>160</v>
      </c>
      <c r="D821" s="28">
        <v>23.2</v>
      </c>
      <c r="E821" s="28">
        <v>30</v>
      </c>
      <c r="F821" s="29" t="s">
        <v>14627</v>
      </c>
      <c r="G821" s="29" t="s">
        <v>15844</v>
      </c>
      <c r="H821" s="28">
        <v>370</v>
      </c>
      <c r="I821" s="29" t="s">
        <v>115</v>
      </c>
      <c r="J821" s="33" t="s">
        <v>15846</v>
      </c>
      <c r="K821" s="29" t="s">
        <v>178</v>
      </c>
      <c r="L821" s="29" t="s">
        <v>15842</v>
      </c>
      <c r="M821" s="29" t="s">
        <v>2255</v>
      </c>
      <c r="N821" s="28">
        <v>680431.4</v>
      </c>
      <c r="O821" s="28">
        <v>6137295</v>
      </c>
      <c r="P821" s="29" t="s">
        <v>15841</v>
      </c>
      <c r="Q821" s="32" t="s">
        <v>207</v>
      </c>
      <c r="R821" s="19"/>
      <c r="S821" s="19"/>
      <c r="T821" s="19"/>
      <c r="U821" s="19"/>
      <c r="V821" s="19"/>
      <c r="W821" s="19"/>
      <c r="X821" s="19"/>
      <c r="Y821" s="19"/>
      <c r="Z821" s="19"/>
      <c r="AA821" s="19"/>
      <c r="AB821" s="19"/>
      <c r="AC821" s="31">
        <v>108916</v>
      </c>
      <c r="AD821" s="31">
        <v>263685</v>
      </c>
      <c r="AE821" s="31">
        <v>264450</v>
      </c>
      <c r="AF821" s="31">
        <v>264900</v>
      </c>
      <c r="AG821" s="31">
        <v>303150</v>
      </c>
      <c r="AH821" s="31">
        <v>255300</v>
      </c>
      <c r="AI821" s="31">
        <v>302850</v>
      </c>
      <c r="AJ821" s="31">
        <v>265650</v>
      </c>
      <c r="AK821" s="31">
        <v>209100</v>
      </c>
      <c r="AL821" s="31">
        <v>258150</v>
      </c>
      <c r="AM821" s="31">
        <v>217728</v>
      </c>
      <c r="AN821" s="31">
        <v>227564</v>
      </c>
      <c r="AO821" s="31">
        <v>252160</v>
      </c>
      <c r="AP821" s="31">
        <v>188585.5</v>
      </c>
      <c r="AQ821" s="31">
        <v>235079.6455078125</v>
      </c>
      <c r="AR821" s="31">
        <v>205847.7314453125</v>
      </c>
      <c r="AS821" s="31">
        <v>128907.90087890625</v>
      </c>
      <c r="AT821" s="31">
        <v>158514.34521484375</v>
      </c>
      <c r="AU821" s="31">
        <v>102514.00561523438</v>
      </c>
      <c r="AV821" s="31">
        <v>92704.58935546875</v>
      </c>
      <c r="AW821" s="31">
        <v>113705.45843505859</v>
      </c>
      <c r="AX821" s="31">
        <v>7390.84521484375</v>
      </c>
      <c r="AY821" s="31">
        <v>0</v>
      </c>
      <c r="AZ821" s="31">
        <v>7390.84521484375</v>
      </c>
    </row>
    <row r="822" spans="1:52" ht="15" customHeight="1">
      <c r="A822" s="29" t="s">
        <v>15845</v>
      </c>
      <c r="B822" s="34">
        <v>32468</v>
      </c>
      <c r="C822" s="28">
        <v>160</v>
      </c>
      <c r="D822" s="28">
        <v>23.2</v>
      </c>
      <c r="E822" s="28">
        <v>30</v>
      </c>
      <c r="F822" s="29" t="s">
        <v>14627</v>
      </c>
      <c r="G822" s="29" t="s">
        <v>15839</v>
      </c>
      <c r="H822" s="28">
        <v>370</v>
      </c>
      <c r="I822" s="29" t="s">
        <v>115</v>
      </c>
      <c r="J822" s="33" t="s">
        <v>15843</v>
      </c>
      <c r="K822" s="29" t="s">
        <v>178</v>
      </c>
      <c r="L822" s="29" t="s">
        <v>15842</v>
      </c>
      <c r="M822" s="29" t="s">
        <v>1587</v>
      </c>
      <c r="N822" s="28">
        <v>680268.9</v>
      </c>
      <c r="O822" s="28">
        <v>6137387</v>
      </c>
      <c r="P822" s="29" t="s">
        <v>15841</v>
      </c>
      <c r="Q822" s="32" t="s">
        <v>207</v>
      </c>
      <c r="R822" s="19"/>
      <c r="S822" s="19"/>
      <c r="T822" s="19"/>
      <c r="U822" s="19"/>
      <c r="V822" s="19"/>
      <c r="W822" s="19"/>
      <c r="X822" s="19"/>
      <c r="Y822" s="19"/>
      <c r="Z822" s="19"/>
      <c r="AA822" s="19"/>
      <c r="AB822" s="19"/>
      <c r="AC822" s="31">
        <v>108916</v>
      </c>
      <c r="AD822" s="31">
        <v>263685</v>
      </c>
      <c r="AE822" s="31">
        <v>264450</v>
      </c>
      <c r="AF822" s="31">
        <v>264900</v>
      </c>
      <c r="AG822" s="31">
        <v>303150</v>
      </c>
      <c r="AH822" s="31">
        <v>255300</v>
      </c>
      <c r="AI822" s="31">
        <v>302850</v>
      </c>
      <c r="AJ822" s="31">
        <v>265650</v>
      </c>
      <c r="AK822" s="31">
        <v>209100</v>
      </c>
      <c r="AL822" s="31">
        <v>258150</v>
      </c>
      <c r="AM822" s="31">
        <v>217728</v>
      </c>
      <c r="AN822" s="31">
        <v>227564</v>
      </c>
      <c r="AO822" s="31">
        <v>252160</v>
      </c>
      <c r="AP822" s="31">
        <v>188585.5</v>
      </c>
      <c r="AQ822" s="31">
        <v>235079.6455078125</v>
      </c>
      <c r="AR822" s="31">
        <v>205847.7314453125</v>
      </c>
      <c r="AS822" s="31">
        <v>128907.90087890625</v>
      </c>
      <c r="AT822" s="31">
        <v>158514.34521484375</v>
      </c>
      <c r="AU822" s="31">
        <v>102514.00561523438</v>
      </c>
      <c r="AV822" s="31">
        <v>92704.58935546875</v>
      </c>
      <c r="AW822" s="31">
        <v>113705.45843505859</v>
      </c>
      <c r="AX822" s="31">
        <v>7390.84521484375</v>
      </c>
      <c r="AY822" s="31">
        <v>0</v>
      </c>
      <c r="AZ822" s="31">
        <v>7390.84521484375</v>
      </c>
    </row>
    <row r="823" spans="1:52" ht="15" customHeight="1">
      <c r="A823" s="29" t="s">
        <v>15840</v>
      </c>
      <c r="B823" s="34">
        <v>32468</v>
      </c>
      <c r="C823" s="28">
        <v>250</v>
      </c>
      <c r="D823" s="28">
        <v>24</v>
      </c>
      <c r="E823" s="28">
        <v>28.7</v>
      </c>
      <c r="F823" s="29" t="s">
        <v>15582</v>
      </c>
      <c r="G823" s="29" t="s">
        <v>15834</v>
      </c>
      <c r="H823" s="28">
        <v>370</v>
      </c>
      <c r="I823" s="29" t="s">
        <v>115</v>
      </c>
      <c r="J823" s="33" t="s">
        <v>15838</v>
      </c>
      <c r="K823" s="29" t="s">
        <v>178</v>
      </c>
      <c r="L823" s="29" t="s">
        <v>15837</v>
      </c>
      <c r="M823" s="29" t="s">
        <v>355</v>
      </c>
      <c r="N823" s="28">
        <v>666095.69999999995</v>
      </c>
      <c r="O823" s="28">
        <v>6120350</v>
      </c>
      <c r="P823" s="29" t="s">
        <v>15836</v>
      </c>
      <c r="Q823" s="32" t="s">
        <v>174</v>
      </c>
      <c r="R823" s="19"/>
      <c r="S823" s="19"/>
      <c r="T823" s="19"/>
      <c r="U823" s="19"/>
      <c r="V823" s="19"/>
      <c r="W823" s="19"/>
      <c r="X823" s="19"/>
      <c r="Y823" s="19"/>
      <c r="Z823" s="19"/>
      <c r="AA823" s="19"/>
      <c r="AB823" s="19"/>
      <c r="AC823" s="31">
        <v>98040</v>
      </c>
      <c r="AD823" s="31">
        <v>400000</v>
      </c>
      <c r="AE823" s="31">
        <v>206780</v>
      </c>
      <c r="AF823" s="31">
        <v>269900</v>
      </c>
      <c r="AG823" s="31">
        <v>458920</v>
      </c>
      <c r="AH823" s="31">
        <v>407830</v>
      </c>
      <c r="AI823" s="31">
        <v>442770</v>
      </c>
      <c r="AJ823" s="31">
        <v>377970</v>
      </c>
      <c r="AK823" s="31">
        <v>299760</v>
      </c>
      <c r="AL823" s="31">
        <v>375720</v>
      </c>
      <c r="AM823" s="31">
        <v>397140</v>
      </c>
      <c r="AN823" s="31">
        <v>327943</v>
      </c>
      <c r="AO823" s="31">
        <v>358900</v>
      </c>
      <c r="AP823" s="31">
        <v>292196</v>
      </c>
      <c r="AQ823" s="31">
        <v>312166.029296875</v>
      </c>
      <c r="AR823" s="31">
        <v>308019.6904296875</v>
      </c>
      <c r="AS823" s="31">
        <v>357057.359375</v>
      </c>
      <c r="AT823" s="31">
        <v>241926.2998046875</v>
      </c>
      <c r="AU823" s="31">
        <v>272289.599609375</v>
      </c>
      <c r="AV823" s="31">
        <v>329444.28100585938</v>
      </c>
      <c r="AW823" s="31">
        <v>260587.80218267441</v>
      </c>
      <c r="AX823" s="31">
        <v>0</v>
      </c>
      <c r="AY823" s="31">
        <v>0</v>
      </c>
      <c r="AZ823" s="31">
        <v>0</v>
      </c>
    </row>
    <row r="824" spans="1:52" ht="15" customHeight="1">
      <c r="A824" s="29" t="s">
        <v>15835</v>
      </c>
      <c r="B824" s="34">
        <v>32601</v>
      </c>
      <c r="C824" s="28">
        <v>160</v>
      </c>
      <c r="D824" s="28">
        <v>23.2</v>
      </c>
      <c r="E824" s="28">
        <v>30</v>
      </c>
      <c r="F824" s="29" t="s">
        <v>14627</v>
      </c>
      <c r="G824" s="29" t="s">
        <v>15826</v>
      </c>
      <c r="H824" s="28">
        <v>370</v>
      </c>
      <c r="I824" s="29" t="s">
        <v>115</v>
      </c>
      <c r="J824" s="33" t="s">
        <v>15833</v>
      </c>
      <c r="K824" s="29" t="s">
        <v>178</v>
      </c>
      <c r="L824" s="29" t="s">
        <v>15832</v>
      </c>
      <c r="M824" s="29" t="s">
        <v>2926</v>
      </c>
      <c r="N824" s="28">
        <v>681403.6</v>
      </c>
      <c r="O824" s="28">
        <v>6122726</v>
      </c>
      <c r="P824" s="29" t="s">
        <v>15831</v>
      </c>
      <c r="Q824" s="32" t="s">
        <v>207</v>
      </c>
      <c r="R824" s="19"/>
      <c r="S824" s="19"/>
      <c r="T824" s="19"/>
      <c r="U824" s="19"/>
      <c r="V824" s="19"/>
      <c r="W824" s="19"/>
      <c r="X824" s="19"/>
      <c r="Y824" s="19"/>
      <c r="Z824" s="19"/>
      <c r="AA824" s="19"/>
      <c r="AB824" s="19"/>
      <c r="AC824" s="19"/>
      <c r="AD824" s="31">
        <v>122602</v>
      </c>
      <c r="AE824" s="31">
        <v>305400</v>
      </c>
      <c r="AF824" s="31">
        <v>266000</v>
      </c>
      <c r="AG824" s="31">
        <v>307900</v>
      </c>
      <c r="AH824" s="31">
        <v>293100</v>
      </c>
      <c r="AI824" s="31">
        <v>345600</v>
      </c>
      <c r="AJ824" s="31">
        <v>307400</v>
      </c>
      <c r="AK824" s="31">
        <v>238920</v>
      </c>
      <c r="AL824" s="31">
        <v>188480</v>
      </c>
      <c r="AM824" s="31">
        <v>283000</v>
      </c>
      <c r="AN824" s="31">
        <v>252218</v>
      </c>
      <c r="AO824" s="31">
        <v>269623</v>
      </c>
      <c r="AP824" s="31">
        <v>225132</v>
      </c>
      <c r="AQ824" s="31">
        <v>271321</v>
      </c>
      <c r="AR824" s="31">
        <v>227009</v>
      </c>
      <c r="AS824" s="31">
        <v>256335</v>
      </c>
      <c r="AT824" s="31">
        <v>231829</v>
      </c>
      <c r="AU824" s="31">
        <v>203354</v>
      </c>
      <c r="AV824" s="31">
        <v>252236</v>
      </c>
      <c r="AW824" s="31">
        <v>262527</v>
      </c>
      <c r="AX824" s="31">
        <v>18605</v>
      </c>
      <c r="AY824" s="31">
        <v>17797</v>
      </c>
      <c r="AZ824" s="31">
        <v>36402</v>
      </c>
    </row>
    <row r="825" spans="1:52" ht="15" customHeight="1">
      <c r="A825" s="29" t="s">
        <v>15830</v>
      </c>
      <c r="B825" s="34">
        <v>32658</v>
      </c>
      <c r="C825" s="28">
        <v>160</v>
      </c>
      <c r="D825" s="28">
        <v>23.2</v>
      </c>
      <c r="E825" s="28">
        <v>30</v>
      </c>
      <c r="F825" s="29" t="s">
        <v>14627</v>
      </c>
      <c r="G825" s="29" t="s">
        <v>15826</v>
      </c>
      <c r="H825" s="28">
        <v>370</v>
      </c>
      <c r="I825" s="29" t="s">
        <v>115</v>
      </c>
      <c r="J825" s="33" t="s">
        <v>15829</v>
      </c>
      <c r="K825" s="29" t="s">
        <v>178</v>
      </c>
      <c r="L825" s="29" t="s">
        <v>15580</v>
      </c>
      <c r="M825" s="29" t="s">
        <v>2532</v>
      </c>
      <c r="N825" s="28">
        <v>684123.9</v>
      </c>
      <c r="O825" s="28">
        <v>6123479</v>
      </c>
      <c r="P825" s="29" t="s">
        <v>15828</v>
      </c>
      <c r="Q825" s="32" t="s">
        <v>174</v>
      </c>
      <c r="R825" s="19"/>
      <c r="S825" s="19"/>
      <c r="T825" s="19"/>
      <c r="U825" s="19"/>
      <c r="V825" s="19"/>
      <c r="W825" s="19"/>
      <c r="X825" s="19"/>
      <c r="Y825" s="19"/>
      <c r="Z825" s="19"/>
      <c r="AA825" s="19"/>
      <c r="AB825" s="19"/>
      <c r="AC825" s="19"/>
      <c r="AD825" s="31">
        <v>132480</v>
      </c>
      <c r="AE825" s="31">
        <v>324860</v>
      </c>
      <c r="AF825" s="31">
        <v>309680</v>
      </c>
      <c r="AG825" s="31">
        <v>333400</v>
      </c>
      <c r="AH825" s="31">
        <v>316900</v>
      </c>
      <c r="AI825" s="31">
        <v>373900</v>
      </c>
      <c r="AJ825" s="31">
        <v>251800</v>
      </c>
      <c r="AK825" s="31">
        <v>285180</v>
      </c>
      <c r="AL825" s="31">
        <v>285120</v>
      </c>
      <c r="AM825" s="31">
        <v>371011</v>
      </c>
      <c r="AN825" s="31">
        <v>284796</v>
      </c>
      <c r="AO825" s="31">
        <v>305497</v>
      </c>
      <c r="AP825" s="31">
        <v>252393</v>
      </c>
      <c r="AQ825" s="31">
        <v>295791.2705078125</v>
      </c>
      <c r="AR825" s="31">
        <v>259092.89892578125</v>
      </c>
      <c r="AS825" s="31">
        <v>283175.638671875</v>
      </c>
      <c r="AT825" s="31">
        <v>235752.662109375</v>
      </c>
      <c r="AU825" s="31">
        <v>229632.48291015625</v>
      </c>
      <c r="AV825" s="31">
        <v>247271.30908203125</v>
      </c>
      <c r="AW825" s="31">
        <v>266769.3603515625</v>
      </c>
      <c r="AX825" s="31">
        <v>21784.94921875</v>
      </c>
      <c r="AY825" s="31">
        <v>21298.859375</v>
      </c>
      <c r="AZ825" s="31">
        <v>43083.80859375</v>
      </c>
    </row>
    <row r="826" spans="1:52" ht="15" customHeight="1">
      <c r="A826" s="29" t="s">
        <v>15827</v>
      </c>
      <c r="B826" s="34">
        <v>32783</v>
      </c>
      <c r="C826" s="28">
        <v>250</v>
      </c>
      <c r="D826" s="28">
        <v>26</v>
      </c>
      <c r="E826" s="28">
        <v>31.5</v>
      </c>
      <c r="F826" s="29" t="s">
        <v>15817</v>
      </c>
      <c r="G826" s="29" t="s">
        <v>15816</v>
      </c>
      <c r="H826" s="28">
        <v>370</v>
      </c>
      <c r="I826" s="29" t="s">
        <v>115</v>
      </c>
      <c r="J826" s="33" t="s">
        <v>15825</v>
      </c>
      <c r="K826" s="29" t="s">
        <v>178</v>
      </c>
      <c r="L826" s="29" t="s">
        <v>15820</v>
      </c>
      <c r="M826" s="29" t="s">
        <v>619</v>
      </c>
      <c r="N826" s="28">
        <v>665133.6</v>
      </c>
      <c r="O826" s="28">
        <v>6121660</v>
      </c>
      <c r="P826" s="29" t="s">
        <v>15819</v>
      </c>
      <c r="Q826" s="32" t="s">
        <v>174</v>
      </c>
      <c r="R826" s="19"/>
      <c r="S826" s="19"/>
      <c r="T826" s="19"/>
      <c r="U826" s="19"/>
      <c r="V826" s="19"/>
      <c r="W826" s="19"/>
      <c r="X826" s="19"/>
      <c r="Y826" s="19"/>
      <c r="Z826" s="19"/>
      <c r="AA826" s="19"/>
      <c r="AB826" s="19"/>
      <c r="AC826" s="19"/>
      <c r="AD826" s="31">
        <v>40267</v>
      </c>
      <c r="AE826" s="31">
        <v>411360</v>
      </c>
      <c r="AF826" s="31">
        <v>440893</v>
      </c>
      <c r="AG826" s="31">
        <v>488147</v>
      </c>
      <c r="AH826" s="31">
        <v>466607</v>
      </c>
      <c r="AI826" s="31">
        <v>539200</v>
      </c>
      <c r="AJ826" s="31">
        <v>530420</v>
      </c>
      <c r="AK826" s="31">
        <v>363800</v>
      </c>
      <c r="AL826" s="31">
        <v>406260</v>
      </c>
      <c r="AM826" s="31">
        <v>536585</v>
      </c>
      <c r="AN826" s="31">
        <v>409401</v>
      </c>
      <c r="AO826" s="31">
        <v>442373</v>
      </c>
      <c r="AP826" s="31">
        <v>352671.0009765625</v>
      </c>
      <c r="AQ826" s="31">
        <v>366930.12109375</v>
      </c>
      <c r="AR826" s="31">
        <v>338554.919921875</v>
      </c>
      <c r="AS826" s="31">
        <v>374112.41796875</v>
      </c>
      <c r="AT826" s="31">
        <v>340205.2529296875</v>
      </c>
      <c r="AU826" s="31">
        <v>340253.75634765625</v>
      </c>
      <c r="AV826" s="31">
        <v>393744.4521484375</v>
      </c>
      <c r="AW826" s="31">
        <v>408006.7158203125</v>
      </c>
      <c r="AX826" s="31">
        <v>32823.12109375</v>
      </c>
      <c r="AY826" s="31">
        <v>24986.279296875</v>
      </c>
      <c r="AZ826" s="31">
        <v>57809.400390625</v>
      </c>
    </row>
    <row r="827" spans="1:52" ht="15" customHeight="1">
      <c r="A827" s="29" t="s">
        <v>15824</v>
      </c>
      <c r="B827" s="34">
        <v>32783</v>
      </c>
      <c r="C827" s="28">
        <v>250</v>
      </c>
      <c r="D827" s="28">
        <v>26</v>
      </c>
      <c r="E827" s="28">
        <v>31.5</v>
      </c>
      <c r="F827" s="29" t="s">
        <v>15817</v>
      </c>
      <c r="G827" s="29" t="s">
        <v>15816</v>
      </c>
      <c r="H827" s="28">
        <v>370</v>
      </c>
      <c r="I827" s="29" t="s">
        <v>115</v>
      </c>
      <c r="J827" s="33" t="s">
        <v>15823</v>
      </c>
      <c r="K827" s="29" t="s">
        <v>178</v>
      </c>
      <c r="L827" s="29" t="s">
        <v>15820</v>
      </c>
      <c r="M827" s="29" t="s">
        <v>619</v>
      </c>
      <c r="N827" s="28">
        <v>665024.69999999995</v>
      </c>
      <c r="O827" s="28">
        <v>6121733</v>
      </c>
      <c r="P827" s="29" t="s">
        <v>15819</v>
      </c>
      <c r="Q827" s="32" t="s">
        <v>174</v>
      </c>
      <c r="R827" s="19"/>
      <c r="S827" s="19"/>
      <c r="T827" s="19"/>
      <c r="U827" s="19"/>
      <c r="V827" s="19"/>
      <c r="W827" s="19"/>
      <c r="X827" s="19"/>
      <c r="Y827" s="19"/>
      <c r="Z827" s="19"/>
      <c r="AA827" s="19"/>
      <c r="AB827" s="19"/>
      <c r="AC827" s="19"/>
      <c r="AD827" s="31">
        <v>40267</v>
      </c>
      <c r="AE827" s="31">
        <v>411360</v>
      </c>
      <c r="AF827" s="31">
        <v>440893</v>
      </c>
      <c r="AG827" s="31">
        <v>488147</v>
      </c>
      <c r="AH827" s="31">
        <v>466607</v>
      </c>
      <c r="AI827" s="31">
        <v>539200</v>
      </c>
      <c r="AJ827" s="31">
        <v>530420</v>
      </c>
      <c r="AK827" s="31">
        <v>363800</v>
      </c>
      <c r="AL827" s="31">
        <v>406260</v>
      </c>
      <c r="AM827" s="31">
        <v>536585</v>
      </c>
      <c r="AN827" s="31">
        <v>409401</v>
      </c>
      <c r="AO827" s="31">
        <v>442373</v>
      </c>
      <c r="AP827" s="31">
        <v>352671.0009765625</v>
      </c>
      <c r="AQ827" s="31">
        <v>366930.12109375</v>
      </c>
      <c r="AR827" s="31">
        <v>338554.919921875</v>
      </c>
      <c r="AS827" s="31">
        <v>374112.41796875</v>
      </c>
      <c r="AT827" s="31">
        <v>340205.2529296875</v>
      </c>
      <c r="AU827" s="31">
        <v>340253.75634765625</v>
      </c>
      <c r="AV827" s="31">
        <v>393744.4521484375</v>
      </c>
      <c r="AW827" s="31">
        <v>408006.7158203125</v>
      </c>
      <c r="AX827" s="31">
        <v>32823.12109375</v>
      </c>
      <c r="AY827" s="31">
        <v>24986.279296875</v>
      </c>
      <c r="AZ827" s="31">
        <v>57809.400390625</v>
      </c>
    </row>
    <row r="828" spans="1:52" ht="15" customHeight="1">
      <c r="A828" s="29" t="s">
        <v>15822</v>
      </c>
      <c r="B828" s="34">
        <v>32783</v>
      </c>
      <c r="C828" s="28">
        <v>250</v>
      </c>
      <c r="D828" s="28">
        <v>26</v>
      </c>
      <c r="E828" s="28">
        <v>31.5</v>
      </c>
      <c r="F828" s="29" t="s">
        <v>15817</v>
      </c>
      <c r="G828" s="29" t="s">
        <v>15816</v>
      </c>
      <c r="H828" s="28">
        <v>370</v>
      </c>
      <c r="I828" s="29" t="s">
        <v>115</v>
      </c>
      <c r="J828" s="33" t="s">
        <v>15821</v>
      </c>
      <c r="K828" s="29" t="s">
        <v>178</v>
      </c>
      <c r="L828" s="29" t="s">
        <v>15820</v>
      </c>
      <c r="M828" s="29" t="s">
        <v>619</v>
      </c>
      <c r="N828" s="28">
        <v>665265.69999999995</v>
      </c>
      <c r="O828" s="28">
        <v>6121626</v>
      </c>
      <c r="P828" s="29" t="s">
        <v>15819</v>
      </c>
      <c r="Q828" s="32" t="s">
        <v>174</v>
      </c>
      <c r="R828" s="19"/>
      <c r="S828" s="19"/>
      <c r="T828" s="19"/>
      <c r="U828" s="19"/>
      <c r="V828" s="19"/>
      <c r="W828" s="19"/>
      <c r="X828" s="19"/>
      <c r="Y828" s="19"/>
      <c r="Z828" s="19"/>
      <c r="AA828" s="19"/>
      <c r="AB828" s="19"/>
      <c r="AC828" s="19"/>
      <c r="AD828" s="31">
        <v>40267</v>
      </c>
      <c r="AE828" s="31">
        <v>411360</v>
      </c>
      <c r="AF828" s="31">
        <v>440893</v>
      </c>
      <c r="AG828" s="31">
        <v>488147</v>
      </c>
      <c r="AH828" s="31">
        <v>466607</v>
      </c>
      <c r="AI828" s="31">
        <v>539200</v>
      </c>
      <c r="AJ828" s="31">
        <v>530420</v>
      </c>
      <c r="AK828" s="31">
        <v>363800</v>
      </c>
      <c r="AL828" s="31">
        <v>406260</v>
      </c>
      <c r="AM828" s="31">
        <v>536585</v>
      </c>
      <c r="AN828" s="31">
        <v>409401</v>
      </c>
      <c r="AO828" s="31">
        <v>442373</v>
      </c>
      <c r="AP828" s="31">
        <v>352671.0009765625</v>
      </c>
      <c r="AQ828" s="31">
        <v>366930.12109375</v>
      </c>
      <c r="AR828" s="31">
        <v>338554.919921875</v>
      </c>
      <c r="AS828" s="31">
        <v>374112.41796875</v>
      </c>
      <c r="AT828" s="31">
        <v>340205.2529296875</v>
      </c>
      <c r="AU828" s="31">
        <v>340253.75634765625</v>
      </c>
      <c r="AV828" s="31">
        <v>393744.4521484375</v>
      </c>
      <c r="AW828" s="31">
        <v>408006.7158203125</v>
      </c>
      <c r="AX828" s="31">
        <v>32823.12109375</v>
      </c>
      <c r="AY828" s="31">
        <v>24986.279296875</v>
      </c>
      <c r="AZ828" s="31">
        <v>57809.400390625</v>
      </c>
    </row>
    <row r="829" spans="1:52" ht="15" customHeight="1">
      <c r="A829" s="29" t="s">
        <v>15818</v>
      </c>
      <c r="B829" s="34">
        <v>32825</v>
      </c>
      <c r="C829" s="28">
        <v>200</v>
      </c>
      <c r="D829" s="28">
        <v>24</v>
      </c>
      <c r="E829" s="28">
        <v>30</v>
      </c>
      <c r="F829" s="29" t="s">
        <v>14594</v>
      </c>
      <c r="G829" s="29" t="s">
        <v>15812</v>
      </c>
      <c r="H829" s="28">
        <v>370</v>
      </c>
      <c r="I829" s="29" t="s">
        <v>115</v>
      </c>
      <c r="J829" s="33" t="s">
        <v>15815</v>
      </c>
      <c r="K829" s="29" t="s">
        <v>178</v>
      </c>
      <c r="L829" s="29" t="s">
        <v>15621</v>
      </c>
      <c r="M829" s="29" t="s">
        <v>4499</v>
      </c>
      <c r="N829" s="28">
        <v>661631.6</v>
      </c>
      <c r="O829" s="28">
        <v>6128561</v>
      </c>
      <c r="P829" s="29" t="s">
        <v>15814</v>
      </c>
      <c r="Q829" s="32" t="s">
        <v>174</v>
      </c>
      <c r="R829" s="19"/>
      <c r="S829" s="19"/>
      <c r="T829" s="19"/>
      <c r="U829" s="19"/>
      <c r="V829" s="19"/>
      <c r="W829" s="19"/>
      <c r="X829" s="19"/>
      <c r="Y829" s="19"/>
      <c r="Z829" s="19"/>
      <c r="AA829" s="19"/>
      <c r="AB829" s="19"/>
      <c r="AC829" s="19"/>
      <c r="AD829" s="31">
        <v>336100</v>
      </c>
      <c r="AE829" s="31">
        <v>384540</v>
      </c>
      <c r="AF829" s="31">
        <v>321380</v>
      </c>
      <c r="AG829" s="31">
        <v>326240</v>
      </c>
      <c r="AH829" s="31">
        <v>280140</v>
      </c>
      <c r="AI829" s="31">
        <v>346620</v>
      </c>
      <c r="AJ829" s="31">
        <v>316480</v>
      </c>
      <c r="AK829" s="31">
        <v>258340</v>
      </c>
      <c r="AL829" s="31">
        <v>286560</v>
      </c>
      <c r="AM829" s="31">
        <v>343941</v>
      </c>
      <c r="AN829" s="31">
        <v>266180</v>
      </c>
      <c r="AO829" s="31">
        <v>298866</v>
      </c>
      <c r="AP829" s="31">
        <v>209894</v>
      </c>
      <c r="AQ829" s="31">
        <v>375958.779296875</v>
      </c>
      <c r="AR829" s="31">
        <v>342480.595703125</v>
      </c>
      <c r="AS829" s="31">
        <v>373065.65625</v>
      </c>
      <c r="AT829" s="31">
        <v>323531.0126953125</v>
      </c>
      <c r="AU829" s="31">
        <v>333294.3896484375</v>
      </c>
      <c r="AV829" s="31">
        <v>280405.61859130859</v>
      </c>
      <c r="AW829" s="31">
        <v>16845.84016752243</v>
      </c>
      <c r="AX829" s="31">
        <v>0</v>
      </c>
      <c r="AY829" s="31">
        <v>0</v>
      </c>
      <c r="AZ829" s="31">
        <v>0</v>
      </c>
    </row>
    <row r="830" spans="1:52" ht="15" customHeight="1">
      <c r="A830" s="29" t="s">
        <v>15813</v>
      </c>
      <c r="B830" s="34">
        <v>32933</v>
      </c>
      <c r="C830" s="28">
        <v>150</v>
      </c>
      <c r="D830" s="28">
        <v>24</v>
      </c>
      <c r="E830" s="28">
        <v>30</v>
      </c>
      <c r="F830" s="29" t="s">
        <v>14683</v>
      </c>
      <c r="G830" s="29" t="s">
        <v>15807</v>
      </c>
      <c r="H830" s="28">
        <v>370</v>
      </c>
      <c r="I830" s="29" t="s">
        <v>115</v>
      </c>
      <c r="J830" s="33" t="s">
        <v>15811</v>
      </c>
      <c r="K830" s="29" t="s">
        <v>178</v>
      </c>
      <c r="L830" s="29" t="s">
        <v>15810</v>
      </c>
      <c r="M830" s="29" t="s">
        <v>1417</v>
      </c>
      <c r="N830" s="28">
        <v>669960.6</v>
      </c>
      <c r="O830" s="28">
        <v>6128422</v>
      </c>
      <c r="P830" s="29" t="s">
        <v>15809</v>
      </c>
      <c r="Q830" s="32" t="s">
        <v>207</v>
      </c>
      <c r="R830" s="19"/>
      <c r="S830" s="19"/>
      <c r="T830" s="19"/>
      <c r="U830" s="19"/>
      <c r="V830" s="19"/>
      <c r="W830" s="19"/>
      <c r="X830" s="19"/>
      <c r="Y830" s="19"/>
      <c r="Z830" s="19"/>
      <c r="AA830" s="19"/>
      <c r="AB830" s="19"/>
      <c r="AC830" s="19"/>
      <c r="AD830" s="19"/>
      <c r="AE830" s="31">
        <v>199140</v>
      </c>
      <c r="AF830" s="31">
        <v>294960</v>
      </c>
      <c r="AG830" s="31">
        <v>298000</v>
      </c>
      <c r="AH830" s="31">
        <v>256080</v>
      </c>
      <c r="AI830" s="31">
        <v>337340</v>
      </c>
      <c r="AJ830" s="31">
        <v>294880</v>
      </c>
      <c r="AK830" s="31">
        <v>244820</v>
      </c>
      <c r="AL830" s="31">
        <v>262140</v>
      </c>
      <c r="AM830" s="31">
        <v>304660</v>
      </c>
      <c r="AN830" s="31">
        <v>253567</v>
      </c>
      <c r="AO830" s="31">
        <v>268684</v>
      </c>
      <c r="AP830" s="31">
        <v>224523</v>
      </c>
      <c r="AQ830" s="31">
        <v>255319</v>
      </c>
      <c r="AR830" s="31">
        <v>233996</v>
      </c>
      <c r="AS830" s="31">
        <v>259847</v>
      </c>
      <c r="AT830" s="31">
        <v>227422</v>
      </c>
      <c r="AU830" s="31">
        <v>226290</v>
      </c>
      <c r="AV830" s="31">
        <v>260776</v>
      </c>
      <c r="AW830" s="31">
        <v>282702</v>
      </c>
      <c r="AX830" s="31">
        <v>20579</v>
      </c>
      <c r="AY830" s="31">
        <v>17395</v>
      </c>
      <c r="AZ830" s="31">
        <v>37974</v>
      </c>
    </row>
    <row r="831" spans="1:52" ht="15" customHeight="1">
      <c r="A831" s="29" t="s">
        <v>15808</v>
      </c>
      <c r="B831" s="34">
        <v>32496</v>
      </c>
      <c r="C831" s="28">
        <v>180</v>
      </c>
      <c r="D831" s="28">
        <v>23</v>
      </c>
      <c r="E831" s="28">
        <v>30</v>
      </c>
      <c r="F831" s="29" t="s">
        <v>533</v>
      </c>
      <c r="G831" s="29" t="s">
        <v>15802</v>
      </c>
      <c r="H831" s="28">
        <v>370</v>
      </c>
      <c r="I831" s="29" t="s">
        <v>115</v>
      </c>
      <c r="J831" s="33" t="s">
        <v>15806</v>
      </c>
      <c r="K831" s="29" t="s">
        <v>178</v>
      </c>
      <c r="L831" s="29" t="s">
        <v>15805</v>
      </c>
      <c r="M831" s="29" t="s">
        <v>5208</v>
      </c>
      <c r="N831" s="28">
        <v>675446.1</v>
      </c>
      <c r="O831" s="28">
        <v>6131115</v>
      </c>
      <c r="P831" s="29" t="s">
        <v>15804</v>
      </c>
      <c r="Q831" s="32" t="s">
        <v>174</v>
      </c>
      <c r="R831" s="19"/>
      <c r="S831" s="19"/>
      <c r="T831" s="19"/>
      <c r="U831" s="19"/>
      <c r="V831" s="19"/>
      <c r="W831" s="19"/>
      <c r="X831" s="19"/>
      <c r="Y831" s="19"/>
      <c r="Z831" s="19"/>
      <c r="AA831" s="19"/>
      <c r="AB831" s="19"/>
      <c r="AC831" s="19"/>
      <c r="AD831" s="31">
        <v>79900</v>
      </c>
      <c r="AE831" s="31">
        <v>200000</v>
      </c>
      <c r="AF831" s="31">
        <v>207180</v>
      </c>
      <c r="AG831" s="31">
        <v>271180</v>
      </c>
      <c r="AH831" s="31">
        <v>233150</v>
      </c>
      <c r="AI831" s="31">
        <v>283980</v>
      </c>
      <c r="AJ831" s="31">
        <v>257490</v>
      </c>
      <c r="AK831" s="31">
        <v>237750</v>
      </c>
      <c r="AL831" s="31">
        <v>265200</v>
      </c>
      <c r="AM831" s="31">
        <v>318137</v>
      </c>
      <c r="AN831" s="31">
        <v>266581</v>
      </c>
      <c r="AO831" s="31">
        <v>280891</v>
      </c>
      <c r="AP831" s="31">
        <v>222881</v>
      </c>
      <c r="AQ831" s="31">
        <v>247469.4599609375</v>
      </c>
      <c r="AR831" s="31">
        <v>228665.24609375</v>
      </c>
      <c r="AS831" s="31">
        <v>242496.5390625</v>
      </c>
      <c r="AT831" s="31">
        <v>233544.95703125</v>
      </c>
      <c r="AU831" s="31">
        <v>179614.71044921875</v>
      </c>
      <c r="AV831" s="31">
        <v>253776.60009765625</v>
      </c>
      <c r="AW831" s="31">
        <v>255134.8818359375</v>
      </c>
      <c r="AX831" s="31">
        <v>20052.44921875</v>
      </c>
      <c r="AY831" s="31">
        <v>16991.369140625</v>
      </c>
      <c r="AZ831" s="31">
        <v>37043.818359375</v>
      </c>
    </row>
    <row r="832" spans="1:52" ht="15" customHeight="1">
      <c r="A832" s="29" t="s">
        <v>15803</v>
      </c>
      <c r="B832" s="34">
        <v>33295</v>
      </c>
      <c r="C832" s="28">
        <v>150</v>
      </c>
      <c r="D832" s="28">
        <v>23.8</v>
      </c>
      <c r="E832" s="28">
        <v>30</v>
      </c>
      <c r="F832" s="29" t="s">
        <v>14683</v>
      </c>
      <c r="G832" s="29" t="s">
        <v>15292</v>
      </c>
      <c r="H832" s="28">
        <v>370</v>
      </c>
      <c r="I832" s="29" t="s">
        <v>115</v>
      </c>
      <c r="J832" s="33" t="s">
        <v>15801</v>
      </c>
      <c r="K832" s="29" t="s">
        <v>178</v>
      </c>
      <c r="L832" s="29" t="s">
        <v>15797</v>
      </c>
      <c r="M832" s="29" t="s">
        <v>1247</v>
      </c>
      <c r="N832" s="28">
        <v>678906.1</v>
      </c>
      <c r="O832" s="28">
        <v>6128177</v>
      </c>
      <c r="P832" s="29" t="s">
        <v>15800</v>
      </c>
      <c r="Q832" s="32" t="s">
        <v>174</v>
      </c>
      <c r="R832" s="19"/>
      <c r="S832" s="19"/>
      <c r="T832" s="19"/>
      <c r="U832" s="19"/>
      <c r="V832" s="19"/>
      <c r="W832" s="19"/>
      <c r="X832" s="19"/>
      <c r="Y832" s="19"/>
      <c r="Z832" s="19"/>
      <c r="AA832" s="19"/>
      <c r="AB832" s="19"/>
      <c r="AC832" s="19"/>
      <c r="AD832" s="19"/>
      <c r="AE832" s="19"/>
      <c r="AF832" s="31">
        <v>150000</v>
      </c>
      <c r="AG832" s="31">
        <v>154180</v>
      </c>
      <c r="AH832" s="31">
        <v>200000</v>
      </c>
      <c r="AI832" s="31">
        <v>340020</v>
      </c>
      <c r="AJ832" s="31">
        <v>311480</v>
      </c>
      <c r="AK832" s="31">
        <v>249220</v>
      </c>
      <c r="AL832" s="31">
        <v>246660</v>
      </c>
      <c r="AM832" s="31">
        <v>305313</v>
      </c>
      <c r="AN832" s="31">
        <v>235197</v>
      </c>
      <c r="AO832" s="31">
        <v>247287</v>
      </c>
      <c r="AP832" s="31">
        <v>212106</v>
      </c>
      <c r="AQ832" s="31">
        <v>239848.58984375</v>
      </c>
      <c r="AR832" s="31">
        <v>212773.76904296875</v>
      </c>
      <c r="AS832" s="31">
        <v>229580.0068359375</v>
      </c>
      <c r="AT832" s="31">
        <v>208536.5703125</v>
      </c>
      <c r="AU832" s="31">
        <v>200390.85009765625</v>
      </c>
      <c r="AV832" s="31">
        <v>247498.0185546875</v>
      </c>
      <c r="AW832" s="31">
        <v>248262.30126953125</v>
      </c>
      <c r="AX832" s="31">
        <v>19733.669921875</v>
      </c>
      <c r="AY832" s="31">
        <v>16779.509765625</v>
      </c>
      <c r="AZ832" s="31">
        <v>36513.1796875</v>
      </c>
    </row>
    <row r="833" spans="1:52" ht="15" customHeight="1">
      <c r="A833" s="29" t="s">
        <v>15799</v>
      </c>
      <c r="B833" s="34">
        <v>33660</v>
      </c>
      <c r="C833" s="28">
        <v>150</v>
      </c>
      <c r="D833" s="28">
        <v>23.8</v>
      </c>
      <c r="E833" s="28">
        <v>30</v>
      </c>
      <c r="F833" s="29" t="s">
        <v>15794</v>
      </c>
      <c r="G833" s="29" t="s">
        <v>15292</v>
      </c>
      <c r="H833" s="28">
        <v>370</v>
      </c>
      <c r="I833" s="29" t="s">
        <v>115</v>
      </c>
      <c r="J833" s="33" t="s">
        <v>15798</v>
      </c>
      <c r="K833" s="29" t="s">
        <v>178</v>
      </c>
      <c r="L833" s="29" t="s">
        <v>15797</v>
      </c>
      <c r="M833" s="29" t="s">
        <v>1247</v>
      </c>
      <c r="N833" s="28">
        <v>678882.3</v>
      </c>
      <c r="O833" s="28">
        <v>6128068</v>
      </c>
      <c r="P833" s="29" t="s">
        <v>15796</v>
      </c>
      <c r="Q833" s="32" t="s">
        <v>174</v>
      </c>
      <c r="R833" s="19"/>
      <c r="S833" s="19"/>
      <c r="T833" s="19"/>
      <c r="U833" s="19"/>
      <c r="V833" s="19"/>
      <c r="W833" s="19"/>
      <c r="X833" s="19"/>
      <c r="Y833" s="19"/>
      <c r="Z833" s="19"/>
      <c r="AA833" s="19"/>
      <c r="AB833" s="19"/>
      <c r="AC833" s="19"/>
      <c r="AD833" s="19"/>
      <c r="AE833" s="19"/>
      <c r="AF833" s="19"/>
      <c r="AG833" s="31">
        <v>199700</v>
      </c>
      <c r="AH833" s="31">
        <v>274720</v>
      </c>
      <c r="AI833" s="31">
        <v>316740</v>
      </c>
      <c r="AJ833" s="31">
        <v>297540</v>
      </c>
      <c r="AK833" s="31">
        <v>229320</v>
      </c>
      <c r="AL833" s="31">
        <v>237740</v>
      </c>
      <c r="AM833" s="31">
        <v>302490</v>
      </c>
      <c r="AN833" s="31">
        <v>208630</v>
      </c>
      <c r="AO833" s="31">
        <v>241588</v>
      </c>
      <c r="AP833" s="31">
        <v>205371</v>
      </c>
      <c r="AQ833" s="31">
        <v>237246.669921875</v>
      </c>
      <c r="AR833" s="31">
        <v>208583.10205078125</v>
      </c>
      <c r="AS833" s="31">
        <v>228756.3310546875</v>
      </c>
      <c r="AT833" s="31">
        <v>214347.87109375</v>
      </c>
      <c r="AU833" s="31">
        <v>195161.6689453125</v>
      </c>
      <c r="AV833" s="31">
        <v>244899.2685546875</v>
      </c>
      <c r="AW833" s="31">
        <v>220356.18177700043</v>
      </c>
      <c r="AX833" s="31">
        <v>9464.400390625</v>
      </c>
      <c r="AY833" s="31">
        <v>16117.2001953125</v>
      </c>
      <c r="AZ833" s="31">
        <v>25581.6005859375</v>
      </c>
    </row>
    <row r="834" spans="1:52" ht="15" customHeight="1">
      <c r="A834" s="29" t="s">
        <v>15795</v>
      </c>
      <c r="B834" s="34">
        <v>34249</v>
      </c>
      <c r="C834" s="28">
        <v>225</v>
      </c>
      <c r="D834" s="28">
        <v>27</v>
      </c>
      <c r="E834" s="28">
        <v>30</v>
      </c>
      <c r="F834" s="29" t="s">
        <v>14594</v>
      </c>
      <c r="G834" s="29" t="s">
        <v>14720</v>
      </c>
      <c r="H834" s="28">
        <v>370</v>
      </c>
      <c r="I834" s="29" t="s">
        <v>115</v>
      </c>
      <c r="J834" s="33" t="s">
        <v>15793</v>
      </c>
      <c r="K834" s="29" t="s">
        <v>178</v>
      </c>
      <c r="L834" s="29" t="s">
        <v>15792</v>
      </c>
      <c r="M834" s="29" t="s">
        <v>216</v>
      </c>
      <c r="N834" s="28">
        <v>660369.6</v>
      </c>
      <c r="O834" s="28">
        <v>6130366</v>
      </c>
      <c r="P834" s="29" t="s">
        <v>15791</v>
      </c>
      <c r="Q834" s="32" t="s">
        <v>174</v>
      </c>
      <c r="R834" s="19"/>
      <c r="S834" s="19"/>
      <c r="T834" s="19"/>
      <c r="U834" s="19"/>
      <c r="V834" s="19"/>
      <c r="W834" s="19"/>
      <c r="X834" s="19"/>
      <c r="Y834" s="19"/>
      <c r="Z834" s="19"/>
      <c r="AA834" s="19"/>
      <c r="AB834" s="19"/>
      <c r="AC834" s="19"/>
      <c r="AD834" s="19"/>
      <c r="AE834" s="19"/>
      <c r="AF834" s="19"/>
      <c r="AG834" s="19"/>
      <c r="AH834" s="31">
        <v>464458</v>
      </c>
      <c r="AI834" s="31">
        <v>480606</v>
      </c>
      <c r="AJ834" s="31">
        <v>437164</v>
      </c>
      <c r="AK834" s="31">
        <v>359970</v>
      </c>
      <c r="AL834" s="31">
        <v>416254</v>
      </c>
      <c r="AM834" s="31">
        <v>413860</v>
      </c>
      <c r="AN834" s="31">
        <v>364093</v>
      </c>
      <c r="AO834" s="31">
        <v>397924</v>
      </c>
      <c r="AP834" s="31">
        <v>337207</v>
      </c>
      <c r="AQ834" s="31">
        <v>378513.099609375</v>
      </c>
      <c r="AR834" s="31">
        <v>349801.6484375</v>
      </c>
      <c r="AS834" s="31">
        <v>387054.35546875</v>
      </c>
      <c r="AT834" s="31">
        <v>359679.87109375</v>
      </c>
      <c r="AU834" s="31">
        <v>322972.6455078125</v>
      </c>
      <c r="AV834" s="31">
        <v>415757.43359375</v>
      </c>
      <c r="AW834" s="31">
        <v>388586.87890625</v>
      </c>
      <c r="AX834" s="31">
        <v>32444.279296875</v>
      </c>
      <c r="AY834" s="31">
        <v>26593.380859375</v>
      </c>
      <c r="AZ834" s="31">
        <v>59037.66015625</v>
      </c>
    </row>
    <row r="835" spans="1:52" ht="15" customHeight="1">
      <c r="A835" s="29" t="s">
        <v>15790</v>
      </c>
      <c r="B835" s="34">
        <v>34474</v>
      </c>
      <c r="C835" s="28">
        <v>500</v>
      </c>
      <c r="D835" s="28">
        <v>37</v>
      </c>
      <c r="E835" s="28">
        <v>32</v>
      </c>
      <c r="F835" s="29" t="s">
        <v>14638</v>
      </c>
      <c r="G835" s="29" t="s">
        <v>15785</v>
      </c>
      <c r="H835" s="28">
        <v>370</v>
      </c>
      <c r="I835" s="29" t="s">
        <v>115</v>
      </c>
      <c r="J835" s="33" t="s">
        <v>15789</v>
      </c>
      <c r="K835" s="29" t="s">
        <v>178</v>
      </c>
      <c r="L835" s="29" t="s">
        <v>15788</v>
      </c>
      <c r="M835" s="29" t="s">
        <v>575</v>
      </c>
      <c r="N835" s="28">
        <v>658680.69999999995</v>
      </c>
      <c r="O835" s="28">
        <v>6128148</v>
      </c>
      <c r="P835" s="29" t="s">
        <v>15787</v>
      </c>
      <c r="Q835" s="32" t="s">
        <v>174</v>
      </c>
      <c r="R835" s="19"/>
      <c r="S835" s="19"/>
      <c r="T835" s="19"/>
      <c r="U835" s="19"/>
      <c r="V835" s="19"/>
      <c r="W835" s="19"/>
      <c r="X835" s="19"/>
      <c r="Y835" s="19"/>
      <c r="Z835" s="19"/>
      <c r="AA835" s="19"/>
      <c r="AB835" s="19"/>
      <c r="AC835" s="19"/>
      <c r="AD835" s="19"/>
      <c r="AE835" s="19"/>
      <c r="AF835" s="19"/>
      <c r="AG835" s="19"/>
      <c r="AH835" s="19"/>
      <c r="AI835" s="31">
        <v>505950</v>
      </c>
      <c r="AJ835" s="31">
        <v>843960</v>
      </c>
      <c r="AK835" s="31">
        <v>709200</v>
      </c>
      <c r="AL835" s="31">
        <v>761880</v>
      </c>
      <c r="AM835" s="31">
        <v>892133</v>
      </c>
      <c r="AN835" s="31">
        <v>725351</v>
      </c>
      <c r="AO835" s="31">
        <v>791908</v>
      </c>
      <c r="AP835" s="31">
        <v>667107</v>
      </c>
      <c r="AQ835" s="31">
        <v>732926.04296875</v>
      </c>
      <c r="AR835" s="31">
        <v>691607.068359375</v>
      </c>
      <c r="AS835" s="31">
        <v>770456.60546875</v>
      </c>
      <c r="AT835" s="31">
        <v>688383.626953125</v>
      </c>
      <c r="AU835" s="31">
        <v>642930.748046875</v>
      </c>
      <c r="AV835" s="31">
        <v>858779.46875</v>
      </c>
      <c r="AW835" s="31">
        <v>805937.228515625</v>
      </c>
      <c r="AX835" s="31">
        <v>62404.6484375</v>
      </c>
      <c r="AY835" s="31">
        <v>54356.94140625</v>
      </c>
      <c r="AZ835" s="31">
        <v>116761.58984375</v>
      </c>
    </row>
    <row r="836" spans="1:52" ht="15" customHeight="1">
      <c r="A836" s="29" t="s">
        <v>15786</v>
      </c>
      <c r="B836" s="34">
        <v>34298</v>
      </c>
      <c r="C836" s="28">
        <v>150</v>
      </c>
      <c r="D836" s="28">
        <v>24.6</v>
      </c>
      <c r="E836" s="28">
        <v>32.5</v>
      </c>
      <c r="F836" s="29" t="s">
        <v>14638</v>
      </c>
      <c r="G836" s="29" t="s">
        <v>15777</v>
      </c>
      <c r="H836" s="28">
        <v>370</v>
      </c>
      <c r="I836" s="29" t="s">
        <v>115</v>
      </c>
      <c r="J836" s="33" t="s">
        <v>15784</v>
      </c>
      <c r="K836" s="29" t="s">
        <v>178</v>
      </c>
      <c r="L836" s="29" t="s">
        <v>15772</v>
      </c>
      <c r="M836" s="29" t="s">
        <v>15771</v>
      </c>
      <c r="N836" s="28">
        <v>660104.6</v>
      </c>
      <c r="O836" s="28">
        <v>6134506</v>
      </c>
      <c r="P836" s="29" t="s">
        <v>15779</v>
      </c>
      <c r="Q836" s="32" t="s">
        <v>174</v>
      </c>
      <c r="R836" s="19"/>
      <c r="S836" s="19"/>
      <c r="T836" s="19"/>
      <c r="U836" s="19"/>
      <c r="V836" s="19"/>
      <c r="W836" s="19"/>
      <c r="X836" s="19"/>
      <c r="Y836" s="19"/>
      <c r="Z836" s="19"/>
      <c r="AA836" s="19"/>
      <c r="AB836" s="19"/>
      <c r="AC836" s="19"/>
      <c r="AD836" s="19"/>
      <c r="AE836" s="19"/>
      <c r="AF836" s="19"/>
      <c r="AG836" s="19"/>
      <c r="AH836" s="31">
        <v>0</v>
      </c>
      <c r="AI836" s="31">
        <v>174263</v>
      </c>
      <c r="AJ836" s="31">
        <v>258500</v>
      </c>
      <c r="AK836" s="31">
        <v>204000</v>
      </c>
      <c r="AL836" s="31">
        <v>233833</v>
      </c>
      <c r="AM836" s="31">
        <v>275972</v>
      </c>
      <c r="AN836" s="31">
        <v>221243</v>
      </c>
      <c r="AO836" s="31">
        <v>244402</v>
      </c>
      <c r="AP836" s="31">
        <v>205951.3330078125</v>
      </c>
      <c r="AQ836" s="31">
        <v>219692.27978515625</v>
      </c>
      <c r="AR836" s="31">
        <v>209214.0615234375</v>
      </c>
      <c r="AS836" s="31">
        <v>227861.3681640625</v>
      </c>
      <c r="AT836" s="31">
        <v>206987.216796875</v>
      </c>
      <c r="AU836" s="31">
        <v>193847.60791015625</v>
      </c>
      <c r="AV836" s="31">
        <v>264784.408203125</v>
      </c>
      <c r="AW836" s="31">
        <v>253654.8291015625</v>
      </c>
      <c r="AX836" s="31">
        <v>19464.390625</v>
      </c>
      <c r="AY836" s="31">
        <v>14590.9501953125</v>
      </c>
      <c r="AZ836" s="31">
        <v>34055.3408203125</v>
      </c>
    </row>
    <row r="837" spans="1:52" ht="15" customHeight="1">
      <c r="A837" s="29" t="s">
        <v>15783</v>
      </c>
      <c r="B837" s="34">
        <v>34298</v>
      </c>
      <c r="C837" s="28">
        <v>150</v>
      </c>
      <c r="D837" s="28">
        <v>24.6</v>
      </c>
      <c r="E837" s="28">
        <v>32.5</v>
      </c>
      <c r="F837" s="29" t="s">
        <v>14638</v>
      </c>
      <c r="G837" s="29" t="s">
        <v>15777</v>
      </c>
      <c r="H837" s="28">
        <v>370</v>
      </c>
      <c r="I837" s="29" t="s">
        <v>115</v>
      </c>
      <c r="J837" s="33" t="s">
        <v>15782</v>
      </c>
      <c r="K837" s="29" t="s">
        <v>178</v>
      </c>
      <c r="L837" s="29" t="s">
        <v>15772</v>
      </c>
      <c r="M837" s="29" t="s">
        <v>15771</v>
      </c>
      <c r="N837" s="28">
        <v>660104.6</v>
      </c>
      <c r="O837" s="28">
        <v>6134506</v>
      </c>
      <c r="P837" s="29" t="s">
        <v>15779</v>
      </c>
      <c r="Q837" s="32" t="s">
        <v>174</v>
      </c>
      <c r="R837" s="19"/>
      <c r="S837" s="19"/>
      <c r="T837" s="19"/>
      <c r="U837" s="19"/>
      <c r="V837" s="19"/>
      <c r="W837" s="19"/>
      <c r="X837" s="19"/>
      <c r="Y837" s="19"/>
      <c r="Z837" s="19"/>
      <c r="AA837" s="19"/>
      <c r="AB837" s="19"/>
      <c r="AC837" s="19"/>
      <c r="AD837" s="19"/>
      <c r="AE837" s="19"/>
      <c r="AF837" s="19"/>
      <c r="AG837" s="19"/>
      <c r="AH837" s="31">
        <v>0</v>
      </c>
      <c r="AI837" s="31">
        <v>174263</v>
      </c>
      <c r="AJ837" s="31">
        <v>258500</v>
      </c>
      <c r="AK837" s="31">
        <v>204000</v>
      </c>
      <c r="AL837" s="31">
        <v>233833</v>
      </c>
      <c r="AM837" s="31">
        <v>275972</v>
      </c>
      <c r="AN837" s="31">
        <v>221243</v>
      </c>
      <c r="AO837" s="31">
        <v>244402</v>
      </c>
      <c r="AP837" s="31">
        <v>205951.3330078125</v>
      </c>
      <c r="AQ837" s="31">
        <v>219692.27978515625</v>
      </c>
      <c r="AR837" s="31">
        <v>209214.0615234375</v>
      </c>
      <c r="AS837" s="31">
        <v>227861.3681640625</v>
      </c>
      <c r="AT837" s="31">
        <v>206987.216796875</v>
      </c>
      <c r="AU837" s="31">
        <v>193847.60791015625</v>
      </c>
      <c r="AV837" s="31">
        <v>264784.408203125</v>
      </c>
      <c r="AW837" s="31">
        <v>253654.8291015625</v>
      </c>
      <c r="AX837" s="31">
        <v>19464.390625</v>
      </c>
      <c r="AY837" s="31">
        <v>14590.9501953125</v>
      </c>
      <c r="AZ837" s="31">
        <v>34055.3408203125</v>
      </c>
    </row>
    <row r="838" spans="1:52" ht="15" customHeight="1">
      <c r="A838" s="29" t="s">
        <v>15781</v>
      </c>
      <c r="B838" s="34">
        <v>34298</v>
      </c>
      <c r="C838" s="28">
        <v>150</v>
      </c>
      <c r="D838" s="28">
        <v>24.6</v>
      </c>
      <c r="E838" s="28">
        <v>32.5</v>
      </c>
      <c r="F838" s="29" t="s">
        <v>14638</v>
      </c>
      <c r="G838" s="29" t="s">
        <v>15777</v>
      </c>
      <c r="H838" s="28">
        <v>370</v>
      </c>
      <c r="I838" s="29" t="s">
        <v>115</v>
      </c>
      <c r="J838" s="33" t="s">
        <v>15780</v>
      </c>
      <c r="K838" s="29" t="s">
        <v>178</v>
      </c>
      <c r="L838" s="29" t="s">
        <v>15772</v>
      </c>
      <c r="M838" s="29" t="s">
        <v>15771</v>
      </c>
      <c r="N838" s="28">
        <v>660104.6</v>
      </c>
      <c r="O838" s="28">
        <v>6134506</v>
      </c>
      <c r="P838" s="29" t="s">
        <v>15779</v>
      </c>
      <c r="Q838" s="32" t="s">
        <v>174</v>
      </c>
      <c r="R838" s="19"/>
      <c r="S838" s="19"/>
      <c r="T838" s="19"/>
      <c r="U838" s="19"/>
      <c r="V838" s="19"/>
      <c r="W838" s="19"/>
      <c r="X838" s="19"/>
      <c r="Y838" s="19"/>
      <c r="Z838" s="19"/>
      <c r="AA838" s="19"/>
      <c r="AB838" s="19"/>
      <c r="AC838" s="19"/>
      <c r="AD838" s="19"/>
      <c r="AE838" s="19"/>
      <c r="AF838" s="19"/>
      <c r="AG838" s="19"/>
      <c r="AH838" s="31">
        <v>0</v>
      </c>
      <c r="AI838" s="31">
        <v>174263</v>
      </c>
      <c r="AJ838" s="31">
        <v>258500</v>
      </c>
      <c r="AK838" s="31">
        <v>204000</v>
      </c>
      <c r="AL838" s="31">
        <v>233833</v>
      </c>
      <c r="AM838" s="31">
        <v>275972</v>
      </c>
      <c r="AN838" s="31">
        <v>221243</v>
      </c>
      <c r="AO838" s="31">
        <v>244402</v>
      </c>
      <c r="AP838" s="31">
        <v>205951.3330078125</v>
      </c>
      <c r="AQ838" s="31">
        <v>219692.27978515625</v>
      </c>
      <c r="AR838" s="31">
        <v>209214.0615234375</v>
      </c>
      <c r="AS838" s="31">
        <v>227861.3681640625</v>
      </c>
      <c r="AT838" s="31">
        <v>206987.216796875</v>
      </c>
      <c r="AU838" s="31">
        <v>193847.60791015625</v>
      </c>
      <c r="AV838" s="31">
        <v>264784.408203125</v>
      </c>
      <c r="AW838" s="31">
        <v>253654.8291015625</v>
      </c>
      <c r="AX838" s="31">
        <v>19464.390625</v>
      </c>
      <c r="AY838" s="31">
        <v>14590.9501953125</v>
      </c>
      <c r="AZ838" s="31">
        <v>34055.3408203125</v>
      </c>
    </row>
    <row r="839" spans="1:52" ht="15" customHeight="1">
      <c r="A839" s="29" t="s">
        <v>15778</v>
      </c>
      <c r="B839" s="34">
        <v>34724</v>
      </c>
      <c r="C839" s="28">
        <v>500</v>
      </c>
      <c r="D839" s="28">
        <v>37</v>
      </c>
      <c r="E839" s="28">
        <v>35</v>
      </c>
      <c r="F839" s="29" t="s">
        <v>14638</v>
      </c>
      <c r="G839" s="29" t="s">
        <v>4480</v>
      </c>
      <c r="H839" s="28">
        <v>370</v>
      </c>
      <c r="I839" s="29" t="s">
        <v>115</v>
      </c>
      <c r="J839" s="33" t="s">
        <v>15776</v>
      </c>
      <c r="K839" s="29" t="s">
        <v>178</v>
      </c>
      <c r="L839" s="29" t="s">
        <v>15692</v>
      </c>
      <c r="M839" s="29" t="s">
        <v>197</v>
      </c>
      <c r="N839" s="28">
        <v>674133.5</v>
      </c>
      <c r="O839" s="28">
        <v>6115775</v>
      </c>
      <c r="P839" s="29" t="s">
        <v>15775</v>
      </c>
      <c r="Q839" s="32" t="s">
        <v>207</v>
      </c>
      <c r="R839" s="19"/>
      <c r="S839" s="19"/>
      <c r="T839" s="19"/>
      <c r="U839" s="19"/>
      <c r="V839" s="19"/>
      <c r="W839" s="19"/>
      <c r="X839" s="19"/>
      <c r="Y839" s="19"/>
      <c r="Z839" s="19"/>
      <c r="AA839" s="19"/>
      <c r="AB839" s="19"/>
      <c r="AC839" s="19"/>
      <c r="AD839" s="19"/>
      <c r="AE839" s="19"/>
      <c r="AF839" s="19"/>
      <c r="AG839" s="19"/>
      <c r="AH839" s="19"/>
      <c r="AI839" s="19"/>
      <c r="AJ839" s="31">
        <v>702270</v>
      </c>
      <c r="AK839" s="31">
        <v>629640</v>
      </c>
      <c r="AL839" s="31">
        <v>660450</v>
      </c>
      <c r="AM839" s="31">
        <v>845880</v>
      </c>
      <c r="AN839" s="31">
        <v>737016</v>
      </c>
      <c r="AO839" s="31">
        <v>790523</v>
      </c>
      <c r="AP839" s="31">
        <v>657446</v>
      </c>
      <c r="AQ839" s="31">
        <v>710847</v>
      </c>
      <c r="AR839" s="31">
        <v>611967</v>
      </c>
      <c r="AS839" s="31">
        <v>743923</v>
      </c>
      <c r="AT839" s="31">
        <v>642303</v>
      </c>
      <c r="AU839" s="31">
        <v>662671</v>
      </c>
      <c r="AV839" s="31">
        <v>718678</v>
      </c>
      <c r="AW839" s="31">
        <v>644736</v>
      </c>
      <c r="AX839" s="31">
        <v>65439</v>
      </c>
      <c r="AY839" s="31">
        <v>38390</v>
      </c>
      <c r="AZ839" s="31">
        <v>103829</v>
      </c>
    </row>
    <row r="840" spans="1:52" ht="15" customHeight="1">
      <c r="A840" s="29" t="s">
        <v>15774</v>
      </c>
      <c r="B840" s="34">
        <v>34872</v>
      </c>
      <c r="C840" s="28">
        <v>150</v>
      </c>
      <c r="D840" s="28">
        <v>24.6</v>
      </c>
      <c r="E840" s="28">
        <v>32.5</v>
      </c>
      <c r="F840" s="29" t="s">
        <v>14638</v>
      </c>
      <c r="G840" s="29" t="s">
        <v>1350</v>
      </c>
      <c r="H840" s="28">
        <v>370</v>
      </c>
      <c r="I840" s="29" t="s">
        <v>115</v>
      </c>
      <c r="J840" s="33" t="s">
        <v>15773</v>
      </c>
      <c r="K840" s="29" t="s">
        <v>178</v>
      </c>
      <c r="L840" s="29" t="s">
        <v>15772</v>
      </c>
      <c r="M840" s="29" t="s">
        <v>15771</v>
      </c>
      <c r="N840" s="28">
        <v>660159.6</v>
      </c>
      <c r="O840" s="28">
        <v>6134226</v>
      </c>
      <c r="P840" s="29" t="s">
        <v>15770</v>
      </c>
      <c r="Q840" s="32" t="s">
        <v>174</v>
      </c>
      <c r="R840" s="19"/>
      <c r="S840" s="19"/>
      <c r="T840" s="19"/>
      <c r="U840" s="19"/>
      <c r="V840" s="19"/>
      <c r="W840" s="19"/>
      <c r="X840" s="19"/>
      <c r="Y840" s="19"/>
      <c r="Z840" s="19"/>
      <c r="AA840" s="19"/>
      <c r="AB840" s="19"/>
      <c r="AC840" s="19"/>
      <c r="AD840" s="19"/>
      <c r="AE840" s="19"/>
      <c r="AF840" s="19"/>
      <c r="AG840" s="19"/>
      <c r="AH840" s="19"/>
      <c r="AI840" s="19"/>
      <c r="AJ840" s="31">
        <v>95660</v>
      </c>
      <c r="AK840" s="31">
        <v>210380</v>
      </c>
      <c r="AL840" s="31">
        <v>244460</v>
      </c>
      <c r="AM840" s="31">
        <v>291660</v>
      </c>
      <c r="AN840" s="31">
        <v>240327</v>
      </c>
      <c r="AO840" s="31">
        <v>263507</v>
      </c>
      <c r="AP840" s="31">
        <v>219855</v>
      </c>
      <c r="AQ840" s="31">
        <v>240963.9609375</v>
      </c>
      <c r="AR840" s="31">
        <v>227440.62109375</v>
      </c>
      <c r="AS840" s="31">
        <v>245185.380859375</v>
      </c>
      <c r="AT840" s="31">
        <v>223572.689453125</v>
      </c>
      <c r="AU840" s="31">
        <v>208039.59033203125</v>
      </c>
      <c r="AV840" s="31">
        <v>271615.4091796875</v>
      </c>
      <c r="AW840" s="31">
        <v>255211.1103515625</v>
      </c>
      <c r="AX840" s="31">
        <v>20224.7109375</v>
      </c>
      <c r="AY840" s="31">
        <v>14703.48046875</v>
      </c>
      <c r="AZ840" s="31">
        <v>34928.19140625</v>
      </c>
    </row>
    <row r="841" spans="1:52" ht="15" customHeight="1">
      <c r="A841" s="29" t="s">
        <v>15769</v>
      </c>
      <c r="B841" s="34">
        <v>35132</v>
      </c>
      <c r="C841" s="28">
        <v>150</v>
      </c>
      <c r="D841" s="28">
        <v>24.6</v>
      </c>
      <c r="E841" s="28">
        <v>32.5</v>
      </c>
      <c r="F841" s="29" t="s">
        <v>14638</v>
      </c>
      <c r="G841" s="29" t="s">
        <v>5704</v>
      </c>
      <c r="H841" s="28">
        <v>370</v>
      </c>
      <c r="I841" s="29" t="s">
        <v>115</v>
      </c>
      <c r="J841" s="33" t="s">
        <v>15768</v>
      </c>
      <c r="K841" s="29" t="s">
        <v>178</v>
      </c>
      <c r="L841" s="29" t="s">
        <v>15767</v>
      </c>
      <c r="M841" s="29" t="s">
        <v>15766</v>
      </c>
      <c r="N841" s="28">
        <v>665686</v>
      </c>
      <c r="O841" s="28">
        <v>6125623</v>
      </c>
      <c r="P841" s="29" t="s">
        <v>15765</v>
      </c>
      <c r="Q841" s="32" t="s">
        <v>174</v>
      </c>
      <c r="R841" s="19"/>
      <c r="S841" s="19"/>
      <c r="T841" s="19"/>
      <c r="U841" s="19"/>
      <c r="V841" s="19"/>
      <c r="W841" s="19"/>
      <c r="X841" s="19"/>
      <c r="Y841" s="19"/>
      <c r="Z841" s="19"/>
      <c r="AA841" s="19"/>
      <c r="AB841" s="19"/>
      <c r="AC841" s="19"/>
      <c r="AD841" s="19"/>
      <c r="AE841" s="19"/>
      <c r="AF841" s="19"/>
      <c r="AG841" s="19"/>
      <c r="AH841" s="19"/>
      <c r="AI841" s="19"/>
      <c r="AJ841" s="19"/>
      <c r="AK841" s="31">
        <v>205100</v>
      </c>
      <c r="AL841" s="31">
        <v>276760</v>
      </c>
      <c r="AM841" s="31">
        <v>333842</v>
      </c>
      <c r="AN841" s="31">
        <v>272859</v>
      </c>
      <c r="AO841" s="31">
        <v>295413</v>
      </c>
      <c r="AP841" s="31">
        <v>247960</v>
      </c>
      <c r="AQ841" s="31">
        <v>282874.2890625</v>
      </c>
      <c r="AR841" s="31">
        <v>256441.6796875</v>
      </c>
      <c r="AS841" s="31">
        <v>282179.69921875</v>
      </c>
      <c r="AT841" s="31">
        <v>250131.4208984375</v>
      </c>
      <c r="AU841" s="31">
        <v>242264.8828125</v>
      </c>
      <c r="AV841" s="31">
        <v>304113.1513671875</v>
      </c>
      <c r="AW841" s="31">
        <v>305035.833984375</v>
      </c>
      <c r="AX841" s="31">
        <v>23251.140625</v>
      </c>
      <c r="AY841" s="31">
        <v>18927.810546875</v>
      </c>
      <c r="AZ841" s="31">
        <v>42178.951171875</v>
      </c>
    </row>
    <row r="842" spans="1:52" ht="15" customHeight="1">
      <c r="A842" s="29" t="s">
        <v>15764</v>
      </c>
      <c r="B842" s="34">
        <v>35384</v>
      </c>
      <c r="C842" s="28">
        <v>500</v>
      </c>
      <c r="D842" s="28">
        <v>37</v>
      </c>
      <c r="E842" s="28">
        <v>35</v>
      </c>
      <c r="F842" s="29" t="s">
        <v>14638</v>
      </c>
      <c r="G842" s="29" t="s">
        <v>4480</v>
      </c>
      <c r="H842" s="28">
        <v>370</v>
      </c>
      <c r="I842" s="29" t="s">
        <v>115</v>
      </c>
      <c r="J842" s="33" t="s">
        <v>15763</v>
      </c>
      <c r="K842" s="29" t="s">
        <v>178</v>
      </c>
      <c r="L842" s="29" t="s">
        <v>15755</v>
      </c>
      <c r="M842" s="29" t="s">
        <v>1088</v>
      </c>
      <c r="N842" s="28">
        <v>661468.69999999995</v>
      </c>
      <c r="O842" s="28">
        <v>6127722</v>
      </c>
      <c r="P842" s="29" t="s">
        <v>15762</v>
      </c>
      <c r="Q842" s="32" t="s">
        <v>174</v>
      </c>
      <c r="R842" s="19"/>
      <c r="S842" s="19"/>
      <c r="T842" s="19"/>
      <c r="U842" s="19"/>
      <c r="V842" s="19"/>
      <c r="W842" s="19"/>
      <c r="X842" s="19"/>
      <c r="Y842" s="19"/>
      <c r="Z842" s="19"/>
      <c r="AA842" s="19"/>
      <c r="AB842" s="19"/>
      <c r="AC842" s="19"/>
      <c r="AD842" s="19"/>
      <c r="AE842" s="19"/>
      <c r="AF842" s="19"/>
      <c r="AG842" s="19"/>
      <c r="AH842" s="19"/>
      <c r="AI842" s="19"/>
      <c r="AJ842" s="19"/>
      <c r="AK842" s="31">
        <v>0</v>
      </c>
      <c r="AL842" s="31">
        <v>726930</v>
      </c>
      <c r="AM842" s="31">
        <v>863730</v>
      </c>
      <c r="AN842" s="31">
        <v>697964</v>
      </c>
      <c r="AO842" s="31">
        <v>718872</v>
      </c>
      <c r="AP842" s="31">
        <v>642595</v>
      </c>
      <c r="AQ842" s="31">
        <v>697405.177734375</v>
      </c>
      <c r="AR842" s="31">
        <v>628315.376953125</v>
      </c>
      <c r="AS842" s="31">
        <v>716032.34765625</v>
      </c>
      <c r="AT842" s="31">
        <v>669157.826171875</v>
      </c>
      <c r="AU842" s="31">
        <v>595114.7421875</v>
      </c>
      <c r="AV842" s="31">
        <v>787535.103515625</v>
      </c>
      <c r="AW842" s="31">
        <v>765245.255859375</v>
      </c>
      <c r="AX842" s="31">
        <v>59598.98828125</v>
      </c>
      <c r="AY842" s="31">
        <v>54611.37109375</v>
      </c>
      <c r="AZ842" s="31">
        <v>114210.359375</v>
      </c>
    </row>
    <row r="843" spans="1:52" ht="15" customHeight="1">
      <c r="A843" s="29" t="s">
        <v>15761</v>
      </c>
      <c r="B843" s="34">
        <v>35384</v>
      </c>
      <c r="C843" s="28">
        <v>500</v>
      </c>
      <c r="D843" s="28">
        <v>37.5</v>
      </c>
      <c r="E843" s="28">
        <v>35</v>
      </c>
      <c r="F843" s="29" t="s">
        <v>14638</v>
      </c>
      <c r="G843" s="29" t="s">
        <v>4480</v>
      </c>
      <c r="H843" s="28">
        <v>370</v>
      </c>
      <c r="I843" s="29" t="s">
        <v>115</v>
      </c>
      <c r="J843" s="33" t="s">
        <v>15760</v>
      </c>
      <c r="K843" s="29" t="s">
        <v>178</v>
      </c>
      <c r="L843" s="29" t="s">
        <v>15755</v>
      </c>
      <c r="M843" s="29" t="s">
        <v>15759</v>
      </c>
      <c r="N843" s="28">
        <v>661480.69999999995</v>
      </c>
      <c r="O843" s="28">
        <v>6127476</v>
      </c>
      <c r="P843" s="29" t="s">
        <v>15758</v>
      </c>
      <c r="Q843" s="32" t="s">
        <v>174</v>
      </c>
      <c r="R843" s="19"/>
      <c r="S843" s="19"/>
      <c r="T843" s="19"/>
      <c r="U843" s="19"/>
      <c r="V843" s="19"/>
      <c r="W843" s="19"/>
      <c r="X843" s="19"/>
      <c r="Y843" s="19"/>
      <c r="Z843" s="19"/>
      <c r="AA843" s="19"/>
      <c r="AB843" s="19"/>
      <c r="AC843" s="19"/>
      <c r="AD843" s="19"/>
      <c r="AE843" s="19"/>
      <c r="AF843" s="19"/>
      <c r="AG843" s="19"/>
      <c r="AH843" s="19"/>
      <c r="AI843" s="19"/>
      <c r="AJ843" s="19"/>
      <c r="AK843" s="31">
        <v>29466</v>
      </c>
      <c r="AL843" s="31">
        <v>703431</v>
      </c>
      <c r="AM843" s="31">
        <v>833868</v>
      </c>
      <c r="AN843" s="31">
        <v>675858</v>
      </c>
      <c r="AO843" s="31">
        <v>738015</v>
      </c>
      <c r="AP843" s="31">
        <v>623355</v>
      </c>
      <c r="AQ843" s="31">
        <v>715191.44921875</v>
      </c>
      <c r="AR843" s="31">
        <v>631984.32421875</v>
      </c>
      <c r="AS843" s="31">
        <v>711391.2421875</v>
      </c>
      <c r="AT843" s="31">
        <v>639214.28125</v>
      </c>
      <c r="AU843" s="31">
        <v>594275.21875</v>
      </c>
      <c r="AV843" s="31">
        <v>749384.45068359375</v>
      </c>
      <c r="AW843" s="31">
        <v>757128.236328125</v>
      </c>
      <c r="AX843" s="31">
        <v>53659.98046875</v>
      </c>
      <c r="AY843" s="31">
        <v>49651.46875</v>
      </c>
      <c r="AZ843" s="31">
        <v>103311.44921875</v>
      </c>
    </row>
    <row r="844" spans="1:52" ht="15" customHeight="1">
      <c r="A844" s="29" t="s">
        <v>15757</v>
      </c>
      <c r="B844" s="34">
        <v>35384</v>
      </c>
      <c r="C844" s="28">
        <v>500</v>
      </c>
      <c r="D844" s="28">
        <v>37.299999999999997</v>
      </c>
      <c r="E844" s="28">
        <v>35</v>
      </c>
      <c r="F844" s="29" t="s">
        <v>14638</v>
      </c>
      <c r="G844" s="29" t="s">
        <v>4480</v>
      </c>
      <c r="H844" s="28">
        <v>370</v>
      </c>
      <c r="I844" s="29" t="s">
        <v>115</v>
      </c>
      <c r="J844" s="33" t="s">
        <v>15756</v>
      </c>
      <c r="K844" s="29" t="s">
        <v>178</v>
      </c>
      <c r="L844" s="29" t="s">
        <v>15755</v>
      </c>
      <c r="M844" s="29" t="s">
        <v>15754</v>
      </c>
      <c r="N844" s="28">
        <v>661475.69999999995</v>
      </c>
      <c r="O844" s="28">
        <v>6127600</v>
      </c>
      <c r="P844" s="29" t="s">
        <v>15753</v>
      </c>
      <c r="Q844" s="32" t="s">
        <v>174</v>
      </c>
      <c r="R844" s="19"/>
      <c r="S844" s="19"/>
      <c r="T844" s="19"/>
      <c r="U844" s="19"/>
      <c r="V844" s="19"/>
      <c r="W844" s="19"/>
      <c r="X844" s="19"/>
      <c r="Y844" s="19"/>
      <c r="Z844" s="19"/>
      <c r="AA844" s="19"/>
      <c r="AB844" s="19"/>
      <c r="AC844" s="19"/>
      <c r="AD844" s="19"/>
      <c r="AE844" s="19"/>
      <c r="AF844" s="19"/>
      <c r="AG844" s="19"/>
      <c r="AH844" s="19"/>
      <c r="AI844" s="19"/>
      <c r="AJ844" s="19"/>
      <c r="AK844" s="31">
        <v>0</v>
      </c>
      <c r="AL844" s="31">
        <v>696543</v>
      </c>
      <c r="AM844" s="31">
        <v>853153</v>
      </c>
      <c r="AN844" s="31">
        <v>661406</v>
      </c>
      <c r="AO844" s="31">
        <v>753555</v>
      </c>
      <c r="AP844" s="31">
        <v>632833</v>
      </c>
      <c r="AQ844" s="31">
        <v>705690.15234375</v>
      </c>
      <c r="AR844" s="31">
        <v>632747.6015625</v>
      </c>
      <c r="AS844" s="31">
        <v>712642.59375</v>
      </c>
      <c r="AT844" s="31">
        <v>614225.693359375</v>
      </c>
      <c r="AU844" s="31">
        <v>590256.80859375</v>
      </c>
      <c r="AV844" s="31">
        <v>780176.431640625</v>
      </c>
      <c r="AW844" s="31">
        <v>736634.2421875</v>
      </c>
      <c r="AX844" s="31">
        <v>58728.78125</v>
      </c>
      <c r="AY844" s="31">
        <v>52270.01953125</v>
      </c>
      <c r="AZ844" s="31">
        <v>110998.80078125</v>
      </c>
    </row>
    <row r="845" spans="1:52" ht="15" customHeight="1">
      <c r="A845" s="29" t="s">
        <v>15752</v>
      </c>
      <c r="B845" s="34">
        <v>35457</v>
      </c>
      <c r="C845" s="28">
        <v>600</v>
      </c>
      <c r="D845" s="28">
        <v>43</v>
      </c>
      <c r="E845" s="28">
        <v>48</v>
      </c>
      <c r="F845" s="29" t="s">
        <v>15582</v>
      </c>
      <c r="G845" s="29" t="s">
        <v>15728</v>
      </c>
      <c r="H845" s="28">
        <v>370</v>
      </c>
      <c r="I845" s="29" t="s">
        <v>115</v>
      </c>
      <c r="J845" s="33" t="s">
        <v>15751</v>
      </c>
      <c r="K845" s="29" t="s">
        <v>178</v>
      </c>
      <c r="L845" s="29" t="s">
        <v>15743</v>
      </c>
      <c r="M845" s="29" t="s">
        <v>10119</v>
      </c>
      <c r="N845" s="28">
        <v>657010.69999999995</v>
      </c>
      <c r="O845" s="28">
        <v>6132174</v>
      </c>
      <c r="P845" s="29" t="s">
        <v>15750</v>
      </c>
      <c r="Q845" s="32" t="s">
        <v>174</v>
      </c>
      <c r="R845" s="19"/>
      <c r="S845" s="19"/>
      <c r="T845" s="19"/>
      <c r="U845" s="19"/>
      <c r="V845" s="19"/>
      <c r="W845" s="19"/>
      <c r="X845" s="19"/>
      <c r="Y845" s="19"/>
      <c r="Z845" s="19"/>
      <c r="AA845" s="19"/>
      <c r="AB845" s="19"/>
      <c r="AC845" s="19"/>
      <c r="AD845" s="19"/>
      <c r="AE845" s="19"/>
      <c r="AF845" s="19"/>
      <c r="AG845" s="19"/>
      <c r="AH845" s="19"/>
      <c r="AI845" s="19"/>
      <c r="AJ845" s="19"/>
      <c r="AK845" s="19"/>
      <c r="AL845" s="31">
        <v>1161351</v>
      </c>
      <c r="AM845" s="31">
        <v>1352865</v>
      </c>
      <c r="AN845" s="31">
        <v>1137325</v>
      </c>
      <c r="AO845" s="31">
        <v>1225698</v>
      </c>
      <c r="AP845" s="31">
        <v>1060531</v>
      </c>
      <c r="AQ845" s="31">
        <v>1141545.6171875</v>
      </c>
      <c r="AR845" s="31">
        <v>1080122.66796875</v>
      </c>
      <c r="AS845" s="31">
        <v>1168655.3828125</v>
      </c>
      <c r="AT845" s="31">
        <v>1101837.3203125</v>
      </c>
      <c r="AU845" s="31">
        <v>1025683.5625</v>
      </c>
      <c r="AV845" s="31">
        <v>1278321.65234375</v>
      </c>
      <c r="AW845" s="31">
        <v>1249499.79296875</v>
      </c>
      <c r="AX845" s="31">
        <v>100689.9296875</v>
      </c>
      <c r="AY845" s="31">
        <v>67215.0625</v>
      </c>
      <c r="AZ845" s="31">
        <v>167904.9921875</v>
      </c>
    </row>
    <row r="846" spans="1:52" ht="15" customHeight="1">
      <c r="A846" s="29" t="s">
        <v>15749</v>
      </c>
      <c r="B846" s="34">
        <v>35457</v>
      </c>
      <c r="C846" s="28">
        <v>600</v>
      </c>
      <c r="D846" s="28">
        <v>43</v>
      </c>
      <c r="E846" s="28">
        <v>46</v>
      </c>
      <c r="F846" s="29" t="s">
        <v>15582</v>
      </c>
      <c r="G846" s="29" t="s">
        <v>15728</v>
      </c>
      <c r="H846" s="28">
        <v>370</v>
      </c>
      <c r="I846" s="29" t="s">
        <v>115</v>
      </c>
      <c r="J846" s="33" t="s">
        <v>15748</v>
      </c>
      <c r="K846" s="29" t="s">
        <v>178</v>
      </c>
      <c r="L846" s="29" t="s">
        <v>15743</v>
      </c>
      <c r="M846" s="29" t="s">
        <v>15747</v>
      </c>
      <c r="N846" s="28">
        <v>656954.69999999995</v>
      </c>
      <c r="O846" s="28">
        <v>6132574</v>
      </c>
      <c r="P846" s="29" t="s">
        <v>15746</v>
      </c>
      <c r="Q846" s="32" t="s">
        <v>174</v>
      </c>
      <c r="R846" s="19"/>
      <c r="S846" s="19"/>
      <c r="T846" s="19"/>
      <c r="U846" s="19"/>
      <c r="V846" s="19"/>
      <c r="W846" s="19"/>
      <c r="X846" s="19"/>
      <c r="Y846" s="19"/>
      <c r="Z846" s="19"/>
      <c r="AA846" s="19"/>
      <c r="AB846" s="19"/>
      <c r="AC846" s="19"/>
      <c r="AD846" s="19"/>
      <c r="AE846" s="19"/>
      <c r="AF846" s="19"/>
      <c r="AG846" s="19"/>
      <c r="AH846" s="19"/>
      <c r="AI846" s="19"/>
      <c r="AJ846" s="19"/>
      <c r="AK846" s="19"/>
      <c r="AL846" s="31">
        <v>1149555</v>
      </c>
      <c r="AM846" s="31">
        <v>1364747</v>
      </c>
      <c r="AN846" s="31">
        <v>1134521</v>
      </c>
      <c r="AO846" s="31">
        <v>1251273</v>
      </c>
      <c r="AP846" s="31">
        <v>1053394</v>
      </c>
      <c r="AQ846" s="31">
        <v>1123304.00390625</v>
      </c>
      <c r="AR846" s="31">
        <v>1076136.93359375</v>
      </c>
      <c r="AS846" s="31">
        <v>1193532.109375</v>
      </c>
      <c r="AT846" s="31">
        <v>1042451.19140625</v>
      </c>
      <c r="AU846" s="31">
        <v>1044070.828125</v>
      </c>
      <c r="AV846" s="31">
        <v>1105263.71875</v>
      </c>
      <c r="AW846" s="31">
        <v>1195004.24609375</v>
      </c>
      <c r="AX846" s="31">
        <v>101628.453125</v>
      </c>
      <c r="AY846" s="31">
        <v>83067.9296875</v>
      </c>
      <c r="AZ846" s="31">
        <v>184696.3828125</v>
      </c>
    </row>
    <row r="847" spans="1:52" ht="15" customHeight="1">
      <c r="A847" s="29" t="s">
        <v>15745</v>
      </c>
      <c r="B847" s="34">
        <v>35457</v>
      </c>
      <c r="C847" s="28">
        <v>600</v>
      </c>
      <c r="D847" s="28">
        <v>40</v>
      </c>
      <c r="E847" s="28">
        <v>45</v>
      </c>
      <c r="F847" s="29" t="s">
        <v>15582</v>
      </c>
      <c r="G847" s="29" t="s">
        <v>15728</v>
      </c>
      <c r="H847" s="28">
        <v>370</v>
      </c>
      <c r="I847" s="29" t="s">
        <v>115</v>
      </c>
      <c r="J847" s="33" t="s">
        <v>15744</v>
      </c>
      <c r="K847" s="29" t="s">
        <v>178</v>
      </c>
      <c r="L847" s="29" t="s">
        <v>15743</v>
      </c>
      <c r="M847" s="29" t="s">
        <v>15742</v>
      </c>
      <c r="N847" s="28">
        <v>656901.5</v>
      </c>
      <c r="O847" s="28">
        <v>6132986</v>
      </c>
      <c r="P847" s="29" t="s">
        <v>15741</v>
      </c>
      <c r="Q847" s="32" t="s">
        <v>207</v>
      </c>
      <c r="R847" s="19"/>
      <c r="S847" s="19"/>
      <c r="T847" s="19"/>
      <c r="U847" s="19"/>
      <c r="V847" s="19"/>
      <c r="W847" s="19"/>
      <c r="X847" s="19"/>
      <c r="Y847" s="19"/>
      <c r="Z847" s="19"/>
      <c r="AA847" s="19"/>
      <c r="AB847" s="19"/>
      <c r="AC847" s="19"/>
      <c r="AD847" s="19"/>
      <c r="AE847" s="19"/>
      <c r="AF847" s="19"/>
      <c r="AG847" s="19"/>
      <c r="AH847" s="19"/>
      <c r="AI847" s="19"/>
      <c r="AJ847" s="19"/>
      <c r="AK847" s="19"/>
      <c r="AL847" s="31">
        <v>1076778</v>
      </c>
      <c r="AM847" s="31">
        <v>1260303</v>
      </c>
      <c r="AN847" s="31">
        <v>1066698</v>
      </c>
      <c r="AO847" s="31">
        <v>1159724</v>
      </c>
      <c r="AP847" s="31">
        <v>996494</v>
      </c>
      <c r="AQ847" s="31">
        <v>1017536.17578125</v>
      </c>
      <c r="AR847" s="31">
        <v>1003930.28125</v>
      </c>
      <c r="AS847" s="31">
        <v>1063135.26171875</v>
      </c>
      <c r="AT847" s="31">
        <v>993008.609375</v>
      </c>
      <c r="AU847" s="31">
        <v>902508.744140625</v>
      </c>
      <c r="AV847" s="31">
        <v>1176209.109375</v>
      </c>
      <c r="AW847" s="31">
        <v>777645.00390625</v>
      </c>
      <c r="AX847" s="31">
        <v>93509.4609375</v>
      </c>
      <c r="AY847" s="31">
        <v>73398.6015625</v>
      </c>
      <c r="AZ847" s="31">
        <v>166908.0625</v>
      </c>
    </row>
    <row r="848" spans="1:52" ht="15" customHeight="1">
      <c r="A848" s="29" t="s">
        <v>15740</v>
      </c>
      <c r="B848" s="34">
        <v>35473</v>
      </c>
      <c r="C848" s="28">
        <v>600</v>
      </c>
      <c r="D848" s="28">
        <v>43</v>
      </c>
      <c r="E848" s="28">
        <v>42.7</v>
      </c>
      <c r="F848" s="29" t="s">
        <v>15582</v>
      </c>
      <c r="G848" s="29" t="s">
        <v>15736</v>
      </c>
      <c r="H848" s="28">
        <v>370</v>
      </c>
      <c r="I848" s="29" t="s">
        <v>115</v>
      </c>
      <c r="J848" s="33" t="s">
        <v>15739</v>
      </c>
      <c r="K848" s="29" t="s">
        <v>178</v>
      </c>
      <c r="L848" s="29" t="s">
        <v>15722</v>
      </c>
      <c r="M848" s="29" t="s">
        <v>8742</v>
      </c>
      <c r="N848" s="28">
        <v>661160.69999999995</v>
      </c>
      <c r="O848" s="28">
        <v>6124153</v>
      </c>
      <c r="P848" s="29" t="s">
        <v>15738</v>
      </c>
      <c r="Q848" s="32" t="s">
        <v>174</v>
      </c>
      <c r="R848" s="19"/>
      <c r="S848" s="19"/>
      <c r="T848" s="19"/>
      <c r="U848" s="19"/>
      <c r="V848" s="19"/>
      <c r="W848" s="19"/>
      <c r="X848" s="19"/>
      <c r="Y848" s="19"/>
      <c r="Z848" s="19"/>
      <c r="AA848" s="19"/>
      <c r="AB848" s="19"/>
      <c r="AC848" s="19"/>
      <c r="AD848" s="19"/>
      <c r="AE848" s="19"/>
      <c r="AF848" s="19"/>
      <c r="AG848" s="19"/>
      <c r="AH848" s="19"/>
      <c r="AI848" s="19"/>
      <c r="AJ848" s="19"/>
      <c r="AK848" s="19"/>
      <c r="AL848" s="31">
        <v>783816</v>
      </c>
      <c r="AM848" s="31">
        <v>1196613</v>
      </c>
      <c r="AN848" s="31">
        <v>1000582</v>
      </c>
      <c r="AO848" s="31">
        <v>741258</v>
      </c>
      <c r="AP848" s="31">
        <v>894629</v>
      </c>
      <c r="AQ848" s="31">
        <v>1001259.90625</v>
      </c>
      <c r="AR848" s="31">
        <v>935690.5859375</v>
      </c>
      <c r="AS848" s="31">
        <v>1029434.6640625</v>
      </c>
      <c r="AT848" s="31">
        <v>902058.298828125</v>
      </c>
      <c r="AU848" s="31">
        <v>927525.064453125</v>
      </c>
      <c r="AV848" s="31">
        <v>1117408.0546875</v>
      </c>
      <c r="AW848" s="31">
        <v>1157460.48046875</v>
      </c>
      <c r="AX848" s="31">
        <v>88946.546875</v>
      </c>
      <c r="AY848" s="31">
        <v>75471.65625</v>
      </c>
      <c r="AZ848" s="31">
        <v>164418.203125</v>
      </c>
    </row>
    <row r="849" spans="1:52" ht="15" customHeight="1">
      <c r="A849" s="29" t="s">
        <v>15737</v>
      </c>
      <c r="B849" s="34">
        <v>35473</v>
      </c>
      <c r="C849" s="28">
        <v>600</v>
      </c>
      <c r="D849" s="28">
        <v>43</v>
      </c>
      <c r="E849" s="28">
        <v>42.7</v>
      </c>
      <c r="F849" s="29" t="s">
        <v>15582</v>
      </c>
      <c r="G849" s="29" t="s">
        <v>15728</v>
      </c>
      <c r="H849" s="28">
        <v>370</v>
      </c>
      <c r="I849" s="29" t="s">
        <v>115</v>
      </c>
      <c r="J849" s="33" t="s">
        <v>15735</v>
      </c>
      <c r="K849" s="29" t="s">
        <v>178</v>
      </c>
      <c r="L849" s="29" t="s">
        <v>15726</v>
      </c>
      <c r="M849" s="29" t="s">
        <v>15734</v>
      </c>
      <c r="N849" s="28">
        <v>661261.69999999995</v>
      </c>
      <c r="O849" s="28">
        <v>6124033</v>
      </c>
      <c r="P849" s="29" t="s">
        <v>15733</v>
      </c>
      <c r="Q849" s="32" t="s">
        <v>174</v>
      </c>
      <c r="R849" s="19"/>
      <c r="S849" s="19"/>
      <c r="T849" s="19"/>
      <c r="U849" s="19"/>
      <c r="V849" s="19"/>
      <c r="W849" s="19"/>
      <c r="X849" s="19"/>
      <c r="Y849" s="19"/>
      <c r="Z849" s="19"/>
      <c r="AA849" s="19"/>
      <c r="AB849" s="19"/>
      <c r="AC849" s="19"/>
      <c r="AD849" s="19"/>
      <c r="AE849" s="19"/>
      <c r="AF849" s="19"/>
      <c r="AG849" s="19"/>
      <c r="AH849" s="19"/>
      <c r="AI849" s="19"/>
      <c r="AJ849" s="19"/>
      <c r="AK849" s="19"/>
      <c r="AL849" s="31">
        <v>753612</v>
      </c>
      <c r="AM849" s="31">
        <v>1286176</v>
      </c>
      <c r="AN849" s="31">
        <v>953197</v>
      </c>
      <c r="AO849" s="31">
        <v>1087611</v>
      </c>
      <c r="AP849" s="31">
        <v>890121</v>
      </c>
      <c r="AQ849" s="31">
        <v>1008122.546875</v>
      </c>
      <c r="AR849" s="31">
        <v>924842.1640625</v>
      </c>
      <c r="AS849" s="31">
        <v>1050174.17578125</v>
      </c>
      <c r="AT849" s="31">
        <v>849031.921875</v>
      </c>
      <c r="AU849" s="31">
        <v>833306.759765625</v>
      </c>
      <c r="AV849" s="31">
        <v>1014805.43359375</v>
      </c>
      <c r="AW849" s="31">
        <v>1113607.44921875</v>
      </c>
      <c r="AX849" s="31">
        <v>89860.3203125</v>
      </c>
      <c r="AY849" s="31">
        <v>73979.7265625</v>
      </c>
      <c r="AZ849" s="31">
        <v>163840.046875</v>
      </c>
    </row>
    <row r="850" spans="1:52" ht="15" customHeight="1">
      <c r="A850" s="29" t="s">
        <v>15732</v>
      </c>
      <c r="B850" s="34">
        <v>35489</v>
      </c>
      <c r="C850" s="28">
        <v>600</v>
      </c>
      <c r="D850" s="28">
        <v>43</v>
      </c>
      <c r="E850" s="28">
        <v>42.5</v>
      </c>
      <c r="F850" s="29" t="s">
        <v>15582</v>
      </c>
      <c r="G850" s="29" t="s">
        <v>15728</v>
      </c>
      <c r="H850" s="28">
        <v>370</v>
      </c>
      <c r="I850" s="29" t="s">
        <v>115</v>
      </c>
      <c r="J850" s="33" t="s">
        <v>15731</v>
      </c>
      <c r="K850" s="29" t="s">
        <v>178</v>
      </c>
      <c r="L850" s="29" t="s">
        <v>15726</v>
      </c>
      <c r="M850" s="29" t="s">
        <v>8133</v>
      </c>
      <c r="N850" s="28">
        <v>661360.69999999995</v>
      </c>
      <c r="O850" s="28">
        <v>6123913</v>
      </c>
      <c r="P850" s="29" t="s">
        <v>15730</v>
      </c>
      <c r="Q850" s="32" t="s">
        <v>174</v>
      </c>
      <c r="R850" s="19"/>
      <c r="S850" s="19"/>
      <c r="T850" s="19"/>
      <c r="U850" s="19"/>
      <c r="V850" s="19"/>
      <c r="W850" s="19"/>
      <c r="X850" s="19"/>
      <c r="Y850" s="19"/>
      <c r="Z850" s="19"/>
      <c r="AA850" s="19"/>
      <c r="AB850" s="19"/>
      <c r="AC850" s="19"/>
      <c r="AD850" s="19"/>
      <c r="AE850" s="19"/>
      <c r="AF850" s="19"/>
      <c r="AG850" s="19"/>
      <c r="AH850" s="19"/>
      <c r="AI850" s="19"/>
      <c r="AJ850" s="19"/>
      <c r="AK850" s="19"/>
      <c r="AL850" s="31">
        <v>701235</v>
      </c>
      <c r="AM850" s="31">
        <v>1205935</v>
      </c>
      <c r="AN850" s="31">
        <v>1013272</v>
      </c>
      <c r="AO850" s="31">
        <v>1094837</v>
      </c>
      <c r="AP850" s="31">
        <v>763383</v>
      </c>
      <c r="AQ850" s="31">
        <v>1002068.8203125</v>
      </c>
      <c r="AR850" s="31">
        <v>934978.76171875</v>
      </c>
      <c r="AS850" s="31">
        <v>1068756.47265625</v>
      </c>
      <c r="AT850" s="31">
        <v>962959.1484375</v>
      </c>
      <c r="AU850" s="31">
        <v>721017.99609375</v>
      </c>
      <c r="AV850" s="31">
        <v>1006239.953125</v>
      </c>
      <c r="AW850" s="31">
        <v>1087278.390625</v>
      </c>
      <c r="AX850" s="31">
        <v>95749.828125</v>
      </c>
      <c r="AY850" s="31">
        <v>74000.5234375</v>
      </c>
      <c r="AZ850" s="31">
        <v>169750.3515625</v>
      </c>
    </row>
    <row r="851" spans="1:52" ht="15" customHeight="1">
      <c r="A851" s="29" t="s">
        <v>15729</v>
      </c>
      <c r="B851" s="34">
        <v>35468</v>
      </c>
      <c r="C851" s="28">
        <v>600</v>
      </c>
      <c r="D851" s="28">
        <v>43</v>
      </c>
      <c r="E851" s="28">
        <v>44.5</v>
      </c>
      <c r="F851" s="29" t="s">
        <v>14638</v>
      </c>
      <c r="G851" s="29" t="s">
        <v>2260</v>
      </c>
      <c r="H851" s="28">
        <v>370</v>
      </c>
      <c r="I851" s="29" t="s">
        <v>115</v>
      </c>
      <c r="J851" s="33" t="s">
        <v>15727</v>
      </c>
      <c r="K851" s="29" t="s">
        <v>178</v>
      </c>
      <c r="L851" s="29" t="s">
        <v>15726</v>
      </c>
      <c r="M851" s="29" t="s">
        <v>4154</v>
      </c>
      <c r="N851" s="28">
        <v>661517.4</v>
      </c>
      <c r="O851" s="28">
        <v>6124182</v>
      </c>
      <c r="P851" s="29" t="s">
        <v>15725</v>
      </c>
      <c r="Q851" s="32" t="s">
        <v>174</v>
      </c>
      <c r="R851" s="19"/>
      <c r="S851" s="19"/>
      <c r="T851" s="19"/>
      <c r="U851" s="19"/>
      <c r="V851" s="19"/>
      <c r="W851" s="19"/>
      <c r="X851" s="19"/>
      <c r="Y851" s="19"/>
      <c r="Z851" s="19"/>
      <c r="AA851" s="19"/>
      <c r="AB851" s="19"/>
      <c r="AC851" s="19"/>
      <c r="AD851" s="19"/>
      <c r="AE851" s="19"/>
      <c r="AF851" s="19"/>
      <c r="AG851" s="19"/>
      <c r="AH851" s="19"/>
      <c r="AI851" s="19"/>
      <c r="AJ851" s="19"/>
      <c r="AK851" s="19"/>
      <c r="AL851" s="31">
        <v>752676</v>
      </c>
      <c r="AM851" s="31">
        <v>1196975</v>
      </c>
      <c r="AN851" s="31">
        <v>1011962</v>
      </c>
      <c r="AO851" s="31">
        <v>1016208</v>
      </c>
      <c r="AP851" s="31">
        <v>909616</v>
      </c>
      <c r="AQ851" s="31">
        <v>1032006.5078125</v>
      </c>
      <c r="AR851" s="31">
        <v>930890.07421875</v>
      </c>
      <c r="AS851" s="31">
        <v>1050137.53515625</v>
      </c>
      <c r="AT851" s="31">
        <v>955725.20703125</v>
      </c>
      <c r="AU851" s="31">
        <v>918506.1640625</v>
      </c>
      <c r="AV851" s="31">
        <v>1128690.09375</v>
      </c>
      <c r="AW851" s="31">
        <v>1149263.27734375</v>
      </c>
      <c r="AX851" s="31">
        <v>86843.7890625</v>
      </c>
      <c r="AY851" s="31">
        <v>76989.328125</v>
      </c>
      <c r="AZ851" s="31">
        <v>163833.1171875</v>
      </c>
    </row>
    <row r="852" spans="1:52" ht="15" customHeight="1">
      <c r="A852" s="29" t="s">
        <v>15724</v>
      </c>
      <c r="B852" s="34">
        <v>35502</v>
      </c>
      <c r="C852" s="28">
        <v>600</v>
      </c>
      <c r="D852" s="28">
        <v>43</v>
      </c>
      <c r="E852" s="28">
        <v>45</v>
      </c>
      <c r="F852" s="29" t="s">
        <v>14638</v>
      </c>
      <c r="G852" s="29" t="s">
        <v>2260</v>
      </c>
      <c r="H852" s="28">
        <v>370</v>
      </c>
      <c r="I852" s="29" t="s">
        <v>115</v>
      </c>
      <c r="J852" s="33" t="s">
        <v>15723</v>
      </c>
      <c r="K852" s="29" t="s">
        <v>178</v>
      </c>
      <c r="L852" s="29" t="s">
        <v>15722</v>
      </c>
      <c r="M852" s="29" t="s">
        <v>14650</v>
      </c>
      <c r="N852" s="28">
        <v>661664.69999999995</v>
      </c>
      <c r="O852" s="28">
        <v>6124030</v>
      </c>
      <c r="P852" s="29" t="s">
        <v>15721</v>
      </c>
      <c r="Q852" s="32" t="s">
        <v>174</v>
      </c>
      <c r="R852" s="19"/>
      <c r="S852" s="19"/>
      <c r="T852" s="19"/>
      <c r="U852" s="19"/>
      <c r="V852" s="19"/>
      <c r="W852" s="19"/>
      <c r="X852" s="19"/>
      <c r="Y852" s="19"/>
      <c r="Z852" s="19"/>
      <c r="AA852" s="19"/>
      <c r="AB852" s="19"/>
      <c r="AC852" s="19"/>
      <c r="AD852" s="19"/>
      <c r="AE852" s="19"/>
      <c r="AF852" s="19"/>
      <c r="AG852" s="19"/>
      <c r="AH852" s="19"/>
      <c r="AI852" s="19"/>
      <c r="AJ852" s="19"/>
      <c r="AK852" s="19"/>
      <c r="AL852" s="31">
        <v>714918</v>
      </c>
      <c r="AM852" s="31">
        <v>1213426</v>
      </c>
      <c r="AN852" s="31">
        <v>1030545</v>
      </c>
      <c r="AO852" s="31">
        <v>1114998</v>
      </c>
      <c r="AP852" s="31">
        <v>884514</v>
      </c>
      <c r="AQ852" s="31">
        <v>891519.82421875</v>
      </c>
      <c r="AR852" s="31">
        <v>918598.232421875</v>
      </c>
      <c r="AS852" s="31">
        <v>1026119.15625</v>
      </c>
      <c r="AT852" s="31">
        <v>682429.78125</v>
      </c>
      <c r="AU852" s="31">
        <v>915423.310546875</v>
      </c>
      <c r="AV852" s="31">
        <v>1084410.3671875</v>
      </c>
      <c r="AW852" s="31">
        <v>1124417.2421875</v>
      </c>
      <c r="AX852" s="31">
        <v>92441.25</v>
      </c>
      <c r="AY852" s="31">
        <v>71698.7734375</v>
      </c>
      <c r="AZ852" s="31">
        <v>164140.0234375</v>
      </c>
    </row>
    <row r="853" spans="1:52" ht="15" customHeight="1">
      <c r="A853" s="29" t="s">
        <v>15720</v>
      </c>
      <c r="B853" s="34">
        <v>35685</v>
      </c>
      <c r="C853" s="28">
        <v>225</v>
      </c>
      <c r="D853" s="28">
        <v>27</v>
      </c>
      <c r="E853" s="28">
        <v>31</v>
      </c>
      <c r="F853" s="29" t="s">
        <v>14594</v>
      </c>
      <c r="G853" s="29" t="s">
        <v>14693</v>
      </c>
      <c r="H853" s="28">
        <v>370</v>
      </c>
      <c r="I853" s="29" t="s">
        <v>115</v>
      </c>
      <c r="J853" s="33" t="s">
        <v>15719</v>
      </c>
      <c r="K853" s="29" t="s">
        <v>178</v>
      </c>
      <c r="L853" s="29" t="s">
        <v>15718</v>
      </c>
      <c r="M853" s="29" t="s">
        <v>2351</v>
      </c>
      <c r="N853" s="28">
        <v>660859.69999999995</v>
      </c>
      <c r="O853" s="28">
        <v>6122067</v>
      </c>
      <c r="P853" s="29" t="s">
        <v>15717</v>
      </c>
      <c r="Q853" s="32" t="s">
        <v>174</v>
      </c>
      <c r="R853" s="19"/>
      <c r="S853" s="19"/>
      <c r="T853" s="19"/>
      <c r="U853" s="19"/>
      <c r="V853" s="19"/>
      <c r="W853" s="19"/>
      <c r="X853" s="19"/>
      <c r="Y853" s="19"/>
      <c r="Z853" s="19"/>
      <c r="AA853" s="19"/>
      <c r="AB853" s="19"/>
      <c r="AC853" s="19"/>
      <c r="AD853" s="19"/>
      <c r="AE853" s="19"/>
      <c r="AF853" s="19"/>
      <c r="AG853" s="19"/>
      <c r="AH853" s="19"/>
      <c r="AI853" s="19"/>
      <c r="AJ853" s="19"/>
      <c r="AK853" s="19"/>
      <c r="AL853" s="31">
        <v>108720</v>
      </c>
      <c r="AM853" s="31">
        <v>465351</v>
      </c>
      <c r="AN853" s="31">
        <v>381345</v>
      </c>
      <c r="AO853" s="31">
        <v>412078</v>
      </c>
      <c r="AP853" s="31">
        <v>348288</v>
      </c>
      <c r="AQ853" s="31">
        <v>386753.892578125</v>
      </c>
      <c r="AR853" s="31">
        <v>353894.314453125</v>
      </c>
      <c r="AS853" s="31">
        <v>402621.12109375</v>
      </c>
      <c r="AT853" s="31">
        <v>362803.3203125</v>
      </c>
      <c r="AU853" s="31">
        <v>348693.8408203125</v>
      </c>
      <c r="AV853" s="31">
        <v>418886.8173828125</v>
      </c>
      <c r="AW853" s="31">
        <v>433829.8740234375</v>
      </c>
      <c r="AX853" s="31">
        <v>33004.62109375</v>
      </c>
      <c r="AY853" s="31">
        <v>26855.73046875</v>
      </c>
      <c r="AZ853" s="31">
        <v>59860.3515625</v>
      </c>
    </row>
    <row r="854" spans="1:52" ht="15" customHeight="1">
      <c r="A854" s="29" t="s">
        <v>15716</v>
      </c>
      <c r="B854" s="34">
        <v>35811</v>
      </c>
      <c r="C854" s="28">
        <v>600</v>
      </c>
      <c r="D854" s="28">
        <v>43</v>
      </c>
      <c r="E854" s="28">
        <v>44.5</v>
      </c>
      <c r="F854" s="29" t="s">
        <v>14638</v>
      </c>
      <c r="G854" s="29" t="s">
        <v>15636</v>
      </c>
      <c r="H854" s="28">
        <v>370</v>
      </c>
      <c r="I854" s="29" t="s">
        <v>115</v>
      </c>
      <c r="J854" s="33" t="s">
        <v>15715</v>
      </c>
      <c r="K854" s="29" t="s">
        <v>178</v>
      </c>
      <c r="L854" s="29" t="s">
        <v>15639</v>
      </c>
      <c r="M854" s="29" t="s">
        <v>3779</v>
      </c>
      <c r="N854" s="28">
        <v>667935.4</v>
      </c>
      <c r="O854" s="28">
        <v>6124201</v>
      </c>
      <c r="P854" s="29" t="s">
        <v>15714</v>
      </c>
      <c r="Q854" s="32" t="s">
        <v>174</v>
      </c>
      <c r="R854" s="19"/>
      <c r="S854" s="19"/>
      <c r="T854" s="19"/>
      <c r="U854" s="19"/>
      <c r="V854" s="19"/>
      <c r="W854" s="19"/>
      <c r="X854" s="19"/>
      <c r="Y854" s="19"/>
      <c r="Z854" s="19"/>
      <c r="AA854" s="19"/>
      <c r="AB854" s="19"/>
      <c r="AC854" s="19"/>
      <c r="AD854" s="19"/>
      <c r="AE854" s="19"/>
      <c r="AF854" s="19"/>
      <c r="AG854" s="19"/>
      <c r="AH854" s="19"/>
      <c r="AI854" s="19"/>
      <c r="AJ854" s="19"/>
      <c r="AK854" s="19"/>
      <c r="AL854" s="19"/>
      <c r="AM854" s="31">
        <v>1186934</v>
      </c>
      <c r="AN854" s="31">
        <v>1049309</v>
      </c>
      <c r="AO854" s="31">
        <v>1109141</v>
      </c>
      <c r="AP854" s="31">
        <v>973084</v>
      </c>
      <c r="AQ854" s="31">
        <v>1006272.16015625</v>
      </c>
      <c r="AR854" s="31">
        <v>983202.65625</v>
      </c>
      <c r="AS854" s="31">
        <v>1094900.40625</v>
      </c>
      <c r="AT854" s="31">
        <v>1011981.94921875</v>
      </c>
      <c r="AU854" s="31">
        <v>948095.275390625</v>
      </c>
      <c r="AV854" s="31">
        <v>1182341.16015625</v>
      </c>
      <c r="AW854" s="31">
        <v>1132366.96484375</v>
      </c>
      <c r="AX854" s="31">
        <v>89160.390625</v>
      </c>
      <c r="AY854" s="31">
        <v>76044.8671875</v>
      </c>
      <c r="AZ854" s="31">
        <v>165205.2578125</v>
      </c>
    </row>
    <row r="855" spans="1:52" ht="15" customHeight="1">
      <c r="A855" s="29" t="s">
        <v>15713</v>
      </c>
      <c r="B855" s="34">
        <v>35853</v>
      </c>
      <c r="C855" s="28">
        <v>750</v>
      </c>
      <c r="D855" s="28">
        <v>44</v>
      </c>
      <c r="E855" s="28">
        <v>46</v>
      </c>
      <c r="F855" s="29" t="s">
        <v>15582</v>
      </c>
      <c r="G855" s="29" t="s">
        <v>15709</v>
      </c>
      <c r="H855" s="28">
        <v>370</v>
      </c>
      <c r="I855" s="29" t="s">
        <v>115</v>
      </c>
      <c r="J855" s="33" t="s">
        <v>15712</v>
      </c>
      <c r="K855" s="29" t="s">
        <v>178</v>
      </c>
      <c r="L855" s="29" t="s">
        <v>15707</v>
      </c>
      <c r="M855" s="29" t="s">
        <v>370</v>
      </c>
      <c r="N855" s="28">
        <v>662090.4</v>
      </c>
      <c r="O855" s="28">
        <v>6120502</v>
      </c>
      <c r="P855" s="29" t="s">
        <v>15711</v>
      </c>
      <c r="Q855" s="32" t="s">
        <v>174</v>
      </c>
      <c r="R855" s="19"/>
      <c r="S855" s="19"/>
      <c r="T855" s="19"/>
      <c r="U855" s="19"/>
      <c r="V855" s="19"/>
      <c r="W855" s="19"/>
      <c r="X855" s="19"/>
      <c r="Y855" s="19"/>
      <c r="Z855" s="19"/>
      <c r="AA855" s="19"/>
      <c r="AB855" s="19"/>
      <c r="AC855" s="19"/>
      <c r="AD855" s="19"/>
      <c r="AE855" s="19"/>
      <c r="AF855" s="19"/>
      <c r="AG855" s="19"/>
      <c r="AH855" s="19"/>
      <c r="AI855" s="19"/>
      <c r="AJ855" s="19"/>
      <c r="AK855" s="19"/>
      <c r="AL855" s="19"/>
      <c r="AM855" s="31">
        <v>1156792</v>
      </c>
      <c r="AN855" s="31">
        <v>1237942</v>
      </c>
      <c r="AO855" s="31">
        <v>1333948</v>
      </c>
      <c r="AP855" s="31">
        <v>1106532</v>
      </c>
      <c r="AQ855" s="31">
        <v>1224202.4375</v>
      </c>
      <c r="AR855" s="31">
        <v>1123882.66796875</v>
      </c>
      <c r="AS855" s="31">
        <v>1283224.1484375</v>
      </c>
      <c r="AT855" s="31">
        <v>992447.2890625</v>
      </c>
      <c r="AU855" s="31">
        <v>1164411.26953125</v>
      </c>
      <c r="AV855" s="31">
        <v>1277898.91796875</v>
      </c>
      <c r="AW855" s="31">
        <v>1385015.9609375</v>
      </c>
      <c r="AX855" s="31">
        <v>110192.9375</v>
      </c>
      <c r="AY855" s="31">
        <v>81891.8125</v>
      </c>
      <c r="AZ855" s="31">
        <v>192084.75</v>
      </c>
    </row>
    <row r="856" spans="1:52" ht="15" customHeight="1">
      <c r="A856" s="29" t="s">
        <v>15710</v>
      </c>
      <c r="B856" s="34">
        <v>35853</v>
      </c>
      <c r="C856" s="28">
        <v>750</v>
      </c>
      <c r="D856" s="28">
        <v>44</v>
      </c>
      <c r="E856" s="28">
        <v>46</v>
      </c>
      <c r="F856" s="29" t="s">
        <v>15582</v>
      </c>
      <c r="G856" s="29" t="s">
        <v>15704</v>
      </c>
      <c r="H856" s="28">
        <v>370</v>
      </c>
      <c r="I856" s="29" t="s">
        <v>115</v>
      </c>
      <c r="J856" s="33" t="s">
        <v>15708</v>
      </c>
      <c r="K856" s="29" t="s">
        <v>178</v>
      </c>
      <c r="L856" s="29" t="s">
        <v>15707</v>
      </c>
      <c r="M856" s="29" t="s">
        <v>683</v>
      </c>
      <c r="N856" s="28">
        <v>662065.30000000005</v>
      </c>
      <c r="O856" s="28">
        <v>6120656</v>
      </c>
      <c r="P856" s="29" t="s">
        <v>15706</v>
      </c>
      <c r="Q856" s="32" t="s">
        <v>174</v>
      </c>
      <c r="R856" s="19"/>
      <c r="S856" s="19"/>
      <c r="T856" s="19"/>
      <c r="U856" s="19"/>
      <c r="V856" s="19"/>
      <c r="W856" s="19"/>
      <c r="X856" s="19"/>
      <c r="Y856" s="19"/>
      <c r="Z856" s="19"/>
      <c r="AA856" s="19"/>
      <c r="AB856" s="19"/>
      <c r="AC856" s="19"/>
      <c r="AD856" s="19"/>
      <c r="AE856" s="19"/>
      <c r="AF856" s="19"/>
      <c r="AG856" s="19"/>
      <c r="AH856" s="19"/>
      <c r="AI856" s="19"/>
      <c r="AJ856" s="19"/>
      <c r="AK856" s="19"/>
      <c r="AL856" s="19"/>
      <c r="AM856" s="31">
        <v>1196050</v>
      </c>
      <c r="AN856" s="31">
        <v>1313783</v>
      </c>
      <c r="AO856" s="31">
        <v>1384526</v>
      </c>
      <c r="AP856" s="31">
        <v>1190590</v>
      </c>
      <c r="AQ856" s="31">
        <v>1305501.0703125</v>
      </c>
      <c r="AR856" s="31">
        <v>1200986.8125</v>
      </c>
      <c r="AS856" s="31">
        <v>1365398.1015625</v>
      </c>
      <c r="AT856" s="31">
        <v>1253824.10546875</v>
      </c>
      <c r="AU856" s="31">
        <v>1173751.91796875</v>
      </c>
      <c r="AV856" s="31">
        <v>1323554.75390625</v>
      </c>
      <c r="AW856" s="31">
        <v>1110628.53125</v>
      </c>
      <c r="AX856" s="31">
        <v>109978.109375</v>
      </c>
      <c r="AY856" s="31">
        <v>86964.5703125</v>
      </c>
      <c r="AZ856" s="31">
        <v>196942.6796875</v>
      </c>
    </row>
    <row r="857" spans="1:52" ht="15" customHeight="1">
      <c r="A857" s="29" t="s">
        <v>15705</v>
      </c>
      <c r="B857" s="34">
        <v>35902</v>
      </c>
      <c r="C857" s="28">
        <v>600</v>
      </c>
      <c r="D857" s="28">
        <v>44</v>
      </c>
      <c r="E857" s="28">
        <v>45</v>
      </c>
      <c r="F857" s="29" t="s">
        <v>14683</v>
      </c>
      <c r="G857" s="29" t="s">
        <v>15686</v>
      </c>
      <c r="H857" s="28">
        <v>370</v>
      </c>
      <c r="I857" s="29" t="s">
        <v>115</v>
      </c>
      <c r="J857" s="33" t="s">
        <v>15703</v>
      </c>
      <c r="K857" s="29" t="s">
        <v>178</v>
      </c>
      <c r="L857" s="29" t="s">
        <v>15684</v>
      </c>
      <c r="M857" s="29" t="s">
        <v>829</v>
      </c>
      <c r="N857" s="28">
        <v>667857.30000000005</v>
      </c>
      <c r="O857" s="28">
        <v>6125562</v>
      </c>
      <c r="P857" s="29" t="s">
        <v>15702</v>
      </c>
      <c r="Q857" s="32" t="s">
        <v>174</v>
      </c>
      <c r="R857" s="19"/>
      <c r="S857" s="19"/>
      <c r="T857" s="19"/>
      <c r="U857" s="19"/>
      <c r="V857" s="19"/>
      <c r="W857" s="19"/>
      <c r="X857" s="19"/>
      <c r="Y857" s="19"/>
      <c r="Z857" s="19"/>
      <c r="AA857" s="19"/>
      <c r="AB857" s="19"/>
      <c r="AC857" s="19"/>
      <c r="AD857" s="19"/>
      <c r="AE857" s="19"/>
      <c r="AF857" s="19"/>
      <c r="AG857" s="19"/>
      <c r="AH857" s="19"/>
      <c r="AI857" s="19"/>
      <c r="AJ857" s="19"/>
      <c r="AK857" s="19"/>
      <c r="AL857" s="19"/>
      <c r="AM857" s="31">
        <v>772586</v>
      </c>
      <c r="AN857" s="31">
        <v>1058770</v>
      </c>
      <c r="AO857" s="31">
        <v>1118603</v>
      </c>
      <c r="AP857" s="31">
        <v>962910</v>
      </c>
      <c r="AQ857" s="31">
        <v>1054673.77734375</v>
      </c>
      <c r="AR857" s="31">
        <v>973591.72265625</v>
      </c>
      <c r="AS857" s="31">
        <v>1050223.6796875</v>
      </c>
      <c r="AT857" s="31">
        <v>989498.07421875</v>
      </c>
      <c r="AU857" s="31">
        <v>930748.5078125</v>
      </c>
      <c r="AV857" s="31">
        <v>1150821.55859375</v>
      </c>
      <c r="AW857" s="31">
        <v>1171324.4375</v>
      </c>
      <c r="AX857" s="31">
        <v>93187.7109375</v>
      </c>
      <c r="AY857" s="31">
        <v>71506.7109375</v>
      </c>
      <c r="AZ857" s="31">
        <v>164694.421875</v>
      </c>
    </row>
    <row r="858" spans="1:52" ht="15" customHeight="1">
      <c r="A858" s="29" t="s">
        <v>15701</v>
      </c>
      <c r="B858" s="34">
        <v>35900</v>
      </c>
      <c r="C858" s="28">
        <v>550</v>
      </c>
      <c r="D858" s="28">
        <v>41</v>
      </c>
      <c r="E858" s="28">
        <v>35</v>
      </c>
      <c r="F858" s="29" t="s">
        <v>5643</v>
      </c>
      <c r="G858" s="29" t="s">
        <v>14637</v>
      </c>
      <c r="H858" s="28">
        <v>370</v>
      </c>
      <c r="I858" s="29" t="s">
        <v>115</v>
      </c>
      <c r="J858" s="33" t="s">
        <v>15700</v>
      </c>
      <c r="K858" s="29" t="s">
        <v>178</v>
      </c>
      <c r="L858" s="29" t="s">
        <v>15699</v>
      </c>
      <c r="M858" s="29" t="s">
        <v>1247</v>
      </c>
      <c r="N858" s="28">
        <v>660535.1</v>
      </c>
      <c r="O858" s="28">
        <v>6128014</v>
      </c>
      <c r="P858" s="29" t="s">
        <v>15698</v>
      </c>
      <c r="Q858" s="32" t="s">
        <v>174</v>
      </c>
      <c r="R858" s="19"/>
      <c r="S858" s="19"/>
      <c r="T858" s="19"/>
      <c r="U858" s="19"/>
      <c r="V858" s="19"/>
      <c r="W858" s="19"/>
      <c r="X858" s="19"/>
      <c r="Y858" s="19"/>
      <c r="Z858" s="19"/>
      <c r="AA858" s="19"/>
      <c r="AB858" s="19"/>
      <c r="AC858" s="19"/>
      <c r="AD858" s="19"/>
      <c r="AE858" s="19"/>
      <c r="AF858" s="19"/>
      <c r="AG858" s="19"/>
      <c r="AH858" s="19"/>
      <c r="AI858" s="19"/>
      <c r="AJ858" s="19"/>
      <c r="AK858" s="19"/>
      <c r="AL858" s="19"/>
      <c r="AM858" s="31">
        <v>637904</v>
      </c>
      <c r="AN858" s="31">
        <v>891912</v>
      </c>
      <c r="AO858" s="31">
        <v>976390</v>
      </c>
      <c r="AP858" s="31">
        <v>837197</v>
      </c>
      <c r="AQ858" s="31">
        <v>929959.65625</v>
      </c>
      <c r="AR858" s="31">
        <v>851784.109375</v>
      </c>
      <c r="AS858" s="31">
        <v>931981.03515625</v>
      </c>
      <c r="AT858" s="31">
        <v>856694.52734375</v>
      </c>
      <c r="AU858" s="31">
        <v>787034.154296875</v>
      </c>
      <c r="AV858" s="31">
        <v>1014618.3359375</v>
      </c>
      <c r="AW858" s="31">
        <v>957144.87109375</v>
      </c>
      <c r="AX858" s="31">
        <v>74806.3828125</v>
      </c>
      <c r="AY858" s="31">
        <v>13240.259765625</v>
      </c>
      <c r="AZ858" s="31">
        <v>88046.642578125</v>
      </c>
    </row>
    <row r="859" spans="1:52" ht="15" customHeight="1">
      <c r="A859" s="29" t="s">
        <v>15697</v>
      </c>
      <c r="B859" s="34">
        <v>34724</v>
      </c>
      <c r="C859" s="28">
        <v>500</v>
      </c>
      <c r="D859" s="28">
        <v>37</v>
      </c>
      <c r="E859" s="28">
        <v>35</v>
      </c>
      <c r="F859" s="29" t="s">
        <v>14638</v>
      </c>
      <c r="G859" s="29" t="s">
        <v>4480</v>
      </c>
      <c r="H859" s="28">
        <v>370</v>
      </c>
      <c r="I859" s="29" t="s">
        <v>115</v>
      </c>
      <c r="J859" s="33" t="s">
        <v>15696</v>
      </c>
      <c r="K859" s="29" t="s">
        <v>178</v>
      </c>
      <c r="L859" s="29" t="s">
        <v>15692</v>
      </c>
      <c r="M859" s="29" t="s">
        <v>197</v>
      </c>
      <c r="N859" s="28">
        <v>674282.4</v>
      </c>
      <c r="O859" s="28">
        <v>6115771</v>
      </c>
      <c r="P859" s="29" t="s">
        <v>15695</v>
      </c>
      <c r="Q859" s="32" t="s">
        <v>174</v>
      </c>
      <c r="R859" s="19"/>
      <c r="S859" s="19"/>
      <c r="T859" s="19"/>
      <c r="U859" s="19"/>
      <c r="V859" s="19"/>
      <c r="W859" s="19"/>
      <c r="X859" s="19"/>
      <c r="Y859" s="19"/>
      <c r="Z859" s="19"/>
      <c r="AA859" s="19"/>
      <c r="AB859" s="19"/>
      <c r="AC859" s="19"/>
      <c r="AD859" s="19"/>
      <c r="AE859" s="19"/>
      <c r="AF859" s="19"/>
      <c r="AG859" s="19"/>
      <c r="AH859" s="19"/>
      <c r="AI859" s="19"/>
      <c r="AJ859" s="31">
        <v>727170</v>
      </c>
      <c r="AK859" s="31">
        <v>641940</v>
      </c>
      <c r="AL859" s="31">
        <v>678780</v>
      </c>
      <c r="AM859" s="31">
        <v>870010</v>
      </c>
      <c r="AN859" s="31">
        <v>783844</v>
      </c>
      <c r="AO859" s="31">
        <v>800755</v>
      </c>
      <c r="AP859" s="31">
        <v>681083</v>
      </c>
      <c r="AQ859" s="31">
        <v>736154.08984375</v>
      </c>
      <c r="AR859" s="31">
        <v>674257.322265625</v>
      </c>
      <c r="AS859" s="31">
        <v>778232.078125</v>
      </c>
      <c r="AT859" s="31">
        <v>677409.470703125</v>
      </c>
      <c r="AU859" s="31">
        <v>675897.751953125</v>
      </c>
      <c r="AV859" s="31">
        <v>742341.599609375</v>
      </c>
      <c r="AW859" s="31">
        <v>874081.8935546875</v>
      </c>
      <c r="AX859" s="31">
        <v>72990.71875</v>
      </c>
      <c r="AY859" s="31">
        <v>43396.6484375</v>
      </c>
      <c r="AZ859" s="31">
        <v>116387.3671875</v>
      </c>
    </row>
    <row r="860" spans="1:52" ht="15" customHeight="1">
      <c r="A860" s="29" t="s">
        <v>15694</v>
      </c>
      <c r="B860" s="34">
        <v>34724</v>
      </c>
      <c r="C860" s="28">
        <v>500</v>
      </c>
      <c r="D860" s="28">
        <v>37</v>
      </c>
      <c r="E860" s="28">
        <v>35</v>
      </c>
      <c r="F860" s="29" t="s">
        <v>14638</v>
      </c>
      <c r="G860" s="29" t="s">
        <v>4480</v>
      </c>
      <c r="H860" s="28">
        <v>370</v>
      </c>
      <c r="I860" s="29" t="s">
        <v>115</v>
      </c>
      <c r="J860" s="33" t="s">
        <v>15693</v>
      </c>
      <c r="K860" s="29" t="s">
        <v>178</v>
      </c>
      <c r="L860" s="29" t="s">
        <v>15692</v>
      </c>
      <c r="M860" s="29" t="s">
        <v>197</v>
      </c>
      <c r="N860" s="28">
        <v>674436.9</v>
      </c>
      <c r="O860" s="28">
        <v>6115765</v>
      </c>
      <c r="P860" s="29" t="s">
        <v>15691</v>
      </c>
      <c r="Q860" s="32" t="s">
        <v>174</v>
      </c>
      <c r="R860" s="19"/>
      <c r="S860" s="19"/>
      <c r="T860" s="19"/>
      <c r="U860" s="19"/>
      <c r="V860" s="19"/>
      <c r="W860" s="19"/>
      <c r="X860" s="19"/>
      <c r="Y860" s="19"/>
      <c r="Z860" s="19"/>
      <c r="AA860" s="19"/>
      <c r="AB860" s="19"/>
      <c r="AC860" s="19"/>
      <c r="AD860" s="19"/>
      <c r="AE860" s="19"/>
      <c r="AF860" s="19"/>
      <c r="AG860" s="19"/>
      <c r="AH860" s="19"/>
      <c r="AI860" s="19"/>
      <c r="AJ860" s="31">
        <v>800040</v>
      </c>
      <c r="AK860" s="31">
        <v>739740</v>
      </c>
      <c r="AL860" s="31">
        <v>761430</v>
      </c>
      <c r="AM860" s="31">
        <v>978901</v>
      </c>
      <c r="AN860" s="31">
        <v>851327</v>
      </c>
      <c r="AO860" s="31">
        <v>886960</v>
      </c>
      <c r="AP860" s="31">
        <v>744227</v>
      </c>
      <c r="AQ860" s="31">
        <v>824346.8046875</v>
      </c>
      <c r="AR860" s="31">
        <v>753324.66015625</v>
      </c>
      <c r="AS860" s="31">
        <v>865803.5078125</v>
      </c>
      <c r="AT860" s="31">
        <v>766748.0703125</v>
      </c>
      <c r="AU860" s="31">
        <v>770508.08984375</v>
      </c>
      <c r="AV860" s="31">
        <v>883964.078125</v>
      </c>
      <c r="AW860" s="31">
        <v>980525.693359375</v>
      </c>
      <c r="AX860" s="31">
        <v>77073.4765625</v>
      </c>
      <c r="AY860" s="31">
        <v>54619.2890625</v>
      </c>
      <c r="AZ860" s="31">
        <v>131692.765625</v>
      </c>
    </row>
    <row r="861" spans="1:52" ht="15" customHeight="1">
      <c r="A861" s="29" t="s">
        <v>15690</v>
      </c>
      <c r="B861" s="34">
        <v>35902</v>
      </c>
      <c r="C861" s="28">
        <v>600</v>
      </c>
      <c r="D861" s="28">
        <v>44</v>
      </c>
      <c r="E861" s="28">
        <v>45</v>
      </c>
      <c r="F861" s="29" t="s">
        <v>14683</v>
      </c>
      <c r="G861" s="29" t="s">
        <v>15686</v>
      </c>
      <c r="H861" s="28">
        <v>370</v>
      </c>
      <c r="I861" s="29" t="s">
        <v>115</v>
      </c>
      <c r="J861" s="33" t="s">
        <v>15689</v>
      </c>
      <c r="K861" s="29" t="s">
        <v>178</v>
      </c>
      <c r="L861" s="29" t="s">
        <v>15684</v>
      </c>
      <c r="M861" s="29" t="s">
        <v>829</v>
      </c>
      <c r="N861" s="28">
        <v>668055.1</v>
      </c>
      <c r="O861" s="28">
        <v>6125520</v>
      </c>
      <c r="P861" s="29" t="s">
        <v>15688</v>
      </c>
      <c r="Q861" s="32" t="s">
        <v>174</v>
      </c>
      <c r="R861" s="19"/>
      <c r="S861" s="19"/>
      <c r="T861" s="19"/>
      <c r="U861" s="19"/>
      <c r="V861" s="19"/>
      <c r="W861" s="19"/>
      <c r="X861" s="19"/>
      <c r="Y861" s="19"/>
      <c r="Z861" s="19"/>
      <c r="AA861" s="19"/>
      <c r="AB861" s="19"/>
      <c r="AC861" s="19"/>
      <c r="AD861" s="19"/>
      <c r="AE861" s="19"/>
      <c r="AF861" s="19"/>
      <c r="AG861" s="19"/>
      <c r="AH861" s="19"/>
      <c r="AI861" s="19"/>
      <c r="AJ861" s="19"/>
      <c r="AK861" s="19"/>
      <c r="AL861" s="19"/>
      <c r="AM861" s="31">
        <v>823523</v>
      </c>
      <c r="AN861" s="31">
        <v>1123914</v>
      </c>
      <c r="AO861" s="31">
        <v>1186281</v>
      </c>
      <c r="AP861" s="31">
        <v>1020532</v>
      </c>
      <c r="AQ861" s="31">
        <v>1124905.0625</v>
      </c>
      <c r="AR861" s="31">
        <v>1024938.09765625</v>
      </c>
      <c r="AS861" s="31">
        <v>1123268.84765625</v>
      </c>
      <c r="AT861" s="31">
        <v>1028973.32421875</v>
      </c>
      <c r="AU861" s="31">
        <v>982105.748046875</v>
      </c>
      <c r="AV861" s="31">
        <v>1206978.30078125</v>
      </c>
      <c r="AW861" s="31">
        <v>1234232.01171875</v>
      </c>
      <c r="AX861" s="31">
        <v>95933.96875</v>
      </c>
      <c r="AY861" s="31">
        <v>79699.953125</v>
      </c>
      <c r="AZ861" s="31">
        <v>175633.921875</v>
      </c>
    </row>
    <row r="862" spans="1:52" ht="15" customHeight="1">
      <c r="A862" s="29" t="s">
        <v>15687</v>
      </c>
      <c r="B862" s="34">
        <v>35902</v>
      </c>
      <c r="C862" s="28">
        <v>600</v>
      </c>
      <c r="D862" s="28">
        <v>44</v>
      </c>
      <c r="E862" s="28">
        <v>45</v>
      </c>
      <c r="F862" s="29" t="s">
        <v>14683</v>
      </c>
      <c r="G862" s="29" t="s">
        <v>15681</v>
      </c>
      <c r="H862" s="28">
        <v>370</v>
      </c>
      <c r="I862" s="29" t="s">
        <v>115</v>
      </c>
      <c r="J862" s="33" t="s">
        <v>15685</v>
      </c>
      <c r="K862" s="29" t="s">
        <v>178</v>
      </c>
      <c r="L862" s="29" t="s">
        <v>15684</v>
      </c>
      <c r="M862" s="29" t="s">
        <v>829</v>
      </c>
      <c r="N862" s="28">
        <v>667664.6</v>
      </c>
      <c r="O862" s="28">
        <v>6125611</v>
      </c>
      <c r="P862" s="29" t="s">
        <v>15683</v>
      </c>
      <c r="Q862" s="32" t="s">
        <v>174</v>
      </c>
      <c r="R862" s="19"/>
      <c r="S862" s="19"/>
      <c r="T862" s="19"/>
      <c r="U862" s="19"/>
      <c r="V862" s="19"/>
      <c r="W862" s="19"/>
      <c r="X862" s="19"/>
      <c r="Y862" s="19"/>
      <c r="Z862" s="19"/>
      <c r="AA862" s="19"/>
      <c r="AB862" s="19"/>
      <c r="AC862" s="19"/>
      <c r="AD862" s="19"/>
      <c r="AE862" s="19"/>
      <c r="AF862" s="19"/>
      <c r="AG862" s="19"/>
      <c r="AH862" s="19"/>
      <c r="AI862" s="19"/>
      <c r="AJ862" s="19"/>
      <c r="AK862" s="19"/>
      <c r="AL862" s="19"/>
      <c r="AM862" s="31">
        <v>823299</v>
      </c>
      <c r="AN862" s="31">
        <v>1102575</v>
      </c>
      <c r="AO862" s="31">
        <v>1177647</v>
      </c>
      <c r="AP862" s="31">
        <v>1004908</v>
      </c>
      <c r="AQ862" s="31">
        <v>1111899.265625</v>
      </c>
      <c r="AR862" s="31">
        <v>1015767.7265625</v>
      </c>
      <c r="AS862" s="31">
        <v>1129522.29296875</v>
      </c>
      <c r="AT862" s="31">
        <v>1042750.1640625</v>
      </c>
      <c r="AU862" s="31">
        <v>990359.369140625</v>
      </c>
      <c r="AV862" s="31">
        <v>1206151.63671875</v>
      </c>
      <c r="AW862" s="31">
        <v>1224320.109375</v>
      </c>
      <c r="AX862" s="31">
        <v>97248.6875</v>
      </c>
      <c r="AY862" s="31">
        <v>76412.15625</v>
      </c>
      <c r="AZ862" s="31">
        <v>173660.84375</v>
      </c>
    </row>
    <row r="863" spans="1:52" ht="15" customHeight="1">
      <c r="A863" s="29" t="s">
        <v>15682</v>
      </c>
      <c r="B863" s="34">
        <v>36124</v>
      </c>
      <c r="C863" s="28">
        <v>660</v>
      </c>
      <c r="D863" s="28">
        <v>47</v>
      </c>
      <c r="E863" s="28">
        <v>40</v>
      </c>
      <c r="F863" s="29" t="s">
        <v>14594</v>
      </c>
      <c r="G863" s="29" t="s">
        <v>15676</v>
      </c>
      <c r="H863" s="28">
        <v>370</v>
      </c>
      <c r="I863" s="29" t="s">
        <v>115</v>
      </c>
      <c r="J863" s="33" t="s">
        <v>15680</v>
      </c>
      <c r="K863" s="29" t="s">
        <v>178</v>
      </c>
      <c r="L863" s="29" t="s">
        <v>15679</v>
      </c>
      <c r="M863" s="29" t="s">
        <v>976</v>
      </c>
      <c r="N863" s="28">
        <v>660808.6</v>
      </c>
      <c r="O863" s="28">
        <v>6130332</v>
      </c>
      <c r="P863" s="29" t="s">
        <v>15678</v>
      </c>
      <c r="Q863" s="32" t="s">
        <v>207</v>
      </c>
      <c r="R863" s="19"/>
      <c r="S863" s="19"/>
      <c r="T863" s="19"/>
      <c r="U863" s="19"/>
      <c r="V863" s="19"/>
      <c r="W863" s="19"/>
      <c r="X863" s="19"/>
      <c r="Y863" s="19"/>
      <c r="Z863" s="19"/>
      <c r="AA863" s="19"/>
      <c r="AB863" s="19"/>
      <c r="AC863" s="19"/>
      <c r="AD863" s="19"/>
      <c r="AE863" s="19"/>
      <c r="AF863" s="19"/>
      <c r="AG863" s="19"/>
      <c r="AH863" s="19"/>
      <c r="AI863" s="19"/>
      <c r="AJ863" s="19"/>
      <c r="AK863" s="19"/>
      <c r="AL863" s="19"/>
      <c r="AM863" s="31">
        <v>0</v>
      </c>
      <c r="AN863" s="31">
        <v>1292919</v>
      </c>
      <c r="AO863" s="31">
        <v>1258529</v>
      </c>
      <c r="AP863" s="31">
        <v>1062985</v>
      </c>
      <c r="AQ863" s="31">
        <v>1200781.9375</v>
      </c>
      <c r="AR863" s="31">
        <v>1114646.953125</v>
      </c>
      <c r="AS863" s="31">
        <v>1235423.96875</v>
      </c>
      <c r="AT863" s="31">
        <v>1104081.640625</v>
      </c>
      <c r="AU863" s="31">
        <v>1040313.7890625</v>
      </c>
      <c r="AV863" s="31">
        <v>1347915.68359375</v>
      </c>
      <c r="AW863" s="31">
        <v>1317613.7734375</v>
      </c>
      <c r="AX863" s="31">
        <v>84013.3828125</v>
      </c>
      <c r="AY863" s="31">
        <v>86085.453125</v>
      </c>
      <c r="AZ863" s="31">
        <v>170098.8359375</v>
      </c>
    </row>
    <row r="864" spans="1:52" ht="15" customHeight="1">
      <c r="A864" s="29" t="s">
        <v>15677</v>
      </c>
      <c r="B864" s="34">
        <v>36146</v>
      </c>
      <c r="C864" s="28">
        <v>750</v>
      </c>
      <c r="D864" s="28">
        <v>48</v>
      </c>
      <c r="E864" s="28">
        <v>45</v>
      </c>
      <c r="F864" s="29" t="s">
        <v>14617</v>
      </c>
      <c r="G864" s="29" t="s">
        <v>15671</v>
      </c>
      <c r="H864" s="28">
        <v>370</v>
      </c>
      <c r="I864" s="29" t="s">
        <v>115</v>
      </c>
      <c r="J864" s="33" t="s">
        <v>15675</v>
      </c>
      <c r="K864" s="29" t="s">
        <v>178</v>
      </c>
      <c r="L864" s="29" t="s">
        <v>15674</v>
      </c>
      <c r="M864" s="29" t="s">
        <v>197</v>
      </c>
      <c r="N864" s="28">
        <v>679201.6</v>
      </c>
      <c r="O864" s="28">
        <v>6127394</v>
      </c>
      <c r="P864" s="29" t="s">
        <v>15673</v>
      </c>
      <c r="Q864" s="32" t="s">
        <v>919</v>
      </c>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31">
        <v>1364149</v>
      </c>
      <c r="AO864" s="31">
        <v>1543126</v>
      </c>
      <c r="AP864" s="31">
        <v>1327471</v>
      </c>
      <c r="AQ864" s="31">
        <v>1464127</v>
      </c>
      <c r="AR864" s="31">
        <v>1364111</v>
      </c>
      <c r="AS864" s="31">
        <v>1469623</v>
      </c>
      <c r="AT864" s="31">
        <v>1395688</v>
      </c>
      <c r="AU864" s="31">
        <v>1315492</v>
      </c>
      <c r="AV864" s="31">
        <v>1583779</v>
      </c>
      <c r="AW864" s="31">
        <v>1602252</v>
      </c>
      <c r="AX864" s="31">
        <v>127235</v>
      </c>
      <c r="AY864" s="31">
        <v>108867</v>
      </c>
      <c r="AZ864" s="31">
        <v>236102</v>
      </c>
    </row>
    <row r="865" spans="1:52" ht="15" customHeight="1">
      <c r="A865" s="29" t="s">
        <v>15672</v>
      </c>
      <c r="B865" s="34">
        <v>36203</v>
      </c>
      <c r="C865" s="28">
        <v>750</v>
      </c>
      <c r="D865" s="28">
        <v>48</v>
      </c>
      <c r="E865" s="28">
        <v>45</v>
      </c>
      <c r="F865" s="29" t="s">
        <v>14617</v>
      </c>
      <c r="G865" s="29" t="s">
        <v>171</v>
      </c>
      <c r="H865" s="28">
        <v>370</v>
      </c>
      <c r="I865" s="29" t="s">
        <v>115</v>
      </c>
      <c r="J865" s="33" t="s">
        <v>15670</v>
      </c>
      <c r="K865" s="29" t="s">
        <v>178</v>
      </c>
      <c r="L865" s="29" t="s">
        <v>15669</v>
      </c>
      <c r="M865" s="29" t="s">
        <v>4763</v>
      </c>
      <c r="N865" s="28">
        <v>679242.6</v>
      </c>
      <c r="O865" s="28">
        <v>6127602</v>
      </c>
      <c r="P865" s="29" t="s">
        <v>15668</v>
      </c>
      <c r="Q865" s="32" t="s">
        <v>919</v>
      </c>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31">
        <v>1126980</v>
      </c>
      <c r="AO865" s="31">
        <v>1421874</v>
      </c>
      <c r="AP865" s="31">
        <v>1241724</v>
      </c>
      <c r="AQ865" s="31">
        <v>1373286</v>
      </c>
      <c r="AR865" s="31">
        <v>1227006</v>
      </c>
      <c r="AS865" s="31">
        <v>1360335</v>
      </c>
      <c r="AT865" s="31">
        <v>1261253</v>
      </c>
      <c r="AU865" s="31">
        <v>1160807</v>
      </c>
      <c r="AV865" s="31">
        <v>1466826</v>
      </c>
      <c r="AW865" s="31">
        <v>1459958</v>
      </c>
      <c r="AX865" s="31">
        <v>118434</v>
      </c>
      <c r="AY865" s="31">
        <v>102212</v>
      </c>
      <c r="AZ865" s="31">
        <v>220646</v>
      </c>
    </row>
    <row r="866" spans="1:52" ht="15" customHeight="1">
      <c r="A866" s="29" t="s">
        <v>15667</v>
      </c>
      <c r="B866" s="34">
        <v>36091</v>
      </c>
      <c r="C866" s="28">
        <v>600</v>
      </c>
      <c r="D866" s="28">
        <v>44</v>
      </c>
      <c r="E866" s="28">
        <v>40</v>
      </c>
      <c r="F866" s="29" t="s">
        <v>14683</v>
      </c>
      <c r="G866" s="29" t="s">
        <v>15662</v>
      </c>
      <c r="H866" s="28">
        <v>370</v>
      </c>
      <c r="I866" s="29" t="s">
        <v>115</v>
      </c>
      <c r="J866" s="33" t="s">
        <v>15666</v>
      </c>
      <c r="K866" s="29" t="s">
        <v>178</v>
      </c>
      <c r="L866" s="29" t="s">
        <v>15665</v>
      </c>
      <c r="M866" s="29" t="s">
        <v>2515</v>
      </c>
      <c r="N866" s="28">
        <v>660726.69999999995</v>
      </c>
      <c r="O866" s="28">
        <v>6122816</v>
      </c>
      <c r="P866" s="29" t="s">
        <v>15664</v>
      </c>
      <c r="Q866" s="32" t="s">
        <v>174</v>
      </c>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31">
        <v>1061026</v>
      </c>
      <c r="AO866" s="31">
        <v>1139372</v>
      </c>
      <c r="AP866" s="31">
        <v>954967</v>
      </c>
      <c r="AQ866" s="31">
        <v>1057443</v>
      </c>
      <c r="AR866" s="31">
        <v>975929</v>
      </c>
      <c r="AS866" s="31">
        <v>1099139</v>
      </c>
      <c r="AT866" s="31">
        <v>1002316</v>
      </c>
      <c r="AU866" s="31">
        <v>960789</v>
      </c>
      <c r="AV866" s="31">
        <v>1153410</v>
      </c>
      <c r="AW866" s="31">
        <v>1197114</v>
      </c>
      <c r="AX866" s="31">
        <v>95746</v>
      </c>
      <c r="AY866" s="31">
        <v>77202</v>
      </c>
      <c r="AZ866" s="31">
        <v>172948</v>
      </c>
    </row>
    <row r="867" spans="1:52" ht="15" customHeight="1">
      <c r="A867" s="29" t="s">
        <v>15663</v>
      </c>
      <c r="B867" s="34">
        <v>36231</v>
      </c>
      <c r="C867" s="28">
        <v>750</v>
      </c>
      <c r="D867" s="28">
        <v>48</v>
      </c>
      <c r="E867" s="28">
        <v>45</v>
      </c>
      <c r="F867" s="29" t="s">
        <v>14617</v>
      </c>
      <c r="G867" s="29" t="s">
        <v>171</v>
      </c>
      <c r="H867" s="28">
        <v>370</v>
      </c>
      <c r="I867" s="29" t="s">
        <v>115</v>
      </c>
      <c r="J867" s="33" t="s">
        <v>15661</v>
      </c>
      <c r="K867" s="29" t="s">
        <v>178</v>
      </c>
      <c r="L867" s="29" t="s">
        <v>15660</v>
      </c>
      <c r="M867" s="29" t="s">
        <v>2515</v>
      </c>
      <c r="N867" s="28">
        <v>671387.8</v>
      </c>
      <c r="O867" s="28">
        <v>6123961</v>
      </c>
      <c r="P867" s="29" t="s">
        <v>15659</v>
      </c>
      <c r="Q867" s="32" t="s">
        <v>174</v>
      </c>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31">
        <v>964447</v>
      </c>
      <c r="AO867" s="31">
        <v>1332125</v>
      </c>
      <c r="AP867" s="31">
        <v>1103287</v>
      </c>
      <c r="AQ867" s="31">
        <v>1207154</v>
      </c>
      <c r="AR867" s="31">
        <v>1113371</v>
      </c>
      <c r="AS867" s="31">
        <v>1232657</v>
      </c>
      <c r="AT867" s="31">
        <v>1141981</v>
      </c>
      <c r="AU867" s="31">
        <v>1015770</v>
      </c>
      <c r="AV867" s="31">
        <v>1315487</v>
      </c>
      <c r="AW867" s="31">
        <v>1256554</v>
      </c>
      <c r="AX867" s="31">
        <v>93247</v>
      </c>
      <c r="AY867" s="31">
        <v>87549</v>
      </c>
      <c r="AZ867" s="31">
        <v>180796</v>
      </c>
    </row>
    <row r="868" spans="1:52" ht="15" customHeight="1">
      <c r="A868" s="29" t="s">
        <v>15658</v>
      </c>
      <c r="B868" s="34">
        <v>36231</v>
      </c>
      <c r="C868" s="28">
        <v>750</v>
      </c>
      <c r="D868" s="28">
        <v>48</v>
      </c>
      <c r="E868" s="28">
        <v>46</v>
      </c>
      <c r="F868" s="29" t="s">
        <v>14617</v>
      </c>
      <c r="G868" s="29" t="s">
        <v>171</v>
      </c>
      <c r="H868" s="28">
        <v>370</v>
      </c>
      <c r="I868" s="29" t="s">
        <v>115</v>
      </c>
      <c r="J868" s="33" t="s">
        <v>15657</v>
      </c>
      <c r="K868" s="29" t="s">
        <v>178</v>
      </c>
      <c r="L868" s="29" t="s">
        <v>15653</v>
      </c>
      <c r="M868" s="29" t="s">
        <v>7955</v>
      </c>
      <c r="N868" s="28">
        <v>671386</v>
      </c>
      <c r="O868" s="28">
        <v>6124144</v>
      </c>
      <c r="P868" s="29" t="s">
        <v>15656</v>
      </c>
      <c r="Q868" s="32" t="s">
        <v>174</v>
      </c>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31">
        <v>955549</v>
      </c>
      <c r="AO868" s="31">
        <v>1351725</v>
      </c>
      <c r="AP868" s="31">
        <v>1160903</v>
      </c>
      <c r="AQ868" s="31">
        <v>1255517</v>
      </c>
      <c r="AR868" s="31">
        <v>1146073</v>
      </c>
      <c r="AS868" s="31">
        <v>1277391</v>
      </c>
      <c r="AT868" s="31">
        <v>1193417</v>
      </c>
      <c r="AU868" s="31">
        <v>1040569</v>
      </c>
      <c r="AV868" s="31">
        <v>1289090</v>
      </c>
      <c r="AW868" s="31">
        <v>1180011</v>
      </c>
      <c r="AX868" s="31">
        <v>100608</v>
      </c>
      <c r="AY868" s="31">
        <v>92122</v>
      </c>
      <c r="AZ868" s="31">
        <v>192730</v>
      </c>
    </row>
    <row r="869" spans="1:52" ht="15" customHeight="1">
      <c r="A869" s="29" t="s">
        <v>15655</v>
      </c>
      <c r="B869" s="34">
        <v>36231</v>
      </c>
      <c r="C869" s="28">
        <v>750</v>
      </c>
      <c r="D869" s="28">
        <v>48</v>
      </c>
      <c r="E869" s="28">
        <v>46</v>
      </c>
      <c r="F869" s="29" t="s">
        <v>14617</v>
      </c>
      <c r="G869" s="29" t="s">
        <v>171</v>
      </c>
      <c r="H869" s="28">
        <v>370</v>
      </c>
      <c r="I869" s="29" t="s">
        <v>115</v>
      </c>
      <c r="J869" s="33" t="s">
        <v>15654</v>
      </c>
      <c r="K869" s="29" t="s">
        <v>178</v>
      </c>
      <c r="L869" s="29" t="s">
        <v>15653</v>
      </c>
      <c r="M869" s="29" t="s">
        <v>7955</v>
      </c>
      <c r="N869" s="28">
        <v>671400.4</v>
      </c>
      <c r="O869" s="28">
        <v>6124321</v>
      </c>
      <c r="P869" s="29" t="s">
        <v>15652</v>
      </c>
      <c r="Q869" s="32" t="s">
        <v>174</v>
      </c>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31">
        <v>975754</v>
      </c>
      <c r="AO869" s="31">
        <v>1366273</v>
      </c>
      <c r="AP869" s="31">
        <v>1200504</v>
      </c>
      <c r="AQ869" s="31">
        <v>1312426</v>
      </c>
      <c r="AR869" s="31">
        <v>1213494</v>
      </c>
      <c r="AS869" s="31">
        <v>1333161</v>
      </c>
      <c r="AT869" s="31">
        <v>867789</v>
      </c>
      <c r="AU869" s="31">
        <v>1082226</v>
      </c>
      <c r="AV869" s="31">
        <v>1310976</v>
      </c>
      <c r="AW869" s="31">
        <v>1337279</v>
      </c>
      <c r="AX869" s="31">
        <v>102465</v>
      </c>
      <c r="AY869" s="31">
        <v>96188</v>
      </c>
      <c r="AZ869" s="31">
        <v>198653</v>
      </c>
    </row>
    <row r="870" spans="1:52" ht="15" customHeight="1">
      <c r="A870" s="29" t="s">
        <v>15651</v>
      </c>
      <c r="B870" s="34">
        <v>36175</v>
      </c>
      <c r="C870" s="28">
        <v>750</v>
      </c>
      <c r="D870" s="28">
        <v>48</v>
      </c>
      <c r="E870" s="28">
        <v>45</v>
      </c>
      <c r="F870" s="29" t="s">
        <v>14617</v>
      </c>
      <c r="G870" s="29" t="s">
        <v>171</v>
      </c>
      <c r="H870" s="28">
        <v>370</v>
      </c>
      <c r="I870" s="29" t="s">
        <v>115</v>
      </c>
      <c r="J870" s="33" t="s">
        <v>15650</v>
      </c>
      <c r="K870" s="29" t="s">
        <v>178</v>
      </c>
      <c r="L870" s="29" t="s">
        <v>15646</v>
      </c>
      <c r="M870" s="29" t="s">
        <v>2532</v>
      </c>
      <c r="N870" s="28">
        <v>663850.4</v>
      </c>
      <c r="O870" s="28">
        <v>6122918</v>
      </c>
      <c r="P870" s="29" t="s">
        <v>15649</v>
      </c>
      <c r="Q870" s="32" t="s">
        <v>174</v>
      </c>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31">
        <v>1521884</v>
      </c>
      <c r="AO870" s="31">
        <v>1699690</v>
      </c>
      <c r="AP870" s="31">
        <v>1452133</v>
      </c>
      <c r="AQ870" s="31">
        <v>1576360</v>
      </c>
      <c r="AR870" s="31">
        <v>1496536</v>
      </c>
      <c r="AS870" s="31">
        <v>1644090</v>
      </c>
      <c r="AT870" s="31">
        <v>1528858</v>
      </c>
      <c r="AU870" s="31">
        <v>1431404</v>
      </c>
      <c r="AV870" s="31">
        <v>1740399</v>
      </c>
      <c r="AW870" s="31">
        <v>1744944</v>
      </c>
      <c r="AX870" s="31">
        <v>136866</v>
      </c>
      <c r="AY870" s="31">
        <v>117779</v>
      </c>
      <c r="AZ870" s="31">
        <v>254645</v>
      </c>
    </row>
    <row r="871" spans="1:52" ht="15" customHeight="1">
      <c r="A871" s="29" t="s">
        <v>15648</v>
      </c>
      <c r="B871" s="34">
        <v>36175</v>
      </c>
      <c r="C871" s="28">
        <v>750</v>
      </c>
      <c r="D871" s="28">
        <v>48</v>
      </c>
      <c r="E871" s="28">
        <v>45</v>
      </c>
      <c r="F871" s="29" t="s">
        <v>14617</v>
      </c>
      <c r="G871" s="29" t="s">
        <v>171</v>
      </c>
      <c r="H871" s="28">
        <v>370</v>
      </c>
      <c r="I871" s="29" t="s">
        <v>115</v>
      </c>
      <c r="J871" s="33" t="s">
        <v>15647</v>
      </c>
      <c r="K871" s="29" t="s">
        <v>178</v>
      </c>
      <c r="L871" s="29" t="s">
        <v>15646</v>
      </c>
      <c r="M871" s="29" t="s">
        <v>2532</v>
      </c>
      <c r="N871" s="28">
        <v>663771.9</v>
      </c>
      <c r="O871" s="28">
        <v>6122745</v>
      </c>
      <c r="P871" s="29" t="s">
        <v>15645</v>
      </c>
      <c r="Q871" s="32" t="s">
        <v>174</v>
      </c>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31">
        <v>1559154</v>
      </c>
      <c r="AO871" s="31">
        <v>1745844</v>
      </c>
      <c r="AP871" s="31">
        <v>1459245</v>
      </c>
      <c r="AQ871" s="31">
        <v>1603612</v>
      </c>
      <c r="AR871" s="31">
        <v>1492292</v>
      </c>
      <c r="AS871" s="31">
        <v>1673510</v>
      </c>
      <c r="AT871" s="31">
        <v>1524678</v>
      </c>
      <c r="AU871" s="31">
        <v>1454935</v>
      </c>
      <c r="AV871" s="31">
        <v>1721905</v>
      </c>
      <c r="AW871" s="31">
        <v>1757339</v>
      </c>
      <c r="AX871" s="31">
        <v>138314</v>
      </c>
      <c r="AY871" s="31">
        <v>115044</v>
      </c>
      <c r="AZ871" s="31">
        <v>253358</v>
      </c>
    </row>
    <row r="872" spans="1:52" ht="15" customHeight="1">
      <c r="A872" s="29" t="s">
        <v>15644</v>
      </c>
      <c r="B872" s="34">
        <v>36297</v>
      </c>
      <c r="C872" s="28">
        <v>550</v>
      </c>
      <c r="D872" s="28">
        <v>41</v>
      </c>
      <c r="E872" s="28">
        <v>35</v>
      </c>
      <c r="F872" s="29" t="s">
        <v>14638</v>
      </c>
      <c r="G872" s="29" t="s">
        <v>14637</v>
      </c>
      <c r="H872" s="28">
        <v>370</v>
      </c>
      <c r="I872" s="29" t="s">
        <v>115</v>
      </c>
      <c r="J872" s="33" t="s">
        <v>15643</v>
      </c>
      <c r="K872" s="29" t="s">
        <v>178</v>
      </c>
      <c r="L872" s="29" t="s">
        <v>15621</v>
      </c>
      <c r="M872" s="29" t="s">
        <v>536</v>
      </c>
      <c r="N872" s="28">
        <v>660617.5</v>
      </c>
      <c r="O872" s="28">
        <v>6128469</v>
      </c>
      <c r="P872" s="29" t="s">
        <v>15642</v>
      </c>
      <c r="Q872" s="32" t="s">
        <v>174</v>
      </c>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31">
        <v>480073</v>
      </c>
      <c r="AO872" s="31">
        <v>986720</v>
      </c>
      <c r="AP872" s="31">
        <v>827385</v>
      </c>
      <c r="AQ872" s="31">
        <v>936662</v>
      </c>
      <c r="AR872" s="31">
        <v>849586</v>
      </c>
      <c r="AS872" s="31">
        <v>933472</v>
      </c>
      <c r="AT872" s="31">
        <v>847078</v>
      </c>
      <c r="AU872" s="31">
        <v>756714</v>
      </c>
      <c r="AV872" s="31">
        <v>1011745</v>
      </c>
      <c r="AW872" s="31">
        <v>951539</v>
      </c>
      <c r="AX872" s="31">
        <v>74983</v>
      </c>
      <c r="AY872" s="31">
        <v>68737</v>
      </c>
      <c r="AZ872" s="31">
        <v>143720</v>
      </c>
    </row>
    <row r="873" spans="1:52" ht="15" customHeight="1">
      <c r="A873" s="29" t="s">
        <v>15641</v>
      </c>
      <c r="B873" s="34">
        <v>35902</v>
      </c>
      <c r="C873" s="28">
        <v>600</v>
      </c>
      <c r="D873" s="28">
        <v>43</v>
      </c>
      <c r="E873" s="28">
        <v>44.5</v>
      </c>
      <c r="F873" s="29" t="s">
        <v>14638</v>
      </c>
      <c r="G873" s="29" t="s">
        <v>15636</v>
      </c>
      <c r="H873" s="28">
        <v>370</v>
      </c>
      <c r="I873" s="29" t="s">
        <v>115</v>
      </c>
      <c r="J873" s="33" t="s">
        <v>15640</v>
      </c>
      <c r="K873" s="29" t="s">
        <v>178</v>
      </c>
      <c r="L873" s="29" t="s">
        <v>15639</v>
      </c>
      <c r="M873" s="29" t="s">
        <v>3779</v>
      </c>
      <c r="N873" s="28">
        <v>668125.5</v>
      </c>
      <c r="O873" s="28">
        <v>6124131</v>
      </c>
      <c r="P873" s="29" t="s">
        <v>15638</v>
      </c>
      <c r="Q873" s="32" t="s">
        <v>174</v>
      </c>
      <c r="R873" s="19"/>
      <c r="S873" s="19"/>
      <c r="T873" s="19"/>
      <c r="U873" s="19"/>
      <c r="V873" s="19"/>
      <c r="W873" s="19"/>
      <c r="X873" s="19"/>
      <c r="Y873" s="19"/>
      <c r="Z873" s="19"/>
      <c r="AA873" s="19"/>
      <c r="AB873" s="19"/>
      <c r="AC873" s="19"/>
      <c r="AD873" s="19"/>
      <c r="AE873" s="19"/>
      <c r="AF873" s="19"/>
      <c r="AG873" s="19"/>
      <c r="AH873" s="19"/>
      <c r="AI873" s="19"/>
      <c r="AJ873" s="19"/>
      <c r="AK873" s="19"/>
      <c r="AL873" s="19"/>
      <c r="AM873" s="31">
        <v>752868</v>
      </c>
      <c r="AN873" s="31">
        <v>1021078</v>
      </c>
      <c r="AO873" s="31">
        <v>1070003</v>
      </c>
      <c r="AP873" s="31">
        <v>901949</v>
      </c>
      <c r="AQ873" s="31">
        <v>1040894.8828125</v>
      </c>
      <c r="AR873" s="31">
        <v>911500.8984375</v>
      </c>
      <c r="AS873" s="31">
        <v>944478.80859375</v>
      </c>
      <c r="AT873" s="31">
        <v>930502.9765625</v>
      </c>
      <c r="AU873" s="31">
        <v>907179.57421875</v>
      </c>
      <c r="AV873" s="31">
        <v>1040442.46875</v>
      </c>
      <c r="AW873" s="31">
        <v>1076169.60546875</v>
      </c>
      <c r="AX873" s="31">
        <v>85284.5390625</v>
      </c>
      <c r="AY873" s="31">
        <v>74858.8515625</v>
      </c>
      <c r="AZ873" s="31">
        <v>160143.390625</v>
      </c>
    </row>
    <row r="874" spans="1:52" ht="15" customHeight="1">
      <c r="A874" s="29" t="s">
        <v>15637</v>
      </c>
      <c r="B874" s="34">
        <v>36426</v>
      </c>
      <c r="C874" s="28">
        <v>750</v>
      </c>
      <c r="D874" s="28">
        <v>48</v>
      </c>
      <c r="E874" s="28">
        <v>45</v>
      </c>
      <c r="F874" s="29" t="s">
        <v>14617</v>
      </c>
      <c r="G874" s="29" t="s">
        <v>171</v>
      </c>
      <c r="H874" s="28">
        <v>370</v>
      </c>
      <c r="I874" s="29" t="s">
        <v>115</v>
      </c>
      <c r="J874" s="33" t="s">
        <v>15635</v>
      </c>
      <c r="K874" s="29" t="s">
        <v>178</v>
      </c>
      <c r="L874" s="29" t="s">
        <v>15628</v>
      </c>
      <c r="M874" s="29" t="s">
        <v>176</v>
      </c>
      <c r="N874" s="28">
        <v>684979.9</v>
      </c>
      <c r="O874" s="28">
        <v>6125861</v>
      </c>
      <c r="P874" s="29" t="s">
        <v>15634</v>
      </c>
      <c r="Q874" s="32" t="s">
        <v>174</v>
      </c>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31">
        <v>488855</v>
      </c>
      <c r="AO874" s="31">
        <v>1580245</v>
      </c>
      <c r="AP874" s="31">
        <v>1338072</v>
      </c>
      <c r="AQ874" s="31">
        <v>1522194</v>
      </c>
      <c r="AR874" s="31">
        <v>1423825</v>
      </c>
      <c r="AS874" s="31">
        <v>1531044</v>
      </c>
      <c r="AT874" s="31">
        <v>1436764</v>
      </c>
      <c r="AU874" s="31">
        <v>1289646</v>
      </c>
      <c r="AV874" s="31">
        <v>1558560</v>
      </c>
      <c r="AW874" s="31">
        <v>1570720</v>
      </c>
      <c r="AX874" s="31">
        <v>125245</v>
      </c>
      <c r="AY874" s="31">
        <v>110076</v>
      </c>
      <c r="AZ874" s="31">
        <v>235321</v>
      </c>
    </row>
    <row r="875" spans="1:52" ht="15" customHeight="1">
      <c r="A875" s="29" t="s">
        <v>15633</v>
      </c>
      <c r="B875" s="34">
        <v>36426</v>
      </c>
      <c r="C875" s="28">
        <v>750</v>
      </c>
      <c r="D875" s="28">
        <v>48</v>
      </c>
      <c r="E875" s="28">
        <v>45</v>
      </c>
      <c r="F875" s="29" t="s">
        <v>14617</v>
      </c>
      <c r="G875" s="29" t="s">
        <v>171</v>
      </c>
      <c r="H875" s="28">
        <v>370</v>
      </c>
      <c r="I875" s="29" t="s">
        <v>115</v>
      </c>
      <c r="J875" s="33" t="s">
        <v>15632</v>
      </c>
      <c r="K875" s="29" t="s">
        <v>178</v>
      </c>
      <c r="L875" s="29" t="s">
        <v>15628</v>
      </c>
      <c r="M875" s="29" t="s">
        <v>837</v>
      </c>
      <c r="N875" s="28">
        <v>684970.4</v>
      </c>
      <c r="O875" s="28">
        <v>6125705</v>
      </c>
      <c r="P875" s="29" t="s">
        <v>15631</v>
      </c>
      <c r="Q875" s="32" t="s">
        <v>174</v>
      </c>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31">
        <v>453232</v>
      </c>
      <c r="AO875" s="31">
        <v>1506160</v>
      </c>
      <c r="AP875" s="31">
        <v>1291439</v>
      </c>
      <c r="AQ875" s="31">
        <v>1486865</v>
      </c>
      <c r="AR875" s="31">
        <v>1349197</v>
      </c>
      <c r="AS875" s="31">
        <v>1463495</v>
      </c>
      <c r="AT875" s="31">
        <v>1348684</v>
      </c>
      <c r="AU875" s="31">
        <v>1205005</v>
      </c>
      <c r="AV875" s="31">
        <v>1410014</v>
      </c>
      <c r="AW875" s="31">
        <v>1475596</v>
      </c>
      <c r="AX875" s="31">
        <v>122217</v>
      </c>
      <c r="AY875" s="31">
        <v>108633</v>
      </c>
      <c r="AZ875" s="31">
        <v>230850</v>
      </c>
    </row>
    <row r="876" spans="1:52" ht="15" customHeight="1">
      <c r="A876" s="29" t="s">
        <v>15630</v>
      </c>
      <c r="B876" s="34">
        <v>36426</v>
      </c>
      <c r="C876" s="28">
        <v>750</v>
      </c>
      <c r="D876" s="28">
        <v>48</v>
      </c>
      <c r="E876" s="28">
        <v>45</v>
      </c>
      <c r="F876" s="29" t="s">
        <v>14617</v>
      </c>
      <c r="G876" s="29" t="s">
        <v>171</v>
      </c>
      <c r="H876" s="28">
        <v>370</v>
      </c>
      <c r="I876" s="29" t="s">
        <v>115</v>
      </c>
      <c r="J876" s="33" t="s">
        <v>15629</v>
      </c>
      <c r="K876" s="29" t="s">
        <v>178</v>
      </c>
      <c r="L876" s="29" t="s">
        <v>15628</v>
      </c>
      <c r="M876" s="29" t="s">
        <v>1417</v>
      </c>
      <c r="N876" s="28">
        <v>684960.9</v>
      </c>
      <c r="O876" s="28">
        <v>6125553</v>
      </c>
      <c r="P876" s="29" t="s">
        <v>15627</v>
      </c>
      <c r="Q876" s="32" t="s">
        <v>174</v>
      </c>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31">
        <v>446586</v>
      </c>
      <c r="AO876" s="31">
        <v>1562809</v>
      </c>
      <c r="AP876" s="31">
        <v>1289057</v>
      </c>
      <c r="AQ876" s="31">
        <v>1524741</v>
      </c>
      <c r="AR876" s="31">
        <v>1370057</v>
      </c>
      <c r="AS876" s="31">
        <v>1481855</v>
      </c>
      <c r="AT876" s="31">
        <v>1414250</v>
      </c>
      <c r="AU876" s="31">
        <v>1330861</v>
      </c>
      <c r="AV876" s="31">
        <v>1563895</v>
      </c>
      <c r="AW876" s="31">
        <v>1522952</v>
      </c>
      <c r="AX876" s="31">
        <v>121946</v>
      </c>
      <c r="AY876" s="31">
        <v>108901</v>
      </c>
      <c r="AZ876" s="31">
        <v>230847</v>
      </c>
    </row>
    <row r="877" spans="1:52" ht="15" customHeight="1">
      <c r="A877" s="29" t="s">
        <v>15626</v>
      </c>
      <c r="B877" s="34">
        <v>36570</v>
      </c>
      <c r="C877" s="28">
        <v>660</v>
      </c>
      <c r="D877" s="28">
        <v>47</v>
      </c>
      <c r="E877" s="28">
        <v>45</v>
      </c>
      <c r="F877" s="29" t="s">
        <v>14594</v>
      </c>
      <c r="G877" s="29" t="s">
        <v>9831</v>
      </c>
      <c r="H877" s="28">
        <v>370</v>
      </c>
      <c r="I877" s="29" t="s">
        <v>115</v>
      </c>
      <c r="J877" s="33" t="s">
        <v>15625</v>
      </c>
      <c r="K877" s="29" t="s">
        <v>178</v>
      </c>
      <c r="L877" s="29" t="s">
        <v>15617</v>
      </c>
      <c r="M877" s="29" t="s">
        <v>176</v>
      </c>
      <c r="N877" s="28">
        <v>663117.69999999995</v>
      </c>
      <c r="O877" s="28">
        <v>6128114</v>
      </c>
      <c r="P877" s="29" t="s">
        <v>15624</v>
      </c>
      <c r="Q877" s="32" t="s">
        <v>174</v>
      </c>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31">
        <v>1071792</v>
      </c>
      <c r="AP877" s="31">
        <v>1073640</v>
      </c>
      <c r="AQ877" s="31">
        <v>1194020</v>
      </c>
      <c r="AR877" s="31">
        <v>1104247</v>
      </c>
      <c r="AS877" s="31">
        <v>1231941</v>
      </c>
      <c r="AT877" s="31">
        <v>1134577</v>
      </c>
      <c r="AU877" s="31">
        <v>1062038</v>
      </c>
      <c r="AV877" s="31">
        <v>1327977</v>
      </c>
      <c r="AW877" s="31">
        <v>1156715</v>
      </c>
      <c r="AX877" s="31">
        <v>105207</v>
      </c>
      <c r="AY877" s="31">
        <v>87383</v>
      </c>
      <c r="AZ877" s="31">
        <v>192590</v>
      </c>
    </row>
    <row r="878" spans="1:52" ht="15" customHeight="1">
      <c r="A878" s="29" t="s">
        <v>15623</v>
      </c>
      <c r="B878" s="34">
        <v>36570</v>
      </c>
      <c r="C878" s="28">
        <v>660</v>
      </c>
      <c r="D878" s="28">
        <v>47</v>
      </c>
      <c r="E878" s="28">
        <v>45</v>
      </c>
      <c r="F878" s="29" t="s">
        <v>14594</v>
      </c>
      <c r="G878" s="29" t="s">
        <v>9831</v>
      </c>
      <c r="H878" s="28">
        <v>370</v>
      </c>
      <c r="I878" s="29" t="s">
        <v>115</v>
      </c>
      <c r="J878" s="33" t="s">
        <v>15622</v>
      </c>
      <c r="K878" s="29" t="s">
        <v>178</v>
      </c>
      <c r="L878" s="29" t="s">
        <v>15621</v>
      </c>
      <c r="M878" s="29" t="s">
        <v>176</v>
      </c>
      <c r="N878" s="28">
        <v>663114.6</v>
      </c>
      <c r="O878" s="28">
        <v>6128294</v>
      </c>
      <c r="P878" s="29" t="s">
        <v>15620</v>
      </c>
      <c r="Q878" s="32" t="s">
        <v>174</v>
      </c>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31">
        <v>1087036</v>
      </c>
      <c r="AP878" s="31">
        <v>1119871</v>
      </c>
      <c r="AQ878" s="31">
        <v>1223839</v>
      </c>
      <c r="AR878" s="31">
        <v>1148991</v>
      </c>
      <c r="AS878" s="31">
        <v>1281452</v>
      </c>
      <c r="AT878" s="31">
        <v>1160401</v>
      </c>
      <c r="AU878" s="31">
        <v>1096114</v>
      </c>
      <c r="AV878" s="31">
        <v>1455440</v>
      </c>
      <c r="AW878" s="31">
        <v>1391494</v>
      </c>
      <c r="AX878" s="31">
        <v>110583</v>
      </c>
      <c r="AY878" s="31">
        <v>92655</v>
      </c>
      <c r="AZ878" s="31">
        <v>203238</v>
      </c>
    </row>
    <row r="879" spans="1:52" ht="15" customHeight="1">
      <c r="A879" s="29" t="s">
        <v>15619</v>
      </c>
      <c r="B879" s="34">
        <v>36570</v>
      </c>
      <c r="C879" s="28">
        <v>660</v>
      </c>
      <c r="D879" s="28">
        <v>47</v>
      </c>
      <c r="E879" s="28">
        <v>45</v>
      </c>
      <c r="F879" s="29" t="s">
        <v>14594</v>
      </c>
      <c r="G879" s="29" t="s">
        <v>9831</v>
      </c>
      <c r="H879" s="28">
        <v>370</v>
      </c>
      <c r="I879" s="29" t="s">
        <v>115</v>
      </c>
      <c r="J879" s="33" t="s">
        <v>15618</v>
      </c>
      <c r="K879" s="29" t="s">
        <v>178</v>
      </c>
      <c r="L879" s="29" t="s">
        <v>15617</v>
      </c>
      <c r="M879" s="29" t="s">
        <v>176</v>
      </c>
      <c r="N879" s="28">
        <v>663133.69999999995</v>
      </c>
      <c r="O879" s="28">
        <v>6127920</v>
      </c>
      <c r="P879" s="29" t="s">
        <v>15616</v>
      </c>
      <c r="Q879" s="32" t="s">
        <v>174</v>
      </c>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31">
        <v>1047130</v>
      </c>
      <c r="AP879" s="31">
        <v>1063050</v>
      </c>
      <c r="AQ879" s="31">
        <v>1192006</v>
      </c>
      <c r="AR879" s="31">
        <v>1091364</v>
      </c>
      <c r="AS879" s="31">
        <v>1228709</v>
      </c>
      <c r="AT879" s="31">
        <v>1137098</v>
      </c>
      <c r="AU879" s="31">
        <v>1065621</v>
      </c>
      <c r="AV879" s="31">
        <v>1386952</v>
      </c>
      <c r="AW879" s="31">
        <v>1344945</v>
      </c>
      <c r="AX879" s="31">
        <v>102220</v>
      </c>
      <c r="AY879" s="31">
        <v>90329</v>
      </c>
      <c r="AZ879" s="31">
        <v>192549</v>
      </c>
    </row>
    <row r="880" spans="1:52" ht="15" customHeight="1">
      <c r="A880" s="29" t="s">
        <v>15615</v>
      </c>
      <c r="B880" s="34">
        <v>36543</v>
      </c>
      <c r="C880" s="28">
        <v>750</v>
      </c>
      <c r="D880" s="28">
        <v>48</v>
      </c>
      <c r="E880" s="28">
        <v>45</v>
      </c>
      <c r="F880" s="29" t="s">
        <v>14617</v>
      </c>
      <c r="G880" s="29" t="s">
        <v>14029</v>
      </c>
      <c r="H880" s="28">
        <v>370</v>
      </c>
      <c r="I880" s="29" t="s">
        <v>115</v>
      </c>
      <c r="J880" s="33" t="s">
        <v>15614</v>
      </c>
      <c r="K880" s="29" t="s">
        <v>178</v>
      </c>
      <c r="L880" s="29" t="s">
        <v>15610</v>
      </c>
      <c r="M880" s="29" t="s">
        <v>270</v>
      </c>
      <c r="N880" s="28">
        <v>675764.6</v>
      </c>
      <c r="O880" s="28">
        <v>6132254</v>
      </c>
      <c r="P880" s="29" t="s">
        <v>15613</v>
      </c>
      <c r="Q880" s="32" t="s">
        <v>174</v>
      </c>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31">
        <v>1316829</v>
      </c>
      <c r="AP880" s="31">
        <v>1205673</v>
      </c>
      <c r="AQ880" s="31">
        <v>1269641</v>
      </c>
      <c r="AR880" s="31">
        <v>1272045</v>
      </c>
      <c r="AS880" s="31">
        <v>1369862</v>
      </c>
      <c r="AT880" s="31">
        <v>1286614</v>
      </c>
      <c r="AU880" s="31">
        <v>1167397</v>
      </c>
      <c r="AV880" s="31">
        <v>1357052</v>
      </c>
      <c r="AW880" s="31">
        <v>1148305</v>
      </c>
      <c r="AX880" s="31">
        <v>113270</v>
      </c>
      <c r="AY880" s="31">
        <v>70301</v>
      </c>
      <c r="AZ880" s="31">
        <v>183571</v>
      </c>
    </row>
    <row r="881" spans="1:52" ht="15" customHeight="1">
      <c r="A881" s="29" t="s">
        <v>15612</v>
      </c>
      <c r="B881" s="34">
        <v>36543</v>
      </c>
      <c r="C881" s="28">
        <v>750</v>
      </c>
      <c r="D881" s="28">
        <v>48</v>
      </c>
      <c r="E881" s="28">
        <v>45</v>
      </c>
      <c r="F881" s="29" t="s">
        <v>14617</v>
      </c>
      <c r="G881" s="29" t="s">
        <v>14029</v>
      </c>
      <c r="H881" s="28">
        <v>370</v>
      </c>
      <c r="I881" s="29" t="s">
        <v>115</v>
      </c>
      <c r="J881" s="33" t="s">
        <v>15611</v>
      </c>
      <c r="K881" s="29" t="s">
        <v>178</v>
      </c>
      <c r="L881" s="29" t="s">
        <v>15610</v>
      </c>
      <c r="M881" s="29" t="s">
        <v>812</v>
      </c>
      <c r="N881" s="28">
        <v>675987.9</v>
      </c>
      <c r="O881" s="28">
        <v>6132321</v>
      </c>
      <c r="P881" s="29" t="s">
        <v>15609</v>
      </c>
      <c r="Q881" s="32" t="s">
        <v>174</v>
      </c>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31">
        <v>1268676</v>
      </c>
      <c r="AP881" s="31">
        <v>1179211</v>
      </c>
      <c r="AQ881" s="31">
        <v>1328463</v>
      </c>
      <c r="AR881" s="31">
        <v>1225385</v>
      </c>
      <c r="AS881" s="31">
        <v>1292411</v>
      </c>
      <c r="AT881" s="31">
        <v>1199509</v>
      </c>
      <c r="AU881" s="31">
        <v>1157332</v>
      </c>
      <c r="AV881" s="31">
        <v>1374945</v>
      </c>
      <c r="AW881" s="31">
        <v>1462168</v>
      </c>
      <c r="AX881" s="31">
        <v>105654</v>
      </c>
      <c r="AY881" s="31">
        <v>97282</v>
      </c>
      <c r="AZ881" s="31">
        <v>202936</v>
      </c>
    </row>
    <row r="882" spans="1:52" ht="15" customHeight="1">
      <c r="A882" s="29" t="s">
        <v>15608</v>
      </c>
      <c r="B882" s="34">
        <v>36840</v>
      </c>
      <c r="C882" s="28">
        <v>750</v>
      </c>
      <c r="D882" s="28">
        <v>48</v>
      </c>
      <c r="E882" s="28">
        <v>42</v>
      </c>
      <c r="F882" s="29" t="s">
        <v>14617</v>
      </c>
      <c r="G882" s="29" t="s">
        <v>171</v>
      </c>
      <c r="H882" s="28">
        <v>370</v>
      </c>
      <c r="I882" s="29" t="s">
        <v>115</v>
      </c>
      <c r="J882" s="33" t="s">
        <v>15607</v>
      </c>
      <c r="K882" s="29" t="s">
        <v>178</v>
      </c>
      <c r="L882" s="29" t="s">
        <v>15606</v>
      </c>
      <c r="M882" s="29" t="s">
        <v>176</v>
      </c>
      <c r="N882" s="28">
        <v>673504.6</v>
      </c>
      <c r="O882" s="28">
        <v>6140212</v>
      </c>
      <c r="P882" s="29" t="s">
        <v>15605</v>
      </c>
      <c r="Q882" s="32" t="s">
        <v>174</v>
      </c>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31">
        <v>185736</v>
      </c>
      <c r="AP882" s="31">
        <v>1306737</v>
      </c>
      <c r="AQ882" s="31">
        <v>917919</v>
      </c>
      <c r="AR882" s="31">
        <v>1386845</v>
      </c>
      <c r="AS882" s="31">
        <v>1391920</v>
      </c>
      <c r="AT882" s="31">
        <v>1395212</v>
      </c>
      <c r="AU882" s="31">
        <v>1320440</v>
      </c>
      <c r="AV882" s="31">
        <v>1549153</v>
      </c>
      <c r="AW882" s="31">
        <v>1583434</v>
      </c>
      <c r="AX882" s="31">
        <v>126596</v>
      </c>
      <c r="AY882" s="31">
        <v>108550</v>
      </c>
      <c r="AZ882" s="31">
        <v>235146</v>
      </c>
    </row>
    <row r="883" spans="1:52" ht="15" customHeight="1">
      <c r="A883" s="29" t="s">
        <v>15604</v>
      </c>
      <c r="B883" s="34">
        <v>36840</v>
      </c>
      <c r="C883" s="28">
        <v>750</v>
      </c>
      <c r="D883" s="28">
        <v>48</v>
      </c>
      <c r="E883" s="28">
        <v>45</v>
      </c>
      <c r="F883" s="29" t="s">
        <v>14617</v>
      </c>
      <c r="G883" s="29" t="s">
        <v>171</v>
      </c>
      <c r="H883" s="28">
        <v>370</v>
      </c>
      <c r="I883" s="29" t="s">
        <v>115</v>
      </c>
      <c r="J883" s="33" t="s">
        <v>15603</v>
      </c>
      <c r="K883" s="29" t="s">
        <v>178</v>
      </c>
      <c r="L883" s="29" t="s">
        <v>15602</v>
      </c>
      <c r="M883" s="29" t="s">
        <v>176</v>
      </c>
      <c r="N883" s="28">
        <v>673521.6</v>
      </c>
      <c r="O883" s="28">
        <v>6140212</v>
      </c>
      <c r="P883" s="29" t="s">
        <v>15601</v>
      </c>
      <c r="Q883" s="32" t="s">
        <v>174</v>
      </c>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31">
        <v>174680</v>
      </c>
      <c r="AP883" s="31">
        <v>1280472</v>
      </c>
      <c r="AQ883" s="31">
        <v>1518342</v>
      </c>
      <c r="AR883" s="31">
        <v>1365301</v>
      </c>
      <c r="AS883" s="31">
        <v>1477948</v>
      </c>
      <c r="AT883" s="31">
        <v>1378099</v>
      </c>
      <c r="AU883" s="31">
        <v>1321170</v>
      </c>
      <c r="AV883" s="31">
        <v>1557989</v>
      </c>
      <c r="AW883" s="31">
        <v>1592886</v>
      </c>
      <c r="AX883" s="31">
        <v>119777</v>
      </c>
      <c r="AY883" s="31">
        <v>110000</v>
      </c>
      <c r="AZ883" s="31">
        <v>229777</v>
      </c>
    </row>
    <row r="884" spans="1:52" ht="15" customHeight="1">
      <c r="A884" s="29" t="s">
        <v>15600</v>
      </c>
      <c r="B884" s="34">
        <v>36881</v>
      </c>
      <c r="C884" s="28">
        <v>750</v>
      </c>
      <c r="D884" s="28">
        <v>48</v>
      </c>
      <c r="E884" s="28">
        <v>45</v>
      </c>
      <c r="F884" s="29" t="s">
        <v>14617</v>
      </c>
      <c r="G884" s="29" t="s">
        <v>171</v>
      </c>
      <c r="H884" s="28">
        <v>370</v>
      </c>
      <c r="I884" s="29" t="s">
        <v>115</v>
      </c>
      <c r="J884" s="33" t="s">
        <v>15599</v>
      </c>
      <c r="K884" s="29" t="s">
        <v>178</v>
      </c>
      <c r="L884" s="29" t="s">
        <v>15595</v>
      </c>
      <c r="M884" s="29" t="s">
        <v>2515</v>
      </c>
      <c r="N884" s="28">
        <v>671377.1</v>
      </c>
      <c r="O884" s="28">
        <v>6123599</v>
      </c>
      <c r="P884" s="29" t="s">
        <v>15598</v>
      </c>
      <c r="Q884" s="32" t="s">
        <v>174</v>
      </c>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31">
        <v>1129752</v>
      </c>
      <c r="AQ884" s="31">
        <v>1206078</v>
      </c>
      <c r="AR884" s="31">
        <v>1022309</v>
      </c>
      <c r="AS884" s="31">
        <v>1237575</v>
      </c>
      <c r="AT884" s="31">
        <v>1151578</v>
      </c>
      <c r="AU884" s="31">
        <v>1087728</v>
      </c>
      <c r="AV884" s="31">
        <v>1330030</v>
      </c>
      <c r="AW884" s="31">
        <v>1326609</v>
      </c>
      <c r="AX884" s="31">
        <v>95575</v>
      </c>
      <c r="AY884" s="31">
        <v>91252</v>
      </c>
      <c r="AZ884" s="31">
        <v>186827</v>
      </c>
    </row>
    <row r="885" spans="1:52" ht="15" customHeight="1">
      <c r="A885" s="29" t="s">
        <v>15597</v>
      </c>
      <c r="B885" s="34">
        <v>36881</v>
      </c>
      <c r="C885" s="28">
        <v>750</v>
      </c>
      <c r="D885" s="28">
        <v>48</v>
      </c>
      <c r="E885" s="28">
        <v>45</v>
      </c>
      <c r="F885" s="29" t="s">
        <v>14617</v>
      </c>
      <c r="G885" s="29" t="s">
        <v>171</v>
      </c>
      <c r="H885" s="28">
        <v>370</v>
      </c>
      <c r="I885" s="29" t="s">
        <v>115</v>
      </c>
      <c r="J885" s="33" t="s">
        <v>15596</v>
      </c>
      <c r="K885" s="29" t="s">
        <v>178</v>
      </c>
      <c r="L885" s="29" t="s">
        <v>15595</v>
      </c>
      <c r="M885" s="29" t="s">
        <v>2515</v>
      </c>
      <c r="N885" s="28">
        <v>671384.6</v>
      </c>
      <c r="O885" s="28">
        <v>6123782</v>
      </c>
      <c r="P885" s="29" t="s">
        <v>15594</v>
      </c>
      <c r="Q885" s="32" t="s">
        <v>174</v>
      </c>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31">
        <v>1093927</v>
      </c>
      <c r="AQ885" s="31">
        <v>1172094</v>
      </c>
      <c r="AR885" s="31">
        <v>1088613</v>
      </c>
      <c r="AS885" s="31">
        <v>1191478</v>
      </c>
      <c r="AT885" s="31">
        <v>1060348</v>
      </c>
      <c r="AU885" s="31">
        <v>944046</v>
      </c>
      <c r="AV885" s="31">
        <v>1256725</v>
      </c>
      <c r="AW885" s="31">
        <v>1250624</v>
      </c>
      <c r="AX885" s="31">
        <v>89725</v>
      </c>
      <c r="AY885" s="31">
        <v>88294</v>
      </c>
      <c r="AZ885" s="31">
        <v>178019</v>
      </c>
    </row>
    <row r="886" spans="1:52" ht="15" customHeight="1">
      <c r="A886" s="29" t="s">
        <v>15593</v>
      </c>
      <c r="B886" s="34">
        <v>36881</v>
      </c>
      <c r="C886" s="28">
        <v>750</v>
      </c>
      <c r="D886" s="28">
        <v>48</v>
      </c>
      <c r="E886" s="28">
        <v>45</v>
      </c>
      <c r="F886" s="29" t="s">
        <v>15582</v>
      </c>
      <c r="G886" s="29" t="s">
        <v>171</v>
      </c>
      <c r="H886" s="28">
        <v>370</v>
      </c>
      <c r="I886" s="29" t="s">
        <v>115</v>
      </c>
      <c r="J886" s="33" t="s">
        <v>15592</v>
      </c>
      <c r="K886" s="29" t="s">
        <v>178</v>
      </c>
      <c r="L886" s="29" t="s">
        <v>15585</v>
      </c>
      <c r="M886" s="29" t="s">
        <v>216</v>
      </c>
      <c r="N886" s="28">
        <v>663373.9</v>
      </c>
      <c r="O886" s="28">
        <v>6119574</v>
      </c>
      <c r="P886" s="29" t="s">
        <v>15591</v>
      </c>
      <c r="Q886" s="32" t="s">
        <v>919</v>
      </c>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31">
        <v>1637840</v>
      </c>
      <c r="AQ886" s="31">
        <v>1787426</v>
      </c>
      <c r="AR886" s="31">
        <v>1698542</v>
      </c>
      <c r="AS886" s="31">
        <v>1904178</v>
      </c>
      <c r="AT886" s="31">
        <v>1755414</v>
      </c>
      <c r="AU886" s="31">
        <v>1680941</v>
      </c>
      <c r="AV886" s="31">
        <v>1861600</v>
      </c>
      <c r="AW886" s="31">
        <v>1956853</v>
      </c>
      <c r="AX886" s="31">
        <v>175191</v>
      </c>
      <c r="AY886" s="31">
        <v>122669</v>
      </c>
      <c r="AZ886" s="31">
        <v>297860</v>
      </c>
    </row>
    <row r="887" spans="1:52" ht="15" customHeight="1">
      <c r="A887" s="29" t="s">
        <v>15590</v>
      </c>
      <c r="B887" s="34">
        <v>36881</v>
      </c>
      <c r="C887" s="28">
        <v>750</v>
      </c>
      <c r="D887" s="28">
        <v>48</v>
      </c>
      <c r="E887" s="28">
        <v>45</v>
      </c>
      <c r="F887" s="29" t="s">
        <v>15582</v>
      </c>
      <c r="G887" s="29" t="s">
        <v>171</v>
      </c>
      <c r="H887" s="28">
        <v>370</v>
      </c>
      <c r="I887" s="29" t="s">
        <v>115</v>
      </c>
      <c r="J887" s="33" t="s">
        <v>15589</v>
      </c>
      <c r="K887" s="29" t="s">
        <v>178</v>
      </c>
      <c r="L887" s="29" t="s">
        <v>15585</v>
      </c>
      <c r="M887" s="29" t="s">
        <v>216</v>
      </c>
      <c r="N887" s="28">
        <v>663195.69999999995</v>
      </c>
      <c r="O887" s="28">
        <v>6119630</v>
      </c>
      <c r="P887" s="29" t="s">
        <v>15588</v>
      </c>
      <c r="Q887" s="32" t="s">
        <v>919</v>
      </c>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31">
        <v>1402720</v>
      </c>
      <c r="AQ887" s="31">
        <v>1515365</v>
      </c>
      <c r="AR887" s="31">
        <v>1434552</v>
      </c>
      <c r="AS887" s="31">
        <v>1631377</v>
      </c>
      <c r="AT887" s="31">
        <v>1511236</v>
      </c>
      <c r="AU887" s="31">
        <v>1433518</v>
      </c>
      <c r="AV887" s="31">
        <v>1668548</v>
      </c>
      <c r="AW887" s="31">
        <v>1782067</v>
      </c>
      <c r="AX887" s="31">
        <v>149034</v>
      </c>
      <c r="AY887" s="31">
        <v>101187</v>
      </c>
      <c r="AZ887" s="31">
        <v>250221</v>
      </c>
    </row>
    <row r="888" spans="1:52" ht="15" customHeight="1">
      <c r="A888" s="29" t="s">
        <v>15587</v>
      </c>
      <c r="B888" s="34">
        <v>36881</v>
      </c>
      <c r="C888" s="28">
        <v>750</v>
      </c>
      <c r="D888" s="28">
        <v>48</v>
      </c>
      <c r="E888" s="28">
        <v>45</v>
      </c>
      <c r="F888" s="29" t="s">
        <v>15582</v>
      </c>
      <c r="G888" s="29" t="s">
        <v>171</v>
      </c>
      <c r="H888" s="28">
        <v>370</v>
      </c>
      <c r="I888" s="29" t="s">
        <v>115</v>
      </c>
      <c r="J888" s="33" t="s">
        <v>15586</v>
      </c>
      <c r="K888" s="29" t="s">
        <v>178</v>
      </c>
      <c r="L888" s="29" t="s">
        <v>15585</v>
      </c>
      <c r="M888" s="29" t="s">
        <v>216</v>
      </c>
      <c r="N888" s="28">
        <v>663011.69999999995</v>
      </c>
      <c r="O888" s="28">
        <v>6119681</v>
      </c>
      <c r="P888" s="29" t="s">
        <v>15584</v>
      </c>
      <c r="Q888" s="32" t="s">
        <v>919</v>
      </c>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31">
        <v>1643994</v>
      </c>
      <c r="AQ888" s="31">
        <v>1743078</v>
      </c>
      <c r="AR888" s="31">
        <v>1704645</v>
      </c>
      <c r="AS888" s="31">
        <v>1916915</v>
      </c>
      <c r="AT888" s="31">
        <v>1764375</v>
      </c>
      <c r="AU888" s="31">
        <v>1678821</v>
      </c>
      <c r="AV888" s="31">
        <v>1895072</v>
      </c>
      <c r="AW888" s="31">
        <v>1937095</v>
      </c>
      <c r="AX888" s="31">
        <v>164860</v>
      </c>
      <c r="AY888" s="31">
        <v>115827</v>
      </c>
      <c r="AZ888" s="31">
        <v>280687</v>
      </c>
    </row>
    <row r="889" spans="1:52" ht="15" customHeight="1">
      <c r="A889" s="29" t="s">
        <v>15583</v>
      </c>
      <c r="B889" s="34">
        <v>36476</v>
      </c>
      <c r="C889" s="28">
        <v>11</v>
      </c>
      <c r="D889" s="28">
        <v>13</v>
      </c>
      <c r="E889" s="28">
        <v>18.2</v>
      </c>
      <c r="F889" s="29" t="s">
        <v>5627</v>
      </c>
      <c r="G889" s="29" t="s">
        <v>7899</v>
      </c>
      <c r="H889" s="28">
        <v>370</v>
      </c>
      <c r="I889" s="29" t="s">
        <v>115</v>
      </c>
      <c r="J889" s="33" t="s">
        <v>15581</v>
      </c>
      <c r="K889" s="29" t="s">
        <v>178</v>
      </c>
      <c r="L889" s="29" t="s">
        <v>15580</v>
      </c>
      <c r="M889" s="29" t="s">
        <v>2346</v>
      </c>
      <c r="N889" s="28">
        <v>682067.7</v>
      </c>
      <c r="O889" s="28">
        <v>6126802</v>
      </c>
      <c r="P889" s="29" t="s">
        <v>15579</v>
      </c>
      <c r="Q889" s="32" t="s">
        <v>368</v>
      </c>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31">
        <v>3149</v>
      </c>
      <c r="AO889" s="31">
        <v>13989</v>
      </c>
      <c r="AP889" s="31">
        <v>2744</v>
      </c>
      <c r="AQ889" s="31">
        <v>10248</v>
      </c>
      <c r="AR889" s="31">
        <v>11964</v>
      </c>
      <c r="AS889" s="31">
        <v>14809</v>
      </c>
      <c r="AT889" s="31">
        <v>13063</v>
      </c>
      <c r="AU889" s="31">
        <v>12558</v>
      </c>
      <c r="AV889" s="31">
        <v>14770</v>
      </c>
      <c r="AW889" s="31">
        <v>15990</v>
      </c>
      <c r="AX889" s="31">
        <v>1112</v>
      </c>
      <c r="AY889" s="31">
        <v>923</v>
      </c>
      <c r="AZ889" s="31">
        <v>2035</v>
      </c>
    </row>
    <row r="890" spans="1:52" ht="15" customHeight="1">
      <c r="A890" s="29" t="s">
        <v>15578</v>
      </c>
      <c r="B890" s="34">
        <v>36789</v>
      </c>
      <c r="C890" s="28">
        <v>11</v>
      </c>
      <c r="D890" s="28">
        <v>13</v>
      </c>
      <c r="E890" s="28">
        <v>18.3</v>
      </c>
      <c r="F890" s="29" t="s">
        <v>5627</v>
      </c>
      <c r="G890" s="29" t="s">
        <v>7899</v>
      </c>
      <c r="H890" s="28">
        <v>370</v>
      </c>
      <c r="I890" s="29" t="s">
        <v>115</v>
      </c>
      <c r="J890" s="33" t="s">
        <v>15577</v>
      </c>
      <c r="K890" s="29" t="s">
        <v>178</v>
      </c>
      <c r="L890" s="29" t="s">
        <v>15576</v>
      </c>
      <c r="M890" s="29" t="s">
        <v>5468</v>
      </c>
      <c r="N890" s="28">
        <v>684325.6</v>
      </c>
      <c r="O890" s="28">
        <v>6126451</v>
      </c>
      <c r="P890" s="29" t="s">
        <v>15575</v>
      </c>
      <c r="Q890" s="32" t="s">
        <v>368</v>
      </c>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31">
        <v>4130</v>
      </c>
      <c r="AP890" s="31">
        <v>8301.9999694824219</v>
      </c>
      <c r="AQ890" s="31">
        <v>5454.9999694824219</v>
      </c>
      <c r="AR890" s="31">
        <v>5736</v>
      </c>
      <c r="AS890" s="31">
        <v>4112</v>
      </c>
      <c r="AT890" s="31">
        <v>0</v>
      </c>
      <c r="AU890" s="31">
        <v>3843</v>
      </c>
      <c r="AV890" s="31">
        <v>2209</v>
      </c>
      <c r="AW890" s="31">
        <v>1524</v>
      </c>
      <c r="AX890" s="31">
        <v>0</v>
      </c>
      <c r="AY890" s="31">
        <v>0</v>
      </c>
      <c r="AZ890" s="31">
        <v>0</v>
      </c>
    </row>
    <row r="891" spans="1:52" ht="15" customHeight="1">
      <c r="A891" s="29" t="s">
        <v>15574</v>
      </c>
      <c r="B891" s="34">
        <v>36962</v>
      </c>
      <c r="C891" s="28">
        <v>11</v>
      </c>
      <c r="D891" s="28">
        <v>13</v>
      </c>
      <c r="E891" s="28">
        <v>18</v>
      </c>
      <c r="F891" s="29" t="s">
        <v>5627</v>
      </c>
      <c r="G891" s="29" t="s">
        <v>7899</v>
      </c>
      <c r="H891" s="28">
        <v>370</v>
      </c>
      <c r="I891" s="29" t="s">
        <v>115</v>
      </c>
      <c r="J891" s="33" t="s">
        <v>15573</v>
      </c>
      <c r="K891" s="29" t="s">
        <v>178</v>
      </c>
      <c r="L891" s="29" t="s">
        <v>15572</v>
      </c>
      <c r="M891" s="29" t="s">
        <v>693</v>
      </c>
      <c r="N891" s="28">
        <v>672093.6</v>
      </c>
      <c r="O891" s="28">
        <v>6139834</v>
      </c>
      <c r="P891" s="29" t="s">
        <v>15571</v>
      </c>
      <c r="Q891" s="32" t="s">
        <v>368</v>
      </c>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31">
        <v>12737.000122070313</v>
      </c>
      <c r="AQ891" s="31">
        <v>17583</v>
      </c>
      <c r="AR891" s="31">
        <v>16525</v>
      </c>
      <c r="AS891" s="31">
        <v>15605</v>
      </c>
      <c r="AT891" s="31">
        <v>14386</v>
      </c>
      <c r="AU891" s="31">
        <v>11179</v>
      </c>
      <c r="AV891" s="31">
        <v>17824</v>
      </c>
      <c r="AW891" s="31">
        <v>18378</v>
      </c>
      <c r="AX891" s="31">
        <v>1266</v>
      </c>
      <c r="AY891" s="31">
        <v>950</v>
      </c>
      <c r="AZ891" s="31">
        <v>2216</v>
      </c>
    </row>
    <row r="892" spans="1:52" ht="15" customHeight="1">
      <c r="A892" s="29" t="s">
        <v>15570</v>
      </c>
      <c r="B892" s="34">
        <v>37272</v>
      </c>
      <c r="C892" s="28">
        <v>11</v>
      </c>
      <c r="D892" s="28">
        <v>13</v>
      </c>
      <c r="E892" s="28">
        <v>18</v>
      </c>
      <c r="F892" s="29" t="s">
        <v>5627</v>
      </c>
      <c r="G892" s="29" t="s">
        <v>7899</v>
      </c>
      <c r="H892" s="28">
        <v>370</v>
      </c>
      <c r="I892" s="29" t="s">
        <v>115</v>
      </c>
      <c r="J892" s="33" t="s">
        <v>15569</v>
      </c>
      <c r="K892" s="29" t="s">
        <v>178</v>
      </c>
      <c r="L892" s="29" t="s">
        <v>15568</v>
      </c>
      <c r="M892" s="29" t="s">
        <v>1258</v>
      </c>
      <c r="N892" s="28">
        <v>660664</v>
      </c>
      <c r="O892" s="28">
        <v>6133766</v>
      </c>
      <c r="P892" s="29" t="s">
        <v>15567</v>
      </c>
      <c r="Q892" s="32" t="s">
        <v>368</v>
      </c>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31">
        <v>0</v>
      </c>
      <c r="AQ892" s="31">
        <v>0</v>
      </c>
      <c r="AR892" s="31">
        <v>0</v>
      </c>
      <c r="AS892" s="31">
        <v>0</v>
      </c>
      <c r="AT892" s="31">
        <v>3966</v>
      </c>
      <c r="AU892" s="31">
        <v>8562</v>
      </c>
      <c r="AV892" s="31">
        <v>4180</v>
      </c>
      <c r="AW892" s="31">
        <v>14985</v>
      </c>
      <c r="AX892" s="31">
        <v>758</v>
      </c>
      <c r="AY892" s="31">
        <v>711</v>
      </c>
      <c r="AZ892" s="31">
        <v>1469</v>
      </c>
    </row>
    <row r="893" spans="1:52" ht="15" customHeight="1">
      <c r="A893" s="29" t="s">
        <v>15566</v>
      </c>
      <c r="B893" s="34">
        <v>33878</v>
      </c>
      <c r="C893" s="28">
        <v>500</v>
      </c>
      <c r="D893" s="28">
        <v>37</v>
      </c>
      <c r="E893" s="28">
        <v>35</v>
      </c>
      <c r="F893" s="29" t="s">
        <v>2069</v>
      </c>
      <c r="G893" s="29" t="s">
        <v>15549</v>
      </c>
      <c r="H893" s="28">
        <v>376</v>
      </c>
      <c r="I893" s="29" t="s">
        <v>14871</v>
      </c>
      <c r="J893" s="33" t="s">
        <v>15565</v>
      </c>
      <c r="K893" s="29" t="s">
        <v>178</v>
      </c>
      <c r="L893" s="29" t="s">
        <v>204</v>
      </c>
      <c r="M893" s="29" t="s">
        <v>583</v>
      </c>
      <c r="N893" s="28">
        <v>689974.2</v>
      </c>
      <c r="O893" s="28">
        <v>6068073</v>
      </c>
      <c r="P893" s="29" t="s">
        <v>15564</v>
      </c>
      <c r="Q893" s="32" t="s">
        <v>174</v>
      </c>
      <c r="R893" s="19"/>
      <c r="S893" s="19"/>
      <c r="T893" s="19"/>
      <c r="U893" s="19"/>
      <c r="V893" s="19"/>
      <c r="W893" s="19"/>
      <c r="X893" s="19"/>
      <c r="Y893" s="19"/>
      <c r="Z893" s="19"/>
      <c r="AA893" s="19"/>
      <c r="AB893" s="19"/>
      <c r="AC893" s="19"/>
      <c r="AD893" s="19"/>
      <c r="AE893" s="19"/>
      <c r="AF893" s="19"/>
      <c r="AG893" s="31">
        <v>265000</v>
      </c>
      <c r="AH893" s="31">
        <v>699000</v>
      </c>
      <c r="AI893" s="31">
        <v>820167</v>
      </c>
      <c r="AJ893" s="31">
        <v>695000</v>
      </c>
      <c r="AK893" s="31">
        <v>840000</v>
      </c>
      <c r="AL893" s="31">
        <v>939500</v>
      </c>
      <c r="AM893" s="31">
        <v>1041500</v>
      </c>
      <c r="AN893" s="31">
        <v>946500</v>
      </c>
      <c r="AO893" s="31">
        <v>935500</v>
      </c>
      <c r="AP893" s="31">
        <v>781111</v>
      </c>
      <c r="AQ893" s="31">
        <v>884797.9609375</v>
      </c>
      <c r="AR893" s="31">
        <v>796420.84375</v>
      </c>
      <c r="AS893" s="31">
        <v>887734</v>
      </c>
      <c r="AT893" s="31">
        <v>793863.671875</v>
      </c>
      <c r="AU893" s="31">
        <v>734092.4375</v>
      </c>
      <c r="AV893" s="31">
        <v>880626.7734375</v>
      </c>
      <c r="AW893" s="31">
        <v>872830.03515625</v>
      </c>
      <c r="AX893" s="31">
        <v>69491.5625</v>
      </c>
      <c r="AY893" s="31">
        <v>61120.62109375</v>
      </c>
      <c r="AZ893" s="31">
        <v>130612.18359375</v>
      </c>
    </row>
    <row r="894" spans="1:52" ht="15" customHeight="1">
      <c r="A894" s="29" t="s">
        <v>15563</v>
      </c>
      <c r="B894" s="34">
        <v>34455</v>
      </c>
      <c r="C894" s="28">
        <v>450</v>
      </c>
      <c r="D894" s="28">
        <v>37</v>
      </c>
      <c r="E894" s="28">
        <v>35</v>
      </c>
      <c r="F894" s="29" t="s">
        <v>205</v>
      </c>
      <c r="G894" s="29" t="s">
        <v>15553</v>
      </c>
      <c r="H894" s="28">
        <v>376</v>
      </c>
      <c r="I894" s="29" t="s">
        <v>14871</v>
      </c>
      <c r="J894" s="33" t="s">
        <v>15562</v>
      </c>
      <c r="K894" s="29" t="s">
        <v>178</v>
      </c>
      <c r="L894" s="29" t="s">
        <v>204</v>
      </c>
      <c r="M894" s="29" t="s">
        <v>3779</v>
      </c>
      <c r="N894" s="28">
        <v>682176</v>
      </c>
      <c r="O894" s="28">
        <v>6086434</v>
      </c>
      <c r="P894" s="29" t="s">
        <v>15561</v>
      </c>
      <c r="Q894" s="32" t="s">
        <v>919</v>
      </c>
      <c r="R894" s="19"/>
      <c r="S894" s="19"/>
      <c r="T894" s="19"/>
      <c r="U894" s="19"/>
      <c r="V894" s="19"/>
      <c r="W894" s="19"/>
      <c r="X894" s="19"/>
      <c r="Y894" s="19"/>
      <c r="Z894" s="19"/>
      <c r="AA894" s="19"/>
      <c r="AB894" s="19"/>
      <c r="AC894" s="19"/>
      <c r="AD894" s="19"/>
      <c r="AE894" s="19"/>
      <c r="AF894" s="19"/>
      <c r="AG894" s="19"/>
      <c r="AH894" s="19"/>
      <c r="AI894" s="31">
        <v>518440</v>
      </c>
      <c r="AJ894" s="31">
        <v>937333</v>
      </c>
      <c r="AK894" s="31">
        <v>762333</v>
      </c>
      <c r="AL894" s="31">
        <v>77400</v>
      </c>
      <c r="AM894" s="31">
        <v>950000</v>
      </c>
      <c r="AN894" s="31">
        <v>715667</v>
      </c>
      <c r="AO894" s="31">
        <v>823000</v>
      </c>
      <c r="AP894" s="31">
        <v>655121.3359375</v>
      </c>
      <c r="AQ894" s="31">
        <v>797707.77734375</v>
      </c>
      <c r="AR894" s="31">
        <v>749381.494140625</v>
      </c>
      <c r="AS894" s="31">
        <v>840603.72265625</v>
      </c>
      <c r="AT894" s="31">
        <v>783075.4921875</v>
      </c>
      <c r="AU894" s="31">
        <v>699720.451171875</v>
      </c>
      <c r="AV894" s="31">
        <v>866346.046875</v>
      </c>
      <c r="AW894" s="31">
        <v>873433.76953125</v>
      </c>
      <c r="AX894" s="31">
        <v>62268.69140625</v>
      </c>
      <c r="AY894" s="31">
        <v>64086.66015625</v>
      </c>
      <c r="AZ894" s="31">
        <v>126355.3515625</v>
      </c>
    </row>
    <row r="895" spans="1:52" ht="15" customHeight="1">
      <c r="A895" s="29" t="s">
        <v>15560</v>
      </c>
      <c r="B895" s="34">
        <v>34455</v>
      </c>
      <c r="C895" s="28">
        <v>450</v>
      </c>
      <c r="D895" s="28">
        <v>37</v>
      </c>
      <c r="E895" s="28">
        <v>35</v>
      </c>
      <c r="F895" s="29" t="s">
        <v>205</v>
      </c>
      <c r="G895" s="29" t="s">
        <v>15553</v>
      </c>
      <c r="H895" s="28">
        <v>376</v>
      </c>
      <c r="I895" s="29" t="s">
        <v>14871</v>
      </c>
      <c r="J895" s="33" t="s">
        <v>15559</v>
      </c>
      <c r="K895" s="29" t="s">
        <v>178</v>
      </c>
      <c r="L895" s="29" t="s">
        <v>204</v>
      </c>
      <c r="M895" s="29" t="s">
        <v>3779</v>
      </c>
      <c r="N895" s="28">
        <v>682322</v>
      </c>
      <c r="O895" s="28">
        <v>6086347</v>
      </c>
      <c r="P895" s="29" t="s">
        <v>15558</v>
      </c>
      <c r="Q895" s="32" t="s">
        <v>919</v>
      </c>
      <c r="R895" s="19"/>
      <c r="S895" s="19"/>
      <c r="T895" s="19"/>
      <c r="U895" s="19"/>
      <c r="V895" s="19"/>
      <c r="W895" s="19"/>
      <c r="X895" s="19"/>
      <c r="Y895" s="19"/>
      <c r="Z895" s="19"/>
      <c r="AA895" s="19"/>
      <c r="AB895" s="19"/>
      <c r="AC895" s="19"/>
      <c r="AD895" s="19"/>
      <c r="AE895" s="19"/>
      <c r="AF895" s="19"/>
      <c r="AG895" s="19"/>
      <c r="AH895" s="19"/>
      <c r="AI895" s="31">
        <v>518440</v>
      </c>
      <c r="AJ895" s="31">
        <v>937333</v>
      </c>
      <c r="AK895" s="31">
        <v>762333</v>
      </c>
      <c r="AL895" s="31">
        <v>77400</v>
      </c>
      <c r="AM895" s="31">
        <v>950000</v>
      </c>
      <c r="AN895" s="31">
        <v>715667</v>
      </c>
      <c r="AO895" s="31">
        <v>823000</v>
      </c>
      <c r="AP895" s="31">
        <v>655121.3359375</v>
      </c>
      <c r="AQ895" s="31">
        <v>797707.77734375</v>
      </c>
      <c r="AR895" s="31">
        <v>749381.494140625</v>
      </c>
      <c r="AS895" s="31">
        <v>840603.72265625</v>
      </c>
      <c r="AT895" s="31">
        <v>783075.4921875</v>
      </c>
      <c r="AU895" s="31">
        <v>699720.451171875</v>
      </c>
      <c r="AV895" s="31">
        <v>866346.046875</v>
      </c>
      <c r="AW895" s="31">
        <v>873433.76953125</v>
      </c>
      <c r="AX895" s="31">
        <v>62268.69140625</v>
      </c>
      <c r="AY895" s="31">
        <v>64086.66015625</v>
      </c>
      <c r="AZ895" s="31">
        <v>126355.3515625</v>
      </c>
    </row>
    <row r="896" spans="1:52" ht="15" customHeight="1">
      <c r="A896" s="29" t="s">
        <v>15557</v>
      </c>
      <c r="B896" s="34">
        <v>34455</v>
      </c>
      <c r="C896" s="28">
        <v>450</v>
      </c>
      <c r="D896" s="28">
        <v>37</v>
      </c>
      <c r="E896" s="28">
        <v>35</v>
      </c>
      <c r="F896" s="29" t="s">
        <v>205</v>
      </c>
      <c r="G896" s="29" t="s">
        <v>15553</v>
      </c>
      <c r="H896" s="28">
        <v>376</v>
      </c>
      <c r="I896" s="29" t="s">
        <v>14871</v>
      </c>
      <c r="J896" s="33" t="s">
        <v>15556</v>
      </c>
      <c r="K896" s="29" t="s">
        <v>178</v>
      </c>
      <c r="L896" s="29" t="s">
        <v>204</v>
      </c>
      <c r="M896" s="29" t="s">
        <v>3779</v>
      </c>
      <c r="N896" s="28">
        <v>682256</v>
      </c>
      <c r="O896" s="28">
        <v>6086204</v>
      </c>
      <c r="P896" s="29" t="s">
        <v>15555</v>
      </c>
      <c r="Q896" s="32" t="s">
        <v>919</v>
      </c>
      <c r="R896" s="19"/>
      <c r="S896" s="19"/>
      <c r="T896" s="19"/>
      <c r="U896" s="19"/>
      <c r="V896" s="19"/>
      <c r="W896" s="19"/>
      <c r="X896" s="19"/>
      <c r="Y896" s="19"/>
      <c r="Z896" s="19"/>
      <c r="AA896" s="19"/>
      <c r="AB896" s="19"/>
      <c r="AC896" s="19"/>
      <c r="AD896" s="19"/>
      <c r="AE896" s="19"/>
      <c r="AF896" s="19"/>
      <c r="AG896" s="19"/>
      <c r="AH896" s="19"/>
      <c r="AI896" s="31">
        <v>518440</v>
      </c>
      <c r="AJ896" s="31">
        <v>937333</v>
      </c>
      <c r="AK896" s="31">
        <v>762333</v>
      </c>
      <c r="AL896" s="31">
        <v>77400</v>
      </c>
      <c r="AM896" s="31">
        <v>950000</v>
      </c>
      <c r="AN896" s="31">
        <v>715667</v>
      </c>
      <c r="AO896" s="31">
        <v>823000</v>
      </c>
      <c r="AP896" s="31">
        <v>655121.3359375</v>
      </c>
      <c r="AQ896" s="31">
        <v>797707.77734375</v>
      </c>
      <c r="AR896" s="31">
        <v>749381.494140625</v>
      </c>
      <c r="AS896" s="31">
        <v>840603.72265625</v>
      </c>
      <c r="AT896" s="31">
        <v>783075.4921875</v>
      </c>
      <c r="AU896" s="31">
        <v>699720.451171875</v>
      </c>
      <c r="AV896" s="31">
        <v>866346.046875</v>
      </c>
      <c r="AW896" s="31">
        <v>873433.76953125</v>
      </c>
      <c r="AX896" s="31">
        <v>62268.69140625</v>
      </c>
      <c r="AY896" s="31">
        <v>64086.66015625</v>
      </c>
      <c r="AZ896" s="31">
        <v>126355.3515625</v>
      </c>
    </row>
    <row r="897" spans="1:52" ht="15" customHeight="1">
      <c r="A897" s="29" t="s">
        <v>15554</v>
      </c>
      <c r="B897" s="34">
        <v>34516</v>
      </c>
      <c r="C897" s="28">
        <v>500</v>
      </c>
      <c r="D897" s="28">
        <v>37</v>
      </c>
      <c r="E897" s="28">
        <v>35</v>
      </c>
      <c r="F897" s="29" t="s">
        <v>2069</v>
      </c>
      <c r="G897" s="29" t="s">
        <v>15549</v>
      </c>
      <c r="H897" s="28">
        <v>376</v>
      </c>
      <c r="I897" s="29" t="s">
        <v>14871</v>
      </c>
      <c r="J897" s="33" t="s">
        <v>15552</v>
      </c>
      <c r="K897" s="29" t="s">
        <v>178</v>
      </c>
      <c r="L897" s="29" t="s">
        <v>204</v>
      </c>
      <c r="M897" s="29" t="s">
        <v>583</v>
      </c>
      <c r="N897" s="28">
        <v>689883.2</v>
      </c>
      <c r="O897" s="28">
        <v>6067723</v>
      </c>
      <c r="P897" s="29" t="s">
        <v>15551</v>
      </c>
      <c r="Q897" s="32" t="s">
        <v>174</v>
      </c>
      <c r="R897" s="19"/>
      <c r="S897" s="19"/>
      <c r="T897" s="19"/>
      <c r="U897" s="19"/>
      <c r="V897" s="19"/>
      <c r="W897" s="19"/>
      <c r="X897" s="19"/>
      <c r="Y897" s="19"/>
      <c r="Z897" s="19"/>
      <c r="AA897" s="19"/>
      <c r="AB897" s="19"/>
      <c r="AC897" s="19"/>
      <c r="AD897" s="19"/>
      <c r="AE897" s="19"/>
      <c r="AF897" s="19"/>
      <c r="AG897" s="19"/>
      <c r="AH897" s="19"/>
      <c r="AI897" s="31">
        <v>215833</v>
      </c>
      <c r="AJ897" s="31">
        <v>695000</v>
      </c>
      <c r="AK897" s="31">
        <v>840000</v>
      </c>
      <c r="AL897" s="31">
        <v>939500</v>
      </c>
      <c r="AM897" s="31">
        <v>1041500</v>
      </c>
      <c r="AN897" s="31">
        <v>946500</v>
      </c>
      <c r="AO897" s="31">
        <v>935500</v>
      </c>
      <c r="AP897" s="31">
        <v>781111</v>
      </c>
      <c r="AQ897" s="31">
        <v>884797.9609375</v>
      </c>
      <c r="AR897" s="31">
        <v>796420.84375</v>
      </c>
      <c r="AS897" s="31">
        <v>887734</v>
      </c>
      <c r="AT897" s="31">
        <v>793863.671875</v>
      </c>
      <c r="AU897" s="31">
        <v>734092.4375</v>
      </c>
      <c r="AV897" s="31">
        <v>880626.7734375</v>
      </c>
      <c r="AW897" s="31">
        <v>872830.03515625</v>
      </c>
      <c r="AX897" s="31">
        <v>69491.5625</v>
      </c>
      <c r="AY897" s="31">
        <v>61120.62109375</v>
      </c>
      <c r="AZ897" s="31">
        <v>130612.18359375</v>
      </c>
    </row>
    <row r="898" spans="1:52" ht="15" customHeight="1">
      <c r="A898" s="29" t="s">
        <v>15550</v>
      </c>
      <c r="B898" s="34">
        <v>35065</v>
      </c>
      <c r="C898" s="28">
        <v>500</v>
      </c>
      <c r="D898" s="28">
        <v>39</v>
      </c>
      <c r="E898" s="28">
        <v>40.5</v>
      </c>
      <c r="F898" s="29" t="s">
        <v>220</v>
      </c>
      <c r="G898" s="29" t="s">
        <v>7698</v>
      </c>
      <c r="H898" s="28">
        <v>376</v>
      </c>
      <c r="I898" s="29" t="s">
        <v>14871</v>
      </c>
      <c r="J898" s="33" t="s">
        <v>15548</v>
      </c>
      <c r="K898" s="29" t="s">
        <v>178</v>
      </c>
      <c r="L898" s="29" t="s">
        <v>204</v>
      </c>
      <c r="M898" s="29" t="s">
        <v>3433</v>
      </c>
      <c r="N898" s="28">
        <v>669788</v>
      </c>
      <c r="O898" s="28">
        <v>6081120</v>
      </c>
      <c r="P898" s="29" t="s">
        <v>15545</v>
      </c>
      <c r="Q898" s="32" t="s">
        <v>919</v>
      </c>
      <c r="R898" s="19"/>
      <c r="S898" s="19"/>
      <c r="T898" s="19"/>
      <c r="U898" s="19"/>
      <c r="V898" s="19"/>
      <c r="W898" s="19"/>
      <c r="X898" s="19"/>
      <c r="Y898" s="19"/>
      <c r="Z898" s="19"/>
      <c r="AA898" s="19"/>
      <c r="AB898" s="19"/>
      <c r="AC898" s="19"/>
      <c r="AD898" s="19"/>
      <c r="AE898" s="19"/>
      <c r="AF898" s="19"/>
      <c r="AG898" s="19"/>
      <c r="AH898" s="19"/>
      <c r="AI898" s="19"/>
      <c r="AJ898" s="19"/>
      <c r="AK898" s="31">
        <v>791500</v>
      </c>
      <c r="AL898" s="31">
        <v>962500</v>
      </c>
      <c r="AM898" s="31">
        <v>1050500</v>
      </c>
      <c r="AN898" s="31">
        <v>921000</v>
      </c>
      <c r="AO898" s="31">
        <v>932000</v>
      </c>
      <c r="AP898" s="31">
        <v>805236.5</v>
      </c>
      <c r="AQ898" s="31">
        <v>895227.4375</v>
      </c>
      <c r="AR898" s="31">
        <v>816490.125</v>
      </c>
      <c r="AS898" s="31">
        <v>913625.94921875</v>
      </c>
      <c r="AT898" s="31">
        <v>878848.73046875</v>
      </c>
      <c r="AU898" s="31">
        <v>768163.767578125</v>
      </c>
      <c r="AV898" s="31">
        <v>1066710.1328125</v>
      </c>
      <c r="AW898" s="31">
        <v>953629.38671875</v>
      </c>
      <c r="AX898" s="31">
        <v>73804.9921875</v>
      </c>
      <c r="AY898" s="31">
        <v>77769.453125</v>
      </c>
      <c r="AZ898" s="31">
        <v>151574.4453125</v>
      </c>
    </row>
    <row r="899" spans="1:52" ht="15" customHeight="1">
      <c r="A899" s="29" t="s">
        <v>15547</v>
      </c>
      <c r="B899" s="34">
        <v>35065</v>
      </c>
      <c r="C899" s="28">
        <v>500</v>
      </c>
      <c r="D899" s="28">
        <v>39</v>
      </c>
      <c r="E899" s="28">
        <v>40.5</v>
      </c>
      <c r="F899" s="29" t="s">
        <v>220</v>
      </c>
      <c r="G899" s="29" t="s">
        <v>7698</v>
      </c>
      <c r="H899" s="28">
        <v>376</v>
      </c>
      <c r="I899" s="29" t="s">
        <v>14871</v>
      </c>
      <c r="J899" s="33" t="s">
        <v>15546</v>
      </c>
      <c r="K899" s="29" t="s">
        <v>178</v>
      </c>
      <c r="L899" s="29" t="s">
        <v>204</v>
      </c>
      <c r="M899" s="29" t="s">
        <v>2147</v>
      </c>
      <c r="N899" s="28">
        <v>669769</v>
      </c>
      <c r="O899" s="28">
        <v>6080924</v>
      </c>
      <c r="P899" s="29" t="s">
        <v>15545</v>
      </c>
      <c r="Q899" s="32" t="s">
        <v>919</v>
      </c>
      <c r="R899" s="19"/>
      <c r="S899" s="19"/>
      <c r="T899" s="19"/>
      <c r="U899" s="19"/>
      <c r="V899" s="19"/>
      <c r="W899" s="19"/>
      <c r="X899" s="19"/>
      <c r="Y899" s="19"/>
      <c r="Z899" s="19"/>
      <c r="AA899" s="19"/>
      <c r="AB899" s="19"/>
      <c r="AC899" s="19"/>
      <c r="AD899" s="19"/>
      <c r="AE899" s="19"/>
      <c r="AF899" s="19"/>
      <c r="AG899" s="19"/>
      <c r="AH899" s="19"/>
      <c r="AI899" s="19"/>
      <c r="AJ899" s="19"/>
      <c r="AK899" s="31">
        <v>791500</v>
      </c>
      <c r="AL899" s="31">
        <v>962500</v>
      </c>
      <c r="AM899" s="31">
        <v>1050500</v>
      </c>
      <c r="AN899" s="31">
        <v>921000</v>
      </c>
      <c r="AO899" s="31">
        <v>932000</v>
      </c>
      <c r="AP899" s="31">
        <v>805236.5</v>
      </c>
      <c r="AQ899" s="31">
        <v>895227.4375</v>
      </c>
      <c r="AR899" s="31">
        <v>816490.125</v>
      </c>
      <c r="AS899" s="31">
        <v>913625.94921875</v>
      </c>
      <c r="AT899" s="31">
        <v>878848.73046875</v>
      </c>
      <c r="AU899" s="31">
        <v>768163.767578125</v>
      </c>
      <c r="AV899" s="31">
        <v>1066710.1328125</v>
      </c>
      <c r="AW899" s="31">
        <v>953629.38671875</v>
      </c>
      <c r="AX899" s="31">
        <v>73804.9921875</v>
      </c>
      <c r="AY899" s="31">
        <v>77769.453125</v>
      </c>
      <c r="AZ899" s="31">
        <v>151574.4453125</v>
      </c>
    </row>
    <row r="900" spans="1:52" ht="15" customHeight="1">
      <c r="A900" s="29" t="s">
        <v>15544</v>
      </c>
      <c r="B900" s="34">
        <v>36722</v>
      </c>
      <c r="C900" s="28">
        <v>750</v>
      </c>
      <c r="D900" s="28">
        <v>48</v>
      </c>
      <c r="E900" s="28">
        <v>45</v>
      </c>
      <c r="F900" s="29" t="s">
        <v>2104</v>
      </c>
      <c r="G900" s="29" t="s">
        <v>517</v>
      </c>
      <c r="H900" s="28">
        <v>376</v>
      </c>
      <c r="I900" s="29" t="s">
        <v>14871</v>
      </c>
      <c r="J900" s="33" t="s">
        <v>15543</v>
      </c>
      <c r="K900" s="29" t="s">
        <v>178</v>
      </c>
      <c r="L900" s="29" t="s">
        <v>204</v>
      </c>
      <c r="M900" s="29" t="s">
        <v>351</v>
      </c>
      <c r="N900" s="28">
        <v>677930</v>
      </c>
      <c r="O900" s="28">
        <v>6061584</v>
      </c>
      <c r="P900" s="29" t="s">
        <v>15542</v>
      </c>
      <c r="Q900" s="32" t="s">
        <v>919</v>
      </c>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31">
        <v>755000</v>
      </c>
      <c r="AP900" s="31">
        <v>1536248</v>
      </c>
      <c r="AQ900" s="31">
        <v>1700964</v>
      </c>
      <c r="AR900" s="31">
        <v>1560800</v>
      </c>
      <c r="AS900" s="31">
        <v>1694299</v>
      </c>
      <c r="AT900" s="31">
        <v>1613152</v>
      </c>
      <c r="AU900" s="31">
        <v>1592626</v>
      </c>
      <c r="AV900" s="31">
        <v>1854774</v>
      </c>
      <c r="AW900" s="31">
        <v>1918380</v>
      </c>
      <c r="AX900" s="31">
        <v>156095</v>
      </c>
      <c r="AY900" s="31">
        <v>133596</v>
      </c>
      <c r="AZ900" s="31">
        <v>289691</v>
      </c>
    </row>
    <row r="901" spans="1:52" ht="15" customHeight="1">
      <c r="A901" s="29" t="s">
        <v>15541</v>
      </c>
      <c r="B901" s="34">
        <v>33909</v>
      </c>
      <c r="C901" s="28">
        <v>150</v>
      </c>
      <c r="D901" s="28">
        <v>24.6</v>
      </c>
      <c r="E901" s="28">
        <v>32.5</v>
      </c>
      <c r="F901" s="29" t="s">
        <v>14638</v>
      </c>
      <c r="G901" s="29" t="s">
        <v>5704</v>
      </c>
      <c r="H901" s="28">
        <v>376</v>
      </c>
      <c r="I901" s="29" t="s">
        <v>14871</v>
      </c>
      <c r="J901" s="33" t="s">
        <v>15540</v>
      </c>
      <c r="K901" s="29" t="s">
        <v>178</v>
      </c>
      <c r="L901" s="29" t="s">
        <v>15207</v>
      </c>
      <c r="M901" s="29" t="s">
        <v>1088</v>
      </c>
      <c r="N901" s="28">
        <v>667655.9</v>
      </c>
      <c r="O901" s="28">
        <v>6075977</v>
      </c>
      <c r="P901" s="29" t="s">
        <v>15539</v>
      </c>
      <c r="Q901" s="32" t="s">
        <v>207</v>
      </c>
      <c r="R901" s="19"/>
      <c r="S901" s="19"/>
      <c r="T901" s="19"/>
      <c r="U901" s="19"/>
      <c r="V901" s="19"/>
      <c r="W901" s="19"/>
      <c r="X901" s="19"/>
      <c r="Y901" s="19"/>
      <c r="Z901" s="19"/>
      <c r="AA901" s="19"/>
      <c r="AB901" s="19"/>
      <c r="AC901" s="19"/>
      <c r="AD901" s="19"/>
      <c r="AE901" s="19"/>
      <c r="AF901" s="19"/>
      <c r="AG901" s="19"/>
      <c r="AH901" s="31">
        <v>158640</v>
      </c>
      <c r="AI901" s="31">
        <v>189800</v>
      </c>
      <c r="AJ901" s="31">
        <v>171470</v>
      </c>
      <c r="AK901" s="31">
        <v>134640</v>
      </c>
      <c r="AL901" s="31">
        <v>159070</v>
      </c>
      <c r="AM901" s="31">
        <v>184020</v>
      </c>
      <c r="AN901" s="31">
        <v>192913</v>
      </c>
      <c r="AO901" s="31">
        <v>275323</v>
      </c>
      <c r="AP901" s="31">
        <v>217349</v>
      </c>
      <c r="AQ901" s="31">
        <v>265550.810546875</v>
      </c>
      <c r="AR901" s="31">
        <v>238025.697265625</v>
      </c>
      <c r="AS901" s="31">
        <v>267982.11328125</v>
      </c>
      <c r="AT901" s="31">
        <v>249174.0908203125</v>
      </c>
      <c r="AU901" s="31">
        <v>229448.34130859375</v>
      </c>
      <c r="AV901" s="31">
        <v>256894.1103515625</v>
      </c>
      <c r="AW901" s="31">
        <v>0</v>
      </c>
      <c r="AX901" s="31">
        <v>0</v>
      </c>
      <c r="AY901" s="31">
        <v>0</v>
      </c>
      <c r="AZ901" s="31">
        <v>0</v>
      </c>
    </row>
    <row r="902" spans="1:52" ht="15" customHeight="1">
      <c r="A902" s="29" t="s">
        <v>15538</v>
      </c>
      <c r="B902" s="34">
        <v>35072</v>
      </c>
      <c r="C902" s="28">
        <v>550</v>
      </c>
      <c r="D902" s="28">
        <v>41.1</v>
      </c>
      <c r="E902" s="28">
        <v>42.3</v>
      </c>
      <c r="F902" s="29" t="s">
        <v>2104</v>
      </c>
      <c r="G902" s="29" t="s">
        <v>14637</v>
      </c>
      <c r="H902" s="28">
        <v>376</v>
      </c>
      <c r="I902" s="29" t="s">
        <v>14871</v>
      </c>
      <c r="J902" s="33" t="s">
        <v>15537</v>
      </c>
      <c r="K902" s="29" t="s">
        <v>178</v>
      </c>
      <c r="L902" s="29" t="s">
        <v>15518</v>
      </c>
      <c r="M902" s="29" t="s">
        <v>262</v>
      </c>
      <c r="N902" s="28">
        <v>663523</v>
      </c>
      <c r="O902" s="28">
        <v>6076179</v>
      </c>
      <c r="P902" s="29" t="s">
        <v>15534</v>
      </c>
      <c r="Q902" s="32" t="s">
        <v>174</v>
      </c>
      <c r="R902" s="19"/>
      <c r="S902" s="19"/>
      <c r="T902" s="19"/>
      <c r="U902" s="19"/>
      <c r="V902" s="19"/>
      <c r="W902" s="19"/>
      <c r="X902" s="19"/>
      <c r="Y902" s="19"/>
      <c r="Z902" s="19"/>
      <c r="AA902" s="19"/>
      <c r="AB902" s="19"/>
      <c r="AC902" s="19"/>
      <c r="AD902" s="19"/>
      <c r="AE902" s="19"/>
      <c r="AF902" s="19"/>
      <c r="AG902" s="19"/>
      <c r="AH902" s="19"/>
      <c r="AI902" s="19"/>
      <c r="AJ902" s="19"/>
      <c r="AK902" s="31">
        <v>754850</v>
      </c>
      <c r="AL902" s="31">
        <v>925987.5</v>
      </c>
      <c r="AM902" s="31">
        <v>1118460.5</v>
      </c>
      <c r="AN902" s="31">
        <v>922534</v>
      </c>
      <c r="AO902" s="31">
        <v>998986</v>
      </c>
      <c r="AP902" s="31">
        <v>828745.5</v>
      </c>
      <c r="AQ902" s="31">
        <v>751130.5</v>
      </c>
      <c r="AR902" s="31">
        <v>851994.5</v>
      </c>
      <c r="AS902" s="31">
        <v>928303.015625</v>
      </c>
      <c r="AT902" s="31">
        <v>882222.1640625</v>
      </c>
      <c r="AU902" s="31">
        <v>811929.197265625</v>
      </c>
      <c r="AV902" s="31">
        <v>983862</v>
      </c>
      <c r="AW902" s="31">
        <v>1015316.279296875</v>
      </c>
      <c r="AX902" s="31">
        <v>75823.109375</v>
      </c>
      <c r="AY902" s="31">
        <v>72798.65625</v>
      </c>
      <c r="AZ902" s="31">
        <v>148621.765625</v>
      </c>
    </row>
    <row r="903" spans="1:52" ht="15" customHeight="1">
      <c r="A903" s="29" t="s">
        <v>15536</v>
      </c>
      <c r="B903" s="34">
        <v>35072</v>
      </c>
      <c r="C903" s="28">
        <v>550</v>
      </c>
      <c r="D903" s="28">
        <v>41.1</v>
      </c>
      <c r="E903" s="28">
        <v>42.3</v>
      </c>
      <c r="F903" s="29" t="s">
        <v>2104</v>
      </c>
      <c r="G903" s="29" t="s">
        <v>14637</v>
      </c>
      <c r="H903" s="28">
        <v>376</v>
      </c>
      <c r="I903" s="29" t="s">
        <v>14871</v>
      </c>
      <c r="J903" s="33" t="s">
        <v>15535</v>
      </c>
      <c r="K903" s="29" t="s">
        <v>178</v>
      </c>
      <c r="L903" s="29" t="s">
        <v>15518</v>
      </c>
      <c r="M903" s="29" t="s">
        <v>262</v>
      </c>
      <c r="N903" s="28">
        <v>663303</v>
      </c>
      <c r="O903" s="28">
        <v>6076201</v>
      </c>
      <c r="P903" s="29" t="s">
        <v>15534</v>
      </c>
      <c r="Q903" s="32" t="s">
        <v>174</v>
      </c>
      <c r="R903" s="19"/>
      <c r="S903" s="19"/>
      <c r="T903" s="19"/>
      <c r="U903" s="19"/>
      <c r="V903" s="19"/>
      <c r="W903" s="19"/>
      <c r="X903" s="19"/>
      <c r="Y903" s="19"/>
      <c r="Z903" s="19"/>
      <c r="AA903" s="19"/>
      <c r="AB903" s="19"/>
      <c r="AC903" s="19"/>
      <c r="AD903" s="19"/>
      <c r="AE903" s="19"/>
      <c r="AF903" s="19"/>
      <c r="AG903" s="19"/>
      <c r="AH903" s="19"/>
      <c r="AI903" s="19"/>
      <c r="AJ903" s="19"/>
      <c r="AK903" s="31">
        <v>754850</v>
      </c>
      <c r="AL903" s="31">
        <v>925987.5</v>
      </c>
      <c r="AM903" s="31">
        <v>1118460.5</v>
      </c>
      <c r="AN903" s="31">
        <v>922534</v>
      </c>
      <c r="AO903" s="31">
        <v>998986</v>
      </c>
      <c r="AP903" s="31">
        <v>828745.5</v>
      </c>
      <c r="AQ903" s="31">
        <v>751130.5</v>
      </c>
      <c r="AR903" s="31">
        <v>851994.5</v>
      </c>
      <c r="AS903" s="31">
        <v>928303.015625</v>
      </c>
      <c r="AT903" s="31">
        <v>882222.1640625</v>
      </c>
      <c r="AU903" s="31">
        <v>811929.197265625</v>
      </c>
      <c r="AV903" s="31">
        <v>983862</v>
      </c>
      <c r="AW903" s="31">
        <v>1015316.279296875</v>
      </c>
      <c r="AX903" s="31">
        <v>75823.109375</v>
      </c>
      <c r="AY903" s="31">
        <v>72798.65625</v>
      </c>
      <c r="AZ903" s="31">
        <v>148621.765625</v>
      </c>
    </row>
    <row r="904" spans="1:52" ht="15" customHeight="1">
      <c r="A904" s="29" t="s">
        <v>15533</v>
      </c>
      <c r="B904" s="34">
        <v>35348</v>
      </c>
      <c r="C904" s="28">
        <v>550</v>
      </c>
      <c r="D904" s="28">
        <v>41.1</v>
      </c>
      <c r="E904" s="28">
        <v>42.3</v>
      </c>
      <c r="F904" s="29" t="s">
        <v>2104</v>
      </c>
      <c r="G904" s="29" t="s">
        <v>14637</v>
      </c>
      <c r="H904" s="28">
        <v>376</v>
      </c>
      <c r="I904" s="29" t="s">
        <v>14871</v>
      </c>
      <c r="J904" s="33" t="s">
        <v>15532</v>
      </c>
      <c r="K904" s="29" t="s">
        <v>178</v>
      </c>
      <c r="L904" s="29" t="s">
        <v>15518</v>
      </c>
      <c r="M904" s="29" t="s">
        <v>262</v>
      </c>
      <c r="N904" s="28">
        <v>663387</v>
      </c>
      <c r="O904" s="28">
        <v>6076390</v>
      </c>
      <c r="P904" s="29" t="s">
        <v>15531</v>
      </c>
      <c r="Q904" s="32" t="s">
        <v>174</v>
      </c>
      <c r="R904" s="19"/>
      <c r="S904" s="19"/>
      <c r="T904" s="19"/>
      <c r="U904" s="19"/>
      <c r="V904" s="19"/>
      <c r="W904" s="19"/>
      <c r="X904" s="19"/>
      <c r="Y904" s="19"/>
      <c r="Z904" s="19"/>
      <c r="AA904" s="19"/>
      <c r="AB904" s="19"/>
      <c r="AC904" s="19"/>
      <c r="AD904" s="19"/>
      <c r="AE904" s="19"/>
      <c r="AF904" s="19"/>
      <c r="AG904" s="19"/>
      <c r="AH904" s="19"/>
      <c r="AI904" s="19"/>
      <c r="AJ904" s="19"/>
      <c r="AK904" s="31">
        <v>204148</v>
      </c>
      <c r="AL904" s="31">
        <v>930041</v>
      </c>
      <c r="AM904" s="31">
        <v>1054351</v>
      </c>
      <c r="AN904" s="31">
        <v>892485</v>
      </c>
      <c r="AO904" s="31">
        <v>954974</v>
      </c>
      <c r="AP904" s="31">
        <v>802475</v>
      </c>
      <c r="AQ904" s="31">
        <v>861093</v>
      </c>
      <c r="AR904" s="31">
        <v>819097</v>
      </c>
      <c r="AS904" s="31">
        <v>915134.1328125</v>
      </c>
      <c r="AT904" s="31">
        <v>660674.525390625</v>
      </c>
      <c r="AU904" s="31">
        <v>756651.05859375</v>
      </c>
      <c r="AV904" s="31">
        <v>940507.9375</v>
      </c>
      <c r="AW904" s="31">
        <v>976761.732421875</v>
      </c>
      <c r="AX904" s="31">
        <v>68959.4375</v>
      </c>
      <c r="AY904" s="31">
        <v>71494.828125</v>
      </c>
      <c r="AZ904" s="31">
        <v>140454.265625</v>
      </c>
    </row>
    <row r="905" spans="1:52" ht="15" customHeight="1">
      <c r="A905" s="29" t="s">
        <v>15530</v>
      </c>
      <c r="B905" s="34">
        <v>32602</v>
      </c>
      <c r="C905" s="28">
        <v>200</v>
      </c>
      <c r="D905" s="28">
        <v>24</v>
      </c>
      <c r="E905" s="28">
        <v>30</v>
      </c>
      <c r="F905" s="29" t="s">
        <v>690</v>
      </c>
      <c r="G905" s="29" t="s">
        <v>15526</v>
      </c>
      <c r="H905" s="28">
        <v>376</v>
      </c>
      <c r="I905" s="29" t="s">
        <v>14871</v>
      </c>
      <c r="J905" s="33" t="s">
        <v>15529</v>
      </c>
      <c r="K905" s="29" t="s">
        <v>178</v>
      </c>
      <c r="L905" s="29" t="s">
        <v>15518</v>
      </c>
      <c r="M905" s="29" t="s">
        <v>3779</v>
      </c>
      <c r="N905" s="28">
        <v>663566</v>
      </c>
      <c r="O905" s="28">
        <v>6075660</v>
      </c>
      <c r="P905" s="29" t="s">
        <v>15528</v>
      </c>
      <c r="Q905" s="32" t="s">
        <v>174</v>
      </c>
      <c r="R905" s="19"/>
      <c r="S905" s="19"/>
      <c r="T905" s="19"/>
      <c r="U905" s="19"/>
      <c r="V905" s="19"/>
      <c r="W905" s="19"/>
      <c r="X905" s="19"/>
      <c r="Y905" s="19"/>
      <c r="Z905" s="19"/>
      <c r="AA905" s="19"/>
      <c r="AB905" s="19"/>
      <c r="AC905" s="19"/>
      <c r="AD905" s="31">
        <v>153490</v>
      </c>
      <c r="AE905" s="31">
        <v>346600</v>
      </c>
      <c r="AF905" s="31">
        <v>291600</v>
      </c>
      <c r="AG905" s="31">
        <v>307400</v>
      </c>
      <c r="AH905" s="31">
        <v>319800</v>
      </c>
      <c r="AI905" s="31">
        <v>346000</v>
      </c>
      <c r="AJ905" s="31">
        <v>309000</v>
      </c>
      <c r="AK905" s="31">
        <v>231000</v>
      </c>
      <c r="AL905" s="31">
        <v>263000</v>
      </c>
      <c r="AM905" s="31">
        <v>317000</v>
      </c>
      <c r="AN905" s="31">
        <v>251756</v>
      </c>
      <c r="AO905" s="31">
        <v>283801</v>
      </c>
      <c r="AP905" s="31">
        <v>231495</v>
      </c>
      <c r="AQ905" s="31">
        <v>266293</v>
      </c>
      <c r="AR905" s="31">
        <v>228804</v>
      </c>
      <c r="AS905" s="31">
        <v>262110.390625</v>
      </c>
      <c r="AT905" s="31">
        <v>224936.90869140625</v>
      </c>
      <c r="AU905" s="31">
        <v>211827.32763671875</v>
      </c>
      <c r="AV905" s="31">
        <v>278513.732421875</v>
      </c>
      <c r="AW905" s="31">
        <v>267027.74560546875</v>
      </c>
      <c r="AX905" s="31">
        <v>20215.80078125</v>
      </c>
      <c r="AY905" s="31">
        <v>19514.880859375</v>
      </c>
      <c r="AZ905" s="31">
        <v>39730.681640625</v>
      </c>
    </row>
    <row r="906" spans="1:52" ht="15" customHeight="1">
      <c r="A906" s="29" t="s">
        <v>15527</v>
      </c>
      <c r="B906" s="34">
        <v>35776</v>
      </c>
      <c r="C906" s="28">
        <v>550</v>
      </c>
      <c r="D906" s="28">
        <v>41.1</v>
      </c>
      <c r="E906" s="28">
        <v>42.3</v>
      </c>
      <c r="F906" s="29" t="s">
        <v>2104</v>
      </c>
      <c r="G906" s="29" t="s">
        <v>14637</v>
      </c>
      <c r="H906" s="28">
        <v>376</v>
      </c>
      <c r="I906" s="29" t="s">
        <v>14871</v>
      </c>
      <c r="J906" s="33" t="s">
        <v>15525</v>
      </c>
      <c r="K906" s="29" t="s">
        <v>178</v>
      </c>
      <c r="L906" s="29" t="s">
        <v>15518</v>
      </c>
      <c r="M906" s="29" t="s">
        <v>262</v>
      </c>
      <c r="N906" s="28">
        <v>663607</v>
      </c>
      <c r="O906" s="28">
        <v>6076394</v>
      </c>
      <c r="P906" s="29" t="s">
        <v>15524</v>
      </c>
      <c r="Q906" s="32" t="s">
        <v>174</v>
      </c>
      <c r="R906" s="19"/>
      <c r="S906" s="19"/>
      <c r="T906" s="19"/>
      <c r="U906" s="19"/>
      <c r="V906" s="19"/>
      <c r="W906" s="19"/>
      <c r="X906" s="19"/>
      <c r="Y906" s="19"/>
      <c r="Z906" s="19"/>
      <c r="AA906" s="19"/>
      <c r="AB906" s="19"/>
      <c r="AC906" s="19"/>
      <c r="AD906" s="19"/>
      <c r="AE906" s="19"/>
      <c r="AF906" s="19"/>
      <c r="AG906" s="19"/>
      <c r="AH906" s="19"/>
      <c r="AI906" s="19"/>
      <c r="AJ906" s="19"/>
      <c r="AK906" s="19"/>
      <c r="AL906" s="31">
        <v>57695</v>
      </c>
      <c r="AM906" s="31">
        <v>1079480</v>
      </c>
      <c r="AN906" s="31">
        <v>878424</v>
      </c>
      <c r="AO906" s="31">
        <v>951294</v>
      </c>
      <c r="AP906" s="31">
        <v>803418</v>
      </c>
      <c r="AQ906" s="31">
        <v>926119</v>
      </c>
      <c r="AR906" s="31">
        <v>822533</v>
      </c>
      <c r="AS906" s="31">
        <v>895139.3828125</v>
      </c>
      <c r="AT906" s="31">
        <v>812835.537109375</v>
      </c>
      <c r="AU906" s="31">
        <v>729867.58984375</v>
      </c>
      <c r="AV906" s="31">
        <v>943174.9765625</v>
      </c>
      <c r="AW906" s="31">
        <v>988659.5234375</v>
      </c>
      <c r="AX906" s="31">
        <v>71934.390625</v>
      </c>
      <c r="AY906" s="31">
        <v>71603.7265625</v>
      </c>
      <c r="AZ906" s="31">
        <v>143538.1171875</v>
      </c>
    </row>
    <row r="907" spans="1:52" ht="15" customHeight="1">
      <c r="A907" s="29" t="s">
        <v>15523</v>
      </c>
      <c r="B907" s="34">
        <v>35952</v>
      </c>
      <c r="C907" s="28">
        <v>550</v>
      </c>
      <c r="D907" s="28">
        <v>41.1</v>
      </c>
      <c r="E907" s="28">
        <v>42.3</v>
      </c>
      <c r="F907" s="29" t="s">
        <v>2104</v>
      </c>
      <c r="G907" s="29" t="s">
        <v>14637</v>
      </c>
      <c r="H907" s="28">
        <v>376</v>
      </c>
      <c r="I907" s="29" t="s">
        <v>14871</v>
      </c>
      <c r="J907" s="33" t="s">
        <v>15522</v>
      </c>
      <c r="K907" s="29" t="s">
        <v>178</v>
      </c>
      <c r="L907" s="29" t="s">
        <v>15518</v>
      </c>
      <c r="M907" s="29" t="s">
        <v>1088</v>
      </c>
      <c r="N907" s="28">
        <v>663464</v>
      </c>
      <c r="O907" s="28">
        <v>6076588</v>
      </c>
      <c r="P907" s="29" t="s">
        <v>15521</v>
      </c>
      <c r="Q907" s="32" t="s">
        <v>174</v>
      </c>
      <c r="R907" s="19"/>
      <c r="S907" s="19"/>
      <c r="T907" s="19"/>
      <c r="U907" s="19"/>
      <c r="V907" s="19"/>
      <c r="W907" s="19"/>
      <c r="X907" s="19"/>
      <c r="Y907" s="19"/>
      <c r="Z907" s="19"/>
      <c r="AA907" s="19"/>
      <c r="AB907" s="19"/>
      <c r="AC907" s="19"/>
      <c r="AD907" s="19"/>
      <c r="AE907" s="19"/>
      <c r="AF907" s="19"/>
      <c r="AG907" s="19"/>
      <c r="AH907" s="19"/>
      <c r="AI907" s="19"/>
      <c r="AJ907" s="19"/>
      <c r="AK907" s="19"/>
      <c r="AL907" s="19"/>
      <c r="AM907" s="31">
        <v>599806</v>
      </c>
      <c r="AN907" s="31">
        <v>897370</v>
      </c>
      <c r="AO907" s="31">
        <v>850086</v>
      </c>
      <c r="AP907" s="31">
        <v>828431</v>
      </c>
      <c r="AQ907" s="31">
        <v>930445</v>
      </c>
      <c r="AR907" s="31">
        <v>864379</v>
      </c>
      <c r="AS907" s="31">
        <v>941551.1796875</v>
      </c>
      <c r="AT907" s="31">
        <v>896832.09375</v>
      </c>
      <c r="AU907" s="31">
        <v>649087.5625</v>
      </c>
      <c r="AV907" s="31">
        <v>1006496.3671875</v>
      </c>
      <c r="AW907" s="31">
        <v>1004714.37109375</v>
      </c>
      <c r="AX907" s="31">
        <v>71710.6484375</v>
      </c>
      <c r="AY907" s="31">
        <v>71942.3125</v>
      </c>
      <c r="AZ907" s="31">
        <v>143652.9609375</v>
      </c>
    </row>
    <row r="908" spans="1:52" ht="15" customHeight="1">
      <c r="A908" s="29" t="s">
        <v>15520</v>
      </c>
      <c r="B908" s="34">
        <v>35952</v>
      </c>
      <c r="C908" s="28">
        <v>550</v>
      </c>
      <c r="D908" s="28">
        <v>41.1</v>
      </c>
      <c r="E908" s="28">
        <v>42.3</v>
      </c>
      <c r="F908" s="29" t="s">
        <v>2104</v>
      </c>
      <c r="G908" s="29" t="s">
        <v>14637</v>
      </c>
      <c r="H908" s="28">
        <v>376</v>
      </c>
      <c r="I908" s="29" t="s">
        <v>14871</v>
      </c>
      <c r="J908" s="33" t="s">
        <v>15519</v>
      </c>
      <c r="K908" s="29" t="s">
        <v>178</v>
      </c>
      <c r="L908" s="29" t="s">
        <v>15518</v>
      </c>
      <c r="M908" s="29" t="s">
        <v>1088</v>
      </c>
      <c r="N908" s="28">
        <v>663680</v>
      </c>
      <c r="O908" s="28">
        <v>6076533</v>
      </c>
      <c r="P908" s="29" t="s">
        <v>15517</v>
      </c>
      <c r="Q908" s="32" t="s">
        <v>174</v>
      </c>
      <c r="R908" s="19"/>
      <c r="S908" s="19"/>
      <c r="T908" s="19"/>
      <c r="U908" s="19"/>
      <c r="V908" s="19"/>
      <c r="W908" s="19"/>
      <c r="X908" s="19"/>
      <c r="Y908" s="19"/>
      <c r="Z908" s="19"/>
      <c r="AA908" s="19"/>
      <c r="AB908" s="19"/>
      <c r="AC908" s="19"/>
      <c r="AD908" s="19"/>
      <c r="AE908" s="19"/>
      <c r="AF908" s="19"/>
      <c r="AG908" s="19"/>
      <c r="AH908" s="19"/>
      <c r="AI908" s="19"/>
      <c r="AJ908" s="19"/>
      <c r="AK908" s="19"/>
      <c r="AL908" s="19"/>
      <c r="AM908" s="31">
        <v>594987</v>
      </c>
      <c r="AN908" s="31">
        <v>907199</v>
      </c>
      <c r="AO908" s="31">
        <v>985368</v>
      </c>
      <c r="AP908" s="31">
        <v>845588</v>
      </c>
      <c r="AQ908" s="31">
        <v>954816</v>
      </c>
      <c r="AR908" s="31">
        <v>874539</v>
      </c>
      <c r="AS908" s="31">
        <v>963191</v>
      </c>
      <c r="AT908" s="31">
        <v>880585.203125</v>
      </c>
      <c r="AU908" s="31">
        <v>795182.83984375</v>
      </c>
      <c r="AV908" s="31">
        <v>998459.546875</v>
      </c>
      <c r="AW908" s="31">
        <v>1020411.81640625</v>
      </c>
      <c r="AX908" s="31">
        <v>74855.8828125</v>
      </c>
      <c r="AY908" s="31">
        <v>75124.171875</v>
      </c>
      <c r="AZ908" s="31">
        <v>149980.0546875</v>
      </c>
    </row>
    <row r="909" spans="1:52" ht="15" customHeight="1">
      <c r="A909" s="29" t="s">
        <v>15516</v>
      </c>
      <c r="B909" s="34">
        <v>29509</v>
      </c>
      <c r="C909" s="28">
        <v>30</v>
      </c>
      <c r="D909" s="28">
        <v>11</v>
      </c>
      <c r="E909" s="28">
        <v>18</v>
      </c>
      <c r="F909" s="29" t="s">
        <v>14683</v>
      </c>
      <c r="G909" s="29" t="s">
        <v>204</v>
      </c>
      <c r="H909" s="28">
        <v>376</v>
      </c>
      <c r="I909" s="29" t="s">
        <v>14871</v>
      </c>
      <c r="J909" s="33" t="s">
        <v>15515</v>
      </c>
      <c r="K909" s="29" t="s">
        <v>178</v>
      </c>
      <c r="L909" s="29" t="s">
        <v>15295</v>
      </c>
      <c r="M909" s="29" t="s">
        <v>1062</v>
      </c>
      <c r="N909" s="28">
        <v>691245.3</v>
      </c>
      <c r="O909" s="28">
        <v>6071179</v>
      </c>
      <c r="P909" s="29" t="s">
        <v>15514</v>
      </c>
      <c r="Q909" s="32" t="s">
        <v>368</v>
      </c>
      <c r="R909" s="19"/>
      <c r="S909" s="19"/>
      <c r="T909" s="19"/>
      <c r="U909" s="31">
        <v>2626</v>
      </c>
      <c r="V909" s="31">
        <v>17414</v>
      </c>
      <c r="W909" s="31">
        <v>15655</v>
      </c>
      <c r="X909" s="31">
        <v>18982</v>
      </c>
      <c r="Y909" s="31">
        <v>19272</v>
      </c>
      <c r="Z909" s="31">
        <v>15148</v>
      </c>
      <c r="AA909" s="31">
        <v>18764</v>
      </c>
      <c r="AB909" s="31">
        <v>15345</v>
      </c>
      <c r="AC909" s="31">
        <v>19104</v>
      </c>
      <c r="AD909" s="31">
        <v>16240</v>
      </c>
      <c r="AE909" s="31">
        <v>17700</v>
      </c>
      <c r="AF909" s="31">
        <v>14120</v>
      </c>
      <c r="AG909" s="31">
        <v>22220</v>
      </c>
      <c r="AH909" s="31">
        <v>19510</v>
      </c>
      <c r="AI909" s="31">
        <v>19640</v>
      </c>
      <c r="AJ909" s="31">
        <v>18810</v>
      </c>
      <c r="AK909" s="31">
        <v>13810</v>
      </c>
      <c r="AL909" s="31">
        <v>17160</v>
      </c>
      <c r="AM909" s="31">
        <v>19590</v>
      </c>
      <c r="AN909" s="31">
        <v>17120</v>
      </c>
      <c r="AO909" s="31">
        <v>17980</v>
      </c>
      <c r="AP909" s="31">
        <v>15769.999938964844</v>
      </c>
      <c r="AQ909" s="31">
        <v>21390</v>
      </c>
      <c r="AR909" s="31">
        <v>13170</v>
      </c>
      <c r="AS909" s="31">
        <v>21120</v>
      </c>
      <c r="AT909" s="31">
        <v>10620</v>
      </c>
      <c r="AU909" s="31">
        <v>12278</v>
      </c>
      <c r="AV909" s="31">
        <v>22362</v>
      </c>
      <c r="AW909" s="31">
        <v>27829</v>
      </c>
      <c r="AX909" s="31">
        <v>1800</v>
      </c>
      <c r="AY909" s="31">
        <v>1939</v>
      </c>
      <c r="AZ909" s="31">
        <v>3739</v>
      </c>
    </row>
    <row r="910" spans="1:52" ht="15" customHeight="1">
      <c r="A910" s="29" t="s">
        <v>15513</v>
      </c>
      <c r="B910" s="34">
        <v>29556</v>
      </c>
      <c r="C910" s="28">
        <v>20</v>
      </c>
      <c r="D910" s="28">
        <v>12.6</v>
      </c>
      <c r="E910" s="28">
        <v>20</v>
      </c>
      <c r="F910" s="29" t="s">
        <v>15508</v>
      </c>
      <c r="G910" s="29" t="s">
        <v>15507</v>
      </c>
      <c r="H910" s="28">
        <v>376</v>
      </c>
      <c r="I910" s="29" t="s">
        <v>14871</v>
      </c>
      <c r="J910" s="33" t="s">
        <v>15512</v>
      </c>
      <c r="K910" s="29" t="s">
        <v>178</v>
      </c>
      <c r="L910" s="29" t="s">
        <v>15511</v>
      </c>
      <c r="M910" s="29" t="s">
        <v>1242</v>
      </c>
      <c r="N910" s="28">
        <v>681875.2</v>
      </c>
      <c r="O910" s="28">
        <v>6079745</v>
      </c>
      <c r="P910" s="29" t="s">
        <v>15510</v>
      </c>
      <c r="Q910" s="32" t="s">
        <v>368</v>
      </c>
      <c r="R910" s="19"/>
      <c r="S910" s="19"/>
      <c r="T910" s="19"/>
      <c r="U910" s="31">
        <v>0</v>
      </c>
      <c r="V910" s="31">
        <v>10702</v>
      </c>
      <c r="W910" s="31">
        <v>9622</v>
      </c>
      <c r="X910" s="31">
        <v>11666</v>
      </c>
      <c r="Y910" s="31">
        <v>11844</v>
      </c>
      <c r="Z910" s="31">
        <v>9310</v>
      </c>
      <c r="AA910" s="31">
        <v>11533</v>
      </c>
      <c r="AB910" s="31">
        <v>9431</v>
      </c>
      <c r="AC910" s="31">
        <v>11741</v>
      </c>
      <c r="AD910" s="31">
        <v>10706</v>
      </c>
      <c r="AE910" s="31">
        <v>11829</v>
      </c>
      <c r="AF910" s="31">
        <v>10269</v>
      </c>
      <c r="AG910" s="31">
        <v>10987</v>
      </c>
      <c r="AH910" s="31">
        <v>11458</v>
      </c>
      <c r="AI910" s="31">
        <v>12263</v>
      </c>
      <c r="AJ910" s="31">
        <v>10809</v>
      </c>
      <c r="AK910" s="31">
        <v>10838</v>
      </c>
      <c r="AL910" s="31">
        <v>8448</v>
      </c>
      <c r="AM910" s="31">
        <v>18368</v>
      </c>
      <c r="AN910" s="31">
        <v>8441</v>
      </c>
      <c r="AO910" s="31">
        <v>15848</v>
      </c>
      <c r="AP910" s="31">
        <v>14745.999816894531</v>
      </c>
      <c r="AQ910" s="31">
        <v>15455</v>
      </c>
      <c r="AR910" s="31">
        <v>19529</v>
      </c>
      <c r="AS910" s="31">
        <v>18820</v>
      </c>
      <c r="AT910" s="31">
        <v>15332</v>
      </c>
      <c r="AU910" s="31">
        <v>13575</v>
      </c>
      <c r="AV910" s="31">
        <v>21857</v>
      </c>
      <c r="AW910" s="31">
        <v>17725</v>
      </c>
      <c r="AX910" s="31">
        <v>674</v>
      </c>
      <c r="AY910" s="31">
        <v>792</v>
      </c>
      <c r="AZ910" s="31">
        <v>1466</v>
      </c>
    </row>
    <row r="911" spans="1:52" ht="15" customHeight="1">
      <c r="A911" s="29" t="s">
        <v>15509</v>
      </c>
      <c r="B911" s="34">
        <v>31842</v>
      </c>
      <c r="C911" s="28">
        <v>95</v>
      </c>
      <c r="D911" s="28">
        <v>19.399999999999999</v>
      </c>
      <c r="E911" s="28">
        <v>24</v>
      </c>
      <c r="F911" s="29" t="s">
        <v>14683</v>
      </c>
      <c r="G911" s="29" t="s">
        <v>4349</v>
      </c>
      <c r="H911" s="28">
        <v>376</v>
      </c>
      <c r="I911" s="29" t="s">
        <v>14871</v>
      </c>
      <c r="J911" s="33" t="s">
        <v>15506</v>
      </c>
      <c r="K911" s="29" t="s">
        <v>178</v>
      </c>
      <c r="L911" s="29" t="s">
        <v>15036</v>
      </c>
      <c r="M911" s="29" t="s">
        <v>1799</v>
      </c>
      <c r="N911" s="28">
        <v>686666.8</v>
      </c>
      <c r="O911" s="28">
        <v>6062442</v>
      </c>
      <c r="P911" s="29" t="s">
        <v>15505</v>
      </c>
      <c r="Q911" s="32" t="s">
        <v>368</v>
      </c>
      <c r="R911" s="19"/>
      <c r="S911" s="19"/>
      <c r="T911" s="19"/>
      <c r="U911" s="19"/>
      <c r="V911" s="19"/>
      <c r="W911" s="19"/>
      <c r="X911" s="19"/>
      <c r="Y911" s="19"/>
      <c r="Z911" s="19"/>
      <c r="AA911" s="19"/>
      <c r="AB911" s="31">
        <v>86430</v>
      </c>
      <c r="AC911" s="31">
        <v>150000</v>
      </c>
      <c r="AD911" s="31">
        <v>152290</v>
      </c>
      <c r="AE911" s="31">
        <v>187010</v>
      </c>
      <c r="AF911" s="31">
        <v>153800</v>
      </c>
      <c r="AG911" s="31">
        <v>194460</v>
      </c>
      <c r="AH911" s="31">
        <v>161250</v>
      </c>
      <c r="AI911" s="31">
        <v>186570</v>
      </c>
      <c r="AJ911" s="31">
        <v>150560</v>
      </c>
      <c r="AK911" s="31">
        <v>122360</v>
      </c>
      <c r="AL911" s="31">
        <v>163920</v>
      </c>
      <c r="AM911" s="31">
        <v>170320</v>
      </c>
      <c r="AN911" s="31">
        <v>144210</v>
      </c>
      <c r="AO911" s="31">
        <v>159840</v>
      </c>
      <c r="AP911" s="31">
        <v>134210.00048828125</v>
      </c>
      <c r="AQ911" s="31">
        <v>152480</v>
      </c>
      <c r="AR911" s="31">
        <v>111690</v>
      </c>
      <c r="AS911" s="31">
        <v>150690</v>
      </c>
      <c r="AT911" s="31">
        <v>87221</v>
      </c>
      <c r="AU911" s="31">
        <v>100638</v>
      </c>
      <c r="AV911" s="31">
        <v>147383</v>
      </c>
      <c r="AW911" s="31">
        <v>121804</v>
      </c>
      <c r="AX911" s="31">
        <v>6978</v>
      </c>
      <c r="AY911" s="31">
        <v>5605</v>
      </c>
      <c r="AZ911" s="31">
        <v>12583</v>
      </c>
    </row>
    <row r="912" spans="1:52" ht="15" customHeight="1">
      <c r="A912" s="29" t="s">
        <v>15504</v>
      </c>
      <c r="B912" s="34">
        <v>32836</v>
      </c>
      <c r="C912" s="28">
        <v>150</v>
      </c>
      <c r="D912" s="28">
        <v>23</v>
      </c>
      <c r="E912" s="28">
        <v>24.5</v>
      </c>
      <c r="F912" s="29" t="s">
        <v>14683</v>
      </c>
      <c r="G912" s="29" t="s">
        <v>15470</v>
      </c>
      <c r="H912" s="28">
        <v>376</v>
      </c>
      <c r="I912" s="29" t="s">
        <v>14871</v>
      </c>
      <c r="J912" s="33" t="s">
        <v>15503</v>
      </c>
      <c r="K912" s="29" t="s">
        <v>178</v>
      </c>
      <c r="L912" s="29" t="s">
        <v>15421</v>
      </c>
      <c r="M912" s="29" t="s">
        <v>4262</v>
      </c>
      <c r="N912" s="28">
        <v>688138.6</v>
      </c>
      <c r="O912" s="28">
        <v>6055222</v>
      </c>
      <c r="P912" s="29" t="s">
        <v>15502</v>
      </c>
      <c r="Q912" s="32" t="s">
        <v>174</v>
      </c>
      <c r="R912" s="19"/>
      <c r="S912" s="19"/>
      <c r="T912" s="19"/>
      <c r="U912" s="19"/>
      <c r="V912" s="19"/>
      <c r="W912" s="19"/>
      <c r="X912" s="19"/>
      <c r="Y912" s="19"/>
      <c r="Z912" s="19"/>
      <c r="AA912" s="19"/>
      <c r="AB912" s="19"/>
      <c r="AC912" s="19"/>
      <c r="AD912" s="31">
        <v>94140</v>
      </c>
      <c r="AE912" s="31">
        <v>477060</v>
      </c>
      <c r="AF912" s="31">
        <v>423180</v>
      </c>
      <c r="AG912" s="31">
        <v>485800</v>
      </c>
      <c r="AH912" s="31">
        <v>465500</v>
      </c>
      <c r="AI912" s="31">
        <v>493780</v>
      </c>
      <c r="AJ912" s="31">
        <v>414420</v>
      </c>
      <c r="AK912" s="31">
        <v>351180</v>
      </c>
      <c r="AL912" s="31">
        <v>382640</v>
      </c>
      <c r="AM912" s="31">
        <v>403987</v>
      </c>
      <c r="AN912" s="31">
        <v>417901</v>
      </c>
      <c r="AO912" s="31">
        <v>444108</v>
      </c>
      <c r="AP912" s="31">
        <v>387589</v>
      </c>
      <c r="AQ912" s="31">
        <v>392894.48828125</v>
      </c>
      <c r="AR912" s="31">
        <v>372454.8291015625</v>
      </c>
      <c r="AS912" s="31">
        <v>451418.21484375</v>
      </c>
      <c r="AT912" s="31">
        <v>356948.4609375</v>
      </c>
      <c r="AU912" s="31">
        <v>379664.9990234375</v>
      </c>
      <c r="AV912" s="31">
        <v>464736.689453125</v>
      </c>
      <c r="AW912" s="31">
        <v>412856.7314453125</v>
      </c>
      <c r="AX912" s="31">
        <v>35036.1015625</v>
      </c>
      <c r="AY912" s="31">
        <v>29319.83984375</v>
      </c>
      <c r="AZ912" s="31">
        <v>64355.94140625</v>
      </c>
    </row>
    <row r="913" spans="1:52" ht="15" customHeight="1">
      <c r="A913" s="29" t="s">
        <v>15501</v>
      </c>
      <c r="B913" s="34">
        <v>32170</v>
      </c>
      <c r="C913" s="28">
        <v>180</v>
      </c>
      <c r="D913" s="28">
        <v>23</v>
      </c>
      <c r="E913" s="28">
        <v>30</v>
      </c>
      <c r="F913" s="29" t="s">
        <v>15497</v>
      </c>
      <c r="G913" s="29" t="s">
        <v>204</v>
      </c>
      <c r="H913" s="28">
        <v>376</v>
      </c>
      <c r="I913" s="29" t="s">
        <v>14871</v>
      </c>
      <c r="J913" s="33" t="s">
        <v>15500</v>
      </c>
      <c r="K913" s="29" t="s">
        <v>178</v>
      </c>
      <c r="L913" s="29" t="s">
        <v>15390</v>
      </c>
      <c r="M913" s="29" t="s">
        <v>1739</v>
      </c>
      <c r="N913" s="28">
        <v>684254.6</v>
      </c>
      <c r="O913" s="28">
        <v>6091144</v>
      </c>
      <c r="P913" s="29" t="s">
        <v>15499</v>
      </c>
      <c r="Q913" s="32" t="s">
        <v>207</v>
      </c>
      <c r="R913" s="19"/>
      <c r="S913" s="19"/>
      <c r="T913" s="19"/>
      <c r="U913" s="19"/>
      <c r="V913" s="19"/>
      <c r="W913" s="19"/>
      <c r="X913" s="19"/>
      <c r="Y913" s="19"/>
      <c r="Z913" s="19"/>
      <c r="AA913" s="19"/>
      <c r="AB913" s="19"/>
      <c r="AC913" s="31">
        <v>100000</v>
      </c>
      <c r="AD913" s="31">
        <v>119328</v>
      </c>
      <c r="AE913" s="31">
        <v>350656</v>
      </c>
      <c r="AF913" s="31">
        <v>299736</v>
      </c>
      <c r="AG913" s="31">
        <v>327656</v>
      </c>
      <c r="AH913" s="31">
        <v>334520</v>
      </c>
      <c r="AI913" s="31">
        <v>379868</v>
      </c>
      <c r="AJ913" s="31">
        <v>359480</v>
      </c>
      <c r="AK913" s="31">
        <v>287626</v>
      </c>
      <c r="AL913" s="31">
        <v>285496</v>
      </c>
      <c r="AM913" s="31">
        <v>383032</v>
      </c>
      <c r="AN913" s="31">
        <v>226389</v>
      </c>
      <c r="AO913" s="31">
        <v>274605</v>
      </c>
      <c r="AP913" s="31">
        <v>242632</v>
      </c>
      <c r="AQ913" s="31">
        <v>208063</v>
      </c>
      <c r="AR913" s="31">
        <v>188782</v>
      </c>
      <c r="AS913" s="31">
        <v>99963</v>
      </c>
      <c r="AT913" s="31">
        <v>291780</v>
      </c>
      <c r="AU913" s="31">
        <v>292262</v>
      </c>
      <c r="AV913" s="31">
        <v>346488</v>
      </c>
      <c r="AW913" s="31">
        <v>357626</v>
      </c>
      <c r="AX913" s="31">
        <v>30011</v>
      </c>
      <c r="AY913" s="31">
        <v>29986</v>
      </c>
      <c r="AZ913" s="31">
        <v>59997</v>
      </c>
    </row>
    <row r="914" spans="1:52" ht="15" customHeight="1">
      <c r="A914" s="29" t="s">
        <v>15498</v>
      </c>
      <c r="B914" s="34">
        <v>32199</v>
      </c>
      <c r="C914" s="28">
        <v>180</v>
      </c>
      <c r="D914" s="28">
        <v>23</v>
      </c>
      <c r="E914" s="28">
        <v>30</v>
      </c>
      <c r="F914" s="29" t="s">
        <v>533</v>
      </c>
      <c r="G914" s="29" t="s">
        <v>14768</v>
      </c>
      <c r="H914" s="28">
        <v>376</v>
      </c>
      <c r="I914" s="29" t="s">
        <v>14871</v>
      </c>
      <c r="J914" s="33" t="s">
        <v>15496</v>
      </c>
      <c r="K914" s="29" t="s">
        <v>178</v>
      </c>
      <c r="L914" s="29" t="s">
        <v>15495</v>
      </c>
      <c r="M914" s="29" t="s">
        <v>15494</v>
      </c>
      <c r="N914" s="28">
        <v>678954.6</v>
      </c>
      <c r="O914" s="28">
        <v>6069653</v>
      </c>
      <c r="P914" s="29" t="s">
        <v>15493</v>
      </c>
      <c r="Q914" s="32" t="s">
        <v>207</v>
      </c>
      <c r="R914" s="19"/>
      <c r="S914" s="19"/>
      <c r="T914" s="19"/>
      <c r="U914" s="19"/>
      <c r="V914" s="19"/>
      <c r="W914" s="19"/>
      <c r="X914" s="19"/>
      <c r="Y914" s="19"/>
      <c r="Z914" s="19"/>
      <c r="AA914" s="19"/>
      <c r="AB914" s="19"/>
      <c r="AC914" s="31">
        <v>206340</v>
      </c>
      <c r="AD914" s="31">
        <v>264060</v>
      </c>
      <c r="AE914" s="31">
        <v>263100</v>
      </c>
      <c r="AF914" s="31">
        <v>243120</v>
      </c>
      <c r="AG914" s="31">
        <v>310080</v>
      </c>
      <c r="AH914" s="31">
        <v>233240</v>
      </c>
      <c r="AI914" s="31">
        <v>309920</v>
      </c>
      <c r="AJ914" s="31">
        <v>292620</v>
      </c>
      <c r="AK914" s="31">
        <v>215340</v>
      </c>
      <c r="AL914" s="31">
        <v>220360</v>
      </c>
      <c r="AM914" s="31">
        <v>285565</v>
      </c>
      <c r="AN914" s="31">
        <v>219808</v>
      </c>
      <c r="AO914" s="31">
        <v>251370</v>
      </c>
      <c r="AP914" s="31">
        <v>201986</v>
      </c>
      <c r="AQ914" s="31">
        <v>249834.26953125</v>
      </c>
      <c r="AR914" s="31">
        <v>207545.57861328125</v>
      </c>
      <c r="AS914" s="31">
        <v>240135.3935546875</v>
      </c>
      <c r="AT914" s="31">
        <v>215168.5810546875</v>
      </c>
      <c r="AU914" s="31">
        <v>184833.990234375</v>
      </c>
      <c r="AV914" s="31">
        <v>269707.67578125</v>
      </c>
      <c r="AW914" s="31">
        <v>157825.796875</v>
      </c>
      <c r="AX914" s="31">
        <v>18712.98046875</v>
      </c>
      <c r="AY914" s="31">
        <v>18461.51953125</v>
      </c>
      <c r="AZ914" s="31">
        <v>37174.5</v>
      </c>
    </row>
    <row r="915" spans="1:52" ht="15" customHeight="1">
      <c r="A915" s="29" t="s">
        <v>15492</v>
      </c>
      <c r="B915" s="34">
        <v>32213</v>
      </c>
      <c r="C915" s="28">
        <v>150</v>
      </c>
      <c r="D915" s="28">
        <v>23</v>
      </c>
      <c r="E915" s="28">
        <v>24</v>
      </c>
      <c r="F915" s="29" t="s">
        <v>14683</v>
      </c>
      <c r="G915" s="29" t="s">
        <v>15487</v>
      </c>
      <c r="H915" s="28">
        <v>376</v>
      </c>
      <c r="I915" s="29" t="s">
        <v>14871</v>
      </c>
      <c r="J915" s="33" t="s">
        <v>15491</v>
      </c>
      <c r="K915" s="29" t="s">
        <v>178</v>
      </c>
      <c r="L915" s="29" t="s">
        <v>15490</v>
      </c>
      <c r="M915" s="29" t="s">
        <v>2488</v>
      </c>
      <c r="N915" s="28">
        <v>694826.1</v>
      </c>
      <c r="O915" s="28">
        <v>6083735</v>
      </c>
      <c r="P915" s="29" t="s">
        <v>15489</v>
      </c>
      <c r="Q915" s="32" t="s">
        <v>174</v>
      </c>
      <c r="R915" s="19"/>
      <c r="S915" s="19"/>
      <c r="T915" s="19"/>
      <c r="U915" s="19"/>
      <c r="V915" s="19"/>
      <c r="W915" s="19"/>
      <c r="X915" s="19"/>
      <c r="Y915" s="19"/>
      <c r="Z915" s="19"/>
      <c r="AA915" s="19"/>
      <c r="AB915" s="19"/>
      <c r="AC915" s="31">
        <v>20000</v>
      </c>
      <c r="AD915" s="31">
        <v>372955</v>
      </c>
      <c r="AE915" s="31">
        <v>348843</v>
      </c>
      <c r="AF915" s="31">
        <v>309621</v>
      </c>
      <c r="AG915" s="31">
        <v>346938</v>
      </c>
      <c r="AH915" s="31">
        <v>341199</v>
      </c>
      <c r="AI915" s="31">
        <v>373131</v>
      </c>
      <c r="AJ915" s="31">
        <v>348285</v>
      </c>
      <c r="AK915" s="31">
        <v>241044</v>
      </c>
      <c r="AL915" s="31">
        <v>273981</v>
      </c>
      <c r="AM915" s="31">
        <v>360236</v>
      </c>
      <c r="AN915" s="31">
        <v>306438</v>
      </c>
      <c r="AO915" s="31">
        <v>282995</v>
      </c>
      <c r="AP915" s="31">
        <v>254860</v>
      </c>
      <c r="AQ915" s="31">
        <v>269564.529296875</v>
      </c>
      <c r="AR915" s="31">
        <v>256431.78125</v>
      </c>
      <c r="AS915" s="31">
        <v>286363.4404296875</v>
      </c>
      <c r="AT915" s="31">
        <v>265233.8671875</v>
      </c>
      <c r="AU915" s="31">
        <v>228768.20654296875</v>
      </c>
      <c r="AV915" s="31">
        <v>251323.37976074219</v>
      </c>
      <c r="AW915" s="31">
        <v>271968.837890625</v>
      </c>
      <c r="AX915" s="31">
        <v>19728.720703125</v>
      </c>
      <c r="AY915" s="31">
        <v>21463.19921875</v>
      </c>
      <c r="AZ915" s="31">
        <v>41191.919921875</v>
      </c>
    </row>
    <row r="916" spans="1:52" ht="15" customHeight="1">
      <c r="A916" s="29" t="s">
        <v>15488</v>
      </c>
      <c r="B916" s="34">
        <v>32290</v>
      </c>
      <c r="C916" s="28">
        <v>150</v>
      </c>
      <c r="D916" s="28">
        <v>23</v>
      </c>
      <c r="E916" s="28">
        <v>24.5</v>
      </c>
      <c r="F916" s="29" t="s">
        <v>14683</v>
      </c>
      <c r="G916" s="29" t="s">
        <v>15418</v>
      </c>
      <c r="H916" s="28">
        <v>376</v>
      </c>
      <c r="I916" s="29" t="s">
        <v>14871</v>
      </c>
      <c r="J916" s="33" t="s">
        <v>15486</v>
      </c>
      <c r="K916" s="29" t="s">
        <v>178</v>
      </c>
      <c r="L916" s="29" t="s">
        <v>15300</v>
      </c>
      <c r="M916" s="29" t="s">
        <v>15485</v>
      </c>
      <c r="N916" s="28">
        <v>687892.6</v>
      </c>
      <c r="O916" s="28">
        <v>6055581</v>
      </c>
      <c r="P916" s="29" t="s">
        <v>15484</v>
      </c>
      <c r="Q916" s="32" t="s">
        <v>207</v>
      </c>
      <c r="R916" s="19"/>
      <c r="S916" s="19"/>
      <c r="T916" s="19"/>
      <c r="U916" s="19"/>
      <c r="V916" s="19"/>
      <c r="W916" s="19"/>
      <c r="X916" s="19"/>
      <c r="Y916" s="19"/>
      <c r="Z916" s="19"/>
      <c r="AA916" s="19"/>
      <c r="AB916" s="19"/>
      <c r="AC916" s="31">
        <v>175900</v>
      </c>
      <c r="AD916" s="31">
        <v>447600</v>
      </c>
      <c r="AE916" s="31">
        <v>495860</v>
      </c>
      <c r="AF916" s="31">
        <v>426640</v>
      </c>
      <c r="AG916" s="31">
        <v>464460</v>
      </c>
      <c r="AH916" s="31">
        <v>348240</v>
      </c>
      <c r="AI916" s="31">
        <v>496760</v>
      </c>
      <c r="AJ916" s="31">
        <v>442220</v>
      </c>
      <c r="AK916" s="31">
        <v>357880</v>
      </c>
      <c r="AL916" s="31">
        <v>389140</v>
      </c>
      <c r="AM916" s="31">
        <v>487100</v>
      </c>
      <c r="AN916" s="31">
        <v>416290</v>
      </c>
      <c r="AO916" s="31">
        <v>453926</v>
      </c>
      <c r="AP916" s="31">
        <v>392768</v>
      </c>
      <c r="AQ916" s="31">
        <v>424613</v>
      </c>
      <c r="AR916" s="31">
        <v>386875</v>
      </c>
      <c r="AS916" s="31">
        <v>467436</v>
      </c>
      <c r="AT916" s="31">
        <v>421700</v>
      </c>
      <c r="AU916" s="31">
        <v>408916</v>
      </c>
      <c r="AV916" s="31">
        <v>471658</v>
      </c>
      <c r="AW916" s="31">
        <v>491491</v>
      </c>
      <c r="AX916" s="31">
        <v>34440</v>
      </c>
      <c r="AY916" s="31">
        <v>28945</v>
      </c>
      <c r="AZ916" s="31">
        <v>63385</v>
      </c>
    </row>
    <row r="917" spans="1:52" ht="15" customHeight="1">
      <c r="A917" s="29" t="s">
        <v>15483</v>
      </c>
      <c r="B917" s="34">
        <v>32245</v>
      </c>
      <c r="C917" s="28">
        <v>150</v>
      </c>
      <c r="D917" s="28">
        <v>23</v>
      </c>
      <c r="E917" s="28">
        <v>24</v>
      </c>
      <c r="F917" s="29" t="s">
        <v>14683</v>
      </c>
      <c r="G917" s="29" t="s">
        <v>3576</v>
      </c>
      <c r="H917" s="28">
        <v>376</v>
      </c>
      <c r="I917" s="29" t="s">
        <v>14871</v>
      </c>
      <c r="J917" s="33" t="s">
        <v>15482</v>
      </c>
      <c r="K917" s="29" t="s">
        <v>178</v>
      </c>
      <c r="L917" s="29" t="s">
        <v>15481</v>
      </c>
      <c r="M917" s="29" t="s">
        <v>1088</v>
      </c>
      <c r="N917" s="28">
        <v>677654.6</v>
      </c>
      <c r="O917" s="28">
        <v>6078314</v>
      </c>
      <c r="P917" s="29" t="s">
        <v>15480</v>
      </c>
      <c r="Q917" s="32" t="s">
        <v>207</v>
      </c>
      <c r="R917" s="19"/>
      <c r="S917" s="19"/>
      <c r="T917" s="19"/>
      <c r="U917" s="19"/>
      <c r="V917" s="19"/>
      <c r="W917" s="19"/>
      <c r="X917" s="19"/>
      <c r="Y917" s="19"/>
      <c r="Z917" s="19"/>
      <c r="AA917" s="19"/>
      <c r="AB917" s="19"/>
      <c r="AC917" s="31">
        <v>109280</v>
      </c>
      <c r="AD917" s="31">
        <v>221440</v>
      </c>
      <c r="AE917" s="31">
        <v>241560</v>
      </c>
      <c r="AF917" s="31">
        <v>210460</v>
      </c>
      <c r="AG917" s="31">
        <v>233600</v>
      </c>
      <c r="AH917" s="31">
        <v>194280</v>
      </c>
      <c r="AI917" s="31">
        <v>257100</v>
      </c>
      <c r="AJ917" s="31">
        <v>221900</v>
      </c>
      <c r="AK917" s="31">
        <v>190300</v>
      </c>
      <c r="AL917" s="31">
        <v>207220</v>
      </c>
      <c r="AM917" s="31">
        <v>233260</v>
      </c>
      <c r="AN917" s="31">
        <v>182492</v>
      </c>
      <c r="AO917" s="31">
        <v>199635</v>
      </c>
      <c r="AP917" s="31">
        <v>172933</v>
      </c>
      <c r="AQ917" s="31">
        <v>198320</v>
      </c>
      <c r="AR917" s="31">
        <v>175613</v>
      </c>
      <c r="AS917" s="31">
        <v>183848</v>
      </c>
      <c r="AT917" s="31">
        <v>175132</v>
      </c>
      <c r="AU917" s="31">
        <v>148205</v>
      </c>
      <c r="AV917" s="31">
        <v>206988</v>
      </c>
      <c r="AW917" s="31">
        <v>199535</v>
      </c>
      <c r="AX917" s="31">
        <v>14555</v>
      </c>
      <c r="AY917" s="31">
        <v>14290</v>
      </c>
      <c r="AZ917" s="31">
        <v>28845</v>
      </c>
    </row>
    <row r="918" spans="1:52" ht="15" customHeight="1">
      <c r="A918" s="29" t="s">
        <v>15479</v>
      </c>
      <c r="B918" s="34">
        <v>32283</v>
      </c>
      <c r="C918" s="28">
        <v>150</v>
      </c>
      <c r="D918" s="28">
        <v>23</v>
      </c>
      <c r="E918" s="28">
        <v>24.5</v>
      </c>
      <c r="F918" s="29" t="s">
        <v>14683</v>
      </c>
      <c r="G918" s="29" t="s">
        <v>3353</v>
      </c>
      <c r="H918" s="28">
        <v>376</v>
      </c>
      <c r="I918" s="29" t="s">
        <v>14871</v>
      </c>
      <c r="J918" s="33" t="s">
        <v>15478</v>
      </c>
      <c r="K918" s="29" t="s">
        <v>178</v>
      </c>
      <c r="L918" s="29" t="s">
        <v>15477</v>
      </c>
      <c r="M918" s="29" t="s">
        <v>15476</v>
      </c>
      <c r="N918" s="28">
        <v>681750.6</v>
      </c>
      <c r="O918" s="28">
        <v>6087501</v>
      </c>
      <c r="P918" s="29" t="s">
        <v>15475</v>
      </c>
      <c r="Q918" s="32" t="s">
        <v>174</v>
      </c>
      <c r="R918" s="19"/>
      <c r="S918" s="19"/>
      <c r="T918" s="19"/>
      <c r="U918" s="19"/>
      <c r="V918" s="19"/>
      <c r="W918" s="19"/>
      <c r="X918" s="19"/>
      <c r="Y918" s="19"/>
      <c r="Z918" s="19"/>
      <c r="AA918" s="19"/>
      <c r="AB918" s="19"/>
      <c r="AC918" s="31">
        <v>195100</v>
      </c>
      <c r="AD918" s="31">
        <v>330200</v>
      </c>
      <c r="AE918" s="31">
        <v>363540</v>
      </c>
      <c r="AF918" s="31">
        <v>327060</v>
      </c>
      <c r="AG918" s="31">
        <v>354420</v>
      </c>
      <c r="AH918" s="31">
        <v>283840</v>
      </c>
      <c r="AI918" s="31">
        <v>385140</v>
      </c>
      <c r="AJ918" s="31">
        <v>342120</v>
      </c>
      <c r="AK918" s="31">
        <v>288820</v>
      </c>
      <c r="AL918" s="31">
        <v>307540</v>
      </c>
      <c r="AM918" s="31">
        <v>364195</v>
      </c>
      <c r="AN918" s="31">
        <v>292919</v>
      </c>
      <c r="AO918" s="31">
        <v>315173</v>
      </c>
      <c r="AP918" s="31">
        <v>268476</v>
      </c>
      <c r="AQ918" s="31">
        <v>318730.8701171875</v>
      </c>
      <c r="AR918" s="31">
        <v>284459.671875</v>
      </c>
      <c r="AS918" s="31">
        <v>314254.7109375</v>
      </c>
      <c r="AT918" s="31">
        <v>291743.0986328125</v>
      </c>
      <c r="AU918" s="31">
        <v>263517.20849609375</v>
      </c>
      <c r="AV918" s="31">
        <v>296542.61822509766</v>
      </c>
      <c r="AW918" s="31">
        <v>317251.439453125</v>
      </c>
      <c r="AX918" s="31">
        <v>14752.98046875</v>
      </c>
      <c r="AY918" s="31">
        <v>23748.119140625</v>
      </c>
      <c r="AZ918" s="31">
        <v>38501.099609375</v>
      </c>
    </row>
    <row r="919" spans="1:52" ht="15" customHeight="1">
      <c r="A919" s="29" t="s">
        <v>15474</v>
      </c>
      <c r="B919" s="34">
        <v>32478</v>
      </c>
      <c r="C919" s="28">
        <v>150</v>
      </c>
      <c r="D919" s="28">
        <v>23</v>
      </c>
      <c r="E919" s="28">
        <v>24.5</v>
      </c>
      <c r="F919" s="29" t="s">
        <v>14683</v>
      </c>
      <c r="G919" s="29" t="s">
        <v>15470</v>
      </c>
      <c r="H919" s="28">
        <v>376</v>
      </c>
      <c r="I919" s="29" t="s">
        <v>14871</v>
      </c>
      <c r="J919" s="33" t="s">
        <v>15473</v>
      </c>
      <c r="K919" s="29" t="s">
        <v>178</v>
      </c>
      <c r="L919" s="29" t="s">
        <v>15318</v>
      </c>
      <c r="M919" s="29" t="s">
        <v>2488</v>
      </c>
      <c r="N919" s="28">
        <v>688228.6</v>
      </c>
      <c r="O919" s="28">
        <v>6055059</v>
      </c>
      <c r="P919" s="29" t="s">
        <v>15472</v>
      </c>
      <c r="Q919" s="32" t="s">
        <v>174</v>
      </c>
      <c r="R919" s="19"/>
      <c r="S919" s="19"/>
      <c r="T919" s="19"/>
      <c r="U919" s="19"/>
      <c r="V919" s="19"/>
      <c r="W919" s="19"/>
      <c r="X919" s="19"/>
      <c r="Y919" s="19"/>
      <c r="Z919" s="19"/>
      <c r="AA919" s="19"/>
      <c r="AB919" s="19"/>
      <c r="AC919" s="31">
        <v>136960</v>
      </c>
      <c r="AD919" s="31">
        <v>452280</v>
      </c>
      <c r="AE919" s="31">
        <v>493680</v>
      </c>
      <c r="AF919" s="31">
        <v>428620</v>
      </c>
      <c r="AG919" s="31">
        <v>492080</v>
      </c>
      <c r="AH919" s="31">
        <v>465300</v>
      </c>
      <c r="AI919" s="31">
        <v>489060</v>
      </c>
      <c r="AJ919" s="31">
        <v>422420</v>
      </c>
      <c r="AK919" s="31">
        <v>355120</v>
      </c>
      <c r="AL919" s="31">
        <v>420160</v>
      </c>
      <c r="AM919" s="31">
        <v>406743</v>
      </c>
      <c r="AN919" s="31">
        <v>411929</v>
      </c>
      <c r="AO919" s="31">
        <v>404007</v>
      </c>
      <c r="AP919" s="31">
        <v>392212</v>
      </c>
      <c r="AQ919" s="31">
        <v>416204.7119140625</v>
      </c>
      <c r="AR919" s="31">
        <v>367016.7568359375</v>
      </c>
      <c r="AS919" s="31">
        <v>383244.8369140625</v>
      </c>
      <c r="AT919" s="31">
        <v>393485.400390625</v>
      </c>
      <c r="AU919" s="31">
        <v>393402.2431640625</v>
      </c>
      <c r="AV919" s="31">
        <v>458440.291015625</v>
      </c>
      <c r="AW919" s="31">
        <v>432376.556640625</v>
      </c>
      <c r="AX919" s="31">
        <v>33786.71875</v>
      </c>
      <c r="AY919" s="31">
        <v>22417.560546875</v>
      </c>
      <c r="AZ919" s="31">
        <v>56204.279296875</v>
      </c>
    </row>
    <row r="920" spans="1:52" ht="15" customHeight="1">
      <c r="A920" s="29" t="s">
        <v>15471</v>
      </c>
      <c r="B920" s="34">
        <v>32499</v>
      </c>
      <c r="C920" s="28">
        <v>150</v>
      </c>
      <c r="D920" s="28">
        <v>24</v>
      </c>
      <c r="E920" s="28">
        <v>30</v>
      </c>
      <c r="F920" s="29" t="s">
        <v>533</v>
      </c>
      <c r="G920" s="29" t="s">
        <v>15466</v>
      </c>
      <c r="H920" s="28">
        <v>376</v>
      </c>
      <c r="I920" s="29" t="s">
        <v>14871</v>
      </c>
      <c r="J920" s="33" t="s">
        <v>15469</v>
      </c>
      <c r="K920" s="29" t="s">
        <v>178</v>
      </c>
      <c r="L920" s="29" t="s">
        <v>15461</v>
      </c>
      <c r="M920" s="29" t="s">
        <v>355</v>
      </c>
      <c r="N920" s="28">
        <v>686648.8</v>
      </c>
      <c r="O920" s="28">
        <v>6068216</v>
      </c>
      <c r="P920" s="29" t="s">
        <v>15468</v>
      </c>
      <c r="Q920" s="32" t="s">
        <v>207</v>
      </c>
      <c r="R920" s="19"/>
      <c r="S920" s="19"/>
      <c r="T920" s="19"/>
      <c r="U920" s="19"/>
      <c r="V920" s="19"/>
      <c r="W920" s="19"/>
      <c r="X920" s="19"/>
      <c r="Y920" s="19"/>
      <c r="Z920" s="19"/>
      <c r="AA920" s="19"/>
      <c r="AB920" s="19"/>
      <c r="AC920" s="31">
        <v>0</v>
      </c>
      <c r="AD920" s="31">
        <v>342620</v>
      </c>
      <c r="AE920" s="31">
        <v>353480</v>
      </c>
      <c r="AF920" s="31">
        <v>341440</v>
      </c>
      <c r="AG920" s="31">
        <v>359560</v>
      </c>
      <c r="AH920" s="31">
        <v>274140</v>
      </c>
      <c r="AI920" s="31">
        <v>381800</v>
      </c>
      <c r="AJ920" s="31">
        <v>339720</v>
      </c>
      <c r="AK920" s="31">
        <v>253820</v>
      </c>
      <c r="AL920" s="31">
        <v>303140</v>
      </c>
      <c r="AM920" s="31">
        <v>261505</v>
      </c>
      <c r="AN920" s="31">
        <v>278180</v>
      </c>
      <c r="AO920" s="31">
        <v>296756</v>
      </c>
      <c r="AP920" s="31">
        <v>251253</v>
      </c>
      <c r="AQ920" s="31">
        <v>285539.1611328125</v>
      </c>
      <c r="AR920" s="31">
        <v>205155.7236328125</v>
      </c>
      <c r="AS920" s="31">
        <v>284989.32421875</v>
      </c>
      <c r="AT920" s="31">
        <v>264572.544921875</v>
      </c>
      <c r="AU920" s="31">
        <v>263334.060546875</v>
      </c>
      <c r="AV920" s="31">
        <v>292774.6787109375</v>
      </c>
      <c r="AW920" s="31">
        <v>92579.850540161133</v>
      </c>
      <c r="AX920" s="31">
        <v>27103.23046875</v>
      </c>
      <c r="AY920" s="31">
        <v>23848.109375</v>
      </c>
      <c r="AZ920" s="31">
        <v>50951.33984375</v>
      </c>
    </row>
    <row r="921" spans="1:52" ht="15" customHeight="1">
      <c r="A921" s="29" t="s">
        <v>15467</v>
      </c>
      <c r="B921" s="34">
        <v>32751</v>
      </c>
      <c r="C921" s="28">
        <v>200</v>
      </c>
      <c r="D921" s="28">
        <v>24</v>
      </c>
      <c r="E921" s="28">
        <v>30</v>
      </c>
      <c r="F921" s="29" t="s">
        <v>14741</v>
      </c>
      <c r="G921" s="29" t="s">
        <v>15457</v>
      </c>
      <c r="H921" s="28">
        <v>376</v>
      </c>
      <c r="I921" s="29" t="s">
        <v>14871</v>
      </c>
      <c r="J921" s="33" t="s">
        <v>15465</v>
      </c>
      <c r="K921" s="29" t="s">
        <v>178</v>
      </c>
      <c r="L921" s="29" t="s">
        <v>15461</v>
      </c>
      <c r="M921" s="29" t="s">
        <v>15460</v>
      </c>
      <c r="N921" s="28">
        <v>686552.6</v>
      </c>
      <c r="O921" s="28">
        <v>6068130</v>
      </c>
      <c r="P921" s="29" t="s">
        <v>15464</v>
      </c>
      <c r="Q921" s="32" t="s">
        <v>174</v>
      </c>
      <c r="R921" s="19"/>
      <c r="S921" s="19"/>
      <c r="T921" s="19"/>
      <c r="U921" s="19"/>
      <c r="V921" s="19"/>
      <c r="W921" s="19"/>
      <c r="X921" s="19"/>
      <c r="Y921" s="19"/>
      <c r="Z921" s="19"/>
      <c r="AA921" s="19"/>
      <c r="AB921" s="19"/>
      <c r="AC921" s="19"/>
      <c r="AD921" s="31">
        <v>196324</v>
      </c>
      <c r="AE921" s="31">
        <v>398275</v>
      </c>
      <c r="AF921" s="31">
        <v>295700</v>
      </c>
      <c r="AG921" s="31">
        <v>364975</v>
      </c>
      <c r="AH921" s="31">
        <v>296850</v>
      </c>
      <c r="AI921" s="31">
        <v>372800</v>
      </c>
      <c r="AJ921" s="31">
        <v>339400</v>
      </c>
      <c r="AK921" s="31">
        <v>274575</v>
      </c>
      <c r="AL921" s="31">
        <v>300350</v>
      </c>
      <c r="AM921" s="31">
        <v>304427</v>
      </c>
      <c r="AN921" s="31">
        <v>277425</v>
      </c>
      <c r="AO921" s="31">
        <v>326371</v>
      </c>
      <c r="AP921" s="31">
        <v>265672</v>
      </c>
      <c r="AQ921" s="31">
        <v>279174.9189453125</v>
      </c>
      <c r="AR921" s="19"/>
      <c r="AS921" s="31">
        <v>98041.681640625</v>
      </c>
      <c r="AT921" s="31">
        <v>286232.7626953125</v>
      </c>
      <c r="AU921" s="31">
        <v>280457.10009765625</v>
      </c>
      <c r="AV921" s="31">
        <v>254988.35791015625</v>
      </c>
      <c r="AW921" s="31">
        <v>365897.0693359375</v>
      </c>
      <c r="AX921" s="31">
        <v>25490.51953125</v>
      </c>
      <c r="AY921" s="31">
        <v>23988.689453125</v>
      </c>
      <c r="AZ921" s="31">
        <v>49479.208984375</v>
      </c>
    </row>
    <row r="922" spans="1:52" ht="15" customHeight="1">
      <c r="A922" s="29" t="s">
        <v>15463</v>
      </c>
      <c r="B922" s="34">
        <v>32504</v>
      </c>
      <c r="C922" s="28">
        <v>200</v>
      </c>
      <c r="D922" s="28">
        <v>24</v>
      </c>
      <c r="E922" s="28">
        <v>30</v>
      </c>
      <c r="F922" s="29" t="s">
        <v>14741</v>
      </c>
      <c r="G922" s="29" t="s">
        <v>15457</v>
      </c>
      <c r="H922" s="28">
        <v>376</v>
      </c>
      <c r="I922" s="29" t="s">
        <v>14871</v>
      </c>
      <c r="J922" s="33" t="s">
        <v>15462</v>
      </c>
      <c r="K922" s="29" t="s">
        <v>178</v>
      </c>
      <c r="L922" s="29" t="s">
        <v>15461</v>
      </c>
      <c r="M922" s="29" t="s">
        <v>15460</v>
      </c>
      <c r="N922" s="28">
        <v>686453.6</v>
      </c>
      <c r="O922" s="28">
        <v>6067997</v>
      </c>
      <c r="P922" s="29" t="s">
        <v>15459</v>
      </c>
      <c r="Q922" s="32" t="s">
        <v>174</v>
      </c>
      <c r="R922" s="19"/>
      <c r="S922" s="19"/>
      <c r="T922" s="19"/>
      <c r="U922" s="19"/>
      <c r="V922" s="19"/>
      <c r="W922" s="19"/>
      <c r="X922" s="19"/>
      <c r="Y922" s="19"/>
      <c r="Z922" s="19"/>
      <c r="AA922" s="19"/>
      <c r="AB922" s="19"/>
      <c r="AC922" s="19"/>
      <c r="AD922" s="31">
        <v>196324</v>
      </c>
      <c r="AE922" s="31">
        <v>398275</v>
      </c>
      <c r="AF922" s="31">
        <v>295700</v>
      </c>
      <c r="AG922" s="31">
        <v>364975</v>
      </c>
      <c r="AH922" s="31">
        <v>296850</v>
      </c>
      <c r="AI922" s="31">
        <v>372800</v>
      </c>
      <c r="AJ922" s="31">
        <v>339400</v>
      </c>
      <c r="AK922" s="31">
        <v>274575</v>
      </c>
      <c r="AL922" s="31">
        <v>300350</v>
      </c>
      <c r="AM922" s="31">
        <v>304427</v>
      </c>
      <c r="AN922" s="31">
        <v>277425</v>
      </c>
      <c r="AO922" s="31">
        <v>326371</v>
      </c>
      <c r="AP922" s="31">
        <v>265672</v>
      </c>
      <c r="AQ922" s="31">
        <v>279174.9189453125</v>
      </c>
      <c r="AR922" s="19"/>
      <c r="AS922" s="31">
        <v>85968.630859375</v>
      </c>
      <c r="AT922" s="31">
        <v>247811.8505859375</v>
      </c>
      <c r="AU922" s="31">
        <v>251336.25146484375</v>
      </c>
      <c r="AV922" s="31">
        <v>242061.9296875</v>
      </c>
      <c r="AW922" s="31">
        <v>359044.2919921875</v>
      </c>
      <c r="AX922" s="31">
        <v>24647.0390625</v>
      </c>
      <c r="AY922" s="31">
        <v>20401.919921875</v>
      </c>
      <c r="AZ922" s="31">
        <v>45048.958984375</v>
      </c>
    </row>
    <row r="923" spans="1:52" ht="15" customHeight="1">
      <c r="A923" s="29" t="s">
        <v>15458</v>
      </c>
      <c r="B923" s="34">
        <v>32449</v>
      </c>
      <c r="C923" s="28">
        <v>150</v>
      </c>
      <c r="D923" s="28">
        <v>23</v>
      </c>
      <c r="E923" s="28">
        <v>24.5</v>
      </c>
      <c r="F923" s="29" t="s">
        <v>14683</v>
      </c>
      <c r="G923" s="29" t="s">
        <v>15453</v>
      </c>
      <c r="H923" s="28">
        <v>376</v>
      </c>
      <c r="I923" s="29" t="s">
        <v>14871</v>
      </c>
      <c r="J923" s="33" t="s">
        <v>15456</v>
      </c>
      <c r="K923" s="29" t="s">
        <v>178</v>
      </c>
      <c r="L923" s="29" t="s">
        <v>15295</v>
      </c>
      <c r="M923" s="29" t="s">
        <v>1062</v>
      </c>
      <c r="N923" s="28">
        <v>691255.5</v>
      </c>
      <c r="O923" s="28">
        <v>6071173</v>
      </c>
      <c r="P923" s="29" t="s">
        <v>15455</v>
      </c>
      <c r="Q923" s="32" t="s">
        <v>3133</v>
      </c>
      <c r="R923" s="19"/>
      <c r="S923" s="19"/>
      <c r="T923" s="19"/>
      <c r="U923" s="19"/>
      <c r="V923" s="19"/>
      <c r="W923" s="19"/>
      <c r="X923" s="19"/>
      <c r="Y923" s="19"/>
      <c r="Z923" s="19"/>
      <c r="AA923" s="19"/>
      <c r="AB923" s="19"/>
      <c r="AC923" s="31">
        <v>38172</v>
      </c>
      <c r="AD923" s="31">
        <v>270118</v>
      </c>
      <c r="AE923" s="31">
        <v>356718</v>
      </c>
      <c r="AF923" s="31">
        <v>328002</v>
      </c>
      <c r="AG923" s="31">
        <v>377186</v>
      </c>
      <c r="AH923" s="31">
        <v>301674</v>
      </c>
      <c r="AI923" s="31">
        <v>394740</v>
      </c>
      <c r="AJ923" s="31">
        <v>357304</v>
      </c>
      <c r="AK923" s="31">
        <v>291294</v>
      </c>
      <c r="AL923" s="31">
        <v>311506</v>
      </c>
      <c r="AM923" s="31">
        <v>365304</v>
      </c>
      <c r="AN923" s="31">
        <v>300455</v>
      </c>
      <c r="AO923" s="31">
        <v>325215</v>
      </c>
      <c r="AP923" s="31">
        <v>280195</v>
      </c>
      <c r="AQ923" s="31">
        <v>337358</v>
      </c>
      <c r="AR923" s="31">
        <v>284712</v>
      </c>
      <c r="AS923" s="31">
        <v>309791</v>
      </c>
      <c r="AT923" s="31">
        <v>291259</v>
      </c>
      <c r="AU923" s="31">
        <v>263359</v>
      </c>
      <c r="AV923" s="31">
        <v>283590</v>
      </c>
      <c r="AW923" s="31">
        <v>327154</v>
      </c>
      <c r="AX923" s="31">
        <v>20956</v>
      </c>
      <c r="AY923" s="31">
        <v>22137</v>
      </c>
      <c r="AZ923" s="31">
        <v>43093</v>
      </c>
    </row>
    <row r="924" spans="1:52" ht="15" customHeight="1">
      <c r="A924" s="29" t="s">
        <v>15454</v>
      </c>
      <c r="B924" s="34">
        <v>32610</v>
      </c>
      <c r="C924" s="28">
        <v>150</v>
      </c>
      <c r="D924" s="28">
        <v>23.2</v>
      </c>
      <c r="E924" s="28">
        <v>31</v>
      </c>
      <c r="F924" s="29" t="s">
        <v>14627</v>
      </c>
      <c r="G924" s="29" t="s">
        <v>15448</v>
      </c>
      <c r="H924" s="28">
        <v>376</v>
      </c>
      <c r="I924" s="29" t="s">
        <v>14871</v>
      </c>
      <c r="J924" s="33" t="s">
        <v>15452</v>
      </c>
      <c r="K924" s="29" t="s">
        <v>178</v>
      </c>
      <c r="L924" s="29" t="s">
        <v>15451</v>
      </c>
      <c r="M924" s="29" t="s">
        <v>575</v>
      </c>
      <c r="N924" s="28">
        <v>682036.6</v>
      </c>
      <c r="O924" s="28">
        <v>6069137</v>
      </c>
      <c r="P924" s="29" t="s">
        <v>15450</v>
      </c>
      <c r="Q924" s="32" t="s">
        <v>207</v>
      </c>
      <c r="R924" s="19"/>
      <c r="S924" s="19"/>
      <c r="T924" s="19"/>
      <c r="U924" s="19"/>
      <c r="V924" s="19"/>
      <c r="W924" s="19"/>
      <c r="X924" s="19"/>
      <c r="Y924" s="19"/>
      <c r="Z924" s="19"/>
      <c r="AA924" s="19"/>
      <c r="AB924" s="19"/>
      <c r="AC924" s="19"/>
      <c r="AD924" s="31">
        <v>155082</v>
      </c>
      <c r="AE924" s="31">
        <v>326874</v>
      </c>
      <c r="AF924" s="31">
        <v>272018</v>
      </c>
      <c r="AG924" s="31">
        <v>307012</v>
      </c>
      <c r="AH924" s="31">
        <v>246388</v>
      </c>
      <c r="AI924" s="31">
        <v>342746</v>
      </c>
      <c r="AJ924" s="31">
        <v>299828</v>
      </c>
      <c r="AK924" s="31">
        <v>237068</v>
      </c>
      <c r="AL924" s="31">
        <v>266662</v>
      </c>
      <c r="AM924" s="31">
        <v>312084</v>
      </c>
      <c r="AN924" s="31">
        <v>253714</v>
      </c>
      <c r="AO924" s="31">
        <v>282246</v>
      </c>
      <c r="AP924" s="31">
        <v>229093</v>
      </c>
      <c r="AQ924" s="31">
        <v>275301</v>
      </c>
      <c r="AR924" s="31">
        <v>229075</v>
      </c>
      <c r="AS924" s="31">
        <v>260689</v>
      </c>
      <c r="AT924" s="31">
        <v>231679</v>
      </c>
      <c r="AU924" s="31">
        <v>222686</v>
      </c>
      <c r="AV924" s="31">
        <v>274468</v>
      </c>
      <c r="AW924" s="31">
        <v>284671</v>
      </c>
      <c r="AX924" s="31">
        <v>22302</v>
      </c>
      <c r="AY924" s="31">
        <v>19352</v>
      </c>
      <c r="AZ924" s="31">
        <v>41654</v>
      </c>
    </row>
    <row r="925" spans="1:52" ht="15" customHeight="1">
      <c r="A925" s="29" t="s">
        <v>15449</v>
      </c>
      <c r="B925" s="34">
        <v>32751</v>
      </c>
      <c r="C925" s="28">
        <v>150</v>
      </c>
      <c r="D925" s="28">
        <v>25</v>
      </c>
      <c r="E925" s="28">
        <v>31</v>
      </c>
      <c r="F925" s="29" t="s">
        <v>14627</v>
      </c>
      <c r="G925" s="29" t="s">
        <v>15431</v>
      </c>
      <c r="H925" s="28">
        <v>376</v>
      </c>
      <c r="I925" s="29" t="s">
        <v>14871</v>
      </c>
      <c r="J925" s="33" t="s">
        <v>15447</v>
      </c>
      <c r="K925" s="29" t="s">
        <v>178</v>
      </c>
      <c r="L925" s="29" t="s">
        <v>15446</v>
      </c>
      <c r="M925" s="29" t="s">
        <v>1836</v>
      </c>
      <c r="N925" s="28">
        <v>670447.69999999995</v>
      </c>
      <c r="O925" s="28">
        <v>6086016</v>
      </c>
      <c r="P925" s="29" t="s">
        <v>15445</v>
      </c>
      <c r="Q925" s="32" t="s">
        <v>174</v>
      </c>
      <c r="R925" s="19"/>
      <c r="S925" s="19"/>
      <c r="T925" s="19"/>
      <c r="U925" s="19"/>
      <c r="V925" s="19"/>
      <c r="W925" s="19"/>
      <c r="X925" s="19"/>
      <c r="Y925" s="19"/>
      <c r="Z925" s="19"/>
      <c r="AA925" s="19"/>
      <c r="AB925" s="19"/>
      <c r="AC925" s="19"/>
      <c r="AD925" s="31">
        <v>133880</v>
      </c>
      <c r="AE925" s="31">
        <v>479340</v>
      </c>
      <c r="AF925" s="31">
        <v>433200</v>
      </c>
      <c r="AG925" s="31">
        <v>456340</v>
      </c>
      <c r="AH925" s="31">
        <v>379660</v>
      </c>
      <c r="AI925" s="31">
        <v>493000</v>
      </c>
      <c r="AJ925" s="31">
        <v>444300</v>
      </c>
      <c r="AK925" s="31">
        <v>382100</v>
      </c>
      <c r="AL925" s="31">
        <v>420000</v>
      </c>
      <c r="AM925" s="31">
        <v>497409</v>
      </c>
      <c r="AN925" s="31">
        <v>294700</v>
      </c>
      <c r="AO925" s="31">
        <v>512473</v>
      </c>
      <c r="AP925" s="31">
        <v>373186</v>
      </c>
      <c r="AQ925" s="31">
        <v>379123.44921875</v>
      </c>
      <c r="AR925" s="31">
        <v>385302.05859375</v>
      </c>
      <c r="AS925" s="31">
        <v>431384.576171875</v>
      </c>
      <c r="AT925" s="31">
        <v>396529.6513671875</v>
      </c>
      <c r="AU925" s="31">
        <v>362173.67578125</v>
      </c>
      <c r="AV925" s="31">
        <v>435633.6611328125</v>
      </c>
      <c r="AW925" s="31">
        <v>406271.2529296875</v>
      </c>
      <c r="AX925" s="31">
        <v>32629.41015625</v>
      </c>
      <c r="AY925" s="31">
        <v>33511.5</v>
      </c>
      <c r="AZ925" s="31">
        <v>66140.91015625</v>
      </c>
    </row>
    <row r="926" spans="1:52" ht="15" customHeight="1">
      <c r="A926" s="29" t="s">
        <v>15444</v>
      </c>
      <c r="B926" s="34">
        <v>32814</v>
      </c>
      <c r="C926" s="28">
        <v>150</v>
      </c>
      <c r="D926" s="28">
        <v>24</v>
      </c>
      <c r="E926" s="28">
        <v>25</v>
      </c>
      <c r="F926" s="29" t="s">
        <v>14683</v>
      </c>
      <c r="G926" s="29" t="s">
        <v>3576</v>
      </c>
      <c r="H926" s="28">
        <v>376</v>
      </c>
      <c r="I926" s="29" t="s">
        <v>14871</v>
      </c>
      <c r="J926" s="33" t="s">
        <v>15443</v>
      </c>
      <c r="K926" s="29" t="s">
        <v>178</v>
      </c>
      <c r="L926" s="29" t="s">
        <v>15442</v>
      </c>
      <c r="M926" s="29" t="s">
        <v>2799</v>
      </c>
      <c r="N926" s="28">
        <v>692573.2</v>
      </c>
      <c r="O926" s="28">
        <v>6072238</v>
      </c>
      <c r="P926" s="29" t="s">
        <v>15441</v>
      </c>
      <c r="Q926" s="32" t="s">
        <v>174</v>
      </c>
      <c r="R926" s="19"/>
      <c r="S926" s="19"/>
      <c r="T926" s="19"/>
      <c r="U926" s="19"/>
      <c r="V926" s="19"/>
      <c r="W926" s="19"/>
      <c r="X926" s="19"/>
      <c r="Y926" s="19"/>
      <c r="Z926" s="19"/>
      <c r="AA926" s="19"/>
      <c r="AB926" s="19"/>
      <c r="AC926" s="19"/>
      <c r="AD926" s="31">
        <v>48420</v>
      </c>
      <c r="AE926" s="31">
        <v>365580</v>
      </c>
      <c r="AF926" s="31">
        <v>318520</v>
      </c>
      <c r="AG926" s="31">
        <v>353200</v>
      </c>
      <c r="AH926" s="31">
        <v>285540</v>
      </c>
      <c r="AI926" s="31">
        <v>378280</v>
      </c>
      <c r="AJ926" s="31">
        <v>348360</v>
      </c>
      <c r="AK926" s="31">
        <v>293900</v>
      </c>
      <c r="AL926" s="31">
        <v>312720</v>
      </c>
      <c r="AM926" s="31">
        <v>365519</v>
      </c>
      <c r="AN926" s="31">
        <v>306187</v>
      </c>
      <c r="AO926" s="31">
        <v>330947</v>
      </c>
      <c r="AP926" s="31">
        <v>278402</v>
      </c>
      <c r="AQ926" s="31">
        <v>334034.4296875</v>
      </c>
      <c r="AR926" s="31">
        <v>267934.5908203125</v>
      </c>
      <c r="AS926" s="31">
        <v>261492.6591796875</v>
      </c>
      <c r="AT926" s="31">
        <v>246700.078125</v>
      </c>
      <c r="AU926" s="31">
        <v>260554.13818359375</v>
      </c>
      <c r="AV926" s="31">
        <v>318293.9140625</v>
      </c>
      <c r="AW926" s="31">
        <v>324866.5205078125</v>
      </c>
      <c r="AX926" s="31">
        <v>22011.66015625</v>
      </c>
      <c r="AY926" s="31">
        <v>16375.58984375</v>
      </c>
      <c r="AZ926" s="31">
        <v>38387.25</v>
      </c>
    </row>
    <row r="927" spans="1:52" ht="15" customHeight="1">
      <c r="A927" s="29" t="s">
        <v>15440</v>
      </c>
      <c r="B927" s="34">
        <v>32798</v>
      </c>
      <c r="C927" s="28">
        <v>150</v>
      </c>
      <c r="D927" s="28">
        <v>28</v>
      </c>
      <c r="E927" s="28">
        <v>31</v>
      </c>
      <c r="F927" s="29" t="s">
        <v>14627</v>
      </c>
      <c r="G927" s="29" t="s">
        <v>15436</v>
      </c>
      <c r="H927" s="28">
        <v>376</v>
      </c>
      <c r="I927" s="29" t="s">
        <v>14871</v>
      </c>
      <c r="J927" s="33" t="s">
        <v>15439</v>
      </c>
      <c r="K927" s="29" t="s">
        <v>178</v>
      </c>
      <c r="L927" s="29" t="s">
        <v>286</v>
      </c>
      <c r="M927" s="29" t="s">
        <v>3433</v>
      </c>
      <c r="N927" s="28">
        <v>669452.69999999995</v>
      </c>
      <c r="O927" s="28">
        <v>6083358</v>
      </c>
      <c r="P927" s="29" t="s">
        <v>15438</v>
      </c>
      <c r="Q927" s="32" t="s">
        <v>174</v>
      </c>
      <c r="R927" s="19"/>
      <c r="S927" s="19"/>
      <c r="T927" s="19"/>
      <c r="U927" s="19"/>
      <c r="V927" s="19"/>
      <c r="W927" s="19"/>
      <c r="X927" s="19"/>
      <c r="Y927" s="19"/>
      <c r="Z927" s="19"/>
      <c r="AA927" s="19"/>
      <c r="AB927" s="19"/>
      <c r="AC927" s="19"/>
      <c r="AD927" s="31">
        <v>72020</v>
      </c>
      <c r="AE927" s="31">
        <v>379000</v>
      </c>
      <c r="AF927" s="31">
        <v>358840</v>
      </c>
      <c r="AG927" s="31">
        <v>389800</v>
      </c>
      <c r="AH927" s="31">
        <v>317780</v>
      </c>
      <c r="AI927" s="31">
        <v>423420</v>
      </c>
      <c r="AJ927" s="31">
        <v>402060</v>
      </c>
      <c r="AK927" s="31">
        <v>319340</v>
      </c>
      <c r="AL927" s="31">
        <v>364040</v>
      </c>
      <c r="AM927" s="31">
        <v>398072</v>
      </c>
      <c r="AN927" s="31">
        <v>327130</v>
      </c>
      <c r="AO927" s="31">
        <v>340427</v>
      </c>
      <c r="AP927" s="31">
        <v>278788</v>
      </c>
      <c r="AQ927" s="31">
        <v>334912.119140625</v>
      </c>
      <c r="AR927" s="31">
        <v>312811.2861328125</v>
      </c>
      <c r="AS927" s="31">
        <v>342432.08984375</v>
      </c>
      <c r="AT927" s="31">
        <v>328854.23828125</v>
      </c>
      <c r="AU927" s="31">
        <v>295909.021484375</v>
      </c>
      <c r="AV927" s="31">
        <v>337663.26171875</v>
      </c>
      <c r="AW927" s="31">
        <v>350278.83203125</v>
      </c>
      <c r="AX927" s="31">
        <v>25140.060546875</v>
      </c>
      <c r="AY927" s="31">
        <v>29572.2890625</v>
      </c>
      <c r="AZ927" s="31">
        <v>54712.349609375</v>
      </c>
    </row>
    <row r="928" spans="1:52" ht="15" customHeight="1">
      <c r="A928" s="29" t="s">
        <v>15437</v>
      </c>
      <c r="B928" s="34">
        <v>33165</v>
      </c>
      <c r="C928" s="28">
        <v>150</v>
      </c>
      <c r="D928" s="28">
        <v>25</v>
      </c>
      <c r="E928" s="28">
        <v>31</v>
      </c>
      <c r="F928" s="29" t="s">
        <v>14627</v>
      </c>
      <c r="G928" s="29" t="s">
        <v>15431</v>
      </c>
      <c r="H928" s="28">
        <v>376</v>
      </c>
      <c r="I928" s="29" t="s">
        <v>14871</v>
      </c>
      <c r="J928" s="33" t="s">
        <v>15435</v>
      </c>
      <c r="K928" s="29" t="s">
        <v>178</v>
      </c>
      <c r="L928" s="29" t="s">
        <v>15434</v>
      </c>
      <c r="M928" s="29" t="s">
        <v>829</v>
      </c>
      <c r="N928" s="28">
        <v>677136.6</v>
      </c>
      <c r="O928" s="28">
        <v>6066272</v>
      </c>
      <c r="P928" s="29" t="s">
        <v>15433</v>
      </c>
      <c r="Q928" s="32" t="s">
        <v>174</v>
      </c>
      <c r="R928" s="19"/>
      <c r="S928" s="19"/>
      <c r="T928" s="19"/>
      <c r="U928" s="19"/>
      <c r="V928" s="19"/>
      <c r="W928" s="19"/>
      <c r="X928" s="19"/>
      <c r="Y928" s="19"/>
      <c r="Z928" s="19"/>
      <c r="AA928" s="19"/>
      <c r="AB928" s="19"/>
      <c r="AC928" s="19"/>
      <c r="AD928" s="19"/>
      <c r="AE928" s="31">
        <v>398380</v>
      </c>
      <c r="AF928" s="31">
        <v>310620</v>
      </c>
      <c r="AG928" s="31">
        <v>369820</v>
      </c>
      <c r="AH928" s="31">
        <v>350740</v>
      </c>
      <c r="AI928" s="31">
        <v>404200</v>
      </c>
      <c r="AJ928" s="31">
        <v>385680</v>
      </c>
      <c r="AK928" s="31">
        <v>256740</v>
      </c>
      <c r="AL928" s="31">
        <v>450400</v>
      </c>
      <c r="AM928" s="31">
        <v>378374</v>
      </c>
      <c r="AN928" s="31">
        <v>335854</v>
      </c>
      <c r="AO928" s="31">
        <v>327290</v>
      </c>
      <c r="AP928" s="31">
        <v>266546</v>
      </c>
      <c r="AQ928" s="31">
        <v>331453.9296875</v>
      </c>
      <c r="AR928" s="31">
        <v>281532.2392578125</v>
      </c>
      <c r="AS928" s="31">
        <v>321907.408203125</v>
      </c>
      <c r="AT928" s="31">
        <v>286876.2568359375</v>
      </c>
      <c r="AU928" s="31">
        <v>268113.7783203125</v>
      </c>
      <c r="AV928" s="31">
        <v>336724.7412109375</v>
      </c>
      <c r="AW928" s="31">
        <v>350098.6494140625</v>
      </c>
      <c r="AX928" s="31">
        <v>26770.58984375</v>
      </c>
      <c r="AY928" s="31">
        <v>23120.4609375</v>
      </c>
      <c r="AZ928" s="31">
        <v>49891.05078125</v>
      </c>
    </row>
    <row r="929" spans="1:52" ht="15" customHeight="1">
      <c r="A929" s="29" t="s">
        <v>15432</v>
      </c>
      <c r="B929" s="34">
        <v>32842</v>
      </c>
      <c r="C929" s="28">
        <v>150</v>
      </c>
      <c r="D929" s="28">
        <v>23.2</v>
      </c>
      <c r="E929" s="28">
        <v>30</v>
      </c>
      <c r="F929" s="29" t="s">
        <v>14627</v>
      </c>
      <c r="G929" s="29" t="s">
        <v>15427</v>
      </c>
      <c r="H929" s="28">
        <v>376</v>
      </c>
      <c r="I929" s="29" t="s">
        <v>14871</v>
      </c>
      <c r="J929" s="33" t="s">
        <v>15430</v>
      </c>
      <c r="K929" s="29" t="s">
        <v>178</v>
      </c>
      <c r="L929" s="29" t="s">
        <v>15136</v>
      </c>
      <c r="M929" s="29" t="s">
        <v>5141</v>
      </c>
      <c r="N929" s="28">
        <v>680227.6</v>
      </c>
      <c r="O929" s="28">
        <v>6070113</v>
      </c>
      <c r="P929" s="29" t="s">
        <v>15429</v>
      </c>
      <c r="Q929" s="32" t="s">
        <v>207</v>
      </c>
      <c r="R929" s="19"/>
      <c r="S929" s="19"/>
      <c r="T929" s="19"/>
      <c r="U929" s="19"/>
      <c r="V929" s="19"/>
      <c r="W929" s="19"/>
      <c r="X929" s="19"/>
      <c r="Y929" s="19"/>
      <c r="Z929" s="19"/>
      <c r="AA929" s="19"/>
      <c r="AB929" s="19"/>
      <c r="AC929" s="19"/>
      <c r="AD929" s="31">
        <v>123380</v>
      </c>
      <c r="AE929" s="31">
        <v>326700</v>
      </c>
      <c r="AF929" s="31">
        <v>297020</v>
      </c>
      <c r="AG929" s="31">
        <v>337840</v>
      </c>
      <c r="AH929" s="31">
        <v>276500</v>
      </c>
      <c r="AI929" s="31">
        <v>374780</v>
      </c>
      <c r="AJ929" s="31">
        <v>320480</v>
      </c>
      <c r="AK929" s="31">
        <v>268600</v>
      </c>
      <c r="AL929" s="31">
        <v>291120</v>
      </c>
      <c r="AM929" s="31">
        <v>323400</v>
      </c>
      <c r="AN929" s="31">
        <v>241108</v>
      </c>
      <c r="AO929" s="31">
        <v>303127</v>
      </c>
      <c r="AP929" s="31">
        <v>252943</v>
      </c>
      <c r="AQ929" s="31">
        <v>292493</v>
      </c>
      <c r="AR929" s="31">
        <v>254123</v>
      </c>
      <c r="AS929" s="31">
        <v>287644</v>
      </c>
      <c r="AT929" s="31">
        <v>267853</v>
      </c>
      <c r="AU929" s="31">
        <v>225380</v>
      </c>
      <c r="AV929" s="31">
        <v>295133</v>
      </c>
      <c r="AW929" s="31">
        <v>297242</v>
      </c>
      <c r="AX929" s="31">
        <v>22598</v>
      </c>
      <c r="AY929" s="31">
        <v>21740</v>
      </c>
      <c r="AZ929" s="31">
        <v>44338</v>
      </c>
    </row>
    <row r="930" spans="1:52" ht="15" customHeight="1">
      <c r="A930" s="29" t="s">
        <v>15428</v>
      </c>
      <c r="B930" s="34">
        <v>32854</v>
      </c>
      <c r="C930" s="28">
        <v>150</v>
      </c>
      <c r="D930" s="28">
        <v>23</v>
      </c>
      <c r="E930" s="28">
        <v>30</v>
      </c>
      <c r="F930" s="29" t="s">
        <v>14683</v>
      </c>
      <c r="G930" s="29" t="s">
        <v>3353</v>
      </c>
      <c r="H930" s="28">
        <v>376</v>
      </c>
      <c r="I930" s="29" t="s">
        <v>14871</v>
      </c>
      <c r="J930" s="33" t="s">
        <v>15426</v>
      </c>
      <c r="K930" s="29" t="s">
        <v>178</v>
      </c>
      <c r="L930" s="29" t="s">
        <v>15425</v>
      </c>
      <c r="M930" s="29" t="s">
        <v>1247</v>
      </c>
      <c r="N930" s="28">
        <v>682732.6</v>
      </c>
      <c r="O930" s="28">
        <v>6083450</v>
      </c>
      <c r="P930" s="29" t="s">
        <v>15424</v>
      </c>
      <c r="Q930" s="32" t="s">
        <v>174</v>
      </c>
      <c r="R930" s="19"/>
      <c r="S930" s="19"/>
      <c r="T930" s="19"/>
      <c r="U930" s="19"/>
      <c r="V930" s="19"/>
      <c r="W930" s="19"/>
      <c r="X930" s="19"/>
      <c r="Y930" s="19"/>
      <c r="Z930" s="19"/>
      <c r="AA930" s="19"/>
      <c r="AB930" s="19"/>
      <c r="AC930" s="19"/>
      <c r="AD930" s="31">
        <v>0</v>
      </c>
      <c r="AE930" s="31">
        <v>336272</v>
      </c>
      <c r="AF930" s="31">
        <v>292262</v>
      </c>
      <c r="AG930" s="31">
        <v>318750</v>
      </c>
      <c r="AH930" s="31">
        <v>255512</v>
      </c>
      <c r="AI930" s="31">
        <v>353306</v>
      </c>
      <c r="AJ930" s="31">
        <v>314674</v>
      </c>
      <c r="AK930" s="31">
        <v>261522</v>
      </c>
      <c r="AL930" s="31">
        <v>276184</v>
      </c>
      <c r="AM930" s="31">
        <v>321128</v>
      </c>
      <c r="AN930" s="31">
        <v>251291</v>
      </c>
      <c r="AO930" s="31">
        <v>273700</v>
      </c>
      <c r="AP930" s="31">
        <v>233538</v>
      </c>
      <c r="AQ930" s="31">
        <v>274873.150390625</v>
      </c>
      <c r="AR930" s="31">
        <v>236699.0986328125</v>
      </c>
      <c r="AS930" s="31">
        <v>260396.732421875</v>
      </c>
      <c r="AT930" s="31">
        <v>247260.41796875</v>
      </c>
      <c r="AU930" s="31">
        <v>200294.818359375</v>
      </c>
      <c r="AV930" s="31">
        <v>292646.9697265625</v>
      </c>
      <c r="AW930" s="31">
        <v>278741.4296875</v>
      </c>
      <c r="AX930" s="31">
        <v>19596.060546875</v>
      </c>
      <c r="AY930" s="31">
        <v>21082.05078125</v>
      </c>
      <c r="AZ930" s="31">
        <v>40678.111328125</v>
      </c>
    </row>
    <row r="931" spans="1:52" ht="15" customHeight="1">
      <c r="A931" s="29" t="s">
        <v>15423</v>
      </c>
      <c r="B931" s="34">
        <v>32099</v>
      </c>
      <c r="C931" s="28">
        <v>150</v>
      </c>
      <c r="D931" s="28">
        <v>23</v>
      </c>
      <c r="E931" s="28">
        <v>24.5</v>
      </c>
      <c r="F931" s="29" t="s">
        <v>14683</v>
      </c>
      <c r="G931" s="29" t="s">
        <v>15418</v>
      </c>
      <c r="H931" s="28">
        <v>376</v>
      </c>
      <c r="I931" s="29" t="s">
        <v>14871</v>
      </c>
      <c r="J931" s="33" t="s">
        <v>15422</v>
      </c>
      <c r="K931" s="29" t="s">
        <v>178</v>
      </c>
      <c r="L931" s="29" t="s">
        <v>15421</v>
      </c>
      <c r="M931" s="29" t="s">
        <v>2488</v>
      </c>
      <c r="N931" s="28">
        <v>688046.6</v>
      </c>
      <c r="O931" s="28">
        <v>6055351</v>
      </c>
      <c r="P931" s="29" t="s">
        <v>15420</v>
      </c>
      <c r="Q931" s="32" t="s">
        <v>174</v>
      </c>
      <c r="R931" s="19"/>
      <c r="S931" s="19"/>
      <c r="T931" s="19"/>
      <c r="U931" s="19"/>
      <c r="V931" s="19"/>
      <c r="W931" s="19"/>
      <c r="X931" s="19"/>
      <c r="Y931" s="19"/>
      <c r="Z931" s="19"/>
      <c r="AA931" s="19"/>
      <c r="AB931" s="31">
        <v>55120</v>
      </c>
      <c r="AC931" s="31">
        <v>500000</v>
      </c>
      <c r="AD931" s="31">
        <v>455880</v>
      </c>
      <c r="AE931" s="31">
        <v>503920</v>
      </c>
      <c r="AF931" s="31">
        <v>430720</v>
      </c>
      <c r="AG931" s="31">
        <v>484540</v>
      </c>
      <c r="AH931" s="31">
        <v>471320</v>
      </c>
      <c r="AI931" s="31">
        <v>508720</v>
      </c>
      <c r="AJ931" s="31">
        <v>426100</v>
      </c>
      <c r="AK931" s="31">
        <v>360340</v>
      </c>
      <c r="AL931" s="31">
        <v>428260</v>
      </c>
      <c r="AM931" s="31">
        <v>422139</v>
      </c>
      <c r="AN931" s="31">
        <v>367650</v>
      </c>
      <c r="AO931" s="31">
        <v>364456</v>
      </c>
      <c r="AP931" s="31">
        <v>368623</v>
      </c>
      <c r="AQ931" s="31">
        <v>416763.48828125</v>
      </c>
      <c r="AR931" s="31">
        <v>384939.7158203125</v>
      </c>
      <c r="AS931" s="31">
        <v>459734.220703125</v>
      </c>
      <c r="AT931" s="31">
        <v>410129.28125</v>
      </c>
      <c r="AU931" s="31">
        <v>393426.98828125</v>
      </c>
      <c r="AV931" s="31">
        <v>487964.0703125</v>
      </c>
      <c r="AW931" s="31">
        <v>473377.40625</v>
      </c>
      <c r="AX931" s="31">
        <v>29539.619140625</v>
      </c>
      <c r="AY931" s="31">
        <v>24784.650390625</v>
      </c>
      <c r="AZ931" s="31">
        <v>54324.26953125</v>
      </c>
    </row>
    <row r="932" spans="1:52" ht="15" customHeight="1">
      <c r="A932" s="29" t="s">
        <v>15419</v>
      </c>
      <c r="B932" s="34">
        <v>32917</v>
      </c>
      <c r="C932" s="28">
        <v>150</v>
      </c>
      <c r="D932" s="28">
        <v>23</v>
      </c>
      <c r="E932" s="28">
        <v>30</v>
      </c>
      <c r="F932" s="29" t="s">
        <v>14683</v>
      </c>
      <c r="G932" s="29" t="s">
        <v>3576</v>
      </c>
      <c r="H932" s="28">
        <v>376</v>
      </c>
      <c r="I932" s="29" t="s">
        <v>14871</v>
      </c>
      <c r="J932" s="33" t="s">
        <v>15417</v>
      </c>
      <c r="K932" s="29" t="s">
        <v>178</v>
      </c>
      <c r="L932" s="29" t="s">
        <v>15351</v>
      </c>
      <c r="M932" s="29" t="s">
        <v>3779</v>
      </c>
      <c r="N932" s="28">
        <v>687188.3</v>
      </c>
      <c r="O932" s="28">
        <v>6087038</v>
      </c>
      <c r="P932" s="29" t="s">
        <v>15416</v>
      </c>
      <c r="Q932" s="32" t="s">
        <v>174</v>
      </c>
      <c r="R932" s="19"/>
      <c r="S932" s="19"/>
      <c r="T932" s="19"/>
      <c r="U932" s="19"/>
      <c r="V932" s="19"/>
      <c r="W932" s="19"/>
      <c r="X932" s="19"/>
      <c r="Y932" s="19"/>
      <c r="Z932" s="19"/>
      <c r="AA932" s="19"/>
      <c r="AB932" s="19"/>
      <c r="AC932" s="19"/>
      <c r="AD932" s="19"/>
      <c r="AE932" s="31">
        <v>252940</v>
      </c>
      <c r="AF932" s="31">
        <v>297520</v>
      </c>
      <c r="AG932" s="31">
        <v>328020</v>
      </c>
      <c r="AH932" s="31">
        <v>271800</v>
      </c>
      <c r="AI932" s="31">
        <v>351340</v>
      </c>
      <c r="AJ932" s="31">
        <v>302280</v>
      </c>
      <c r="AK932" s="31">
        <v>278560</v>
      </c>
      <c r="AL932" s="31">
        <v>282600</v>
      </c>
      <c r="AM932" s="31">
        <v>354616</v>
      </c>
      <c r="AN932" s="31">
        <v>281043</v>
      </c>
      <c r="AO932" s="31">
        <v>298729</v>
      </c>
      <c r="AP932" s="31">
        <v>263385</v>
      </c>
      <c r="AQ932" s="31">
        <v>309837.982421875</v>
      </c>
      <c r="AR932" s="31">
        <v>273490.4697265625</v>
      </c>
      <c r="AS932" s="31">
        <v>301427.2802734375</v>
      </c>
      <c r="AT932" s="31">
        <v>282348.990234375</v>
      </c>
      <c r="AU932" s="31">
        <v>253219.23095703125</v>
      </c>
      <c r="AV932" s="31">
        <v>302403.4189453125</v>
      </c>
      <c r="AW932" s="31">
        <v>294057.7197265625</v>
      </c>
      <c r="AX932" s="31">
        <v>0</v>
      </c>
      <c r="AY932" s="31">
        <v>0</v>
      </c>
      <c r="AZ932" s="31">
        <v>0</v>
      </c>
    </row>
    <row r="933" spans="1:52" ht="15" customHeight="1">
      <c r="A933" s="29" t="s">
        <v>15415</v>
      </c>
      <c r="B933" s="34">
        <v>32969</v>
      </c>
      <c r="C933" s="28">
        <v>225</v>
      </c>
      <c r="D933" s="28">
        <v>27</v>
      </c>
      <c r="E933" s="28">
        <v>31.5</v>
      </c>
      <c r="F933" s="29" t="s">
        <v>14594</v>
      </c>
      <c r="G933" s="29" t="s">
        <v>15409</v>
      </c>
      <c r="H933" s="28">
        <v>376</v>
      </c>
      <c r="I933" s="29" t="s">
        <v>14871</v>
      </c>
      <c r="J933" s="33" t="s">
        <v>15414</v>
      </c>
      <c r="K933" s="29" t="s">
        <v>178</v>
      </c>
      <c r="L933" s="29" t="s">
        <v>15413</v>
      </c>
      <c r="M933" s="29" t="s">
        <v>15412</v>
      </c>
      <c r="N933" s="28">
        <v>677830.6</v>
      </c>
      <c r="O933" s="28">
        <v>6087010</v>
      </c>
      <c r="P933" s="29" t="s">
        <v>15411</v>
      </c>
      <c r="Q933" s="32" t="s">
        <v>207</v>
      </c>
      <c r="R933" s="19"/>
      <c r="S933" s="19"/>
      <c r="T933" s="19"/>
      <c r="U933" s="19"/>
      <c r="V933" s="19"/>
      <c r="W933" s="19"/>
      <c r="X933" s="19"/>
      <c r="Y933" s="19"/>
      <c r="Z933" s="19"/>
      <c r="AA933" s="19"/>
      <c r="AB933" s="19"/>
      <c r="AC933" s="19"/>
      <c r="AD933" s="19"/>
      <c r="AE933" s="31">
        <v>313580</v>
      </c>
      <c r="AF933" s="31">
        <v>497540</v>
      </c>
      <c r="AG933" s="31">
        <v>532260</v>
      </c>
      <c r="AH933" s="31">
        <v>425450</v>
      </c>
      <c r="AI933" s="31">
        <v>574710</v>
      </c>
      <c r="AJ933" s="31">
        <v>529770</v>
      </c>
      <c r="AK933" s="31">
        <v>434970</v>
      </c>
      <c r="AL933" s="31">
        <v>469470</v>
      </c>
      <c r="AM933" s="31">
        <v>549180</v>
      </c>
      <c r="AN933" s="31">
        <v>434005</v>
      </c>
      <c r="AO933" s="31">
        <v>462416</v>
      </c>
      <c r="AP933" s="31">
        <v>424280</v>
      </c>
      <c r="AQ933" s="31">
        <v>471445</v>
      </c>
      <c r="AR933" s="31">
        <v>447457</v>
      </c>
      <c r="AS933" s="31">
        <v>469222</v>
      </c>
      <c r="AT933" s="31">
        <v>460466</v>
      </c>
      <c r="AU933" s="31">
        <v>402898</v>
      </c>
      <c r="AV933" s="31">
        <v>549587</v>
      </c>
      <c r="AW933" s="31">
        <v>505222</v>
      </c>
      <c r="AX933" s="31">
        <v>36716</v>
      </c>
      <c r="AY933" s="31">
        <v>37151</v>
      </c>
      <c r="AZ933" s="31">
        <v>73867</v>
      </c>
    </row>
    <row r="934" spans="1:52" ht="15" customHeight="1">
      <c r="A934" s="29" t="s">
        <v>15410</v>
      </c>
      <c r="B934" s="34">
        <v>33050</v>
      </c>
      <c r="C934" s="28">
        <v>150</v>
      </c>
      <c r="D934" s="28">
        <v>23</v>
      </c>
      <c r="E934" s="28">
        <v>30</v>
      </c>
      <c r="F934" s="29" t="s">
        <v>14683</v>
      </c>
      <c r="G934" s="29" t="s">
        <v>15405</v>
      </c>
      <c r="H934" s="28">
        <v>376</v>
      </c>
      <c r="I934" s="29" t="s">
        <v>14871</v>
      </c>
      <c r="J934" s="33" t="s">
        <v>15408</v>
      </c>
      <c r="K934" s="29" t="s">
        <v>178</v>
      </c>
      <c r="L934" s="29" t="s">
        <v>15270</v>
      </c>
      <c r="M934" s="29" t="s">
        <v>1313</v>
      </c>
      <c r="N934" s="28">
        <v>681949.3</v>
      </c>
      <c r="O934" s="28">
        <v>6084003</v>
      </c>
      <c r="P934" s="29" t="s">
        <v>15407</v>
      </c>
      <c r="Q934" s="32" t="s">
        <v>207</v>
      </c>
      <c r="R934" s="19"/>
      <c r="S934" s="19"/>
      <c r="T934" s="19"/>
      <c r="U934" s="19"/>
      <c r="V934" s="19"/>
      <c r="W934" s="19"/>
      <c r="X934" s="19"/>
      <c r="Y934" s="19"/>
      <c r="Z934" s="19"/>
      <c r="AA934" s="19"/>
      <c r="AB934" s="19"/>
      <c r="AC934" s="19"/>
      <c r="AD934" s="19"/>
      <c r="AE934" s="31">
        <v>76302</v>
      </c>
      <c r="AF934" s="31">
        <v>307600</v>
      </c>
      <c r="AG934" s="31">
        <v>328726</v>
      </c>
      <c r="AH934" s="31">
        <v>267800</v>
      </c>
      <c r="AI934" s="31">
        <v>365400</v>
      </c>
      <c r="AJ934" s="31">
        <v>330300</v>
      </c>
      <c r="AK934" s="31">
        <v>269600</v>
      </c>
      <c r="AL934" s="31">
        <v>286820</v>
      </c>
      <c r="AM934" s="31">
        <v>334840</v>
      </c>
      <c r="AN934" s="31">
        <v>267705</v>
      </c>
      <c r="AO934" s="31">
        <v>285544</v>
      </c>
      <c r="AP934" s="31">
        <v>250257</v>
      </c>
      <c r="AQ934" s="31">
        <v>288040</v>
      </c>
      <c r="AR934" s="31">
        <v>262617</v>
      </c>
      <c r="AS934" s="31">
        <v>291559</v>
      </c>
      <c r="AT934" s="31">
        <v>271689</v>
      </c>
      <c r="AU934" s="31">
        <v>239541</v>
      </c>
      <c r="AV934" s="31">
        <v>312063</v>
      </c>
      <c r="AW934" s="31">
        <v>292261</v>
      </c>
      <c r="AX934" s="31">
        <v>21046</v>
      </c>
      <c r="AY934" s="31">
        <v>22230</v>
      </c>
      <c r="AZ934" s="31">
        <v>43276</v>
      </c>
    </row>
    <row r="935" spans="1:52" ht="15" customHeight="1">
      <c r="A935" s="29" t="s">
        <v>15406</v>
      </c>
      <c r="B935" s="34">
        <v>33088</v>
      </c>
      <c r="C935" s="28">
        <v>150</v>
      </c>
      <c r="D935" s="28">
        <v>28</v>
      </c>
      <c r="E935" s="28">
        <v>31</v>
      </c>
      <c r="F935" s="29" t="s">
        <v>14627</v>
      </c>
      <c r="G935" s="29" t="s">
        <v>14669</v>
      </c>
      <c r="H935" s="28">
        <v>376</v>
      </c>
      <c r="I935" s="29" t="s">
        <v>14871</v>
      </c>
      <c r="J935" s="33" t="s">
        <v>15404</v>
      </c>
      <c r="K935" s="29" t="s">
        <v>178</v>
      </c>
      <c r="L935" s="29" t="s">
        <v>15403</v>
      </c>
      <c r="M935" s="29" t="s">
        <v>554</v>
      </c>
      <c r="N935" s="28">
        <v>668780.69999999995</v>
      </c>
      <c r="O935" s="28">
        <v>6063890</v>
      </c>
      <c r="P935" s="29" t="s">
        <v>15402</v>
      </c>
      <c r="Q935" s="32" t="s">
        <v>174</v>
      </c>
      <c r="R935" s="19"/>
      <c r="S935" s="19"/>
      <c r="T935" s="19"/>
      <c r="U935" s="19"/>
      <c r="V935" s="19"/>
      <c r="W935" s="19"/>
      <c r="X935" s="19"/>
      <c r="Y935" s="19"/>
      <c r="Z935" s="19"/>
      <c r="AA935" s="19"/>
      <c r="AB935" s="19"/>
      <c r="AC935" s="19"/>
      <c r="AD935" s="19"/>
      <c r="AE935" s="31">
        <v>169806</v>
      </c>
      <c r="AF935" s="31">
        <v>394336</v>
      </c>
      <c r="AG935" s="31">
        <v>436214</v>
      </c>
      <c r="AH935" s="31">
        <v>359116</v>
      </c>
      <c r="AI935" s="31">
        <v>462700</v>
      </c>
      <c r="AJ935" s="31">
        <v>418780</v>
      </c>
      <c r="AK935" s="31">
        <v>352094</v>
      </c>
      <c r="AL935" s="31">
        <v>252948</v>
      </c>
      <c r="AM935" s="31">
        <v>451404</v>
      </c>
      <c r="AN935" s="31">
        <v>356387</v>
      </c>
      <c r="AO935" s="31">
        <v>408870</v>
      </c>
      <c r="AP935" s="31">
        <v>334355</v>
      </c>
      <c r="AQ935" s="31">
        <v>371942.8486328125</v>
      </c>
      <c r="AR935" s="31">
        <v>319590.8115234375</v>
      </c>
      <c r="AS935" s="31">
        <v>345554.552734375</v>
      </c>
      <c r="AT935" s="31">
        <v>316996.0224609375</v>
      </c>
      <c r="AU935" s="31">
        <v>292832.09716796875</v>
      </c>
      <c r="AV935" s="31">
        <v>344957.578125</v>
      </c>
      <c r="AW935" s="31">
        <v>356691.056640625</v>
      </c>
      <c r="AX935" s="31">
        <v>29187.1796875</v>
      </c>
      <c r="AY935" s="31">
        <v>29521.80078125</v>
      </c>
      <c r="AZ935" s="31">
        <v>58708.98046875</v>
      </c>
    </row>
    <row r="936" spans="1:52" ht="15" customHeight="1">
      <c r="A936" s="29" t="s">
        <v>15401</v>
      </c>
      <c r="B936" s="34">
        <v>33101</v>
      </c>
      <c r="C936" s="28">
        <v>150</v>
      </c>
      <c r="D936" s="28">
        <v>28</v>
      </c>
      <c r="E936" s="28">
        <v>31</v>
      </c>
      <c r="F936" s="29" t="s">
        <v>15395</v>
      </c>
      <c r="G936" s="29" t="s">
        <v>15353</v>
      </c>
      <c r="H936" s="28">
        <v>376</v>
      </c>
      <c r="I936" s="29" t="s">
        <v>14871</v>
      </c>
      <c r="J936" s="33" t="s">
        <v>15400</v>
      </c>
      <c r="K936" s="29" t="s">
        <v>178</v>
      </c>
      <c r="L936" s="29" t="s">
        <v>15399</v>
      </c>
      <c r="M936" s="29" t="s">
        <v>15398</v>
      </c>
      <c r="N936" s="28">
        <v>672056.7</v>
      </c>
      <c r="O936" s="28">
        <v>6066081</v>
      </c>
      <c r="P936" s="29" t="s">
        <v>15397</v>
      </c>
      <c r="Q936" s="32" t="s">
        <v>174</v>
      </c>
      <c r="R936" s="19"/>
      <c r="S936" s="19"/>
      <c r="T936" s="19"/>
      <c r="U936" s="19"/>
      <c r="V936" s="19"/>
      <c r="W936" s="19"/>
      <c r="X936" s="19"/>
      <c r="Y936" s="19"/>
      <c r="Z936" s="19"/>
      <c r="AA936" s="19"/>
      <c r="AB936" s="19"/>
      <c r="AC936" s="19"/>
      <c r="AD936" s="19"/>
      <c r="AE936" s="31">
        <v>160000</v>
      </c>
      <c r="AF936" s="31">
        <v>380000</v>
      </c>
      <c r="AG936" s="31">
        <v>395000</v>
      </c>
      <c r="AH936" s="31">
        <v>332500</v>
      </c>
      <c r="AI936" s="31">
        <v>444900</v>
      </c>
      <c r="AJ936" s="31">
        <v>400000</v>
      </c>
      <c r="AK936" s="31">
        <v>323600</v>
      </c>
      <c r="AL936" s="31">
        <v>361000</v>
      </c>
      <c r="AM936" s="31">
        <v>423908</v>
      </c>
      <c r="AN936" s="31">
        <v>349222</v>
      </c>
      <c r="AO936" s="31">
        <v>371994</v>
      </c>
      <c r="AP936" s="31">
        <v>303628</v>
      </c>
      <c r="AQ936" s="31">
        <v>355773.03125</v>
      </c>
      <c r="AR936" s="31">
        <v>312653.8779296875</v>
      </c>
      <c r="AS936" s="31">
        <v>354386.33984375</v>
      </c>
      <c r="AT936" s="31">
        <v>329624.4619140625</v>
      </c>
      <c r="AU936" s="31">
        <v>298825.564453125</v>
      </c>
      <c r="AV936" s="31">
        <v>365458.50390625</v>
      </c>
      <c r="AW936" s="31">
        <v>365382.2705078125</v>
      </c>
      <c r="AX936" s="31">
        <v>27037.890625</v>
      </c>
      <c r="AY936" s="31">
        <v>18412.01953125</v>
      </c>
      <c r="AZ936" s="31">
        <v>45449.91015625</v>
      </c>
    </row>
    <row r="937" spans="1:52" ht="15" customHeight="1">
      <c r="A937" s="29" t="s">
        <v>15396</v>
      </c>
      <c r="B937" s="34">
        <v>33130</v>
      </c>
      <c r="C937" s="28">
        <v>150</v>
      </c>
      <c r="D937" s="28">
        <v>28</v>
      </c>
      <c r="E937" s="28">
        <v>31</v>
      </c>
      <c r="F937" s="29" t="s">
        <v>14627</v>
      </c>
      <c r="G937" s="29" t="s">
        <v>14669</v>
      </c>
      <c r="H937" s="28">
        <v>376</v>
      </c>
      <c r="I937" s="29" t="s">
        <v>14871</v>
      </c>
      <c r="J937" s="33" t="s">
        <v>15394</v>
      </c>
      <c r="K937" s="29" t="s">
        <v>178</v>
      </c>
      <c r="L937" s="29" t="s">
        <v>13162</v>
      </c>
      <c r="M937" s="29" t="s">
        <v>1457</v>
      </c>
      <c r="N937" s="28">
        <v>675120.7</v>
      </c>
      <c r="O937" s="28">
        <v>6066629</v>
      </c>
      <c r="P937" s="29" t="s">
        <v>15393</v>
      </c>
      <c r="Q937" s="32" t="s">
        <v>174</v>
      </c>
      <c r="R937" s="19"/>
      <c r="S937" s="19"/>
      <c r="T937" s="19"/>
      <c r="U937" s="19"/>
      <c r="V937" s="19"/>
      <c r="W937" s="19"/>
      <c r="X937" s="19"/>
      <c r="Y937" s="19"/>
      <c r="Z937" s="19"/>
      <c r="AA937" s="19"/>
      <c r="AB937" s="19"/>
      <c r="AC937" s="19"/>
      <c r="AD937" s="19"/>
      <c r="AE937" s="31">
        <v>133910</v>
      </c>
      <c r="AF937" s="31">
        <v>371100</v>
      </c>
      <c r="AG937" s="31">
        <v>382000</v>
      </c>
      <c r="AH937" s="31">
        <v>306250</v>
      </c>
      <c r="AI937" s="31">
        <v>432040</v>
      </c>
      <c r="AJ937" s="31">
        <v>384020</v>
      </c>
      <c r="AK937" s="31">
        <v>300100</v>
      </c>
      <c r="AL937" s="31">
        <v>341180</v>
      </c>
      <c r="AM937" s="31">
        <v>413145</v>
      </c>
      <c r="AN937" s="31">
        <v>318600</v>
      </c>
      <c r="AO937" s="31">
        <v>361477</v>
      </c>
      <c r="AP937" s="31">
        <v>295706</v>
      </c>
      <c r="AQ937" s="31">
        <v>335515.1396484375</v>
      </c>
      <c r="AR937" s="31">
        <v>300426.390625</v>
      </c>
      <c r="AS937" s="31">
        <v>337528.623046875</v>
      </c>
      <c r="AT937" s="31">
        <v>285736.76544189453</v>
      </c>
      <c r="AU937" s="31">
        <v>277839.5400390625</v>
      </c>
      <c r="AV937" s="31">
        <v>335128.853515625</v>
      </c>
      <c r="AW937" s="31">
        <v>356135.6669921875</v>
      </c>
      <c r="AX937" s="31">
        <v>25923.150390625</v>
      </c>
      <c r="AY937" s="31">
        <v>26746.830078125</v>
      </c>
      <c r="AZ937" s="31">
        <v>52669.98046875</v>
      </c>
    </row>
    <row r="938" spans="1:52" ht="15" customHeight="1">
      <c r="A938" s="29" t="s">
        <v>15392</v>
      </c>
      <c r="B938" s="34">
        <v>33156</v>
      </c>
      <c r="C938" s="28">
        <v>150</v>
      </c>
      <c r="D938" s="28">
        <v>23</v>
      </c>
      <c r="E938" s="28">
        <v>30</v>
      </c>
      <c r="F938" s="29" t="s">
        <v>14683</v>
      </c>
      <c r="G938" s="29" t="s">
        <v>1124</v>
      </c>
      <c r="H938" s="28">
        <v>376</v>
      </c>
      <c r="I938" s="29" t="s">
        <v>14871</v>
      </c>
      <c r="J938" s="33" t="s">
        <v>15391</v>
      </c>
      <c r="K938" s="29" t="s">
        <v>178</v>
      </c>
      <c r="L938" s="29" t="s">
        <v>15390</v>
      </c>
      <c r="M938" s="29" t="s">
        <v>554</v>
      </c>
      <c r="N938" s="28">
        <v>683759.4</v>
      </c>
      <c r="O938" s="28">
        <v>6090573</v>
      </c>
      <c r="P938" s="29" t="s">
        <v>15389</v>
      </c>
      <c r="Q938" s="32" t="s">
        <v>174</v>
      </c>
      <c r="R938" s="19"/>
      <c r="S938" s="19"/>
      <c r="T938" s="19"/>
      <c r="U938" s="19"/>
      <c r="V938" s="19"/>
      <c r="W938" s="19"/>
      <c r="X938" s="19"/>
      <c r="Y938" s="19"/>
      <c r="Z938" s="19"/>
      <c r="AA938" s="19"/>
      <c r="AB938" s="19"/>
      <c r="AC938" s="19"/>
      <c r="AD938" s="19"/>
      <c r="AE938" s="31">
        <v>55060</v>
      </c>
      <c r="AF938" s="31">
        <v>333540</v>
      </c>
      <c r="AG938" s="31">
        <v>358660</v>
      </c>
      <c r="AH938" s="31">
        <v>306640</v>
      </c>
      <c r="AI938" s="31">
        <v>399720</v>
      </c>
      <c r="AJ938" s="31">
        <v>376640</v>
      </c>
      <c r="AK938" s="31">
        <v>293360</v>
      </c>
      <c r="AL938" s="31">
        <v>338380</v>
      </c>
      <c r="AM938" s="31">
        <v>398913</v>
      </c>
      <c r="AN938" s="31">
        <v>320100</v>
      </c>
      <c r="AO938" s="31">
        <v>334206</v>
      </c>
      <c r="AP938" s="31">
        <v>290204</v>
      </c>
      <c r="AQ938" s="31">
        <v>333660.111328125</v>
      </c>
      <c r="AR938" s="31">
        <v>302611.3203125</v>
      </c>
      <c r="AS938" s="31">
        <v>321623.2802734375</v>
      </c>
      <c r="AT938" s="31">
        <v>297433.619140625</v>
      </c>
      <c r="AU938" s="31">
        <v>274385.435546875</v>
      </c>
      <c r="AV938" s="31">
        <v>339577.91796875</v>
      </c>
      <c r="AW938" s="31">
        <v>342671.6708984375</v>
      </c>
      <c r="AX938" s="31">
        <v>19142.640625</v>
      </c>
      <c r="AY938" s="31">
        <v>24259.94921875</v>
      </c>
      <c r="AZ938" s="31">
        <v>43402.58984375</v>
      </c>
    </row>
    <row r="939" spans="1:52" ht="15" customHeight="1">
      <c r="A939" s="29" t="s">
        <v>15388</v>
      </c>
      <c r="B939" s="34">
        <v>33199</v>
      </c>
      <c r="C939" s="28">
        <v>150</v>
      </c>
      <c r="D939" s="28">
        <v>28</v>
      </c>
      <c r="E939" s="28">
        <v>31</v>
      </c>
      <c r="F939" s="29" t="s">
        <v>14627</v>
      </c>
      <c r="G939" s="29" t="s">
        <v>15383</v>
      </c>
      <c r="H939" s="28">
        <v>376</v>
      </c>
      <c r="I939" s="29" t="s">
        <v>14871</v>
      </c>
      <c r="J939" s="33" t="s">
        <v>15387</v>
      </c>
      <c r="K939" s="29" t="s">
        <v>178</v>
      </c>
      <c r="L939" s="29" t="s">
        <v>15386</v>
      </c>
      <c r="M939" s="29" t="s">
        <v>7803</v>
      </c>
      <c r="N939" s="28">
        <v>666574.80000000005</v>
      </c>
      <c r="O939" s="28">
        <v>6062708</v>
      </c>
      <c r="P939" s="29" t="s">
        <v>15385</v>
      </c>
      <c r="Q939" s="32" t="s">
        <v>207</v>
      </c>
      <c r="R939" s="19"/>
      <c r="S939" s="19"/>
      <c r="T939" s="19"/>
      <c r="U939" s="19"/>
      <c r="V939" s="19"/>
      <c r="W939" s="19"/>
      <c r="X939" s="19"/>
      <c r="Y939" s="19"/>
      <c r="Z939" s="19"/>
      <c r="AA939" s="19"/>
      <c r="AB939" s="19"/>
      <c r="AC939" s="19"/>
      <c r="AD939" s="19"/>
      <c r="AE939" s="31">
        <v>42820</v>
      </c>
      <c r="AF939" s="31">
        <v>381840</v>
      </c>
      <c r="AG939" s="31">
        <v>414800</v>
      </c>
      <c r="AH939" s="31">
        <v>328840</v>
      </c>
      <c r="AI939" s="31">
        <v>442000</v>
      </c>
      <c r="AJ939" s="31">
        <v>398580</v>
      </c>
      <c r="AK939" s="31">
        <v>325240</v>
      </c>
      <c r="AL939" s="31">
        <v>359620</v>
      </c>
      <c r="AM939" s="31">
        <v>431118</v>
      </c>
      <c r="AN939" s="31">
        <v>349773</v>
      </c>
      <c r="AO939" s="31">
        <v>400440</v>
      </c>
      <c r="AP939" s="31">
        <v>312962</v>
      </c>
      <c r="AQ939" s="31">
        <v>371938.3701171875</v>
      </c>
      <c r="AR939" s="31">
        <v>316148.5810546875</v>
      </c>
      <c r="AS939" s="31">
        <v>368006.7578125</v>
      </c>
      <c r="AT939" s="31">
        <v>335177.3701171875</v>
      </c>
      <c r="AU939" s="31">
        <v>308647.34912109375</v>
      </c>
      <c r="AV939" s="31">
        <v>366663.326171875</v>
      </c>
      <c r="AW939" s="31">
        <v>383268.595703125</v>
      </c>
      <c r="AX939" s="31">
        <v>26532.990234375</v>
      </c>
      <c r="AY939" s="31">
        <v>28459.529296875</v>
      </c>
      <c r="AZ939" s="31">
        <v>54992.51953125</v>
      </c>
    </row>
    <row r="940" spans="1:52" ht="15" customHeight="1">
      <c r="A940" s="29" t="s">
        <v>15384</v>
      </c>
      <c r="B940" s="34">
        <v>33226</v>
      </c>
      <c r="C940" s="28">
        <v>225</v>
      </c>
      <c r="D940" s="28">
        <v>27</v>
      </c>
      <c r="E940" s="28">
        <v>31</v>
      </c>
      <c r="F940" s="29" t="s">
        <v>14594</v>
      </c>
      <c r="G940" s="29" t="s">
        <v>15377</v>
      </c>
      <c r="H940" s="28">
        <v>376</v>
      </c>
      <c r="I940" s="29" t="s">
        <v>14871</v>
      </c>
      <c r="J940" s="33" t="s">
        <v>15382</v>
      </c>
      <c r="K940" s="29" t="s">
        <v>178</v>
      </c>
      <c r="L940" s="29" t="s">
        <v>15381</v>
      </c>
      <c r="M940" s="29" t="s">
        <v>15380</v>
      </c>
      <c r="N940" s="28">
        <v>677461.8</v>
      </c>
      <c r="O940" s="28">
        <v>6088351</v>
      </c>
      <c r="P940" s="29" t="s">
        <v>15379</v>
      </c>
      <c r="Q940" s="32" t="s">
        <v>174</v>
      </c>
      <c r="R940" s="19"/>
      <c r="S940" s="19"/>
      <c r="T940" s="19"/>
      <c r="U940" s="19"/>
      <c r="V940" s="19"/>
      <c r="W940" s="19"/>
      <c r="X940" s="19"/>
      <c r="Y940" s="19"/>
      <c r="Z940" s="19"/>
      <c r="AA940" s="19"/>
      <c r="AB940" s="19"/>
      <c r="AC940" s="19"/>
      <c r="AD940" s="19"/>
      <c r="AE940" s="31">
        <v>32974</v>
      </c>
      <c r="AF940" s="31">
        <v>476198</v>
      </c>
      <c r="AG940" s="31">
        <v>543764</v>
      </c>
      <c r="AH940" s="31">
        <v>462225</v>
      </c>
      <c r="AI940" s="31">
        <v>606150</v>
      </c>
      <c r="AJ940" s="31">
        <v>542385</v>
      </c>
      <c r="AK940" s="31">
        <v>437940</v>
      </c>
      <c r="AL940" s="31">
        <v>496872</v>
      </c>
      <c r="AM940" s="31">
        <v>605513</v>
      </c>
      <c r="AN940" s="31">
        <v>474323</v>
      </c>
      <c r="AO940" s="31">
        <v>514612</v>
      </c>
      <c r="AP940" s="31">
        <v>450576</v>
      </c>
      <c r="AQ940" s="31">
        <v>483855.341796875</v>
      </c>
      <c r="AR940" s="31">
        <v>450933.126953125</v>
      </c>
      <c r="AS940" s="31">
        <v>530400.421875</v>
      </c>
      <c r="AT940" s="31">
        <v>501108.298828125</v>
      </c>
      <c r="AU940" s="31">
        <v>438124.4990234375</v>
      </c>
      <c r="AV940" s="31">
        <v>583255.525390625</v>
      </c>
      <c r="AW940" s="31">
        <v>509670.8125</v>
      </c>
      <c r="AX940" s="31">
        <v>38725.828125</v>
      </c>
      <c r="AY940" s="31">
        <v>36595.3515625</v>
      </c>
      <c r="AZ940" s="31">
        <v>75321.1796875</v>
      </c>
    </row>
    <row r="941" spans="1:52" ht="15" customHeight="1">
      <c r="A941" s="29" t="s">
        <v>15378</v>
      </c>
      <c r="B941" s="34">
        <v>33304</v>
      </c>
      <c r="C941" s="28">
        <v>150</v>
      </c>
      <c r="D941" s="28">
        <v>23.8</v>
      </c>
      <c r="E941" s="28">
        <v>30</v>
      </c>
      <c r="F941" s="29" t="s">
        <v>14683</v>
      </c>
      <c r="G941" s="29" t="s">
        <v>4320</v>
      </c>
      <c r="H941" s="28">
        <v>376</v>
      </c>
      <c r="I941" s="29" t="s">
        <v>14871</v>
      </c>
      <c r="J941" s="33" t="s">
        <v>15376</v>
      </c>
      <c r="K941" s="29" t="s">
        <v>178</v>
      </c>
      <c r="L941" s="29" t="s">
        <v>15174</v>
      </c>
      <c r="M941" s="29" t="s">
        <v>1247</v>
      </c>
      <c r="N941" s="28">
        <v>695741.5</v>
      </c>
      <c r="O941" s="28">
        <v>6082213</v>
      </c>
      <c r="P941" s="29" t="s">
        <v>15375</v>
      </c>
      <c r="Q941" s="32" t="s">
        <v>174</v>
      </c>
      <c r="R941" s="19"/>
      <c r="S941" s="19"/>
      <c r="T941" s="19"/>
      <c r="U941" s="19"/>
      <c r="V941" s="19"/>
      <c r="W941" s="19"/>
      <c r="X941" s="19"/>
      <c r="Y941" s="19"/>
      <c r="Z941" s="19"/>
      <c r="AA941" s="19"/>
      <c r="AB941" s="19"/>
      <c r="AC941" s="19"/>
      <c r="AD941" s="19"/>
      <c r="AE941" s="19"/>
      <c r="AF941" s="31">
        <v>245960</v>
      </c>
      <c r="AG941" s="31">
        <v>373860</v>
      </c>
      <c r="AH941" s="31">
        <v>302880</v>
      </c>
      <c r="AI941" s="31">
        <v>397240</v>
      </c>
      <c r="AJ941" s="31">
        <v>342640</v>
      </c>
      <c r="AK941" s="31">
        <v>271160</v>
      </c>
      <c r="AL941" s="31">
        <v>287480</v>
      </c>
      <c r="AM941" s="31">
        <v>347451</v>
      </c>
      <c r="AN941" s="31">
        <v>291931</v>
      </c>
      <c r="AO941" s="31">
        <v>307052</v>
      </c>
      <c r="AP941" s="31">
        <v>270319</v>
      </c>
      <c r="AQ941" s="31">
        <v>303120.4599609375</v>
      </c>
      <c r="AR941" s="31">
        <v>261547.10546875</v>
      </c>
      <c r="AS941" s="31">
        <v>293316.208984375</v>
      </c>
      <c r="AT941" s="31">
        <v>282150.98828125</v>
      </c>
      <c r="AU941" s="31">
        <v>248261.3056640625</v>
      </c>
      <c r="AV941" s="31">
        <v>274964.57867431641</v>
      </c>
      <c r="AW941" s="31">
        <v>323941.861328125</v>
      </c>
      <c r="AX941" s="31">
        <v>26148.869140625</v>
      </c>
      <c r="AY941" s="31">
        <v>22850.189453125</v>
      </c>
      <c r="AZ941" s="31">
        <v>48999.05859375</v>
      </c>
    </row>
    <row r="942" spans="1:52" ht="15" customHeight="1">
      <c r="A942" s="29" t="s">
        <v>15374</v>
      </c>
      <c r="B942" s="34">
        <v>33406</v>
      </c>
      <c r="C942" s="28">
        <v>150</v>
      </c>
      <c r="D942" s="28">
        <v>23.8</v>
      </c>
      <c r="E942" s="28">
        <v>30</v>
      </c>
      <c r="F942" s="29" t="s">
        <v>14683</v>
      </c>
      <c r="G942" s="29" t="s">
        <v>15369</v>
      </c>
      <c r="H942" s="28">
        <v>376</v>
      </c>
      <c r="I942" s="29" t="s">
        <v>14871</v>
      </c>
      <c r="J942" s="33" t="s">
        <v>15373</v>
      </c>
      <c r="K942" s="29" t="s">
        <v>178</v>
      </c>
      <c r="L942" s="29" t="s">
        <v>15372</v>
      </c>
      <c r="M942" s="29" t="s">
        <v>331</v>
      </c>
      <c r="N942" s="28">
        <v>688612.2</v>
      </c>
      <c r="O942" s="28">
        <v>6084012</v>
      </c>
      <c r="P942" s="29" t="s">
        <v>15371</v>
      </c>
      <c r="Q942" s="32" t="s">
        <v>174</v>
      </c>
      <c r="R942" s="19"/>
      <c r="S942" s="19"/>
      <c r="T942" s="19"/>
      <c r="U942" s="19"/>
      <c r="V942" s="19"/>
      <c r="W942" s="19"/>
      <c r="X942" s="19"/>
      <c r="Y942" s="19"/>
      <c r="Z942" s="19"/>
      <c r="AA942" s="19"/>
      <c r="AB942" s="19"/>
      <c r="AC942" s="19"/>
      <c r="AD942" s="19"/>
      <c r="AE942" s="19"/>
      <c r="AF942" s="31">
        <v>151040</v>
      </c>
      <c r="AG942" s="31">
        <v>340440</v>
      </c>
      <c r="AH942" s="31">
        <v>281040</v>
      </c>
      <c r="AI942" s="31">
        <v>376540</v>
      </c>
      <c r="AJ942" s="31">
        <v>336640</v>
      </c>
      <c r="AK942" s="31">
        <v>278940</v>
      </c>
      <c r="AL942" s="31">
        <v>307680</v>
      </c>
      <c r="AM942" s="31">
        <v>358108</v>
      </c>
      <c r="AN942" s="31">
        <v>288297</v>
      </c>
      <c r="AO942" s="31">
        <v>300930</v>
      </c>
      <c r="AP942" s="31">
        <v>260133</v>
      </c>
      <c r="AQ942" s="31">
        <v>307820.78125</v>
      </c>
      <c r="AR942" s="31">
        <v>278094.95703125</v>
      </c>
      <c r="AS942" s="31">
        <v>304444.80078125</v>
      </c>
      <c r="AT942" s="31">
        <v>265377.4189453125</v>
      </c>
      <c r="AU942" s="31">
        <v>254849.7607421875</v>
      </c>
      <c r="AV942" s="31">
        <v>303242.9423828125</v>
      </c>
      <c r="AW942" s="31">
        <v>320636.2529296875</v>
      </c>
      <c r="AX942" s="31">
        <v>23748.119140625</v>
      </c>
      <c r="AY942" s="31">
        <v>23995.619140625</v>
      </c>
      <c r="AZ942" s="31">
        <v>47743.73828125</v>
      </c>
    </row>
    <row r="943" spans="1:52" ht="15" customHeight="1">
      <c r="A943" s="29" t="s">
        <v>15370</v>
      </c>
      <c r="B943" s="34">
        <v>33353</v>
      </c>
      <c r="C943" s="28">
        <v>150</v>
      </c>
      <c r="D943" s="28">
        <v>28</v>
      </c>
      <c r="E943" s="28">
        <v>30</v>
      </c>
      <c r="F943" s="29" t="s">
        <v>14627</v>
      </c>
      <c r="G943" s="29" t="s">
        <v>14669</v>
      </c>
      <c r="H943" s="28">
        <v>376</v>
      </c>
      <c r="I943" s="29" t="s">
        <v>14871</v>
      </c>
      <c r="J943" s="33" t="s">
        <v>15368</v>
      </c>
      <c r="K943" s="29" t="s">
        <v>178</v>
      </c>
      <c r="L943" s="29" t="s">
        <v>15313</v>
      </c>
      <c r="M943" s="29" t="s">
        <v>216</v>
      </c>
      <c r="N943" s="28">
        <v>686489.9</v>
      </c>
      <c r="O943" s="28">
        <v>6058201</v>
      </c>
      <c r="P943" s="29" t="s">
        <v>15367</v>
      </c>
      <c r="Q943" s="32" t="s">
        <v>174</v>
      </c>
      <c r="R943" s="19"/>
      <c r="S943" s="19"/>
      <c r="T943" s="19"/>
      <c r="U943" s="19"/>
      <c r="V943" s="19"/>
      <c r="W943" s="19"/>
      <c r="X943" s="19"/>
      <c r="Y943" s="19"/>
      <c r="Z943" s="19"/>
      <c r="AA943" s="19"/>
      <c r="AB943" s="19"/>
      <c r="AC943" s="19"/>
      <c r="AD943" s="19"/>
      <c r="AE943" s="19"/>
      <c r="AF943" s="31">
        <v>348532</v>
      </c>
      <c r="AG943" s="31">
        <v>534320</v>
      </c>
      <c r="AH943" s="31">
        <v>523916</v>
      </c>
      <c r="AI943" s="31">
        <v>603600</v>
      </c>
      <c r="AJ943" s="31">
        <v>582180</v>
      </c>
      <c r="AK943" s="31">
        <v>441860</v>
      </c>
      <c r="AL943" s="31">
        <v>470200</v>
      </c>
      <c r="AM943" s="31">
        <v>648169</v>
      </c>
      <c r="AN943" s="31">
        <v>508870</v>
      </c>
      <c r="AO943" s="31">
        <v>542910</v>
      </c>
      <c r="AP943" s="31">
        <v>459807</v>
      </c>
      <c r="AQ943" s="31">
        <v>493727.162109375</v>
      </c>
      <c r="AR943" s="31">
        <v>450719.27734375</v>
      </c>
      <c r="AS943" s="31">
        <v>528934.23828125</v>
      </c>
      <c r="AT943" s="31">
        <v>499297.5859375</v>
      </c>
      <c r="AU943" s="31">
        <v>477604.7119140625</v>
      </c>
      <c r="AV943" s="31">
        <v>543632.7578125</v>
      </c>
      <c r="AW943" s="31">
        <v>585330.57421875</v>
      </c>
      <c r="AX943" s="31">
        <v>44155.98046875</v>
      </c>
      <c r="AY943" s="31">
        <v>36357.75</v>
      </c>
      <c r="AZ943" s="31">
        <v>80513.73046875</v>
      </c>
    </row>
    <row r="944" spans="1:52" ht="15" customHeight="1">
      <c r="A944" s="29" t="s">
        <v>15366</v>
      </c>
      <c r="B944" s="34">
        <v>33424</v>
      </c>
      <c r="C944" s="28">
        <v>150</v>
      </c>
      <c r="D944" s="28">
        <v>23.8</v>
      </c>
      <c r="E944" s="28">
        <v>30</v>
      </c>
      <c r="F944" s="29" t="s">
        <v>14683</v>
      </c>
      <c r="G944" s="29" t="s">
        <v>4320</v>
      </c>
      <c r="H944" s="28">
        <v>376</v>
      </c>
      <c r="I944" s="29" t="s">
        <v>14871</v>
      </c>
      <c r="J944" s="33" t="s">
        <v>15365</v>
      </c>
      <c r="K944" s="29" t="s">
        <v>178</v>
      </c>
      <c r="L944" s="29" t="s">
        <v>15361</v>
      </c>
      <c r="M944" s="29" t="s">
        <v>15364</v>
      </c>
      <c r="N944" s="28">
        <v>687097.7</v>
      </c>
      <c r="O944" s="28">
        <v>6084759</v>
      </c>
      <c r="P944" s="29" t="s">
        <v>15359</v>
      </c>
      <c r="Q944" s="32" t="s">
        <v>174</v>
      </c>
      <c r="R944" s="19"/>
      <c r="S944" s="19"/>
      <c r="T944" s="19"/>
      <c r="U944" s="19"/>
      <c r="V944" s="19"/>
      <c r="W944" s="19"/>
      <c r="X944" s="19"/>
      <c r="Y944" s="19"/>
      <c r="Z944" s="19"/>
      <c r="AA944" s="19"/>
      <c r="AB944" s="19"/>
      <c r="AC944" s="19"/>
      <c r="AD944" s="19"/>
      <c r="AE944" s="19"/>
      <c r="AF944" s="31">
        <v>97749</v>
      </c>
      <c r="AG944" s="31">
        <v>347990</v>
      </c>
      <c r="AH944" s="31">
        <v>284760</v>
      </c>
      <c r="AI944" s="31">
        <v>387210</v>
      </c>
      <c r="AJ944" s="31">
        <v>341325</v>
      </c>
      <c r="AK944" s="31">
        <v>291420</v>
      </c>
      <c r="AL944" s="31">
        <v>303282</v>
      </c>
      <c r="AM944" s="31">
        <v>365849</v>
      </c>
      <c r="AN944" s="31">
        <v>289365</v>
      </c>
      <c r="AO944" s="31">
        <v>301305</v>
      </c>
      <c r="AP944" s="31">
        <v>268970.5</v>
      </c>
      <c r="AQ944" s="31">
        <v>306955.931640625</v>
      </c>
      <c r="AR944" s="31">
        <v>286348.09765625</v>
      </c>
      <c r="AS944" s="31">
        <v>312993.9423828125</v>
      </c>
      <c r="AT944" s="31">
        <v>286201.0810546875</v>
      </c>
      <c r="AU944" s="31">
        <v>254942.3271484375</v>
      </c>
      <c r="AV944" s="31">
        <v>307690.0185546875</v>
      </c>
      <c r="AW944" s="31">
        <v>325116.9892578125</v>
      </c>
      <c r="AX944" s="31">
        <v>24950.474609375</v>
      </c>
      <c r="AY944" s="31">
        <v>23651.595703125</v>
      </c>
      <c r="AZ944" s="31">
        <v>48602.0703125</v>
      </c>
    </row>
    <row r="945" spans="1:52" ht="15" customHeight="1">
      <c r="A945" s="29" t="s">
        <v>15363</v>
      </c>
      <c r="B945" s="34">
        <v>33424</v>
      </c>
      <c r="C945" s="28">
        <v>150</v>
      </c>
      <c r="D945" s="28">
        <v>23.8</v>
      </c>
      <c r="E945" s="28">
        <v>30</v>
      </c>
      <c r="F945" s="29" t="s">
        <v>14683</v>
      </c>
      <c r="G945" s="29" t="s">
        <v>4320</v>
      </c>
      <c r="H945" s="28">
        <v>376</v>
      </c>
      <c r="I945" s="29" t="s">
        <v>14871</v>
      </c>
      <c r="J945" s="33" t="s">
        <v>15362</v>
      </c>
      <c r="K945" s="29" t="s">
        <v>178</v>
      </c>
      <c r="L945" s="29" t="s">
        <v>15361</v>
      </c>
      <c r="M945" s="29" t="s">
        <v>15360</v>
      </c>
      <c r="N945" s="28">
        <v>687070.6</v>
      </c>
      <c r="O945" s="28">
        <v>6084637</v>
      </c>
      <c r="P945" s="29" t="s">
        <v>15359</v>
      </c>
      <c r="Q945" s="32" t="s">
        <v>174</v>
      </c>
      <c r="R945" s="19"/>
      <c r="S945" s="19"/>
      <c r="T945" s="19"/>
      <c r="U945" s="19"/>
      <c r="V945" s="19"/>
      <c r="W945" s="19"/>
      <c r="X945" s="19"/>
      <c r="Y945" s="19"/>
      <c r="Z945" s="19"/>
      <c r="AA945" s="19"/>
      <c r="AB945" s="19"/>
      <c r="AC945" s="19"/>
      <c r="AD945" s="19"/>
      <c r="AE945" s="19"/>
      <c r="AF945" s="31">
        <v>97749</v>
      </c>
      <c r="AG945" s="31">
        <v>347990</v>
      </c>
      <c r="AH945" s="31">
        <v>284760</v>
      </c>
      <c r="AI945" s="31">
        <v>387210</v>
      </c>
      <c r="AJ945" s="31">
        <v>341325</v>
      </c>
      <c r="AK945" s="31">
        <v>291420</v>
      </c>
      <c r="AL945" s="31">
        <v>303282</v>
      </c>
      <c r="AM945" s="31">
        <v>365849</v>
      </c>
      <c r="AN945" s="31">
        <v>289365</v>
      </c>
      <c r="AO945" s="31">
        <v>301305</v>
      </c>
      <c r="AP945" s="31">
        <v>268970.5</v>
      </c>
      <c r="AQ945" s="31">
        <v>306955.931640625</v>
      </c>
      <c r="AR945" s="31">
        <v>286348.09765625</v>
      </c>
      <c r="AS945" s="31">
        <v>312993.9423828125</v>
      </c>
      <c r="AT945" s="31">
        <v>286201.0810546875</v>
      </c>
      <c r="AU945" s="31">
        <v>254942.3271484375</v>
      </c>
      <c r="AV945" s="31">
        <v>307690.0185546875</v>
      </c>
      <c r="AW945" s="31">
        <v>325116.9892578125</v>
      </c>
      <c r="AX945" s="31">
        <v>24950.474609375</v>
      </c>
      <c r="AY945" s="31">
        <v>23651.595703125</v>
      </c>
      <c r="AZ945" s="31">
        <v>48602.0703125</v>
      </c>
    </row>
    <row r="946" spans="1:52" ht="15" customHeight="1">
      <c r="A946" s="29" t="s">
        <v>15358</v>
      </c>
      <c r="B946" s="34">
        <v>33473</v>
      </c>
      <c r="C946" s="28">
        <v>150</v>
      </c>
      <c r="D946" s="28">
        <v>28</v>
      </c>
      <c r="E946" s="28">
        <v>30</v>
      </c>
      <c r="F946" s="29" t="s">
        <v>14627</v>
      </c>
      <c r="G946" s="29" t="s">
        <v>15353</v>
      </c>
      <c r="H946" s="28">
        <v>376</v>
      </c>
      <c r="I946" s="29" t="s">
        <v>14871</v>
      </c>
      <c r="J946" s="33" t="s">
        <v>15357</v>
      </c>
      <c r="K946" s="29" t="s">
        <v>178</v>
      </c>
      <c r="L946" s="29" t="s">
        <v>15356</v>
      </c>
      <c r="M946" s="29" t="s">
        <v>3437</v>
      </c>
      <c r="N946" s="28">
        <v>672056.7</v>
      </c>
      <c r="O946" s="28">
        <v>6066083</v>
      </c>
      <c r="P946" s="29" t="s">
        <v>15355</v>
      </c>
      <c r="Q946" s="32" t="s">
        <v>174</v>
      </c>
      <c r="R946" s="19"/>
      <c r="S946" s="19"/>
      <c r="T946" s="19"/>
      <c r="U946" s="19"/>
      <c r="V946" s="19"/>
      <c r="W946" s="19"/>
      <c r="X946" s="19"/>
      <c r="Y946" s="19"/>
      <c r="Z946" s="19"/>
      <c r="AA946" s="19"/>
      <c r="AB946" s="19"/>
      <c r="AC946" s="19"/>
      <c r="AD946" s="19"/>
      <c r="AE946" s="19"/>
      <c r="AF946" s="31">
        <v>144020</v>
      </c>
      <c r="AG946" s="31">
        <v>353200</v>
      </c>
      <c r="AH946" s="31">
        <v>302820</v>
      </c>
      <c r="AI946" s="31">
        <v>398660</v>
      </c>
      <c r="AJ946" s="31">
        <v>356160</v>
      </c>
      <c r="AK946" s="31">
        <v>292820</v>
      </c>
      <c r="AL946" s="31">
        <v>314960</v>
      </c>
      <c r="AM946" s="31">
        <v>378116</v>
      </c>
      <c r="AN946" s="31">
        <v>306406</v>
      </c>
      <c r="AO946" s="31">
        <v>331396</v>
      </c>
      <c r="AP946" s="31">
        <v>271581</v>
      </c>
      <c r="AQ946" s="31">
        <v>281435.0908203125</v>
      </c>
      <c r="AR946" s="31">
        <v>240773.939453125</v>
      </c>
      <c r="AS946" s="31">
        <v>288531.5400390625</v>
      </c>
      <c r="AT946" s="31">
        <v>273487.5</v>
      </c>
      <c r="AU946" s="31">
        <v>258069.23828125</v>
      </c>
      <c r="AV946" s="31">
        <v>304982.3671875</v>
      </c>
      <c r="AW946" s="31">
        <v>326451.513671875</v>
      </c>
      <c r="AX946" s="31">
        <v>24439.140625</v>
      </c>
      <c r="AY946" s="31">
        <v>23940.1796875</v>
      </c>
      <c r="AZ946" s="31">
        <v>48379.3203125</v>
      </c>
    </row>
    <row r="947" spans="1:52" ht="15" customHeight="1">
      <c r="A947" s="29" t="s">
        <v>15354</v>
      </c>
      <c r="B947" s="34">
        <v>33533</v>
      </c>
      <c r="C947" s="28">
        <v>150</v>
      </c>
      <c r="D947" s="28">
        <v>23.8</v>
      </c>
      <c r="E947" s="28">
        <v>30</v>
      </c>
      <c r="F947" s="29" t="s">
        <v>14683</v>
      </c>
      <c r="G947" s="29" t="s">
        <v>15292</v>
      </c>
      <c r="H947" s="28">
        <v>376</v>
      </c>
      <c r="I947" s="29" t="s">
        <v>14871</v>
      </c>
      <c r="J947" s="33" t="s">
        <v>15352</v>
      </c>
      <c r="K947" s="29" t="s">
        <v>178</v>
      </c>
      <c r="L947" s="29" t="s">
        <v>15351</v>
      </c>
      <c r="M947" s="29" t="s">
        <v>2515</v>
      </c>
      <c r="N947" s="28">
        <v>687452.8</v>
      </c>
      <c r="O947" s="28">
        <v>6086940</v>
      </c>
      <c r="P947" s="29" t="s">
        <v>15350</v>
      </c>
      <c r="Q947" s="32" t="s">
        <v>174</v>
      </c>
      <c r="R947" s="19"/>
      <c r="S947" s="19"/>
      <c r="T947" s="19"/>
      <c r="U947" s="19"/>
      <c r="V947" s="19"/>
      <c r="W947" s="19"/>
      <c r="X947" s="19"/>
      <c r="Y947" s="19"/>
      <c r="Z947" s="19"/>
      <c r="AA947" s="19"/>
      <c r="AB947" s="19"/>
      <c r="AC947" s="19"/>
      <c r="AD947" s="19"/>
      <c r="AE947" s="19"/>
      <c r="AF947" s="31">
        <v>79920</v>
      </c>
      <c r="AG947" s="31">
        <v>339320</v>
      </c>
      <c r="AH947" s="31">
        <v>286980</v>
      </c>
      <c r="AI947" s="31">
        <v>383380</v>
      </c>
      <c r="AJ947" s="31">
        <v>341900</v>
      </c>
      <c r="AK947" s="31">
        <v>277320</v>
      </c>
      <c r="AL947" s="31">
        <v>301840</v>
      </c>
      <c r="AM947" s="31">
        <v>361412</v>
      </c>
      <c r="AN947" s="31">
        <v>285767</v>
      </c>
      <c r="AO947" s="31">
        <v>308423</v>
      </c>
      <c r="AP947" s="31">
        <v>266956</v>
      </c>
      <c r="AQ947" s="31">
        <v>304119.490234375</v>
      </c>
      <c r="AR947" s="31">
        <v>277200.9873046875</v>
      </c>
      <c r="AS947" s="31">
        <v>307495.9814453125</v>
      </c>
      <c r="AT947" s="31">
        <v>281577.7841796875</v>
      </c>
      <c r="AU947" s="31">
        <v>247723.74365234375</v>
      </c>
      <c r="AV947" s="31">
        <v>334499.2197265625</v>
      </c>
      <c r="AW947" s="31">
        <v>312260.85266113281</v>
      </c>
      <c r="AX947" s="31">
        <v>24911.369140625</v>
      </c>
      <c r="AY947" s="31">
        <v>23241.240234375</v>
      </c>
      <c r="AZ947" s="31">
        <v>48152.609375</v>
      </c>
    </row>
    <row r="948" spans="1:52" ht="15" customHeight="1">
      <c r="A948" s="29" t="s">
        <v>15349</v>
      </c>
      <c r="B948" s="34">
        <v>33581</v>
      </c>
      <c r="C948" s="28">
        <v>250</v>
      </c>
      <c r="D948" s="28">
        <v>31</v>
      </c>
      <c r="E948" s="28">
        <v>30</v>
      </c>
      <c r="F948" s="29" t="s">
        <v>14683</v>
      </c>
      <c r="G948" s="29" t="s">
        <v>15323</v>
      </c>
      <c r="H948" s="28">
        <v>376</v>
      </c>
      <c r="I948" s="29" t="s">
        <v>14871</v>
      </c>
      <c r="J948" s="33" t="s">
        <v>15348</v>
      </c>
      <c r="K948" s="29" t="s">
        <v>178</v>
      </c>
      <c r="L948" s="29" t="s">
        <v>15347</v>
      </c>
      <c r="M948" s="29" t="s">
        <v>575</v>
      </c>
      <c r="N948" s="28">
        <v>691756.5</v>
      </c>
      <c r="O948" s="28">
        <v>6080313</v>
      </c>
      <c r="P948" s="29" t="s">
        <v>15346</v>
      </c>
      <c r="Q948" s="32" t="s">
        <v>174</v>
      </c>
      <c r="R948" s="19"/>
      <c r="S948" s="19"/>
      <c r="T948" s="19"/>
      <c r="U948" s="19"/>
      <c r="V948" s="19"/>
      <c r="W948" s="19"/>
      <c r="X948" s="19"/>
      <c r="Y948" s="19"/>
      <c r="Z948" s="19"/>
      <c r="AA948" s="19"/>
      <c r="AB948" s="19"/>
      <c r="AC948" s="19"/>
      <c r="AD948" s="19"/>
      <c r="AE948" s="19"/>
      <c r="AF948" s="31">
        <v>97830</v>
      </c>
      <c r="AG948" s="31">
        <v>488100</v>
      </c>
      <c r="AH948" s="31">
        <v>453030</v>
      </c>
      <c r="AI948" s="31">
        <v>600600</v>
      </c>
      <c r="AJ948" s="31">
        <v>518700</v>
      </c>
      <c r="AK948" s="31">
        <v>441600</v>
      </c>
      <c r="AL948" s="31">
        <v>386820</v>
      </c>
      <c r="AM948" s="31">
        <v>672911</v>
      </c>
      <c r="AN948" s="31">
        <v>458874</v>
      </c>
      <c r="AO948" s="31">
        <v>491690</v>
      </c>
      <c r="AP948" s="31">
        <v>413258</v>
      </c>
      <c r="AQ948" s="31">
        <v>500846.98046875</v>
      </c>
      <c r="AR948" s="31">
        <v>433036.89404296875</v>
      </c>
      <c r="AS948" s="31">
        <v>486830.51953125</v>
      </c>
      <c r="AT948" s="31">
        <v>441742.947265625</v>
      </c>
      <c r="AU948" s="31">
        <v>405797.0419921875</v>
      </c>
      <c r="AV948" s="31">
        <v>387172.166015625</v>
      </c>
      <c r="AW948" s="31">
        <v>486028.619140625</v>
      </c>
      <c r="AX948" s="31">
        <v>40685.0390625</v>
      </c>
      <c r="AY948" s="31">
        <v>29577.240234375</v>
      </c>
      <c r="AZ948" s="31">
        <v>70262.279296875</v>
      </c>
    </row>
    <row r="949" spans="1:52" ht="15" customHeight="1">
      <c r="A949" s="29" t="s">
        <v>15345</v>
      </c>
      <c r="B949" s="34">
        <v>33567</v>
      </c>
      <c r="C949" s="28">
        <v>250</v>
      </c>
      <c r="D949" s="28">
        <v>31</v>
      </c>
      <c r="E949" s="28">
        <v>30</v>
      </c>
      <c r="F949" s="29" t="s">
        <v>14683</v>
      </c>
      <c r="G949" s="29" t="s">
        <v>15340</v>
      </c>
      <c r="H949" s="28">
        <v>376</v>
      </c>
      <c r="I949" s="29" t="s">
        <v>14871</v>
      </c>
      <c r="J949" s="33" t="s">
        <v>15344</v>
      </c>
      <c r="K949" s="29" t="s">
        <v>178</v>
      </c>
      <c r="L949" s="29" t="s">
        <v>15343</v>
      </c>
      <c r="M949" s="29" t="s">
        <v>1088</v>
      </c>
      <c r="N949" s="28">
        <v>683613</v>
      </c>
      <c r="O949" s="28">
        <v>6090882</v>
      </c>
      <c r="P949" s="29" t="s">
        <v>15342</v>
      </c>
      <c r="Q949" s="32" t="s">
        <v>174</v>
      </c>
      <c r="R949" s="19"/>
      <c r="S949" s="19"/>
      <c r="T949" s="19"/>
      <c r="U949" s="19"/>
      <c r="V949" s="19"/>
      <c r="W949" s="19"/>
      <c r="X949" s="19"/>
      <c r="Y949" s="19"/>
      <c r="Z949" s="19"/>
      <c r="AA949" s="19"/>
      <c r="AB949" s="19"/>
      <c r="AC949" s="19"/>
      <c r="AD949" s="19"/>
      <c r="AE949" s="19"/>
      <c r="AF949" s="31">
        <v>97860</v>
      </c>
      <c r="AG949" s="31">
        <v>654999</v>
      </c>
      <c r="AH949" s="31">
        <v>458199</v>
      </c>
      <c r="AI949" s="31">
        <v>692247</v>
      </c>
      <c r="AJ949" s="31">
        <v>637221</v>
      </c>
      <c r="AK949" s="31">
        <v>506940</v>
      </c>
      <c r="AL949" s="31">
        <v>563526</v>
      </c>
      <c r="AM949" s="31">
        <v>646474</v>
      </c>
      <c r="AN949" s="31">
        <v>523039</v>
      </c>
      <c r="AO949" s="31">
        <v>558595</v>
      </c>
      <c r="AP949" s="31">
        <v>469098</v>
      </c>
      <c r="AQ949" s="31">
        <v>524553.611328125</v>
      </c>
      <c r="AR949" s="31">
        <v>346079.24829101563</v>
      </c>
      <c r="AS949" s="31">
        <v>526214.703125</v>
      </c>
      <c r="AT949" s="31">
        <v>346105.97865200043</v>
      </c>
      <c r="AU949" s="31">
        <v>356826.6884765625</v>
      </c>
      <c r="AV949" s="31">
        <v>595477.083984375</v>
      </c>
      <c r="AW949" s="31">
        <v>593604.994140625</v>
      </c>
      <c r="AX949" s="31">
        <v>22890.779296875</v>
      </c>
      <c r="AY949" s="31">
        <v>43759.98046875</v>
      </c>
      <c r="AZ949" s="31">
        <v>66650.759765625</v>
      </c>
    </row>
    <row r="950" spans="1:52" ht="15" customHeight="1">
      <c r="A950" s="29" t="s">
        <v>15341</v>
      </c>
      <c r="B950" s="34">
        <v>33625</v>
      </c>
      <c r="C950" s="28">
        <v>150</v>
      </c>
      <c r="D950" s="28">
        <v>23</v>
      </c>
      <c r="E950" s="28">
        <v>30</v>
      </c>
      <c r="F950" s="29" t="s">
        <v>14683</v>
      </c>
      <c r="G950" s="29" t="s">
        <v>15336</v>
      </c>
      <c r="H950" s="28">
        <v>376</v>
      </c>
      <c r="I950" s="29" t="s">
        <v>14871</v>
      </c>
      <c r="J950" s="33" t="s">
        <v>15339</v>
      </c>
      <c r="K950" s="29" t="s">
        <v>178</v>
      </c>
      <c r="L950" s="29" t="s">
        <v>15295</v>
      </c>
      <c r="M950" s="29" t="s">
        <v>425</v>
      </c>
      <c r="N950" s="28">
        <v>694041.5</v>
      </c>
      <c r="O950" s="28">
        <v>6068619</v>
      </c>
      <c r="P950" s="29" t="s">
        <v>15338</v>
      </c>
      <c r="Q950" s="32" t="s">
        <v>174</v>
      </c>
      <c r="R950" s="19"/>
      <c r="S950" s="19"/>
      <c r="T950" s="19"/>
      <c r="U950" s="19"/>
      <c r="V950" s="19"/>
      <c r="W950" s="19"/>
      <c r="X950" s="19"/>
      <c r="Y950" s="19"/>
      <c r="Z950" s="19"/>
      <c r="AA950" s="19"/>
      <c r="AB950" s="19"/>
      <c r="AC950" s="19"/>
      <c r="AD950" s="19"/>
      <c r="AE950" s="19"/>
      <c r="AF950" s="19"/>
      <c r="AG950" s="31">
        <v>382780</v>
      </c>
      <c r="AH950" s="31">
        <v>350280</v>
      </c>
      <c r="AI950" s="31">
        <v>443000</v>
      </c>
      <c r="AJ950" s="31">
        <v>409620</v>
      </c>
      <c r="AK950" s="31">
        <v>349120</v>
      </c>
      <c r="AL950" s="31">
        <v>364560</v>
      </c>
      <c r="AM950" s="31">
        <v>407649</v>
      </c>
      <c r="AN950" s="31">
        <v>339465</v>
      </c>
      <c r="AO950" s="31">
        <v>378149</v>
      </c>
      <c r="AP950" s="31">
        <v>322891</v>
      </c>
      <c r="AQ950" s="31">
        <v>393683.556640625</v>
      </c>
      <c r="AR950" s="31">
        <v>330437.2529296875</v>
      </c>
      <c r="AS950" s="31">
        <v>363331.130859375</v>
      </c>
      <c r="AT950" s="31">
        <v>326112.9287109375</v>
      </c>
      <c r="AU950" s="31">
        <v>306855.44775390625</v>
      </c>
      <c r="AV950" s="31">
        <v>357033.603515625</v>
      </c>
      <c r="AW950" s="31">
        <v>119137.58895874023</v>
      </c>
      <c r="AX950" s="31">
        <v>0</v>
      </c>
      <c r="AY950" s="31">
        <v>8985.240234375</v>
      </c>
      <c r="AZ950" s="31">
        <v>8985.240234375</v>
      </c>
    </row>
    <row r="951" spans="1:52" ht="15" customHeight="1">
      <c r="A951" s="29" t="s">
        <v>15337</v>
      </c>
      <c r="B951" s="34">
        <v>33708</v>
      </c>
      <c r="C951" s="28">
        <v>150</v>
      </c>
      <c r="D951" s="28">
        <v>27</v>
      </c>
      <c r="E951" s="28">
        <v>32</v>
      </c>
      <c r="F951" s="29" t="s">
        <v>14627</v>
      </c>
      <c r="G951" s="29" t="s">
        <v>2859</v>
      </c>
      <c r="H951" s="28">
        <v>376</v>
      </c>
      <c r="I951" s="29" t="s">
        <v>14871</v>
      </c>
      <c r="J951" s="33" t="s">
        <v>15335</v>
      </c>
      <c r="K951" s="29" t="s">
        <v>178</v>
      </c>
      <c r="L951" s="29" t="s">
        <v>15334</v>
      </c>
      <c r="M951" s="29" t="s">
        <v>355</v>
      </c>
      <c r="N951" s="28">
        <v>674097.7</v>
      </c>
      <c r="O951" s="28">
        <v>6064623</v>
      </c>
      <c r="P951" s="29" t="s">
        <v>15333</v>
      </c>
      <c r="Q951" s="32" t="s">
        <v>207</v>
      </c>
      <c r="R951" s="19"/>
      <c r="S951" s="19"/>
      <c r="T951" s="19"/>
      <c r="U951" s="19"/>
      <c r="V951" s="19"/>
      <c r="W951" s="19"/>
      <c r="X951" s="19"/>
      <c r="Y951" s="19"/>
      <c r="Z951" s="19"/>
      <c r="AA951" s="19"/>
      <c r="AB951" s="19"/>
      <c r="AC951" s="19"/>
      <c r="AD951" s="19"/>
      <c r="AE951" s="19"/>
      <c r="AF951" s="19"/>
      <c r="AG951" s="31">
        <v>280960</v>
      </c>
      <c r="AH951" s="31">
        <v>329100</v>
      </c>
      <c r="AI951" s="31">
        <v>433420</v>
      </c>
      <c r="AJ951" s="31">
        <v>353220</v>
      </c>
      <c r="AK951" s="31">
        <v>298780</v>
      </c>
      <c r="AL951" s="31">
        <v>342640</v>
      </c>
      <c r="AM951" s="31">
        <v>423180</v>
      </c>
      <c r="AN951" s="31">
        <v>343135</v>
      </c>
      <c r="AO951" s="31">
        <v>368208</v>
      </c>
      <c r="AP951" s="31">
        <v>283448</v>
      </c>
      <c r="AQ951" s="31">
        <v>348057</v>
      </c>
      <c r="AR951" s="31">
        <v>312703</v>
      </c>
      <c r="AS951" s="31">
        <v>342272</v>
      </c>
      <c r="AT951" s="31">
        <v>327856</v>
      </c>
      <c r="AU951" s="31">
        <v>317326</v>
      </c>
      <c r="AV951" s="31">
        <v>385265</v>
      </c>
      <c r="AW951" s="31">
        <v>338194</v>
      </c>
      <c r="AX951" s="31">
        <v>16946</v>
      </c>
      <c r="AY951" s="31">
        <v>27065</v>
      </c>
      <c r="AZ951" s="31">
        <v>44011</v>
      </c>
    </row>
    <row r="952" spans="1:52" ht="15" customHeight="1">
      <c r="A952" s="29" t="s">
        <v>15332</v>
      </c>
      <c r="B952" s="34">
        <v>33885</v>
      </c>
      <c r="C952" s="28">
        <v>300</v>
      </c>
      <c r="D952" s="28">
        <v>31</v>
      </c>
      <c r="E952" s="28">
        <v>30</v>
      </c>
      <c r="F952" s="29" t="s">
        <v>14683</v>
      </c>
      <c r="G952" s="29" t="s">
        <v>15328</v>
      </c>
      <c r="H952" s="28">
        <v>376</v>
      </c>
      <c r="I952" s="29" t="s">
        <v>14871</v>
      </c>
      <c r="J952" s="33" t="s">
        <v>15331</v>
      </c>
      <c r="K952" s="29" t="s">
        <v>178</v>
      </c>
      <c r="L952" s="29" t="s">
        <v>15174</v>
      </c>
      <c r="M952" s="29" t="s">
        <v>1247</v>
      </c>
      <c r="N952" s="28">
        <v>695674.8</v>
      </c>
      <c r="O952" s="28">
        <v>6082286</v>
      </c>
      <c r="P952" s="29" t="s">
        <v>15330</v>
      </c>
      <c r="Q952" s="32" t="s">
        <v>174</v>
      </c>
      <c r="R952" s="19"/>
      <c r="S952" s="19"/>
      <c r="T952" s="19"/>
      <c r="U952" s="19"/>
      <c r="V952" s="19"/>
      <c r="W952" s="19"/>
      <c r="X952" s="19"/>
      <c r="Y952" s="19"/>
      <c r="Z952" s="19"/>
      <c r="AA952" s="19"/>
      <c r="AB952" s="19"/>
      <c r="AC952" s="19"/>
      <c r="AD952" s="19"/>
      <c r="AE952" s="19"/>
      <c r="AF952" s="19"/>
      <c r="AG952" s="31">
        <v>0</v>
      </c>
      <c r="AH952" s="31">
        <v>783490</v>
      </c>
      <c r="AI952" s="31">
        <v>704940</v>
      </c>
      <c r="AJ952" s="31">
        <v>620830</v>
      </c>
      <c r="AK952" s="31">
        <v>495480</v>
      </c>
      <c r="AL952" s="31">
        <v>534261</v>
      </c>
      <c r="AM952" s="31">
        <v>643881</v>
      </c>
      <c r="AN952" s="31">
        <v>463971</v>
      </c>
      <c r="AO952" s="31">
        <v>559229</v>
      </c>
      <c r="AP952" s="31">
        <v>467674</v>
      </c>
      <c r="AQ952" s="31">
        <v>567062</v>
      </c>
      <c r="AR952" s="31">
        <v>456427</v>
      </c>
      <c r="AS952" s="31">
        <v>252119</v>
      </c>
      <c r="AT952" s="31">
        <v>483840</v>
      </c>
      <c r="AU952" s="31">
        <v>429734</v>
      </c>
      <c r="AV952" s="31">
        <v>568427</v>
      </c>
      <c r="AW952" s="31">
        <v>600147</v>
      </c>
      <c r="AX952" s="31">
        <v>40401</v>
      </c>
      <c r="AY952" s="31">
        <v>45228</v>
      </c>
      <c r="AZ952" s="31">
        <v>85629</v>
      </c>
    </row>
    <row r="953" spans="1:52" ht="15" customHeight="1">
      <c r="A953" s="29" t="s">
        <v>15329</v>
      </c>
      <c r="B953" s="34">
        <v>34240</v>
      </c>
      <c r="C953" s="28">
        <v>300</v>
      </c>
      <c r="D953" s="28">
        <v>31</v>
      </c>
      <c r="E953" s="28">
        <v>30</v>
      </c>
      <c r="F953" s="29" t="s">
        <v>14683</v>
      </c>
      <c r="G953" s="29" t="s">
        <v>15323</v>
      </c>
      <c r="H953" s="28">
        <v>376</v>
      </c>
      <c r="I953" s="29" t="s">
        <v>14871</v>
      </c>
      <c r="J953" s="33" t="s">
        <v>15327</v>
      </c>
      <c r="K953" s="29" t="s">
        <v>178</v>
      </c>
      <c r="L953" s="29" t="s">
        <v>15326</v>
      </c>
      <c r="M953" s="29" t="s">
        <v>370</v>
      </c>
      <c r="N953" s="28">
        <v>688497.6</v>
      </c>
      <c r="O953" s="28">
        <v>6055167</v>
      </c>
      <c r="P953" s="29" t="s">
        <v>15325</v>
      </c>
      <c r="Q953" s="32" t="s">
        <v>174</v>
      </c>
      <c r="R953" s="19"/>
      <c r="S953" s="19"/>
      <c r="T953" s="19"/>
      <c r="U953" s="19"/>
      <c r="V953" s="19"/>
      <c r="W953" s="19"/>
      <c r="X953" s="19"/>
      <c r="Y953" s="19"/>
      <c r="Z953" s="19"/>
      <c r="AA953" s="19"/>
      <c r="AB953" s="19"/>
      <c r="AC953" s="19"/>
      <c r="AD953" s="19"/>
      <c r="AE953" s="19"/>
      <c r="AF953" s="19"/>
      <c r="AG953" s="19"/>
      <c r="AH953" s="31">
        <v>912138</v>
      </c>
      <c r="AI953" s="31">
        <v>913413</v>
      </c>
      <c r="AJ953" s="31">
        <v>835293</v>
      </c>
      <c r="AK953" s="31">
        <v>680226</v>
      </c>
      <c r="AL953" s="31">
        <v>752169</v>
      </c>
      <c r="AM953" s="31">
        <v>922880</v>
      </c>
      <c r="AN953" s="31">
        <v>773140</v>
      </c>
      <c r="AO953" s="31">
        <v>819170</v>
      </c>
      <c r="AP953" s="31">
        <v>698116</v>
      </c>
      <c r="AQ953" s="31">
        <v>663371.021484375</v>
      </c>
      <c r="AR953" s="31">
        <v>697262.947265625</v>
      </c>
      <c r="AS953" s="31">
        <v>818209.25390625</v>
      </c>
      <c r="AT953" s="31">
        <v>748301.41796875</v>
      </c>
      <c r="AU953" s="31">
        <v>722007.986328125</v>
      </c>
      <c r="AV953" s="31">
        <v>763677.08351564407</v>
      </c>
      <c r="AW953" s="31">
        <v>866856.87109375</v>
      </c>
      <c r="AX953" s="31">
        <v>65104.37890625</v>
      </c>
      <c r="AY953" s="31">
        <v>53940.1484375</v>
      </c>
      <c r="AZ953" s="31">
        <v>119044.52734375</v>
      </c>
    </row>
    <row r="954" spans="1:52" ht="15" customHeight="1">
      <c r="A954" s="29" t="s">
        <v>15324</v>
      </c>
      <c r="B954" s="34">
        <v>34358</v>
      </c>
      <c r="C954" s="28">
        <v>450</v>
      </c>
      <c r="D954" s="28">
        <v>37</v>
      </c>
      <c r="E954" s="28">
        <v>35</v>
      </c>
      <c r="F954" s="29" t="s">
        <v>14683</v>
      </c>
      <c r="G954" s="29" t="s">
        <v>15306</v>
      </c>
      <c r="H954" s="28">
        <v>376</v>
      </c>
      <c r="I954" s="29" t="s">
        <v>14871</v>
      </c>
      <c r="J954" s="33" t="s">
        <v>15322</v>
      </c>
      <c r="K954" s="29" t="s">
        <v>178</v>
      </c>
      <c r="L954" s="29" t="s">
        <v>15313</v>
      </c>
      <c r="M954" s="29" t="s">
        <v>5591</v>
      </c>
      <c r="N954" s="28">
        <v>687836.4</v>
      </c>
      <c r="O954" s="28">
        <v>6056035</v>
      </c>
      <c r="P954" s="29" t="s">
        <v>15321</v>
      </c>
      <c r="Q954" s="32" t="s">
        <v>174</v>
      </c>
      <c r="R954" s="19"/>
      <c r="S954" s="19"/>
      <c r="T954" s="19"/>
      <c r="U954" s="19"/>
      <c r="V954" s="19"/>
      <c r="W954" s="19"/>
      <c r="X954" s="19"/>
      <c r="Y954" s="19"/>
      <c r="Z954" s="19"/>
      <c r="AA954" s="19"/>
      <c r="AB954" s="19"/>
      <c r="AC954" s="19"/>
      <c r="AD954" s="19"/>
      <c r="AE954" s="19"/>
      <c r="AF954" s="19"/>
      <c r="AG954" s="19"/>
      <c r="AH954" s="19"/>
      <c r="AI954" s="31">
        <v>1332790</v>
      </c>
      <c r="AJ954" s="31">
        <v>1349840</v>
      </c>
      <c r="AK954" s="31">
        <v>1045360</v>
      </c>
      <c r="AL954" s="31">
        <v>1173470</v>
      </c>
      <c r="AM954" s="31">
        <v>1452856</v>
      </c>
      <c r="AN954" s="31">
        <v>1200789</v>
      </c>
      <c r="AO954" s="31">
        <v>1296498</v>
      </c>
      <c r="AP954" s="31">
        <v>1083008</v>
      </c>
      <c r="AQ954" s="31">
        <v>1206796.39453125</v>
      </c>
      <c r="AR954" s="31">
        <v>1082705.578125</v>
      </c>
      <c r="AS954" s="31">
        <v>1249045.3828125</v>
      </c>
      <c r="AT954" s="31">
        <v>1145710.17578125</v>
      </c>
      <c r="AU954" s="31">
        <v>1044238.1484375</v>
      </c>
      <c r="AV954" s="31">
        <v>1273966.64453125</v>
      </c>
      <c r="AW954" s="31">
        <v>1170709.658203125</v>
      </c>
      <c r="AX954" s="31">
        <v>102970.890625</v>
      </c>
      <c r="AY954" s="31">
        <v>90608.7578125</v>
      </c>
      <c r="AZ954" s="31">
        <v>193579.6484375</v>
      </c>
    </row>
    <row r="955" spans="1:52" ht="15" customHeight="1">
      <c r="A955" s="29" t="s">
        <v>15320</v>
      </c>
      <c r="B955" s="34">
        <v>34320</v>
      </c>
      <c r="C955" s="28">
        <v>200</v>
      </c>
      <c r="D955" s="28">
        <v>26</v>
      </c>
      <c r="E955" s="28">
        <v>25</v>
      </c>
      <c r="F955" s="29" t="s">
        <v>14778</v>
      </c>
      <c r="G955" s="29" t="s">
        <v>15315</v>
      </c>
      <c r="H955" s="28">
        <v>376</v>
      </c>
      <c r="I955" s="29" t="s">
        <v>14871</v>
      </c>
      <c r="J955" s="33" t="s">
        <v>15319</v>
      </c>
      <c r="K955" s="29" t="s">
        <v>178</v>
      </c>
      <c r="L955" s="29" t="s">
        <v>15318</v>
      </c>
      <c r="M955" s="29" t="s">
        <v>443</v>
      </c>
      <c r="N955" s="28">
        <v>688809.3</v>
      </c>
      <c r="O955" s="28">
        <v>6053933</v>
      </c>
      <c r="P955" s="29" t="s">
        <v>15317</v>
      </c>
      <c r="Q955" s="32" t="s">
        <v>174</v>
      </c>
      <c r="R955" s="19"/>
      <c r="S955" s="19"/>
      <c r="T955" s="19"/>
      <c r="U955" s="19"/>
      <c r="V955" s="19"/>
      <c r="W955" s="19"/>
      <c r="X955" s="19"/>
      <c r="Y955" s="19"/>
      <c r="Z955" s="19"/>
      <c r="AA955" s="19"/>
      <c r="AB955" s="19"/>
      <c r="AC955" s="19"/>
      <c r="AD955" s="19"/>
      <c r="AE955" s="19"/>
      <c r="AF955" s="19"/>
      <c r="AG955" s="19"/>
      <c r="AH955" s="19"/>
      <c r="AI955" s="31">
        <v>667320</v>
      </c>
      <c r="AJ955" s="31">
        <v>584430</v>
      </c>
      <c r="AK955" s="31">
        <v>471030</v>
      </c>
      <c r="AL955" s="31">
        <v>520110</v>
      </c>
      <c r="AM955" s="31">
        <v>650760</v>
      </c>
      <c r="AN955" s="31">
        <v>523727</v>
      </c>
      <c r="AO955" s="31">
        <v>583305</v>
      </c>
      <c r="AP955" s="31">
        <v>504749</v>
      </c>
      <c r="AQ955" s="31">
        <v>544328.328125</v>
      </c>
      <c r="AR955" s="31">
        <v>496294.923828125</v>
      </c>
      <c r="AS955" s="31">
        <v>590495.39453125</v>
      </c>
      <c r="AT955" s="31">
        <v>530613.267578125</v>
      </c>
      <c r="AU955" s="31">
        <v>506061.2705078125</v>
      </c>
      <c r="AV955" s="31">
        <v>629602.376953125</v>
      </c>
      <c r="AW955" s="31">
        <v>618923.248046875</v>
      </c>
      <c r="AX955" s="31">
        <v>45937.98046875</v>
      </c>
      <c r="AY955" s="31">
        <v>39378.23828125</v>
      </c>
      <c r="AZ955" s="31">
        <v>85316.21875</v>
      </c>
    </row>
    <row r="956" spans="1:52" ht="15" customHeight="1">
      <c r="A956" s="29" t="s">
        <v>15316</v>
      </c>
      <c r="B956" s="34">
        <v>34689</v>
      </c>
      <c r="C956" s="28">
        <v>450</v>
      </c>
      <c r="D956" s="28">
        <v>37</v>
      </c>
      <c r="E956" s="28">
        <v>35</v>
      </c>
      <c r="F956" s="29" t="s">
        <v>14683</v>
      </c>
      <c r="G956" s="29" t="s">
        <v>15306</v>
      </c>
      <c r="H956" s="28">
        <v>376</v>
      </c>
      <c r="I956" s="29" t="s">
        <v>14871</v>
      </c>
      <c r="J956" s="33" t="s">
        <v>15314</v>
      </c>
      <c r="K956" s="29" t="s">
        <v>178</v>
      </c>
      <c r="L956" s="29" t="s">
        <v>15313</v>
      </c>
      <c r="M956" s="29" t="s">
        <v>564</v>
      </c>
      <c r="N956" s="28">
        <v>685580.6</v>
      </c>
      <c r="O956" s="28">
        <v>6061185</v>
      </c>
      <c r="P956" s="29" t="s">
        <v>15312</v>
      </c>
      <c r="Q956" s="32" t="s">
        <v>174</v>
      </c>
      <c r="R956" s="19"/>
      <c r="S956" s="19"/>
      <c r="T956" s="19"/>
      <c r="U956" s="19"/>
      <c r="V956" s="19"/>
      <c r="W956" s="19"/>
      <c r="X956" s="19"/>
      <c r="Y956" s="19"/>
      <c r="Z956" s="19"/>
      <c r="AA956" s="19"/>
      <c r="AB956" s="19"/>
      <c r="AC956" s="19"/>
      <c r="AD956" s="19"/>
      <c r="AE956" s="19"/>
      <c r="AF956" s="19"/>
      <c r="AG956" s="19"/>
      <c r="AH956" s="19"/>
      <c r="AI956" s="31">
        <v>0</v>
      </c>
      <c r="AJ956" s="31">
        <v>1158030</v>
      </c>
      <c r="AK956" s="31">
        <v>882750</v>
      </c>
      <c r="AL956" s="31">
        <v>975360</v>
      </c>
      <c r="AM956" s="31">
        <v>1212780</v>
      </c>
      <c r="AN956" s="31">
        <v>1007612</v>
      </c>
      <c r="AO956" s="31">
        <v>1015228</v>
      </c>
      <c r="AP956" s="31">
        <v>890753</v>
      </c>
      <c r="AQ956" s="31">
        <v>1013328.109375</v>
      </c>
      <c r="AR956" s="31">
        <v>884368.982421875</v>
      </c>
      <c r="AS956" s="31">
        <v>1011476.0703125</v>
      </c>
      <c r="AT956" s="31">
        <v>896807.33984375</v>
      </c>
      <c r="AU956" s="31">
        <v>886433.123046875</v>
      </c>
      <c r="AV956" s="31">
        <v>1066677.48046875</v>
      </c>
      <c r="AW956" s="31">
        <v>1151731.34765625</v>
      </c>
      <c r="AX956" s="31">
        <v>79657.3828125</v>
      </c>
      <c r="AY956" s="31">
        <v>75368.703125</v>
      </c>
      <c r="AZ956" s="31">
        <v>155026.0859375</v>
      </c>
    </row>
    <row r="957" spans="1:52" ht="15" customHeight="1">
      <c r="A957" s="29" t="s">
        <v>15311</v>
      </c>
      <c r="B957" s="34">
        <v>34687</v>
      </c>
      <c r="C957" s="28">
        <v>450</v>
      </c>
      <c r="D957" s="28">
        <v>37</v>
      </c>
      <c r="E957" s="28">
        <v>35</v>
      </c>
      <c r="F957" s="29" t="s">
        <v>14683</v>
      </c>
      <c r="G957" s="29" t="s">
        <v>15306</v>
      </c>
      <c r="H957" s="28">
        <v>376</v>
      </c>
      <c r="I957" s="29" t="s">
        <v>14871</v>
      </c>
      <c r="J957" s="33" t="s">
        <v>15310</v>
      </c>
      <c r="K957" s="29" t="s">
        <v>178</v>
      </c>
      <c r="L957" s="29" t="s">
        <v>15309</v>
      </c>
      <c r="M957" s="29" t="s">
        <v>1247</v>
      </c>
      <c r="N957" s="28">
        <v>682370.6</v>
      </c>
      <c r="O957" s="28">
        <v>6086056</v>
      </c>
      <c r="P957" s="29" t="s">
        <v>15308</v>
      </c>
      <c r="Q957" s="32" t="s">
        <v>174</v>
      </c>
      <c r="R957" s="19"/>
      <c r="S957" s="19"/>
      <c r="T957" s="19"/>
      <c r="U957" s="19"/>
      <c r="V957" s="19"/>
      <c r="W957" s="19"/>
      <c r="X957" s="19"/>
      <c r="Y957" s="19"/>
      <c r="Z957" s="19"/>
      <c r="AA957" s="19"/>
      <c r="AB957" s="19"/>
      <c r="AC957" s="19"/>
      <c r="AD957" s="19"/>
      <c r="AE957" s="19"/>
      <c r="AF957" s="19"/>
      <c r="AG957" s="19"/>
      <c r="AH957" s="19"/>
      <c r="AI957" s="31">
        <v>27480</v>
      </c>
      <c r="AJ957" s="31">
        <v>973200</v>
      </c>
      <c r="AK957" s="31">
        <v>798300</v>
      </c>
      <c r="AL957" s="31">
        <v>871770</v>
      </c>
      <c r="AM957" s="31">
        <v>1025869</v>
      </c>
      <c r="AN957" s="31">
        <v>782427</v>
      </c>
      <c r="AO957" s="31">
        <v>896462</v>
      </c>
      <c r="AP957" s="31">
        <v>674155</v>
      </c>
      <c r="AQ957" s="31">
        <v>854996.95703125</v>
      </c>
      <c r="AR957" s="31">
        <v>785733.291015625</v>
      </c>
      <c r="AS957" s="31">
        <v>845552.0703125</v>
      </c>
      <c r="AT957" s="31">
        <v>798087.49609375</v>
      </c>
      <c r="AU957" s="31">
        <v>666729.36328125</v>
      </c>
      <c r="AV957" s="31">
        <v>889697.1640625</v>
      </c>
      <c r="AW957" s="31">
        <v>910615.8671875</v>
      </c>
      <c r="AX957" s="31">
        <v>68011.0234375</v>
      </c>
      <c r="AY957" s="31">
        <v>65131.109375</v>
      </c>
      <c r="AZ957" s="31">
        <v>133142.1328125</v>
      </c>
    </row>
    <row r="958" spans="1:52" ht="15" customHeight="1">
      <c r="A958" s="29" t="s">
        <v>15307</v>
      </c>
      <c r="B958" s="34">
        <v>34690</v>
      </c>
      <c r="C958" s="28">
        <v>500</v>
      </c>
      <c r="D958" s="28">
        <v>39</v>
      </c>
      <c r="E958" s="28">
        <v>40.5</v>
      </c>
      <c r="F958" s="29" t="s">
        <v>14594</v>
      </c>
      <c r="G958" s="29" t="s">
        <v>15287</v>
      </c>
      <c r="H958" s="28">
        <v>376</v>
      </c>
      <c r="I958" s="29" t="s">
        <v>14871</v>
      </c>
      <c r="J958" s="33" t="s">
        <v>15305</v>
      </c>
      <c r="K958" s="29" t="s">
        <v>178</v>
      </c>
      <c r="L958" s="29" t="s">
        <v>286</v>
      </c>
      <c r="M958" s="29" t="s">
        <v>15304</v>
      </c>
      <c r="N958" s="28">
        <v>669799.69999999995</v>
      </c>
      <c r="O958" s="28">
        <v>6081306</v>
      </c>
      <c r="P958" s="29" t="s">
        <v>15303</v>
      </c>
      <c r="Q958" s="32" t="s">
        <v>174</v>
      </c>
      <c r="R958" s="19"/>
      <c r="S958" s="19"/>
      <c r="T958" s="19"/>
      <c r="U958" s="19"/>
      <c r="V958" s="19"/>
      <c r="W958" s="19"/>
      <c r="X958" s="19"/>
      <c r="Y958" s="19"/>
      <c r="Z958" s="19"/>
      <c r="AA958" s="19"/>
      <c r="AB958" s="19"/>
      <c r="AC958" s="19"/>
      <c r="AD958" s="19"/>
      <c r="AE958" s="19"/>
      <c r="AF958" s="19"/>
      <c r="AG958" s="19"/>
      <c r="AH958" s="19"/>
      <c r="AI958" s="31">
        <v>38550</v>
      </c>
      <c r="AJ958" s="31">
        <v>1130100</v>
      </c>
      <c r="AK958" s="31">
        <v>834270</v>
      </c>
      <c r="AL958" s="31">
        <v>949890</v>
      </c>
      <c r="AM958" s="31">
        <v>1074211</v>
      </c>
      <c r="AN958" s="31">
        <v>864211</v>
      </c>
      <c r="AO958" s="31">
        <v>941683</v>
      </c>
      <c r="AP958" s="31">
        <v>829522</v>
      </c>
      <c r="AQ958" s="31">
        <v>891825.1640625</v>
      </c>
      <c r="AR958" s="31">
        <v>827957.787109375</v>
      </c>
      <c r="AS958" s="31">
        <v>909377.359375</v>
      </c>
      <c r="AT958" s="31">
        <v>869680.34765625</v>
      </c>
      <c r="AU958" s="31">
        <v>766311.48046875</v>
      </c>
      <c r="AV958" s="31">
        <v>1034500.484375</v>
      </c>
      <c r="AW958" s="31">
        <v>937640.892578125</v>
      </c>
      <c r="AX958" s="31">
        <v>71756.1875</v>
      </c>
      <c r="AY958" s="31">
        <v>75810.2421875</v>
      </c>
      <c r="AZ958" s="31">
        <v>147566.4296875</v>
      </c>
    </row>
    <row r="959" spans="1:52" ht="15" customHeight="1">
      <c r="A959" s="29" t="s">
        <v>15302</v>
      </c>
      <c r="B959" s="34">
        <v>34925</v>
      </c>
      <c r="C959" s="28">
        <v>500</v>
      </c>
      <c r="D959" s="28">
        <v>41</v>
      </c>
      <c r="E959" s="28">
        <v>35</v>
      </c>
      <c r="F959" s="29" t="s">
        <v>14683</v>
      </c>
      <c r="G959" s="29" t="s">
        <v>15297</v>
      </c>
      <c r="H959" s="28">
        <v>376</v>
      </c>
      <c r="I959" s="29" t="s">
        <v>14871</v>
      </c>
      <c r="J959" s="33" t="s">
        <v>15301</v>
      </c>
      <c r="K959" s="29" t="s">
        <v>178</v>
      </c>
      <c r="L959" s="29" t="s">
        <v>15300</v>
      </c>
      <c r="M959" s="29" t="s">
        <v>5372</v>
      </c>
      <c r="N959" s="28">
        <v>687656.6</v>
      </c>
      <c r="O959" s="28">
        <v>6055785</v>
      </c>
      <c r="P959" s="29" t="s">
        <v>15299</v>
      </c>
      <c r="Q959" s="32" t="s">
        <v>174</v>
      </c>
      <c r="R959" s="19"/>
      <c r="S959" s="19"/>
      <c r="T959" s="19"/>
      <c r="U959" s="19"/>
      <c r="V959" s="19"/>
      <c r="W959" s="19"/>
      <c r="X959" s="19"/>
      <c r="Y959" s="19"/>
      <c r="Z959" s="19"/>
      <c r="AA959" s="19"/>
      <c r="AB959" s="19"/>
      <c r="AC959" s="19"/>
      <c r="AD959" s="19"/>
      <c r="AE959" s="19"/>
      <c r="AF959" s="19"/>
      <c r="AG959" s="19"/>
      <c r="AH959" s="19"/>
      <c r="AI959" s="19"/>
      <c r="AJ959" s="31">
        <v>516000</v>
      </c>
      <c r="AK959" s="31">
        <v>1234830</v>
      </c>
      <c r="AL959" s="31">
        <v>1435650</v>
      </c>
      <c r="AM959" s="31">
        <v>1775955</v>
      </c>
      <c r="AN959" s="31">
        <v>1491347</v>
      </c>
      <c r="AO959" s="31">
        <v>1588426</v>
      </c>
      <c r="AP959" s="31">
        <v>1383513</v>
      </c>
      <c r="AQ959" s="31">
        <v>1507712.37109375</v>
      </c>
      <c r="AR959" s="31">
        <v>1346416.82421875</v>
      </c>
      <c r="AS959" s="31">
        <v>1599315.296875</v>
      </c>
      <c r="AT959" s="31">
        <v>1377645.38671875</v>
      </c>
      <c r="AU959" s="31">
        <v>1355837.697265625</v>
      </c>
      <c r="AV959" s="31">
        <v>1700323.0078125</v>
      </c>
      <c r="AW959" s="31">
        <v>1726737.203125</v>
      </c>
      <c r="AX959" s="31">
        <v>131332.40625</v>
      </c>
      <c r="AY959" s="31">
        <v>110791.890625</v>
      </c>
      <c r="AZ959" s="31">
        <v>242124.296875</v>
      </c>
    </row>
    <row r="960" spans="1:52" ht="15" customHeight="1">
      <c r="A960" s="29" t="s">
        <v>15298</v>
      </c>
      <c r="B960" s="34">
        <v>34918</v>
      </c>
      <c r="C960" s="28">
        <v>150</v>
      </c>
      <c r="D960" s="28">
        <v>23.8</v>
      </c>
      <c r="E960" s="28">
        <v>30</v>
      </c>
      <c r="F960" s="29" t="s">
        <v>14683</v>
      </c>
      <c r="G960" s="29" t="s">
        <v>15292</v>
      </c>
      <c r="H960" s="28">
        <v>376</v>
      </c>
      <c r="I960" s="29" t="s">
        <v>14871</v>
      </c>
      <c r="J960" s="33" t="s">
        <v>15296</v>
      </c>
      <c r="K960" s="29" t="s">
        <v>178</v>
      </c>
      <c r="L960" s="29" t="s">
        <v>15295</v>
      </c>
      <c r="M960" s="29" t="s">
        <v>331</v>
      </c>
      <c r="N960" s="28">
        <v>692503.2</v>
      </c>
      <c r="O960" s="28">
        <v>6068456</v>
      </c>
      <c r="P960" s="29" t="s">
        <v>15294</v>
      </c>
      <c r="Q960" s="32" t="s">
        <v>919</v>
      </c>
      <c r="R960" s="19"/>
      <c r="S960" s="19"/>
      <c r="T960" s="19"/>
      <c r="U960" s="19"/>
      <c r="V960" s="19"/>
      <c r="W960" s="19"/>
      <c r="X960" s="19"/>
      <c r="Y960" s="19"/>
      <c r="Z960" s="19"/>
      <c r="AA960" s="19"/>
      <c r="AB960" s="19"/>
      <c r="AC960" s="19"/>
      <c r="AD960" s="19"/>
      <c r="AE960" s="19"/>
      <c r="AF960" s="19"/>
      <c r="AG960" s="19"/>
      <c r="AH960" s="19"/>
      <c r="AI960" s="19"/>
      <c r="AJ960" s="31">
        <v>115240</v>
      </c>
      <c r="AK960" s="31">
        <v>333480</v>
      </c>
      <c r="AL960" s="31">
        <v>345920</v>
      </c>
      <c r="AM960" s="31">
        <v>413512</v>
      </c>
      <c r="AN960" s="31">
        <v>330706</v>
      </c>
      <c r="AO960" s="31">
        <v>364789</v>
      </c>
      <c r="AP960" s="31">
        <v>319511</v>
      </c>
      <c r="AQ960" s="31">
        <v>350322.66796875</v>
      </c>
      <c r="AR960" s="31">
        <v>285087.33154296875</v>
      </c>
      <c r="AS960" s="31">
        <v>351832.14453125</v>
      </c>
      <c r="AT960" s="31">
        <v>325768.412109375</v>
      </c>
      <c r="AU960" s="31">
        <v>296461.4404296875</v>
      </c>
      <c r="AV960" s="31">
        <v>372345.935546875</v>
      </c>
      <c r="AW960" s="31">
        <v>327494.9677734375</v>
      </c>
      <c r="AX960" s="31">
        <v>29580.2109375</v>
      </c>
      <c r="AY960" s="31">
        <v>27424.98046875</v>
      </c>
      <c r="AZ960" s="31">
        <v>57005.19140625</v>
      </c>
    </row>
    <row r="961" spans="1:52" ht="15" customHeight="1">
      <c r="A961" s="29" t="s">
        <v>15293</v>
      </c>
      <c r="B961" s="34">
        <v>35081</v>
      </c>
      <c r="C961" s="28">
        <v>500</v>
      </c>
      <c r="D961" s="28">
        <v>39</v>
      </c>
      <c r="E961" s="28">
        <v>40</v>
      </c>
      <c r="F961" s="29" t="s">
        <v>14594</v>
      </c>
      <c r="G961" s="29" t="s">
        <v>15287</v>
      </c>
      <c r="H961" s="28">
        <v>376</v>
      </c>
      <c r="I961" s="29" t="s">
        <v>14871</v>
      </c>
      <c r="J961" s="33" t="s">
        <v>15291</v>
      </c>
      <c r="K961" s="29" t="s">
        <v>178</v>
      </c>
      <c r="L961" s="29" t="s">
        <v>15290</v>
      </c>
      <c r="M961" s="29" t="s">
        <v>3433</v>
      </c>
      <c r="N961" s="28">
        <v>669816.69999999995</v>
      </c>
      <c r="O961" s="28">
        <v>6081494</v>
      </c>
      <c r="P961" s="29" t="s">
        <v>15289</v>
      </c>
      <c r="Q961" s="32" t="s">
        <v>174</v>
      </c>
      <c r="R961" s="19"/>
      <c r="S961" s="19"/>
      <c r="T961" s="19"/>
      <c r="U961" s="19"/>
      <c r="V961" s="19"/>
      <c r="W961" s="19"/>
      <c r="X961" s="19"/>
      <c r="Y961" s="19"/>
      <c r="Z961" s="19"/>
      <c r="AA961" s="19"/>
      <c r="AB961" s="19"/>
      <c r="AC961" s="19"/>
      <c r="AD961" s="19"/>
      <c r="AE961" s="19"/>
      <c r="AF961" s="19"/>
      <c r="AG961" s="19"/>
      <c r="AH961" s="19"/>
      <c r="AI961" s="19"/>
      <c r="AJ961" s="19"/>
      <c r="AK961" s="31">
        <v>880695</v>
      </c>
      <c r="AL961" s="31">
        <v>1039401</v>
      </c>
      <c r="AM961" s="31">
        <v>1161823</v>
      </c>
      <c r="AN961" s="31">
        <v>948811</v>
      </c>
      <c r="AO961" s="31">
        <v>1018168</v>
      </c>
      <c r="AP961" s="31">
        <v>905717</v>
      </c>
      <c r="AQ961" s="31">
        <v>976649.83203125</v>
      </c>
      <c r="AR961" s="31">
        <v>913716.5234375</v>
      </c>
      <c r="AS961" s="31">
        <v>1019203.01953125</v>
      </c>
      <c r="AT961" s="31">
        <v>977756.68359375</v>
      </c>
      <c r="AU961" s="31">
        <v>854717.5078125</v>
      </c>
      <c r="AV961" s="31">
        <v>1160803.69921875</v>
      </c>
      <c r="AW961" s="31">
        <v>1059372.28125</v>
      </c>
      <c r="AX961" s="31">
        <v>78189.2109375</v>
      </c>
      <c r="AY961" s="31">
        <v>84608.3671875</v>
      </c>
      <c r="AZ961" s="31">
        <v>162797.578125</v>
      </c>
    </row>
    <row r="962" spans="1:52" ht="15" customHeight="1">
      <c r="A962" s="29" t="s">
        <v>15288</v>
      </c>
      <c r="B962" s="34">
        <v>35332</v>
      </c>
      <c r="C962" s="28">
        <v>550</v>
      </c>
      <c r="D962" s="28">
        <v>41</v>
      </c>
      <c r="E962" s="28">
        <v>42</v>
      </c>
      <c r="F962" s="29" t="s">
        <v>14638</v>
      </c>
      <c r="G962" s="29" t="s">
        <v>14637</v>
      </c>
      <c r="H962" s="28">
        <v>376</v>
      </c>
      <c r="I962" s="29" t="s">
        <v>14871</v>
      </c>
      <c r="J962" s="33" t="s">
        <v>15286</v>
      </c>
      <c r="K962" s="29" t="s">
        <v>178</v>
      </c>
      <c r="L962" s="29" t="s">
        <v>15270</v>
      </c>
      <c r="M962" s="29" t="s">
        <v>15282</v>
      </c>
      <c r="N962" s="28">
        <v>681896.6</v>
      </c>
      <c r="O962" s="28">
        <v>6083784</v>
      </c>
      <c r="P962" s="29" t="s">
        <v>15285</v>
      </c>
      <c r="Q962" s="32" t="s">
        <v>174</v>
      </c>
      <c r="R962" s="19"/>
      <c r="S962" s="19"/>
      <c r="T962" s="19"/>
      <c r="U962" s="19"/>
      <c r="V962" s="19"/>
      <c r="W962" s="19"/>
      <c r="X962" s="19"/>
      <c r="Y962" s="19"/>
      <c r="Z962" s="19"/>
      <c r="AA962" s="19"/>
      <c r="AB962" s="19"/>
      <c r="AC962" s="19"/>
      <c r="AD962" s="19"/>
      <c r="AE962" s="19"/>
      <c r="AF962" s="19"/>
      <c r="AG962" s="19"/>
      <c r="AH962" s="19"/>
      <c r="AI962" s="19"/>
      <c r="AJ962" s="19"/>
      <c r="AK962" s="31">
        <v>269949</v>
      </c>
      <c r="AL962" s="31">
        <v>1056777</v>
      </c>
      <c r="AM962" s="31">
        <v>1223549</v>
      </c>
      <c r="AN962" s="31">
        <v>964915</v>
      </c>
      <c r="AO962" s="31">
        <v>1068712</v>
      </c>
      <c r="AP962" s="31">
        <v>931272</v>
      </c>
      <c r="AQ962" s="31">
        <v>1051014.83203125</v>
      </c>
      <c r="AR962" s="31">
        <v>973249.21484375</v>
      </c>
      <c r="AS962" s="31">
        <v>1062617.50390625</v>
      </c>
      <c r="AT962" s="31">
        <v>1000589.03515625</v>
      </c>
      <c r="AU962" s="31">
        <v>895356.998046875</v>
      </c>
      <c r="AV962" s="31">
        <v>1130670.09375</v>
      </c>
      <c r="AW962" s="31">
        <v>1122958.96875</v>
      </c>
      <c r="AX962" s="31">
        <v>84529.171875</v>
      </c>
      <c r="AY962" s="31">
        <v>78006.0625</v>
      </c>
      <c r="AZ962" s="31">
        <v>162535.234375</v>
      </c>
    </row>
    <row r="963" spans="1:52" ht="15" customHeight="1">
      <c r="A963" s="29" t="s">
        <v>15284</v>
      </c>
      <c r="B963" s="34">
        <v>35209</v>
      </c>
      <c r="C963" s="28">
        <v>550</v>
      </c>
      <c r="D963" s="28">
        <v>41</v>
      </c>
      <c r="E963" s="28">
        <v>42</v>
      </c>
      <c r="F963" s="29" t="s">
        <v>14638</v>
      </c>
      <c r="G963" s="29" t="s">
        <v>14637</v>
      </c>
      <c r="H963" s="28">
        <v>376</v>
      </c>
      <c r="I963" s="29" t="s">
        <v>14871</v>
      </c>
      <c r="J963" s="33" t="s">
        <v>15283</v>
      </c>
      <c r="K963" s="29" t="s">
        <v>178</v>
      </c>
      <c r="L963" s="29" t="s">
        <v>15270</v>
      </c>
      <c r="M963" s="29" t="s">
        <v>15282</v>
      </c>
      <c r="N963" s="28">
        <v>682174.6</v>
      </c>
      <c r="O963" s="28">
        <v>6083672</v>
      </c>
      <c r="P963" s="29" t="s">
        <v>15281</v>
      </c>
      <c r="Q963" s="32" t="s">
        <v>174</v>
      </c>
      <c r="R963" s="19"/>
      <c r="S963" s="19"/>
      <c r="T963" s="19"/>
      <c r="U963" s="19"/>
      <c r="V963" s="19"/>
      <c r="W963" s="19"/>
      <c r="X963" s="19"/>
      <c r="Y963" s="19"/>
      <c r="Z963" s="19"/>
      <c r="AA963" s="19"/>
      <c r="AB963" s="19"/>
      <c r="AC963" s="19"/>
      <c r="AD963" s="19"/>
      <c r="AE963" s="19"/>
      <c r="AF963" s="19"/>
      <c r="AG963" s="19"/>
      <c r="AH963" s="19"/>
      <c r="AI963" s="19"/>
      <c r="AJ963" s="19"/>
      <c r="AK963" s="31">
        <v>262395</v>
      </c>
      <c r="AL963" s="31">
        <v>986658</v>
      </c>
      <c r="AM963" s="31">
        <v>1179579</v>
      </c>
      <c r="AN963" s="31">
        <v>924398</v>
      </c>
      <c r="AO963" s="31">
        <v>981855</v>
      </c>
      <c r="AP963" s="31">
        <v>858317</v>
      </c>
      <c r="AQ963" s="31">
        <v>1003132.16015625</v>
      </c>
      <c r="AR963" s="31">
        <v>898765.57421875</v>
      </c>
      <c r="AS963" s="31">
        <v>997898.21875</v>
      </c>
      <c r="AT963" s="31">
        <v>925010.4609375</v>
      </c>
      <c r="AU963" s="31">
        <v>824645.24609375</v>
      </c>
      <c r="AV963" s="31">
        <v>1090288.98046875</v>
      </c>
      <c r="AW963" s="31">
        <v>1061519.58203125</v>
      </c>
      <c r="AX963" s="31">
        <v>78439.6796875</v>
      </c>
      <c r="AY963" s="31">
        <v>79180.203125</v>
      </c>
      <c r="AZ963" s="31">
        <v>157619.8828125</v>
      </c>
    </row>
    <row r="964" spans="1:52" ht="15" customHeight="1">
      <c r="A964" s="29" t="s">
        <v>15280</v>
      </c>
      <c r="B964" s="34">
        <v>35240</v>
      </c>
      <c r="C964" s="28">
        <v>550</v>
      </c>
      <c r="D964" s="28">
        <v>41</v>
      </c>
      <c r="E964" s="28">
        <v>42.5</v>
      </c>
      <c r="F964" s="29" t="s">
        <v>14638</v>
      </c>
      <c r="G964" s="29" t="s">
        <v>14637</v>
      </c>
      <c r="H964" s="28">
        <v>376</v>
      </c>
      <c r="I964" s="29" t="s">
        <v>14871</v>
      </c>
      <c r="J964" s="33" t="s">
        <v>15279</v>
      </c>
      <c r="K964" s="29" t="s">
        <v>178</v>
      </c>
      <c r="L964" s="29" t="s">
        <v>15270</v>
      </c>
      <c r="M964" s="29" t="s">
        <v>331</v>
      </c>
      <c r="N964" s="28">
        <v>682453.6</v>
      </c>
      <c r="O964" s="28">
        <v>6083562</v>
      </c>
      <c r="P964" s="29" t="s">
        <v>15278</v>
      </c>
      <c r="Q964" s="32" t="s">
        <v>174</v>
      </c>
      <c r="R964" s="19"/>
      <c r="S964" s="19"/>
      <c r="T964" s="19"/>
      <c r="U964" s="19"/>
      <c r="V964" s="19"/>
      <c r="W964" s="19"/>
      <c r="X964" s="19"/>
      <c r="Y964" s="19"/>
      <c r="Z964" s="19"/>
      <c r="AA964" s="19"/>
      <c r="AB964" s="19"/>
      <c r="AC964" s="19"/>
      <c r="AD964" s="19"/>
      <c r="AE964" s="19"/>
      <c r="AF964" s="19"/>
      <c r="AG964" s="19"/>
      <c r="AH964" s="19"/>
      <c r="AI964" s="19"/>
      <c r="AJ964" s="19"/>
      <c r="AK964" s="31">
        <v>245193</v>
      </c>
      <c r="AL964" s="31">
        <v>952518</v>
      </c>
      <c r="AM964" s="31">
        <v>1167511</v>
      </c>
      <c r="AN964" s="31">
        <v>929018</v>
      </c>
      <c r="AO964" s="31">
        <v>1005176</v>
      </c>
      <c r="AP964" s="31">
        <v>860146</v>
      </c>
      <c r="AQ964" s="31">
        <v>978389.84765625</v>
      </c>
      <c r="AR964" s="31">
        <v>881928.62109375</v>
      </c>
      <c r="AS964" s="31">
        <v>966663.71484375</v>
      </c>
      <c r="AT964" s="31">
        <v>833848.2890625</v>
      </c>
      <c r="AU964" s="31">
        <v>798073.65234375</v>
      </c>
      <c r="AV964" s="31">
        <v>1034501.484375</v>
      </c>
      <c r="AW964" s="31">
        <v>1028771.37109375</v>
      </c>
      <c r="AX964" s="31">
        <v>52139.33984375</v>
      </c>
      <c r="AY964" s="31">
        <v>69209.90625</v>
      </c>
      <c r="AZ964" s="31">
        <v>121349.24609375</v>
      </c>
    </row>
    <row r="965" spans="1:52" ht="15" customHeight="1">
      <c r="A965" s="29" t="s">
        <v>15277</v>
      </c>
      <c r="B965" s="34">
        <v>35332</v>
      </c>
      <c r="C965" s="28">
        <v>600</v>
      </c>
      <c r="D965" s="28">
        <v>44</v>
      </c>
      <c r="E965" s="28">
        <v>35</v>
      </c>
      <c r="F965" s="29" t="s">
        <v>14683</v>
      </c>
      <c r="G965" s="29" t="s">
        <v>15114</v>
      </c>
      <c r="H965" s="28">
        <v>376</v>
      </c>
      <c r="I965" s="29" t="s">
        <v>14871</v>
      </c>
      <c r="J965" s="33" t="s">
        <v>15276</v>
      </c>
      <c r="K965" s="29" t="s">
        <v>178</v>
      </c>
      <c r="L965" s="29" t="s">
        <v>15275</v>
      </c>
      <c r="M965" s="29" t="s">
        <v>15274</v>
      </c>
      <c r="N965" s="28">
        <v>682506.6</v>
      </c>
      <c r="O965" s="28">
        <v>6083776</v>
      </c>
      <c r="P965" s="29" t="s">
        <v>15273</v>
      </c>
      <c r="Q965" s="32" t="s">
        <v>174</v>
      </c>
      <c r="R965" s="19"/>
      <c r="S965" s="19"/>
      <c r="T965" s="19"/>
      <c r="U965" s="19"/>
      <c r="V965" s="19"/>
      <c r="W965" s="19"/>
      <c r="X965" s="19"/>
      <c r="Y965" s="19"/>
      <c r="Z965" s="19"/>
      <c r="AA965" s="19"/>
      <c r="AB965" s="19"/>
      <c r="AC965" s="19"/>
      <c r="AD965" s="19"/>
      <c r="AE965" s="19"/>
      <c r="AF965" s="19"/>
      <c r="AG965" s="19"/>
      <c r="AH965" s="19"/>
      <c r="AI965" s="19"/>
      <c r="AJ965" s="19"/>
      <c r="AK965" s="31">
        <v>241026</v>
      </c>
      <c r="AL965" s="31">
        <v>1033479</v>
      </c>
      <c r="AM965" s="31">
        <v>1211964</v>
      </c>
      <c r="AN965" s="31">
        <v>946282</v>
      </c>
      <c r="AO965" s="31">
        <v>1022017</v>
      </c>
      <c r="AP965" s="31">
        <v>893946</v>
      </c>
      <c r="AQ965" s="31">
        <v>1027373.8515625</v>
      </c>
      <c r="AR965" s="31">
        <v>892792.8203125</v>
      </c>
      <c r="AS965" s="31">
        <v>993493.70703125</v>
      </c>
      <c r="AT965" s="31">
        <v>920721.7734375</v>
      </c>
      <c r="AU965" s="31">
        <v>797816.248046875</v>
      </c>
      <c r="AV965" s="31">
        <v>1024833.15625</v>
      </c>
      <c r="AW965" s="31">
        <v>1044652.9609375</v>
      </c>
      <c r="AX965" s="31">
        <v>77222.96875</v>
      </c>
      <c r="AY965" s="31">
        <v>80795.8828125</v>
      </c>
      <c r="AZ965" s="31">
        <v>158018.8515625</v>
      </c>
    </row>
    <row r="966" spans="1:52" ht="15" customHeight="1">
      <c r="A966" s="29" t="s">
        <v>15272</v>
      </c>
      <c r="B966" s="34">
        <v>35332</v>
      </c>
      <c r="C966" s="28">
        <v>600</v>
      </c>
      <c r="D966" s="28">
        <v>44</v>
      </c>
      <c r="E966" s="28">
        <v>40</v>
      </c>
      <c r="F966" s="29" t="s">
        <v>14683</v>
      </c>
      <c r="G966" s="29" t="s">
        <v>15267</v>
      </c>
      <c r="H966" s="28">
        <v>376</v>
      </c>
      <c r="I966" s="29" t="s">
        <v>14871</v>
      </c>
      <c r="J966" s="33" t="s">
        <v>15271</v>
      </c>
      <c r="K966" s="29" t="s">
        <v>178</v>
      </c>
      <c r="L966" s="29" t="s">
        <v>15270</v>
      </c>
      <c r="M966" s="29" t="s">
        <v>1313</v>
      </c>
      <c r="N966" s="28">
        <v>682227.6</v>
      </c>
      <c r="O966" s="28">
        <v>6083888</v>
      </c>
      <c r="P966" s="29" t="s">
        <v>15269</v>
      </c>
      <c r="Q966" s="32" t="s">
        <v>174</v>
      </c>
      <c r="R966" s="19"/>
      <c r="S966" s="19"/>
      <c r="T966" s="19"/>
      <c r="U966" s="19"/>
      <c r="V966" s="19"/>
      <c r="W966" s="19"/>
      <c r="X966" s="19"/>
      <c r="Y966" s="19"/>
      <c r="Z966" s="19"/>
      <c r="AA966" s="19"/>
      <c r="AB966" s="19"/>
      <c r="AC966" s="19"/>
      <c r="AD966" s="19"/>
      <c r="AE966" s="19"/>
      <c r="AF966" s="19"/>
      <c r="AG966" s="19"/>
      <c r="AH966" s="19"/>
      <c r="AI966" s="19"/>
      <c r="AJ966" s="19"/>
      <c r="AK966" s="31">
        <v>239220</v>
      </c>
      <c r="AL966" s="31">
        <v>1027410</v>
      </c>
      <c r="AM966" s="31">
        <v>1213272</v>
      </c>
      <c r="AN966" s="31">
        <v>984808</v>
      </c>
      <c r="AO966" s="31">
        <v>1052861</v>
      </c>
      <c r="AP966" s="31">
        <v>904515</v>
      </c>
      <c r="AQ966" s="31">
        <v>1027306.54296875</v>
      </c>
      <c r="AR966" s="31">
        <v>907312.234375</v>
      </c>
      <c r="AS966" s="31">
        <v>1025745.9296875</v>
      </c>
      <c r="AT966" s="31">
        <v>959741.63671875</v>
      </c>
      <c r="AU966" s="31">
        <v>838461.693359375</v>
      </c>
      <c r="AV966" s="31">
        <v>1133781.66796875</v>
      </c>
      <c r="AW966" s="31">
        <v>1069416.8125</v>
      </c>
      <c r="AX966" s="31">
        <v>69929.640625</v>
      </c>
      <c r="AY966" s="31">
        <v>79207.921875</v>
      </c>
      <c r="AZ966" s="31">
        <v>149137.5625</v>
      </c>
    </row>
    <row r="967" spans="1:52" ht="15" customHeight="1">
      <c r="A967" s="29" t="s">
        <v>15268</v>
      </c>
      <c r="B967" s="34">
        <v>35347</v>
      </c>
      <c r="C967" s="28">
        <v>550</v>
      </c>
      <c r="D967" s="28">
        <v>41</v>
      </c>
      <c r="E967" s="28">
        <v>40.9</v>
      </c>
      <c r="F967" s="29" t="s">
        <v>14638</v>
      </c>
      <c r="G967" s="29" t="s">
        <v>14637</v>
      </c>
      <c r="H967" s="28">
        <v>376</v>
      </c>
      <c r="I967" s="29" t="s">
        <v>14871</v>
      </c>
      <c r="J967" s="33" t="s">
        <v>15266</v>
      </c>
      <c r="K967" s="29" t="s">
        <v>178</v>
      </c>
      <c r="L967" s="29" t="s">
        <v>15262</v>
      </c>
      <c r="M967" s="29" t="s">
        <v>1263</v>
      </c>
      <c r="N967" s="28">
        <v>677824.6</v>
      </c>
      <c r="O967" s="28">
        <v>6087310</v>
      </c>
      <c r="P967" s="29" t="s">
        <v>15265</v>
      </c>
      <c r="Q967" s="32" t="s">
        <v>919</v>
      </c>
      <c r="R967" s="19"/>
      <c r="S967" s="19"/>
      <c r="T967" s="19"/>
      <c r="U967" s="19"/>
      <c r="V967" s="19"/>
      <c r="W967" s="19"/>
      <c r="X967" s="19"/>
      <c r="Y967" s="19"/>
      <c r="Z967" s="19"/>
      <c r="AA967" s="19"/>
      <c r="AB967" s="19"/>
      <c r="AC967" s="19"/>
      <c r="AD967" s="19"/>
      <c r="AE967" s="19"/>
      <c r="AF967" s="19"/>
      <c r="AG967" s="19"/>
      <c r="AH967" s="19"/>
      <c r="AI967" s="19"/>
      <c r="AJ967" s="19"/>
      <c r="AK967" s="31">
        <v>256902</v>
      </c>
      <c r="AL967" s="31">
        <v>1198209</v>
      </c>
      <c r="AM967" s="31">
        <v>1416672</v>
      </c>
      <c r="AN967" s="31">
        <v>1115588</v>
      </c>
      <c r="AO967" s="31">
        <v>1199676</v>
      </c>
      <c r="AP967" s="31">
        <v>1020983</v>
      </c>
      <c r="AQ967" s="31">
        <v>1197396.18359375</v>
      </c>
      <c r="AR967" s="31">
        <v>1052152.20703125</v>
      </c>
      <c r="AS967" s="31">
        <v>1226194.203125</v>
      </c>
      <c r="AT967" s="31">
        <v>1144521.17578125</v>
      </c>
      <c r="AU967" s="31">
        <v>962734.396484375</v>
      </c>
      <c r="AV967" s="31">
        <v>1367872.12890625</v>
      </c>
      <c r="AW967" s="31">
        <v>1182149.08984375</v>
      </c>
      <c r="AX967" s="31">
        <v>81163.171875</v>
      </c>
      <c r="AY967" s="31">
        <v>82989.71875</v>
      </c>
      <c r="AZ967" s="31">
        <v>164152.890625</v>
      </c>
    </row>
    <row r="968" spans="1:52" ht="15" customHeight="1">
      <c r="A968" s="29" t="s">
        <v>15264</v>
      </c>
      <c r="B968" s="34">
        <v>35347</v>
      </c>
      <c r="C968" s="28">
        <v>550</v>
      </c>
      <c r="D968" s="28">
        <v>41</v>
      </c>
      <c r="E968" s="28">
        <v>42</v>
      </c>
      <c r="F968" s="29" t="s">
        <v>14638</v>
      </c>
      <c r="G968" s="29" t="s">
        <v>14637</v>
      </c>
      <c r="H968" s="28">
        <v>376</v>
      </c>
      <c r="I968" s="29" t="s">
        <v>14871</v>
      </c>
      <c r="J968" s="33" t="s">
        <v>15263</v>
      </c>
      <c r="K968" s="29" t="s">
        <v>178</v>
      </c>
      <c r="L968" s="29" t="s">
        <v>15262</v>
      </c>
      <c r="M968" s="29" t="s">
        <v>1587</v>
      </c>
      <c r="N968" s="28">
        <v>677828.6</v>
      </c>
      <c r="O968" s="28">
        <v>6087158</v>
      </c>
      <c r="P968" s="29" t="s">
        <v>15261</v>
      </c>
      <c r="Q968" s="32" t="s">
        <v>919</v>
      </c>
      <c r="R968" s="19"/>
      <c r="S968" s="19"/>
      <c r="T968" s="19"/>
      <c r="U968" s="19"/>
      <c r="V968" s="19"/>
      <c r="W968" s="19"/>
      <c r="X968" s="19"/>
      <c r="Y968" s="19"/>
      <c r="Z968" s="19"/>
      <c r="AA968" s="19"/>
      <c r="AB968" s="19"/>
      <c r="AC968" s="19"/>
      <c r="AD968" s="19"/>
      <c r="AE968" s="19"/>
      <c r="AF968" s="19"/>
      <c r="AG968" s="19"/>
      <c r="AH968" s="19"/>
      <c r="AI968" s="19"/>
      <c r="AJ968" s="19"/>
      <c r="AK968" s="31">
        <v>254976</v>
      </c>
      <c r="AL968" s="31">
        <v>1195578</v>
      </c>
      <c r="AM968" s="31">
        <v>1416333</v>
      </c>
      <c r="AN968" s="31">
        <v>1218883</v>
      </c>
      <c r="AO968" s="31">
        <v>1235314</v>
      </c>
      <c r="AP968" s="31">
        <v>1077498</v>
      </c>
      <c r="AQ968" s="31">
        <v>1195520.7578125</v>
      </c>
      <c r="AR968" s="31">
        <v>1099990</v>
      </c>
      <c r="AS968" s="31">
        <v>1264570.546875</v>
      </c>
      <c r="AT968" s="31">
        <v>1192398.5703125</v>
      </c>
      <c r="AU968" s="31">
        <v>1023369.927734375</v>
      </c>
      <c r="AV968" s="31">
        <v>1372062.77734375</v>
      </c>
      <c r="AW968" s="31">
        <v>1125631.9765625</v>
      </c>
      <c r="AX968" s="31">
        <v>71666.1015625</v>
      </c>
      <c r="AY968" s="31">
        <v>93042.1796875</v>
      </c>
      <c r="AZ968" s="31">
        <v>164708.28125</v>
      </c>
    </row>
    <row r="969" spans="1:52" ht="15" customHeight="1">
      <c r="A969" s="29" t="s">
        <v>15260</v>
      </c>
      <c r="B969" s="34">
        <v>35369</v>
      </c>
      <c r="C969" s="28">
        <v>600</v>
      </c>
      <c r="D969" s="28">
        <v>44</v>
      </c>
      <c r="E969" s="28">
        <v>40</v>
      </c>
      <c r="F969" s="29" t="s">
        <v>14594</v>
      </c>
      <c r="G969" s="29" t="s">
        <v>15244</v>
      </c>
      <c r="H969" s="28">
        <v>376</v>
      </c>
      <c r="I969" s="29" t="s">
        <v>14871</v>
      </c>
      <c r="J969" s="33" t="s">
        <v>15259</v>
      </c>
      <c r="K969" s="29" t="s">
        <v>178</v>
      </c>
      <c r="L969" s="29" t="s">
        <v>15258</v>
      </c>
      <c r="M969" s="29" t="s">
        <v>4154</v>
      </c>
      <c r="N969" s="28">
        <v>677838.6</v>
      </c>
      <c r="O969" s="28">
        <v>6086854</v>
      </c>
      <c r="P969" s="29" t="s">
        <v>15257</v>
      </c>
      <c r="Q969" s="32" t="s">
        <v>919</v>
      </c>
      <c r="R969" s="19"/>
      <c r="S969" s="19"/>
      <c r="T969" s="19"/>
      <c r="U969" s="19"/>
      <c r="V969" s="19"/>
      <c r="W969" s="19"/>
      <c r="X969" s="19"/>
      <c r="Y969" s="19"/>
      <c r="Z969" s="19"/>
      <c r="AA969" s="19"/>
      <c r="AB969" s="19"/>
      <c r="AC969" s="19"/>
      <c r="AD969" s="19"/>
      <c r="AE969" s="19"/>
      <c r="AF969" s="19"/>
      <c r="AG969" s="19"/>
      <c r="AH969" s="19"/>
      <c r="AI969" s="19"/>
      <c r="AJ969" s="19"/>
      <c r="AK969" s="31">
        <v>0</v>
      </c>
      <c r="AL969" s="31">
        <v>1227087</v>
      </c>
      <c r="AM969" s="31">
        <v>1509666</v>
      </c>
      <c r="AN969" s="31">
        <v>1195841</v>
      </c>
      <c r="AO969" s="31">
        <v>1301897</v>
      </c>
      <c r="AP969" s="31">
        <v>1090196</v>
      </c>
      <c r="AQ969" s="31">
        <v>1252378.76953125</v>
      </c>
      <c r="AR969" s="31">
        <v>1118295.08984375</v>
      </c>
      <c r="AS969" s="31">
        <v>1296069.39453125</v>
      </c>
      <c r="AT969" s="31">
        <v>1215287.3671875</v>
      </c>
      <c r="AU969" s="31">
        <v>1066125.064453125</v>
      </c>
      <c r="AV969" s="31">
        <v>1449482.75</v>
      </c>
      <c r="AW969" s="31">
        <v>1306252.53515625</v>
      </c>
      <c r="AX969" s="31">
        <v>97531.828125</v>
      </c>
      <c r="AY969" s="31">
        <v>58628.7890625</v>
      </c>
      <c r="AZ969" s="31">
        <v>156160.6171875</v>
      </c>
    </row>
    <row r="970" spans="1:52" ht="15" customHeight="1">
      <c r="A970" s="29" t="s">
        <v>15256</v>
      </c>
      <c r="B970" s="34">
        <v>35383</v>
      </c>
      <c r="C970" s="28">
        <v>600</v>
      </c>
      <c r="D970" s="28">
        <v>44</v>
      </c>
      <c r="E970" s="28">
        <v>40</v>
      </c>
      <c r="F970" s="29" t="s">
        <v>14594</v>
      </c>
      <c r="G970" s="29" t="s">
        <v>15244</v>
      </c>
      <c r="H970" s="28">
        <v>376</v>
      </c>
      <c r="I970" s="29" t="s">
        <v>14871</v>
      </c>
      <c r="J970" s="33" t="s">
        <v>15255</v>
      </c>
      <c r="K970" s="29" t="s">
        <v>178</v>
      </c>
      <c r="L970" s="29" t="s">
        <v>15228</v>
      </c>
      <c r="M970" s="29" t="s">
        <v>15254</v>
      </c>
      <c r="N970" s="28">
        <v>677844.6</v>
      </c>
      <c r="O970" s="28">
        <v>6086702</v>
      </c>
      <c r="P970" s="29" t="s">
        <v>15253</v>
      </c>
      <c r="Q970" s="32" t="s">
        <v>919</v>
      </c>
      <c r="R970" s="19"/>
      <c r="S970" s="19"/>
      <c r="T970" s="19"/>
      <c r="U970" s="19"/>
      <c r="V970" s="19"/>
      <c r="W970" s="19"/>
      <c r="X970" s="19"/>
      <c r="Y970" s="19"/>
      <c r="Z970" s="19"/>
      <c r="AA970" s="19"/>
      <c r="AB970" s="19"/>
      <c r="AC970" s="19"/>
      <c r="AD970" s="19"/>
      <c r="AE970" s="19"/>
      <c r="AF970" s="19"/>
      <c r="AG970" s="19"/>
      <c r="AH970" s="19"/>
      <c r="AI970" s="19"/>
      <c r="AJ970" s="19"/>
      <c r="AK970" s="31">
        <v>0</v>
      </c>
      <c r="AL970" s="31">
        <v>1190550</v>
      </c>
      <c r="AM970" s="31">
        <v>1397571</v>
      </c>
      <c r="AN970" s="31">
        <v>1116132</v>
      </c>
      <c r="AO970" s="31">
        <v>1238857</v>
      </c>
      <c r="AP970" s="31">
        <v>1073534</v>
      </c>
      <c r="AQ970" s="31">
        <v>1219420.90234375</v>
      </c>
      <c r="AR970" s="31">
        <v>1105896.35546875</v>
      </c>
      <c r="AS970" s="31">
        <v>1266761.43359375</v>
      </c>
      <c r="AT970" s="31">
        <v>1169895.87109375</v>
      </c>
      <c r="AU970" s="31">
        <v>1044783.630859375</v>
      </c>
      <c r="AV970" s="31">
        <v>1414232.81640625</v>
      </c>
      <c r="AW970" s="31">
        <v>1259618.578125</v>
      </c>
      <c r="AX970" s="31">
        <v>92740.2265625</v>
      </c>
      <c r="AY970" s="31">
        <v>95207.3125</v>
      </c>
      <c r="AZ970" s="31">
        <v>187947.5390625</v>
      </c>
    </row>
    <row r="971" spans="1:52" ht="15" customHeight="1">
      <c r="A971" s="29" t="s">
        <v>15252</v>
      </c>
      <c r="B971" s="34">
        <v>35444</v>
      </c>
      <c r="C971" s="28">
        <v>600</v>
      </c>
      <c r="D971" s="28">
        <v>44</v>
      </c>
      <c r="E971" s="28">
        <v>45</v>
      </c>
      <c r="F971" s="29" t="s">
        <v>14594</v>
      </c>
      <c r="G971" s="29" t="s">
        <v>15244</v>
      </c>
      <c r="H971" s="28">
        <v>376</v>
      </c>
      <c r="I971" s="29" t="s">
        <v>14871</v>
      </c>
      <c r="J971" s="33" t="s">
        <v>15251</v>
      </c>
      <c r="K971" s="29" t="s">
        <v>178</v>
      </c>
      <c r="L971" s="29" t="s">
        <v>15174</v>
      </c>
      <c r="M971" s="29" t="s">
        <v>2488</v>
      </c>
      <c r="N971" s="28">
        <v>696808.5</v>
      </c>
      <c r="O971" s="28">
        <v>6077316</v>
      </c>
      <c r="P971" s="29" t="s">
        <v>15250</v>
      </c>
      <c r="Q971" s="32" t="s">
        <v>174</v>
      </c>
      <c r="R971" s="19"/>
      <c r="S971" s="19"/>
      <c r="T971" s="19"/>
      <c r="U971" s="19"/>
      <c r="V971" s="19"/>
      <c r="W971" s="19"/>
      <c r="X971" s="19"/>
      <c r="Y971" s="19"/>
      <c r="Z971" s="19"/>
      <c r="AA971" s="19"/>
      <c r="AB971" s="19"/>
      <c r="AC971" s="19"/>
      <c r="AD971" s="19"/>
      <c r="AE971" s="19"/>
      <c r="AF971" s="19"/>
      <c r="AG971" s="19"/>
      <c r="AH971" s="19"/>
      <c r="AI971" s="19"/>
      <c r="AJ971" s="19"/>
      <c r="AK971" s="19"/>
      <c r="AL971" s="31">
        <v>1341645</v>
      </c>
      <c r="AM971" s="31">
        <v>1585780</v>
      </c>
      <c r="AN971" s="31">
        <v>1289735</v>
      </c>
      <c r="AO971" s="31">
        <v>1379630</v>
      </c>
      <c r="AP971" s="31">
        <v>1156794</v>
      </c>
      <c r="AQ971" s="31">
        <v>1414844.21875</v>
      </c>
      <c r="AR971" s="31">
        <v>1235662.55859375</v>
      </c>
      <c r="AS971" s="31">
        <v>1358796.7734375</v>
      </c>
      <c r="AT971" s="31">
        <v>1278156.3125</v>
      </c>
      <c r="AU971" s="31">
        <v>1178623.7109375</v>
      </c>
      <c r="AV971" s="31">
        <v>1462392.3515625</v>
      </c>
      <c r="AW971" s="31">
        <v>1439571.8671875</v>
      </c>
      <c r="AX971" s="31">
        <v>111437.3671875</v>
      </c>
      <c r="AY971" s="31">
        <v>103851</v>
      </c>
      <c r="AZ971" s="31">
        <v>215288.3671875</v>
      </c>
    </row>
    <row r="972" spans="1:52" ht="15" customHeight="1">
      <c r="A972" s="29" t="s">
        <v>15249</v>
      </c>
      <c r="B972" s="34">
        <v>35444</v>
      </c>
      <c r="C972" s="28">
        <v>600</v>
      </c>
      <c r="D972" s="28">
        <v>44</v>
      </c>
      <c r="E972" s="28">
        <v>45</v>
      </c>
      <c r="F972" s="29" t="s">
        <v>14594</v>
      </c>
      <c r="G972" s="29" t="s">
        <v>15244</v>
      </c>
      <c r="H972" s="28">
        <v>376</v>
      </c>
      <c r="I972" s="29" t="s">
        <v>14871</v>
      </c>
      <c r="J972" s="33" t="s">
        <v>15248</v>
      </c>
      <c r="K972" s="29" t="s">
        <v>178</v>
      </c>
      <c r="L972" s="29" t="s">
        <v>15247</v>
      </c>
      <c r="M972" s="29" t="s">
        <v>331</v>
      </c>
      <c r="N972" s="28">
        <v>696813.3</v>
      </c>
      <c r="O972" s="28">
        <v>6077123</v>
      </c>
      <c r="P972" s="29" t="s">
        <v>15246</v>
      </c>
      <c r="Q972" s="32" t="s">
        <v>174</v>
      </c>
      <c r="R972" s="19"/>
      <c r="S972" s="19"/>
      <c r="T972" s="19"/>
      <c r="U972" s="19"/>
      <c r="V972" s="19"/>
      <c r="W972" s="19"/>
      <c r="X972" s="19"/>
      <c r="Y972" s="19"/>
      <c r="Z972" s="19"/>
      <c r="AA972" s="19"/>
      <c r="AB972" s="19"/>
      <c r="AC972" s="19"/>
      <c r="AD972" s="19"/>
      <c r="AE972" s="19"/>
      <c r="AF972" s="19"/>
      <c r="AG972" s="19"/>
      <c r="AH972" s="19"/>
      <c r="AI972" s="19"/>
      <c r="AJ972" s="19"/>
      <c r="AK972" s="19"/>
      <c r="AL972" s="31">
        <v>1380789</v>
      </c>
      <c r="AM972" s="31">
        <v>1625762</v>
      </c>
      <c r="AN972" s="31">
        <v>1344377</v>
      </c>
      <c r="AO972" s="31">
        <v>1424174</v>
      </c>
      <c r="AP972" s="31">
        <v>1240249</v>
      </c>
      <c r="AQ972" s="31">
        <v>1385222.34375</v>
      </c>
      <c r="AR972" s="31">
        <v>1265661.5234375</v>
      </c>
      <c r="AS972" s="31">
        <v>1429414.453125</v>
      </c>
      <c r="AT972" s="31">
        <v>1315671.39453125</v>
      </c>
      <c r="AU972" s="31">
        <v>1255052.69921875</v>
      </c>
      <c r="AV972" s="31">
        <v>1523709.9921875</v>
      </c>
      <c r="AW972" s="31">
        <v>1519081.734375</v>
      </c>
      <c r="AX972" s="31">
        <v>106853.671875</v>
      </c>
      <c r="AY972" s="31">
        <v>106533.8984375</v>
      </c>
      <c r="AZ972" s="31">
        <v>213387.5703125</v>
      </c>
    </row>
    <row r="973" spans="1:52" ht="15" customHeight="1">
      <c r="A973" s="29" t="s">
        <v>15245</v>
      </c>
      <c r="B973" s="34">
        <v>35439</v>
      </c>
      <c r="C973" s="28">
        <v>600</v>
      </c>
      <c r="D973" s="28">
        <v>44</v>
      </c>
      <c r="E973" s="28">
        <v>42</v>
      </c>
      <c r="F973" s="29" t="s">
        <v>14683</v>
      </c>
      <c r="G973" s="29" t="s">
        <v>15238</v>
      </c>
      <c r="H973" s="28">
        <v>376</v>
      </c>
      <c r="I973" s="29" t="s">
        <v>14871</v>
      </c>
      <c r="J973" s="33" t="s">
        <v>15243</v>
      </c>
      <c r="K973" s="29" t="s">
        <v>178</v>
      </c>
      <c r="L973" s="29" t="s">
        <v>15242</v>
      </c>
      <c r="M973" s="29" t="s">
        <v>15241</v>
      </c>
      <c r="N973" s="28">
        <v>687099.1</v>
      </c>
      <c r="O973" s="28">
        <v>6084644</v>
      </c>
      <c r="P973" s="29" t="s">
        <v>15240</v>
      </c>
      <c r="Q973" s="32" t="s">
        <v>174</v>
      </c>
      <c r="R973" s="19"/>
      <c r="S973" s="19"/>
      <c r="T973" s="19"/>
      <c r="U973" s="19"/>
      <c r="V973" s="19"/>
      <c r="W973" s="19"/>
      <c r="X973" s="19"/>
      <c r="Y973" s="19"/>
      <c r="Z973" s="19"/>
      <c r="AA973" s="19"/>
      <c r="AB973" s="19"/>
      <c r="AC973" s="19"/>
      <c r="AD973" s="19"/>
      <c r="AE973" s="19"/>
      <c r="AF973" s="19"/>
      <c r="AG973" s="19"/>
      <c r="AH973" s="19"/>
      <c r="AI973" s="19"/>
      <c r="AJ973" s="19"/>
      <c r="AK973" s="19"/>
      <c r="AL973" s="31">
        <v>1207596</v>
      </c>
      <c r="AM973" s="31">
        <v>1342318</v>
      </c>
      <c r="AN973" s="31">
        <v>1055225</v>
      </c>
      <c r="AO973" s="31">
        <v>1147255</v>
      </c>
      <c r="AP973" s="31">
        <v>1032790</v>
      </c>
      <c r="AQ973" s="31">
        <v>1177781.25</v>
      </c>
      <c r="AR973" s="31">
        <v>1030701.875</v>
      </c>
      <c r="AS973" s="31">
        <v>1143006.48046875</v>
      </c>
      <c r="AT973" s="31">
        <v>1073786.66015625</v>
      </c>
      <c r="AU973" s="31">
        <v>971606.794921875</v>
      </c>
      <c r="AV973" s="31">
        <v>1205097.29296875</v>
      </c>
      <c r="AW973" s="31">
        <v>1175801.24609375</v>
      </c>
      <c r="AX973" s="31">
        <v>88222.859375</v>
      </c>
      <c r="AY973" s="31">
        <v>92797.6484375</v>
      </c>
      <c r="AZ973" s="31">
        <v>181020.5078125</v>
      </c>
    </row>
    <row r="974" spans="1:52" ht="15" customHeight="1">
      <c r="A974" s="29" t="s">
        <v>15239</v>
      </c>
      <c r="B974" s="34">
        <v>35439</v>
      </c>
      <c r="C974" s="28">
        <v>600</v>
      </c>
      <c r="D974" s="28">
        <v>44</v>
      </c>
      <c r="E974" s="28">
        <v>42</v>
      </c>
      <c r="F974" s="29" t="s">
        <v>14683</v>
      </c>
      <c r="G974" s="29" t="s">
        <v>15114</v>
      </c>
      <c r="H974" s="28">
        <v>376</v>
      </c>
      <c r="I974" s="29" t="s">
        <v>14871</v>
      </c>
      <c r="J974" s="33" t="s">
        <v>15237</v>
      </c>
      <c r="K974" s="29" t="s">
        <v>178</v>
      </c>
      <c r="L974" s="29" t="s">
        <v>15232</v>
      </c>
      <c r="M974" s="29" t="s">
        <v>15236</v>
      </c>
      <c r="N974" s="28">
        <v>678592</v>
      </c>
      <c r="O974" s="28">
        <v>6084589</v>
      </c>
      <c r="P974" s="29" t="s">
        <v>15235</v>
      </c>
      <c r="Q974" s="32" t="s">
        <v>174</v>
      </c>
      <c r="R974" s="19"/>
      <c r="S974" s="19"/>
      <c r="T974" s="19"/>
      <c r="U974" s="19"/>
      <c r="V974" s="19"/>
      <c r="W974" s="19"/>
      <c r="X974" s="19"/>
      <c r="Y974" s="19"/>
      <c r="Z974" s="19"/>
      <c r="AA974" s="19"/>
      <c r="AB974" s="19"/>
      <c r="AC974" s="19"/>
      <c r="AD974" s="19"/>
      <c r="AE974" s="19"/>
      <c r="AF974" s="19"/>
      <c r="AG974" s="19"/>
      <c r="AH974" s="19"/>
      <c r="AI974" s="19"/>
      <c r="AJ974" s="19"/>
      <c r="AK974" s="19"/>
      <c r="AL974" s="31">
        <v>1191033</v>
      </c>
      <c r="AM974" s="31">
        <v>1285819</v>
      </c>
      <c r="AN974" s="31">
        <v>1032646</v>
      </c>
      <c r="AO974" s="31">
        <v>1138174</v>
      </c>
      <c r="AP974" s="31">
        <v>1020423</v>
      </c>
      <c r="AQ974" s="31">
        <v>1153498.26171875</v>
      </c>
      <c r="AR974" s="31">
        <v>1042369.0078125</v>
      </c>
      <c r="AS974" s="31">
        <v>1140251.3125</v>
      </c>
      <c r="AT974" s="31">
        <v>1092694.6796875</v>
      </c>
      <c r="AU974" s="31">
        <v>969583.216796875</v>
      </c>
      <c r="AV974" s="31">
        <v>1265270.49609375</v>
      </c>
      <c r="AW974" s="31">
        <v>1197451.515625</v>
      </c>
      <c r="AX974" s="31">
        <v>87567.4765625</v>
      </c>
      <c r="AY974" s="31">
        <v>89768.25</v>
      </c>
      <c r="AZ974" s="31">
        <v>177335.7265625</v>
      </c>
    </row>
    <row r="975" spans="1:52" ht="15" customHeight="1">
      <c r="A975" s="29" t="s">
        <v>15234</v>
      </c>
      <c r="B975" s="34">
        <v>35439</v>
      </c>
      <c r="C975" s="28">
        <v>600</v>
      </c>
      <c r="D975" s="28">
        <v>44</v>
      </c>
      <c r="E975" s="28">
        <v>42</v>
      </c>
      <c r="F975" s="29" t="s">
        <v>14683</v>
      </c>
      <c r="G975" s="29" t="s">
        <v>15114</v>
      </c>
      <c r="H975" s="28">
        <v>376</v>
      </c>
      <c r="I975" s="29" t="s">
        <v>14871</v>
      </c>
      <c r="J975" s="33" t="s">
        <v>15233</v>
      </c>
      <c r="K975" s="29" t="s">
        <v>178</v>
      </c>
      <c r="L975" s="29" t="s">
        <v>15232</v>
      </c>
      <c r="M975" s="29" t="s">
        <v>2515</v>
      </c>
      <c r="N975" s="28">
        <v>679074.5</v>
      </c>
      <c r="O975" s="28">
        <v>6084528</v>
      </c>
      <c r="P975" s="29" t="s">
        <v>15231</v>
      </c>
      <c r="Q975" s="32" t="s">
        <v>174</v>
      </c>
      <c r="R975" s="19"/>
      <c r="S975" s="19"/>
      <c r="T975" s="19"/>
      <c r="U975" s="19"/>
      <c r="V975" s="19"/>
      <c r="W975" s="19"/>
      <c r="X975" s="19"/>
      <c r="Y975" s="19"/>
      <c r="Z975" s="19"/>
      <c r="AA975" s="19"/>
      <c r="AB975" s="19"/>
      <c r="AC975" s="19"/>
      <c r="AD975" s="19"/>
      <c r="AE975" s="19"/>
      <c r="AF975" s="19"/>
      <c r="AG975" s="19"/>
      <c r="AH975" s="19"/>
      <c r="AI975" s="19"/>
      <c r="AJ975" s="19"/>
      <c r="AK975" s="19"/>
      <c r="AL975" s="31">
        <v>1213260</v>
      </c>
      <c r="AM975" s="31">
        <v>1337091</v>
      </c>
      <c r="AN975" s="31">
        <v>1068234</v>
      </c>
      <c r="AO975" s="31">
        <v>1186533</v>
      </c>
      <c r="AP975" s="31">
        <v>1046011</v>
      </c>
      <c r="AQ975" s="31">
        <v>1170874.93359375</v>
      </c>
      <c r="AR975" s="31">
        <v>1044940.05078125</v>
      </c>
      <c r="AS975" s="31">
        <v>1158652.4375</v>
      </c>
      <c r="AT975" s="31">
        <v>1092015.5390625</v>
      </c>
      <c r="AU975" s="31">
        <v>976489.478515625</v>
      </c>
      <c r="AV975" s="31">
        <v>1266436.7109375</v>
      </c>
      <c r="AW975" s="31">
        <v>1209163.22265625</v>
      </c>
      <c r="AX975" s="31">
        <v>92201.671875</v>
      </c>
      <c r="AY975" s="31">
        <v>91740.328125</v>
      </c>
      <c r="AZ975" s="31">
        <v>183942</v>
      </c>
    </row>
    <row r="976" spans="1:52" ht="15" customHeight="1">
      <c r="A976" s="29" t="s">
        <v>15230</v>
      </c>
      <c r="B976" s="34">
        <v>35439</v>
      </c>
      <c r="C976" s="28">
        <v>600</v>
      </c>
      <c r="D976" s="28">
        <v>44</v>
      </c>
      <c r="E976" s="28">
        <v>42</v>
      </c>
      <c r="F976" s="29" t="s">
        <v>14683</v>
      </c>
      <c r="G976" s="29" t="s">
        <v>15114</v>
      </c>
      <c r="H976" s="28">
        <v>376</v>
      </c>
      <c r="I976" s="29" t="s">
        <v>14871</v>
      </c>
      <c r="J976" s="33" t="s">
        <v>15229</v>
      </c>
      <c r="K976" s="29" t="s">
        <v>178</v>
      </c>
      <c r="L976" s="29" t="s">
        <v>15228</v>
      </c>
      <c r="M976" s="29" t="s">
        <v>425</v>
      </c>
      <c r="N976" s="28">
        <v>679563.5</v>
      </c>
      <c r="O976" s="28">
        <v>6084482</v>
      </c>
      <c r="P976" s="29" t="s">
        <v>15227</v>
      </c>
      <c r="Q976" s="32" t="s">
        <v>174</v>
      </c>
      <c r="R976" s="19"/>
      <c r="S976" s="19"/>
      <c r="T976" s="19"/>
      <c r="U976" s="19"/>
      <c r="V976" s="19"/>
      <c r="W976" s="19"/>
      <c r="X976" s="19"/>
      <c r="Y976" s="19"/>
      <c r="Z976" s="19"/>
      <c r="AA976" s="19"/>
      <c r="AB976" s="19"/>
      <c r="AC976" s="19"/>
      <c r="AD976" s="19"/>
      <c r="AE976" s="19"/>
      <c r="AF976" s="19"/>
      <c r="AG976" s="19"/>
      <c r="AH976" s="19"/>
      <c r="AI976" s="19"/>
      <c r="AJ976" s="19"/>
      <c r="AK976" s="19"/>
      <c r="AL976" s="31">
        <v>1221543</v>
      </c>
      <c r="AM976" s="31">
        <v>1381033</v>
      </c>
      <c r="AN976" s="31">
        <v>1137529</v>
      </c>
      <c r="AO976" s="31">
        <v>1222884</v>
      </c>
      <c r="AP976" s="31">
        <v>1055242</v>
      </c>
      <c r="AQ976" s="31">
        <v>1181594.4609375</v>
      </c>
      <c r="AR976" s="31">
        <v>1110300.8359375</v>
      </c>
      <c r="AS976" s="31">
        <v>1189901.78125</v>
      </c>
      <c r="AT976" s="31">
        <v>1121377.9609375</v>
      </c>
      <c r="AU976" s="31">
        <v>1025094.51171875</v>
      </c>
      <c r="AV976" s="31">
        <v>1298010.796875</v>
      </c>
      <c r="AW976" s="31">
        <v>1249028.5546875</v>
      </c>
      <c r="AX976" s="31">
        <v>90936.453125</v>
      </c>
      <c r="AY976" s="31">
        <v>83460.9609375</v>
      </c>
      <c r="AZ976" s="31">
        <v>174397.4140625</v>
      </c>
    </row>
    <row r="977" spans="1:52" ht="15" customHeight="1">
      <c r="A977" s="29" t="s">
        <v>15226</v>
      </c>
      <c r="B977" s="34">
        <v>35565</v>
      </c>
      <c r="C977" s="28">
        <v>600</v>
      </c>
      <c r="D977" s="28">
        <v>38</v>
      </c>
      <c r="E977" s="28">
        <v>40</v>
      </c>
      <c r="F977" s="29" t="s">
        <v>14683</v>
      </c>
      <c r="G977" s="29" t="s">
        <v>15221</v>
      </c>
      <c r="H977" s="28">
        <v>376</v>
      </c>
      <c r="I977" s="29" t="s">
        <v>14871</v>
      </c>
      <c r="J977" s="33" t="s">
        <v>15225</v>
      </c>
      <c r="K977" s="29" t="s">
        <v>178</v>
      </c>
      <c r="L977" s="29" t="s">
        <v>15224</v>
      </c>
      <c r="M977" s="29" t="s">
        <v>829</v>
      </c>
      <c r="N977" s="28">
        <v>695983.5</v>
      </c>
      <c r="O977" s="28">
        <v>6082196</v>
      </c>
      <c r="P977" s="29" t="s">
        <v>15223</v>
      </c>
      <c r="Q977" s="32" t="s">
        <v>174</v>
      </c>
      <c r="R977" s="19"/>
      <c r="S977" s="19"/>
      <c r="T977" s="19"/>
      <c r="U977" s="19"/>
      <c r="V977" s="19"/>
      <c r="W977" s="19"/>
      <c r="X977" s="19"/>
      <c r="Y977" s="19"/>
      <c r="Z977" s="19"/>
      <c r="AA977" s="19"/>
      <c r="AB977" s="19"/>
      <c r="AC977" s="19"/>
      <c r="AD977" s="19"/>
      <c r="AE977" s="19"/>
      <c r="AF977" s="19"/>
      <c r="AG977" s="19"/>
      <c r="AH977" s="19"/>
      <c r="AI977" s="19"/>
      <c r="AJ977" s="19"/>
      <c r="AK977" s="19"/>
      <c r="AL977" s="31">
        <v>552249</v>
      </c>
      <c r="AM977" s="31">
        <v>1295221</v>
      </c>
      <c r="AN977" s="31">
        <v>1147114</v>
      </c>
      <c r="AO977" s="31">
        <v>1207027</v>
      </c>
      <c r="AP977" s="31">
        <v>1056023</v>
      </c>
      <c r="AQ977" s="31">
        <v>1232957.546875</v>
      </c>
      <c r="AR977" s="31">
        <v>1063124.3828125</v>
      </c>
      <c r="AS977" s="31">
        <v>1175470.55078125</v>
      </c>
      <c r="AT977" s="31">
        <v>1068716.87890625</v>
      </c>
      <c r="AU977" s="31">
        <v>986492.4296875</v>
      </c>
      <c r="AV977" s="31">
        <v>1255856.57421875</v>
      </c>
      <c r="AW977" s="31">
        <v>1276796.07421875</v>
      </c>
      <c r="AX977" s="31">
        <v>100213.7421875</v>
      </c>
      <c r="AY977" s="31">
        <v>96737.8515625</v>
      </c>
      <c r="AZ977" s="31">
        <v>196951.59375</v>
      </c>
    </row>
    <row r="978" spans="1:52" ht="15" customHeight="1">
      <c r="A978" s="29" t="s">
        <v>15222</v>
      </c>
      <c r="B978" s="34">
        <v>35580</v>
      </c>
      <c r="C978" s="28">
        <v>600</v>
      </c>
      <c r="D978" s="28">
        <v>48</v>
      </c>
      <c r="E978" s="28">
        <v>46</v>
      </c>
      <c r="F978" s="29" t="s">
        <v>15203</v>
      </c>
      <c r="G978" s="29" t="s">
        <v>15202</v>
      </c>
      <c r="H978" s="28">
        <v>376</v>
      </c>
      <c r="I978" s="29" t="s">
        <v>14871</v>
      </c>
      <c r="J978" s="33" t="s">
        <v>15220</v>
      </c>
      <c r="K978" s="29" t="s">
        <v>178</v>
      </c>
      <c r="L978" s="29" t="s">
        <v>15207</v>
      </c>
      <c r="M978" s="29" t="s">
        <v>745</v>
      </c>
      <c r="N978" s="28">
        <v>666274.69999999995</v>
      </c>
      <c r="O978" s="28">
        <v>6073218</v>
      </c>
      <c r="P978" s="29" t="s">
        <v>15219</v>
      </c>
      <c r="Q978" s="32" t="s">
        <v>174</v>
      </c>
      <c r="R978" s="19"/>
      <c r="S978" s="19"/>
      <c r="T978" s="19"/>
      <c r="U978" s="19"/>
      <c r="V978" s="19"/>
      <c r="W978" s="19"/>
      <c r="X978" s="19"/>
      <c r="Y978" s="19"/>
      <c r="Z978" s="19"/>
      <c r="AA978" s="19"/>
      <c r="AB978" s="19"/>
      <c r="AC978" s="19"/>
      <c r="AD978" s="19"/>
      <c r="AE978" s="19"/>
      <c r="AF978" s="19"/>
      <c r="AG978" s="19"/>
      <c r="AH978" s="19"/>
      <c r="AI978" s="19"/>
      <c r="AJ978" s="19"/>
      <c r="AK978" s="19"/>
      <c r="AL978" s="31">
        <v>686550</v>
      </c>
      <c r="AM978" s="31">
        <v>1596907</v>
      </c>
      <c r="AN978" s="31">
        <v>1320768</v>
      </c>
      <c r="AO978" s="31">
        <v>1454621</v>
      </c>
      <c r="AP978" s="31">
        <v>1192189</v>
      </c>
      <c r="AQ978" s="31">
        <v>1331875.31640625</v>
      </c>
      <c r="AR978" s="31">
        <v>1261491.6484375</v>
      </c>
      <c r="AS978" s="31">
        <v>1394405.1171875</v>
      </c>
      <c r="AT978" s="31">
        <v>1319708.62109375</v>
      </c>
      <c r="AU978" s="31">
        <v>1209415.671875</v>
      </c>
      <c r="AV978" s="31">
        <v>1371700.45703125</v>
      </c>
      <c r="AW978" s="31">
        <v>1413222.05859375</v>
      </c>
      <c r="AX978" s="31">
        <v>113121.359375</v>
      </c>
      <c r="AY978" s="31">
        <v>110292.9296875</v>
      </c>
      <c r="AZ978" s="31">
        <v>223414.2890625</v>
      </c>
    </row>
    <row r="979" spans="1:52" ht="15" customHeight="1">
      <c r="A979" s="29" t="s">
        <v>15218</v>
      </c>
      <c r="B979" s="34">
        <v>35580</v>
      </c>
      <c r="C979" s="28">
        <v>600</v>
      </c>
      <c r="D979" s="28">
        <v>44</v>
      </c>
      <c r="E979" s="28">
        <v>46</v>
      </c>
      <c r="F979" s="29" t="s">
        <v>15203</v>
      </c>
      <c r="G979" s="29" t="s">
        <v>15202</v>
      </c>
      <c r="H979" s="28">
        <v>376</v>
      </c>
      <c r="I979" s="29" t="s">
        <v>14871</v>
      </c>
      <c r="J979" s="33" t="s">
        <v>15217</v>
      </c>
      <c r="K979" s="29" t="s">
        <v>178</v>
      </c>
      <c r="L979" s="29" t="s">
        <v>15216</v>
      </c>
      <c r="M979" s="29" t="s">
        <v>15215</v>
      </c>
      <c r="N979" s="28">
        <v>666245.69999999995</v>
      </c>
      <c r="O979" s="28">
        <v>6073406</v>
      </c>
      <c r="P979" s="29" t="s">
        <v>15214</v>
      </c>
      <c r="Q979" s="32" t="s">
        <v>174</v>
      </c>
      <c r="R979" s="19"/>
      <c r="S979" s="19"/>
      <c r="T979" s="19"/>
      <c r="U979" s="19"/>
      <c r="V979" s="19"/>
      <c r="W979" s="19"/>
      <c r="X979" s="19"/>
      <c r="Y979" s="19"/>
      <c r="Z979" s="19"/>
      <c r="AA979" s="19"/>
      <c r="AB979" s="19"/>
      <c r="AC979" s="19"/>
      <c r="AD979" s="19"/>
      <c r="AE979" s="19"/>
      <c r="AF979" s="19"/>
      <c r="AG979" s="19"/>
      <c r="AH979" s="19"/>
      <c r="AI979" s="19"/>
      <c r="AJ979" s="19"/>
      <c r="AK979" s="19"/>
      <c r="AL979" s="31">
        <v>709698</v>
      </c>
      <c r="AM979" s="31">
        <v>1648756</v>
      </c>
      <c r="AN979" s="31">
        <v>1350105</v>
      </c>
      <c r="AO979" s="31">
        <v>1452005</v>
      </c>
      <c r="AP979" s="31">
        <v>1153248</v>
      </c>
      <c r="AQ979" s="31">
        <v>1331727.23046875</v>
      </c>
      <c r="AR979" s="31">
        <v>1277945.4453125</v>
      </c>
      <c r="AS979" s="31">
        <v>1401698.4375</v>
      </c>
      <c r="AT979" s="31">
        <v>1321279.74609375</v>
      </c>
      <c r="AU979" s="31">
        <v>1202529.234375</v>
      </c>
      <c r="AV979" s="31">
        <v>1494076.29296875</v>
      </c>
      <c r="AW979" s="31">
        <v>1484709.94140625</v>
      </c>
      <c r="AX979" s="31">
        <v>112959</v>
      </c>
      <c r="AY979" s="31">
        <v>111242.34375</v>
      </c>
      <c r="AZ979" s="31">
        <v>224201.34375</v>
      </c>
    </row>
    <row r="980" spans="1:52" ht="15" customHeight="1">
      <c r="A980" s="29" t="s">
        <v>15213</v>
      </c>
      <c r="B980" s="34">
        <v>35580</v>
      </c>
      <c r="C980" s="28">
        <v>600</v>
      </c>
      <c r="D980" s="28">
        <v>44</v>
      </c>
      <c r="E980" s="28">
        <v>44</v>
      </c>
      <c r="F980" s="29" t="s">
        <v>15203</v>
      </c>
      <c r="G980" s="29" t="s">
        <v>15202</v>
      </c>
      <c r="H980" s="28">
        <v>376</v>
      </c>
      <c r="I980" s="29" t="s">
        <v>14871</v>
      </c>
      <c r="J980" s="33" t="s">
        <v>15212</v>
      </c>
      <c r="K980" s="29" t="s">
        <v>178</v>
      </c>
      <c r="L980" s="29" t="s">
        <v>15211</v>
      </c>
      <c r="M980" s="29" t="s">
        <v>176</v>
      </c>
      <c r="N980" s="28">
        <v>666217.69999999995</v>
      </c>
      <c r="O980" s="28">
        <v>6073593</v>
      </c>
      <c r="P980" s="29" t="s">
        <v>15210</v>
      </c>
      <c r="Q980" s="32" t="s">
        <v>174</v>
      </c>
      <c r="R980" s="19"/>
      <c r="S980" s="19"/>
      <c r="T980" s="19"/>
      <c r="U980" s="19"/>
      <c r="V980" s="19"/>
      <c r="W980" s="19"/>
      <c r="X980" s="19"/>
      <c r="Y980" s="19"/>
      <c r="Z980" s="19"/>
      <c r="AA980" s="19"/>
      <c r="AB980" s="19"/>
      <c r="AC980" s="19"/>
      <c r="AD980" s="19"/>
      <c r="AE980" s="19"/>
      <c r="AF980" s="19"/>
      <c r="AG980" s="19"/>
      <c r="AH980" s="19"/>
      <c r="AI980" s="19"/>
      <c r="AJ980" s="19"/>
      <c r="AK980" s="19"/>
      <c r="AL980" s="31">
        <v>650937</v>
      </c>
      <c r="AM980" s="31">
        <v>1631134</v>
      </c>
      <c r="AN980" s="31">
        <v>1366008</v>
      </c>
      <c r="AO980" s="31">
        <v>1310232</v>
      </c>
      <c r="AP980" s="31">
        <v>1211799</v>
      </c>
      <c r="AQ980" s="31">
        <v>1343789.15234375</v>
      </c>
      <c r="AR980" s="31">
        <v>1163922.203125</v>
      </c>
      <c r="AS980" s="31">
        <v>1368345.3359375</v>
      </c>
      <c r="AT980" s="31">
        <v>1315461.5078125</v>
      </c>
      <c r="AU980" s="31">
        <v>1192188.6953125</v>
      </c>
      <c r="AV980" s="31">
        <v>1495395.015625</v>
      </c>
      <c r="AW980" s="31">
        <v>1480379.66796875</v>
      </c>
      <c r="AX980" s="31">
        <v>109283.1328125</v>
      </c>
      <c r="AY980" s="31">
        <v>107439.75</v>
      </c>
      <c r="AZ980" s="31">
        <v>216722.8828125</v>
      </c>
    </row>
    <row r="981" spans="1:52" ht="15" customHeight="1">
      <c r="A981" s="29" t="s">
        <v>15209</v>
      </c>
      <c r="B981" s="34">
        <v>35580</v>
      </c>
      <c r="C981" s="28">
        <v>600</v>
      </c>
      <c r="D981" s="28">
        <v>48</v>
      </c>
      <c r="E981" s="28">
        <v>46</v>
      </c>
      <c r="F981" s="29" t="s">
        <v>15203</v>
      </c>
      <c r="G981" s="29" t="s">
        <v>15202</v>
      </c>
      <c r="H981" s="28">
        <v>376</v>
      </c>
      <c r="I981" s="29" t="s">
        <v>14871</v>
      </c>
      <c r="J981" s="33" t="s">
        <v>15208</v>
      </c>
      <c r="K981" s="29" t="s">
        <v>178</v>
      </c>
      <c r="L981" s="29" t="s">
        <v>15207</v>
      </c>
      <c r="M981" s="29" t="s">
        <v>15206</v>
      </c>
      <c r="N981" s="28">
        <v>666188.69999999995</v>
      </c>
      <c r="O981" s="28">
        <v>6073781</v>
      </c>
      <c r="P981" s="29" t="s">
        <v>15205</v>
      </c>
      <c r="Q981" s="32" t="s">
        <v>174</v>
      </c>
      <c r="R981" s="19"/>
      <c r="S981" s="19"/>
      <c r="T981" s="19"/>
      <c r="U981" s="19"/>
      <c r="V981" s="19"/>
      <c r="W981" s="19"/>
      <c r="X981" s="19"/>
      <c r="Y981" s="19"/>
      <c r="Z981" s="19"/>
      <c r="AA981" s="19"/>
      <c r="AB981" s="19"/>
      <c r="AC981" s="19"/>
      <c r="AD981" s="19"/>
      <c r="AE981" s="19"/>
      <c r="AF981" s="19"/>
      <c r="AG981" s="19"/>
      <c r="AH981" s="19"/>
      <c r="AI981" s="19"/>
      <c r="AJ981" s="19"/>
      <c r="AK981" s="19"/>
      <c r="AL981" s="31">
        <v>691647</v>
      </c>
      <c r="AM981" s="31">
        <v>1642834</v>
      </c>
      <c r="AN981" s="31">
        <v>1275686</v>
      </c>
      <c r="AO981" s="31">
        <v>1440001</v>
      </c>
      <c r="AP981" s="31">
        <v>1261888</v>
      </c>
      <c r="AQ981" s="31">
        <v>1341009.7265625</v>
      </c>
      <c r="AR981" s="31">
        <v>1278856.24609375</v>
      </c>
      <c r="AS981" s="31">
        <v>1417645.3515625</v>
      </c>
      <c r="AT981" s="31">
        <v>1340452.07421875</v>
      </c>
      <c r="AU981" s="31">
        <v>1220155.1953125</v>
      </c>
      <c r="AV981" s="31">
        <v>1514567.3125</v>
      </c>
      <c r="AW981" s="31">
        <v>1501040.96484375</v>
      </c>
      <c r="AX981" s="31">
        <v>111068.1015625</v>
      </c>
      <c r="AY981" s="31">
        <v>107920.890625</v>
      </c>
      <c r="AZ981" s="31">
        <v>218988.9921875</v>
      </c>
    </row>
    <row r="982" spans="1:52" ht="15" customHeight="1">
      <c r="A982" s="29" t="s">
        <v>15204</v>
      </c>
      <c r="B982" s="34">
        <v>35646</v>
      </c>
      <c r="C982" s="28">
        <v>600</v>
      </c>
      <c r="D982" s="28">
        <v>44</v>
      </c>
      <c r="E982" s="28">
        <v>35</v>
      </c>
      <c r="F982" s="29" t="s">
        <v>14683</v>
      </c>
      <c r="G982" s="29" t="s">
        <v>15197</v>
      </c>
      <c r="H982" s="28">
        <v>376</v>
      </c>
      <c r="I982" s="29" t="s">
        <v>14871</v>
      </c>
      <c r="J982" s="33" t="s">
        <v>15201</v>
      </c>
      <c r="K982" s="29" t="s">
        <v>178</v>
      </c>
      <c r="L982" s="29" t="s">
        <v>15200</v>
      </c>
      <c r="M982" s="29" t="s">
        <v>837</v>
      </c>
      <c r="N982" s="28">
        <v>693255</v>
      </c>
      <c r="O982" s="28">
        <v>6068646</v>
      </c>
      <c r="P982" s="29" t="s">
        <v>15199</v>
      </c>
      <c r="Q982" s="32" t="s">
        <v>919</v>
      </c>
      <c r="R982" s="19"/>
      <c r="S982" s="19"/>
      <c r="T982" s="19"/>
      <c r="U982" s="19"/>
      <c r="V982" s="19"/>
      <c r="W982" s="19"/>
      <c r="X982" s="19"/>
      <c r="Y982" s="19"/>
      <c r="Z982" s="19"/>
      <c r="AA982" s="19"/>
      <c r="AB982" s="19"/>
      <c r="AC982" s="19"/>
      <c r="AD982" s="19"/>
      <c r="AE982" s="19"/>
      <c r="AF982" s="19"/>
      <c r="AG982" s="19"/>
      <c r="AH982" s="19"/>
      <c r="AI982" s="19"/>
      <c r="AJ982" s="19"/>
      <c r="AK982" s="19"/>
      <c r="AL982" s="31">
        <v>429639</v>
      </c>
      <c r="AM982" s="31">
        <v>1444922</v>
      </c>
      <c r="AN982" s="31">
        <v>1131162</v>
      </c>
      <c r="AO982" s="31">
        <v>1288578</v>
      </c>
      <c r="AP982" s="31">
        <v>1107536</v>
      </c>
      <c r="AQ982" s="31">
        <v>1277269.15625</v>
      </c>
      <c r="AR982" s="31">
        <v>1077332.8515625</v>
      </c>
      <c r="AS982" s="31">
        <v>1199044.44140625</v>
      </c>
      <c r="AT982" s="31">
        <v>1115388.453125</v>
      </c>
      <c r="AU982" s="31">
        <v>978251.669921875</v>
      </c>
      <c r="AV982" s="31">
        <v>1290977.84375</v>
      </c>
      <c r="AW982" s="31">
        <v>1278133.5546875</v>
      </c>
      <c r="AX982" s="31">
        <v>106519.046875</v>
      </c>
      <c r="AY982" s="31">
        <v>100348.3828125</v>
      </c>
      <c r="AZ982" s="31">
        <v>206867.4296875</v>
      </c>
    </row>
    <row r="983" spans="1:52" ht="15" customHeight="1">
      <c r="A983" s="29" t="s">
        <v>15198</v>
      </c>
      <c r="B983" s="34">
        <v>35646</v>
      </c>
      <c r="C983" s="28">
        <v>600</v>
      </c>
      <c r="D983" s="28">
        <v>44</v>
      </c>
      <c r="E983" s="28">
        <v>35</v>
      </c>
      <c r="F983" s="29" t="s">
        <v>14683</v>
      </c>
      <c r="G983" s="29" t="s">
        <v>15188</v>
      </c>
      <c r="H983" s="28">
        <v>376</v>
      </c>
      <c r="I983" s="29" t="s">
        <v>14871</v>
      </c>
      <c r="J983" s="33" t="s">
        <v>15196</v>
      </c>
      <c r="K983" s="29" t="s">
        <v>178</v>
      </c>
      <c r="L983" s="29" t="s">
        <v>15192</v>
      </c>
      <c r="M983" s="29" t="s">
        <v>355</v>
      </c>
      <c r="N983" s="28">
        <v>693521.1</v>
      </c>
      <c r="O983" s="28">
        <v>6068707</v>
      </c>
      <c r="P983" s="29" t="s">
        <v>15195</v>
      </c>
      <c r="Q983" s="32" t="s">
        <v>919</v>
      </c>
      <c r="R983" s="19"/>
      <c r="S983" s="19"/>
      <c r="T983" s="19"/>
      <c r="U983" s="19"/>
      <c r="V983" s="19"/>
      <c r="W983" s="19"/>
      <c r="X983" s="19"/>
      <c r="Y983" s="19"/>
      <c r="Z983" s="19"/>
      <c r="AA983" s="19"/>
      <c r="AB983" s="19"/>
      <c r="AC983" s="19"/>
      <c r="AD983" s="19"/>
      <c r="AE983" s="19"/>
      <c r="AF983" s="19"/>
      <c r="AG983" s="19"/>
      <c r="AH983" s="19"/>
      <c r="AI983" s="19"/>
      <c r="AJ983" s="19"/>
      <c r="AK983" s="19"/>
      <c r="AL983" s="31">
        <v>450291</v>
      </c>
      <c r="AM983" s="31">
        <v>1374434</v>
      </c>
      <c r="AN983" s="31">
        <v>1138508</v>
      </c>
      <c r="AO983" s="31">
        <v>1246408</v>
      </c>
      <c r="AP983" s="31">
        <v>1101192</v>
      </c>
      <c r="AQ983" s="31">
        <v>1269196.1953125</v>
      </c>
      <c r="AR983" s="31">
        <v>1061392.84765625</v>
      </c>
      <c r="AS983" s="31">
        <v>1189035.55078125</v>
      </c>
      <c r="AT983" s="31">
        <v>1097607.046875</v>
      </c>
      <c r="AU983" s="31">
        <v>1024058.970703125</v>
      </c>
      <c r="AV983" s="31">
        <v>1144718.1953125</v>
      </c>
      <c r="AW983" s="31">
        <v>958764.52816772461</v>
      </c>
      <c r="AX983" s="31">
        <v>104613.296875</v>
      </c>
      <c r="AY983" s="31">
        <v>98832.6875</v>
      </c>
      <c r="AZ983" s="31">
        <v>203445.984375</v>
      </c>
    </row>
    <row r="984" spans="1:52" ht="15" customHeight="1">
      <c r="A984" s="29" t="s">
        <v>15194</v>
      </c>
      <c r="B984" s="34">
        <v>35646</v>
      </c>
      <c r="C984" s="28">
        <v>600</v>
      </c>
      <c r="D984" s="28">
        <v>44</v>
      </c>
      <c r="E984" s="28">
        <v>35</v>
      </c>
      <c r="F984" s="29" t="s">
        <v>14683</v>
      </c>
      <c r="G984" s="29" t="s">
        <v>15188</v>
      </c>
      <c r="H984" s="28">
        <v>376</v>
      </c>
      <c r="I984" s="29" t="s">
        <v>14871</v>
      </c>
      <c r="J984" s="33" t="s">
        <v>15193</v>
      </c>
      <c r="K984" s="29" t="s">
        <v>178</v>
      </c>
      <c r="L984" s="29" t="s">
        <v>15192</v>
      </c>
      <c r="M984" s="29" t="s">
        <v>15191</v>
      </c>
      <c r="N984" s="28">
        <v>693782.3</v>
      </c>
      <c r="O984" s="28">
        <v>6068758</v>
      </c>
      <c r="P984" s="29" t="s">
        <v>15190</v>
      </c>
      <c r="Q984" s="32" t="s">
        <v>919</v>
      </c>
      <c r="R984" s="19"/>
      <c r="S984" s="19"/>
      <c r="T984" s="19"/>
      <c r="U984" s="19"/>
      <c r="V984" s="19"/>
      <c r="W984" s="19"/>
      <c r="X984" s="19"/>
      <c r="Y984" s="19"/>
      <c r="Z984" s="19"/>
      <c r="AA984" s="19"/>
      <c r="AB984" s="19"/>
      <c r="AC984" s="19"/>
      <c r="AD984" s="19"/>
      <c r="AE984" s="19"/>
      <c r="AF984" s="19"/>
      <c r="AG984" s="19"/>
      <c r="AH984" s="19"/>
      <c r="AI984" s="19"/>
      <c r="AJ984" s="19"/>
      <c r="AK984" s="19"/>
      <c r="AL984" s="31">
        <v>472800</v>
      </c>
      <c r="AM984" s="31">
        <v>1427940</v>
      </c>
      <c r="AN984" s="31">
        <v>1196203</v>
      </c>
      <c r="AO984" s="31">
        <v>1318613</v>
      </c>
      <c r="AP984" s="31">
        <v>1134978</v>
      </c>
      <c r="AQ984" s="31">
        <v>1339491.515625</v>
      </c>
      <c r="AR984" s="31">
        <v>1121175</v>
      </c>
      <c r="AS984" s="31">
        <v>1233845.91015625</v>
      </c>
      <c r="AT984" s="31">
        <v>1147208.03515625</v>
      </c>
      <c r="AU984" s="31">
        <v>1076581.44140625</v>
      </c>
      <c r="AV984" s="31">
        <v>1312372.703125</v>
      </c>
      <c r="AW984" s="31">
        <v>1336720.75</v>
      </c>
      <c r="AX984" s="31">
        <v>107370.453125</v>
      </c>
      <c r="AY984" s="31">
        <v>98439.65625</v>
      </c>
      <c r="AZ984" s="31">
        <v>205810.109375</v>
      </c>
    </row>
    <row r="985" spans="1:52" ht="15" customHeight="1">
      <c r="A985" s="29" t="s">
        <v>15189</v>
      </c>
      <c r="B985" s="34">
        <v>35671</v>
      </c>
      <c r="C985" s="28">
        <v>600</v>
      </c>
      <c r="D985" s="28">
        <v>44</v>
      </c>
      <c r="E985" s="28">
        <v>35</v>
      </c>
      <c r="F985" s="29" t="s">
        <v>14683</v>
      </c>
      <c r="G985" s="29" t="s">
        <v>15184</v>
      </c>
      <c r="H985" s="28">
        <v>376</v>
      </c>
      <c r="I985" s="29" t="s">
        <v>14871</v>
      </c>
      <c r="J985" s="33" t="s">
        <v>15187</v>
      </c>
      <c r="K985" s="29" t="s">
        <v>178</v>
      </c>
      <c r="L985" s="29" t="s">
        <v>15040</v>
      </c>
      <c r="M985" s="29" t="s">
        <v>7603</v>
      </c>
      <c r="N985" s="28">
        <v>686646.9</v>
      </c>
      <c r="O985" s="28">
        <v>6063011</v>
      </c>
      <c r="P985" s="29" t="s">
        <v>15186</v>
      </c>
      <c r="Q985" s="32" t="s">
        <v>919</v>
      </c>
      <c r="R985" s="19"/>
      <c r="S985" s="19"/>
      <c r="T985" s="19"/>
      <c r="U985" s="19"/>
      <c r="V985" s="19"/>
      <c r="W985" s="19"/>
      <c r="X985" s="19"/>
      <c r="Y985" s="19"/>
      <c r="Z985" s="19"/>
      <c r="AA985" s="19"/>
      <c r="AB985" s="19"/>
      <c r="AC985" s="19"/>
      <c r="AD985" s="19"/>
      <c r="AE985" s="19"/>
      <c r="AF985" s="19"/>
      <c r="AG985" s="19"/>
      <c r="AH985" s="19"/>
      <c r="AI985" s="19"/>
      <c r="AJ985" s="19"/>
      <c r="AK985" s="19"/>
      <c r="AL985" s="31">
        <v>383670</v>
      </c>
      <c r="AM985" s="31">
        <v>1384175</v>
      </c>
      <c r="AN985" s="31">
        <v>1145476</v>
      </c>
      <c r="AO985" s="31">
        <v>1216857</v>
      </c>
      <c r="AP985" s="31">
        <v>1020522</v>
      </c>
      <c r="AQ985" s="31">
        <v>1198683.8984375</v>
      </c>
      <c r="AR985" s="31">
        <v>1000133.6328125</v>
      </c>
      <c r="AS985" s="31">
        <v>1138280.22265625</v>
      </c>
      <c r="AT985" s="31">
        <v>1029365.375</v>
      </c>
      <c r="AU985" s="31">
        <v>1011582</v>
      </c>
      <c r="AV985" s="31">
        <v>1091118.583984375</v>
      </c>
      <c r="AW985" s="31">
        <v>1223503.375</v>
      </c>
      <c r="AX985" s="31">
        <v>100947.328125</v>
      </c>
      <c r="AY985" s="31">
        <v>87777.359375</v>
      </c>
      <c r="AZ985" s="31">
        <v>188724.6875</v>
      </c>
    </row>
    <row r="986" spans="1:52" ht="15" customHeight="1">
      <c r="A986" s="29" t="s">
        <v>15185</v>
      </c>
      <c r="B986" s="34">
        <v>35727</v>
      </c>
      <c r="C986" s="28">
        <v>600</v>
      </c>
      <c r="D986" s="28">
        <v>44</v>
      </c>
      <c r="E986" s="28">
        <v>35</v>
      </c>
      <c r="F986" s="29" t="s">
        <v>14594</v>
      </c>
      <c r="G986" s="29" t="s">
        <v>15179</v>
      </c>
      <c r="H986" s="28">
        <v>376</v>
      </c>
      <c r="I986" s="29" t="s">
        <v>14871</v>
      </c>
      <c r="J986" s="33" t="s">
        <v>15183</v>
      </c>
      <c r="K986" s="29" t="s">
        <v>178</v>
      </c>
      <c r="L986" s="29" t="s">
        <v>15182</v>
      </c>
      <c r="M986" s="29" t="s">
        <v>4763</v>
      </c>
      <c r="N986" s="28">
        <v>684376.5</v>
      </c>
      <c r="O986" s="28">
        <v>6081790</v>
      </c>
      <c r="P986" s="29" t="s">
        <v>15181</v>
      </c>
      <c r="Q986" s="32" t="s">
        <v>174</v>
      </c>
      <c r="R986" s="19"/>
      <c r="S986" s="19"/>
      <c r="T986" s="19"/>
      <c r="U986" s="19"/>
      <c r="V986" s="19"/>
      <c r="W986" s="19"/>
      <c r="X986" s="19"/>
      <c r="Y986" s="19"/>
      <c r="Z986" s="19"/>
      <c r="AA986" s="19"/>
      <c r="AB986" s="19"/>
      <c r="AC986" s="19"/>
      <c r="AD986" s="19"/>
      <c r="AE986" s="19"/>
      <c r="AF986" s="19"/>
      <c r="AG986" s="19"/>
      <c r="AH986" s="19"/>
      <c r="AI986" s="19"/>
      <c r="AJ986" s="19"/>
      <c r="AK986" s="19"/>
      <c r="AL986" s="31">
        <v>176340</v>
      </c>
      <c r="AM986" s="31">
        <v>1207488</v>
      </c>
      <c r="AN986" s="31">
        <v>941813</v>
      </c>
      <c r="AO986" s="31">
        <v>1055300</v>
      </c>
      <c r="AP986" s="31">
        <v>916683</v>
      </c>
      <c r="AQ986" s="31">
        <v>1087655.58984375</v>
      </c>
      <c r="AR986" s="31">
        <v>963322.484375</v>
      </c>
      <c r="AS986" s="31">
        <v>1049227.73828125</v>
      </c>
      <c r="AT986" s="31">
        <v>989269.37890625</v>
      </c>
      <c r="AU986" s="31">
        <v>864512.552734375</v>
      </c>
      <c r="AV986" s="31">
        <v>1151129.421875</v>
      </c>
      <c r="AW986" s="31">
        <v>1114328.1484375</v>
      </c>
      <c r="AX986" s="31">
        <v>78210.9921875</v>
      </c>
      <c r="AY986" s="31">
        <v>86463.6328125</v>
      </c>
      <c r="AZ986" s="31">
        <v>164674.625</v>
      </c>
    </row>
    <row r="987" spans="1:52" ht="15" customHeight="1">
      <c r="A987" s="29" t="s">
        <v>15180</v>
      </c>
      <c r="B987" s="34">
        <v>35858</v>
      </c>
      <c r="C987" s="28">
        <v>600</v>
      </c>
      <c r="D987" s="28">
        <v>42</v>
      </c>
      <c r="E987" s="28">
        <v>35</v>
      </c>
      <c r="F987" s="29" t="s">
        <v>14683</v>
      </c>
      <c r="G987" s="29" t="s">
        <v>3576</v>
      </c>
      <c r="H987" s="28">
        <v>376</v>
      </c>
      <c r="I987" s="29" t="s">
        <v>14871</v>
      </c>
      <c r="J987" s="33" t="s">
        <v>15178</v>
      </c>
      <c r="K987" s="29" t="s">
        <v>178</v>
      </c>
      <c r="L987" s="29" t="s">
        <v>15040</v>
      </c>
      <c r="M987" s="29" t="s">
        <v>1088</v>
      </c>
      <c r="N987" s="28">
        <v>687122.9</v>
      </c>
      <c r="O987" s="28">
        <v>6066156</v>
      </c>
      <c r="P987" s="29" t="s">
        <v>15177</v>
      </c>
      <c r="Q987" s="32" t="s">
        <v>919</v>
      </c>
      <c r="R987" s="19"/>
      <c r="S987" s="19"/>
      <c r="T987" s="19"/>
      <c r="U987" s="19"/>
      <c r="V987" s="19"/>
      <c r="W987" s="19"/>
      <c r="X987" s="19"/>
      <c r="Y987" s="19"/>
      <c r="Z987" s="19"/>
      <c r="AA987" s="19"/>
      <c r="AB987" s="19"/>
      <c r="AC987" s="19"/>
      <c r="AD987" s="19"/>
      <c r="AE987" s="19"/>
      <c r="AF987" s="19"/>
      <c r="AG987" s="19"/>
      <c r="AH987" s="19"/>
      <c r="AI987" s="19"/>
      <c r="AJ987" s="19"/>
      <c r="AK987" s="19"/>
      <c r="AL987" s="19"/>
      <c r="AM987" s="31">
        <v>1126904</v>
      </c>
      <c r="AN987" s="31">
        <v>1269697</v>
      </c>
      <c r="AO987" s="31">
        <v>1304012</v>
      </c>
      <c r="AP987" s="31">
        <v>1158626</v>
      </c>
      <c r="AQ987" s="31">
        <v>1291134.0234375</v>
      </c>
      <c r="AR987" s="31">
        <v>1139374.17578125</v>
      </c>
      <c r="AS987" s="31">
        <v>1295679.328125</v>
      </c>
      <c r="AT987" s="31">
        <v>1170366.125</v>
      </c>
      <c r="AU987" s="31">
        <v>1125247.86328125</v>
      </c>
      <c r="AV987" s="31">
        <v>1412264.69921875</v>
      </c>
      <c r="AW987" s="31">
        <v>1273148.90625</v>
      </c>
      <c r="AX987" s="31">
        <v>95318.1875</v>
      </c>
      <c r="AY987" s="31">
        <v>98597.0703125</v>
      </c>
      <c r="AZ987" s="31">
        <v>193915.2578125</v>
      </c>
    </row>
    <row r="988" spans="1:52" ht="15" customHeight="1">
      <c r="A988" s="29" t="s">
        <v>15176</v>
      </c>
      <c r="B988" s="34">
        <v>36143</v>
      </c>
      <c r="C988" s="28">
        <v>600</v>
      </c>
      <c r="D988" s="28">
        <v>44</v>
      </c>
      <c r="E988" s="28">
        <v>35</v>
      </c>
      <c r="F988" s="29" t="s">
        <v>14594</v>
      </c>
      <c r="G988" s="29" t="s">
        <v>15171</v>
      </c>
      <c r="H988" s="28">
        <v>376</v>
      </c>
      <c r="I988" s="29" t="s">
        <v>14871</v>
      </c>
      <c r="J988" s="33" t="s">
        <v>15175</v>
      </c>
      <c r="K988" s="29" t="s">
        <v>178</v>
      </c>
      <c r="L988" s="29" t="s">
        <v>15174</v>
      </c>
      <c r="M988" s="29" t="s">
        <v>8355</v>
      </c>
      <c r="N988" s="28">
        <v>697787.5</v>
      </c>
      <c r="O988" s="28">
        <v>6079246</v>
      </c>
      <c r="P988" s="29" t="s">
        <v>15173</v>
      </c>
      <c r="Q988" s="32" t="s">
        <v>174</v>
      </c>
      <c r="R988" s="19"/>
      <c r="S988" s="19"/>
      <c r="T988" s="19"/>
      <c r="U988" s="19"/>
      <c r="V988" s="19"/>
      <c r="W988" s="19"/>
      <c r="X988" s="19"/>
      <c r="Y988" s="19"/>
      <c r="Z988" s="19"/>
      <c r="AA988" s="19"/>
      <c r="AB988" s="19"/>
      <c r="AC988" s="19"/>
      <c r="AD988" s="19"/>
      <c r="AE988" s="19"/>
      <c r="AF988" s="19"/>
      <c r="AG988" s="19"/>
      <c r="AH988" s="19"/>
      <c r="AI988" s="19"/>
      <c r="AJ988" s="19"/>
      <c r="AK988" s="19"/>
      <c r="AL988" s="19"/>
      <c r="AM988" s="31">
        <v>111573</v>
      </c>
      <c r="AN988" s="31">
        <v>1151619</v>
      </c>
      <c r="AO988" s="31">
        <v>1293786</v>
      </c>
      <c r="AP988" s="31">
        <v>1130293</v>
      </c>
      <c r="AQ988" s="31">
        <v>1315303</v>
      </c>
      <c r="AR988" s="31">
        <v>1136140</v>
      </c>
      <c r="AS988" s="31">
        <v>1240905</v>
      </c>
      <c r="AT988" s="31">
        <v>1174436</v>
      </c>
      <c r="AU988" s="31">
        <v>1073939</v>
      </c>
      <c r="AV988" s="31">
        <v>1330521</v>
      </c>
      <c r="AW988" s="31">
        <v>1306425</v>
      </c>
      <c r="AX988" s="31">
        <v>102831</v>
      </c>
      <c r="AY988" s="31">
        <v>97822</v>
      </c>
      <c r="AZ988" s="31">
        <v>200653</v>
      </c>
    </row>
    <row r="989" spans="1:52" ht="15" customHeight="1">
      <c r="A989" s="29" t="s">
        <v>15172</v>
      </c>
      <c r="B989" s="34">
        <v>36143</v>
      </c>
      <c r="C989" s="28">
        <v>750</v>
      </c>
      <c r="D989" s="28">
        <v>48</v>
      </c>
      <c r="E989" s="28">
        <v>45</v>
      </c>
      <c r="F989" s="29" t="s">
        <v>14617</v>
      </c>
      <c r="G989" s="29" t="s">
        <v>171</v>
      </c>
      <c r="H989" s="28">
        <v>376</v>
      </c>
      <c r="I989" s="29" t="s">
        <v>14871</v>
      </c>
      <c r="J989" s="33" t="s">
        <v>15170</v>
      </c>
      <c r="K989" s="29" t="s">
        <v>178</v>
      </c>
      <c r="L989" s="29" t="s">
        <v>15169</v>
      </c>
      <c r="M989" s="29" t="s">
        <v>2473</v>
      </c>
      <c r="N989" s="28">
        <v>688771.9</v>
      </c>
      <c r="O989" s="28">
        <v>6077098</v>
      </c>
      <c r="P989" s="29" t="s">
        <v>15168</v>
      </c>
      <c r="Q989" s="32" t="s">
        <v>919</v>
      </c>
      <c r="R989" s="19"/>
      <c r="S989" s="19"/>
      <c r="T989" s="19"/>
      <c r="U989" s="19"/>
      <c r="V989" s="19"/>
      <c r="W989" s="19"/>
      <c r="X989" s="19"/>
      <c r="Y989" s="19"/>
      <c r="Z989" s="19"/>
      <c r="AA989" s="19"/>
      <c r="AB989" s="19"/>
      <c r="AC989" s="19"/>
      <c r="AD989" s="19"/>
      <c r="AE989" s="19"/>
      <c r="AF989" s="19"/>
      <c r="AG989" s="19"/>
      <c r="AH989" s="19"/>
      <c r="AI989" s="19"/>
      <c r="AJ989" s="19"/>
      <c r="AK989" s="19"/>
      <c r="AL989" s="19"/>
      <c r="AM989" s="31">
        <v>94756</v>
      </c>
      <c r="AN989" s="31">
        <v>1454478</v>
      </c>
      <c r="AO989" s="31">
        <v>1625895</v>
      </c>
      <c r="AP989" s="31">
        <v>1352022</v>
      </c>
      <c r="AQ989" s="31">
        <v>1610488</v>
      </c>
      <c r="AR989" s="31">
        <v>1389816</v>
      </c>
      <c r="AS989" s="31">
        <v>1508051</v>
      </c>
      <c r="AT989" s="31">
        <v>1346634</v>
      </c>
      <c r="AU989" s="31">
        <v>1302341</v>
      </c>
      <c r="AV989" s="31">
        <v>1626522</v>
      </c>
      <c r="AW989" s="31">
        <v>1665130</v>
      </c>
      <c r="AX989" s="31">
        <v>126587</v>
      </c>
      <c r="AY989" s="31">
        <v>122631</v>
      </c>
      <c r="AZ989" s="31">
        <v>249218</v>
      </c>
    </row>
    <row r="990" spans="1:52" ht="15" customHeight="1">
      <c r="A990" s="29" t="s">
        <v>15167</v>
      </c>
      <c r="B990" s="34">
        <v>36143</v>
      </c>
      <c r="C990" s="28">
        <v>750</v>
      </c>
      <c r="D990" s="28">
        <v>48</v>
      </c>
      <c r="E990" s="28">
        <v>45</v>
      </c>
      <c r="F990" s="29" t="s">
        <v>14617</v>
      </c>
      <c r="G990" s="29" t="s">
        <v>171</v>
      </c>
      <c r="H990" s="28">
        <v>376</v>
      </c>
      <c r="I990" s="29" t="s">
        <v>14871</v>
      </c>
      <c r="J990" s="33" t="s">
        <v>15166</v>
      </c>
      <c r="K990" s="29" t="s">
        <v>178</v>
      </c>
      <c r="L990" s="29" t="s">
        <v>15165</v>
      </c>
      <c r="M990" s="29" t="s">
        <v>1313</v>
      </c>
      <c r="N990" s="28">
        <v>688164.9</v>
      </c>
      <c r="O990" s="28">
        <v>6077676</v>
      </c>
      <c r="P990" s="29" t="s">
        <v>15164</v>
      </c>
      <c r="Q990" s="32" t="s">
        <v>919</v>
      </c>
      <c r="R990" s="19"/>
      <c r="S990" s="19"/>
      <c r="T990" s="19"/>
      <c r="U990" s="19"/>
      <c r="V990" s="19"/>
      <c r="W990" s="19"/>
      <c r="X990" s="19"/>
      <c r="Y990" s="19"/>
      <c r="Z990" s="19"/>
      <c r="AA990" s="19"/>
      <c r="AB990" s="19"/>
      <c r="AC990" s="19"/>
      <c r="AD990" s="19"/>
      <c r="AE990" s="19"/>
      <c r="AF990" s="19"/>
      <c r="AG990" s="19"/>
      <c r="AH990" s="19"/>
      <c r="AI990" s="19"/>
      <c r="AJ990" s="19"/>
      <c r="AK990" s="19"/>
      <c r="AL990" s="19"/>
      <c r="AM990" s="31">
        <v>104459</v>
      </c>
      <c r="AN990" s="31">
        <v>1350712</v>
      </c>
      <c r="AO990" s="31">
        <v>1523116</v>
      </c>
      <c r="AP990" s="31">
        <v>1291088</v>
      </c>
      <c r="AQ990" s="31">
        <v>1482218</v>
      </c>
      <c r="AR990" s="31">
        <v>1304977</v>
      </c>
      <c r="AS990" s="31">
        <v>1432071</v>
      </c>
      <c r="AT990" s="31">
        <v>1307046</v>
      </c>
      <c r="AU990" s="31">
        <v>1234606</v>
      </c>
      <c r="AV990" s="31">
        <v>1463533</v>
      </c>
      <c r="AW990" s="31">
        <v>1569796</v>
      </c>
      <c r="AX990" s="31">
        <v>113154</v>
      </c>
      <c r="AY990" s="31">
        <v>117304</v>
      </c>
      <c r="AZ990" s="31">
        <v>230458</v>
      </c>
    </row>
    <row r="991" spans="1:52" ht="15" customHeight="1">
      <c r="A991" s="29" t="s">
        <v>15163</v>
      </c>
      <c r="B991" s="34">
        <v>36143</v>
      </c>
      <c r="C991" s="28">
        <v>750</v>
      </c>
      <c r="D991" s="28">
        <v>48</v>
      </c>
      <c r="E991" s="28">
        <v>45</v>
      </c>
      <c r="F991" s="29" t="s">
        <v>14617</v>
      </c>
      <c r="G991" s="29" t="s">
        <v>171</v>
      </c>
      <c r="H991" s="28">
        <v>376</v>
      </c>
      <c r="I991" s="29" t="s">
        <v>14871</v>
      </c>
      <c r="J991" s="33" t="s">
        <v>15162</v>
      </c>
      <c r="K991" s="29" t="s">
        <v>178</v>
      </c>
      <c r="L991" s="29" t="s">
        <v>15132</v>
      </c>
      <c r="M991" s="29" t="s">
        <v>6491</v>
      </c>
      <c r="N991" s="28">
        <v>688321.1</v>
      </c>
      <c r="O991" s="28">
        <v>6077531</v>
      </c>
      <c r="P991" s="29" t="s">
        <v>15161</v>
      </c>
      <c r="Q991" s="32" t="s">
        <v>919</v>
      </c>
      <c r="R991" s="19"/>
      <c r="S991" s="19"/>
      <c r="T991" s="19"/>
      <c r="U991" s="19"/>
      <c r="V991" s="19"/>
      <c r="W991" s="19"/>
      <c r="X991" s="19"/>
      <c r="Y991" s="19"/>
      <c r="Z991" s="19"/>
      <c r="AA991" s="19"/>
      <c r="AB991" s="19"/>
      <c r="AC991" s="19"/>
      <c r="AD991" s="19"/>
      <c r="AE991" s="19"/>
      <c r="AF991" s="19"/>
      <c r="AG991" s="19"/>
      <c r="AH991" s="19"/>
      <c r="AI991" s="19"/>
      <c r="AJ991" s="19"/>
      <c r="AK991" s="19"/>
      <c r="AL991" s="19"/>
      <c r="AM991" s="31">
        <v>135758</v>
      </c>
      <c r="AN991" s="31">
        <v>1376785</v>
      </c>
      <c r="AO991" s="31">
        <v>1528126</v>
      </c>
      <c r="AP991" s="31">
        <v>1269623</v>
      </c>
      <c r="AQ991" s="31">
        <v>1547470</v>
      </c>
      <c r="AR991" s="31">
        <v>1309726</v>
      </c>
      <c r="AS991" s="31">
        <v>1464083</v>
      </c>
      <c r="AT991" s="31">
        <v>1341697</v>
      </c>
      <c r="AU991" s="31">
        <v>1248249</v>
      </c>
      <c r="AV991" s="31">
        <v>1506678</v>
      </c>
      <c r="AW991" s="31">
        <v>1589457</v>
      </c>
      <c r="AX991" s="31">
        <v>118099</v>
      </c>
      <c r="AY991" s="31">
        <v>119191</v>
      </c>
      <c r="AZ991" s="31">
        <v>237290</v>
      </c>
    </row>
    <row r="992" spans="1:52" ht="15" customHeight="1">
      <c r="A992" s="29" t="s">
        <v>15160</v>
      </c>
      <c r="B992" s="34">
        <v>36143</v>
      </c>
      <c r="C992" s="28">
        <v>750</v>
      </c>
      <c r="D992" s="28">
        <v>48</v>
      </c>
      <c r="E992" s="28">
        <v>45</v>
      </c>
      <c r="F992" s="29" t="s">
        <v>14617</v>
      </c>
      <c r="G992" s="29" t="s">
        <v>171</v>
      </c>
      <c r="H992" s="28">
        <v>376</v>
      </c>
      <c r="I992" s="29" t="s">
        <v>14871</v>
      </c>
      <c r="J992" s="33" t="s">
        <v>15159</v>
      </c>
      <c r="K992" s="29" t="s">
        <v>178</v>
      </c>
      <c r="L992" s="29" t="s">
        <v>15132</v>
      </c>
      <c r="M992" s="29" t="s">
        <v>1088</v>
      </c>
      <c r="N992" s="28">
        <v>688466.7</v>
      </c>
      <c r="O992" s="28">
        <v>6077385</v>
      </c>
      <c r="P992" s="29" t="s">
        <v>15158</v>
      </c>
      <c r="Q992" s="32" t="s">
        <v>919</v>
      </c>
      <c r="R992" s="19"/>
      <c r="S992" s="19"/>
      <c r="T992" s="19"/>
      <c r="U992" s="19"/>
      <c r="V992" s="19"/>
      <c r="W992" s="19"/>
      <c r="X992" s="19"/>
      <c r="Y992" s="19"/>
      <c r="Z992" s="19"/>
      <c r="AA992" s="19"/>
      <c r="AB992" s="19"/>
      <c r="AC992" s="19"/>
      <c r="AD992" s="19"/>
      <c r="AE992" s="19"/>
      <c r="AF992" s="19"/>
      <c r="AG992" s="19"/>
      <c r="AH992" s="19"/>
      <c r="AI992" s="19"/>
      <c r="AJ992" s="19"/>
      <c r="AK992" s="19"/>
      <c r="AL992" s="19"/>
      <c r="AM992" s="31">
        <v>130115</v>
      </c>
      <c r="AN992" s="31">
        <v>1402160</v>
      </c>
      <c r="AO992" s="31">
        <v>1551450</v>
      </c>
      <c r="AP992" s="31">
        <v>1276388</v>
      </c>
      <c r="AQ992" s="31">
        <v>1555939</v>
      </c>
      <c r="AR992" s="31">
        <v>1338104</v>
      </c>
      <c r="AS992" s="31">
        <v>1482903</v>
      </c>
      <c r="AT992" s="31">
        <v>1371246</v>
      </c>
      <c r="AU992" s="31">
        <v>1295104</v>
      </c>
      <c r="AV992" s="31">
        <v>1592022</v>
      </c>
      <c r="AW992" s="31">
        <v>1647538</v>
      </c>
      <c r="AX992" s="31">
        <v>118863</v>
      </c>
      <c r="AY992" s="31">
        <v>121697</v>
      </c>
      <c r="AZ992" s="31">
        <v>240560</v>
      </c>
    </row>
    <row r="993" spans="1:52" ht="15" customHeight="1">
      <c r="A993" s="29" t="s">
        <v>15157</v>
      </c>
      <c r="B993" s="34">
        <v>36103</v>
      </c>
      <c r="C993" s="28">
        <v>750</v>
      </c>
      <c r="D993" s="28">
        <v>48</v>
      </c>
      <c r="E993" s="28">
        <v>45</v>
      </c>
      <c r="F993" s="29" t="s">
        <v>14617</v>
      </c>
      <c r="G993" s="29" t="s">
        <v>171</v>
      </c>
      <c r="H993" s="28">
        <v>376</v>
      </c>
      <c r="I993" s="29" t="s">
        <v>14871</v>
      </c>
      <c r="J993" s="33" t="s">
        <v>15156</v>
      </c>
      <c r="K993" s="29" t="s">
        <v>178</v>
      </c>
      <c r="L993" s="29" t="s">
        <v>15147</v>
      </c>
      <c r="M993" s="29" t="s">
        <v>2826</v>
      </c>
      <c r="N993" s="28">
        <v>664011.80000000005</v>
      </c>
      <c r="O993" s="28">
        <v>6072922</v>
      </c>
      <c r="P993" s="29" t="s">
        <v>15155</v>
      </c>
      <c r="Q993" s="32" t="s">
        <v>174</v>
      </c>
      <c r="R993" s="19"/>
      <c r="S993" s="19"/>
      <c r="T993" s="19"/>
      <c r="U993" s="19"/>
      <c r="V993" s="19"/>
      <c r="W993" s="19"/>
      <c r="X993" s="19"/>
      <c r="Y993" s="19"/>
      <c r="Z993" s="19"/>
      <c r="AA993" s="19"/>
      <c r="AB993" s="19"/>
      <c r="AC993" s="19"/>
      <c r="AD993" s="19"/>
      <c r="AE993" s="19"/>
      <c r="AF993" s="19"/>
      <c r="AG993" s="19"/>
      <c r="AH993" s="19"/>
      <c r="AI993" s="19"/>
      <c r="AJ993" s="19"/>
      <c r="AK993" s="19"/>
      <c r="AL993" s="19"/>
      <c r="AM993" s="31">
        <v>239418</v>
      </c>
      <c r="AN993" s="31">
        <v>1423854</v>
      </c>
      <c r="AO993" s="31">
        <v>1458663</v>
      </c>
      <c r="AP993" s="31">
        <v>1231969</v>
      </c>
      <c r="AQ993" s="31">
        <v>1369401.71484375</v>
      </c>
      <c r="AR993" s="31">
        <v>1211042.25</v>
      </c>
      <c r="AS993" s="31">
        <v>1391518.28125</v>
      </c>
      <c r="AT993" s="31">
        <v>1294611.1171875</v>
      </c>
      <c r="AU993" s="31">
        <v>1182536.18359375</v>
      </c>
      <c r="AV993" s="31">
        <v>1523352.59375</v>
      </c>
      <c r="AW993" s="31">
        <v>1433698.2131347656</v>
      </c>
      <c r="AX993" s="31">
        <v>2583.89990234375</v>
      </c>
      <c r="AY993" s="31">
        <v>100753.2890625</v>
      </c>
      <c r="AZ993" s="31">
        <v>103337.18896484375</v>
      </c>
    </row>
    <row r="994" spans="1:52" ht="15" customHeight="1">
      <c r="A994" s="29" t="s">
        <v>15154</v>
      </c>
      <c r="B994" s="34">
        <v>36103</v>
      </c>
      <c r="C994" s="28">
        <v>750</v>
      </c>
      <c r="D994" s="28">
        <v>48</v>
      </c>
      <c r="E994" s="28">
        <v>46</v>
      </c>
      <c r="F994" s="29" t="s">
        <v>14617</v>
      </c>
      <c r="G994" s="29" t="s">
        <v>15149</v>
      </c>
      <c r="H994" s="28">
        <v>376</v>
      </c>
      <c r="I994" s="29" t="s">
        <v>14871</v>
      </c>
      <c r="J994" s="33" t="s">
        <v>15153</v>
      </c>
      <c r="K994" s="29" t="s">
        <v>178</v>
      </c>
      <c r="L994" s="29" t="s">
        <v>15152</v>
      </c>
      <c r="M994" s="29" t="s">
        <v>331</v>
      </c>
      <c r="N994" s="28">
        <v>664217.80000000005</v>
      </c>
      <c r="O994" s="28">
        <v>6072894</v>
      </c>
      <c r="P994" s="29" t="s">
        <v>15151</v>
      </c>
      <c r="Q994" s="32" t="s">
        <v>174</v>
      </c>
      <c r="R994" s="19"/>
      <c r="S994" s="19"/>
      <c r="T994" s="19"/>
      <c r="U994" s="19"/>
      <c r="V994" s="19"/>
      <c r="W994" s="19"/>
      <c r="X994" s="19"/>
      <c r="Y994" s="19"/>
      <c r="Z994" s="19"/>
      <c r="AA994" s="19"/>
      <c r="AB994" s="19"/>
      <c r="AC994" s="19"/>
      <c r="AD994" s="19"/>
      <c r="AE994" s="19"/>
      <c r="AF994" s="19"/>
      <c r="AG994" s="19"/>
      <c r="AH994" s="19"/>
      <c r="AI994" s="19"/>
      <c r="AJ994" s="19"/>
      <c r="AK994" s="19"/>
      <c r="AL994" s="19"/>
      <c r="AM994" s="31">
        <v>219364</v>
      </c>
      <c r="AN994" s="31">
        <v>1334175</v>
      </c>
      <c r="AO994" s="31">
        <v>1437399</v>
      </c>
      <c r="AP994" s="31">
        <v>1208570</v>
      </c>
      <c r="AQ994" s="31">
        <v>1362301.75</v>
      </c>
      <c r="AR994" s="31">
        <v>1236306.0703125</v>
      </c>
      <c r="AS994" s="31">
        <v>1362676.609375</v>
      </c>
      <c r="AT994" s="31">
        <v>1262645.01171875</v>
      </c>
      <c r="AU994" s="31">
        <v>1158917.7578125</v>
      </c>
      <c r="AV994" s="31">
        <v>1413788.31640625</v>
      </c>
      <c r="AW994" s="31">
        <v>1512354.69921875</v>
      </c>
      <c r="AX994" s="31">
        <v>118205.0078125</v>
      </c>
      <c r="AY994" s="31">
        <v>92675.8828125</v>
      </c>
      <c r="AZ994" s="31">
        <v>210880.890625</v>
      </c>
    </row>
    <row r="995" spans="1:52" ht="15" customHeight="1">
      <c r="A995" s="29" t="s">
        <v>15150</v>
      </c>
      <c r="B995" s="34">
        <v>36103</v>
      </c>
      <c r="C995" s="28">
        <v>750</v>
      </c>
      <c r="D995" s="28">
        <v>48</v>
      </c>
      <c r="E995" s="28">
        <v>45</v>
      </c>
      <c r="F995" s="29" t="s">
        <v>14617</v>
      </c>
      <c r="G995" s="29" t="s">
        <v>171</v>
      </c>
      <c r="H995" s="28">
        <v>376</v>
      </c>
      <c r="I995" s="29" t="s">
        <v>14871</v>
      </c>
      <c r="J995" s="33" t="s">
        <v>15148</v>
      </c>
      <c r="K995" s="29" t="s">
        <v>178</v>
      </c>
      <c r="L995" s="29" t="s">
        <v>15147</v>
      </c>
      <c r="M995" s="29" t="s">
        <v>2826</v>
      </c>
      <c r="N995" s="28">
        <v>664423.80000000005</v>
      </c>
      <c r="O995" s="28">
        <v>6072868</v>
      </c>
      <c r="P995" s="29" t="s">
        <v>15146</v>
      </c>
      <c r="Q995" s="32" t="s">
        <v>174</v>
      </c>
      <c r="R995" s="19"/>
      <c r="S995" s="19"/>
      <c r="T995" s="19"/>
      <c r="U995" s="19"/>
      <c r="V995" s="19"/>
      <c r="W995" s="19"/>
      <c r="X995" s="19"/>
      <c r="Y995" s="19"/>
      <c r="Z995" s="19"/>
      <c r="AA995" s="19"/>
      <c r="AB995" s="19"/>
      <c r="AC995" s="19"/>
      <c r="AD995" s="19"/>
      <c r="AE995" s="19"/>
      <c r="AF995" s="19"/>
      <c r="AG995" s="19"/>
      <c r="AH995" s="19"/>
      <c r="AI995" s="19"/>
      <c r="AJ995" s="19"/>
      <c r="AK995" s="19"/>
      <c r="AL995" s="19"/>
      <c r="AM995" s="31">
        <v>226492</v>
      </c>
      <c r="AN995" s="31">
        <v>1330366</v>
      </c>
      <c r="AO995" s="31">
        <v>1433571</v>
      </c>
      <c r="AP995" s="31">
        <v>784496</v>
      </c>
      <c r="AQ995" s="31">
        <v>668023.408203125</v>
      </c>
      <c r="AR995" s="31">
        <v>1236787.20703125</v>
      </c>
      <c r="AS995" s="31">
        <v>1330440.22265625</v>
      </c>
      <c r="AT995" s="31">
        <v>1263933.01171875</v>
      </c>
      <c r="AU995" s="31">
        <v>1132424.37109375</v>
      </c>
      <c r="AV995" s="31">
        <v>1399878.796875</v>
      </c>
      <c r="AW995" s="31">
        <v>1454150.6171875</v>
      </c>
      <c r="AX995" s="31">
        <v>114245.0078125</v>
      </c>
      <c r="AY995" s="31">
        <v>99073.2578125</v>
      </c>
      <c r="AZ995" s="31">
        <v>213318.265625</v>
      </c>
    </row>
    <row r="996" spans="1:52" ht="15" customHeight="1">
      <c r="A996" s="29" t="s">
        <v>15145</v>
      </c>
      <c r="B996" s="34">
        <v>36103</v>
      </c>
      <c r="C996" s="28">
        <v>750</v>
      </c>
      <c r="D996" s="28">
        <v>48</v>
      </c>
      <c r="E996" s="28">
        <v>45</v>
      </c>
      <c r="F996" s="29" t="s">
        <v>14617</v>
      </c>
      <c r="G996" s="29" t="s">
        <v>171</v>
      </c>
      <c r="H996" s="28">
        <v>376</v>
      </c>
      <c r="I996" s="29" t="s">
        <v>14871</v>
      </c>
      <c r="J996" s="33" t="s">
        <v>15144</v>
      </c>
      <c r="K996" s="29" t="s">
        <v>178</v>
      </c>
      <c r="L996" s="29" t="s">
        <v>15143</v>
      </c>
      <c r="M996" s="29" t="s">
        <v>331</v>
      </c>
      <c r="N996" s="28">
        <v>664630.80000000005</v>
      </c>
      <c r="O996" s="28">
        <v>6072840</v>
      </c>
      <c r="P996" s="29" t="s">
        <v>15142</v>
      </c>
      <c r="Q996" s="32" t="s">
        <v>174</v>
      </c>
      <c r="R996" s="19"/>
      <c r="S996" s="19"/>
      <c r="T996" s="19"/>
      <c r="U996" s="19"/>
      <c r="V996" s="19"/>
      <c r="W996" s="19"/>
      <c r="X996" s="19"/>
      <c r="Y996" s="19"/>
      <c r="Z996" s="19"/>
      <c r="AA996" s="19"/>
      <c r="AB996" s="19"/>
      <c r="AC996" s="19"/>
      <c r="AD996" s="19"/>
      <c r="AE996" s="19"/>
      <c r="AF996" s="19"/>
      <c r="AG996" s="19"/>
      <c r="AH996" s="19"/>
      <c r="AI996" s="19"/>
      <c r="AJ996" s="19"/>
      <c r="AK996" s="19"/>
      <c r="AL996" s="19"/>
      <c r="AM996" s="31">
        <v>223930</v>
      </c>
      <c r="AN996" s="31">
        <v>1398895</v>
      </c>
      <c r="AO996" s="31">
        <v>1467978</v>
      </c>
      <c r="AP996" s="31">
        <v>817801</v>
      </c>
      <c r="AQ996" s="31">
        <v>715231.84765625</v>
      </c>
      <c r="AR996" s="31">
        <v>1346729.6484375</v>
      </c>
      <c r="AS996" s="31">
        <v>1475870.2265625</v>
      </c>
      <c r="AT996" s="31">
        <v>1383450.7265625</v>
      </c>
      <c r="AU996" s="31">
        <v>1256909.94140625</v>
      </c>
      <c r="AV996" s="31">
        <v>1498075.9375</v>
      </c>
      <c r="AW996" s="31">
        <v>1557474.91015625</v>
      </c>
      <c r="AX996" s="31">
        <v>118221.84375</v>
      </c>
      <c r="AY996" s="31">
        <v>116468.546875</v>
      </c>
      <c r="AZ996" s="31">
        <v>234690.390625</v>
      </c>
    </row>
    <row r="997" spans="1:52" ht="15" customHeight="1">
      <c r="A997" s="29" t="s">
        <v>15141</v>
      </c>
      <c r="B997" s="34">
        <v>36125</v>
      </c>
      <c r="C997" s="28">
        <v>750</v>
      </c>
      <c r="D997" s="28">
        <v>48</v>
      </c>
      <c r="E997" s="28">
        <v>45</v>
      </c>
      <c r="F997" s="29" t="s">
        <v>14617</v>
      </c>
      <c r="G997" s="29" t="s">
        <v>171</v>
      </c>
      <c r="H997" s="28">
        <v>376</v>
      </c>
      <c r="I997" s="29" t="s">
        <v>14871</v>
      </c>
      <c r="J997" s="33" t="s">
        <v>15140</v>
      </c>
      <c r="K997" s="29" t="s">
        <v>178</v>
      </c>
      <c r="L997" s="29" t="s">
        <v>15136</v>
      </c>
      <c r="M997" s="29" t="s">
        <v>2578</v>
      </c>
      <c r="N997" s="28">
        <v>680790.6</v>
      </c>
      <c r="O997" s="28">
        <v>6071840</v>
      </c>
      <c r="P997" s="29" t="s">
        <v>15139</v>
      </c>
      <c r="Q997" s="32" t="s">
        <v>174</v>
      </c>
      <c r="R997" s="19"/>
      <c r="S997" s="19"/>
      <c r="T997" s="19"/>
      <c r="U997" s="19"/>
      <c r="V997" s="19"/>
      <c r="W997" s="19"/>
      <c r="X997" s="19"/>
      <c r="Y997" s="19"/>
      <c r="Z997" s="19"/>
      <c r="AA997" s="19"/>
      <c r="AB997" s="19"/>
      <c r="AC997" s="19"/>
      <c r="AD997" s="19"/>
      <c r="AE997" s="19"/>
      <c r="AF997" s="19"/>
      <c r="AG997" s="19"/>
      <c r="AH997" s="19"/>
      <c r="AI997" s="19"/>
      <c r="AJ997" s="19"/>
      <c r="AK997" s="19"/>
      <c r="AL997" s="19"/>
      <c r="AM997" s="31">
        <v>190910</v>
      </c>
      <c r="AN997" s="31">
        <v>1301011</v>
      </c>
      <c r="AO997" s="31">
        <v>1484521</v>
      </c>
      <c r="AP997" s="31">
        <v>1269406</v>
      </c>
      <c r="AQ997" s="31">
        <v>1461117</v>
      </c>
      <c r="AR997" s="31">
        <v>1284492</v>
      </c>
      <c r="AS997" s="31">
        <v>1428500</v>
      </c>
      <c r="AT997" s="31">
        <v>1322182</v>
      </c>
      <c r="AU997" s="31">
        <v>1207173</v>
      </c>
      <c r="AV997" s="31">
        <v>1549423</v>
      </c>
      <c r="AW997" s="31">
        <v>1538306</v>
      </c>
      <c r="AX997" s="31">
        <v>105378</v>
      </c>
      <c r="AY997" s="31">
        <v>110957</v>
      </c>
      <c r="AZ997" s="31">
        <v>216335</v>
      </c>
    </row>
    <row r="998" spans="1:52" ht="15" customHeight="1">
      <c r="A998" s="29" t="s">
        <v>15138</v>
      </c>
      <c r="B998" s="34">
        <v>36125</v>
      </c>
      <c r="C998" s="28">
        <v>750</v>
      </c>
      <c r="D998" s="28">
        <v>48</v>
      </c>
      <c r="E998" s="28">
        <v>45</v>
      </c>
      <c r="F998" s="29" t="s">
        <v>14617</v>
      </c>
      <c r="G998" s="29" t="s">
        <v>171</v>
      </c>
      <c r="H998" s="28">
        <v>376</v>
      </c>
      <c r="I998" s="29" t="s">
        <v>14871</v>
      </c>
      <c r="J998" s="33" t="s">
        <v>15137</v>
      </c>
      <c r="K998" s="29" t="s">
        <v>178</v>
      </c>
      <c r="L998" s="29" t="s">
        <v>15136</v>
      </c>
      <c r="M998" s="29" t="s">
        <v>5460</v>
      </c>
      <c r="N998" s="28">
        <v>680787.6</v>
      </c>
      <c r="O998" s="28">
        <v>6071655</v>
      </c>
      <c r="P998" s="29" t="s">
        <v>15135</v>
      </c>
      <c r="Q998" s="32" t="s">
        <v>174</v>
      </c>
      <c r="R998" s="19"/>
      <c r="S998" s="19"/>
      <c r="T998" s="19"/>
      <c r="U998" s="19"/>
      <c r="V998" s="19"/>
      <c r="W998" s="19"/>
      <c r="X998" s="19"/>
      <c r="Y998" s="19"/>
      <c r="Z998" s="19"/>
      <c r="AA998" s="19"/>
      <c r="AB998" s="19"/>
      <c r="AC998" s="19"/>
      <c r="AD998" s="19"/>
      <c r="AE998" s="19"/>
      <c r="AF998" s="19"/>
      <c r="AG998" s="19"/>
      <c r="AH998" s="19"/>
      <c r="AI998" s="19"/>
      <c r="AJ998" s="19"/>
      <c r="AK998" s="19"/>
      <c r="AL998" s="19"/>
      <c r="AM998" s="31">
        <v>195689</v>
      </c>
      <c r="AN998" s="31">
        <v>1323851</v>
      </c>
      <c r="AO998" s="31">
        <v>1509153</v>
      </c>
      <c r="AP998" s="31">
        <v>1284420</v>
      </c>
      <c r="AQ998" s="31">
        <v>1481561</v>
      </c>
      <c r="AR998" s="31">
        <v>1273902</v>
      </c>
      <c r="AS998" s="31">
        <v>1444947</v>
      </c>
      <c r="AT998" s="31">
        <v>1316308</v>
      </c>
      <c r="AU998" s="31">
        <v>1246578</v>
      </c>
      <c r="AV998" s="31">
        <v>1551522</v>
      </c>
      <c r="AW998" s="31">
        <v>1586202</v>
      </c>
      <c r="AX998" s="31">
        <v>118348</v>
      </c>
      <c r="AY998" s="31">
        <v>109267</v>
      </c>
      <c r="AZ998" s="31">
        <v>227615</v>
      </c>
    </row>
    <row r="999" spans="1:52" ht="15" customHeight="1">
      <c r="A999" s="29" t="s">
        <v>15134</v>
      </c>
      <c r="B999" s="34">
        <v>36143</v>
      </c>
      <c r="C999" s="28">
        <v>750</v>
      </c>
      <c r="D999" s="28">
        <v>48</v>
      </c>
      <c r="E999" s="28">
        <v>46</v>
      </c>
      <c r="F999" s="29" t="s">
        <v>14617</v>
      </c>
      <c r="G999" s="29" t="s">
        <v>171</v>
      </c>
      <c r="H999" s="28">
        <v>376</v>
      </c>
      <c r="I999" s="29" t="s">
        <v>14871</v>
      </c>
      <c r="J999" s="33" t="s">
        <v>15133</v>
      </c>
      <c r="K999" s="29" t="s">
        <v>178</v>
      </c>
      <c r="L999" s="29" t="s">
        <v>15132</v>
      </c>
      <c r="M999" s="29" t="s">
        <v>1363</v>
      </c>
      <c r="N999" s="28">
        <v>688625.6</v>
      </c>
      <c r="O999" s="28">
        <v>6077242</v>
      </c>
      <c r="P999" s="29" t="s">
        <v>15131</v>
      </c>
      <c r="Q999" s="32" t="s">
        <v>919</v>
      </c>
      <c r="R999" s="19"/>
      <c r="S999" s="19"/>
      <c r="T999" s="19"/>
      <c r="U999" s="19"/>
      <c r="V999" s="19"/>
      <c r="W999" s="19"/>
      <c r="X999" s="19"/>
      <c r="Y999" s="19"/>
      <c r="Z999" s="19"/>
      <c r="AA999" s="19"/>
      <c r="AB999" s="19"/>
      <c r="AC999" s="19"/>
      <c r="AD999" s="19"/>
      <c r="AE999" s="19"/>
      <c r="AF999" s="19"/>
      <c r="AG999" s="19"/>
      <c r="AH999" s="19"/>
      <c r="AI999" s="19"/>
      <c r="AJ999" s="19"/>
      <c r="AK999" s="19"/>
      <c r="AL999" s="19"/>
      <c r="AM999" s="31">
        <v>104877</v>
      </c>
      <c r="AN999" s="31">
        <v>1426825</v>
      </c>
      <c r="AO999" s="31">
        <v>1564896</v>
      </c>
      <c r="AP999" s="31">
        <v>1302362</v>
      </c>
      <c r="AQ999" s="31">
        <v>1590397</v>
      </c>
      <c r="AR999" s="31">
        <v>1334714</v>
      </c>
      <c r="AS999" s="31">
        <v>1467503</v>
      </c>
      <c r="AT999" s="31">
        <v>1340972</v>
      </c>
      <c r="AU999" s="31">
        <v>1254710</v>
      </c>
      <c r="AV999" s="31">
        <v>1484220</v>
      </c>
      <c r="AW999" s="31">
        <v>1607526</v>
      </c>
      <c r="AX999" s="31">
        <v>115664</v>
      </c>
      <c r="AY999" s="31">
        <v>119274</v>
      </c>
      <c r="AZ999" s="31">
        <v>234938</v>
      </c>
    </row>
    <row r="1000" spans="1:52" ht="15" customHeight="1">
      <c r="A1000" s="29" t="s">
        <v>15130</v>
      </c>
      <c r="B1000" s="34">
        <v>36272</v>
      </c>
      <c r="C1000" s="28">
        <v>600</v>
      </c>
      <c r="D1000" s="28">
        <v>44</v>
      </c>
      <c r="E1000" s="28">
        <v>35</v>
      </c>
      <c r="F1000" s="29" t="s">
        <v>14683</v>
      </c>
      <c r="G1000" s="29" t="s">
        <v>15119</v>
      </c>
      <c r="H1000" s="28">
        <v>376</v>
      </c>
      <c r="I1000" s="29" t="s">
        <v>14871</v>
      </c>
      <c r="J1000" s="33" t="s">
        <v>15129</v>
      </c>
      <c r="K1000" s="29" t="s">
        <v>178</v>
      </c>
      <c r="L1000" s="29" t="s">
        <v>15040</v>
      </c>
      <c r="M1000" s="29" t="s">
        <v>1247</v>
      </c>
      <c r="N1000" s="28">
        <v>685714.5</v>
      </c>
      <c r="O1000" s="28">
        <v>6062358</v>
      </c>
      <c r="P1000" s="29" t="s">
        <v>15128</v>
      </c>
      <c r="Q1000" s="32" t="s">
        <v>919</v>
      </c>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31">
        <v>853381</v>
      </c>
      <c r="AO1000" s="31">
        <v>1419254</v>
      </c>
      <c r="AP1000" s="31">
        <v>1176757</v>
      </c>
      <c r="AQ1000" s="31">
        <v>1319219</v>
      </c>
      <c r="AR1000" s="31">
        <v>1166306</v>
      </c>
      <c r="AS1000" s="31">
        <v>1350060</v>
      </c>
      <c r="AT1000" s="31">
        <v>1225756</v>
      </c>
      <c r="AU1000" s="31">
        <v>1192590</v>
      </c>
      <c r="AV1000" s="31">
        <v>1469580</v>
      </c>
      <c r="AW1000" s="31">
        <v>1509813</v>
      </c>
      <c r="AX1000" s="31">
        <v>110168</v>
      </c>
      <c r="AY1000" s="31">
        <v>87703</v>
      </c>
      <c r="AZ1000" s="31">
        <v>197871</v>
      </c>
    </row>
    <row r="1001" spans="1:52" ht="15" customHeight="1">
      <c r="A1001" s="29" t="s">
        <v>15127</v>
      </c>
      <c r="B1001" s="34">
        <v>36272</v>
      </c>
      <c r="C1001" s="28">
        <v>600</v>
      </c>
      <c r="D1001" s="28">
        <v>44</v>
      </c>
      <c r="E1001" s="28">
        <v>35</v>
      </c>
      <c r="F1001" s="29" t="s">
        <v>14683</v>
      </c>
      <c r="G1001" s="29" t="s">
        <v>15119</v>
      </c>
      <c r="H1001" s="28">
        <v>376</v>
      </c>
      <c r="I1001" s="29" t="s">
        <v>14871</v>
      </c>
      <c r="J1001" s="33" t="s">
        <v>15126</v>
      </c>
      <c r="K1001" s="29" t="s">
        <v>178</v>
      </c>
      <c r="L1001" s="29" t="s">
        <v>15125</v>
      </c>
      <c r="M1001" s="29" t="s">
        <v>331</v>
      </c>
      <c r="N1001" s="28">
        <v>686168.2</v>
      </c>
      <c r="O1001" s="28">
        <v>6061004</v>
      </c>
      <c r="P1001" s="29" t="s">
        <v>15124</v>
      </c>
      <c r="Q1001" s="32" t="s">
        <v>919</v>
      </c>
      <c r="R1001" s="19"/>
      <c r="S1001" s="19"/>
      <c r="T1001" s="19"/>
      <c r="U1001" s="19"/>
      <c r="V1001" s="19"/>
      <c r="W1001" s="19"/>
      <c r="X1001" s="19"/>
      <c r="Y1001" s="19"/>
      <c r="Z1001" s="19"/>
      <c r="AA1001" s="19"/>
      <c r="AB1001" s="19"/>
      <c r="AC1001" s="19"/>
      <c r="AD1001" s="19"/>
      <c r="AE1001" s="19"/>
      <c r="AF1001" s="19"/>
      <c r="AG1001" s="19"/>
      <c r="AH1001" s="19"/>
      <c r="AI1001" s="19"/>
      <c r="AJ1001" s="19"/>
      <c r="AK1001" s="19"/>
      <c r="AL1001" s="19"/>
      <c r="AM1001" s="19"/>
      <c r="AN1001" s="31">
        <v>881657</v>
      </c>
      <c r="AO1001" s="31">
        <v>1481364</v>
      </c>
      <c r="AP1001" s="31">
        <v>1283467</v>
      </c>
      <c r="AQ1001" s="31">
        <v>1460229</v>
      </c>
      <c r="AR1001" s="31">
        <v>1268497</v>
      </c>
      <c r="AS1001" s="31">
        <v>1427761</v>
      </c>
      <c r="AT1001" s="31">
        <v>1299541</v>
      </c>
      <c r="AU1001" s="31">
        <v>1274341</v>
      </c>
      <c r="AV1001" s="31">
        <v>1551144</v>
      </c>
      <c r="AW1001" s="31">
        <v>1599697</v>
      </c>
      <c r="AX1001" s="31">
        <v>122646</v>
      </c>
      <c r="AY1001" s="31">
        <v>110203</v>
      </c>
      <c r="AZ1001" s="31">
        <v>232849</v>
      </c>
    </row>
    <row r="1002" spans="1:52" ht="15" customHeight="1">
      <c r="A1002" s="29" t="s">
        <v>15123</v>
      </c>
      <c r="B1002" s="34">
        <v>36272</v>
      </c>
      <c r="C1002" s="28">
        <v>600</v>
      </c>
      <c r="D1002" s="28">
        <v>44</v>
      </c>
      <c r="E1002" s="28">
        <v>35</v>
      </c>
      <c r="F1002" s="29" t="s">
        <v>14683</v>
      </c>
      <c r="G1002" s="29" t="s">
        <v>15119</v>
      </c>
      <c r="H1002" s="28">
        <v>376</v>
      </c>
      <c r="I1002" s="29" t="s">
        <v>14871</v>
      </c>
      <c r="J1002" s="33" t="s">
        <v>15122</v>
      </c>
      <c r="K1002" s="29" t="s">
        <v>178</v>
      </c>
      <c r="L1002" s="29" t="s">
        <v>15040</v>
      </c>
      <c r="M1002" s="29" t="s">
        <v>1313</v>
      </c>
      <c r="N1002" s="28">
        <v>685225.6</v>
      </c>
      <c r="O1002" s="28">
        <v>6061417</v>
      </c>
      <c r="P1002" s="29" t="s">
        <v>15121</v>
      </c>
      <c r="Q1002" s="32" t="s">
        <v>919</v>
      </c>
      <c r="R1002" s="19"/>
      <c r="S1002" s="19"/>
      <c r="T1002" s="19"/>
      <c r="U1002" s="19"/>
      <c r="V1002" s="19"/>
      <c r="W1002" s="19"/>
      <c r="X1002" s="19"/>
      <c r="Y1002" s="19"/>
      <c r="Z1002" s="19"/>
      <c r="AA1002" s="19"/>
      <c r="AB1002" s="19"/>
      <c r="AC1002" s="19"/>
      <c r="AD1002" s="19"/>
      <c r="AE1002" s="19"/>
      <c r="AF1002" s="19"/>
      <c r="AG1002" s="19"/>
      <c r="AH1002" s="19"/>
      <c r="AI1002" s="19"/>
      <c r="AJ1002" s="19"/>
      <c r="AK1002" s="19"/>
      <c r="AL1002" s="19"/>
      <c r="AM1002" s="19"/>
      <c r="AN1002" s="31">
        <v>872584</v>
      </c>
      <c r="AO1002" s="31">
        <v>1481338</v>
      </c>
      <c r="AP1002" s="31">
        <v>1266137</v>
      </c>
      <c r="AQ1002" s="31">
        <v>1422175</v>
      </c>
      <c r="AR1002" s="31">
        <v>1220533</v>
      </c>
      <c r="AS1002" s="31">
        <v>1392603</v>
      </c>
      <c r="AT1002" s="31">
        <v>1298872</v>
      </c>
      <c r="AU1002" s="31">
        <v>1283842</v>
      </c>
      <c r="AV1002" s="31">
        <v>1548920</v>
      </c>
      <c r="AW1002" s="31">
        <v>957469</v>
      </c>
      <c r="AX1002" s="31">
        <v>120536</v>
      </c>
      <c r="AY1002" s="31">
        <v>104522</v>
      </c>
      <c r="AZ1002" s="31">
        <v>225058</v>
      </c>
    </row>
    <row r="1003" spans="1:52" ht="15" customHeight="1">
      <c r="A1003" s="29" t="s">
        <v>15120</v>
      </c>
      <c r="B1003" s="34">
        <v>36535</v>
      </c>
      <c r="C1003" s="28">
        <v>600</v>
      </c>
      <c r="D1003" s="28">
        <v>44</v>
      </c>
      <c r="E1003" s="28">
        <v>35</v>
      </c>
      <c r="F1003" s="29" t="s">
        <v>14683</v>
      </c>
      <c r="G1003" s="29" t="s">
        <v>15114</v>
      </c>
      <c r="H1003" s="28">
        <v>376</v>
      </c>
      <c r="I1003" s="29" t="s">
        <v>14871</v>
      </c>
      <c r="J1003" s="33" t="s">
        <v>15118</v>
      </c>
      <c r="K1003" s="29" t="s">
        <v>178</v>
      </c>
      <c r="L1003" s="29" t="s">
        <v>15117</v>
      </c>
      <c r="M1003" s="29" t="s">
        <v>216</v>
      </c>
      <c r="N1003" s="28">
        <v>686417.6</v>
      </c>
      <c r="O1003" s="28">
        <v>6061920</v>
      </c>
      <c r="P1003" s="29" t="s">
        <v>15116</v>
      </c>
      <c r="Q1003" s="32" t="s">
        <v>919</v>
      </c>
      <c r="R1003" s="19"/>
      <c r="S1003" s="19"/>
      <c r="T1003" s="19"/>
      <c r="U1003" s="19"/>
      <c r="V1003" s="19"/>
      <c r="W1003" s="19"/>
      <c r="X1003" s="19"/>
      <c r="Y1003" s="19"/>
      <c r="Z1003" s="19"/>
      <c r="AA1003" s="19"/>
      <c r="AB1003" s="19"/>
      <c r="AC1003" s="19"/>
      <c r="AD1003" s="19"/>
      <c r="AE1003" s="19"/>
      <c r="AF1003" s="19"/>
      <c r="AG1003" s="19"/>
      <c r="AH1003" s="19"/>
      <c r="AI1003" s="19"/>
      <c r="AJ1003" s="19"/>
      <c r="AK1003" s="19"/>
      <c r="AL1003" s="19"/>
      <c r="AM1003" s="19"/>
      <c r="AN1003" s="19"/>
      <c r="AO1003" s="31">
        <v>992861</v>
      </c>
      <c r="AP1003" s="31">
        <v>1151046</v>
      </c>
      <c r="AQ1003" s="31">
        <v>1312390</v>
      </c>
      <c r="AR1003" s="31">
        <v>1125588</v>
      </c>
      <c r="AS1003" s="31">
        <v>1309810</v>
      </c>
      <c r="AT1003" s="31">
        <v>1184099</v>
      </c>
      <c r="AU1003" s="31">
        <v>1134741</v>
      </c>
      <c r="AV1003" s="31">
        <v>1402635</v>
      </c>
      <c r="AW1003" s="31">
        <v>1463084</v>
      </c>
      <c r="AX1003" s="31">
        <v>109570</v>
      </c>
      <c r="AY1003" s="31">
        <v>100309</v>
      </c>
      <c r="AZ1003" s="31">
        <v>209879</v>
      </c>
    </row>
    <row r="1004" spans="1:52" ht="15" customHeight="1">
      <c r="A1004" s="29" t="s">
        <v>15115</v>
      </c>
      <c r="B1004" s="34">
        <v>36724</v>
      </c>
      <c r="C1004" s="28">
        <v>660</v>
      </c>
      <c r="D1004" s="28">
        <v>47</v>
      </c>
      <c r="E1004" s="28">
        <v>40</v>
      </c>
      <c r="F1004" s="29" t="s">
        <v>14594</v>
      </c>
      <c r="G1004" s="29" t="s">
        <v>9831</v>
      </c>
      <c r="H1004" s="28">
        <v>376</v>
      </c>
      <c r="I1004" s="29" t="s">
        <v>14871</v>
      </c>
      <c r="J1004" s="33" t="s">
        <v>15113</v>
      </c>
      <c r="K1004" s="29" t="s">
        <v>178</v>
      </c>
      <c r="L1004" s="29" t="s">
        <v>15088</v>
      </c>
      <c r="M1004" s="29" t="s">
        <v>4144</v>
      </c>
      <c r="N1004" s="28">
        <v>669697.69999999995</v>
      </c>
      <c r="O1004" s="28">
        <v>6080170</v>
      </c>
      <c r="P1004" s="29" t="s">
        <v>15112</v>
      </c>
      <c r="Q1004" s="32" t="s">
        <v>174</v>
      </c>
      <c r="R1004" s="19"/>
      <c r="S1004" s="19"/>
      <c r="T1004" s="19"/>
      <c r="U1004" s="19"/>
      <c r="V1004" s="19"/>
      <c r="W1004" s="19"/>
      <c r="X1004" s="19"/>
      <c r="Y1004" s="19"/>
      <c r="Z1004" s="19"/>
      <c r="AA1004" s="19"/>
      <c r="AB1004" s="19"/>
      <c r="AC1004" s="19"/>
      <c r="AD1004" s="19"/>
      <c r="AE1004" s="19"/>
      <c r="AF1004" s="19"/>
      <c r="AG1004" s="19"/>
      <c r="AH1004" s="19"/>
      <c r="AI1004" s="19"/>
      <c r="AJ1004" s="19"/>
      <c r="AK1004" s="19"/>
      <c r="AL1004" s="19"/>
      <c r="AM1004" s="19"/>
      <c r="AN1004" s="19"/>
      <c r="AO1004" s="31">
        <v>471135</v>
      </c>
      <c r="AP1004" s="31">
        <v>1121732</v>
      </c>
      <c r="AQ1004" s="31">
        <v>1209233</v>
      </c>
      <c r="AR1004" s="31">
        <v>1111666</v>
      </c>
      <c r="AS1004" s="31">
        <v>1239640</v>
      </c>
      <c r="AT1004" s="31">
        <v>1217170</v>
      </c>
      <c r="AU1004" s="31">
        <v>1084702</v>
      </c>
      <c r="AV1004" s="31">
        <v>1427429</v>
      </c>
      <c r="AW1004" s="31">
        <v>1353364</v>
      </c>
      <c r="AX1004" s="31">
        <v>100703</v>
      </c>
      <c r="AY1004" s="31">
        <v>102819</v>
      </c>
      <c r="AZ1004" s="31">
        <v>203522</v>
      </c>
    </row>
    <row r="1005" spans="1:52" ht="15" customHeight="1">
      <c r="A1005" s="29" t="s">
        <v>15111</v>
      </c>
      <c r="B1005" s="34">
        <v>36517</v>
      </c>
      <c r="C1005" s="28">
        <v>660</v>
      </c>
      <c r="D1005" s="28">
        <v>47</v>
      </c>
      <c r="E1005" s="28">
        <v>45</v>
      </c>
      <c r="F1005" s="29" t="s">
        <v>14594</v>
      </c>
      <c r="G1005" s="29" t="s">
        <v>9831</v>
      </c>
      <c r="H1005" s="28">
        <v>376</v>
      </c>
      <c r="I1005" s="29" t="s">
        <v>14871</v>
      </c>
      <c r="J1005" s="33" t="s">
        <v>15110</v>
      </c>
      <c r="K1005" s="29" t="s">
        <v>178</v>
      </c>
      <c r="L1005" s="29" t="s">
        <v>15099</v>
      </c>
      <c r="M1005" s="29" t="s">
        <v>355</v>
      </c>
      <c r="N1005" s="28">
        <v>689559.8</v>
      </c>
      <c r="O1005" s="28">
        <v>6073667</v>
      </c>
      <c r="P1005" s="29" t="s">
        <v>15109</v>
      </c>
      <c r="Q1005" s="32" t="s">
        <v>919</v>
      </c>
      <c r="R1005" s="19"/>
      <c r="S1005" s="19"/>
      <c r="T1005" s="19"/>
      <c r="U1005" s="19"/>
      <c r="V1005" s="19"/>
      <c r="W1005" s="19"/>
      <c r="X1005" s="19"/>
      <c r="Y1005" s="19"/>
      <c r="Z1005" s="19"/>
      <c r="AA1005" s="19"/>
      <c r="AB1005" s="19"/>
      <c r="AC1005" s="19"/>
      <c r="AD1005" s="19"/>
      <c r="AE1005" s="19"/>
      <c r="AF1005" s="19"/>
      <c r="AG1005" s="19"/>
      <c r="AH1005" s="19"/>
      <c r="AI1005" s="19"/>
      <c r="AJ1005" s="19"/>
      <c r="AK1005" s="19"/>
      <c r="AL1005" s="19"/>
      <c r="AM1005" s="19"/>
      <c r="AN1005" s="19"/>
      <c r="AO1005" s="31">
        <v>1381083</v>
      </c>
      <c r="AP1005" s="31">
        <v>1155795</v>
      </c>
      <c r="AQ1005" s="31">
        <v>1343913</v>
      </c>
      <c r="AR1005" s="31">
        <v>1182330</v>
      </c>
      <c r="AS1005" s="31">
        <v>1375630</v>
      </c>
      <c r="AT1005" s="31">
        <v>1267816</v>
      </c>
      <c r="AU1005" s="31">
        <v>1165647</v>
      </c>
      <c r="AV1005" s="31">
        <v>1471878</v>
      </c>
      <c r="AW1005" s="31">
        <v>1483005</v>
      </c>
      <c r="AX1005" s="31">
        <v>121098</v>
      </c>
      <c r="AY1005" s="31">
        <v>84865</v>
      </c>
      <c r="AZ1005" s="31">
        <v>205963</v>
      </c>
    </row>
    <row r="1006" spans="1:52" ht="15" customHeight="1">
      <c r="A1006" s="29" t="s">
        <v>15108</v>
      </c>
      <c r="B1006" s="34">
        <v>36517</v>
      </c>
      <c r="C1006" s="28">
        <v>660</v>
      </c>
      <c r="D1006" s="28">
        <v>47</v>
      </c>
      <c r="E1006" s="28">
        <v>45</v>
      </c>
      <c r="F1006" s="29" t="s">
        <v>14594</v>
      </c>
      <c r="G1006" s="29" t="s">
        <v>9831</v>
      </c>
      <c r="H1006" s="28">
        <v>376</v>
      </c>
      <c r="I1006" s="29" t="s">
        <v>14871</v>
      </c>
      <c r="J1006" s="33" t="s">
        <v>15107</v>
      </c>
      <c r="K1006" s="29" t="s">
        <v>178</v>
      </c>
      <c r="L1006" s="29" t="s">
        <v>15099</v>
      </c>
      <c r="M1006" s="29" t="s">
        <v>355</v>
      </c>
      <c r="N1006" s="28">
        <v>689520.9</v>
      </c>
      <c r="O1006" s="28">
        <v>6073870</v>
      </c>
      <c r="P1006" s="29" t="s">
        <v>15106</v>
      </c>
      <c r="Q1006" s="32" t="s">
        <v>919</v>
      </c>
      <c r="R1006" s="19"/>
      <c r="S1006" s="19"/>
      <c r="T1006" s="19"/>
      <c r="U1006" s="19"/>
      <c r="V1006" s="19"/>
      <c r="W1006" s="19"/>
      <c r="X1006" s="19"/>
      <c r="Y1006" s="19"/>
      <c r="Z1006" s="19"/>
      <c r="AA1006" s="19"/>
      <c r="AB1006" s="19"/>
      <c r="AC1006" s="19"/>
      <c r="AD1006" s="19"/>
      <c r="AE1006" s="19"/>
      <c r="AF1006" s="19"/>
      <c r="AG1006" s="19"/>
      <c r="AH1006" s="19"/>
      <c r="AI1006" s="19"/>
      <c r="AJ1006" s="19"/>
      <c r="AK1006" s="19"/>
      <c r="AL1006" s="19"/>
      <c r="AM1006" s="19"/>
      <c r="AN1006" s="19"/>
      <c r="AO1006" s="31">
        <v>1329162</v>
      </c>
      <c r="AP1006" s="31">
        <v>1116743</v>
      </c>
      <c r="AQ1006" s="31">
        <v>1337224</v>
      </c>
      <c r="AR1006" s="31">
        <v>1142710</v>
      </c>
      <c r="AS1006" s="31">
        <v>1302117</v>
      </c>
      <c r="AT1006" s="31">
        <v>1205233</v>
      </c>
      <c r="AU1006" s="31">
        <v>1119399</v>
      </c>
      <c r="AV1006" s="31">
        <v>1405931</v>
      </c>
      <c r="AW1006" s="31">
        <v>1408904</v>
      </c>
      <c r="AX1006" s="31">
        <v>108348</v>
      </c>
      <c r="AY1006" s="31">
        <v>90288</v>
      </c>
      <c r="AZ1006" s="31">
        <v>198636</v>
      </c>
    </row>
    <row r="1007" spans="1:52" ht="15" customHeight="1">
      <c r="A1007" s="29" t="s">
        <v>15105</v>
      </c>
      <c r="B1007" s="34">
        <v>36724</v>
      </c>
      <c r="C1007" s="28">
        <v>660</v>
      </c>
      <c r="D1007" s="28">
        <v>47</v>
      </c>
      <c r="E1007" s="28">
        <v>40</v>
      </c>
      <c r="F1007" s="29" t="s">
        <v>14594</v>
      </c>
      <c r="G1007" s="29" t="s">
        <v>9831</v>
      </c>
      <c r="H1007" s="28">
        <v>376</v>
      </c>
      <c r="I1007" s="29" t="s">
        <v>14871</v>
      </c>
      <c r="J1007" s="33" t="s">
        <v>15104</v>
      </c>
      <c r="K1007" s="29" t="s">
        <v>178</v>
      </c>
      <c r="L1007" s="29" t="s">
        <v>15103</v>
      </c>
      <c r="M1007" s="29" t="s">
        <v>7963</v>
      </c>
      <c r="N1007" s="28">
        <v>669748.69999999995</v>
      </c>
      <c r="O1007" s="28">
        <v>6080738</v>
      </c>
      <c r="P1007" s="29" t="s">
        <v>15102</v>
      </c>
      <c r="Q1007" s="32" t="s">
        <v>174</v>
      </c>
      <c r="R1007" s="19"/>
      <c r="S1007" s="19"/>
      <c r="T1007" s="19"/>
      <c r="U1007" s="19"/>
      <c r="V1007" s="19"/>
      <c r="W1007" s="19"/>
      <c r="X1007" s="19"/>
      <c r="Y1007" s="19"/>
      <c r="Z1007" s="19"/>
      <c r="AA1007" s="19"/>
      <c r="AB1007" s="19"/>
      <c r="AC1007" s="19"/>
      <c r="AD1007" s="19"/>
      <c r="AE1007" s="19"/>
      <c r="AF1007" s="19"/>
      <c r="AG1007" s="19"/>
      <c r="AH1007" s="19"/>
      <c r="AI1007" s="19"/>
      <c r="AJ1007" s="19"/>
      <c r="AK1007" s="19"/>
      <c r="AL1007" s="19"/>
      <c r="AM1007" s="19"/>
      <c r="AN1007" s="19"/>
      <c r="AO1007" s="31">
        <v>493817</v>
      </c>
      <c r="AP1007" s="31">
        <v>1193639</v>
      </c>
      <c r="AQ1007" s="31">
        <v>1308799</v>
      </c>
      <c r="AR1007" s="31">
        <v>1208986</v>
      </c>
      <c r="AS1007" s="31">
        <v>1359571</v>
      </c>
      <c r="AT1007" s="31">
        <v>1283787</v>
      </c>
      <c r="AU1007" s="31">
        <v>1121928</v>
      </c>
      <c r="AV1007" s="31">
        <v>1520043</v>
      </c>
      <c r="AW1007" s="31">
        <v>1419492</v>
      </c>
      <c r="AX1007" s="31">
        <v>106692</v>
      </c>
      <c r="AY1007" s="31">
        <v>115123</v>
      </c>
      <c r="AZ1007" s="31">
        <v>221815</v>
      </c>
    </row>
    <row r="1008" spans="1:52" ht="15" customHeight="1">
      <c r="A1008" s="29" t="s">
        <v>15101</v>
      </c>
      <c r="B1008" s="34">
        <v>36622</v>
      </c>
      <c r="C1008" s="28">
        <v>660</v>
      </c>
      <c r="D1008" s="28">
        <v>47</v>
      </c>
      <c r="E1008" s="28">
        <v>45</v>
      </c>
      <c r="F1008" s="29" t="s">
        <v>14594</v>
      </c>
      <c r="G1008" s="29" t="s">
        <v>9831</v>
      </c>
      <c r="H1008" s="28">
        <v>376</v>
      </c>
      <c r="I1008" s="29" t="s">
        <v>14871</v>
      </c>
      <c r="J1008" s="33" t="s">
        <v>15100</v>
      </c>
      <c r="K1008" s="29" t="s">
        <v>178</v>
      </c>
      <c r="L1008" s="29" t="s">
        <v>15099</v>
      </c>
      <c r="M1008" s="29" t="s">
        <v>355</v>
      </c>
      <c r="N1008" s="28">
        <v>689590.4</v>
      </c>
      <c r="O1008" s="28">
        <v>6073990</v>
      </c>
      <c r="P1008" s="29" t="s">
        <v>15098</v>
      </c>
      <c r="Q1008" s="32" t="s">
        <v>919</v>
      </c>
      <c r="R1008" s="19"/>
      <c r="S1008" s="19"/>
      <c r="T1008" s="19"/>
      <c r="U1008" s="19"/>
      <c r="V1008" s="19"/>
      <c r="W1008" s="19"/>
      <c r="X1008" s="19"/>
      <c r="Y1008" s="19"/>
      <c r="Z1008" s="19"/>
      <c r="AA1008" s="19"/>
      <c r="AB1008" s="19"/>
      <c r="AC1008" s="19"/>
      <c r="AD1008" s="19"/>
      <c r="AE1008" s="19"/>
      <c r="AF1008" s="19"/>
      <c r="AG1008" s="19"/>
      <c r="AH1008" s="19"/>
      <c r="AI1008" s="19"/>
      <c r="AJ1008" s="19"/>
      <c r="AK1008" s="19"/>
      <c r="AL1008" s="19"/>
      <c r="AM1008" s="19"/>
      <c r="AN1008" s="19"/>
      <c r="AO1008" s="31">
        <v>732986</v>
      </c>
      <c r="AP1008" s="31">
        <v>1097480</v>
      </c>
      <c r="AQ1008" s="31">
        <v>1305413</v>
      </c>
      <c r="AR1008" s="31">
        <v>1122343</v>
      </c>
      <c r="AS1008" s="31">
        <v>1285844</v>
      </c>
      <c r="AT1008" s="31">
        <v>1174024</v>
      </c>
      <c r="AU1008" s="31">
        <v>1120989</v>
      </c>
      <c r="AV1008" s="31">
        <v>1414397</v>
      </c>
      <c r="AW1008" s="31">
        <v>1408323</v>
      </c>
      <c r="AX1008" s="31">
        <v>99579</v>
      </c>
      <c r="AY1008" s="31">
        <v>94551</v>
      </c>
      <c r="AZ1008" s="31">
        <v>194130</v>
      </c>
    </row>
    <row r="1009" spans="1:52" ht="15" customHeight="1">
      <c r="A1009" s="29" t="s">
        <v>15097</v>
      </c>
      <c r="B1009" s="34">
        <v>36714</v>
      </c>
      <c r="C1009" s="28">
        <v>750</v>
      </c>
      <c r="D1009" s="28">
        <v>48</v>
      </c>
      <c r="E1009" s="28">
        <v>45</v>
      </c>
      <c r="F1009" s="29" t="s">
        <v>14617</v>
      </c>
      <c r="G1009" s="29" t="s">
        <v>171</v>
      </c>
      <c r="H1009" s="28">
        <v>376</v>
      </c>
      <c r="I1009" s="29" t="s">
        <v>14871</v>
      </c>
      <c r="J1009" s="33" t="s">
        <v>15096</v>
      </c>
      <c r="K1009" s="29" t="s">
        <v>178</v>
      </c>
      <c r="L1009" s="29" t="s">
        <v>15058</v>
      </c>
      <c r="M1009" s="29" t="s">
        <v>3248</v>
      </c>
      <c r="N1009" s="28">
        <v>679428.6</v>
      </c>
      <c r="O1009" s="28">
        <v>6062862</v>
      </c>
      <c r="P1009" s="29" t="s">
        <v>15095</v>
      </c>
      <c r="Q1009" s="32" t="s">
        <v>919</v>
      </c>
      <c r="R1009" s="19"/>
      <c r="S1009" s="19"/>
      <c r="T1009" s="19"/>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31">
        <v>691516</v>
      </c>
      <c r="AP1009" s="31">
        <v>1394696</v>
      </c>
      <c r="AQ1009" s="31">
        <v>1576508</v>
      </c>
      <c r="AR1009" s="31">
        <v>1411634</v>
      </c>
      <c r="AS1009" s="31">
        <v>1597102</v>
      </c>
      <c r="AT1009" s="31">
        <v>1474529</v>
      </c>
      <c r="AU1009" s="31">
        <v>1449661</v>
      </c>
      <c r="AV1009" s="31">
        <v>1689152</v>
      </c>
      <c r="AW1009" s="31">
        <v>1735420</v>
      </c>
      <c r="AX1009" s="31">
        <v>138014</v>
      </c>
      <c r="AY1009" s="31">
        <v>88554</v>
      </c>
      <c r="AZ1009" s="31">
        <v>226568</v>
      </c>
    </row>
    <row r="1010" spans="1:52" ht="15" customHeight="1">
      <c r="A1010" s="29" t="s">
        <v>15094</v>
      </c>
      <c r="B1010" s="34">
        <v>36724</v>
      </c>
      <c r="C1010" s="28">
        <v>660</v>
      </c>
      <c r="D1010" s="28">
        <v>47</v>
      </c>
      <c r="E1010" s="28">
        <v>40.5</v>
      </c>
      <c r="F1010" s="29" t="s">
        <v>14594</v>
      </c>
      <c r="G1010" s="29" t="s">
        <v>9831</v>
      </c>
      <c r="H1010" s="28">
        <v>376</v>
      </c>
      <c r="I1010" s="29" t="s">
        <v>14871</v>
      </c>
      <c r="J1010" s="33" t="s">
        <v>15093</v>
      </c>
      <c r="K1010" s="29" t="s">
        <v>178</v>
      </c>
      <c r="L1010" s="29" t="s">
        <v>15088</v>
      </c>
      <c r="M1010" s="29" t="s">
        <v>15092</v>
      </c>
      <c r="N1010" s="28">
        <v>669714.69999999995</v>
      </c>
      <c r="O1010" s="28">
        <v>6080360</v>
      </c>
      <c r="P1010" s="29" t="s">
        <v>15091</v>
      </c>
      <c r="Q1010" s="32" t="s">
        <v>174</v>
      </c>
      <c r="R1010" s="19"/>
      <c r="S1010" s="19"/>
      <c r="T1010" s="19"/>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31">
        <v>436859</v>
      </c>
      <c r="AP1010" s="31">
        <v>1076289</v>
      </c>
      <c r="AQ1010" s="31">
        <v>1177266</v>
      </c>
      <c r="AR1010" s="31">
        <v>1104093</v>
      </c>
      <c r="AS1010" s="31">
        <v>1243862</v>
      </c>
      <c r="AT1010" s="31">
        <v>1145575</v>
      </c>
      <c r="AU1010" s="31">
        <v>1047843</v>
      </c>
      <c r="AV1010" s="31">
        <v>1432622</v>
      </c>
      <c r="AW1010" s="31">
        <v>1342906</v>
      </c>
      <c r="AX1010" s="31">
        <v>100515</v>
      </c>
      <c r="AY1010" s="31">
        <v>102256</v>
      </c>
      <c r="AZ1010" s="31">
        <v>202771</v>
      </c>
    </row>
    <row r="1011" spans="1:52" ht="15" customHeight="1">
      <c r="A1011" s="29" t="s">
        <v>15090</v>
      </c>
      <c r="B1011" s="34">
        <v>36724</v>
      </c>
      <c r="C1011" s="28">
        <v>660</v>
      </c>
      <c r="D1011" s="28">
        <v>47</v>
      </c>
      <c r="E1011" s="28">
        <v>40</v>
      </c>
      <c r="F1011" s="29" t="s">
        <v>14594</v>
      </c>
      <c r="G1011" s="29" t="s">
        <v>9831</v>
      </c>
      <c r="H1011" s="28">
        <v>376</v>
      </c>
      <c r="I1011" s="29" t="s">
        <v>14871</v>
      </c>
      <c r="J1011" s="33" t="s">
        <v>15089</v>
      </c>
      <c r="K1011" s="29" t="s">
        <v>178</v>
      </c>
      <c r="L1011" s="29" t="s">
        <v>15088</v>
      </c>
      <c r="M1011" s="29" t="s">
        <v>5460</v>
      </c>
      <c r="N1011" s="28">
        <v>669731.69999999995</v>
      </c>
      <c r="O1011" s="28">
        <v>6080548</v>
      </c>
      <c r="P1011" s="29" t="s">
        <v>15087</v>
      </c>
      <c r="Q1011" s="32" t="s">
        <v>174</v>
      </c>
      <c r="R1011" s="19"/>
      <c r="S1011" s="19"/>
      <c r="T1011" s="19"/>
      <c r="U1011" s="19"/>
      <c r="V1011" s="19"/>
      <c r="W1011" s="19"/>
      <c r="X1011" s="19"/>
      <c r="Y1011" s="19"/>
      <c r="Z1011" s="19"/>
      <c r="AA1011" s="19"/>
      <c r="AB1011" s="19"/>
      <c r="AC1011" s="19"/>
      <c r="AD1011" s="19"/>
      <c r="AE1011" s="19"/>
      <c r="AF1011" s="19"/>
      <c r="AG1011" s="19"/>
      <c r="AH1011" s="19"/>
      <c r="AI1011" s="19"/>
      <c r="AJ1011" s="19"/>
      <c r="AK1011" s="19"/>
      <c r="AL1011" s="19"/>
      <c r="AM1011" s="19"/>
      <c r="AN1011" s="19"/>
      <c r="AO1011" s="31">
        <v>475107</v>
      </c>
      <c r="AP1011" s="31">
        <v>1160569</v>
      </c>
      <c r="AQ1011" s="31">
        <v>1284703</v>
      </c>
      <c r="AR1011" s="31">
        <v>1179576</v>
      </c>
      <c r="AS1011" s="31">
        <v>1328193</v>
      </c>
      <c r="AT1011" s="31">
        <v>1260143</v>
      </c>
      <c r="AU1011" s="31">
        <v>1082690</v>
      </c>
      <c r="AV1011" s="31">
        <v>1474595</v>
      </c>
      <c r="AW1011" s="31">
        <v>1410460</v>
      </c>
      <c r="AX1011" s="31">
        <v>104843</v>
      </c>
      <c r="AY1011" s="31">
        <v>110337</v>
      </c>
      <c r="AZ1011" s="31">
        <v>215180</v>
      </c>
    </row>
    <row r="1012" spans="1:52" ht="15" customHeight="1">
      <c r="A1012" s="29" t="s">
        <v>15086</v>
      </c>
      <c r="B1012" s="34">
        <v>36714</v>
      </c>
      <c r="C1012" s="28">
        <v>750</v>
      </c>
      <c r="D1012" s="28">
        <v>48</v>
      </c>
      <c r="E1012" s="28">
        <v>45</v>
      </c>
      <c r="F1012" s="29" t="s">
        <v>14617</v>
      </c>
      <c r="G1012" s="29" t="s">
        <v>171</v>
      </c>
      <c r="H1012" s="28">
        <v>376</v>
      </c>
      <c r="I1012" s="29" t="s">
        <v>14871</v>
      </c>
      <c r="J1012" s="33" t="s">
        <v>15085</v>
      </c>
      <c r="K1012" s="29" t="s">
        <v>178</v>
      </c>
      <c r="L1012" s="29" t="s">
        <v>15084</v>
      </c>
      <c r="M1012" s="29" t="s">
        <v>8683</v>
      </c>
      <c r="N1012" s="28">
        <v>679637.6</v>
      </c>
      <c r="O1012" s="28">
        <v>6062850</v>
      </c>
      <c r="P1012" s="29" t="s">
        <v>15083</v>
      </c>
      <c r="Q1012" s="32" t="s">
        <v>919</v>
      </c>
      <c r="R1012" s="19"/>
      <c r="S1012" s="19"/>
      <c r="T1012" s="19"/>
      <c r="U1012" s="19"/>
      <c r="V1012" s="19"/>
      <c r="W1012" s="19"/>
      <c r="X1012" s="19"/>
      <c r="Y1012" s="19"/>
      <c r="Z1012" s="19"/>
      <c r="AA1012" s="19"/>
      <c r="AB1012" s="19"/>
      <c r="AC1012" s="19"/>
      <c r="AD1012" s="19"/>
      <c r="AE1012" s="19"/>
      <c r="AF1012" s="19"/>
      <c r="AG1012" s="19"/>
      <c r="AH1012" s="19"/>
      <c r="AI1012" s="19"/>
      <c r="AJ1012" s="19"/>
      <c r="AK1012" s="19"/>
      <c r="AL1012" s="19"/>
      <c r="AM1012" s="19"/>
      <c r="AN1012" s="19"/>
      <c r="AO1012" s="31">
        <v>682256</v>
      </c>
      <c r="AP1012" s="31">
        <v>1387324</v>
      </c>
      <c r="AQ1012" s="31">
        <v>1527028</v>
      </c>
      <c r="AR1012" s="31">
        <v>1373523</v>
      </c>
      <c r="AS1012" s="31">
        <v>1540630</v>
      </c>
      <c r="AT1012" s="31">
        <v>1452233</v>
      </c>
      <c r="AU1012" s="31">
        <v>1426999</v>
      </c>
      <c r="AV1012" s="31">
        <v>1695276</v>
      </c>
      <c r="AW1012" s="31">
        <v>1700984</v>
      </c>
      <c r="AX1012" s="31">
        <v>122729</v>
      </c>
      <c r="AY1012" s="31">
        <v>102114</v>
      </c>
      <c r="AZ1012" s="31">
        <v>224843</v>
      </c>
    </row>
    <row r="1013" spans="1:52" ht="15" customHeight="1">
      <c r="A1013" s="29" t="s">
        <v>15082</v>
      </c>
      <c r="B1013" s="34">
        <v>36714</v>
      </c>
      <c r="C1013" s="28">
        <v>750</v>
      </c>
      <c r="D1013" s="28">
        <v>48</v>
      </c>
      <c r="E1013" s="28">
        <v>45</v>
      </c>
      <c r="F1013" s="29" t="s">
        <v>14617</v>
      </c>
      <c r="G1013" s="29" t="s">
        <v>171</v>
      </c>
      <c r="H1013" s="28">
        <v>376</v>
      </c>
      <c r="I1013" s="29" t="s">
        <v>14871</v>
      </c>
      <c r="J1013" s="33" t="s">
        <v>15081</v>
      </c>
      <c r="K1013" s="29" t="s">
        <v>178</v>
      </c>
      <c r="L1013" s="29" t="s">
        <v>15051</v>
      </c>
      <c r="M1013" s="29" t="s">
        <v>1106</v>
      </c>
      <c r="N1013" s="28">
        <v>679855.6</v>
      </c>
      <c r="O1013" s="28">
        <v>6062837</v>
      </c>
      <c r="P1013" s="29" t="s">
        <v>15080</v>
      </c>
      <c r="Q1013" s="32" t="s">
        <v>919</v>
      </c>
      <c r="R1013" s="19"/>
      <c r="S1013" s="19"/>
      <c r="T1013" s="19"/>
      <c r="U1013" s="19"/>
      <c r="V1013" s="19"/>
      <c r="W1013" s="19"/>
      <c r="X1013" s="19"/>
      <c r="Y1013" s="19"/>
      <c r="Z1013" s="19"/>
      <c r="AA1013" s="19"/>
      <c r="AB1013" s="19"/>
      <c r="AC1013" s="19"/>
      <c r="AD1013" s="19"/>
      <c r="AE1013" s="19"/>
      <c r="AF1013" s="19"/>
      <c r="AG1013" s="19"/>
      <c r="AH1013" s="19"/>
      <c r="AI1013" s="19"/>
      <c r="AJ1013" s="19"/>
      <c r="AK1013" s="19"/>
      <c r="AL1013" s="19"/>
      <c r="AM1013" s="19"/>
      <c r="AN1013" s="19"/>
      <c r="AO1013" s="31">
        <v>698190</v>
      </c>
      <c r="AP1013" s="31">
        <v>1369140</v>
      </c>
      <c r="AQ1013" s="31">
        <v>1479717</v>
      </c>
      <c r="AR1013" s="31">
        <v>1395964</v>
      </c>
      <c r="AS1013" s="31">
        <v>1552148</v>
      </c>
      <c r="AT1013" s="31">
        <v>1424916</v>
      </c>
      <c r="AU1013" s="31">
        <v>1429754</v>
      </c>
      <c r="AV1013" s="31">
        <v>1323300</v>
      </c>
      <c r="AW1013" s="31">
        <v>1713609</v>
      </c>
      <c r="AX1013" s="31">
        <v>127520</v>
      </c>
      <c r="AY1013" s="31">
        <v>102720</v>
      </c>
      <c r="AZ1013" s="31">
        <v>230240</v>
      </c>
    </row>
    <row r="1014" spans="1:52" ht="15" customHeight="1">
      <c r="A1014" s="29" t="s">
        <v>15079</v>
      </c>
      <c r="B1014" s="34">
        <v>36714</v>
      </c>
      <c r="C1014" s="28">
        <v>750</v>
      </c>
      <c r="D1014" s="28">
        <v>48</v>
      </c>
      <c r="E1014" s="28">
        <v>45</v>
      </c>
      <c r="F1014" s="29" t="s">
        <v>14617</v>
      </c>
      <c r="G1014" s="29" t="s">
        <v>171</v>
      </c>
      <c r="H1014" s="28">
        <v>376</v>
      </c>
      <c r="I1014" s="29" t="s">
        <v>14871</v>
      </c>
      <c r="J1014" s="33" t="s">
        <v>15078</v>
      </c>
      <c r="K1014" s="29" t="s">
        <v>178</v>
      </c>
      <c r="L1014" s="29" t="s">
        <v>15077</v>
      </c>
      <c r="M1014" s="29" t="s">
        <v>15076</v>
      </c>
      <c r="N1014" s="28">
        <v>679226.6</v>
      </c>
      <c r="O1014" s="28">
        <v>6062869</v>
      </c>
      <c r="P1014" s="29" t="s">
        <v>15075</v>
      </c>
      <c r="Q1014" s="32" t="s">
        <v>919</v>
      </c>
      <c r="R1014" s="19"/>
      <c r="S1014" s="19"/>
      <c r="T1014" s="19"/>
      <c r="U1014" s="19"/>
      <c r="V1014" s="19"/>
      <c r="W1014" s="19"/>
      <c r="X1014" s="19"/>
      <c r="Y1014" s="19"/>
      <c r="Z1014" s="19"/>
      <c r="AA1014" s="19"/>
      <c r="AB1014" s="19"/>
      <c r="AC1014" s="19"/>
      <c r="AD1014" s="19"/>
      <c r="AE1014" s="19"/>
      <c r="AF1014" s="19"/>
      <c r="AG1014" s="19"/>
      <c r="AH1014" s="19"/>
      <c r="AI1014" s="19"/>
      <c r="AJ1014" s="19"/>
      <c r="AK1014" s="19"/>
      <c r="AL1014" s="19"/>
      <c r="AM1014" s="19"/>
      <c r="AN1014" s="19"/>
      <c r="AO1014" s="31">
        <v>705020</v>
      </c>
      <c r="AP1014" s="31">
        <v>1399841</v>
      </c>
      <c r="AQ1014" s="31">
        <v>1565568</v>
      </c>
      <c r="AR1014" s="31">
        <v>1404245</v>
      </c>
      <c r="AS1014" s="31">
        <v>1593789</v>
      </c>
      <c r="AT1014" s="31">
        <v>1476243</v>
      </c>
      <c r="AU1014" s="31">
        <v>1417222</v>
      </c>
      <c r="AV1014" s="31">
        <v>1724275</v>
      </c>
      <c r="AW1014" s="31">
        <v>1754177</v>
      </c>
      <c r="AX1014" s="31">
        <v>142784</v>
      </c>
      <c r="AY1014" s="31">
        <v>104171</v>
      </c>
      <c r="AZ1014" s="31">
        <v>246955</v>
      </c>
    </row>
    <row r="1015" spans="1:52" ht="15" customHeight="1">
      <c r="A1015" s="29" t="s">
        <v>15074</v>
      </c>
      <c r="B1015" s="34">
        <v>36714</v>
      </c>
      <c r="C1015" s="28">
        <v>750</v>
      </c>
      <c r="D1015" s="28">
        <v>48</v>
      </c>
      <c r="E1015" s="28">
        <v>45</v>
      </c>
      <c r="F1015" s="29" t="s">
        <v>14617</v>
      </c>
      <c r="G1015" s="29" t="s">
        <v>171</v>
      </c>
      <c r="H1015" s="28">
        <v>376</v>
      </c>
      <c r="I1015" s="29" t="s">
        <v>14871</v>
      </c>
      <c r="J1015" s="33" t="s">
        <v>15073</v>
      </c>
      <c r="K1015" s="29" t="s">
        <v>178</v>
      </c>
      <c r="L1015" s="29" t="s">
        <v>15051</v>
      </c>
      <c r="M1015" s="29" t="s">
        <v>3248</v>
      </c>
      <c r="N1015" s="28">
        <v>679048.6</v>
      </c>
      <c r="O1015" s="28">
        <v>6062874</v>
      </c>
      <c r="P1015" s="29" t="s">
        <v>15072</v>
      </c>
      <c r="Q1015" s="32" t="s">
        <v>919</v>
      </c>
      <c r="R1015" s="19"/>
      <c r="S1015" s="19"/>
      <c r="T1015" s="19"/>
      <c r="U1015" s="19"/>
      <c r="V1015" s="19"/>
      <c r="W1015" s="19"/>
      <c r="X1015" s="19"/>
      <c r="Y1015" s="19"/>
      <c r="Z1015" s="19"/>
      <c r="AA1015" s="19"/>
      <c r="AB1015" s="19"/>
      <c r="AC1015" s="19"/>
      <c r="AD1015" s="19"/>
      <c r="AE1015" s="19"/>
      <c r="AF1015" s="19"/>
      <c r="AG1015" s="19"/>
      <c r="AH1015" s="19"/>
      <c r="AI1015" s="19"/>
      <c r="AJ1015" s="19"/>
      <c r="AK1015" s="19"/>
      <c r="AL1015" s="19"/>
      <c r="AM1015" s="19"/>
      <c r="AN1015" s="19"/>
      <c r="AO1015" s="31">
        <v>719633</v>
      </c>
      <c r="AP1015" s="31">
        <v>1409048</v>
      </c>
      <c r="AQ1015" s="31">
        <v>1586970</v>
      </c>
      <c r="AR1015" s="31">
        <v>1406182</v>
      </c>
      <c r="AS1015" s="31">
        <v>1562788</v>
      </c>
      <c r="AT1015" s="31">
        <v>1516163</v>
      </c>
      <c r="AU1015" s="31">
        <v>1467732</v>
      </c>
      <c r="AV1015" s="31">
        <v>1548187</v>
      </c>
      <c r="AW1015" s="31">
        <v>1790899</v>
      </c>
      <c r="AX1015" s="31">
        <v>145388</v>
      </c>
      <c r="AY1015" s="31">
        <v>108245</v>
      </c>
      <c r="AZ1015" s="31">
        <v>253633</v>
      </c>
    </row>
    <row r="1016" spans="1:52" ht="15" customHeight="1">
      <c r="A1016" s="29" t="s">
        <v>15071</v>
      </c>
      <c r="B1016" s="34">
        <v>36714</v>
      </c>
      <c r="C1016" s="28">
        <v>750</v>
      </c>
      <c r="D1016" s="28">
        <v>48</v>
      </c>
      <c r="E1016" s="28">
        <v>45</v>
      </c>
      <c r="F1016" s="29" t="s">
        <v>14617</v>
      </c>
      <c r="G1016" s="29" t="s">
        <v>171</v>
      </c>
      <c r="H1016" s="28">
        <v>376</v>
      </c>
      <c r="I1016" s="29" t="s">
        <v>14871</v>
      </c>
      <c r="J1016" s="33" t="s">
        <v>15070</v>
      </c>
      <c r="K1016" s="29" t="s">
        <v>178</v>
      </c>
      <c r="L1016" s="29" t="s">
        <v>15051</v>
      </c>
      <c r="M1016" s="29" t="s">
        <v>3442</v>
      </c>
      <c r="N1016" s="28">
        <v>678877.6</v>
      </c>
      <c r="O1016" s="28">
        <v>6062887</v>
      </c>
      <c r="P1016" s="29" t="s">
        <v>15069</v>
      </c>
      <c r="Q1016" s="32" t="s">
        <v>919</v>
      </c>
      <c r="R1016" s="19"/>
      <c r="S1016" s="19"/>
      <c r="T1016" s="19"/>
      <c r="U1016" s="19"/>
      <c r="V1016" s="19"/>
      <c r="W1016" s="19"/>
      <c r="X1016" s="19"/>
      <c r="Y1016" s="19"/>
      <c r="Z1016" s="19"/>
      <c r="AA1016" s="19"/>
      <c r="AB1016" s="19"/>
      <c r="AC1016" s="19"/>
      <c r="AD1016" s="19"/>
      <c r="AE1016" s="19"/>
      <c r="AF1016" s="19"/>
      <c r="AG1016" s="19"/>
      <c r="AH1016" s="19"/>
      <c r="AI1016" s="19"/>
      <c r="AJ1016" s="19"/>
      <c r="AK1016" s="19"/>
      <c r="AL1016" s="19"/>
      <c r="AM1016" s="19"/>
      <c r="AN1016" s="19"/>
      <c r="AO1016" s="31">
        <v>754921</v>
      </c>
      <c r="AP1016" s="31">
        <v>1520193</v>
      </c>
      <c r="AQ1016" s="31">
        <v>1687277</v>
      </c>
      <c r="AR1016" s="31">
        <v>1521001</v>
      </c>
      <c r="AS1016" s="31">
        <v>1728849</v>
      </c>
      <c r="AT1016" s="31">
        <v>1625384</v>
      </c>
      <c r="AU1016" s="31">
        <v>1560328</v>
      </c>
      <c r="AV1016" s="31">
        <v>1853535</v>
      </c>
      <c r="AW1016" s="31">
        <v>1907610</v>
      </c>
      <c r="AX1016" s="31">
        <v>149176</v>
      </c>
      <c r="AY1016" s="31">
        <v>116936</v>
      </c>
      <c r="AZ1016" s="31">
        <v>266112</v>
      </c>
    </row>
    <row r="1017" spans="1:52" ht="15" customHeight="1">
      <c r="A1017" s="29" t="s">
        <v>15068</v>
      </c>
      <c r="B1017" s="34">
        <v>36726</v>
      </c>
      <c r="C1017" s="28">
        <v>750</v>
      </c>
      <c r="D1017" s="28">
        <v>48</v>
      </c>
      <c r="E1017" s="28">
        <v>45</v>
      </c>
      <c r="F1017" s="29" t="s">
        <v>14617</v>
      </c>
      <c r="G1017" s="29" t="s">
        <v>171</v>
      </c>
      <c r="H1017" s="28">
        <v>376</v>
      </c>
      <c r="I1017" s="29" t="s">
        <v>14871</v>
      </c>
      <c r="J1017" s="33" t="s">
        <v>15067</v>
      </c>
      <c r="K1017" s="29" t="s">
        <v>178</v>
      </c>
      <c r="L1017" s="29" t="s">
        <v>15051</v>
      </c>
      <c r="M1017" s="29" t="s">
        <v>15066</v>
      </c>
      <c r="N1017" s="28">
        <v>676979.7</v>
      </c>
      <c r="O1017" s="28">
        <v>6063263</v>
      </c>
      <c r="P1017" s="29" t="s">
        <v>15065</v>
      </c>
      <c r="Q1017" s="32" t="s">
        <v>919</v>
      </c>
      <c r="R1017" s="19"/>
      <c r="S1017" s="19"/>
      <c r="T1017" s="19"/>
      <c r="U1017" s="19"/>
      <c r="V1017" s="19"/>
      <c r="W1017" s="19"/>
      <c r="X1017" s="19"/>
      <c r="Y1017" s="19"/>
      <c r="Z1017" s="19"/>
      <c r="AA1017" s="19"/>
      <c r="AB1017" s="19"/>
      <c r="AC1017" s="19"/>
      <c r="AD1017" s="19"/>
      <c r="AE1017" s="19"/>
      <c r="AF1017" s="19"/>
      <c r="AG1017" s="19"/>
      <c r="AH1017" s="19"/>
      <c r="AI1017" s="19"/>
      <c r="AJ1017" s="19"/>
      <c r="AK1017" s="19"/>
      <c r="AL1017" s="19"/>
      <c r="AM1017" s="19"/>
      <c r="AN1017" s="19"/>
      <c r="AO1017" s="31">
        <v>710916</v>
      </c>
      <c r="AP1017" s="31">
        <v>1481702</v>
      </c>
      <c r="AQ1017" s="31">
        <v>1659293</v>
      </c>
      <c r="AR1017" s="31">
        <v>1440822</v>
      </c>
      <c r="AS1017" s="31">
        <v>1595948</v>
      </c>
      <c r="AT1017" s="31">
        <v>1523387</v>
      </c>
      <c r="AU1017" s="31">
        <v>1482199</v>
      </c>
      <c r="AV1017" s="31">
        <v>1751298</v>
      </c>
      <c r="AW1017" s="31">
        <v>1820811</v>
      </c>
      <c r="AX1017" s="31">
        <v>144384</v>
      </c>
      <c r="AY1017" s="31">
        <v>113141</v>
      </c>
      <c r="AZ1017" s="31">
        <v>257525</v>
      </c>
    </row>
    <row r="1018" spans="1:52" ht="15" customHeight="1">
      <c r="A1018" s="29" t="s">
        <v>15064</v>
      </c>
      <c r="B1018" s="34">
        <v>36719</v>
      </c>
      <c r="C1018" s="28">
        <v>750</v>
      </c>
      <c r="D1018" s="28">
        <v>48</v>
      </c>
      <c r="E1018" s="28">
        <v>45</v>
      </c>
      <c r="F1018" s="29" t="s">
        <v>14617</v>
      </c>
      <c r="G1018" s="29" t="s">
        <v>171</v>
      </c>
      <c r="H1018" s="28">
        <v>376</v>
      </c>
      <c r="I1018" s="29" t="s">
        <v>14871</v>
      </c>
      <c r="J1018" s="33" t="s">
        <v>15063</v>
      </c>
      <c r="K1018" s="29" t="s">
        <v>178</v>
      </c>
      <c r="L1018" s="29" t="s">
        <v>15062</v>
      </c>
      <c r="M1018" s="29" t="s">
        <v>245</v>
      </c>
      <c r="N1018" s="28">
        <v>677184.6</v>
      </c>
      <c r="O1018" s="28">
        <v>6063263</v>
      </c>
      <c r="P1018" s="29" t="s">
        <v>15061</v>
      </c>
      <c r="Q1018" s="32" t="s">
        <v>919</v>
      </c>
      <c r="R1018" s="19"/>
      <c r="S1018" s="19"/>
      <c r="T1018" s="19"/>
      <c r="U1018" s="19"/>
      <c r="V1018" s="19"/>
      <c r="W1018" s="19"/>
      <c r="X1018" s="19"/>
      <c r="Y1018" s="19"/>
      <c r="Z1018" s="19"/>
      <c r="AA1018" s="19"/>
      <c r="AB1018" s="19"/>
      <c r="AC1018" s="19"/>
      <c r="AD1018" s="19"/>
      <c r="AE1018" s="19"/>
      <c r="AF1018" s="19"/>
      <c r="AG1018" s="19"/>
      <c r="AH1018" s="19"/>
      <c r="AI1018" s="19"/>
      <c r="AJ1018" s="19"/>
      <c r="AK1018" s="19"/>
      <c r="AL1018" s="19"/>
      <c r="AM1018" s="19"/>
      <c r="AN1018" s="19"/>
      <c r="AO1018" s="31">
        <v>732462</v>
      </c>
      <c r="AP1018" s="31">
        <v>1438385</v>
      </c>
      <c r="AQ1018" s="31">
        <v>1573332</v>
      </c>
      <c r="AR1018" s="31">
        <v>1380448</v>
      </c>
      <c r="AS1018" s="31">
        <v>1584799</v>
      </c>
      <c r="AT1018" s="31">
        <v>1507809</v>
      </c>
      <c r="AU1018" s="31">
        <v>1449929</v>
      </c>
      <c r="AV1018" s="31">
        <v>1444050</v>
      </c>
      <c r="AW1018" s="31">
        <v>1764797</v>
      </c>
      <c r="AX1018" s="31">
        <v>141044</v>
      </c>
      <c r="AY1018" s="31">
        <v>109089</v>
      </c>
      <c r="AZ1018" s="31">
        <v>250133</v>
      </c>
    </row>
    <row r="1019" spans="1:52" ht="15" customHeight="1">
      <c r="A1019" s="29" t="s">
        <v>15060</v>
      </c>
      <c r="B1019" s="34">
        <v>36719</v>
      </c>
      <c r="C1019" s="28">
        <v>750</v>
      </c>
      <c r="D1019" s="28">
        <v>48</v>
      </c>
      <c r="E1019" s="28">
        <v>45</v>
      </c>
      <c r="F1019" s="29" t="s">
        <v>14617</v>
      </c>
      <c r="G1019" s="29" t="s">
        <v>171</v>
      </c>
      <c r="H1019" s="28">
        <v>376</v>
      </c>
      <c r="I1019" s="29" t="s">
        <v>14871</v>
      </c>
      <c r="J1019" s="33" t="s">
        <v>15059</v>
      </c>
      <c r="K1019" s="29" t="s">
        <v>178</v>
      </c>
      <c r="L1019" s="29" t="s">
        <v>15058</v>
      </c>
      <c r="M1019" s="29" t="s">
        <v>1088</v>
      </c>
      <c r="N1019" s="28">
        <v>677379.6</v>
      </c>
      <c r="O1019" s="28">
        <v>6063265</v>
      </c>
      <c r="P1019" s="29" t="s">
        <v>15057</v>
      </c>
      <c r="Q1019" s="32" t="s">
        <v>919</v>
      </c>
      <c r="R1019" s="19"/>
      <c r="S1019" s="19"/>
      <c r="T1019" s="19"/>
      <c r="U1019" s="19"/>
      <c r="V1019" s="19"/>
      <c r="W1019" s="19"/>
      <c r="X1019" s="19"/>
      <c r="Y1019" s="19"/>
      <c r="Z1019" s="19"/>
      <c r="AA1019" s="19"/>
      <c r="AB1019" s="19"/>
      <c r="AC1019" s="19"/>
      <c r="AD1019" s="19"/>
      <c r="AE1019" s="19"/>
      <c r="AF1019" s="19"/>
      <c r="AG1019" s="19"/>
      <c r="AH1019" s="19"/>
      <c r="AI1019" s="19"/>
      <c r="AJ1019" s="19"/>
      <c r="AK1019" s="19"/>
      <c r="AL1019" s="19"/>
      <c r="AM1019" s="19"/>
      <c r="AN1019" s="19"/>
      <c r="AO1019" s="31">
        <v>745528</v>
      </c>
      <c r="AP1019" s="31">
        <v>1481229</v>
      </c>
      <c r="AQ1019" s="31">
        <v>1682496</v>
      </c>
      <c r="AR1019" s="31">
        <v>1439380</v>
      </c>
      <c r="AS1019" s="31">
        <v>1542906</v>
      </c>
      <c r="AT1019" s="31">
        <v>1564431</v>
      </c>
      <c r="AU1019" s="31">
        <v>1519197</v>
      </c>
      <c r="AV1019" s="31">
        <v>1745712</v>
      </c>
      <c r="AW1019" s="31">
        <v>1808248</v>
      </c>
      <c r="AX1019" s="31">
        <v>145163</v>
      </c>
      <c r="AY1019" s="31">
        <v>126061</v>
      </c>
      <c r="AZ1019" s="31">
        <v>271224</v>
      </c>
    </row>
    <row r="1020" spans="1:52" ht="15" customHeight="1">
      <c r="A1020" s="29" t="s">
        <v>15056</v>
      </c>
      <c r="B1020" s="34">
        <v>36726</v>
      </c>
      <c r="C1020" s="28">
        <v>750</v>
      </c>
      <c r="D1020" s="28">
        <v>48</v>
      </c>
      <c r="E1020" s="28">
        <v>45</v>
      </c>
      <c r="F1020" s="29" t="s">
        <v>14617</v>
      </c>
      <c r="G1020" s="29" t="s">
        <v>171</v>
      </c>
      <c r="H1020" s="28">
        <v>376</v>
      </c>
      <c r="I1020" s="29" t="s">
        <v>14871</v>
      </c>
      <c r="J1020" s="33" t="s">
        <v>15055</v>
      </c>
      <c r="K1020" s="29" t="s">
        <v>178</v>
      </c>
      <c r="L1020" s="29" t="s">
        <v>15051</v>
      </c>
      <c r="M1020" s="29" t="s">
        <v>2473</v>
      </c>
      <c r="N1020" s="28">
        <v>677899.6</v>
      </c>
      <c r="O1020" s="28">
        <v>6061203</v>
      </c>
      <c r="P1020" s="29" t="s">
        <v>15054</v>
      </c>
      <c r="Q1020" s="32" t="s">
        <v>919</v>
      </c>
      <c r="R1020" s="19"/>
      <c r="S1020" s="19"/>
      <c r="T1020" s="19"/>
      <c r="U1020" s="19"/>
      <c r="V1020" s="19"/>
      <c r="W1020" s="19"/>
      <c r="X1020" s="19"/>
      <c r="Y1020" s="19"/>
      <c r="Z1020" s="19"/>
      <c r="AA1020" s="19"/>
      <c r="AB1020" s="19"/>
      <c r="AC1020" s="19"/>
      <c r="AD1020" s="19"/>
      <c r="AE1020" s="19"/>
      <c r="AF1020" s="19"/>
      <c r="AG1020" s="19"/>
      <c r="AH1020" s="19"/>
      <c r="AI1020" s="19"/>
      <c r="AJ1020" s="19"/>
      <c r="AK1020" s="19"/>
      <c r="AL1020" s="19"/>
      <c r="AM1020" s="19"/>
      <c r="AN1020" s="19"/>
      <c r="AO1020" s="31">
        <v>846596</v>
      </c>
      <c r="AP1020" s="31">
        <v>1682673</v>
      </c>
      <c r="AQ1020" s="31">
        <v>1858265</v>
      </c>
      <c r="AR1020" s="31">
        <v>1612851</v>
      </c>
      <c r="AS1020" s="31">
        <v>1860843</v>
      </c>
      <c r="AT1020" s="31">
        <v>1724912</v>
      </c>
      <c r="AU1020" s="31">
        <v>1691134</v>
      </c>
      <c r="AV1020" s="31">
        <v>1939111</v>
      </c>
      <c r="AW1020" s="31">
        <v>2050621</v>
      </c>
      <c r="AX1020" s="31">
        <v>156075</v>
      </c>
      <c r="AY1020" s="31">
        <v>138649</v>
      </c>
      <c r="AZ1020" s="31">
        <v>294724</v>
      </c>
    </row>
    <row r="1021" spans="1:52" ht="15" customHeight="1">
      <c r="A1021" s="29" t="s">
        <v>15053</v>
      </c>
      <c r="B1021" s="34">
        <v>36726</v>
      </c>
      <c r="C1021" s="28">
        <v>750</v>
      </c>
      <c r="D1021" s="28">
        <v>48</v>
      </c>
      <c r="E1021" s="28">
        <v>45</v>
      </c>
      <c r="F1021" s="29" t="s">
        <v>14617</v>
      </c>
      <c r="G1021" s="29" t="s">
        <v>171</v>
      </c>
      <c r="H1021" s="28">
        <v>376</v>
      </c>
      <c r="I1021" s="29" t="s">
        <v>14871</v>
      </c>
      <c r="J1021" s="33" t="s">
        <v>15052</v>
      </c>
      <c r="K1021" s="29" t="s">
        <v>178</v>
      </c>
      <c r="L1021" s="29" t="s">
        <v>15051</v>
      </c>
      <c r="M1021" s="29" t="s">
        <v>197</v>
      </c>
      <c r="N1021" s="28">
        <v>677924.6</v>
      </c>
      <c r="O1021" s="28">
        <v>6061418</v>
      </c>
      <c r="P1021" s="29" t="s">
        <v>15050</v>
      </c>
      <c r="Q1021" s="32" t="s">
        <v>919</v>
      </c>
      <c r="R1021" s="19"/>
      <c r="S1021" s="19"/>
      <c r="T1021" s="19"/>
      <c r="U1021" s="19"/>
      <c r="V1021" s="19"/>
      <c r="W1021" s="19"/>
      <c r="X1021" s="19"/>
      <c r="Y1021" s="19"/>
      <c r="Z1021" s="19"/>
      <c r="AA1021" s="19"/>
      <c r="AB1021" s="19"/>
      <c r="AC1021" s="19"/>
      <c r="AD1021" s="19"/>
      <c r="AE1021" s="19"/>
      <c r="AF1021" s="19"/>
      <c r="AG1021" s="19"/>
      <c r="AH1021" s="19"/>
      <c r="AI1021" s="19"/>
      <c r="AJ1021" s="19"/>
      <c r="AK1021" s="19"/>
      <c r="AL1021" s="19"/>
      <c r="AM1021" s="19"/>
      <c r="AN1021" s="19"/>
      <c r="AO1021" s="31">
        <v>770959</v>
      </c>
      <c r="AP1021" s="31">
        <v>1612196</v>
      </c>
      <c r="AQ1021" s="31">
        <v>1770576</v>
      </c>
      <c r="AR1021" s="31">
        <v>1586358</v>
      </c>
      <c r="AS1021" s="31">
        <v>1793746</v>
      </c>
      <c r="AT1021" s="31">
        <v>1624703</v>
      </c>
      <c r="AU1021" s="31">
        <v>1553889</v>
      </c>
      <c r="AV1021" s="31">
        <v>1832462</v>
      </c>
      <c r="AW1021" s="31">
        <v>1905557</v>
      </c>
      <c r="AX1021" s="31">
        <v>150019</v>
      </c>
      <c r="AY1021" s="31">
        <v>131812</v>
      </c>
      <c r="AZ1021" s="31">
        <v>281831</v>
      </c>
    </row>
    <row r="1022" spans="1:52" ht="15" customHeight="1">
      <c r="A1022" s="29" t="s">
        <v>15049</v>
      </c>
      <c r="B1022" s="34">
        <v>31413</v>
      </c>
      <c r="C1022" s="28">
        <v>150</v>
      </c>
      <c r="D1022" s="28">
        <v>23</v>
      </c>
      <c r="E1022" s="28">
        <v>24.5</v>
      </c>
      <c r="F1022" s="29" t="s">
        <v>15043</v>
      </c>
      <c r="G1022" s="29" t="s">
        <v>15042</v>
      </c>
      <c r="H1022" s="28">
        <v>376</v>
      </c>
      <c r="I1022" s="29" t="s">
        <v>14871</v>
      </c>
      <c r="J1022" s="33" t="s">
        <v>15048</v>
      </c>
      <c r="K1022" s="29" t="s">
        <v>178</v>
      </c>
      <c r="L1022" s="29" t="s">
        <v>15047</v>
      </c>
      <c r="M1022" s="29" t="s">
        <v>15046</v>
      </c>
      <c r="N1022" s="28">
        <v>668331.80000000005</v>
      </c>
      <c r="O1022" s="28">
        <v>6075994</v>
      </c>
      <c r="P1022" s="29" t="s">
        <v>15045</v>
      </c>
      <c r="Q1022" s="32" t="s">
        <v>368</v>
      </c>
      <c r="R1022" s="19"/>
      <c r="S1022" s="19"/>
      <c r="T1022" s="19"/>
      <c r="U1022" s="19"/>
      <c r="V1022" s="19"/>
      <c r="W1022" s="19"/>
      <c r="X1022" s="19"/>
      <c r="Y1022" s="19"/>
      <c r="Z1022" s="19"/>
      <c r="AA1022" s="31">
        <v>1500</v>
      </c>
      <c r="AB1022" s="31">
        <v>1500</v>
      </c>
      <c r="AC1022" s="31">
        <v>1500</v>
      </c>
      <c r="AD1022" s="31">
        <v>1500</v>
      </c>
      <c r="AE1022" s="31">
        <v>1500</v>
      </c>
      <c r="AF1022" s="31">
        <v>2480</v>
      </c>
      <c r="AG1022" s="31">
        <v>3400</v>
      </c>
      <c r="AH1022" s="31">
        <v>1120</v>
      </c>
      <c r="AI1022" s="31">
        <v>2480</v>
      </c>
      <c r="AJ1022" s="31">
        <v>2900</v>
      </c>
      <c r="AK1022" s="31">
        <v>1430</v>
      </c>
      <c r="AL1022" s="31">
        <v>2400</v>
      </c>
      <c r="AM1022" s="31">
        <v>2150</v>
      </c>
      <c r="AN1022" s="31">
        <v>1000</v>
      </c>
      <c r="AO1022" s="31">
        <v>1520</v>
      </c>
      <c r="AP1022" s="31">
        <v>5384</v>
      </c>
      <c r="AQ1022" s="31">
        <v>0</v>
      </c>
      <c r="AR1022" s="31">
        <v>0</v>
      </c>
      <c r="AS1022" s="31">
        <v>49028</v>
      </c>
      <c r="AT1022" s="31">
        <v>13688</v>
      </c>
      <c r="AU1022" s="31">
        <v>10800</v>
      </c>
      <c r="AV1022" s="31">
        <v>18038</v>
      </c>
      <c r="AW1022" s="31">
        <v>23241</v>
      </c>
      <c r="AX1022" s="31">
        <v>1154</v>
      </c>
      <c r="AY1022" s="31">
        <v>543</v>
      </c>
      <c r="AZ1022" s="31">
        <v>1697</v>
      </c>
    </row>
    <row r="1023" spans="1:52" ht="15" customHeight="1">
      <c r="A1023" s="29" t="s">
        <v>15044</v>
      </c>
      <c r="B1023" s="34">
        <v>36865</v>
      </c>
      <c r="C1023" s="28">
        <v>600</v>
      </c>
      <c r="D1023" s="28">
        <v>44</v>
      </c>
      <c r="E1023" s="28">
        <v>35</v>
      </c>
      <c r="F1023" s="29" t="s">
        <v>14683</v>
      </c>
      <c r="G1023" s="29" t="s">
        <v>5682</v>
      </c>
      <c r="H1023" s="28">
        <v>376</v>
      </c>
      <c r="I1023" s="29" t="s">
        <v>14871</v>
      </c>
      <c r="J1023" s="33" t="s">
        <v>15041</v>
      </c>
      <c r="K1023" s="29" t="s">
        <v>178</v>
      </c>
      <c r="L1023" s="29" t="s">
        <v>15040</v>
      </c>
      <c r="M1023" s="29" t="s">
        <v>355</v>
      </c>
      <c r="N1023" s="28">
        <v>685745.6</v>
      </c>
      <c r="O1023" s="28">
        <v>6062559</v>
      </c>
      <c r="P1023" s="29" t="s">
        <v>15039</v>
      </c>
      <c r="Q1023" s="32" t="s">
        <v>919</v>
      </c>
      <c r="R1023" s="19"/>
      <c r="S1023" s="19"/>
      <c r="T1023" s="19"/>
      <c r="U1023" s="19"/>
      <c r="V1023" s="19"/>
      <c r="W1023" s="19"/>
      <c r="X1023" s="19"/>
      <c r="Y1023" s="19"/>
      <c r="Z1023" s="19"/>
      <c r="AA1023" s="19"/>
      <c r="AB1023" s="19"/>
      <c r="AC1023" s="19"/>
      <c r="AD1023" s="19"/>
      <c r="AE1023" s="19"/>
      <c r="AF1023" s="19"/>
      <c r="AG1023" s="19"/>
      <c r="AH1023" s="19"/>
      <c r="AI1023" s="19"/>
      <c r="AJ1023" s="19"/>
      <c r="AK1023" s="19"/>
      <c r="AL1023" s="19"/>
      <c r="AM1023" s="19"/>
      <c r="AN1023" s="19"/>
      <c r="AO1023" s="31">
        <v>77642</v>
      </c>
      <c r="AP1023" s="31">
        <v>1202376</v>
      </c>
      <c r="AQ1023" s="31">
        <v>1341340</v>
      </c>
      <c r="AR1023" s="31">
        <v>1175131</v>
      </c>
      <c r="AS1023" s="31">
        <v>1362274</v>
      </c>
      <c r="AT1023" s="31">
        <v>1209554</v>
      </c>
      <c r="AU1023" s="31">
        <v>1190212</v>
      </c>
      <c r="AV1023" s="31">
        <v>1483333</v>
      </c>
      <c r="AW1023" s="31">
        <v>1516183</v>
      </c>
      <c r="AX1023" s="31">
        <v>106496</v>
      </c>
      <c r="AY1023" s="31">
        <v>104131</v>
      </c>
      <c r="AZ1023" s="31">
        <v>210627</v>
      </c>
    </row>
    <row r="1024" spans="1:52" ht="15" customHeight="1">
      <c r="A1024" s="29" t="s">
        <v>15038</v>
      </c>
      <c r="B1024" s="34">
        <v>36865</v>
      </c>
      <c r="C1024" s="28">
        <v>600</v>
      </c>
      <c r="D1024" s="28">
        <v>44</v>
      </c>
      <c r="E1024" s="28">
        <v>35</v>
      </c>
      <c r="F1024" s="29" t="s">
        <v>14683</v>
      </c>
      <c r="G1024" s="29" t="s">
        <v>15033</v>
      </c>
      <c r="H1024" s="28">
        <v>376</v>
      </c>
      <c r="I1024" s="29" t="s">
        <v>14871</v>
      </c>
      <c r="J1024" s="33" t="s">
        <v>15037</v>
      </c>
      <c r="K1024" s="29" t="s">
        <v>178</v>
      </c>
      <c r="L1024" s="29" t="s">
        <v>15036</v>
      </c>
      <c r="M1024" s="29" t="s">
        <v>355</v>
      </c>
      <c r="N1024" s="28">
        <v>685784.5</v>
      </c>
      <c r="O1024" s="28">
        <v>6062790</v>
      </c>
      <c r="P1024" s="29" t="s">
        <v>15035</v>
      </c>
      <c r="Q1024" s="32" t="s">
        <v>919</v>
      </c>
      <c r="R1024" s="19"/>
      <c r="S1024" s="19"/>
      <c r="T1024" s="19"/>
      <c r="U1024" s="19"/>
      <c r="V1024" s="19"/>
      <c r="W1024" s="19"/>
      <c r="X1024" s="19"/>
      <c r="Y1024" s="19"/>
      <c r="Z1024" s="19"/>
      <c r="AA1024" s="19"/>
      <c r="AB1024" s="19"/>
      <c r="AC1024" s="19"/>
      <c r="AD1024" s="19"/>
      <c r="AE1024" s="19"/>
      <c r="AF1024" s="19"/>
      <c r="AG1024" s="19"/>
      <c r="AH1024" s="19"/>
      <c r="AI1024" s="19"/>
      <c r="AJ1024" s="19"/>
      <c r="AK1024" s="19"/>
      <c r="AL1024" s="19"/>
      <c r="AM1024" s="19"/>
      <c r="AN1024" s="19"/>
      <c r="AO1024" s="31">
        <v>80447</v>
      </c>
      <c r="AP1024" s="31">
        <v>1151203</v>
      </c>
      <c r="AQ1024" s="31">
        <v>1273494</v>
      </c>
      <c r="AR1024" s="31">
        <v>1122291</v>
      </c>
      <c r="AS1024" s="31">
        <v>1321021</v>
      </c>
      <c r="AT1024" s="31">
        <v>1182418</v>
      </c>
      <c r="AU1024" s="31">
        <v>1158031</v>
      </c>
      <c r="AV1024" s="31">
        <v>1441923</v>
      </c>
      <c r="AW1024" s="31">
        <v>1458510</v>
      </c>
      <c r="AX1024" s="31">
        <v>111179</v>
      </c>
      <c r="AY1024" s="31">
        <v>97942</v>
      </c>
      <c r="AZ1024" s="31">
        <v>209121</v>
      </c>
    </row>
    <row r="1025" spans="1:52" ht="15" customHeight="1">
      <c r="A1025" s="29" t="s">
        <v>15034</v>
      </c>
      <c r="B1025" s="34">
        <v>36865</v>
      </c>
      <c r="C1025" s="28">
        <v>600</v>
      </c>
      <c r="D1025" s="28">
        <v>44</v>
      </c>
      <c r="E1025" s="28">
        <v>35</v>
      </c>
      <c r="F1025" s="29" t="s">
        <v>14683</v>
      </c>
      <c r="G1025" s="29" t="s">
        <v>5682</v>
      </c>
      <c r="H1025" s="28">
        <v>376</v>
      </c>
      <c r="I1025" s="29" t="s">
        <v>14871</v>
      </c>
      <c r="J1025" s="33" t="s">
        <v>15032</v>
      </c>
      <c r="K1025" s="29" t="s">
        <v>178</v>
      </c>
      <c r="L1025" s="29" t="s">
        <v>14869</v>
      </c>
      <c r="M1025" s="29" t="s">
        <v>1247</v>
      </c>
      <c r="N1025" s="28">
        <v>685703</v>
      </c>
      <c r="O1025" s="28">
        <v>6061954</v>
      </c>
      <c r="P1025" s="29" t="s">
        <v>15031</v>
      </c>
      <c r="Q1025" s="32" t="s">
        <v>919</v>
      </c>
      <c r="R1025" s="19"/>
      <c r="S1025" s="19"/>
      <c r="T1025" s="19"/>
      <c r="U1025" s="19"/>
      <c r="V1025" s="19"/>
      <c r="W1025" s="19"/>
      <c r="X1025" s="19"/>
      <c r="Y1025" s="19"/>
      <c r="Z1025" s="19"/>
      <c r="AA1025" s="19"/>
      <c r="AB1025" s="19"/>
      <c r="AC1025" s="19"/>
      <c r="AD1025" s="19"/>
      <c r="AE1025" s="19"/>
      <c r="AF1025" s="19"/>
      <c r="AG1025" s="19"/>
      <c r="AH1025" s="19"/>
      <c r="AI1025" s="19"/>
      <c r="AJ1025" s="19"/>
      <c r="AK1025" s="19"/>
      <c r="AL1025" s="19"/>
      <c r="AM1025" s="19"/>
      <c r="AN1025" s="19"/>
      <c r="AO1025" s="31">
        <v>81628</v>
      </c>
      <c r="AP1025" s="31">
        <v>1214490</v>
      </c>
      <c r="AQ1025" s="31">
        <v>1372092</v>
      </c>
      <c r="AR1025" s="31">
        <v>1197199</v>
      </c>
      <c r="AS1025" s="31">
        <v>1383127</v>
      </c>
      <c r="AT1025" s="31">
        <v>1257354</v>
      </c>
      <c r="AU1025" s="31">
        <v>1228086</v>
      </c>
      <c r="AV1025" s="31">
        <v>1484713</v>
      </c>
      <c r="AW1025" s="31">
        <v>1547637</v>
      </c>
      <c r="AX1025" s="31">
        <v>113832</v>
      </c>
      <c r="AY1025" s="31">
        <v>104610</v>
      </c>
      <c r="AZ1025" s="31">
        <v>218442</v>
      </c>
    </row>
    <row r="1026" spans="1:52" ht="15" customHeight="1">
      <c r="A1026" s="29" t="s">
        <v>15030</v>
      </c>
      <c r="B1026" s="34">
        <v>37789</v>
      </c>
      <c r="C1026" s="28">
        <v>2300</v>
      </c>
      <c r="D1026" s="28">
        <v>82.4</v>
      </c>
      <c r="E1026" s="28">
        <v>68.8</v>
      </c>
      <c r="F1026" s="29" t="s">
        <v>14683</v>
      </c>
      <c r="G1026" s="29" t="s">
        <v>14884</v>
      </c>
      <c r="H1026" s="28">
        <v>376</v>
      </c>
      <c r="I1026" s="29" t="s">
        <v>14871</v>
      </c>
      <c r="J1026" s="33" t="s">
        <v>15029</v>
      </c>
      <c r="K1026" s="29" t="s">
        <v>2997</v>
      </c>
      <c r="L1026" s="29" t="s">
        <v>204</v>
      </c>
      <c r="M1026" s="29" t="s">
        <v>8577</v>
      </c>
      <c r="N1026" s="28">
        <v>672504.1</v>
      </c>
      <c r="O1026" s="28">
        <v>6050365</v>
      </c>
      <c r="P1026" s="29" t="s">
        <v>14886</v>
      </c>
      <c r="Q1026" s="32" t="s">
        <v>843</v>
      </c>
      <c r="R1026" s="19"/>
      <c r="S1026" s="19"/>
      <c r="T1026" s="19"/>
      <c r="U1026" s="19"/>
      <c r="V1026" s="19"/>
      <c r="W1026" s="19"/>
      <c r="X1026" s="19"/>
      <c r="Y1026" s="19"/>
      <c r="Z1026" s="19"/>
      <c r="AA1026" s="19"/>
      <c r="AB1026" s="19"/>
      <c r="AC1026" s="19"/>
      <c r="AD1026" s="19"/>
      <c r="AE1026" s="19"/>
      <c r="AF1026" s="19"/>
      <c r="AG1026" s="19"/>
      <c r="AH1026" s="19"/>
      <c r="AI1026" s="19"/>
      <c r="AJ1026" s="19"/>
      <c r="AK1026" s="19"/>
      <c r="AL1026" s="19"/>
      <c r="AM1026" s="19"/>
      <c r="AN1026" s="19"/>
      <c r="AO1026" s="19"/>
      <c r="AP1026" s="19"/>
      <c r="AQ1026" s="19"/>
      <c r="AR1026" s="31">
        <v>2585261.1318359375</v>
      </c>
      <c r="AS1026" s="31">
        <v>8015901.34375</v>
      </c>
      <c r="AT1026" s="31">
        <v>7599237.34375</v>
      </c>
      <c r="AU1026" s="31">
        <v>7183189.875</v>
      </c>
      <c r="AV1026" s="31">
        <v>5637561.9872817993</v>
      </c>
      <c r="AW1026" s="31">
        <v>8459562.1875</v>
      </c>
      <c r="AX1026" s="31">
        <v>682323.375</v>
      </c>
      <c r="AY1026" s="31">
        <v>600504.0625</v>
      </c>
      <c r="AZ1026" s="31">
        <v>1282827.4375</v>
      </c>
    </row>
    <row r="1027" spans="1:52" ht="15" customHeight="1">
      <c r="A1027" s="29" t="s">
        <v>15028</v>
      </c>
      <c r="B1027" s="34">
        <v>37789</v>
      </c>
      <c r="C1027" s="28">
        <v>2300</v>
      </c>
      <c r="D1027" s="28">
        <v>82.4</v>
      </c>
      <c r="E1027" s="28">
        <v>68.8</v>
      </c>
      <c r="F1027" s="29" t="s">
        <v>14683</v>
      </c>
      <c r="G1027" s="29" t="s">
        <v>14884</v>
      </c>
      <c r="H1027" s="28">
        <v>376</v>
      </c>
      <c r="I1027" s="29" t="s">
        <v>14871</v>
      </c>
      <c r="J1027" s="33" t="s">
        <v>15027</v>
      </c>
      <c r="K1027" s="29" t="s">
        <v>2997</v>
      </c>
      <c r="L1027" s="29" t="s">
        <v>204</v>
      </c>
      <c r="M1027" s="29" t="s">
        <v>8577</v>
      </c>
      <c r="N1027" s="28">
        <v>672522.4</v>
      </c>
      <c r="O1027" s="28">
        <v>6049884</v>
      </c>
      <c r="P1027" s="29" t="s">
        <v>14886</v>
      </c>
      <c r="Q1027" s="32" t="s">
        <v>843</v>
      </c>
      <c r="R1027" s="19"/>
      <c r="S1027" s="19"/>
      <c r="T1027" s="19"/>
      <c r="U1027" s="19"/>
      <c r="V1027" s="19"/>
      <c r="W1027" s="19"/>
      <c r="X1027" s="19"/>
      <c r="Y1027" s="19"/>
      <c r="Z1027" s="19"/>
      <c r="AA1027" s="19"/>
      <c r="AB1027" s="19"/>
      <c r="AC1027" s="19"/>
      <c r="AD1027" s="19"/>
      <c r="AE1027" s="19"/>
      <c r="AF1027" s="19"/>
      <c r="AG1027" s="19"/>
      <c r="AH1027" s="19"/>
      <c r="AI1027" s="19"/>
      <c r="AJ1027" s="19"/>
      <c r="AK1027" s="19"/>
      <c r="AL1027" s="19"/>
      <c r="AM1027" s="19"/>
      <c r="AN1027" s="19"/>
      <c r="AO1027" s="19"/>
      <c r="AP1027" s="19"/>
      <c r="AQ1027" s="19"/>
      <c r="AR1027" s="31">
        <v>2585261.1318359375</v>
      </c>
      <c r="AS1027" s="31">
        <v>8015901.34375</v>
      </c>
      <c r="AT1027" s="31">
        <v>7599237.34375</v>
      </c>
      <c r="AU1027" s="31">
        <v>7183189.875</v>
      </c>
      <c r="AV1027" s="31">
        <v>5637561.9872817993</v>
      </c>
      <c r="AW1027" s="31">
        <v>8459562.1875</v>
      </c>
      <c r="AX1027" s="31">
        <v>682323.375</v>
      </c>
      <c r="AY1027" s="31">
        <v>600504.0625</v>
      </c>
      <c r="AZ1027" s="31">
        <v>1282827.4375</v>
      </c>
    </row>
    <row r="1028" spans="1:52" ht="15" customHeight="1">
      <c r="A1028" s="29" t="s">
        <v>15026</v>
      </c>
      <c r="B1028" s="34">
        <v>37789</v>
      </c>
      <c r="C1028" s="28">
        <v>2300</v>
      </c>
      <c r="D1028" s="28">
        <v>82.4</v>
      </c>
      <c r="E1028" s="28">
        <v>68.8</v>
      </c>
      <c r="F1028" s="29" t="s">
        <v>14683</v>
      </c>
      <c r="G1028" s="29" t="s">
        <v>14884</v>
      </c>
      <c r="H1028" s="28">
        <v>376</v>
      </c>
      <c r="I1028" s="29" t="s">
        <v>14871</v>
      </c>
      <c r="J1028" s="33" t="s">
        <v>15025</v>
      </c>
      <c r="K1028" s="29" t="s">
        <v>2997</v>
      </c>
      <c r="L1028" s="29" t="s">
        <v>204</v>
      </c>
      <c r="M1028" s="29" t="s">
        <v>8577</v>
      </c>
      <c r="N1028" s="28">
        <v>672540.4</v>
      </c>
      <c r="O1028" s="28">
        <v>6049403</v>
      </c>
      <c r="P1028" s="29" t="s">
        <v>14886</v>
      </c>
      <c r="Q1028" s="32" t="s">
        <v>843</v>
      </c>
      <c r="R1028" s="19"/>
      <c r="S1028" s="19"/>
      <c r="T1028" s="19"/>
      <c r="U1028" s="19"/>
      <c r="V1028" s="19"/>
      <c r="W1028" s="19"/>
      <c r="X1028" s="19"/>
      <c r="Y1028" s="19"/>
      <c r="Z1028" s="19"/>
      <c r="AA1028" s="19"/>
      <c r="AB1028" s="19"/>
      <c r="AC1028" s="19"/>
      <c r="AD1028" s="19"/>
      <c r="AE1028" s="19"/>
      <c r="AF1028" s="19"/>
      <c r="AG1028" s="19"/>
      <c r="AH1028" s="19"/>
      <c r="AI1028" s="19"/>
      <c r="AJ1028" s="19"/>
      <c r="AK1028" s="19"/>
      <c r="AL1028" s="19"/>
      <c r="AM1028" s="19"/>
      <c r="AN1028" s="19"/>
      <c r="AO1028" s="19"/>
      <c r="AP1028" s="19"/>
      <c r="AQ1028" s="19"/>
      <c r="AR1028" s="31">
        <v>2585261.1318359375</v>
      </c>
      <c r="AS1028" s="31">
        <v>8015901.34375</v>
      </c>
      <c r="AT1028" s="31">
        <v>7599237.34375</v>
      </c>
      <c r="AU1028" s="31">
        <v>7183189.875</v>
      </c>
      <c r="AV1028" s="31">
        <v>5637561.9872817993</v>
      </c>
      <c r="AW1028" s="31">
        <v>8459562.1875</v>
      </c>
      <c r="AX1028" s="31">
        <v>682323.375</v>
      </c>
      <c r="AY1028" s="31">
        <v>600504.0625</v>
      </c>
      <c r="AZ1028" s="31">
        <v>1282827.4375</v>
      </c>
    </row>
    <row r="1029" spans="1:52" ht="15" customHeight="1">
      <c r="A1029" s="29" t="s">
        <v>15024</v>
      </c>
      <c r="B1029" s="34">
        <v>37789</v>
      </c>
      <c r="C1029" s="28">
        <v>2300</v>
      </c>
      <c r="D1029" s="28">
        <v>82.4</v>
      </c>
      <c r="E1029" s="28">
        <v>68.8</v>
      </c>
      <c r="F1029" s="29" t="s">
        <v>14683</v>
      </c>
      <c r="G1029" s="29" t="s">
        <v>14884</v>
      </c>
      <c r="H1029" s="28">
        <v>376</v>
      </c>
      <c r="I1029" s="29" t="s">
        <v>14871</v>
      </c>
      <c r="J1029" s="33" t="s">
        <v>15023</v>
      </c>
      <c r="K1029" s="29" t="s">
        <v>2997</v>
      </c>
      <c r="L1029" s="29" t="s">
        <v>204</v>
      </c>
      <c r="M1029" s="29" t="s">
        <v>8577</v>
      </c>
      <c r="N1029" s="28">
        <v>672558.9</v>
      </c>
      <c r="O1029" s="28">
        <v>6048921</v>
      </c>
      <c r="P1029" s="29" t="s">
        <v>14886</v>
      </c>
      <c r="Q1029" s="32" t="s">
        <v>843</v>
      </c>
      <c r="R1029" s="19"/>
      <c r="S1029" s="19"/>
      <c r="T1029" s="19"/>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31">
        <v>2585261.1318359375</v>
      </c>
      <c r="AS1029" s="31">
        <v>8015901.34375</v>
      </c>
      <c r="AT1029" s="31">
        <v>7599237.34375</v>
      </c>
      <c r="AU1029" s="31">
        <v>7183189.875</v>
      </c>
      <c r="AV1029" s="31">
        <v>5637561.9872817993</v>
      </c>
      <c r="AW1029" s="31">
        <v>8459562.1875</v>
      </c>
      <c r="AX1029" s="31">
        <v>682323.375</v>
      </c>
      <c r="AY1029" s="31">
        <v>600504.0625</v>
      </c>
      <c r="AZ1029" s="31">
        <v>1282827.4375</v>
      </c>
    </row>
    <row r="1030" spans="1:52" ht="15" customHeight="1">
      <c r="A1030" s="29" t="s">
        <v>15022</v>
      </c>
      <c r="B1030" s="34">
        <v>37789</v>
      </c>
      <c r="C1030" s="28">
        <v>2300</v>
      </c>
      <c r="D1030" s="28">
        <v>82.4</v>
      </c>
      <c r="E1030" s="28">
        <v>68.8</v>
      </c>
      <c r="F1030" s="29" t="s">
        <v>14683</v>
      </c>
      <c r="G1030" s="29" t="s">
        <v>14884</v>
      </c>
      <c r="H1030" s="28">
        <v>376</v>
      </c>
      <c r="I1030" s="29" t="s">
        <v>14871</v>
      </c>
      <c r="J1030" s="33" t="s">
        <v>15021</v>
      </c>
      <c r="K1030" s="29" t="s">
        <v>2997</v>
      </c>
      <c r="L1030" s="29" t="s">
        <v>204</v>
      </c>
      <c r="M1030" s="29" t="s">
        <v>8577</v>
      </c>
      <c r="N1030" s="28">
        <v>672576.9</v>
      </c>
      <c r="O1030" s="28">
        <v>6048440</v>
      </c>
      <c r="P1030" s="29" t="s">
        <v>14886</v>
      </c>
      <c r="Q1030" s="32" t="s">
        <v>843</v>
      </c>
      <c r="R1030" s="19"/>
      <c r="S1030" s="19"/>
      <c r="T1030" s="19"/>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31">
        <v>2585261.1318359375</v>
      </c>
      <c r="AS1030" s="31">
        <v>8015901.34375</v>
      </c>
      <c r="AT1030" s="31">
        <v>7599237.34375</v>
      </c>
      <c r="AU1030" s="31">
        <v>7183189.875</v>
      </c>
      <c r="AV1030" s="31">
        <v>5637561.9872817993</v>
      </c>
      <c r="AW1030" s="31">
        <v>8459562.1875</v>
      </c>
      <c r="AX1030" s="31">
        <v>682323.375</v>
      </c>
      <c r="AY1030" s="31">
        <v>600504.0625</v>
      </c>
      <c r="AZ1030" s="31">
        <v>1282827.4375</v>
      </c>
    </row>
    <row r="1031" spans="1:52" ht="15" customHeight="1">
      <c r="A1031" s="29" t="s">
        <v>15020</v>
      </c>
      <c r="B1031" s="34">
        <v>37789</v>
      </c>
      <c r="C1031" s="28">
        <v>2300</v>
      </c>
      <c r="D1031" s="28">
        <v>82.4</v>
      </c>
      <c r="E1031" s="28">
        <v>68.8</v>
      </c>
      <c r="F1031" s="29" t="s">
        <v>14683</v>
      </c>
      <c r="G1031" s="29" t="s">
        <v>14884</v>
      </c>
      <c r="H1031" s="28">
        <v>376</v>
      </c>
      <c r="I1031" s="29" t="s">
        <v>14871</v>
      </c>
      <c r="J1031" s="33" t="s">
        <v>15019</v>
      </c>
      <c r="K1031" s="29" t="s">
        <v>2997</v>
      </c>
      <c r="L1031" s="29" t="s">
        <v>204</v>
      </c>
      <c r="M1031" s="29" t="s">
        <v>8577</v>
      </c>
      <c r="N1031" s="28">
        <v>672595.1</v>
      </c>
      <c r="O1031" s="28">
        <v>6047959</v>
      </c>
      <c r="P1031" s="29" t="s">
        <v>14886</v>
      </c>
      <c r="Q1031" s="32" t="s">
        <v>843</v>
      </c>
      <c r="R1031" s="19"/>
      <c r="S1031" s="19"/>
      <c r="T1031" s="19"/>
      <c r="U1031" s="19"/>
      <c r="V1031" s="19"/>
      <c r="W1031" s="19"/>
      <c r="X1031" s="19"/>
      <c r="Y1031" s="19"/>
      <c r="Z1031" s="19"/>
      <c r="AA1031" s="19"/>
      <c r="AB1031" s="19"/>
      <c r="AC1031" s="19"/>
      <c r="AD1031" s="19"/>
      <c r="AE1031" s="19"/>
      <c r="AF1031" s="19"/>
      <c r="AG1031" s="19"/>
      <c r="AH1031" s="19"/>
      <c r="AI1031" s="19"/>
      <c r="AJ1031" s="19"/>
      <c r="AK1031" s="19"/>
      <c r="AL1031" s="19"/>
      <c r="AM1031" s="19"/>
      <c r="AN1031" s="19"/>
      <c r="AO1031" s="19"/>
      <c r="AP1031" s="19"/>
      <c r="AQ1031" s="19"/>
      <c r="AR1031" s="31">
        <v>2585261.1318359375</v>
      </c>
      <c r="AS1031" s="31">
        <v>8015901.34375</v>
      </c>
      <c r="AT1031" s="31">
        <v>7599237.34375</v>
      </c>
      <c r="AU1031" s="31">
        <v>7183189.875</v>
      </c>
      <c r="AV1031" s="31">
        <v>5637561.9872817993</v>
      </c>
      <c r="AW1031" s="31">
        <v>8459562.1875</v>
      </c>
      <c r="AX1031" s="31">
        <v>682323.375</v>
      </c>
      <c r="AY1031" s="31">
        <v>600504.0625</v>
      </c>
      <c r="AZ1031" s="31">
        <v>1282827.4375</v>
      </c>
    </row>
    <row r="1032" spans="1:52" ht="15" customHeight="1">
      <c r="A1032" s="29" t="s">
        <v>15018</v>
      </c>
      <c r="B1032" s="34">
        <v>37789</v>
      </c>
      <c r="C1032" s="28">
        <v>2300</v>
      </c>
      <c r="D1032" s="28">
        <v>82.4</v>
      </c>
      <c r="E1032" s="28">
        <v>68.8</v>
      </c>
      <c r="F1032" s="29" t="s">
        <v>14683</v>
      </c>
      <c r="G1032" s="29" t="s">
        <v>14884</v>
      </c>
      <c r="H1032" s="28">
        <v>376</v>
      </c>
      <c r="I1032" s="29" t="s">
        <v>14871</v>
      </c>
      <c r="J1032" s="33" t="s">
        <v>15017</v>
      </c>
      <c r="K1032" s="29" t="s">
        <v>2997</v>
      </c>
      <c r="L1032" s="29" t="s">
        <v>204</v>
      </c>
      <c r="M1032" s="29" t="s">
        <v>8577</v>
      </c>
      <c r="N1032" s="28">
        <v>672613.4</v>
      </c>
      <c r="O1032" s="28">
        <v>6047477</v>
      </c>
      <c r="P1032" s="29" t="s">
        <v>14886</v>
      </c>
      <c r="Q1032" s="32" t="s">
        <v>843</v>
      </c>
      <c r="R1032" s="19"/>
      <c r="S1032" s="19"/>
      <c r="T1032" s="19"/>
      <c r="U1032" s="19"/>
      <c r="V1032" s="19"/>
      <c r="W1032" s="19"/>
      <c r="X1032" s="19"/>
      <c r="Y1032" s="19"/>
      <c r="Z1032" s="19"/>
      <c r="AA1032" s="19"/>
      <c r="AB1032" s="19"/>
      <c r="AC1032" s="19"/>
      <c r="AD1032" s="19"/>
      <c r="AE1032" s="19"/>
      <c r="AF1032" s="19"/>
      <c r="AG1032" s="19"/>
      <c r="AH1032" s="19"/>
      <c r="AI1032" s="19"/>
      <c r="AJ1032" s="19"/>
      <c r="AK1032" s="19"/>
      <c r="AL1032" s="19"/>
      <c r="AM1032" s="19"/>
      <c r="AN1032" s="19"/>
      <c r="AO1032" s="19"/>
      <c r="AP1032" s="19"/>
      <c r="AQ1032" s="19"/>
      <c r="AR1032" s="31">
        <v>2585261.1318359375</v>
      </c>
      <c r="AS1032" s="31">
        <v>8015901.34375</v>
      </c>
      <c r="AT1032" s="31">
        <v>7599237.34375</v>
      </c>
      <c r="AU1032" s="31">
        <v>7183189.875</v>
      </c>
      <c r="AV1032" s="31">
        <v>5637561.9872817993</v>
      </c>
      <c r="AW1032" s="31">
        <v>8459562.1875</v>
      </c>
      <c r="AX1032" s="31">
        <v>682323.375</v>
      </c>
      <c r="AY1032" s="31">
        <v>600504.0625</v>
      </c>
      <c r="AZ1032" s="31">
        <v>1282827.4375</v>
      </c>
    </row>
    <row r="1033" spans="1:52" ht="15" customHeight="1">
      <c r="A1033" s="29" t="s">
        <v>15016</v>
      </c>
      <c r="B1033" s="34">
        <v>37789</v>
      </c>
      <c r="C1033" s="28">
        <v>2300</v>
      </c>
      <c r="D1033" s="28">
        <v>82.4</v>
      </c>
      <c r="E1033" s="28">
        <v>68.8</v>
      </c>
      <c r="F1033" s="29" t="s">
        <v>14683</v>
      </c>
      <c r="G1033" s="29" t="s">
        <v>14884</v>
      </c>
      <c r="H1033" s="28">
        <v>376</v>
      </c>
      <c r="I1033" s="29" t="s">
        <v>14871</v>
      </c>
      <c r="J1033" s="33" t="s">
        <v>15015</v>
      </c>
      <c r="K1033" s="29" t="s">
        <v>2997</v>
      </c>
      <c r="L1033" s="29" t="s">
        <v>204</v>
      </c>
      <c r="M1033" s="29" t="s">
        <v>8577</v>
      </c>
      <c r="N1033" s="28">
        <v>672631.7</v>
      </c>
      <c r="O1033" s="28">
        <v>6046996</v>
      </c>
      <c r="P1033" s="29" t="s">
        <v>14886</v>
      </c>
      <c r="Q1033" s="32" t="s">
        <v>843</v>
      </c>
      <c r="R1033" s="19"/>
      <c r="S1033" s="19"/>
      <c r="T1033" s="19"/>
      <c r="U1033" s="19"/>
      <c r="V1033" s="19"/>
      <c r="W1033" s="19"/>
      <c r="X1033" s="19"/>
      <c r="Y1033" s="19"/>
      <c r="Z1033" s="19"/>
      <c r="AA1033" s="19"/>
      <c r="AB1033" s="19"/>
      <c r="AC1033" s="19"/>
      <c r="AD1033" s="19"/>
      <c r="AE1033" s="19"/>
      <c r="AF1033" s="19"/>
      <c r="AG1033" s="19"/>
      <c r="AH1033" s="19"/>
      <c r="AI1033" s="19"/>
      <c r="AJ1033" s="19"/>
      <c r="AK1033" s="19"/>
      <c r="AL1033" s="19"/>
      <c r="AM1033" s="19"/>
      <c r="AN1033" s="19"/>
      <c r="AO1033" s="19"/>
      <c r="AP1033" s="19"/>
      <c r="AQ1033" s="19"/>
      <c r="AR1033" s="31">
        <v>2585261.1318359375</v>
      </c>
      <c r="AS1033" s="31">
        <v>8015901.34375</v>
      </c>
      <c r="AT1033" s="31">
        <v>7599237.34375</v>
      </c>
      <c r="AU1033" s="31">
        <v>7183189.875</v>
      </c>
      <c r="AV1033" s="31">
        <v>5637561.9872817993</v>
      </c>
      <c r="AW1033" s="31">
        <v>8459562.1875</v>
      </c>
      <c r="AX1033" s="31">
        <v>682323.375</v>
      </c>
      <c r="AY1033" s="31">
        <v>600504.0625</v>
      </c>
      <c r="AZ1033" s="31">
        <v>1282827.4375</v>
      </c>
    </row>
    <row r="1034" spans="1:52" ht="15" customHeight="1">
      <c r="A1034" s="29" t="s">
        <v>15014</v>
      </c>
      <c r="B1034" s="34">
        <v>37789</v>
      </c>
      <c r="C1034" s="28">
        <v>2300</v>
      </c>
      <c r="D1034" s="28">
        <v>82.4</v>
      </c>
      <c r="E1034" s="28">
        <v>68.8</v>
      </c>
      <c r="F1034" s="29" t="s">
        <v>14683</v>
      </c>
      <c r="G1034" s="29" t="s">
        <v>14884</v>
      </c>
      <c r="H1034" s="28">
        <v>376</v>
      </c>
      <c r="I1034" s="29" t="s">
        <v>14871</v>
      </c>
      <c r="J1034" s="33" t="s">
        <v>15013</v>
      </c>
      <c r="K1034" s="29" t="s">
        <v>2997</v>
      </c>
      <c r="L1034" s="29" t="s">
        <v>204</v>
      </c>
      <c r="M1034" s="29" t="s">
        <v>8577</v>
      </c>
      <c r="N1034" s="28">
        <v>672649.7</v>
      </c>
      <c r="O1034" s="28">
        <v>6046514</v>
      </c>
      <c r="P1034" s="29" t="s">
        <v>14886</v>
      </c>
      <c r="Q1034" s="32" t="s">
        <v>843</v>
      </c>
      <c r="R1034" s="19"/>
      <c r="S1034" s="19"/>
      <c r="T1034" s="19"/>
      <c r="U1034" s="19"/>
      <c r="V1034" s="19"/>
      <c r="W1034" s="19"/>
      <c r="X1034" s="19"/>
      <c r="Y1034" s="19"/>
      <c r="Z1034" s="19"/>
      <c r="AA1034" s="19"/>
      <c r="AB1034" s="19"/>
      <c r="AC1034" s="19"/>
      <c r="AD1034" s="19"/>
      <c r="AE1034" s="19"/>
      <c r="AF1034" s="19"/>
      <c r="AG1034" s="19"/>
      <c r="AH1034" s="19"/>
      <c r="AI1034" s="19"/>
      <c r="AJ1034" s="19"/>
      <c r="AK1034" s="19"/>
      <c r="AL1034" s="19"/>
      <c r="AM1034" s="19"/>
      <c r="AN1034" s="19"/>
      <c r="AO1034" s="19"/>
      <c r="AP1034" s="19"/>
      <c r="AQ1034" s="19"/>
      <c r="AR1034" s="31">
        <v>2585261.1318359375</v>
      </c>
      <c r="AS1034" s="31">
        <v>8015901.34375</v>
      </c>
      <c r="AT1034" s="31">
        <v>7599237.34375</v>
      </c>
      <c r="AU1034" s="31">
        <v>7183189.875</v>
      </c>
      <c r="AV1034" s="31">
        <v>5637561.9872817993</v>
      </c>
      <c r="AW1034" s="31">
        <v>8459562.1875</v>
      </c>
      <c r="AX1034" s="31">
        <v>682323.375</v>
      </c>
      <c r="AY1034" s="31">
        <v>600504.0625</v>
      </c>
      <c r="AZ1034" s="31">
        <v>1282827.4375</v>
      </c>
    </row>
    <row r="1035" spans="1:52" ht="15" customHeight="1">
      <c r="A1035" s="29" t="s">
        <v>15012</v>
      </c>
      <c r="B1035" s="34">
        <v>37789</v>
      </c>
      <c r="C1035" s="28">
        <v>2300</v>
      </c>
      <c r="D1035" s="28">
        <v>82.4</v>
      </c>
      <c r="E1035" s="28">
        <v>68.8</v>
      </c>
      <c r="F1035" s="29" t="s">
        <v>14683</v>
      </c>
      <c r="G1035" s="29" t="s">
        <v>14884</v>
      </c>
      <c r="H1035" s="28">
        <v>376</v>
      </c>
      <c r="I1035" s="29" t="s">
        <v>14871</v>
      </c>
      <c r="J1035" s="33" t="s">
        <v>15011</v>
      </c>
      <c r="K1035" s="29" t="s">
        <v>2997</v>
      </c>
      <c r="L1035" s="29" t="s">
        <v>204</v>
      </c>
      <c r="M1035" s="29" t="s">
        <v>8577</v>
      </c>
      <c r="N1035" s="28">
        <v>673363.1</v>
      </c>
      <c r="O1035" s="28">
        <v>6050248</v>
      </c>
      <c r="P1035" s="29" t="s">
        <v>14886</v>
      </c>
      <c r="Q1035" s="32" t="s">
        <v>843</v>
      </c>
      <c r="R1035" s="19"/>
      <c r="S1035" s="19"/>
      <c r="T1035" s="19"/>
      <c r="U1035" s="19"/>
      <c r="V1035" s="19"/>
      <c r="W1035" s="19"/>
      <c r="X1035" s="19"/>
      <c r="Y1035" s="19"/>
      <c r="Z1035" s="19"/>
      <c r="AA1035" s="19"/>
      <c r="AB1035" s="19"/>
      <c r="AC1035" s="19"/>
      <c r="AD1035" s="19"/>
      <c r="AE1035" s="19"/>
      <c r="AF1035" s="19"/>
      <c r="AG1035" s="19"/>
      <c r="AH1035" s="19"/>
      <c r="AI1035" s="19"/>
      <c r="AJ1035" s="19"/>
      <c r="AK1035" s="19"/>
      <c r="AL1035" s="19"/>
      <c r="AM1035" s="19"/>
      <c r="AN1035" s="19"/>
      <c r="AO1035" s="19"/>
      <c r="AP1035" s="19"/>
      <c r="AQ1035" s="19"/>
      <c r="AR1035" s="31">
        <v>2585261.1318359375</v>
      </c>
      <c r="AS1035" s="31">
        <v>8015901.34375</v>
      </c>
      <c r="AT1035" s="31">
        <v>7599237.34375</v>
      </c>
      <c r="AU1035" s="31">
        <v>7183189.875</v>
      </c>
      <c r="AV1035" s="31">
        <v>5637561.9872817993</v>
      </c>
      <c r="AW1035" s="31">
        <v>8459562.1875</v>
      </c>
      <c r="AX1035" s="31">
        <v>682323.375</v>
      </c>
      <c r="AY1035" s="31">
        <v>600504.0625</v>
      </c>
      <c r="AZ1035" s="31">
        <v>1282827.4375</v>
      </c>
    </row>
    <row r="1036" spans="1:52" ht="15" customHeight="1">
      <c r="A1036" s="29" t="s">
        <v>15010</v>
      </c>
      <c r="B1036" s="34">
        <v>37789</v>
      </c>
      <c r="C1036" s="28">
        <v>2300</v>
      </c>
      <c r="D1036" s="28">
        <v>82.4</v>
      </c>
      <c r="E1036" s="28">
        <v>68.8</v>
      </c>
      <c r="F1036" s="29" t="s">
        <v>14683</v>
      </c>
      <c r="G1036" s="29" t="s">
        <v>14884</v>
      </c>
      <c r="H1036" s="28">
        <v>376</v>
      </c>
      <c r="I1036" s="29" t="s">
        <v>14871</v>
      </c>
      <c r="J1036" s="33" t="s">
        <v>15009</v>
      </c>
      <c r="K1036" s="29" t="s">
        <v>2997</v>
      </c>
      <c r="L1036" s="29" t="s">
        <v>204</v>
      </c>
      <c r="M1036" s="29" t="s">
        <v>8577</v>
      </c>
      <c r="N1036" s="28">
        <v>673381.4</v>
      </c>
      <c r="O1036" s="28">
        <v>6049767</v>
      </c>
      <c r="P1036" s="29" t="s">
        <v>14886</v>
      </c>
      <c r="Q1036" s="32" t="s">
        <v>843</v>
      </c>
      <c r="R1036" s="19"/>
      <c r="S1036" s="19"/>
      <c r="T1036" s="19"/>
      <c r="U1036" s="19"/>
      <c r="V1036" s="19"/>
      <c r="W1036" s="19"/>
      <c r="X1036" s="19"/>
      <c r="Y1036" s="19"/>
      <c r="Z1036" s="19"/>
      <c r="AA1036" s="19"/>
      <c r="AB1036" s="19"/>
      <c r="AC1036" s="19"/>
      <c r="AD1036" s="19"/>
      <c r="AE1036" s="19"/>
      <c r="AF1036" s="19"/>
      <c r="AG1036" s="19"/>
      <c r="AH1036" s="19"/>
      <c r="AI1036" s="19"/>
      <c r="AJ1036" s="19"/>
      <c r="AK1036" s="19"/>
      <c r="AL1036" s="19"/>
      <c r="AM1036" s="19"/>
      <c r="AN1036" s="19"/>
      <c r="AO1036" s="19"/>
      <c r="AP1036" s="19"/>
      <c r="AQ1036" s="19"/>
      <c r="AR1036" s="31">
        <v>2585261.1318359375</v>
      </c>
      <c r="AS1036" s="31">
        <v>8015901.34375</v>
      </c>
      <c r="AT1036" s="31">
        <v>7599237.34375</v>
      </c>
      <c r="AU1036" s="31">
        <v>7183189.875</v>
      </c>
      <c r="AV1036" s="31">
        <v>5637561.9872817993</v>
      </c>
      <c r="AW1036" s="31">
        <v>8459562.1875</v>
      </c>
      <c r="AX1036" s="31">
        <v>682323.375</v>
      </c>
      <c r="AY1036" s="31">
        <v>600504.0625</v>
      </c>
      <c r="AZ1036" s="31">
        <v>1282827.4375</v>
      </c>
    </row>
    <row r="1037" spans="1:52" ht="15" customHeight="1">
      <c r="A1037" s="29" t="s">
        <v>15008</v>
      </c>
      <c r="B1037" s="34">
        <v>37789</v>
      </c>
      <c r="C1037" s="28">
        <v>2300</v>
      </c>
      <c r="D1037" s="28">
        <v>82.4</v>
      </c>
      <c r="E1037" s="28">
        <v>68.8</v>
      </c>
      <c r="F1037" s="29" t="s">
        <v>14683</v>
      </c>
      <c r="G1037" s="29" t="s">
        <v>14884</v>
      </c>
      <c r="H1037" s="28">
        <v>376</v>
      </c>
      <c r="I1037" s="29" t="s">
        <v>14871</v>
      </c>
      <c r="J1037" s="33" t="s">
        <v>15007</v>
      </c>
      <c r="K1037" s="29" t="s">
        <v>2997</v>
      </c>
      <c r="L1037" s="29" t="s">
        <v>204</v>
      </c>
      <c r="M1037" s="29" t="s">
        <v>8577</v>
      </c>
      <c r="N1037" s="28">
        <v>673399.8</v>
      </c>
      <c r="O1037" s="28">
        <v>6049286</v>
      </c>
      <c r="P1037" s="29" t="s">
        <v>14886</v>
      </c>
      <c r="Q1037" s="32" t="s">
        <v>843</v>
      </c>
      <c r="R1037" s="19"/>
      <c r="S1037" s="19"/>
      <c r="T1037" s="19"/>
      <c r="U1037" s="19"/>
      <c r="V1037" s="19"/>
      <c r="W1037" s="19"/>
      <c r="X1037" s="19"/>
      <c r="Y1037" s="19"/>
      <c r="Z1037" s="19"/>
      <c r="AA1037" s="19"/>
      <c r="AB1037" s="19"/>
      <c r="AC1037" s="19"/>
      <c r="AD1037" s="19"/>
      <c r="AE1037" s="19"/>
      <c r="AF1037" s="19"/>
      <c r="AG1037" s="19"/>
      <c r="AH1037" s="19"/>
      <c r="AI1037" s="19"/>
      <c r="AJ1037" s="19"/>
      <c r="AK1037" s="19"/>
      <c r="AL1037" s="19"/>
      <c r="AM1037" s="19"/>
      <c r="AN1037" s="19"/>
      <c r="AO1037" s="19"/>
      <c r="AP1037" s="19"/>
      <c r="AQ1037" s="19"/>
      <c r="AR1037" s="31">
        <v>2585261.1318359375</v>
      </c>
      <c r="AS1037" s="31">
        <v>8015901.34375</v>
      </c>
      <c r="AT1037" s="31">
        <v>7599237.34375</v>
      </c>
      <c r="AU1037" s="31">
        <v>7183189.875</v>
      </c>
      <c r="AV1037" s="31">
        <v>5637561.9872817993</v>
      </c>
      <c r="AW1037" s="31">
        <v>8459562.1875</v>
      </c>
      <c r="AX1037" s="31">
        <v>682323.375</v>
      </c>
      <c r="AY1037" s="31">
        <v>600504.0625</v>
      </c>
      <c r="AZ1037" s="31">
        <v>1282827.4375</v>
      </c>
    </row>
    <row r="1038" spans="1:52" ht="15" customHeight="1">
      <c r="A1038" s="29" t="s">
        <v>15006</v>
      </c>
      <c r="B1038" s="34">
        <v>37789</v>
      </c>
      <c r="C1038" s="28">
        <v>2300</v>
      </c>
      <c r="D1038" s="28">
        <v>82.4</v>
      </c>
      <c r="E1038" s="28">
        <v>68.8</v>
      </c>
      <c r="F1038" s="29" t="s">
        <v>14683</v>
      </c>
      <c r="G1038" s="29" t="s">
        <v>14884</v>
      </c>
      <c r="H1038" s="28">
        <v>376</v>
      </c>
      <c r="I1038" s="29" t="s">
        <v>14871</v>
      </c>
      <c r="J1038" s="33" t="s">
        <v>15005</v>
      </c>
      <c r="K1038" s="29" t="s">
        <v>2997</v>
      </c>
      <c r="L1038" s="29" t="s">
        <v>204</v>
      </c>
      <c r="M1038" s="29" t="s">
        <v>8577</v>
      </c>
      <c r="N1038" s="28">
        <v>673417.8</v>
      </c>
      <c r="O1038" s="28">
        <v>6048804</v>
      </c>
      <c r="P1038" s="29" t="s">
        <v>14886</v>
      </c>
      <c r="Q1038" s="32" t="s">
        <v>843</v>
      </c>
      <c r="R1038" s="19"/>
      <c r="S1038" s="19"/>
      <c r="T1038" s="19"/>
      <c r="U1038" s="19"/>
      <c r="V1038" s="19"/>
      <c r="W1038" s="19"/>
      <c r="X1038" s="19"/>
      <c r="Y1038" s="19"/>
      <c r="Z1038" s="19"/>
      <c r="AA1038" s="19"/>
      <c r="AB1038" s="19"/>
      <c r="AC1038" s="19"/>
      <c r="AD1038" s="19"/>
      <c r="AE1038" s="19"/>
      <c r="AF1038" s="19"/>
      <c r="AG1038" s="19"/>
      <c r="AH1038" s="19"/>
      <c r="AI1038" s="19"/>
      <c r="AJ1038" s="19"/>
      <c r="AK1038" s="19"/>
      <c r="AL1038" s="19"/>
      <c r="AM1038" s="19"/>
      <c r="AN1038" s="19"/>
      <c r="AO1038" s="19"/>
      <c r="AP1038" s="19"/>
      <c r="AQ1038" s="19"/>
      <c r="AR1038" s="31">
        <v>2585261.1318359375</v>
      </c>
      <c r="AS1038" s="31">
        <v>8015901.34375</v>
      </c>
      <c r="AT1038" s="31">
        <v>7599237.34375</v>
      </c>
      <c r="AU1038" s="31">
        <v>7183189.875</v>
      </c>
      <c r="AV1038" s="31">
        <v>5637561.9872817993</v>
      </c>
      <c r="AW1038" s="31">
        <v>8459562.1875</v>
      </c>
      <c r="AX1038" s="31">
        <v>682323.375</v>
      </c>
      <c r="AY1038" s="31">
        <v>600504.0625</v>
      </c>
      <c r="AZ1038" s="31">
        <v>1282827.4375</v>
      </c>
    </row>
    <row r="1039" spans="1:52" ht="15" customHeight="1">
      <c r="A1039" s="29" t="s">
        <v>15004</v>
      </c>
      <c r="B1039" s="34">
        <v>37789</v>
      </c>
      <c r="C1039" s="28">
        <v>2300</v>
      </c>
      <c r="D1039" s="28">
        <v>82.4</v>
      </c>
      <c r="E1039" s="28">
        <v>68.8</v>
      </c>
      <c r="F1039" s="29" t="s">
        <v>14683</v>
      </c>
      <c r="G1039" s="29" t="s">
        <v>14884</v>
      </c>
      <c r="H1039" s="28">
        <v>376</v>
      </c>
      <c r="I1039" s="29" t="s">
        <v>14871</v>
      </c>
      <c r="J1039" s="33" t="s">
        <v>15003</v>
      </c>
      <c r="K1039" s="29" t="s">
        <v>2997</v>
      </c>
      <c r="L1039" s="29" t="s">
        <v>204</v>
      </c>
      <c r="M1039" s="29" t="s">
        <v>8577</v>
      </c>
      <c r="N1039" s="28">
        <v>673436.3</v>
      </c>
      <c r="O1039" s="28">
        <v>6048323</v>
      </c>
      <c r="P1039" s="29" t="s">
        <v>14886</v>
      </c>
      <c r="Q1039" s="32" t="s">
        <v>843</v>
      </c>
      <c r="R1039" s="19"/>
      <c r="S1039" s="19"/>
      <c r="T1039" s="19"/>
      <c r="U1039" s="19"/>
      <c r="V1039" s="19"/>
      <c r="W1039" s="19"/>
      <c r="X1039" s="19"/>
      <c r="Y1039" s="19"/>
      <c r="Z1039" s="19"/>
      <c r="AA1039" s="19"/>
      <c r="AB1039" s="19"/>
      <c r="AC1039" s="19"/>
      <c r="AD1039" s="19"/>
      <c r="AE1039" s="19"/>
      <c r="AF1039" s="19"/>
      <c r="AG1039" s="19"/>
      <c r="AH1039" s="19"/>
      <c r="AI1039" s="19"/>
      <c r="AJ1039" s="19"/>
      <c r="AK1039" s="19"/>
      <c r="AL1039" s="19"/>
      <c r="AM1039" s="19"/>
      <c r="AN1039" s="19"/>
      <c r="AO1039" s="19"/>
      <c r="AP1039" s="19"/>
      <c r="AQ1039" s="19"/>
      <c r="AR1039" s="31">
        <v>2585261.1318359375</v>
      </c>
      <c r="AS1039" s="31">
        <v>8015901.34375</v>
      </c>
      <c r="AT1039" s="31">
        <v>7599237.34375</v>
      </c>
      <c r="AU1039" s="31">
        <v>7183189.875</v>
      </c>
      <c r="AV1039" s="31">
        <v>5637561.9872817993</v>
      </c>
      <c r="AW1039" s="31">
        <v>8459562.1875</v>
      </c>
      <c r="AX1039" s="31">
        <v>682323.375</v>
      </c>
      <c r="AY1039" s="31">
        <v>600504.0625</v>
      </c>
      <c r="AZ1039" s="31">
        <v>1282827.4375</v>
      </c>
    </row>
    <row r="1040" spans="1:52" ht="15" customHeight="1">
      <c r="A1040" s="29" t="s">
        <v>15002</v>
      </c>
      <c r="B1040" s="34">
        <v>37789</v>
      </c>
      <c r="C1040" s="28">
        <v>2300</v>
      </c>
      <c r="D1040" s="28">
        <v>82.4</v>
      </c>
      <c r="E1040" s="28">
        <v>68.8</v>
      </c>
      <c r="F1040" s="29" t="s">
        <v>14683</v>
      </c>
      <c r="G1040" s="29" t="s">
        <v>14884</v>
      </c>
      <c r="H1040" s="28">
        <v>376</v>
      </c>
      <c r="I1040" s="29" t="s">
        <v>14871</v>
      </c>
      <c r="J1040" s="33" t="s">
        <v>15001</v>
      </c>
      <c r="K1040" s="29" t="s">
        <v>2997</v>
      </c>
      <c r="L1040" s="29" t="s">
        <v>204</v>
      </c>
      <c r="M1040" s="29" t="s">
        <v>8577</v>
      </c>
      <c r="N1040" s="28">
        <v>673454.6</v>
      </c>
      <c r="O1040" s="28">
        <v>6047841</v>
      </c>
      <c r="P1040" s="29" t="s">
        <v>14886</v>
      </c>
      <c r="Q1040" s="32" t="s">
        <v>843</v>
      </c>
      <c r="R1040" s="19"/>
      <c r="S1040" s="19"/>
      <c r="T1040" s="19"/>
      <c r="U1040" s="19"/>
      <c r="V1040" s="19"/>
      <c r="W1040" s="19"/>
      <c r="X1040" s="19"/>
      <c r="Y1040" s="19"/>
      <c r="Z1040" s="19"/>
      <c r="AA1040" s="19"/>
      <c r="AB1040" s="19"/>
      <c r="AC1040" s="19"/>
      <c r="AD1040" s="19"/>
      <c r="AE1040" s="19"/>
      <c r="AF1040" s="19"/>
      <c r="AG1040" s="19"/>
      <c r="AH1040" s="19"/>
      <c r="AI1040" s="19"/>
      <c r="AJ1040" s="19"/>
      <c r="AK1040" s="19"/>
      <c r="AL1040" s="19"/>
      <c r="AM1040" s="19"/>
      <c r="AN1040" s="19"/>
      <c r="AO1040" s="19"/>
      <c r="AP1040" s="19"/>
      <c r="AQ1040" s="19"/>
      <c r="AR1040" s="31">
        <v>2585261.1318359375</v>
      </c>
      <c r="AS1040" s="31">
        <v>8015901.34375</v>
      </c>
      <c r="AT1040" s="31">
        <v>7599237.34375</v>
      </c>
      <c r="AU1040" s="31">
        <v>7183189.875</v>
      </c>
      <c r="AV1040" s="31">
        <v>5637561.9872817993</v>
      </c>
      <c r="AW1040" s="31">
        <v>8459562.1875</v>
      </c>
      <c r="AX1040" s="31">
        <v>682323.375</v>
      </c>
      <c r="AY1040" s="31">
        <v>600504.0625</v>
      </c>
      <c r="AZ1040" s="31">
        <v>1282827.4375</v>
      </c>
    </row>
    <row r="1041" spans="1:52" ht="15" customHeight="1">
      <c r="A1041" s="29" t="s">
        <v>15000</v>
      </c>
      <c r="B1041" s="34">
        <v>37789</v>
      </c>
      <c r="C1041" s="28">
        <v>2300</v>
      </c>
      <c r="D1041" s="28">
        <v>82.4</v>
      </c>
      <c r="E1041" s="28">
        <v>68.8</v>
      </c>
      <c r="F1041" s="29" t="s">
        <v>14683</v>
      </c>
      <c r="G1041" s="29" t="s">
        <v>14884</v>
      </c>
      <c r="H1041" s="28">
        <v>376</v>
      </c>
      <c r="I1041" s="29" t="s">
        <v>14871</v>
      </c>
      <c r="J1041" s="33" t="s">
        <v>14999</v>
      </c>
      <c r="K1041" s="29" t="s">
        <v>2997</v>
      </c>
      <c r="L1041" s="29" t="s">
        <v>204</v>
      </c>
      <c r="M1041" s="29" t="s">
        <v>8577</v>
      </c>
      <c r="N1041" s="28">
        <v>673473.1</v>
      </c>
      <c r="O1041" s="28">
        <v>6047360</v>
      </c>
      <c r="P1041" s="29" t="s">
        <v>14886</v>
      </c>
      <c r="Q1041" s="32" t="s">
        <v>843</v>
      </c>
      <c r="R1041" s="19"/>
      <c r="S1041" s="19"/>
      <c r="T1041" s="19"/>
      <c r="U1041" s="19"/>
      <c r="V1041" s="19"/>
      <c r="W1041" s="19"/>
      <c r="X1041" s="19"/>
      <c r="Y1041" s="19"/>
      <c r="Z1041" s="19"/>
      <c r="AA1041" s="19"/>
      <c r="AB1041" s="19"/>
      <c r="AC1041" s="19"/>
      <c r="AD1041" s="19"/>
      <c r="AE1041" s="19"/>
      <c r="AF1041" s="19"/>
      <c r="AG1041" s="19"/>
      <c r="AH1041" s="19"/>
      <c r="AI1041" s="19"/>
      <c r="AJ1041" s="19"/>
      <c r="AK1041" s="19"/>
      <c r="AL1041" s="19"/>
      <c r="AM1041" s="19"/>
      <c r="AN1041" s="19"/>
      <c r="AO1041" s="19"/>
      <c r="AP1041" s="19"/>
      <c r="AQ1041" s="19"/>
      <c r="AR1041" s="31">
        <v>2585261.1318359375</v>
      </c>
      <c r="AS1041" s="31">
        <v>8015901.34375</v>
      </c>
      <c r="AT1041" s="31">
        <v>7599237.34375</v>
      </c>
      <c r="AU1041" s="31">
        <v>7183189.875</v>
      </c>
      <c r="AV1041" s="31">
        <v>5637561.9872817993</v>
      </c>
      <c r="AW1041" s="31">
        <v>8459562.1875</v>
      </c>
      <c r="AX1041" s="31">
        <v>682323.375</v>
      </c>
      <c r="AY1041" s="31">
        <v>600504.0625</v>
      </c>
      <c r="AZ1041" s="31">
        <v>1282827.4375</v>
      </c>
    </row>
    <row r="1042" spans="1:52" ht="15" customHeight="1">
      <c r="A1042" s="29" t="s">
        <v>14998</v>
      </c>
      <c r="B1042" s="34">
        <v>37789</v>
      </c>
      <c r="C1042" s="28">
        <v>2300</v>
      </c>
      <c r="D1042" s="28">
        <v>82.4</v>
      </c>
      <c r="E1042" s="28">
        <v>68.8</v>
      </c>
      <c r="F1042" s="29" t="s">
        <v>14683</v>
      </c>
      <c r="G1042" s="29" t="s">
        <v>14884</v>
      </c>
      <c r="H1042" s="28">
        <v>376</v>
      </c>
      <c r="I1042" s="29" t="s">
        <v>14871</v>
      </c>
      <c r="J1042" s="33" t="s">
        <v>14997</v>
      </c>
      <c r="K1042" s="29" t="s">
        <v>2997</v>
      </c>
      <c r="L1042" s="29" t="s">
        <v>204</v>
      </c>
      <c r="M1042" s="29" t="s">
        <v>8577</v>
      </c>
      <c r="N1042" s="28">
        <v>673491.3</v>
      </c>
      <c r="O1042" s="28">
        <v>6046879</v>
      </c>
      <c r="P1042" s="29" t="s">
        <v>843</v>
      </c>
      <c r="Q1042" s="32" t="s">
        <v>843</v>
      </c>
      <c r="R1042" s="19"/>
      <c r="S1042" s="19"/>
      <c r="T1042" s="19"/>
      <c r="U1042" s="19"/>
      <c r="V1042" s="19"/>
      <c r="W1042" s="19"/>
      <c r="X1042" s="19"/>
      <c r="Y1042" s="19"/>
      <c r="Z1042" s="19"/>
      <c r="AA1042" s="19"/>
      <c r="AB1042" s="19"/>
      <c r="AC1042" s="19"/>
      <c r="AD1042" s="19"/>
      <c r="AE1042" s="19"/>
      <c r="AF1042" s="19"/>
      <c r="AG1042" s="19"/>
      <c r="AH1042" s="19"/>
      <c r="AI1042" s="19"/>
      <c r="AJ1042" s="19"/>
      <c r="AK1042" s="19"/>
      <c r="AL1042" s="19"/>
      <c r="AM1042" s="19"/>
      <c r="AN1042" s="19"/>
      <c r="AO1042" s="19"/>
      <c r="AP1042" s="19"/>
      <c r="AQ1042" s="19"/>
      <c r="AR1042" s="31">
        <v>2585261.1318359375</v>
      </c>
      <c r="AS1042" s="31">
        <v>8015901.34375</v>
      </c>
      <c r="AT1042" s="31">
        <v>7599237.34375</v>
      </c>
      <c r="AU1042" s="31">
        <v>7183189.875</v>
      </c>
      <c r="AV1042" s="31">
        <v>5637561.9872817993</v>
      </c>
      <c r="AW1042" s="31">
        <v>8459562.1875</v>
      </c>
      <c r="AX1042" s="31">
        <v>682323.375</v>
      </c>
      <c r="AY1042" s="31">
        <v>600504.0625</v>
      </c>
      <c r="AZ1042" s="31">
        <v>1282827.4375</v>
      </c>
    </row>
    <row r="1043" spans="1:52" ht="15" customHeight="1">
      <c r="A1043" s="29" t="s">
        <v>14996</v>
      </c>
      <c r="B1043" s="34">
        <v>37789</v>
      </c>
      <c r="C1043" s="28">
        <v>2300</v>
      </c>
      <c r="D1043" s="28">
        <v>82.4</v>
      </c>
      <c r="E1043" s="28">
        <v>68.8</v>
      </c>
      <c r="F1043" s="29" t="s">
        <v>14683</v>
      </c>
      <c r="G1043" s="29" t="s">
        <v>14884</v>
      </c>
      <c r="H1043" s="28">
        <v>376</v>
      </c>
      <c r="I1043" s="29" t="s">
        <v>14871</v>
      </c>
      <c r="J1043" s="33" t="s">
        <v>14995</v>
      </c>
      <c r="K1043" s="29" t="s">
        <v>2997</v>
      </c>
      <c r="L1043" s="29" t="s">
        <v>204</v>
      </c>
      <c r="M1043" s="29" t="s">
        <v>8577</v>
      </c>
      <c r="N1043" s="28">
        <v>673509.7</v>
      </c>
      <c r="O1043" s="28">
        <v>6046397</v>
      </c>
      <c r="P1043" s="29" t="s">
        <v>14886</v>
      </c>
      <c r="Q1043" s="32" t="s">
        <v>843</v>
      </c>
      <c r="R1043" s="19"/>
      <c r="S1043" s="19"/>
      <c r="T1043" s="19"/>
      <c r="U1043" s="19"/>
      <c r="V1043" s="19"/>
      <c r="W1043" s="19"/>
      <c r="X1043" s="19"/>
      <c r="Y1043" s="19"/>
      <c r="Z1043" s="19"/>
      <c r="AA1043" s="19"/>
      <c r="AB1043" s="19"/>
      <c r="AC1043" s="19"/>
      <c r="AD1043" s="19"/>
      <c r="AE1043" s="19"/>
      <c r="AF1043" s="19"/>
      <c r="AG1043" s="19"/>
      <c r="AH1043" s="19"/>
      <c r="AI1043" s="19"/>
      <c r="AJ1043" s="19"/>
      <c r="AK1043" s="19"/>
      <c r="AL1043" s="19"/>
      <c r="AM1043" s="19"/>
      <c r="AN1043" s="19"/>
      <c r="AO1043" s="19"/>
      <c r="AP1043" s="19"/>
      <c r="AQ1043" s="19"/>
      <c r="AR1043" s="31">
        <v>2585261.1318359375</v>
      </c>
      <c r="AS1043" s="31">
        <v>8015901.34375</v>
      </c>
      <c r="AT1043" s="31">
        <v>7599237.34375</v>
      </c>
      <c r="AU1043" s="31">
        <v>7183189.875</v>
      </c>
      <c r="AV1043" s="31">
        <v>5637561.9872817993</v>
      </c>
      <c r="AW1043" s="31">
        <v>8459562.1875</v>
      </c>
      <c r="AX1043" s="31">
        <v>682323.375</v>
      </c>
      <c r="AY1043" s="31">
        <v>600504.0625</v>
      </c>
      <c r="AZ1043" s="31">
        <v>1282827.4375</v>
      </c>
    </row>
    <row r="1044" spans="1:52" ht="15" customHeight="1">
      <c r="A1044" s="29" t="s">
        <v>14994</v>
      </c>
      <c r="B1044" s="34">
        <v>37789</v>
      </c>
      <c r="C1044" s="28">
        <v>2300</v>
      </c>
      <c r="D1044" s="28">
        <v>82.4</v>
      </c>
      <c r="E1044" s="28">
        <v>68.8</v>
      </c>
      <c r="F1044" s="29" t="s">
        <v>14683</v>
      </c>
      <c r="G1044" s="29" t="s">
        <v>14884</v>
      </c>
      <c r="H1044" s="28">
        <v>376</v>
      </c>
      <c r="I1044" s="29" t="s">
        <v>14871</v>
      </c>
      <c r="J1044" s="33" t="s">
        <v>14993</v>
      </c>
      <c r="K1044" s="29" t="s">
        <v>2997</v>
      </c>
      <c r="L1044" s="29" t="s">
        <v>204</v>
      </c>
      <c r="M1044" s="29" t="s">
        <v>8577</v>
      </c>
      <c r="N1044" s="28">
        <v>674222.1</v>
      </c>
      <c r="O1044" s="28">
        <v>6050131</v>
      </c>
      <c r="P1044" s="29" t="s">
        <v>14886</v>
      </c>
      <c r="Q1044" s="32" t="s">
        <v>843</v>
      </c>
      <c r="R1044" s="19"/>
      <c r="S1044" s="19"/>
      <c r="T1044" s="19"/>
      <c r="U1044" s="19"/>
      <c r="V1044" s="19"/>
      <c r="W1044" s="19"/>
      <c r="X1044" s="19"/>
      <c r="Y1044" s="19"/>
      <c r="Z1044" s="19"/>
      <c r="AA1044" s="19"/>
      <c r="AB1044" s="19"/>
      <c r="AC1044" s="19"/>
      <c r="AD1044" s="19"/>
      <c r="AE1044" s="19"/>
      <c r="AF1044" s="19"/>
      <c r="AG1044" s="19"/>
      <c r="AH1044" s="19"/>
      <c r="AI1044" s="19"/>
      <c r="AJ1044" s="19"/>
      <c r="AK1044" s="19"/>
      <c r="AL1044" s="19"/>
      <c r="AM1044" s="19"/>
      <c r="AN1044" s="19"/>
      <c r="AO1044" s="19"/>
      <c r="AP1044" s="19"/>
      <c r="AQ1044" s="19"/>
      <c r="AR1044" s="31">
        <v>2585261.1318359375</v>
      </c>
      <c r="AS1044" s="31">
        <v>8015901.34375</v>
      </c>
      <c r="AT1044" s="31">
        <v>7599237.34375</v>
      </c>
      <c r="AU1044" s="31">
        <v>7183189.875</v>
      </c>
      <c r="AV1044" s="31">
        <v>5637561.9872817993</v>
      </c>
      <c r="AW1044" s="31">
        <v>8459562.1875</v>
      </c>
      <c r="AX1044" s="31">
        <v>682323.375</v>
      </c>
      <c r="AY1044" s="31">
        <v>600504.0625</v>
      </c>
      <c r="AZ1044" s="31">
        <v>1282827.4375</v>
      </c>
    </row>
    <row r="1045" spans="1:52" ht="15" customHeight="1">
      <c r="A1045" s="29" t="s">
        <v>14992</v>
      </c>
      <c r="B1045" s="34">
        <v>37789</v>
      </c>
      <c r="C1045" s="28">
        <v>2300</v>
      </c>
      <c r="D1045" s="28">
        <v>82.4</v>
      </c>
      <c r="E1045" s="28">
        <v>68.8</v>
      </c>
      <c r="F1045" s="29" t="s">
        <v>14683</v>
      </c>
      <c r="G1045" s="29" t="s">
        <v>14884</v>
      </c>
      <c r="H1045" s="28">
        <v>376</v>
      </c>
      <c r="I1045" s="29" t="s">
        <v>14871</v>
      </c>
      <c r="J1045" s="33" t="s">
        <v>14991</v>
      </c>
      <c r="K1045" s="29" t="s">
        <v>2997</v>
      </c>
      <c r="L1045" s="29" t="s">
        <v>204</v>
      </c>
      <c r="M1045" s="29" t="s">
        <v>8577</v>
      </c>
      <c r="N1045" s="28">
        <v>674240.4</v>
      </c>
      <c r="O1045" s="28">
        <v>6049650</v>
      </c>
      <c r="P1045" s="29" t="s">
        <v>14886</v>
      </c>
      <c r="Q1045" s="32" t="s">
        <v>843</v>
      </c>
      <c r="R1045" s="19"/>
      <c r="S1045" s="19"/>
      <c r="T1045" s="19"/>
      <c r="U1045" s="19"/>
      <c r="V1045" s="19"/>
      <c r="W1045" s="19"/>
      <c r="X1045" s="19"/>
      <c r="Y1045" s="19"/>
      <c r="Z1045" s="19"/>
      <c r="AA1045" s="19"/>
      <c r="AB1045" s="19"/>
      <c r="AC1045" s="19"/>
      <c r="AD1045" s="19"/>
      <c r="AE1045" s="19"/>
      <c r="AF1045" s="19"/>
      <c r="AG1045" s="19"/>
      <c r="AH1045" s="19"/>
      <c r="AI1045" s="19"/>
      <c r="AJ1045" s="19"/>
      <c r="AK1045" s="19"/>
      <c r="AL1045" s="19"/>
      <c r="AM1045" s="19"/>
      <c r="AN1045" s="19"/>
      <c r="AO1045" s="19"/>
      <c r="AP1045" s="19"/>
      <c r="AQ1045" s="19"/>
      <c r="AR1045" s="31">
        <v>2585261.1318359375</v>
      </c>
      <c r="AS1045" s="31">
        <v>8015901.34375</v>
      </c>
      <c r="AT1045" s="31">
        <v>7599237.34375</v>
      </c>
      <c r="AU1045" s="31">
        <v>7183189.875</v>
      </c>
      <c r="AV1045" s="31">
        <v>5637561.9872817993</v>
      </c>
      <c r="AW1045" s="31">
        <v>8459562.1875</v>
      </c>
      <c r="AX1045" s="31">
        <v>682323.375</v>
      </c>
      <c r="AY1045" s="31">
        <v>600504.0625</v>
      </c>
      <c r="AZ1045" s="31">
        <v>1282827.4375</v>
      </c>
    </row>
    <row r="1046" spans="1:52" ht="15" customHeight="1">
      <c r="A1046" s="29" t="s">
        <v>14990</v>
      </c>
      <c r="B1046" s="34">
        <v>37789</v>
      </c>
      <c r="C1046" s="28">
        <v>2300</v>
      </c>
      <c r="D1046" s="28">
        <v>82.4</v>
      </c>
      <c r="E1046" s="28">
        <v>68.8</v>
      </c>
      <c r="F1046" s="29" t="s">
        <v>14683</v>
      </c>
      <c r="G1046" s="29" t="s">
        <v>14884</v>
      </c>
      <c r="H1046" s="28">
        <v>376</v>
      </c>
      <c r="I1046" s="29" t="s">
        <v>14871</v>
      </c>
      <c r="J1046" s="33" t="s">
        <v>14989</v>
      </c>
      <c r="K1046" s="29" t="s">
        <v>2997</v>
      </c>
      <c r="L1046" s="29" t="s">
        <v>204</v>
      </c>
      <c r="M1046" s="29" t="s">
        <v>8577</v>
      </c>
      <c r="N1046" s="28">
        <v>674258.8</v>
      </c>
      <c r="O1046" s="28">
        <v>6049168</v>
      </c>
      <c r="P1046" s="29" t="s">
        <v>14886</v>
      </c>
      <c r="Q1046" s="32" t="s">
        <v>843</v>
      </c>
      <c r="R1046" s="19"/>
      <c r="S1046" s="19"/>
      <c r="T1046" s="19"/>
      <c r="U1046" s="19"/>
      <c r="V1046" s="19"/>
      <c r="W1046" s="19"/>
      <c r="X1046" s="19"/>
      <c r="Y1046" s="19"/>
      <c r="Z1046" s="19"/>
      <c r="AA1046" s="19"/>
      <c r="AB1046" s="19"/>
      <c r="AC1046" s="19"/>
      <c r="AD1046" s="19"/>
      <c r="AE1046" s="19"/>
      <c r="AF1046" s="19"/>
      <c r="AG1046" s="19"/>
      <c r="AH1046" s="19"/>
      <c r="AI1046" s="19"/>
      <c r="AJ1046" s="19"/>
      <c r="AK1046" s="19"/>
      <c r="AL1046" s="19"/>
      <c r="AM1046" s="19"/>
      <c r="AN1046" s="19"/>
      <c r="AO1046" s="19"/>
      <c r="AP1046" s="19"/>
      <c r="AQ1046" s="19"/>
      <c r="AR1046" s="31">
        <v>2585261.1318359375</v>
      </c>
      <c r="AS1046" s="31">
        <v>8015901.34375</v>
      </c>
      <c r="AT1046" s="31">
        <v>7599237.34375</v>
      </c>
      <c r="AU1046" s="31">
        <v>7183189.875</v>
      </c>
      <c r="AV1046" s="31">
        <v>5637561.9872817993</v>
      </c>
      <c r="AW1046" s="31">
        <v>8459562.1875</v>
      </c>
      <c r="AX1046" s="31">
        <v>682323.375</v>
      </c>
      <c r="AY1046" s="31">
        <v>600504.0625</v>
      </c>
      <c r="AZ1046" s="31">
        <v>1282827.4375</v>
      </c>
    </row>
    <row r="1047" spans="1:52" ht="15" customHeight="1">
      <c r="A1047" s="29" t="s">
        <v>14988</v>
      </c>
      <c r="B1047" s="34">
        <v>37789</v>
      </c>
      <c r="C1047" s="28">
        <v>2300</v>
      </c>
      <c r="D1047" s="28">
        <v>82.4</v>
      </c>
      <c r="E1047" s="28">
        <v>68.8</v>
      </c>
      <c r="F1047" s="29" t="s">
        <v>14683</v>
      </c>
      <c r="G1047" s="29" t="s">
        <v>14884</v>
      </c>
      <c r="H1047" s="28">
        <v>376</v>
      </c>
      <c r="I1047" s="29" t="s">
        <v>14871</v>
      </c>
      <c r="J1047" s="33" t="s">
        <v>14987</v>
      </c>
      <c r="K1047" s="29" t="s">
        <v>2997</v>
      </c>
      <c r="L1047" s="29" t="s">
        <v>204</v>
      </c>
      <c r="M1047" s="29" t="s">
        <v>8577</v>
      </c>
      <c r="N1047" s="28">
        <v>674277.3</v>
      </c>
      <c r="O1047" s="28">
        <v>6048687</v>
      </c>
      <c r="P1047" s="29" t="s">
        <v>14886</v>
      </c>
      <c r="Q1047" s="32" t="s">
        <v>843</v>
      </c>
      <c r="R1047" s="19"/>
      <c r="S1047" s="19"/>
      <c r="T1047" s="19"/>
      <c r="U1047" s="19"/>
      <c r="V1047" s="19"/>
      <c r="W1047" s="19"/>
      <c r="X1047" s="19"/>
      <c r="Y1047" s="19"/>
      <c r="Z1047" s="19"/>
      <c r="AA1047" s="19"/>
      <c r="AB1047" s="19"/>
      <c r="AC1047" s="19"/>
      <c r="AD1047" s="19"/>
      <c r="AE1047" s="19"/>
      <c r="AF1047" s="19"/>
      <c r="AG1047" s="19"/>
      <c r="AH1047" s="19"/>
      <c r="AI1047" s="19"/>
      <c r="AJ1047" s="19"/>
      <c r="AK1047" s="19"/>
      <c r="AL1047" s="19"/>
      <c r="AM1047" s="19"/>
      <c r="AN1047" s="19"/>
      <c r="AO1047" s="19"/>
      <c r="AP1047" s="19"/>
      <c r="AQ1047" s="19"/>
      <c r="AR1047" s="31">
        <v>2585261.1318359375</v>
      </c>
      <c r="AS1047" s="31">
        <v>8015901.34375</v>
      </c>
      <c r="AT1047" s="31">
        <v>7599237.34375</v>
      </c>
      <c r="AU1047" s="31">
        <v>7183189.875</v>
      </c>
      <c r="AV1047" s="31">
        <v>5637561.9872817993</v>
      </c>
      <c r="AW1047" s="31">
        <v>8459562.1875</v>
      </c>
      <c r="AX1047" s="31">
        <v>682323.375</v>
      </c>
      <c r="AY1047" s="31">
        <v>600504.0625</v>
      </c>
      <c r="AZ1047" s="31">
        <v>1282827.4375</v>
      </c>
    </row>
    <row r="1048" spans="1:52" ht="15" customHeight="1">
      <c r="A1048" s="29" t="s">
        <v>14986</v>
      </c>
      <c r="B1048" s="34">
        <v>37789</v>
      </c>
      <c r="C1048" s="28">
        <v>2300</v>
      </c>
      <c r="D1048" s="28">
        <v>82.4</v>
      </c>
      <c r="E1048" s="28">
        <v>68.8</v>
      </c>
      <c r="F1048" s="29" t="s">
        <v>14683</v>
      </c>
      <c r="G1048" s="29" t="s">
        <v>14884</v>
      </c>
      <c r="H1048" s="28">
        <v>376</v>
      </c>
      <c r="I1048" s="29" t="s">
        <v>14871</v>
      </c>
      <c r="J1048" s="33" t="s">
        <v>14985</v>
      </c>
      <c r="K1048" s="29" t="s">
        <v>2997</v>
      </c>
      <c r="L1048" s="29" t="s">
        <v>204</v>
      </c>
      <c r="M1048" s="29" t="s">
        <v>8577</v>
      </c>
      <c r="N1048" s="28">
        <v>674295.6</v>
      </c>
      <c r="O1048" s="28">
        <v>6048206</v>
      </c>
      <c r="P1048" s="29" t="s">
        <v>14886</v>
      </c>
      <c r="Q1048" s="32" t="s">
        <v>843</v>
      </c>
      <c r="R1048" s="19"/>
      <c r="S1048" s="19"/>
      <c r="T1048" s="19"/>
      <c r="U1048" s="19"/>
      <c r="V1048" s="19"/>
      <c r="W1048" s="19"/>
      <c r="X1048" s="19"/>
      <c r="Y1048" s="19"/>
      <c r="Z1048" s="19"/>
      <c r="AA1048" s="19"/>
      <c r="AB1048" s="19"/>
      <c r="AC1048" s="19"/>
      <c r="AD1048" s="19"/>
      <c r="AE1048" s="19"/>
      <c r="AF1048" s="19"/>
      <c r="AG1048" s="19"/>
      <c r="AH1048" s="19"/>
      <c r="AI1048" s="19"/>
      <c r="AJ1048" s="19"/>
      <c r="AK1048" s="19"/>
      <c r="AL1048" s="19"/>
      <c r="AM1048" s="19"/>
      <c r="AN1048" s="19"/>
      <c r="AO1048" s="19"/>
      <c r="AP1048" s="19"/>
      <c r="AQ1048" s="19"/>
      <c r="AR1048" s="31">
        <v>2585261.1318359375</v>
      </c>
      <c r="AS1048" s="31">
        <v>8015901.34375</v>
      </c>
      <c r="AT1048" s="31">
        <v>7599237.34375</v>
      </c>
      <c r="AU1048" s="31">
        <v>7183189.875</v>
      </c>
      <c r="AV1048" s="31">
        <v>5637561.9872817993</v>
      </c>
      <c r="AW1048" s="31">
        <v>8459562.1875</v>
      </c>
      <c r="AX1048" s="31">
        <v>682323.375</v>
      </c>
      <c r="AY1048" s="31">
        <v>600504.0625</v>
      </c>
      <c r="AZ1048" s="31">
        <v>1282827.4375</v>
      </c>
    </row>
    <row r="1049" spans="1:52" ht="15" customHeight="1">
      <c r="A1049" s="29" t="s">
        <v>14984</v>
      </c>
      <c r="B1049" s="34">
        <v>37789</v>
      </c>
      <c r="C1049" s="28">
        <v>2300</v>
      </c>
      <c r="D1049" s="28">
        <v>82.4</v>
      </c>
      <c r="E1049" s="28">
        <v>68.8</v>
      </c>
      <c r="F1049" s="29" t="s">
        <v>14683</v>
      </c>
      <c r="G1049" s="29" t="s">
        <v>14884</v>
      </c>
      <c r="H1049" s="28">
        <v>376</v>
      </c>
      <c r="I1049" s="29" t="s">
        <v>14871</v>
      </c>
      <c r="J1049" s="33" t="s">
        <v>14983</v>
      </c>
      <c r="K1049" s="29" t="s">
        <v>2997</v>
      </c>
      <c r="L1049" s="29" t="s">
        <v>204</v>
      </c>
      <c r="M1049" s="29" t="s">
        <v>8577</v>
      </c>
      <c r="N1049" s="28">
        <v>674314.2</v>
      </c>
      <c r="O1049" s="28">
        <v>6047724</v>
      </c>
      <c r="P1049" s="29" t="s">
        <v>14886</v>
      </c>
      <c r="Q1049" s="32" t="s">
        <v>843</v>
      </c>
      <c r="R1049" s="19"/>
      <c r="S1049" s="19"/>
      <c r="T1049" s="19"/>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31">
        <v>2585261.1318359375</v>
      </c>
      <c r="AS1049" s="31">
        <v>8015901.34375</v>
      </c>
      <c r="AT1049" s="31">
        <v>7599237.34375</v>
      </c>
      <c r="AU1049" s="31">
        <v>7183189.875</v>
      </c>
      <c r="AV1049" s="31">
        <v>5637561.9872817993</v>
      </c>
      <c r="AW1049" s="31">
        <v>8459562.1875</v>
      </c>
      <c r="AX1049" s="31">
        <v>682323.375</v>
      </c>
      <c r="AY1049" s="31">
        <v>600504.0625</v>
      </c>
      <c r="AZ1049" s="31">
        <v>1282827.4375</v>
      </c>
    </row>
    <row r="1050" spans="1:52" ht="15" customHeight="1">
      <c r="A1050" s="29" t="s">
        <v>14982</v>
      </c>
      <c r="B1050" s="34">
        <v>37789</v>
      </c>
      <c r="C1050" s="28">
        <v>2300</v>
      </c>
      <c r="D1050" s="28">
        <v>82.4</v>
      </c>
      <c r="E1050" s="28">
        <v>68.8</v>
      </c>
      <c r="F1050" s="29" t="s">
        <v>14683</v>
      </c>
      <c r="G1050" s="29" t="s">
        <v>14884</v>
      </c>
      <c r="H1050" s="28">
        <v>376</v>
      </c>
      <c r="I1050" s="29" t="s">
        <v>14871</v>
      </c>
      <c r="J1050" s="33" t="s">
        <v>14981</v>
      </c>
      <c r="K1050" s="29" t="s">
        <v>2997</v>
      </c>
      <c r="L1050" s="29" t="s">
        <v>204</v>
      </c>
      <c r="M1050" s="29" t="s">
        <v>8577</v>
      </c>
      <c r="N1050" s="28">
        <v>674332.6</v>
      </c>
      <c r="O1050" s="28">
        <v>6047243</v>
      </c>
      <c r="P1050" s="29" t="s">
        <v>14886</v>
      </c>
      <c r="Q1050" s="32" t="s">
        <v>843</v>
      </c>
      <c r="R1050" s="19"/>
      <c r="S1050" s="19"/>
      <c r="T1050" s="19"/>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31">
        <v>2585261.1318359375</v>
      </c>
      <c r="AS1050" s="31">
        <v>8015901.34375</v>
      </c>
      <c r="AT1050" s="31">
        <v>7599237.34375</v>
      </c>
      <c r="AU1050" s="31">
        <v>7183189.875</v>
      </c>
      <c r="AV1050" s="31">
        <v>5637561.9872817993</v>
      </c>
      <c r="AW1050" s="31">
        <v>8459562.1875</v>
      </c>
      <c r="AX1050" s="31">
        <v>682323.375</v>
      </c>
      <c r="AY1050" s="31">
        <v>600504.0625</v>
      </c>
      <c r="AZ1050" s="31">
        <v>1282827.4375</v>
      </c>
    </row>
    <row r="1051" spans="1:52" ht="15" customHeight="1">
      <c r="A1051" s="29" t="s">
        <v>14980</v>
      </c>
      <c r="B1051" s="34">
        <v>37789</v>
      </c>
      <c r="C1051" s="28">
        <v>2300</v>
      </c>
      <c r="D1051" s="28">
        <v>82.4</v>
      </c>
      <c r="E1051" s="28">
        <v>68.8</v>
      </c>
      <c r="F1051" s="29" t="s">
        <v>14683</v>
      </c>
      <c r="G1051" s="29" t="s">
        <v>14884</v>
      </c>
      <c r="H1051" s="28">
        <v>376</v>
      </c>
      <c r="I1051" s="29" t="s">
        <v>14871</v>
      </c>
      <c r="J1051" s="33" t="s">
        <v>14979</v>
      </c>
      <c r="K1051" s="29" t="s">
        <v>2997</v>
      </c>
      <c r="L1051" s="29" t="s">
        <v>204</v>
      </c>
      <c r="M1051" s="29" t="s">
        <v>8577</v>
      </c>
      <c r="N1051" s="28">
        <v>674351</v>
      </c>
      <c r="O1051" s="28">
        <v>6046761</v>
      </c>
      <c r="P1051" s="29" t="s">
        <v>14886</v>
      </c>
      <c r="Q1051" s="32" t="s">
        <v>843</v>
      </c>
      <c r="R1051" s="19"/>
      <c r="S1051" s="19"/>
      <c r="T1051" s="19"/>
      <c r="U1051" s="19"/>
      <c r="V1051" s="19"/>
      <c r="W1051" s="19"/>
      <c r="X1051" s="19"/>
      <c r="Y1051" s="19"/>
      <c r="Z1051" s="19"/>
      <c r="AA1051" s="19"/>
      <c r="AB1051" s="19"/>
      <c r="AC1051" s="19"/>
      <c r="AD1051" s="19"/>
      <c r="AE1051" s="19"/>
      <c r="AF1051" s="19"/>
      <c r="AG1051" s="19"/>
      <c r="AH1051" s="19"/>
      <c r="AI1051" s="19"/>
      <c r="AJ1051" s="19"/>
      <c r="AK1051" s="19"/>
      <c r="AL1051" s="19"/>
      <c r="AM1051" s="19"/>
      <c r="AN1051" s="19"/>
      <c r="AO1051" s="19"/>
      <c r="AP1051" s="19"/>
      <c r="AQ1051" s="19"/>
      <c r="AR1051" s="31">
        <v>2585261.1318359375</v>
      </c>
      <c r="AS1051" s="31">
        <v>8015901.34375</v>
      </c>
      <c r="AT1051" s="31">
        <v>7599237.34375</v>
      </c>
      <c r="AU1051" s="31">
        <v>7183189.875</v>
      </c>
      <c r="AV1051" s="31">
        <v>5637561.9872817993</v>
      </c>
      <c r="AW1051" s="31">
        <v>8459562.1875</v>
      </c>
      <c r="AX1051" s="31">
        <v>682323.375</v>
      </c>
      <c r="AY1051" s="31">
        <v>600504.0625</v>
      </c>
      <c r="AZ1051" s="31">
        <v>1282827.4375</v>
      </c>
    </row>
    <row r="1052" spans="1:52" ht="15" customHeight="1">
      <c r="A1052" s="29" t="s">
        <v>14978</v>
      </c>
      <c r="B1052" s="34">
        <v>37789</v>
      </c>
      <c r="C1052" s="28">
        <v>2300</v>
      </c>
      <c r="D1052" s="28">
        <v>82.4</v>
      </c>
      <c r="E1052" s="28">
        <v>68.8</v>
      </c>
      <c r="F1052" s="29" t="s">
        <v>14683</v>
      </c>
      <c r="G1052" s="29" t="s">
        <v>14884</v>
      </c>
      <c r="H1052" s="28">
        <v>376</v>
      </c>
      <c r="I1052" s="29" t="s">
        <v>14871</v>
      </c>
      <c r="J1052" s="33" t="s">
        <v>14977</v>
      </c>
      <c r="K1052" s="29" t="s">
        <v>2997</v>
      </c>
      <c r="L1052" s="29" t="s">
        <v>204</v>
      </c>
      <c r="M1052" s="29" t="s">
        <v>8577</v>
      </c>
      <c r="N1052" s="28">
        <v>674369.8</v>
      </c>
      <c r="O1052" s="28">
        <v>6046280</v>
      </c>
      <c r="P1052" s="29" t="s">
        <v>14886</v>
      </c>
      <c r="Q1052" s="32" t="s">
        <v>843</v>
      </c>
      <c r="R1052" s="19"/>
      <c r="S1052" s="19"/>
      <c r="T1052" s="19"/>
      <c r="U1052" s="19"/>
      <c r="V1052" s="19"/>
      <c r="W1052" s="19"/>
      <c r="X1052" s="19"/>
      <c r="Y1052" s="19"/>
      <c r="Z1052" s="19"/>
      <c r="AA1052" s="19"/>
      <c r="AB1052" s="19"/>
      <c r="AC1052" s="19"/>
      <c r="AD1052" s="19"/>
      <c r="AE1052" s="19"/>
      <c r="AF1052" s="19"/>
      <c r="AG1052" s="19"/>
      <c r="AH1052" s="19"/>
      <c r="AI1052" s="19"/>
      <c r="AJ1052" s="19"/>
      <c r="AK1052" s="19"/>
      <c r="AL1052" s="19"/>
      <c r="AM1052" s="19"/>
      <c r="AN1052" s="19"/>
      <c r="AO1052" s="19"/>
      <c r="AP1052" s="19"/>
      <c r="AQ1052" s="19"/>
      <c r="AR1052" s="31">
        <v>2585261.1318359375</v>
      </c>
      <c r="AS1052" s="31">
        <v>8015901.34375</v>
      </c>
      <c r="AT1052" s="31">
        <v>7599237.34375</v>
      </c>
      <c r="AU1052" s="31">
        <v>7183189.875</v>
      </c>
      <c r="AV1052" s="31">
        <v>5637561.9872817993</v>
      </c>
      <c r="AW1052" s="31">
        <v>8459562.1875</v>
      </c>
      <c r="AX1052" s="31">
        <v>682323.375</v>
      </c>
      <c r="AY1052" s="31">
        <v>600504.0625</v>
      </c>
      <c r="AZ1052" s="31">
        <v>1282827.4375</v>
      </c>
    </row>
    <row r="1053" spans="1:52" ht="15" customHeight="1">
      <c r="A1053" s="29" t="s">
        <v>14976</v>
      </c>
      <c r="B1053" s="34">
        <v>37789</v>
      </c>
      <c r="C1053" s="28">
        <v>2300</v>
      </c>
      <c r="D1053" s="28">
        <v>82.4</v>
      </c>
      <c r="E1053" s="28">
        <v>68.8</v>
      </c>
      <c r="F1053" s="29" t="s">
        <v>14683</v>
      </c>
      <c r="G1053" s="29" t="s">
        <v>14884</v>
      </c>
      <c r="H1053" s="28">
        <v>376</v>
      </c>
      <c r="I1053" s="29" t="s">
        <v>14871</v>
      </c>
      <c r="J1053" s="33" t="s">
        <v>14975</v>
      </c>
      <c r="K1053" s="29" t="s">
        <v>2997</v>
      </c>
      <c r="L1053" s="29" t="s">
        <v>204</v>
      </c>
      <c r="M1053" s="29" t="s">
        <v>8577</v>
      </c>
      <c r="N1053" s="28">
        <v>675081.1</v>
      </c>
      <c r="O1053" s="28">
        <v>6050014</v>
      </c>
      <c r="P1053" s="29" t="s">
        <v>14886</v>
      </c>
      <c r="Q1053" s="32" t="s">
        <v>843</v>
      </c>
      <c r="R1053" s="19"/>
      <c r="S1053" s="19"/>
      <c r="T1053" s="19"/>
      <c r="U1053" s="19"/>
      <c r="V1053" s="19"/>
      <c r="W1053" s="19"/>
      <c r="X1053" s="19"/>
      <c r="Y1053" s="19"/>
      <c r="Z1053" s="19"/>
      <c r="AA1053" s="19"/>
      <c r="AB1053" s="19"/>
      <c r="AC1053" s="19"/>
      <c r="AD1053" s="19"/>
      <c r="AE1053" s="19"/>
      <c r="AF1053" s="19"/>
      <c r="AG1053" s="19"/>
      <c r="AH1053" s="19"/>
      <c r="AI1053" s="19"/>
      <c r="AJ1053" s="19"/>
      <c r="AK1053" s="19"/>
      <c r="AL1053" s="19"/>
      <c r="AM1053" s="19"/>
      <c r="AN1053" s="19"/>
      <c r="AO1053" s="19"/>
      <c r="AP1053" s="19"/>
      <c r="AQ1053" s="19"/>
      <c r="AR1053" s="31">
        <v>2585261.1318359375</v>
      </c>
      <c r="AS1053" s="31">
        <v>8015901.34375</v>
      </c>
      <c r="AT1053" s="31">
        <v>7599237.34375</v>
      </c>
      <c r="AU1053" s="31">
        <v>7183189.875</v>
      </c>
      <c r="AV1053" s="31">
        <v>5637561.9872817993</v>
      </c>
      <c r="AW1053" s="31">
        <v>8459562.1875</v>
      </c>
      <c r="AX1053" s="31">
        <v>682323.375</v>
      </c>
      <c r="AY1053" s="31">
        <v>600504.0625</v>
      </c>
      <c r="AZ1053" s="31">
        <v>1282827.4375</v>
      </c>
    </row>
    <row r="1054" spans="1:52" ht="15" customHeight="1">
      <c r="A1054" s="29" t="s">
        <v>14974</v>
      </c>
      <c r="B1054" s="34">
        <v>37789</v>
      </c>
      <c r="C1054" s="28">
        <v>2300</v>
      </c>
      <c r="D1054" s="28">
        <v>82.4</v>
      </c>
      <c r="E1054" s="28">
        <v>68.8</v>
      </c>
      <c r="F1054" s="29" t="s">
        <v>14683</v>
      </c>
      <c r="G1054" s="29" t="s">
        <v>14884</v>
      </c>
      <c r="H1054" s="28">
        <v>376</v>
      </c>
      <c r="I1054" s="29" t="s">
        <v>14871</v>
      </c>
      <c r="J1054" s="33" t="s">
        <v>14973</v>
      </c>
      <c r="K1054" s="29" t="s">
        <v>2997</v>
      </c>
      <c r="L1054" s="29" t="s">
        <v>204</v>
      </c>
      <c r="M1054" s="29" t="s">
        <v>8577</v>
      </c>
      <c r="N1054" s="28">
        <v>675099.4</v>
      </c>
      <c r="O1054" s="28">
        <v>6049533</v>
      </c>
      <c r="P1054" s="29" t="s">
        <v>14886</v>
      </c>
      <c r="Q1054" s="32" t="s">
        <v>843</v>
      </c>
      <c r="R1054" s="19"/>
      <c r="S1054" s="19"/>
      <c r="T1054" s="19"/>
      <c r="U1054" s="19"/>
      <c r="V1054" s="19"/>
      <c r="W1054" s="19"/>
      <c r="X1054" s="19"/>
      <c r="Y1054" s="19"/>
      <c r="Z1054" s="19"/>
      <c r="AA1054" s="19"/>
      <c r="AB1054" s="19"/>
      <c r="AC1054" s="19"/>
      <c r="AD1054" s="19"/>
      <c r="AE1054" s="19"/>
      <c r="AF1054" s="19"/>
      <c r="AG1054" s="19"/>
      <c r="AH1054" s="19"/>
      <c r="AI1054" s="19"/>
      <c r="AJ1054" s="19"/>
      <c r="AK1054" s="19"/>
      <c r="AL1054" s="19"/>
      <c r="AM1054" s="19"/>
      <c r="AN1054" s="19"/>
      <c r="AO1054" s="19"/>
      <c r="AP1054" s="19"/>
      <c r="AQ1054" s="19"/>
      <c r="AR1054" s="31">
        <v>2585261.1318359375</v>
      </c>
      <c r="AS1054" s="31">
        <v>8015901.34375</v>
      </c>
      <c r="AT1054" s="31">
        <v>7599237.34375</v>
      </c>
      <c r="AU1054" s="31">
        <v>7183189.875</v>
      </c>
      <c r="AV1054" s="31">
        <v>5637561.9872817993</v>
      </c>
      <c r="AW1054" s="31">
        <v>8459562.1875</v>
      </c>
      <c r="AX1054" s="31">
        <v>682323.375</v>
      </c>
      <c r="AY1054" s="31">
        <v>600504.0625</v>
      </c>
      <c r="AZ1054" s="31">
        <v>1282827.4375</v>
      </c>
    </row>
    <row r="1055" spans="1:52" ht="15" customHeight="1">
      <c r="A1055" s="29" t="s">
        <v>14972</v>
      </c>
      <c r="B1055" s="34">
        <v>37789</v>
      </c>
      <c r="C1055" s="28">
        <v>2300</v>
      </c>
      <c r="D1055" s="28">
        <v>82.4</v>
      </c>
      <c r="E1055" s="28">
        <v>68.8</v>
      </c>
      <c r="F1055" s="29" t="s">
        <v>14683</v>
      </c>
      <c r="G1055" s="29" t="s">
        <v>14884</v>
      </c>
      <c r="H1055" s="28">
        <v>376</v>
      </c>
      <c r="I1055" s="29" t="s">
        <v>14871</v>
      </c>
      <c r="J1055" s="33" t="s">
        <v>14971</v>
      </c>
      <c r="K1055" s="29" t="s">
        <v>2997</v>
      </c>
      <c r="L1055" s="29" t="s">
        <v>204</v>
      </c>
      <c r="M1055" s="29" t="s">
        <v>8577</v>
      </c>
      <c r="N1055" s="28">
        <v>675118.1</v>
      </c>
      <c r="O1055" s="28">
        <v>6049052</v>
      </c>
      <c r="P1055" s="29" t="s">
        <v>14886</v>
      </c>
      <c r="Q1055" s="32" t="s">
        <v>843</v>
      </c>
      <c r="R1055" s="19"/>
      <c r="S1055" s="19"/>
      <c r="T1055" s="19"/>
      <c r="U1055" s="19"/>
      <c r="V1055" s="19"/>
      <c r="W1055" s="19"/>
      <c r="X1055" s="19"/>
      <c r="Y1055" s="19"/>
      <c r="Z1055" s="19"/>
      <c r="AA1055" s="19"/>
      <c r="AB1055" s="19"/>
      <c r="AC1055" s="19"/>
      <c r="AD1055" s="19"/>
      <c r="AE1055" s="19"/>
      <c r="AF1055" s="19"/>
      <c r="AG1055" s="19"/>
      <c r="AH1055" s="19"/>
      <c r="AI1055" s="19"/>
      <c r="AJ1055" s="19"/>
      <c r="AK1055" s="19"/>
      <c r="AL1055" s="19"/>
      <c r="AM1055" s="19"/>
      <c r="AN1055" s="19"/>
      <c r="AO1055" s="19"/>
      <c r="AP1055" s="19"/>
      <c r="AQ1055" s="19"/>
      <c r="AR1055" s="31">
        <v>2585261.1318359375</v>
      </c>
      <c r="AS1055" s="31">
        <v>8015901.34375</v>
      </c>
      <c r="AT1055" s="31">
        <v>7599237.34375</v>
      </c>
      <c r="AU1055" s="31">
        <v>7183189.875</v>
      </c>
      <c r="AV1055" s="31">
        <v>5637561.9872817993</v>
      </c>
      <c r="AW1055" s="31">
        <v>8459562.1875</v>
      </c>
      <c r="AX1055" s="31">
        <v>682323.375</v>
      </c>
      <c r="AY1055" s="31">
        <v>600504.0625</v>
      </c>
      <c r="AZ1055" s="31">
        <v>1282827.4375</v>
      </c>
    </row>
    <row r="1056" spans="1:52" ht="15" customHeight="1">
      <c r="A1056" s="29" t="s">
        <v>14970</v>
      </c>
      <c r="B1056" s="34">
        <v>37789</v>
      </c>
      <c r="C1056" s="28">
        <v>2300</v>
      </c>
      <c r="D1056" s="28">
        <v>82.4</v>
      </c>
      <c r="E1056" s="28">
        <v>68.8</v>
      </c>
      <c r="F1056" s="29" t="s">
        <v>14683</v>
      </c>
      <c r="G1056" s="29" t="s">
        <v>14884</v>
      </c>
      <c r="H1056" s="28">
        <v>376</v>
      </c>
      <c r="I1056" s="29" t="s">
        <v>14871</v>
      </c>
      <c r="J1056" s="33" t="s">
        <v>14969</v>
      </c>
      <c r="K1056" s="29" t="s">
        <v>2997</v>
      </c>
      <c r="L1056" s="29" t="s">
        <v>204</v>
      </c>
      <c r="M1056" s="29" t="s">
        <v>8577</v>
      </c>
      <c r="N1056" s="28">
        <v>675136.6</v>
      </c>
      <c r="O1056" s="28">
        <v>6048570</v>
      </c>
      <c r="P1056" s="29" t="s">
        <v>14886</v>
      </c>
      <c r="Q1056" s="32" t="s">
        <v>843</v>
      </c>
      <c r="R1056" s="19"/>
      <c r="S1056" s="19"/>
      <c r="T1056" s="19"/>
      <c r="U1056" s="19"/>
      <c r="V1056" s="19"/>
      <c r="W1056" s="19"/>
      <c r="X1056" s="19"/>
      <c r="Y1056" s="19"/>
      <c r="Z1056" s="19"/>
      <c r="AA1056" s="19"/>
      <c r="AB1056" s="19"/>
      <c r="AC1056" s="19"/>
      <c r="AD1056" s="19"/>
      <c r="AE1056" s="19"/>
      <c r="AF1056" s="19"/>
      <c r="AG1056" s="19"/>
      <c r="AH1056" s="19"/>
      <c r="AI1056" s="19"/>
      <c r="AJ1056" s="19"/>
      <c r="AK1056" s="19"/>
      <c r="AL1056" s="19"/>
      <c r="AM1056" s="19"/>
      <c r="AN1056" s="19"/>
      <c r="AO1056" s="19"/>
      <c r="AP1056" s="19"/>
      <c r="AQ1056" s="19"/>
      <c r="AR1056" s="31">
        <v>2585261.1318359375</v>
      </c>
      <c r="AS1056" s="31">
        <v>8015901.34375</v>
      </c>
      <c r="AT1056" s="31">
        <v>7599237.34375</v>
      </c>
      <c r="AU1056" s="31">
        <v>7183189.875</v>
      </c>
      <c r="AV1056" s="31">
        <v>5637561.9872817993</v>
      </c>
      <c r="AW1056" s="31">
        <v>8459562.1875</v>
      </c>
      <c r="AX1056" s="31">
        <v>682323.375</v>
      </c>
      <c r="AY1056" s="31">
        <v>600504.0625</v>
      </c>
      <c r="AZ1056" s="31">
        <v>1282827.4375</v>
      </c>
    </row>
    <row r="1057" spans="1:52" ht="15" customHeight="1">
      <c r="A1057" s="29" t="s">
        <v>14968</v>
      </c>
      <c r="B1057" s="34">
        <v>37789</v>
      </c>
      <c r="C1057" s="28">
        <v>2300</v>
      </c>
      <c r="D1057" s="28">
        <v>82.4</v>
      </c>
      <c r="E1057" s="28">
        <v>68.8</v>
      </c>
      <c r="F1057" s="29" t="s">
        <v>14683</v>
      </c>
      <c r="G1057" s="29" t="s">
        <v>14884</v>
      </c>
      <c r="H1057" s="28">
        <v>376</v>
      </c>
      <c r="I1057" s="29" t="s">
        <v>14871</v>
      </c>
      <c r="J1057" s="33" t="s">
        <v>14967</v>
      </c>
      <c r="K1057" s="29" t="s">
        <v>2997</v>
      </c>
      <c r="L1057" s="29" t="s">
        <v>204</v>
      </c>
      <c r="M1057" s="29" t="s">
        <v>8577</v>
      </c>
      <c r="N1057" s="28">
        <v>675155.1</v>
      </c>
      <c r="O1057" s="28">
        <v>6048089</v>
      </c>
      <c r="P1057" s="29" t="s">
        <v>14886</v>
      </c>
      <c r="Q1057" s="32" t="s">
        <v>843</v>
      </c>
      <c r="R1057" s="19"/>
      <c r="S1057" s="19"/>
      <c r="T1057" s="19"/>
      <c r="U1057" s="19"/>
      <c r="V1057" s="19"/>
      <c r="W1057" s="19"/>
      <c r="X1057" s="19"/>
      <c r="Y1057" s="19"/>
      <c r="Z1057" s="19"/>
      <c r="AA1057" s="19"/>
      <c r="AB1057" s="19"/>
      <c r="AC1057" s="19"/>
      <c r="AD1057" s="19"/>
      <c r="AE1057" s="19"/>
      <c r="AF1057" s="19"/>
      <c r="AG1057" s="19"/>
      <c r="AH1057" s="19"/>
      <c r="AI1057" s="19"/>
      <c r="AJ1057" s="19"/>
      <c r="AK1057" s="19"/>
      <c r="AL1057" s="19"/>
      <c r="AM1057" s="19"/>
      <c r="AN1057" s="19"/>
      <c r="AO1057" s="19"/>
      <c r="AP1057" s="19"/>
      <c r="AQ1057" s="19"/>
      <c r="AR1057" s="31">
        <v>2585261.1318359375</v>
      </c>
      <c r="AS1057" s="31">
        <v>8015901.34375</v>
      </c>
      <c r="AT1057" s="31">
        <v>7599237.34375</v>
      </c>
      <c r="AU1057" s="31">
        <v>7183189.875</v>
      </c>
      <c r="AV1057" s="31">
        <v>5637561.9872817993</v>
      </c>
      <c r="AW1057" s="31">
        <v>8459562.1875</v>
      </c>
      <c r="AX1057" s="31">
        <v>682323.375</v>
      </c>
      <c r="AY1057" s="31">
        <v>600504.0625</v>
      </c>
      <c r="AZ1057" s="31">
        <v>1282827.4375</v>
      </c>
    </row>
    <row r="1058" spans="1:52" ht="15" customHeight="1">
      <c r="A1058" s="29" t="s">
        <v>14966</v>
      </c>
      <c r="B1058" s="34">
        <v>37789</v>
      </c>
      <c r="C1058" s="28">
        <v>2300</v>
      </c>
      <c r="D1058" s="28">
        <v>82.4</v>
      </c>
      <c r="E1058" s="28">
        <v>68.8</v>
      </c>
      <c r="F1058" s="29" t="s">
        <v>14683</v>
      </c>
      <c r="G1058" s="29" t="s">
        <v>14884</v>
      </c>
      <c r="H1058" s="28">
        <v>376</v>
      </c>
      <c r="I1058" s="29" t="s">
        <v>14871</v>
      </c>
      <c r="J1058" s="33" t="s">
        <v>14965</v>
      </c>
      <c r="K1058" s="29" t="s">
        <v>2997</v>
      </c>
      <c r="L1058" s="29" t="s">
        <v>204</v>
      </c>
      <c r="M1058" s="29" t="s">
        <v>8577</v>
      </c>
      <c r="N1058" s="28">
        <v>675173.6</v>
      </c>
      <c r="O1058" s="28">
        <v>6047607</v>
      </c>
      <c r="P1058" s="29" t="s">
        <v>14886</v>
      </c>
      <c r="Q1058" s="32" t="s">
        <v>843</v>
      </c>
      <c r="R1058" s="19"/>
      <c r="S1058" s="19"/>
      <c r="T1058" s="19"/>
      <c r="U1058" s="19"/>
      <c r="V1058" s="19"/>
      <c r="W1058" s="19"/>
      <c r="X1058" s="19"/>
      <c r="Y1058" s="19"/>
      <c r="Z1058" s="19"/>
      <c r="AA1058" s="19"/>
      <c r="AB1058" s="19"/>
      <c r="AC1058" s="19"/>
      <c r="AD1058" s="19"/>
      <c r="AE1058" s="19"/>
      <c r="AF1058" s="19"/>
      <c r="AG1058" s="19"/>
      <c r="AH1058" s="19"/>
      <c r="AI1058" s="19"/>
      <c r="AJ1058" s="19"/>
      <c r="AK1058" s="19"/>
      <c r="AL1058" s="19"/>
      <c r="AM1058" s="19"/>
      <c r="AN1058" s="19"/>
      <c r="AO1058" s="19"/>
      <c r="AP1058" s="19"/>
      <c r="AQ1058" s="19"/>
      <c r="AR1058" s="31">
        <v>2585261.1318359375</v>
      </c>
      <c r="AS1058" s="31">
        <v>8015901.34375</v>
      </c>
      <c r="AT1058" s="31">
        <v>7599237.34375</v>
      </c>
      <c r="AU1058" s="31">
        <v>7183189.875</v>
      </c>
      <c r="AV1058" s="31">
        <v>5637561.9872817993</v>
      </c>
      <c r="AW1058" s="31">
        <v>8459562.1875</v>
      </c>
      <c r="AX1058" s="31">
        <v>682323.375</v>
      </c>
      <c r="AY1058" s="31">
        <v>600504.0625</v>
      </c>
      <c r="AZ1058" s="31">
        <v>1282827.4375</v>
      </c>
    </row>
    <row r="1059" spans="1:52" ht="15" customHeight="1">
      <c r="A1059" s="29" t="s">
        <v>14964</v>
      </c>
      <c r="B1059" s="34">
        <v>37789</v>
      </c>
      <c r="C1059" s="28">
        <v>2300</v>
      </c>
      <c r="D1059" s="28">
        <v>82.4</v>
      </c>
      <c r="E1059" s="28">
        <v>68.8</v>
      </c>
      <c r="F1059" s="29" t="s">
        <v>14683</v>
      </c>
      <c r="G1059" s="29" t="s">
        <v>14884</v>
      </c>
      <c r="H1059" s="28">
        <v>376</v>
      </c>
      <c r="I1059" s="29" t="s">
        <v>14871</v>
      </c>
      <c r="J1059" s="33" t="s">
        <v>14963</v>
      </c>
      <c r="K1059" s="29" t="s">
        <v>2997</v>
      </c>
      <c r="L1059" s="29" t="s">
        <v>204</v>
      </c>
      <c r="M1059" s="29" t="s">
        <v>8577</v>
      </c>
      <c r="N1059" s="28">
        <v>675192.1</v>
      </c>
      <c r="O1059" s="28">
        <v>6047126</v>
      </c>
      <c r="P1059" s="29" t="s">
        <v>14886</v>
      </c>
      <c r="Q1059" s="32" t="s">
        <v>843</v>
      </c>
      <c r="R1059" s="19"/>
      <c r="S1059" s="19"/>
      <c r="T1059" s="19"/>
      <c r="U1059" s="19"/>
      <c r="V1059" s="19"/>
      <c r="W1059" s="19"/>
      <c r="X1059" s="19"/>
      <c r="Y1059" s="19"/>
      <c r="Z1059" s="19"/>
      <c r="AA1059" s="19"/>
      <c r="AB1059" s="19"/>
      <c r="AC1059" s="19"/>
      <c r="AD1059" s="19"/>
      <c r="AE1059" s="19"/>
      <c r="AF1059" s="19"/>
      <c r="AG1059" s="19"/>
      <c r="AH1059" s="19"/>
      <c r="AI1059" s="19"/>
      <c r="AJ1059" s="19"/>
      <c r="AK1059" s="19"/>
      <c r="AL1059" s="19"/>
      <c r="AM1059" s="19"/>
      <c r="AN1059" s="19"/>
      <c r="AO1059" s="19"/>
      <c r="AP1059" s="19"/>
      <c r="AQ1059" s="19"/>
      <c r="AR1059" s="31">
        <v>2585261.1318359375</v>
      </c>
      <c r="AS1059" s="31">
        <v>8015901.34375</v>
      </c>
      <c r="AT1059" s="31">
        <v>7599237.34375</v>
      </c>
      <c r="AU1059" s="31">
        <v>7183189.875</v>
      </c>
      <c r="AV1059" s="31">
        <v>5637561.9872817993</v>
      </c>
      <c r="AW1059" s="31">
        <v>8459562.1875</v>
      </c>
      <c r="AX1059" s="31">
        <v>682323.375</v>
      </c>
      <c r="AY1059" s="31">
        <v>600504.0625</v>
      </c>
      <c r="AZ1059" s="31">
        <v>1282827.4375</v>
      </c>
    </row>
    <row r="1060" spans="1:52" ht="15" customHeight="1">
      <c r="A1060" s="29" t="s">
        <v>14962</v>
      </c>
      <c r="B1060" s="34">
        <v>37789</v>
      </c>
      <c r="C1060" s="28">
        <v>2300</v>
      </c>
      <c r="D1060" s="28">
        <v>82.4</v>
      </c>
      <c r="E1060" s="28">
        <v>68.8</v>
      </c>
      <c r="F1060" s="29" t="s">
        <v>14683</v>
      </c>
      <c r="G1060" s="29" t="s">
        <v>14884</v>
      </c>
      <c r="H1060" s="28">
        <v>376</v>
      </c>
      <c r="I1060" s="29" t="s">
        <v>14871</v>
      </c>
      <c r="J1060" s="33" t="s">
        <v>14961</v>
      </c>
      <c r="K1060" s="29" t="s">
        <v>2997</v>
      </c>
      <c r="L1060" s="29" t="s">
        <v>204</v>
      </c>
      <c r="M1060" s="29" t="s">
        <v>8577</v>
      </c>
      <c r="N1060" s="28">
        <v>675210.6</v>
      </c>
      <c r="O1060" s="28">
        <v>6046644</v>
      </c>
      <c r="P1060" s="29" t="s">
        <v>14886</v>
      </c>
      <c r="Q1060" s="32" t="s">
        <v>843</v>
      </c>
      <c r="R1060" s="19"/>
      <c r="S1060" s="19"/>
      <c r="T1060" s="19"/>
      <c r="U1060" s="19"/>
      <c r="V1060" s="19"/>
      <c r="W1060" s="19"/>
      <c r="X1060" s="19"/>
      <c r="Y1060" s="19"/>
      <c r="Z1060" s="19"/>
      <c r="AA1060" s="19"/>
      <c r="AB1060" s="19"/>
      <c r="AC1060" s="19"/>
      <c r="AD1060" s="19"/>
      <c r="AE1060" s="19"/>
      <c r="AF1060" s="19"/>
      <c r="AG1060" s="19"/>
      <c r="AH1060" s="19"/>
      <c r="AI1060" s="19"/>
      <c r="AJ1060" s="19"/>
      <c r="AK1060" s="19"/>
      <c r="AL1060" s="19"/>
      <c r="AM1060" s="19"/>
      <c r="AN1060" s="19"/>
      <c r="AO1060" s="19"/>
      <c r="AP1060" s="19"/>
      <c r="AQ1060" s="19"/>
      <c r="AR1060" s="31">
        <v>2585261.1318359375</v>
      </c>
      <c r="AS1060" s="31">
        <v>8015901.34375</v>
      </c>
      <c r="AT1060" s="31">
        <v>7599237.34375</v>
      </c>
      <c r="AU1060" s="31">
        <v>7183189.875</v>
      </c>
      <c r="AV1060" s="31">
        <v>5637561.9872817993</v>
      </c>
      <c r="AW1060" s="31">
        <v>8459562.1875</v>
      </c>
      <c r="AX1060" s="31">
        <v>682323.375</v>
      </c>
      <c r="AY1060" s="31">
        <v>600504.0625</v>
      </c>
      <c r="AZ1060" s="31">
        <v>1282827.4375</v>
      </c>
    </row>
    <row r="1061" spans="1:52" ht="15" customHeight="1">
      <c r="A1061" s="29" t="s">
        <v>14960</v>
      </c>
      <c r="B1061" s="34">
        <v>37789</v>
      </c>
      <c r="C1061" s="28">
        <v>2300</v>
      </c>
      <c r="D1061" s="28">
        <v>82.4</v>
      </c>
      <c r="E1061" s="28">
        <v>68.8</v>
      </c>
      <c r="F1061" s="29" t="s">
        <v>14683</v>
      </c>
      <c r="G1061" s="29" t="s">
        <v>14884</v>
      </c>
      <c r="H1061" s="28">
        <v>376</v>
      </c>
      <c r="I1061" s="29" t="s">
        <v>14871</v>
      </c>
      <c r="J1061" s="33" t="s">
        <v>14959</v>
      </c>
      <c r="K1061" s="29" t="s">
        <v>2997</v>
      </c>
      <c r="L1061" s="29" t="s">
        <v>204</v>
      </c>
      <c r="M1061" s="29" t="s">
        <v>8577</v>
      </c>
      <c r="N1061" s="28">
        <v>675229.1</v>
      </c>
      <c r="O1061" s="28">
        <v>6046163</v>
      </c>
      <c r="P1061" s="29" t="s">
        <v>14886</v>
      </c>
      <c r="Q1061" s="32" t="s">
        <v>843</v>
      </c>
      <c r="R1061" s="19"/>
      <c r="S1061" s="19"/>
      <c r="T1061" s="19"/>
      <c r="U1061" s="19"/>
      <c r="V1061" s="19"/>
      <c r="W1061" s="19"/>
      <c r="X1061" s="19"/>
      <c r="Y1061" s="19"/>
      <c r="Z1061" s="19"/>
      <c r="AA1061" s="19"/>
      <c r="AB1061" s="19"/>
      <c r="AC1061" s="19"/>
      <c r="AD1061" s="19"/>
      <c r="AE1061" s="19"/>
      <c r="AF1061" s="19"/>
      <c r="AG1061" s="19"/>
      <c r="AH1061" s="19"/>
      <c r="AI1061" s="19"/>
      <c r="AJ1061" s="19"/>
      <c r="AK1061" s="19"/>
      <c r="AL1061" s="19"/>
      <c r="AM1061" s="19"/>
      <c r="AN1061" s="19"/>
      <c r="AO1061" s="19"/>
      <c r="AP1061" s="19"/>
      <c r="AQ1061" s="19"/>
      <c r="AR1061" s="31">
        <v>2585261.1318359375</v>
      </c>
      <c r="AS1061" s="31">
        <v>8015901.34375</v>
      </c>
      <c r="AT1061" s="31">
        <v>7599237.34375</v>
      </c>
      <c r="AU1061" s="31">
        <v>7183189.875</v>
      </c>
      <c r="AV1061" s="31">
        <v>5637561.9872817993</v>
      </c>
      <c r="AW1061" s="31">
        <v>8459562.1875</v>
      </c>
      <c r="AX1061" s="31">
        <v>682323.375</v>
      </c>
      <c r="AY1061" s="31">
        <v>600504.0625</v>
      </c>
      <c r="AZ1061" s="31">
        <v>1282827.4375</v>
      </c>
    </row>
    <row r="1062" spans="1:52" ht="15" customHeight="1">
      <c r="A1062" s="29" t="s">
        <v>14958</v>
      </c>
      <c r="B1062" s="34">
        <v>37789</v>
      </c>
      <c r="C1062" s="28">
        <v>2300</v>
      </c>
      <c r="D1062" s="28">
        <v>82.4</v>
      </c>
      <c r="E1062" s="28">
        <v>68.8</v>
      </c>
      <c r="F1062" s="29" t="s">
        <v>14683</v>
      </c>
      <c r="G1062" s="29" t="s">
        <v>14884</v>
      </c>
      <c r="H1062" s="28">
        <v>376</v>
      </c>
      <c r="I1062" s="29" t="s">
        <v>14871</v>
      </c>
      <c r="J1062" s="33" t="s">
        <v>14957</v>
      </c>
      <c r="K1062" s="29" t="s">
        <v>2997</v>
      </c>
      <c r="L1062" s="29" t="s">
        <v>204</v>
      </c>
      <c r="M1062" s="29" t="s">
        <v>8577</v>
      </c>
      <c r="N1062" s="28">
        <v>675940.1</v>
      </c>
      <c r="O1062" s="28">
        <v>6049897</v>
      </c>
      <c r="P1062" s="29" t="s">
        <v>14886</v>
      </c>
      <c r="Q1062" s="32" t="s">
        <v>843</v>
      </c>
      <c r="R1062" s="19"/>
      <c r="S1062" s="19"/>
      <c r="T1062" s="19"/>
      <c r="U1062" s="19"/>
      <c r="V1062" s="19"/>
      <c r="W1062" s="19"/>
      <c r="X1062" s="19"/>
      <c r="Y1062" s="19"/>
      <c r="Z1062" s="19"/>
      <c r="AA1062" s="19"/>
      <c r="AB1062" s="19"/>
      <c r="AC1062" s="19"/>
      <c r="AD1062" s="19"/>
      <c r="AE1062" s="19"/>
      <c r="AF1062" s="19"/>
      <c r="AG1062" s="19"/>
      <c r="AH1062" s="19"/>
      <c r="AI1062" s="19"/>
      <c r="AJ1062" s="19"/>
      <c r="AK1062" s="19"/>
      <c r="AL1062" s="19"/>
      <c r="AM1062" s="19"/>
      <c r="AN1062" s="19"/>
      <c r="AO1062" s="19"/>
      <c r="AP1062" s="19"/>
      <c r="AQ1062" s="19"/>
      <c r="AR1062" s="31">
        <v>2585261.1318359375</v>
      </c>
      <c r="AS1062" s="31">
        <v>8015901.34375</v>
      </c>
      <c r="AT1062" s="31">
        <v>7599237.34375</v>
      </c>
      <c r="AU1062" s="31">
        <v>7183189.875</v>
      </c>
      <c r="AV1062" s="31">
        <v>5637561.9872817993</v>
      </c>
      <c r="AW1062" s="31">
        <v>8459562.1875</v>
      </c>
      <c r="AX1062" s="31">
        <v>682323.375</v>
      </c>
      <c r="AY1062" s="31">
        <v>600504.0625</v>
      </c>
      <c r="AZ1062" s="31">
        <v>1282827.4375</v>
      </c>
    </row>
    <row r="1063" spans="1:52" ht="15" customHeight="1">
      <c r="A1063" s="29" t="s">
        <v>14956</v>
      </c>
      <c r="B1063" s="34">
        <v>37789</v>
      </c>
      <c r="C1063" s="28">
        <v>2300</v>
      </c>
      <c r="D1063" s="28">
        <v>82.4</v>
      </c>
      <c r="E1063" s="28">
        <v>68.8</v>
      </c>
      <c r="F1063" s="29" t="s">
        <v>14683</v>
      </c>
      <c r="G1063" s="29" t="s">
        <v>14884</v>
      </c>
      <c r="H1063" s="28">
        <v>376</v>
      </c>
      <c r="I1063" s="29" t="s">
        <v>14871</v>
      </c>
      <c r="J1063" s="33" t="s">
        <v>14955</v>
      </c>
      <c r="K1063" s="29" t="s">
        <v>2997</v>
      </c>
      <c r="L1063" s="29" t="s">
        <v>204</v>
      </c>
      <c r="M1063" s="29" t="s">
        <v>8577</v>
      </c>
      <c r="N1063" s="28">
        <v>675958.7</v>
      </c>
      <c r="O1063" s="28">
        <v>6049416</v>
      </c>
      <c r="P1063" s="29" t="s">
        <v>14886</v>
      </c>
      <c r="Q1063" s="32" t="s">
        <v>843</v>
      </c>
      <c r="R1063" s="19"/>
      <c r="S1063" s="19"/>
      <c r="T1063" s="19"/>
      <c r="U1063" s="19"/>
      <c r="V1063" s="19"/>
      <c r="W1063" s="19"/>
      <c r="X1063" s="19"/>
      <c r="Y1063" s="19"/>
      <c r="Z1063" s="19"/>
      <c r="AA1063" s="19"/>
      <c r="AB1063" s="19"/>
      <c r="AC1063" s="19"/>
      <c r="AD1063" s="19"/>
      <c r="AE1063" s="19"/>
      <c r="AF1063" s="19"/>
      <c r="AG1063" s="19"/>
      <c r="AH1063" s="19"/>
      <c r="AI1063" s="19"/>
      <c r="AJ1063" s="19"/>
      <c r="AK1063" s="19"/>
      <c r="AL1063" s="19"/>
      <c r="AM1063" s="19"/>
      <c r="AN1063" s="19"/>
      <c r="AO1063" s="19"/>
      <c r="AP1063" s="19"/>
      <c r="AQ1063" s="19"/>
      <c r="AR1063" s="31">
        <v>2585261.1318359375</v>
      </c>
      <c r="AS1063" s="31">
        <v>8015901.34375</v>
      </c>
      <c r="AT1063" s="31">
        <v>7599237.34375</v>
      </c>
      <c r="AU1063" s="31">
        <v>7183189.875</v>
      </c>
      <c r="AV1063" s="31">
        <v>5637561.9872817993</v>
      </c>
      <c r="AW1063" s="31">
        <v>8459562.1875</v>
      </c>
      <c r="AX1063" s="31">
        <v>682323.375</v>
      </c>
      <c r="AY1063" s="31">
        <v>600504.0625</v>
      </c>
      <c r="AZ1063" s="31">
        <v>1282827.4375</v>
      </c>
    </row>
    <row r="1064" spans="1:52" ht="15" customHeight="1">
      <c r="A1064" s="29" t="s">
        <v>14954</v>
      </c>
      <c r="B1064" s="34">
        <v>37789</v>
      </c>
      <c r="C1064" s="28">
        <v>2300</v>
      </c>
      <c r="D1064" s="28">
        <v>82.4</v>
      </c>
      <c r="E1064" s="28">
        <v>68.8</v>
      </c>
      <c r="F1064" s="29" t="s">
        <v>14683</v>
      </c>
      <c r="G1064" s="29" t="s">
        <v>14884</v>
      </c>
      <c r="H1064" s="28">
        <v>376</v>
      </c>
      <c r="I1064" s="29" t="s">
        <v>14871</v>
      </c>
      <c r="J1064" s="33" t="s">
        <v>14953</v>
      </c>
      <c r="K1064" s="29" t="s">
        <v>2997</v>
      </c>
      <c r="L1064" s="29" t="s">
        <v>204</v>
      </c>
      <c r="M1064" s="29" t="s">
        <v>8577</v>
      </c>
      <c r="N1064" s="28">
        <v>675977.2</v>
      </c>
      <c r="O1064" s="28">
        <v>6048935</v>
      </c>
      <c r="P1064" s="29" t="s">
        <v>14886</v>
      </c>
      <c r="Q1064" s="32" t="s">
        <v>843</v>
      </c>
      <c r="R1064" s="19"/>
      <c r="S1064" s="19"/>
      <c r="T1064" s="19"/>
      <c r="U1064" s="19"/>
      <c r="V1064" s="19"/>
      <c r="W1064" s="19"/>
      <c r="X1064" s="19"/>
      <c r="Y1064" s="19"/>
      <c r="Z1064" s="19"/>
      <c r="AA1064" s="19"/>
      <c r="AB1064" s="19"/>
      <c r="AC1064" s="19"/>
      <c r="AD1064" s="19"/>
      <c r="AE1064" s="19"/>
      <c r="AF1064" s="19"/>
      <c r="AG1064" s="19"/>
      <c r="AH1064" s="19"/>
      <c r="AI1064" s="19"/>
      <c r="AJ1064" s="19"/>
      <c r="AK1064" s="19"/>
      <c r="AL1064" s="19"/>
      <c r="AM1064" s="19"/>
      <c r="AN1064" s="19"/>
      <c r="AO1064" s="19"/>
      <c r="AP1064" s="19"/>
      <c r="AQ1064" s="19"/>
      <c r="AR1064" s="31">
        <v>2585261.1318359375</v>
      </c>
      <c r="AS1064" s="31">
        <v>8015901.34375</v>
      </c>
      <c r="AT1064" s="31">
        <v>7599237.34375</v>
      </c>
      <c r="AU1064" s="31">
        <v>7183189.875</v>
      </c>
      <c r="AV1064" s="31">
        <v>5637561.9872817993</v>
      </c>
      <c r="AW1064" s="31">
        <v>8459562.1875</v>
      </c>
      <c r="AX1064" s="31">
        <v>682323.375</v>
      </c>
      <c r="AY1064" s="31">
        <v>600504.0625</v>
      </c>
      <c r="AZ1064" s="31">
        <v>1282827.4375</v>
      </c>
    </row>
    <row r="1065" spans="1:52" ht="15" customHeight="1">
      <c r="A1065" s="29" t="s">
        <v>14952</v>
      </c>
      <c r="B1065" s="34">
        <v>37789</v>
      </c>
      <c r="C1065" s="28">
        <v>2300</v>
      </c>
      <c r="D1065" s="28">
        <v>82.4</v>
      </c>
      <c r="E1065" s="28">
        <v>68.8</v>
      </c>
      <c r="F1065" s="29" t="s">
        <v>14683</v>
      </c>
      <c r="G1065" s="29" t="s">
        <v>14884</v>
      </c>
      <c r="H1065" s="28">
        <v>376</v>
      </c>
      <c r="I1065" s="29" t="s">
        <v>14871</v>
      </c>
      <c r="J1065" s="33" t="s">
        <v>14951</v>
      </c>
      <c r="K1065" s="29" t="s">
        <v>2997</v>
      </c>
      <c r="L1065" s="29" t="s">
        <v>204</v>
      </c>
      <c r="M1065" s="29" t="s">
        <v>8577</v>
      </c>
      <c r="N1065" s="28">
        <v>675995.6</v>
      </c>
      <c r="O1065" s="28">
        <v>6048453</v>
      </c>
      <c r="P1065" s="29" t="s">
        <v>14886</v>
      </c>
      <c r="Q1065" s="32" t="s">
        <v>843</v>
      </c>
      <c r="R1065" s="19"/>
      <c r="S1065" s="19"/>
      <c r="T1065" s="19"/>
      <c r="U1065" s="19"/>
      <c r="V1065" s="19"/>
      <c r="W1065" s="19"/>
      <c r="X1065" s="19"/>
      <c r="Y1065" s="19"/>
      <c r="Z1065" s="19"/>
      <c r="AA1065" s="19"/>
      <c r="AB1065" s="19"/>
      <c r="AC1065" s="19"/>
      <c r="AD1065" s="19"/>
      <c r="AE1065" s="19"/>
      <c r="AF1065" s="19"/>
      <c r="AG1065" s="19"/>
      <c r="AH1065" s="19"/>
      <c r="AI1065" s="19"/>
      <c r="AJ1065" s="19"/>
      <c r="AK1065" s="19"/>
      <c r="AL1065" s="19"/>
      <c r="AM1065" s="19"/>
      <c r="AN1065" s="19"/>
      <c r="AO1065" s="19"/>
      <c r="AP1065" s="19"/>
      <c r="AQ1065" s="19"/>
      <c r="AR1065" s="31">
        <v>2585261.1318359375</v>
      </c>
      <c r="AS1065" s="31">
        <v>8015901.34375</v>
      </c>
      <c r="AT1065" s="31">
        <v>7599237.34375</v>
      </c>
      <c r="AU1065" s="31">
        <v>7183189.875</v>
      </c>
      <c r="AV1065" s="31">
        <v>5637561.9872817993</v>
      </c>
      <c r="AW1065" s="31">
        <v>8459562.1875</v>
      </c>
      <c r="AX1065" s="31">
        <v>682323.375</v>
      </c>
      <c r="AY1065" s="31">
        <v>600504.0625</v>
      </c>
      <c r="AZ1065" s="31">
        <v>1282827.4375</v>
      </c>
    </row>
    <row r="1066" spans="1:52" ht="15" customHeight="1">
      <c r="A1066" s="29" t="s">
        <v>14950</v>
      </c>
      <c r="B1066" s="34">
        <v>37789</v>
      </c>
      <c r="C1066" s="28">
        <v>2300</v>
      </c>
      <c r="D1066" s="28">
        <v>82.4</v>
      </c>
      <c r="E1066" s="28">
        <v>68.8</v>
      </c>
      <c r="F1066" s="29" t="s">
        <v>14683</v>
      </c>
      <c r="G1066" s="29" t="s">
        <v>14884</v>
      </c>
      <c r="H1066" s="28">
        <v>376</v>
      </c>
      <c r="I1066" s="29" t="s">
        <v>14871</v>
      </c>
      <c r="J1066" s="33" t="s">
        <v>14949</v>
      </c>
      <c r="K1066" s="29" t="s">
        <v>2997</v>
      </c>
      <c r="L1066" s="29" t="s">
        <v>204</v>
      </c>
      <c r="M1066" s="29" t="s">
        <v>8577</v>
      </c>
      <c r="N1066" s="28">
        <v>676014.5</v>
      </c>
      <c r="O1066" s="28">
        <v>6047972</v>
      </c>
      <c r="P1066" s="29" t="s">
        <v>14886</v>
      </c>
      <c r="Q1066" s="32" t="s">
        <v>843</v>
      </c>
      <c r="R1066" s="19"/>
      <c r="S1066" s="19"/>
      <c r="T1066" s="19"/>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31">
        <v>2585261.1318359375</v>
      </c>
      <c r="AS1066" s="31">
        <v>8015901.34375</v>
      </c>
      <c r="AT1066" s="31">
        <v>7599237.34375</v>
      </c>
      <c r="AU1066" s="31">
        <v>7183189.875</v>
      </c>
      <c r="AV1066" s="31">
        <v>5637561.9872817993</v>
      </c>
      <c r="AW1066" s="31">
        <v>8459562.1875</v>
      </c>
      <c r="AX1066" s="31">
        <v>682323.375</v>
      </c>
      <c r="AY1066" s="31">
        <v>600504.0625</v>
      </c>
      <c r="AZ1066" s="31">
        <v>1282827.4375</v>
      </c>
    </row>
    <row r="1067" spans="1:52" ht="15" customHeight="1">
      <c r="A1067" s="29" t="s">
        <v>14948</v>
      </c>
      <c r="B1067" s="34">
        <v>37789</v>
      </c>
      <c r="C1067" s="28">
        <v>2300</v>
      </c>
      <c r="D1067" s="28">
        <v>82.4</v>
      </c>
      <c r="E1067" s="28">
        <v>68.8</v>
      </c>
      <c r="F1067" s="29" t="s">
        <v>14683</v>
      </c>
      <c r="G1067" s="29" t="s">
        <v>14884</v>
      </c>
      <c r="H1067" s="28">
        <v>376</v>
      </c>
      <c r="I1067" s="29" t="s">
        <v>14871</v>
      </c>
      <c r="J1067" s="33" t="s">
        <v>14947</v>
      </c>
      <c r="K1067" s="29" t="s">
        <v>2997</v>
      </c>
      <c r="L1067" s="29" t="s">
        <v>204</v>
      </c>
      <c r="M1067" s="29" t="s">
        <v>8577</v>
      </c>
      <c r="N1067" s="28">
        <v>676032.9</v>
      </c>
      <c r="O1067" s="28">
        <v>6047490</v>
      </c>
      <c r="P1067" s="29" t="s">
        <v>14886</v>
      </c>
      <c r="Q1067" s="32" t="s">
        <v>843</v>
      </c>
      <c r="R1067" s="19"/>
      <c r="S1067" s="19"/>
      <c r="T1067" s="19"/>
      <c r="U1067" s="19"/>
      <c r="V1067" s="19"/>
      <c r="W1067" s="19"/>
      <c r="X1067" s="19"/>
      <c r="Y1067" s="19"/>
      <c r="Z1067" s="19"/>
      <c r="AA1067" s="19"/>
      <c r="AB1067" s="19"/>
      <c r="AC1067" s="19"/>
      <c r="AD1067" s="19"/>
      <c r="AE1067" s="19"/>
      <c r="AF1067" s="19"/>
      <c r="AG1067" s="19"/>
      <c r="AH1067" s="19"/>
      <c r="AI1067" s="19"/>
      <c r="AJ1067" s="19"/>
      <c r="AK1067" s="19"/>
      <c r="AL1067" s="19"/>
      <c r="AM1067" s="19"/>
      <c r="AN1067" s="19"/>
      <c r="AO1067" s="19"/>
      <c r="AP1067" s="19"/>
      <c r="AQ1067" s="19"/>
      <c r="AR1067" s="31">
        <v>2585261.1318359375</v>
      </c>
      <c r="AS1067" s="31">
        <v>8015901.34375</v>
      </c>
      <c r="AT1067" s="31">
        <v>7599237.34375</v>
      </c>
      <c r="AU1067" s="31">
        <v>7183189.875</v>
      </c>
      <c r="AV1067" s="31">
        <v>5637561.9872817993</v>
      </c>
      <c r="AW1067" s="31">
        <v>8459562.1875</v>
      </c>
      <c r="AX1067" s="31">
        <v>682323.375</v>
      </c>
      <c r="AY1067" s="31">
        <v>600504.0625</v>
      </c>
      <c r="AZ1067" s="31">
        <v>1282827.4375</v>
      </c>
    </row>
    <row r="1068" spans="1:52" ht="15" customHeight="1">
      <c r="A1068" s="29" t="s">
        <v>14946</v>
      </c>
      <c r="B1068" s="34">
        <v>37789</v>
      </c>
      <c r="C1068" s="28">
        <v>2300</v>
      </c>
      <c r="D1068" s="28">
        <v>82.4</v>
      </c>
      <c r="E1068" s="28">
        <v>68.8</v>
      </c>
      <c r="F1068" s="29" t="s">
        <v>14683</v>
      </c>
      <c r="G1068" s="29" t="s">
        <v>14884</v>
      </c>
      <c r="H1068" s="28">
        <v>376</v>
      </c>
      <c r="I1068" s="29" t="s">
        <v>14871</v>
      </c>
      <c r="J1068" s="33" t="s">
        <v>14945</v>
      </c>
      <c r="K1068" s="29" t="s">
        <v>2997</v>
      </c>
      <c r="L1068" s="29" t="s">
        <v>204</v>
      </c>
      <c r="M1068" s="29" t="s">
        <v>8577</v>
      </c>
      <c r="N1068" s="28">
        <v>676051.5</v>
      </c>
      <c r="O1068" s="28">
        <v>6047009</v>
      </c>
      <c r="P1068" s="29" t="s">
        <v>14886</v>
      </c>
      <c r="Q1068" s="32" t="s">
        <v>843</v>
      </c>
      <c r="R1068" s="19"/>
      <c r="S1068" s="19"/>
      <c r="T1068" s="19"/>
      <c r="U1068" s="19"/>
      <c r="V1068" s="19"/>
      <c r="W1068" s="19"/>
      <c r="X1068" s="19"/>
      <c r="Y1068" s="19"/>
      <c r="Z1068" s="19"/>
      <c r="AA1068" s="19"/>
      <c r="AB1068" s="19"/>
      <c r="AC1068" s="19"/>
      <c r="AD1068" s="19"/>
      <c r="AE1068" s="19"/>
      <c r="AF1068" s="19"/>
      <c r="AG1068" s="19"/>
      <c r="AH1068" s="19"/>
      <c r="AI1068" s="19"/>
      <c r="AJ1068" s="19"/>
      <c r="AK1068" s="19"/>
      <c r="AL1068" s="19"/>
      <c r="AM1068" s="19"/>
      <c r="AN1068" s="19"/>
      <c r="AO1068" s="19"/>
      <c r="AP1068" s="19"/>
      <c r="AQ1068" s="19"/>
      <c r="AR1068" s="31">
        <v>2585261.1318359375</v>
      </c>
      <c r="AS1068" s="31">
        <v>8015901.34375</v>
      </c>
      <c r="AT1068" s="31">
        <v>7599237.34375</v>
      </c>
      <c r="AU1068" s="31">
        <v>7183189.875</v>
      </c>
      <c r="AV1068" s="31">
        <v>5637561.9872817993</v>
      </c>
      <c r="AW1068" s="31">
        <v>8459562.1875</v>
      </c>
      <c r="AX1068" s="31">
        <v>682323.375</v>
      </c>
      <c r="AY1068" s="31">
        <v>600504.0625</v>
      </c>
      <c r="AZ1068" s="31">
        <v>1282827.4375</v>
      </c>
    </row>
    <row r="1069" spans="1:52" ht="15" customHeight="1">
      <c r="A1069" s="29" t="s">
        <v>14944</v>
      </c>
      <c r="B1069" s="34">
        <v>37789</v>
      </c>
      <c r="C1069" s="28">
        <v>2300</v>
      </c>
      <c r="D1069" s="28">
        <v>82.4</v>
      </c>
      <c r="E1069" s="28">
        <v>68.8</v>
      </c>
      <c r="F1069" s="29" t="s">
        <v>14683</v>
      </c>
      <c r="G1069" s="29" t="s">
        <v>14884</v>
      </c>
      <c r="H1069" s="28">
        <v>376</v>
      </c>
      <c r="I1069" s="29" t="s">
        <v>14871</v>
      </c>
      <c r="J1069" s="33" t="s">
        <v>14943</v>
      </c>
      <c r="K1069" s="29" t="s">
        <v>2997</v>
      </c>
      <c r="L1069" s="29" t="s">
        <v>204</v>
      </c>
      <c r="M1069" s="29" t="s">
        <v>8577</v>
      </c>
      <c r="N1069" s="28">
        <v>676070.2</v>
      </c>
      <c r="O1069" s="28">
        <v>6046528</v>
      </c>
      <c r="P1069" s="29" t="s">
        <v>14886</v>
      </c>
      <c r="Q1069" s="32" t="s">
        <v>843</v>
      </c>
      <c r="R1069" s="19"/>
      <c r="S1069" s="19"/>
      <c r="T1069" s="19"/>
      <c r="U1069" s="19"/>
      <c r="V1069" s="19"/>
      <c r="W1069" s="19"/>
      <c r="X1069" s="19"/>
      <c r="Y1069" s="19"/>
      <c r="Z1069" s="19"/>
      <c r="AA1069" s="19"/>
      <c r="AB1069" s="19"/>
      <c r="AC1069" s="19"/>
      <c r="AD1069" s="19"/>
      <c r="AE1069" s="19"/>
      <c r="AF1069" s="19"/>
      <c r="AG1069" s="19"/>
      <c r="AH1069" s="19"/>
      <c r="AI1069" s="19"/>
      <c r="AJ1069" s="19"/>
      <c r="AK1069" s="19"/>
      <c r="AL1069" s="19"/>
      <c r="AM1069" s="19"/>
      <c r="AN1069" s="19"/>
      <c r="AO1069" s="19"/>
      <c r="AP1069" s="19"/>
      <c r="AQ1069" s="19"/>
      <c r="AR1069" s="31">
        <v>2585261.1318359375</v>
      </c>
      <c r="AS1069" s="31">
        <v>8015901.34375</v>
      </c>
      <c r="AT1069" s="31">
        <v>7599237.34375</v>
      </c>
      <c r="AU1069" s="31">
        <v>7183189.875</v>
      </c>
      <c r="AV1069" s="31">
        <v>5637561.9872817993</v>
      </c>
      <c r="AW1069" s="31">
        <v>8459562.1875</v>
      </c>
      <c r="AX1069" s="31">
        <v>682323.375</v>
      </c>
      <c r="AY1069" s="31">
        <v>600504.0625</v>
      </c>
      <c r="AZ1069" s="31">
        <v>1282827.4375</v>
      </c>
    </row>
    <row r="1070" spans="1:52" ht="15" customHeight="1">
      <c r="A1070" s="29" t="s">
        <v>14942</v>
      </c>
      <c r="B1070" s="34">
        <v>37789</v>
      </c>
      <c r="C1070" s="28">
        <v>2300</v>
      </c>
      <c r="D1070" s="28">
        <v>82.4</v>
      </c>
      <c r="E1070" s="28">
        <v>68.8</v>
      </c>
      <c r="F1070" s="29" t="s">
        <v>14683</v>
      </c>
      <c r="G1070" s="29" t="s">
        <v>14884</v>
      </c>
      <c r="H1070" s="28">
        <v>376</v>
      </c>
      <c r="I1070" s="29" t="s">
        <v>14871</v>
      </c>
      <c r="J1070" s="33" t="s">
        <v>14941</v>
      </c>
      <c r="K1070" s="29" t="s">
        <v>2997</v>
      </c>
      <c r="L1070" s="29" t="s">
        <v>204</v>
      </c>
      <c r="M1070" s="29" t="s">
        <v>8577</v>
      </c>
      <c r="N1070" s="28">
        <v>676088.8</v>
      </c>
      <c r="O1070" s="28">
        <v>6046046</v>
      </c>
      <c r="P1070" s="29" t="s">
        <v>14886</v>
      </c>
      <c r="Q1070" s="32" t="s">
        <v>843</v>
      </c>
      <c r="R1070" s="19"/>
      <c r="S1070" s="19"/>
      <c r="T1070" s="19"/>
      <c r="U1070" s="19"/>
      <c r="V1070" s="19"/>
      <c r="W1070" s="19"/>
      <c r="X1070" s="19"/>
      <c r="Y1070" s="19"/>
      <c r="Z1070" s="19"/>
      <c r="AA1070" s="19"/>
      <c r="AB1070" s="19"/>
      <c r="AC1070" s="19"/>
      <c r="AD1070" s="19"/>
      <c r="AE1070" s="19"/>
      <c r="AF1070" s="19"/>
      <c r="AG1070" s="19"/>
      <c r="AH1070" s="19"/>
      <c r="AI1070" s="19"/>
      <c r="AJ1070" s="19"/>
      <c r="AK1070" s="19"/>
      <c r="AL1070" s="19"/>
      <c r="AM1070" s="19"/>
      <c r="AN1070" s="19"/>
      <c r="AO1070" s="19"/>
      <c r="AP1070" s="19"/>
      <c r="AQ1070" s="19"/>
      <c r="AR1070" s="31">
        <v>2585261.1318359375</v>
      </c>
      <c r="AS1070" s="31">
        <v>8015901.34375</v>
      </c>
      <c r="AT1070" s="31">
        <v>7599237.34375</v>
      </c>
      <c r="AU1070" s="31">
        <v>7183189.875</v>
      </c>
      <c r="AV1070" s="31">
        <v>5637561.9872817993</v>
      </c>
      <c r="AW1070" s="31">
        <v>8459562.1875</v>
      </c>
      <c r="AX1070" s="31">
        <v>682323.375</v>
      </c>
      <c r="AY1070" s="31">
        <v>600504.0625</v>
      </c>
      <c r="AZ1070" s="31">
        <v>1282827.4375</v>
      </c>
    </row>
    <row r="1071" spans="1:52" ht="15" customHeight="1">
      <c r="A1071" s="29" t="s">
        <v>14940</v>
      </c>
      <c r="B1071" s="34">
        <v>37789</v>
      </c>
      <c r="C1071" s="28">
        <v>2300</v>
      </c>
      <c r="D1071" s="28">
        <v>82.4</v>
      </c>
      <c r="E1071" s="28">
        <v>68.8</v>
      </c>
      <c r="F1071" s="29" t="s">
        <v>14683</v>
      </c>
      <c r="G1071" s="29" t="s">
        <v>14884</v>
      </c>
      <c r="H1071" s="28">
        <v>376</v>
      </c>
      <c r="I1071" s="29" t="s">
        <v>14871</v>
      </c>
      <c r="J1071" s="33" t="s">
        <v>14939</v>
      </c>
      <c r="K1071" s="29" t="s">
        <v>2997</v>
      </c>
      <c r="L1071" s="29" t="s">
        <v>204</v>
      </c>
      <c r="M1071" s="29" t="s">
        <v>8577</v>
      </c>
      <c r="N1071" s="28">
        <v>676799.1</v>
      </c>
      <c r="O1071" s="28">
        <v>6049780</v>
      </c>
      <c r="P1071" s="29" t="s">
        <v>14886</v>
      </c>
      <c r="Q1071" s="32" t="s">
        <v>843</v>
      </c>
      <c r="R1071" s="19"/>
      <c r="S1071" s="19"/>
      <c r="T1071" s="19"/>
      <c r="U1071" s="19"/>
      <c r="V1071" s="19"/>
      <c r="W1071" s="19"/>
      <c r="X1071" s="19"/>
      <c r="Y1071" s="19"/>
      <c r="Z1071" s="19"/>
      <c r="AA1071" s="19"/>
      <c r="AB1071" s="19"/>
      <c r="AC1071" s="19"/>
      <c r="AD1071" s="19"/>
      <c r="AE1071" s="19"/>
      <c r="AF1071" s="19"/>
      <c r="AG1071" s="19"/>
      <c r="AH1071" s="19"/>
      <c r="AI1071" s="19"/>
      <c r="AJ1071" s="19"/>
      <c r="AK1071" s="19"/>
      <c r="AL1071" s="19"/>
      <c r="AM1071" s="19"/>
      <c r="AN1071" s="19"/>
      <c r="AO1071" s="19"/>
      <c r="AP1071" s="19"/>
      <c r="AQ1071" s="19"/>
      <c r="AR1071" s="31">
        <v>2585261.1318359375</v>
      </c>
      <c r="AS1071" s="31">
        <v>8015901.34375</v>
      </c>
      <c r="AT1071" s="31">
        <v>7599237.34375</v>
      </c>
      <c r="AU1071" s="31">
        <v>7183189.875</v>
      </c>
      <c r="AV1071" s="31">
        <v>5637561.9872817993</v>
      </c>
      <c r="AW1071" s="31">
        <v>8459562.1875</v>
      </c>
      <c r="AX1071" s="31">
        <v>682323.375</v>
      </c>
      <c r="AY1071" s="31">
        <v>600504.0625</v>
      </c>
      <c r="AZ1071" s="31">
        <v>1282827.4375</v>
      </c>
    </row>
    <row r="1072" spans="1:52" ht="15" customHeight="1">
      <c r="A1072" s="29" t="s">
        <v>14938</v>
      </c>
      <c r="B1072" s="34">
        <v>37789</v>
      </c>
      <c r="C1072" s="28">
        <v>2300</v>
      </c>
      <c r="D1072" s="28">
        <v>82.4</v>
      </c>
      <c r="E1072" s="28">
        <v>68.8</v>
      </c>
      <c r="F1072" s="29" t="s">
        <v>14683</v>
      </c>
      <c r="G1072" s="29" t="s">
        <v>14884</v>
      </c>
      <c r="H1072" s="28">
        <v>376</v>
      </c>
      <c r="I1072" s="29" t="s">
        <v>14871</v>
      </c>
      <c r="J1072" s="33" t="s">
        <v>14937</v>
      </c>
      <c r="K1072" s="29" t="s">
        <v>2997</v>
      </c>
      <c r="L1072" s="29" t="s">
        <v>204</v>
      </c>
      <c r="M1072" s="29" t="s">
        <v>8577</v>
      </c>
      <c r="N1072" s="28">
        <v>676817.6</v>
      </c>
      <c r="O1072" s="28">
        <v>6049299</v>
      </c>
      <c r="P1072" s="29" t="s">
        <v>14886</v>
      </c>
      <c r="Q1072" s="32" t="s">
        <v>843</v>
      </c>
      <c r="R1072" s="19"/>
      <c r="S1072" s="19"/>
      <c r="T1072" s="19"/>
      <c r="U1072" s="19"/>
      <c r="V1072" s="19"/>
      <c r="W1072" s="19"/>
      <c r="X1072" s="19"/>
      <c r="Y1072" s="19"/>
      <c r="Z1072" s="19"/>
      <c r="AA1072" s="19"/>
      <c r="AB1072" s="19"/>
      <c r="AC1072" s="19"/>
      <c r="AD1072" s="19"/>
      <c r="AE1072" s="19"/>
      <c r="AF1072" s="19"/>
      <c r="AG1072" s="19"/>
      <c r="AH1072" s="19"/>
      <c r="AI1072" s="19"/>
      <c r="AJ1072" s="19"/>
      <c r="AK1072" s="19"/>
      <c r="AL1072" s="19"/>
      <c r="AM1072" s="19"/>
      <c r="AN1072" s="19"/>
      <c r="AO1072" s="19"/>
      <c r="AP1072" s="19"/>
      <c r="AQ1072" s="19"/>
      <c r="AR1072" s="31">
        <v>2585261.1318359375</v>
      </c>
      <c r="AS1072" s="31">
        <v>8015901.34375</v>
      </c>
      <c r="AT1072" s="31">
        <v>7599237.34375</v>
      </c>
      <c r="AU1072" s="31">
        <v>7183189.875</v>
      </c>
      <c r="AV1072" s="31">
        <v>5637561.9872817993</v>
      </c>
      <c r="AW1072" s="31">
        <v>8459562.1875</v>
      </c>
      <c r="AX1072" s="31">
        <v>682323.375</v>
      </c>
      <c r="AY1072" s="31">
        <v>600504.0625</v>
      </c>
      <c r="AZ1072" s="31">
        <v>1282827.4375</v>
      </c>
    </row>
    <row r="1073" spans="1:52" ht="15" customHeight="1">
      <c r="A1073" s="29" t="s">
        <v>14936</v>
      </c>
      <c r="B1073" s="34">
        <v>37789</v>
      </c>
      <c r="C1073" s="28">
        <v>2300</v>
      </c>
      <c r="D1073" s="28">
        <v>82.4</v>
      </c>
      <c r="E1073" s="28">
        <v>68.8</v>
      </c>
      <c r="F1073" s="29" t="s">
        <v>14683</v>
      </c>
      <c r="G1073" s="29" t="s">
        <v>14884</v>
      </c>
      <c r="H1073" s="28">
        <v>376</v>
      </c>
      <c r="I1073" s="29" t="s">
        <v>14871</v>
      </c>
      <c r="J1073" s="33" t="s">
        <v>14935</v>
      </c>
      <c r="K1073" s="29" t="s">
        <v>2997</v>
      </c>
      <c r="L1073" s="29" t="s">
        <v>204</v>
      </c>
      <c r="M1073" s="29" t="s">
        <v>8577</v>
      </c>
      <c r="N1073" s="28">
        <v>676836.4</v>
      </c>
      <c r="O1073" s="28">
        <v>6048817</v>
      </c>
      <c r="P1073" s="29" t="s">
        <v>14886</v>
      </c>
      <c r="Q1073" s="32" t="s">
        <v>843</v>
      </c>
      <c r="R1073" s="19"/>
      <c r="S1073" s="19"/>
      <c r="T1073" s="19"/>
      <c r="U1073" s="19"/>
      <c r="V1073" s="19"/>
      <c r="W1073" s="19"/>
      <c r="X1073" s="19"/>
      <c r="Y1073" s="19"/>
      <c r="Z1073" s="19"/>
      <c r="AA1073" s="19"/>
      <c r="AB1073" s="19"/>
      <c r="AC1073" s="19"/>
      <c r="AD1073" s="19"/>
      <c r="AE1073" s="19"/>
      <c r="AF1073" s="19"/>
      <c r="AG1073" s="19"/>
      <c r="AH1073" s="19"/>
      <c r="AI1073" s="19"/>
      <c r="AJ1073" s="19"/>
      <c r="AK1073" s="19"/>
      <c r="AL1073" s="19"/>
      <c r="AM1073" s="19"/>
      <c r="AN1073" s="19"/>
      <c r="AO1073" s="19"/>
      <c r="AP1073" s="19"/>
      <c r="AQ1073" s="19"/>
      <c r="AR1073" s="31">
        <v>2585261.1318359375</v>
      </c>
      <c r="AS1073" s="31">
        <v>8015901.34375</v>
      </c>
      <c r="AT1073" s="31">
        <v>7599237.34375</v>
      </c>
      <c r="AU1073" s="31">
        <v>7183189.875</v>
      </c>
      <c r="AV1073" s="31">
        <v>5637561.9872817993</v>
      </c>
      <c r="AW1073" s="31">
        <v>8459562.1875</v>
      </c>
      <c r="AX1073" s="31">
        <v>682323.375</v>
      </c>
      <c r="AY1073" s="31">
        <v>600504.0625</v>
      </c>
      <c r="AZ1073" s="31">
        <v>1282827.4375</v>
      </c>
    </row>
    <row r="1074" spans="1:52" ht="15" customHeight="1">
      <c r="A1074" s="29" t="s">
        <v>14934</v>
      </c>
      <c r="B1074" s="34">
        <v>37789</v>
      </c>
      <c r="C1074" s="28">
        <v>2300</v>
      </c>
      <c r="D1074" s="28">
        <v>82.4</v>
      </c>
      <c r="E1074" s="28">
        <v>68.8</v>
      </c>
      <c r="F1074" s="29" t="s">
        <v>14683</v>
      </c>
      <c r="G1074" s="29" t="s">
        <v>14884</v>
      </c>
      <c r="H1074" s="28">
        <v>376</v>
      </c>
      <c r="I1074" s="29" t="s">
        <v>14871</v>
      </c>
      <c r="J1074" s="33" t="s">
        <v>14933</v>
      </c>
      <c r="K1074" s="29" t="s">
        <v>2997</v>
      </c>
      <c r="L1074" s="29" t="s">
        <v>204</v>
      </c>
      <c r="M1074" s="29" t="s">
        <v>8577</v>
      </c>
      <c r="N1074" s="28">
        <v>676855.1</v>
      </c>
      <c r="O1074" s="28">
        <v>6048336</v>
      </c>
      <c r="P1074" s="29" t="s">
        <v>14886</v>
      </c>
      <c r="Q1074" s="32" t="s">
        <v>843</v>
      </c>
      <c r="R1074" s="19"/>
      <c r="S1074" s="19"/>
      <c r="T1074" s="19"/>
      <c r="U1074" s="19"/>
      <c r="V1074" s="19"/>
      <c r="W1074" s="19"/>
      <c r="X1074" s="19"/>
      <c r="Y1074" s="19"/>
      <c r="Z1074" s="19"/>
      <c r="AA1074" s="19"/>
      <c r="AB1074" s="19"/>
      <c r="AC1074" s="19"/>
      <c r="AD1074" s="19"/>
      <c r="AE1074" s="19"/>
      <c r="AF1074" s="19"/>
      <c r="AG1074" s="19"/>
      <c r="AH1074" s="19"/>
      <c r="AI1074" s="19"/>
      <c r="AJ1074" s="19"/>
      <c r="AK1074" s="19"/>
      <c r="AL1074" s="19"/>
      <c r="AM1074" s="19"/>
      <c r="AN1074" s="19"/>
      <c r="AO1074" s="19"/>
      <c r="AP1074" s="19"/>
      <c r="AQ1074" s="19"/>
      <c r="AR1074" s="31">
        <v>2585261.1318359375</v>
      </c>
      <c r="AS1074" s="31">
        <v>8015901.34375</v>
      </c>
      <c r="AT1074" s="31">
        <v>7599237.34375</v>
      </c>
      <c r="AU1074" s="31">
        <v>7183189.875</v>
      </c>
      <c r="AV1074" s="31">
        <v>5637561.9872817993</v>
      </c>
      <c r="AW1074" s="31">
        <v>8459562.1875</v>
      </c>
      <c r="AX1074" s="31">
        <v>682323.375</v>
      </c>
      <c r="AY1074" s="31">
        <v>600504.0625</v>
      </c>
      <c r="AZ1074" s="31">
        <v>1282827.4375</v>
      </c>
    </row>
    <row r="1075" spans="1:52" ht="15" customHeight="1">
      <c r="A1075" s="29" t="s">
        <v>14932</v>
      </c>
      <c r="B1075" s="34">
        <v>37789</v>
      </c>
      <c r="C1075" s="28">
        <v>2300</v>
      </c>
      <c r="D1075" s="28">
        <v>82.4</v>
      </c>
      <c r="E1075" s="28">
        <v>68.8</v>
      </c>
      <c r="F1075" s="29" t="s">
        <v>14683</v>
      </c>
      <c r="G1075" s="29" t="s">
        <v>14884</v>
      </c>
      <c r="H1075" s="28">
        <v>376</v>
      </c>
      <c r="I1075" s="29" t="s">
        <v>14871</v>
      </c>
      <c r="J1075" s="33" t="s">
        <v>14931</v>
      </c>
      <c r="K1075" s="29" t="s">
        <v>2997</v>
      </c>
      <c r="L1075" s="29" t="s">
        <v>204</v>
      </c>
      <c r="M1075" s="29" t="s">
        <v>8577</v>
      </c>
      <c r="N1075" s="28">
        <v>676873.7</v>
      </c>
      <c r="O1075" s="28">
        <v>6047855</v>
      </c>
      <c r="P1075" s="29" t="s">
        <v>14886</v>
      </c>
      <c r="Q1075" s="32" t="s">
        <v>843</v>
      </c>
      <c r="R1075" s="19"/>
      <c r="S1075" s="19"/>
      <c r="T1075" s="19"/>
      <c r="U1075" s="19"/>
      <c r="V1075" s="19"/>
      <c r="W1075" s="19"/>
      <c r="X1075" s="19"/>
      <c r="Y1075" s="19"/>
      <c r="Z1075" s="19"/>
      <c r="AA1075" s="19"/>
      <c r="AB1075" s="19"/>
      <c r="AC1075" s="19"/>
      <c r="AD1075" s="19"/>
      <c r="AE1075" s="19"/>
      <c r="AF1075" s="19"/>
      <c r="AG1075" s="19"/>
      <c r="AH1075" s="19"/>
      <c r="AI1075" s="19"/>
      <c r="AJ1075" s="19"/>
      <c r="AK1075" s="19"/>
      <c r="AL1075" s="19"/>
      <c r="AM1075" s="19"/>
      <c r="AN1075" s="19"/>
      <c r="AO1075" s="19"/>
      <c r="AP1075" s="19"/>
      <c r="AQ1075" s="19"/>
      <c r="AR1075" s="31">
        <v>2585261.1318359375</v>
      </c>
      <c r="AS1075" s="31">
        <v>8015901.34375</v>
      </c>
      <c r="AT1075" s="31">
        <v>7599237.34375</v>
      </c>
      <c r="AU1075" s="31">
        <v>7183189.875</v>
      </c>
      <c r="AV1075" s="31">
        <v>5637561.9872817993</v>
      </c>
      <c r="AW1075" s="31">
        <v>8459562.1875</v>
      </c>
      <c r="AX1075" s="31">
        <v>682323.375</v>
      </c>
      <c r="AY1075" s="31">
        <v>600504.0625</v>
      </c>
      <c r="AZ1075" s="31">
        <v>1282827.4375</v>
      </c>
    </row>
    <row r="1076" spans="1:52" ht="15" customHeight="1">
      <c r="A1076" s="29" t="s">
        <v>14930</v>
      </c>
      <c r="B1076" s="34">
        <v>37789</v>
      </c>
      <c r="C1076" s="28">
        <v>2300</v>
      </c>
      <c r="D1076" s="28">
        <v>82.4</v>
      </c>
      <c r="E1076" s="28">
        <v>68.8</v>
      </c>
      <c r="F1076" s="29" t="s">
        <v>14683</v>
      </c>
      <c r="G1076" s="29" t="s">
        <v>14884</v>
      </c>
      <c r="H1076" s="28">
        <v>376</v>
      </c>
      <c r="I1076" s="29" t="s">
        <v>14871</v>
      </c>
      <c r="J1076" s="33" t="s">
        <v>14929</v>
      </c>
      <c r="K1076" s="29" t="s">
        <v>2997</v>
      </c>
      <c r="L1076" s="29" t="s">
        <v>204</v>
      </c>
      <c r="M1076" s="29" t="s">
        <v>8577</v>
      </c>
      <c r="N1076" s="28">
        <v>676892.4</v>
      </c>
      <c r="O1076" s="28">
        <v>6047373</v>
      </c>
      <c r="P1076" s="29" t="s">
        <v>14886</v>
      </c>
      <c r="Q1076" s="32" t="s">
        <v>843</v>
      </c>
      <c r="R1076" s="19"/>
      <c r="S1076" s="19"/>
      <c r="T1076" s="19"/>
      <c r="U1076" s="19"/>
      <c r="V1076" s="19"/>
      <c r="W1076" s="19"/>
      <c r="X1076" s="19"/>
      <c r="Y1076" s="19"/>
      <c r="Z1076" s="19"/>
      <c r="AA1076" s="19"/>
      <c r="AB1076" s="19"/>
      <c r="AC1076" s="19"/>
      <c r="AD1076" s="19"/>
      <c r="AE1076" s="19"/>
      <c r="AF1076" s="19"/>
      <c r="AG1076" s="19"/>
      <c r="AH1076" s="19"/>
      <c r="AI1076" s="19"/>
      <c r="AJ1076" s="19"/>
      <c r="AK1076" s="19"/>
      <c r="AL1076" s="19"/>
      <c r="AM1076" s="19"/>
      <c r="AN1076" s="19"/>
      <c r="AO1076" s="19"/>
      <c r="AP1076" s="19"/>
      <c r="AQ1076" s="19"/>
      <c r="AR1076" s="31">
        <v>2585261.1318359375</v>
      </c>
      <c r="AS1076" s="31">
        <v>8015901.34375</v>
      </c>
      <c r="AT1076" s="31">
        <v>7599237.34375</v>
      </c>
      <c r="AU1076" s="31">
        <v>7183189.875</v>
      </c>
      <c r="AV1076" s="31">
        <v>5637561.9872817993</v>
      </c>
      <c r="AW1076" s="31">
        <v>8459562.1875</v>
      </c>
      <c r="AX1076" s="31">
        <v>682323.375</v>
      </c>
      <c r="AY1076" s="31">
        <v>600504.0625</v>
      </c>
      <c r="AZ1076" s="31">
        <v>1282827.4375</v>
      </c>
    </row>
    <row r="1077" spans="1:52" ht="15" customHeight="1">
      <c r="A1077" s="29" t="s">
        <v>14928</v>
      </c>
      <c r="B1077" s="34">
        <v>37789</v>
      </c>
      <c r="C1077" s="28">
        <v>2300</v>
      </c>
      <c r="D1077" s="28">
        <v>82.4</v>
      </c>
      <c r="E1077" s="28">
        <v>68.8</v>
      </c>
      <c r="F1077" s="29" t="s">
        <v>14683</v>
      </c>
      <c r="G1077" s="29" t="s">
        <v>14884</v>
      </c>
      <c r="H1077" s="28">
        <v>376</v>
      </c>
      <c r="I1077" s="29" t="s">
        <v>14871</v>
      </c>
      <c r="J1077" s="33" t="s">
        <v>14927</v>
      </c>
      <c r="K1077" s="29" t="s">
        <v>2997</v>
      </c>
      <c r="L1077" s="29" t="s">
        <v>204</v>
      </c>
      <c r="M1077" s="29" t="s">
        <v>8577</v>
      </c>
      <c r="N1077" s="28">
        <v>676911.2</v>
      </c>
      <c r="O1077" s="28">
        <v>6046892</v>
      </c>
      <c r="P1077" s="29" t="s">
        <v>14886</v>
      </c>
      <c r="Q1077" s="32" t="s">
        <v>843</v>
      </c>
      <c r="R1077" s="19"/>
      <c r="S1077" s="19"/>
      <c r="T1077" s="19"/>
      <c r="U1077" s="19"/>
      <c r="V1077" s="19"/>
      <c r="W1077" s="19"/>
      <c r="X1077" s="19"/>
      <c r="Y1077" s="19"/>
      <c r="Z1077" s="19"/>
      <c r="AA1077" s="19"/>
      <c r="AB1077" s="19"/>
      <c r="AC1077" s="19"/>
      <c r="AD1077" s="19"/>
      <c r="AE1077" s="19"/>
      <c r="AF1077" s="19"/>
      <c r="AG1077" s="19"/>
      <c r="AH1077" s="19"/>
      <c r="AI1077" s="19"/>
      <c r="AJ1077" s="19"/>
      <c r="AK1077" s="19"/>
      <c r="AL1077" s="19"/>
      <c r="AM1077" s="19"/>
      <c r="AN1077" s="19"/>
      <c r="AO1077" s="19"/>
      <c r="AP1077" s="19"/>
      <c r="AQ1077" s="19"/>
      <c r="AR1077" s="31">
        <v>2585261.1318359375</v>
      </c>
      <c r="AS1077" s="31">
        <v>8015901.34375</v>
      </c>
      <c r="AT1077" s="31">
        <v>7599237.34375</v>
      </c>
      <c r="AU1077" s="31">
        <v>7183189.875</v>
      </c>
      <c r="AV1077" s="31">
        <v>5637561.9872817993</v>
      </c>
      <c r="AW1077" s="31">
        <v>8459562.1875</v>
      </c>
      <c r="AX1077" s="31">
        <v>682323.375</v>
      </c>
      <c r="AY1077" s="31">
        <v>600504.0625</v>
      </c>
      <c r="AZ1077" s="31">
        <v>1282827.4375</v>
      </c>
    </row>
    <row r="1078" spans="1:52" ht="15" customHeight="1">
      <c r="A1078" s="29" t="s">
        <v>14926</v>
      </c>
      <c r="B1078" s="34">
        <v>37789</v>
      </c>
      <c r="C1078" s="28">
        <v>2300</v>
      </c>
      <c r="D1078" s="28">
        <v>82.4</v>
      </c>
      <c r="E1078" s="28">
        <v>68.8</v>
      </c>
      <c r="F1078" s="29" t="s">
        <v>14683</v>
      </c>
      <c r="G1078" s="29" t="s">
        <v>14884</v>
      </c>
      <c r="H1078" s="28">
        <v>376</v>
      </c>
      <c r="I1078" s="29" t="s">
        <v>14871</v>
      </c>
      <c r="J1078" s="33" t="s">
        <v>14925</v>
      </c>
      <c r="K1078" s="29" t="s">
        <v>2997</v>
      </c>
      <c r="L1078" s="29" t="s">
        <v>204</v>
      </c>
      <c r="M1078" s="29" t="s">
        <v>8577</v>
      </c>
      <c r="N1078" s="28">
        <v>676929.9</v>
      </c>
      <c r="O1078" s="28">
        <v>6046411</v>
      </c>
      <c r="P1078" s="29" t="s">
        <v>14886</v>
      </c>
      <c r="Q1078" s="32" t="s">
        <v>843</v>
      </c>
      <c r="R1078" s="19"/>
      <c r="S1078" s="19"/>
      <c r="T1078" s="19"/>
      <c r="U1078" s="19"/>
      <c r="V1078" s="19"/>
      <c r="W1078" s="19"/>
      <c r="X1078" s="19"/>
      <c r="Y1078" s="19"/>
      <c r="Z1078" s="19"/>
      <c r="AA1078" s="19"/>
      <c r="AB1078" s="19"/>
      <c r="AC1078" s="19"/>
      <c r="AD1078" s="19"/>
      <c r="AE1078" s="19"/>
      <c r="AF1078" s="19"/>
      <c r="AG1078" s="19"/>
      <c r="AH1078" s="19"/>
      <c r="AI1078" s="19"/>
      <c r="AJ1078" s="19"/>
      <c r="AK1078" s="19"/>
      <c r="AL1078" s="19"/>
      <c r="AM1078" s="19"/>
      <c r="AN1078" s="19"/>
      <c r="AO1078" s="19"/>
      <c r="AP1078" s="19"/>
      <c r="AQ1078" s="19"/>
      <c r="AR1078" s="31">
        <v>2585261.1318359375</v>
      </c>
      <c r="AS1078" s="31">
        <v>8015901.34375</v>
      </c>
      <c r="AT1078" s="31">
        <v>7599237.34375</v>
      </c>
      <c r="AU1078" s="31">
        <v>7183189.875</v>
      </c>
      <c r="AV1078" s="31">
        <v>5637561.9872817993</v>
      </c>
      <c r="AW1078" s="31">
        <v>8459562.1875</v>
      </c>
      <c r="AX1078" s="31">
        <v>682323.375</v>
      </c>
      <c r="AY1078" s="31">
        <v>600504.0625</v>
      </c>
      <c r="AZ1078" s="31">
        <v>1282827.4375</v>
      </c>
    </row>
    <row r="1079" spans="1:52" ht="15" customHeight="1">
      <c r="A1079" s="29" t="s">
        <v>14924</v>
      </c>
      <c r="B1079" s="34">
        <v>37789</v>
      </c>
      <c r="C1079" s="28">
        <v>2300</v>
      </c>
      <c r="D1079" s="28">
        <v>82.4</v>
      </c>
      <c r="E1079" s="28">
        <v>68.8</v>
      </c>
      <c r="F1079" s="29" t="s">
        <v>14683</v>
      </c>
      <c r="G1079" s="29" t="s">
        <v>14884</v>
      </c>
      <c r="H1079" s="28">
        <v>376</v>
      </c>
      <c r="I1079" s="29" t="s">
        <v>14871</v>
      </c>
      <c r="J1079" s="33" t="s">
        <v>14923</v>
      </c>
      <c r="K1079" s="29" t="s">
        <v>2997</v>
      </c>
      <c r="L1079" s="29" t="s">
        <v>204</v>
      </c>
      <c r="M1079" s="29" t="s">
        <v>8577</v>
      </c>
      <c r="N1079" s="28">
        <v>676948.7</v>
      </c>
      <c r="O1079" s="28">
        <v>6045929</v>
      </c>
      <c r="P1079" s="29" t="s">
        <v>14886</v>
      </c>
      <c r="Q1079" s="32" t="s">
        <v>843</v>
      </c>
      <c r="R1079" s="19"/>
      <c r="S1079" s="19"/>
      <c r="T1079" s="19"/>
      <c r="U1079" s="19"/>
      <c r="V1079" s="19"/>
      <c r="W1079" s="19"/>
      <c r="X1079" s="19"/>
      <c r="Y1079" s="19"/>
      <c r="Z1079" s="19"/>
      <c r="AA1079" s="19"/>
      <c r="AB1079" s="19"/>
      <c r="AC1079" s="19"/>
      <c r="AD1079" s="19"/>
      <c r="AE1079" s="19"/>
      <c r="AF1079" s="19"/>
      <c r="AG1079" s="19"/>
      <c r="AH1079" s="19"/>
      <c r="AI1079" s="19"/>
      <c r="AJ1079" s="19"/>
      <c r="AK1079" s="19"/>
      <c r="AL1079" s="19"/>
      <c r="AM1079" s="19"/>
      <c r="AN1079" s="19"/>
      <c r="AO1079" s="19"/>
      <c r="AP1079" s="19"/>
      <c r="AQ1079" s="19"/>
      <c r="AR1079" s="31">
        <v>2585261.1318359375</v>
      </c>
      <c r="AS1079" s="31">
        <v>8015901.34375</v>
      </c>
      <c r="AT1079" s="31">
        <v>7599237.34375</v>
      </c>
      <c r="AU1079" s="31">
        <v>7183189.875</v>
      </c>
      <c r="AV1079" s="31">
        <v>5637561.9872817993</v>
      </c>
      <c r="AW1079" s="31">
        <v>8459562.1875</v>
      </c>
      <c r="AX1079" s="31">
        <v>682323.375</v>
      </c>
      <c r="AY1079" s="31">
        <v>600504.0625</v>
      </c>
      <c r="AZ1079" s="31">
        <v>1282827.4375</v>
      </c>
    </row>
    <row r="1080" spans="1:52" ht="15" customHeight="1">
      <c r="A1080" s="29" t="s">
        <v>14922</v>
      </c>
      <c r="B1080" s="34">
        <v>37789</v>
      </c>
      <c r="C1080" s="28">
        <v>2300</v>
      </c>
      <c r="D1080" s="28">
        <v>82.4</v>
      </c>
      <c r="E1080" s="28">
        <v>68.8</v>
      </c>
      <c r="F1080" s="29" t="s">
        <v>14683</v>
      </c>
      <c r="G1080" s="29" t="s">
        <v>14884</v>
      </c>
      <c r="H1080" s="28">
        <v>376</v>
      </c>
      <c r="I1080" s="29" t="s">
        <v>14871</v>
      </c>
      <c r="J1080" s="33" t="s">
        <v>14921</v>
      </c>
      <c r="K1080" s="29" t="s">
        <v>2997</v>
      </c>
      <c r="L1080" s="29" t="s">
        <v>204</v>
      </c>
      <c r="M1080" s="29" t="s">
        <v>8577</v>
      </c>
      <c r="N1080" s="28">
        <v>677658.2</v>
      </c>
      <c r="O1080" s="28">
        <v>6049663</v>
      </c>
      <c r="P1080" s="29" t="s">
        <v>14886</v>
      </c>
      <c r="Q1080" s="32" t="s">
        <v>843</v>
      </c>
      <c r="R1080" s="19"/>
      <c r="S1080" s="19"/>
      <c r="T1080" s="19"/>
      <c r="U1080" s="19"/>
      <c r="V1080" s="19"/>
      <c r="W1080" s="19"/>
      <c r="X1080" s="19"/>
      <c r="Y1080" s="19"/>
      <c r="Z1080" s="19"/>
      <c r="AA1080" s="19"/>
      <c r="AB1080" s="19"/>
      <c r="AC1080" s="19"/>
      <c r="AD1080" s="19"/>
      <c r="AE1080" s="19"/>
      <c r="AF1080" s="19"/>
      <c r="AG1080" s="19"/>
      <c r="AH1080" s="19"/>
      <c r="AI1080" s="19"/>
      <c r="AJ1080" s="19"/>
      <c r="AK1080" s="19"/>
      <c r="AL1080" s="19"/>
      <c r="AM1080" s="19"/>
      <c r="AN1080" s="19"/>
      <c r="AO1080" s="19"/>
      <c r="AP1080" s="19"/>
      <c r="AQ1080" s="19"/>
      <c r="AR1080" s="31">
        <v>2585261.1318359375</v>
      </c>
      <c r="AS1080" s="31">
        <v>8015901.34375</v>
      </c>
      <c r="AT1080" s="31">
        <v>7599237.34375</v>
      </c>
      <c r="AU1080" s="31">
        <v>7183189.875</v>
      </c>
      <c r="AV1080" s="31">
        <v>5637561.9872817993</v>
      </c>
      <c r="AW1080" s="31">
        <v>8459562.1875</v>
      </c>
      <c r="AX1080" s="31">
        <v>682323.375</v>
      </c>
      <c r="AY1080" s="31">
        <v>600504.0625</v>
      </c>
      <c r="AZ1080" s="31">
        <v>1282827.4375</v>
      </c>
    </row>
    <row r="1081" spans="1:52" ht="15" customHeight="1">
      <c r="A1081" s="29" t="s">
        <v>14920</v>
      </c>
      <c r="B1081" s="34">
        <v>37789</v>
      </c>
      <c r="C1081" s="28">
        <v>2300</v>
      </c>
      <c r="D1081" s="28">
        <v>82.4</v>
      </c>
      <c r="E1081" s="28">
        <v>68.8</v>
      </c>
      <c r="F1081" s="29" t="s">
        <v>14683</v>
      </c>
      <c r="G1081" s="29" t="s">
        <v>14884</v>
      </c>
      <c r="H1081" s="28">
        <v>376</v>
      </c>
      <c r="I1081" s="29" t="s">
        <v>14871</v>
      </c>
      <c r="J1081" s="33" t="s">
        <v>14919</v>
      </c>
      <c r="K1081" s="29" t="s">
        <v>2997</v>
      </c>
      <c r="L1081" s="29" t="s">
        <v>204</v>
      </c>
      <c r="M1081" s="29" t="s">
        <v>8577</v>
      </c>
      <c r="N1081" s="28">
        <v>677676.8</v>
      </c>
      <c r="O1081" s="28">
        <v>6049182</v>
      </c>
      <c r="P1081" s="29" t="s">
        <v>14886</v>
      </c>
      <c r="Q1081" s="32" t="s">
        <v>843</v>
      </c>
      <c r="R1081" s="19"/>
      <c r="S1081" s="19"/>
      <c r="T1081" s="19"/>
      <c r="U1081" s="19"/>
      <c r="V1081" s="19"/>
      <c r="W1081" s="19"/>
      <c r="X1081" s="19"/>
      <c r="Y1081" s="19"/>
      <c r="Z1081" s="19"/>
      <c r="AA1081" s="19"/>
      <c r="AB1081" s="19"/>
      <c r="AC1081" s="19"/>
      <c r="AD1081" s="19"/>
      <c r="AE1081" s="19"/>
      <c r="AF1081" s="19"/>
      <c r="AG1081" s="19"/>
      <c r="AH1081" s="19"/>
      <c r="AI1081" s="19"/>
      <c r="AJ1081" s="19"/>
      <c r="AK1081" s="19"/>
      <c r="AL1081" s="19"/>
      <c r="AM1081" s="19"/>
      <c r="AN1081" s="19"/>
      <c r="AO1081" s="19"/>
      <c r="AP1081" s="19"/>
      <c r="AQ1081" s="19"/>
      <c r="AR1081" s="31">
        <v>2585261.1318359375</v>
      </c>
      <c r="AS1081" s="31">
        <v>8015901.34375</v>
      </c>
      <c r="AT1081" s="31">
        <v>7599237.34375</v>
      </c>
      <c r="AU1081" s="31">
        <v>7183189.875</v>
      </c>
      <c r="AV1081" s="31">
        <v>5637561.9872817993</v>
      </c>
      <c r="AW1081" s="31">
        <v>8459562.1875</v>
      </c>
      <c r="AX1081" s="31">
        <v>682323.375</v>
      </c>
      <c r="AY1081" s="31">
        <v>600504.0625</v>
      </c>
      <c r="AZ1081" s="31">
        <v>1282827.4375</v>
      </c>
    </row>
    <row r="1082" spans="1:52" ht="15" customHeight="1">
      <c r="A1082" s="29" t="s">
        <v>14918</v>
      </c>
      <c r="B1082" s="34">
        <v>37789</v>
      </c>
      <c r="C1082" s="28">
        <v>2300</v>
      </c>
      <c r="D1082" s="28">
        <v>82.4</v>
      </c>
      <c r="E1082" s="28">
        <v>68.8</v>
      </c>
      <c r="F1082" s="29" t="s">
        <v>14683</v>
      </c>
      <c r="G1082" s="29" t="s">
        <v>14884</v>
      </c>
      <c r="H1082" s="28">
        <v>376</v>
      </c>
      <c r="I1082" s="29" t="s">
        <v>14871</v>
      </c>
      <c r="J1082" s="33" t="s">
        <v>14917</v>
      </c>
      <c r="K1082" s="29" t="s">
        <v>2997</v>
      </c>
      <c r="L1082" s="29" t="s">
        <v>204</v>
      </c>
      <c r="M1082" s="29" t="s">
        <v>8577</v>
      </c>
      <c r="N1082" s="28">
        <v>677695.4</v>
      </c>
      <c r="O1082" s="28">
        <v>6048701</v>
      </c>
      <c r="P1082" s="29" t="s">
        <v>14886</v>
      </c>
      <c r="Q1082" s="32" t="s">
        <v>843</v>
      </c>
      <c r="R1082" s="19"/>
      <c r="S1082" s="19"/>
      <c r="T1082" s="19"/>
      <c r="U1082" s="19"/>
      <c r="V1082" s="19"/>
      <c r="W1082" s="19"/>
      <c r="X1082" s="19"/>
      <c r="Y1082" s="19"/>
      <c r="Z1082" s="19"/>
      <c r="AA1082" s="19"/>
      <c r="AB1082" s="19"/>
      <c r="AC1082" s="19"/>
      <c r="AD1082" s="19"/>
      <c r="AE1082" s="19"/>
      <c r="AF1082" s="19"/>
      <c r="AG1082" s="19"/>
      <c r="AH1082" s="19"/>
      <c r="AI1082" s="19"/>
      <c r="AJ1082" s="19"/>
      <c r="AK1082" s="19"/>
      <c r="AL1082" s="19"/>
      <c r="AM1082" s="19"/>
      <c r="AN1082" s="19"/>
      <c r="AO1082" s="19"/>
      <c r="AP1082" s="19"/>
      <c r="AQ1082" s="19"/>
      <c r="AR1082" s="31">
        <v>2585261.1318359375</v>
      </c>
      <c r="AS1082" s="31">
        <v>8015901.34375</v>
      </c>
      <c r="AT1082" s="31">
        <v>7599237.34375</v>
      </c>
      <c r="AU1082" s="31">
        <v>7183189.875</v>
      </c>
      <c r="AV1082" s="31">
        <v>5637561.9872817993</v>
      </c>
      <c r="AW1082" s="31">
        <v>8459562.1875</v>
      </c>
      <c r="AX1082" s="31">
        <v>682323.375</v>
      </c>
      <c r="AY1082" s="31">
        <v>600504.0625</v>
      </c>
      <c r="AZ1082" s="31">
        <v>1282827.4375</v>
      </c>
    </row>
    <row r="1083" spans="1:52" ht="15" customHeight="1">
      <c r="A1083" s="29" t="s">
        <v>14916</v>
      </c>
      <c r="B1083" s="34">
        <v>37789</v>
      </c>
      <c r="C1083" s="28">
        <v>2300</v>
      </c>
      <c r="D1083" s="28">
        <v>82.4</v>
      </c>
      <c r="E1083" s="28">
        <v>68.8</v>
      </c>
      <c r="F1083" s="29" t="s">
        <v>14683</v>
      </c>
      <c r="G1083" s="29" t="s">
        <v>14884</v>
      </c>
      <c r="H1083" s="28">
        <v>376</v>
      </c>
      <c r="I1083" s="29" t="s">
        <v>14871</v>
      </c>
      <c r="J1083" s="33" t="s">
        <v>14915</v>
      </c>
      <c r="K1083" s="29" t="s">
        <v>2997</v>
      </c>
      <c r="L1083" s="29" t="s">
        <v>204</v>
      </c>
      <c r="M1083" s="29" t="s">
        <v>8577</v>
      </c>
      <c r="N1083" s="28">
        <v>677714.4</v>
      </c>
      <c r="O1083" s="28">
        <v>6048219</v>
      </c>
      <c r="P1083" s="29" t="s">
        <v>14886</v>
      </c>
      <c r="Q1083" s="32" t="s">
        <v>843</v>
      </c>
      <c r="R1083" s="19"/>
      <c r="S1083" s="19"/>
      <c r="T1083" s="19"/>
      <c r="U1083" s="19"/>
      <c r="V1083" s="19"/>
      <c r="W1083" s="19"/>
      <c r="X1083" s="19"/>
      <c r="Y1083" s="19"/>
      <c r="Z1083" s="19"/>
      <c r="AA1083" s="19"/>
      <c r="AB1083" s="19"/>
      <c r="AC1083" s="19"/>
      <c r="AD1083" s="19"/>
      <c r="AE1083" s="19"/>
      <c r="AF1083" s="19"/>
      <c r="AG1083" s="19"/>
      <c r="AH1083" s="19"/>
      <c r="AI1083" s="19"/>
      <c r="AJ1083" s="19"/>
      <c r="AK1083" s="19"/>
      <c r="AL1083" s="19"/>
      <c r="AM1083" s="19"/>
      <c r="AN1083" s="19"/>
      <c r="AO1083" s="19"/>
      <c r="AP1083" s="19"/>
      <c r="AQ1083" s="19"/>
      <c r="AR1083" s="31">
        <v>2585261.1318359375</v>
      </c>
      <c r="AS1083" s="31">
        <v>8015901.34375</v>
      </c>
      <c r="AT1083" s="31">
        <v>7599237.34375</v>
      </c>
      <c r="AU1083" s="31">
        <v>7183189.875</v>
      </c>
      <c r="AV1083" s="31">
        <v>5637561.9872817993</v>
      </c>
      <c r="AW1083" s="31">
        <v>8459562.1875</v>
      </c>
      <c r="AX1083" s="31">
        <v>682323.375</v>
      </c>
      <c r="AY1083" s="31">
        <v>600504.0625</v>
      </c>
      <c r="AZ1083" s="31">
        <v>1282827.4375</v>
      </c>
    </row>
    <row r="1084" spans="1:52" ht="15" customHeight="1">
      <c r="A1084" s="29" t="s">
        <v>14914</v>
      </c>
      <c r="B1084" s="34">
        <v>37789</v>
      </c>
      <c r="C1084" s="28">
        <v>2300</v>
      </c>
      <c r="D1084" s="28">
        <v>82.4</v>
      </c>
      <c r="E1084" s="28">
        <v>68.8</v>
      </c>
      <c r="F1084" s="29" t="s">
        <v>14683</v>
      </c>
      <c r="G1084" s="29" t="s">
        <v>14884</v>
      </c>
      <c r="H1084" s="28">
        <v>376</v>
      </c>
      <c r="I1084" s="29" t="s">
        <v>14871</v>
      </c>
      <c r="J1084" s="33" t="s">
        <v>14913</v>
      </c>
      <c r="K1084" s="29" t="s">
        <v>2997</v>
      </c>
      <c r="L1084" s="29" t="s">
        <v>204</v>
      </c>
      <c r="M1084" s="29" t="s">
        <v>8577</v>
      </c>
      <c r="N1084" s="28">
        <v>677733.2</v>
      </c>
      <c r="O1084" s="28">
        <v>6047738</v>
      </c>
      <c r="P1084" s="29" t="s">
        <v>14886</v>
      </c>
      <c r="Q1084" s="32" t="s">
        <v>843</v>
      </c>
      <c r="R1084" s="19"/>
      <c r="S1084" s="19"/>
      <c r="T1084" s="19"/>
      <c r="U1084" s="19"/>
      <c r="V1084" s="19"/>
      <c r="W1084" s="19"/>
      <c r="X1084" s="19"/>
      <c r="Y1084" s="19"/>
      <c r="Z1084" s="19"/>
      <c r="AA1084" s="19"/>
      <c r="AB1084" s="19"/>
      <c r="AC1084" s="19"/>
      <c r="AD1084" s="19"/>
      <c r="AE1084" s="19"/>
      <c r="AF1084" s="19"/>
      <c r="AG1084" s="19"/>
      <c r="AH1084" s="19"/>
      <c r="AI1084" s="19"/>
      <c r="AJ1084" s="19"/>
      <c r="AK1084" s="19"/>
      <c r="AL1084" s="19"/>
      <c r="AM1084" s="19"/>
      <c r="AN1084" s="19"/>
      <c r="AO1084" s="19"/>
      <c r="AP1084" s="19"/>
      <c r="AQ1084" s="19"/>
      <c r="AR1084" s="31">
        <v>2585261.1318359375</v>
      </c>
      <c r="AS1084" s="31">
        <v>8015901.34375</v>
      </c>
      <c r="AT1084" s="31">
        <v>7599237.34375</v>
      </c>
      <c r="AU1084" s="31">
        <v>7183189.875</v>
      </c>
      <c r="AV1084" s="31">
        <v>5637561.9872817993</v>
      </c>
      <c r="AW1084" s="31">
        <v>8459562.1875</v>
      </c>
      <c r="AX1084" s="31">
        <v>682323.375</v>
      </c>
      <c r="AY1084" s="31">
        <v>600504.0625</v>
      </c>
      <c r="AZ1084" s="31">
        <v>1282827.4375</v>
      </c>
    </row>
    <row r="1085" spans="1:52" ht="15" customHeight="1">
      <c r="A1085" s="29" t="s">
        <v>14912</v>
      </c>
      <c r="B1085" s="34">
        <v>37789</v>
      </c>
      <c r="C1085" s="28">
        <v>2300</v>
      </c>
      <c r="D1085" s="28">
        <v>82.4</v>
      </c>
      <c r="E1085" s="28">
        <v>68.8</v>
      </c>
      <c r="F1085" s="29" t="s">
        <v>14683</v>
      </c>
      <c r="G1085" s="29" t="s">
        <v>14884</v>
      </c>
      <c r="H1085" s="28">
        <v>376</v>
      </c>
      <c r="I1085" s="29" t="s">
        <v>14871</v>
      </c>
      <c r="J1085" s="33" t="s">
        <v>14911</v>
      </c>
      <c r="K1085" s="29" t="s">
        <v>2997</v>
      </c>
      <c r="L1085" s="29" t="s">
        <v>204</v>
      </c>
      <c r="M1085" s="29" t="s">
        <v>8577</v>
      </c>
      <c r="N1085" s="28">
        <v>677751.9</v>
      </c>
      <c r="O1085" s="28">
        <v>6047256</v>
      </c>
      <c r="P1085" s="29" t="s">
        <v>14886</v>
      </c>
      <c r="Q1085" s="32" t="s">
        <v>843</v>
      </c>
      <c r="R1085" s="19"/>
      <c r="S1085" s="19"/>
      <c r="T1085" s="19"/>
      <c r="U1085" s="19"/>
      <c r="V1085" s="19"/>
      <c r="W1085" s="19"/>
      <c r="X1085" s="19"/>
      <c r="Y1085" s="19"/>
      <c r="Z1085" s="19"/>
      <c r="AA1085" s="19"/>
      <c r="AB1085" s="19"/>
      <c r="AC1085" s="19"/>
      <c r="AD1085" s="19"/>
      <c r="AE1085" s="19"/>
      <c r="AF1085" s="19"/>
      <c r="AG1085" s="19"/>
      <c r="AH1085" s="19"/>
      <c r="AI1085" s="19"/>
      <c r="AJ1085" s="19"/>
      <c r="AK1085" s="19"/>
      <c r="AL1085" s="19"/>
      <c r="AM1085" s="19"/>
      <c r="AN1085" s="19"/>
      <c r="AO1085" s="19"/>
      <c r="AP1085" s="19"/>
      <c r="AQ1085" s="19"/>
      <c r="AR1085" s="31">
        <v>2585261.1318359375</v>
      </c>
      <c r="AS1085" s="31">
        <v>8015901.34375</v>
      </c>
      <c r="AT1085" s="31">
        <v>7599237.34375</v>
      </c>
      <c r="AU1085" s="31">
        <v>7183189.875</v>
      </c>
      <c r="AV1085" s="31">
        <v>5637561.9872817993</v>
      </c>
      <c r="AW1085" s="31">
        <v>8459562.1875</v>
      </c>
      <c r="AX1085" s="31">
        <v>682323.375</v>
      </c>
      <c r="AY1085" s="31">
        <v>600504.0625</v>
      </c>
      <c r="AZ1085" s="31">
        <v>1282827.4375</v>
      </c>
    </row>
    <row r="1086" spans="1:52" ht="15" customHeight="1">
      <c r="A1086" s="29" t="s">
        <v>14910</v>
      </c>
      <c r="B1086" s="34">
        <v>37789</v>
      </c>
      <c r="C1086" s="28">
        <v>2300</v>
      </c>
      <c r="D1086" s="28">
        <v>82.4</v>
      </c>
      <c r="E1086" s="28">
        <v>68.8</v>
      </c>
      <c r="F1086" s="29" t="s">
        <v>14683</v>
      </c>
      <c r="G1086" s="29" t="s">
        <v>14884</v>
      </c>
      <c r="H1086" s="28">
        <v>376</v>
      </c>
      <c r="I1086" s="29" t="s">
        <v>14871</v>
      </c>
      <c r="J1086" s="33" t="s">
        <v>14909</v>
      </c>
      <c r="K1086" s="29" t="s">
        <v>2997</v>
      </c>
      <c r="L1086" s="29" t="s">
        <v>204</v>
      </c>
      <c r="M1086" s="29" t="s">
        <v>8577</v>
      </c>
      <c r="N1086" s="28">
        <v>677770.8</v>
      </c>
      <c r="O1086" s="28">
        <v>6046775</v>
      </c>
      <c r="P1086" s="29" t="s">
        <v>14886</v>
      </c>
      <c r="Q1086" s="32" t="s">
        <v>843</v>
      </c>
      <c r="R1086" s="19"/>
      <c r="S1086" s="19"/>
      <c r="T1086" s="19"/>
      <c r="U1086" s="19"/>
      <c r="V1086" s="19"/>
      <c r="W1086" s="19"/>
      <c r="X1086" s="19"/>
      <c r="Y1086" s="19"/>
      <c r="Z1086" s="19"/>
      <c r="AA1086" s="19"/>
      <c r="AB1086" s="19"/>
      <c r="AC1086" s="19"/>
      <c r="AD1086" s="19"/>
      <c r="AE1086" s="19"/>
      <c r="AF1086" s="19"/>
      <c r="AG1086" s="19"/>
      <c r="AH1086" s="19"/>
      <c r="AI1086" s="19"/>
      <c r="AJ1086" s="19"/>
      <c r="AK1086" s="19"/>
      <c r="AL1086" s="19"/>
      <c r="AM1086" s="19"/>
      <c r="AN1086" s="19"/>
      <c r="AO1086" s="19"/>
      <c r="AP1086" s="19"/>
      <c r="AQ1086" s="19"/>
      <c r="AR1086" s="31">
        <v>2585261.1318359375</v>
      </c>
      <c r="AS1086" s="31">
        <v>8015901.34375</v>
      </c>
      <c r="AT1086" s="31">
        <v>7599237.34375</v>
      </c>
      <c r="AU1086" s="31">
        <v>7183189.875</v>
      </c>
      <c r="AV1086" s="31">
        <v>5637561.9872817993</v>
      </c>
      <c r="AW1086" s="31">
        <v>8459562.1875</v>
      </c>
      <c r="AX1086" s="31">
        <v>682323.375</v>
      </c>
      <c r="AY1086" s="31">
        <v>600504.0625</v>
      </c>
      <c r="AZ1086" s="31">
        <v>1282827.4375</v>
      </c>
    </row>
    <row r="1087" spans="1:52" ht="15" customHeight="1">
      <c r="A1087" s="29" t="s">
        <v>14908</v>
      </c>
      <c r="B1087" s="34">
        <v>37789</v>
      </c>
      <c r="C1087" s="28">
        <v>2300</v>
      </c>
      <c r="D1087" s="28">
        <v>82.4</v>
      </c>
      <c r="E1087" s="28">
        <v>68.8</v>
      </c>
      <c r="F1087" s="29" t="s">
        <v>14683</v>
      </c>
      <c r="G1087" s="29" t="s">
        <v>14884</v>
      </c>
      <c r="H1087" s="28">
        <v>376</v>
      </c>
      <c r="I1087" s="29" t="s">
        <v>14871</v>
      </c>
      <c r="J1087" s="33" t="s">
        <v>14907</v>
      </c>
      <c r="K1087" s="29" t="s">
        <v>2997</v>
      </c>
      <c r="L1087" s="29" t="s">
        <v>204</v>
      </c>
      <c r="M1087" s="29" t="s">
        <v>8577</v>
      </c>
      <c r="N1087" s="28">
        <v>677789.6</v>
      </c>
      <c r="O1087" s="28">
        <v>6046294</v>
      </c>
      <c r="P1087" s="29" t="s">
        <v>14886</v>
      </c>
      <c r="Q1087" s="32" t="s">
        <v>843</v>
      </c>
      <c r="R1087" s="19"/>
      <c r="S1087" s="19"/>
      <c r="T1087" s="19"/>
      <c r="U1087" s="19"/>
      <c r="V1087" s="19"/>
      <c r="W1087" s="19"/>
      <c r="X1087" s="19"/>
      <c r="Y1087" s="19"/>
      <c r="Z1087" s="19"/>
      <c r="AA1087" s="19"/>
      <c r="AB1087" s="19"/>
      <c r="AC1087" s="19"/>
      <c r="AD1087" s="19"/>
      <c r="AE1087" s="19"/>
      <c r="AF1087" s="19"/>
      <c r="AG1087" s="19"/>
      <c r="AH1087" s="19"/>
      <c r="AI1087" s="19"/>
      <c r="AJ1087" s="19"/>
      <c r="AK1087" s="19"/>
      <c r="AL1087" s="19"/>
      <c r="AM1087" s="19"/>
      <c r="AN1087" s="19"/>
      <c r="AO1087" s="19"/>
      <c r="AP1087" s="19"/>
      <c r="AQ1087" s="19"/>
      <c r="AR1087" s="31">
        <v>2585261.1318359375</v>
      </c>
      <c r="AS1087" s="31">
        <v>8015901.34375</v>
      </c>
      <c r="AT1087" s="31">
        <v>7599237.34375</v>
      </c>
      <c r="AU1087" s="31">
        <v>7183189.875</v>
      </c>
      <c r="AV1087" s="31">
        <v>5637561.9872817993</v>
      </c>
      <c r="AW1087" s="31">
        <v>8459562.1875</v>
      </c>
      <c r="AX1087" s="31">
        <v>682323.375</v>
      </c>
      <c r="AY1087" s="31">
        <v>600504.0625</v>
      </c>
      <c r="AZ1087" s="31">
        <v>1282827.4375</v>
      </c>
    </row>
    <row r="1088" spans="1:52" ht="15" customHeight="1">
      <c r="A1088" s="29" t="s">
        <v>14906</v>
      </c>
      <c r="B1088" s="34">
        <v>37789</v>
      </c>
      <c r="C1088" s="28">
        <v>2300</v>
      </c>
      <c r="D1088" s="28">
        <v>82.4</v>
      </c>
      <c r="E1088" s="28">
        <v>68.8</v>
      </c>
      <c r="F1088" s="29" t="s">
        <v>14683</v>
      </c>
      <c r="G1088" s="29" t="s">
        <v>14884</v>
      </c>
      <c r="H1088" s="28">
        <v>376</v>
      </c>
      <c r="I1088" s="29" t="s">
        <v>14871</v>
      </c>
      <c r="J1088" s="33" t="s">
        <v>14905</v>
      </c>
      <c r="K1088" s="29" t="s">
        <v>2997</v>
      </c>
      <c r="L1088" s="29" t="s">
        <v>204</v>
      </c>
      <c r="M1088" s="29" t="s">
        <v>8577</v>
      </c>
      <c r="N1088" s="28">
        <v>677808.3</v>
      </c>
      <c r="O1088" s="28">
        <v>6045812</v>
      </c>
      <c r="P1088" s="29" t="s">
        <v>14886</v>
      </c>
      <c r="Q1088" s="32" t="s">
        <v>843</v>
      </c>
      <c r="R1088" s="19"/>
      <c r="S1088" s="19"/>
      <c r="T1088" s="19"/>
      <c r="U1088" s="19"/>
      <c r="V1088" s="19"/>
      <c r="W1088" s="19"/>
      <c r="X1088" s="19"/>
      <c r="Y1088" s="19"/>
      <c r="Z1088" s="19"/>
      <c r="AA1088" s="19"/>
      <c r="AB1088" s="19"/>
      <c r="AC1088" s="19"/>
      <c r="AD1088" s="19"/>
      <c r="AE1088" s="19"/>
      <c r="AF1088" s="19"/>
      <c r="AG1088" s="19"/>
      <c r="AH1088" s="19"/>
      <c r="AI1088" s="19"/>
      <c r="AJ1088" s="19"/>
      <c r="AK1088" s="19"/>
      <c r="AL1088" s="19"/>
      <c r="AM1088" s="19"/>
      <c r="AN1088" s="19"/>
      <c r="AO1088" s="19"/>
      <c r="AP1088" s="19"/>
      <c r="AQ1088" s="19"/>
      <c r="AR1088" s="31">
        <v>2585261.1318359375</v>
      </c>
      <c r="AS1088" s="31">
        <v>8015901.34375</v>
      </c>
      <c r="AT1088" s="31">
        <v>7599237.34375</v>
      </c>
      <c r="AU1088" s="31">
        <v>7183189.875</v>
      </c>
      <c r="AV1088" s="31">
        <v>5637561.9872817993</v>
      </c>
      <c r="AW1088" s="31">
        <v>8459562.1875</v>
      </c>
      <c r="AX1088" s="31">
        <v>682323.375</v>
      </c>
      <c r="AY1088" s="31">
        <v>600504.0625</v>
      </c>
      <c r="AZ1088" s="31">
        <v>1282827.4375</v>
      </c>
    </row>
    <row r="1089" spans="1:52" ht="15" customHeight="1">
      <c r="A1089" s="29" t="s">
        <v>14904</v>
      </c>
      <c r="B1089" s="34">
        <v>37789</v>
      </c>
      <c r="C1089" s="28">
        <v>2300</v>
      </c>
      <c r="D1089" s="28">
        <v>82.4</v>
      </c>
      <c r="E1089" s="28">
        <v>68.8</v>
      </c>
      <c r="F1089" s="29" t="s">
        <v>14683</v>
      </c>
      <c r="G1089" s="29" t="s">
        <v>14884</v>
      </c>
      <c r="H1089" s="28">
        <v>376</v>
      </c>
      <c r="I1089" s="29" t="s">
        <v>14871</v>
      </c>
      <c r="J1089" s="33" t="s">
        <v>14903</v>
      </c>
      <c r="K1089" s="29" t="s">
        <v>2997</v>
      </c>
      <c r="L1089" s="29" t="s">
        <v>204</v>
      </c>
      <c r="M1089" s="29" t="s">
        <v>8577</v>
      </c>
      <c r="N1089" s="28">
        <v>678517</v>
      </c>
      <c r="O1089" s="28">
        <v>6049546</v>
      </c>
      <c r="P1089" s="29" t="s">
        <v>14886</v>
      </c>
      <c r="Q1089" s="32" t="s">
        <v>843</v>
      </c>
      <c r="R1089" s="19"/>
      <c r="S1089" s="19"/>
      <c r="T1089" s="19"/>
      <c r="U1089" s="19"/>
      <c r="V1089" s="19"/>
      <c r="W1089" s="19"/>
      <c r="X1089" s="19"/>
      <c r="Y1089" s="19"/>
      <c r="Z1089" s="19"/>
      <c r="AA1089" s="19"/>
      <c r="AB1089" s="19"/>
      <c r="AC1089" s="19"/>
      <c r="AD1089" s="19"/>
      <c r="AE1089" s="19"/>
      <c r="AF1089" s="19"/>
      <c r="AG1089" s="19"/>
      <c r="AH1089" s="19"/>
      <c r="AI1089" s="19"/>
      <c r="AJ1089" s="19"/>
      <c r="AK1089" s="19"/>
      <c r="AL1089" s="19"/>
      <c r="AM1089" s="19"/>
      <c r="AN1089" s="19"/>
      <c r="AO1089" s="19"/>
      <c r="AP1089" s="19"/>
      <c r="AQ1089" s="19"/>
      <c r="AR1089" s="31">
        <v>2585261.1318359375</v>
      </c>
      <c r="AS1089" s="31">
        <v>8015901.34375</v>
      </c>
      <c r="AT1089" s="31">
        <v>7599237.34375</v>
      </c>
      <c r="AU1089" s="31">
        <v>7183189.875</v>
      </c>
      <c r="AV1089" s="31">
        <v>5637561.9872817993</v>
      </c>
      <c r="AW1089" s="31">
        <v>8459562.1875</v>
      </c>
      <c r="AX1089" s="31">
        <v>682323.375</v>
      </c>
      <c r="AY1089" s="31">
        <v>600504.0625</v>
      </c>
      <c r="AZ1089" s="31">
        <v>1282827.4375</v>
      </c>
    </row>
    <row r="1090" spans="1:52" ht="15" customHeight="1">
      <c r="A1090" s="29" t="s">
        <v>14902</v>
      </c>
      <c r="B1090" s="34">
        <v>37789</v>
      </c>
      <c r="C1090" s="28">
        <v>2300</v>
      </c>
      <c r="D1090" s="28">
        <v>82.4</v>
      </c>
      <c r="E1090" s="28">
        <v>68.8</v>
      </c>
      <c r="F1090" s="29" t="s">
        <v>14683</v>
      </c>
      <c r="G1090" s="29" t="s">
        <v>14884</v>
      </c>
      <c r="H1090" s="28">
        <v>376</v>
      </c>
      <c r="I1090" s="29" t="s">
        <v>14871</v>
      </c>
      <c r="J1090" s="33" t="s">
        <v>14901</v>
      </c>
      <c r="K1090" s="29" t="s">
        <v>2997</v>
      </c>
      <c r="L1090" s="29" t="s">
        <v>204</v>
      </c>
      <c r="M1090" s="29" t="s">
        <v>8577</v>
      </c>
      <c r="N1090" s="28">
        <v>678536</v>
      </c>
      <c r="O1090" s="28">
        <v>6049065</v>
      </c>
      <c r="P1090" s="29" t="s">
        <v>14886</v>
      </c>
      <c r="Q1090" s="32" t="s">
        <v>843</v>
      </c>
      <c r="R1090" s="19"/>
      <c r="S1090" s="19"/>
      <c r="T1090" s="19"/>
      <c r="U1090" s="19"/>
      <c r="V1090" s="19"/>
      <c r="W1090" s="19"/>
      <c r="X1090" s="19"/>
      <c r="Y1090" s="19"/>
      <c r="Z1090" s="19"/>
      <c r="AA1090" s="19"/>
      <c r="AB1090" s="19"/>
      <c r="AC1090" s="19"/>
      <c r="AD1090" s="19"/>
      <c r="AE1090" s="19"/>
      <c r="AF1090" s="19"/>
      <c r="AG1090" s="19"/>
      <c r="AH1090" s="19"/>
      <c r="AI1090" s="19"/>
      <c r="AJ1090" s="19"/>
      <c r="AK1090" s="19"/>
      <c r="AL1090" s="19"/>
      <c r="AM1090" s="19"/>
      <c r="AN1090" s="19"/>
      <c r="AO1090" s="19"/>
      <c r="AP1090" s="19"/>
      <c r="AQ1090" s="19"/>
      <c r="AR1090" s="31">
        <v>2585261.1318359375</v>
      </c>
      <c r="AS1090" s="31">
        <v>8015901.34375</v>
      </c>
      <c r="AT1090" s="31">
        <v>7599237.34375</v>
      </c>
      <c r="AU1090" s="31">
        <v>7183189.875</v>
      </c>
      <c r="AV1090" s="31">
        <v>5637561.9872817993</v>
      </c>
      <c r="AW1090" s="31">
        <v>8459562.1875</v>
      </c>
      <c r="AX1090" s="31">
        <v>682323.375</v>
      </c>
      <c r="AY1090" s="31">
        <v>600504.0625</v>
      </c>
      <c r="AZ1090" s="31">
        <v>1282827.4375</v>
      </c>
    </row>
    <row r="1091" spans="1:52" ht="15" customHeight="1">
      <c r="A1091" s="29" t="s">
        <v>14900</v>
      </c>
      <c r="B1091" s="34">
        <v>37789</v>
      </c>
      <c r="C1091" s="28">
        <v>2300</v>
      </c>
      <c r="D1091" s="28">
        <v>82.4</v>
      </c>
      <c r="E1091" s="28">
        <v>68.8</v>
      </c>
      <c r="F1091" s="29" t="s">
        <v>14683</v>
      </c>
      <c r="G1091" s="29" t="s">
        <v>14884</v>
      </c>
      <c r="H1091" s="28">
        <v>376</v>
      </c>
      <c r="I1091" s="29" t="s">
        <v>14871</v>
      </c>
      <c r="J1091" s="33" t="s">
        <v>14899</v>
      </c>
      <c r="K1091" s="29" t="s">
        <v>2997</v>
      </c>
      <c r="L1091" s="29" t="s">
        <v>204</v>
      </c>
      <c r="M1091" s="29" t="s">
        <v>8577</v>
      </c>
      <c r="N1091" s="28">
        <v>678554.9</v>
      </c>
      <c r="O1091" s="28">
        <v>6048584</v>
      </c>
      <c r="P1091" s="29" t="s">
        <v>14886</v>
      </c>
      <c r="Q1091" s="32" t="s">
        <v>843</v>
      </c>
      <c r="R1091" s="19"/>
      <c r="S1091" s="19"/>
      <c r="T1091" s="19"/>
      <c r="U1091" s="19"/>
      <c r="V1091" s="19"/>
      <c r="W1091" s="19"/>
      <c r="X1091" s="19"/>
      <c r="Y1091" s="19"/>
      <c r="Z1091" s="19"/>
      <c r="AA1091" s="19"/>
      <c r="AB1091" s="19"/>
      <c r="AC1091" s="19"/>
      <c r="AD1091" s="19"/>
      <c r="AE1091" s="19"/>
      <c r="AF1091" s="19"/>
      <c r="AG1091" s="19"/>
      <c r="AH1091" s="19"/>
      <c r="AI1091" s="19"/>
      <c r="AJ1091" s="19"/>
      <c r="AK1091" s="19"/>
      <c r="AL1091" s="19"/>
      <c r="AM1091" s="19"/>
      <c r="AN1091" s="19"/>
      <c r="AO1091" s="19"/>
      <c r="AP1091" s="19"/>
      <c r="AQ1091" s="19"/>
      <c r="AR1091" s="31">
        <v>2585261.1318359375</v>
      </c>
      <c r="AS1091" s="31">
        <v>8015901.34375</v>
      </c>
      <c r="AT1091" s="31">
        <v>7599237.34375</v>
      </c>
      <c r="AU1091" s="31">
        <v>7183189.875</v>
      </c>
      <c r="AV1091" s="31">
        <v>5637561.9872817993</v>
      </c>
      <c r="AW1091" s="31">
        <v>8459562.1875</v>
      </c>
      <c r="AX1091" s="31">
        <v>682323.375</v>
      </c>
      <c r="AY1091" s="31">
        <v>600504.0625</v>
      </c>
      <c r="AZ1091" s="31">
        <v>1282827.4375</v>
      </c>
    </row>
    <row r="1092" spans="1:52" ht="15" customHeight="1">
      <c r="A1092" s="29" t="s">
        <v>14898</v>
      </c>
      <c r="B1092" s="34">
        <v>37789</v>
      </c>
      <c r="C1092" s="28">
        <v>2300</v>
      </c>
      <c r="D1092" s="28">
        <v>82.4</v>
      </c>
      <c r="E1092" s="28">
        <v>68.8</v>
      </c>
      <c r="F1092" s="29" t="s">
        <v>14683</v>
      </c>
      <c r="G1092" s="29" t="s">
        <v>14884</v>
      </c>
      <c r="H1092" s="28">
        <v>376</v>
      </c>
      <c r="I1092" s="29" t="s">
        <v>14871</v>
      </c>
      <c r="J1092" s="33" t="s">
        <v>14897</v>
      </c>
      <c r="K1092" s="29" t="s">
        <v>2997</v>
      </c>
      <c r="L1092" s="29" t="s">
        <v>204</v>
      </c>
      <c r="M1092" s="29" t="s">
        <v>8577</v>
      </c>
      <c r="N1092" s="28">
        <v>678573.7</v>
      </c>
      <c r="O1092" s="28">
        <v>6048102</v>
      </c>
      <c r="P1092" s="29" t="s">
        <v>14886</v>
      </c>
      <c r="Q1092" s="32" t="s">
        <v>843</v>
      </c>
      <c r="R1092" s="19"/>
      <c r="S1092" s="19"/>
      <c r="T1092" s="19"/>
      <c r="U1092" s="19"/>
      <c r="V1092" s="19"/>
      <c r="W1092" s="19"/>
      <c r="X1092" s="19"/>
      <c r="Y1092" s="19"/>
      <c r="Z1092" s="19"/>
      <c r="AA1092" s="19"/>
      <c r="AB1092" s="19"/>
      <c r="AC1092" s="19"/>
      <c r="AD1092" s="19"/>
      <c r="AE1092" s="19"/>
      <c r="AF1092" s="19"/>
      <c r="AG1092" s="19"/>
      <c r="AH1092" s="19"/>
      <c r="AI1092" s="19"/>
      <c r="AJ1092" s="19"/>
      <c r="AK1092" s="19"/>
      <c r="AL1092" s="19"/>
      <c r="AM1092" s="19"/>
      <c r="AN1092" s="19"/>
      <c r="AO1092" s="19"/>
      <c r="AP1092" s="19"/>
      <c r="AQ1092" s="19"/>
      <c r="AR1092" s="31">
        <v>2585261.1318359375</v>
      </c>
      <c r="AS1092" s="31">
        <v>8015901.34375</v>
      </c>
      <c r="AT1092" s="31">
        <v>7599237.34375</v>
      </c>
      <c r="AU1092" s="31">
        <v>7183189.875</v>
      </c>
      <c r="AV1092" s="31">
        <v>5637561.9872817993</v>
      </c>
      <c r="AW1092" s="31">
        <v>8459562.1875</v>
      </c>
      <c r="AX1092" s="31">
        <v>682323.375</v>
      </c>
      <c r="AY1092" s="31">
        <v>600504.0625</v>
      </c>
      <c r="AZ1092" s="31">
        <v>1282827.4375</v>
      </c>
    </row>
    <row r="1093" spans="1:52" ht="15" customHeight="1">
      <c r="A1093" s="29" t="s">
        <v>14896</v>
      </c>
      <c r="B1093" s="34">
        <v>37789</v>
      </c>
      <c r="C1093" s="28">
        <v>2300</v>
      </c>
      <c r="D1093" s="28">
        <v>82.4</v>
      </c>
      <c r="E1093" s="28">
        <v>68.8</v>
      </c>
      <c r="F1093" s="29" t="s">
        <v>14683</v>
      </c>
      <c r="G1093" s="29" t="s">
        <v>14884</v>
      </c>
      <c r="H1093" s="28">
        <v>376</v>
      </c>
      <c r="I1093" s="29" t="s">
        <v>14871</v>
      </c>
      <c r="J1093" s="33" t="s">
        <v>14895</v>
      </c>
      <c r="K1093" s="29" t="s">
        <v>2997</v>
      </c>
      <c r="L1093" s="29" t="s">
        <v>204</v>
      </c>
      <c r="M1093" s="29" t="s">
        <v>8577</v>
      </c>
      <c r="N1093" s="28">
        <v>678592.6</v>
      </c>
      <c r="O1093" s="28">
        <v>6047621</v>
      </c>
      <c r="P1093" s="29" t="s">
        <v>14886</v>
      </c>
      <c r="Q1093" s="32" t="s">
        <v>843</v>
      </c>
      <c r="R1093" s="19"/>
      <c r="S1093" s="19"/>
      <c r="T1093" s="19"/>
      <c r="U1093" s="19"/>
      <c r="V1093" s="19"/>
      <c r="W1093" s="19"/>
      <c r="X1093" s="19"/>
      <c r="Y1093" s="19"/>
      <c r="Z1093" s="19"/>
      <c r="AA1093" s="19"/>
      <c r="AB1093" s="19"/>
      <c r="AC1093" s="19"/>
      <c r="AD1093" s="19"/>
      <c r="AE1093" s="19"/>
      <c r="AF1093" s="19"/>
      <c r="AG1093" s="19"/>
      <c r="AH1093" s="19"/>
      <c r="AI1093" s="19"/>
      <c r="AJ1093" s="19"/>
      <c r="AK1093" s="19"/>
      <c r="AL1093" s="19"/>
      <c r="AM1093" s="19"/>
      <c r="AN1093" s="19"/>
      <c r="AO1093" s="19"/>
      <c r="AP1093" s="19"/>
      <c r="AQ1093" s="19"/>
      <c r="AR1093" s="31">
        <v>2585261.1318359375</v>
      </c>
      <c r="AS1093" s="31">
        <v>8015901.34375</v>
      </c>
      <c r="AT1093" s="31">
        <v>7599237.34375</v>
      </c>
      <c r="AU1093" s="31">
        <v>7183189.875</v>
      </c>
      <c r="AV1093" s="31">
        <v>5637561.9872817993</v>
      </c>
      <c r="AW1093" s="31">
        <v>8459562.1875</v>
      </c>
      <c r="AX1093" s="31">
        <v>682323.375</v>
      </c>
      <c r="AY1093" s="31">
        <v>600504.0625</v>
      </c>
      <c r="AZ1093" s="31">
        <v>1282827.4375</v>
      </c>
    </row>
    <row r="1094" spans="1:52" ht="15" customHeight="1">
      <c r="A1094" s="29" t="s">
        <v>14894</v>
      </c>
      <c r="B1094" s="34">
        <v>37789</v>
      </c>
      <c r="C1094" s="28">
        <v>2300</v>
      </c>
      <c r="D1094" s="28">
        <v>82.4</v>
      </c>
      <c r="E1094" s="28">
        <v>68.8</v>
      </c>
      <c r="F1094" s="29" t="s">
        <v>14683</v>
      </c>
      <c r="G1094" s="29" t="s">
        <v>14884</v>
      </c>
      <c r="H1094" s="28">
        <v>376</v>
      </c>
      <c r="I1094" s="29" t="s">
        <v>14871</v>
      </c>
      <c r="J1094" s="33" t="s">
        <v>14893</v>
      </c>
      <c r="K1094" s="29" t="s">
        <v>2997</v>
      </c>
      <c r="L1094" s="29" t="s">
        <v>204</v>
      </c>
      <c r="M1094" s="29" t="s">
        <v>8577</v>
      </c>
      <c r="N1094" s="28">
        <v>678611.4</v>
      </c>
      <c r="O1094" s="28">
        <v>6047139</v>
      </c>
      <c r="P1094" s="29" t="s">
        <v>14886</v>
      </c>
      <c r="Q1094" s="32" t="s">
        <v>843</v>
      </c>
      <c r="R1094" s="19"/>
      <c r="S1094" s="19"/>
      <c r="T1094" s="19"/>
      <c r="U1094" s="19"/>
      <c r="V1094" s="19"/>
      <c r="W1094" s="19"/>
      <c r="X1094" s="19"/>
      <c r="Y1094" s="19"/>
      <c r="Z1094" s="19"/>
      <c r="AA1094" s="19"/>
      <c r="AB1094" s="19"/>
      <c r="AC1094" s="19"/>
      <c r="AD1094" s="19"/>
      <c r="AE1094" s="19"/>
      <c r="AF1094" s="19"/>
      <c r="AG1094" s="19"/>
      <c r="AH1094" s="19"/>
      <c r="AI1094" s="19"/>
      <c r="AJ1094" s="19"/>
      <c r="AK1094" s="19"/>
      <c r="AL1094" s="19"/>
      <c r="AM1094" s="19"/>
      <c r="AN1094" s="19"/>
      <c r="AO1094" s="19"/>
      <c r="AP1094" s="19"/>
      <c r="AQ1094" s="19"/>
      <c r="AR1094" s="31">
        <v>2585261.1318359375</v>
      </c>
      <c r="AS1094" s="31">
        <v>8015901.34375</v>
      </c>
      <c r="AT1094" s="31">
        <v>7599237.34375</v>
      </c>
      <c r="AU1094" s="31">
        <v>7183189.875</v>
      </c>
      <c r="AV1094" s="31">
        <v>5637561.9872817993</v>
      </c>
      <c r="AW1094" s="31">
        <v>8459562.1875</v>
      </c>
      <c r="AX1094" s="31">
        <v>682323.375</v>
      </c>
      <c r="AY1094" s="31">
        <v>600504.0625</v>
      </c>
      <c r="AZ1094" s="31">
        <v>1282827.4375</v>
      </c>
    </row>
    <row r="1095" spans="1:52" ht="15" customHeight="1">
      <c r="A1095" s="29" t="s">
        <v>14892</v>
      </c>
      <c r="B1095" s="34">
        <v>37789</v>
      </c>
      <c r="C1095" s="28">
        <v>2300</v>
      </c>
      <c r="D1095" s="28">
        <v>82.4</v>
      </c>
      <c r="E1095" s="28">
        <v>68.8</v>
      </c>
      <c r="F1095" s="29" t="s">
        <v>14683</v>
      </c>
      <c r="G1095" s="29" t="s">
        <v>14884</v>
      </c>
      <c r="H1095" s="28">
        <v>376</v>
      </c>
      <c r="I1095" s="29" t="s">
        <v>14871</v>
      </c>
      <c r="J1095" s="33" t="s">
        <v>14891</v>
      </c>
      <c r="K1095" s="29" t="s">
        <v>2997</v>
      </c>
      <c r="L1095" s="29" t="s">
        <v>204</v>
      </c>
      <c r="M1095" s="29" t="s">
        <v>8577</v>
      </c>
      <c r="N1095" s="28">
        <v>678630.3</v>
      </c>
      <c r="O1095" s="28">
        <v>6046658</v>
      </c>
      <c r="P1095" s="29" t="s">
        <v>14886</v>
      </c>
      <c r="Q1095" s="32" t="s">
        <v>843</v>
      </c>
      <c r="R1095" s="19"/>
      <c r="S1095" s="19"/>
      <c r="T1095" s="19"/>
      <c r="U1095" s="19"/>
      <c r="V1095" s="19"/>
      <c r="W1095" s="19"/>
      <c r="X1095" s="19"/>
      <c r="Y1095" s="19"/>
      <c r="Z1095" s="19"/>
      <c r="AA1095" s="19"/>
      <c r="AB1095" s="19"/>
      <c r="AC1095" s="19"/>
      <c r="AD1095" s="19"/>
      <c r="AE1095" s="19"/>
      <c r="AF1095" s="19"/>
      <c r="AG1095" s="19"/>
      <c r="AH1095" s="19"/>
      <c r="AI1095" s="19"/>
      <c r="AJ1095" s="19"/>
      <c r="AK1095" s="19"/>
      <c r="AL1095" s="19"/>
      <c r="AM1095" s="19"/>
      <c r="AN1095" s="19"/>
      <c r="AO1095" s="19"/>
      <c r="AP1095" s="19"/>
      <c r="AQ1095" s="19"/>
      <c r="AR1095" s="31">
        <v>2585261.1318359375</v>
      </c>
      <c r="AS1095" s="31">
        <v>8015901.34375</v>
      </c>
      <c r="AT1095" s="31">
        <v>7599237.34375</v>
      </c>
      <c r="AU1095" s="31">
        <v>7183189.875</v>
      </c>
      <c r="AV1095" s="31">
        <v>5637561.9872817993</v>
      </c>
      <c r="AW1095" s="31">
        <v>8459562.1875</v>
      </c>
      <c r="AX1095" s="31">
        <v>682323.375</v>
      </c>
      <c r="AY1095" s="31">
        <v>600504.0625</v>
      </c>
      <c r="AZ1095" s="31">
        <v>1282827.4375</v>
      </c>
    </row>
    <row r="1096" spans="1:52" ht="15" customHeight="1">
      <c r="A1096" s="29" t="s">
        <v>14890</v>
      </c>
      <c r="B1096" s="34">
        <v>37789</v>
      </c>
      <c r="C1096" s="28">
        <v>2300</v>
      </c>
      <c r="D1096" s="28">
        <v>82.4</v>
      </c>
      <c r="E1096" s="28">
        <v>68.8</v>
      </c>
      <c r="F1096" s="29" t="s">
        <v>14683</v>
      </c>
      <c r="G1096" s="29" t="s">
        <v>14884</v>
      </c>
      <c r="H1096" s="28">
        <v>376</v>
      </c>
      <c r="I1096" s="29" t="s">
        <v>14871</v>
      </c>
      <c r="J1096" s="33" t="s">
        <v>14889</v>
      </c>
      <c r="K1096" s="29" t="s">
        <v>2997</v>
      </c>
      <c r="L1096" s="29" t="s">
        <v>204</v>
      </c>
      <c r="M1096" s="29" t="s">
        <v>8577</v>
      </c>
      <c r="N1096" s="28">
        <v>678649</v>
      </c>
      <c r="O1096" s="28">
        <v>6046177</v>
      </c>
      <c r="P1096" s="29" t="s">
        <v>14886</v>
      </c>
      <c r="Q1096" s="32" t="s">
        <v>843</v>
      </c>
      <c r="R1096" s="19"/>
      <c r="S1096" s="19"/>
      <c r="T1096" s="19"/>
      <c r="U1096" s="19"/>
      <c r="V1096" s="19"/>
      <c r="W1096" s="19"/>
      <c r="X1096" s="19"/>
      <c r="Y1096" s="19"/>
      <c r="Z1096" s="19"/>
      <c r="AA1096" s="19"/>
      <c r="AB1096" s="19"/>
      <c r="AC1096" s="19"/>
      <c r="AD1096" s="19"/>
      <c r="AE1096" s="19"/>
      <c r="AF1096" s="19"/>
      <c r="AG1096" s="19"/>
      <c r="AH1096" s="19"/>
      <c r="AI1096" s="19"/>
      <c r="AJ1096" s="19"/>
      <c r="AK1096" s="19"/>
      <c r="AL1096" s="19"/>
      <c r="AM1096" s="19"/>
      <c r="AN1096" s="19"/>
      <c r="AO1096" s="19"/>
      <c r="AP1096" s="19"/>
      <c r="AQ1096" s="19"/>
      <c r="AR1096" s="31">
        <v>2585261.1318359375</v>
      </c>
      <c r="AS1096" s="31">
        <v>8015901.34375</v>
      </c>
      <c r="AT1096" s="31">
        <v>7599237.34375</v>
      </c>
      <c r="AU1096" s="31">
        <v>7183189.875</v>
      </c>
      <c r="AV1096" s="31">
        <v>5637561.9872817993</v>
      </c>
      <c r="AW1096" s="31">
        <v>8459562.1875</v>
      </c>
      <c r="AX1096" s="31">
        <v>682323.375</v>
      </c>
      <c r="AY1096" s="31">
        <v>600504.0625</v>
      </c>
      <c r="AZ1096" s="31">
        <v>1282827.4375</v>
      </c>
    </row>
    <row r="1097" spans="1:52" ht="15" customHeight="1">
      <c r="A1097" s="29" t="s">
        <v>14888</v>
      </c>
      <c r="B1097" s="34">
        <v>37789</v>
      </c>
      <c r="C1097" s="28">
        <v>2300</v>
      </c>
      <c r="D1097" s="28">
        <v>82.4</v>
      </c>
      <c r="E1097" s="28">
        <v>68.8</v>
      </c>
      <c r="F1097" s="29" t="s">
        <v>14683</v>
      </c>
      <c r="G1097" s="29" t="s">
        <v>14884</v>
      </c>
      <c r="H1097" s="28">
        <v>376</v>
      </c>
      <c r="I1097" s="29" t="s">
        <v>14871</v>
      </c>
      <c r="J1097" s="33" t="s">
        <v>14887</v>
      </c>
      <c r="K1097" s="29" t="s">
        <v>2997</v>
      </c>
      <c r="L1097" s="29" t="s">
        <v>204</v>
      </c>
      <c r="M1097" s="29" t="s">
        <v>8577</v>
      </c>
      <c r="N1097" s="28">
        <v>678668.2</v>
      </c>
      <c r="O1097" s="28">
        <v>6045695</v>
      </c>
      <c r="P1097" s="29" t="s">
        <v>14886</v>
      </c>
      <c r="Q1097" s="32" t="s">
        <v>843</v>
      </c>
      <c r="R1097" s="19"/>
      <c r="S1097" s="19"/>
      <c r="T1097" s="19"/>
      <c r="U1097" s="19"/>
      <c r="V1097" s="19"/>
      <c r="W1097" s="19"/>
      <c r="X1097" s="19"/>
      <c r="Y1097" s="19"/>
      <c r="Z1097" s="19"/>
      <c r="AA1097" s="19"/>
      <c r="AB1097" s="19"/>
      <c r="AC1097" s="19"/>
      <c r="AD1097" s="19"/>
      <c r="AE1097" s="19"/>
      <c r="AF1097" s="19"/>
      <c r="AG1097" s="19"/>
      <c r="AH1097" s="19"/>
      <c r="AI1097" s="19"/>
      <c r="AJ1097" s="19"/>
      <c r="AK1097" s="19"/>
      <c r="AL1097" s="19"/>
      <c r="AM1097" s="19"/>
      <c r="AN1097" s="19"/>
      <c r="AO1097" s="19"/>
      <c r="AP1097" s="19"/>
      <c r="AQ1097" s="19"/>
      <c r="AR1097" s="31">
        <v>2585261.1318359375</v>
      </c>
      <c r="AS1097" s="31">
        <v>8015901.34375</v>
      </c>
      <c r="AT1097" s="31">
        <v>7599237.34375</v>
      </c>
      <c r="AU1097" s="31">
        <v>7183189.875</v>
      </c>
      <c r="AV1097" s="31">
        <v>5637561.9872817993</v>
      </c>
      <c r="AW1097" s="31">
        <v>8459562.1875</v>
      </c>
      <c r="AX1097" s="31">
        <v>682323.375</v>
      </c>
      <c r="AY1097" s="31">
        <v>600504.0625</v>
      </c>
      <c r="AZ1097" s="31">
        <v>1282827.4375</v>
      </c>
    </row>
    <row r="1098" spans="1:52" ht="15" customHeight="1">
      <c r="A1098" s="29" t="s">
        <v>14885</v>
      </c>
      <c r="B1098" s="34">
        <v>35690</v>
      </c>
      <c r="C1098" s="28">
        <v>600</v>
      </c>
      <c r="D1098" s="28">
        <v>42</v>
      </c>
      <c r="E1098" s="28">
        <v>35</v>
      </c>
      <c r="F1098" s="29" t="s">
        <v>14594</v>
      </c>
      <c r="G1098" s="29" t="s">
        <v>14879</v>
      </c>
      <c r="H1098" s="28">
        <v>376</v>
      </c>
      <c r="I1098" s="29" t="s">
        <v>14871</v>
      </c>
      <c r="J1098" s="33" t="s">
        <v>14883</v>
      </c>
      <c r="K1098" s="29" t="s">
        <v>178</v>
      </c>
      <c r="L1098" s="29" t="s">
        <v>14882</v>
      </c>
      <c r="M1098" s="29" t="s">
        <v>1247</v>
      </c>
      <c r="N1098" s="28">
        <v>682785</v>
      </c>
      <c r="O1098" s="28">
        <v>6083671</v>
      </c>
      <c r="P1098" s="29" t="s">
        <v>14881</v>
      </c>
      <c r="Q1098" s="32" t="s">
        <v>174</v>
      </c>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c r="AR1098" s="31">
        <v>348187</v>
      </c>
      <c r="AS1098" s="31">
        <v>1121367</v>
      </c>
      <c r="AT1098" s="31">
        <v>1039413</v>
      </c>
      <c r="AU1098" s="31">
        <v>939994</v>
      </c>
      <c r="AV1098" s="31">
        <v>1241169</v>
      </c>
      <c r="AW1098" s="31">
        <v>1194601</v>
      </c>
      <c r="AX1098" s="31">
        <v>90260</v>
      </c>
      <c r="AY1098" s="31">
        <v>93174</v>
      </c>
      <c r="AZ1098" s="31">
        <v>183434</v>
      </c>
    </row>
    <row r="1099" spans="1:52" ht="15" customHeight="1">
      <c r="A1099" s="29" t="s">
        <v>14880</v>
      </c>
      <c r="B1099" s="34">
        <v>37977</v>
      </c>
      <c r="C1099" s="28">
        <v>900</v>
      </c>
      <c r="D1099" s="28">
        <v>52</v>
      </c>
      <c r="E1099" s="28">
        <v>49</v>
      </c>
      <c r="F1099" s="29" t="s">
        <v>13435</v>
      </c>
      <c r="G1099" s="29" t="s">
        <v>5883</v>
      </c>
      <c r="H1099" s="28">
        <v>376</v>
      </c>
      <c r="I1099" s="29" t="s">
        <v>14871</v>
      </c>
      <c r="J1099" s="33" t="s">
        <v>14878</v>
      </c>
      <c r="K1099" s="29" t="s">
        <v>178</v>
      </c>
      <c r="L1099" s="29" t="s">
        <v>14874</v>
      </c>
      <c r="M1099" s="29" t="s">
        <v>3055</v>
      </c>
      <c r="N1099" s="28">
        <v>687218.1</v>
      </c>
      <c r="O1099" s="28">
        <v>6061271</v>
      </c>
      <c r="P1099" s="29" t="s">
        <v>14877</v>
      </c>
      <c r="Q1099" s="32" t="s">
        <v>919</v>
      </c>
      <c r="R1099" s="19"/>
      <c r="S1099" s="19"/>
      <c r="T1099" s="19"/>
      <c r="U1099" s="19"/>
      <c r="V1099" s="19"/>
      <c r="W1099" s="19"/>
      <c r="X1099" s="19"/>
      <c r="Y1099" s="19"/>
      <c r="Z1099" s="19"/>
      <c r="AA1099" s="19"/>
      <c r="AB1099" s="19"/>
      <c r="AC1099" s="19"/>
      <c r="AD1099" s="19"/>
      <c r="AE1099" s="19"/>
      <c r="AF1099" s="19"/>
      <c r="AG1099" s="19"/>
      <c r="AH1099" s="19"/>
      <c r="AI1099" s="19"/>
      <c r="AJ1099" s="19"/>
      <c r="AK1099" s="19"/>
      <c r="AL1099" s="19"/>
      <c r="AM1099" s="19"/>
      <c r="AN1099" s="19"/>
      <c r="AO1099" s="19"/>
      <c r="AP1099" s="19"/>
      <c r="AQ1099" s="19"/>
      <c r="AR1099" s="31">
        <v>91267</v>
      </c>
      <c r="AS1099" s="31">
        <v>2224021</v>
      </c>
      <c r="AT1099" s="31">
        <v>2010556</v>
      </c>
      <c r="AU1099" s="31">
        <v>1906945</v>
      </c>
      <c r="AV1099" s="31">
        <v>2363038</v>
      </c>
      <c r="AW1099" s="31">
        <v>2435341</v>
      </c>
      <c r="AX1099" s="31">
        <v>193936</v>
      </c>
      <c r="AY1099" s="31">
        <v>166146</v>
      </c>
      <c r="AZ1099" s="31">
        <v>360082</v>
      </c>
    </row>
    <row r="1100" spans="1:52" ht="15" customHeight="1">
      <c r="A1100" s="29" t="s">
        <v>14876</v>
      </c>
      <c r="B1100" s="34">
        <v>37977</v>
      </c>
      <c r="C1100" s="28">
        <v>900</v>
      </c>
      <c r="D1100" s="28">
        <v>52</v>
      </c>
      <c r="E1100" s="28">
        <v>49</v>
      </c>
      <c r="F1100" s="29" t="s">
        <v>13435</v>
      </c>
      <c r="G1100" s="29" t="s">
        <v>5883</v>
      </c>
      <c r="H1100" s="28">
        <v>376</v>
      </c>
      <c r="I1100" s="29" t="s">
        <v>14871</v>
      </c>
      <c r="J1100" s="33" t="s">
        <v>14875</v>
      </c>
      <c r="K1100" s="29" t="s">
        <v>178</v>
      </c>
      <c r="L1100" s="29" t="s">
        <v>14874</v>
      </c>
      <c r="M1100" s="29" t="s">
        <v>3055</v>
      </c>
      <c r="N1100" s="28">
        <v>687279.9</v>
      </c>
      <c r="O1100" s="28">
        <v>6061029</v>
      </c>
      <c r="P1100" s="29" t="s">
        <v>14873</v>
      </c>
      <c r="Q1100" s="32" t="s">
        <v>919</v>
      </c>
      <c r="R1100" s="19"/>
      <c r="S1100" s="19"/>
      <c r="T1100" s="19"/>
      <c r="U1100" s="19"/>
      <c r="V1100" s="19"/>
      <c r="W1100" s="19"/>
      <c r="X1100" s="19"/>
      <c r="Y1100" s="19"/>
      <c r="Z1100" s="19"/>
      <c r="AA1100" s="19"/>
      <c r="AB1100" s="19"/>
      <c r="AC1100" s="19"/>
      <c r="AD1100" s="19"/>
      <c r="AE1100" s="19"/>
      <c r="AF1100" s="19"/>
      <c r="AG1100" s="19"/>
      <c r="AH1100" s="19"/>
      <c r="AI1100" s="19"/>
      <c r="AJ1100" s="19"/>
      <c r="AK1100" s="19"/>
      <c r="AL1100" s="19"/>
      <c r="AM1100" s="19"/>
      <c r="AN1100" s="19"/>
      <c r="AO1100" s="19"/>
      <c r="AP1100" s="19"/>
      <c r="AQ1100" s="19"/>
      <c r="AR1100" s="31">
        <v>23307</v>
      </c>
      <c r="AS1100" s="31">
        <v>2171684</v>
      </c>
      <c r="AT1100" s="31">
        <v>1982678</v>
      </c>
      <c r="AU1100" s="31">
        <v>1931686</v>
      </c>
      <c r="AV1100" s="31">
        <v>2361650</v>
      </c>
      <c r="AW1100" s="31">
        <v>2378799</v>
      </c>
      <c r="AX1100" s="31">
        <v>189671</v>
      </c>
      <c r="AY1100" s="31">
        <v>162540</v>
      </c>
      <c r="AZ1100" s="31">
        <v>352211</v>
      </c>
    </row>
    <row r="1101" spans="1:52" ht="15" customHeight="1">
      <c r="A1101" s="29" t="s">
        <v>14872</v>
      </c>
      <c r="B1101" s="34">
        <v>37977</v>
      </c>
      <c r="C1101" s="28">
        <v>900</v>
      </c>
      <c r="D1101" s="28">
        <v>52</v>
      </c>
      <c r="E1101" s="28">
        <v>49</v>
      </c>
      <c r="F1101" s="29" t="s">
        <v>13435</v>
      </c>
      <c r="G1101" s="29" t="s">
        <v>5883</v>
      </c>
      <c r="H1101" s="28">
        <v>376</v>
      </c>
      <c r="I1101" s="29" t="s">
        <v>14871</v>
      </c>
      <c r="J1101" s="33" t="s">
        <v>14870</v>
      </c>
      <c r="K1101" s="29" t="s">
        <v>178</v>
      </c>
      <c r="L1101" s="29" t="s">
        <v>14869</v>
      </c>
      <c r="M1101" s="29" t="s">
        <v>14868</v>
      </c>
      <c r="N1101" s="28">
        <v>687341.8</v>
      </c>
      <c r="O1101" s="28">
        <v>6060786</v>
      </c>
      <c r="P1101" s="29" t="s">
        <v>14867</v>
      </c>
      <c r="Q1101" s="32" t="s">
        <v>919</v>
      </c>
      <c r="R1101" s="19"/>
      <c r="S1101" s="19"/>
      <c r="T1101" s="19"/>
      <c r="U1101" s="19"/>
      <c r="V1101" s="19"/>
      <c r="W1101" s="19"/>
      <c r="X1101" s="19"/>
      <c r="Y1101" s="19"/>
      <c r="Z1101" s="19"/>
      <c r="AA1101" s="19"/>
      <c r="AB1101" s="19"/>
      <c r="AC1101" s="19"/>
      <c r="AD1101" s="19"/>
      <c r="AE1101" s="19"/>
      <c r="AF1101" s="19"/>
      <c r="AG1101" s="19"/>
      <c r="AH1101" s="19"/>
      <c r="AI1101" s="19"/>
      <c r="AJ1101" s="19"/>
      <c r="AK1101" s="19"/>
      <c r="AL1101" s="19"/>
      <c r="AM1101" s="19"/>
      <c r="AN1101" s="19"/>
      <c r="AO1101" s="19"/>
      <c r="AP1101" s="19"/>
      <c r="AQ1101" s="19"/>
      <c r="AR1101" s="31">
        <v>21336</v>
      </c>
      <c r="AS1101" s="31">
        <v>2097956</v>
      </c>
      <c r="AT1101" s="31">
        <v>1971298</v>
      </c>
      <c r="AU1101" s="31">
        <v>1906777</v>
      </c>
      <c r="AV1101" s="31">
        <v>2344195</v>
      </c>
      <c r="AW1101" s="31">
        <v>2379645</v>
      </c>
      <c r="AX1101" s="31">
        <v>186075</v>
      </c>
      <c r="AY1101" s="31">
        <v>165205</v>
      </c>
      <c r="AZ1101" s="31">
        <v>351280</v>
      </c>
    </row>
    <row r="1102" spans="1:52" ht="15" customHeight="1">
      <c r="A1102" s="29" t="s">
        <v>14866</v>
      </c>
      <c r="B1102" s="34">
        <v>31837</v>
      </c>
      <c r="C1102" s="28">
        <v>750</v>
      </c>
      <c r="D1102" s="28">
        <v>40</v>
      </c>
      <c r="E1102" s="28">
        <v>45</v>
      </c>
      <c r="F1102" s="29" t="s">
        <v>5520</v>
      </c>
      <c r="G1102" s="29" t="s">
        <v>14853</v>
      </c>
      <c r="H1102" s="28">
        <v>390</v>
      </c>
      <c r="I1102" s="29" t="s">
        <v>14593</v>
      </c>
      <c r="J1102" s="33" t="s">
        <v>14865</v>
      </c>
      <c r="K1102" s="29" t="s">
        <v>178</v>
      </c>
      <c r="L1102" s="29" t="s">
        <v>204</v>
      </c>
      <c r="M1102" s="29" t="s">
        <v>14864</v>
      </c>
      <c r="N1102" s="28">
        <v>684191</v>
      </c>
      <c r="O1102" s="28">
        <v>6098300</v>
      </c>
      <c r="P1102" s="29" t="s">
        <v>14855</v>
      </c>
      <c r="Q1102" s="32" t="s">
        <v>919</v>
      </c>
      <c r="R1102" s="19"/>
      <c r="S1102" s="19"/>
      <c r="T1102" s="19"/>
      <c r="U1102" s="19"/>
      <c r="V1102" s="19"/>
      <c r="W1102" s="19"/>
      <c r="X1102" s="19"/>
      <c r="Y1102" s="19"/>
      <c r="Z1102" s="19"/>
      <c r="AA1102" s="19"/>
      <c r="AB1102" s="31">
        <v>520993</v>
      </c>
      <c r="AC1102" s="31">
        <v>864834</v>
      </c>
      <c r="AD1102" s="31">
        <v>657719</v>
      </c>
      <c r="AE1102" s="31">
        <v>830837</v>
      </c>
      <c r="AF1102" s="31">
        <v>739614</v>
      </c>
      <c r="AG1102" s="31">
        <v>999171</v>
      </c>
      <c r="AH1102" s="31">
        <v>1172053</v>
      </c>
      <c r="AI1102" s="31">
        <v>1369600</v>
      </c>
      <c r="AJ1102" s="31">
        <v>1145600</v>
      </c>
      <c r="AK1102" s="31">
        <v>565600</v>
      </c>
      <c r="AL1102" s="31">
        <v>1077200</v>
      </c>
      <c r="AM1102" s="31">
        <v>1312200</v>
      </c>
      <c r="AN1102" s="31">
        <v>673200</v>
      </c>
      <c r="AO1102" s="31">
        <v>641200</v>
      </c>
      <c r="AP1102" s="31">
        <v>809698</v>
      </c>
      <c r="AQ1102" s="31">
        <v>843767</v>
      </c>
      <c r="AR1102" s="31">
        <v>803253.28515625</v>
      </c>
      <c r="AS1102" s="31">
        <v>944481.71484375</v>
      </c>
      <c r="AT1102" s="31">
        <v>463903.9736328125</v>
      </c>
      <c r="AU1102" s="31">
        <v>433737.45434570313</v>
      </c>
      <c r="AV1102" s="31">
        <v>739103.8291015625</v>
      </c>
      <c r="AW1102" s="31">
        <v>177728.92041015625</v>
      </c>
      <c r="AX1102" s="31">
        <v>14949.966796875</v>
      </c>
      <c r="AY1102" s="31">
        <v>0</v>
      </c>
      <c r="AZ1102" s="31">
        <v>14949.966796875</v>
      </c>
    </row>
    <row r="1103" spans="1:52" ht="15" customHeight="1">
      <c r="A1103" s="29" t="s">
        <v>14863</v>
      </c>
      <c r="B1103" s="34">
        <v>31837</v>
      </c>
      <c r="C1103" s="28">
        <v>750</v>
      </c>
      <c r="D1103" s="28">
        <v>40</v>
      </c>
      <c r="E1103" s="28">
        <v>45</v>
      </c>
      <c r="F1103" s="29" t="s">
        <v>5520</v>
      </c>
      <c r="G1103" s="29" t="s">
        <v>14853</v>
      </c>
      <c r="H1103" s="28">
        <v>390</v>
      </c>
      <c r="I1103" s="29" t="s">
        <v>14593</v>
      </c>
      <c r="J1103" s="33" t="s">
        <v>14862</v>
      </c>
      <c r="K1103" s="29" t="s">
        <v>178</v>
      </c>
      <c r="L1103" s="29" t="s">
        <v>204</v>
      </c>
      <c r="M1103" s="29" t="s">
        <v>1868</v>
      </c>
      <c r="N1103" s="28">
        <v>684098</v>
      </c>
      <c r="O1103" s="28">
        <v>6098156</v>
      </c>
      <c r="P1103" s="29" t="s">
        <v>14855</v>
      </c>
      <c r="Q1103" s="32" t="s">
        <v>919</v>
      </c>
      <c r="R1103" s="19"/>
      <c r="S1103" s="19"/>
      <c r="T1103" s="19"/>
      <c r="U1103" s="19"/>
      <c r="V1103" s="19"/>
      <c r="W1103" s="19"/>
      <c r="X1103" s="19"/>
      <c r="Y1103" s="19"/>
      <c r="Z1103" s="19"/>
      <c r="AA1103" s="19"/>
      <c r="AB1103" s="31">
        <v>520993</v>
      </c>
      <c r="AC1103" s="31">
        <v>864834</v>
      </c>
      <c r="AD1103" s="31">
        <v>657719</v>
      </c>
      <c r="AE1103" s="31">
        <v>830837</v>
      </c>
      <c r="AF1103" s="31">
        <v>739614</v>
      </c>
      <c r="AG1103" s="31">
        <v>999171</v>
      </c>
      <c r="AH1103" s="31">
        <v>1172053</v>
      </c>
      <c r="AI1103" s="31">
        <v>1369600</v>
      </c>
      <c r="AJ1103" s="31">
        <v>1145600</v>
      </c>
      <c r="AK1103" s="31">
        <v>565600</v>
      </c>
      <c r="AL1103" s="31">
        <v>1077200</v>
      </c>
      <c r="AM1103" s="31">
        <v>1312200</v>
      </c>
      <c r="AN1103" s="31">
        <v>673200</v>
      </c>
      <c r="AO1103" s="31">
        <v>641200</v>
      </c>
      <c r="AP1103" s="31">
        <v>809698</v>
      </c>
      <c r="AQ1103" s="31">
        <v>843767</v>
      </c>
      <c r="AR1103" s="31">
        <v>803253.28515625</v>
      </c>
      <c r="AS1103" s="31">
        <v>944481.71484375</v>
      </c>
      <c r="AT1103" s="31">
        <v>463903.9736328125</v>
      </c>
      <c r="AU1103" s="31">
        <v>433737.45434570313</v>
      </c>
      <c r="AV1103" s="31">
        <v>739103.8291015625</v>
      </c>
      <c r="AW1103" s="31">
        <v>177728.92041015625</v>
      </c>
      <c r="AX1103" s="31">
        <v>14949.966796875</v>
      </c>
      <c r="AY1103" s="31">
        <v>0</v>
      </c>
      <c r="AZ1103" s="31">
        <v>14949.966796875</v>
      </c>
    </row>
    <row r="1104" spans="1:52" ht="15" customHeight="1">
      <c r="A1104" s="29" t="s">
        <v>14861</v>
      </c>
      <c r="B1104" s="34">
        <v>31837</v>
      </c>
      <c r="C1104" s="28">
        <v>750</v>
      </c>
      <c r="D1104" s="28">
        <v>40</v>
      </c>
      <c r="E1104" s="28">
        <v>45</v>
      </c>
      <c r="F1104" s="29" t="s">
        <v>5520</v>
      </c>
      <c r="G1104" s="29" t="s">
        <v>14853</v>
      </c>
      <c r="H1104" s="28">
        <v>390</v>
      </c>
      <c r="I1104" s="29" t="s">
        <v>14593</v>
      </c>
      <c r="J1104" s="33" t="s">
        <v>14860</v>
      </c>
      <c r="K1104" s="29" t="s">
        <v>178</v>
      </c>
      <c r="L1104" s="29" t="s">
        <v>204</v>
      </c>
      <c r="M1104" s="29" t="s">
        <v>1868</v>
      </c>
      <c r="N1104" s="28">
        <v>684054</v>
      </c>
      <c r="O1104" s="28">
        <v>6097947</v>
      </c>
      <c r="P1104" s="29" t="s">
        <v>14855</v>
      </c>
      <c r="Q1104" s="32" t="s">
        <v>919</v>
      </c>
      <c r="R1104" s="19"/>
      <c r="S1104" s="19"/>
      <c r="T1104" s="19"/>
      <c r="U1104" s="19"/>
      <c r="V1104" s="19"/>
      <c r="W1104" s="19"/>
      <c r="X1104" s="19"/>
      <c r="Y1104" s="19"/>
      <c r="Z1104" s="19"/>
      <c r="AA1104" s="19"/>
      <c r="AB1104" s="31">
        <v>520993</v>
      </c>
      <c r="AC1104" s="31">
        <v>864834</v>
      </c>
      <c r="AD1104" s="31">
        <v>657719</v>
      </c>
      <c r="AE1104" s="31">
        <v>830837</v>
      </c>
      <c r="AF1104" s="31">
        <v>739614</v>
      </c>
      <c r="AG1104" s="31">
        <v>999171</v>
      </c>
      <c r="AH1104" s="31">
        <v>1172053</v>
      </c>
      <c r="AI1104" s="31">
        <v>1369600</v>
      </c>
      <c r="AJ1104" s="31">
        <v>1145600</v>
      </c>
      <c r="AK1104" s="31">
        <v>565600</v>
      </c>
      <c r="AL1104" s="31">
        <v>1077200</v>
      </c>
      <c r="AM1104" s="31">
        <v>1312200</v>
      </c>
      <c r="AN1104" s="31">
        <v>673200</v>
      </c>
      <c r="AO1104" s="31">
        <v>641200</v>
      </c>
      <c r="AP1104" s="31">
        <v>809698</v>
      </c>
      <c r="AQ1104" s="31">
        <v>843767</v>
      </c>
      <c r="AR1104" s="31">
        <v>803253.28515625</v>
      </c>
      <c r="AS1104" s="31">
        <v>944481.71484375</v>
      </c>
      <c r="AT1104" s="31">
        <v>463903.9736328125</v>
      </c>
      <c r="AU1104" s="31">
        <v>433737.45434570313</v>
      </c>
      <c r="AV1104" s="31">
        <v>739103.8291015625</v>
      </c>
      <c r="AW1104" s="31">
        <v>177728.92041015625</v>
      </c>
      <c r="AX1104" s="31">
        <v>14949.966796875</v>
      </c>
      <c r="AY1104" s="31">
        <v>0</v>
      </c>
      <c r="AZ1104" s="31">
        <v>14949.966796875</v>
      </c>
    </row>
    <row r="1105" spans="1:52" ht="15" customHeight="1">
      <c r="A1105" s="29" t="s">
        <v>14859</v>
      </c>
      <c r="B1105" s="34">
        <v>31837</v>
      </c>
      <c r="C1105" s="28">
        <v>750</v>
      </c>
      <c r="D1105" s="28">
        <v>40</v>
      </c>
      <c r="E1105" s="28">
        <v>45</v>
      </c>
      <c r="F1105" s="29" t="s">
        <v>5520</v>
      </c>
      <c r="G1105" s="29" t="s">
        <v>14853</v>
      </c>
      <c r="H1105" s="28">
        <v>390</v>
      </c>
      <c r="I1105" s="29" t="s">
        <v>14593</v>
      </c>
      <c r="J1105" s="33" t="s">
        <v>14858</v>
      </c>
      <c r="K1105" s="29" t="s">
        <v>178</v>
      </c>
      <c r="L1105" s="29" t="s">
        <v>204</v>
      </c>
      <c r="M1105" s="29" t="s">
        <v>1868</v>
      </c>
      <c r="N1105" s="28">
        <v>684046</v>
      </c>
      <c r="O1105" s="28">
        <v>6097743</v>
      </c>
      <c r="P1105" s="29" t="s">
        <v>14855</v>
      </c>
      <c r="Q1105" s="32" t="s">
        <v>919</v>
      </c>
      <c r="R1105" s="19"/>
      <c r="S1105" s="19"/>
      <c r="T1105" s="19"/>
      <c r="U1105" s="19"/>
      <c r="V1105" s="19"/>
      <c r="W1105" s="19"/>
      <c r="X1105" s="19"/>
      <c r="Y1105" s="19"/>
      <c r="Z1105" s="19"/>
      <c r="AA1105" s="19"/>
      <c r="AB1105" s="31">
        <v>520993</v>
      </c>
      <c r="AC1105" s="31">
        <v>864834</v>
      </c>
      <c r="AD1105" s="31">
        <v>657719</v>
      </c>
      <c r="AE1105" s="31">
        <v>830837</v>
      </c>
      <c r="AF1105" s="31">
        <v>739614</v>
      </c>
      <c r="AG1105" s="31">
        <v>999171</v>
      </c>
      <c r="AH1105" s="31">
        <v>1172053</v>
      </c>
      <c r="AI1105" s="31">
        <v>1369600</v>
      </c>
      <c r="AJ1105" s="31">
        <v>1145600</v>
      </c>
      <c r="AK1105" s="31">
        <v>565600</v>
      </c>
      <c r="AL1105" s="31">
        <v>1077200</v>
      </c>
      <c r="AM1105" s="31">
        <v>1312200</v>
      </c>
      <c r="AN1105" s="31">
        <v>673200</v>
      </c>
      <c r="AO1105" s="31">
        <v>641200</v>
      </c>
      <c r="AP1105" s="31">
        <v>809698</v>
      </c>
      <c r="AQ1105" s="31">
        <v>843767</v>
      </c>
      <c r="AR1105" s="31">
        <v>803253.28515625</v>
      </c>
      <c r="AS1105" s="31">
        <v>944481.71484375</v>
      </c>
      <c r="AT1105" s="31">
        <v>463903.9736328125</v>
      </c>
      <c r="AU1105" s="31">
        <v>433737.45434570313</v>
      </c>
      <c r="AV1105" s="31">
        <v>739103.8291015625</v>
      </c>
      <c r="AW1105" s="31">
        <v>177728.92041015625</v>
      </c>
      <c r="AX1105" s="31">
        <v>14949.966796875</v>
      </c>
      <c r="AY1105" s="31">
        <v>0</v>
      </c>
      <c r="AZ1105" s="31">
        <v>14949.966796875</v>
      </c>
    </row>
    <row r="1106" spans="1:52" ht="15" customHeight="1">
      <c r="A1106" s="29" t="s">
        <v>14857</v>
      </c>
      <c r="B1106" s="34">
        <v>31837</v>
      </c>
      <c r="C1106" s="28">
        <v>750</v>
      </c>
      <c r="D1106" s="28">
        <v>40</v>
      </c>
      <c r="E1106" s="28">
        <v>45</v>
      </c>
      <c r="F1106" s="29" t="s">
        <v>5520</v>
      </c>
      <c r="G1106" s="29" t="s">
        <v>14853</v>
      </c>
      <c r="H1106" s="28">
        <v>390</v>
      </c>
      <c r="I1106" s="29" t="s">
        <v>14593</v>
      </c>
      <c r="J1106" s="33" t="s">
        <v>14856</v>
      </c>
      <c r="K1106" s="29" t="s">
        <v>178</v>
      </c>
      <c r="L1106" s="29" t="s">
        <v>204</v>
      </c>
      <c r="M1106" s="29" t="s">
        <v>1868</v>
      </c>
      <c r="N1106" s="28">
        <v>684113</v>
      </c>
      <c r="O1106" s="28">
        <v>6097609</v>
      </c>
      <c r="P1106" s="29" t="s">
        <v>14855</v>
      </c>
      <c r="Q1106" s="32" t="s">
        <v>919</v>
      </c>
      <c r="R1106" s="19"/>
      <c r="S1106" s="19"/>
      <c r="T1106" s="19"/>
      <c r="U1106" s="19"/>
      <c r="V1106" s="19"/>
      <c r="W1106" s="19"/>
      <c r="X1106" s="19"/>
      <c r="Y1106" s="19"/>
      <c r="Z1106" s="19"/>
      <c r="AA1106" s="19"/>
      <c r="AB1106" s="31">
        <v>520993</v>
      </c>
      <c r="AC1106" s="31">
        <v>864834</v>
      </c>
      <c r="AD1106" s="31">
        <v>657719</v>
      </c>
      <c r="AE1106" s="31">
        <v>830837</v>
      </c>
      <c r="AF1106" s="31">
        <v>739614</v>
      </c>
      <c r="AG1106" s="31">
        <v>999171</v>
      </c>
      <c r="AH1106" s="31">
        <v>1172053</v>
      </c>
      <c r="AI1106" s="31">
        <v>1369600</v>
      </c>
      <c r="AJ1106" s="31">
        <v>1145600</v>
      </c>
      <c r="AK1106" s="31">
        <v>565600</v>
      </c>
      <c r="AL1106" s="31">
        <v>1077200</v>
      </c>
      <c r="AM1106" s="31">
        <v>1312200</v>
      </c>
      <c r="AN1106" s="31">
        <v>673200</v>
      </c>
      <c r="AO1106" s="31">
        <v>641200</v>
      </c>
      <c r="AP1106" s="31">
        <v>809698</v>
      </c>
      <c r="AQ1106" s="31">
        <v>843767</v>
      </c>
      <c r="AR1106" s="31">
        <v>803253.28515625</v>
      </c>
      <c r="AS1106" s="31">
        <v>944481.71484375</v>
      </c>
      <c r="AT1106" s="31">
        <v>463903.9736328125</v>
      </c>
      <c r="AU1106" s="31">
        <v>433737.45434570313</v>
      </c>
      <c r="AV1106" s="31">
        <v>739103.8291015625</v>
      </c>
      <c r="AW1106" s="31">
        <v>177728.92041015625</v>
      </c>
      <c r="AX1106" s="31">
        <v>14949.966796875</v>
      </c>
      <c r="AY1106" s="31">
        <v>0</v>
      </c>
      <c r="AZ1106" s="31">
        <v>14949.966796875</v>
      </c>
    </row>
    <row r="1107" spans="1:52" ht="15" customHeight="1">
      <c r="A1107" s="29" t="s">
        <v>14854</v>
      </c>
      <c r="B1107" s="34">
        <v>33786</v>
      </c>
      <c r="C1107" s="28">
        <v>150</v>
      </c>
      <c r="D1107" s="28">
        <v>24.6</v>
      </c>
      <c r="E1107" s="28">
        <v>32.5</v>
      </c>
      <c r="F1107" s="29" t="s">
        <v>786</v>
      </c>
      <c r="G1107" s="29" t="s">
        <v>14847</v>
      </c>
      <c r="H1107" s="28">
        <v>390</v>
      </c>
      <c r="I1107" s="29" t="s">
        <v>14593</v>
      </c>
      <c r="J1107" s="33" t="s">
        <v>14852</v>
      </c>
      <c r="K1107" s="29" t="s">
        <v>178</v>
      </c>
      <c r="L1107" s="29" t="s">
        <v>204</v>
      </c>
      <c r="M1107" s="29" t="s">
        <v>1472</v>
      </c>
      <c r="N1107" s="28">
        <v>701396</v>
      </c>
      <c r="O1107" s="28">
        <v>6095295</v>
      </c>
      <c r="P1107" s="29" t="s">
        <v>14849</v>
      </c>
      <c r="Q1107" s="32" t="s">
        <v>174</v>
      </c>
      <c r="R1107" s="19"/>
      <c r="S1107" s="19"/>
      <c r="T1107" s="19"/>
      <c r="U1107" s="19"/>
      <c r="V1107" s="19"/>
      <c r="W1107" s="19"/>
      <c r="X1107" s="19"/>
      <c r="Y1107" s="19"/>
      <c r="Z1107" s="19"/>
      <c r="AA1107" s="19"/>
      <c r="AB1107" s="19"/>
      <c r="AC1107" s="19"/>
      <c r="AD1107" s="19"/>
      <c r="AE1107" s="19"/>
      <c r="AF1107" s="19"/>
      <c r="AG1107" s="31">
        <v>125000</v>
      </c>
      <c r="AH1107" s="31">
        <v>359500</v>
      </c>
      <c r="AI1107" s="31">
        <v>410000</v>
      </c>
      <c r="AJ1107" s="31">
        <v>337000</v>
      </c>
      <c r="AK1107" s="31">
        <v>291000</v>
      </c>
      <c r="AL1107" s="31">
        <v>317000</v>
      </c>
      <c r="AM1107" s="31">
        <v>366000</v>
      </c>
      <c r="AN1107" s="31">
        <v>308000</v>
      </c>
      <c r="AO1107" s="31">
        <v>326500</v>
      </c>
      <c r="AP1107" s="31">
        <v>223454.5</v>
      </c>
      <c r="AQ1107" s="31">
        <v>313806.869140625</v>
      </c>
      <c r="AR1107" s="31">
        <v>279000.318359375</v>
      </c>
      <c r="AS1107" s="31">
        <v>334775.4326171875</v>
      </c>
      <c r="AT1107" s="31">
        <v>307319.76171875</v>
      </c>
      <c r="AU1107" s="31">
        <v>258024.69189453125</v>
      </c>
      <c r="AV1107" s="31">
        <v>345534.75</v>
      </c>
      <c r="AW1107" s="31">
        <v>325658.52099609375</v>
      </c>
      <c r="AX1107" s="31">
        <v>25216.2890625</v>
      </c>
      <c r="AY1107" s="31">
        <v>26620.60546875</v>
      </c>
      <c r="AZ1107" s="31">
        <v>51836.89453125</v>
      </c>
    </row>
    <row r="1108" spans="1:52" ht="15" customHeight="1">
      <c r="A1108" s="29" t="s">
        <v>14851</v>
      </c>
      <c r="B1108" s="34">
        <v>33786</v>
      </c>
      <c r="C1108" s="28">
        <v>150</v>
      </c>
      <c r="D1108" s="28">
        <v>24.6</v>
      </c>
      <c r="E1108" s="28">
        <v>32.5</v>
      </c>
      <c r="F1108" s="29" t="s">
        <v>786</v>
      </c>
      <c r="G1108" s="29" t="s">
        <v>14847</v>
      </c>
      <c r="H1108" s="28">
        <v>390</v>
      </c>
      <c r="I1108" s="29" t="s">
        <v>14593</v>
      </c>
      <c r="J1108" s="33" t="s">
        <v>14850</v>
      </c>
      <c r="K1108" s="29" t="s">
        <v>178</v>
      </c>
      <c r="L1108" s="29" t="s">
        <v>204</v>
      </c>
      <c r="M1108" s="29" t="s">
        <v>1472</v>
      </c>
      <c r="N1108" s="28">
        <v>701381</v>
      </c>
      <c r="O1108" s="28">
        <v>6095231</v>
      </c>
      <c r="P1108" s="29" t="s">
        <v>14849</v>
      </c>
      <c r="Q1108" s="32" t="s">
        <v>174</v>
      </c>
      <c r="R1108" s="19"/>
      <c r="S1108" s="19"/>
      <c r="T1108" s="19"/>
      <c r="U1108" s="19"/>
      <c r="V1108" s="19"/>
      <c r="W1108" s="19"/>
      <c r="X1108" s="19"/>
      <c r="Y1108" s="19"/>
      <c r="Z1108" s="19"/>
      <c r="AA1108" s="19"/>
      <c r="AB1108" s="19"/>
      <c r="AC1108" s="19"/>
      <c r="AD1108" s="19"/>
      <c r="AE1108" s="19"/>
      <c r="AF1108" s="19"/>
      <c r="AG1108" s="31">
        <v>125000</v>
      </c>
      <c r="AH1108" s="31">
        <v>359500</v>
      </c>
      <c r="AI1108" s="31">
        <v>410000</v>
      </c>
      <c r="AJ1108" s="31">
        <v>337000</v>
      </c>
      <c r="AK1108" s="31">
        <v>291000</v>
      </c>
      <c r="AL1108" s="31">
        <v>317000</v>
      </c>
      <c r="AM1108" s="31">
        <v>366000</v>
      </c>
      <c r="AN1108" s="31">
        <v>308000</v>
      </c>
      <c r="AO1108" s="31">
        <v>326500</v>
      </c>
      <c r="AP1108" s="31">
        <v>223454.5</v>
      </c>
      <c r="AQ1108" s="31">
        <v>313806.869140625</v>
      </c>
      <c r="AR1108" s="31">
        <v>279000.318359375</v>
      </c>
      <c r="AS1108" s="31">
        <v>334775.4326171875</v>
      </c>
      <c r="AT1108" s="31">
        <v>307319.76171875</v>
      </c>
      <c r="AU1108" s="31">
        <v>258024.69189453125</v>
      </c>
      <c r="AV1108" s="31">
        <v>345534.75</v>
      </c>
      <c r="AW1108" s="31">
        <v>325658.52099609375</v>
      </c>
      <c r="AX1108" s="31">
        <v>25216.2890625</v>
      </c>
      <c r="AY1108" s="31">
        <v>26620.60546875</v>
      </c>
      <c r="AZ1108" s="31">
        <v>51836.89453125</v>
      </c>
    </row>
    <row r="1109" spans="1:52" ht="15" customHeight="1">
      <c r="A1109" s="29" t="s">
        <v>14848</v>
      </c>
      <c r="B1109" s="34">
        <v>35582</v>
      </c>
      <c r="C1109" s="28">
        <v>400</v>
      </c>
      <c r="D1109" s="28">
        <v>31</v>
      </c>
      <c r="E1109" s="28">
        <v>36</v>
      </c>
      <c r="F1109" s="29" t="s">
        <v>462</v>
      </c>
      <c r="G1109" s="29" t="s">
        <v>14823</v>
      </c>
      <c r="H1109" s="28">
        <v>390</v>
      </c>
      <c r="I1109" s="29" t="s">
        <v>14593</v>
      </c>
      <c r="J1109" s="33" t="s">
        <v>14846</v>
      </c>
      <c r="K1109" s="29" t="s">
        <v>178</v>
      </c>
      <c r="L1109" s="29" t="s">
        <v>204</v>
      </c>
      <c r="M1109" s="29" t="s">
        <v>590</v>
      </c>
      <c r="N1109" s="28">
        <v>681658</v>
      </c>
      <c r="O1109" s="28">
        <v>6109757</v>
      </c>
      <c r="P1109" s="29" t="s">
        <v>14825</v>
      </c>
      <c r="Q1109" s="32" t="s">
        <v>919</v>
      </c>
      <c r="R1109" s="19"/>
      <c r="S1109" s="19"/>
      <c r="T1109" s="19"/>
      <c r="U1109" s="19"/>
      <c r="V1109" s="19"/>
      <c r="W1109" s="19"/>
      <c r="X1109" s="19"/>
      <c r="Y1109" s="19"/>
      <c r="Z1109" s="19"/>
      <c r="AA1109" s="19"/>
      <c r="AB1109" s="19"/>
      <c r="AC1109" s="19"/>
      <c r="AD1109" s="19"/>
      <c r="AE1109" s="19"/>
      <c r="AF1109" s="19"/>
      <c r="AG1109" s="19"/>
      <c r="AH1109" s="19"/>
      <c r="AI1109" s="19"/>
      <c r="AJ1109" s="19"/>
      <c r="AK1109" s="19"/>
      <c r="AL1109" s="31">
        <v>402200</v>
      </c>
      <c r="AM1109" s="31">
        <v>700100</v>
      </c>
      <c r="AN1109" s="31">
        <v>566900</v>
      </c>
      <c r="AO1109" s="31">
        <v>598000</v>
      </c>
      <c r="AP1109" s="31">
        <v>505348</v>
      </c>
      <c r="AQ1109" s="31">
        <v>600699</v>
      </c>
      <c r="AR1109" s="31">
        <v>523298.33984375</v>
      </c>
      <c r="AS1109" s="31">
        <v>598005.595703125</v>
      </c>
      <c r="AT1109" s="31">
        <v>538400.02734375</v>
      </c>
      <c r="AU1109" s="31">
        <v>500240.8857421875</v>
      </c>
      <c r="AV1109" s="31">
        <v>610853.94921875</v>
      </c>
      <c r="AW1109" s="31">
        <v>597594.2734375</v>
      </c>
      <c r="AX1109" s="31">
        <v>46002.6171875</v>
      </c>
      <c r="AY1109" s="31">
        <v>40669.703125</v>
      </c>
      <c r="AZ1109" s="31">
        <v>86672.3203125</v>
      </c>
    </row>
    <row r="1110" spans="1:52" ht="15" customHeight="1">
      <c r="A1110" s="29" t="s">
        <v>14845</v>
      </c>
      <c r="B1110" s="34">
        <v>35582</v>
      </c>
      <c r="C1110" s="28">
        <v>400</v>
      </c>
      <c r="D1110" s="28">
        <v>31</v>
      </c>
      <c r="E1110" s="28">
        <v>36</v>
      </c>
      <c r="F1110" s="29" t="s">
        <v>462</v>
      </c>
      <c r="G1110" s="29" t="s">
        <v>14823</v>
      </c>
      <c r="H1110" s="28">
        <v>390</v>
      </c>
      <c r="I1110" s="29" t="s">
        <v>14593</v>
      </c>
      <c r="J1110" s="33" t="s">
        <v>14844</v>
      </c>
      <c r="K1110" s="29" t="s">
        <v>178</v>
      </c>
      <c r="L1110" s="29" t="s">
        <v>204</v>
      </c>
      <c r="M1110" s="29" t="s">
        <v>590</v>
      </c>
      <c r="N1110" s="28">
        <v>681553</v>
      </c>
      <c r="O1110" s="28">
        <v>6109569</v>
      </c>
      <c r="P1110" s="29" t="s">
        <v>14825</v>
      </c>
      <c r="Q1110" s="32" t="s">
        <v>919</v>
      </c>
      <c r="R1110" s="19"/>
      <c r="S1110" s="19"/>
      <c r="T1110" s="19"/>
      <c r="U1110" s="19"/>
      <c r="V1110" s="19"/>
      <c r="W1110" s="19"/>
      <c r="X1110" s="19"/>
      <c r="Y1110" s="19"/>
      <c r="Z1110" s="19"/>
      <c r="AA1110" s="19"/>
      <c r="AB1110" s="19"/>
      <c r="AC1110" s="19"/>
      <c r="AD1110" s="19"/>
      <c r="AE1110" s="19"/>
      <c r="AF1110" s="19"/>
      <c r="AG1110" s="19"/>
      <c r="AH1110" s="19"/>
      <c r="AI1110" s="19"/>
      <c r="AJ1110" s="19"/>
      <c r="AK1110" s="19"/>
      <c r="AL1110" s="31">
        <v>402200</v>
      </c>
      <c r="AM1110" s="31">
        <v>700100</v>
      </c>
      <c r="AN1110" s="31">
        <v>566900</v>
      </c>
      <c r="AO1110" s="31">
        <v>598000</v>
      </c>
      <c r="AP1110" s="31">
        <v>505348</v>
      </c>
      <c r="AQ1110" s="31">
        <v>600699</v>
      </c>
      <c r="AR1110" s="31">
        <v>523298.33984375</v>
      </c>
      <c r="AS1110" s="31">
        <v>598005.595703125</v>
      </c>
      <c r="AT1110" s="31">
        <v>538400.02734375</v>
      </c>
      <c r="AU1110" s="31">
        <v>500240.8857421875</v>
      </c>
      <c r="AV1110" s="31">
        <v>610853.94921875</v>
      </c>
      <c r="AW1110" s="31">
        <v>597594.2734375</v>
      </c>
      <c r="AX1110" s="31">
        <v>46002.6171875</v>
      </c>
      <c r="AY1110" s="31">
        <v>40669.703125</v>
      </c>
      <c r="AZ1110" s="31">
        <v>86672.3203125</v>
      </c>
    </row>
    <row r="1111" spans="1:52" ht="15" customHeight="1">
      <c r="A1111" s="29" t="s">
        <v>14843</v>
      </c>
      <c r="B1111" s="34">
        <v>35582</v>
      </c>
      <c r="C1111" s="28">
        <v>400</v>
      </c>
      <c r="D1111" s="28">
        <v>31</v>
      </c>
      <c r="E1111" s="28">
        <v>36</v>
      </c>
      <c r="F1111" s="29" t="s">
        <v>462</v>
      </c>
      <c r="G1111" s="29" t="s">
        <v>14823</v>
      </c>
      <c r="H1111" s="28">
        <v>390</v>
      </c>
      <c r="I1111" s="29" t="s">
        <v>14593</v>
      </c>
      <c r="J1111" s="33" t="s">
        <v>14842</v>
      </c>
      <c r="K1111" s="29" t="s">
        <v>178</v>
      </c>
      <c r="L1111" s="29" t="s">
        <v>204</v>
      </c>
      <c r="M1111" s="29" t="s">
        <v>590</v>
      </c>
      <c r="N1111" s="28">
        <v>681418</v>
      </c>
      <c r="O1111" s="28">
        <v>6109569</v>
      </c>
      <c r="P1111" s="29" t="s">
        <v>14825</v>
      </c>
      <c r="Q1111" s="32" t="s">
        <v>919</v>
      </c>
      <c r="R1111" s="19"/>
      <c r="S1111" s="19"/>
      <c r="T1111" s="19"/>
      <c r="U1111" s="19"/>
      <c r="V1111" s="19"/>
      <c r="W1111" s="19"/>
      <c r="X1111" s="19"/>
      <c r="Y1111" s="19"/>
      <c r="Z1111" s="19"/>
      <c r="AA1111" s="19"/>
      <c r="AB1111" s="19"/>
      <c r="AC1111" s="19"/>
      <c r="AD1111" s="19"/>
      <c r="AE1111" s="19"/>
      <c r="AF1111" s="19"/>
      <c r="AG1111" s="19"/>
      <c r="AH1111" s="19"/>
      <c r="AI1111" s="19"/>
      <c r="AJ1111" s="19"/>
      <c r="AK1111" s="19"/>
      <c r="AL1111" s="31">
        <v>402200</v>
      </c>
      <c r="AM1111" s="31">
        <v>700100</v>
      </c>
      <c r="AN1111" s="31">
        <v>566900</v>
      </c>
      <c r="AO1111" s="31">
        <v>598000</v>
      </c>
      <c r="AP1111" s="31">
        <v>505348</v>
      </c>
      <c r="AQ1111" s="31">
        <v>600699</v>
      </c>
      <c r="AR1111" s="31">
        <v>523298.33984375</v>
      </c>
      <c r="AS1111" s="31">
        <v>598005.595703125</v>
      </c>
      <c r="AT1111" s="31">
        <v>538400.02734375</v>
      </c>
      <c r="AU1111" s="31">
        <v>500240.8857421875</v>
      </c>
      <c r="AV1111" s="31">
        <v>610853.94921875</v>
      </c>
      <c r="AW1111" s="31">
        <v>597594.2734375</v>
      </c>
      <c r="AX1111" s="31">
        <v>46002.6171875</v>
      </c>
      <c r="AY1111" s="31">
        <v>40669.703125</v>
      </c>
      <c r="AZ1111" s="31">
        <v>86672.3203125</v>
      </c>
    </row>
    <row r="1112" spans="1:52" ht="15" customHeight="1">
      <c r="A1112" s="29" t="s">
        <v>14841</v>
      </c>
      <c r="B1112" s="34">
        <v>35582</v>
      </c>
      <c r="C1112" s="28">
        <v>400</v>
      </c>
      <c r="D1112" s="28">
        <v>31</v>
      </c>
      <c r="E1112" s="28">
        <v>36</v>
      </c>
      <c r="F1112" s="29" t="s">
        <v>462</v>
      </c>
      <c r="G1112" s="29" t="s">
        <v>14823</v>
      </c>
      <c r="H1112" s="28">
        <v>390</v>
      </c>
      <c r="I1112" s="29" t="s">
        <v>14593</v>
      </c>
      <c r="J1112" s="33" t="s">
        <v>14840</v>
      </c>
      <c r="K1112" s="29" t="s">
        <v>178</v>
      </c>
      <c r="L1112" s="29" t="s">
        <v>204</v>
      </c>
      <c r="M1112" s="29" t="s">
        <v>590</v>
      </c>
      <c r="N1112" s="28">
        <v>681488</v>
      </c>
      <c r="O1112" s="28">
        <v>6109454</v>
      </c>
      <c r="P1112" s="29" t="s">
        <v>14825</v>
      </c>
      <c r="Q1112" s="32" t="s">
        <v>919</v>
      </c>
      <c r="R1112" s="19"/>
      <c r="S1112" s="19"/>
      <c r="T1112" s="19"/>
      <c r="U1112" s="19"/>
      <c r="V1112" s="19"/>
      <c r="W1112" s="19"/>
      <c r="X1112" s="19"/>
      <c r="Y1112" s="19"/>
      <c r="Z1112" s="19"/>
      <c r="AA1112" s="19"/>
      <c r="AB1112" s="19"/>
      <c r="AC1112" s="19"/>
      <c r="AD1112" s="19"/>
      <c r="AE1112" s="19"/>
      <c r="AF1112" s="19"/>
      <c r="AG1112" s="19"/>
      <c r="AH1112" s="19"/>
      <c r="AI1112" s="19"/>
      <c r="AJ1112" s="19"/>
      <c r="AK1112" s="19"/>
      <c r="AL1112" s="31">
        <v>402200</v>
      </c>
      <c r="AM1112" s="31">
        <v>700100</v>
      </c>
      <c r="AN1112" s="31">
        <v>566900</v>
      </c>
      <c r="AO1112" s="31">
        <v>598000</v>
      </c>
      <c r="AP1112" s="31">
        <v>505348</v>
      </c>
      <c r="AQ1112" s="31">
        <v>600699</v>
      </c>
      <c r="AR1112" s="31">
        <v>523298.33984375</v>
      </c>
      <c r="AS1112" s="31">
        <v>598005.595703125</v>
      </c>
      <c r="AT1112" s="31">
        <v>538400.02734375</v>
      </c>
      <c r="AU1112" s="31">
        <v>500240.8857421875</v>
      </c>
      <c r="AV1112" s="31">
        <v>610853.94921875</v>
      </c>
      <c r="AW1112" s="31">
        <v>597594.2734375</v>
      </c>
      <c r="AX1112" s="31">
        <v>46002.6171875</v>
      </c>
      <c r="AY1112" s="31">
        <v>40669.703125</v>
      </c>
      <c r="AZ1112" s="31">
        <v>86672.3203125</v>
      </c>
    </row>
    <row r="1113" spans="1:52" ht="15" customHeight="1">
      <c r="A1113" s="29" t="s">
        <v>14839</v>
      </c>
      <c r="B1113" s="34">
        <v>35582</v>
      </c>
      <c r="C1113" s="28">
        <v>400</v>
      </c>
      <c r="D1113" s="28">
        <v>31</v>
      </c>
      <c r="E1113" s="28">
        <v>36</v>
      </c>
      <c r="F1113" s="29" t="s">
        <v>462</v>
      </c>
      <c r="G1113" s="29" t="s">
        <v>14823</v>
      </c>
      <c r="H1113" s="28">
        <v>390</v>
      </c>
      <c r="I1113" s="29" t="s">
        <v>14593</v>
      </c>
      <c r="J1113" s="33" t="s">
        <v>14838</v>
      </c>
      <c r="K1113" s="29" t="s">
        <v>178</v>
      </c>
      <c r="L1113" s="29" t="s">
        <v>204</v>
      </c>
      <c r="M1113" s="29" t="s">
        <v>590</v>
      </c>
      <c r="N1113" s="28">
        <v>681622</v>
      </c>
      <c r="O1113" s="28">
        <v>6109449</v>
      </c>
      <c r="P1113" s="29" t="s">
        <v>14825</v>
      </c>
      <c r="Q1113" s="32" t="s">
        <v>919</v>
      </c>
      <c r="R1113" s="19"/>
      <c r="S1113" s="19"/>
      <c r="T1113" s="19"/>
      <c r="U1113" s="19"/>
      <c r="V1113" s="19"/>
      <c r="W1113" s="19"/>
      <c r="X1113" s="19"/>
      <c r="Y1113" s="19"/>
      <c r="Z1113" s="19"/>
      <c r="AA1113" s="19"/>
      <c r="AB1113" s="19"/>
      <c r="AC1113" s="19"/>
      <c r="AD1113" s="19"/>
      <c r="AE1113" s="19"/>
      <c r="AF1113" s="19"/>
      <c r="AG1113" s="19"/>
      <c r="AH1113" s="19"/>
      <c r="AI1113" s="19"/>
      <c r="AJ1113" s="19"/>
      <c r="AK1113" s="19"/>
      <c r="AL1113" s="31">
        <v>402200</v>
      </c>
      <c r="AM1113" s="31">
        <v>700100</v>
      </c>
      <c r="AN1113" s="31">
        <v>566900</v>
      </c>
      <c r="AO1113" s="31">
        <v>598000</v>
      </c>
      <c r="AP1113" s="31">
        <v>505348</v>
      </c>
      <c r="AQ1113" s="31">
        <v>600699</v>
      </c>
      <c r="AR1113" s="31">
        <v>523298.33984375</v>
      </c>
      <c r="AS1113" s="31">
        <v>598005.595703125</v>
      </c>
      <c r="AT1113" s="31">
        <v>538400.02734375</v>
      </c>
      <c r="AU1113" s="31">
        <v>500240.8857421875</v>
      </c>
      <c r="AV1113" s="31">
        <v>610853.94921875</v>
      </c>
      <c r="AW1113" s="31">
        <v>597594.2734375</v>
      </c>
      <c r="AX1113" s="31">
        <v>46002.6171875</v>
      </c>
      <c r="AY1113" s="31">
        <v>40669.703125</v>
      </c>
      <c r="AZ1113" s="31">
        <v>86672.3203125</v>
      </c>
    </row>
    <row r="1114" spans="1:52" ht="15" customHeight="1">
      <c r="A1114" s="29" t="s">
        <v>14837</v>
      </c>
      <c r="B1114" s="34">
        <v>35582</v>
      </c>
      <c r="C1114" s="28">
        <v>400</v>
      </c>
      <c r="D1114" s="28">
        <v>31</v>
      </c>
      <c r="E1114" s="28">
        <v>36</v>
      </c>
      <c r="F1114" s="29" t="s">
        <v>462</v>
      </c>
      <c r="G1114" s="29" t="s">
        <v>14823</v>
      </c>
      <c r="H1114" s="28">
        <v>390</v>
      </c>
      <c r="I1114" s="29" t="s">
        <v>14593</v>
      </c>
      <c r="J1114" s="33" t="s">
        <v>14836</v>
      </c>
      <c r="K1114" s="29" t="s">
        <v>178</v>
      </c>
      <c r="L1114" s="29" t="s">
        <v>204</v>
      </c>
      <c r="M1114" s="29" t="s">
        <v>14833</v>
      </c>
      <c r="N1114" s="28">
        <v>680866</v>
      </c>
      <c r="O1114" s="28">
        <v>6108652</v>
      </c>
      <c r="P1114" s="29" t="s">
        <v>14825</v>
      </c>
      <c r="Q1114" s="32" t="s">
        <v>919</v>
      </c>
      <c r="R1114" s="19"/>
      <c r="S1114" s="19"/>
      <c r="T1114" s="19"/>
      <c r="U1114" s="19"/>
      <c r="V1114" s="19"/>
      <c r="W1114" s="19"/>
      <c r="X1114" s="19"/>
      <c r="Y1114" s="19"/>
      <c r="Z1114" s="19"/>
      <c r="AA1114" s="19"/>
      <c r="AB1114" s="19"/>
      <c r="AC1114" s="19"/>
      <c r="AD1114" s="19"/>
      <c r="AE1114" s="19"/>
      <c r="AF1114" s="19"/>
      <c r="AG1114" s="19"/>
      <c r="AH1114" s="19"/>
      <c r="AI1114" s="19"/>
      <c r="AJ1114" s="19"/>
      <c r="AK1114" s="19"/>
      <c r="AL1114" s="31">
        <v>402200</v>
      </c>
      <c r="AM1114" s="31">
        <v>700100</v>
      </c>
      <c r="AN1114" s="31">
        <v>566900</v>
      </c>
      <c r="AO1114" s="31">
        <v>598000</v>
      </c>
      <c r="AP1114" s="31">
        <v>505348</v>
      </c>
      <c r="AQ1114" s="31">
        <v>600699</v>
      </c>
      <c r="AR1114" s="31">
        <v>523298.33984375</v>
      </c>
      <c r="AS1114" s="31">
        <v>598005.595703125</v>
      </c>
      <c r="AT1114" s="31">
        <v>538400.02734375</v>
      </c>
      <c r="AU1114" s="31">
        <v>500240.8857421875</v>
      </c>
      <c r="AV1114" s="31">
        <v>610853.94921875</v>
      </c>
      <c r="AW1114" s="31">
        <v>597594.2734375</v>
      </c>
      <c r="AX1114" s="31">
        <v>46002.6171875</v>
      </c>
      <c r="AY1114" s="31">
        <v>40669.703125</v>
      </c>
      <c r="AZ1114" s="31">
        <v>86672.3203125</v>
      </c>
    </row>
    <row r="1115" spans="1:52" ht="15" customHeight="1">
      <c r="A1115" s="29" t="s">
        <v>14835</v>
      </c>
      <c r="B1115" s="34">
        <v>35582</v>
      </c>
      <c r="C1115" s="28">
        <v>400</v>
      </c>
      <c r="D1115" s="28">
        <v>31</v>
      </c>
      <c r="E1115" s="28">
        <v>36</v>
      </c>
      <c r="F1115" s="29" t="s">
        <v>462</v>
      </c>
      <c r="G1115" s="29" t="s">
        <v>14823</v>
      </c>
      <c r="H1115" s="28">
        <v>390</v>
      </c>
      <c r="I1115" s="29" t="s">
        <v>14593</v>
      </c>
      <c r="J1115" s="33" t="s">
        <v>14834</v>
      </c>
      <c r="K1115" s="29" t="s">
        <v>178</v>
      </c>
      <c r="L1115" s="29" t="s">
        <v>204</v>
      </c>
      <c r="M1115" s="29" t="s">
        <v>14833</v>
      </c>
      <c r="N1115" s="28">
        <v>681117</v>
      </c>
      <c r="O1115" s="28">
        <v>6108554</v>
      </c>
      <c r="P1115" s="29" t="s">
        <v>14825</v>
      </c>
      <c r="Q1115" s="32" t="s">
        <v>919</v>
      </c>
      <c r="R1115" s="19"/>
      <c r="S1115" s="19"/>
      <c r="T1115" s="19"/>
      <c r="U1115" s="19"/>
      <c r="V1115" s="19"/>
      <c r="W1115" s="19"/>
      <c r="X1115" s="19"/>
      <c r="Y1115" s="19"/>
      <c r="Z1115" s="19"/>
      <c r="AA1115" s="19"/>
      <c r="AB1115" s="19"/>
      <c r="AC1115" s="19"/>
      <c r="AD1115" s="19"/>
      <c r="AE1115" s="19"/>
      <c r="AF1115" s="19"/>
      <c r="AG1115" s="19"/>
      <c r="AH1115" s="19"/>
      <c r="AI1115" s="19"/>
      <c r="AJ1115" s="19"/>
      <c r="AK1115" s="19"/>
      <c r="AL1115" s="31">
        <v>402200</v>
      </c>
      <c r="AM1115" s="31">
        <v>700100</v>
      </c>
      <c r="AN1115" s="31">
        <v>566900</v>
      </c>
      <c r="AO1115" s="31">
        <v>598000</v>
      </c>
      <c r="AP1115" s="31">
        <v>505348</v>
      </c>
      <c r="AQ1115" s="31">
        <v>600699</v>
      </c>
      <c r="AR1115" s="31">
        <v>523298.33984375</v>
      </c>
      <c r="AS1115" s="31">
        <v>598005.595703125</v>
      </c>
      <c r="AT1115" s="31">
        <v>538400.02734375</v>
      </c>
      <c r="AU1115" s="31">
        <v>500240.8857421875</v>
      </c>
      <c r="AV1115" s="31">
        <v>610853.94921875</v>
      </c>
      <c r="AW1115" s="31">
        <v>597594.2734375</v>
      </c>
      <c r="AX1115" s="31">
        <v>46002.6171875</v>
      </c>
      <c r="AY1115" s="31">
        <v>40669.703125</v>
      </c>
      <c r="AZ1115" s="31">
        <v>86672.3203125</v>
      </c>
    </row>
    <row r="1116" spans="1:52" ht="15" customHeight="1">
      <c r="A1116" s="29" t="s">
        <v>14832</v>
      </c>
      <c r="B1116" s="34">
        <v>35582</v>
      </c>
      <c r="C1116" s="28">
        <v>400</v>
      </c>
      <c r="D1116" s="28">
        <v>31</v>
      </c>
      <c r="E1116" s="28">
        <v>36</v>
      </c>
      <c r="F1116" s="29" t="s">
        <v>462</v>
      </c>
      <c r="G1116" s="29" t="s">
        <v>14823</v>
      </c>
      <c r="H1116" s="28">
        <v>390</v>
      </c>
      <c r="I1116" s="29" t="s">
        <v>14593</v>
      </c>
      <c r="J1116" s="33" t="s">
        <v>14831</v>
      </c>
      <c r="K1116" s="29" t="s">
        <v>178</v>
      </c>
      <c r="L1116" s="29" t="s">
        <v>204</v>
      </c>
      <c r="M1116" s="29" t="s">
        <v>14828</v>
      </c>
      <c r="N1116" s="28">
        <v>681368</v>
      </c>
      <c r="O1116" s="28">
        <v>6108455</v>
      </c>
      <c r="P1116" s="29" t="s">
        <v>14825</v>
      </c>
      <c r="Q1116" s="32" t="s">
        <v>919</v>
      </c>
      <c r="R1116" s="19"/>
      <c r="S1116" s="19"/>
      <c r="T1116" s="19"/>
      <c r="U1116" s="19"/>
      <c r="V1116" s="19"/>
      <c r="W1116" s="19"/>
      <c r="X1116" s="19"/>
      <c r="Y1116" s="19"/>
      <c r="Z1116" s="19"/>
      <c r="AA1116" s="19"/>
      <c r="AB1116" s="19"/>
      <c r="AC1116" s="19"/>
      <c r="AD1116" s="19"/>
      <c r="AE1116" s="19"/>
      <c r="AF1116" s="19"/>
      <c r="AG1116" s="19"/>
      <c r="AH1116" s="19"/>
      <c r="AI1116" s="19"/>
      <c r="AJ1116" s="19"/>
      <c r="AK1116" s="19"/>
      <c r="AL1116" s="31">
        <v>402200</v>
      </c>
      <c r="AM1116" s="31">
        <v>700100</v>
      </c>
      <c r="AN1116" s="31">
        <v>566900</v>
      </c>
      <c r="AO1116" s="31">
        <v>598000</v>
      </c>
      <c r="AP1116" s="31">
        <v>505348</v>
      </c>
      <c r="AQ1116" s="31">
        <v>600699</v>
      </c>
      <c r="AR1116" s="31">
        <v>523298.33984375</v>
      </c>
      <c r="AS1116" s="31">
        <v>598005.595703125</v>
      </c>
      <c r="AT1116" s="31">
        <v>538400.02734375</v>
      </c>
      <c r="AU1116" s="31">
        <v>500240.8857421875</v>
      </c>
      <c r="AV1116" s="31">
        <v>610853.94921875</v>
      </c>
      <c r="AW1116" s="31">
        <v>597594.2734375</v>
      </c>
      <c r="AX1116" s="31">
        <v>46002.6171875</v>
      </c>
      <c r="AY1116" s="31">
        <v>40669.703125</v>
      </c>
      <c r="AZ1116" s="31">
        <v>86672.3203125</v>
      </c>
    </row>
    <row r="1117" spans="1:52" ht="15" customHeight="1">
      <c r="A1117" s="29" t="s">
        <v>14830</v>
      </c>
      <c r="B1117" s="34">
        <v>35582</v>
      </c>
      <c r="C1117" s="28">
        <v>400</v>
      </c>
      <c r="D1117" s="28">
        <v>31</v>
      </c>
      <c r="E1117" s="28">
        <v>36</v>
      </c>
      <c r="F1117" s="29" t="s">
        <v>462</v>
      </c>
      <c r="G1117" s="29" t="s">
        <v>14823</v>
      </c>
      <c r="H1117" s="28">
        <v>390</v>
      </c>
      <c r="I1117" s="29" t="s">
        <v>14593</v>
      </c>
      <c r="J1117" s="33" t="s">
        <v>14829</v>
      </c>
      <c r="K1117" s="29" t="s">
        <v>178</v>
      </c>
      <c r="L1117" s="29" t="s">
        <v>204</v>
      </c>
      <c r="M1117" s="29" t="s">
        <v>14828</v>
      </c>
      <c r="N1117" s="28">
        <v>681620</v>
      </c>
      <c r="O1117" s="28">
        <v>6108356</v>
      </c>
      <c r="P1117" s="29" t="s">
        <v>14825</v>
      </c>
      <c r="Q1117" s="32" t="s">
        <v>919</v>
      </c>
      <c r="R1117" s="19"/>
      <c r="S1117" s="19"/>
      <c r="T1117" s="19"/>
      <c r="U1117" s="19"/>
      <c r="V1117" s="19"/>
      <c r="W1117" s="19"/>
      <c r="X1117" s="19"/>
      <c r="Y1117" s="19"/>
      <c r="Z1117" s="19"/>
      <c r="AA1117" s="19"/>
      <c r="AB1117" s="19"/>
      <c r="AC1117" s="19"/>
      <c r="AD1117" s="19"/>
      <c r="AE1117" s="19"/>
      <c r="AF1117" s="19"/>
      <c r="AG1117" s="19"/>
      <c r="AH1117" s="19"/>
      <c r="AI1117" s="19"/>
      <c r="AJ1117" s="19"/>
      <c r="AK1117" s="19"/>
      <c r="AL1117" s="31">
        <v>402200</v>
      </c>
      <c r="AM1117" s="31">
        <v>700100</v>
      </c>
      <c r="AN1117" s="31">
        <v>566900</v>
      </c>
      <c r="AO1117" s="31">
        <v>598000</v>
      </c>
      <c r="AP1117" s="31">
        <v>505348</v>
      </c>
      <c r="AQ1117" s="31">
        <v>600699</v>
      </c>
      <c r="AR1117" s="31">
        <v>523298.33984375</v>
      </c>
      <c r="AS1117" s="31">
        <v>598005.595703125</v>
      </c>
      <c r="AT1117" s="31">
        <v>538400.02734375</v>
      </c>
      <c r="AU1117" s="31">
        <v>500240.8857421875</v>
      </c>
      <c r="AV1117" s="31">
        <v>610853.94921875</v>
      </c>
      <c r="AW1117" s="31">
        <v>597594.2734375</v>
      </c>
      <c r="AX1117" s="31">
        <v>46002.6171875</v>
      </c>
      <c r="AY1117" s="31">
        <v>40669.703125</v>
      </c>
      <c r="AZ1117" s="31">
        <v>86672.3203125</v>
      </c>
    </row>
    <row r="1118" spans="1:52" ht="15" customHeight="1">
      <c r="A1118" s="29" t="s">
        <v>14827</v>
      </c>
      <c r="B1118" s="34">
        <v>35582</v>
      </c>
      <c r="C1118" s="28">
        <v>400</v>
      </c>
      <c r="D1118" s="28">
        <v>31</v>
      </c>
      <c r="E1118" s="28">
        <v>36</v>
      </c>
      <c r="F1118" s="29" t="s">
        <v>462</v>
      </c>
      <c r="G1118" s="29" t="s">
        <v>14823</v>
      </c>
      <c r="H1118" s="28">
        <v>390</v>
      </c>
      <c r="I1118" s="29" t="s">
        <v>14593</v>
      </c>
      <c r="J1118" s="33" t="s">
        <v>14826</v>
      </c>
      <c r="K1118" s="29" t="s">
        <v>178</v>
      </c>
      <c r="L1118" s="29" t="s">
        <v>204</v>
      </c>
      <c r="M1118" s="29" t="s">
        <v>1313</v>
      </c>
      <c r="N1118" s="28">
        <v>681871</v>
      </c>
      <c r="O1118" s="28">
        <v>6108257</v>
      </c>
      <c r="P1118" s="29" t="s">
        <v>14825</v>
      </c>
      <c r="Q1118" s="32" t="s">
        <v>919</v>
      </c>
      <c r="R1118" s="19"/>
      <c r="S1118" s="19"/>
      <c r="T1118" s="19"/>
      <c r="U1118" s="19"/>
      <c r="V1118" s="19"/>
      <c r="W1118" s="19"/>
      <c r="X1118" s="19"/>
      <c r="Y1118" s="19"/>
      <c r="Z1118" s="19"/>
      <c r="AA1118" s="19"/>
      <c r="AB1118" s="19"/>
      <c r="AC1118" s="19"/>
      <c r="AD1118" s="19"/>
      <c r="AE1118" s="19"/>
      <c r="AF1118" s="19"/>
      <c r="AG1118" s="19"/>
      <c r="AH1118" s="19"/>
      <c r="AI1118" s="19"/>
      <c r="AJ1118" s="19"/>
      <c r="AK1118" s="19"/>
      <c r="AL1118" s="31">
        <v>402200</v>
      </c>
      <c r="AM1118" s="31">
        <v>700100</v>
      </c>
      <c r="AN1118" s="31">
        <v>566900</v>
      </c>
      <c r="AO1118" s="31">
        <v>598000</v>
      </c>
      <c r="AP1118" s="31">
        <v>505348</v>
      </c>
      <c r="AQ1118" s="31">
        <v>600699</v>
      </c>
      <c r="AR1118" s="31">
        <v>523298.33984375</v>
      </c>
      <c r="AS1118" s="31">
        <v>598005.595703125</v>
      </c>
      <c r="AT1118" s="31">
        <v>538400.02734375</v>
      </c>
      <c r="AU1118" s="31">
        <v>500240.8857421875</v>
      </c>
      <c r="AV1118" s="31">
        <v>610853.94921875</v>
      </c>
      <c r="AW1118" s="31">
        <v>597594.2734375</v>
      </c>
      <c r="AX1118" s="31">
        <v>46002.6171875</v>
      </c>
      <c r="AY1118" s="31">
        <v>40669.703125</v>
      </c>
      <c r="AZ1118" s="31">
        <v>86672.3203125</v>
      </c>
    </row>
    <row r="1119" spans="1:52" ht="15" customHeight="1">
      <c r="A1119" s="29" t="s">
        <v>14824</v>
      </c>
      <c r="B1119" s="34">
        <v>35947</v>
      </c>
      <c r="C1119" s="28">
        <v>600</v>
      </c>
      <c r="D1119" s="28">
        <v>42</v>
      </c>
      <c r="E1119" s="28">
        <v>41.5</v>
      </c>
      <c r="F1119" s="29" t="s">
        <v>2069</v>
      </c>
      <c r="G1119" s="29" t="s">
        <v>14819</v>
      </c>
      <c r="H1119" s="28">
        <v>390</v>
      </c>
      <c r="I1119" s="29" t="s">
        <v>14593</v>
      </c>
      <c r="J1119" s="33" t="s">
        <v>14822</v>
      </c>
      <c r="K1119" s="29" t="s">
        <v>178</v>
      </c>
      <c r="L1119" s="29" t="s">
        <v>204</v>
      </c>
      <c r="M1119" s="29" t="s">
        <v>1373</v>
      </c>
      <c r="N1119" s="28">
        <v>710848</v>
      </c>
      <c r="O1119" s="28">
        <v>6095068</v>
      </c>
      <c r="P1119" s="29" t="s">
        <v>14821</v>
      </c>
      <c r="Q1119" s="32" t="s">
        <v>174</v>
      </c>
      <c r="R1119" s="19"/>
      <c r="S1119" s="19"/>
      <c r="T1119" s="19"/>
      <c r="U1119" s="19"/>
      <c r="V1119" s="19"/>
      <c r="W1119" s="19"/>
      <c r="X1119" s="19"/>
      <c r="Y1119" s="19"/>
      <c r="Z1119" s="19"/>
      <c r="AA1119" s="19"/>
      <c r="AB1119" s="19"/>
      <c r="AC1119" s="19"/>
      <c r="AD1119" s="19"/>
      <c r="AE1119" s="19"/>
      <c r="AF1119" s="19"/>
      <c r="AG1119" s="19"/>
      <c r="AH1119" s="19"/>
      <c r="AI1119" s="19"/>
      <c r="AJ1119" s="19"/>
      <c r="AK1119" s="19"/>
      <c r="AL1119" s="19"/>
      <c r="AM1119" s="31">
        <v>580000</v>
      </c>
      <c r="AN1119" s="31">
        <v>953000</v>
      </c>
      <c r="AO1119" s="31">
        <v>1122000</v>
      </c>
      <c r="AP1119" s="31">
        <v>924880</v>
      </c>
      <c r="AQ1119" s="31">
        <v>1042915</v>
      </c>
      <c r="AR1119" s="31">
        <v>1141775</v>
      </c>
      <c r="AS1119" s="31">
        <v>1099975</v>
      </c>
      <c r="AT1119" s="31">
        <v>798805</v>
      </c>
      <c r="AU1119" s="31">
        <v>1000605</v>
      </c>
      <c r="AV1119" s="31">
        <v>1069278</v>
      </c>
      <c r="AW1119" s="31">
        <v>924150</v>
      </c>
      <c r="AX1119" s="31">
        <v>65055</v>
      </c>
      <c r="AY1119" s="31">
        <v>0</v>
      </c>
      <c r="AZ1119" s="31">
        <v>65055</v>
      </c>
    </row>
    <row r="1120" spans="1:52" ht="15" customHeight="1">
      <c r="A1120" s="29" t="s">
        <v>14820</v>
      </c>
      <c r="B1120" s="34">
        <v>36495</v>
      </c>
      <c r="C1120" s="28">
        <v>750</v>
      </c>
      <c r="D1120" s="28">
        <v>44</v>
      </c>
      <c r="E1120" s="28">
        <v>45</v>
      </c>
      <c r="F1120" s="29" t="s">
        <v>462</v>
      </c>
      <c r="G1120" s="29" t="s">
        <v>11126</v>
      </c>
      <c r="H1120" s="28">
        <v>390</v>
      </c>
      <c r="I1120" s="29" t="s">
        <v>14593</v>
      </c>
      <c r="J1120" s="33" t="s">
        <v>14818</v>
      </c>
      <c r="K1120" s="29" t="s">
        <v>178</v>
      </c>
      <c r="L1120" s="29" t="s">
        <v>204</v>
      </c>
      <c r="M1120" s="29" t="s">
        <v>858</v>
      </c>
      <c r="N1120" s="28">
        <v>713943</v>
      </c>
      <c r="O1120" s="28">
        <v>6099849</v>
      </c>
      <c r="P1120" s="29" t="s">
        <v>14817</v>
      </c>
      <c r="Q1120" s="32" t="s">
        <v>919</v>
      </c>
      <c r="R1120" s="19"/>
      <c r="S1120" s="19"/>
      <c r="T1120" s="19"/>
      <c r="U1120" s="19"/>
      <c r="V1120" s="19"/>
      <c r="W1120" s="19"/>
      <c r="X1120" s="19"/>
      <c r="Y1120" s="19"/>
      <c r="Z1120" s="19"/>
      <c r="AA1120" s="19"/>
      <c r="AB1120" s="19"/>
      <c r="AC1120" s="19"/>
      <c r="AD1120" s="19"/>
      <c r="AE1120" s="19"/>
      <c r="AF1120" s="19"/>
      <c r="AG1120" s="19"/>
      <c r="AH1120" s="19"/>
      <c r="AI1120" s="19"/>
      <c r="AJ1120" s="19"/>
      <c r="AK1120" s="19"/>
      <c r="AL1120" s="19"/>
      <c r="AM1120" s="19"/>
      <c r="AN1120" s="31">
        <v>17000</v>
      </c>
      <c r="AO1120" s="31">
        <v>1627000</v>
      </c>
      <c r="AP1120" s="31">
        <v>1581177</v>
      </c>
      <c r="AQ1120" s="31">
        <v>1774320</v>
      </c>
      <c r="AR1120" s="31">
        <v>1531602</v>
      </c>
      <c r="AS1120" s="31">
        <v>1635975</v>
      </c>
      <c r="AT1120" s="31">
        <v>1619986</v>
      </c>
      <c r="AU1120" s="31">
        <v>1516911</v>
      </c>
      <c r="AV1120" s="31">
        <v>1869176</v>
      </c>
      <c r="AW1120" s="31">
        <v>1758433</v>
      </c>
      <c r="AX1120" s="31">
        <v>154641</v>
      </c>
      <c r="AY1120" s="31">
        <v>144346</v>
      </c>
      <c r="AZ1120" s="31">
        <v>298987</v>
      </c>
    </row>
    <row r="1121" spans="1:52" ht="15" customHeight="1">
      <c r="A1121" s="29" t="s">
        <v>14816</v>
      </c>
      <c r="B1121" s="34">
        <v>30164</v>
      </c>
      <c r="C1121" s="28">
        <v>7.5</v>
      </c>
      <c r="D1121" s="28">
        <v>7</v>
      </c>
      <c r="E1121" s="28">
        <v>12</v>
      </c>
      <c r="F1121" s="29" t="s">
        <v>14810</v>
      </c>
      <c r="G1121" s="29" t="s">
        <v>14809</v>
      </c>
      <c r="H1121" s="28">
        <v>390</v>
      </c>
      <c r="I1121" s="29" t="s">
        <v>14593</v>
      </c>
      <c r="J1121" s="33" t="s">
        <v>14815</v>
      </c>
      <c r="K1121" s="29" t="s">
        <v>178</v>
      </c>
      <c r="L1121" s="29" t="s">
        <v>14814</v>
      </c>
      <c r="M1121" s="29" t="s">
        <v>14813</v>
      </c>
      <c r="N1121" s="28">
        <v>717892.4</v>
      </c>
      <c r="O1121" s="28">
        <v>6096943</v>
      </c>
      <c r="P1121" s="29" t="s">
        <v>14812</v>
      </c>
      <c r="Q1121" s="32" t="s">
        <v>368</v>
      </c>
      <c r="R1121" s="19"/>
      <c r="S1121" s="19"/>
      <c r="T1121" s="19"/>
      <c r="U1121" s="19"/>
      <c r="V1121" s="19"/>
      <c r="W1121" s="31">
        <v>2200</v>
      </c>
      <c r="X1121" s="31">
        <v>8004</v>
      </c>
      <c r="Y1121" s="31">
        <v>8126</v>
      </c>
      <c r="Z1121" s="31">
        <v>6387</v>
      </c>
      <c r="AA1121" s="31">
        <v>7912</v>
      </c>
      <c r="AB1121" s="31">
        <v>6470</v>
      </c>
      <c r="AC1121" s="31">
        <v>8055</v>
      </c>
      <c r="AD1121" s="31">
        <v>8191</v>
      </c>
      <c r="AE1121" s="31">
        <v>8833</v>
      </c>
      <c r="AF1121" s="31">
        <v>5814</v>
      </c>
      <c r="AG1121" s="31">
        <v>8496</v>
      </c>
      <c r="AH1121" s="31">
        <v>8810</v>
      </c>
      <c r="AI1121" s="31">
        <v>8570</v>
      </c>
      <c r="AJ1121" s="31">
        <v>6876</v>
      </c>
      <c r="AK1121" s="31">
        <v>4666</v>
      </c>
      <c r="AL1121" s="31">
        <v>6994</v>
      </c>
      <c r="AM1121" s="31">
        <v>6904</v>
      </c>
      <c r="AN1121" s="31">
        <v>4263</v>
      </c>
      <c r="AO1121" s="31">
        <v>2081</v>
      </c>
      <c r="AP1121" s="31">
        <v>2442.9999999850988</v>
      </c>
      <c r="AQ1121" s="31">
        <v>3073</v>
      </c>
      <c r="AR1121" s="31">
        <v>0</v>
      </c>
      <c r="AS1121" s="31">
        <v>555</v>
      </c>
      <c r="AT1121" s="31">
        <v>1779</v>
      </c>
      <c r="AU1121" s="31">
        <v>1420</v>
      </c>
      <c r="AV1121" s="31">
        <v>1609</v>
      </c>
      <c r="AW1121" s="31">
        <v>2320</v>
      </c>
      <c r="AX1121" s="31">
        <v>12</v>
      </c>
      <c r="AY1121" s="31">
        <v>11</v>
      </c>
      <c r="AZ1121" s="31">
        <v>23</v>
      </c>
    </row>
    <row r="1122" spans="1:52" ht="15" customHeight="1">
      <c r="A1122" s="29" t="s">
        <v>14811</v>
      </c>
      <c r="B1122" s="34">
        <v>30628</v>
      </c>
      <c r="C1122" s="28">
        <v>45</v>
      </c>
      <c r="D1122" s="28">
        <v>15.7</v>
      </c>
      <c r="E1122" s="28">
        <v>24</v>
      </c>
      <c r="F1122" s="29" t="s">
        <v>14638</v>
      </c>
      <c r="G1122" s="29" t="s">
        <v>204</v>
      </c>
      <c r="H1122" s="28">
        <v>390</v>
      </c>
      <c r="I1122" s="29" t="s">
        <v>14593</v>
      </c>
      <c r="J1122" s="33" t="s">
        <v>14808</v>
      </c>
      <c r="K1122" s="29" t="s">
        <v>178</v>
      </c>
      <c r="L1122" s="29" t="s">
        <v>14807</v>
      </c>
      <c r="M1122" s="29" t="s">
        <v>1247</v>
      </c>
      <c r="N1122" s="28">
        <v>702709.4</v>
      </c>
      <c r="O1122" s="28">
        <v>6087810</v>
      </c>
      <c r="P1122" s="29" t="s">
        <v>14806</v>
      </c>
      <c r="Q1122" s="32" t="s">
        <v>368</v>
      </c>
      <c r="R1122" s="19"/>
      <c r="S1122" s="19"/>
      <c r="T1122" s="19"/>
      <c r="U1122" s="19"/>
      <c r="V1122" s="19"/>
      <c r="W1122" s="19"/>
      <c r="X1122" s="31">
        <v>7143</v>
      </c>
      <c r="Y1122" s="31">
        <v>87019</v>
      </c>
      <c r="Z1122" s="31">
        <v>68400</v>
      </c>
      <c r="AA1122" s="31">
        <v>84729</v>
      </c>
      <c r="AB1122" s="31">
        <v>69287</v>
      </c>
      <c r="AC1122" s="31">
        <v>86261</v>
      </c>
      <c r="AD1122" s="31">
        <v>77910</v>
      </c>
      <c r="AE1122" s="31">
        <v>87340</v>
      </c>
      <c r="AF1122" s="31">
        <v>59900</v>
      </c>
      <c r="AG1122" s="31">
        <v>182520</v>
      </c>
      <c r="AH1122" s="31">
        <v>91260</v>
      </c>
      <c r="AI1122" s="31">
        <v>89820</v>
      </c>
      <c r="AJ1122" s="31">
        <v>70260</v>
      </c>
      <c r="AK1122" s="31">
        <v>63480</v>
      </c>
      <c r="AL1122" s="31">
        <v>73940</v>
      </c>
      <c r="AM1122" s="31">
        <v>75340</v>
      </c>
      <c r="AN1122" s="31">
        <v>11770</v>
      </c>
      <c r="AO1122" s="31">
        <v>86730</v>
      </c>
      <c r="AP1122" s="31">
        <v>63250</v>
      </c>
      <c r="AQ1122" s="31">
        <v>91629.9990234375</v>
      </c>
      <c r="AR1122" s="31">
        <v>75730</v>
      </c>
      <c r="AS1122" s="31">
        <v>65790</v>
      </c>
      <c r="AT1122" s="31">
        <v>66060</v>
      </c>
      <c r="AU1122" s="31">
        <v>76458</v>
      </c>
      <c r="AV1122" s="31">
        <v>86343</v>
      </c>
      <c r="AW1122" s="31">
        <v>82601</v>
      </c>
      <c r="AX1122" s="31">
        <v>6562</v>
      </c>
      <c r="AY1122" s="31">
        <v>6205</v>
      </c>
      <c r="AZ1122" s="31">
        <v>12767</v>
      </c>
    </row>
    <row r="1123" spans="1:52" ht="15" customHeight="1">
      <c r="A1123" s="29" t="s">
        <v>14805</v>
      </c>
      <c r="B1123" s="34">
        <v>30630</v>
      </c>
      <c r="C1123" s="28">
        <v>75</v>
      </c>
      <c r="D1123" s="28">
        <v>0.1</v>
      </c>
      <c r="E1123" s="28">
        <v>0.1</v>
      </c>
      <c r="F1123" s="29" t="s">
        <v>14800</v>
      </c>
      <c r="G1123" s="29" t="s">
        <v>14799</v>
      </c>
      <c r="H1123" s="28">
        <v>390</v>
      </c>
      <c r="I1123" s="29" t="s">
        <v>14593</v>
      </c>
      <c r="J1123" s="33" t="s">
        <v>14804</v>
      </c>
      <c r="K1123" s="29" t="s">
        <v>178</v>
      </c>
      <c r="L1123" s="29" t="s">
        <v>14663</v>
      </c>
      <c r="M1123" s="29" t="s">
        <v>14803</v>
      </c>
      <c r="N1123" s="28">
        <v>709642.4</v>
      </c>
      <c r="O1123" s="28">
        <v>6099942</v>
      </c>
      <c r="P1123" s="29" t="s">
        <v>14802</v>
      </c>
      <c r="Q1123" s="32" t="s">
        <v>368</v>
      </c>
      <c r="R1123" s="19"/>
      <c r="S1123" s="19"/>
      <c r="T1123" s="19"/>
      <c r="U1123" s="19"/>
      <c r="V1123" s="19"/>
      <c r="W1123" s="19"/>
      <c r="X1123" s="31">
        <v>1065</v>
      </c>
      <c r="Y1123" s="31">
        <v>12979</v>
      </c>
      <c r="Z1123" s="31">
        <v>10202</v>
      </c>
      <c r="AA1123" s="31">
        <v>12637</v>
      </c>
      <c r="AB1123" s="31">
        <v>10334</v>
      </c>
      <c r="AC1123" s="31">
        <v>12866</v>
      </c>
      <c r="AD1123" s="31">
        <v>11732</v>
      </c>
      <c r="AE1123" s="31">
        <v>12962</v>
      </c>
      <c r="AF1123" s="31">
        <v>12352</v>
      </c>
      <c r="AG1123" s="31">
        <v>11980</v>
      </c>
      <c r="AH1123" s="31">
        <v>17240</v>
      </c>
      <c r="AI1123" s="31">
        <v>11688</v>
      </c>
      <c r="AJ1123" s="31">
        <v>12376</v>
      </c>
      <c r="AK1123" s="31">
        <v>4708</v>
      </c>
      <c r="AL1123" s="31">
        <v>4256</v>
      </c>
      <c r="AM1123" s="31">
        <v>2362</v>
      </c>
      <c r="AN1123" s="31">
        <v>2130</v>
      </c>
      <c r="AO1123" s="31">
        <v>4756</v>
      </c>
      <c r="AP1123" s="31">
        <v>1974</v>
      </c>
      <c r="AQ1123" s="31">
        <v>5282</v>
      </c>
      <c r="AR1123" s="31">
        <v>1048</v>
      </c>
      <c r="AS1123" s="19"/>
      <c r="AT1123" s="31">
        <v>135952</v>
      </c>
      <c r="AU1123" s="31">
        <v>116016</v>
      </c>
      <c r="AV1123" s="31">
        <v>166158</v>
      </c>
      <c r="AW1123" s="31">
        <v>140088</v>
      </c>
      <c r="AX1123" s="31">
        <v>11498</v>
      </c>
      <c r="AY1123" s="31">
        <v>10786</v>
      </c>
      <c r="AZ1123" s="31">
        <v>22284</v>
      </c>
    </row>
    <row r="1124" spans="1:52" ht="15" customHeight="1">
      <c r="A1124" s="29" t="s">
        <v>14801</v>
      </c>
      <c r="B1124" s="34">
        <v>31198</v>
      </c>
      <c r="C1124" s="28">
        <v>18</v>
      </c>
      <c r="D1124" s="28">
        <v>11</v>
      </c>
      <c r="E1124" s="28">
        <v>18</v>
      </c>
      <c r="F1124" s="29" t="s">
        <v>14793</v>
      </c>
      <c r="G1124" s="29" t="s">
        <v>14792</v>
      </c>
      <c r="H1124" s="28">
        <v>390</v>
      </c>
      <c r="I1124" s="29" t="s">
        <v>14593</v>
      </c>
      <c r="J1124" s="33" t="s">
        <v>14798</v>
      </c>
      <c r="K1124" s="29" t="s">
        <v>178</v>
      </c>
      <c r="L1124" s="29" t="s">
        <v>14797</v>
      </c>
      <c r="M1124" s="29" t="s">
        <v>14796</v>
      </c>
      <c r="N1124" s="28">
        <v>716992.4</v>
      </c>
      <c r="O1124" s="28">
        <v>6099492</v>
      </c>
      <c r="P1124" s="29" t="s">
        <v>14795</v>
      </c>
      <c r="Q1124" s="32" t="s">
        <v>368</v>
      </c>
      <c r="R1124" s="19"/>
      <c r="S1124" s="19"/>
      <c r="T1124" s="19"/>
      <c r="U1124" s="19"/>
      <c r="V1124" s="19"/>
      <c r="W1124" s="19"/>
      <c r="X1124" s="19"/>
      <c r="Y1124" s="19"/>
      <c r="Z1124" s="31">
        <v>1196</v>
      </c>
      <c r="AA1124" s="31">
        <v>1250</v>
      </c>
      <c r="AB1124" s="31">
        <v>1250</v>
      </c>
      <c r="AC1124" s="31">
        <v>1250</v>
      </c>
      <c r="AD1124" s="31">
        <v>1250</v>
      </c>
      <c r="AE1124" s="31">
        <v>1250</v>
      </c>
      <c r="AF1124" s="31">
        <v>9932</v>
      </c>
      <c r="AG1124" s="31">
        <v>17087</v>
      </c>
      <c r="AH1124" s="31">
        <v>14660</v>
      </c>
      <c r="AI1124" s="31">
        <v>15143</v>
      </c>
      <c r="AJ1124" s="31">
        <v>11648</v>
      </c>
      <c r="AK1124" s="31">
        <v>6770</v>
      </c>
      <c r="AL1124" s="31">
        <v>9837</v>
      </c>
      <c r="AM1124" s="31">
        <v>14586</v>
      </c>
      <c r="AN1124" s="31">
        <v>11768</v>
      </c>
      <c r="AO1124" s="31">
        <v>13260</v>
      </c>
      <c r="AP1124" s="31">
        <v>7245.9999084472656</v>
      </c>
      <c r="AQ1124" s="31">
        <v>11432</v>
      </c>
      <c r="AR1124" s="31">
        <v>11084</v>
      </c>
      <c r="AS1124" s="31">
        <v>12092</v>
      </c>
      <c r="AT1124" s="31">
        <v>10083</v>
      </c>
      <c r="AU1124" s="31">
        <v>9554</v>
      </c>
      <c r="AV1124" s="31">
        <v>8944</v>
      </c>
      <c r="AW1124" s="31">
        <v>9258</v>
      </c>
      <c r="AX1124" s="31">
        <v>610</v>
      </c>
      <c r="AY1124" s="31">
        <v>370</v>
      </c>
      <c r="AZ1124" s="31">
        <v>980</v>
      </c>
    </row>
    <row r="1125" spans="1:52" ht="15" customHeight="1">
      <c r="A1125" s="29" t="s">
        <v>14794</v>
      </c>
      <c r="B1125" s="34">
        <v>32024</v>
      </c>
      <c r="C1125" s="28">
        <v>150</v>
      </c>
      <c r="D1125" s="28">
        <v>23</v>
      </c>
      <c r="E1125" s="28">
        <v>24.5</v>
      </c>
      <c r="F1125" s="29" t="s">
        <v>14683</v>
      </c>
      <c r="G1125" s="29" t="s">
        <v>1124</v>
      </c>
      <c r="H1125" s="28">
        <v>390</v>
      </c>
      <c r="I1125" s="29" t="s">
        <v>14593</v>
      </c>
      <c r="J1125" s="33" t="s">
        <v>14791</v>
      </c>
      <c r="K1125" s="29" t="s">
        <v>178</v>
      </c>
      <c r="L1125" s="29" t="s">
        <v>14790</v>
      </c>
      <c r="M1125" s="29" t="s">
        <v>1318</v>
      </c>
      <c r="N1125" s="28">
        <v>695792.9</v>
      </c>
      <c r="O1125" s="28">
        <v>6110996</v>
      </c>
      <c r="P1125" s="29" t="s">
        <v>14789</v>
      </c>
      <c r="Q1125" s="32" t="s">
        <v>174</v>
      </c>
      <c r="R1125" s="19"/>
      <c r="S1125" s="19"/>
      <c r="T1125" s="19"/>
      <c r="U1125" s="19"/>
      <c r="V1125" s="19"/>
      <c r="W1125" s="19"/>
      <c r="X1125" s="19"/>
      <c r="Y1125" s="19"/>
      <c r="Z1125" s="19"/>
      <c r="AA1125" s="19"/>
      <c r="AB1125" s="31">
        <v>195560</v>
      </c>
      <c r="AC1125" s="31">
        <v>350000</v>
      </c>
      <c r="AD1125" s="31">
        <v>302680</v>
      </c>
      <c r="AE1125" s="31">
        <v>304540</v>
      </c>
      <c r="AF1125" s="31">
        <v>285940</v>
      </c>
      <c r="AG1125" s="31">
        <v>346100</v>
      </c>
      <c r="AH1125" s="31">
        <v>317040</v>
      </c>
      <c r="AI1125" s="31">
        <v>286220</v>
      </c>
      <c r="AJ1125" s="31">
        <v>300400</v>
      </c>
      <c r="AK1125" s="31">
        <v>240060</v>
      </c>
      <c r="AL1125" s="31">
        <v>264120</v>
      </c>
      <c r="AM1125" s="31">
        <v>310683</v>
      </c>
      <c r="AN1125" s="31">
        <v>259858</v>
      </c>
      <c r="AO1125" s="31">
        <v>243029</v>
      </c>
      <c r="AP1125" s="31">
        <v>222913</v>
      </c>
      <c r="AQ1125" s="31">
        <v>184217.8603515625</v>
      </c>
      <c r="AR1125" s="31">
        <v>222622.2900390625</v>
      </c>
      <c r="AS1125" s="31">
        <v>213892.4716796875</v>
      </c>
      <c r="AT1125" s="31">
        <v>217833.6591796875</v>
      </c>
      <c r="AU1125" s="31">
        <v>161736.2998046875</v>
      </c>
      <c r="AV1125" s="31">
        <v>220376.96875</v>
      </c>
      <c r="AW1125" s="31">
        <v>208652.40222167969</v>
      </c>
      <c r="AX1125" s="31">
        <v>14705.4599609375</v>
      </c>
      <c r="AY1125" s="31">
        <v>14309.4599609375</v>
      </c>
      <c r="AZ1125" s="31">
        <v>29014.919921875</v>
      </c>
    </row>
    <row r="1126" spans="1:52" ht="15" customHeight="1">
      <c r="A1126" s="29" t="s">
        <v>14788</v>
      </c>
      <c r="B1126" s="34">
        <v>32210</v>
      </c>
      <c r="C1126" s="28">
        <v>180</v>
      </c>
      <c r="D1126" s="28">
        <v>23.2</v>
      </c>
      <c r="E1126" s="28">
        <v>30</v>
      </c>
      <c r="F1126" s="29" t="s">
        <v>533</v>
      </c>
      <c r="G1126" s="29" t="s">
        <v>14768</v>
      </c>
      <c r="H1126" s="28">
        <v>390</v>
      </c>
      <c r="I1126" s="29" t="s">
        <v>14593</v>
      </c>
      <c r="J1126" s="33" t="s">
        <v>14787</v>
      </c>
      <c r="K1126" s="29" t="s">
        <v>178</v>
      </c>
      <c r="L1126" s="29" t="s">
        <v>14786</v>
      </c>
      <c r="M1126" s="29" t="s">
        <v>14785</v>
      </c>
      <c r="N1126" s="28">
        <v>694082.6</v>
      </c>
      <c r="O1126" s="28">
        <v>6091824</v>
      </c>
      <c r="P1126" s="29" t="s">
        <v>14784</v>
      </c>
      <c r="Q1126" s="32" t="s">
        <v>3133</v>
      </c>
      <c r="R1126" s="19"/>
      <c r="S1126" s="19"/>
      <c r="T1126" s="19"/>
      <c r="U1126" s="19"/>
      <c r="V1126" s="19"/>
      <c r="W1126" s="19"/>
      <c r="X1126" s="19"/>
      <c r="Y1126" s="19"/>
      <c r="Z1126" s="19"/>
      <c r="AA1126" s="19"/>
      <c r="AB1126" s="19"/>
      <c r="AC1126" s="31">
        <v>93040</v>
      </c>
      <c r="AD1126" s="31">
        <v>300000</v>
      </c>
      <c r="AE1126" s="31">
        <v>422780</v>
      </c>
      <c r="AF1126" s="31">
        <v>327820</v>
      </c>
      <c r="AG1126" s="31">
        <v>389680</v>
      </c>
      <c r="AH1126" s="31">
        <v>392320</v>
      </c>
      <c r="AI1126" s="31">
        <v>419280</v>
      </c>
      <c r="AJ1126" s="31">
        <v>401720</v>
      </c>
      <c r="AK1126" s="31">
        <v>301740</v>
      </c>
      <c r="AL1126" s="31">
        <v>329440</v>
      </c>
      <c r="AM1126" s="31">
        <v>424660</v>
      </c>
      <c r="AN1126" s="31">
        <v>304659</v>
      </c>
      <c r="AO1126" s="31">
        <v>311944</v>
      </c>
      <c r="AP1126" s="31">
        <v>282915</v>
      </c>
      <c r="AQ1126" s="31">
        <v>337721</v>
      </c>
      <c r="AR1126" s="31">
        <v>281185</v>
      </c>
      <c r="AS1126" s="31">
        <v>310932</v>
      </c>
      <c r="AT1126" s="31">
        <v>259460</v>
      </c>
      <c r="AU1126" s="31">
        <v>255325</v>
      </c>
      <c r="AV1126" s="31">
        <v>367198</v>
      </c>
      <c r="AW1126" s="31">
        <v>349345</v>
      </c>
      <c r="AX1126" s="31">
        <v>7716</v>
      </c>
      <c r="AY1126" s="31">
        <v>16534</v>
      </c>
      <c r="AZ1126" s="31">
        <v>24250</v>
      </c>
    </row>
    <row r="1127" spans="1:52" ht="15" customHeight="1">
      <c r="A1127" s="29" t="s">
        <v>14783</v>
      </c>
      <c r="B1127" s="34">
        <v>32224</v>
      </c>
      <c r="C1127" s="28">
        <v>200</v>
      </c>
      <c r="D1127" s="28">
        <v>24</v>
      </c>
      <c r="E1127" s="28">
        <v>28.5</v>
      </c>
      <c r="F1127" s="29" t="s">
        <v>14778</v>
      </c>
      <c r="G1127" s="29" t="s">
        <v>1335</v>
      </c>
      <c r="H1127" s="28">
        <v>390</v>
      </c>
      <c r="I1127" s="29" t="s">
        <v>14593</v>
      </c>
      <c r="J1127" s="33" t="s">
        <v>14782</v>
      </c>
      <c r="K1127" s="29" t="s">
        <v>178</v>
      </c>
      <c r="L1127" s="29" t="s">
        <v>14781</v>
      </c>
      <c r="M1127" s="29" t="s">
        <v>2287</v>
      </c>
      <c r="N1127" s="28">
        <v>702506.5</v>
      </c>
      <c r="O1127" s="28">
        <v>6094124</v>
      </c>
      <c r="P1127" s="29" t="s">
        <v>14780</v>
      </c>
      <c r="Q1127" s="32" t="s">
        <v>3133</v>
      </c>
      <c r="R1127" s="19"/>
      <c r="S1127" s="19"/>
      <c r="T1127" s="19"/>
      <c r="U1127" s="19"/>
      <c r="V1127" s="19"/>
      <c r="W1127" s="19"/>
      <c r="X1127" s="19"/>
      <c r="Y1127" s="19"/>
      <c r="Z1127" s="19"/>
      <c r="AA1127" s="19"/>
      <c r="AB1127" s="19"/>
      <c r="AC1127" s="31">
        <v>327120</v>
      </c>
      <c r="AD1127" s="31">
        <v>475320</v>
      </c>
      <c r="AE1127" s="31">
        <v>516690</v>
      </c>
      <c r="AF1127" s="31">
        <v>504600</v>
      </c>
      <c r="AG1127" s="31">
        <v>353010</v>
      </c>
      <c r="AH1127" s="31">
        <v>433470</v>
      </c>
      <c r="AI1127" s="31">
        <v>471510</v>
      </c>
      <c r="AJ1127" s="31">
        <v>85710</v>
      </c>
      <c r="AK1127" s="31">
        <v>278220</v>
      </c>
      <c r="AL1127" s="31">
        <v>294240</v>
      </c>
      <c r="AM1127" s="31">
        <v>365040</v>
      </c>
      <c r="AN1127" s="31">
        <v>208825</v>
      </c>
      <c r="AO1127" s="31">
        <v>320305</v>
      </c>
      <c r="AP1127" s="31">
        <v>255375</v>
      </c>
      <c r="AQ1127" s="31">
        <v>296911</v>
      </c>
      <c r="AR1127" s="31">
        <v>220407</v>
      </c>
      <c r="AS1127" s="31">
        <v>219923</v>
      </c>
      <c r="AT1127" s="31">
        <v>68331</v>
      </c>
      <c r="AU1127" s="31">
        <v>112187</v>
      </c>
      <c r="AV1127" s="31">
        <v>362078</v>
      </c>
      <c r="AW1127" s="31">
        <v>303226</v>
      </c>
      <c r="AX1127" s="31">
        <v>22296</v>
      </c>
      <c r="AY1127" s="31">
        <v>8446</v>
      </c>
      <c r="AZ1127" s="31">
        <v>30742</v>
      </c>
    </row>
    <row r="1128" spans="1:52" ht="15" customHeight="1">
      <c r="A1128" s="29" t="s">
        <v>14779</v>
      </c>
      <c r="B1128" s="34">
        <v>32247</v>
      </c>
      <c r="C1128" s="28">
        <v>100</v>
      </c>
      <c r="D1128" s="28">
        <v>19</v>
      </c>
      <c r="E1128" s="28">
        <v>30</v>
      </c>
      <c r="F1128" s="29" t="s">
        <v>14773</v>
      </c>
      <c r="G1128" s="29" t="s">
        <v>14772</v>
      </c>
      <c r="H1128" s="28">
        <v>390</v>
      </c>
      <c r="I1128" s="29" t="s">
        <v>14593</v>
      </c>
      <c r="J1128" s="33" t="s">
        <v>14777</v>
      </c>
      <c r="K1128" s="29" t="s">
        <v>178</v>
      </c>
      <c r="L1128" s="29" t="s">
        <v>14776</v>
      </c>
      <c r="M1128" s="29" t="s">
        <v>1313</v>
      </c>
      <c r="N1128" s="28">
        <v>701325.5</v>
      </c>
      <c r="O1128" s="28">
        <v>6091552</v>
      </c>
      <c r="P1128" s="29" t="s">
        <v>14775</v>
      </c>
      <c r="Q1128" s="32" t="s">
        <v>207</v>
      </c>
      <c r="R1128" s="19"/>
      <c r="S1128" s="19"/>
      <c r="T1128" s="19"/>
      <c r="U1128" s="19"/>
      <c r="V1128" s="19"/>
      <c r="W1128" s="19"/>
      <c r="X1128" s="19"/>
      <c r="Y1128" s="19"/>
      <c r="Z1128" s="19"/>
      <c r="AA1128" s="19"/>
      <c r="AB1128" s="19"/>
      <c r="AC1128" s="31">
        <v>9952</v>
      </c>
      <c r="AD1128" s="31">
        <v>187240</v>
      </c>
      <c r="AE1128" s="31">
        <v>157620</v>
      </c>
      <c r="AF1128" s="31">
        <v>169100</v>
      </c>
      <c r="AG1128" s="31">
        <v>174820</v>
      </c>
      <c r="AH1128" s="31">
        <v>151920</v>
      </c>
      <c r="AI1128" s="31">
        <v>198300</v>
      </c>
      <c r="AJ1128" s="31">
        <v>169820</v>
      </c>
      <c r="AK1128" s="31">
        <v>131240</v>
      </c>
      <c r="AL1128" s="31">
        <v>159420</v>
      </c>
      <c r="AM1128" s="31">
        <v>169560</v>
      </c>
      <c r="AN1128" s="31">
        <v>112828</v>
      </c>
      <c r="AO1128" s="31">
        <v>164944</v>
      </c>
      <c r="AP1128" s="31">
        <v>134317</v>
      </c>
      <c r="AQ1128" s="31">
        <v>158437</v>
      </c>
      <c r="AR1128" s="31">
        <v>144043</v>
      </c>
      <c r="AS1128" s="31">
        <v>155782</v>
      </c>
      <c r="AT1128" s="31">
        <v>148275</v>
      </c>
      <c r="AU1128" s="31">
        <v>128873</v>
      </c>
      <c r="AV1128" s="31">
        <v>176773</v>
      </c>
      <c r="AW1128" s="31">
        <v>164191</v>
      </c>
      <c r="AX1128" s="31">
        <v>11578</v>
      </c>
      <c r="AY1128" s="31">
        <v>9627</v>
      </c>
      <c r="AZ1128" s="31">
        <v>21205</v>
      </c>
    </row>
    <row r="1129" spans="1:52" ht="15" customHeight="1">
      <c r="A1129" s="29" t="s">
        <v>14774</v>
      </c>
      <c r="B1129" s="34">
        <v>32241</v>
      </c>
      <c r="C1129" s="28">
        <v>180</v>
      </c>
      <c r="D1129" s="28">
        <v>23</v>
      </c>
      <c r="E1129" s="28">
        <v>30</v>
      </c>
      <c r="F1129" s="29" t="s">
        <v>14741</v>
      </c>
      <c r="G1129" s="29" t="s">
        <v>14768</v>
      </c>
      <c r="H1129" s="28">
        <v>390</v>
      </c>
      <c r="I1129" s="29" t="s">
        <v>14593</v>
      </c>
      <c r="J1129" s="33" t="s">
        <v>14771</v>
      </c>
      <c r="K1129" s="29" t="s">
        <v>178</v>
      </c>
      <c r="L1129" s="29" t="s">
        <v>14766</v>
      </c>
      <c r="M1129" s="29" t="s">
        <v>4411</v>
      </c>
      <c r="N1129" s="28">
        <v>700533.5</v>
      </c>
      <c r="O1129" s="28">
        <v>6092013</v>
      </c>
      <c r="P1129" s="29" t="s">
        <v>14770</v>
      </c>
      <c r="Q1129" s="32" t="s">
        <v>207</v>
      </c>
      <c r="R1129" s="19"/>
      <c r="S1129" s="19"/>
      <c r="T1129" s="19"/>
      <c r="U1129" s="19"/>
      <c r="V1129" s="19"/>
      <c r="W1129" s="19"/>
      <c r="X1129" s="19"/>
      <c r="Y1129" s="19"/>
      <c r="Z1129" s="19"/>
      <c r="AA1129" s="19"/>
      <c r="AB1129" s="19"/>
      <c r="AC1129" s="31">
        <v>182930</v>
      </c>
      <c r="AD1129" s="31">
        <v>351930</v>
      </c>
      <c r="AE1129" s="31">
        <v>410280</v>
      </c>
      <c r="AF1129" s="31">
        <v>328950</v>
      </c>
      <c r="AG1129" s="31">
        <v>400500</v>
      </c>
      <c r="AH1129" s="31">
        <v>380490</v>
      </c>
      <c r="AI1129" s="31">
        <v>413520</v>
      </c>
      <c r="AJ1129" s="31">
        <v>329070</v>
      </c>
      <c r="AK1129" s="31">
        <v>264540</v>
      </c>
      <c r="AL1129" s="31">
        <v>337320</v>
      </c>
      <c r="AM1129" s="31">
        <v>374880</v>
      </c>
      <c r="AN1129" s="31">
        <v>271604</v>
      </c>
      <c r="AO1129" s="31">
        <v>339959</v>
      </c>
      <c r="AP1129" s="31">
        <v>280133</v>
      </c>
      <c r="AQ1129" s="31">
        <v>321366</v>
      </c>
      <c r="AR1129" s="31">
        <v>292636</v>
      </c>
      <c r="AS1129" s="31">
        <v>317132</v>
      </c>
      <c r="AT1129" s="31">
        <v>313178</v>
      </c>
      <c r="AU1129" s="31">
        <v>269794</v>
      </c>
      <c r="AV1129" s="31">
        <v>381670</v>
      </c>
      <c r="AW1129" s="31">
        <v>365251</v>
      </c>
      <c r="AX1129" s="31">
        <v>28181</v>
      </c>
      <c r="AY1129" s="31">
        <v>24691</v>
      </c>
      <c r="AZ1129" s="31">
        <v>52872</v>
      </c>
    </row>
    <row r="1130" spans="1:52" ht="15" customHeight="1">
      <c r="A1130" s="29" t="s">
        <v>14769</v>
      </c>
      <c r="B1130" s="34">
        <v>32332</v>
      </c>
      <c r="C1130" s="28">
        <v>150</v>
      </c>
      <c r="D1130" s="28">
        <v>21.8</v>
      </c>
      <c r="E1130" s="28">
        <v>24</v>
      </c>
      <c r="F1130" s="29" t="s">
        <v>14763</v>
      </c>
      <c r="G1130" s="29" t="s">
        <v>14762</v>
      </c>
      <c r="H1130" s="28">
        <v>390</v>
      </c>
      <c r="I1130" s="29" t="s">
        <v>14593</v>
      </c>
      <c r="J1130" s="33" t="s">
        <v>14767</v>
      </c>
      <c r="K1130" s="29" t="s">
        <v>178</v>
      </c>
      <c r="L1130" s="29" t="s">
        <v>14766</v>
      </c>
      <c r="M1130" s="29" t="s">
        <v>2515</v>
      </c>
      <c r="N1130" s="28">
        <v>703461.4</v>
      </c>
      <c r="O1130" s="28">
        <v>6086514</v>
      </c>
      <c r="P1130" s="29" t="s">
        <v>14765</v>
      </c>
      <c r="Q1130" s="32" t="s">
        <v>3133</v>
      </c>
      <c r="R1130" s="19"/>
      <c r="S1130" s="19"/>
      <c r="T1130" s="19"/>
      <c r="U1130" s="19"/>
      <c r="V1130" s="19"/>
      <c r="W1130" s="19"/>
      <c r="X1130" s="19"/>
      <c r="Y1130" s="19"/>
      <c r="Z1130" s="19"/>
      <c r="AA1130" s="19"/>
      <c r="AB1130" s="19"/>
      <c r="AC1130" s="31">
        <v>157180</v>
      </c>
      <c r="AD1130" s="31">
        <v>353800</v>
      </c>
      <c r="AE1130" s="31">
        <v>404860</v>
      </c>
      <c r="AF1130" s="31">
        <v>353600</v>
      </c>
      <c r="AG1130" s="31">
        <v>391080</v>
      </c>
      <c r="AH1130" s="31">
        <v>293700</v>
      </c>
      <c r="AI1130" s="31">
        <v>449900</v>
      </c>
      <c r="AJ1130" s="31">
        <v>391700</v>
      </c>
      <c r="AK1130" s="31">
        <v>341940</v>
      </c>
      <c r="AL1130" s="31">
        <v>341160</v>
      </c>
      <c r="AM1130" s="31">
        <v>409920</v>
      </c>
      <c r="AN1130" s="31">
        <v>338778</v>
      </c>
      <c r="AO1130" s="31">
        <v>373357</v>
      </c>
      <c r="AP1130" s="31">
        <v>279234</v>
      </c>
      <c r="AQ1130" s="31">
        <v>366907</v>
      </c>
      <c r="AR1130" s="31">
        <v>321569</v>
      </c>
      <c r="AS1130" s="31">
        <v>356186</v>
      </c>
      <c r="AT1130" s="31">
        <v>330307</v>
      </c>
      <c r="AU1130" s="31">
        <v>273098</v>
      </c>
      <c r="AV1130" s="31">
        <v>379280</v>
      </c>
      <c r="AW1130" s="31">
        <v>377492</v>
      </c>
      <c r="AX1130" s="31">
        <v>30303</v>
      </c>
      <c r="AY1130" s="31">
        <v>26530</v>
      </c>
      <c r="AZ1130" s="31">
        <v>56833</v>
      </c>
    </row>
    <row r="1131" spans="1:52" ht="15" customHeight="1">
      <c r="A1131" s="29" t="s">
        <v>14764</v>
      </c>
      <c r="B1131" s="34">
        <v>32345</v>
      </c>
      <c r="C1131" s="28">
        <v>150</v>
      </c>
      <c r="D1131" s="28">
        <v>23</v>
      </c>
      <c r="E1131" s="28">
        <v>24.5</v>
      </c>
      <c r="F1131" s="29" t="s">
        <v>14683</v>
      </c>
      <c r="G1131" s="29" t="s">
        <v>1124</v>
      </c>
      <c r="H1131" s="28">
        <v>390</v>
      </c>
      <c r="I1131" s="29" t="s">
        <v>14593</v>
      </c>
      <c r="J1131" s="33" t="s">
        <v>14761</v>
      </c>
      <c r="K1131" s="29" t="s">
        <v>178</v>
      </c>
      <c r="L1131" s="29" t="s">
        <v>14760</v>
      </c>
      <c r="M1131" s="29" t="s">
        <v>3653</v>
      </c>
      <c r="N1131" s="28">
        <v>695736.6</v>
      </c>
      <c r="O1131" s="28">
        <v>6108460</v>
      </c>
      <c r="P1131" s="29" t="s">
        <v>14759</v>
      </c>
      <c r="Q1131" s="32" t="s">
        <v>174</v>
      </c>
      <c r="R1131" s="19"/>
      <c r="S1131" s="19"/>
      <c r="T1131" s="19"/>
      <c r="U1131" s="19"/>
      <c r="V1131" s="19"/>
      <c r="W1131" s="19"/>
      <c r="X1131" s="19"/>
      <c r="Y1131" s="19"/>
      <c r="Z1131" s="19"/>
      <c r="AA1131" s="19"/>
      <c r="AB1131" s="19"/>
      <c r="AC1131" s="31">
        <v>400920</v>
      </c>
      <c r="AD1131" s="31">
        <v>319360</v>
      </c>
      <c r="AE1131" s="31">
        <v>359340</v>
      </c>
      <c r="AF1131" s="31">
        <v>458480</v>
      </c>
      <c r="AG1131" s="31">
        <v>210740</v>
      </c>
      <c r="AH1131" s="31">
        <v>276220</v>
      </c>
      <c r="AI1131" s="31">
        <v>378580</v>
      </c>
      <c r="AJ1131" s="31">
        <v>342300</v>
      </c>
      <c r="AK1131" s="31">
        <v>275520</v>
      </c>
      <c r="AL1131" s="31">
        <v>298340</v>
      </c>
      <c r="AM1131" s="31">
        <v>364585</v>
      </c>
      <c r="AN1131" s="31">
        <v>265810</v>
      </c>
      <c r="AO1131" s="31">
        <v>293777</v>
      </c>
      <c r="AP1131" s="31">
        <v>245391</v>
      </c>
      <c r="AQ1131" s="31">
        <v>285230.1123046875</v>
      </c>
      <c r="AR1131" s="31">
        <v>244921.0517578125</v>
      </c>
      <c r="AS1131" s="31">
        <v>289485.9013671875</v>
      </c>
      <c r="AT1131" s="31">
        <v>257439.6044921875</v>
      </c>
      <c r="AU1131" s="31">
        <v>226758.51147460938</v>
      </c>
      <c r="AV1131" s="31">
        <v>292713.2998046875</v>
      </c>
      <c r="AW1131" s="31">
        <v>242746.0205078125</v>
      </c>
      <c r="AX1131" s="31">
        <v>23105.609375</v>
      </c>
      <c r="AY1131" s="31">
        <v>11094.9296875</v>
      </c>
      <c r="AZ1131" s="31">
        <v>34200.5390625</v>
      </c>
    </row>
    <row r="1132" spans="1:52" ht="15" customHeight="1">
      <c r="A1132" s="29" t="s">
        <v>14758</v>
      </c>
      <c r="B1132" s="34">
        <v>32349</v>
      </c>
      <c r="C1132" s="28">
        <v>150</v>
      </c>
      <c r="D1132" s="28">
        <v>23</v>
      </c>
      <c r="E1132" s="28">
        <v>24.5</v>
      </c>
      <c r="F1132" s="29" t="s">
        <v>14683</v>
      </c>
      <c r="G1132" s="29" t="s">
        <v>1124</v>
      </c>
      <c r="H1132" s="28">
        <v>390</v>
      </c>
      <c r="I1132" s="29" t="s">
        <v>14593</v>
      </c>
      <c r="J1132" s="33" t="s">
        <v>14757</v>
      </c>
      <c r="K1132" s="29" t="s">
        <v>178</v>
      </c>
      <c r="L1132" s="29" t="s">
        <v>14756</v>
      </c>
      <c r="M1132" s="29" t="s">
        <v>355</v>
      </c>
      <c r="N1132" s="28">
        <v>702153.5</v>
      </c>
      <c r="O1132" s="28">
        <v>6111312</v>
      </c>
      <c r="P1132" s="29" t="s">
        <v>14755</v>
      </c>
      <c r="Q1132" s="32" t="s">
        <v>174</v>
      </c>
      <c r="R1132" s="19"/>
      <c r="S1132" s="19"/>
      <c r="T1132" s="19"/>
      <c r="U1132" s="19"/>
      <c r="V1132" s="19"/>
      <c r="W1132" s="19"/>
      <c r="X1132" s="19"/>
      <c r="Y1132" s="19"/>
      <c r="Z1132" s="19"/>
      <c r="AA1132" s="19"/>
      <c r="AB1132" s="19"/>
      <c r="AC1132" s="31">
        <v>282320</v>
      </c>
      <c r="AD1132" s="31">
        <v>308200</v>
      </c>
      <c r="AE1132" s="31">
        <v>319780</v>
      </c>
      <c r="AF1132" s="31">
        <v>283020</v>
      </c>
      <c r="AG1132" s="31">
        <v>293860</v>
      </c>
      <c r="AH1132" s="31">
        <v>252280</v>
      </c>
      <c r="AI1132" s="31">
        <v>318180</v>
      </c>
      <c r="AJ1132" s="31">
        <v>304340</v>
      </c>
      <c r="AK1132" s="31">
        <v>257700</v>
      </c>
      <c r="AL1132" s="31">
        <v>270120</v>
      </c>
      <c r="AM1132" s="31">
        <v>320264</v>
      </c>
      <c r="AN1132" s="31">
        <v>250495</v>
      </c>
      <c r="AO1132" s="31">
        <v>278198</v>
      </c>
      <c r="AP1132" s="31">
        <v>221328</v>
      </c>
      <c r="AQ1132" s="31">
        <v>272775.5712890625</v>
      </c>
      <c r="AR1132" s="31">
        <v>236900.06689453125</v>
      </c>
      <c r="AS1132" s="31">
        <v>234680.49267578125</v>
      </c>
      <c r="AT1132" s="31">
        <v>245681.369140625</v>
      </c>
      <c r="AU1132" s="31">
        <v>187669.35205078125</v>
      </c>
      <c r="AV1132" s="31">
        <v>247230.716796875</v>
      </c>
      <c r="AW1132" s="31">
        <v>248580.091796875</v>
      </c>
      <c r="AX1132" s="31">
        <v>22291.830078125</v>
      </c>
      <c r="AY1132" s="31">
        <v>22543.2890625</v>
      </c>
      <c r="AZ1132" s="31">
        <v>44835.119140625</v>
      </c>
    </row>
    <row r="1133" spans="1:52" ht="15" customHeight="1">
      <c r="A1133" s="29" t="s">
        <v>14754</v>
      </c>
      <c r="B1133" s="34">
        <v>32444</v>
      </c>
      <c r="C1133" s="28">
        <v>200</v>
      </c>
      <c r="D1133" s="28">
        <v>25</v>
      </c>
      <c r="E1133" s="28">
        <v>30</v>
      </c>
      <c r="F1133" s="29" t="s">
        <v>14749</v>
      </c>
      <c r="G1133" s="29" t="s">
        <v>14748</v>
      </c>
      <c r="H1133" s="28">
        <v>390</v>
      </c>
      <c r="I1133" s="29" t="s">
        <v>14593</v>
      </c>
      <c r="J1133" s="33" t="s">
        <v>14753</v>
      </c>
      <c r="K1133" s="29" t="s">
        <v>178</v>
      </c>
      <c r="L1133" s="29" t="s">
        <v>14752</v>
      </c>
      <c r="M1133" s="29" t="s">
        <v>1799</v>
      </c>
      <c r="N1133" s="28">
        <v>689275.6</v>
      </c>
      <c r="O1133" s="28">
        <v>6111894</v>
      </c>
      <c r="P1133" s="29" t="s">
        <v>14751</v>
      </c>
      <c r="Q1133" s="32" t="s">
        <v>207</v>
      </c>
      <c r="R1133" s="19"/>
      <c r="S1133" s="19"/>
      <c r="T1133" s="19"/>
      <c r="U1133" s="19"/>
      <c r="V1133" s="19"/>
      <c r="W1133" s="19"/>
      <c r="X1133" s="19"/>
      <c r="Y1133" s="19"/>
      <c r="Z1133" s="19"/>
      <c r="AA1133" s="19"/>
      <c r="AB1133" s="19"/>
      <c r="AC1133" s="31">
        <v>205753</v>
      </c>
      <c r="AD1133" s="31">
        <v>309270</v>
      </c>
      <c r="AE1133" s="31">
        <v>380310</v>
      </c>
      <c r="AF1133" s="31">
        <v>334260</v>
      </c>
      <c r="AG1133" s="31">
        <v>369600</v>
      </c>
      <c r="AH1133" s="31">
        <v>309450</v>
      </c>
      <c r="AI1133" s="31">
        <v>402210</v>
      </c>
      <c r="AJ1133" s="31">
        <v>355890</v>
      </c>
      <c r="AK1133" s="31">
        <v>298500</v>
      </c>
      <c r="AL1133" s="31">
        <v>314640</v>
      </c>
      <c r="AM1133" s="31">
        <v>380708</v>
      </c>
      <c r="AN1133" s="31">
        <v>283816</v>
      </c>
      <c r="AO1133" s="31">
        <v>303554</v>
      </c>
      <c r="AP1133" s="31">
        <v>266638</v>
      </c>
      <c r="AQ1133" s="31">
        <v>326749.51171875</v>
      </c>
      <c r="AR1133" s="31">
        <v>281641.138671875</v>
      </c>
      <c r="AS1133" s="31">
        <v>305756.544921875</v>
      </c>
      <c r="AT1133" s="31">
        <v>288494.91015625</v>
      </c>
      <c r="AU1133" s="31">
        <v>263294.4619140625</v>
      </c>
      <c r="AV1133" s="31">
        <v>318685.951171875</v>
      </c>
      <c r="AW1133" s="31">
        <v>331798.498046875</v>
      </c>
      <c r="AX1133" s="31">
        <v>24219.359375</v>
      </c>
      <c r="AY1133" s="31">
        <v>23652.08984375</v>
      </c>
      <c r="AZ1133" s="31">
        <v>47871.44921875</v>
      </c>
    </row>
    <row r="1134" spans="1:52" ht="15" customHeight="1">
      <c r="A1134" s="29" t="s">
        <v>14750</v>
      </c>
      <c r="B1134" s="34">
        <v>32443</v>
      </c>
      <c r="C1134" s="28">
        <v>180</v>
      </c>
      <c r="D1134" s="28">
        <v>23.2</v>
      </c>
      <c r="E1134" s="28">
        <v>30</v>
      </c>
      <c r="F1134" s="29" t="s">
        <v>14741</v>
      </c>
      <c r="G1134" s="29" t="s">
        <v>14740</v>
      </c>
      <c r="H1134" s="28">
        <v>390</v>
      </c>
      <c r="I1134" s="29" t="s">
        <v>14593</v>
      </c>
      <c r="J1134" s="33" t="s">
        <v>14747</v>
      </c>
      <c r="K1134" s="29" t="s">
        <v>178</v>
      </c>
      <c r="L1134" s="29" t="s">
        <v>14744</v>
      </c>
      <c r="M1134" s="29" t="s">
        <v>331</v>
      </c>
      <c r="N1134" s="28">
        <v>701270.5</v>
      </c>
      <c r="O1134" s="28">
        <v>6108172</v>
      </c>
      <c r="P1134" s="29" t="s">
        <v>14743</v>
      </c>
      <c r="Q1134" s="32" t="s">
        <v>174</v>
      </c>
      <c r="R1134" s="19"/>
      <c r="S1134" s="19"/>
      <c r="T1134" s="19"/>
      <c r="U1134" s="19"/>
      <c r="V1134" s="19"/>
      <c r="W1134" s="19"/>
      <c r="X1134" s="19"/>
      <c r="Y1134" s="19"/>
      <c r="Z1134" s="19"/>
      <c r="AA1134" s="19"/>
      <c r="AB1134" s="19"/>
      <c r="AC1134" s="31">
        <v>115598</v>
      </c>
      <c r="AD1134" s="31">
        <v>319950</v>
      </c>
      <c r="AE1134" s="31">
        <v>351775</v>
      </c>
      <c r="AF1134" s="31">
        <v>349700</v>
      </c>
      <c r="AG1134" s="31">
        <v>291700</v>
      </c>
      <c r="AH1134" s="31">
        <v>320050</v>
      </c>
      <c r="AI1134" s="31">
        <v>422325</v>
      </c>
      <c r="AJ1134" s="31">
        <v>375150</v>
      </c>
      <c r="AK1134" s="31">
        <v>303900</v>
      </c>
      <c r="AL1134" s="31">
        <v>297975</v>
      </c>
      <c r="AM1134" s="31">
        <v>394918</v>
      </c>
      <c r="AN1134" s="31">
        <v>307282</v>
      </c>
      <c r="AO1134" s="31">
        <v>290577</v>
      </c>
      <c r="AP1134" s="31">
        <v>267642</v>
      </c>
      <c r="AQ1134" s="31">
        <v>324511.85546875</v>
      </c>
      <c r="AR1134" s="31">
        <v>284904.677734375</v>
      </c>
      <c r="AS1134" s="31">
        <v>306738.13671875</v>
      </c>
      <c r="AT1134" s="31">
        <v>289122.572265625</v>
      </c>
      <c r="AU1134" s="31">
        <v>253070.7294921875</v>
      </c>
      <c r="AV1134" s="31">
        <v>65805.30078125</v>
      </c>
      <c r="AW1134" s="31">
        <v>368276.5361328125</v>
      </c>
      <c r="AX1134" s="31">
        <v>24145.109375</v>
      </c>
      <c r="AY1134" s="31">
        <v>13124.4296875</v>
      </c>
      <c r="AZ1134" s="31">
        <v>37269.5390625</v>
      </c>
    </row>
    <row r="1135" spans="1:52" ht="15" customHeight="1">
      <c r="A1135" s="29" t="s">
        <v>14746</v>
      </c>
      <c r="B1135" s="34">
        <v>32443</v>
      </c>
      <c r="C1135" s="28">
        <v>180</v>
      </c>
      <c r="D1135" s="28">
        <v>23.2</v>
      </c>
      <c r="E1135" s="28">
        <v>30</v>
      </c>
      <c r="F1135" s="29" t="s">
        <v>14741</v>
      </c>
      <c r="G1135" s="29" t="s">
        <v>14740</v>
      </c>
      <c r="H1135" s="28">
        <v>390</v>
      </c>
      <c r="I1135" s="29" t="s">
        <v>14593</v>
      </c>
      <c r="J1135" s="33" t="s">
        <v>14745</v>
      </c>
      <c r="K1135" s="29" t="s">
        <v>178</v>
      </c>
      <c r="L1135" s="29" t="s">
        <v>14744</v>
      </c>
      <c r="M1135" s="29" t="s">
        <v>331</v>
      </c>
      <c r="N1135" s="28">
        <v>701193.5</v>
      </c>
      <c r="O1135" s="28">
        <v>6108241</v>
      </c>
      <c r="P1135" s="29" t="s">
        <v>14743</v>
      </c>
      <c r="Q1135" s="32" t="s">
        <v>174</v>
      </c>
      <c r="R1135" s="19"/>
      <c r="S1135" s="19"/>
      <c r="T1135" s="19"/>
      <c r="U1135" s="19"/>
      <c r="V1135" s="19"/>
      <c r="W1135" s="19"/>
      <c r="X1135" s="19"/>
      <c r="Y1135" s="19"/>
      <c r="Z1135" s="19"/>
      <c r="AA1135" s="19"/>
      <c r="AB1135" s="19"/>
      <c r="AC1135" s="31">
        <v>115598</v>
      </c>
      <c r="AD1135" s="31">
        <v>319950</v>
      </c>
      <c r="AE1135" s="31">
        <v>351775</v>
      </c>
      <c r="AF1135" s="31">
        <v>349700</v>
      </c>
      <c r="AG1135" s="31">
        <v>291700</v>
      </c>
      <c r="AH1135" s="31">
        <v>320050</v>
      </c>
      <c r="AI1135" s="31">
        <v>422325</v>
      </c>
      <c r="AJ1135" s="31">
        <v>375150</v>
      </c>
      <c r="AK1135" s="31">
        <v>303900</v>
      </c>
      <c r="AL1135" s="31">
        <v>297975</v>
      </c>
      <c r="AM1135" s="31">
        <v>394918</v>
      </c>
      <c r="AN1135" s="31">
        <v>307282</v>
      </c>
      <c r="AO1135" s="31">
        <v>290577</v>
      </c>
      <c r="AP1135" s="31">
        <v>267642</v>
      </c>
      <c r="AQ1135" s="31">
        <v>324511.85546875</v>
      </c>
      <c r="AR1135" s="31">
        <v>284904.677734375</v>
      </c>
      <c r="AS1135" s="31">
        <v>306738.13671875</v>
      </c>
      <c r="AT1135" s="31">
        <v>289122.572265625</v>
      </c>
      <c r="AU1135" s="31">
        <v>253070.7294921875</v>
      </c>
      <c r="AV1135" s="31">
        <v>65805.30078125</v>
      </c>
      <c r="AW1135" s="31">
        <v>368276.5361328125</v>
      </c>
      <c r="AX1135" s="31">
        <v>24145.109375</v>
      </c>
      <c r="AY1135" s="31">
        <v>13124.4296875</v>
      </c>
      <c r="AZ1135" s="31">
        <v>37269.5390625</v>
      </c>
    </row>
    <row r="1136" spans="1:52" ht="15" customHeight="1">
      <c r="A1136" s="29" t="s">
        <v>14742</v>
      </c>
      <c r="B1136" s="34">
        <v>32730</v>
      </c>
      <c r="C1136" s="28">
        <v>150</v>
      </c>
      <c r="D1136" s="28">
        <v>27</v>
      </c>
      <c r="E1136" s="28">
        <v>32</v>
      </c>
      <c r="F1136" s="29" t="s">
        <v>14627</v>
      </c>
      <c r="G1136" s="29" t="s">
        <v>14735</v>
      </c>
      <c r="H1136" s="28">
        <v>390</v>
      </c>
      <c r="I1136" s="29" t="s">
        <v>14593</v>
      </c>
      <c r="J1136" s="33" t="s">
        <v>14739</v>
      </c>
      <c r="K1136" s="29" t="s">
        <v>178</v>
      </c>
      <c r="L1136" s="29" t="s">
        <v>14738</v>
      </c>
      <c r="M1136" s="29" t="s">
        <v>2774</v>
      </c>
      <c r="N1136" s="28">
        <v>686547.6</v>
      </c>
      <c r="O1136" s="28">
        <v>6103880</v>
      </c>
      <c r="P1136" s="29" t="s">
        <v>14737</v>
      </c>
      <c r="Q1136" s="32" t="s">
        <v>207</v>
      </c>
      <c r="R1136" s="19"/>
      <c r="S1136" s="19"/>
      <c r="T1136" s="19"/>
      <c r="U1136" s="19"/>
      <c r="V1136" s="19"/>
      <c r="W1136" s="19"/>
      <c r="X1136" s="19"/>
      <c r="Y1136" s="19"/>
      <c r="Z1136" s="19"/>
      <c r="AA1136" s="19"/>
      <c r="AB1136" s="19"/>
      <c r="AC1136" s="19"/>
      <c r="AD1136" s="31">
        <v>75074</v>
      </c>
      <c r="AE1136" s="31">
        <v>314646</v>
      </c>
      <c r="AF1136" s="31">
        <v>272546</v>
      </c>
      <c r="AG1136" s="31">
        <v>298444</v>
      </c>
      <c r="AH1136" s="31">
        <v>237998</v>
      </c>
      <c r="AI1136" s="31">
        <v>317722</v>
      </c>
      <c r="AJ1136" s="31">
        <v>277154</v>
      </c>
      <c r="AK1136" s="31">
        <v>154818</v>
      </c>
      <c r="AL1136" s="31">
        <v>231094</v>
      </c>
      <c r="AM1136" s="31">
        <v>289322</v>
      </c>
      <c r="AN1136" s="31">
        <v>227050</v>
      </c>
      <c r="AO1136" s="31">
        <v>243838</v>
      </c>
      <c r="AP1136" s="31">
        <v>206349</v>
      </c>
      <c r="AQ1136" s="31">
        <v>248930</v>
      </c>
      <c r="AR1136" s="31">
        <v>206555</v>
      </c>
      <c r="AS1136" s="31">
        <v>243503</v>
      </c>
      <c r="AT1136" s="31">
        <v>218581</v>
      </c>
      <c r="AU1136" s="31">
        <v>201279</v>
      </c>
      <c r="AV1136" s="31">
        <v>241965</v>
      </c>
      <c r="AW1136" s="31">
        <v>263505</v>
      </c>
      <c r="AX1136" s="31">
        <v>18557</v>
      </c>
      <c r="AY1136" s="31">
        <v>16587</v>
      </c>
      <c r="AZ1136" s="31">
        <v>35144</v>
      </c>
    </row>
    <row r="1137" spans="1:52" ht="15" customHeight="1">
      <c r="A1137" s="29" t="s">
        <v>14736</v>
      </c>
      <c r="B1137" s="34">
        <v>32839</v>
      </c>
      <c r="C1137" s="28">
        <v>200</v>
      </c>
      <c r="D1137" s="28">
        <v>24</v>
      </c>
      <c r="E1137" s="28">
        <v>30</v>
      </c>
      <c r="F1137" s="29" t="s">
        <v>533</v>
      </c>
      <c r="G1137" s="29" t="s">
        <v>14730</v>
      </c>
      <c r="H1137" s="28">
        <v>390</v>
      </c>
      <c r="I1137" s="29" t="s">
        <v>14593</v>
      </c>
      <c r="J1137" s="33" t="s">
        <v>14734</v>
      </c>
      <c r="K1137" s="29" t="s">
        <v>178</v>
      </c>
      <c r="L1137" s="29" t="s">
        <v>14733</v>
      </c>
      <c r="M1137" s="29" t="s">
        <v>554</v>
      </c>
      <c r="N1137" s="28">
        <v>675291.7</v>
      </c>
      <c r="O1137" s="28">
        <v>6110594</v>
      </c>
      <c r="P1137" s="29" t="s">
        <v>14732</v>
      </c>
      <c r="Q1137" s="32" t="s">
        <v>174</v>
      </c>
      <c r="R1137" s="19"/>
      <c r="S1137" s="19"/>
      <c r="T1137" s="19"/>
      <c r="U1137" s="19"/>
      <c r="V1137" s="19"/>
      <c r="W1137" s="19"/>
      <c r="X1137" s="19"/>
      <c r="Y1137" s="19"/>
      <c r="Z1137" s="19"/>
      <c r="AA1137" s="19"/>
      <c r="AB1137" s="19"/>
      <c r="AC1137" s="19"/>
      <c r="AD1137" s="31">
        <v>0</v>
      </c>
      <c r="AE1137" s="31">
        <v>449480</v>
      </c>
      <c r="AF1137" s="31">
        <v>401800</v>
      </c>
      <c r="AG1137" s="31">
        <v>438840</v>
      </c>
      <c r="AH1137" s="31">
        <v>333200</v>
      </c>
      <c r="AI1137" s="31">
        <v>448540</v>
      </c>
      <c r="AJ1137" s="31">
        <v>393240</v>
      </c>
      <c r="AK1137" s="31">
        <v>323780</v>
      </c>
      <c r="AL1137" s="31">
        <v>305280</v>
      </c>
      <c r="AM1137" s="31">
        <v>399431</v>
      </c>
      <c r="AN1137" s="31">
        <v>317705</v>
      </c>
      <c r="AO1137" s="31">
        <v>330173</v>
      </c>
      <c r="AP1137" s="31">
        <v>282873</v>
      </c>
      <c r="AQ1137" s="31">
        <v>324232.4296875</v>
      </c>
      <c r="AR1137" s="31">
        <v>282642.03002929688</v>
      </c>
      <c r="AS1137" s="31">
        <v>353061.71484375</v>
      </c>
      <c r="AT1137" s="31">
        <v>343287.44921875</v>
      </c>
      <c r="AU1137" s="31">
        <v>311242.1396484375</v>
      </c>
      <c r="AV1137" s="31">
        <v>393958.61328125</v>
      </c>
      <c r="AW1137" s="31">
        <v>403936.830078125</v>
      </c>
      <c r="AX1137" s="31">
        <v>29109.9609375</v>
      </c>
      <c r="AY1137" s="31">
        <v>14819.3095703125</v>
      </c>
      <c r="AZ1137" s="31">
        <v>43929.2705078125</v>
      </c>
    </row>
    <row r="1138" spans="1:52" ht="15" customHeight="1">
      <c r="A1138" s="29" t="s">
        <v>14731</v>
      </c>
      <c r="B1138" s="34">
        <v>32833</v>
      </c>
      <c r="C1138" s="28">
        <v>225</v>
      </c>
      <c r="D1138" s="28">
        <v>27</v>
      </c>
      <c r="E1138" s="28">
        <v>31.5</v>
      </c>
      <c r="F1138" s="29" t="s">
        <v>14594</v>
      </c>
      <c r="G1138" s="29" t="s">
        <v>14725</v>
      </c>
      <c r="H1138" s="28">
        <v>390</v>
      </c>
      <c r="I1138" s="29" t="s">
        <v>14593</v>
      </c>
      <c r="J1138" s="33" t="s">
        <v>14729</v>
      </c>
      <c r="K1138" s="29" t="s">
        <v>178</v>
      </c>
      <c r="L1138" s="29" t="s">
        <v>14718</v>
      </c>
      <c r="M1138" s="29" t="s">
        <v>14728</v>
      </c>
      <c r="N1138" s="28">
        <v>692156.6</v>
      </c>
      <c r="O1138" s="28">
        <v>6091334</v>
      </c>
      <c r="P1138" s="29" t="s">
        <v>14727</v>
      </c>
      <c r="Q1138" s="32" t="s">
        <v>174</v>
      </c>
      <c r="R1138" s="19"/>
      <c r="S1138" s="19"/>
      <c r="T1138" s="19"/>
      <c r="U1138" s="19"/>
      <c r="V1138" s="19"/>
      <c r="W1138" s="19"/>
      <c r="X1138" s="19"/>
      <c r="Y1138" s="19"/>
      <c r="Z1138" s="19"/>
      <c r="AA1138" s="19"/>
      <c r="AB1138" s="19"/>
      <c r="AC1138" s="19"/>
      <c r="AD1138" s="31">
        <v>0</v>
      </c>
      <c r="AE1138" s="31">
        <v>492102</v>
      </c>
      <c r="AF1138" s="31">
        <v>463100</v>
      </c>
      <c r="AG1138" s="31">
        <v>529400</v>
      </c>
      <c r="AH1138" s="31">
        <v>437400</v>
      </c>
      <c r="AI1138" s="31">
        <v>574400</v>
      </c>
      <c r="AJ1138" s="31">
        <v>538500</v>
      </c>
      <c r="AK1138" s="31">
        <v>452300</v>
      </c>
      <c r="AL1138" s="31">
        <v>489600</v>
      </c>
      <c r="AM1138" s="31">
        <v>566284</v>
      </c>
      <c r="AN1138" s="31">
        <v>455847</v>
      </c>
      <c r="AO1138" s="31">
        <v>478434</v>
      </c>
      <c r="AP1138" s="31">
        <v>422620</v>
      </c>
      <c r="AQ1138" s="31">
        <v>489923.509765625</v>
      </c>
      <c r="AR1138" s="31">
        <v>431928.0859375</v>
      </c>
      <c r="AS1138" s="31">
        <v>481781.509765625</v>
      </c>
      <c r="AT1138" s="31">
        <v>442068.65625</v>
      </c>
      <c r="AU1138" s="31">
        <v>398446.2919921875</v>
      </c>
      <c r="AV1138" s="31">
        <v>527524.462890625</v>
      </c>
      <c r="AW1138" s="31">
        <v>489035.255859375</v>
      </c>
      <c r="AX1138" s="31">
        <v>38869.37890625</v>
      </c>
      <c r="AY1138" s="31">
        <v>34296.5703125</v>
      </c>
      <c r="AZ1138" s="31">
        <v>73165.94921875</v>
      </c>
    </row>
    <row r="1139" spans="1:52" ht="15" customHeight="1">
      <c r="A1139" s="29" t="s">
        <v>14726</v>
      </c>
      <c r="B1139" s="34">
        <v>32871</v>
      </c>
      <c r="C1139" s="28">
        <v>225</v>
      </c>
      <c r="D1139" s="28">
        <v>27</v>
      </c>
      <c r="E1139" s="28">
        <v>30</v>
      </c>
      <c r="F1139" s="29" t="s">
        <v>14594</v>
      </c>
      <c r="G1139" s="29" t="s">
        <v>14720</v>
      </c>
      <c r="H1139" s="28">
        <v>390</v>
      </c>
      <c r="I1139" s="29" t="s">
        <v>14593</v>
      </c>
      <c r="J1139" s="33" t="s">
        <v>14724</v>
      </c>
      <c r="K1139" s="29" t="s">
        <v>178</v>
      </c>
      <c r="L1139" s="29" t="s">
        <v>14723</v>
      </c>
      <c r="M1139" s="29" t="s">
        <v>837</v>
      </c>
      <c r="N1139" s="28">
        <v>691595.6</v>
      </c>
      <c r="O1139" s="28">
        <v>6093514</v>
      </c>
      <c r="P1139" s="29" t="s">
        <v>14722</v>
      </c>
      <c r="Q1139" s="32" t="s">
        <v>174</v>
      </c>
      <c r="R1139" s="19"/>
      <c r="S1139" s="19"/>
      <c r="T1139" s="19"/>
      <c r="U1139" s="19"/>
      <c r="V1139" s="19"/>
      <c r="W1139" s="19"/>
      <c r="X1139" s="19"/>
      <c r="Y1139" s="19"/>
      <c r="Z1139" s="19"/>
      <c r="AA1139" s="19"/>
      <c r="AB1139" s="19"/>
      <c r="AC1139" s="19"/>
      <c r="AD1139" s="31">
        <v>0</v>
      </c>
      <c r="AE1139" s="31">
        <v>566722</v>
      </c>
      <c r="AF1139" s="31">
        <v>520300</v>
      </c>
      <c r="AG1139" s="31">
        <v>565520</v>
      </c>
      <c r="AH1139" s="31">
        <v>486107</v>
      </c>
      <c r="AI1139" s="31">
        <v>698850</v>
      </c>
      <c r="AJ1139" s="31">
        <v>620550</v>
      </c>
      <c r="AK1139" s="31">
        <v>548100</v>
      </c>
      <c r="AL1139" s="31">
        <v>576192</v>
      </c>
      <c r="AM1139" s="31">
        <v>656070</v>
      </c>
      <c r="AN1139" s="31">
        <v>530947</v>
      </c>
      <c r="AO1139" s="31">
        <v>572674</v>
      </c>
      <c r="AP1139" s="31">
        <v>512863</v>
      </c>
      <c r="AQ1139" s="31">
        <v>488466.259765625</v>
      </c>
      <c r="AR1139" s="31">
        <v>530487.541015625</v>
      </c>
      <c r="AS1139" s="31">
        <v>600324.1171875</v>
      </c>
      <c r="AT1139" s="31">
        <v>558007.5546875</v>
      </c>
      <c r="AU1139" s="31">
        <v>492272.546875</v>
      </c>
      <c r="AV1139" s="31">
        <v>649023.2109375</v>
      </c>
      <c r="AW1139" s="31">
        <v>608538.146484375</v>
      </c>
      <c r="AX1139" s="31">
        <v>43333.2890625</v>
      </c>
      <c r="AY1139" s="31">
        <v>44179.73828125</v>
      </c>
      <c r="AZ1139" s="31">
        <v>87513.02734375</v>
      </c>
    </row>
    <row r="1140" spans="1:52" ht="15" customHeight="1">
      <c r="A1140" s="29" t="s">
        <v>14721</v>
      </c>
      <c r="B1140" s="34">
        <v>32864</v>
      </c>
      <c r="C1140" s="28">
        <v>150</v>
      </c>
      <c r="D1140" s="28">
        <v>27</v>
      </c>
      <c r="E1140" s="28">
        <v>31</v>
      </c>
      <c r="F1140" s="29" t="s">
        <v>14627</v>
      </c>
      <c r="G1140" s="29" t="s">
        <v>1602</v>
      </c>
      <c r="H1140" s="28">
        <v>390</v>
      </c>
      <c r="I1140" s="29" t="s">
        <v>14593</v>
      </c>
      <c r="J1140" s="33" t="s">
        <v>14719</v>
      </c>
      <c r="K1140" s="29" t="s">
        <v>178</v>
      </c>
      <c r="L1140" s="29" t="s">
        <v>14718</v>
      </c>
      <c r="M1140" s="29" t="s">
        <v>14717</v>
      </c>
      <c r="N1140" s="28">
        <v>692003.6</v>
      </c>
      <c r="O1140" s="28">
        <v>6091374</v>
      </c>
      <c r="P1140" s="29" t="s">
        <v>14716</v>
      </c>
      <c r="Q1140" s="32" t="s">
        <v>174</v>
      </c>
      <c r="R1140" s="19"/>
      <c r="S1140" s="19"/>
      <c r="T1140" s="19"/>
      <c r="U1140" s="19"/>
      <c r="V1140" s="19"/>
      <c r="W1140" s="19"/>
      <c r="X1140" s="19"/>
      <c r="Y1140" s="19"/>
      <c r="Z1140" s="19"/>
      <c r="AA1140" s="19"/>
      <c r="AB1140" s="19"/>
      <c r="AC1140" s="19"/>
      <c r="AD1140" s="19"/>
      <c r="AE1140" s="31">
        <v>451560</v>
      </c>
      <c r="AF1140" s="31">
        <v>382520</v>
      </c>
      <c r="AG1140" s="31">
        <v>408520</v>
      </c>
      <c r="AH1140" s="31">
        <v>358180</v>
      </c>
      <c r="AI1140" s="31">
        <v>467680</v>
      </c>
      <c r="AJ1140" s="31">
        <v>438180</v>
      </c>
      <c r="AK1140" s="31">
        <v>348560</v>
      </c>
      <c r="AL1140" s="31">
        <v>397040</v>
      </c>
      <c r="AM1140" s="31">
        <v>457239</v>
      </c>
      <c r="AN1140" s="31">
        <v>370656</v>
      </c>
      <c r="AO1140" s="31">
        <v>393012</v>
      </c>
      <c r="AP1140" s="31">
        <v>351624</v>
      </c>
      <c r="AQ1140" s="31">
        <v>363237.791015625</v>
      </c>
      <c r="AR1140" s="31">
        <v>360630.26953125</v>
      </c>
      <c r="AS1140" s="31">
        <v>403708.142578125</v>
      </c>
      <c r="AT1140" s="31">
        <v>350019.453125</v>
      </c>
      <c r="AU1140" s="31">
        <v>315114.03515625</v>
      </c>
      <c r="AV1140" s="31">
        <v>434439.720703125</v>
      </c>
      <c r="AW1140" s="31">
        <v>313654.7666015625</v>
      </c>
      <c r="AX1140" s="31">
        <v>24425.279296875</v>
      </c>
      <c r="AY1140" s="31">
        <v>27917.009765625</v>
      </c>
      <c r="AZ1140" s="31">
        <v>52342.2890625</v>
      </c>
    </row>
    <row r="1141" spans="1:52" ht="15" customHeight="1">
      <c r="A1141" s="29" t="s">
        <v>14715</v>
      </c>
      <c r="B1141" s="34">
        <v>32948</v>
      </c>
      <c r="C1141" s="28">
        <v>150</v>
      </c>
      <c r="D1141" s="28">
        <v>28</v>
      </c>
      <c r="E1141" s="28">
        <v>31</v>
      </c>
      <c r="F1141" s="29" t="s">
        <v>14627</v>
      </c>
      <c r="G1141" s="29" t="s">
        <v>14710</v>
      </c>
      <c r="H1141" s="28">
        <v>390</v>
      </c>
      <c r="I1141" s="29" t="s">
        <v>14593</v>
      </c>
      <c r="J1141" s="33" t="s">
        <v>14714</v>
      </c>
      <c r="K1141" s="29" t="s">
        <v>178</v>
      </c>
      <c r="L1141" s="29" t="s">
        <v>14713</v>
      </c>
      <c r="M1141" s="29" t="s">
        <v>346</v>
      </c>
      <c r="N1141" s="28">
        <v>682980.6</v>
      </c>
      <c r="O1141" s="28">
        <v>6112354</v>
      </c>
      <c r="P1141" s="29" t="s">
        <v>14712</v>
      </c>
      <c r="Q1141" s="32" t="s">
        <v>174</v>
      </c>
      <c r="R1141" s="19"/>
      <c r="S1141" s="19"/>
      <c r="T1141" s="19"/>
      <c r="U1141" s="19"/>
      <c r="V1141" s="19"/>
      <c r="W1141" s="19"/>
      <c r="X1141" s="19"/>
      <c r="Y1141" s="19"/>
      <c r="Z1141" s="19"/>
      <c r="AA1141" s="19"/>
      <c r="AB1141" s="19"/>
      <c r="AC1141" s="19"/>
      <c r="AD1141" s="19"/>
      <c r="AE1141" s="31">
        <v>344282</v>
      </c>
      <c r="AF1141" s="31">
        <v>449950</v>
      </c>
      <c r="AG1141" s="31">
        <v>477220</v>
      </c>
      <c r="AH1141" s="31">
        <v>411190</v>
      </c>
      <c r="AI1141" s="31">
        <v>494930</v>
      </c>
      <c r="AJ1141" s="31">
        <v>477090</v>
      </c>
      <c r="AK1141" s="31">
        <v>422710</v>
      </c>
      <c r="AL1141" s="31">
        <v>433330</v>
      </c>
      <c r="AM1141" s="31">
        <v>543580</v>
      </c>
      <c r="AN1141" s="31">
        <v>424031</v>
      </c>
      <c r="AO1141" s="31">
        <v>448780</v>
      </c>
      <c r="AP1141" s="31">
        <v>386581</v>
      </c>
      <c r="AQ1141" s="31">
        <v>448128.388671875</v>
      </c>
      <c r="AR1141" s="31">
        <v>403222.0517578125</v>
      </c>
      <c r="AS1141" s="31">
        <v>447304.771484375</v>
      </c>
      <c r="AT1141" s="31">
        <v>415483.201171875</v>
      </c>
      <c r="AU1141" s="31">
        <v>373585.4091796875</v>
      </c>
      <c r="AV1141" s="31">
        <v>391218.29931640625</v>
      </c>
      <c r="AW1141" s="31">
        <v>405784.1728515625</v>
      </c>
      <c r="AX1141" s="31">
        <v>16458.75</v>
      </c>
      <c r="AY1141" s="31">
        <v>31709.69921875</v>
      </c>
      <c r="AZ1141" s="31">
        <v>48168.44921875</v>
      </c>
    </row>
    <row r="1142" spans="1:52" ht="15" customHeight="1">
      <c r="A1142" s="29" t="s">
        <v>14711</v>
      </c>
      <c r="B1142" s="34">
        <v>33084</v>
      </c>
      <c r="C1142" s="28">
        <v>250</v>
      </c>
      <c r="D1142" s="28">
        <v>26</v>
      </c>
      <c r="E1142" s="28">
        <v>32</v>
      </c>
      <c r="F1142" s="29" t="s">
        <v>14705</v>
      </c>
      <c r="G1142" s="29" t="s">
        <v>14704</v>
      </c>
      <c r="H1142" s="28">
        <v>390</v>
      </c>
      <c r="I1142" s="29" t="s">
        <v>14593</v>
      </c>
      <c r="J1142" s="33" t="s">
        <v>14709</v>
      </c>
      <c r="K1142" s="29" t="s">
        <v>178</v>
      </c>
      <c r="L1142" s="29" t="s">
        <v>14708</v>
      </c>
      <c r="M1142" s="29" t="s">
        <v>848</v>
      </c>
      <c r="N1142" s="28">
        <v>683342.6</v>
      </c>
      <c r="O1142" s="28">
        <v>6111578</v>
      </c>
      <c r="P1142" s="29" t="s">
        <v>14707</v>
      </c>
      <c r="Q1142" s="32" t="s">
        <v>207</v>
      </c>
      <c r="R1142" s="19"/>
      <c r="S1142" s="19"/>
      <c r="T1142" s="19"/>
      <c r="U1142" s="19"/>
      <c r="V1142" s="19"/>
      <c r="W1142" s="19"/>
      <c r="X1142" s="19"/>
      <c r="Y1142" s="19"/>
      <c r="Z1142" s="19"/>
      <c r="AA1142" s="19"/>
      <c r="AB1142" s="19"/>
      <c r="AC1142" s="19"/>
      <c r="AD1142" s="19"/>
      <c r="AE1142" s="31">
        <v>44061</v>
      </c>
      <c r="AF1142" s="31">
        <v>258993</v>
      </c>
      <c r="AG1142" s="31">
        <v>397059</v>
      </c>
      <c r="AH1142" s="31">
        <v>351132</v>
      </c>
      <c r="AI1142" s="31">
        <v>105243</v>
      </c>
      <c r="AJ1142" s="31">
        <v>368163</v>
      </c>
      <c r="AK1142" s="31">
        <v>234879</v>
      </c>
      <c r="AL1142" s="31">
        <v>468294</v>
      </c>
      <c r="AM1142" s="31">
        <v>473910</v>
      </c>
      <c r="AN1142" s="31">
        <v>379307</v>
      </c>
      <c r="AO1142" s="31">
        <v>376306</v>
      </c>
      <c r="AP1142" s="31">
        <v>320101</v>
      </c>
      <c r="AQ1142" s="31">
        <v>415166</v>
      </c>
      <c r="AR1142" s="31">
        <v>338698</v>
      </c>
      <c r="AS1142" s="31">
        <v>388366</v>
      </c>
      <c r="AT1142" s="31">
        <v>337500</v>
      </c>
      <c r="AU1142" s="31">
        <v>304721</v>
      </c>
      <c r="AV1142" s="31">
        <v>361119</v>
      </c>
      <c r="AW1142" s="31">
        <v>115261</v>
      </c>
      <c r="AX1142" s="31">
        <v>24591</v>
      </c>
      <c r="AY1142" s="31">
        <v>20680</v>
      </c>
      <c r="AZ1142" s="31">
        <v>45271</v>
      </c>
    </row>
    <row r="1143" spans="1:52" ht="15" customHeight="1">
      <c r="A1143" s="29" t="s">
        <v>14706</v>
      </c>
      <c r="B1143" s="34">
        <v>33177</v>
      </c>
      <c r="C1143" s="28">
        <v>250</v>
      </c>
      <c r="D1143" s="28">
        <v>26</v>
      </c>
      <c r="E1143" s="28">
        <v>30</v>
      </c>
      <c r="F1143" s="29" t="s">
        <v>13594</v>
      </c>
      <c r="G1143" s="29" t="s">
        <v>14698</v>
      </c>
      <c r="H1143" s="28">
        <v>390</v>
      </c>
      <c r="I1143" s="29" t="s">
        <v>14593</v>
      </c>
      <c r="J1143" s="33" t="s">
        <v>14703</v>
      </c>
      <c r="K1143" s="29" t="s">
        <v>178</v>
      </c>
      <c r="L1143" s="29" t="s">
        <v>14702</v>
      </c>
      <c r="M1143" s="29" t="s">
        <v>14701</v>
      </c>
      <c r="N1143" s="28">
        <v>677278.6</v>
      </c>
      <c r="O1143" s="28">
        <v>6109230</v>
      </c>
      <c r="P1143" s="29" t="s">
        <v>14700</v>
      </c>
      <c r="Q1143" s="32" t="s">
        <v>174</v>
      </c>
      <c r="R1143" s="19"/>
      <c r="S1143" s="19"/>
      <c r="T1143" s="19"/>
      <c r="U1143" s="19"/>
      <c r="V1143" s="19"/>
      <c r="W1143" s="19"/>
      <c r="X1143" s="19"/>
      <c r="Y1143" s="19"/>
      <c r="Z1143" s="19"/>
      <c r="AA1143" s="19"/>
      <c r="AB1143" s="19"/>
      <c r="AC1143" s="19"/>
      <c r="AD1143" s="19"/>
      <c r="AE1143" s="31">
        <v>78180</v>
      </c>
      <c r="AF1143" s="31">
        <v>437790</v>
      </c>
      <c r="AG1143" s="31">
        <v>492300</v>
      </c>
      <c r="AH1143" s="31">
        <v>389340</v>
      </c>
      <c r="AI1143" s="31">
        <v>319980</v>
      </c>
      <c r="AJ1143" s="31">
        <v>467790</v>
      </c>
      <c r="AK1143" s="31">
        <v>373680</v>
      </c>
      <c r="AL1143" s="31">
        <v>402990</v>
      </c>
      <c r="AM1143" s="31">
        <v>494382</v>
      </c>
      <c r="AN1143" s="31">
        <v>367262</v>
      </c>
      <c r="AO1143" s="31">
        <v>374955</v>
      </c>
      <c r="AP1143" s="31">
        <v>307898</v>
      </c>
      <c r="AQ1143" s="31">
        <v>373454.068359375</v>
      </c>
      <c r="AR1143" s="31">
        <v>368497.7978515625</v>
      </c>
      <c r="AS1143" s="31">
        <v>426472.19921875</v>
      </c>
      <c r="AT1143" s="31">
        <v>270596.70141601563</v>
      </c>
      <c r="AU1143" s="31">
        <v>66456.71875</v>
      </c>
      <c r="AV1143" s="31">
        <v>306320.8447265625</v>
      </c>
      <c r="AW1143" s="31">
        <v>309554.189453125</v>
      </c>
      <c r="AX1143" s="31">
        <v>15861.7802734375</v>
      </c>
      <c r="AY1143" s="31">
        <v>22464.08984375</v>
      </c>
      <c r="AZ1143" s="31">
        <v>38325.8701171875</v>
      </c>
    </row>
    <row r="1144" spans="1:52" ht="15" customHeight="1">
      <c r="A1144" s="29" t="s">
        <v>14699</v>
      </c>
      <c r="B1144" s="34">
        <v>33208</v>
      </c>
      <c r="C1144" s="28">
        <v>225</v>
      </c>
      <c r="D1144" s="28">
        <v>27</v>
      </c>
      <c r="E1144" s="28">
        <v>31.5</v>
      </c>
      <c r="F1144" s="29" t="s">
        <v>14594</v>
      </c>
      <c r="G1144" s="29" t="s">
        <v>14693</v>
      </c>
      <c r="H1144" s="28">
        <v>390</v>
      </c>
      <c r="I1144" s="29" t="s">
        <v>14593</v>
      </c>
      <c r="J1144" s="33" t="s">
        <v>14697</v>
      </c>
      <c r="K1144" s="29" t="s">
        <v>178</v>
      </c>
      <c r="L1144" s="29" t="s">
        <v>14696</v>
      </c>
      <c r="M1144" s="29" t="s">
        <v>197</v>
      </c>
      <c r="N1144" s="28">
        <v>694365.6</v>
      </c>
      <c r="O1144" s="28">
        <v>6104816</v>
      </c>
      <c r="P1144" s="29" t="s">
        <v>14695</v>
      </c>
      <c r="Q1144" s="32" t="s">
        <v>207</v>
      </c>
      <c r="R1144" s="19"/>
      <c r="S1144" s="19"/>
      <c r="T1144" s="19"/>
      <c r="U1144" s="19"/>
      <c r="V1144" s="19"/>
      <c r="W1144" s="19"/>
      <c r="X1144" s="19"/>
      <c r="Y1144" s="19"/>
      <c r="Z1144" s="19"/>
      <c r="AA1144" s="19"/>
      <c r="AB1144" s="19"/>
      <c r="AC1144" s="19"/>
      <c r="AD1144" s="19"/>
      <c r="AE1144" s="19"/>
      <c r="AF1144" s="31">
        <v>220540</v>
      </c>
      <c r="AG1144" s="31">
        <v>511940</v>
      </c>
      <c r="AH1144" s="31">
        <v>449230</v>
      </c>
      <c r="AI1144" s="31">
        <v>507840</v>
      </c>
      <c r="AJ1144" s="31">
        <v>486300</v>
      </c>
      <c r="AK1144" s="31">
        <v>372510</v>
      </c>
      <c r="AL1144" s="31">
        <v>398640</v>
      </c>
      <c r="AM1144" s="31">
        <v>494310</v>
      </c>
      <c r="AN1144" s="31">
        <v>444207</v>
      </c>
      <c r="AO1144" s="31">
        <v>413671</v>
      </c>
      <c r="AP1144" s="31">
        <v>354422</v>
      </c>
      <c r="AQ1144" s="31">
        <v>415268</v>
      </c>
      <c r="AR1144" s="31">
        <v>373639</v>
      </c>
      <c r="AS1144" s="31">
        <v>414557</v>
      </c>
      <c r="AT1144" s="31">
        <v>360079</v>
      </c>
      <c r="AU1144" s="31">
        <v>345963</v>
      </c>
      <c r="AV1144" s="31">
        <v>446131</v>
      </c>
      <c r="AW1144" s="31">
        <v>452244</v>
      </c>
      <c r="AX1144" s="31">
        <v>34124</v>
      </c>
      <c r="AY1144" s="31">
        <v>29522</v>
      </c>
      <c r="AZ1144" s="31">
        <v>63646</v>
      </c>
    </row>
    <row r="1145" spans="1:52" ht="15" customHeight="1">
      <c r="A1145" s="29" t="s">
        <v>14694</v>
      </c>
      <c r="B1145" s="34">
        <v>33774</v>
      </c>
      <c r="C1145" s="28">
        <v>150</v>
      </c>
      <c r="D1145" s="28">
        <v>27</v>
      </c>
      <c r="E1145" s="28">
        <v>31</v>
      </c>
      <c r="F1145" s="29" t="s">
        <v>14627</v>
      </c>
      <c r="G1145" s="29" t="s">
        <v>14688</v>
      </c>
      <c r="H1145" s="28">
        <v>390</v>
      </c>
      <c r="I1145" s="29" t="s">
        <v>14593</v>
      </c>
      <c r="J1145" s="33" t="s">
        <v>14692</v>
      </c>
      <c r="K1145" s="29" t="s">
        <v>178</v>
      </c>
      <c r="L1145" s="29" t="s">
        <v>14691</v>
      </c>
      <c r="M1145" s="29" t="s">
        <v>3863</v>
      </c>
      <c r="N1145" s="28">
        <v>689987.6</v>
      </c>
      <c r="O1145" s="28">
        <v>6102620</v>
      </c>
      <c r="P1145" s="29" t="s">
        <v>14690</v>
      </c>
      <c r="Q1145" s="32" t="s">
        <v>174</v>
      </c>
      <c r="R1145" s="19"/>
      <c r="S1145" s="19"/>
      <c r="T1145" s="19"/>
      <c r="U1145" s="19"/>
      <c r="V1145" s="19"/>
      <c r="W1145" s="19"/>
      <c r="X1145" s="19"/>
      <c r="Y1145" s="19"/>
      <c r="Z1145" s="19"/>
      <c r="AA1145" s="19"/>
      <c r="AB1145" s="19"/>
      <c r="AC1145" s="19"/>
      <c r="AD1145" s="19"/>
      <c r="AE1145" s="19"/>
      <c r="AF1145" s="19"/>
      <c r="AG1145" s="31">
        <v>241500</v>
      </c>
      <c r="AH1145" s="31">
        <v>265520</v>
      </c>
      <c r="AI1145" s="31">
        <v>352520</v>
      </c>
      <c r="AJ1145" s="31">
        <v>306360</v>
      </c>
      <c r="AK1145" s="31">
        <v>280120</v>
      </c>
      <c r="AL1145" s="31">
        <v>266860</v>
      </c>
      <c r="AM1145" s="31">
        <v>343279</v>
      </c>
      <c r="AN1145" s="31">
        <v>261651</v>
      </c>
      <c r="AO1145" s="31">
        <v>274465</v>
      </c>
      <c r="AP1145" s="31">
        <v>227619</v>
      </c>
      <c r="AQ1145" s="31">
        <v>298164.58984375</v>
      </c>
      <c r="AR1145" s="31">
        <v>244244.880859375</v>
      </c>
      <c r="AS1145" s="31">
        <v>270675.8984375</v>
      </c>
      <c r="AT1145" s="31">
        <v>257514.837890625</v>
      </c>
      <c r="AU1145" s="31">
        <v>227269.34912109375</v>
      </c>
      <c r="AV1145" s="31">
        <v>264816.08984375</v>
      </c>
      <c r="AW1145" s="31">
        <v>223437.05883789063</v>
      </c>
      <c r="AX1145" s="31">
        <v>19147.58984375</v>
      </c>
      <c r="AY1145" s="31">
        <v>18513</v>
      </c>
      <c r="AZ1145" s="31">
        <v>37660.58984375</v>
      </c>
    </row>
    <row r="1146" spans="1:52" ht="15" customHeight="1">
      <c r="A1146" s="29" t="s">
        <v>14689</v>
      </c>
      <c r="B1146" s="34">
        <v>33764</v>
      </c>
      <c r="C1146" s="28">
        <v>300</v>
      </c>
      <c r="D1146" s="28">
        <v>31</v>
      </c>
      <c r="E1146" s="28">
        <v>30</v>
      </c>
      <c r="F1146" s="29" t="s">
        <v>14683</v>
      </c>
      <c r="G1146" s="29" t="s">
        <v>14682</v>
      </c>
      <c r="H1146" s="28">
        <v>390</v>
      </c>
      <c r="I1146" s="29" t="s">
        <v>14593</v>
      </c>
      <c r="J1146" s="33" t="s">
        <v>14687</v>
      </c>
      <c r="K1146" s="29" t="s">
        <v>178</v>
      </c>
      <c r="L1146" s="29" t="s">
        <v>14686</v>
      </c>
      <c r="M1146" s="29" t="s">
        <v>5962</v>
      </c>
      <c r="N1146" s="28">
        <v>710896.4</v>
      </c>
      <c r="O1146" s="28">
        <v>6102130</v>
      </c>
      <c r="P1146" s="29" t="s">
        <v>14685</v>
      </c>
      <c r="Q1146" s="32" t="s">
        <v>174</v>
      </c>
      <c r="R1146" s="19"/>
      <c r="S1146" s="19"/>
      <c r="T1146" s="19"/>
      <c r="U1146" s="19"/>
      <c r="V1146" s="19"/>
      <c r="W1146" s="19"/>
      <c r="X1146" s="19"/>
      <c r="Y1146" s="19"/>
      <c r="Z1146" s="19"/>
      <c r="AA1146" s="19"/>
      <c r="AB1146" s="19"/>
      <c r="AC1146" s="19"/>
      <c r="AD1146" s="19"/>
      <c r="AE1146" s="19"/>
      <c r="AF1146" s="19"/>
      <c r="AG1146" s="31">
        <v>525180</v>
      </c>
      <c r="AH1146" s="31">
        <v>599100</v>
      </c>
      <c r="AI1146" s="31">
        <v>746640</v>
      </c>
      <c r="AJ1146" s="31">
        <v>749070</v>
      </c>
      <c r="AK1146" s="31">
        <v>613860</v>
      </c>
      <c r="AL1146" s="31">
        <v>639600</v>
      </c>
      <c r="AM1146" s="31">
        <v>751790</v>
      </c>
      <c r="AN1146" s="31">
        <v>618413</v>
      </c>
      <c r="AO1146" s="31">
        <v>683886</v>
      </c>
      <c r="AP1146" s="31">
        <v>592168</v>
      </c>
      <c r="AQ1146" s="31">
        <v>667967.626953125</v>
      </c>
      <c r="AR1146" s="31">
        <v>615941.3671875</v>
      </c>
      <c r="AS1146" s="31">
        <v>318191.94415283203</v>
      </c>
      <c r="AT1146" s="31">
        <v>628136.189453125</v>
      </c>
      <c r="AU1146" s="31">
        <v>565366.236328125</v>
      </c>
      <c r="AV1146" s="31">
        <v>641390.3046875</v>
      </c>
      <c r="AW1146" s="31">
        <v>725789.787109375</v>
      </c>
      <c r="AX1146" s="31">
        <v>59112.8984375</v>
      </c>
      <c r="AY1146" s="31">
        <v>49393.078125</v>
      </c>
      <c r="AZ1146" s="31">
        <v>108505.9765625</v>
      </c>
    </row>
    <row r="1147" spans="1:52" ht="15" customHeight="1">
      <c r="A1147" s="29" t="s">
        <v>14684</v>
      </c>
      <c r="B1147" s="34">
        <v>33806</v>
      </c>
      <c r="C1147" s="28">
        <v>150</v>
      </c>
      <c r="D1147" s="28">
        <v>24.6</v>
      </c>
      <c r="E1147" s="28">
        <v>32.700000000000003</v>
      </c>
      <c r="F1147" s="29" t="s">
        <v>14638</v>
      </c>
      <c r="G1147" s="29" t="s">
        <v>14677</v>
      </c>
      <c r="H1147" s="28">
        <v>390</v>
      </c>
      <c r="I1147" s="29" t="s">
        <v>14593</v>
      </c>
      <c r="J1147" s="33" t="s">
        <v>14681</v>
      </c>
      <c r="K1147" s="29" t="s">
        <v>178</v>
      </c>
      <c r="L1147" s="29" t="s">
        <v>14680</v>
      </c>
      <c r="M1147" s="29" t="s">
        <v>1088</v>
      </c>
      <c r="N1147" s="28">
        <v>701396.5</v>
      </c>
      <c r="O1147" s="28">
        <v>6095226</v>
      </c>
      <c r="P1147" s="29" t="s">
        <v>14679</v>
      </c>
      <c r="Q1147" s="32" t="s">
        <v>174</v>
      </c>
      <c r="R1147" s="19"/>
      <c r="S1147" s="19"/>
      <c r="T1147" s="19"/>
      <c r="U1147" s="19"/>
      <c r="V1147" s="19"/>
      <c r="W1147" s="19"/>
      <c r="X1147" s="19"/>
      <c r="Y1147" s="19"/>
      <c r="Z1147" s="19"/>
      <c r="AA1147" s="19"/>
      <c r="AB1147" s="19"/>
      <c r="AC1147" s="19"/>
      <c r="AD1147" s="19"/>
      <c r="AE1147" s="19"/>
      <c r="AF1147" s="19"/>
      <c r="AG1147" s="31">
        <v>232600</v>
      </c>
      <c r="AH1147" s="31">
        <v>316480</v>
      </c>
      <c r="AI1147" s="31">
        <v>416500</v>
      </c>
      <c r="AJ1147" s="31">
        <v>360460</v>
      </c>
      <c r="AK1147" s="31">
        <v>308920</v>
      </c>
      <c r="AL1147" s="31">
        <v>322200</v>
      </c>
      <c r="AM1147" s="31">
        <v>397705</v>
      </c>
      <c r="AN1147" s="31">
        <v>309306</v>
      </c>
      <c r="AO1147" s="31">
        <v>339270</v>
      </c>
      <c r="AP1147" s="31">
        <v>296221</v>
      </c>
      <c r="AQ1147" s="31">
        <v>308857.3984375</v>
      </c>
      <c r="AR1147" s="31">
        <v>297838.5302734375</v>
      </c>
      <c r="AS1147" s="31">
        <v>336799.93359375</v>
      </c>
      <c r="AT1147" s="31">
        <v>311851.9814453125</v>
      </c>
      <c r="AU1147" s="31">
        <v>277063.38232421875</v>
      </c>
      <c r="AV1147" s="31">
        <v>358580.9677734375</v>
      </c>
      <c r="AW1147" s="31">
        <v>356510.8818359375</v>
      </c>
      <c r="AX1147" s="31">
        <v>23174.91015625</v>
      </c>
      <c r="AY1147" s="31">
        <v>25918.19921875</v>
      </c>
      <c r="AZ1147" s="31">
        <v>49093.109375</v>
      </c>
    </row>
    <row r="1148" spans="1:52" ht="15" customHeight="1">
      <c r="A1148" s="29" t="s">
        <v>14678</v>
      </c>
      <c r="B1148" s="34">
        <v>34296</v>
      </c>
      <c r="C1148" s="28">
        <v>150</v>
      </c>
      <c r="D1148" s="28">
        <v>28</v>
      </c>
      <c r="E1148" s="28">
        <v>31</v>
      </c>
      <c r="F1148" s="29" t="s">
        <v>14627</v>
      </c>
      <c r="G1148" s="29" t="s">
        <v>14669</v>
      </c>
      <c r="H1148" s="28">
        <v>390</v>
      </c>
      <c r="I1148" s="29" t="s">
        <v>14593</v>
      </c>
      <c r="J1148" s="33" t="s">
        <v>14676</v>
      </c>
      <c r="K1148" s="29" t="s">
        <v>178</v>
      </c>
      <c r="L1148" s="29" t="s">
        <v>14672</v>
      </c>
      <c r="M1148" s="29" t="s">
        <v>355</v>
      </c>
      <c r="N1148" s="28">
        <v>682968.6</v>
      </c>
      <c r="O1148" s="28">
        <v>6112258</v>
      </c>
      <c r="P1148" s="29" t="s">
        <v>14675</v>
      </c>
      <c r="Q1148" s="32" t="s">
        <v>174</v>
      </c>
      <c r="R1148" s="19"/>
      <c r="S1148" s="19"/>
      <c r="T1148" s="19"/>
      <c r="U1148" s="19"/>
      <c r="V1148" s="19"/>
      <c r="W1148" s="19"/>
      <c r="X1148" s="19"/>
      <c r="Y1148" s="19"/>
      <c r="Z1148" s="19"/>
      <c r="AA1148" s="19"/>
      <c r="AB1148" s="19"/>
      <c r="AC1148" s="19"/>
      <c r="AD1148" s="19"/>
      <c r="AE1148" s="19"/>
      <c r="AF1148" s="19"/>
      <c r="AG1148" s="19"/>
      <c r="AH1148" s="31">
        <v>49340</v>
      </c>
      <c r="AI1148" s="31">
        <v>512840</v>
      </c>
      <c r="AJ1148" s="31">
        <v>439440</v>
      </c>
      <c r="AK1148" s="31">
        <v>387300</v>
      </c>
      <c r="AL1148" s="31">
        <v>401800</v>
      </c>
      <c r="AM1148" s="31">
        <v>502021</v>
      </c>
      <c r="AN1148" s="31">
        <v>364566</v>
      </c>
      <c r="AO1148" s="31">
        <v>415014</v>
      </c>
      <c r="AP1148" s="31">
        <v>365913</v>
      </c>
      <c r="AQ1148" s="31">
        <v>425251.62890625</v>
      </c>
      <c r="AR1148" s="31">
        <v>382267.7099609375</v>
      </c>
      <c r="AS1148" s="31">
        <v>406897.921875</v>
      </c>
      <c r="AT1148" s="31">
        <v>390809.423828125</v>
      </c>
      <c r="AU1148" s="31">
        <v>358650.26953125</v>
      </c>
      <c r="AV1148" s="31">
        <v>353130.02673339844</v>
      </c>
      <c r="AW1148" s="31">
        <v>417182.0390625</v>
      </c>
      <c r="AX1148" s="31">
        <v>31372.109375</v>
      </c>
      <c r="AY1148" s="31">
        <v>29545.560546875</v>
      </c>
      <c r="AZ1148" s="31">
        <v>60917.669921875</v>
      </c>
    </row>
    <row r="1149" spans="1:52" ht="15" customHeight="1">
      <c r="A1149" s="29" t="s">
        <v>14674</v>
      </c>
      <c r="B1149" s="34">
        <v>34613</v>
      </c>
      <c r="C1149" s="28">
        <v>150</v>
      </c>
      <c r="D1149" s="28">
        <v>28</v>
      </c>
      <c r="E1149" s="28">
        <v>31</v>
      </c>
      <c r="F1149" s="29" t="s">
        <v>14627</v>
      </c>
      <c r="G1149" s="29" t="s">
        <v>14669</v>
      </c>
      <c r="H1149" s="28">
        <v>390</v>
      </c>
      <c r="I1149" s="29" t="s">
        <v>14593</v>
      </c>
      <c r="J1149" s="33" t="s">
        <v>14673</v>
      </c>
      <c r="K1149" s="29" t="s">
        <v>178</v>
      </c>
      <c r="L1149" s="29" t="s">
        <v>14672</v>
      </c>
      <c r="M1149" s="29" t="s">
        <v>270</v>
      </c>
      <c r="N1149" s="28">
        <v>682981.9</v>
      </c>
      <c r="O1149" s="28">
        <v>6112450</v>
      </c>
      <c r="P1149" s="29" t="s">
        <v>14671</v>
      </c>
      <c r="Q1149" s="32" t="s">
        <v>174</v>
      </c>
      <c r="R1149" s="19"/>
      <c r="S1149" s="19"/>
      <c r="T1149" s="19"/>
      <c r="U1149" s="19"/>
      <c r="V1149" s="19"/>
      <c r="W1149" s="19"/>
      <c r="X1149" s="19"/>
      <c r="Y1149" s="19"/>
      <c r="Z1149" s="19"/>
      <c r="AA1149" s="19"/>
      <c r="AB1149" s="19"/>
      <c r="AC1149" s="19"/>
      <c r="AD1149" s="19"/>
      <c r="AE1149" s="19"/>
      <c r="AF1149" s="19"/>
      <c r="AG1149" s="19"/>
      <c r="AH1149" s="19"/>
      <c r="AI1149" s="31">
        <v>116760</v>
      </c>
      <c r="AJ1149" s="31">
        <v>442180</v>
      </c>
      <c r="AK1149" s="31">
        <v>386000</v>
      </c>
      <c r="AL1149" s="31">
        <v>383500</v>
      </c>
      <c r="AM1149" s="31">
        <v>490675</v>
      </c>
      <c r="AN1149" s="31">
        <v>385185</v>
      </c>
      <c r="AO1149" s="31">
        <v>408607</v>
      </c>
      <c r="AP1149" s="31">
        <v>330430</v>
      </c>
      <c r="AQ1149" s="31">
        <v>410338.009765625</v>
      </c>
      <c r="AR1149" s="31">
        <v>370059.0302734375</v>
      </c>
      <c r="AS1149" s="31">
        <v>366568.283203125</v>
      </c>
      <c r="AT1149" s="31">
        <v>370360.982421875</v>
      </c>
      <c r="AU1149" s="31">
        <v>344343.7802734375</v>
      </c>
      <c r="AV1149" s="31">
        <v>423031.9453125</v>
      </c>
      <c r="AW1149" s="31">
        <v>428334.388671875</v>
      </c>
      <c r="AX1149" s="31">
        <v>29475.26953125</v>
      </c>
      <c r="AY1149" s="31">
        <v>29196.08984375</v>
      </c>
      <c r="AZ1149" s="31">
        <v>58671.359375</v>
      </c>
    </row>
    <row r="1150" spans="1:52" ht="15" customHeight="1">
      <c r="A1150" s="29" t="s">
        <v>14670</v>
      </c>
      <c r="B1150" s="34">
        <v>34827</v>
      </c>
      <c r="C1150" s="28">
        <v>500</v>
      </c>
      <c r="D1150" s="28">
        <v>37</v>
      </c>
      <c r="E1150" s="28">
        <v>35</v>
      </c>
      <c r="F1150" s="29" t="s">
        <v>14638</v>
      </c>
      <c r="G1150" s="29" t="s">
        <v>4480</v>
      </c>
      <c r="H1150" s="28">
        <v>390</v>
      </c>
      <c r="I1150" s="29" t="s">
        <v>14593</v>
      </c>
      <c r="J1150" s="33" t="s">
        <v>14668</v>
      </c>
      <c r="K1150" s="29" t="s">
        <v>178</v>
      </c>
      <c r="L1150" s="29" t="s">
        <v>14667</v>
      </c>
      <c r="M1150" s="29" t="s">
        <v>3437</v>
      </c>
      <c r="N1150" s="28">
        <v>707455.4</v>
      </c>
      <c r="O1150" s="28">
        <v>6095858</v>
      </c>
      <c r="P1150" s="29" t="s">
        <v>14666</v>
      </c>
      <c r="Q1150" s="32" t="s">
        <v>174</v>
      </c>
      <c r="R1150" s="19"/>
      <c r="S1150" s="19"/>
      <c r="T1150" s="19"/>
      <c r="U1150" s="19"/>
      <c r="V1150" s="19"/>
      <c r="W1150" s="19"/>
      <c r="X1150" s="19"/>
      <c r="Y1150" s="19"/>
      <c r="Z1150" s="19"/>
      <c r="AA1150" s="19"/>
      <c r="AB1150" s="19"/>
      <c r="AC1150" s="19"/>
      <c r="AD1150" s="19"/>
      <c r="AE1150" s="19"/>
      <c r="AF1150" s="19"/>
      <c r="AG1150" s="19"/>
      <c r="AH1150" s="19"/>
      <c r="AI1150" s="19"/>
      <c r="AJ1150" s="31">
        <v>563100</v>
      </c>
      <c r="AK1150" s="31">
        <v>1002240</v>
      </c>
      <c r="AL1150" s="31">
        <v>1064670</v>
      </c>
      <c r="AM1150" s="31">
        <v>1234718</v>
      </c>
      <c r="AN1150" s="31">
        <v>1030367</v>
      </c>
      <c r="AO1150" s="31">
        <v>1118124</v>
      </c>
      <c r="AP1150" s="31">
        <v>970446</v>
      </c>
      <c r="AQ1150" s="31">
        <v>737680.83343505859</v>
      </c>
      <c r="AR1150" s="31">
        <v>995471.7265625</v>
      </c>
      <c r="AS1150" s="31">
        <v>1080701.828125</v>
      </c>
      <c r="AT1150" s="31">
        <v>1017897.21484375</v>
      </c>
      <c r="AU1150" s="31">
        <v>925739.107421875</v>
      </c>
      <c r="AV1150" s="31">
        <v>1153546.01171875</v>
      </c>
      <c r="AW1150" s="31">
        <v>1114481.609375</v>
      </c>
      <c r="AX1150" s="31">
        <v>91430.4609375</v>
      </c>
      <c r="AY1150" s="31">
        <v>87389.28125</v>
      </c>
      <c r="AZ1150" s="31">
        <v>178819.7421875</v>
      </c>
    </row>
    <row r="1151" spans="1:52" ht="15" customHeight="1">
      <c r="A1151" s="29" t="s">
        <v>14665</v>
      </c>
      <c r="B1151" s="34">
        <v>35628</v>
      </c>
      <c r="C1151" s="28">
        <v>600</v>
      </c>
      <c r="D1151" s="28">
        <v>43</v>
      </c>
      <c r="E1151" s="28">
        <v>44.5</v>
      </c>
      <c r="F1151" s="29" t="s">
        <v>14638</v>
      </c>
      <c r="G1151" s="29" t="s">
        <v>2260</v>
      </c>
      <c r="H1151" s="28">
        <v>390</v>
      </c>
      <c r="I1151" s="29" t="s">
        <v>14593</v>
      </c>
      <c r="J1151" s="33" t="s">
        <v>14664</v>
      </c>
      <c r="K1151" s="29" t="s">
        <v>178</v>
      </c>
      <c r="L1151" s="29" t="s">
        <v>14663</v>
      </c>
      <c r="M1151" s="29" t="s">
        <v>1446</v>
      </c>
      <c r="N1151" s="28">
        <v>711661.4</v>
      </c>
      <c r="O1151" s="28">
        <v>6101625</v>
      </c>
      <c r="P1151" s="29" t="s">
        <v>14662</v>
      </c>
      <c r="Q1151" s="32" t="s">
        <v>174</v>
      </c>
      <c r="R1151" s="19"/>
      <c r="S1151" s="19"/>
      <c r="T1151" s="19"/>
      <c r="U1151" s="19"/>
      <c r="V1151" s="19"/>
      <c r="W1151" s="19"/>
      <c r="X1151" s="19"/>
      <c r="Y1151" s="19"/>
      <c r="Z1151" s="19"/>
      <c r="AA1151" s="19"/>
      <c r="AB1151" s="19"/>
      <c r="AC1151" s="19"/>
      <c r="AD1151" s="19"/>
      <c r="AE1151" s="19"/>
      <c r="AF1151" s="19"/>
      <c r="AG1151" s="19"/>
      <c r="AH1151" s="19"/>
      <c r="AI1151" s="19"/>
      <c r="AJ1151" s="19"/>
      <c r="AK1151" s="19"/>
      <c r="AL1151" s="31">
        <v>565467</v>
      </c>
      <c r="AM1151" s="31">
        <v>1538754</v>
      </c>
      <c r="AN1151" s="31">
        <v>1394997</v>
      </c>
      <c r="AO1151" s="31">
        <v>1455560</v>
      </c>
      <c r="AP1151" s="31">
        <v>1143713</v>
      </c>
      <c r="AQ1151" s="31">
        <v>1474020.8359375</v>
      </c>
      <c r="AR1151" s="31">
        <v>1330782.76171875</v>
      </c>
      <c r="AS1151" s="31">
        <v>1258981.0234375</v>
      </c>
      <c r="AT1151" s="31">
        <v>1375182.2734375</v>
      </c>
      <c r="AU1151" s="31">
        <v>1282733.09375</v>
      </c>
      <c r="AV1151" s="31">
        <v>1444980.25390625</v>
      </c>
      <c r="AW1151" s="31">
        <v>1490197.51953125</v>
      </c>
      <c r="AX1151" s="31">
        <v>130429.53125</v>
      </c>
      <c r="AY1151" s="31">
        <v>113687.640625</v>
      </c>
      <c r="AZ1151" s="31">
        <v>244117.171875</v>
      </c>
    </row>
    <row r="1152" spans="1:52" ht="15" customHeight="1">
      <c r="A1152" s="29" t="s">
        <v>14661</v>
      </c>
      <c r="B1152" s="34">
        <v>35628</v>
      </c>
      <c r="C1152" s="28">
        <v>600</v>
      </c>
      <c r="D1152" s="28">
        <v>43</v>
      </c>
      <c r="E1152" s="28">
        <v>45</v>
      </c>
      <c r="F1152" s="29" t="s">
        <v>14638</v>
      </c>
      <c r="G1152" s="29" t="s">
        <v>2260</v>
      </c>
      <c r="H1152" s="28">
        <v>390</v>
      </c>
      <c r="I1152" s="29" t="s">
        <v>14593</v>
      </c>
      <c r="J1152" s="33" t="s">
        <v>14660</v>
      </c>
      <c r="K1152" s="29" t="s">
        <v>178</v>
      </c>
      <c r="L1152" s="29" t="s">
        <v>14659</v>
      </c>
      <c r="M1152" s="29" t="s">
        <v>216</v>
      </c>
      <c r="N1152" s="28">
        <v>711471.4</v>
      </c>
      <c r="O1152" s="28">
        <v>6101624</v>
      </c>
      <c r="P1152" s="29" t="s">
        <v>14658</v>
      </c>
      <c r="Q1152" s="32" t="s">
        <v>174</v>
      </c>
      <c r="R1152" s="19"/>
      <c r="S1152" s="19"/>
      <c r="T1152" s="19"/>
      <c r="U1152" s="19"/>
      <c r="V1152" s="19"/>
      <c r="W1152" s="19"/>
      <c r="X1152" s="19"/>
      <c r="Y1152" s="19"/>
      <c r="Z1152" s="19"/>
      <c r="AA1152" s="19"/>
      <c r="AB1152" s="19"/>
      <c r="AC1152" s="19"/>
      <c r="AD1152" s="19"/>
      <c r="AE1152" s="19"/>
      <c r="AF1152" s="19"/>
      <c r="AG1152" s="19"/>
      <c r="AH1152" s="19"/>
      <c r="AI1152" s="19"/>
      <c r="AJ1152" s="19"/>
      <c r="AK1152" s="19"/>
      <c r="AL1152" s="31">
        <v>522360</v>
      </c>
      <c r="AM1152" s="31">
        <v>1525590</v>
      </c>
      <c r="AN1152" s="31">
        <v>1303288</v>
      </c>
      <c r="AO1152" s="31">
        <v>1398875</v>
      </c>
      <c r="AP1152" s="31">
        <v>1433324</v>
      </c>
      <c r="AQ1152" s="31">
        <v>1365712.6796875</v>
      </c>
      <c r="AR1152" s="31">
        <v>1248233.578125</v>
      </c>
      <c r="AS1152" s="31">
        <v>1235855.6184375286</v>
      </c>
      <c r="AT1152" s="31">
        <v>1274443.8203125</v>
      </c>
      <c r="AU1152" s="31">
        <v>1092482.8203125</v>
      </c>
      <c r="AV1152" s="31">
        <v>1180496.7890625</v>
      </c>
      <c r="AW1152" s="31">
        <v>1386657.359375</v>
      </c>
      <c r="AX1152" s="31">
        <v>115602.296875</v>
      </c>
      <c r="AY1152" s="31">
        <v>101088.8984375</v>
      </c>
      <c r="AZ1152" s="31">
        <v>216691.1953125</v>
      </c>
    </row>
    <row r="1153" spans="1:52" ht="15" customHeight="1">
      <c r="A1153" s="29" t="s">
        <v>14657</v>
      </c>
      <c r="B1153" s="34">
        <v>35628</v>
      </c>
      <c r="C1153" s="28">
        <v>600</v>
      </c>
      <c r="D1153" s="28">
        <v>43</v>
      </c>
      <c r="E1153" s="28">
        <v>44.5</v>
      </c>
      <c r="F1153" s="29" t="s">
        <v>14638</v>
      </c>
      <c r="G1153" s="29" t="s">
        <v>2260</v>
      </c>
      <c r="H1153" s="28">
        <v>390</v>
      </c>
      <c r="I1153" s="29" t="s">
        <v>14593</v>
      </c>
      <c r="J1153" s="33" t="s">
        <v>14656</v>
      </c>
      <c r="K1153" s="29" t="s">
        <v>178</v>
      </c>
      <c r="L1153" s="29" t="s">
        <v>14655</v>
      </c>
      <c r="M1153" s="29" t="s">
        <v>8355</v>
      </c>
      <c r="N1153" s="28">
        <v>708283.4</v>
      </c>
      <c r="O1153" s="28">
        <v>6101569</v>
      </c>
      <c r="P1153" s="29" t="s">
        <v>14654</v>
      </c>
      <c r="Q1153" s="32" t="s">
        <v>174</v>
      </c>
      <c r="R1153" s="19"/>
      <c r="S1153" s="19"/>
      <c r="T1153" s="19"/>
      <c r="U1153" s="19"/>
      <c r="V1153" s="19"/>
      <c r="W1153" s="19"/>
      <c r="X1153" s="19"/>
      <c r="Y1153" s="19"/>
      <c r="Z1153" s="19"/>
      <c r="AA1153" s="19"/>
      <c r="AB1153" s="19"/>
      <c r="AC1153" s="19"/>
      <c r="AD1153" s="19"/>
      <c r="AE1153" s="19"/>
      <c r="AF1153" s="19"/>
      <c r="AG1153" s="19"/>
      <c r="AH1153" s="19"/>
      <c r="AI1153" s="19"/>
      <c r="AJ1153" s="19"/>
      <c r="AK1153" s="19"/>
      <c r="AL1153" s="31">
        <v>554181</v>
      </c>
      <c r="AM1153" s="31">
        <v>1653478</v>
      </c>
      <c r="AN1153" s="31">
        <v>1261529</v>
      </c>
      <c r="AO1153" s="31">
        <v>929302</v>
      </c>
      <c r="AP1153" s="31">
        <v>1287007</v>
      </c>
      <c r="AQ1153" s="31">
        <v>1450166.7109375</v>
      </c>
      <c r="AR1153" s="31">
        <v>1333921.04296875</v>
      </c>
      <c r="AS1153" s="31">
        <v>1458209.625</v>
      </c>
      <c r="AT1153" s="31">
        <v>1369064.078125</v>
      </c>
      <c r="AU1153" s="31">
        <v>1216643.671875</v>
      </c>
      <c r="AV1153" s="31">
        <v>1555945.3671875</v>
      </c>
      <c r="AW1153" s="31">
        <v>1497208.6953125</v>
      </c>
      <c r="AX1153" s="31">
        <v>125297.3671875</v>
      </c>
      <c r="AY1153" s="31">
        <v>108662.3984375</v>
      </c>
      <c r="AZ1153" s="31">
        <v>233959.765625</v>
      </c>
    </row>
    <row r="1154" spans="1:52" ht="15" customHeight="1">
      <c r="A1154" s="29" t="s">
        <v>14653</v>
      </c>
      <c r="B1154" s="34">
        <v>35712</v>
      </c>
      <c r="C1154" s="28">
        <v>550</v>
      </c>
      <c r="D1154" s="28">
        <v>41</v>
      </c>
      <c r="E1154" s="28">
        <v>42</v>
      </c>
      <c r="F1154" s="29" t="s">
        <v>13435</v>
      </c>
      <c r="G1154" s="29" t="s">
        <v>14647</v>
      </c>
      <c r="H1154" s="28">
        <v>390</v>
      </c>
      <c r="I1154" s="29" t="s">
        <v>14593</v>
      </c>
      <c r="J1154" s="33" t="s">
        <v>14652</v>
      </c>
      <c r="K1154" s="29" t="s">
        <v>178</v>
      </c>
      <c r="L1154" s="29" t="s">
        <v>14651</v>
      </c>
      <c r="M1154" s="29" t="s">
        <v>14650</v>
      </c>
      <c r="N1154" s="28">
        <v>694866.6</v>
      </c>
      <c r="O1154" s="28">
        <v>6111042</v>
      </c>
      <c r="P1154" s="29" t="s">
        <v>14649</v>
      </c>
      <c r="Q1154" s="32" t="s">
        <v>174</v>
      </c>
      <c r="R1154" s="19"/>
      <c r="S1154" s="19"/>
      <c r="T1154" s="19"/>
      <c r="U1154" s="19"/>
      <c r="V1154" s="19"/>
      <c r="W1154" s="19"/>
      <c r="X1154" s="19"/>
      <c r="Y1154" s="19"/>
      <c r="Z1154" s="19"/>
      <c r="AA1154" s="19"/>
      <c r="AB1154" s="19"/>
      <c r="AC1154" s="19"/>
      <c r="AD1154" s="19"/>
      <c r="AE1154" s="19"/>
      <c r="AF1154" s="19"/>
      <c r="AG1154" s="19"/>
      <c r="AH1154" s="19"/>
      <c r="AI1154" s="19"/>
      <c r="AJ1154" s="19"/>
      <c r="AK1154" s="19"/>
      <c r="AL1154" s="31">
        <v>266070</v>
      </c>
      <c r="AM1154" s="31">
        <v>1271077</v>
      </c>
      <c r="AN1154" s="31">
        <v>1026982</v>
      </c>
      <c r="AO1154" s="31">
        <v>1066092</v>
      </c>
      <c r="AP1154" s="31">
        <v>930277</v>
      </c>
      <c r="AQ1154" s="31">
        <v>1090898.671875</v>
      </c>
      <c r="AR1154" s="31">
        <v>973263.060546875</v>
      </c>
      <c r="AS1154" s="31">
        <v>997423.015625</v>
      </c>
      <c r="AT1154" s="31">
        <v>965236.140625</v>
      </c>
      <c r="AU1154" s="31">
        <v>893905.666015625</v>
      </c>
      <c r="AV1154" s="31">
        <v>1115235</v>
      </c>
      <c r="AW1154" s="31">
        <v>1151150.23046875</v>
      </c>
      <c r="AX1154" s="31">
        <v>87826.859375</v>
      </c>
      <c r="AY1154" s="31">
        <v>77119.0234375</v>
      </c>
      <c r="AZ1154" s="31">
        <v>164945.8828125</v>
      </c>
    </row>
    <row r="1155" spans="1:52" ht="15" customHeight="1">
      <c r="A1155" s="29" t="s">
        <v>14648</v>
      </c>
      <c r="B1155" s="34">
        <v>35712</v>
      </c>
      <c r="C1155" s="28">
        <v>550</v>
      </c>
      <c r="D1155" s="28">
        <v>41</v>
      </c>
      <c r="E1155" s="28">
        <v>42.3</v>
      </c>
      <c r="F1155" s="29" t="s">
        <v>14638</v>
      </c>
      <c r="G1155" s="29" t="s">
        <v>14643</v>
      </c>
      <c r="H1155" s="28">
        <v>390</v>
      </c>
      <c r="I1155" s="29" t="s">
        <v>14593</v>
      </c>
      <c r="J1155" s="33" t="s">
        <v>14646</v>
      </c>
      <c r="K1155" s="29" t="s">
        <v>178</v>
      </c>
      <c r="L1155" s="29" t="s">
        <v>14641</v>
      </c>
      <c r="M1155" s="29" t="s">
        <v>5977</v>
      </c>
      <c r="N1155" s="28">
        <v>694899.6</v>
      </c>
      <c r="O1155" s="28">
        <v>6110957</v>
      </c>
      <c r="P1155" s="29" t="s">
        <v>14645</v>
      </c>
      <c r="Q1155" s="32" t="s">
        <v>174</v>
      </c>
      <c r="R1155" s="19"/>
      <c r="S1155" s="19"/>
      <c r="T1155" s="19"/>
      <c r="U1155" s="19"/>
      <c r="V1155" s="19"/>
      <c r="W1155" s="19"/>
      <c r="X1155" s="19"/>
      <c r="Y1155" s="19"/>
      <c r="Z1155" s="19"/>
      <c r="AA1155" s="19"/>
      <c r="AB1155" s="19"/>
      <c r="AC1155" s="19"/>
      <c r="AD1155" s="19"/>
      <c r="AE1155" s="19"/>
      <c r="AF1155" s="19"/>
      <c r="AG1155" s="19"/>
      <c r="AH1155" s="19"/>
      <c r="AI1155" s="19"/>
      <c r="AJ1155" s="19"/>
      <c r="AK1155" s="19"/>
      <c r="AL1155" s="31">
        <v>238812</v>
      </c>
      <c r="AM1155" s="31">
        <v>1234127</v>
      </c>
      <c r="AN1155" s="31">
        <v>987193</v>
      </c>
      <c r="AO1155" s="31">
        <v>1022021</v>
      </c>
      <c r="AP1155" s="31">
        <v>862815</v>
      </c>
      <c r="AQ1155" s="31">
        <v>1053023.83984375</v>
      </c>
      <c r="AR1155" s="31">
        <v>920058.4765625</v>
      </c>
      <c r="AS1155" s="31">
        <v>1024094.6015625</v>
      </c>
      <c r="AT1155" s="31">
        <v>934810.47265625</v>
      </c>
      <c r="AU1155" s="31">
        <v>846402.48046875</v>
      </c>
      <c r="AV1155" s="31">
        <v>1089976.14453125</v>
      </c>
      <c r="AW1155" s="31">
        <v>919318.9453125</v>
      </c>
      <c r="AX1155" s="31">
        <v>83113.46875</v>
      </c>
      <c r="AY1155" s="31">
        <v>70814.703125</v>
      </c>
      <c r="AZ1155" s="31">
        <v>153928.171875</v>
      </c>
    </row>
    <row r="1156" spans="1:52" ht="15" customHeight="1">
      <c r="A1156" s="29" t="s">
        <v>14644</v>
      </c>
      <c r="B1156" s="34">
        <v>35712</v>
      </c>
      <c r="C1156" s="28">
        <v>550</v>
      </c>
      <c r="D1156" s="28">
        <v>41</v>
      </c>
      <c r="E1156" s="28">
        <v>42</v>
      </c>
      <c r="F1156" s="29" t="s">
        <v>14638</v>
      </c>
      <c r="G1156" s="29" t="s">
        <v>14637</v>
      </c>
      <c r="H1156" s="28">
        <v>390</v>
      </c>
      <c r="I1156" s="29" t="s">
        <v>14593</v>
      </c>
      <c r="J1156" s="33" t="s">
        <v>14642</v>
      </c>
      <c r="K1156" s="29" t="s">
        <v>178</v>
      </c>
      <c r="L1156" s="29" t="s">
        <v>14641</v>
      </c>
      <c r="M1156" s="29" t="s">
        <v>355</v>
      </c>
      <c r="N1156" s="28">
        <v>694933.6</v>
      </c>
      <c r="O1156" s="28">
        <v>6110872</v>
      </c>
      <c r="P1156" s="29" t="s">
        <v>14640</v>
      </c>
      <c r="Q1156" s="32" t="s">
        <v>174</v>
      </c>
      <c r="R1156" s="19"/>
      <c r="S1156" s="19"/>
      <c r="T1156" s="19"/>
      <c r="U1156" s="19"/>
      <c r="V1156" s="19"/>
      <c r="W1156" s="19"/>
      <c r="X1156" s="19"/>
      <c r="Y1156" s="19"/>
      <c r="Z1156" s="19"/>
      <c r="AA1156" s="19"/>
      <c r="AB1156" s="19"/>
      <c r="AC1156" s="19"/>
      <c r="AD1156" s="19"/>
      <c r="AE1156" s="19"/>
      <c r="AF1156" s="19"/>
      <c r="AG1156" s="19"/>
      <c r="AH1156" s="19"/>
      <c r="AI1156" s="19"/>
      <c r="AJ1156" s="19"/>
      <c r="AK1156" s="19"/>
      <c r="AL1156" s="31">
        <v>247239</v>
      </c>
      <c r="AM1156" s="31">
        <v>1228495</v>
      </c>
      <c r="AN1156" s="31">
        <v>975275</v>
      </c>
      <c r="AO1156" s="31">
        <v>1007393</v>
      </c>
      <c r="AP1156" s="31">
        <v>881855</v>
      </c>
      <c r="AQ1156" s="31">
        <v>1034811.5234375</v>
      </c>
      <c r="AR1156" s="31">
        <v>916063.841796875</v>
      </c>
      <c r="AS1156" s="31">
        <v>1025651.87109375</v>
      </c>
      <c r="AT1156" s="31">
        <v>913221.54296875</v>
      </c>
      <c r="AU1156" s="31">
        <v>841849.46875</v>
      </c>
      <c r="AV1156" s="31">
        <v>1075820.1328125</v>
      </c>
      <c r="AW1156" s="31">
        <v>1095177.603515625</v>
      </c>
      <c r="AX1156" s="31">
        <v>85704.296875</v>
      </c>
      <c r="AY1156" s="31">
        <v>71842.3203125</v>
      </c>
      <c r="AZ1156" s="31">
        <v>157546.6171875</v>
      </c>
    </row>
    <row r="1157" spans="1:52" ht="15" customHeight="1">
      <c r="A1157" s="29" t="s">
        <v>14639</v>
      </c>
      <c r="B1157" s="34">
        <v>35958</v>
      </c>
      <c r="C1157" s="28">
        <v>600</v>
      </c>
      <c r="D1157" s="28">
        <v>42</v>
      </c>
      <c r="E1157" s="28">
        <v>41.5</v>
      </c>
      <c r="F1157" s="29" t="s">
        <v>14594</v>
      </c>
      <c r="G1157" s="29" t="s">
        <v>14632</v>
      </c>
      <c r="H1157" s="28">
        <v>390</v>
      </c>
      <c r="I1157" s="29" t="s">
        <v>14593</v>
      </c>
      <c r="J1157" s="33" t="s">
        <v>14636</v>
      </c>
      <c r="K1157" s="29" t="s">
        <v>178</v>
      </c>
      <c r="L1157" s="29" t="s">
        <v>14635</v>
      </c>
      <c r="M1157" s="29" t="s">
        <v>10119</v>
      </c>
      <c r="N1157" s="28">
        <v>710686.4</v>
      </c>
      <c r="O1157" s="28">
        <v>6095079</v>
      </c>
      <c r="P1157" s="29" t="s">
        <v>14634</v>
      </c>
      <c r="Q1157" s="32" t="s">
        <v>174</v>
      </c>
      <c r="R1157" s="19"/>
      <c r="S1157" s="19"/>
      <c r="T1157" s="19"/>
      <c r="U1157" s="19"/>
      <c r="V1157" s="19"/>
      <c r="W1157" s="19"/>
      <c r="X1157" s="19"/>
      <c r="Y1157" s="19"/>
      <c r="Z1157" s="19"/>
      <c r="AA1157" s="19"/>
      <c r="AB1157" s="19"/>
      <c r="AC1157" s="19"/>
      <c r="AD1157" s="19"/>
      <c r="AE1157" s="19"/>
      <c r="AF1157" s="19"/>
      <c r="AG1157" s="19"/>
      <c r="AH1157" s="19"/>
      <c r="AI1157" s="19"/>
      <c r="AJ1157" s="19"/>
      <c r="AK1157" s="19"/>
      <c r="AL1157" s="19"/>
      <c r="AM1157" s="31">
        <v>824184</v>
      </c>
      <c r="AN1157" s="31">
        <v>1260906</v>
      </c>
      <c r="AO1157" s="31">
        <v>1403701</v>
      </c>
      <c r="AP1157" s="31">
        <v>1241349</v>
      </c>
      <c r="AQ1157" s="31">
        <v>1416620</v>
      </c>
      <c r="AR1157" s="31">
        <v>1256442.671875</v>
      </c>
      <c r="AS1157" s="31">
        <v>1344230.90625</v>
      </c>
      <c r="AT1157" s="31">
        <v>1311510.41015625</v>
      </c>
      <c r="AU1157" s="31">
        <v>1170604.705078125</v>
      </c>
      <c r="AV1157" s="31">
        <v>1459025.35546875</v>
      </c>
      <c r="AW1157" s="31">
        <v>1399946.12890625</v>
      </c>
      <c r="AX1157" s="31">
        <v>124518.2421875</v>
      </c>
      <c r="AY1157" s="31">
        <v>117730.796875</v>
      </c>
      <c r="AZ1157" s="31">
        <v>242249.0390625</v>
      </c>
    </row>
    <row r="1158" spans="1:52" ht="15" customHeight="1">
      <c r="A1158" s="29" t="s">
        <v>14633</v>
      </c>
      <c r="B1158" s="34">
        <v>35950</v>
      </c>
      <c r="C1158" s="28">
        <v>600</v>
      </c>
      <c r="D1158" s="28">
        <v>42</v>
      </c>
      <c r="E1158" s="28">
        <v>45</v>
      </c>
      <c r="F1158" s="29" t="s">
        <v>14627</v>
      </c>
      <c r="G1158" s="29" t="s">
        <v>14626</v>
      </c>
      <c r="H1158" s="28">
        <v>390</v>
      </c>
      <c r="I1158" s="29" t="s">
        <v>14593</v>
      </c>
      <c r="J1158" s="33" t="s">
        <v>14631</v>
      </c>
      <c r="K1158" s="29" t="s">
        <v>178</v>
      </c>
      <c r="L1158" s="29" t="s">
        <v>14630</v>
      </c>
      <c r="M1158" s="29" t="s">
        <v>270</v>
      </c>
      <c r="N1158" s="28">
        <v>711013.4</v>
      </c>
      <c r="O1158" s="28">
        <v>6095050</v>
      </c>
      <c r="P1158" s="29" t="s">
        <v>14629</v>
      </c>
      <c r="Q1158" s="32" t="s">
        <v>174</v>
      </c>
      <c r="R1158" s="19"/>
      <c r="S1158" s="19"/>
      <c r="T1158" s="19"/>
      <c r="U1158" s="19"/>
      <c r="V1158" s="19"/>
      <c r="W1158" s="19"/>
      <c r="X1158" s="19"/>
      <c r="Y1158" s="19"/>
      <c r="Z1158" s="19"/>
      <c r="AA1158" s="19"/>
      <c r="AB1158" s="19"/>
      <c r="AC1158" s="19"/>
      <c r="AD1158" s="19"/>
      <c r="AE1158" s="19"/>
      <c r="AF1158" s="19"/>
      <c r="AG1158" s="19"/>
      <c r="AH1158" s="19"/>
      <c r="AI1158" s="19"/>
      <c r="AJ1158" s="19"/>
      <c r="AK1158" s="19"/>
      <c r="AL1158" s="19"/>
      <c r="AM1158" s="31">
        <v>761875</v>
      </c>
      <c r="AN1158" s="31">
        <v>1163073</v>
      </c>
      <c r="AO1158" s="31">
        <v>1309734</v>
      </c>
      <c r="AP1158" s="31">
        <v>1101507</v>
      </c>
      <c r="AQ1158" s="31">
        <v>1245232.82421875</v>
      </c>
      <c r="AR1158" s="31">
        <v>1099706.8515625</v>
      </c>
      <c r="AS1158" s="31">
        <v>1124462.80078125</v>
      </c>
      <c r="AT1158" s="31">
        <v>1066298.31640625</v>
      </c>
      <c r="AU1158" s="31">
        <v>857099.43359375</v>
      </c>
      <c r="AV1158" s="31">
        <v>1213648.90625</v>
      </c>
      <c r="AW1158" s="31">
        <v>1263119.23046875</v>
      </c>
      <c r="AX1158" s="31">
        <v>105619.140625</v>
      </c>
      <c r="AY1158" s="31">
        <v>94367.7890625</v>
      </c>
      <c r="AZ1158" s="31">
        <v>199986.9296875</v>
      </c>
    </row>
    <row r="1159" spans="1:52" ht="15" customHeight="1">
      <c r="A1159" s="29" t="s">
        <v>14628</v>
      </c>
      <c r="B1159" s="34">
        <v>36517</v>
      </c>
      <c r="C1159" s="28">
        <v>750</v>
      </c>
      <c r="D1159" s="28">
        <v>48</v>
      </c>
      <c r="E1159" s="28">
        <v>45</v>
      </c>
      <c r="F1159" s="29" t="s">
        <v>14617</v>
      </c>
      <c r="G1159" s="29" t="s">
        <v>14622</v>
      </c>
      <c r="H1159" s="28">
        <v>390</v>
      </c>
      <c r="I1159" s="29" t="s">
        <v>14593</v>
      </c>
      <c r="J1159" s="33" t="s">
        <v>14625</v>
      </c>
      <c r="K1159" s="29" t="s">
        <v>178</v>
      </c>
      <c r="L1159" s="29" t="s">
        <v>14620</v>
      </c>
      <c r="M1159" s="29" t="s">
        <v>1836</v>
      </c>
      <c r="N1159" s="28">
        <v>713900.4</v>
      </c>
      <c r="O1159" s="28">
        <v>6099543</v>
      </c>
      <c r="P1159" s="29" t="s">
        <v>14624</v>
      </c>
      <c r="Q1159" s="32" t="s">
        <v>919</v>
      </c>
      <c r="R1159" s="19"/>
      <c r="S1159" s="19"/>
      <c r="T1159" s="19"/>
      <c r="U1159" s="19"/>
      <c r="V1159" s="19"/>
      <c r="W1159" s="19"/>
      <c r="X1159" s="19"/>
      <c r="Y1159" s="19"/>
      <c r="Z1159" s="19"/>
      <c r="AA1159" s="19"/>
      <c r="AB1159" s="19"/>
      <c r="AC1159" s="19"/>
      <c r="AD1159" s="19"/>
      <c r="AE1159" s="19"/>
      <c r="AF1159" s="19"/>
      <c r="AG1159" s="19"/>
      <c r="AH1159" s="19"/>
      <c r="AI1159" s="19"/>
      <c r="AJ1159" s="19"/>
      <c r="AK1159" s="19"/>
      <c r="AL1159" s="19"/>
      <c r="AM1159" s="19"/>
      <c r="AN1159" s="19"/>
      <c r="AO1159" s="31">
        <v>1814919</v>
      </c>
      <c r="AP1159" s="31">
        <v>1574650</v>
      </c>
      <c r="AQ1159" s="31">
        <v>1787318</v>
      </c>
      <c r="AR1159" s="31">
        <v>1627402</v>
      </c>
      <c r="AS1159" s="31">
        <v>1785331</v>
      </c>
      <c r="AT1159" s="31">
        <v>1691334</v>
      </c>
      <c r="AU1159" s="31">
        <v>1522914</v>
      </c>
      <c r="AV1159" s="31">
        <v>1787526</v>
      </c>
      <c r="AW1159" s="31">
        <v>1728398</v>
      </c>
      <c r="AX1159" s="31">
        <v>149079</v>
      </c>
      <c r="AY1159" s="31">
        <v>143279</v>
      </c>
      <c r="AZ1159" s="31">
        <v>292358</v>
      </c>
    </row>
    <row r="1160" spans="1:52" ht="15" customHeight="1">
      <c r="A1160" s="29" t="s">
        <v>14623</v>
      </c>
      <c r="B1160" s="34">
        <v>36516</v>
      </c>
      <c r="C1160" s="28">
        <v>750</v>
      </c>
      <c r="D1160" s="28">
        <v>48</v>
      </c>
      <c r="E1160" s="28">
        <v>45</v>
      </c>
      <c r="F1160" s="29" t="s">
        <v>14617</v>
      </c>
      <c r="G1160" s="29" t="s">
        <v>14616</v>
      </c>
      <c r="H1160" s="28">
        <v>390</v>
      </c>
      <c r="I1160" s="29" t="s">
        <v>14593</v>
      </c>
      <c r="J1160" s="33" t="s">
        <v>14621</v>
      </c>
      <c r="K1160" s="29" t="s">
        <v>178</v>
      </c>
      <c r="L1160" s="29" t="s">
        <v>14620</v>
      </c>
      <c r="M1160" s="29" t="s">
        <v>1836</v>
      </c>
      <c r="N1160" s="28">
        <v>713938.4</v>
      </c>
      <c r="O1160" s="28">
        <v>6099709</v>
      </c>
      <c r="P1160" s="29" t="s">
        <v>14619</v>
      </c>
      <c r="Q1160" s="32" t="s">
        <v>919</v>
      </c>
      <c r="R1160" s="19"/>
      <c r="S1160" s="19"/>
      <c r="T1160" s="19"/>
      <c r="U1160" s="19"/>
      <c r="V1160" s="19"/>
      <c r="W1160" s="19"/>
      <c r="X1160" s="19"/>
      <c r="Y1160" s="19"/>
      <c r="Z1160" s="19"/>
      <c r="AA1160" s="19"/>
      <c r="AB1160" s="19"/>
      <c r="AC1160" s="19"/>
      <c r="AD1160" s="19"/>
      <c r="AE1160" s="19"/>
      <c r="AF1160" s="19"/>
      <c r="AG1160" s="19"/>
      <c r="AH1160" s="19"/>
      <c r="AI1160" s="19"/>
      <c r="AJ1160" s="19"/>
      <c r="AK1160" s="19"/>
      <c r="AL1160" s="19"/>
      <c r="AM1160" s="19"/>
      <c r="AN1160" s="19"/>
      <c r="AO1160" s="31">
        <v>1835336</v>
      </c>
      <c r="AP1160" s="31">
        <v>1581014</v>
      </c>
      <c r="AQ1160" s="31">
        <v>1696022</v>
      </c>
      <c r="AR1160" s="31">
        <v>1643925</v>
      </c>
      <c r="AS1160" s="31">
        <v>1792100</v>
      </c>
      <c r="AT1160" s="31">
        <v>1733307</v>
      </c>
      <c r="AU1160" s="31">
        <v>1569833</v>
      </c>
      <c r="AV1160" s="31">
        <v>1901322</v>
      </c>
      <c r="AW1160" s="31">
        <v>1856527</v>
      </c>
      <c r="AX1160" s="31">
        <v>152765</v>
      </c>
      <c r="AY1160" s="31">
        <v>91388</v>
      </c>
      <c r="AZ1160" s="31">
        <v>244153</v>
      </c>
    </row>
    <row r="1161" spans="1:52" ht="15" customHeight="1">
      <c r="A1161" s="29" t="s">
        <v>14618</v>
      </c>
      <c r="B1161" s="34">
        <v>36532</v>
      </c>
      <c r="C1161" s="28">
        <v>660</v>
      </c>
      <c r="D1161" s="28">
        <v>47</v>
      </c>
      <c r="E1161" s="28">
        <v>45</v>
      </c>
      <c r="F1161" s="29" t="s">
        <v>14594</v>
      </c>
      <c r="G1161" s="29" t="s">
        <v>9831</v>
      </c>
      <c r="H1161" s="28">
        <v>390</v>
      </c>
      <c r="I1161" s="29" t="s">
        <v>14593</v>
      </c>
      <c r="J1161" s="33" t="s">
        <v>14615</v>
      </c>
      <c r="K1161" s="29" t="s">
        <v>178</v>
      </c>
      <c r="L1161" s="29" t="s">
        <v>14611</v>
      </c>
      <c r="M1161" s="29" t="s">
        <v>176</v>
      </c>
      <c r="N1161" s="28">
        <v>693126.6</v>
      </c>
      <c r="O1161" s="28">
        <v>6105044</v>
      </c>
      <c r="P1161" s="29" t="s">
        <v>14614</v>
      </c>
      <c r="Q1161" s="32" t="s">
        <v>919</v>
      </c>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31">
        <v>1283686</v>
      </c>
      <c r="AP1161" s="31">
        <v>1149469</v>
      </c>
      <c r="AQ1161" s="31">
        <v>1397895</v>
      </c>
      <c r="AR1161" s="31">
        <v>1198624</v>
      </c>
      <c r="AS1161" s="31">
        <v>1321562</v>
      </c>
      <c r="AT1161" s="31">
        <v>1228836</v>
      </c>
      <c r="AU1161" s="31">
        <v>1129811</v>
      </c>
      <c r="AV1161" s="31">
        <v>1415550</v>
      </c>
      <c r="AW1161" s="31">
        <v>1446839</v>
      </c>
      <c r="AX1161" s="31">
        <v>107402</v>
      </c>
      <c r="AY1161" s="31">
        <v>98167</v>
      </c>
      <c r="AZ1161" s="31">
        <v>205569</v>
      </c>
    </row>
    <row r="1162" spans="1:52" ht="15" customHeight="1">
      <c r="A1162" s="29" t="s">
        <v>14613</v>
      </c>
      <c r="B1162" s="34">
        <v>36532</v>
      </c>
      <c r="C1162" s="28">
        <v>660</v>
      </c>
      <c r="D1162" s="28">
        <v>47</v>
      </c>
      <c r="E1162" s="28">
        <v>45</v>
      </c>
      <c r="F1162" s="29" t="s">
        <v>14594</v>
      </c>
      <c r="G1162" s="29" t="s">
        <v>9831</v>
      </c>
      <c r="H1162" s="28">
        <v>390</v>
      </c>
      <c r="I1162" s="29" t="s">
        <v>14593</v>
      </c>
      <c r="J1162" s="33" t="s">
        <v>14612</v>
      </c>
      <c r="K1162" s="29" t="s">
        <v>178</v>
      </c>
      <c r="L1162" s="29" t="s">
        <v>14611</v>
      </c>
      <c r="M1162" s="29" t="s">
        <v>176</v>
      </c>
      <c r="N1162" s="28">
        <v>693219.6</v>
      </c>
      <c r="O1162" s="28">
        <v>6104916</v>
      </c>
      <c r="P1162" s="29" t="s">
        <v>14610</v>
      </c>
      <c r="Q1162" s="32" t="s">
        <v>919</v>
      </c>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31">
        <v>1235465</v>
      </c>
      <c r="AP1162" s="31">
        <v>1112031</v>
      </c>
      <c r="AQ1162" s="31">
        <v>1373099</v>
      </c>
      <c r="AR1162" s="31">
        <v>1176335</v>
      </c>
      <c r="AS1162" s="31">
        <v>1343376</v>
      </c>
      <c r="AT1162" s="31">
        <v>1212230</v>
      </c>
      <c r="AU1162" s="31">
        <v>1155529</v>
      </c>
      <c r="AV1162" s="31">
        <v>1449548</v>
      </c>
      <c r="AW1162" s="31">
        <v>1490725</v>
      </c>
      <c r="AX1162" s="31">
        <v>110638</v>
      </c>
      <c r="AY1162" s="31">
        <v>61046</v>
      </c>
      <c r="AZ1162" s="31">
        <v>171684</v>
      </c>
    </row>
    <row r="1163" spans="1:52" ht="15" customHeight="1">
      <c r="A1163" s="29" t="s">
        <v>14609</v>
      </c>
      <c r="B1163" s="34">
        <v>36532</v>
      </c>
      <c r="C1163" s="28">
        <v>660</v>
      </c>
      <c r="D1163" s="28">
        <v>47</v>
      </c>
      <c r="E1163" s="28">
        <v>45</v>
      </c>
      <c r="F1163" s="29" t="s">
        <v>14594</v>
      </c>
      <c r="G1163" s="29" t="s">
        <v>9831</v>
      </c>
      <c r="H1163" s="28">
        <v>390</v>
      </c>
      <c r="I1163" s="29" t="s">
        <v>14593</v>
      </c>
      <c r="J1163" s="33" t="s">
        <v>14608</v>
      </c>
      <c r="K1163" s="29" t="s">
        <v>178</v>
      </c>
      <c r="L1163" s="29" t="s">
        <v>14601</v>
      </c>
      <c r="M1163" s="29" t="s">
        <v>4763</v>
      </c>
      <c r="N1163" s="28">
        <v>694531.6</v>
      </c>
      <c r="O1163" s="28">
        <v>6102800</v>
      </c>
      <c r="P1163" s="29" t="s">
        <v>14607</v>
      </c>
      <c r="Q1163" s="32" t="s">
        <v>919</v>
      </c>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31">
        <v>1430341</v>
      </c>
      <c r="AP1163" s="31">
        <v>1277928</v>
      </c>
      <c r="AQ1163" s="31">
        <v>1538066</v>
      </c>
      <c r="AR1163" s="31">
        <v>1359059</v>
      </c>
      <c r="AS1163" s="31">
        <v>1545388</v>
      </c>
      <c r="AT1163" s="31">
        <v>1384874</v>
      </c>
      <c r="AU1163" s="31">
        <v>1285058</v>
      </c>
      <c r="AV1163" s="31">
        <v>1649172</v>
      </c>
      <c r="AW1163" s="31">
        <v>1581177</v>
      </c>
      <c r="AX1163" s="31">
        <v>120084</v>
      </c>
      <c r="AY1163" s="31">
        <v>103910</v>
      </c>
      <c r="AZ1163" s="31">
        <v>223994</v>
      </c>
    </row>
    <row r="1164" spans="1:52" ht="15" customHeight="1">
      <c r="A1164" s="29" t="s">
        <v>14606</v>
      </c>
      <c r="B1164" s="34">
        <v>36532</v>
      </c>
      <c r="C1164" s="28">
        <v>660</v>
      </c>
      <c r="D1164" s="28">
        <v>47</v>
      </c>
      <c r="E1164" s="28">
        <v>45</v>
      </c>
      <c r="F1164" s="29" t="s">
        <v>14594</v>
      </c>
      <c r="G1164" s="29" t="s">
        <v>9831</v>
      </c>
      <c r="H1164" s="28">
        <v>390</v>
      </c>
      <c r="I1164" s="29" t="s">
        <v>14593</v>
      </c>
      <c r="J1164" s="33" t="s">
        <v>14605</v>
      </c>
      <c r="K1164" s="29" t="s">
        <v>178</v>
      </c>
      <c r="L1164" s="29" t="s">
        <v>14601</v>
      </c>
      <c r="M1164" s="29" t="s">
        <v>4763</v>
      </c>
      <c r="N1164" s="28">
        <v>694456.6</v>
      </c>
      <c r="O1164" s="28">
        <v>6102922</v>
      </c>
      <c r="P1164" s="29" t="s">
        <v>14604</v>
      </c>
      <c r="Q1164" s="32" t="s">
        <v>919</v>
      </c>
      <c r="R1164" s="19"/>
      <c r="S1164" s="19"/>
      <c r="T1164" s="19"/>
      <c r="U1164" s="19"/>
      <c r="V1164" s="19"/>
      <c r="W1164" s="19"/>
      <c r="X1164" s="19"/>
      <c r="Y1164" s="19"/>
      <c r="Z1164" s="19"/>
      <c r="AA1164" s="19"/>
      <c r="AB1164" s="19"/>
      <c r="AC1164" s="19"/>
      <c r="AD1164" s="19"/>
      <c r="AE1164" s="19"/>
      <c r="AF1164" s="19"/>
      <c r="AG1164" s="19"/>
      <c r="AH1164" s="19"/>
      <c r="AI1164" s="19"/>
      <c r="AJ1164" s="19"/>
      <c r="AK1164" s="19"/>
      <c r="AL1164" s="19"/>
      <c r="AM1164" s="19"/>
      <c r="AN1164" s="19"/>
      <c r="AO1164" s="31">
        <v>1387994</v>
      </c>
      <c r="AP1164" s="31">
        <v>1208290</v>
      </c>
      <c r="AQ1164" s="31">
        <v>1461730</v>
      </c>
      <c r="AR1164" s="31">
        <v>1280678</v>
      </c>
      <c r="AS1164" s="31">
        <v>1455025</v>
      </c>
      <c r="AT1164" s="31">
        <v>1339071</v>
      </c>
      <c r="AU1164" s="31">
        <v>1185172</v>
      </c>
      <c r="AV1164" s="31">
        <v>1518749</v>
      </c>
      <c r="AW1164" s="31">
        <v>1509005</v>
      </c>
      <c r="AX1164" s="31">
        <v>114648</v>
      </c>
      <c r="AY1164" s="31">
        <v>99913</v>
      </c>
      <c r="AZ1164" s="31">
        <v>214561</v>
      </c>
    </row>
    <row r="1165" spans="1:52" ht="15" customHeight="1">
      <c r="A1165" s="29" t="s">
        <v>14603</v>
      </c>
      <c r="B1165" s="34">
        <v>36804</v>
      </c>
      <c r="C1165" s="28">
        <v>660</v>
      </c>
      <c r="D1165" s="28">
        <v>47</v>
      </c>
      <c r="E1165" s="28">
        <v>45</v>
      </c>
      <c r="F1165" s="29" t="s">
        <v>14594</v>
      </c>
      <c r="G1165" s="29" t="s">
        <v>9831</v>
      </c>
      <c r="H1165" s="28">
        <v>390</v>
      </c>
      <c r="I1165" s="29" t="s">
        <v>14593</v>
      </c>
      <c r="J1165" s="33" t="s">
        <v>14602</v>
      </c>
      <c r="K1165" s="29" t="s">
        <v>178</v>
      </c>
      <c r="L1165" s="29" t="s">
        <v>14601</v>
      </c>
      <c r="M1165" s="29" t="s">
        <v>4763</v>
      </c>
      <c r="N1165" s="28">
        <v>694617.59999999998</v>
      </c>
      <c r="O1165" s="28">
        <v>6102662</v>
      </c>
      <c r="P1165" s="29" t="s">
        <v>14600</v>
      </c>
      <c r="Q1165" s="32" t="s">
        <v>919</v>
      </c>
      <c r="R1165" s="19"/>
      <c r="S1165" s="19"/>
      <c r="T1165" s="19"/>
      <c r="U1165" s="19"/>
      <c r="V1165" s="19"/>
      <c r="W1165" s="19"/>
      <c r="X1165" s="19"/>
      <c r="Y1165" s="19"/>
      <c r="Z1165" s="19"/>
      <c r="AA1165" s="19"/>
      <c r="AB1165" s="19"/>
      <c r="AC1165" s="19"/>
      <c r="AD1165" s="19"/>
      <c r="AE1165" s="19"/>
      <c r="AF1165" s="19"/>
      <c r="AG1165" s="19"/>
      <c r="AH1165" s="19"/>
      <c r="AI1165" s="19"/>
      <c r="AJ1165" s="19"/>
      <c r="AK1165" s="19"/>
      <c r="AL1165" s="19"/>
      <c r="AM1165" s="19"/>
      <c r="AN1165" s="19"/>
      <c r="AO1165" s="31">
        <v>294360</v>
      </c>
      <c r="AP1165" s="31">
        <v>1238293</v>
      </c>
      <c r="AQ1165" s="31">
        <v>1415536</v>
      </c>
      <c r="AR1165" s="31">
        <v>1257037</v>
      </c>
      <c r="AS1165" s="31">
        <v>1438355</v>
      </c>
      <c r="AT1165" s="31">
        <v>1348282</v>
      </c>
      <c r="AU1165" s="31">
        <v>1246610</v>
      </c>
      <c r="AV1165" s="31">
        <v>1561233</v>
      </c>
      <c r="AW1165" s="31">
        <v>1398392</v>
      </c>
      <c r="AX1165" s="31">
        <v>124162</v>
      </c>
      <c r="AY1165" s="31">
        <v>99317</v>
      </c>
      <c r="AZ1165" s="31">
        <v>223479</v>
      </c>
    </row>
    <row r="1166" spans="1:52" ht="15" customHeight="1">
      <c r="A1166" s="29" t="s">
        <v>14599</v>
      </c>
      <c r="B1166" s="34">
        <v>36804</v>
      </c>
      <c r="C1166" s="28">
        <v>660</v>
      </c>
      <c r="D1166" s="28">
        <v>47</v>
      </c>
      <c r="E1166" s="28">
        <v>45</v>
      </c>
      <c r="F1166" s="29" t="s">
        <v>14594</v>
      </c>
      <c r="G1166" s="29" t="s">
        <v>9831</v>
      </c>
      <c r="H1166" s="28">
        <v>390</v>
      </c>
      <c r="I1166" s="29" t="s">
        <v>14593</v>
      </c>
      <c r="J1166" s="33" t="s">
        <v>14598</v>
      </c>
      <c r="K1166" s="29" t="s">
        <v>178</v>
      </c>
      <c r="L1166" s="29" t="s">
        <v>14597</v>
      </c>
      <c r="M1166" s="29" t="s">
        <v>176</v>
      </c>
      <c r="N1166" s="28">
        <v>693311.6</v>
      </c>
      <c r="O1166" s="28">
        <v>6104784</v>
      </c>
      <c r="P1166" s="29" t="s">
        <v>14596</v>
      </c>
      <c r="Q1166" s="32" t="s">
        <v>919</v>
      </c>
      <c r="R1166" s="19"/>
      <c r="S1166" s="19"/>
      <c r="T1166" s="19"/>
      <c r="U1166" s="19"/>
      <c r="V1166" s="19"/>
      <c r="W1166" s="19"/>
      <c r="X1166" s="19"/>
      <c r="Y1166" s="19"/>
      <c r="Z1166" s="19"/>
      <c r="AA1166" s="19"/>
      <c r="AB1166" s="19"/>
      <c r="AC1166" s="19"/>
      <c r="AD1166" s="19"/>
      <c r="AE1166" s="19"/>
      <c r="AF1166" s="19"/>
      <c r="AG1166" s="19"/>
      <c r="AH1166" s="19"/>
      <c r="AI1166" s="19"/>
      <c r="AJ1166" s="19"/>
      <c r="AK1166" s="19"/>
      <c r="AL1166" s="19"/>
      <c r="AM1166" s="19"/>
      <c r="AN1166" s="19"/>
      <c r="AO1166" s="31">
        <v>292209</v>
      </c>
      <c r="AP1166" s="31">
        <v>1132204</v>
      </c>
      <c r="AQ1166" s="31">
        <v>1368694</v>
      </c>
      <c r="AR1166" s="31">
        <v>1187312</v>
      </c>
      <c r="AS1166" s="31">
        <v>1345136</v>
      </c>
      <c r="AT1166" s="31">
        <v>1245088</v>
      </c>
      <c r="AU1166" s="31">
        <v>1157545</v>
      </c>
      <c r="AV1166" s="31">
        <v>1463691</v>
      </c>
      <c r="AW1166" s="31">
        <v>1449360</v>
      </c>
      <c r="AX1166" s="31">
        <v>114442</v>
      </c>
      <c r="AY1166" s="31">
        <v>94414</v>
      </c>
      <c r="AZ1166" s="31">
        <v>208856</v>
      </c>
    </row>
    <row r="1167" spans="1:52" ht="15" customHeight="1">
      <c r="A1167" s="29" t="s">
        <v>14595</v>
      </c>
      <c r="B1167" s="34">
        <v>36014</v>
      </c>
      <c r="C1167" s="28">
        <v>11</v>
      </c>
      <c r="D1167" s="28">
        <v>13</v>
      </c>
      <c r="E1167" s="28">
        <v>18.3</v>
      </c>
      <c r="F1167" s="29" t="s">
        <v>5627</v>
      </c>
      <c r="G1167" s="29" t="s">
        <v>7899</v>
      </c>
      <c r="H1167" s="28">
        <v>390</v>
      </c>
      <c r="I1167" s="29" t="s">
        <v>14593</v>
      </c>
      <c r="J1167" s="33" t="s">
        <v>14592</v>
      </c>
      <c r="K1167" s="29" t="s">
        <v>178</v>
      </c>
      <c r="L1167" s="29" t="s">
        <v>14591</v>
      </c>
      <c r="M1167" s="29" t="s">
        <v>1836</v>
      </c>
      <c r="N1167" s="28">
        <v>700747.5</v>
      </c>
      <c r="O1167" s="28">
        <v>6100716</v>
      </c>
      <c r="P1167" s="29" t="s">
        <v>14590</v>
      </c>
      <c r="Q1167" s="32" t="s">
        <v>368</v>
      </c>
      <c r="R1167" s="19"/>
      <c r="S1167" s="19"/>
      <c r="T1167" s="19"/>
      <c r="U1167" s="19"/>
      <c r="V1167" s="19"/>
      <c r="W1167" s="19"/>
      <c r="X1167" s="19"/>
      <c r="Y1167" s="19"/>
      <c r="Z1167" s="19"/>
      <c r="AA1167" s="19"/>
      <c r="AB1167" s="19"/>
      <c r="AC1167" s="19"/>
      <c r="AD1167" s="19"/>
      <c r="AE1167" s="19"/>
      <c r="AF1167" s="19"/>
      <c r="AG1167" s="19"/>
      <c r="AH1167" s="19"/>
      <c r="AI1167" s="19"/>
      <c r="AJ1167" s="19"/>
      <c r="AK1167" s="19"/>
      <c r="AL1167" s="19"/>
      <c r="AM1167" s="31">
        <v>8076</v>
      </c>
      <c r="AN1167" s="31">
        <v>23667</v>
      </c>
      <c r="AO1167" s="31">
        <v>24092</v>
      </c>
      <c r="AP1167" s="31">
        <v>4059</v>
      </c>
      <c r="AQ1167" s="31">
        <v>14358</v>
      </c>
      <c r="AR1167" s="31">
        <v>24492</v>
      </c>
      <c r="AS1167" s="31">
        <v>24580</v>
      </c>
      <c r="AT1167" s="31">
        <v>20756</v>
      </c>
      <c r="AU1167" s="31">
        <v>24204</v>
      </c>
      <c r="AV1167" s="31">
        <v>29860</v>
      </c>
      <c r="AW1167" s="31">
        <v>30129</v>
      </c>
      <c r="AX1167" s="31">
        <v>2362</v>
      </c>
      <c r="AY1167" s="31">
        <v>2037</v>
      </c>
      <c r="AZ1167" s="31">
        <v>4399</v>
      </c>
    </row>
    <row r="1168" spans="1:52" ht="15" customHeight="1">
      <c r="A1168" s="29" t="s">
        <v>14589</v>
      </c>
      <c r="B1168" s="34">
        <v>33723</v>
      </c>
      <c r="C1168" s="28">
        <v>225</v>
      </c>
      <c r="D1168" s="28">
        <v>27</v>
      </c>
      <c r="E1168" s="28">
        <v>31.5</v>
      </c>
      <c r="F1168" s="29" t="s">
        <v>220</v>
      </c>
      <c r="G1168" s="29" t="s">
        <v>14579</v>
      </c>
      <c r="H1168" s="28">
        <v>400</v>
      </c>
      <c r="I1168" s="29" t="s">
        <v>14456</v>
      </c>
      <c r="J1168" s="33" t="s">
        <v>14588</v>
      </c>
      <c r="K1168" s="29" t="s">
        <v>178</v>
      </c>
      <c r="L1168" s="29" t="s">
        <v>14467</v>
      </c>
      <c r="M1168" s="29" t="s">
        <v>379</v>
      </c>
      <c r="N1168" s="28">
        <v>485197.9</v>
      </c>
      <c r="O1168" s="28">
        <v>6117922</v>
      </c>
      <c r="P1168" s="29" t="s">
        <v>14587</v>
      </c>
      <c r="Q1168" s="32" t="s">
        <v>207</v>
      </c>
      <c r="R1168" s="19"/>
      <c r="S1168" s="19"/>
      <c r="T1168" s="19"/>
      <c r="U1168" s="19"/>
      <c r="V1168" s="19"/>
      <c r="W1168" s="19"/>
      <c r="X1168" s="19"/>
      <c r="Y1168" s="19"/>
      <c r="Z1168" s="19"/>
      <c r="AA1168" s="19"/>
      <c r="AB1168" s="19"/>
      <c r="AC1168" s="19"/>
      <c r="AD1168" s="19"/>
      <c r="AE1168" s="19"/>
      <c r="AF1168" s="19"/>
      <c r="AG1168" s="31">
        <v>308825</v>
      </c>
      <c r="AH1168" s="31">
        <v>552850</v>
      </c>
      <c r="AI1168" s="31">
        <v>555190</v>
      </c>
      <c r="AJ1168" s="31">
        <v>533770</v>
      </c>
      <c r="AK1168" s="31">
        <v>421920</v>
      </c>
      <c r="AL1168" s="31">
        <v>464700</v>
      </c>
      <c r="AM1168" s="31">
        <v>534940</v>
      </c>
      <c r="AN1168" s="31">
        <v>444878</v>
      </c>
      <c r="AO1168" s="31">
        <v>473483</v>
      </c>
      <c r="AP1168" s="31">
        <v>430219</v>
      </c>
      <c r="AQ1168" s="31">
        <v>512243.900390625</v>
      </c>
      <c r="AR1168" s="31">
        <v>439398.49609375</v>
      </c>
      <c r="AS1168" s="31">
        <v>469146.072265625</v>
      </c>
      <c r="AT1168" s="31">
        <v>432927.927734375</v>
      </c>
      <c r="AU1168" s="31">
        <v>392516.828125</v>
      </c>
      <c r="AV1168" s="31">
        <v>494218.029296875</v>
      </c>
      <c r="AW1168" s="31">
        <v>463685.3779296875</v>
      </c>
      <c r="AX1168" s="31">
        <v>40080.2265625</v>
      </c>
      <c r="AY1168" s="31">
        <v>38460.82421875</v>
      </c>
      <c r="AZ1168" s="31">
        <v>78541.05078125</v>
      </c>
    </row>
    <row r="1169" spans="1:52" ht="15" customHeight="1">
      <c r="A1169" s="29" t="s">
        <v>14586</v>
      </c>
      <c r="B1169" s="34">
        <v>33723</v>
      </c>
      <c r="C1169" s="28">
        <v>225</v>
      </c>
      <c r="D1169" s="28">
        <v>27</v>
      </c>
      <c r="E1169" s="28">
        <v>31.5</v>
      </c>
      <c r="F1169" s="29" t="s">
        <v>220</v>
      </c>
      <c r="G1169" s="29" t="s">
        <v>14579</v>
      </c>
      <c r="H1169" s="28">
        <v>400</v>
      </c>
      <c r="I1169" s="29" t="s">
        <v>14456</v>
      </c>
      <c r="J1169" s="33" t="s">
        <v>14585</v>
      </c>
      <c r="K1169" s="29" t="s">
        <v>178</v>
      </c>
      <c r="L1169" s="29" t="s">
        <v>14467</v>
      </c>
      <c r="M1169" s="29" t="s">
        <v>379</v>
      </c>
      <c r="N1169" s="28">
        <v>485393.9</v>
      </c>
      <c r="O1169" s="28">
        <v>6117963</v>
      </c>
      <c r="P1169" s="29" t="s">
        <v>14584</v>
      </c>
      <c r="Q1169" s="32" t="s">
        <v>207</v>
      </c>
      <c r="R1169" s="19"/>
      <c r="S1169" s="19"/>
      <c r="T1169" s="19"/>
      <c r="U1169" s="19"/>
      <c r="V1169" s="19"/>
      <c r="W1169" s="19"/>
      <c r="X1169" s="19"/>
      <c r="Y1169" s="19"/>
      <c r="Z1169" s="19"/>
      <c r="AA1169" s="19"/>
      <c r="AB1169" s="19"/>
      <c r="AC1169" s="19"/>
      <c r="AD1169" s="19"/>
      <c r="AE1169" s="19"/>
      <c r="AF1169" s="19"/>
      <c r="AG1169" s="31">
        <v>317809</v>
      </c>
      <c r="AH1169" s="31">
        <v>533220</v>
      </c>
      <c r="AI1169" s="31">
        <v>534690</v>
      </c>
      <c r="AJ1169" s="31">
        <v>537340</v>
      </c>
      <c r="AK1169" s="31">
        <v>433700</v>
      </c>
      <c r="AL1169" s="31">
        <v>465240</v>
      </c>
      <c r="AM1169" s="31">
        <v>546490</v>
      </c>
      <c r="AN1169" s="31">
        <v>440574</v>
      </c>
      <c r="AO1169" s="31">
        <v>461607</v>
      </c>
      <c r="AP1169" s="31">
        <v>418726</v>
      </c>
      <c r="AQ1169" s="31">
        <v>466654.89892578125</v>
      </c>
      <c r="AR1169" s="31">
        <v>406791.0986328125</v>
      </c>
      <c r="AS1169" s="31">
        <v>453098.10546875</v>
      </c>
      <c r="AT1169" s="31">
        <v>428463.978515625</v>
      </c>
      <c r="AU1169" s="31">
        <v>404331.4521484375</v>
      </c>
      <c r="AV1169" s="31">
        <v>512164.12890625</v>
      </c>
      <c r="AW1169" s="31">
        <v>523530.9921875</v>
      </c>
      <c r="AX1169" s="31">
        <v>39577.125</v>
      </c>
      <c r="AY1169" s="31">
        <v>37302.67578125</v>
      </c>
      <c r="AZ1169" s="31">
        <v>76879.80078125</v>
      </c>
    </row>
    <row r="1170" spans="1:52" ht="15" customHeight="1">
      <c r="A1170" s="29" t="s">
        <v>14583</v>
      </c>
      <c r="B1170" s="34">
        <v>33723</v>
      </c>
      <c r="C1170" s="28">
        <v>225</v>
      </c>
      <c r="D1170" s="28">
        <v>27</v>
      </c>
      <c r="E1170" s="28">
        <v>31.5</v>
      </c>
      <c r="F1170" s="29" t="s">
        <v>220</v>
      </c>
      <c r="G1170" s="29" t="s">
        <v>14579</v>
      </c>
      <c r="H1170" s="28">
        <v>400</v>
      </c>
      <c r="I1170" s="29" t="s">
        <v>14456</v>
      </c>
      <c r="J1170" s="33" t="s">
        <v>14582</v>
      </c>
      <c r="K1170" s="29" t="s">
        <v>178</v>
      </c>
      <c r="L1170" s="29" t="s">
        <v>14467</v>
      </c>
      <c r="M1170" s="29" t="s">
        <v>379</v>
      </c>
      <c r="N1170" s="28">
        <v>485589.8</v>
      </c>
      <c r="O1170" s="28">
        <v>6118004</v>
      </c>
      <c r="P1170" s="29" t="s">
        <v>14581</v>
      </c>
      <c r="Q1170" s="32" t="s">
        <v>207</v>
      </c>
      <c r="R1170" s="19"/>
      <c r="S1170" s="19"/>
      <c r="T1170" s="19"/>
      <c r="U1170" s="19"/>
      <c r="V1170" s="19"/>
      <c r="W1170" s="19"/>
      <c r="X1170" s="19"/>
      <c r="Y1170" s="19"/>
      <c r="Z1170" s="19"/>
      <c r="AA1170" s="19"/>
      <c r="AB1170" s="19"/>
      <c r="AC1170" s="19"/>
      <c r="AD1170" s="19"/>
      <c r="AE1170" s="19"/>
      <c r="AF1170" s="19"/>
      <c r="AG1170" s="31">
        <v>291913</v>
      </c>
      <c r="AH1170" s="31">
        <v>542810</v>
      </c>
      <c r="AI1170" s="31">
        <v>541730</v>
      </c>
      <c r="AJ1170" s="31">
        <v>542070</v>
      </c>
      <c r="AK1170" s="31">
        <v>431840</v>
      </c>
      <c r="AL1170" s="31">
        <v>477980</v>
      </c>
      <c r="AM1170" s="31">
        <v>544810</v>
      </c>
      <c r="AN1170" s="31">
        <v>447855</v>
      </c>
      <c r="AO1170" s="31">
        <v>439499</v>
      </c>
      <c r="AP1170" s="31">
        <v>415062</v>
      </c>
      <c r="AQ1170" s="31">
        <v>509058</v>
      </c>
      <c r="AR1170" s="31">
        <v>447296.65234375</v>
      </c>
      <c r="AS1170" s="31">
        <v>461657.25</v>
      </c>
      <c r="AT1170" s="31">
        <v>303725.27949523926</v>
      </c>
      <c r="AU1170" s="31">
        <v>389149.6533203125</v>
      </c>
      <c r="AV1170" s="31">
        <v>517355.9453125</v>
      </c>
      <c r="AW1170" s="31">
        <v>502154.6240234375</v>
      </c>
      <c r="AX1170" s="31">
        <v>42596.30078125</v>
      </c>
      <c r="AY1170" s="31">
        <v>36348.44921875</v>
      </c>
      <c r="AZ1170" s="31">
        <v>78944.75</v>
      </c>
    </row>
    <row r="1171" spans="1:52" ht="15" customHeight="1">
      <c r="A1171" s="29" t="s">
        <v>14580</v>
      </c>
      <c r="B1171" s="34">
        <v>35408</v>
      </c>
      <c r="C1171" s="28">
        <v>225</v>
      </c>
      <c r="D1171" s="28">
        <v>29</v>
      </c>
      <c r="E1171" s="28">
        <v>31.5</v>
      </c>
      <c r="F1171" s="29" t="s">
        <v>14568</v>
      </c>
      <c r="G1171" s="29" t="s">
        <v>14567</v>
      </c>
      <c r="H1171" s="28">
        <v>400</v>
      </c>
      <c r="I1171" s="29" t="s">
        <v>14456</v>
      </c>
      <c r="J1171" s="33" t="s">
        <v>14578</v>
      </c>
      <c r="K1171" s="29" t="s">
        <v>178</v>
      </c>
      <c r="L1171" s="29" t="s">
        <v>14516</v>
      </c>
      <c r="M1171" s="29" t="s">
        <v>1247</v>
      </c>
      <c r="N1171" s="28">
        <v>502727.5</v>
      </c>
      <c r="O1171" s="28">
        <v>6099200</v>
      </c>
      <c r="P1171" s="29" t="s">
        <v>14577</v>
      </c>
      <c r="Q1171" s="32" t="s">
        <v>207</v>
      </c>
      <c r="R1171" s="19"/>
      <c r="S1171" s="19"/>
      <c r="T1171" s="19"/>
      <c r="U1171" s="19"/>
      <c r="V1171" s="19"/>
      <c r="W1171" s="19"/>
      <c r="X1171" s="19"/>
      <c r="Y1171" s="19"/>
      <c r="Z1171" s="19"/>
      <c r="AA1171" s="19"/>
      <c r="AB1171" s="19"/>
      <c r="AC1171" s="19"/>
      <c r="AD1171" s="19"/>
      <c r="AE1171" s="19"/>
      <c r="AF1171" s="19"/>
      <c r="AG1171" s="19"/>
      <c r="AH1171" s="19"/>
      <c r="AI1171" s="19"/>
      <c r="AJ1171" s="19"/>
      <c r="AK1171" s="31">
        <v>23701</v>
      </c>
      <c r="AL1171" s="31">
        <v>515659</v>
      </c>
      <c r="AM1171" s="31">
        <v>607530</v>
      </c>
      <c r="AN1171" s="31">
        <v>502183</v>
      </c>
      <c r="AO1171" s="31">
        <v>516783</v>
      </c>
      <c r="AP1171" s="31">
        <v>467905</v>
      </c>
      <c r="AQ1171" s="31">
        <v>581044.498046875</v>
      </c>
      <c r="AR1171" s="31">
        <v>487369.546875</v>
      </c>
      <c r="AS1171" s="31">
        <v>439635.802734375</v>
      </c>
      <c r="AT1171" s="31">
        <v>441361.345703125</v>
      </c>
      <c r="AU1171" s="31">
        <v>465082.3818359375</v>
      </c>
      <c r="AV1171" s="31">
        <v>583138.146484375</v>
      </c>
      <c r="AW1171" s="31">
        <v>568559.974609375</v>
      </c>
      <c r="AX1171" s="31">
        <v>45291.07421875</v>
      </c>
      <c r="AY1171" s="31">
        <v>42659.3984375</v>
      </c>
      <c r="AZ1171" s="31">
        <v>87950.47265625</v>
      </c>
    </row>
    <row r="1172" spans="1:52" ht="15" customHeight="1">
      <c r="A1172" s="29" t="s">
        <v>14576</v>
      </c>
      <c r="B1172" s="34">
        <v>35408</v>
      </c>
      <c r="C1172" s="28">
        <v>225</v>
      </c>
      <c r="D1172" s="28">
        <v>29</v>
      </c>
      <c r="E1172" s="28">
        <v>31.5</v>
      </c>
      <c r="F1172" s="29" t="s">
        <v>14568</v>
      </c>
      <c r="G1172" s="29" t="s">
        <v>14567</v>
      </c>
      <c r="H1172" s="28">
        <v>400</v>
      </c>
      <c r="I1172" s="29" t="s">
        <v>14456</v>
      </c>
      <c r="J1172" s="33" t="s">
        <v>14575</v>
      </c>
      <c r="K1172" s="29" t="s">
        <v>178</v>
      </c>
      <c r="L1172" s="29" t="s">
        <v>14516</v>
      </c>
      <c r="M1172" s="29" t="s">
        <v>1720</v>
      </c>
      <c r="N1172" s="28">
        <v>502881.6</v>
      </c>
      <c r="O1172" s="28">
        <v>6099272</v>
      </c>
      <c r="P1172" s="29" t="s">
        <v>14574</v>
      </c>
      <c r="Q1172" s="32" t="s">
        <v>207</v>
      </c>
      <c r="R1172" s="19"/>
      <c r="S1172" s="19"/>
      <c r="T1172" s="19"/>
      <c r="U1172" s="19"/>
      <c r="V1172" s="19"/>
      <c r="W1172" s="19"/>
      <c r="X1172" s="19"/>
      <c r="Y1172" s="19"/>
      <c r="Z1172" s="19"/>
      <c r="AA1172" s="19"/>
      <c r="AB1172" s="19"/>
      <c r="AC1172" s="19"/>
      <c r="AD1172" s="19"/>
      <c r="AE1172" s="19"/>
      <c r="AF1172" s="19"/>
      <c r="AG1172" s="19"/>
      <c r="AH1172" s="19"/>
      <c r="AI1172" s="19"/>
      <c r="AJ1172" s="19"/>
      <c r="AK1172" s="31">
        <v>21603</v>
      </c>
      <c r="AL1172" s="31">
        <v>501117</v>
      </c>
      <c r="AM1172" s="31">
        <v>575160</v>
      </c>
      <c r="AN1172" s="31">
        <v>477647</v>
      </c>
      <c r="AO1172" s="31">
        <v>497110</v>
      </c>
      <c r="AP1172" s="31">
        <v>435047</v>
      </c>
      <c r="AQ1172" s="31">
        <v>535776.203125</v>
      </c>
      <c r="AR1172" s="31">
        <v>435194.775390625</v>
      </c>
      <c r="AS1172" s="31">
        <v>500481.328125</v>
      </c>
      <c r="AT1172" s="31">
        <v>419744.49609375</v>
      </c>
      <c r="AU1172" s="31">
        <v>440767.6513671875</v>
      </c>
      <c r="AV1172" s="31">
        <v>561319.75</v>
      </c>
      <c r="AW1172" s="31">
        <v>537999.126953125</v>
      </c>
      <c r="AX1172" s="31">
        <v>44134.17578125</v>
      </c>
      <c r="AY1172" s="31">
        <v>40332.32421875</v>
      </c>
      <c r="AZ1172" s="31">
        <v>84466.5</v>
      </c>
    </row>
    <row r="1173" spans="1:52" ht="15" customHeight="1">
      <c r="A1173" s="29" t="s">
        <v>14573</v>
      </c>
      <c r="B1173" s="34">
        <v>35408</v>
      </c>
      <c r="C1173" s="28">
        <v>225</v>
      </c>
      <c r="D1173" s="28">
        <v>29</v>
      </c>
      <c r="E1173" s="28">
        <v>31.5</v>
      </c>
      <c r="F1173" s="29" t="s">
        <v>14568</v>
      </c>
      <c r="G1173" s="29" t="s">
        <v>14567</v>
      </c>
      <c r="H1173" s="28">
        <v>400</v>
      </c>
      <c r="I1173" s="29" t="s">
        <v>14456</v>
      </c>
      <c r="J1173" s="33" t="s">
        <v>14572</v>
      </c>
      <c r="K1173" s="29" t="s">
        <v>178</v>
      </c>
      <c r="L1173" s="29" t="s">
        <v>14516</v>
      </c>
      <c r="M1173" s="29" t="s">
        <v>14571</v>
      </c>
      <c r="N1173" s="28">
        <v>503034.8</v>
      </c>
      <c r="O1173" s="28">
        <v>6099343</v>
      </c>
      <c r="P1173" s="29" t="s">
        <v>14570</v>
      </c>
      <c r="Q1173" s="32" t="s">
        <v>207</v>
      </c>
      <c r="R1173" s="19"/>
      <c r="S1173" s="19"/>
      <c r="T1173" s="19"/>
      <c r="U1173" s="19"/>
      <c r="V1173" s="19"/>
      <c r="W1173" s="19"/>
      <c r="X1173" s="19"/>
      <c r="Y1173" s="19"/>
      <c r="Z1173" s="19"/>
      <c r="AA1173" s="19"/>
      <c r="AB1173" s="19"/>
      <c r="AC1173" s="19"/>
      <c r="AD1173" s="19"/>
      <c r="AE1173" s="19"/>
      <c r="AF1173" s="19"/>
      <c r="AG1173" s="19"/>
      <c r="AH1173" s="19"/>
      <c r="AI1173" s="19"/>
      <c r="AJ1173" s="19"/>
      <c r="AK1173" s="31">
        <v>28570</v>
      </c>
      <c r="AL1173" s="31">
        <v>451000</v>
      </c>
      <c r="AM1173" s="31">
        <v>587280</v>
      </c>
      <c r="AN1173" s="31">
        <v>492623</v>
      </c>
      <c r="AO1173" s="31">
        <v>506649</v>
      </c>
      <c r="AP1173" s="31">
        <v>461180</v>
      </c>
      <c r="AQ1173" s="31">
        <v>571766.900390625</v>
      </c>
      <c r="AR1173" s="31">
        <v>424507.82421875</v>
      </c>
      <c r="AS1173" s="31">
        <v>507947.498046875</v>
      </c>
      <c r="AT1173" s="31">
        <v>464139.50390625</v>
      </c>
      <c r="AU1173" s="31">
        <v>447831.7783203125</v>
      </c>
      <c r="AV1173" s="31">
        <v>494768.38012695313</v>
      </c>
      <c r="AW1173" s="31">
        <v>549681.603515625</v>
      </c>
      <c r="AX1173" s="31">
        <v>44167.4765625</v>
      </c>
      <c r="AY1173" s="31">
        <v>40388.55078125</v>
      </c>
      <c r="AZ1173" s="31">
        <v>84556.02734375</v>
      </c>
    </row>
    <row r="1174" spans="1:52" ht="15" customHeight="1">
      <c r="A1174" s="29" t="s">
        <v>14569</v>
      </c>
      <c r="B1174" s="34">
        <v>29495</v>
      </c>
      <c r="C1174" s="28">
        <v>55</v>
      </c>
      <c r="D1174" s="28">
        <v>0.1</v>
      </c>
      <c r="E1174" s="28">
        <v>18</v>
      </c>
      <c r="F1174" s="29" t="s">
        <v>14562</v>
      </c>
      <c r="G1174" s="29" t="s">
        <v>204</v>
      </c>
      <c r="H1174" s="28">
        <v>400</v>
      </c>
      <c r="I1174" s="29" t="s">
        <v>14456</v>
      </c>
      <c r="J1174" s="33" t="s">
        <v>14566</v>
      </c>
      <c r="K1174" s="29" t="s">
        <v>178</v>
      </c>
      <c r="L1174" s="29" t="s">
        <v>14565</v>
      </c>
      <c r="M1174" s="29" t="s">
        <v>1088</v>
      </c>
      <c r="N1174" s="28">
        <v>486954.4</v>
      </c>
      <c r="O1174" s="28">
        <v>6118740</v>
      </c>
      <c r="P1174" s="29" t="s">
        <v>14564</v>
      </c>
      <c r="Q1174" s="32" t="s">
        <v>368</v>
      </c>
      <c r="R1174" s="19"/>
      <c r="S1174" s="19"/>
      <c r="T1174" s="19"/>
      <c r="U1174" s="31">
        <v>15150</v>
      </c>
      <c r="V1174" s="31">
        <v>100450</v>
      </c>
      <c r="W1174" s="31">
        <v>90306</v>
      </c>
      <c r="X1174" s="31">
        <v>109498</v>
      </c>
      <c r="Y1174" s="31">
        <v>79395</v>
      </c>
      <c r="Z1174" s="31">
        <v>119155</v>
      </c>
      <c r="AA1174" s="31">
        <v>148040</v>
      </c>
      <c r="AB1174" s="31">
        <v>119480</v>
      </c>
      <c r="AC1174" s="31">
        <v>121197</v>
      </c>
      <c r="AD1174" s="31">
        <v>106649</v>
      </c>
      <c r="AE1174" s="31">
        <v>106706</v>
      </c>
      <c r="AF1174" s="31">
        <v>89949</v>
      </c>
      <c r="AG1174" s="31">
        <v>96037</v>
      </c>
      <c r="AH1174" s="31">
        <v>81706</v>
      </c>
      <c r="AI1174" s="31">
        <v>143438</v>
      </c>
      <c r="AJ1174" s="31">
        <v>112305</v>
      </c>
      <c r="AK1174" s="31">
        <v>86183</v>
      </c>
      <c r="AL1174" s="31">
        <v>86773</v>
      </c>
      <c r="AM1174" s="31">
        <v>72948</v>
      </c>
      <c r="AN1174" s="31">
        <v>62920</v>
      </c>
      <c r="AO1174" s="31">
        <v>79187</v>
      </c>
      <c r="AP1174" s="31">
        <v>12563</v>
      </c>
      <c r="AQ1174" s="31">
        <v>16604</v>
      </c>
      <c r="AR1174" s="31">
        <v>43553</v>
      </c>
      <c r="AS1174" s="31">
        <v>21050</v>
      </c>
      <c r="AT1174" s="31">
        <v>11452</v>
      </c>
      <c r="AU1174" s="31">
        <v>10545</v>
      </c>
      <c r="AV1174" s="31">
        <v>22389.59912109375</v>
      </c>
      <c r="AW1174" s="31">
        <v>24597.889633178711</v>
      </c>
      <c r="AX1174" s="31">
        <v>3059.958984375</v>
      </c>
      <c r="AY1174" s="31">
        <v>1746.9830322265625</v>
      </c>
      <c r="AZ1174" s="31">
        <v>4806.9420166015625</v>
      </c>
    </row>
    <row r="1175" spans="1:52" ht="15" customHeight="1">
      <c r="A1175" s="29" t="s">
        <v>14563</v>
      </c>
      <c r="B1175" s="34">
        <v>30006</v>
      </c>
      <c r="C1175" s="28">
        <v>30</v>
      </c>
      <c r="D1175" s="28">
        <v>11</v>
      </c>
      <c r="E1175" s="28">
        <v>18</v>
      </c>
      <c r="F1175" s="29" t="s">
        <v>786</v>
      </c>
      <c r="G1175" s="29" t="s">
        <v>14558</v>
      </c>
      <c r="H1175" s="28">
        <v>400</v>
      </c>
      <c r="I1175" s="29" t="s">
        <v>14456</v>
      </c>
      <c r="J1175" s="33" t="s">
        <v>14561</v>
      </c>
      <c r="K1175" s="29" t="s">
        <v>178</v>
      </c>
      <c r="L1175" s="29" t="s">
        <v>14516</v>
      </c>
      <c r="M1175" s="29" t="s">
        <v>3437</v>
      </c>
      <c r="N1175" s="28">
        <v>504250.6</v>
      </c>
      <c r="O1175" s="28">
        <v>6101656</v>
      </c>
      <c r="P1175" s="29" t="s">
        <v>14560</v>
      </c>
      <c r="Q1175" s="32" t="s">
        <v>368</v>
      </c>
      <c r="R1175" s="19"/>
      <c r="S1175" s="19"/>
      <c r="T1175" s="19"/>
      <c r="U1175" s="19"/>
      <c r="V1175" s="19"/>
      <c r="W1175" s="31">
        <v>32075</v>
      </c>
      <c r="X1175" s="31">
        <v>46670</v>
      </c>
      <c r="Y1175" s="31">
        <v>46619</v>
      </c>
      <c r="Z1175" s="31">
        <v>41097</v>
      </c>
      <c r="AA1175" s="31">
        <v>45561</v>
      </c>
      <c r="AB1175" s="31">
        <v>37442</v>
      </c>
      <c r="AC1175" s="31">
        <v>15035</v>
      </c>
      <c r="AD1175" s="31">
        <v>25254</v>
      </c>
      <c r="AE1175" s="31">
        <v>55322</v>
      </c>
      <c r="AF1175" s="31">
        <v>43884</v>
      </c>
      <c r="AG1175" s="31">
        <v>46462</v>
      </c>
      <c r="AH1175" s="31">
        <v>51388</v>
      </c>
      <c r="AI1175" s="31">
        <v>48549</v>
      </c>
      <c r="AJ1175" s="31">
        <v>48790</v>
      </c>
      <c r="AK1175" s="31">
        <v>34906</v>
      </c>
      <c r="AL1175" s="31">
        <v>38715</v>
      </c>
      <c r="AM1175" s="31">
        <v>44037</v>
      </c>
      <c r="AN1175" s="31">
        <v>30291</v>
      </c>
      <c r="AO1175" s="31">
        <v>37202</v>
      </c>
      <c r="AP1175" s="31">
        <v>32081</v>
      </c>
      <c r="AQ1175" s="31">
        <v>28469</v>
      </c>
      <c r="AR1175" s="31">
        <v>18350</v>
      </c>
      <c r="AS1175" s="31">
        <v>0</v>
      </c>
      <c r="AT1175" s="31">
        <v>0</v>
      </c>
      <c r="AU1175" s="31">
        <v>0</v>
      </c>
      <c r="AV1175" s="31">
        <v>0</v>
      </c>
      <c r="AW1175" s="31">
        <v>0</v>
      </c>
      <c r="AX1175" s="31">
        <v>0</v>
      </c>
      <c r="AY1175" s="31">
        <v>0</v>
      </c>
      <c r="AZ1175" s="31">
        <v>0</v>
      </c>
    </row>
    <row r="1176" spans="1:52" ht="15" customHeight="1">
      <c r="A1176" s="29" t="s">
        <v>14559</v>
      </c>
      <c r="B1176" s="34">
        <v>32478</v>
      </c>
      <c r="C1176" s="28">
        <v>130</v>
      </c>
      <c r="D1176" s="28">
        <v>19</v>
      </c>
      <c r="E1176" s="28">
        <v>31</v>
      </c>
      <c r="F1176" s="29" t="s">
        <v>5992</v>
      </c>
      <c r="G1176" s="29" t="s">
        <v>14550</v>
      </c>
      <c r="H1176" s="28">
        <v>400</v>
      </c>
      <c r="I1176" s="29" t="s">
        <v>14456</v>
      </c>
      <c r="J1176" s="33" t="s">
        <v>14557</v>
      </c>
      <c r="K1176" s="29" t="s">
        <v>178</v>
      </c>
      <c r="L1176" s="29" t="s">
        <v>14553</v>
      </c>
      <c r="M1176" s="29" t="s">
        <v>1807</v>
      </c>
      <c r="N1176" s="28">
        <v>487016</v>
      </c>
      <c r="O1176" s="28">
        <v>6111181</v>
      </c>
      <c r="P1176" s="29" t="s">
        <v>14556</v>
      </c>
      <c r="Q1176" s="32" t="s">
        <v>207</v>
      </c>
      <c r="R1176" s="19"/>
      <c r="S1176" s="19"/>
      <c r="T1176" s="19"/>
      <c r="U1176" s="19"/>
      <c r="V1176" s="19"/>
      <c r="W1176" s="19"/>
      <c r="X1176" s="19"/>
      <c r="Y1176" s="19"/>
      <c r="Z1176" s="19"/>
      <c r="AA1176" s="19"/>
      <c r="AB1176" s="19"/>
      <c r="AC1176" s="31">
        <v>39810</v>
      </c>
      <c r="AD1176" s="31">
        <v>281640</v>
      </c>
      <c r="AE1176" s="31">
        <v>323760</v>
      </c>
      <c r="AF1176" s="31">
        <v>288070</v>
      </c>
      <c r="AG1176" s="31">
        <v>285930</v>
      </c>
      <c r="AH1176" s="31">
        <v>343750</v>
      </c>
      <c r="AI1176" s="31">
        <v>324220</v>
      </c>
      <c r="AJ1176" s="31">
        <v>308280</v>
      </c>
      <c r="AK1176" s="31">
        <v>251140</v>
      </c>
      <c r="AL1176" s="31">
        <v>269850</v>
      </c>
      <c r="AM1176" s="31">
        <v>323620</v>
      </c>
      <c r="AN1176" s="31">
        <v>269440</v>
      </c>
      <c r="AO1176" s="31">
        <v>268399</v>
      </c>
      <c r="AP1176" s="31">
        <v>243970</v>
      </c>
      <c r="AQ1176" s="31">
        <v>311653.7998046875</v>
      </c>
      <c r="AR1176" s="31">
        <v>215314.52734375</v>
      </c>
      <c r="AS1176" s="31">
        <v>274821.5</v>
      </c>
      <c r="AT1176" s="31">
        <v>259345.1025390625</v>
      </c>
      <c r="AU1176" s="31">
        <v>238625.84765625</v>
      </c>
      <c r="AV1176" s="31">
        <v>312841.5478515625</v>
      </c>
      <c r="AW1176" s="31">
        <v>90297.097473144531</v>
      </c>
      <c r="AX1176" s="31">
        <v>0</v>
      </c>
      <c r="AY1176" s="31">
        <v>17865.67578125</v>
      </c>
      <c r="AZ1176" s="31">
        <v>17865.67578125</v>
      </c>
    </row>
    <row r="1177" spans="1:52" ht="15" customHeight="1">
      <c r="A1177" s="29" t="s">
        <v>14555</v>
      </c>
      <c r="B1177" s="34">
        <v>32478</v>
      </c>
      <c r="C1177" s="28">
        <v>130</v>
      </c>
      <c r="D1177" s="28">
        <v>19</v>
      </c>
      <c r="E1177" s="28">
        <v>31</v>
      </c>
      <c r="F1177" s="29" t="s">
        <v>5992</v>
      </c>
      <c r="G1177" s="29" t="s">
        <v>14550</v>
      </c>
      <c r="H1177" s="28">
        <v>400</v>
      </c>
      <c r="I1177" s="29" t="s">
        <v>14456</v>
      </c>
      <c r="J1177" s="33" t="s">
        <v>14554</v>
      </c>
      <c r="K1177" s="29" t="s">
        <v>178</v>
      </c>
      <c r="L1177" s="29" t="s">
        <v>14553</v>
      </c>
      <c r="M1177" s="29" t="s">
        <v>1739</v>
      </c>
      <c r="N1177" s="28">
        <v>487107.6</v>
      </c>
      <c r="O1177" s="28">
        <v>6110944</v>
      </c>
      <c r="P1177" s="29" t="s">
        <v>14552</v>
      </c>
      <c r="Q1177" s="32" t="s">
        <v>207</v>
      </c>
      <c r="R1177" s="19"/>
      <c r="S1177" s="19"/>
      <c r="T1177" s="19"/>
      <c r="U1177" s="19"/>
      <c r="V1177" s="19"/>
      <c r="W1177" s="19"/>
      <c r="X1177" s="19"/>
      <c r="Y1177" s="19"/>
      <c r="Z1177" s="19"/>
      <c r="AA1177" s="19"/>
      <c r="AB1177" s="19"/>
      <c r="AC1177" s="31">
        <v>41330</v>
      </c>
      <c r="AD1177" s="31">
        <v>290200</v>
      </c>
      <c r="AE1177" s="31">
        <v>332450</v>
      </c>
      <c r="AF1177" s="31">
        <v>292220</v>
      </c>
      <c r="AG1177" s="31">
        <v>283270</v>
      </c>
      <c r="AH1177" s="31">
        <v>336130</v>
      </c>
      <c r="AI1177" s="31">
        <v>321730</v>
      </c>
      <c r="AJ1177" s="31">
        <v>305350</v>
      </c>
      <c r="AK1177" s="31">
        <v>235810</v>
      </c>
      <c r="AL1177" s="31">
        <v>268240</v>
      </c>
      <c r="AM1177" s="31">
        <v>320080</v>
      </c>
      <c r="AN1177" s="31">
        <v>263970</v>
      </c>
      <c r="AO1177" s="31">
        <v>264265</v>
      </c>
      <c r="AP1177" s="31">
        <v>238893</v>
      </c>
      <c r="AQ1177" s="31">
        <v>296573.9013671875</v>
      </c>
      <c r="AR1177" s="31">
        <v>210147.6748046875</v>
      </c>
      <c r="AS1177" s="31">
        <v>263880.974609375</v>
      </c>
      <c r="AT1177" s="31">
        <v>254788.2265625</v>
      </c>
      <c r="AU1177" s="31">
        <v>232694.82470703125</v>
      </c>
      <c r="AV1177" s="31">
        <v>268112.6005859375</v>
      </c>
      <c r="AW1177" s="31">
        <v>118915.24775314331</v>
      </c>
      <c r="AX1177" s="31">
        <v>368.29998779296875</v>
      </c>
      <c r="AY1177" s="31">
        <v>9142.2001953125</v>
      </c>
      <c r="AZ1177" s="31">
        <v>9510.5001831054688</v>
      </c>
    </row>
    <row r="1178" spans="1:52" ht="15" customHeight="1">
      <c r="A1178" s="29" t="s">
        <v>14551</v>
      </c>
      <c r="B1178" s="34">
        <v>32578</v>
      </c>
      <c r="C1178" s="28">
        <v>18</v>
      </c>
      <c r="D1178" s="28">
        <v>10.4</v>
      </c>
      <c r="E1178" s="28">
        <v>25</v>
      </c>
      <c r="F1178" s="29" t="s">
        <v>14544</v>
      </c>
      <c r="G1178" s="29" t="s">
        <v>14543</v>
      </c>
      <c r="H1178" s="28">
        <v>400</v>
      </c>
      <c r="I1178" s="29" t="s">
        <v>14456</v>
      </c>
      <c r="J1178" s="33" t="s">
        <v>14549</v>
      </c>
      <c r="K1178" s="29" t="s">
        <v>178</v>
      </c>
      <c r="L1178" s="29" t="s">
        <v>14548</v>
      </c>
      <c r="M1178" s="29" t="s">
        <v>14547</v>
      </c>
      <c r="N1178" s="28">
        <v>491128.9</v>
      </c>
      <c r="O1178" s="28">
        <v>6104901</v>
      </c>
      <c r="P1178" s="29" t="s">
        <v>14546</v>
      </c>
      <c r="Q1178" s="32" t="s">
        <v>368</v>
      </c>
      <c r="R1178" s="19"/>
      <c r="S1178" s="19"/>
      <c r="T1178" s="19"/>
      <c r="U1178" s="19"/>
      <c r="V1178" s="19"/>
      <c r="W1178" s="19"/>
      <c r="X1178" s="19"/>
      <c r="Y1178" s="19"/>
      <c r="Z1178" s="19"/>
      <c r="AA1178" s="19"/>
      <c r="AB1178" s="19"/>
      <c r="AC1178" s="19"/>
      <c r="AD1178" s="31">
        <v>29700</v>
      </c>
      <c r="AE1178" s="31">
        <v>39600</v>
      </c>
      <c r="AF1178" s="31">
        <v>39600</v>
      </c>
      <c r="AG1178" s="31">
        <v>39600</v>
      </c>
      <c r="AH1178" s="31">
        <v>39600</v>
      </c>
      <c r="AI1178" s="31">
        <v>39600</v>
      </c>
      <c r="AJ1178" s="31">
        <v>39600</v>
      </c>
      <c r="AK1178" s="31">
        <v>39600</v>
      </c>
      <c r="AL1178" s="31">
        <v>39600</v>
      </c>
      <c r="AM1178" s="31">
        <v>39600</v>
      </c>
      <c r="AN1178" s="31">
        <v>39600</v>
      </c>
      <c r="AO1178" s="31">
        <v>39600</v>
      </c>
      <c r="AP1178" s="31">
        <v>24741</v>
      </c>
      <c r="AQ1178" s="31">
        <v>21908</v>
      </c>
      <c r="AR1178" s="31">
        <v>21369</v>
      </c>
      <c r="AS1178" s="31">
        <v>20665</v>
      </c>
      <c r="AT1178" s="31">
        <v>21458</v>
      </c>
      <c r="AU1178" s="31">
        <v>17578</v>
      </c>
      <c r="AV1178" s="31">
        <v>27099</v>
      </c>
      <c r="AW1178" s="31">
        <v>10536</v>
      </c>
      <c r="AX1178" s="31">
        <v>2145</v>
      </c>
      <c r="AY1178" s="31">
        <v>1674</v>
      </c>
      <c r="AZ1178" s="31">
        <v>3819</v>
      </c>
    </row>
    <row r="1179" spans="1:52" ht="15" customHeight="1">
      <c r="A1179" s="29" t="s">
        <v>14545</v>
      </c>
      <c r="B1179" s="34">
        <v>36480</v>
      </c>
      <c r="C1179" s="28">
        <v>660</v>
      </c>
      <c r="D1179" s="28">
        <v>47</v>
      </c>
      <c r="E1179" s="28">
        <v>40</v>
      </c>
      <c r="F1179" s="29" t="s">
        <v>220</v>
      </c>
      <c r="G1179" s="29" t="s">
        <v>10758</v>
      </c>
      <c r="H1179" s="28">
        <v>400</v>
      </c>
      <c r="I1179" s="29" t="s">
        <v>14456</v>
      </c>
      <c r="J1179" s="33" t="s">
        <v>14542</v>
      </c>
      <c r="K1179" s="29" t="s">
        <v>178</v>
      </c>
      <c r="L1179" s="29" t="s">
        <v>14467</v>
      </c>
      <c r="M1179" s="29" t="s">
        <v>596</v>
      </c>
      <c r="N1179" s="28">
        <v>485377.8</v>
      </c>
      <c r="O1179" s="28">
        <v>6119230</v>
      </c>
      <c r="P1179" s="29" t="s">
        <v>14541</v>
      </c>
      <c r="Q1179" s="32" t="s">
        <v>174</v>
      </c>
      <c r="R1179" s="19"/>
      <c r="S1179" s="19"/>
      <c r="T1179" s="19"/>
      <c r="U1179" s="19"/>
      <c r="V1179" s="19"/>
      <c r="W1179" s="19"/>
      <c r="X1179" s="19"/>
      <c r="Y1179" s="19"/>
      <c r="Z1179" s="19"/>
      <c r="AA1179" s="19"/>
      <c r="AB1179" s="19"/>
      <c r="AC1179" s="19"/>
      <c r="AD1179" s="19"/>
      <c r="AE1179" s="19"/>
      <c r="AF1179" s="19"/>
      <c r="AG1179" s="19"/>
      <c r="AH1179" s="19"/>
      <c r="AI1179" s="19"/>
      <c r="AJ1179" s="19"/>
      <c r="AK1179" s="19"/>
      <c r="AL1179" s="19"/>
      <c r="AM1179" s="19"/>
      <c r="AN1179" s="31">
        <v>393260</v>
      </c>
      <c r="AO1179" s="31">
        <v>1595004</v>
      </c>
      <c r="AP1179" s="31">
        <v>1409813</v>
      </c>
      <c r="AQ1179" s="31">
        <v>1724631.4921875</v>
      </c>
      <c r="AR1179" s="31">
        <v>1528714.75</v>
      </c>
      <c r="AS1179" s="31">
        <v>1487215.75</v>
      </c>
      <c r="AT1179" s="31">
        <v>1486090.25</v>
      </c>
      <c r="AU1179" s="31">
        <v>1330624.75</v>
      </c>
      <c r="AV1179" s="31">
        <v>1654040.25</v>
      </c>
      <c r="AW1179" s="31">
        <v>1803828.5</v>
      </c>
      <c r="AX1179" s="31">
        <v>144551.25</v>
      </c>
      <c r="AY1179" s="31">
        <v>117025.75</v>
      </c>
      <c r="AZ1179" s="31">
        <v>261577</v>
      </c>
    </row>
    <row r="1180" spans="1:52" ht="15" customHeight="1">
      <c r="A1180" s="29" t="s">
        <v>14540</v>
      </c>
      <c r="B1180" s="34">
        <v>36516</v>
      </c>
      <c r="C1180" s="28">
        <v>11</v>
      </c>
      <c r="D1180" s="28">
        <v>13</v>
      </c>
      <c r="E1180" s="28">
        <v>18.2</v>
      </c>
      <c r="F1180" s="29" t="s">
        <v>14534</v>
      </c>
      <c r="G1180" s="29" t="s">
        <v>204</v>
      </c>
      <c r="H1180" s="28">
        <v>400</v>
      </c>
      <c r="I1180" s="29" t="s">
        <v>14456</v>
      </c>
      <c r="J1180" s="33" t="s">
        <v>14539</v>
      </c>
      <c r="K1180" s="29" t="s">
        <v>178</v>
      </c>
      <c r="L1180" s="29" t="s">
        <v>14538</v>
      </c>
      <c r="M1180" s="29" t="s">
        <v>14537</v>
      </c>
      <c r="N1180" s="28">
        <v>505211.9</v>
      </c>
      <c r="O1180" s="28">
        <v>6111373</v>
      </c>
      <c r="P1180" s="29" t="s">
        <v>14536</v>
      </c>
      <c r="Q1180" s="32" t="s">
        <v>368</v>
      </c>
      <c r="R1180" s="19"/>
      <c r="S1180" s="19"/>
      <c r="T1180" s="19"/>
      <c r="U1180" s="19"/>
      <c r="V1180" s="19"/>
      <c r="W1180" s="19"/>
      <c r="X1180" s="19"/>
      <c r="Y1180" s="19"/>
      <c r="Z1180" s="19"/>
      <c r="AA1180" s="19"/>
      <c r="AB1180" s="19"/>
      <c r="AC1180" s="19"/>
      <c r="AD1180" s="19"/>
      <c r="AE1180" s="19"/>
      <c r="AF1180" s="19"/>
      <c r="AG1180" s="19"/>
      <c r="AH1180" s="19"/>
      <c r="AI1180" s="19"/>
      <c r="AJ1180" s="19"/>
      <c r="AK1180" s="19"/>
      <c r="AL1180" s="19"/>
      <c r="AM1180" s="19"/>
      <c r="AN1180" s="31">
        <v>0</v>
      </c>
      <c r="AO1180" s="31">
        <v>31408</v>
      </c>
      <c r="AP1180" s="31">
        <v>26152</v>
      </c>
      <c r="AQ1180" s="31">
        <v>27493</v>
      </c>
      <c r="AR1180" s="31">
        <v>25612</v>
      </c>
      <c r="AS1180" s="31">
        <v>26875</v>
      </c>
      <c r="AT1180" s="31">
        <v>26133</v>
      </c>
      <c r="AU1180" s="31">
        <v>22588</v>
      </c>
      <c r="AV1180" s="31">
        <v>27337</v>
      </c>
      <c r="AW1180" s="31">
        <v>30476</v>
      </c>
      <c r="AX1180" s="31">
        <v>2567</v>
      </c>
      <c r="AY1180" s="31">
        <v>2905</v>
      </c>
      <c r="AZ1180" s="31">
        <v>5472</v>
      </c>
    </row>
    <row r="1181" spans="1:52" ht="15" customHeight="1">
      <c r="A1181" s="29" t="s">
        <v>14535</v>
      </c>
      <c r="B1181" s="34">
        <v>37264</v>
      </c>
      <c r="C1181" s="28">
        <v>30</v>
      </c>
      <c r="D1181" s="28">
        <v>10</v>
      </c>
      <c r="E1181" s="28">
        <v>15.6</v>
      </c>
      <c r="F1181" s="29" t="s">
        <v>220</v>
      </c>
      <c r="G1181" s="29" t="s">
        <v>14529</v>
      </c>
      <c r="H1181" s="28">
        <v>400</v>
      </c>
      <c r="I1181" s="29" t="s">
        <v>14456</v>
      </c>
      <c r="J1181" s="33" t="s">
        <v>14533</v>
      </c>
      <c r="K1181" s="29" t="s">
        <v>178</v>
      </c>
      <c r="L1181" s="29" t="s">
        <v>14467</v>
      </c>
      <c r="M1181" s="29" t="s">
        <v>14532</v>
      </c>
      <c r="N1181" s="28">
        <v>483220.2</v>
      </c>
      <c r="O1181" s="28">
        <v>6118669</v>
      </c>
      <c r="P1181" s="29" t="s">
        <v>14531</v>
      </c>
      <c r="Q1181" s="32" t="s">
        <v>368</v>
      </c>
      <c r="R1181" s="19"/>
      <c r="S1181" s="19"/>
      <c r="T1181" s="19"/>
      <c r="U1181" s="19"/>
      <c r="V1181" s="19"/>
      <c r="W1181" s="19"/>
      <c r="X1181" s="19"/>
      <c r="Y1181" s="19"/>
      <c r="Z1181" s="19"/>
      <c r="AA1181" s="19"/>
      <c r="AB1181" s="19"/>
      <c r="AC1181" s="19"/>
      <c r="AD1181" s="19"/>
      <c r="AE1181" s="19"/>
      <c r="AF1181" s="19"/>
      <c r="AG1181" s="19"/>
      <c r="AH1181" s="19"/>
      <c r="AI1181" s="19"/>
      <c r="AJ1181" s="19"/>
      <c r="AK1181" s="19"/>
      <c r="AL1181" s="19"/>
      <c r="AM1181" s="19"/>
      <c r="AN1181" s="19"/>
      <c r="AO1181" s="19"/>
      <c r="AP1181" s="31">
        <v>0</v>
      </c>
      <c r="AQ1181" s="31">
        <v>0</v>
      </c>
      <c r="AR1181" s="31">
        <v>21571</v>
      </c>
      <c r="AS1181" s="31">
        <v>27610</v>
      </c>
      <c r="AT1181" s="31">
        <v>22632</v>
      </c>
      <c r="AU1181" s="31">
        <v>28594</v>
      </c>
      <c r="AV1181" s="31">
        <v>35119</v>
      </c>
      <c r="AW1181" s="31">
        <v>19748</v>
      </c>
      <c r="AX1181" s="31">
        <v>0</v>
      </c>
      <c r="AY1181" s="31">
        <v>0</v>
      </c>
      <c r="AZ1181" s="31">
        <v>0</v>
      </c>
    </row>
    <row r="1182" spans="1:52" ht="15" customHeight="1">
      <c r="A1182" s="29" t="s">
        <v>14530</v>
      </c>
      <c r="B1182" s="34">
        <v>37568</v>
      </c>
      <c r="C1182" s="28">
        <v>660</v>
      </c>
      <c r="D1182" s="28">
        <v>47</v>
      </c>
      <c r="E1182" s="28">
        <v>40</v>
      </c>
      <c r="F1182" s="29" t="s">
        <v>220</v>
      </c>
      <c r="G1182" s="29" t="s">
        <v>14524</v>
      </c>
      <c r="H1182" s="28">
        <v>400</v>
      </c>
      <c r="I1182" s="29" t="s">
        <v>14456</v>
      </c>
      <c r="J1182" s="33" t="s">
        <v>14528</v>
      </c>
      <c r="K1182" s="29" t="s">
        <v>178</v>
      </c>
      <c r="L1182" s="29" t="s">
        <v>14527</v>
      </c>
      <c r="M1182" s="29" t="s">
        <v>13917</v>
      </c>
      <c r="N1182" s="28">
        <v>485674.9</v>
      </c>
      <c r="O1182" s="28">
        <v>6119461</v>
      </c>
      <c r="P1182" s="29" t="s">
        <v>14526</v>
      </c>
      <c r="Q1182" s="32" t="s">
        <v>174</v>
      </c>
      <c r="R1182" s="19"/>
      <c r="S1182" s="19"/>
      <c r="T1182" s="19"/>
      <c r="U1182" s="19"/>
      <c r="V1182" s="19"/>
      <c r="W1182" s="19"/>
      <c r="X1182" s="19"/>
      <c r="Y1182" s="19"/>
      <c r="Z1182" s="19"/>
      <c r="AA1182" s="19"/>
      <c r="AB1182" s="19"/>
      <c r="AC1182" s="19"/>
      <c r="AD1182" s="19"/>
      <c r="AE1182" s="19"/>
      <c r="AF1182" s="19"/>
      <c r="AG1182" s="19"/>
      <c r="AH1182" s="19"/>
      <c r="AI1182" s="19"/>
      <c r="AJ1182" s="19"/>
      <c r="AK1182" s="19"/>
      <c r="AL1182" s="19"/>
      <c r="AM1182" s="19"/>
      <c r="AN1182" s="19"/>
      <c r="AO1182" s="19"/>
      <c r="AP1182" s="31">
        <v>0</v>
      </c>
      <c r="AQ1182" s="31">
        <v>225271</v>
      </c>
      <c r="AR1182" s="31">
        <v>1681377.5</v>
      </c>
      <c r="AS1182" s="31">
        <v>1616736</v>
      </c>
      <c r="AT1182" s="31">
        <v>1681984.75</v>
      </c>
      <c r="AU1182" s="31">
        <v>1625052.75</v>
      </c>
      <c r="AV1182" s="31">
        <v>1981481.25</v>
      </c>
      <c r="AW1182" s="31">
        <v>2031784.5</v>
      </c>
      <c r="AX1182" s="31">
        <v>146267.5</v>
      </c>
      <c r="AY1182" s="31">
        <v>129805</v>
      </c>
      <c r="AZ1182" s="31">
        <v>276072.5</v>
      </c>
    </row>
    <row r="1183" spans="1:52" ht="15" customHeight="1">
      <c r="A1183" s="29" t="s">
        <v>14525</v>
      </c>
      <c r="B1183" s="34">
        <v>37595</v>
      </c>
      <c r="C1183" s="28">
        <v>900</v>
      </c>
      <c r="D1183" s="28">
        <v>52</v>
      </c>
      <c r="E1183" s="28">
        <v>49</v>
      </c>
      <c r="F1183" s="29" t="s">
        <v>14513</v>
      </c>
      <c r="G1183" s="29" t="s">
        <v>5883</v>
      </c>
      <c r="H1183" s="28">
        <v>400</v>
      </c>
      <c r="I1183" s="29" t="s">
        <v>14456</v>
      </c>
      <c r="J1183" s="33" t="s">
        <v>14523</v>
      </c>
      <c r="K1183" s="29" t="s">
        <v>178</v>
      </c>
      <c r="L1183" s="29" t="s">
        <v>14516</v>
      </c>
      <c r="M1183" s="29" t="s">
        <v>575</v>
      </c>
      <c r="N1183" s="28">
        <v>503409.1</v>
      </c>
      <c r="O1183" s="28">
        <v>6100950</v>
      </c>
      <c r="P1183" s="29" t="s">
        <v>14522</v>
      </c>
      <c r="Q1183" s="32" t="s">
        <v>174</v>
      </c>
      <c r="R1183" s="19"/>
      <c r="S1183" s="19"/>
      <c r="T1183" s="19"/>
      <c r="U1183" s="19"/>
      <c r="V1183" s="19"/>
      <c r="W1183" s="19"/>
      <c r="X1183" s="19"/>
      <c r="Y1183" s="19"/>
      <c r="Z1183" s="19"/>
      <c r="AA1183" s="19"/>
      <c r="AB1183" s="19"/>
      <c r="AC1183" s="19"/>
      <c r="AD1183" s="19"/>
      <c r="AE1183" s="19"/>
      <c r="AF1183" s="19"/>
      <c r="AG1183" s="19"/>
      <c r="AH1183" s="19"/>
      <c r="AI1183" s="19"/>
      <c r="AJ1183" s="19"/>
      <c r="AK1183" s="19"/>
      <c r="AL1183" s="19"/>
      <c r="AM1183" s="19"/>
      <c r="AN1183" s="19"/>
      <c r="AO1183" s="19"/>
      <c r="AP1183" s="31">
        <v>0</v>
      </c>
      <c r="AQ1183" s="31">
        <v>105486.8359375</v>
      </c>
      <c r="AR1183" s="31">
        <v>1676512.515625</v>
      </c>
      <c r="AS1183" s="31">
        <v>1648192.37890625</v>
      </c>
      <c r="AT1183" s="31">
        <v>1617564.9609375</v>
      </c>
      <c r="AU1183" s="31">
        <v>1402254.04296875</v>
      </c>
      <c r="AV1183" s="31">
        <v>2055734.9140625</v>
      </c>
      <c r="AW1183" s="31">
        <v>2052762.15625</v>
      </c>
      <c r="AX1183" s="31">
        <v>156253.484375</v>
      </c>
      <c r="AY1183" s="31">
        <v>144216</v>
      </c>
      <c r="AZ1183" s="31">
        <v>300469.484375</v>
      </c>
    </row>
    <row r="1184" spans="1:52" ht="15" customHeight="1">
      <c r="A1184" s="29" t="s">
        <v>14521</v>
      </c>
      <c r="B1184" s="34">
        <v>37595</v>
      </c>
      <c r="C1184" s="28">
        <v>900</v>
      </c>
      <c r="D1184" s="28">
        <v>52</v>
      </c>
      <c r="E1184" s="28">
        <v>49</v>
      </c>
      <c r="F1184" s="29" t="s">
        <v>14513</v>
      </c>
      <c r="G1184" s="29" t="s">
        <v>5883</v>
      </c>
      <c r="H1184" s="28">
        <v>400</v>
      </c>
      <c r="I1184" s="29" t="s">
        <v>14456</v>
      </c>
      <c r="J1184" s="33" t="s">
        <v>14520</v>
      </c>
      <c r="K1184" s="29" t="s">
        <v>178</v>
      </c>
      <c r="L1184" s="29" t="s">
        <v>14516</v>
      </c>
      <c r="M1184" s="29" t="s">
        <v>570</v>
      </c>
      <c r="N1184" s="28">
        <v>503202.1</v>
      </c>
      <c r="O1184" s="28">
        <v>6100923</v>
      </c>
      <c r="P1184" s="29" t="s">
        <v>14519</v>
      </c>
      <c r="Q1184" s="32" t="s">
        <v>174</v>
      </c>
      <c r="R1184" s="19"/>
      <c r="S1184" s="19"/>
      <c r="T1184" s="19"/>
      <c r="U1184" s="19"/>
      <c r="V1184" s="19"/>
      <c r="W1184" s="19"/>
      <c r="X1184" s="19"/>
      <c r="Y1184" s="19"/>
      <c r="Z1184" s="19"/>
      <c r="AA1184" s="19"/>
      <c r="AB1184" s="19"/>
      <c r="AC1184" s="19"/>
      <c r="AD1184" s="19"/>
      <c r="AE1184" s="19"/>
      <c r="AF1184" s="19"/>
      <c r="AG1184" s="19"/>
      <c r="AH1184" s="19"/>
      <c r="AI1184" s="19"/>
      <c r="AJ1184" s="19"/>
      <c r="AK1184" s="19"/>
      <c r="AL1184" s="19"/>
      <c r="AM1184" s="19"/>
      <c r="AN1184" s="19"/>
      <c r="AO1184" s="19"/>
      <c r="AP1184" s="31">
        <v>0</v>
      </c>
      <c r="AQ1184" s="31">
        <v>105486.8359375</v>
      </c>
      <c r="AR1184" s="31">
        <v>1676512.515625</v>
      </c>
      <c r="AS1184" s="31">
        <v>1648192.37890625</v>
      </c>
      <c r="AT1184" s="31">
        <v>1617564.9609375</v>
      </c>
      <c r="AU1184" s="31">
        <v>1402254.04296875</v>
      </c>
      <c r="AV1184" s="31">
        <v>2055734.9140625</v>
      </c>
      <c r="AW1184" s="31">
        <v>2052762.15625</v>
      </c>
      <c r="AX1184" s="31">
        <v>156253.484375</v>
      </c>
      <c r="AY1184" s="31">
        <v>144216</v>
      </c>
      <c r="AZ1184" s="31">
        <v>300469.484375</v>
      </c>
    </row>
    <row r="1185" spans="1:52" ht="15" customHeight="1">
      <c r="A1185" s="29" t="s">
        <v>14518</v>
      </c>
      <c r="B1185" s="34">
        <v>37595</v>
      </c>
      <c r="C1185" s="28">
        <v>900</v>
      </c>
      <c r="D1185" s="28">
        <v>52</v>
      </c>
      <c r="E1185" s="28">
        <v>49</v>
      </c>
      <c r="F1185" s="29" t="s">
        <v>14513</v>
      </c>
      <c r="G1185" s="29" t="s">
        <v>2540</v>
      </c>
      <c r="H1185" s="28">
        <v>400</v>
      </c>
      <c r="I1185" s="29" t="s">
        <v>14456</v>
      </c>
      <c r="J1185" s="33" t="s">
        <v>14517</v>
      </c>
      <c r="K1185" s="29" t="s">
        <v>178</v>
      </c>
      <c r="L1185" s="29" t="s">
        <v>14516</v>
      </c>
      <c r="M1185" s="29" t="s">
        <v>575</v>
      </c>
      <c r="N1185" s="28">
        <v>502997.1</v>
      </c>
      <c r="O1185" s="28">
        <v>6100897</v>
      </c>
      <c r="P1185" s="29" t="s">
        <v>14515</v>
      </c>
      <c r="Q1185" s="32" t="s">
        <v>174</v>
      </c>
      <c r="R1185" s="19"/>
      <c r="S1185" s="19"/>
      <c r="T1185" s="19"/>
      <c r="U1185" s="19"/>
      <c r="V1185" s="19"/>
      <c r="W1185" s="19"/>
      <c r="X1185" s="19"/>
      <c r="Y1185" s="19"/>
      <c r="Z1185" s="19"/>
      <c r="AA1185" s="19"/>
      <c r="AB1185" s="19"/>
      <c r="AC1185" s="19"/>
      <c r="AD1185" s="19"/>
      <c r="AE1185" s="19"/>
      <c r="AF1185" s="19"/>
      <c r="AG1185" s="19"/>
      <c r="AH1185" s="19"/>
      <c r="AI1185" s="19"/>
      <c r="AJ1185" s="19"/>
      <c r="AK1185" s="19"/>
      <c r="AL1185" s="19"/>
      <c r="AM1185" s="19"/>
      <c r="AN1185" s="19"/>
      <c r="AO1185" s="19"/>
      <c r="AP1185" s="31">
        <v>0</v>
      </c>
      <c r="AQ1185" s="31">
        <v>105486.828125</v>
      </c>
      <c r="AR1185" s="31">
        <v>1676512.7421875</v>
      </c>
      <c r="AS1185" s="31">
        <v>1648192.5078125</v>
      </c>
      <c r="AT1185" s="31">
        <v>1617565.1171875</v>
      </c>
      <c r="AU1185" s="31">
        <v>1402253.9609375</v>
      </c>
      <c r="AV1185" s="31">
        <v>2055734.9375</v>
      </c>
      <c r="AW1185" s="31">
        <v>2052762.390625</v>
      </c>
      <c r="AX1185" s="31">
        <v>156253.546875</v>
      </c>
      <c r="AY1185" s="31">
        <v>144216</v>
      </c>
      <c r="AZ1185" s="31">
        <v>300469.546875</v>
      </c>
    </row>
    <row r="1186" spans="1:52" ht="15" customHeight="1">
      <c r="A1186" s="29" t="s">
        <v>14514</v>
      </c>
      <c r="B1186" s="34">
        <v>37596</v>
      </c>
      <c r="C1186" s="28">
        <v>800</v>
      </c>
      <c r="D1186" s="28">
        <v>50</v>
      </c>
      <c r="E1186" s="28">
        <v>45</v>
      </c>
      <c r="F1186" s="29" t="s">
        <v>1171</v>
      </c>
      <c r="G1186" s="29" t="s">
        <v>14501</v>
      </c>
      <c r="H1186" s="28">
        <v>400</v>
      </c>
      <c r="I1186" s="29" t="s">
        <v>14456</v>
      </c>
      <c r="J1186" s="33" t="s">
        <v>14512</v>
      </c>
      <c r="K1186" s="29" t="s">
        <v>178</v>
      </c>
      <c r="L1186" s="29" t="s">
        <v>14505</v>
      </c>
      <c r="M1186" s="29" t="s">
        <v>14504</v>
      </c>
      <c r="N1186" s="28">
        <v>483579.5</v>
      </c>
      <c r="O1186" s="28">
        <v>6107625</v>
      </c>
      <c r="P1186" s="29" t="s">
        <v>14511</v>
      </c>
      <c r="Q1186" s="32" t="s">
        <v>174</v>
      </c>
      <c r="R1186" s="19"/>
      <c r="S1186" s="19"/>
      <c r="T1186" s="19"/>
      <c r="U1186" s="19"/>
      <c r="V1186" s="19"/>
      <c r="W1186" s="19"/>
      <c r="X1186" s="19"/>
      <c r="Y1186" s="19"/>
      <c r="Z1186" s="19"/>
      <c r="AA1186" s="19"/>
      <c r="AB1186" s="19"/>
      <c r="AC1186" s="19"/>
      <c r="AD1186" s="19"/>
      <c r="AE1186" s="19"/>
      <c r="AF1186" s="19"/>
      <c r="AG1186" s="19"/>
      <c r="AH1186" s="19"/>
      <c r="AI1186" s="19"/>
      <c r="AJ1186" s="19"/>
      <c r="AK1186" s="19"/>
      <c r="AL1186" s="19"/>
      <c r="AM1186" s="19"/>
      <c r="AN1186" s="19"/>
      <c r="AO1186" s="19"/>
      <c r="AP1186" s="31">
        <v>0</v>
      </c>
      <c r="AQ1186" s="31">
        <v>76590.8671875</v>
      </c>
      <c r="AR1186" s="31">
        <v>1655270.828125</v>
      </c>
      <c r="AS1186" s="31">
        <v>1574154</v>
      </c>
      <c r="AT1186" s="31">
        <v>1628390.75</v>
      </c>
      <c r="AU1186" s="31">
        <v>1459457</v>
      </c>
      <c r="AV1186" s="31">
        <v>1978062.5</v>
      </c>
      <c r="AW1186" s="31">
        <v>1917313.75</v>
      </c>
      <c r="AX1186" s="31">
        <v>151041.25</v>
      </c>
      <c r="AY1186" s="31">
        <v>127857.25</v>
      </c>
      <c r="AZ1186" s="31">
        <v>278898.5</v>
      </c>
    </row>
    <row r="1187" spans="1:52" ht="15" customHeight="1">
      <c r="A1187" s="29" t="s">
        <v>14510</v>
      </c>
      <c r="B1187" s="34">
        <v>37596</v>
      </c>
      <c r="C1187" s="28">
        <v>800</v>
      </c>
      <c r="D1187" s="28">
        <v>50</v>
      </c>
      <c r="E1187" s="28">
        <v>45</v>
      </c>
      <c r="F1187" s="29" t="s">
        <v>1171</v>
      </c>
      <c r="G1187" s="29" t="s">
        <v>14501</v>
      </c>
      <c r="H1187" s="28">
        <v>400</v>
      </c>
      <c r="I1187" s="29" t="s">
        <v>14456</v>
      </c>
      <c r="J1187" s="33" t="s">
        <v>14509</v>
      </c>
      <c r="K1187" s="29" t="s">
        <v>178</v>
      </c>
      <c r="L1187" s="29" t="s">
        <v>14505</v>
      </c>
      <c r="M1187" s="29" t="s">
        <v>14504</v>
      </c>
      <c r="N1187" s="28">
        <v>483477.5</v>
      </c>
      <c r="O1187" s="28">
        <v>6107735</v>
      </c>
      <c r="P1187" s="29" t="s">
        <v>14508</v>
      </c>
      <c r="Q1187" s="32" t="s">
        <v>174</v>
      </c>
      <c r="R1187" s="19"/>
      <c r="S1187" s="19"/>
      <c r="T1187" s="19"/>
      <c r="U1187" s="19"/>
      <c r="V1187" s="19"/>
      <c r="W1187" s="19"/>
      <c r="X1187" s="19"/>
      <c r="Y1187" s="19"/>
      <c r="Z1187" s="19"/>
      <c r="AA1187" s="19"/>
      <c r="AB1187" s="19"/>
      <c r="AC1187" s="19"/>
      <c r="AD1187" s="19"/>
      <c r="AE1187" s="19"/>
      <c r="AF1187" s="19"/>
      <c r="AG1187" s="19"/>
      <c r="AH1187" s="19"/>
      <c r="AI1187" s="19"/>
      <c r="AJ1187" s="19"/>
      <c r="AK1187" s="19"/>
      <c r="AL1187" s="19"/>
      <c r="AM1187" s="19"/>
      <c r="AN1187" s="19"/>
      <c r="AO1187" s="19"/>
      <c r="AP1187" s="31">
        <v>0</v>
      </c>
      <c r="AQ1187" s="31">
        <v>98587</v>
      </c>
      <c r="AR1187" s="31">
        <v>1582575.5</v>
      </c>
      <c r="AS1187" s="31">
        <v>1541994.75</v>
      </c>
      <c r="AT1187" s="31">
        <v>1535309.25</v>
      </c>
      <c r="AU1187" s="31">
        <v>1404367.75</v>
      </c>
      <c r="AV1187" s="31">
        <v>1899105.25</v>
      </c>
      <c r="AW1187" s="31">
        <v>1874429.75</v>
      </c>
      <c r="AX1187" s="31">
        <v>133682.75</v>
      </c>
      <c r="AY1187" s="31">
        <v>125080</v>
      </c>
      <c r="AZ1187" s="31">
        <v>258762.75</v>
      </c>
    </row>
    <row r="1188" spans="1:52" ht="15" customHeight="1">
      <c r="A1188" s="29" t="s">
        <v>14507</v>
      </c>
      <c r="B1188" s="34">
        <v>37596</v>
      </c>
      <c r="C1188" s="28">
        <v>800</v>
      </c>
      <c r="D1188" s="28">
        <v>50</v>
      </c>
      <c r="E1188" s="28">
        <v>45</v>
      </c>
      <c r="F1188" s="29" t="s">
        <v>1171</v>
      </c>
      <c r="G1188" s="29" t="s">
        <v>14501</v>
      </c>
      <c r="H1188" s="28">
        <v>400</v>
      </c>
      <c r="I1188" s="29" t="s">
        <v>14456</v>
      </c>
      <c r="J1188" s="33" t="s">
        <v>14506</v>
      </c>
      <c r="K1188" s="29" t="s">
        <v>178</v>
      </c>
      <c r="L1188" s="29" t="s">
        <v>14505</v>
      </c>
      <c r="M1188" s="29" t="s">
        <v>14504</v>
      </c>
      <c r="N1188" s="28">
        <v>483375.5</v>
      </c>
      <c r="O1188" s="28">
        <v>6107845</v>
      </c>
      <c r="P1188" s="29" t="s">
        <v>14503</v>
      </c>
      <c r="Q1188" s="32" t="s">
        <v>174</v>
      </c>
      <c r="R1188" s="19"/>
      <c r="S1188" s="19"/>
      <c r="T1188" s="19"/>
      <c r="U1188" s="19"/>
      <c r="V1188" s="19"/>
      <c r="W1188" s="19"/>
      <c r="X1188" s="19"/>
      <c r="Y1188" s="19"/>
      <c r="Z1188" s="19"/>
      <c r="AA1188" s="19"/>
      <c r="AB1188" s="19"/>
      <c r="AC1188" s="19"/>
      <c r="AD1188" s="19"/>
      <c r="AE1188" s="19"/>
      <c r="AF1188" s="19"/>
      <c r="AG1188" s="19"/>
      <c r="AH1188" s="19"/>
      <c r="AI1188" s="19"/>
      <c r="AJ1188" s="19"/>
      <c r="AK1188" s="19"/>
      <c r="AL1188" s="19"/>
      <c r="AM1188" s="19"/>
      <c r="AN1188" s="19"/>
      <c r="AO1188" s="19"/>
      <c r="AP1188" s="31">
        <v>0</v>
      </c>
      <c r="AQ1188" s="31">
        <v>54896.5</v>
      </c>
      <c r="AR1188" s="31">
        <v>1609245.25</v>
      </c>
      <c r="AS1188" s="31">
        <v>1552809.5</v>
      </c>
      <c r="AT1188" s="31">
        <v>1558168.75</v>
      </c>
      <c r="AU1188" s="31">
        <v>1427269</v>
      </c>
      <c r="AV1188" s="31">
        <v>1934149</v>
      </c>
      <c r="AW1188" s="31">
        <v>1931482.75</v>
      </c>
      <c r="AX1188" s="31">
        <v>106200</v>
      </c>
      <c r="AY1188" s="31">
        <v>119912.75</v>
      </c>
      <c r="AZ1188" s="31">
        <v>226112.75</v>
      </c>
    </row>
    <row r="1189" spans="1:52" ht="15" customHeight="1">
      <c r="A1189" s="29" t="s">
        <v>14502</v>
      </c>
      <c r="B1189" s="34">
        <v>37606</v>
      </c>
      <c r="C1189" s="28">
        <v>1300</v>
      </c>
      <c r="D1189" s="28">
        <v>60</v>
      </c>
      <c r="E1189" s="28">
        <v>60</v>
      </c>
      <c r="F1189" s="29" t="s">
        <v>1171</v>
      </c>
      <c r="G1189" s="29" t="s">
        <v>14475</v>
      </c>
      <c r="H1189" s="28">
        <v>400</v>
      </c>
      <c r="I1189" s="29" t="s">
        <v>14456</v>
      </c>
      <c r="J1189" s="33" t="s">
        <v>14500</v>
      </c>
      <c r="K1189" s="29" t="s">
        <v>178</v>
      </c>
      <c r="L1189" s="29" t="s">
        <v>14467</v>
      </c>
      <c r="M1189" s="29" t="s">
        <v>5236</v>
      </c>
      <c r="N1189" s="28">
        <v>481981.8</v>
      </c>
      <c r="O1189" s="28">
        <v>6116692</v>
      </c>
      <c r="P1189" s="29" t="s">
        <v>14499</v>
      </c>
      <c r="Q1189" s="32" t="s">
        <v>174</v>
      </c>
      <c r="R1189" s="19"/>
      <c r="S1189" s="19"/>
      <c r="T1189" s="19"/>
      <c r="U1189" s="19"/>
      <c r="V1189" s="19"/>
      <c r="W1189" s="19"/>
      <c r="X1189" s="19"/>
      <c r="Y1189" s="19"/>
      <c r="Z1189" s="19"/>
      <c r="AA1189" s="19"/>
      <c r="AB1189" s="19"/>
      <c r="AC1189" s="19"/>
      <c r="AD1189" s="19"/>
      <c r="AE1189" s="19"/>
      <c r="AF1189" s="19"/>
      <c r="AG1189" s="19"/>
      <c r="AH1189" s="19"/>
      <c r="AI1189" s="19"/>
      <c r="AJ1189" s="19"/>
      <c r="AK1189" s="19"/>
      <c r="AL1189" s="19"/>
      <c r="AM1189" s="19"/>
      <c r="AN1189" s="19"/>
      <c r="AO1189" s="19"/>
      <c r="AP1189" s="31">
        <v>0</v>
      </c>
      <c r="AQ1189" s="31">
        <v>112809</v>
      </c>
      <c r="AR1189" s="31">
        <v>3597231</v>
      </c>
      <c r="AS1189" s="31">
        <v>3292381.5</v>
      </c>
      <c r="AT1189" s="31">
        <v>3083267.5</v>
      </c>
      <c r="AU1189" s="31">
        <v>3116208</v>
      </c>
      <c r="AV1189" s="31">
        <v>4172030.25</v>
      </c>
      <c r="AW1189" s="31">
        <v>4179380.5</v>
      </c>
      <c r="AX1189" s="31">
        <v>318857.5</v>
      </c>
      <c r="AY1189" s="31">
        <v>283305</v>
      </c>
      <c r="AZ1189" s="31">
        <v>602162.5</v>
      </c>
    </row>
    <row r="1190" spans="1:52" ht="15" customHeight="1">
      <c r="A1190" s="29" t="s">
        <v>14498</v>
      </c>
      <c r="B1190" s="34">
        <v>37606</v>
      </c>
      <c r="C1190" s="28">
        <v>1300</v>
      </c>
      <c r="D1190" s="28">
        <v>60</v>
      </c>
      <c r="E1190" s="28">
        <v>60</v>
      </c>
      <c r="F1190" s="29" t="s">
        <v>1171</v>
      </c>
      <c r="G1190" s="29" t="s">
        <v>14475</v>
      </c>
      <c r="H1190" s="28">
        <v>400</v>
      </c>
      <c r="I1190" s="29" t="s">
        <v>14456</v>
      </c>
      <c r="J1190" s="33" t="s">
        <v>14497</v>
      </c>
      <c r="K1190" s="29" t="s">
        <v>178</v>
      </c>
      <c r="L1190" s="29" t="s">
        <v>14467</v>
      </c>
      <c r="M1190" s="29" t="s">
        <v>400</v>
      </c>
      <c r="N1190" s="28">
        <v>482130.3</v>
      </c>
      <c r="O1190" s="28">
        <v>6116930</v>
      </c>
      <c r="P1190" s="29" t="s">
        <v>14496</v>
      </c>
      <c r="Q1190" s="32" t="s">
        <v>174</v>
      </c>
      <c r="R1190" s="19"/>
      <c r="S1190" s="19"/>
      <c r="T1190" s="19"/>
      <c r="U1190" s="19"/>
      <c r="V1190" s="19"/>
      <c r="W1190" s="19"/>
      <c r="X1190" s="19"/>
      <c r="Y1190" s="19"/>
      <c r="Z1190" s="19"/>
      <c r="AA1190" s="19"/>
      <c r="AB1190" s="19"/>
      <c r="AC1190" s="19"/>
      <c r="AD1190" s="19"/>
      <c r="AE1190" s="19"/>
      <c r="AF1190" s="19"/>
      <c r="AG1190" s="19"/>
      <c r="AH1190" s="19"/>
      <c r="AI1190" s="19"/>
      <c r="AJ1190" s="19"/>
      <c r="AK1190" s="19"/>
      <c r="AL1190" s="19"/>
      <c r="AM1190" s="19"/>
      <c r="AN1190" s="19"/>
      <c r="AO1190" s="19"/>
      <c r="AP1190" s="31">
        <v>0</v>
      </c>
      <c r="AQ1190" s="31">
        <v>88090.75</v>
      </c>
      <c r="AR1190" s="31">
        <v>3524885.5</v>
      </c>
      <c r="AS1190" s="31">
        <v>3527869</v>
      </c>
      <c r="AT1190" s="31">
        <v>3611816.75</v>
      </c>
      <c r="AU1190" s="31">
        <v>3081842.75</v>
      </c>
      <c r="AV1190" s="31">
        <v>3820734.75</v>
      </c>
      <c r="AW1190" s="31">
        <v>4064369.5</v>
      </c>
      <c r="AX1190" s="31">
        <v>309635</v>
      </c>
      <c r="AY1190" s="31">
        <v>288243.25</v>
      </c>
      <c r="AZ1190" s="31">
        <v>597878.25</v>
      </c>
    </row>
    <row r="1191" spans="1:52" ht="15" customHeight="1">
      <c r="A1191" s="29" t="s">
        <v>14495</v>
      </c>
      <c r="B1191" s="34">
        <v>37606</v>
      </c>
      <c r="C1191" s="28">
        <v>1300</v>
      </c>
      <c r="D1191" s="28">
        <v>60</v>
      </c>
      <c r="E1191" s="28">
        <v>60</v>
      </c>
      <c r="F1191" s="29" t="s">
        <v>1171</v>
      </c>
      <c r="G1191" s="29" t="s">
        <v>14475</v>
      </c>
      <c r="H1191" s="28">
        <v>400</v>
      </c>
      <c r="I1191" s="29" t="s">
        <v>14456</v>
      </c>
      <c r="J1191" s="33" t="s">
        <v>14494</v>
      </c>
      <c r="K1191" s="29" t="s">
        <v>178</v>
      </c>
      <c r="L1191" s="29" t="s">
        <v>14467</v>
      </c>
      <c r="M1191" s="29" t="s">
        <v>400</v>
      </c>
      <c r="N1191" s="28">
        <v>482278.8</v>
      </c>
      <c r="O1191" s="28">
        <v>6117167</v>
      </c>
      <c r="P1191" s="29" t="s">
        <v>14493</v>
      </c>
      <c r="Q1191" s="32" t="s">
        <v>174</v>
      </c>
      <c r="R1191" s="19"/>
      <c r="S1191" s="19"/>
      <c r="T1191" s="19"/>
      <c r="U1191" s="19"/>
      <c r="V1191" s="19"/>
      <c r="W1191" s="19"/>
      <c r="X1191" s="19"/>
      <c r="Y1191" s="19"/>
      <c r="Z1191" s="19"/>
      <c r="AA1191" s="19"/>
      <c r="AB1191" s="19"/>
      <c r="AC1191" s="19"/>
      <c r="AD1191" s="19"/>
      <c r="AE1191" s="19"/>
      <c r="AF1191" s="19"/>
      <c r="AG1191" s="19"/>
      <c r="AH1191" s="19"/>
      <c r="AI1191" s="19"/>
      <c r="AJ1191" s="19"/>
      <c r="AK1191" s="19"/>
      <c r="AL1191" s="19"/>
      <c r="AM1191" s="19"/>
      <c r="AN1191" s="19"/>
      <c r="AO1191" s="19"/>
      <c r="AP1191" s="31">
        <v>0</v>
      </c>
      <c r="AQ1191" s="31">
        <v>110206.25</v>
      </c>
      <c r="AR1191" s="31">
        <v>3420173.75</v>
      </c>
      <c r="AS1191" s="31">
        <v>3411434</v>
      </c>
      <c r="AT1191" s="31">
        <v>3485770</v>
      </c>
      <c r="AU1191" s="31">
        <v>2542575.25</v>
      </c>
      <c r="AV1191" s="31">
        <v>3879154.5</v>
      </c>
      <c r="AW1191" s="31">
        <v>3947087.25</v>
      </c>
      <c r="AX1191" s="31">
        <v>283041</v>
      </c>
      <c r="AY1191" s="31">
        <v>257587.75</v>
      </c>
      <c r="AZ1191" s="31">
        <v>540628.75</v>
      </c>
    </row>
    <row r="1192" spans="1:52" ht="15" customHeight="1">
      <c r="A1192" s="29" t="s">
        <v>14492</v>
      </c>
      <c r="B1192" s="34">
        <v>37602</v>
      </c>
      <c r="C1192" s="28">
        <v>1300</v>
      </c>
      <c r="D1192" s="28">
        <v>60</v>
      </c>
      <c r="E1192" s="28">
        <v>60</v>
      </c>
      <c r="F1192" s="29" t="s">
        <v>1171</v>
      </c>
      <c r="G1192" s="29" t="s">
        <v>14475</v>
      </c>
      <c r="H1192" s="28">
        <v>400</v>
      </c>
      <c r="I1192" s="29" t="s">
        <v>14456</v>
      </c>
      <c r="J1192" s="33" t="s">
        <v>14491</v>
      </c>
      <c r="K1192" s="29" t="s">
        <v>178</v>
      </c>
      <c r="L1192" s="29" t="s">
        <v>14454</v>
      </c>
      <c r="M1192" s="29" t="s">
        <v>14478</v>
      </c>
      <c r="N1192" s="28">
        <v>491600.4</v>
      </c>
      <c r="O1192" s="28">
        <v>6100197</v>
      </c>
      <c r="P1192" s="29" t="s">
        <v>14490</v>
      </c>
      <c r="Q1192" s="32" t="s">
        <v>174</v>
      </c>
      <c r="R1192" s="19"/>
      <c r="S1192" s="19"/>
      <c r="T1192" s="19"/>
      <c r="U1192" s="19"/>
      <c r="V1192" s="19"/>
      <c r="W1192" s="19"/>
      <c r="X1192" s="19"/>
      <c r="Y1192" s="19"/>
      <c r="Z1192" s="19"/>
      <c r="AA1192" s="19"/>
      <c r="AB1192" s="19"/>
      <c r="AC1192" s="19"/>
      <c r="AD1192" s="19"/>
      <c r="AE1192" s="19"/>
      <c r="AF1192" s="19"/>
      <c r="AG1192" s="19"/>
      <c r="AH1192" s="19"/>
      <c r="AI1192" s="19"/>
      <c r="AJ1192" s="19"/>
      <c r="AK1192" s="19"/>
      <c r="AL1192" s="19"/>
      <c r="AM1192" s="19"/>
      <c r="AN1192" s="19"/>
      <c r="AO1192" s="19"/>
      <c r="AP1192" s="31">
        <v>0</v>
      </c>
      <c r="AQ1192" s="31">
        <v>21255.75</v>
      </c>
      <c r="AR1192" s="31">
        <v>2767922.25</v>
      </c>
      <c r="AS1192" s="31">
        <v>2979430</v>
      </c>
      <c r="AT1192" s="31">
        <v>2896693</v>
      </c>
      <c r="AU1192" s="31">
        <v>2518247.25</v>
      </c>
      <c r="AV1192" s="31">
        <v>3525001.5</v>
      </c>
      <c r="AW1192" s="31">
        <v>3558274.75</v>
      </c>
      <c r="AX1192" s="31">
        <v>232635.75</v>
      </c>
      <c r="AY1192" s="31">
        <v>224716.25</v>
      </c>
      <c r="AZ1192" s="31">
        <v>457352</v>
      </c>
    </row>
    <row r="1193" spans="1:52" ht="15" customHeight="1">
      <c r="A1193" s="29" t="s">
        <v>14489</v>
      </c>
      <c r="B1193" s="34">
        <v>37602</v>
      </c>
      <c r="C1193" s="28">
        <v>1300</v>
      </c>
      <c r="D1193" s="28">
        <v>60</v>
      </c>
      <c r="E1193" s="28">
        <v>60</v>
      </c>
      <c r="F1193" s="29" t="s">
        <v>1171</v>
      </c>
      <c r="G1193" s="29" t="s">
        <v>14475</v>
      </c>
      <c r="H1193" s="28">
        <v>400</v>
      </c>
      <c r="I1193" s="29" t="s">
        <v>14456</v>
      </c>
      <c r="J1193" s="33" t="s">
        <v>14488</v>
      </c>
      <c r="K1193" s="29" t="s">
        <v>178</v>
      </c>
      <c r="L1193" s="29" t="s">
        <v>14454</v>
      </c>
      <c r="M1193" s="29" t="s">
        <v>14478</v>
      </c>
      <c r="N1193" s="28">
        <v>491540.1</v>
      </c>
      <c r="O1193" s="28">
        <v>6100492</v>
      </c>
      <c r="P1193" s="29" t="s">
        <v>14487</v>
      </c>
      <c r="Q1193" s="32" t="s">
        <v>174</v>
      </c>
      <c r="R1193" s="19"/>
      <c r="S1193" s="19"/>
      <c r="T1193" s="19"/>
      <c r="U1193" s="19"/>
      <c r="V1193" s="19"/>
      <c r="W1193" s="19"/>
      <c r="X1193" s="19"/>
      <c r="Y1193" s="19"/>
      <c r="Z1193" s="19"/>
      <c r="AA1193" s="19"/>
      <c r="AB1193" s="19"/>
      <c r="AC1193" s="19"/>
      <c r="AD1193" s="19"/>
      <c r="AE1193" s="19"/>
      <c r="AF1193" s="19"/>
      <c r="AG1193" s="19"/>
      <c r="AH1193" s="19"/>
      <c r="AI1193" s="19"/>
      <c r="AJ1193" s="19"/>
      <c r="AK1193" s="19"/>
      <c r="AL1193" s="19"/>
      <c r="AM1193" s="19"/>
      <c r="AN1193" s="19"/>
      <c r="AO1193" s="19"/>
      <c r="AP1193" s="31">
        <v>0</v>
      </c>
      <c r="AQ1193" s="31">
        <v>90801.25</v>
      </c>
      <c r="AR1193" s="31">
        <v>2783769</v>
      </c>
      <c r="AS1193" s="31">
        <v>2585346</v>
      </c>
      <c r="AT1193" s="31">
        <v>2811733.25</v>
      </c>
      <c r="AU1193" s="31">
        <v>2360239.25</v>
      </c>
      <c r="AV1193" s="31">
        <v>3437083.5</v>
      </c>
      <c r="AW1193" s="31">
        <v>3415683.5</v>
      </c>
      <c r="AX1193" s="31">
        <v>260114.75</v>
      </c>
      <c r="AY1193" s="31">
        <v>223493.25</v>
      </c>
      <c r="AZ1193" s="31">
        <v>483608</v>
      </c>
    </row>
    <row r="1194" spans="1:52" ht="15" customHeight="1">
      <c r="A1194" s="29" t="s">
        <v>14486</v>
      </c>
      <c r="B1194" s="34">
        <v>37602</v>
      </c>
      <c r="C1194" s="28">
        <v>1300</v>
      </c>
      <c r="D1194" s="28">
        <v>60</v>
      </c>
      <c r="E1194" s="28">
        <v>60</v>
      </c>
      <c r="F1194" s="29" t="s">
        <v>1171</v>
      </c>
      <c r="G1194" s="29" t="s">
        <v>14475</v>
      </c>
      <c r="H1194" s="28">
        <v>400</v>
      </c>
      <c r="I1194" s="29" t="s">
        <v>14456</v>
      </c>
      <c r="J1194" s="33" t="s">
        <v>14485</v>
      </c>
      <c r="K1194" s="29" t="s">
        <v>178</v>
      </c>
      <c r="L1194" s="29" t="s">
        <v>14454</v>
      </c>
      <c r="M1194" s="29" t="s">
        <v>14478</v>
      </c>
      <c r="N1194" s="28">
        <v>491479.9</v>
      </c>
      <c r="O1194" s="28">
        <v>6100788</v>
      </c>
      <c r="P1194" s="29" t="s">
        <v>14484</v>
      </c>
      <c r="Q1194" s="32" t="s">
        <v>174</v>
      </c>
      <c r="R1194" s="19"/>
      <c r="S1194" s="19"/>
      <c r="T1194" s="19"/>
      <c r="U1194" s="19"/>
      <c r="V1194" s="19"/>
      <c r="W1194" s="19"/>
      <c r="X1194" s="19"/>
      <c r="Y1194" s="19"/>
      <c r="Z1194" s="19"/>
      <c r="AA1194" s="19"/>
      <c r="AB1194" s="19"/>
      <c r="AC1194" s="19"/>
      <c r="AD1194" s="19"/>
      <c r="AE1194" s="19"/>
      <c r="AF1194" s="19"/>
      <c r="AG1194" s="19"/>
      <c r="AH1194" s="19"/>
      <c r="AI1194" s="19"/>
      <c r="AJ1194" s="19"/>
      <c r="AK1194" s="19"/>
      <c r="AL1194" s="19"/>
      <c r="AM1194" s="19"/>
      <c r="AN1194" s="19"/>
      <c r="AO1194" s="19"/>
      <c r="AP1194" s="31">
        <v>0</v>
      </c>
      <c r="AQ1194" s="31">
        <v>96411.75</v>
      </c>
      <c r="AR1194" s="31">
        <v>2584925</v>
      </c>
      <c r="AS1194" s="31">
        <v>2792823.5</v>
      </c>
      <c r="AT1194" s="31">
        <v>2731461.25</v>
      </c>
      <c r="AU1194" s="31">
        <v>2354459.25</v>
      </c>
      <c r="AV1194" s="31">
        <v>3391139.25</v>
      </c>
      <c r="AW1194" s="31">
        <v>3294144.5</v>
      </c>
      <c r="AX1194" s="31">
        <v>254324.25</v>
      </c>
      <c r="AY1194" s="31">
        <v>217676.25</v>
      </c>
      <c r="AZ1194" s="31">
        <v>472000.5</v>
      </c>
    </row>
    <row r="1195" spans="1:52" ht="15" customHeight="1">
      <c r="A1195" s="29" t="s">
        <v>14483</v>
      </c>
      <c r="B1195" s="34">
        <v>37602</v>
      </c>
      <c r="C1195" s="28">
        <v>1300</v>
      </c>
      <c r="D1195" s="28">
        <v>60</v>
      </c>
      <c r="E1195" s="28">
        <v>60</v>
      </c>
      <c r="F1195" s="29" t="s">
        <v>1171</v>
      </c>
      <c r="G1195" s="29" t="s">
        <v>14475</v>
      </c>
      <c r="H1195" s="28">
        <v>400</v>
      </c>
      <c r="I1195" s="29" t="s">
        <v>14456</v>
      </c>
      <c r="J1195" s="33" t="s">
        <v>14482</v>
      </c>
      <c r="K1195" s="29" t="s">
        <v>178</v>
      </c>
      <c r="L1195" s="29" t="s">
        <v>14454</v>
      </c>
      <c r="M1195" s="29" t="s">
        <v>14478</v>
      </c>
      <c r="N1195" s="28">
        <v>491419.5</v>
      </c>
      <c r="O1195" s="28">
        <v>6101083</v>
      </c>
      <c r="P1195" s="29" t="s">
        <v>14481</v>
      </c>
      <c r="Q1195" s="32" t="s">
        <v>174</v>
      </c>
      <c r="R1195" s="19"/>
      <c r="S1195" s="19"/>
      <c r="T1195" s="19"/>
      <c r="U1195" s="19"/>
      <c r="V1195" s="19"/>
      <c r="W1195" s="19"/>
      <c r="X1195" s="19"/>
      <c r="Y1195" s="19"/>
      <c r="Z1195" s="19"/>
      <c r="AA1195" s="19"/>
      <c r="AB1195" s="19"/>
      <c r="AC1195" s="19"/>
      <c r="AD1195" s="19"/>
      <c r="AE1195" s="19"/>
      <c r="AF1195" s="19"/>
      <c r="AG1195" s="19"/>
      <c r="AH1195" s="19"/>
      <c r="AI1195" s="19"/>
      <c r="AJ1195" s="19"/>
      <c r="AK1195" s="19"/>
      <c r="AL1195" s="19"/>
      <c r="AM1195" s="19"/>
      <c r="AN1195" s="19"/>
      <c r="AO1195" s="19"/>
      <c r="AP1195" s="31">
        <v>0</v>
      </c>
      <c r="AQ1195" s="31">
        <v>117203.5</v>
      </c>
      <c r="AR1195" s="31">
        <v>2615227.75</v>
      </c>
      <c r="AS1195" s="31">
        <v>2794844.75</v>
      </c>
      <c r="AT1195" s="31">
        <v>2668306</v>
      </c>
      <c r="AU1195" s="31">
        <v>2253527.5</v>
      </c>
      <c r="AV1195" s="31">
        <v>3220153.25</v>
      </c>
      <c r="AW1195" s="31">
        <v>3206400.75</v>
      </c>
      <c r="AX1195" s="31">
        <v>247653.25</v>
      </c>
      <c r="AY1195" s="31">
        <v>213882.5</v>
      </c>
      <c r="AZ1195" s="31">
        <v>461535.75</v>
      </c>
    </row>
    <row r="1196" spans="1:52" ht="15" customHeight="1">
      <c r="A1196" s="29" t="s">
        <v>14480</v>
      </c>
      <c r="B1196" s="34">
        <v>37602</v>
      </c>
      <c r="C1196" s="28">
        <v>1300</v>
      </c>
      <c r="D1196" s="28">
        <v>60</v>
      </c>
      <c r="E1196" s="28">
        <v>60</v>
      </c>
      <c r="F1196" s="29" t="s">
        <v>1171</v>
      </c>
      <c r="G1196" s="29" t="s">
        <v>14475</v>
      </c>
      <c r="H1196" s="28">
        <v>400</v>
      </c>
      <c r="I1196" s="29" t="s">
        <v>14456</v>
      </c>
      <c r="J1196" s="33" t="s">
        <v>14479</v>
      </c>
      <c r="K1196" s="29" t="s">
        <v>178</v>
      </c>
      <c r="L1196" s="29" t="s">
        <v>14454</v>
      </c>
      <c r="M1196" s="29" t="s">
        <v>14478</v>
      </c>
      <c r="N1196" s="28">
        <v>491359.2</v>
      </c>
      <c r="O1196" s="28">
        <v>6101379</v>
      </c>
      <c r="P1196" s="29" t="s">
        <v>14477</v>
      </c>
      <c r="Q1196" s="32" t="s">
        <v>174</v>
      </c>
      <c r="R1196" s="19"/>
      <c r="S1196" s="19"/>
      <c r="T1196" s="19"/>
      <c r="U1196" s="19"/>
      <c r="V1196" s="19"/>
      <c r="W1196" s="19"/>
      <c r="X1196" s="19"/>
      <c r="Y1196" s="19"/>
      <c r="Z1196" s="19"/>
      <c r="AA1196" s="19"/>
      <c r="AB1196" s="19"/>
      <c r="AC1196" s="19"/>
      <c r="AD1196" s="19"/>
      <c r="AE1196" s="19"/>
      <c r="AF1196" s="19"/>
      <c r="AG1196" s="19"/>
      <c r="AH1196" s="19"/>
      <c r="AI1196" s="19"/>
      <c r="AJ1196" s="19"/>
      <c r="AK1196" s="19"/>
      <c r="AL1196" s="19"/>
      <c r="AM1196" s="19"/>
      <c r="AN1196" s="19"/>
      <c r="AO1196" s="19"/>
      <c r="AP1196" s="31">
        <v>0</v>
      </c>
      <c r="AQ1196" s="31">
        <v>124876.75</v>
      </c>
      <c r="AR1196" s="31">
        <v>2686131.25</v>
      </c>
      <c r="AS1196" s="31">
        <v>2762931.75</v>
      </c>
      <c r="AT1196" s="31">
        <v>2682164</v>
      </c>
      <c r="AU1196" s="31">
        <v>2297220</v>
      </c>
      <c r="AV1196" s="31">
        <v>3302232.5</v>
      </c>
      <c r="AW1196" s="31">
        <v>3111947.75</v>
      </c>
      <c r="AX1196" s="31">
        <v>234793.25</v>
      </c>
      <c r="AY1196" s="31">
        <v>220233.25</v>
      </c>
      <c r="AZ1196" s="31">
        <v>455026.5</v>
      </c>
    </row>
    <row r="1197" spans="1:52" ht="15" customHeight="1">
      <c r="A1197" s="29" t="s">
        <v>14476</v>
      </c>
      <c r="B1197" s="34">
        <v>38811</v>
      </c>
      <c r="C1197" s="28">
        <v>1750</v>
      </c>
      <c r="D1197" s="28">
        <v>66</v>
      </c>
      <c r="E1197" s="28">
        <v>60</v>
      </c>
      <c r="F1197" s="29" t="s">
        <v>220</v>
      </c>
      <c r="G1197" s="29" t="s">
        <v>14464</v>
      </c>
      <c r="H1197" s="28">
        <v>400</v>
      </c>
      <c r="I1197" s="29" t="s">
        <v>14456</v>
      </c>
      <c r="J1197" s="33" t="s">
        <v>14474</v>
      </c>
      <c r="K1197" s="29" t="s">
        <v>178</v>
      </c>
      <c r="L1197" s="29" t="s">
        <v>14467</v>
      </c>
      <c r="M1197" s="29" t="s">
        <v>8731</v>
      </c>
      <c r="N1197" s="28">
        <v>482731.8</v>
      </c>
      <c r="O1197" s="28">
        <v>6117864</v>
      </c>
      <c r="P1197" s="29" t="s">
        <v>14473</v>
      </c>
      <c r="Q1197" s="32" t="s">
        <v>174</v>
      </c>
      <c r="R1197" s="19"/>
      <c r="S1197" s="19"/>
      <c r="T1197" s="19"/>
      <c r="U1197" s="19"/>
      <c r="V1197" s="19"/>
      <c r="W1197" s="19"/>
      <c r="X1197" s="19"/>
      <c r="Y1197" s="19"/>
      <c r="Z1197" s="19"/>
      <c r="AA1197" s="19"/>
      <c r="AB1197" s="19"/>
      <c r="AC1197" s="19"/>
      <c r="AD1197" s="19"/>
      <c r="AE1197" s="19"/>
      <c r="AF1197" s="19"/>
      <c r="AG1197" s="19"/>
      <c r="AH1197" s="19"/>
      <c r="AI1197" s="19"/>
      <c r="AJ1197" s="19"/>
      <c r="AK1197" s="19"/>
      <c r="AL1197" s="19"/>
      <c r="AM1197" s="19"/>
      <c r="AN1197" s="19"/>
      <c r="AO1197" s="19"/>
      <c r="AP1197" s="19"/>
      <c r="AQ1197" s="19"/>
      <c r="AR1197" s="19"/>
      <c r="AS1197" s="19"/>
      <c r="AT1197" s="19"/>
      <c r="AU1197" s="31">
        <v>3485104.09375</v>
      </c>
      <c r="AV1197" s="31">
        <v>5487595.34375</v>
      </c>
      <c r="AW1197" s="31">
        <v>5470887.140625</v>
      </c>
      <c r="AX1197" s="31">
        <v>440749</v>
      </c>
      <c r="AY1197" s="31">
        <v>396501.1875</v>
      </c>
      <c r="AZ1197" s="31">
        <v>837250.1875</v>
      </c>
    </row>
    <row r="1198" spans="1:52" ht="15" customHeight="1">
      <c r="A1198" s="29" t="s">
        <v>14472</v>
      </c>
      <c r="B1198" s="34">
        <v>38811</v>
      </c>
      <c r="C1198" s="28">
        <v>1750</v>
      </c>
      <c r="D1198" s="28">
        <v>66</v>
      </c>
      <c r="E1198" s="28">
        <v>60</v>
      </c>
      <c r="F1198" s="29" t="s">
        <v>220</v>
      </c>
      <c r="G1198" s="29" t="s">
        <v>14464</v>
      </c>
      <c r="H1198" s="28">
        <v>400</v>
      </c>
      <c r="I1198" s="29" t="s">
        <v>14456</v>
      </c>
      <c r="J1198" s="33" t="s">
        <v>14471</v>
      </c>
      <c r="K1198" s="29" t="s">
        <v>178</v>
      </c>
      <c r="L1198" s="29" t="s">
        <v>14467</v>
      </c>
      <c r="M1198" s="29" t="s">
        <v>8731</v>
      </c>
      <c r="N1198" s="28">
        <v>482807</v>
      </c>
      <c r="O1198" s="28">
        <v>6118050</v>
      </c>
      <c r="P1198" s="29" t="s">
        <v>14470</v>
      </c>
      <c r="Q1198" s="32" t="s">
        <v>174</v>
      </c>
      <c r="R1198" s="19"/>
      <c r="S1198" s="19"/>
      <c r="T1198" s="19"/>
      <c r="U1198" s="19"/>
      <c r="V1198" s="19"/>
      <c r="W1198" s="19"/>
      <c r="X1198" s="19"/>
      <c r="Y1198" s="19"/>
      <c r="Z1198" s="19"/>
      <c r="AA1198" s="19"/>
      <c r="AB1198" s="19"/>
      <c r="AC1198" s="19"/>
      <c r="AD1198" s="19"/>
      <c r="AE1198" s="19"/>
      <c r="AF1198" s="19"/>
      <c r="AG1198" s="19"/>
      <c r="AH1198" s="19"/>
      <c r="AI1198" s="19"/>
      <c r="AJ1198" s="19"/>
      <c r="AK1198" s="19"/>
      <c r="AL1198" s="19"/>
      <c r="AM1198" s="19"/>
      <c r="AN1198" s="19"/>
      <c r="AO1198" s="19"/>
      <c r="AP1198" s="19"/>
      <c r="AQ1198" s="19"/>
      <c r="AR1198" s="19"/>
      <c r="AS1198" s="19"/>
      <c r="AT1198" s="19"/>
      <c r="AU1198" s="31">
        <v>3480533.53125</v>
      </c>
      <c r="AV1198" s="31">
        <v>4913793.671875</v>
      </c>
      <c r="AW1198" s="31">
        <v>5584946.125</v>
      </c>
      <c r="AX1198" s="31">
        <v>349011.40625</v>
      </c>
      <c r="AY1198" s="31">
        <v>390043.8125</v>
      </c>
      <c r="AZ1198" s="31">
        <v>739055.21875</v>
      </c>
    </row>
    <row r="1199" spans="1:52" ht="15" customHeight="1">
      <c r="A1199" s="29" t="s">
        <v>14469</v>
      </c>
      <c r="B1199" s="34">
        <v>38811</v>
      </c>
      <c r="C1199" s="28">
        <v>1750</v>
      </c>
      <c r="D1199" s="28">
        <v>66</v>
      </c>
      <c r="E1199" s="28">
        <v>60</v>
      </c>
      <c r="F1199" s="29" t="s">
        <v>220</v>
      </c>
      <c r="G1199" s="29" t="s">
        <v>14464</v>
      </c>
      <c r="H1199" s="28">
        <v>400</v>
      </c>
      <c r="I1199" s="29" t="s">
        <v>14456</v>
      </c>
      <c r="J1199" s="33" t="s">
        <v>14468</v>
      </c>
      <c r="K1199" s="29" t="s">
        <v>178</v>
      </c>
      <c r="L1199" s="29" t="s">
        <v>14467</v>
      </c>
      <c r="M1199" s="29" t="s">
        <v>8731</v>
      </c>
      <c r="N1199" s="28">
        <v>482882.3</v>
      </c>
      <c r="O1199" s="28">
        <v>6118235</v>
      </c>
      <c r="P1199" s="29" t="s">
        <v>14466</v>
      </c>
      <c r="Q1199" s="32" t="s">
        <v>174</v>
      </c>
      <c r="R1199" s="19"/>
      <c r="S1199" s="19"/>
      <c r="T1199" s="19"/>
      <c r="U1199" s="19"/>
      <c r="V1199" s="19"/>
      <c r="W1199" s="19"/>
      <c r="X1199" s="19"/>
      <c r="Y1199" s="19"/>
      <c r="Z1199" s="19"/>
      <c r="AA1199" s="19"/>
      <c r="AB1199" s="19"/>
      <c r="AC1199" s="19"/>
      <c r="AD1199" s="19"/>
      <c r="AE1199" s="19"/>
      <c r="AF1199" s="19"/>
      <c r="AG1199" s="19"/>
      <c r="AH1199" s="19"/>
      <c r="AI1199" s="19"/>
      <c r="AJ1199" s="19"/>
      <c r="AK1199" s="19"/>
      <c r="AL1199" s="19"/>
      <c r="AM1199" s="19"/>
      <c r="AN1199" s="19"/>
      <c r="AO1199" s="19"/>
      <c r="AP1199" s="19"/>
      <c r="AQ1199" s="19"/>
      <c r="AR1199" s="19"/>
      <c r="AS1199" s="19"/>
      <c r="AT1199" s="19"/>
      <c r="AU1199" s="31">
        <v>2964913.8671875</v>
      </c>
      <c r="AV1199" s="31">
        <v>5136863.34375</v>
      </c>
      <c r="AW1199" s="31">
        <v>5475141.796875</v>
      </c>
      <c r="AX1199" s="31">
        <v>277978.3125</v>
      </c>
      <c r="AY1199" s="31">
        <v>404608.1875</v>
      </c>
      <c r="AZ1199" s="31">
        <v>682586.5</v>
      </c>
    </row>
    <row r="1200" spans="1:52" ht="15" customHeight="1">
      <c r="A1200" s="29" t="s">
        <v>14465</v>
      </c>
      <c r="B1200" s="34">
        <v>38817</v>
      </c>
      <c r="C1200" s="28">
        <v>2000</v>
      </c>
      <c r="D1200" s="28">
        <v>80</v>
      </c>
      <c r="E1200" s="28">
        <v>60</v>
      </c>
      <c r="F1200" s="29" t="s">
        <v>220</v>
      </c>
      <c r="G1200" s="29" t="s">
        <v>14450</v>
      </c>
      <c r="H1200" s="28">
        <v>400</v>
      </c>
      <c r="I1200" s="29" t="s">
        <v>14456</v>
      </c>
      <c r="J1200" s="33" t="s">
        <v>14463</v>
      </c>
      <c r="K1200" s="29" t="s">
        <v>178</v>
      </c>
      <c r="L1200" s="29" t="s">
        <v>14454</v>
      </c>
      <c r="M1200" s="29" t="s">
        <v>8842</v>
      </c>
      <c r="N1200" s="28">
        <v>492823</v>
      </c>
      <c r="O1200" s="28">
        <v>6102114</v>
      </c>
      <c r="P1200" s="29" t="s">
        <v>14462</v>
      </c>
      <c r="Q1200" s="32" t="s">
        <v>174</v>
      </c>
      <c r="R1200" s="19"/>
      <c r="S1200" s="19"/>
      <c r="T1200" s="19"/>
      <c r="U1200" s="19"/>
      <c r="V1200" s="19"/>
      <c r="W1200" s="19"/>
      <c r="X1200" s="19"/>
      <c r="Y1200" s="19"/>
      <c r="Z1200" s="19"/>
      <c r="AA1200" s="19"/>
      <c r="AB1200" s="19"/>
      <c r="AC1200" s="19"/>
      <c r="AD1200" s="19"/>
      <c r="AE1200" s="19"/>
      <c r="AF1200" s="19"/>
      <c r="AG1200" s="19"/>
      <c r="AH1200" s="19"/>
      <c r="AI1200" s="19"/>
      <c r="AJ1200" s="19"/>
      <c r="AK1200" s="19"/>
      <c r="AL1200" s="19"/>
      <c r="AM1200" s="19"/>
      <c r="AN1200" s="19"/>
      <c r="AO1200" s="19"/>
      <c r="AP1200" s="19"/>
      <c r="AQ1200" s="19"/>
      <c r="AR1200" s="19"/>
      <c r="AS1200" s="19"/>
      <c r="AT1200" s="19"/>
      <c r="AU1200" s="31">
        <v>2855979.546875</v>
      </c>
      <c r="AV1200" s="31">
        <v>5282052.71875</v>
      </c>
      <c r="AW1200" s="31">
        <v>5226004.453125</v>
      </c>
      <c r="AX1200" s="31">
        <v>432537.09375</v>
      </c>
      <c r="AY1200" s="31">
        <v>384552.3125</v>
      </c>
      <c r="AZ1200" s="31">
        <v>817089.40625</v>
      </c>
    </row>
    <row r="1201" spans="1:52" ht="15" customHeight="1">
      <c r="A1201" s="29" t="s">
        <v>14461</v>
      </c>
      <c r="B1201" s="34">
        <v>38817</v>
      </c>
      <c r="C1201" s="28">
        <v>2000</v>
      </c>
      <c r="D1201" s="28">
        <v>80</v>
      </c>
      <c r="E1201" s="28">
        <v>60</v>
      </c>
      <c r="F1201" s="29" t="s">
        <v>220</v>
      </c>
      <c r="G1201" s="29" t="s">
        <v>14450</v>
      </c>
      <c r="H1201" s="28">
        <v>400</v>
      </c>
      <c r="I1201" s="29" t="s">
        <v>14456</v>
      </c>
      <c r="J1201" s="33" t="s">
        <v>14460</v>
      </c>
      <c r="K1201" s="29" t="s">
        <v>178</v>
      </c>
      <c r="L1201" s="29" t="s">
        <v>14454</v>
      </c>
      <c r="M1201" s="29" t="s">
        <v>14459</v>
      </c>
      <c r="N1201" s="28">
        <v>492921.3</v>
      </c>
      <c r="O1201" s="28">
        <v>6102344</v>
      </c>
      <c r="P1201" s="29" t="s">
        <v>14458</v>
      </c>
      <c r="Q1201" s="32" t="s">
        <v>174</v>
      </c>
      <c r="R1201" s="19"/>
      <c r="S1201" s="19"/>
      <c r="T1201" s="19"/>
      <c r="U1201" s="19"/>
      <c r="V1201" s="19"/>
      <c r="W1201" s="19"/>
      <c r="X1201" s="19"/>
      <c r="Y1201" s="19"/>
      <c r="Z1201" s="19"/>
      <c r="AA1201" s="19"/>
      <c r="AB1201" s="19"/>
      <c r="AC1201" s="19"/>
      <c r="AD1201" s="19"/>
      <c r="AE1201" s="19"/>
      <c r="AF1201" s="19"/>
      <c r="AG1201" s="19"/>
      <c r="AH1201" s="19"/>
      <c r="AI1201" s="19"/>
      <c r="AJ1201" s="19"/>
      <c r="AK1201" s="19"/>
      <c r="AL1201" s="19"/>
      <c r="AM1201" s="19"/>
      <c r="AN1201" s="19"/>
      <c r="AO1201" s="19"/>
      <c r="AP1201" s="19"/>
      <c r="AQ1201" s="19"/>
      <c r="AR1201" s="19"/>
      <c r="AS1201" s="19"/>
      <c r="AT1201" s="19"/>
      <c r="AU1201" s="31">
        <v>3071332.703125</v>
      </c>
      <c r="AV1201" s="31">
        <v>4931042.109375</v>
      </c>
      <c r="AW1201" s="31">
        <v>5456721.328125</v>
      </c>
      <c r="AX1201" s="31">
        <v>431244.5</v>
      </c>
      <c r="AY1201" s="31">
        <v>376459.3125</v>
      </c>
      <c r="AZ1201" s="31">
        <v>807703.8125</v>
      </c>
    </row>
    <row r="1202" spans="1:52" ht="15" customHeight="1">
      <c r="A1202" s="29" t="s">
        <v>14457</v>
      </c>
      <c r="B1202" s="34">
        <v>38817</v>
      </c>
      <c r="C1202" s="28">
        <v>2000</v>
      </c>
      <c r="D1202" s="28">
        <v>80</v>
      </c>
      <c r="E1202" s="28">
        <v>60</v>
      </c>
      <c r="F1202" s="29" t="s">
        <v>220</v>
      </c>
      <c r="G1202" s="29" t="s">
        <v>14450</v>
      </c>
      <c r="H1202" s="28">
        <v>400</v>
      </c>
      <c r="I1202" s="29" t="s">
        <v>14456</v>
      </c>
      <c r="J1202" s="33" t="s">
        <v>14455</v>
      </c>
      <c r="K1202" s="29" t="s">
        <v>178</v>
      </c>
      <c r="L1202" s="29" t="s">
        <v>14454</v>
      </c>
      <c r="M1202" s="29" t="s">
        <v>14453</v>
      </c>
      <c r="N1202" s="28">
        <v>493019.6</v>
      </c>
      <c r="O1202" s="28">
        <v>6102574</v>
      </c>
      <c r="P1202" s="29" t="s">
        <v>14452</v>
      </c>
      <c r="Q1202" s="32" t="s">
        <v>174</v>
      </c>
      <c r="R1202" s="19"/>
      <c r="S1202" s="19"/>
      <c r="T1202" s="19"/>
      <c r="U1202" s="19"/>
      <c r="V1202" s="19"/>
      <c r="W1202" s="19"/>
      <c r="X1202" s="19"/>
      <c r="Y1202" s="19"/>
      <c r="Z1202" s="19"/>
      <c r="AA1202" s="19"/>
      <c r="AB1202" s="19"/>
      <c r="AC1202" s="19"/>
      <c r="AD1202" s="19"/>
      <c r="AE1202" s="19"/>
      <c r="AF1202" s="19"/>
      <c r="AG1202" s="19"/>
      <c r="AH1202" s="19"/>
      <c r="AI1202" s="19"/>
      <c r="AJ1202" s="19"/>
      <c r="AK1202" s="19"/>
      <c r="AL1202" s="19"/>
      <c r="AM1202" s="19"/>
      <c r="AN1202" s="19"/>
      <c r="AO1202" s="19"/>
      <c r="AP1202" s="19"/>
      <c r="AQ1202" s="19"/>
      <c r="AR1202" s="19"/>
      <c r="AS1202" s="19"/>
      <c r="AT1202" s="19"/>
      <c r="AU1202" s="31">
        <v>2726789.390625</v>
      </c>
      <c r="AV1202" s="31">
        <v>5427608.390625</v>
      </c>
      <c r="AW1202" s="31">
        <v>5153070.21875</v>
      </c>
      <c r="AX1202" s="31">
        <v>449199</v>
      </c>
      <c r="AY1202" s="31">
        <v>399510.40625</v>
      </c>
      <c r="AZ1202" s="31">
        <v>848709.40625</v>
      </c>
    </row>
    <row r="1203" spans="1:52" ht="15" customHeight="1">
      <c r="A1203" s="29" t="s">
        <v>14451</v>
      </c>
      <c r="B1203" s="34">
        <v>32750</v>
      </c>
      <c r="C1203" s="28">
        <v>150</v>
      </c>
      <c r="D1203" s="28">
        <v>23</v>
      </c>
      <c r="E1203" s="28">
        <v>30</v>
      </c>
      <c r="F1203" s="29" t="s">
        <v>440</v>
      </c>
      <c r="G1203" s="29" t="s">
        <v>3131</v>
      </c>
      <c r="H1203" s="28">
        <v>410</v>
      </c>
      <c r="I1203" s="29" t="s">
        <v>14348</v>
      </c>
      <c r="J1203" s="33" t="s">
        <v>14449</v>
      </c>
      <c r="K1203" s="29" t="s">
        <v>178</v>
      </c>
      <c r="L1203" s="29" t="s">
        <v>14448</v>
      </c>
      <c r="M1203" s="29" t="s">
        <v>2488</v>
      </c>
      <c r="N1203" s="28">
        <v>551405.1</v>
      </c>
      <c r="O1203" s="28">
        <v>6149950</v>
      </c>
      <c r="P1203" s="29" t="s">
        <v>14447</v>
      </c>
      <c r="Q1203" s="32" t="s">
        <v>207</v>
      </c>
      <c r="R1203" s="19"/>
      <c r="S1203" s="19"/>
      <c r="T1203" s="19"/>
      <c r="U1203" s="19"/>
      <c r="V1203" s="19"/>
      <c r="W1203" s="19"/>
      <c r="X1203" s="19"/>
      <c r="Y1203" s="19"/>
      <c r="Z1203" s="19"/>
      <c r="AA1203" s="19"/>
      <c r="AB1203" s="19"/>
      <c r="AC1203" s="19"/>
      <c r="AD1203" s="31">
        <v>99200</v>
      </c>
      <c r="AE1203" s="31">
        <v>298460</v>
      </c>
      <c r="AF1203" s="31">
        <v>298460</v>
      </c>
      <c r="AG1203" s="31">
        <v>294276</v>
      </c>
      <c r="AH1203" s="31">
        <v>277440</v>
      </c>
      <c r="AI1203" s="31">
        <v>305300</v>
      </c>
      <c r="AJ1203" s="31">
        <v>271920</v>
      </c>
      <c r="AK1203" s="31">
        <v>229000</v>
      </c>
      <c r="AL1203" s="31">
        <v>252740</v>
      </c>
      <c r="AM1203" s="31">
        <v>277920</v>
      </c>
      <c r="AN1203" s="31">
        <v>239296</v>
      </c>
      <c r="AO1203" s="31">
        <v>270546</v>
      </c>
      <c r="AP1203" s="31">
        <v>215718.80078125</v>
      </c>
      <c r="AQ1203" s="31">
        <v>247889.900390625</v>
      </c>
      <c r="AR1203" s="31">
        <v>214930.8994140625</v>
      </c>
      <c r="AS1203" s="31">
        <v>245409.40234375</v>
      </c>
      <c r="AT1203" s="31">
        <v>246034.7001953125</v>
      </c>
      <c r="AU1203" s="31">
        <v>217036.99658203125</v>
      </c>
      <c r="AV1203" s="31">
        <v>273114.498046875</v>
      </c>
      <c r="AW1203" s="31">
        <v>263359.1982421875</v>
      </c>
      <c r="AX1203" s="31">
        <v>23137.400390625</v>
      </c>
      <c r="AY1203" s="31">
        <v>16137.7998046875</v>
      </c>
      <c r="AZ1203" s="31">
        <v>39275.2001953125</v>
      </c>
    </row>
    <row r="1204" spans="1:52" ht="15" customHeight="1">
      <c r="A1204" s="29" t="s">
        <v>14446</v>
      </c>
      <c r="B1204" s="34">
        <v>36664</v>
      </c>
      <c r="C1204" s="28">
        <v>660</v>
      </c>
      <c r="D1204" s="28">
        <v>47</v>
      </c>
      <c r="E1204" s="28">
        <v>50</v>
      </c>
      <c r="F1204" s="29" t="s">
        <v>242</v>
      </c>
      <c r="G1204" s="29" t="s">
        <v>14413</v>
      </c>
      <c r="H1204" s="28">
        <v>410</v>
      </c>
      <c r="I1204" s="29" t="s">
        <v>14348</v>
      </c>
      <c r="J1204" s="33" t="s">
        <v>14445</v>
      </c>
      <c r="K1204" s="29" t="s">
        <v>178</v>
      </c>
      <c r="L1204" s="29" t="s">
        <v>14416</v>
      </c>
      <c r="M1204" s="29" t="s">
        <v>1313</v>
      </c>
      <c r="N1204" s="28">
        <v>551393.80000000005</v>
      </c>
      <c r="O1204" s="28">
        <v>6150577</v>
      </c>
      <c r="P1204" s="29" t="s">
        <v>14444</v>
      </c>
      <c r="Q1204" s="32" t="s">
        <v>174</v>
      </c>
      <c r="R1204" s="19"/>
      <c r="S1204" s="19"/>
      <c r="T1204" s="19"/>
      <c r="U1204" s="19"/>
      <c r="V1204" s="19"/>
      <c r="W1204" s="19"/>
      <c r="X1204" s="19"/>
      <c r="Y1204" s="19"/>
      <c r="Z1204" s="19"/>
      <c r="AA1204" s="19"/>
      <c r="AB1204" s="19"/>
      <c r="AC1204" s="19"/>
      <c r="AD1204" s="19"/>
      <c r="AE1204" s="19"/>
      <c r="AF1204" s="19"/>
      <c r="AG1204" s="19"/>
      <c r="AH1204" s="19"/>
      <c r="AI1204" s="19"/>
      <c r="AJ1204" s="19"/>
      <c r="AK1204" s="19"/>
      <c r="AL1204" s="19"/>
      <c r="AM1204" s="19"/>
      <c r="AN1204" s="19"/>
      <c r="AO1204" s="31">
        <v>775283</v>
      </c>
      <c r="AP1204" s="31">
        <v>1148958.125</v>
      </c>
      <c r="AQ1204" s="31">
        <v>1331118.98828125</v>
      </c>
      <c r="AR1204" s="31">
        <v>1130038.60546875</v>
      </c>
      <c r="AS1204" s="31">
        <v>1273876.6015625</v>
      </c>
      <c r="AT1204" s="31">
        <v>1265096.19140625</v>
      </c>
      <c r="AU1204" s="31">
        <v>1206465.60546875</v>
      </c>
      <c r="AV1204" s="31">
        <v>1428931.5</v>
      </c>
      <c r="AW1204" s="31">
        <v>1430425.91015625</v>
      </c>
      <c r="AX1204" s="31">
        <v>125611.3984375</v>
      </c>
      <c r="AY1204" s="31">
        <v>79875.1015625</v>
      </c>
      <c r="AZ1204" s="31">
        <v>205486.5</v>
      </c>
    </row>
    <row r="1205" spans="1:52" ht="15" customHeight="1">
      <c r="A1205" s="29" t="s">
        <v>14443</v>
      </c>
      <c r="B1205" s="34">
        <v>33479</v>
      </c>
      <c r="C1205" s="28">
        <v>150</v>
      </c>
      <c r="D1205" s="28">
        <v>23</v>
      </c>
      <c r="E1205" s="28">
        <v>29.3</v>
      </c>
      <c r="F1205" s="29" t="s">
        <v>440</v>
      </c>
      <c r="G1205" s="29" t="s">
        <v>3131</v>
      </c>
      <c r="H1205" s="28">
        <v>410</v>
      </c>
      <c r="I1205" s="29" t="s">
        <v>14348</v>
      </c>
      <c r="J1205" s="33" t="s">
        <v>14442</v>
      </c>
      <c r="K1205" s="29" t="s">
        <v>178</v>
      </c>
      <c r="L1205" s="29" t="s">
        <v>14441</v>
      </c>
      <c r="M1205" s="29" t="s">
        <v>355</v>
      </c>
      <c r="N1205" s="28">
        <v>550333.4</v>
      </c>
      <c r="O1205" s="28">
        <v>6146886</v>
      </c>
      <c r="P1205" s="29" t="s">
        <v>14440</v>
      </c>
      <c r="Q1205" s="32" t="s">
        <v>207</v>
      </c>
      <c r="R1205" s="19"/>
      <c r="S1205" s="19"/>
      <c r="T1205" s="19"/>
      <c r="U1205" s="19"/>
      <c r="V1205" s="19"/>
      <c r="W1205" s="19"/>
      <c r="X1205" s="19"/>
      <c r="Y1205" s="19"/>
      <c r="Z1205" s="19"/>
      <c r="AA1205" s="19"/>
      <c r="AB1205" s="19"/>
      <c r="AC1205" s="19"/>
      <c r="AD1205" s="19"/>
      <c r="AE1205" s="19"/>
      <c r="AF1205" s="31">
        <v>84883</v>
      </c>
      <c r="AG1205" s="31">
        <v>310464</v>
      </c>
      <c r="AH1205" s="31">
        <v>281210</v>
      </c>
      <c r="AI1205" s="31">
        <v>322700</v>
      </c>
      <c r="AJ1205" s="31">
        <v>281170</v>
      </c>
      <c r="AK1205" s="31">
        <v>235180</v>
      </c>
      <c r="AL1205" s="31">
        <v>252470</v>
      </c>
      <c r="AM1205" s="31">
        <v>305620</v>
      </c>
      <c r="AN1205" s="31">
        <v>250516</v>
      </c>
      <c r="AO1205" s="31">
        <v>274213</v>
      </c>
      <c r="AP1205" s="31">
        <v>222314.150390625</v>
      </c>
      <c r="AQ1205" s="31">
        <v>246252.1494140625</v>
      </c>
      <c r="AR1205" s="31">
        <v>202053.75317382813</v>
      </c>
      <c r="AS1205" s="31">
        <v>240746.6513671875</v>
      </c>
      <c r="AT1205" s="31">
        <v>228101.90234375</v>
      </c>
      <c r="AU1205" s="31">
        <v>155213.90026855469</v>
      </c>
      <c r="AV1205" s="31">
        <v>271603.9521484375</v>
      </c>
      <c r="AW1205" s="31">
        <v>256746.650390625</v>
      </c>
      <c r="AX1205" s="31">
        <v>21398.099609375</v>
      </c>
      <c r="AY1205" s="31">
        <v>16502.599609375</v>
      </c>
      <c r="AZ1205" s="31">
        <v>37900.69921875</v>
      </c>
    </row>
    <row r="1206" spans="1:52" ht="15" customHeight="1">
      <c r="A1206" s="29" t="s">
        <v>14439</v>
      </c>
      <c r="B1206" s="34">
        <v>33486</v>
      </c>
      <c r="C1206" s="28">
        <v>150</v>
      </c>
      <c r="D1206" s="28">
        <v>29</v>
      </c>
      <c r="E1206" s="28">
        <v>30</v>
      </c>
      <c r="F1206" s="29" t="s">
        <v>227</v>
      </c>
      <c r="G1206" s="29" t="s">
        <v>641</v>
      </c>
      <c r="H1206" s="28">
        <v>410</v>
      </c>
      <c r="I1206" s="29" t="s">
        <v>14348</v>
      </c>
      <c r="J1206" s="33" t="s">
        <v>14438</v>
      </c>
      <c r="K1206" s="29" t="s">
        <v>178</v>
      </c>
      <c r="L1206" s="29" t="s">
        <v>14437</v>
      </c>
      <c r="M1206" s="29" t="s">
        <v>3437</v>
      </c>
      <c r="N1206" s="28">
        <v>550233.4</v>
      </c>
      <c r="O1206" s="28">
        <v>6149720</v>
      </c>
      <c r="P1206" s="29" t="s">
        <v>14436</v>
      </c>
      <c r="Q1206" s="32" t="s">
        <v>207</v>
      </c>
      <c r="R1206" s="19"/>
      <c r="S1206" s="19"/>
      <c r="T1206" s="19"/>
      <c r="U1206" s="19"/>
      <c r="V1206" s="19"/>
      <c r="W1206" s="19"/>
      <c r="X1206" s="19"/>
      <c r="Y1206" s="19"/>
      <c r="Z1206" s="19"/>
      <c r="AA1206" s="19"/>
      <c r="AB1206" s="19"/>
      <c r="AC1206" s="19"/>
      <c r="AD1206" s="19"/>
      <c r="AE1206" s="19"/>
      <c r="AF1206" s="31">
        <v>155310</v>
      </c>
      <c r="AG1206" s="31">
        <v>174500</v>
      </c>
      <c r="AH1206" s="31">
        <v>311600</v>
      </c>
      <c r="AI1206" s="31">
        <v>344300</v>
      </c>
      <c r="AJ1206" s="31">
        <v>323200</v>
      </c>
      <c r="AK1206" s="31">
        <v>282600</v>
      </c>
      <c r="AL1206" s="31">
        <v>291000</v>
      </c>
      <c r="AM1206" s="31">
        <v>328300</v>
      </c>
      <c r="AN1206" s="31">
        <v>254513</v>
      </c>
      <c r="AO1206" s="31">
        <v>326721</v>
      </c>
      <c r="AP1206" s="31">
        <v>257044.099609375</v>
      </c>
      <c r="AQ1206" s="31">
        <v>298317.3017578125</v>
      </c>
      <c r="AR1206" s="31">
        <v>242326.3984375</v>
      </c>
      <c r="AS1206" s="31">
        <v>278257.498046875</v>
      </c>
      <c r="AT1206" s="31">
        <v>246491.99780273438</v>
      </c>
      <c r="AU1206" s="31">
        <v>250306.896484375</v>
      </c>
      <c r="AV1206" s="31">
        <v>296804.9013671875</v>
      </c>
      <c r="AW1206" s="31">
        <v>297891</v>
      </c>
      <c r="AX1206" s="31">
        <v>23988.69921875</v>
      </c>
      <c r="AY1206" s="31">
        <v>18122.099609375</v>
      </c>
      <c r="AZ1206" s="31">
        <v>42110.798828125</v>
      </c>
    </row>
    <row r="1207" spans="1:52" ht="15" customHeight="1">
      <c r="A1207" s="29" t="s">
        <v>14435</v>
      </c>
      <c r="B1207" s="34">
        <v>29866</v>
      </c>
      <c r="C1207" s="28">
        <v>18.5</v>
      </c>
      <c r="D1207" s="28">
        <v>11</v>
      </c>
      <c r="E1207" s="28">
        <v>20</v>
      </c>
      <c r="F1207" s="29" t="s">
        <v>14430</v>
      </c>
      <c r="G1207" s="29" t="s">
        <v>14429</v>
      </c>
      <c r="H1207" s="28">
        <v>410</v>
      </c>
      <c r="I1207" s="29" t="s">
        <v>14348</v>
      </c>
      <c r="J1207" s="33" t="s">
        <v>14434</v>
      </c>
      <c r="K1207" s="29" t="s">
        <v>178</v>
      </c>
      <c r="L1207" s="29" t="s">
        <v>14433</v>
      </c>
      <c r="M1207" s="29" t="s">
        <v>6286</v>
      </c>
      <c r="N1207" s="28">
        <v>551499</v>
      </c>
      <c r="O1207" s="28">
        <v>6154136</v>
      </c>
      <c r="P1207" s="29" t="s">
        <v>14432</v>
      </c>
      <c r="Q1207" s="32" t="s">
        <v>368</v>
      </c>
      <c r="R1207" s="19"/>
      <c r="S1207" s="19"/>
      <c r="T1207" s="19"/>
      <c r="U1207" s="19"/>
      <c r="V1207" s="31">
        <v>10125</v>
      </c>
      <c r="W1207" s="31">
        <v>26300</v>
      </c>
      <c r="X1207" s="31">
        <v>28400</v>
      </c>
      <c r="Y1207" s="31">
        <v>26300</v>
      </c>
      <c r="Z1207" s="31">
        <v>27600</v>
      </c>
      <c r="AA1207" s="31">
        <v>28500</v>
      </c>
      <c r="AB1207" s="31">
        <v>26700</v>
      </c>
      <c r="AC1207" s="31">
        <v>27800</v>
      </c>
      <c r="AD1207" s="31">
        <v>24000</v>
      </c>
      <c r="AE1207" s="31">
        <v>25000</v>
      </c>
      <c r="AF1207" s="31">
        <v>28000</v>
      </c>
      <c r="AG1207" s="31">
        <v>26500</v>
      </c>
      <c r="AH1207" s="31">
        <v>27000</v>
      </c>
      <c r="AI1207" s="31">
        <v>29589</v>
      </c>
      <c r="AJ1207" s="31">
        <v>27972</v>
      </c>
      <c r="AK1207" s="31">
        <v>22395</v>
      </c>
      <c r="AL1207" s="31">
        <v>25252</v>
      </c>
      <c r="AM1207" s="31">
        <v>28320</v>
      </c>
      <c r="AN1207" s="31">
        <v>23109</v>
      </c>
      <c r="AO1207" s="31">
        <v>24479</v>
      </c>
      <c r="AP1207" s="31">
        <v>64335</v>
      </c>
      <c r="AQ1207" s="31">
        <v>78357</v>
      </c>
      <c r="AR1207" s="31">
        <v>22089.999755859375</v>
      </c>
      <c r="AS1207" s="31">
        <v>22202.999877929688</v>
      </c>
      <c r="AT1207" s="31">
        <v>1790.9999694824219</v>
      </c>
      <c r="AU1207" s="31">
        <v>0</v>
      </c>
      <c r="AV1207" s="31">
        <v>0</v>
      </c>
      <c r="AW1207" s="31">
        <v>0</v>
      </c>
      <c r="AX1207" s="31">
        <v>0</v>
      </c>
      <c r="AY1207" s="31">
        <v>0</v>
      </c>
      <c r="AZ1207" s="31">
        <v>0</v>
      </c>
    </row>
    <row r="1208" spans="1:52" ht="15" customHeight="1">
      <c r="A1208" s="29" t="s">
        <v>14431</v>
      </c>
      <c r="B1208" s="34">
        <v>36130</v>
      </c>
      <c r="C1208" s="28">
        <v>750</v>
      </c>
      <c r="D1208" s="28">
        <v>48</v>
      </c>
      <c r="E1208" s="28">
        <v>50</v>
      </c>
      <c r="F1208" s="29" t="s">
        <v>172</v>
      </c>
      <c r="G1208" s="29" t="s">
        <v>648</v>
      </c>
      <c r="H1208" s="28">
        <v>410</v>
      </c>
      <c r="I1208" s="29" t="s">
        <v>14348</v>
      </c>
      <c r="J1208" s="33" t="s">
        <v>14428</v>
      </c>
      <c r="K1208" s="29" t="s">
        <v>178</v>
      </c>
      <c r="L1208" s="29" t="s">
        <v>14416</v>
      </c>
      <c r="M1208" s="29" t="s">
        <v>256</v>
      </c>
      <c r="N1208" s="28">
        <v>551099.19999999995</v>
      </c>
      <c r="O1208" s="28">
        <v>6151180</v>
      </c>
      <c r="P1208" s="29" t="s">
        <v>14427</v>
      </c>
      <c r="Q1208" s="32" t="s">
        <v>174</v>
      </c>
      <c r="R1208" s="19"/>
      <c r="S1208" s="19"/>
      <c r="T1208" s="19"/>
      <c r="U1208" s="19"/>
      <c r="V1208" s="19"/>
      <c r="W1208" s="19"/>
      <c r="X1208" s="19"/>
      <c r="Y1208" s="19"/>
      <c r="Z1208" s="19"/>
      <c r="AA1208" s="19"/>
      <c r="AB1208" s="19"/>
      <c r="AC1208" s="19"/>
      <c r="AD1208" s="19"/>
      <c r="AE1208" s="19"/>
      <c r="AF1208" s="19"/>
      <c r="AG1208" s="19"/>
      <c r="AH1208" s="19"/>
      <c r="AI1208" s="19"/>
      <c r="AJ1208" s="19"/>
      <c r="AK1208" s="19"/>
      <c r="AL1208" s="19"/>
      <c r="AM1208" s="31">
        <v>104020</v>
      </c>
      <c r="AN1208" s="31">
        <v>1148191</v>
      </c>
      <c r="AO1208" s="31">
        <v>1472531</v>
      </c>
      <c r="AP1208" s="31">
        <v>1218636.94921875</v>
      </c>
      <c r="AQ1208" s="31">
        <v>1417676.63671875</v>
      </c>
      <c r="AR1208" s="31">
        <v>1174791.94140625</v>
      </c>
      <c r="AS1208" s="31">
        <v>1197849.75</v>
      </c>
      <c r="AT1208" s="31">
        <v>1267200</v>
      </c>
      <c r="AU1208" s="31">
        <v>1189333.25</v>
      </c>
      <c r="AV1208" s="31">
        <v>1457187</v>
      </c>
      <c r="AW1208" s="31">
        <v>1425134.25</v>
      </c>
      <c r="AX1208" s="31">
        <v>126004.5</v>
      </c>
      <c r="AY1208" s="31">
        <v>84143.25</v>
      </c>
      <c r="AZ1208" s="31">
        <v>210147.75</v>
      </c>
    </row>
    <row r="1209" spans="1:52" ht="15" customHeight="1">
      <c r="A1209" s="29" t="s">
        <v>14426</v>
      </c>
      <c r="B1209" s="34">
        <v>36140</v>
      </c>
      <c r="C1209" s="28">
        <v>750</v>
      </c>
      <c r="D1209" s="28">
        <v>48</v>
      </c>
      <c r="E1209" s="28">
        <v>50</v>
      </c>
      <c r="F1209" s="29" t="s">
        <v>172</v>
      </c>
      <c r="G1209" s="29" t="s">
        <v>648</v>
      </c>
      <c r="H1209" s="28">
        <v>410</v>
      </c>
      <c r="I1209" s="29" t="s">
        <v>14348</v>
      </c>
      <c r="J1209" s="33" t="s">
        <v>14425</v>
      </c>
      <c r="K1209" s="29" t="s">
        <v>178</v>
      </c>
      <c r="L1209" s="29" t="s">
        <v>14424</v>
      </c>
      <c r="M1209" s="29" t="s">
        <v>2346</v>
      </c>
      <c r="N1209" s="28">
        <v>550840.1</v>
      </c>
      <c r="O1209" s="28">
        <v>6151205</v>
      </c>
      <c r="P1209" s="29" t="s">
        <v>14423</v>
      </c>
      <c r="Q1209" s="32" t="s">
        <v>174</v>
      </c>
      <c r="R1209" s="19"/>
      <c r="S1209" s="19"/>
      <c r="T1209" s="19"/>
      <c r="U1209" s="19"/>
      <c r="V1209" s="19"/>
      <c r="W1209" s="19"/>
      <c r="X1209" s="19"/>
      <c r="Y1209" s="19"/>
      <c r="Z1209" s="19"/>
      <c r="AA1209" s="19"/>
      <c r="AB1209" s="19"/>
      <c r="AC1209" s="19"/>
      <c r="AD1209" s="19"/>
      <c r="AE1209" s="19"/>
      <c r="AF1209" s="19"/>
      <c r="AG1209" s="19"/>
      <c r="AH1209" s="19"/>
      <c r="AI1209" s="19"/>
      <c r="AJ1209" s="19"/>
      <c r="AK1209" s="19"/>
      <c r="AL1209" s="19"/>
      <c r="AM1209" s="31">
        <v>92690</v>
      </c>
      <c r="AN1209" s="31">
        <v>1090054</v>
      </c>
      <c r="AO1209" s="31">
        <v>1417602</v>
      </c>
      <c r="AP1209" s="31">
        <v>1213826.734375</v>
      </c>
      <c r="AQ1209" s="31">
        <v>1288211.40234375</v>
      </c>
      <c r="AR1209" s="31">
        <v>1145699.84375</v>
      </c>
      <c r="AS1209" s="31">
        <v>1289952</v>
      </c>
      <c r="AT1209" s="31">
        <v>1312057.75</v>
      </c>
      <c r="AU1209" s="31">
        <v>1218278.75</v>
      </c>
      <c r="AV1209" s="31">
        <v>1467204</v>
      </c>
      <c r="AW1209" s="31">
        <v>1428763.5</v>
      </c>
      <c r="AX1209" s="31">
        <v>125604</v>
      </c>
      <c r="AY1209" s="31">
        <v>79395</v>
      </c>
      <c r="AZ1209" s="31">
        <v>204999</v>
      </c>
    </row>
    <row r="1210" spans="1:52" ht="15" customHeight="1">
      <c r="A1210" s="29" t="s">
        <v>14422</v>
      </c>
      <c r="B1210" s="34">
        <v>36195</v>
      </c>
      <c r="C1210" s="28">
        <v>750</v>
      </c>
      <c r="D1210" s="28">
        <v>48.2</v>
      </c>
      <c r="E1210" s="28">
        <v>50</v>
      </c>
      <c r="F1210" s="29" t="s">
        <v>172</v>
      </c>
      <c r="G1210" s="29" t="s">
        <v>648</v>
      </c>
      <c r="H1210" s="28">
        <v>410</v>
      </c>
      <c r="I1210" s="29" t="s">
        <v>14348</v>
      </c>
      <c r="J1210" s="33" t="s">
        <v>14421</v>
      </c>
      <c r="K1210" s="29" t="s">
        <v>178</v>
      </c>
      <c r="L1210" s="29" t="s">
        <v>14420</v>
      </c>
      <c r="M1210" s="29" t="s">
        <v>8307</v>
      </c>
      <c r="N1210" s="28">
        <v>550797.1</v>
      </c>
      <c r="O1210" s="28">
        <v>6151451</v>
      </c>
      <c r="P1210" s="29" t="s">
        <v>14419</v>
      </c>
      <c r="Q1210" s="32" t="s">
        <v>174</v>
      </c>
      <c r="R1210" s="19"/>
      <c r="S1210" s="19"/>
      <c r="T1210" s="19"/>
      <c r="U1210" s="19"/>
      <c r="V1210" s="19"/>
      <c r="W1210" s="19"/>
      <c r="X1210" s="19"/>
      <c r="Y1210" s="19"/>
      <c r="Z1210" s="19"/>
      <c r="AA1210" s="19"/>
      <c r="AB1210" s="19"/>
      <c r="AC1210" s="19"/>
      <c r="AD1210" s="19"/>
      <c r="AE1210" s="19"/>
      <c r="AF1210" s="19"/>
      <c r="AG1210" s="19"/>
      <c r="AH1210" s="19"/>
      <c r="AI1210" s="19"/>
      <c r="AJ1210" s="19"/>
      <c r="AK1210" s="19"/>
      <c r="AL1210" s="19"/>
      <c r="AM1210" s="19"/>
      <c r="AN1210" s="31">
        <v>700229</v>
      </c>
      <c r="AO1210" s="31">
        <v>1515662</v>
      </c>
      <c r="AP1210" s="31">
        <v>1206718.13671875</v>
      </c>
      <c r="AQ1210" s="31">
        <v>1371593.1796875</v>
      </c>
      <c r="AR1210" s="31">
        <v>1154526</v>
      </c>
      <c r="AS1210" s="31">
        <v>1289455.5</v>
      </c>
      <c r="AT1210" s="31">
        <v>1303157.25</v>
      </c>
      <c r="AU1210" s="31">
        <v>1240301.5</v>
      </c>
      <c r="AV1210" s="31">
        <v>1483045.5</v>
      </c>
      <c r="AW1210" s="31">
        <v>1429269</v>
      </c>
      <c r="AX1210" s="31">
        <v>119484</v>
      </c>
      <c r="AY1210" s="31">
        <v>68911.5</v>
      </c>
      <c r="AZ1210" s="31">
        <v>188395.5</v>
      </c>
    </row>
    <row r="1211" spans="1:52" ht="15" customHeight="1">
      <c r="A1211" s="29" t="s">
        <v>14418</v>
      </c>
      <c r="B1211" s="34">
        <v>36360</v>
      </c>
      <c r="C1211" s="28">
        <v>660</v>
      </c>
      <c r="D1211" s="28">
        <v>47</v>
      </c>
      <c r="E1211" s="28">
        <v>50</v>
      </c>
      <c r="F1211" s="29" t="s">
        <v>242</v>
      </c>
      <c r="G1211" s="29" t="s">
        <v>14413</v>
      </c>
      <c r="H1211" s="28">
        <v>410</v>
      </c>
      <c r="I1211" s="29" t="s">
        <v>14348</v>
      </c>
      <c r="J1211" s="33" t="s">
        <v>14417</v>
      </c>
      <c r="K1211" s="29" t="s">
        <v>178</v>
      </c>
      <c r="L1211" s="29" t="s">
        <v>14416</v>
      </c>
      <c r="M1211" s="29" t="s">
        <v>355</v>
      </c>
      <c r="N1211" s="28">
        <v>551526.40000000002</v>
      </c>
      <c r="O1211" s="28">
        <v>6150502</v>
      </c>
      <c r="P1211" s="29" t="s">
        <v>14415</v>
      </c>
      <c r="Q1211" s="32" t="s">
        <v>174</v>
      </c>
      <c r="R1211" s="19"/>
      <c r="S1211" s="19"/>
      <c r="T1211" s="19"/>
      <c r="U1211" s="19"/>
      <c r="V1211" s="19"/>
      <c r="W1211" s="19"/>
      <c r="X1211" s="19"/>
      <c r="Y1211" s="19"/>
      <c r="Z1211" s="19"/>
      <c r="AA1211" s="19"/>
      <c r="AB1211" s="19"/>
      <c r="AC1211" s="19"/>
      <c r="AD1211" s="19"/>
      <c r="AE1211" s="19"/>
      <c r="AF1211" s="19"/>
      <c r="AG1211" s="19"/>
      <c r="AH1211" s="19"/>
      <c r="AI1211" s="19"/>
      <c r="AJ1211" s="19"/>
      <c r="AK1211" s="19"/>
      <c r="AL1211" s="19"/>
      <c r="AM1211" s="19"/>
      <c r="AN1211" s="31">
        <v>392271</v>
      </c>
      <c r="AO1211" s="31">
        <v>1370484</v>
      </c>
      <c r="AP1211" s="31">
        <v>1064152.05078125</v>
      </c>
      <c r="AQ1211" s="31">
        <v>1228444.28515625</v>
      </c>
      <c r="AR1211" s="31">
        <v>1055979.44921875</v>
      </c>
      <c r="AS1211" s="31">
        <v>1192015.80078125</v>
      </c>
      <c r="AT1211" s="31">
        <v>1222313.99609375</v>
      </c>
      <c r="AU1211" s="31">
        <v>1174503.4921875</v>
      </c>
      <c r="AV1211" s="31">
        <v>1398424.03125</v>
      </c>
      <c r="AW1211" s="31">
        <v>1362199.94140625</v>
      </c>
      <c r="AX1211" s="31">
        <v>118107.296875</v>
      </c>
      <c r="AY1211" s="31">
        <v>78281.3984375</v>
      </c>
      <c r="AZ1211" s="31">
        <v>196388.6953125</v>
      </c>
    </row>
    <row r="1212" spans="1:52" ht="15" customHeight="1">
      <c r="A1212" s="29" t="s">
        <v>14414</v>
      </c>
      <c r="B1212" s="34">
        <v>33666</v>
      </c>
      <c r="C1212" s="28">
        <v>150</v>
      </c>
      <c r="D1212" s="28">
        <v>23.8</v>
      </c>
      <c r="E1212" s="28">
        <v>30</v>
      </c>
      <c r="F1212" s="29" t="s">
        <v>440</v>
      </c>
      <c r="G1212" s="29" t="s">
        <v>8458</v>
      </c>
      <c r="H1212" s="28">
        <v>410</v>
      </c>
      <c r="I1212" s="29" t="s">
        <v>14348</v>
      </c>
      <c r="J1212" s="33" t="s">
        <v>14412</v>
      </c>
      <c r="K1212" s="29" t="s">
        <v>178</v>
      </c>
      <c r="L1212" s="29" t="s">
        <v>14411</v>
      </c>
      <c r="M1212" s="29" t="s">
        <v>4294</v>
      </c>
      <c r="N1212" s="28">
        <v>566521.30000000005</v>
      </c>
      <c r="O1212" s="28">
        <v>6143351</v>
      </c>
      <c r="P1212" s="29" t="s">
        <v>14410</v>
      </c>
      <c r="Q1212" s="32" t="s">
        <v>207</v>
      </c>
      <c r="R1212" s="19"/>
      <c r="S1212" s="19"/>
      <c r="T1212" s="19"/>
      <c r="U1212" s="19"/>
      <c r="V1212" s="19"/>
      <c r="W1212" s="19"/>
      <c r="X1212" s="19"/>
      <c r="Y1212" s="19"/>
      <c r="Z1212" s="19"/>
      <c r="AA1212" s="19"/>
      <c r="AB1212" s="19"/>
      <c r="AC1212" s="19"/>
      <c r="AD1212" s="19"/>
      <c r="AE1212" s="19"/>
      <c r="AF1212" s="19"/>
      <c r="AG1212" s="31">
        <v>203456</v>
      </c>
      <c r="AH1212" s="31">
        <v>260230</v>
      </c>
      <c r="AI1212" s="31">
        <v>307750</v>
      </c>
      <c r="AJ1212" s="31">
        <v>229400</v>
      </c>
      <c r="AK1212" s="31">
        <v>205020</v>
      </c>
      <c r="AL1212" s="31">
        <v>220760</v>
      </c>
      <c r="AM1212" s="31">
        <v>257350</v>
      </c>
      <c r="AN1212" s="31">
        <v>216455</v>
      </c>
      <c r="AO1212" s="31">
        <v>250819</v>
      </c>
      <c r="AP1212" s="31">
        <v>194223.69921875</v>
      </c>
      <c r="AQ1212" s="31">
        <v>212007.6982421875</v>
      </c>
      <c r="AR1212" s="31">
        <v>190411.19921875</v>
      </c>
      <c r="AS1212" s="31">
        <v>218041.30078125</v>
      </c>
      <c r="AT1212" s="31">
        <v>211499.1005859375</v>
      </c>
      <c r="AU1212" s="31">
        <v>197496.896484375</v>
      </c>
      <c r="AV1212" s="31">
        <v>249870.0986328125</v>
      </c>
      <c r="AW1212" s="31">
        <v>237394.04052734375</v>
      </c>
      <c r="AX1212" s="31">
        <v>19918.890625</v>
      </c>
      <c r="AY1212" s="31">
        <v>13190.1298828125</v>
      </c>
      <c r="AZ1212" s="31">
        <v>33109.0205078125</v>
      </c>
    </row>
    <row r="1213" spans="1:52" ht="15" customHeight="1">
      <c r="A1213" s="29" t="s">
        <v>14409</v>
      </c>
      <c r="B1213" s="34">
        <v>33769</v>
      </c>
      <c r="C1213" s="28">
        <v>300</v>
      </c>
      <c r="D1213" s="28">
        <v>31</v>
      </c>
      <c r="E1213" s="28">
        <v>30</v>
      </c>
      <c r="F1213" s="29" t="s">
        <v>440</v>
      </c>
      <c r="G1213" s="29" t="s">
        <v>14404</v>
      </c>
      <c r="H1213" s="28">
        <v>410</v>
      </c>
      <c r="I1213" s="29" t="s">
        <v>14348</v>
      </c>
      <c r="J1213" s="33" t="s">
        <v>14408</v>
      </c>
      <c r="K1213" s="29" t="s">
        <v>178</v>
      </c>
      <c r="L1213" s="29" t="s">
        <v>14407</v>
      </c>
      <c r="M1213" s="29" t="s">
        <v>590</v>
      </c>
      <c r="N1213" s="28">
        <v>556412</v>
      </c>
      <c r="O1213" s="28">
        <v>6149574</v>
      </c>
      <c r="P1213" s="29" t="s">
        <v>14406</v>
      </c>
      <c r="Q1213" s="32" t="s">
        <v>207</v>
      </c>
      <c r="R1213" s="19"/>
      <c r="S1213" s="19"/>
      <c r="T1213" s="19"/>
      <c r="U1213" s="19"/>
      <c r="V1213" s="19"/>
      <c r="W1213" s="19"/>
      <c r="X1213" s="19"/>
      <c r="Y1213" s="19"/>
      <c r="Z1213" s="19"/>
      <c r="AA1213" s="19"/>
      <c r="AB1213" s="19"/>
      <c r="AC1213" s="19"/>
      <c r="AD1213" s="19"/>
      <c r="AE1213" s="19"/>
      <c r="AF1213" s="19"/>
      <c r="AG1213" s="31">
        <v>282260</v>
      </c>
      <c r="AH1213" s="31">
        <v>594760</v>
      </c>
      <c r="AI1213" s="31">
        <v>604920</v>
      </c>
      <c r="AJ1213" s="31">
        <v>599620</v>
      </c>
      <c r="AK1213" s="31">
        <v>457520</v>
      </c>
      <c r="AL1213" s="31">
        <v>520900</v>
      </c>
      <c r="AM1213" s="31">
        <v>595409</v>
      </c>
      <c r="AN1213" s="31">
        <v>531782</v>
      </c>
      <c r="AO1213" s="31">
        <v>604592</v>
      </c>
      <c r="AP1213" s="31">
        <v>473745.900390625</v>
      </c>
      <c r="AQ1213" s="31">
        <v>512078.197265625</v>
      </c>
      <c r="AR1213" s="31">
        <v>464686.291015625</v>
      </c>
      <c r="AS1213" s="31">
        <v>498866.595703125</v>
      </c>
      <c r="AT1213" s="31">
        <v>415533.9921875</v>
      </c>
      <c r="AU1213" s="31">
        <v>439495.693359375</v>
      </c>
      <c r="AV1213" s="31">
        <v>583910.103515625</v>
      </c>
      <c r="AW1213" s="31">
        <v>577334.599609375</v>
      </c>
      <c r="AX1213" s="31">
        <v>47890</v>
      </c>
      <c r="AY1213" s="31">
        <v>29435</v>
      </c>
      <c r="AZ1213" s="31">
        <v>77325</v>
      </c>
    </row>
    <row r="1214" spans="1:52" ht="15" customHeight="1">
      <c r="A1214" s="29" t="s">
        <v>14405</v>
      </c>
      <c r="B1214" s="34">
        <v>34973</v>
      </c>
      <c r="C1214" s="28">
        <v>600</v>
      </c>
      <c r="D1214" s="28">
        <v>43</v>
      </c>
      <c r="E1214" s="28">
        <v>46</v>
      </c>
      <c r="F1214" s="29" t="s">
        <v>172</v>
      </c>
      <c r="G1214" s="29" t="s">
        <v>14336</v>
      </c>
      <c r="H1214" s="28">
        <v>410</v>
      </c>
      <c r="I1214" s="29" t="s">
        <v>14348</v>
      </c>
      <c r="J1214" s="33" t="s">
        <v>14403</v>
      </c>
      <c r="K1214" s="29" t="s">
        <v>178</v>
      </c>
      <c r="L1214" s="29" t="s">
        <v>14402</v>
      </c>
      <c r="M1214" s="29" t="s">
        <v>355</v>
      </c>
      <c r="N1214" s="28">
        <v>559099</v>
      </c>
      <c r="O1214" s="28">
        <v>6146754</v>
      </c>
      <c r="P1214" s="29" t="s">
        <v>14401</v>
      </c>
      <c r="Q1214" s="32" t="s">
        <v>174</v>
      </c>
      <c r="R1214" s="19"/>
      <c r="S1214" s="19"/>
      <c r="T1214" s="19"/>
      <c r="U1214" s="19"/>
      <c r="V1214" s="19"/>
      <c r="W1214" s="19"/>
      <c r="X1214" s="19"/>
      <c r="Y1214" s="19"/>
      <c r="Z1214" s="19"/>
      <c r="AA1214" s="19"/>
      <c r="AB1214" s="19"/>
      <c r="AC1214" s="19"/>
      <c r="AD1214" s="19"/>
      <c r="AE1214" s="19"/>
      <c r="AF1214" s="19"/>
      <c r="AG1214" s="19"/>
      <c r="AH1214" s="19"/>
      <c r="AI1214" s="19"/>
      <c r="AJ1214" s="31">
        <v>251070</v>
      </c>
      <c r="AK1214" s="31">
        <v>1054949</v>
      </c>
      <c r="AL1214" s="31">
        <v>1218518</v>
      </c>
      <c r="AM1214" s="31">
        <v>1371445</v>
      </c>
      <c r="AN1214" s="31">
        <v>1210081</v>
      </c>
      <c r="AO1214" s="31">
        <v>1347957</v>
      </c>
      <c r="AP1214" s="31">
        <v>1107987.4921875</v>
      </c>
      <c r="AQ1214" s="31">
        <v>1197260.80078125</v>
      </c>
      <c r="AR1214" s="31">
        <v>880550.80078125</v>
      </c>
      <c r="AS1214" s="31">
        <v>1196487.609375</v>
      </c>
      <c r="AT1214" s="31">
        <v>1180529.49609375</v>
      </c>
      <c r="AU1214" s="31">
        <v>1017363.19921875</v>
      </c>
      <c r="AV1214" s="31">
        <v>1319176.70703125</v>
      </c>
      <c r="AW1214" s="31">
        <v>1277669.28125</v>
      </c>
      <c r="AX1214" s="31">
        <v>109882.1015625</v>
      </c>
      <c r="AY1214" s="31">
        <v>75650.203125</v>
      </c>
      <c r="AZ1214" s="31">
        <v>185532.3046875</v>
      </c>
    </row>
    <row r="1215" spans="1:52" ht="15" customHeight="1">
      <c r="A1215" s="29" t="s">
        <v>14400</v>
      </c>
      <c r="B1215" s="34">
        <v>35063</v>
      </c>
      <c r="C1215" s="28">
        <v>600</v>
      </c>
      <c r="D1215" s="28">
        <v>43</v>
      </c>
      <c r="E1215" s="28">
        <v>46</v>
      </c>
      <c r="F1215" s="29" t="s">
        <v>172</v>
      </c>
      <c r="G1215" s="29" t="s">
        <v>14336</v>
      </c>
      <c r="H1215" s="28">
        <v>410</v>
      </c>
      <c r="I1215" s="29" t="s">
        <v>14348</v>
      </c>
      <c r="J1215" s="33" t="s">
        <v>14399</v>
      </c>
      <c r="K1215" s="29" t="s">
        <v>178</v>
      </c>
      <c r="L1215" s="29" t="s">
        <v>14398</v>
      </c>
      <c r="M1215" s="29" t="s">
        <v>355</v>
      </c>
      <c r="N1215" s="28">
        <v>557465</v>
      </c>
      <c r="O1215" s="28">
        <v>6146317</v>
      </c>
      <c r="P1215" s="29" t="s">
        <v>14397</v>
      </c>
      <c r="Q1215" s="32" t="s">
        <v>174</v>
      </c>
      <c r="R1215" s="19"/>
      <c r="S1215" s="19"/>
      <c r="T1215" s="19"/>
      <c r="U1215" s="19"/>
      <c r="V1215" s="19"/>
      <c r="W1215" s="19"/>
      <c r="X1215" s="19"/>
      <c r="Y1215" s="19"/>
      <c r="Z1215" s="19"/>
      <c r="AA1215" s="19"/>
      <c r="AB1215" s="19"/>
      <c r="AC1215" s="19"/>
      <c r="AD1215" s="19"/>
      <c r="AE1215" s="19"/>
      <c r="AF1215" s="19"/>
      <c r="AG1215" s="19"/>
      <c r="AH1215" s="19"/>
      <c r="AI1215" s="19"/>
      <c r="AJ1215" s="31">
        <v>6</v>
      </c>
      <c r="AK1215" s="31">
        <v>993573</v>
      </c>
      <c r="AL1215" s="31">
        <v>1094077</v>
      </c>
      <c r="AM1215" s="31">
        <v>1183466</v>
      </c>
      <c r="AN1215" s="31">
        <v>1036709</v>
      </c>
      <c r="AO1215" s="31">
        <v>1162690</v>
      </c>
      <c r="AP1215" s="31">
        <v>959918.9453125</v>
      </c>
      <c r="AQ1215" s="31">
        <v>1012079.423828125</v>
      </c>
      <c r="AR1215" s="31">
        <v>938549.453125</v>
      </c>
      <c r="AS1215" s="31">
        <v>1035200.3125</v>
      </c>
      <c r="AT1215" s="31">
        <v>1015408.94921875</v>
      </c>
      <c r="AU1215" s="31">
        <v>939814.025390625</v>
      </c>
      <c r="AV1215" s="31">
        <v>1168693.51953125</v>
      </c>
      <c r="AW1215" s="31">
        <v>1149623.728515625</v>
      </c>
      <c r="AX1215" s="31">
        <v>94655.2890625</v>
      </c>
      <c r="AY1215" s="31">
        <v>65540.8671875</v>
      </c>
      <c r="AZ1215" s="31">
        <v>160196.15625</v>
      </c>
    </row>
    <row r="1216" spans="1:52" ht="15" customHeight="1">
      <c r="A1216" s="29" t="s">
        <v>14396</v>
      </c>
      <c r="B1216" s="34">
        <v>35832</v>
      </c>
      <c r="C1216" s="28">
        <v>600</v>
      </c>
      <c r="D1216" s="28">
        <v>48</v>
      </c>
      <c r="E1216" s="28">
        <v>46</v>
      </c>
      <c r="F1216" s="29" t="s">
        <v>172</v>
      </c>
      <c r="G1216" s="29" t="s">
        <v>13786</v>
      </c>
      <c r="H1216" s="28">
        <v>410</v>
      </c>
      <c r="I1216" s="29" t="s">
        <v>14348</v>
      </c>
      <c r="J1216" s="33" t="s">
        <v>14395</v>
      </c>
      <c r="K1216" s="29" t="s">
        <v>178</v>
      </c>
      <c r="L1216" s="29" t="s">
        <v>14394</v>
      </c>
      <c r="M1216" s="29" t="s">
        <v>1168</v>
      </c>
      <c r="N1216" s="28">
        <v>560678</v>
      </c>
      <c r="O1216" s="28">
        <v>6146146</v>
      </c>
      <c r="P1216" s="29" t="s">
        <v>14393</v>
      </c>
      <c r="Q1216" s="32" t="s">
        <v>174</v>
      </c>
      <c r="R1216" s="19"/>
      <c r="S1216" s="19"/>
      <c r="T1216" s="19"/>
      <c r="U1216" s="19"/>
      <c r="V1216" s="19"/>
      <c r="W1216" s="19"/>
      <c r="X1216" s="19"/>
      <c r="Y1216" s="19"/>
      <c r="Z1216" s="19"/>
      <c r="AA1216" s="19"/>
      <c r="AB1216" s="19"/>
      <c r="AC1216" s="19"/>
      <c r="AD1216" s="19"/>
      <c r="AE1216" s="19"/>
      <c r="AF1216" s="19"/>
      <c r="AG1216" s="19"/>
      <c r="AH1216" s="19"/>
      <c r="AI1216" s="19"/>
      <c r="AJ1216" s="19"/>
      <c r="AK1216" s="19"/>
      <c r="AL1216" s="19"/>
      <c r="AM1216" s="31">
        <v>1358366</v>
      </c>
      <c r="AN1216" s="31">
        <v>1335116</v>
      </c>
      <c r="AO1216" s="31">
        <v>1436557</v>
      </c>
      <c r="AP1216" s="31">
        <v>1115536.5546875</v>
      </c>
      <c r="AQ1216" s="31">
        <v>1336007.13671875</v>
      </c>
      <c r="AR1216" s="31">
        <v>1204080.37109375</v>
      </c>
      <c r="AS1216" s="31">
        <v>1354851.9296875</v>
      </c>
      <c r="AT1216" s="31">
        <v>1318343.59375</v>
      </c>
      <c r="AU1216" s="31">
        <v>1212581.1484375</v>
      </c>
      <c r="AV1216" s="31">
        <v>1495922.56640625</v>
      </c>
      <c r="AW1216" s="31">
        <v>1457995.5703125</v>
      </c>
      <c r="AX1216" s="31">
        <v>119736.734375</v>
      </c>
      <c r="AY1216" s="31">
        <v>87389.9765625</v>
      </c>
      <c r="AZ1216" s="31">
        <v>207126.7109375</v>
      </c>
    </row>
    <row r="1217" spans="1:52" ht="15" customHeight="1">
      <c r="A1217" s="29" t="s">
        <v>14392</v>
      </c>
      <c r="B1217" s="34">
        <v>36087</v>
      </c>
      <c r="C1217" s="28">
        <v>600</v>
      </c>
      <c r="D1217" s="28">
        <v>48</v>
      </c>
      <c r="E1217" s="28">
        <v>50</v>
      </c>
      <c r="F1217" s="29" t="s">
        <v>172</v>
      </c>
      <c r="G1217" s="29" t="s">
        <v>13786</v>
      </c>
      <c r="H1217" s="28">
        <v>410</v>
      </c>
      <c r="I1217" s="29" t="s">
        <v>14348</v>
      </c>
      <c r="J1217" s="33" t="s">
        <v>14391</v>
      </c>
      <c r="K1217" s="29" t="s">
        <v>178</v>
      </c>
      <c r="L1217" s="29" t="s">
        <v>14387</v>
      </c>
      <c r="M1217" s="29" t="s">
        <v>1313</v>
      </c>
      <c r="N1217" s="28">
        <v>560818.80000000005</v>
      </c>
      <c r="O1217" s="28">
        <v>6145803</v>
      </c>
      <c r="P1217" s="29" t="s">
        <v>14390</v>
      </c>
      <c r="Q1217" s="32" t="s">
        <v>174</v>
      </c>
      <c r="R1217" s="19"/>
      <c r="S1217" s="19"/>
      <c r="T1217" s="19"/>
      <c r="U1217" s="19"/>
      <c r="V1217" s="19"/>
      <c r="W1217" s="19"/>
      <c r="X1217" s="19"/>
      <c r="Y1217" s="19"/>
      <c r="Z1217" s="19"/>
      <c r="AA1217" s="19"/>
      <c r="AB1217" s="19"/>
      <c r="AC1217" s="19"/>
      <c r="AD1217" s="19"/>
      <c r="AE1217" s="19"/>
      <c r="AF1217" s="19"/>
      <c r="AG1217" s="19"/>
      <c r="AH1217" s="19"/>
      <c r="AI1217" s="19"/>
      <c r="AJ1217" s="19"/>
      <c r="AK1217" s="19"/>
      <c r="AL1217" s="19"/>
      <c r="AM1217" s="31">
        <v>340245</v>
      </c>
      <c r="AN1217" s="31">
        <v>1323336</v>
      </c>
      <c r="AO1217" s="31">
        <v>1482644</v>
      </c>
      <c r="AP1217" s="31">
        <v>1229004.6953125</v>
      </c>
      <c r="AQ1217" s="31">
        <v>1324558.55078125</v>
      </c>
      <c r="AR1217" s="31">
        <v>1201105.375</v>
      </c>
      <c r="AS1217" s="31">
        <v>1345316.75</v>
      </c>
      <c r="AT1217" s="31">
        <v>1282283.3359375</v>
      </c>
      <c r="AU1217" s="31">
        <v>1222131.1328125</v>
      </c>
      <c r="AV1217" s="31">
        <v>1485745.23046875</v>
      </c>
      <c r="AW1217" s="31">
        <v>1461652.21875</v>
      </c>
      <c r="AX1217" s="31">
        <v>121050.46875</v>
      </c>
      <c r="AY1217" s="31">
        <v>85638.171875</v>
      </c>
      <c r="AZ1217" s="31">
        <v>206688.640625</v>
      </c>
    </row>
    <row r="1218" spans="1:52" ht="15" customHeight="1">
      <c r="A1218" s="29" t="s">
        <v>14389</v>
      </c>
      <c r="B1218" s="34">
        <v>36083</v>
      </c>
      <c r="C1218" s="28">
        <v>600</v>
      </c>
      <c r="D1218" s="28">
        <v>48</v>
      </c>
      <c r="E1218" s="28">
        <v>50</v>
      </c>
      <c r="F1218" s="29" t="s">
        <v>172</v>
      </c>
      <c r="G1218" s="29" t="s">
        <v>13786</v>
      </c>
      <c r="H1218" s="28">
        <v>410</v>
      </c>
      <c r="I1218" s="29" t="s">
        <v>14348</v>
      </c>
      <c r="J1218" s="33" t="s">
        <v>14388</v>
      </c>
      <c r="K1218" s="29" t="s">
        <v>178</v>
      </c>
      <c r="L1218" s="29" t="s">
        <v>14387</v>
      </c>
      <c r="M1218" s="29" t="s">
        <v>216</v>
      </c>
      <c r="N1218" s="28">
        <v>560267</v>
      </c>
      <c r="O1218" s="28">
        <v>6146048</v>
      </c>
      <c r="P1218" s="29" t="s">
        <v>14386</v>
      </c>
      <c r="Q1218" s="32" t="s">
        <v>174</v>
      </c>
      <c r="R1218" s="19"/>
      <c r="S1218" s="19"/>
      <c r="T1218" s="19"/>
      <c r="U1218" s="19"/>
      <c r="V1218" s="19"/>
      <c r="W1218" s="19"/>
      <c r="X1218" s="19"/>
      <c r="Y1218" s="19"/>
      <c r="Z1218" s="19"/>
      <c r="AA1218" s="19"/>
      <c r="AB1218" s="19"/>
      <c r="AC1218" s="19"/>
      <c r="AD1218" s="19"/>
      <c r="AE1218" s="19"/>
      <c r="AF1218" s="19"/>
      <c r="AG1218" s="19"/>
      <c r="AH1218" s="19"/>
      <c r="AI1218" s="19"/>
      <c r="AJ1218" s="19"/>
      <c r="AK1218" s="19"/>
      <c r="AL1218" s="19"/>
      <c r="AM1218" s="31">
        <v>364063</v>
      </c>
      <c r="AN1218" s="31">
        <v>1432281</v>
      </c>
      <c r="AO1218" s="31">
        <v>1588311</v>
      </c>
      <c r="AP1218" s="31">
        <v>1332867.2109375</v>
      </c>
      <c r="AQ1218" s="31">
        <v>1119170.3690643311</v>
      </c>
      <c r="AR1218" s="31">
        <v>1256816.1484375</v>
      </c>
      <c r="AS1218" s="31">
        <v>1462705.765625</v>
      </c>
      <c r="AT1218" s="31">
        <v>1435242.69140625</v>
      </c>
      <c r="AU1218" s="31">
        <v>1342719.28515625</v>
      </c>
      <c r="AV1218" s="31">
        <v>1603263.3125</v>
      </c>
      <c r="AW1218" s="31">
        <v>1567869.32421875</v>
      </c>
      <c r="AX1218" s="31">
        <v>132465.265625</v>
      </c>
      <c r="AY1218" s="31">
        <v>95178.1015625</v>
      </c>
      <c r="AZ1218" s="31">
        <v>227643.3671875</v>
      </c>
    </row>
    <row r="1219" spans="1:52" ht="15" customHeight="1">
      <c r="A1219" s="29" t="s">
        <v>14385</v>
      </c>
      <c r="B1219" s="34">
        <v>36126</v>
      </c>
      <c r="C1219" s="28">
        <v>750</v>
      </c>
      <c r="D1219" s="28">
        <v>48</v>
      </c>
      <c r="E1219" s="28">
        <v>50</v>
      </c>
      <c r="F1219" s="29" t="s">
        <v>172</v>
      </c>
      <c r="G1219" s="29" t="s">
        <v>648</v>
      </c>
      <c r="H1219" s="28">
        <v>410</v>
      </c>
      <c r="I1219" s="29" t="s">
        <v>14348</v>
      </c>
      <c r="J1219" s="33" t="s">
        <v>14384</v>
      </c>
      <c r="K1219" s="29" t="s">
        <v>178</v>
      </c>
      <c r="L1219" s="29" t="s">
        <v>14377</v>
      </c>
      <c r="M1219" s="29" t="s">
        <v>2724</v>
      </c>
      <c r="N1219" s="28">
        <v>552338</v>
      </c>
      <c r="O1219" s="28">
        <v>6149615</v>
      </c>
      <c r="P1219" s="29" t="s">
        <v>14383</v>
      </c>
      <c r="Q1219" s="32" t="s">
        <v>174</v>
      </c>
      <c r="R1219" s="19"/>
      <c r="S1219" s="19"/>
      <c r="T1219" s="19"/>
      <c r="U1219" s="19"/>
      <c r="V1219" s="19"/>
      <c r="W1219" s="19"/>
      <c r="X1219" s="19"/>
      <c r="Y1219" s="19"/>
      <c r="Z1219" s="19"/>
      <c r="AA1219" s="19"/>
      <c r="AB1219" s="19"/>
      <c r="AC1219" s="19"/>
      <c r="AD1219" s="19"/>
      <c r="AE1219" s="19"/>
      <c r="AF1219" s="19"/>
      <c r="AG1219" s="19"/>
      <c r="AH1219" s="19"/>
      <c r="AI1219" s="19"/>
      <c r="AJ1219" s="19"/>
      <c r="AK1219" s="19"/>
      <c r="AL1219" s="19"/>
      <c r="AM1219" s="31">
        <v>173112</v>
      </c>
      <c r="AN1219" s="31">
        <v>1545224</v>
      </c>
      <c r="AO1219" s="31">
        <v>1703676</v>
      </c>
      <c r="AP1219" s="31">
        <v>1377834.7109375</v>
      </c>
      <c r="AQ1219" s="31">
        <v>1601052.90625</v>
      </c>
      <c r="AR1219" s="31">
        <v>1376583.30859375</v>
      </c>
      <c r="AS1219" s="31">
        <v>1582908.390625</v>
      </c>
      <c r="AT1219" s="31">
        <v>1531424.4140625</v>
      </c>
      <c r="AU1219" s="31">
        <v>1438122.90234375</v>
      </c>
      <c r="AV1219" s="31">
        <v>1757490.6640625</v>
      </c>
      <c r="AW1219" s="31">
        <v>1692961.8984375</v>
      </c>
      <c r="AX1219" s="31">
        <v>137496.40625</v>
      </c>
      <c r="AY1219" s="31">
        <v>100670</v>
      </c>
      <c r="AZ1219" s="31">
        <v>238166.40625</v>
      </c>
    </row>
    <row r="1220" spans="1:52" ht="15" customHeight="1">
      <c r="A1220" s="29" t="s">
        <v>14382</v>
      </c>
      <c r="B1220" s="34">
        <v>36551</v>
      </c>
      <c r="C1220" s="28">
        <v>750</v>
      </c>
      <c r="D1220" s="28">
        <v>48</v>
      </c>
      <c r="E1220" s="28">
        <v>50</v>
      </c>
      <c r="F1220" s="29" t="s">
        <v>172</v>
      </c>
      <c r="G1220" s="29" t="s">
        <v>648</v>
      </c>
      <c r="H1220" s="28">
        <v>410</v>
      </c>
      <c r="I1220" s="29" t="s">
        <v>14348</v>
      </c>
      <c r="J1220" s="33" t="s">
        <v>14381</v>
      </c>
      <c r="K1220" s="29" t="s">
        <v>178</v>
      </c>
      <c r="L1220" s="29" t="s">
        <v>14377</v>
      </c>
      <c r="M1220" s="29" t="s">
        <v>1325</v>
      </c>
      <c r="N1220" s="28">
        <v>552396.5</v>
      </c>
      <c r="O1220" s="28">
        <v>6149456</v>
      </c>
      <c r="P1220" s="29" t="s">
        <v>14380</v>
      </c>
      <c r="Q1220" s="32" t="s">
        <v>174</v>
      </c>
      <c r="R1220" s="19"/>
      <c r="S1220" s="19"/>
      <c r="T1220" s="19"/>
      <c r="U1220" s="19"/>
      <c r="V1220" s="19"/>
      <c r="W1220" s="19"/>
      <c r="X1220" s="19"/>
      <c r="Y1220" s="19"/>
      <c r="Z1220" s="19"/>
      <c r="AA1220" s="19"/>
      <c r="AB1220" s="19"/>
      <c r="AC1220" s="19"/>
      <c r="AD1220" s="19"/>
      <c r="AE1220" s="19"/>
      <c r="AF1220" s="19"/>
      <c r="AG1220" s="19"/>
      <c r="AH1220" s="19"/>
      <c r="AI1220" s="19"/>
      <c r="AJ1220" s="19"/>
      <c r="AK1220" s="19"/>
      <c r="AL1220" s="19"/>
      <c r="AM1220" s="19"/>
      <c r="AN1220" s="19"/>
      <c r="AO1220" s="31">
        <v>1449076</v>
      </c>
      <c r="AP1220" s="31">
        <v>1295528.15625</v>
      </c>
      <c r="AQ1220" s="31">
        <v>1518745.41796875</v>
      </c>
      <c r="AR1220" s="31">
        <v>1292090.46484375</v>
      </c>
      <c r="AS1220" s="31">
        <v>1450184.7421875</v>
      </c>
      <c r="AT1220" s="31">
        <v>1435410.70703125</v>
      </c>
      <c r="AU1220" s="31">
        <v>1348785.0078125</v>
      </c>
      <c r="AV1220" s="31">
        <v>1660614.0234375</v>
      </c>
      <c r="AW1220" s="31">
        <v>1350899.24609375</v>
      </c>
      <c r="AX1220" s="31">
        <v>126342.21875</v>
      </c>
      <c r="AY1220" s="31">
        <v>93971.7890625</v>
      </c>
      <c r="AZ1220" s="31">
        <v>220314.0078125</v>
      </c>
    </row>
    <row r="1221" spans="1:52" ht="15" customHeight="1">
      <c r="A1221" s="29" t="s">
        <v>14379</v>
      </c>
      <c r="B1221" s="34">
        <v>36139</v>
      </c>
      <c r="C1221" s="28">
        <v>750</v>
      </c>
      <c r="D1221" s="28">
        <v>48</v>
      </c>
      <c r="E1221" s="28">
        <v>50</v>
      </c>
      <c r="F1221" s="29" t="s">
        <v>172</v>
      </c>
      <c r="G1221" s="29" t="s">
        <v>648</v>
      </c>
      <c r="H1221" s="28">
        <v>410</v>
      </c>
      <c r="I1221" s="29" t="s">
        <v>14348</v>
      </c>
      <c r="J1221" s="33" t="s">
        <v>14378</v>
      </c>
      <c r="K1221" s="29" t="s">
        <v>178</v>
      </c>
      <c r="L1221" s="29" t="s">
        <v>14377</v>
      </c>
      <c r="M1221" s="29" t="s">
        <v>7450</v>
      </c>
      <c r="N1221" s="28">
        <v>552471</v>
      </c>
      <c r="O1221" s="28">
        <v>6149320</v>
      </c>
      <c r="P1221" s="29" t="s">
        <v>14376</v>
      </c>
      <c r="Q1221" s="32" t="s">
        <v>174</v>
      </c>
      <c r="R1221" s="19"/>
      <c r="S1221" s="19"/>
      <c r="T1221" s="19"/>
      <c r="U1221" s="19"/>
      <c r="V1221" s="19"/>
      <c r="W1221" s="19"/>
      <c r="X1221" s="19"/>
      <c r="Y1221" s="19"/>
      <c r="Z1221" s="19"/>
      <c r="AA1221" s="19"/>
      <c r="AB1221" s="19"/>
      <c r="AC1221" s="19"/>
      <c r="AD1221" s="19"/>
      <c r="AE1221" s="19"/>
      <c r="AF1221" s="19"/>
      <c r="AG1221" s="19"/>
      <c r="AH1221" s="19"/>
      <c r="AI1221" s="19"/>
      <c r="AJ1221" s="19"/>
      <c r="AK1221" s="19"/>
      <c r="AL1221" s="19"/>
      <c r="AM1221" s="31">
        <v>128462</v>
      </c>
      <c r="AN1221" s="31">
        <v>1467055</v>
      </c>
      <c r="AO1221" s="31">
        <v>1671559</v>
      </c>
      <c r="AP1221" s="31">
        <v>1346519</v>
      </c>
      <c r="AQ1221" s="31">
        <v>1565808.6875</v>
      </c>
      <c r="AR1221" s="31">
        <v>1230594.705078125</v>
      </c>
      <c r="AS1221" s="31">
        <v>1520147.90625</v>
      </c>
      <c r="AT1221" s="31">
        <v>1439605.9140625</v>
      </c>
      <c r="AU1221" s="31">
        <v>1392276.12109375</v>
      </c>
      <c r="AV1221" s="31">
        <v>1684839.4140625</v>
      </c>
      <c r="AW1221" s="31">
        <v>1631505.9140625</v>
      </c>
      <c r="AX1221" s="31">
        <v>138850.203125</v>
      </c>
      <c r="AY1221" s="31">
        <v>96525.703125</v>
      </c>
      <c r="AZ1221" s="31">
        <v>235375.90625</v>
      </c>
    </row>
    <row r="1222" spans="1:52" ht="15" customHeight="1">
      <c r="A1222" s="29" t="s">
        <v>14375</v>
      </c>
      <c r="B1222" s="34">
        <v>36152</v>
      </c>
      <c r="C1222" s="28">
        <v>750</v>
      </c>
      <c r="D1222" s="28">
        <v>48</v>
      </c>
      <c r="E1222" s="28">
        <v>42</v>
      </c>
      <c r="F1222" s="29" t="s">
        <v>172</v>
      </c>
      <c r="G1222" s="29" t="s">
        <v>648</v>
      </c>
      <c r="H1222" s="28">
        <v>410</v>
      </c>
      <c r="I1222" s="29" t="s">
        <v>14348</v>
      </c>
      <c r="J1222" s="33" t="s">
        <v>14374</v>
      </c>
      <c r="K1222" s="29" t="s">
        <v>178</v>
      </c>
      <c r="L1222" s="29" t="s">
        <v>14346</v>
      </c>
      <c r="M1222" s="29" t="s">
        <v>448</v>
      </c>
      <c r="N1222" s="28">
        <v>554396</v>
      </c>
      <c r="O1222" s="28">
        <v>6147355</v>
      </c>
      <c r="P1222" s="29" t="s">
        <v>14373</v>
      </c>
      <c r="Q1222" s="32" t="s">
        <v>174</v>
      </c>
      <c r="R1222" s="19"/>
      <c r="S1222" s="19"/>
      <c r="T1222" s="19"/>
      <c r="U1222" s="19"/>
      <c r="V1222" s="19"/>
      <c r="W1222" s="19"/>
      <c r="X1222" s="19"/>
      <c r="Y1222" s="19"/>
      <c r="Z1222" s="19"/>
      <c r="AA1222" s="19"/>
      <c r="AB1222" s="19"/>
      <c r="AC1222" s="19"/>
      <c r="AD1222" s="19"/>
      <c r="AE1222" s="19"/>
      <c r="AF1222" s="19"/>
      <c r="AG1222" s="19"/>
      <c r="AH1222" s="19"/>
      <c r="AI1222" s="19"/>
      <c r="AJ1222" s="19"/>
      <c r="AK1222" s="19"/>
      <c r="AL1222" s="19"/>
      <c r="AM1222" s="31">
        <v>0</v>
      </c>
      <c r="AN1222" s="31">
        <v>1301309</v>
      </c>
      <c r="AO1222" s="31">
        <v>1638347</v>
      </c>
      <c r="AP1222" s="31">
        <v>1328296.1171875</v>
      </c>
      <c r="AQ1222" s="31">
        <v>1474510.8984375</v>
      </c>
      <c r="AR1222" s="31">
        <v>1334422.71484375</v>
      </c>
      <c r="AS1222" s="31">
        <v>1483200</v>
      </c>
      <c r="AT1222" s="31">
        <v>1449215.58203125</v>
      </c>
      <c r="AU1222" s="31">
        <v>1382040.28515625</v>
      </c>
      <c r="AV1222" s="31">
        <v>1637599.28125</v>
      </c>
      <c r="AW1222" s="31">
        <v>1649116.42578125</v>
      </c>
      <c r="AX1222" s="31">
        <v>134038.59375</v>
      </c>
      <c r="AY1222" s="31">
        <v>93699</v>
      </c>
      <c r="AZ1222" s="31">
        <v>227737.59375</v>
      </c>
    </row>
    <row r="1223" spans="1:52" ht="15" customHeight="1">
      <c r="A1223" s="29" t="s">
        <v>14372</v>
      </c>
      <c r="B1223" s="34">
        <v>36076</v>
      </c>
      <c r="C1223" s="28">
        <v>750</v>
      </c>
      <c r="D1223" s="28">
        <v>48</v>
      </c>
      <c r="E1223" s="28">
        <v>50</v>
      </c>
      <c r="F1223" s="29" t="s">
        <v>172</v>
      </c>
      <c r="G1223" s="29" t="s">
        <v>648</v>
      </c>
      <c r="H1223" s="28">
        <v>410</v>
      </c>
      <c r="I1223" s="29" t="s">
        <v>14348</v>
      </c>
      <c r="J1223" s="33" t="s">
        <v>14371</v>
      </c>
      <c r="K1223" s="29" t="s">
        <v>178</v>
      </c>
      <c r="L1223" s="29" t="s">
        <v>14370</v>
      </c>
      <c r="M1223" s="29" t="s">
        <v>355</v>
      </c>
      <c r="N1223" s="28">
        <v>558349</v>
      </c>
      <c r="O1223" s="28">
        <v>6147539</v>
      </c>
      <c r="P1223" s="29" t="s">
        <v>14369</v>
      </c>
      <c r="Q1223" s="32" t="s">
        <v>174</v>
      </c>
      <c r="R1223" s="19"/>
      <c r="S1223" s="19"/>
      <c r="T1223" s="19"/>
      <c r="U1223" s="19"/>
      <c r="V1223" s="19"/>
      <c r="W1223" s="19"/>
      <c r="X1223" s="19"/>
      <c r="Y1223" s="19"/>
      <c r="Z1223" s="19"/>
      <c r="AA1223" s="19"/>
      <c r="AB1223" s="19"/>
      <c r="AC1223" s="19"/>
      <c r="AD1223" s="19"/>
      <c r="AE1223" s="19"/>
      <c r="AF1223" s="19"/>
      <c r="AG1223" s="19"/>
      <c r="AH1223" s="19"/>
      <c r="AI1223" s="19"/>
      <c r="AJ1223" s="19"/>
      <c r="AK1223" s="19"/>
      <c r="AL1223" s="19"/>
      <c r="AM1223" s="31">
        <v>455142</v>
      </c>
      <c r="AN1223" s="31">
        <v>1497915</v>
      </c>
      <c r="AO1223" s="31">
        <v>1717030</v>
      </c>
      <c r="AP1223" s="31">
        <v>1382676.4921875</v>
      </c>
      <c r="AQ1223" s="31">
        <v>1498406.59375</v>
      </c>
      <c r="AR1223" s="31">
        <v>1344320.35546875</v>
      </c>
      <c r="AS1223" s="31">
        <v>1528032.7890625</v>
      </c>
      <c r="AT1223" s="31">
        <v>1459660.34375</v>
      </c>
      <c r="AU1223" s="31">
        <v>1385929.46484375</v>
      </c>
      <c r="AV1223" s="31">
        <v>1688702.60546875</v>
      </c>
      <c r="AW1223" s="31">
        <v>1647820.96484375</v>
      </c>
      <c r="AX1223" s="31">
        <v>129457.8671875</v>
      </c>
      <c r="AY1223" s="31">
        <v>96690.8046875</v>
      </c>
      <c r="AZ1223" s="31">
        <v>226148.671875</v>
      </c>
    </row>
    <row r="1224" spans="1:52" ht="15" customHeight="1">
      <c r="A1224" s="29" t="s">
        <v>14368</v>
      </c>
      <c r="B1224" s="34">
        <v>35746</v>
      </c>
      <c r="C1224" s="28">
        <v>600</v>
      </c>
      <c r="D1224" s="28">
        <v>48</v>
      </c>
      <c r="E1224" s="28">
        <v>46</v>
      </c>
      <c r="F1224" s="29" t="s">
        <v>172</v>
      </c>
      <c r="G1224" s="29" t="s">
        <v>2423</v>
      </c>
      <c r="H1224" s="28">
        <v>410</v>
      </c>
      <c r="I1224" s="29" t="s">
        <v>14348</v>
      </c>
      <c r="J1224" s="33" t="s">
        <v>14367</v>
      </c>
      <c r="K1224" s="29" t="s">
        <v>178</v>
      </c>
      <c r="L1224" s="29" t="s">
        <v>14366</v>
      </c>
      <c r="M1224" s="29" t="s">
        <v>2681</v>
      </c>
      <c r="N1224" s="28">
        <v>555360</v>
      </c>
      <c r="O1224" s="28">
        <v>6136886</v>
      </c>
      <c r="P1224" s="29" t="s">
        <v>14365</v>
      </c>
      <c r="Q1224" s="32" t="s">
        <v>174</v>
      </c>
      <c r="R1224" s="19"/>
      <c r="S1224" s="19"/>
      <c r="T1224" s="19"/>
      <c r="U1224" s="19"/>
      <c r="V1224" s="19"/>
      <c r="W1224" s="19"/>
      <c r="X1224" s="19"/>
      <c r="Y1224" s="19"/>
      <c r="Z1224" s="19"/>
      <c r="AA1224" s="19"/>
      <c r="AB1224" s="19"/>
      <c r="AC1224" s="19"/>
      <c r="AD1224" s="19"/>
      <c r="AE1224" s="19"/>
      <c r="AF1224" s="19"/>
      <c r="AG1224" s="19"/>
      <c r="AH1224" s="19"/>
      <c r="AI1224" s="19"/>
      <c r="AJ1224" s="19"/>
      <c r="AK1224" s="19"/>
      <c r="AL1224" s="31">
        <v>186184</v>
      </c>
      <c r="AM1224" s="31">
        <v>1654701</v>
      </c>
      <c r="AN1224" s="31">
        <v>1447076</v>
      </c>
      <c r="AO1224" s="31">
        <v>1648214</v>
      </c>
      <c r="AP1224" s="31">
        <v>1355337.59375</v>
      </c>
      <c r="AQ1224" s="31">
        <v>1439808.7890625</v>
      </c>
      <c r="AR1224" s="31">
        <v>1343718.6953125</v>
      </c>
      <c r="AS1224" s="31">
        <v>1531440.4375</v>
      </c>
      <c r="AT1224" s="31">
        <v>1475220.21484375</v>
      </c>
      <c r="AU1224" s="31">
        <v>1398661.7890625</v>
      </c>
      <c r="AV1224" s="31">
        <v>1625283.08203125</v>
      </c>
      <c r="AW1224" s="31">
        <v>1566685.69140625</v>
      </c>
      <c r="AX1224" s="31">
        <v>137252</v>
      </c>
      <c r="AY1224" s="31">
        <v>94690.5</v>
      </c>
      <c r="AZ1224" s="31">
        <v>231942.5</v>
      </c>
    </row>
    <row r="1225" spans="1:52" ht="15" customHeight="1">
      <c r="A1225" s="29" t="s">
        <v>14364</v>
      </c>
      <c r="B1225" s="34">
        <v>35982</v>
      </c>
      <c r="C1225" s="28">
        <v>600</v>
      </c>
      <c r="D1225" s="28">
        <v>43</v>
      </c>
      <c r="E1225" s="28">
        <v>46</v>
      </c>
      <c r="F1225" s="29" t="s">
        <v>172</v>
      </c>
      <c r="G1225" s="29" t="s">
        <v>4109</v>
      </c>
      <c r="H1225" s="28">
        <v>410</v>
      </c>
      <c r="I1225" s="29" t="s">
        <v>14348</v>
      </c>
      <c r="J1225" s="33" t="s">
        <v>14363</v>
      </c>
      <c r="K1225" s="29" t="s">
        <v>178</v>
      </c>
      <c r="L1225" s="29" t="s">
        <v>14362</v>
      </c>
      <c r="M1225" s="29" t="s">
        <v>14361</v>
      </c>
      <c r="N1225" s="28">
        <v>557219</v>
      </c>
      <c r="O1225" s="28">
        <v>6141814</v>
      </c>
      <c r="P1225" s="29" t="s">
        <v>14360</v>
      </c>
      <c r="Q1225" s="32" t="s">
        <v>174</v>
      </c>
      <c r="R1225" s="19"/>
      <c r="S1225" s="19"/>
      <c r="T1225" s="19"/>
      <c r="U1225" s="19"/>
      <c r="V1225" s="19"/>
      <c r="W1225" s="19"/>
      <c r="X1225" s="19"/>
      <c r="Y1225" s="19"/>
      <c r="Z1225" s="19"/>
      <c r="AA1225" s="19"/>
      <c r="AB1225" s="19"/>
      <c r="AC1225" s="19"/>
      <c r="AD1225" s="19"/>
      <c r="AE1225" s="19"/>
      <c r="AF1225" s="19"/>
      <c r="AG1225" s="19"/>
      <c r="AH1225" s="19"/>
      <c r="AI1225" s="19"/>
      <c r="AJ1225" s="19"/>
      <c r="AK1225" s="19"/>
      <c r="AL1225" s="19"/>
      <c r="AM1225" s="31">
        <v>617385</v>
      </c>
      <c r="AN1225" s="31">
        <v>1135741</v>
      </c>
      <c r="AO1225" s="31">
        <v>1321908</v>
      </c>
      <c r="AP1225" s="31">
        <v>1082062.90625</v>
      </c>
      <c r="AQ1225" s="31">
        <v>1184425.703125</v>
      </c>
      <c r="AR1225" s="31">
        <v>1061447.97265625</v>
      </c>
      <c r="AS1225" s="31">
        <v>1175337.49609375</v>
      </c>
      <c r="AT1225" s="31">
        <v>1168830.5</v>
      </c>
      <c r="AU1225" s="31">
        <v>1066649.98828125</v>
      </c>
      <c r="AV1225" s="31">
        <v>1285024.4921875</v>
      </c>
      <c r="AW1225" s="31">
        <v>1262196.5234375</v>
      </c>
      <c r="AX1225" s="31">
        <v>105831.5</v>
      </c>
      <c r="AY1225" s="31">
        <v>75311.703125</v>
      </c>
      <c r="AZ1225" s="31">
        <v>181143.203125</v>
      </c>
    </row>
    <row r="1226" spans="1:52" ht="15" customHeight="1">
      <c r="A1226" s="29" t="s">
        <v>14359</v>
      </c>
      <c r="B1226" s="34">
        <v>31558</v>
      </c>
      <c r="C1226" s="28">
        <v>55</v>
      </c>
      <c r="D1226" s="28">
        <v>17</v>
      </c>
      <c r="E1226" s="28">
        <v>22.5</v>
      </c>
      <c r="F1226" s="29" t="s">
        <v>242</v>
      </c>
      <c r="G1226" s="29" t="s">
        <v>14353</v>
      </c>
      <c r="H1226" s="28">
        <v>410</v>
      </c>
      <c r="I1226" s="29" t="s">
        <v>14348</v>
      </c>
      <c r="J1226" s="33" t="s">
        <v>14358</v>
      </c>
      <c r="K1226" s="29" t="s">
        <v>178</v>
      </c>
      <c r="L1226" s="29" t="s">
        <v>14357</v>
      </c>
      <c r="M1226" s="29" t="s">
        <v>14356</v>
      </c>
      <c r="N1226" s="28">
        <v>552045</v>
      </c>
      <c r="O1226" s="28">
        <v>6140704</v>
      </c>
      <c r="P1226" s="29" t="s">
        <v>14355</v>
      </c>
      <c r="Q1226" s="32" t="s">
        <v>3133</v>
      </c>
      <c r="R1226" s="19"/>
      <c r="S1226" s="19"/>
      <c r="T1226" s="19"/>
      <c r="U1226" s="19"/>
      <c r="V1226" s="19"/>
      <c r="W1226" s="19"/>
      <c r="X1226" s="19"/>
      <c r="Y1226" s="19"/>
      <c r="Z1226" s="19"/>
      <c r="AA1226" s="31">
        <v>58520</v>
      </c>
      <c r="AB1226" s="31">
        <v>80950</v>
      </c>
      <c r="AC1226" s="31">
        <v>97860</v>
      </c>
      <c r="AD1226" s="31">
        <v>97250</v>
      </c>
      <c r="AE1226" s="31">
        <v>107710</v>
      </c>
      <c r="AF1226" s="31">
        <v>88890</v>
      </c>
      <c r="AG1226" s="31">
        <v>90000</v>
      </c>
      <c r="AH1226" s="31">
        <v>76180</v>
      </c>
      <c r="AI1226" s="31">
        <v>90000</v>
      </c>
      <c r="AJ1226" s="31">
        <v>90000</v>
      </c>
      <c r="AK1226" s="31">
        <v>86773</v>
      </c>
      <c r="AL1226" s="31">
        <v>98157</v>
      </c>
      <c r="AM1226" s="31">
        <v>95000</v>
      </c>
      <c r="AN1226" s="31">
        <v>80710</v>
      </c>
      <c r="AO1226" s="31">
        <v>93480</v>
      </c>
      <c r="AP1226" s="31">
        <v>70220</v>
      </c>
      <c r="AQ1226" s="31">
        <v>82470</v>
      </c>
      <c r="AR1226" s="31">
        <v>77309.99853515625</v>
      </c>
      <c r="AS1226" s="31">
        <v>85739.99951171875</v>
      </c>
      <c r="AT1226" s="31">
        <v>96067</v>
      </c>
      <c r="AU1226" s="31">
        <v>75226.850341796875</v>
      </c>
      <c r="AV1226" s="31">
        <v>100677.01000976563</v>
      </c>
      <c r="AW1226" s="31">
        <v>109232.76892089844</v>
      </c>
      <c r="AX1226" s="31">
        <v>8328.9296875</v>
      </c>
      <c r="AY1226" s="31">
        <v>4279.35009765625</v>
      </c>
      <c r="AZ1226" s="31">
        <v>12608.27978515625</v>
      </c>
    </row>
    <row r="1227" spans="1:52" ht="15" customHeight="1">
      <c r="A1227" s="29" t="s">
        <v>14354</v>
      </c>
      <c r="B1227" s="34">
        <v>36515</v>
      </c>
      <c r="C1227" s="28">
        <v>750</v>
      </c>
      <c r="D1227" s="28">
        <v>48</v>
      </c>
      <c r="E1227" s="28">
        <v>50</v>
      </c>
      <c r="F1227" s="29" t="s">
        <v>172</v>
      </c>
      <c r="G1227" s="29" t="s">
        <v>648</v>
      </c>
      <c r="H1227" s="28">
        <v>410</v>
      </c>
      <c r="I1227" s="29" t="s">
        <v>14348</v>
      </c>
      <c r="J1227" s="33" t="s">
        <v>14352</v>
      </c>
      <c r="K1227" s="29" t="s">
        <v>178</v>
      </c>
      <c r="L1227" s="29" t="s">
        <v>14351</v>
      </c>
      <c r="M1227" s="29" t="s">
        <v>2710</v>
      </c>
      <c r="N1227" s="28">
        <v>554562</v>
      </c>
      <c r="O1227" s="28">
        <v>6147737</v>
      </c>
      <c r="P1227" s="29" t="s">
        <v>14350</v>
      </c>
      <c r="Q1227" s="32" t="s">
        <v>174</v>
      </c>
      <c r="R1227" s="19"/>
      <c r="S1227" s="19"/>
      <c r="T1227" s="19"/>
      <c r="U1227" s="19"/>
      <c r="V1227" s="19"/>
      <c r="W1227" s="19"/>
      <c r="X1227" s="19"/>
      <c r="Y1227" s="19"/>
      <c r="Z1227" s="19"/>
      <c r="AA1227" s="19"/>
      <c r="AB1227" s="19"/>
      <c r="AC1227" s="19"/>
      <c r="AD1227" s="19"/>
      <c r="AE1227" s="19"/>
      <c r="AF1227" s="19"/>
      <c r="AG1227" s="19"/>
      <c r="AH1227" s="19"/>
      <c r="AI1227" s="19"/>
      <c r="AJ1227" s="19"/>
      <c r="AK1227" s="19"/>
      <c r="AL1227" s="19"/>
      <c r="AM1227" s="19"/>
      <c r="AN1227" s="31">
        <v>61940</v>
      </c>
      <c r="AO1227" s="31">
        <v>1610480</v>
      </c>
      <c r="AP1227" s="31">
        <v>1300660.7109375</v>
      </c>
      <c r="AQ1227" s="31">
        <v>1462498.125</v>
      </c>
      <c r="AR1227" s="31">
        <v>1285551.1953125</v>
      </c>
      <c r="AS1227" s="31">
        <v>1433914.4140625</v>
      </c>
      <c r="AT1227" s="31">
        <v>1382601.390625</v>
      </c>
      <c r="AU1227" s="31">
        <v>1312166.609375</v>
      </c>
      <c r="AV1227" s="31">
        <v>1604785.890625</v>
      </c>
      <c r="AW1227" s="31">
        <v>1550429.8828125</v>
      </c>
      <c r="AX1227" s="31">
        <v>118235.796875</v>
      </c>
      <c r="AY1227" s="31">
        <v>91793.1796875</v>
      </c>
      <c r="AZ1227" s="31">
        <v>210028.9765625</v>
      </c>
    </row>
    <row r="1228" spans="1:52" ht="15" customHeight="1">
      <c r="A1228" s="29" t="s">
        <v>14349</v>
      </c>
      <c r="B1228" s="34">
        <v>36601</v>
      </c>
      <c r="C1228" s="28">
        <v>750</v>
      </c>
      <c r="D1228" s="28">
        <v>48</v>
      </c>
      <c r="E1228" s="28">
        <v>50</v>
      </c>
      <c r="F1228" s="29" t="s">
        <v>172</v>
      </c>
      <c r="G1228" s="29" t="s">
        <v>648</v>
      </c>
      <c r="H1228" s="28">
        <v>410</v>
      </c>
      <c r="I1228" s="29" t="s">
        <v>14348</v>
      </c>
      <c r="J1228" s="33" t="s">
        <v>14347</v>
      </c>
      <c r="K1228" s="29" t="s">
        <v>178</v>
      </c>
      <c r="L1228" s="29" t="s">
        <v>14346</v>
      </c>
      <c r="M1228" s="29" t="s">
        <v>448</v>
      </c>
      <c r="N1228" s="28">
        <v>554500</v>
      </c>
      <c r="O1228" s="28">
        <v>6147600</v>
      </c>
      <c r="P1228" s="29" t="s">
        <v>14345</v>
      </c>
      <c r="Q1228" s="32" t="s">
        <v>174</v>
      </c>
      <c r="R1228" s="19"/>
      <c r="S1228" s="19"/>
      <c r="T1228" s="19"/>
      <c r="U1228" s="19"/>
      <c r="V1228" s="19"/>
      <c r="W1228" s="19"/>
      <c r="X1228" s="19"/>
      <c r="Y1228" s="19"/>
      <c r="Z1228" s="19"/>
      <c r="AA1228" s="19"/>
      <c r="AB1228" s="19"/>
      <c r="AC1228" s="19"/>
      <c r="AD1228" s="19"/>
      <c r="AE1228" s="19"/>
      <c r="AF1228" s="19"/>
      <c r="AG1228" s="19"/>
      <c r="AH1228" s="19"/>
      <c r="AI1228" s="19"/>
      <c r="AJ1228" s="19"/>
      <c r="AK1228" s="19"/>
      <c r="AL1228" s="19"/>
      <c r="AM1228" s="19"/>
      <c r="AN1228" s="19"/>
      <c r="AO1228" s="31">
        <v>1053530</v>
      </c>
      <c r="AP1228" s="31">
        <v>1294475.4921875</v>
      </c>
      <c r="AQ1228" s="31">
        <v>1446551.203125</v>
      </c>
      <c r="AR1228" s="31">
        <v>1269051.29296875</v>
      </c>
      <c r="AS1228" s="31">
        <v>1413493.3984375</v>
      </c>
      <c r="AT1228" s="31">
        <v>1395824.18359375</v>
      </c>
      <c r="AU1228" s="31">
        <v>1259269.1875</v>
      </c>
      <c r="AV1228" s="31">
        <v>1603168.69921875</v>
      </c>
      <c r="AW1228" s="31">
        <v>1541469.5078125</v>
      </c>
      <c r="AX1228" s="31">
        <v>121489.5</v>
      </c>
      <c r="AY1228" s="31">
        <v>91719.2890625</v>
      </c>
      <c r="AZ1228" s="31">
        <v>213208.7890625</v>
      </c>
    </row>
    <row r="1229" spans="1:52" ht="15" customHeight="1">
      <c r="A1229" s="29" t="s">
        <v>14344</v>
      </c>
      <c r="B1229" s="34">
        <v>30011</v>
      </c>
      <c r="C1229" s="28">
        <v>55</v>
      </c>
      <c r="D1229" s="28">
        <v>15</v>
      </c>
      <c r="E1229" s="28">
        <v>22</v>
      </c>
      <c r="F1229" s="29" t="s">
        <v>242</v>
      </c>
      <c r="G1229" s="29" t="s">
        <v>14340</v>
      </c>
      <c r="H1229" s="28">
        <v>420</v>
      </c>
      <c r="I1229" s="29" t="s">
        <v>14164</v>
      </c>
      <c r="J1229" s="33" t="s">
        <v>14343</v>
      </c>
      <c r="K1229" s="29" t="s">
        <v>178</v>
      </c>
      <c r="L1229" s="29" t="s">
        <v>14334</v>
      </c>
      <c r="M1229" s="29" t="s">
        <v>2926</v>
      </c>
      <c r="N1229" s="28">
        <v>577216</v>
      </c>
      <c r="O1229" s="28">
        <v>6126814</v>
      </c>
      <c r="P1229" s="29" t="s">
        <v>14342</v>
      </c>
      <c r="Q1229" s="32" t="s">
        <v>368</v>
      </c>
      <c r="R1229" s="19"/>
      <c r="S1229" s="19"/>
      <c r="T1229" s="19"/>
      <c r="U1229" s="19"/>
      <c r="V1229" s="19"/>
      <c r="W1229" s="31">
        <v>68218</v>
      </c>
      <c r="X1229" s="31">
        <v>48700</v>
      </c>
      <c r="Y1229" s="31">
        <v>74352</v>
      </c>
      <c r="Z1229" s="31">
        <v>28610</v>
      </c>
      <c r="AA1229" s="31">
        <v>41870</v>
      </c>
      <c r="AB1229" s="31">
        <v>29910</v>
      </c>
      <c r="AC1229" s="31">
        <v>39240</v>
      </c>
      <c r="AD1229" s="31">
        <v>40350</v>
      </c>
      <c r="AE1229" s="31">
        <v>44960</v>
      </c>
      <c r="AF1229" s="31">
        <v>38120</v>
      </c>
      <c r="AG1229" s="31">
        <v>39150</v>
      </c>
      <c r="AH1229" s="31">
        <v>41490</v>
      </c>
      <c r="AI1229" s="31">
        <v>50330</v>
      </c>
      <c r="AJ1229" s="31">
        <v>40780</v>
      </c>
      <c r="AK1229" s="31">
        <v>25160</v>
      </c>
      <c r="AL1229" s="31">
        <v>39580</v>
      </c>
      <c r="AM1229" s="31">
        <v>40960</v>
      </c>
      <c r="AN1229" s="31">
        <v>29550</v>
      </c>
      <c r="AO1229" s="31">
        <v>35040</v>
      </c>
      <c r="AP1229" s="31">
        <v>29400</v>
      </c>
      <c r="AQ1229" s="31">
        <v>36080</v>
      </c>
      <c r="AR1229" s="31">
        <v>30890.000366210938</v>
      </c>
      <c r="AS1229" s="31">
        <v>36320</v>
      </c>
      <c r="AT1229" s="31">
        <v>35150</v>
      </c>
      <c r="AU1229" s="31">
        <v>31356.980041503906</v>
      </c>
      <c r="AV1229" s="31">
        <v>44869.48974609375</v>
      </c>
      <c r="AW1229" s="31">
        <v>45229.570251464844</v>
      </c>
      <c r="AX1229" s="31">
        <v>2773.56005859375</v>
      </c>
      <c r="AY1229" s="31">
        <v>2199.340087890625</v>
      </c>
      <c r="AZ1229" s="31">
        <v>4972.900146484375</v>
      </c>
    </row>
    <row r="1230" spans="1:52" ht="15" customHeight="1">
      <c r="A1230" s="29" t="s">
        <v>14341</v>
      </c>
      <c r="B1230" s="34">
        <v>35353</v>
      </c>
      <c r="C1230" s="28">
        <v>600</v>
      </c>
      <c r="D1230" s="28">
        <v>43.4</v>
      </c>
      <c r="E1230" s="28">
        <v>46</v>
      </c>
      <c r="F1230" s="29" t="s">
        <v>172</v>
      </c>
      <c r="G1230" s="29" t="s">
        <v>14336</v>
      </c>
      <c r="H1230" s="28">
        <v>420</v>
      </c>
      <c r="I1230" s="29" t="s">
        <v>14164</v>
      </c>
      <c r="J1230" s="33" t="s">
        <v>14339</v>
      </c>
      <c r="K1230" s="29" t="s">
        <v>178</v>
      </c>
      <c r="L1230" s="29" t="s">
        <v>14171</v>
      </c>
      <c r="M1230" s="29" t="s">
        <v>2532</v>
      </c>
      <c r="N1230" s="28">
        <v>578620</v>
      </c>
      <c r="O1230" s="28">
        <v>6130561</v>
      </c>
      <c r="P1230" s="29" t="s">
        <v>14338</v>
      </c>
      <c r="Q1230" s="32" t="s">
        <v>174</v>
      </c>
      <c r="R1230" s="19"/>
      <c r="S1230" s="19"/>
      <c r="T1230" s="19"/>
      <c r="U1230" s="19"/>
      <c r="V1230" s="19"/>
      <c r="W1230" s="19"/>
      <c r="X1230" s="19"/>
      <c r="Y1230" s="19"/>
      <c r="Z1230" s="19"/>
      <c r="AA1230" s="19"/>
      <c r="AB1230" s="19"/>
      <c r="AC1230" s="19"/>
      <c r="AD1230" s="19"/>
      <c r="AE1230" s="19"/>
      <c r="AF1230" s="19"/>
      <c r="AG1230" s="19"/>
      <c r="AH1230" s="19"/>
      <c r="AI1230" s="19"/>
      <c r="AJ1230" s="19"/>
      <c r="AK1230" s="31">
        <v>216933</v>
      </c>
      <c r="AL1230" s="31">
        <v>1030082</v>
      </c>
      <c r="AM1230" s="31">
        <v>1156465</v>
      </c>
      <c r="AN1230" s="31">
        <v>935040</v>
      </c>
      <c r="AO1230" s="31">
        <v>758062</v>
      </c>
      <c r="AP1230" s="31">
        <v>894448.86328125</v>
      </c>
      <c r="AQ1230" s="31">
        <v>1005397.55859375</v>
      </c>
      <c r="AR1230" s="31">
        <v>873979.9609375</v>
      </c>
      <c r="AS1230" s="31">
        <v>996625.765625</v>
      </c>
      <c r="AT1230" s="31">
        <v>962723.52734375</v>
      </c>
      <c r="AU1230" s="31">
        <v>871167.73046875</v>
      </c>
      <c r="AV1230" s="31">
        <v>1114989.4453125</v>
      </c>
      <c r="AW1230" s="31">
        <v>1061881.2734375</v>
      </c>
      <c r="AX1230" s="31">
        <v>85864.6015625</v>
      </c>
      <c r="AY1230" s="31">
        <v>66035.546875</v>
      </c>
      <c r="AZ1230" s="31">
        <v>151900.1484375</v>
      </c>
    </row>
    <row r="1231" spans="1:52" ht="15" customHeight="1">
      <c r="A1231" s="29" t="s">
        <v>14337</v>
      </c>
      <c r="B1231" s="34">
        <v>36139</v>
      </c>
      <c r="C1231" s="28">
        <v>750</v>
      </c>
      <c r="D1231" s="28">
        <v>48</v>
      </c>
      <c r="E1231" s="28">
        <v>50</v>
      </c>
      <c r="F1231" s="29" t="s">
        <v>172</v>
      </c>
      <c r="G1231" s="29" t="s">
        <v>648</v>
      </c>
      <c r="H1231" s="28">
        <v>420</v>
      </c>
      <c r="I1231" s="29" t="s">
        <v>14164</v>
      </c>
      <c r="J1231" s="33" t="s">
        <v>14335</v>
      </c>
      <c r="K1231" s="29" t="s">
        <v>178</v>
      </c>
      <c r="L1231" s="29" t="s">
        <v>14334</v>
      </c>
      <c r="M1231" s="29" t="s">
        <v>14333</v>
      </c>
      <c r="N1231" s="28">
        <v>577876</v>
      </c>
      <c r="O1231" s="28">
        <v>6127679</v>
      </c>
      <c r="P1231" s="29" t="s">
        <v>14332</v>
      </c>
      <c r="Q1231" s="32" t="s">
        <v>174</v>
      </c>
      <c r="R1231" s="19"/>
      <c r="S1231" s="19"/>
      <c r="T1231" s="19"/>
      <c r="U1231" s="19"/>
      <c r="V1231" s="19"/>
      <c r="W1231" s="19"/>
      <c r="X1231" s="19"/>
      <c r="Y1231" s="19"/>
      <c r="Z1231" s="19"/>
      <c r="AA1231" s="19"/>
      <c r="AB1231" s="19"/>
      <c r="AC1231" s="19"/>
      <c r="AD1231" s="19"/>
      <c r="AE1231" s="19"/>
      <c r="AF1231" s="19"/>
      <c r="AG1231" s="19"/>
      <c r="AH1231" s="19"/>
      <c r="AI1231" s="19"/>
      <c r="AJ1231" s="19"/>
      <c r="AK1231" s="19"/>
      <c r="AL1231" s="19"/>
      <c r="AM1231" s="31">
        <v>80080</v>
      </c>
      <c r="AN1231" s="31">
        <v>1375875</v>
      </c>
      <c r="AO1231" s="31">
        <v>1583023</v>
      </c>
      <c r="AP1231" s="31">
        <v>1282958.2578125</v>
      </c>
      <c r="AQ1231" s="31">
        <v>1429502.0859375</v>
      </c>
      <c r="AR1231" s="31">
        <v>1293525.48828125</v>
      </c>
      <c r="AS1231" s="31">
        <v>1481149.1953125</v>
      </c>
      <c r="AT1231" s="31">
        <v>1429591.7734375</v>
      </c>
      <c r="AU1231" s="31">
        <v>1311421.83203125</v>
      </c>
      <c r="AV1231" s="31">
        <v>1640743.05859375</v>
      </c>
      <c r="AW1231" s="31">
        <v>1592888.9375</v>
      </c>
      <c r="AX1231" s="31">
        <v>132120.15625</v>
      </c>
      <c r="AY1231" s="31">
        <v>95311.7578125</v>
      </c>
      <c r="AZ1231" s="31">
        <v>227431.9140625</v>
      </c>
    </row>
    <row r="1232" spans="1:52" ht="15" customHeight="1">
      <c r="A1232" s="29" t="s">
        <v>14331</v>
      </c>
      <c r="B1232" s="34">
        <v>36141</v>
      </c>
      <c r="C1232" s="28">
        <v>750</v>
      </c>
      <c r="D1232" s="28">
        <v>48</v>
      </c>
      <c r="E1232" s="28">
        <v>50</v>
      </c>
      <c r="F1232" s="29" t="s">
        <v>172</v>
      </c>
      <c r="G1232" s="29" t="s">
        <v>648</v>
      </c>
      <c r="H1232" s="28">
        <v>420</v>
      </c>
      <c r="I1232" s="29" t="s">
        <v>14164</v>
      </c>
      <c r="J1232" s="33" t="s">
        <v>14330</v>
      </c>
      <c r="K1232" s="29" t="s">
        <v>178</v>
      </c>
      <c r="L1232" s="29" t="s">
        <v>14326</v>
      </c>
      <c r="M1232" s="29" t="s">
        <v>2710</v>
      </c>
      <c r="N1232" s="28">
        <v>578086</v>
      </c>
      <c r="O1232" s="28">
        <v>6127736</v>
      </c>
      <c r="P1232" s="29" t="s">
        <v>14329</v>
      </c>
      <c r="Q1232" s="32" t="s">
        <v>174</v>
      </c>
      <c r="R1232" s="19"/>
      <c r="S1232" s="19"/>
      <c r="T1232" s="19"/>
      <c r="U1232" s="19"/>
      <c r="V1232" s="19"/>
      <c r="W1232" s="19"/>
      <c r="X1232" s="19"/>
      <c r="Y1232" s="19"/>
      <c r="Z1232" s="19"/>
      <c r="AA1232" s="19"/>
      <c r="AB1232" s="19"/>
      <c r="AC1232" s="19"/>
      <c r="AD1232" s="19"/>
      <c r="AE1232" s="19"/>
      <c r="AF1232" s="19"/>
      <c r="AG1232" s="19"/>
      <c r="AH1232" s="19"/>
      <c r="AI1232" s="19"/>
      <c r="AJ1232" s="19"/>
      <c r="AK1232" s="19"/>
      <c r="AL1232" s="19"/>
      <c r="AM1232" s="31">
        <v>44367</v>
      </c>
      <c r="AN1232" s="31">
        <v>1277728</v>
      </c>
      <c r="AO1232" s="31">
        <v>1466680</v>
      </c>
      <c r="AP1232" s="31">
        <v>1214705.44140625</v>
      </c>
      <c r="AQ1232" s="31">
        <v>1323553.38671875</v>
      </c>
      <c r="AR1232" s="31">
        <v>1199757.95703125</v>
      </c>
      <c r="AS1232" s="31">
        <v>1364019.328125</v>
      </c>
      <c r="AT1232" s="31">
        <v>1317430.2265625</v>
      </c>
      <c r="AU1232" s="31">
        <v>1202307.375</v>
      </c>
      <c r="AV1232" s="31">
        <v>1202396.19140625</v>
      </c>
      <c r="AW1232" s="31">
        <v>1282775.40234375</v>
      </c>
      <c r="AX1232" s="31">
        <v>122379.84375</v>
      </c>
      <c r="AY1232" s="31">
        <v>85897.6484375</v>
      </c>
      <c r="AZ1232" s="31">
        <v>208277.4921875</v>
      </c>
    </row>
    <row r="1233" spans="1:52" ht="15" customHeight="1">
      <c r="A1233" s="29" t="s">
        <v>14328</v>
      </c>
      <c r="B1233" s="34">
        <v>36139</v>
      </c>
      <c r="C1233" s="28">
        <v>750</v>
      </c>
      <c r="D1233" s="28">
        <v>48</v>
      </c>
      <c r="E1233" s="28">
        <v>50</v>
      </c>
      <c r="F1233" s="29" t="s">
        <v>172</v>
      </c>
      <c r="G1233" s="29" t="s">
        <v>648</v>
      </c>
      <c r="H1233" s="28">
        <v>420</v>
      </c>
      <c r="I1233" s="29" t="s">
        <v>14164</v>
      </c>
      <c r="J1233" s="33" t="s">
        <v>14327</v>
      </c>
      <c r="K1233" s="29" t="s">
        <v>178</v>
      </c>
      <c r="L1233" s="29" t="s">
        <v>14326</v>
      </c>
      <c r="M1233" s="29" t="s">
        <v>1313</v>
      </c>
      <c r="N1233" s="28">
        <v>578296</v>
      </c>
      <c r="O1233" s="28">
        <v>6127792</v>
      </c>
      <c r="P1233" s="29" t="s">
        <v>14325</v>
      </c>
      <c r="Q1233" s="32" t="s">
        <v>174</v>
      </c>
      <c r="R1233" s="19"/>
      <c r="S1233" s="19"/>
      <c r="T1233" s="19"/>
      <c r="U1233" s="19"/>
      <c r="V1233" s="19"/>
      <c r="W1233" s="19"/>
      <c r="X1233" s="19"/>
      <c r="Y1233" s="19"/>
      <c r="Z1233" s="19"/>
      <c r="AA1233" s="19"/>
      <c r="AB1233" s="19"/>
      <c r="AC1233" s="19"/>
      <c r="AD1233" s="19"/>
      <c r="AE1233" s="19"/>
      <c r="AF1233" s="19"/>
      <c r="AG1233" s="19"/>
      <c r="AH1233" s="19"/>
      <c r="AI1233" s="19"/>
      <c r="AJ1233" s="19"/>
      <c r="AK1233" s="19"/>
      <c r="AL1233" s="19"/>
      <c r="AM1233" s="31">
        <v>120285</v>
      </c>
      <c r="AN1233" s="31">
        <v>1248701</v>
      </c>
      <c r="AO1233" s="31">
        <v>1432068</v>
      </c>
      <c r="AP1233" s="31">
        <v>1168684.12890625</v>
      </c>
      <c r="AQ1233" s="31">
        <v>1312710.3203125</v>
      </c>
      <c r="AR1233" s="31">
        <v>1158632.30859375</v>
      </c>
      <c r="AS1233" s="31">
        <v>1305252.7265625</v>
      </c>
      <c r="AT1233" s="31">
        <v>1265148.01953125</v>
      </c>
      <c r="AU1233" s="31">
        <v>1194858.6171875</v>
      </c>
      <c r="AV1233" s="31">
        <v>1483775.3671875</v>
      </c>
      <c r="AW1233" s="31">
        <v>1457765.0234375</v>
      </c>
      <c r="AX1233" s="31">
        <v>120758.421875</v>
      </c>
      <c r="AY1233" s="31">
        <v>84488.9765625</v>
      </c>
      <c r="AZ1233" s="31">
        <v>205247.3984375</v>
      </c>
    </row>
    <row r="1234" spans="1:52" ht="15" customHeight="1">
      <c r="A1234" s="29" t="s">
        <v>14324</v>
      </c>
      <c r="B1234" s="34">
        <v>33229</v>
      </c>
      <c r="C1234" s="28">
        <v>150</v>
      </c>
      <c r="D1234" s="28">
        <v>23.6</v>
      </c>
      <c r="E1234" s="28">
        <v>30</v>
      </c>
      <c r="F1234" s="29" t="s">
        <v>14316</v>
      </c>
      <c r="G1234" s="29" t="s">
        <v>14315</v>
      </c>
      <c r="H1234" s="28">
        <v>420</v>
      </c>
      <c r="I1234" s="29" t="s">
        <v>14164</v>
      </c>
      <c r="J1234" s="33" t="s">
        <v>14323</v>
      </c>
      <c r="K1234" s="29" t="s">
        <v>178</v>
      </c>
      <c r="L1234" s="29" t="s">
        <v>14319</v>
      </c>
      <c r="M1234" s="29" t="s">
        <v>355</v>
      </c>
      <c r="N1234" s="28">
        <v>563120.80000000005</v>
      </c>
      <c r="O1234" s="28">
        <v>6133555</v>
      </c>
      <c r="P1234" s="29" t="s">
        <v>14322</v>
      </c>
      <c r="Q1234" s="32" t="s">
        <v>207</v>
      </c>
      <c r="R1234" s="19"/>
      <c r="S1234" s="19"/>
      <c r="T1234" s="19"/>
      <c r="U1234" s="19"/>
      <c r="V1234" s="19"/>
      <c r="W1234" s="19"/>
      <c r="X1234" s="19"/>
      <c r="Y1234" s="19"/>
      <c r="Z1234" s="19"/>
      <c r="AA1234" s="19"/>
      <c r="AB1234" s="19"/>
      <c r="AC1234" s="19"/>
      <c r="AD1234" s="19"/>
      <c r="AE1234" s="31">
        <v>0</v>
      </c>
      <c r="AF1234" s="31">
        <v>307640</v>
      </c>
      <c r="AG1234" s="31">
        <v>351660</v>
      </c>
      <c r="AH1234" s="31">
        <v>288510</v>
      </c>
      <c r="AI1234" s="31">
        <v>336330</v>
      </c>
      <c r="AJ1234" s="31">
        <v>320500</v>
      </c>
      <c r="AK1234" s="31">
        <v>258040</v>
      </c>
      <c r="AL1234" s="31">
        <v>276490</v>
      </c>
      <c r="AM1234" s="31">
        <v>326636</v>
      </c>
      <c r="AN1234" s="31">
        <v>266895</v>
      </c>
      <c r="AO1234" s="31">
        <v>304745</v>
      </c>
      <c r="AP1234" s="31">
        <v>233238.8994140625</v>
      </c>
      <c r="AQ1234" s="31">
        <v>252038.20092773438</v>
      </c>
      <c r="AR1234" s="31">
        <v>242863.2998046875</v>
      </c>
      <c r="AS1234" s="31">
        <v>239846.8994140625</v>
      </c>
      <c r="AT1234" s="31">
        <v>244427.09765625</v>
      </c>
      <c r="AU1234" s="31">
        <v>228507.4990234375</v>
      </c>
      <c r="AV1234" s="31">
        <v>240416.298828125</v>
      </c>
      <c r="AW1234" s="31">
        <v>275114.6015625</v>
      </c>
      <c r="AX1234" s="31">
        <v>24190</v>
      </c>
      <c r="AY1234" s="31">
        <v>17230.099609375</v>
      </c>
      <c r="AZ1234" s="31">
        <v>41420.099609375</v>
      </c>
    </row>
    <row r="1235" spans="1:52" ht="15" customHeight="1">
      <c r="A1235" s="29" t="s">
        <v>14321</v>
      </c>
      <c r="B1235" s="34">
        <v>33270</v>
      </c>
      <c r="C1235" s="28">
        <v>150</v>
      </c>
      <c r="D1235" s="28">
        <v>23.6</v>
      </c>
      <c r="E1235" s="28">
        <v>30</v>
      </c>
      <c r="F1235" s="29" t="s">
        <v>14316</v>
      </c>
      <c r="G1235" s="29" t="s">
        <v>14315</v>
      </c>
      <c r="H1235" s="28">
        <v>420</v>
      </c>
      <c r="I1235" s="29" t="s">
        <v>14164</v>
      </c>
      <c r="J1235" s="33" t="s">
        <v>14320</v>
      </c>
      <c r="K1235" s="29" t="s">
        <v>178</v>
      </c>
      <c r="L1235" s="29" t="s">
        <v>14319</v>
      </c>
      <c r="M1235" s="29" t="s">
        <v>355</v>
      </c>
      <c r="N1235" s="28">
        <v>563192.69999999995</v>
      </c>
      <c r="O1235" s="28">
        <v>6133487</v>
      </c>
      <c r="P1235" s="29" t="s">
        <v>14318</v>
      </c>
      <c r="Q1235" s="32" t="s">
        <v>207</v>
      </c>
      <c r="R1235" s="19"/>
      <c r="S1235" s="19"/>
      <c r="T1235" s="19"/>
      <c r="U1235" s="19"/>
      <c r="V1235" s="19"/>
      <c r="W1235" s="19"/>
      <c r="X1235" s="19"/>
      <c r="Y1235" s="19"/>
      <c r="Z1235" s="19"/>
      <c r="AA1235" s="19"/>
      <c r="AB1235" s="19"/>
      <c r="AC1235" s="19"/>
      <c r="AD1235" s="19"/>
      <c r="AE1235" s="19"/>
      <c r="AF1235" s="31">
        <v>250330</v>
      </c>
      <c r="AG1235" s="31">
        <v>354740</v>
      </c>
      <c r="AH1235" s="31">
        <v>312610</v>
      </c>
      <c r="AI1235" s="31">
        <v>351450</v>
      </c>
      <c r="AJ1235" s="31">
        <v>304490</v>
      </c>
      <c r="AK1235" s="31">
        <v>263460</v>
      </c>
      <c r="AL1235" s="31">
        <v>281280</v>
      </c>
      <c r="AM1235" s="31">
        <v>321265</v>
      </c>
      <c r="AN1235" s="31">
        <v>231023</v>
      </c>
      <c r="AO1235" s="31">
        <v>273601</v>
      </c>
      <c r="AP1235" s="31">
        <v>232801.3994140625</v>
      </c>
      <c r="AQ1235" s="31">
        <v>273344.0966796875</v>
      </c>
      <c r="AR1235" s="31">
        <v>221254.90087890625</v>
      </c>
      <c r="AS1235" s="31">
        <v>236321.798828125</v>
      </c>
      <c r="AT1235" s="31">
        <v>172837.1005859375</v>
      </c>
      <c r="AU1235" s="31">
        <v>170553.19912109524</v>
      </c>
      <c r="AV1235" s="31">
        <v>169678.00061035156</v>
      </c>
      <c r="AW1235" s="31">
        <v>172288.00048828125</v>
      </c>
      <c r="AX1235" s="31">
        <v>23076.400390625</v>
      </c>
      <c r="AY1235" s="31">
        <v>16515.400390625</v>
      </c>
      <c r="AZ1235" s="31">
        <v>39591.80078125</v>
      </c>
    </row>
    <row r="1236" spans="1:52" ht="15" customHeight="1">
      <c r="A1236" s="29" t="s">
        <v>14317</v>
      </c>
      <c r="B1236" s="34">
        <v>34289</v>
      </c>
      <c r="C1236" s="28">
        <v>250</v>
      </c>
      <c r="D1236" s="28">
        <v>26</v>
      </c>
      <c r="E1236" s="28">
        <v>28.7</v>
      </c>
      <c r="F1236" s="29" t="s">
        <v>172</v>
      </c>
      <c r="G1236" s="29" t="s">
        <v>14310</v>
      </c>
      <c r="H1236" s="28">
        <v>420</v>
      </c>
      <c r="I1236" s="29" t="s">
        <v>14164</v>
      </c>
      <c r="J1236" s="33" t="s">
        <v>14314</v>
      </c>
      <c r="K1236" s="29" t="s">
        <v>178</v>
      </c>
      <c r="L1236" s="29" t="s">
        <v>14313</v>
      </c>
      <c r="M1236" s="29" t="s">
        <v>6203</v>
      </c>
      <c r="N1236" s="28">
        <v>562537.80000000005</v>
      </c>
      <c r="O1236" s="28">
        <v>6133509</v>
      </c>
      <c r="P1236" s="29" t="s">
        <v>14312</v>
      </c>
      <c r="Q1236" s="32" t="s">
        <v>207</v>
      </c>
      <c r="R1236" s="19"/>
      <c r="S1236" s="19"/>
      <c r="T1236" s="19"/>
      <c r="U1236" s="19"/>
      <c r="V1236" s="19"/>
      <c r="W1236" s="19"/>
      <c r="X1236" s="19"/>
      <c r="Y1236" s="19"/>
      <c r="Z1236" s="19"/>
      <c r="AA1236" s="19"/>
      <c r="AB1236" s="19"/>
      <c r="AC1236" s="19"/>
      <c r="AD1236" s="19"/>
      <c r="AE1236" s="19"/>
      <c r="AF1236" s="19"/>
      <c r="AG1236" s="19"/>
      <c r="AH1236" s="31">
        <v>38110</v>
      </c>
      <c r="AI1236" s="31">
        <v>420490</v>
      </c>
      <c r="AJ1236" s="31">
        <v>401330</v>
      </c>
      <c r="AK1236" s="31">
        <v>319650</v>
      </c>
      <c r="AL1236" s="31">
        <v>353130</v>
      </c>
      <c r="AM1236" s="31">
        <v>371003</v>
      </c>
      <c r="AN1236" s="31">
        <v>321711</v>
      </c>
      <c r="AO1236" s="31">
        <v>371082</v>
      </c>
      <c r="AP1236" s="31">
        <v>293354.701171875</v>
      </c>
      <c r="AQ1236" s="31">
        <v>334994.4990234375</v>
      </c>
      <c r="AR1236" s="31">
        <v>250042.5</v>
      </c>
      <c r="AS1236" s="31">
        <v>198046.16806793213</v>
      </c>
      <c r="AT1236" s="31">
        <v>148737.00170898438</v>
      </c>
      <c r="AU1236" s="31">
        <v>245271.39697265625</v>
      </c>
      <c r="AV1236" s="31">
        <v>294670.9990234375</v>
      </c>
      <c r="AW1236" s="31">
        <v>333238.703125</v>
      </c>
      <c r="AX1236" s="31">
        <v>29631.19921875</v>
      </c>
      <c r="AY1236" s="31">
        <v>22123.80078125</v>
      </c>
      <c r="AZ1236" s="31">
        <v>51755</v>
      </c>
    </row>
    <row r="1237" spans="1:52" ht="15" customHeight="1">
      <c r="A1237" s="29" t="s">
        <v>14311</v>
      </c>
      <c r="B1237" s="34">
        <v>34454</v>
      </c>
      <c r="C1237" s="28">
        <v>400</v>
      </c>
      <c r="D1237" s="28">
        <v>31</v>
      </c>
      <c r="E1237" s="28">
        <v>36</v>
      </c>
      <c r="F1237" s="29" t="s">
        <v>172</v>
      </c>
      <c r="G1237" s="29" t="s">
        <v>1833</v>
      </c>
      <c r="H1237" s="28">
        <v>420</v>
      </c>
      <c r="I1237" s="29" t="s">
        <v>14164</v>
      </c>
      <c r="J1237" s="33" t="s">
        <v>14309</v>
      </c>
      <c r="K1237" s="29" t="s">
        <v>178</v>
      </c>
      <c r="L1237" s="29" t="s">
        <v>14308</v>
      </c>
      <c r="M1237" s="29" t="s">
        <v>14283</v>
      </c>
      <c r="N1237" s="28">
        <v>571180</v>
      </c>
      <c r="O1237" s="28">
        <v>6121500</v>
      </c>
      <c r="P1237" s="29" t="s">
        <v>14307</v>
      </c>
      <c r="Q1237" s="32" t="s">
        <v>207</v>
      </c>
      <c r="R1237" s="19"/>
      <c r="S1237" s="19"/>
      <c r="T1237" s="19"/>
      <c r="U1237" s="19"/>
      <c r="V1237" s="19"/>
      <c r="W1237" s="19"/>
      <c r="X1237" s="19"/>
      <c r="Y1237" s="19"/>
      <c r="Z1237" s="19"/>
      <c r="AA1237" s="19"/>
      <c r="AB1237" s="19"/>
      <c r="AC1237" s="19"/>
      <c r="AD1237" s="19"/>
      <c r="AE1237" s="19"/>
      <c r="AF1237" s="19"/>
      <c r="AG1237" s="19"/>
      <c r="AH1237" s="19"/>
      <c r="AI1237" s="31">
        <v>296291</v>
      </c>
      <c r="AJ1237" s="31">
        <v>576520</v>
      </c>
      <c r="AK1237" s="31">
        <v>388169</v>
      </c>
      <c r="AL1237" s="31">
        <v>388861</v>
      </c>
      <c r="AM1237" s="31">
        <v>555162</v>
      </c>
      <c r="AN1237" s="31">
        <v>455327</v>
      </c>
      <c r="AO1237" s="31">
        <v>535282</v>
      </c>
      <c r="AP1237" s="31">
        <v>408099.298828125</v>
      </c>
      <c r="AQ1237" s="31">
        <v>474998.396484375</v>
      </c>
      <c r="AR1237" s="31">
        <v>400311.9013671875</v>
      </c>
      <c r="AS1237" s="31">
        <v>458771.1015625</v>
      </c>
      <c r="AT1237" s="31">
        <v>346906.904296875</v>
      </c>
      <c r="AU1237" s="31">
        <v>418776.49609375</v>
      </c>
      <c r="AV1237" s="31">
        <v>519497.49609375</v>
      </c>
      <c r="AW1237" s="31">
        <v>529266.00390625</v>
      </c>
      <c r="AX1237" s="31">
        <v>36480.69921875</v>
      </c>
      <c r="AY1237" s="31">
        <v>29641.900390625</v>
      </c>
      <c r="AZ1237" s="31">
        <v>66122.599609375</v>
      </c>
    </row>
    <row r="1238" spans="1:52" ht="15" customHeight="1">
      <c r="A1238" s="29" t="s">
        <v>14306</v>
      </c>
      <c r="B1238" s="34">
        <v>34520</v>
      </c>
      <c r="C1238" s="28">
        <v>225</v>
      </c>
      <c r="D1238" s="28">
        <v>27</v>
      </c>
      <c r="E1238" s="28">
        <v>31.5</v>
      </c>
      <c r="F1238" s="29" t="s">
        <v>242</v>
      </c>
      <c r="G1238" s="29" t="s">
        <v>2037</v>
      </c>
      <c r="H1238" s="28">
        <v>420</v>
      </c>
      <c r="I1238" s="29" t="s">
        <v>14164</v>
      </c>
      <c r="J1238" s="33" t="s">
        <v>14305</v>
      </c>
      <c r="K1238" s="29" t="s">
        <v>178</v>
      </c>
      <c r="L1238" s="29" t="s">
        <v>14301</v>
      </c>
      <c r="M1238" s="29" t="s">
        <v>14300</v>
      </c>
      <c r="N1238" s="28">
        <v>572855</v>
      </c>
      <c r="O1238" s="28">
        <v>6125790</v>
      </c>
      <c r="P1238" s="29" t="s">
        <v>14304</v>
      </c>
      <c r="Q1238" s="32" t="s">
        <v>207</v>
      </c>
      <c r="R1238" s="19"/>
      <c r="S1238" s="19"/>
      <c r="T1238" s="19"/>
      <c r="U1238" s="19"/>
      <c r="V1238" s="19"/>
      <c r="W1238" s="19"/>
      <c r="X1238" s="19"/>
      <c r="Y1238" s="19"/>
      <c r="Z1238" s="19"/>
      <c r="AA1238" s="19"/>
      <c r="AB1238" s="19"/>
      <c r="AC1238" s="19"/>
      <c r="AD1238" s="19"/>
      <c r="AE1238" s="19"/>
      <c r="AF1238" s="19"/>
      <c r="AG1238" s="19"/>
      <c r="AH1238" s="19"/>
      <c r="AI1238" s="31">
        <v>158416</v>
      </c>
      <c r="AJ1238" s="31">
        <v>421094</v>
      </c>
      <c r="AK1238" s="31">
        <v>389586</v>
      </c>
      <c r="AL1238" s="31">
        <v>488585</v>
      </c>
      <c r="AM1238" s="31">
        <v>400898</v>
      </c>
      <c r="AN1238" s="31">
        <v>339713</v>
      </c>
      <c r="AO1238" s="31">
        <v>383720</v>
      </c>
      <c r="AP1238" s="31">
        <v>306257.6015625</v>
      </c>
      <c r="AQ1238" s="31">
        <v>345916.6982421875</v>
      </c>
      <c r="AR1238" s="31">
        <v>304070.42578125</v>
      </c>
      <c r="AS1238" s="31">
        <v>342647.001953125</v>
      </c>
      <c r="AT1238" s="31">
        <v>335141.505859375</v>
      </c>
      <c r="AU1238" s="31">
        <v>307690.896484375</v>
      </c>
      <c r="AV1238" s="31">
        <v>368116.099609375</v>
      </c>
      <c r="AW1238" s="31">
        <v>376081.119140625</v>
      </c>
      <c r="AX1238" s="31">
        <v>27172.83203125</v>
      </c>
      <c r="AY1238" s="31">
        <v>23039.4296875</v>
      </c>
      <c r="AZ1238" s="31">
        <v>50212.26171875</v>
      </c>
    </row>
    <row r="1239" spans="1:52" ht="15" customHeight="1">
      <c r="A1239" s="29" t="s">
        <v>14303</v>
      </c>
      <c r="B1239" s="34">
        <v>35178</v>
      </c>
      <c r="C1239" s="28">
        <v>225</v>
      </c>
      <c r="D1239" s="28">
        <v>27</v>
      </c>
      <c r="E1239" s="28">
        <v>31.5</v>
      </c>
      <c r="F1239" s="29" t="s">
        <v>242</v>
      </c>
      <c r="G1239" s="29" t="s">
        <v>2037</v>
      </c>
      <c r="H1239" s="28">
        <v>420</v>
      </c>
      <c r="I1239" s="29" t="s">
        <v>14164</v>
      </c>
      <c r="J1239" s="33" t="s">
        <v>14302</v>
      </c>
      <c r="K1239" s="29" t="s">
        <v>178</v>
      </c>
      <c r="L1239" s="29" t="s">
        <v>14301</v>
      </c>
      <c r="M1239" s="29" t="s">
        <v>14300</v>
      </c>
      <c r="N1239" s="28">
        <v>573028</v>
      </c>
      <c r="O1239" s="28">
        <v>6125762</v>
      </c>
      <c r="P1239" s="29" t="s">
        <v>14299</v>
      </c>
      <c r="Q1239" s="32" t="s">
        <v>207</v>
      </c>
      <c r="R1239" s="19"/>
      <c r="S1239" s="19"/>
      <c r="T1239" s="19"/>
      <c r="U1239" s="19"/>
      <c r="V1239" s="19"/>
      <c r="W1239" s="19"/>
      <c r="X1239" s="19"/>
      <c r="Y1239" s="19"/>
      <c r="Z1239" s="19"/>
      <c r="AA1239" s="19"/>
      <c r="AB1239" s="19"/>
      <c r="AC1239" s="19"/>
      <c r="AD1239" s="19"/>
      <c r="AE1239" s="19"/>
      <c r="AF1239" s="19"/>
      <c r="AG1239" s="19"/>
      <c r="AH1239" s="19"/>
      <c r="AI1239" s="19"/>
      <c r="AJ1239" s="19"/>
      <c r="AK1239" s="31">
        <v>224826</v>
      </c>
      <c r="AL1239" s="31">
        <v>398359</v>
      </c>
      <c r="AM1239" s="31">
        <v>452834</v>
      </c>
      <c r="AN1239" s="31">
        <v>372410</v>
      </c>
      <c r="AO1239" s="31">
        <v>416437</v>
      </c>
      <c r="AP1239" s="31">
        <v>343081.5</v>
      </c>
      <c r="AQ1239" s="31">
        <v>388611.994140625</v>
      </c>
      <c r="AR1239" s="31">
        <v>341818.197265625</v>
      </c>
      <c r="AS1239" s="31">
        <v>378999.3046875</v>
      </c>
      <c r="AT1239" s="31">
        <v>361745.7998046875</v>
      </c>
      <c r="AU1239" s="31">
        <v>335686.404296875</v>
      </c>
      <c r="AV1239" s="31">
        <v>400345.099609375</v>
      </c>
      <c r="AW1239" s="31">
        <v>393813.123046875</v>
      </c>
      <c r="AX1239" s="31">
        <v>30109.681640625</v>
      </c>
      <c r="AY1239" s="31">
        <v>25209.810546875</v>
      </c>
      <c r="AZ1239" s="31">
        <v>55319.4921875</v>
      </c>
    </row>
    <row r="1240" spans="1:52" ht="15" customHeight="1">
      <c r="A1240" s="29" t="s">
        <v>14298</v>
      </c>
      <c r="B1240" s="34">
        <v>35893</v>
      </c>
      <c r="C1240" s="28">
        <v>600</v>
      </c>
      <c r="D1240" s="28">
        <v>48</v>
      </c>
      <c r="E1240" s="28">
        <v>46</v>
      </c>
      <c r="F1240" s="29" t="s">
        <v>172</v>
      </c>
      <c r="G1240" s="29" t="s">
        <v>2423</v>
      </c>
      <c r="H1240" s="28">
        <v>420</v>
      </c>
      <c r="I1240" s="29" t="s">
        <v>14164</v>
      </c>
      <c r="J1240" s="33" t="s">
        <v>14297</v>
      </c>
      <c r="K1240" s="29" t="s">
        <v>178</v>
      </c>
      <c r="L1240" s="29" t="s">
        <v>14213</v>
      </c>
      <c r="M1240" s="29" t="s">
        <v>1313</v>
      </c>
      <c r="N1240" s="28">
        <v>571027</v>
      </c>
      <c r="O1240" s="28">
        <v>6121483</v>
      </c>
      <c r="P1240" s="29" t="s">
        <v>14296</v>
      </c>
      <c r="Q1240" s="32" t="s">
        <v>207</v>
      </c>
      <c r="R1240" s="19"/>
      <c r="S1240" s="19"/>
      <c r="T1240" s="19"/>
      <c r="U1240" s="19"/>
      <c r="V1240" s="19"/>
      <c r="W1240" s="19"/>
      <c r="X1240" s="19"/>
      <c r="Y1240" s="19"/>
      <c r="Z1240" s="19"/>
      <c r="AA1240" s="19"/>
      <c r="AB1240" s="19"/>
      <c r="AC1240" s="19"/>
      <c r="AD1240" s="19"/>
      <c r="AE1240" s="19"/>
      <c r="AF1240" s="19"/>
      <c r="AG1240" s="19"/>
      <c r="AH1240" s="19"/>
      <c r="AI1240" s="19"/>
      <c r="AJ1240" s="19"/>
      <c r="AK1240" s="19"/>
      <c r="AL1240" s="19"/>
      <c r="AM1240" s="31">
        <v>925457</v>
      </c>
      <c r="AN1240" s="31">
        <v>1151652</v>
      </c>
      <c r="AO1240" s="31">
        <v>1336040</v>
      </c>
      <c r="AP1240" s="31">
        <v>1075986.3046875</v>
      </c>
      <c r="AQ1240" s="31">
        <v>1185359.3125</v>
      </c>
      <c r="AR1240" s="31">
        <v>1040945.6953125</v>
      </c>
      <c r="AS1240" s="31">
        <v>1209010.3046875</v>
      </c>
      <c r="AT1240" s="31">
        <v>1146459.703125</v>
      </c>
      <c r="AU1240" s="31">
        <v>1057926.205078125</v>
      </c>
      <c r="AV1240" s="31">
        <v>1300620.56640625</v>
      </c>
      <c r="AW1240" s="31">
        <v>1239461.08984375</v>
      </c>
      <c r="AX1240" s="31">
        <v>100965.140625</v>
      </c>
      <c r="AY1240" s="31">
        <v>74959.3828125</v>
      </c>
      <c r="AZ1240" s="31">
        <v>175924.5234375</v>
      </c>
    </row>
    <row r="1241" spans="1:52" ht="15" customHeight="1">
      <c r="A1241" s="29" t="s">
        <v>14295</v>
      </c>
      <c r="B1241" s="34">
        <v>36088</v>
      </c>
      <c r="C1241" s="28">
        <v>660</v>
      </c>
      <c r="D1241" s="28">
        <v>47</v>
      </c>
      <c r="E1241" s="28">
        <v>50</v>
      </c>
      <c r="F1241" s="29" t="s">
        <v>242</v>
      </c>
      <c r="G1241" s="29" t="s">
        <v>3687</v>
      </c>
      <c r="H1241" s="28">
        <v>420</v>
      </c>
      <c r="I1241" s="29" t="s">
        <v>14164</v>
      </c>
      <c r="J1241" s="33" t="s">
        <v>14294</v>
      </c>
      <c r="K1241" s="29" t="s">
        <v>178</v>
      </c>
      <c r="L1241" s="29" t="s">
        <v>14287</v>
      </c>
      <c r="M1241" s="29" t="s">
        <v>2532</v>
      </c>
      <c r="N1241" s="28">
        <v>567201</v>
      </c>
      <c r="O1241" s="28">
        <v>6123333</v>
      </c>
      <c r="P1241" s="29" t="s">
        <v>14293</v>
      </c>
      <c r="Q1241" s="32" t="s">
        <v>174</v>
      </c>
      <c r="R1241" s="19"/>
      <c r="S1241" s="19"/>
      <c r="T1241" s="19"/>
      <c r="U1241" s="19"/>
      <c r="V1241" s="19"/>
      <c r="W1241" s="19"/>
      <c r="X1241" s="19"/>
      <c r="Y1241" s="19"/>
      <c r="Z1241" s="19"/>
      <c r="AA1241" s="19"/>
      <c r="AB1241" s="19"/>
      <c r="AC1241" s="19"/>
      <c r="AD1241" s="19"/>
      <c r="AE1241" s="19"/>
      <c r="AF1241" s="19"/>
      <c r="AG1241" s="19"/>
      <c r="AH1241" s="19"/>
      <c r="AI1241" s="19"/>
      <c r="AJ1241" s="19"/>
      <c r="AK1241" s="19"/>
      <c r="AL1241" s="19"/>
      <c r="AM1241" s="31">
        <v>304266</v>
      </c>
      <c r="AN1241" s="31">
        <v>1338123</v>
      </c>
      <c r="AO1241" s="31">
        <v>1556231</v>
      </c>
      <c r="AP1241" s="31">
        <v>1318097.1953125</v>
      </c>
      <c r="AQ1241" s="31">
        <v>1420436.79296875</v>
      </c>
      <c r="AR1241" s="31">
        <v>1294330.50390625</v>
      </c>
      <c r="AS1241" s="31">
        <v>1458307.109375</v>
      </c>
      <c r="AT1241" s="31">
        <v>1420866.0078125</v>
      </c>
      <c r="AU1241" s="31">
        <v>1303565.59765625</v>
      </c>
      <c r="AV1241" s="31">
        <v>1564242.29296875</v>
      </c>
      <c r="AW1241" s="31">
        <v>1530981.91015625</v>
      </c>
      <c r="AX1241" s="31">
        <v>102743.6875</v>
      </c>
      <c r="AY1241" s="31">
        <v>96119.71875</v>
      </c>
      <c r="AZ1241" s="31">
        <v>198863.40625</v>
      </c>
    </row>
    <row r="1242" spans="1:52" ht="15" customHeight="1">
      <c r="A1242" s="29" t="s">
        <v>14292</v>
      </c>
      <c r="B1242" s="34">
        <v>36083</v>
      </c>
      <c r="C1242" s="28">
        <v>660</v>
      </c>
      <c r="D1242" s="28">
        <v>47</v>
      </c>
      <c r="E1242" s="28">
        <v>50</v>
      </c>
      <c r="F1242" s="29" t="s">
        <v>242</v>
      </c>
      <c r="G1242" s="29" t="s">
        <v>3687</v>
      </c>
      <c r="H1242" s="28">
        <v>420</v>
      </c>
      <c r="I1242" s="29" t="s">
        <v>14164</v>
      </c>
      <c r="J1242" s="33" t="s">
        <v>14291</v>
      </c>
      <c r="K1242" s="29" t="s">
        <v>178</v>
      </c>
      <c r="L1242" s="29" t="s">
        <v>14287</v>
      </c>
      <c r="M1242" s="29" t="s">
        <v>590</v>
      </c>
      <c r="N1242" s="28">
        <v>567072</v>
      </c>
      <c r="O1242" s="28">
        <v>6123427</v>
      </c>
      <c r="P1242" s="29" t="s">
        <v>14290</v>
      </c>
      <c r="Q1242" s="32" t="s">
        <v>174</v>
      </c>
      <c r="R1242" s="19"/>
      <c r="S1242" s="19"/>
      <c r="T1242" s="19"/>
      <c r="U1242" s="19"/>
      <c r="V1242" s="19"/>
      <c r="W1242" s="19"/>
      <c r="X1242" s="19"/>
      <c r="Y1242" s="19"/>
      <c r="Z1242" s="19"/>
      <c r="AA1242" s="19"/>
      <c r="AB1242" s="19"/>
      <c r="AC1242" s="19"/>
      <c r="AD1242" s="19"/>
      <c r="AE1242" s="19"/>
      <c r="AF1242" s="19"/>
      <c r="AG1242" s="19"/>
      <c r="AH1242" s="19"/>
      <c r="AI1242" s="19"/>
      <c r="AJ1242" s="19"/>
      <c r="AK1242" s="19"/>
      <c r="AL1242" s="19"/>
      <c r="AM1242" s="31">
        <v>312562</v>
      </c>
      <c r="AN1242" s="31">
        <v>1283296</v>
      </c>
      <c r="AO1242" s="31">
        <v>1490755</v>
      </c>
      <c r="AP1242" s="31">
        <v>1121536.396484375</v>
      </c>
      <c r="AQ1242" s="31">
        <v>1360950.109375</v>
      </c>
      <c r="AR1242" s="31">
        <v>1238422.40234375</v>
      </c>
      <c r="AS1242" s="31">
        <v>1408639.296875</v>
      </c>
      <c r="AT1242" s="31">
        <v>1372202.6015625</v>
      </c>
      <c r="AU1242" s="31">
        <v>1279164.390625</v>
      </c>
      <c r="AV1242" s="31">
        <v>1530264.60546875</v>
      </c>
      <c r="AW1242" s="31">
        <v>1488919.3984375</v>
      </c>
      <c r="AX1242" s="31">
        <v>129104.5</v>
      </c>
      <c r="AY1242" s="31">
        <v>91325.03125</v>
      </c>
      <c r="AZ1242" s="31">
        <v>220429.53125</v>
      </c>
    </row>
    <row r="1243" spans="1:52" ht="15" customHeight="1">
      <c r="A1243" s="29" t="s">
        <v>14289</v>
      </c>
      <c r="B1243" s="34">
        <v>36081</v>
      </c>
      <c r="C1243" s="28">
        <v>660</v>
      </c>
      <c r="D1243" s="28">
        <v>47</v>
      </c>
      <c r="E1243" s="28">
        <v>50</v>
      </c>
      <c r="F1243" s="29" t="s">
        <v>242</v>
      </c>
      <c r="G1243" s="29" t="s">
        <v>3687</v>
      </c>
      <c r="H1243" s="28">
        <v>420</v>
      </c>
      <c r="I1243" s="29" t="s">
        <v>14164</v>
      </c>
      <c r="J1243" s="33" t="s">
        <v>14288</v>
      </c>
      <c r="K1243" s="29" t="s">
        <v>178</v>
      </c>
      <c r="L1243" s="29" t="s">
        <v>14287</v>
      </c>
      <c r="M1243" s="29" t="s">
        <v>8205</v>
      </c>
      <c r="N1243" s="28">
        <v>566914.6</v>
      </c>
      <c r="O1243" s="28">
        <v>6123497</v>
      </c>
      <c r="P1243" s="29" t="s">
        <v>14286</v>
      </c>
      <c r="Q1243" s="32" t="s">
        <v>174</v>
      </c>
      <c r="R1243" s="19"/>
      <c r="S1243" s="19"/>
      <c r="T1243" s="19"/>
      <c r="U1243" s="19"/>
      <c r="V1243" s="19"/>
      <c r="W1243" s="19"/>
      <c r="X1243" s="19"/>
      <c r="Y1243" s="19"/>
      <c r="Z1243" s="19"/>
      <c r="AA1243" s="19"/>
      <c r="AB1243" s="19"/>
      <c r="AC1243" s="19"/>
      <c r="AD1243" s="19"/>
      <c r="AE1243" s="19"/>
      <c r="AF1243" s="19"/>
      <c r="AG1243" s="19"/>
      <c r="AH1243" s="19"/>
      <c r="AI1243" s="19"/>
      <c r="AJ1243" s="19"/>
      <c r="AK1243" s="19"/>
      <c r="AL1243" s="19"/>
      <c r="AM1243" s="31">
        <v>348514</v>
      </c>
      <c r="AN1243" s="31">
        <v>1368634</v>
      </c>
      <c r="AO1243" s="31">
        <v>1585651</v>
      </c>
      <c r="AP1243" s="31">
        <v>1332584.71875</v>
      </c>
      <c r="AQ1243" s="31">
        <v>1375266.21484375</v>
      </c>
      <c r="AR1243" s="31">
        <v>1313806.203125</v>
      </c>
      <c r="AS1243" s="31">
        <v>1493202.9921875</v>
      </c>
      <c r="AT1243" s="31">
        <v>1450066.8125</v>
      </c>
      <c r="AU1243" s="31">
        <v>1357191.80078125</v>
      </c>
      <c r="AV1243" s="31">
        <v>1605712.1171875</v>
      </c>
      <c r="AW1243" s="31">
        <v>1549980.3203125</v>
      </c>
      <c r="AX1243" s="31">
        <v>131573.6875</v>
      </c>
      <c r="AY1243" s="31">
        <v>100512.2109375</v>
      </c>
      <c r="AZ1243" s="31">
        <v>232085.8984375</v>
      </c>
    </row>
    <row r="1244" spans="1:52" ht="15" customHeight="1">
      <c r="A1244" s="29" t="s">
        <v>14285</v>
      </c>
      <c r="B1244" s="34">
        <v>36105</v>
      </c>
      <c r="C1244" s="28">
        <v>750</v>
      </c>
      <c r="D1244" s="28">
        <v>48</v>
      </c>
      <c r="E1244" s="28">
        <v>46</v>
      </c>
      <c r="F1244" s="29" t="s">
        <v>172</v>
      </c>
      <c r="G1244" s="29" t="s">
        <v>2423</v>
      </c>
      <c r="H1244" s="28">
        <v>420</v>
      </c>
      <c r="I1244" s="29" t="s">
        <v>14164</v>
      </c>
      <c r="J1244" s="33" t="s">
        <v>14284</v>
      </c>
      <c r="K1244" s="29" t="s">
        <v>178</v>
      </c>
      <c r="L1244" s="29" t="s">
        <v>14213</v>
      </c>
      <c r="M1244" s="29" t="s">
        <v>14283</v>
      </c>
      <c r="N1244" s="28">
        <v>570711</v>
      </c>
      <c r="O1244" s="28">
        <v>6121354</v>
      </c>
      <c r="P1244" s="29" t="s">
        <v>14282</v>
      </c>
      <c r="Q1244" s="32" t="s">
        <v>207</v>
      </c>
      <c r="R1244" s="19"/>
      <c r="S1244" s="19"/>
      <c r="T1244" s="19"/>
      <c r="U1244" s="19"/>
      <c r="V1244" s="19"/>
      <c r="W1244" s="19"/>
      <c r="X1244" s="19"/>
      <c r="Y1244" s="19"/>
      <c r="Z1244" s="19"/>
      <c r="AA1244" s="19"/>
      <c r="AB1244" s="19"/>
      <c r="AC1244" s="19"/>
      <c r="AD1244" s="19"/>
      <c r="AE1244" s="19"/>
      <c r="AF1244" s="19"/>
      <c r="AG1244" s="19"/>
      <c r="AH1244" s="19"/>
      <c r="AI1244" s="19"/>
      <c r="AJ1244" s="19"/>
      <c r="AK1244" s="19"/>
      <c r="AL1244" s="19"/>
      <c r="AM1244" s="31">
        <v>165413</v>
      </c>
      <c r="AN1244" s="31">
        <v>1155565</v>
      </c>
      <c r="AO1244" s="31">
        <v>1287600</v>
      </c>
      <c r="AP1244" s="31">
        <v>1091080.41015625</v>
      </c>
      <c r="AQ1244" s="31">
        <v>1263055.1171875</v>
      </c>
      <c r="AR1244" s="31">
        <v>1083939.19140625</v>
      </c>
      <c r="AS1244" s="31">
        <v>1252043.4609375</v>
      </c>
      <c r="AT1244" s="31">
        <v>1185952.6015625</v>
      </c>
      <c r="AU1244" s="31">
        <v>1142301.599609375</v>
      </c>
      <c r="AV1244" s="31">
        <v>1332770.99609375</v>
      </c>
      <c r="AW1244" s="31">
        <v>1302441.89453125</v>
      </c>
      <c r="AX1244" s="31">
        <v>102198.4765625</v>
      </c>
      <c r="AY1244" s="31">
        <v>77837.0234375</v>
      </c>
      <c r="AZ1244" s="31">
        <v>180035.5</v>
      </c>
    </row>
    <row r="1245" spans="1:52" ht="15" customHeight="1">
      <c r="A1245" s="29" t="s">
        <v>14281</v>
      </c>
      <c r="B1245" s="34">
        <v>36151</v>
      </c>
      <c r="C1245" s="28">
        <v>750</v>
      </c>
      <c r="D1245" s="28">
        <v>48</v>
      </c>
      <c r="E1245" s="28">
        <v>50</v>
      </c>
      <c r="F1245" s="29" t="s">
        <v>172</v>
      </c>
      <c r="G1245" s="29" t="s">
        <v>648</v>
      </c>
      <c r="H1245" s="28">
        <v>420</v>
      </c>
      <c r="I1245" s="29" t="s">
        <v>14164</v>
      </c>
      <c r="J1245" s="33" t="s">
        <v>14280</v>
      </c>
      <c r="K1245" s="29" t="s">
        <v>178</v>
      </c>
      <c r="L1245" s="29" t="s">
        <v>14279</v>
      </c>
      <c r="M1245" s="29" t="s">
        <v>590</v>
      </c>
      <c r="N1245" s="28">
        <v>573789</v>
      </c>
      <c r="O1245" s="28">
        <v>6128894</v>
      </c>
      <c r="P1245" s="29" t="s">
        <v>14278</v>
      </c>
      <c r="Q1245" s="32" t="s">
        <v>174</v>
      </c>
      <c r="R1245" s="19"/>
      <c r="S1245" s="19"/>
      <c r="T1245" s="19"/>
      <c r="U1245" s="19"/>
      <c r="V1245" s="19"/>
      <c r="W1245" s="19"/>
      <c r="X1245" s="19"/>
      <c r="Y1245" s="19"/>
      <c r="Z1245" s="19"/>
      <c r="AA1245" s="19"/>
      <c r="AB1245" s="19"/>
      <c r="AC1245" s="19"/>
      <c r="AD1245" s="19"/>
      <c r="AE1245" s="19"/>
      <c r="AF1245" s="19"/>
      <c r="AG1245" s="19"/>
      <c r="AH1245" s="19"/>
      <c r="AI1245" s="19"/>
      <c r="AJ1245" s="19"/>
      <c r="AK1245" s="19"/>
      <c r="AL1245" s="19"/>
      <c r="AM1245" s="31">
        <v>74469</v>
      </c>
      <c r="AN1245" s="31">
        <v>1151161</v>
      </c>
      <c r="AO1245" s="31">
        <v>1340096</v>
      </c>
      <c r="AP1245" s="31">
        <v>1095540.8046875</v>
      </c>
      <c r="AQ1245" s="31">
        <v>1234532.10546875</v>
      </c>
      <c r="AR1245" s="31">
        <v>1084356.3046875</v>
      </c>
      <c r="AS1245" s="31">
        <v>1220787.59765625</v>
      </c>
      <c r="AT1245" s="31">
        <v>1181500.00390625</v>
      </c>
      <c r="AU1245" s="31">
        <v>1101222.29296875</v>
      </c>
      <c r="AV1245" s="31">
        <v>1361540.2890625</v>
      </c>
      <c r="AW1245" s="31">
        <v>1349610.9296875</v>
      </c>
      <c r="AX1245" s="31">
        <v>107660.0390625</v>
      </c>
      <c r="AY1245" s="31">
        <v>83152.15625</v>
      </c>
      <c r="AZ1245" s="31">
        <v>190812.1953125</v>
      </c>
    </row>
    <row r="1246" spans="1:52" ht="15" customHeight="1">
      <c r="A1246" s="29" t="s">
        <v>14277</v>
      </c>
      <c r="B1246" s="34">
        <v>36172</v>
      </c>
      <c r="C1246" s="28">
        <v>660</v>
      </c>
      <c r="D1246" s="28">
        <v>47</v>
      </c>
      <c r="E1246" s="28">
        <v>50</v>
      </c>
      <c r="F1246" s="29" t="s">
        <v>242</v>
      </c>
      <c r="G1246" s="29" t="s">
        <v>3687</v>
      </c>
      <c r="H1246" s="28">
        <v>420</v>
      </c>
      <c r="I1246" s="29" t="s">
        <v>14164</v>
      </c>
      <c r="J1246" s="33" t="s">
        <v>14276</v>
      </c>
      <c r="K1246" s="29" t="s">
        <v>178</v>
      </c>
      <c r="L1246" s="29" t="s">
        <v>14206</v>
      </c>
      <c r="M1246" s="29" t="s">
        <v>2779</v>
      </c>
      <c r="N1246" s="28">
        <v>565305</v>
      </c>
      <c r="O1246" s="28">
        <v>6128451</v>
      </c>
      <c r="P1246" s="29" t="s">
        <v>14275</v>
      </c>
      <c r="Q1246" s="32" t="s">
        <v>174</v>
      </c>
      <c r="R1246" s="19"/>
      <c r="S1246" s="19"/>
      <c r="T1246" s="19"/>
      <c r="U1246" s="19"/>
      <c r="V1246" s="19"/>
      <c r="W1246" s="19"/>
      <c r="X1246" s="19"/>
      <c r="Y1246" s="19"/>
      <c r="Z1246" s="19"/>
      <c r="AA1246" s="19"/>
      <c r="AB1246" s="19"/>
      <c r="AC1246" s="19"/>
      <c r="AD1246" s="19"/>
      <c r="AE1246" s="19"/>
      <c r="AF1246" s="19"/>
      <c r="AG1246" s="19"/>
      <c r="AH1246" s="19"/>
      <c r="AI1246" s="19"/>
      <c r="AJ1246" s="19"/>
      <c r="AK1246" s="19"/>
      <c r="AL1246" s="19"/>
      <c r="AM1246" s="19"/>
      <c r="AN1246" s="31">
        <v>1306613</v>
      </c>
      <c r="AO1246" s="31">
        <v>1523449</v>
      </c>
      <c r="AP1246" s="31">
        <v>1264702.8984375</v>
      </c>
      <c r="AQ1246" s="31">
        <v>1376871.484375</v>
      </c>
      <c r="AR1246" s="31">
        <v>1272905.90625</v>
      </c>
      <c r="AS1246" s="31">
        <v>1411366.6953125</v>
      </c>
      <c r="AT1246" s="31">
        <v>1377136.22265625</v>
      </c>
      <c r="AU1246" s="31">
        <v>1309065.18359375</v>
      </c>
      <c r="AV1246" s="31">
        <v>1540213.0390625</v>
      </c>
      <c r="AW1246" s="31">
        <v>1466097.92578125</v>
      </c>
      <c r="AX1246" s="31">
        <v>122257.8984375</v>
      </c>
      <c r="AY1246" s="31">
        <v>86385.7421875</v>
      </c>
      <c r="AZ1246" s="31">
        <v>208643.640625</v>
      </c>
    </row>
    <row r="1247" spans="1:52" ht="15" customHeight="1">
      <c r="A1247" s="29" t="s">
        <v>14274</v>
      </c>
      <c r="B1247" s="34">
        <v>36179</v>
      </c>
      <c r="C1247" s="28">
        <v>660</v>
      </c>
      <c r="D1247" s="28">
        <v>47</v>
      </c>
      <c r="E1247" s="28">
        <v>50</v>
      </c>
      <c r="F1247" s="29" t="s">
        <v>242</v>
      </c>
      <c r="G1247" s="29" t="s">
        <v>3687</v>
      </c>
      <c r="H1247" s="28">
        <v>420</v>
      </c>
      <c r="I1247" s="29" t="s">
        <v>14164</v>
      </c>
      <c r="J1247" s="33" t="s">
        <v>14273</v>
      </c>
      <c r="K1247" s="29" t="s">
        <v>178</v>
      </c>
      <c r="L1247" s="29" t="s">
        <v>14206</v>
      </c>
      <c r="M1247" s="29" t="s">
        <v>355</v>
      </c>
      <c r="N1247" s="28">
        <v>565559</v>
      </c>
      <c r="O1247" s="28">
        <v>6128487</v>
      </c>
      <c r="P1247" s="29" t="s">
        <v>14272</v>
      </c>
      <c r="Q1247" s="32" t="s">
        <v>174</v>
      </c>
      <c r="R1247" s="19"/>
      <c r="S1247" s="19"/>
      <c r="T1247" s="19"/>
      <c r="U1247" s="19"/>
      <c r="V1247" s="19"/>
      <c r="W1247" s="19"/>
      <c r="X1247" s="19"/>
      <c r="Y1247" s="19"/>
      <c r="Z1247" s="19"/>
      <c r="AA1247" s="19"/>
      <c r="AB1247" s="19"/>
      <c r="AC1247" s="19"/>
      <c r="AD1247" s="19"/>
      <c r="AE1247" s="19"/>
      <c r="AF1247" s="19"/>
      <c r="AG1247" s="19"/>
      <c r="AH1247" s="19"/>
      <c r="AI1247" s="19"/>
      <c r="AJ1247" s="19"/>
      <c r="AK1247" s="19"/>
      <c r="AL1247" s="19"/>
      <c r="AM1247" s="19"/>
      <c r="AN1247" s="31">
        <v>1356492</v>
      </c>
      <c r="AO1247" s="31">
        <v>1572166</v>
      </c>
      <c r="AP1247" s="31">
        <v>1355448.8125</v>
      </c>
      <c r="AQ1247" s="31">
        <v>1484035.21875</v>
      </c>
      <c r="AR1247" s="31">
        <v>1351129.796875</v>
      </c>
      <c r="AS1247" s="31">
        <v>1526383.1796875</v>
      </c>
      <c r="AT1247" s="31">
        <v>1483955.5078125</v>
      </c>
      <c r="AU1247" s="31">
        <v>1395851.3984375</v>
      </c>
      <c r="AV1247" s="31">
        <v>1628542.1796875</v>
      </c>
      <c r="AW1247" s="31">
        <v>1596531.4921875</v>
      </c>
      <c r="AX1247" s="31">
        <v>133574</v>
      </c>
      <c r="AY1247" s="31">
        <v>92645.6015625</v>
      </c>
      <c r="AZ1247" s="31">
        <v>226219.6015625</v>
      </c>
    </row>
    <row r="1248" spans="1:52" ht="15" customHeight="1">
      <c r="A1248" s="29" t="s">
        <v>14271</v>
      </c>
      <c r="B1248" s="34">
        <v>29985</v>
      </c>
      <c r="C1248" s="28">
        <v>15</v>
      </c>
      <c r="D1248" s="28">
        <v>10</v>
      </c>
      <c r="E1248" s="28">
        <v>18</v>
      </c>
      <c r="F1248" s="29" t="s">
        <v>386</v>
      </c>
      <c r="G1248" s="29" t="s">
        <v>6473</v>
      </c>
      <c r="H1248" s="28">
        <v>420</v>
      </c>
      <c r="I1248" s="29" t="s">
        <v>14164</v>
      </c>
      <c r="J1248" s="33" t="s">
        <v>14270</v>
      </c>
      <c r="K1248" s="29" t="s">
        <v>178</v>
      </c>
      <c r="L1248" s="29" t="s">
        <v>14196</v>
      </c>
      <c r="M1248" s="29" t="s">
        <v>10106</v>
      </c>
      <c r="N1248" s="28">
        <v>569382</v>
      </c>
      <c r="O1248" s="28">
        <v>6125339</v>
      </c>
      <c r="P1248" s="29" t="s">
        <v>14269</v>
      </c>
      <c r="Q1248" s="32" t="s">
        <v>368</v>
      </c>
      <c r="R1248" s="19"/>
      <c r="S1248" s="19"/>
      <c r="T1248" s="19"/>
      <c r="U1248" s="19"/>
      <c r="V1248" s="19"/>
      <c r="W1248" s="31">
        <v>13270</v>
      </c>
      <c r="X1248" s="31">
        <v>19670</v>
      </c>
      <c r="Y1248" s="31">
        <v>18600</v>
      </c>
      <c r="Z1248" s="31">
        <v>13020</v>
      </c>
      <c r="AA1248" s="31">
        <v>14380</v>
      </c>
      <c r="AB1248" s="31">
        <v>13884</v>
      </c>
      <c r="AC1248" s="31">
        <v>14481</v>
      </c>
      <c r="AD1248" s="31">
        <v>12886</v>
      </c>
      <c r="AE1248" s="31">
        <v>13521</v>
      </c>
      <c r="AF1248" s="31">
        <v>13905</v>
      </c>
      <c r="AG1248" s="31">
        <v>10861</v>
      </c>
      <c r="AH1248" s="31">
        <v>12000</v>
      </c>
      <c r="AI1248" s="31">
        <v>12000</v>
      </c>
      <c r="AJ1248" s="31">
        <v>13534</v>
      </c>
      <c r="AK1248" s="31">
        <v>12000</v>
      </c>
      <c r="AL1248" s="31">
        <v>13000</v>
      </c>
      <c r="AM1248" s="31">
        <v>13000</v>
      </c>
      <c r="AN1248" s="31">
        <v>10397</v>
      </c>
      <c r="AO1248" s="31">
        <v>15204</v>
      </c>
      <c r="AP1248" s="31">
        <v>3480</v>
      </c>
      <c r="AQ1248" s="31">
        <v>8945</v>
      </c>
      <c r="AR1248" s="31">
        <v>12245.999938964844</v>
      </c>
      <c r="AS1248" s="31">
        <v>10295</v>
      </c>
      <c r="AT1248" s="31">
        <v>12279</v>
      </c>
      <c r="AU1248" s="31">
        <v>10316</v>
      </c>
      <c r="AV1248" s="31">
        <v>16328</v>
      </c>
      <c r="AW1248" s="31">
        <v>11050</v>
      </c>
      <c r="AX1248" s="31">
        <v>0</v>
      </c>
      <c r="AY1248" s="31">
        <v>0</v>
      </c>
      <c r="AZ1248" s="31">
        <v>0</v>
      </c>
    </row>
    <row r="1249" spans="1:52" ht="15" customHeight="1">
      <c r="A1249" s="29" t="s">
        <v>14268</v>
      </c>
      <c r="B1249" s="34">
        <v>31321</v>
      </c>
      <c r="C1249" s="28">
        <v>65</v>
      </c>
      <c r="D1249" s="28">
        <v>16</v>
      </c>
      <c r="E1249" s="28">
        <v>24.5</v>
      </c>
      <c r="F1249" s="29" t="s">
        <v>786</v>
      </c>
      <c r="G1249" s="29" t="s">
        <v>204</v>
      </c>
      <c r="H1249" s="28">
        <v>420</v>
      </c>
      <c r="I1249" s="29" t="s">
        <v>14164</v>
      </c>
      <c r="J1249" s="33" t="s">
        <v>14267</v>
      </c>
      <c r="K1249" s="29" t="s">
        <v>178</v>
      </c>
      <c r="L1249" s="29" t="s">
        <v>14266</v>
      </c>
      <c r="M1249" s="29" t="s">
        <v>13395</v>
      </c>
      <c r="N1249" s="28">
        <v>556963</v>
      </c>
      <c r="O1249" s="28">
        <v>6128719</v>
      </c>
      <c r="P1249" s="29" t="s">
        <v>14265</v>
      </c>
      <c r="Q1249" s="32" t="s">
        <v>3133</v>
      </c>
      <c r="R1249" s="19"/>
      <c r="S1249" s="19"/>
      <c r="T1249" s="19"/>
      <c r="U1249" s="19"/>
      <c r="V1249" s="19"/>
      <c r="W1249" s="19"/>
      <c r="X1249" s="19"/>
      <c r="Y1249" s="19"/>
      <c r="Z1249" s="31">
        <v>20810</v>
      </c>
      <c r="AA1249" s="31">
        <v>107260</v>
      </c>
      <c r="AB1249" s="31">
        <v>138720</v>
      </c>
      <c r="AC1249" s="31">
        <v>133810</v>
      </c>
      <c r="AD1249" s="31">
        <v>126500</v>
      </c>
      <c r="AE1249" s="31">
        <v>149740</v>
      </c>
      <c r="AF1249" s="31">
        <v>129810</v>
      </c>
      <c r="AG1249" s="31">
        <v>142940</v>
      </c>
      <c r="AH1249" s="31">
        <v>125870</v>
      </c>
      <c r="AI1249" s="31">
        <v>136360</v>
      </c>
      <c r="AJ1249" s="31">
        <v>131250</v>
      </c>
      <c r="AK1249" s="31">
        <v>96340</v>
      </c>
      <c r="AL1249" s="31">
        <v>113440</v>
      </c>
      <c r="AM1249" s="31">
        <v>121000</v>
      </c>
      <c r="AN1249" s="31">
        <v>111940</v>
      </c>
      <c r="AO1249" s="31">
        <v>118690</v>
      </c>
      <c r="AP1249" s="31">
        <v>96960</v>
      </c>
      <c r="AQ1249" s="31">
        <v>102860</v>
      </c>
      <c r="AR1249" s="31">
        <v>97449.999755859375</v>
      </c>
      <c r="AS1249" s="31">
        <v>116670</v>
      </c>
      <c r="AT1249" s="31">
        <v>118702.7998046875</v>
      </c>
      <c r="AU1249" s="31">
        <v>98051.130859375</v>
      </c>
      <c r="AV1249" s="31">
        <v>121601.03149414063</v>
      </c>
      <c r="AW1249" s="31">
        <v>98354.790229797363</v>
      </c>
      <c r="AX1249" s="31">
        <v>8782.5302734375</v>
      </c>
      <c r="AY1249" s="31">
        <v>5638.41015625</v>
      </c>
      <c r="AZ1249" s="31">
        <v>14420.9404296875</v>
      </c>
    </row>
    <row r="1250" spans="1:52" ht="15" customHeight="1">
      <c r="A1250" s="29" t="s">
        <v>14264</v>
      </c>
      <c r="B1250" s="34">
        <v>36294</v>
      </c>
      <c r="C1250" s="28">
        <v>750</v>
      </c>
      <c r="D1250" s="28">
        <v>48</v>
      </c>
      <c r="E1250" s="28">
        <v>50</v>
      </c>
      <c r="F1250" s="29" t="s">
        <v>172</v>
      </c>
      <c r="G1250" s="29" t="s">
        <v>648</v>
      </c>
      <c r="H1250" s="28">
        <v>420</v>
      </c>
      <c r="I1250" s="29" t="s">
        <v>14164</v>
      </c>
      <c r="J1250" s="33" t="s">
        <v>14263</v>
      </c>
      <c r="K1250" s="29" t="s">
        <v>178</v>
      </c>
      <c r="L1250" s="29" t="s">
        <v>14245</v>
      </c>
      <c r="M1250" s="29" t="s">
        <v>176</v>
      </c>
      <c r="N1250" s="28">
        <v>562178</v>
      </c>
      <c r="O1250" s="28">
        <v>6131319</v>
      </c>
      <c r="P1250" s="29" t="s">
        <v>14262</v>
      </c>
      <c r="Q1250" s="32" t="s">
        <v>174</v>
      </c>
      <c r="R1250" s="19"/>
      <c r="S1250" s="19"/>
      <c r="T1250" s="19"/>
      <c r="U1250" s="19"/>
      <c r="V1250" s="19"/>
      <c r="W1250" s="19"/>
      <c r="X1250" s="19"/>
      <c r="Y1250" s="19"/>
      <c r="Z1250" s="19"/>
      <c r="AA1250" s="19"/>
      <c r="AB1250" s="19"/>
      <c r="AC1250" s="19"/>
      <c r="AD1250" s="19"/>
      <c r="AE1250" s="19"/>
      <c r="AF1250" s="19"/>
      <c r="AG1250" s="19"/>
      <c r="AH1250" s="19"/>
      <c r="AI1250" s="19"/>
      <c r="AJ1250" s="19"/>
      <c r="AK1250" s="19"/>
      <c r="AL1250" s="19"/>
      <c r="AM1250" s="19"/>
      <c r="AN1250" s="31">
        <v>929370</v>
      </c>
      <c r="AO1250" s="31">
        <v>1794360</v>
      </c>
      <c r="AP1250" s="31">
        <v>1461720.8203125</v>
      </c>
      <c r="AQ1250" s="31">
        <v>1636195.1171875</v>
      </c>
      <c r="AR1250" s="31">
        <v>1452360.0078125</v>
      </c>
      <c r="AS1250" s="31">
        <v>1680661.4921875</v>
      </c>
      <c r="AT1250" s="31">
        <v>1598899.6015625</v>
      </c>
      <c r="AU1250" s="31">
        <v>1524326.51953125</v>
      </c>
      <c r="AV1250" s="31">
        <v>1813077.5859375</v>
      </c>
      <c r="AW1250" s="31">
        <v>1759496.7265625</v>
      </c>
      <c r="AX1250" s="31">
        <v>141551.15625</v>
      </c>
      <c r="AY1250" s="31">
        <v>102200.2734375</v>
      </c>
      <c r="AZ1250" s="31">
        <v>243751.4296875</v>
      </c>
    </row>
    <row r="1251" spans="1:52" ht="15" customHeight="1">
      <c r="A1251" s="29" t="s">
        <v>14261</v>
      </c>
      <c r="B1251" s="34">
        <v>36292</v>
      </c>
      <c r="C1251" s="28">
        <v>750</v>
      </c>
      <c r="D1251" s="28">
        <v>48</v>
      </c>
      <c r="E1251" s="28">
        <v>50</v>
      </c>
      <c r="F1251" s="29" t="s">
        <v>172</v>
      </c>
      <c r="G1251" s="29" t="s">
        <v>648</v>
      </c>
      <c r="H1251" s="28">
        <v>420</v>
      </c>
      <c r="I1251" s="29" t="s">
        <v>14164</v>
      </c>
      <c r="J1251" s="33" t="s">
        <v>14260</v>
      </c>
      <c r="K1251" s="29" t="s">
        <v>178</v>
      </c>
      <c r="L1251" s="29" t="s">
        <v>14249</v>
      </c>
      <c r="M1251" s="29" t="s">
        <v>14259</v>
      </c>
      <c r="N1251" s="28">
        <v>569134.1</v>
      </c>
      <c r="O1251" s="28">
        <v>6122729</v>
      </c>
      <c r="P1251" s="29" t="s">
        <v>14258</v>
      </c>
      <c r="Q1251" s="32" t="s">
        <v>174</v>
      </c>
      <c r="R1251" s="19"/>
      <c r="S1251" s="19"/>
      <c r="T1251" s="19"/>
      <c r="U1251" s="19"/>
      <c r="V1251" s="19"/>
      <c r="W1251" s="19"/>
      <c r="X1251" s="19"/>
      <c r="Y1251" s="19"/>
      <c r="Z1251" s="19"/>
      <c r="AA1251" s="19"/>
      <c r="AB1251" s="19"/>
      <c r="AC1251" s="19"/>
      <c r="AD1251" s="19"/>
      <c r="AE1251" s="19"/>
      <c r="AF1251" s="19"/>
      <c r="AG1251" s="19"/>
      <c r="AH1251" s="19"/>
      <c r="AI1251" s="19"/>
      <c r="AJ1251" s="19"/>
      <c r="AK1251" s="19"/>
      <c r="AL1251" s="19"/>
      <c r="AM1251" s="19"/>
      <c r="AN1251" s="31">
        <v>698220</v>
      </c>
      <c r="AO1251" s="31">
        <v>1376290</v>
      </c>
      <c r="AP1251" s="31">
        <v>1143725.703125</v>
      </c>
      <c r="AQ1251" s="31">
        <v>1256867.90234375</v>
      </c>
      <c r="AR1251" s="31">
        <v>1104860.21875</v>
      </c>
      <c r="AS1251" s="31">
        <v>1261355.890625</v>
      </c>
      <c r="AT1251" s="31">
        <v>1219929.796875</v>
      </c>
      <c r="AU1251" s="31">
        <v>1103649.5078125</v>
      </c>
      <c r="AV1251" s="31">
        <v>1375994.6640625</v>
      </c>
      <c r="AW1251" s="31">
        <v>1326023.83984375</v>
      </c>
      <c r="AX1251" s="31">
        <v>104466.8828125</v>
      </c>
      <c r="AY1251" s="31">
        <v>84308.203125</v>
      </c>
      <c r="AZ1251" s="31">
        <v>188775.0859375</v>
      </c>
    </row>
    <row r="1252" spans="1:52" ht="15" customHeight="1">
      <c r="A1252" s="29" t="s">
        <v>14257</v>
      </c>
      <c r="B1252" s="34">
        <v>36432</v>
      </c>
      <c r="C1252" s="28">
        <v>750</v>
      </c>
      <c r="D1252" s="28">
        <v>48</v>
      </c>
      <c r="E1252" s="28">
        <v>50</v>
      </c>
      <c r="F1252" s="29" t="s">
        <v>172</v>
      </c>
      <c r="G1252" s="29" t="s">
        <v>648</v>
      </c>
      <c r="H1252" s="28">
        <v>420</v>
      </c>
      <c r="I1252" s="29" t="s">
        <v>14164</v>
      </c>
      <c r="J1252" s="33" t="s">
        <v>14256</v>
      </c>
      <c r="K1252" s="29" t="s">
        <v>178</v>
      </c>
      <c r="L1252" s="29" t="s">
        <v>14249</v>
      </c>
      <c r="M1252" s="29" t="s">
        <v>355</v>
      </c>
      <c r="N1252" s="28">
        <v>566890</v>
      </c>
      <c r="O1252" s="28">
        <v>6120990</v>
      </c>
      <c r="P1252" s="29" t="s">
        <v>14255</v>
      </c>
      <c r="Q1252" s="32" t="s">
        <v>174</v>
      </c>
      <c r="R1252" s="19"/>
      <c r="S1252" s="19"/>
      <c r="T1252" s="19"/>
      <c r="U1252" s="19"/>
      <c r="V1252" s="19"/>
      <c r="W1252" s="19"/>
      <c r="X1252" s="19"/>
      <c r="Y1252" s="19"/>
      <c r="Z1252" s="19"/>
      <c r="AA1252" s="19"/>
      <c r="AB1252" s="19"/>
      <c r="AC1252" s="19"/>
      <c r="AD1252" s="19"/>
      <c r="AE1252" s="19"/>
      <c r="AF1252" s="19"/>
      <c r="AG1252" s="19"/>
      <c r="AH1252" s="19"/>
      <c r="AI1252" s="19"/>
      <c r="AJ1252" s="19"/>
      <c r="AK1252" s="19"/>
      <c r="AL1252" s="19"/>
      <c r="AM1252" s="19"/>
      <c r="AN1252" s="31">
        <v>551710</v>
      </c>
      <c r="AO1252" s="31">
        <v>1857640</v>
      </c>
      <c r="AP1252" s="31">
        <v>1591699.3984375</v>
      </c>
      <c r="AQ1252" s="31">
        <v>1734973.8046875</v>
      </c>
      <c r="AR1252" s="31">
        <v>1549324.1953125</v>
      </c>
      <c r="AS1252" s="31">
        <v>1774942.203125</v>
      </c>
      <c r="AT1252" s="31">
        <v>1683677.6171875</v>
      </c>
      <c r="AU1252" s="31">
        <v>1617621.79296875</v>
      </c>
      <c r="AV1252" s="31">
        <v>1915339.6171875</v>
      </c>
      <c r="AW1252" s="31">
        <v>1610320.27734375</v>
      </c>
      <c r="AX1252" s="31">
        <v>145123.109375</v>
      </c>
      <c r="AY1252" s="31">
        <v>111951.703125</v>
      </c>
      <c r="AZ1252" s="31">
        <v>257074.8125</v>
      </c>
    </row>
    <row r="1253" spans="1:52" ht="15" customHeight="1">
      <c r="A1253" s="29" t="s">
        <v>14254</v>
      </c>
      <c r="B1253" s="34">
        <v>36448</v>
      </c>
      <c r="C1253" s="28">
        <v>750</v>
      </c>
      <c r="D1253" s="28">
        <v>48</v>
      </c>
      <c r="E1253" s="28">
        <v>50</v>
      </c>
      <c r="F1253" s="29" t="s">
        <v>172</v>
      </c>
      <c r="G1253" s="29" t="s">
        <v>648</v>
      </c>
      <c r="H1253" s="28">
        <v>420</v>
      </c>
      <c r="I1253" s="29" t="s">
        <v>14164</v>
      </c>
      <c r="J1253" s="33" t="s">
        <v>14253</v>
      </c>
      <c r="K1253" s="29" t="s">
        <v>178</v>
      </c>
      <c r="L1253" s="29" t="s">
        <v>14249</v>
      </c>
      <c r="M1253" s="29" t="s">
        <v>733</v>
      </c>
      <c r="N1253" s="28">
        <v>566924</v>
      </c>
      <c r="O1253" s="28">
        <v>6120679</v>
      </c>
      <c r="P1253" s="29" t="s">
        <v>14252</v>
      </c>
      <c r="Q1253" s="32" t="s">
        <v>174</v>
      </c>
      <c r="R1253" s="19"/>
      <c r="S1253" s="19"/>
      <c r="T1253" s="19"/>
      <c r="U1253" s="19"/>
      <c r="V1253" s="19"/>
      <c r="W1253" s="19"/>
      <c r="X1253" s="19"/>
      <c r="Y1253" s="19"/>
      <c r="Z1253" s="19"/>
      <c r="AA1253" s="19"/>
      <c r="AB1253" s="19"/>
      <c r="AC1253" s="19"/>
      <c r="AD1253" s="19"/>
      <c r="AE1253" s="19"/>
      <c r="AF1253" s="19"/>
      <c r="AG1253" s="19"/>
      <c r="AH1253" s="19"/>
      <c r="AI1253" s="19"/>
      <c r="AJ1253" s="19"/>
      <c r="AK1253" s="19"/>
      <c r="AL1253" s="19"/>
      <c r="AM1253" s="19"/>
      <c r="AN1253" s="31">
        <v>407500</v>
      </c>
      <c r="AO1253" s="31">
        <v>1693920</v>
      </c>
      <c r="AP1253" s="31">
        <v>1402580.28125</v>
      </c>
      <c r="AQ1253" s="31">
        <v>1599247.703125</v>
      </c>
      <c r="AR1253" s="31">
        <v>1386208.109375</v>
      </c>
      <c r="AS1253" s="31">
        <v>1599740.6875</v>
      </c>
      <c r="AT1253" s="31">
        <v>1488568.3984375</v>
      </c>
      <c r="AU1253" s="31">
        <v>1446699.18359375</v>
      </c>
      <c r="AV1253" s="31">
        <v>1725767.9296875</v>
      </c>
      <c r="AW1253" s="31">
        <v>1654041.78125</v>
      </c>
      <c r="AX1253" s="31">
        <v>131781.5</v>
      </c>
      <c r="AY1253" s="31">
        <v>93813.6015625</v>
      </c>
      <c r="AZ1253" s="31">
        <v>225595.1015625</v>
      </c>
    </row>
    <row r="1254" spans="1:52" ht="15" customHeight="1">
      <c r="A1254" s="29" t="s">
        <v>14251</v>
      </c>
      <c r="B1254" s="34">
        <v>36434</v>
      </c>
      <c r="C1254" s="28">
        <v>750</v>
      </c>
      <c r="D1254" s="28">
        <v>48</v>
      </c>
      <c r="E1254" s="28">
        <v>50</v>
      </c>
      <c r="F1254" s="29" t="s">
        <v>172</v>
      </c>
      <c r="G1254" s="29" t="s">
        <v>648</v>
      </c>
      <c r="H1254" s="28">
        <v>420</v>
      </c>
      <c r="I1254" s="29" t="s">
        <v>14164</v>
      </c>
      <c r="J1254" s="33" t="s">
        <v>14250</v>
      </c>
      <c r="K1254" s="29" t="s">
        <v>178</v>
      </c>
      <c r="L1254" s="29" t="s">
        <v>14249</v>
      </c>
      <c r="M1254" s="29" t="s">
        <v>2488</v>
      </c>
      <c r="N1254" s="28">
        <v>567116</v>
      </c>
      <c r="O1254" s="28">
        <v>6120779</v>
      </c>
      <c r="P1254" s="29" t="s">
        <v>14248</v>
      </c>
      <c r="Q1254" s="32" t="s">
        <v>174</v>
      </c>
      <c r="R1254" s="19"/>
      <c r="S1254" s="19"/>
      <c r="T1254" s="19"/>
      <c r="U1254" s="19"/>
      <c r="V1254" s="19"/>
      <c r="W1254" s="19"/>
      <c r="X1254" s="19"/>
      <c r="Y1254" s="19"/>
      <c r="Z1254" s="19"/>
      <c r="AA1254" s="19"/>
      <c r="AB1254" s="19"/>
      <c r="AC1254" s="19"/>
      <c r="AD1254" s="19"/>
      <c r="AE1254" s="19"/>
      <c r="AF1254" s="19"/>
      <c r="AG1254" s="19"/>
      <c r="AH1254" s="19"/>
      <c r="AI1254" s="19"/>
      <c r="AJ1254" s="19"/>
      <c r="AK1254" s="19"/>
      <c r="AL1254" s="19"/>
      <c r="AM1254" s="19"/>
      <c r="AN1254" s="31">
        <v>170380</v>
      </c>
      <c r="AO1254" s="31">
        <v>1647260</v>
      </c>
      <c r="AP1254" s="31">
        <v>1378608.8046875</v>
      </c>
      <c r="AQ1254" s="31">
        <v>1508355.7109375</v>
      </c>
      <c r="AR1254" s="31">
        <v>1375754.8984375</v>
      </c>
      <c r="AS1254" s="31">
        <v>1558149.390625</v>
      </c>
      <c r="AT1254" s="31">
        <v>1457759.6953125</v>
      </c>
      <c r="AU1254" s="31">
        <v>1406044.515625</v>
      </c>
      <c r="AV1254" s="31">
        <v>1662672.1015625</v>
      </c>
      <c r="AW1254" s="31">
        <v>1680621.36328125</v>
      </c>
      <c r="AX1254" s="31">
        <v>133815.65625</v>
      </c>
      <c r="AY1254" s="31">
        <v>95667.4609375</v>
      </c>
      <c r="AZ1254" s="31">
        <v>229483.1171875</v>
      </c>
    </row>
    <row r="1255" spans="1:52" ht="15" customHeight="1">
      <c r="A1255" s="29" t="s">
        <v>14247</v>
      </c>
      <c r="B1255" s="34">
        <v>36440</v>
      </c>
      <c r="C1255" s="28">
        <v>750</v>
      </c>
      <c r="D1255" s="28">
        <v>48</v>
      </c>
      <c r="E1255" s="28">
        <v>50</v>
      </c>
      <c r="F1255" s="29" t="s">
        <v>172</v>
      </c>
      <c r="G1255" s="29" t="s">
        <v>648</v>
      </c>
      <c r="H1255" s="28">
        <v>420</v>
      </c>
      <c r="I1255" s="29" t="s">
        <v>14164</v>
      </c>
      <c r="J1255" s="33" t="s">
        <v>14246</v>
      </c>
      <c r="K1255" s="29" t="s">
        <v>178</v>
      </c>
      <c r="L1255" s="29" t="s">
        <v>14245</v>
      </c>
      <c r="M1255" s="29" t="s">
        <v>176</v>
      </c>
      <c r="N1255" s="28">
        <v>562260</v>
      </c>
      <c r="O1255" s="28">
        <v>6131670</v>
      </c>
      <c r="P1255" s="29" t="s">
        <v>14244</v>
      </c>
      <c r="Q1255" s="32" t="s">
        <v>174</v>
      </c>
      <c r="R1255" s="19"/>
      <c r="S1255" s="19"/>
      <c r="T1255" s="19"/>
      <c r="U1255" s="19"/>
      <c r="V1255" s="19"/>
      <c r="W1255" s="19"/>
      <c r="X1255" s="19"/>
      <c r="Y1255" s="19"/>
      <c r="Z1255" s="19"/>
      <c r="AA1255" s="19"/>
      <c r="AB1255" s="19"/>
      <c r="AC1255" s="19"/>
      <c r="AD1255" s="19"/>
      <c r="AE1255" s="19"/>
      <c r="AF1255" s="19"/>
      <c r="AG1255" s="19"/>
      <c r="AH1255" s="19"/>
      <c r="AI1255" s="19"/>
      <c r="AJ1255" s="19"/>
      <c r="AK1255" s="19"/>
      <c r="AL1255" s="19"/>
      <c r="AM1255" s="19"/>
      <c r="AN1255" s="31">
        <v>455760</v>
      </c>
      <c r="AO1255" s="31">
        <v>1746470</v>
      </c>
      <c r="AP1255" s="31">
        <v>1476166.703125</v>
      </c>
      <c r="AQ1255" s="31">
        <v>1632449.3984375</v>
      </c>
      <c r="AR1255" s="31">
        <v>1457425.1953125</v>
      </c>
      <c r="AS1255" s="31">
        <v>1683823.0234375</v>
      </c>
      <c r="AT1255" s="31">
        <v>1528177.921875</v>
      </c>
      <c r="AU1255" s="31">
        <v>1463156.5078125</v>
      </c>
      <c r="AV1255" s="31">
        <v>1720855.8125</v>
      </c>
      <c r="AW1255" s="31">
        <v>1691971.4921875</v>
      </c>
      <c r="AX1255" s="31">
        <v>141218.796875</v>
      </c>
      <c r="AY1255" s="31">
        <v>102434.3984375</v>
      </c>
      <c r="AZ1255" s="31">
        <v>243653.1953125</v>
      </c>
    </row>
    <row r="1256" spans="1:52" ht="15" customHeight="1">
      <c r="A1256" s="29" t="s">
        <v>14243</v>
      </c>
      <c r="B1256" s="34">
        <v>36510</v>
      </c>
      <c r="C1256" s="28">
        <v>750</v>
      </c>
      <c r="D1256" s="28">
        <v>48</v>
      </c>
      <c r="E1256" s="28">
        <v>50</v>
      </c>
      <c r="F1256" s="29" t="s">
        <v>13435</v>
      </c>
      <c r="G1256" s="29" t="s">
        <v>648</v>
      </c>
      <c r="H1256" s="28">
        <v>420</v>
      </c>
      <c r="I1256" s="29" t="s">
        <v>14164</v>
      </c>
      <c r="J1256" s="33" t="s">
        <v>14242</v>
      </c>
      <c r="K1256" s="29" t="s">
        <v>178</v>
      </c>
      <c r="L1256" s="29" t="s">
        <v>14167</v>
      </c>
      <c r="M1256" s="29" t="s">
        <v>7463</v>
      </c>
      <c r="N1256" s="28">
        <v>569116</v>
      </c>
      <c r="O1256" s="28">
        <v>6123739</v>
      </c>
      <c r="P1256" s="29" t="s">
        <v>14241</v>
      </c>
      <c r="Q1256" s="32" t="s">
        <v>174</v>
      </c>
      <c r="R1256" s="19"/>
      <c r="S1256" s="19"/>
      <c r="T1256" s="19"/>
      <c r="U1256" s="19"/>
      <c r="V1256" s="19"/>
      <c r="W1256" s="19"/>
      <c r="X1256" s="19"/>
      <c r="Y1256" s="19"/>
      <c r="Z1256" s="19"/>
      <c r="AA1256" s="19"/>
      <c r="AB1256" s="19"/>
      <c r="AC1256" s="19"/>
      <c r="AD1256" s="19"/>
      <c r="AE1256" s="19"/>
      <c r="AF1256" s="19"/>
      <c r="AG1256" s="19"/>
      <c r="AH1256" s="19"/>
      <c r="AI1256" s="19"/>
      <c r="AJ1256" s="19"/>
      <c r="AK1256" s="19"/>
      <c r="AL1256" s="19"/>
      <c r="AM1256" s="19"/>
      <c r="AN1256" s="31">
        <v>44355</v>
      </c>
      <c r="AO1256" s="31">
        <v>874711</v>
      </c>
      <c r="AP1256" s="31">
        <v>2327684.40625</v>
      </c>
      <c r="AQ1256" s="31">
        <v>1216681.25390625</v>
      </c>
      <c r="AR1256" s="31">
        <v>1250998.4453125</v>
      </c>
      <c r="AS1256" s="31">
        <v>1413457.109375</v>
      </c>
      <c r="AT1256" s="31">
        <v>1385908.26953125</v>
      </c>
      <c r="AU1256" s="31">
        <v>1211713.1328125</v>
      </c>
      <c r="AV1256" s="31">
        <v>1526772.41796875</v>
      </c>
      <c r="AW1256" s="31">
        <v>1404625.76171875</v>
      </c>
      <c r="AX1256" s="31">
        <v>119248.84375</v>
      </c>
      <c r="AY1256" s="31">
        <v>92006.9765625</v>
      </c>
      <c r="AZ1256" s="31">
        <v>211255.8203125</v>
      </c>
    </row>
    <row r="1257" spans="1:52" ht="15" customHeight="1">
      <c r="A1257" s="29" t="s">
        <v>14240</v>
      </c>
      <c r="B1257" s="34">
        <v>36861</v>
      </c>
      <c r="C1257" s="28">
        <v>750</v>
      </c>
      <c r="D1257" s="28">
        <v>48</v>
      </c>
      <c r="E1257" s="28">
        <v>50</v>
      </c>
      <c r="F1257" s="29" t="s">
        <v>13435</v>
      </c>
      <c r="G1257" s="29" t="s">
        <v>648</v>
      </c>
      <c r="H1257" s="28">
        <v>420</v>
      </c>
      <c r="I1257" s="29" t="s">
        <v>14164</v>
      </c>
      <c r="J1257" s="33" t="s">
        <v>14239</v>
      </c>
      <c r="K1257" s="29" t="s">
        <v>178</v>
      </c>
      <c r="L1257" s="29" t="s">
        <v>14167</v>
      </c>
      <c r="M1257" s="29" t="s">
        <v>355</v>
      </c>
      <c r="N1257" s="28">
        <v>568737</v>
      </c>
      <c r="O1257" s="28">
        <v>6123605</v>
      </c>
      <c r="P1257" s="29" t="s">
        <v>14238</v>
      </c>
      <c r="Q1257" s="32" t="s">
        <v>174</v>
      </c>
      <c r="R1257" s="19"/>
      <c r="S1257" s="19"/>
      <c r="T1257" s="19"/>
      <c r="U1257" s="19"/>
      <c r="V1257" s="19"/>
      <c r="W1257" s="19"/>
      <c r="X1257" s="19"/>
      <c r="Y1257" s="19"/>
      <c r="Z1257" s="19"/>
      <c r="AA1257" s="19"/>
      <c r="AB1257" s="19"/>
      <c r="AC1257" s="19"/>
      <c r="AD1257" s="19"/>
      <c r="AE1257" s="19"/>
      <c r="AF1257" s="19"/>
      <c r="AG1257" s="19"/>
      <c r="AH1257" s="19"/>
      <c r="AI1257" s="19"/>
      <c r="AJ1257" s="19"/>
      <c r="AK1257" s="19"/>
      <c r="AL1257" s="19"/>
      <c r="AM1257" s="19"/>
      <c r="AN1257" s="31">
        <v>44355</v>
      </c>
      <c r="AO1257" s="31">
        <v>874711</v>
      </c>
      <c r="AP1257" s="31">
        <v>2327684.40625</v>
      </c>
      <c r="AQ1257" s="31">
        <v>1183501.7109375</v>
      </c>
      <c r="AR1257" s="31">
        <v>1258260.80859375</v>
      </c>
      <c r="AS1257" s="31">
        <v>1443991.1796875</v>
      </c>
      <c r="AT1257" s="31">
        <v>1388086.34765625</v>
      </c>
      <c r="AU1257" s="31">
        <v>1193729.18359375</v>
      </c>
      <c r="AV1257" s="31">
        <v>1591594.3828125</v>
      </c>
      <c r="AW1257" s="31">
        <v>1504608.83984375</v>
      </c>
      <c r="AX1257" s="31">
        <v>122674.5078125</v>
      </c>
      <c r="AY1257" s="31">
        <v>94995.6171875</v>
      </c>
      <c r="AZ1257" s="31">
        <v>217670.125</v>
      </c>
    </row>
    <row r="1258" spans="1:52" ht="15" customHeight="1">
      <c r="A1258" s="29" t="s">
        <v>14237</v>
      </c>
      <c r="B1258" s="34">
        <v>36645</v>
      </c>
      <c r="C1258" s="28">
        <v>660</v>
      </c>
      <c r="D1258" s="28">
        <v>47</v>
      </c>
      <c r="E1258" s="28">
        <v>50</v>
      </c>
      <c r="F1258" s="29" t="s">
        <v>242</v>
      </c>
      <c r="G1258" s="29" t="s">
        <v>3687</v>
      </c>
      <c r="H1258" s="28">
        <v>420</v>
      </c>
      <c r="I1258" s="29" t="s">
        <v>14164</v>
      </c>
      <c r="J1258" s="33" t="s">
        <v>14236</v>
      </c>
      <c r="K1258" s="29" t="s">
        <v>178</v>
      </c>
      <c r="L1258" s="29" t="s">
        <v>14196</v>
      </c>
      <c r="M1258" s="29" t="s">
        <v>10777</v>
      </c>
      <c r="N1258" s="28">
        <v>567274</v>
      </c>
      <c r="O1258" s="28">
        <v>6125256</v>
      </c>
      <c r="P1258" s="29" t="s">
        <v>14235</v>
      </c>
      <c r="Q1258" s="32" t="s">
        <v>174</v>
      </c>
      <c r="R1258" s="19"/>
      <c r="S1258" s="19"/>
      <c r="T1258" s="19"/>
      <c r="U1258" s="19"/>
      <c r="V1258" s="19"/>
      <c r="W1258" s="19"/>
      <c r="X1258" s="19"/>
      <c r="Y1258" s="19"/>
      <c r="Z1258" s="19"/>
      <c r="AA1258" s="19"/>
      <c r="AB1258" s="19"/>
      <c r="AC1258" s="19"/>
      <c r="AD1258" s="19"/>
      <c r="AE1258" s="19"/>
      <c r="AF1258" s="19"/>
      <c r="AG1258" s="19"/>
      <c r="AH1258" s="19"/>
      <c r="AI1258" s="19"/>
      <c r="AJ1258" s="19"/>
      <c r="AK1258" s="19"/>
      <c r="AL1258" s="19"/>
      <c r="AM1258" s="19"/>
      <c r="AN1258" s="19"/>
      <c r="AO1258" s="31">
        <v>819559</v>
      </c>
      <c r="AP1258" s="31">
        <v>1229883.20703125</v>
      </c>
      <c r="AQ1258" s="31">
        <v>1316711.40625</v>
      </c>
      <c r="AR1258" s="31">
        <v>1227608.30078125</v>
      </c>
      <c r="AS1258" s="31">
        <v>1417178.6015625</v>
      </c>
      <c r="AT1258" s="31">
        <v>1362088.09765625</v>
      </c>
      <c r="AU1258" s="31">
        <v>1270210.3984375</v>
      </c>
      <c r="AV1258" s="31">
        <v>1500241.984375</v>
      </c>
      <c r="AW1258" s="31">
        <v>1434752.78515625</v>
      </c>
      <c r="AX1258" s="31">
        <v>121400.3984375</v>
      </c>
      <c r="AY1258" s="31">
        <v>90531.296875</v>
      </c>
      <c r="AZ1258" s="31">
        <v>211931.6953125</v>
      </c>
    </row>
    <row r="1259" spans="1:52" ht="15" customHeight="1">
      <c r="A1259" s="29" t="s">
        <v>14234</v>
      </c>
      <c r="B1259" s="34">
        <v>36802</v>
      </c>
      <c r="C1259" s="28">
        <v>750</v>
      </c>
      <c r="D1259" s="28">
        <v>48</v>
      </c>
      <c r="E1259" s="28">
        <v>50</v>
      </c>
      <c r="F1259" s="29" t="s">
        <v>172</v>
      </c>
      <c r="G1259" s="29" t="s">
        <v>648</v>
      </c>
      <c r="H1259" s="28">
        <v>420</v>
      </c>
      <c r="I1259" s="29" t="s">
        <v>14164</v>
      </c>
      <c r="J1259" s="33" t="s">
        <v>14233</v>
      </c>
      <c r="K1259" s="29" t="s">
        <v>178</v>
      </c>
      <c r="L1259" s="29" t="s">
        <v>14219</v>
      </c>
      <c r="M1259" s="29" t="s">
        <v>570</v>
      </c>
      <c r="N1259" s="28">
        <v>574941</v>
      </c>
      <c r="O1259" s="28">
        <v>6127903</v>
      </c>
      <c r="P1259" s="29" t="s">
        <v>14232</v>
      </c>
      <c r="Q1259" s="32" t="s">
        <v>174</v>
      </c>
      <c r="R1259" s="19"/>
      <c r="S1259" s="19"/>
      <c r="T1259" s="19"/>
      <c r="U1259" s="19"/>
      <c r="V1259" s="19"/>
      <c r="W1259" s="19"/>
      <c r="X1259" s="19"/>
      <c r="Y1259" s="19"/>
      <c r="Z1259" s="19"/>
      <c r="AA1259" s="19"/>
      <c r="AB1259" s="19"/>
      <c r="AC1259" s="19"/>
      <c r="AD1259" s="19"/>
      <c r="AE1259" s="19"/>
      <c r="AF1259" s="19"/>
      <c r="AG1259" s="19"/>
      <c r="AH1259" s="19"/>
      <c r="AI1259" s="19"/>
      <c r="AJ1259" s="19"/>
      <c r="AK1259" s="19"/>
      <c r="AL1259" s="19"/>
      <c r="AM1259" s="19"/>
      <c r="AN1259" s="19"/>
      <c r="AO1259" s="31">
        <v>330220</v>
      </c>
      <c r="AP1259" s="31">
        <v>1046397.90625</v>
      </c>
      <c r="AQ1259" s="31">
        <v>1137786.4921875</v>
      </c>
      <c r="AR1259" s="31">
        <v>1016917.58984375</v>
      </c>
      <c r="AS1259" s="31">
        <v>1146124.19921875</v>
      </c>
      <c r="AT1259" s="31">
        <v>1114686.3984375</v>
      </c>
      <c r="AU1259" s="31">
        <v>1009770.796875</v>
      </c>
      <c r="AV1259" s="31">
        <v>1333820.7109375</v>
      </c>
      <c r="AW1259" s="31">
        <v>1257999.78515625</v>
      </c>
      <c r="AX1259" s="31">
        <v>99445.6015625</v>
      </c>
      <c r="AY1259" s="31">
        <v>74655.703125</v>
      </c>
      <c r="AZ1259" s="31">
        <v>174101.3046875</v>
      </c>
    </row>
    <row r="1260" spans="1:52" ht="15" customHeight="1">
      <c r="A1260" s="29" t="s">
        <v>14231</v>
      </c>
      <c r="B1260" s="34">
        <v>36853</v>
      </c>
      <c r="C1260" s="28">
        <v>660</v>
      </c>
      <c r="D1260" s="28">
        <v>47</v>
      </c>
      <c r="E1260" s="28">
        <v>50</v>
      </c>
      <c r="F1260" s="29" t="s">
        <v>242</v>
      </c>
      <c r="G1260" s="29" t="s">
        <v>3687</v>
      </c>
      <c r="H1260" s="28">
        <v>420</v>
      </c>
      <c r="I1260" s="29" t="s">
        <v>14164</v>
      </c>
      <c r="J1260" s="33" t="s">
        <v>14230</v>
      </c>
      <c r="K1260" s="29" t="s">
        <v>178</v>
      </c>
      <c r="L1260" s="29" t="s">
        <v>14223</v>
      </c>
      <c r="M1260" s="29" t="s">
        <v>176</v>
      </c>
      <c r="N1260" s="28">
        <v>564381</v>
      </c>
      <c r="O1260" s="28">
        <v>6133801</v>
      </c>
      <c r="P1260" s="29" t="s">
        <v>14229</v>
      </c>
      <c r="Q1260" s="32" t="s">
        <v>174</v>
      </c>
      <c r="R1260" s="19"/>
      <c r="S1260" s="19"/>
      <c r="T1260" s="19"/>
      <c r="U1260" s="19"/>
      <c r="V1260" s="19"/>
      <c r="W1260" s="19"/>
      <c r="X1260" s="19"/>
      <c r="Y1260" s="19"/>
      <c r="Z1260" s="19"/>
      <c r="AA1260" s="19"/>
      <c r="AB1260" s="19"/>
      <c r="AC1260" s="19"/>
      <c r="AD1260" s="19"/>
      <c r="AE1260" s="19"/>
      <c r="AF1260" s="19"/>
      <c r="AG1260" s="19"/>
      <c r="AH1260" s="19"/>
      <c r="AI1260" s="19"/>
      <c r="AJ1260" s="19"/>
      <c r="AK1260" s="19"/>
      <c r="AL1260" s="19"/>
      <c r="AM1260" s="19"/>
      <c r="AN1260" s="19"/>
      <c r="AO1260" s="31">
        <v>163060</v>
      </c>
      <c r="AP1260" s="31">
        <v>1242757.39453125</v>
      </c>
      <c r="AQ1260" s="31">
        <v>1377848.70703125</v>
      </c>
      <c r="AR1260" s="31">
        <v>1250752.8984375</v>
      </c>
      <c r="AS1260" s="31">
        <v>1399366.2890625</v>
      </c>
      <c r="AT1260" s="31">
        <v>1385378.609375</v>
      </c>
      <c r="AU1260" s="31">
        <v>1347771.203125</v>
      </c>
      <c r="AV1260" s="31">
        <v>1613776.203125</v>
      </c>
      <c r="AW1260" s="31">
        <v>1560000</v>
      </c>
      <c r="AX1260" s="31">
        <v>131733.203125</v>
      </c>
      <c r="AY1260" s="31">
        <v>88238.5</v>
      </c>
      <c r="AZ1260" s="31">
        <v>219971.703125</v>
      </c>
    </row>
    <row r="1261" spans="1:52" ht="15" customHeight="1">
      <c r="A1261" s="29" t="s">
        <v>14228</v>
      </c>
      <c r="B1261" s="34">
        <v>36775</v>
      </c>
      <c r="C1261" s="28">
        <v>660</v>
      </c>
      <c r="D1261" s="28">
        <v>47</v>
      </c>
      <c r="E1261" s="28">
        <v>50</v>
      </c>
      <c r="F1261" s="29" t="s">
        <v>242</v>
      </c>
      <c r="G1261" s="29" t="s">
        <v>3687</v>
      </c>
      <c r="H1261" s="28">
        <v>420</v>
      </c>
      <c r="I1261" s="29" t="s">
        <v>14164</v>
      </c>
      <c r="J1261" s="33" t="s">
        <v>14227</v>
      </c>
      <c r="K1261" s="29" t="s">
        <v>178</v>
      </c>
      <c r="L1261" s="29" t="s">
        <v>14223</v>
      </c>
      <c r="M1261" s="29" t="s">
        <v>176</v>
      </c>
      <c r="N1261" s="28">
        <v>564360</v>
      </c>
      <c r="O1261" s="28">
        <v>6133974</v>
      </c>
      <c r="P1261" s="29" t="s">
        <v>14226</v>
      </c>
      <c r="Q1261" s="32" t="s">
        <v>174</v>
      </c>
      <c r="R1261" s="19"/>
      <c r="S1261" s="19"/>
      <c r="T1261" s="19"/>
      <c r="U1261" s="19"/>
      <c r="V1261" s="19"/>
      <c r="W1261" s="19"/>
      <c r="X1261" s="19"/>
      <c r="Y1261" s="19"/>
      <c r="Z1261" s="19"/>
      <c r="AA1261" s="19"/>
      <c r="AB1261" s="19"/>
      <c r="AC1261" s="19"/>
      <c r="AD1261" s="19"/>
      <c r="AE1261" s="19"/>
      <c r="AF1261" s="19"/>
      <c r="AG1261" s="19"/>
      <c r="AH1261" s="19"/>
      <c r="AI1261" s="19"/>
      <c r="AJ1261" s="19"/>
      <c r="AK1261" s="19"/>
      <c r="AL1261" s="19"/>
      <c r="AM1261" s="19"/>
      <c r="AN1261" s="19"/>
      <c r="AO1261" s="31">
        <v>540760</v>
      </c>
      <c r="AP1261" s="31">
        <v>1212056.88671875</v>
      </c>
      <c r="AQ1261" s="31">
        <v>1356969.5078125</v>
      </c>
      <c r="AR1261" s="31">
        <v>1233932.11328125</v>
      </c>
      <c r="AS1261" s="31">
        <v>1417017.015625</v>
      </c>
      <c r="AT1261" s="31">
        <v>1329419.29296875</v>
      </c>
      <c r="AU1261" s="31">
        <v>1288107.390625</v>
      </c>
      <c r="AV1261" s="31">
        <v>1567723.90625</v>
      </c>
      <c r="AW1261" s="31">
        <v>1524621.80859375</v>
      </c>
      <c r="AX1261" s="31">
        <v>127071.796875</v>
      </c>
      <c r="AY1261" s="31">
        <v>87991.796875</v>
      </c>
      <c r="AZ1261" s="31">
        <v>215063.59375</v>
      </c>
    </row>
    <row r="1262" spans="1:52" ht="15" customHeight="1">
      <c r="A1262" s="29" t="s">
        <v>14225</v>
      </c>
      <c r="B1262" s="34">
        <v>36860</v>
      </c>
      <c r="C1262" s="28">
        <v>660</v>
      </c>
      <c r="D1262" s="28">
        <v>47</v>
      </c>
      <c r="E1262" s="28">
        <v>50</v>
      </c>
      <c r="F1262" s="29" t="s">
        <v>242</v>
      </c>
      <c r="G1262" s="29" t="s">
        <v>3687</v>
      </c>
      <c r="H1262" s="28">
        <v>420</v>
      </c>
      <c r="I1262" s="29" t="s">
        <v>14164</v>
      </c>
      <c r="J1262" s="33" t="s">
        <v>14224</v>
      </c>
      <c r="K1262" s="29" t="s">
        <v>178</v>
      </c>
      <c r="L1262" s="29" t="s">
        <v>14223</v>
      </c>
      <c r="M1262" s="29" t="s">
        <v>8073</v>
      </c>
      <c r="N1262" s="28">
        <v>564340</v>
      </c>
      <c r="O1262" s="28">
        <v>6134148</v>
      </c>
      <c r="P1262" s="29" t="s">
        <v>14222</v>
      </c>
      <c r="Q1262" s="32" t="s">
        <v>174</v>
      </c>
      <c r="R1262" s="19"/>
      <c r="S1262" s="19"/>
      <c r="T1262" s="19"/>
      <c r="U1262" s="19"/>
      <c r="V1262" s="19"/>
      <c r="W1262" s="19"/>
      <c r="X1262" s="19"/>
      <c r="Y1262" s="19"/>
      <c r="Z1262" s="19"/>
      <c r="AA1262" s="19"/>
      <c r="AB1262" s="19"/>
      <c r="AC1262" s="19"/>
      <c r="AD1262" s="19"/>
      <c r="AE1262" s="19"/>
      <c r="AF1262" s="19"/>
      <c r="AG1262" s="19"/>
      <c r="AH1262" s="19"/>
      <c r="AI1262" s="19"/>
      <c r="AJ1262" s="19"/>
      <c r="AK1262" s="19"/>
      <c r="AL1262" s="19"/>
      <c r="AM1262" s="19"/>
      <c r="AN1262" s="19"/>
      <c r="AO1262" s="31">
        <v>115960</v>
      </c>
      <c r="AP1262" s="31">
        <v>1098784.89453125</v>
      </c>
      <c r="AQ1262" s="31">
        <v>1238181.69140625</v>
      </c>
      <c r="AR1262" s="31">
        <v>1101388.4921875</v>
      </c>
      <c r="AS1262" s="31">
        <v>1272451.4765625</v>
      </c>
      <c r="AT1262" s="31">
        <v>1226851.08984375</v>
      </c>
      <c r="AU1262" s="31">
        <v>1155112.09765625</v>
      </c>
      <c r="AV1262" s="31">
        <v>1432403.88671875</v>
      </c>
      <c r="AW1262" s="31">
        <v>1393551.40234375</v>
      </c>
      <c r="AX1262" s="31">
        <v>114879.796875</v>
      </c>
      <c r="AY1262" s="31">
        <v>79097.296875</v>
      </c>
      <c r="AZ1262" s="31">
        <v>193977.09375</v>
      </c>
    </row>
    <row r="1263" spans="1:52" ht="15" customHeight="1">
      <c r="A1263" s="29" t="s">
        <v>14221</v>
      </c>
      <c r="B1263" s="34">
        <v>36839</v>
      </c>
      <c r="C1263" s="28">
        <v>750</v>
      </c>
      <c r="D1263" s="28">
        <v>48</v>
      </c>
      <c r="E1263" s="28">
        <v>50</v>
      </c>
      <c r="F1263" s="29" t="s">
        <v>172</v>
      </c>
      <c r="G1263" s="29" t="s">
        <v>648</v>
      </c>
      <c r="H1263" s="28">
        <v>420</v>
      </c>
      <c r="I1263" s="29" t="s">
        <v>14164</v>
      </c>
      <c r="J1263" s="33" t="s">
        <v>14220</v>
      </c>
      <c r="K1263" s="29" t="s">
        <v>178</v>
      </c>
      <c r="L1263" s="29" t="s">
        <v>14219</v>
      </c>
      <c r="M1263" s="29" t="s">
        <v>2980</v>
      </c>
      <c r="N1263" s="28">
        <v>575086</v>
      </c>
      <c r="O1263" s="28">
        <v>6127885</v>
      </c>
      <c r="P1263" s="29" t="s">
        <v>14218</v>
      </c>
      <c r="Q1263" s="32" t="s">
        <v>174</v>
      </c>
      <c r="R1263" s="19"/>
      <c r="S1263" s="19"/>
      <c r="T1263" s="19"/>
      <c r="U1263" s="19"/>
      <c r="V1263" s="19"/>
      <c r="W1263" s="19"/>
      <c r="X1263" s="19"/>
      <c r="Y1263" s="19"/>
      <c r="Z1263" s="19"/>
      <c r="AA1263" s="19"/>
      <c r="AB1263" s="19"/>
      <c r="AC1263" s="19"/>
      <c r="AD1263" s="19"/>
      <c r="AE1263" s="19"/>
      <c r="AF1263" s="19"/>
      <c r="AG1263" s="19"/>
      <c r="AH1263" s="19"/>
      <c r="AI1263" s="19"/>
      <c r="AJ1263" s="19"/>
      <c r="AK1263" s="19"/>
      <c r="AL1263" s="19"/>
      <c r="AM1263" s="19"/>
      <c r="AN1263" s="19"/>
      <c r="AO1263" s="31">
        <v>190390</v>
      </c>
      <c r="AP1263" s="31">
        <v>1193270.1953125</v>
      </c>
      <c r="AQ1263" s="31">
        <v>1334426.79296875</v>
      </c>
      <c r="AR1263" s="31">
        <v>1178769.9140625</v>
      </c>
      <c r="AS1263" s="31">
        <v>1316615.2890625</v>
      </c>
      <c r="AT1263" s="31">
        <v>1267091.9921875</v>
      </c>
      <c r="AU1263" s="31">
        <v>1175441.697265625</v>
      </c>
      <c r="AV1263" s="31">
        <v>1494001.09375</v>
      </c>
      <c r="AW1263" s="31">
        <v>1384197.3984375</v>
      </c>
      <c r="AX1263" s="31">
        <v>115494.3984375</v>
      </c>
      <c r="AY1263" s="31">
        <v>91504.5</v>
      </c>
      <c r="AZ1263" s="31">
        <v>206998.8984375</v>
      </c>
    </row>
    <row r="1264" spans="1:52" ht="15" customHeight="1">
      <c r="A1264" s="29" t="s">
        <v>14217</v>
      </c>
      <c r="B1264" s="34">
        <v>36882</v>
      </c>
      <c r="C1264" s="28">
        <v>660</v>
      </c>
      <c r="D1264" s="28">
        <v>47</v>
      </c>
      <c r="E1264" s="28">
        <v>45.3</v>
      </c>
      <c r="F1264" s="29" t="s">
        <v>242</v>
      </c>
      <c r="G1264" s="29" t="s">
        <v>3687</v>
      </c>
      <c r="H1264" s="28">
        <v>420</v>
      </c>
      <c r="I1264" s="29" t="s">
        <v>14164</v>
      </c>
      <c r="J1264" s="33" t="s">
        <v>14216</v>
      </c>
      <c r="K1264" s="29" t="s">
        <v>178</v>
      </c>
      <c r="L1264" s="29" t="s">
        <v>14210</v>
      </c>
      <c r="M1264" s="29" t="s">
        <v>1242</v>
      </c>
      <c r="N1264" s="28">
        <v>569303</v>
      </c>
      <c r="O1264" s="28">
        <v>6119819</v>
      </c>
      <c r="P1264" s="29" t="s">
        <v>14209</v>
      </c>
      <c r="Q1264" s="32" t="s">
        <v>174</v>
      </c>
      <c r="R1264" s="19"/>
      <c r="S1264" s="19"/>
      <c r="T1264" s="19"/>
      <c r="U1264" s="19"/>
      <c r="V1264" s="19"/>
      <c r="W1264" s="19"/>
      <c r="X1264" s="19"/>
      <c r="Y1264" s="19"/>
      <c r="Z1264" s="19"/>
      <c r="AA1264" s="19"/>
      <c r="AB1264" s="19"/>
      <c r="AC1264" s="19"/>
      <c r="AD1264" s="19"/>
      <c r="AE1264" s="19"/>
      <c r="AF1264" s="19"/>
      <c r="AG1264" s="19"/>
      <c r="AH1264" s="19"/>
      <c r="AI1264" s="19"/>
      <c r="AJ1264" s="19"/>
      <c r="AK1264" s="19"/>
      <c r="AL1264" s="19"/>
      <c r="AM1264" s="19"/>
      <c r="AN1264" s="19"/>
      <c r="AO1264" s="31">
        <v>15014.3330078125</v>
      </c>
      <c r="AP1264" s="31">
        <v>825180.8359375</v>
      </c>
      <c r="AQ1264" s="31">
        <v>962806.33203125</v>
      </c>
      <c r="AR1264" s="31">
        <v>803749.90234375</v>
      </c>
      <c r="AS1264" s="31">
        <v>970777.51171875</v>
      </c>
      <c r="AT1264" s="31">
        <v>895195.7265625</v>
      </c>
      <c r="AU1264" s="31">
        <v>868515.568359375</v>
      </c>
      <c r="AV1264" s="31">
        <v>1059330.625</v>
      </c>
      <c r="AW1264" s="31">
        <v>1042054.21875</v>
      </c>
      <c r="AX1264" s="31">
        <v>75156.4765625</v>
      </c>
      <c r="AY1264" s="31">
        <v>60669.546875</v>
      </c>
      <c r="AZ1264" s="31">
        <v>135826.0234375</v>
      </c>
    </row>
    <row r="1265" spans="1:52" ht="15" customHeight="1">
      <c r="A1265" s="29" t="s">
        <v>14215</v>
      </c>
      <c r="B1265" s="34">
        <v>36882</v>
      </c>
      <c r="C1265" s="28">
        <v>660</v>
      </c>
      <c r="D1265" s="28">
        <v>47</v>
      </c>
      <c r="E1265" s="28">
        <v>45.3</v>
      </c>
      <c r="F1265" s="29" t="s">
        <v>242</v>
      </c>
      <c r="G1265" s="29" t="s">
        <v>3687</v>
      </c>
      <c r="H1265" s="28">
        <v>420</v>
      </c>
      <c r="I1265" s="29" t="s">
        <v>14164</v>
      </c>
      <c r="J1265" s="33" t="s">
        <v>14214</v>
      </c>
      <c r="K1265" s="29" t="s">
        <v>178</v>
      </c>
      <c r="L1265" s="29" t="s">
        <v>14213</v>
      </c>
      <c r="M1265" s="29" t="s">
        <v>1242</v>
      </c>
      <c r="N1265" s="28">
        <v>569542.1</v>
      </c>
      <c r="O1265" s="28">
        <v>6119789</v>
      </c>
      <c r="P1265" s="29" t="s">
        <v>14209</v>
      </c>
      <c r="Q1265" s="32" t="s">
        <v>174</v>
      </c>
      <c r="R1265" s="19"/>
      <c r="S1265" s="19"/>
      <c r="T1265" s="19"/>
      <c r="U1265" s="19"/>
      <c r="V1265" s="19"/>
      <c r="W1265" s="19"/>
      <c r="X1265" s="19"/>
      <c r="Y1265" s="19"/>
      <c r="Z1265" s="19"/>
      <c r="AA1265" s="19"/>
      <c r="AB1265" s="19"/>
      <c r="AC1265" s="19"/>
      <c r="AD1265" s="19"/>
      <c r="AE1265" s="19"/>
      <c r="AF1265" s="19"/>
      <c r="AG1265" s="19"/>
      <c r="AH1265" s="19"/>
      <c r="AI1265" s="19"/>
      <c r="AJ1265" s="19"/>
      <c r="AK1265" s="19"/>
      <c r="AL1265" s="19"/>
      <c r="AM1265" s="19"/>
      <c r="AN1265" s="19"/>
      <c r="AO1265" s="31">
        <v>15014</v>
      </c>
      <c r="AP1265" s="31">
        <v>825180.8359375</v>
      </c>
      <c r="AQ1265" s="31">
        <v>962806.33203125</v>
      </c>
      <c r="AR1265" s="31">
        <v>803749.90234375</v>
      </c>
      <c r="AS1265" s="31">
        <v>970777.51171875</v>
      </c>
      <c r="AT1265" s="31">
        <v>895195.7265625</v>
      </c>
      <c r="AU1265" s="31">
        <v>868515.568359375</v>
      </c>
      <c r="AV1265" s="31">
        <v>1059330.625</v>
      </c>
      <c r="AW1265" s="31">
        <v>1042054.21875</v>
      </c>
      <c r="AX1265" s="31">
        <v>75156.4765625</v>
      </c>
      <c r="AY1265" s="31">
        <v>60669.546875</v>
      </c>
      <c r="AZ1265" s="31">
        <v>135826.0234375</v>
      </c>
    </row>
    <row r="1266" spans="1:52" ht="15" customHeight="1">
      <c r="A1266" s="29" t="s">
        <v>14212</v>
      </c>
      <c r="B1266" s="34">
        <v>36882</v>
      </c>
      <c r="C1266" s="28">
        <v>660</v>
      </c>
      <c r="D1266" s="28">
        <v>47</v>
      </c>
      <c r="E1266" s="28">
        <v>45.3</v>
      </c>
      <c r="F1266" s="29" t="s">
        <v>242</v>
      </c>
      <c r="G1266" s="29" t="s">
        <v>3687</v>
      </c>
      <c r="H1266" s="28">
        <v>420</v>
      </c>
      <c r="I1266" s="29" t="s">
        <v>14164</v>
      </c>
      <c r="J1266" s="33" t="s">
        <v>14211</v>
      </c>
      <c r="K1266" s="29" t="s">
        <v>178</v>
      </c>
      <c r="L1266" s="29" t="s">
        <v>14210</v>
      </c>
      <c r="M1266" s="29" t="s">
        <v>3442</v>
      </c>
      <c r="N1266" s="28">
        <v>569395</v>
      </c>
      <c r="O1266" s="28">
        <v>6119597</v>
      </c>
      <c r="P1266" s="29" t="s">
        <v>14209</v>
      </c>
      <c r="Q1266" s="32" t="s">
        <v>174</v>
      </c>
      <c r="R1266" s="19"/>
      <c r="S1266" s="19"/>
      <c r="T1266" s="19"/>
      <c r="U1266" s="19"/>
      <c r="V1266" s="19"/>
      <c r="W1266" s="19"/>
      <c r="X1266" s="19"/>
      <c r="Y1266" s="19"/>
      <c r="Z1266" s="19"/>
      <c r="AA1266" s="19"/>
      <c r="AB1266" s="19"/>
      <c r="AC1266" s="19"/>
      <c r="AD1266" s="19"/>
      <c r="AE1266" s="19"/>
      <c r="AF1266" s="19"/>
      <c r="AG1266" s="19"/>
      <c r="AH1266" s="19"/>
      <c r="AI1266" s="19"/>
      <c r="AJ1266" s="19"/>
      <c r="AK1266" s="19"/>
      <c r="AL1266" s="19"/>
      <c r="AM1266" s="19"/>
      <c r="AN1266" s="19"/>
      <c r="AO1266" s="31">
        <v>15014</v>
      </c>
      <c r="AP1266" s="31">
        <v>825180.8359375</v>
      </c>
      <c r="AQ1266" s="31">
        <v>962806.33203125</v>
      </c>
      <c r="AR1266" s="31">
        <v>803749.90234375</v>
      </c>
      <c r="AS1266" s="31">
        <v>970777.51171875</v>
      </c>
      <c r="AT1266" s="31">
        <v>895195.7265625</v>
      </c>
      <c r="AU1266" s="31">
        <v>868515.568359375</v>
      </c>
      <c r="AV1266" s="31">
        <v>1059330.625</v>
      </c>
      <c r="AW1266" s="31">
        <v>1042054.21875</v>
      </c>
      <c r="AX1266" s="31">
        <v>75156.4765625</v>
      </c>
      <c r="AY1266" s="31">
        <v>60669.546875</v>
      </c>
      <c r="AZ1266" s="31">
        <v>135826.0234375</v>
      </c>
    </row>
    <row r="1267" spans="1:52" ht="15" customHeight="1">
      <c r="A1267" s="29" t="s">
        <v>14208</v>
      </c>
      <c r="B1267" s="34">
        <v>36850</v>
      </c>
      <c r="C1267" s="28">
        <v>660</v>
      </c>
      <c r="D1267" s="28">
        <v>47</v>
      </c>
      <c r="E1267" s="28">
        <v>50</v>
      </c>
      <c r="F1267" s="29" t="s">
        <v>242</v>
      </c>
      <c r="G1267" s="29" t="s">
        <v>3687</v>
      </c>
      <c r="H1267" s="28">
        <v>420</v>
      </c>
      <c r="I1267" s="29" t="s">
        <v>14164</v>
      </c>
      <c r="J1267" s="33" t="s">
        <v>14207</v>
      </c>
      <c r="K1267" s="29" t="s">
        <v>178</v>
      </c>
      <c r="L1267" s="29" t="s">
        <v>14206</v>
      </c>
      <c r="M1267" s="29" t="s">
        <v>2779</v>
      </c>
      <c r="N1267" s="28">
        <v>565051</v>
      </c>
      <c r="O1267" s="28">
        <v>6128414</v>
      </c>
      <c r="P1267" s="29" t="s">
        <v>14205</v>
      </c>
      <c r="Q1267" s="32" t="s">
        <v>174</v>
      </c>
      <c r="R1267" s="19"/>
      <c r="S1267" s="19"/>
      <c r="T1267" s="19"/>
      <c r="U1267" s="19"/>
      <c r="V1267" s="19"/>
      <c r="W1267" s="19"/>
      <c r="X1267" s="19"/>
      <c r="Y1267" s="19"/>
      <c r="Z1267" s="19"/>
      <c r="AA1267" s="19"/>
      <c r="AB1267" s="19"/>
      <c r="AC1267" s="19"/>
      <c r="AD1267" s="19"/>
      <c r="AE1267" s="19"/>
      <c r="AF1267" s="19"/>
      <c r="AG1267" s="19"/>
      <c r="AH1267" s="19"/>
      <c r="AI1267" s="19"/>
      <c r="AJ1267" s="19"/>
      <c r="AK1267" s="19"/>
      <c r="AL1267" s="19"/>
      <c r="AM1267" s="19"/>
      <c r="AN1267" s="19"/>
      <c r="AO1267" s="31">
        <v>153410</v>
      </c>
      <c r="AP1267" s="31">
        <v>1050481.3125</v>
      </c>
      <c r="AQ1267" s="31">
        <v>1173907.30078125</v>
      </c>
      <c r="AR1267" s="31">
        <v>1062780.51171875</v>
      </c>
      <c r="AS1267" s="31">
        <v>1202588.40234375</v>
      </c>
      <c r="AT1267" s="31">
        <v>1183754.69140625</v>
      </c>
      <c r="AU1267" s="31">
        <v>1116158.087890625</v>
      </c>
      <c r="AV1267" s="31">
        <v>1336341.78515625</v>
      </c>
      <c r="AW1267" s="31">
        <v>1275459.4609375</v>
      </c>
      <c r="AX1267" s="31">
        <v>104092.7734375</v>
      </c>
      <c r="AY1267" s="31">
        <v>69810.5234375</v>
      </c>
      <c r="AZ1267" s="31">
        <v>173903.296875</v>
      </c>
    </row>
    <row r="1268" spans="1:52" ht="15" customHeight="1">
      <c r="A1268" s="29" t="s">
        <v>14204</v>
      </c>
      <c r="B1268" s="34">
        <v>37362</v>
      </c>
      <c r="C1268" s="28">
        <v>660</v>
      </c>
      <c r="D1268" s="28">
        <v>47</v>
      </c>
      <c r="E1268" s="28">
        <v>50</v>
      </c>
      <c r="F1268" s="29" t="s">
        <v>14198</v>
      </c>
      <c r="G1268" s="29" t="s">
        <v>2175</v>
      </c>
      <c r="H1268" s="28">
        <v>420</v>
      </c>
      <c r="I1268" s="29" t="s">
        <v>14164</v>
      </c>
      <c r="J1268" s="33" t="s">
        <v>14203</v>
      </c>
      <c r="K1268" s="29" t="s">
        <v>178</v>
      </c>
      <c r="L1268" s="29" t="s">
        <v>14202</v>
      </c>
      <c r="M1268" s="29" t="s">
        <v>14201</v>
      </c>
      <c r="N1268" s="28">
        <v>567272</v>
      </c>
      <c r="O1268" s="28">
        <v>6125276</v>
      </c>
      <c r="P1268" s="29" t="s">
        <v>14200</v>
      </c>
      <c r="Q1268" s="32" t="s">
        <v>174</v>
      </c>
      <c r="R1268" s="19"/>
      <c r="S1268" s="19"/>
      <c r="T1268" s="19"/>
      <c r="U1268" s="19"/>
      <c r="V1268" s="19"/>
      <c r="W1268" s="19"/>
      <c r="X1268" s="19"/>
      <c r="Y1268" s="19"/>
      <c r="Z1268" s="19"/>
      <c r="AA1268" s="19"/>
      <c r="AB1268" s="19"/>
      <c r="AC1268" s="19"/>
      <c r="AD1268" s="19"/>
      <c r="AE1268" s="19"/>
      <c r="AF1268" s="19"/>
      <c r="AG1268" s="19"/>
      <c r="AH1268" s="19"/>
      <c r="AI1268" s="19"/>
      <c r="AJ1268" s="19"/>
      <c r="AK1268" s="19"/>
      <c r="AL1268" s="19"/>
      <c r="AM1268" s="19"/>
      <c r="AN1268" s="19"/>
      <c r="AO1268" s="19"/>
      <c r="AP1268" s="19"/>
      <c r="AQ1268" s="31">
        <v>684780.703125</v>
      </c>
      <c r="AR1268" s="31">
        <v>1082342.08984375</v>
      </c>
      <c r="AS1268" s="31">
        <v>1223320.8984375</v>
      </c>
      <c r="AT1268" s="31">
        <v>1224315.31640625</v>
      </c>
      <c r="AU1268" s="31">
        <v>1153398.6953125</v>
      </c>
      <c r="AV1268" s="31">
        <v>1416755.19140625</v>
      </c>
      <c r="AW1268" s="31">
        <v>1310658.49609375</v>
      </c>
      <c r="AX1268" s="31">
        <v>105193.3984375</v>
      </c>
      <c r="AY1268" s="31">
        <v>82404.296875</v>
      </c>
      <c r="AZ1268" s="31">
        <v>187597.6953125</v>
      </c>
    </row>
    <row r="1269" spans="1:52" ht="15" customHeight="1">
      <c r="A1269" s="29" t="s">
        <v>14199</v>
      </c>
      <c r="B1269" s="34">
        <v>36641</v>
      </c>
      <c r="C1269" s="28">
        <v>660</v>
      </c>
      <c r="D1269" s="28">
        <v>47</v>
      </c>
      <c r="E1269" s="28">
        <v>50</v>
      </c>
      <c r="F1269" s="29" t="s">
        <v>242</v>
      </c>
      <c r="G1269" s="29" t="s">
        <v>3687</v>
      </c>
      <c r="H1269" s="28">
        <v>420</v>
      </c>
      <c r="I1269" s="29" t="s">
        <v>14164</v>
      </c>
      <c r="J1269" s="33" t="s">
        <v>14197</v>
      </c>
      <c r="K1269" s="29" t="s">
        <v>178</v>
      </c>
      <c r="L1269" s="29" t="s">
        <v>14196</v>
      </c>
      <c r="M1269" s="29" t="s">
        <v>4061</v>
      </c>
      <c r="N1269" s="28">
        <v>567497</v>
      </c>
      <c r="O1269" s="28">
        <v>6125141</v>
      </c>
      <c r="P1269" s="29" t="s">
        <v>14195</v>
      </c>
      <c r="Q1269" s="32" t="s">
        <v>174</v>
      </c>
      <c r="R1269" s="19"/>
      <c r="S1269" s="19"/>
      <c r="T1269" s="19"/>
      <c r="U1269" s="19"/>
      <c r="V1269" s="19"/>
      <c r="W1269" s="19"/>
      <c r="X1269" s="19"/>
      <c r="Y1269" s="19"/>
      <c r="Z1269" s="19"/>
      <c r="AA1269" s="19"/>
      <c r="AB1269" s="19"/>
      <c r="AC1269" s="19"/>
      <c r="AD1269" s="19"/>
      <c r="AE1269" s="19"/>
      <c r="AF1269" s="19"/>
      <c r="AG1269" s="19"/>
      <c r="AH1269" s="19"/>
      <c r="AI1269" s="19"/>
      <c r="AJ1269" s="19"/>
      <c r="AK1269" s="19"/>
      <c r="AL1269" s="19"/>
      <c r="AM1269" s="19"/>
      <c r="AN1269" s="19"/>
      <c r="AO1269" s="31">
        <v>815020</v>
      </c>
      <c r="AP1269" s="31">
        <v>1198242.3125</v>
      </c>
      <c r="AQ1269" s="31">
        <v>1275749.59375</v>
      </c>
      <c r="AR1269" s="31">
        <v>1151713.8046875</v>
      </c>
      <c r="AS1269" s="31">
        <v>1359627.5078125</v>
      </c>
      <c r="AT1269" s="31">
        <v>1294075.3125</v>
      </c>
      <c r="AU1269" s="31">
        <v>1198765.80078125</v>
      </c>
      <c r="AV1269" s="31">
        <v>1472591.8828125</v>
      </c>
      <c r="AW1269" s="31">
        <v>1425168.515625</v>
      </c>
      <c r="AX1269" s="31">
        <v>119248.203125</v>
      </c>
      <c r="AY1269" s="31">
        <v>86621.3984375</v>
      </c>
      <c r="AZ1269" s="31">
        <v>205869.6015625</v>
      </c>
    </row>
    <row r="1270" spans="1:52" ht="15" customHeight="1">
      <c r="A1270" s="29" t="s">
        <v>14194</v>
      </c>
      <c r="B1270" s="34">
        <v>37245</v>
      </c>
      <c r="C1270" s="28">
        <v>750</v>
      </c>
      <c r="D1270" s="28">
        <v>48</v>
      </c>
      <c r="E1270" s="28">
        <v>50</v>
      </c>
      <c r="F1270" s="29" t="s">
        <v>172</v>
      </c>
      <c r="G1270" s="29" t="s">
        <v>648</v>
      </c>
      <c r="H1270" s="28">
        <v>420</v>
      </c>
      <c r="I1270" s="29" t="s">
        <v>14164</v>
      </c>
      <c r="J1270" s="33" t="s">
        <v>14193</v>
      </c>
      <c r="K1270" s="29" t="s">
        <v>178</v>
      </c>
      <c r="L1270" s="29" t="s">
        <v>14190</v>
      </c>
      <c r="M1270" s="29" t="s">
        <v>4061</v>
      </c>
      <c r="N1270" s="28">
        <v>579481</v>
      </c>
      <c r="O1270" s="28">
        <v>6133508</v>
      </c>
      <c r="P1270" s="29" t="s">
        <v>14170</v>
      </c>
      <c r="Q1270" s="32" t="s">
        <v>174</v>
      </c>
      <c r="R1270" s="19"/>
      <c r="S1270" s="19"/>
      <c r="T1270" s="19"/>
      <c r="U1270" s="19"/>
      <c r="V1270" s="19"/>
      <c r="W1270" s="19"/>
      <c r="X1270" s="19"/>
      <c r="Y1270" s="19"/>
      <c r="Z1270" s="19"/>
      <c r="AA1270" s="19"/>
      <c r="AB1270" s="19"/>
      <c r="AC1270" s="19"/>
      <c r="AD1270" s="19"/>
      <c r="AE1270" s="19"/>
      <c r="AF1270" s="19"/>
      <c r="AG1270" s="19"/>
      <c r="AH1270" s="19"/>
      <c r="AI1270" s="19"/>
      <c r="AJ1270" s="19"/>
      <c r="AK1270" s="19"/>
      <c r="AL1270" s="19"/>
      <c r="AM1270" s="19"/>
      <c r="AN1270" s="19"/>
      <c r="AO1270" s="19"/>
      <c r="AP1270" s="31">
        <v>38215.375</v>
      </c>
      <c r="AQ1270" s="31">
        <v>1214486.84765625</v>
      </c>
      <c r="AR1270" s="31">
        <v>1111803.4296875</v>
      </c>
      <c r="AS1270" s="31">
        <v>1250856.375</v>
      </c>
      <c r="AT1270" s="31">
        <v>1184463.92578125</v>
      </c>
      <c r="AU1270" s="31">
        <v>1087255.251953125</v>
      </c>
      <c r="AV1270" s="31">
        <v>1387237.33203125</v>
      </c>
      <c r="AW1270" s="31">
        <v>1298187.13671875</v>
      </c>
      <c r="AX1270" s="31">
        <v>108508.171875</v>
      </c>
      <c r="AY1270" s="31">
        <v>85930.875</v>
      </c>
      <c r="AZ1270" s="31">
        <v>194439.046875</v>
      </c>
    </row>
    <row r="1271" spans="1:52" ht="15" customHeight="1">
      <c r="A1271" s="29" t="s">
        <v>14192</v>
      </c>
      <c r="B1271" s="34">
        <v>37245</v>
      </c>
      <c r="C1271" s="28">
        <v>750</v>
      </c>
      <c r="D1271" s="28">
        <v>48</v>
      </c>
      <c r="E1271" s="28">
        <v>50</v>
      </c>
      <c r="F1271" s="29" t="s">
        <v>172</v>
      </c>
      <c r="G1271" s="29" t="s">
        <v>648</v>
      </c>
      <c r="H1271" s="28">
        <v>420</v>
      </c>
      <c r="I1271" s="29" t="s">
        <v>14164</v>
      </c>
      <c r="J1271" s="33" t="s">
        <v>14191</v>
      </c>
      <c r="K1271" s="29" t="s">
        <v>178</v>
      </c>
      <c r="L1271" s="29" t="s">
        <v>14190</v>
      </c>
      <c r="M1271" s="29" t="s">
        <v>1369</v>
      </c>
      <c r="N1271" s="28">
        <v>579682</v>
      </c>
      <c r="O1271" s="28">
        <v>6133300</v>
      </c>
      <c r="P1271" s="29" t="s">
        <v>14170</v>
      </c>
      <c r="Q1271" s="32" t="s">
        <v>174</v>
      </c>
      <c r="R1271" s="19"/>
      <c r="S1271" s="19"/>
      <c r="T1271" s="19"/>
      <c r="U1271" s="19"/>
      <c r="V1271" s="19"/>
      <c r="W1271" s="19"/>
      <c r="X1271" s="19"/>
      <c r="Y1271" s="19"/>
      <c r="Z1271" s="19"/>
      <c r="AA1271" s="19"/>
      <c r="AB1271" s="19"/>
      <c r="AC1271" s="19"/>
      <c r="AD1271" s="19"/>
      <c r="AE1271" s="19"/>
      <c r="AF1271" s="19"/>
      <c r="AG1271" s="19"/>
      <c r="AH1271" s="19"/>
      <c r="AI1271" s="19"/>
      <c r="AJ1271" s="19"/>
      <c r="AK1271" s="19"/>
      <c r="AL1271" s="19"/>
      <c r="AM1271" s="19"/>
      <c r="AN1271" s="19"/>
      <c r="AO1271" s="19"/>
      <c r="AP1271" s="31">
        <v>38215.375</v>
      </c>
      <c r="AQ1271" s="31">
        <v>1214486.84765625</v>
      </c>
      <c r="AR1271" s="31">
        <v>1111803.4296875</v>
      </c>
      <c r="AS1271" s="31">
        <v>1250856.375</v>
      </c>
      <c r="AT1271" s="31">
        <v>1184463.92578125</v>
      </c>
      <c r="AU1271" s="31">
        <v>1087255.251953125</v>
      </c>
      <c r="AV1271" s="31">
        <v>1387237.33203125</v>
      </c>
      <c r="AW1271" s="31">
        <v>1298187.13671875</v>
      </c>
      <c r="AX1271" s="31">
        <v>108508.171875</v>
      </c>
      <c r="AY1271" s="31">
        <v>85930.875</v>
      </c>
      <c r="AZ1271" s="31">
        <v>194439.046875</v>
      </c>
    </row>
    <row r="1272" spans="1:52" ht="15" customHeight="1">
      <c r="A1272" s="29" t="s">
        <v>14189</v>
      </c>
      <c r="B1272" s="34">
        <v>37232</v>
      </c>
      <c r="C1272" s="28">
        <v>750</v>
      </c>
      <c r="D1272" s="28">
        <v>48</v>
      </c>
      <c r="E1272" s="28">
        <v>50</v>
      </c>
      <c r="F1272" s="29" t="s">
        <v>172</v>
      </c>
      <c r="G1272" s="29" t="s">
        <v>648</v>
      </c>
      <c r="H1272" s="28">
        <v>420</v>
      </c>
      <c r="I1272" s="29" t="s">
        <v>14164</v>
      </c>
      <c r="J1272" s="33" t="s">
        <v>14188</v>
      </c>
      <c r="K1272" s="29" t="s">
        <v>178</v>
      </c>
      <c r="L1272" s="29" t="s">
        <v>14182</v>
      </c>
      <c r="M1272" s="29" t="s">
        <v>216</v>
      </c>
      <c r="N1272" s="28">
        <v>563219</v>
      </c>
      <c r="O1272" s="28">
        <v>6141558</v>
      </c>
      <c r="P1272" s="29" t="s">
        <v>14185</v>
      </c>
      <c r="Q1272" s="32" t="s">
        <v>174</v>
      </c>
      <c r="R1272" s="19"/>
      <c r="S1272" s="19"/>
      <c r="T1272" s="19"/>
      <c r="U1272" s="19"/>
      <c r="V1272" s="19"/>
      <c r="W1272" s="19"/>
      <c r="X1272" s="19"/>
      <c r="Y1272" s="19"/>
      <c r="Z1272" s="19"/>
      <c r="AA1272" s="19"/>
      <c r="AB1272" s="19"/>
      <c r="AC1272" s="19"/>
      <c r="AD1272" s="19"/>
      <c r="AE1272" s="19"/>
      <c r="AF1272" s="19"/>
      <c r="AG1272" s="19"/>
      <c r="AH1272" s="19"/>
      <c r="AI1272" s="19"/>
      <c r="AJ1272" s="19"/>
      <c r="AK1272" s="19"/>
      <c r="AL1272" s="19"/>
      <c r="AM1272" s="19"/>
      <c r="AN1272" s="19"/>
      <c r="AO1272" s="19"/>
      <c r="AP1272" s="31">
        <v>30504</v>
      </c>
      <c r="AQ1272" s="31">
        <v>974008.1953125</v>
      </c>
      <c r="AR1272" s="31">
        <v>1265871.5546875</v>
      </c>
      <c r="AS1272" s="31">
        <v>1413511.4375</v>
      </c>
      <c r="AT1272" s="31">
        <v>1358689.5546875</v>
      </c>
      <c r="AU1272" s="31">
        <v>1282189.71875</v>
      </c>
      <c r="AV1272" s="31">
        <v>1556905.91015625</v>
      </c>
      <c r="AW1272" s="31">
        <v>1505379.390625</v>
      </c>
      <c r="AX1272" s="31">
        <v>118431.5390625</v>
      </c>
      <c r="AY1272" s="31">
        <v>86836.3203125</v>
      </c>
      <c r="AZ1272" s="31">
        <v>205267.859375</v>
      </c>
    </row>
    <row r="1273" spans="1:52" ht="15" customHeight="1">
      <c r="A1273" s="29" t="s">
        <v>14187</v>
      </c>
      <c r="B1273" s="34">
        <v>37232</v>
      </c>
      <c r="C1273" s="28">
        <v>750</v>
      </c>
      <c r="D1273" s="28">
        <v>48</v>
      </c>
      <c r="E1273" s="28">
        <v>50</v>
      </c>
      <c r="F1273" s="29" t="s">
        <v>172</v>
      </c>
      <c r="G1273" s="29" t="s">
        <v>648</v>
      </c>
      <c r="H1273" s="28">
        <v>420</v>
      </c>
      <c r="I1273" s="29" t="s">
        <v>14164</v>
      </c>
      <c r="J1273" s="33" t="s">
        <v>14186</v>
      </c>
      <c r="K1273" s="29" t="s">
        <v>178</v>
      </c>
      <c r="L1273" s="29" t="s">
        <v>14182</v>
      </c>
      <c r="M1273" s="29" t="s">
        <v>216</v>
      </c>
      <c r="N1273" s="28">
        <v>563280</v>
      </c>
      <c r="O1273" s="28">
        <v>6141408</v>
      </c>
      <c r="P1273" s="29" t="s">
        <v>14185</v>
      </c>
      <c r="Q1273" s="32" t="s">
        <v>174</v>
      </c>
      <c r="R1273" s="19"/>
      <c r="S1273" s="19"/>
      <c r="T1273" s="19"/>
      <c r="U1273" s="19"/>
      <c r="V1273" s="19"/>
      <c r="W1273" s="19"/>
      <c r="X1273" s="19"/>
      <c r="Y1273" s="19"/>
      <c r="Z1273" s="19"/>
      <c r="AA1273" s="19"/>
      <c r="AB1273" s="19"/>
      <c r="AC1273" s="19"/>
      <c r="AD1273" s="19"/>
      <c r="AE1273" s="19"/>
      <c r="AF1273" s="19"/>
      <c r="AG1273" s="19"/>
      <c r="AH1273" s="19"/>
      <c r="AI1273" s="19"/>
      <c r="AJ1273" s="19"/>
      <c r="AK1273" s="19"/>
      <c r="AL1273" s="19"/>
      <c r="AM1273" s="19"/>
      <c r="AN1273" s="19"/>
      <c r="AO1273" s="19"/>
      <c r="AP1273" s="31">
        <v>30504</v>
      </c>
      <c r="AQ1273" s="31">
        <v>974008.1953125</v>
      </c>
      <c r="AR1273" s="31">
        <v>1265871.5546875</v>
      </c>
      <c r="AS1273" s="31">
        <v>1413511.4375</v>
      </c>
      <c r="AT1273" s="31">
        <v>1358689.5546875</v>
      </c>
      <c r="AU1273" s="31">
        <v>1282189.71875</v>
      </c>
      <c r="AV1273" s="31">
        <v>1556905.91015625</v>
      </c>
      <c r="AW1273" s="31">
        <v>1505379.390625</v>
      </c>
      <c r="AX1273" s="31">
        <v>118431.5390625</v>
      </c>
      <c r="AY1273" s="31">
        <v>86836.3203125</v>
      </c>
      <c r="AZ1273" s="31">
        <v>205267.859375</v>
      </c>
    </row>
    <row r="1274" spans="1:52" ht="15" customHeight="1">
      <c r="A1274" s="29" t="s">
        <v>14184</v>
      </c>
      <c r="B1274" s="34">
        <v>37572</v>
      </c>
      <c r="C1274" s="28">
        <v>750</v>
      </c>
      <c r="D1274" s="28">
        <v>48</v>
      </c>
      <c r="E1274" s="28">
        <v>50</v>
      </c>
      <c r="F1274" s="29" t="s">
        <v>172</v>
      </c>
      <c r="G1274" s="29" t="s">
        <v>648</v>
      </c>
      <c r="H1274" s="28">
        <v>420</v>
      </c>
      <c r="I1274" s="29" t="s">
        <v>14164</v>
      </c>
      <c r="J1274" s="33" t="s">
        <v>14183</v>
      </c>
      <c r="K1274" s="29" t="s">
        <v>178</v>
      </c>
      <c r="L1274" s="29" t="s">
        <v>14182</v>
      </c>
      <c r="M1274" s="29" t="s">
        <v>216</v>
      </c>
      <c r="N1274" s="28">
        <v>563260</v>
      </c>
      <c r="O1274" s="28">
        <v>6141051</v>
      </c>
      <c r="P1274" s="29" t="s">
        <v>14181</v>
      </c>
      <c r="Q1274" s="32" t="s">
        <v>174</v>
      </c>
      <c r="R1274" s="19"/>
      <c r="S1274" s="19"/>
      <c r="T1274" s="19"/>
      <c r="U1274" s="19"/>
      <c r="V1274" s="19"/>
      <c r="W1274" s="19"/>
      <c r="X1274" s="19"/>
      <c r="Y1274" s="19"/>
      <c r="Z1274" s="19"/>
      <c r="AA1274" s="19"/>
      <c r="AB1274" s="19"/>
      <c r="AC1274" s="19"/>
      <c r="AD1274" s="19"/>
      <c r="AE1274" s="19"/>
      <c r="AF1274" s="19"/>
      <c r="AG1274" s="19"/>
      <c r="AH1274" s="19"/>
      <c r="AI1274" s="19"/>
      <c r="AJ1274" s="19"/>
      <c r="AK1274" s="19"/>
      <c r="AL1274" s="19"/>
      <c r="AM1274" s="19"/>
      <c r="AN1274" s="19"/>
      <c r="AO1274" s="19"/>
      <c r="AP1274" s="31">
        <v>30504</v>
      </c>
      <c r="AQ1274" s="31">
        <v>974008.1953125</v>
      </c>
      <c r="AR1274" s="31">
        <v>1207531.921875</v>
      </c>
      <c r="AS1274" s="31">
        <v>1342532.90625</v>
      </c>
      <c r="AT1274" s="31">
        <v>1290135.70703125</v>
      </c>
      <c r="AU1274" s="31">
        <v>1241956.90234375</v>
      </c>
      <c r="AV1274" s="31">
        <v>1469387.82421875</v>
      </c>
      <c r="AW1274" s="31">
        <v>1446334.13671875</v>
      </c>
      <c r="AX1274" s="31">
        <v>114941.9296875</v>
      </c>
      <c r="AY1274" s="31">
        <v>81119.53125</v>
      </c>
      <c r="AZ1274" s="31">
        <v>196061.4609375</v>
      </c>
    </row>
    <row r="1275" spans="1:52" ht="15" customHeight="1">
      <c r="A1275" s="29" t="s">
        <v>14180</v>
      </c>
      <c r="B1275" s="34">
        <v>36434</v>
      </c>
      <c r="C1275" s="28">
        <v>750</v>
      </c>
      <c r="D1275" s="28">
        <v>48</v>
      </c>
      <c r="E1275" s="28">
        <v>46</v>
      </c>
      <c r="F1275" s="29" t="s">
        <v>172</v>
      </c>
      <c r="G1275" s="29" t="s">
        <v>14029</v>
      </c>
      <c r="H1275" s="28">
        <v>420</v>
      </c>
      <c r="I1275" s="29" t="s">
        <v>14164</v>
      </c>
      <c r="J1275" s="33" t="s">
        <v>14179</v>
      </c>
      <c r="K1275" s="29" t="s">
        <v>178</v>
      </c>
      <c r="L1275" s="29" t="s">
        <v>14178</v>
      </c>
      <c r="M1275" s="29" t="s">
        <v>14177</v>
      </c>
      <c r="N1275" s="28">
        <v>573817.19999999995</v>
      </c>
      <c r="O1275" s="28">
        <v>6116451</v>
      </c>
      <c r="P1275" s="29" t="s">
        <v>14176</v>
      </c>
      <c r="Q1275" s="32" t="s">
        <v>174</v>
      </c>
      <c r="R1275" s="19"/>
      <c r="S1275" s="19"/>
      <c r="T1275" s="19"/>
      <c r="U1275" s="19"/>
      <c r="V1275" s="19"/>
      <c r="W1275" s="19"/>
      <c r="X1275" s="19"/>
      <c r="Y1275" s="19"/>
      <c r="Z1275" s="19"/>
      <c r="AA1275" s="19"/>
      <c r="AB1275" s="19"/>
      <c r="AC1275" s="19"/>
      <c r="AD1275" s="19"/>
      <c r="AE1275" s="19"/>
      <c r="AF1275" s="19"/>
      <c r="AG1275" s="19"/>
      <c r="AH1275" s="19"/>
      <c r="AI1275" s="19"/>
      <c r="AJ1275" s="19"/>
      <c r="AK1275" s="19"/>
      <c r="AL1275" s="19"/>
      <c r="AM1275" s="19"/>
      <c r="AN1275" s="31">
        <v>287234</v>
      </c>
      <c r="AO1275" s="31">
        <v>1404571</v>
      </c>
      <c r="AP1275" s="31">
        <v>1212932.25</v>
      </c>
      <c r="AQ1275" s="31">
        <v>1354160</v>
      </c>
      <c r="AR1275" s="31">
        <v>1207724</v>
      </c>
      <c r="AS1275" s="31">
        <v>1377734</v>
      </c>
      <c r="AT1275" s="31">
        <v>1301386.75</v>
      </c>
      <c r="AU1275" s="31">
        <v>1196311.75</v>
      </c>
      <c r="AV1275" s="31">
        <v>1473325.25</v>
      </c>
      <c r="AW1275" s="31">
        <v>1419423.5</v>
      </c>
      <c r="AX1275" s="31">
        <v>108224.75</v>
      </c>
      <c r="AY1275" s="31">
        <v>82962</v>
      </c>
      <c r="AZ1275" s="31">
        <v>191186.75</v>
      </c>
    </row>
    <row r="1276" spans="1:52" ht="15" customHeight="1">
      <c r="A1276" s="29" t="s">
        <v>14175</v>
      </c>
      <c r="B1276" s="34">
        <v>37245</v>
      </c>
      <c r="C1276" s="28">
        <v>750</v>
      </c>
      <c r="D1276" s="28">
        <v>48</v>
      </c>
      <c r="E1276" s="28">
        <v>50</v>
      </c>
      <c r="F1276" s="29" t="s">
        <v>172</v>
      </c>
      <c r="G1276" s="29" t="s">
        <v>648</v>
      </c>
      <c r="H1276" s="28">
        <v>420</v>
      </c>
      <c r="I1276" s="29" t="s">
        <v>14164</v>
      </c>
      <c r="J1276" s="33" t="s">
        <v>14174</v>
      </c>
      <c r="K1276" s="29" t="s">
        <v>178</v>
      </c>
      <c r="L1276" s="29" t="s">
        <v>14171</v>
      </c>
      <c r="M1276" s="29" t="s">
        <v>1247</v>
      </c>
      <c r="N1276" s="28">
        <v>579595</v>
      </c>
      <c r="O1276" s="28">
        <v>6132779</v>
      </c>
      <c r="P1276" s="29" t="s">
        <v>14170</v>
      </c>
      <c r="Q1276" s="32" t="s">
        <v>174</v>
      </c>
      <c r="R1276" s="19"/>
      <c r="S1276" s="19"/>
      <c r="T1276" s="19"/>
      <c r="U1276" s="19"/>
      <c r="V1276" s="19"/>
      <c r="W1276" s="19"/>
      <c r="X1276" s="19"/>
      <c r="Y1276" s="19"/>
      <c r="Z1276" s="19"/>
      <c r="AA1276" s="19"/>
      <c r="AB1276" s="19"/>
      <c r="AC1276" s="19"/>
      <c r="AD1276" s="19"/>
      <c r="AE1276" s="19"/>
      <c r="AF1276" s="19"/>
      <c r="AG1276" s="19"/>
      <c r="AH1276" s="19"/>
      <c r="AI1276" s="19"/>
      <c r="AJ1276" s="19"/>
      <c r="AK1276" s="19"/>
      <c r="AL1276" s="19"/>
      <c r="AM1276" s="19"/>
      <c r="AN1276" s="19"/>
      <c r="AO1276" s="19"/>
      <c r="AP1276" s="31">
        <v>38215.375</v>
      </c>
      <c r="AQ1276" s="31">
        <v>1214486.84765625</v>
      </c>
      <c r="AR1276" s="31">
        <v>1111803.4296875</v>
      </c>
      <c r="AS1276" s="31">
        <v>1250856.375</v>
      </c>
      <c r="AT1276" s="31">
        <v>1184463.92578125</v>
      </c>
      <c r="AU1276" s="31">
        <v>1087255.251953125</v>
      </c>
      <c r="AV1276" s="31">
        <v>1387237.33203125</v>
      </c>
      <c r="AW1276" s="31">
        <v>1298187.13671875</v>
      </c>
      <c r="AX1276" s="31">
        <v>108508.171875</v>
      </c>
      <c r="AY1276" s="31">
        <v>85930.875</v>
      </c>
      <c r="AZ1276" s="31">
        <v>194439.046875</v>
      </c>
    </row>
    <row r="1277" spans="1:52" ht="15" customHeight="1">
      <c r="A1277" s="29" t="s">
        <v>14173</v>
      </c>
      <c r="B1277" s="34">
        <v>37245</v>
      </c>
      <c r="C1277" s="28">
        <v>750</v>
      </c>
      <c r="D1277" s="28">
        <v>48</v>
      </c>
      <c r="E1277" s="28">
        <v>50</v>
      </c>
      <c r="F1277" s="29" t="s">
        <v>172</v>
      </c>
      <c r="G1277" s="29" t="s">
        <v>648</v>
      </c>
      <c r="H1277" s="28">
        <v>420</v>
      </c>
      <c r="I1277" s="29" t="s">
        <v>14164</v>
      </c>
      <c r="J1277" s="33" t="s">
        <v>14172</v>
      </c>
      <c r="K1277" s="29" t="s">
        <v>178</v>
      </c>
      <c r="L1277" s="29" t="s">
        <v>14171</v>
      </c>
      <c r="M1277" s="29" t="s">
        <v>1247</v>
      </c>
      <c r="N1277" s="28">
        <v>579494</v>
      </c>
      <c r="O1277" s="28">
        <v>6132607</v>
      </c>
      <c r="P1277" s="29" t="s">
        <v>14170</v>
      </c>
      <c r="Q1277" s="32" t="s">
        <v>174</v>
      </c>
      <c r="R1277" s="19"/>
      <c r="S1277" s="19"/>
      <c r="T1277" s="19"/>
      <c r="U1277" s="19"/>
      <c r="V1277" s="19"/>
      <c r="W1277" s="19"/>
      <c r="X1277" s="19"/>
      <c r="Y1277" s="19"/>
      <c r="Z1277" s="19"/>
      <c r="AA1277" s="19"/>
      <c r="AB1277" s="19"/>
      <c r="AC1277" s="19"/>
      <c r="AD1277" s="19"/>
      <c r="AE1277" s="19"/>
      <c r="AF1277" s="19"/>
      <c r="AG1277" s="19"/>
      <c r="AH1277" s="19"/>
      <c r="AI1277" s="19"/>
      <c r="AJ1277" s="19"/>
      <c r="AK1277" s="19"/>
      <c r="AL1277" s="19"/>
      <c r="AM1277" s="19"/>
      <c r="AN1277" s="19"/>
      <c r="AO1277" s="19"/>
      <c r="AP1277" s="31">
        <v>38215.375</v>
      </c>
      <c r="AQ1277" s="31">
        <v>1214486.84765625</v>
      </c>
      <c r="AR1277" s="31">
        <v>1111803.4296875</v>
      </c>
      <c r="AS1277" s="31">
        <v>1250856.375</v>
      </c>
      <c r="AT1277" s="31">
        <v>1184463.92578125</v>
      </c>
      <c r="AU1277" s="31">
        <v>1087255.251953125</v>
      </c>
      <c r="AV1277" s="31">
        <v>1387237.33203125</v>
      </c>
      <c r="AW1277" s="31">
        <v>1298187.13671875</v>
      </c>
      <c r="AX1277" s="31">
        <v>108508.171875</v>
      </c>
      <c r="AY1277" s="31">
        <v>85930.875</v>
      </c>
      <c r="AZ1277" s="31">
        <v>194439.046875</v>
      </c>
    </row>
    <row r="1278" spans="1:52" ht="15" customHeight="1">
      <c r="A1278" s="29" t="s">
        <v>14169</v>
      </c>
      <c r="B1278" s="34">
        <v>37245</v>
      </c>
      <c r="C1278" s="28">
        <v>750</v>
      </c>
      <c r="D1278" s="28">
        <v>48</v>
      </c>
      <c r="E1278" s="28">
        <v>50</v>
      </c>
      <c r="F1278" s="29" t="s">
        <v>13435</v>
      </c>
      <c r="G1278" s="29" t="s">
        <v>648</v>
      </c>
      <c r="H1278" s="28">
        <v>420</v>
      </c>
      <c r="I1278" s="29" t="s">
        <v>14164</v>
      </c>
      <c r="J1278" s="33" t="s">
        <v>14168</v>
      </c>
      <c r="K1278" s="29" t="s">
        <v>178</v>
      </c>
      <c r="L1278" s="29" t="s">
        <v>14167</v>
      </c>
      <c r="M1278" s="29" t="s">
        <v>2488</v>
      </c>
      <c r="N1278" s="28">
        <v>568921</v>
      </c>
      <c r="O1278" s="28">
        <v>6123670</v>
      </c>
      <c r="P1278" s="29" t="s">
        <v>14166</v>
      </c>
      <c r="Q1278" s="32" t="s">
        <v>174</v>
      </c>
      <c r="R1278" s="19"/>
      <c r="S1278" s="19"/>
      <c r="T1278" s="19"/>
      <c r="U1278" s="19"/>
      <c r="V1278" s="19"/>
      <c r="W1278" s="19"/>
      <c r="X1278" s="19"/>
      <c r="Y1278" s="19"/>
      <c r="Z1278" s="19"/>
      <c r="AA1278" s="19"/>
      <c r="AB1278" s="19"/>
      <c r="AC1278" s="19"/>
      <c r="AD1278" s="19"/>
      <c r="AE1278" s="19"/>
      <c r="AF1278" s="19"/>
      <c r="AG1278" s="19"/>
      <c r="AH1278" s="19"/>
      <c r="AI1278" s="19"/>
      <c r="AJ1278" s="19"/>
      <c r="AK1278" s="19"/>
      <c r="AL1278" s="19"/>
      <c r="AM1278" s="19"/>
      <c r="AN1278" s="19"/>
      <c r="AO1278" s="19"/>
      <c r="AP1278" s="31">
        <v>147600.59375</v>
      </c>
      <c r="AQ1278" s="31">
        <v>1141569.453125</v>
      </c>
      <c r="AR1278" s="31">
        <v>1208722.87890625</v>
      </c>
      <c r="AS1278" s="31">
        <v>1374498.2734375</v>
      </c>
      <c r="AT1278" s="31">
        <v>1328786.76953125</v>
      </c>
      <c r="AU1278" s="31">
        <v>1242951.97265625</v>
      </c>
      <c r="AV1278" s="31">
        <v>1443504.609375</v>
      </c>
      <c r="AW1278" s="31">
        <v>1410396.03125</v>
      </c>
      <c r="AX1278" s="31">
        <v>117769.2734375</v>
      </c>
      <c r="AY1278" s="31">
        <v>87506.2265625</v>
      </c>
      <c r="AZ1278" s="31">
        <v>205275.5</v>
      </c>
    </row>
    <row r="1279" spans="1:52" ht="15" customHeight="1">
      <c r="A1279" s="29" t="s">
        <v>14165</v>
      </c>
      <c r="B1279" s="34">
        <v>37594</v>
      </c>
      <c r="C1279" s="28">
        <v>1300</v>
      </c>
      <c r="D1279" s="28">
        <v>62</v>
      </c>
      <c r="E1279" s="28">
        <v>49</v>
      </c>
      <c r="F1279" s="29" t="s">
        <v>205</v>
      </c>
      <c r="G1279" s="29" t="s">
        <v>14158</v>
      </c>
      <c r="H1279" s="28">
        <v>420</v>
      </c>
      <c r="I1279" s="29" t="s">
        <v>14164</v>
      </c>
      <c r="J1279" s="33" t="s">
        <v>14163</v>
      </c>
      <c r="K1279" s="29" t="s">
        <v>178</v>
      </c>
      <c r="L1279" s="29" t="s">
        <v>14162</v>
      </c>
      <c r="M1279" s="29" t="s">
        <v>14161</v>
      </c>
      <c r="N1279" s="28">
        <v>557715</v>
      </c>
      <c r="O1279" s="28">
        <v>6123544</v>
      </c>
      <c r="P1279" s="29" t="s">
        <v>14160</v>
      </c>
      <c r="Q1279" s="32" t="s">
        <v>174</v>
      </c>
      <c r="R1279" s="19"/>
      <c r="S1279" s="19"/>
      <c r="T1279" s="19"/>
      <c r="U1279" s="19"/>
      <c r="V1279" s="19"/>
      <c r="W1279" s="19"/>
      <c r="X1279" s="19"/>
      <c r="Y1279" s="19"/>
      <c r="Z1279" s="19"/>
      <c r="AA1279" s="19"/>
      <c r="AB1279" s="19"/>
      <c r="AC1279" s="19"/>
      <c r="AD1279" s="19"/>
      <c r="AE1279" s="19"/>
      <c r="AF1279" s="19"/>
      <c r="AG1279" s="19"/>
      <c r="AH1279" s="19"/>
      <c r="AI1279" s="19"/>
      <c r="AJ1279" s="19"/>
      <c r="AK1279" s="19"/>
      <c r="AL1279" s="19"/>
      <c r="AM1279" s="19"/>
      <c r="AN1279" s="19"/>
      <c r="AO1279" s="19"/>
      <c r="AP1279" s="19"/>
      <c r="AQ1279" s="31">
        <v>231200.703125</v>
      </c>
      <c r="AR1279" s="31">
        <v>3267197.78125</v>
      </c>
      <c r="AS1279" s="31">
        <v>3793583.46875</v>
      </c>
      <c r="AT1279" s="31">
        <v>3658336.078125</v>
      </c>
      <c r="AU1279" s="31">
        <v>3504968.0078125</v>
      </c>
      <c r="AV1279" s="31">
        <v>3842254.21875</v>
      </c>
      <c r="AW1279" s="31">
        <v>3826240.2265625</v>
      </c>
      <c r="AX1279" s="31">
        <v>329233.46875</v>
      </c>
      <c r="AY1279" s="31">
        <v>221168.625</v>
      </c>
      <c r="AZ1279" s="31">
        <v>550402.09375</v>
      </c>
    </row>
    <row r="1280" spans="1:52" ht="15" customHeight="1">
      <c r="A1280" s="29" t="s">
        <v>14159</v>
      </c>
      <c r="B1280" s="34">
        <v>32813</v>
      </c>
      <c r="C1280" s="28">
        <v>200</v>
      </c>
      <c r="D1280" s="28">
        <v>24</v>
      </c>
      <c r="E1280" s="28">
        <v>30</v>
      </c>
      <c r="F1280" s="29" t="s">
        <v>690</v>
      </c>
      <c r="G1280" s="29" t="s">
        <v>12531</v>
      </c>
      <c r="H1280" s="28">
        <v>430</v>
      </c>
      <c r="I1280" s="29" t="s">
        <v>14007</v>
      </c>
      <c r="J1280" s="33" t="s">
        <v>14157</v>
      </c>
      <c r="K1280" s="29" t="s">
        <v>178</v>
      </c>
      <c r="L1280" s="29" t="s">
        <v>14149</v>
      </c>
      <c r="M1280" s="29" t="s">
        <v>4144</v>
      </c>
      <c r="N1280" s="28">
        <v>600826.4</v>
      </c>
      <c r="O1280" s="28">
        <v>6113817</v>
      </c>
      <c r="P1280" s="29" t="s">
        <v>14156</v>
      </c>
      <c r="Q1280" s="32" t="s">
        <v>207</v>
      </c>
      <c r="R1280" s="19"/>
      <c r="S1280" s="19"/>
      <c r="T1280" s="19"/>
      <c r="U1280" s="19"/>
      <c r="V1280" s="19"/>
      <c r="W1280" s="19"/>
      <c r="X1280" s="19"/>
      <c r="Y1280" s="19"/>
      <c r="Z1280" s="19"/>
      <c r="AA1280" s="19"/>
      <c r="AB1280" s="19"/>
      <c r="AC1280" s="19"/>
      <c r="AD1280" s="31">
        <v>17790</v>
      </c>
      <c r="AE1280" s="31">
        <v>325840</v>
      </c>
      <c r="AF1280" s="31">
        <v>309070</v>
      </c>
      <c r="AG1280" s="31">
        <v>293920</v>
      </c>
      <c r="AH1280" s="31">
        <v>319780</v>
      </c>
      <c r="AI1280" s="31">
        <v>327040</v>
      </c>
      <c r="AJ1280" s="31">
        <v>300900</v>
      </c>
      <c r="AK1280" s="31">
        <v>244660</v>
      </c>
      <c r="AL1280" s="31">
        <v>279820</v>
      </c>
      <c r="AM1280" s="31">
        <v>291140</v>
      </c>
      <c r="AN1280" s="31">
        <v>253249</v>
      </c>
      <c r="AO1280" s="31">
        <v>289125</v>
      </c>
      <c r="AP1280" s="31">
        <v>233516.302734375</v>
      </c>
      <c r="AQ1280" s="31">
        <v>269894.302734375</v>
      </c>
      <c r="AR1280" s="31">
        <v>235754.30078125</v>
      </c>
      <c r="AS1280" s="31">
        <v>227283.10009765625</v>
      </c>
      <c r="AT1280" s="31">
        <v>206983.8994140625</v>
      </c>
      <c r="AU1280" s="31">
        <v>215937.2001953125</v>
      </c>
      <c r="AV1280" s="31">
        <v>276530.40185546875</v>
      </c>
      <c r="AW1280" s="31">
        <v>228896.599609375</v>
      </c>
      <c r="AX1280" s="31">
        <v>15347.2998046875</v>
      </c>
      <c r="AY1280" s="31">
        <v>11328</v>
      </c>
      <c r="AZ1280" s="31">
        <v>26675.2998046875</v>
      </c>
    </row>
    <row r="1281" spans="1:52" ht="15" customHeight="1">
      <c r="A1281" s="29" t="s">
        <v>14155</v>
      </c>
      <c r="B1281" s="34">
        <v>33473</v>
      </c>
      <c r="C1281" s="28">
        <v>150</v>
      </c>
      <c r="D1281" s="28">
        <v>24.6</v>
      </c>
      <c r="E1281" s="28">
        <v>32.5</v>
      </c>
      <c r="F1281" s="29" t="s">
        <v>786</v>
      </c>
      <c r="G1281" s="29" t="s">
        <v>14145</v>
      </c>
      <c r="H1281" s="28">
        <v>430</v>
      </c>
      <c r="I1281" s="29" t="s">
        <v>14007</v>
      </c>
      <c r="J1281" s="33" t="s">
        <v>14154</v>
      </c>
      <c r="K1281" s="29" t="s">
        <v>178</v>
      </c>
      <c r="L1281" s="29" t="s">
        <v>14153</v>
      </c>
      <c r="M1281" s="29" t="s">
        <v>1836</v>
      </c>
      <c r="N1281" s="28">
        <v>588163</v>
      </c>
      <c r="O1281" s="28">
        <v>6119200</v>
      </c>
      <c r="P1281" s="29" t="s">
        <v>14152</v>
      </c>
      <c r="Q1281" s="32" t="s">
        <v>207</v>
      </c>
      <c r="R1281" s="19"/>
      <c r="S1281" s="19"/>
      <c r="T1281" s="19"/>
      <c r="U1281" s="19"/>
      <c r="V1281" s="19"/>
      <c r="W1281" s="19"/>
      <c r="X1281" s="19"/>
      <c r="Y1281" s="19"/>
      <c r="Z1281" s="19"/>
      <c r="AA1281" s="19"/>
      <c r="AB1281" s="19"/>
      <c r="AC1281" s="19"/>
      <c r="AD1281" s="19"/>
      <c r="AE1281" s="19"/>
      <c r="AF1281" s="31">
        <v>98562</v>
      </c>
      <c r="AG1281" s="31">
        <v>278260</v>
      </c>
      <c r="AH1281" s="31">
        <v>289240</v>
      </c>
      <c r="AI1281" s="31">
        <v>309760</v>
      </c>
      <c r="AJ1281" s="31">
        <v>282890</v>
      </c>
      <c r="AK1281" s="31">
        <v>227030</v>
      </c>
      <c r="AL1281" s="31">
        <v>248400</v>
      </c>
      <c r="AM1281" s="31">
        <v>270140</v>
      </c>
      <c r="AN1281" s="31">
        <v>240348</v>
      </c>
      <c r="AO1281" s="31">
        <v>282907</v>
      </c>
      <c r="AP1281" s="31">
        <v>219772.3994140625</v>
      </c>
      <c r="AQ1281" s="31">
        <v>255472.3017578125</v>
      </c>
      <c r="AR1281" s="31">
        <v>221490</v>
      </c>
      <c r="AS1281" s="31">
        <v>247998</v>
      </c>
      <c r="AT1281" s="31">
        <v>189106.19785308838</v>
      </c>
      <c r="AU1281" s="31">
        <v>158085.80070877075</v>
      </c>
      <c r="AV1281" s="31">
        <v>274233.701171875</v>
      </c>
      <c r="AW1281" s="31">
        <v>262761.09814453125</v>
      </c>
      <c r="AX1281" s="31">
        <v>20515.900390625</v>
      </c>
      <c r="AY1281" s="31">
        <v>15433.7001953125</v>
      </c>
      <c r="AZ1281" s="31">
        <v>35949.6005859375</v>
      </c>
    </row>
    <row r="1282" spans="1:52" ht="15" customHeight="1">
      <c r="A1282" s="29" t="s">
        <v>14151</v>
      </c>
      <c r="B1282" s="34">
        <v>33543</v>
      </c>
      <c r="C1282" s="28">
        <v>150</v>
      </c>
      <c r="D1282" s="28">
        <v>24.6</v>
      </c>
      <c r="E1282" s="28">
        <v>32.5</v>
      </c>
      <c r="F1282" s="29" t="s">
        <v>786</v>
      </c>
      <c r="G1282" s="29" t="s">
        <v>14145</v>
      </c>
      <c r="H1282" s="28">
        <v>430</v>
      </c>
      <c r="I1282" s="29" t="s">
        <v>14007</v>
      </c>
      <c r="J1282" s="33" t="s">
        <v>14150</v>
      </c>
      <c r="K1282" s="29" t="s">
        <v>178</v>
      </c>
      <c r="L1282" s="29" t="s">
        <v>14149</v>
      </c>
      <c r="M1282" s="29" t="s">
        <v>14148</v>
      </c>
      <c r="N1282" s="28">
        <v>600797</v>
      </c>
      <c r="O1282" s="28">
        <v>6113699</v>
      </c>
      <c r="P1282" s="29" t="s">
        <v>14147</v>
      </c>
      <c r="Q1282" s="32" t="s">
        <v>207</v>
      </c>
      <c r="R1282" s="19"/>
      <c r="S1282" s="19"/>
      <c r="T1282" s="19"/>
      <c r="U1282" s="19"/>
      <c r="V1282" s="19"/>
      <c r="W1282" s="19"/>
      <c r="X1282" s="19"/>
      <c r="Y1282" s="19"/>
      <c r="Z1282" s="19"/>
      <c r="AA1282" s="19"/>
      <c r="AB1282" s="19"/>
      <c r="AC1282" s="19"/>
      <c r="AD1282" s="19"/>
      <c r="AE1282" s="19"/>
      <c r="AF1282" s="31">
        <v>88069</v>
      </c>
      <c r="AG1282" s="31">
        <v>266090</v>
      </c>
      <c r="AH1282" s="31">
        <v>307730</v>
      </c>
      <c r="AI1282" s="31">
        <v>317010</v>
      </c>
      <c r="AJ1282" s="31">
        <v>289750</v>
      </c>
      <c r="AK1282" s="31">
        <v>251800</v>
      </c>
      <c r="AL1282" s="31">
        <v>267800</v>
      </c>
      <c r="AM1282" s="31">
        <v>306771</v>
      </c>
      <c r="AN1282" s="31">
        <v>239205</v>
      </c>
      <c r="AO1282" s="31">
        <v>279071</v>
      </c>
      <c r="AP1282" s="31">
        <v>220539.1982421875</v>
      </c>
      <c r="AQ1282" s="31">
        <v>261638.9013671875</v>
      </c>
      <c r="AR1282" s="31">
        <v>225387.3017578125</v>
      </c>
      <c r="AS1282" s="31">
        <v>241346.8017578125</v>
      </c>
      <c r="AT1282" s="31">
        <v>158903.90002441406</v>
      </c>
      <c r="AU1282" s="31">
        <v>178277.39794921875</v>
      </c>
      <c r="AV1282" s="31">
        <v>278789.6982421875</v>
      </c>
      <c r="AW1282" s="31">
        <v>274170.40234375</v>
      </c>
      <c r="AX1282" s="31">
        <v>21230.19921875</v>
      </c>
      <c r="AY1282" s="31">
        <v>18565.80078125</v>
      </c>
      <c r="AZ1282" s="31">
        <v>39796</v>
      </c>
    </row>
    <row r="1283" spans="1:52" ht="15" customHeight="1">
      <c r="A1283" s="29" t="s">
        <v>14146</v>
      </c>
      <c r="B1283" s="34">
        <v>32660</v>
      </c>
      <c r="C1283" s="28">
        <v>150</v>
      </c>
      <c r="D1283" s="28">
        <v>23</v>
      </c>
      <c r="E1283" s="28">
        <v>30</v>
      </c>
      <c r="F1283" s="29" t="s">
        <v>440</v>
      </c>
      <c r="G1283" s="29" t="s">
        <v>14140</v>
      </c>
      <c r="H1283" s="28">
        <v>430</v>
      </c>
      <c r="I1283" s="29" t="s">
        <v>14007</v>
      </c>
      <c r="J1283" s="33" t="s">
        <v>14144</v>
      </c>
      <c r="K1283" s="29" t="s">
        <v>178</v>
      </c>
      <c r="L1283" s="29" t="s">
        <v>14143</v>
      </c>
      <c r="M1283" s="29" t="s">
        <v>331</v>
      </c>
      <c r="N1283" s="28">
        <v>594960</v>
      </c>
      <c r="O1283" s="28">
        <v>6127080</v>
      </c>
      <c r="P1283" s="29" t="s">
        <v>14142</v>
      </c>
      <c r="Q1283" s="32" t="s">
        <v>207</v>
      </c>
      <c r="R1283" s="19"/>
      <c r="S1283" s="19"/>
      <c r="T1283" s="19"/>
      <c r="U1283" s="19"/>
      <c r="V1283" s="19"/>
      <c r="W1283" s="19"/>
      <c r="X1283" s="19"/>
      <c r="Y1283" s="19"/>
      <c r="Z1283" s="19"/>
      <c r="AA1283" s="19"/>
      <c r="AB1283" s="19"/>
      <c r="AC1283" s="19"/>
      <c r="AD1283" s="31">
        <v>233920</v>
      </c>
      <c r="AE1283" s="31">
        <v>351500</v>
      </c>
      <c r="AF1283" s="31">
        <v>320360</v>
      </c>
      <c r="AG1283" s="31">
        <v>328510</v>
      </c>
      <c r="AH1283" s="31">
        <v>333850</v>
      </c>
      <c r="AI1283" s="31">
        <v>360570</v>
      </c>
      <c r="AJ1283" s="31">
        <v>319850</v>
      </c>
      <c r="AK1283" s="31">
        <v>276530</v>
      </c>
      <c r="AL1283" s="31">
        <v>298610</v>
      </c>
      <c r="AM1283" s="31">
        <v>348560</v>
      </c>
      <c r="AN1283" s="31">
        <v>279480</v>
      </c>
      <c r="AO1283" s="31">
        <v>305913</v>
      </c>
      <c r="AP1283" s="31">
        <v>256195.6015625</v>
      </c>
      <c r="AQ1283" s="31">
        <v>287944.150390625</v>
      </c>
      <c r="AR1283" s="31">
        <v>268350.6787109375</v>
      </c>
      <c r="AS1283" s="31">
        <v>286876.9248046875</v>
      </c>
      <c r="AT1283" s="31">
        <v>271053.626953125</v>
      </c>
      <c r="AU1283" s="31">
        <v>259511.32421875</v>
      </c>
      <c r="AV1283" s="31">
        <v>311300.048828125</v>
      </c>
      <c r="AW1283" s="31">
        <v>300022.0537109375</v>
      </c>
      <c r="AX1283" s="31">
        <v>26655.224609375</v>
      </c>
      <c r="AY1283" s="31">
        <v>19383</v>
      </c>
      <c r="AZ1283" s="31">
        <v>46038.224609375</v>
      </c>
    </row>
    <row r="1284" spans="1:52" ht="15" customHeight="1">
      <c r="A1284" s="29" t="s">
        <v>14141</v>
      </c>
      <c r="B1284" s="34">
        <v>33725</v>
      </c>
      <c r="C1284" s="28">
        <v>225</v>
      </c>
      <c r="D1284" s="28">
        <v>27</v>
      </c>
      <c r="E1284" s="28">
        <v>31.5</v>
      </c>
      <c r="F1284" s="29" t="s">
        <v>242</v>
      </c>
      <c r="G1284" s="29" t="s">
        <v>3925</v>
      </c>
      <c r="H1284" s="28">
        <v>430</v>
      </c>
      <c r="I1284" s="29" t="s">
        <v>14007</v>
      </c>
      <c r="J1284" s="33" t="s">
        <v>14139</v>
      </c>
      <c r="K1284" s="29" t="s">
        <v>178</v>
      </c>
      <c r="L1284" s="29" t="s">
        <v>14119</v>
      </c>
      <c r="M1284" s="29" t="s">
        <v>848</v>
      </c>
      <c r="N1284" s="28">
        <v>582643</v>
      </c>
      <c r="O1284" s="28">
        <v>6124523</v>
      </c>
      <c r="P1284" s="29" t="s">
        <v>14138</v>
      </c>
      <c r="Q1284" s="32" t="s">
        <v>207</v>
      </c>
      <c r="R1284" s="19"/>
      <c r="S1284" s="19"/>
      <c r="T1284" s="19"/>
      <c r="U1284" s="19"/>
      <c r="V1284" s="19"/>
      <c r="W1284" s="19"/>
      <c r="X1284" s="19"/>
      <c r="Y1284" s="19"/>
      <c r="Z1284" s="19"/>
      <c r="AA1284" s="19"/>
      <c r="AB1284" s="19"/>
      <c r="AC1284" s="19"/>
      <c r="AD1284" s="19"/>
      <c r="AE1284" s="19"/>
      <c r="AF1284" s="19"/>
      <c r="AG1284" s="31">
        <v>268040</v>
      </c>
      <c r="AH1284" s="31">
        <v>423760</v>
      </c>
      <c r="AI1284" s="31">
        <v>456400</v>
      </c>
      <c r="AJ1284" s="31">
        <v>415900</v>
      </c>
      <c r="AK1284" s="31">
        <v>350300</v>
      </c>
      <c r="AL1284" s="31">
        <v>362800</v>
      </c>
      <c r="AM1284" s="31">
        <v>420800</v>
      </c>
      <c r="AN1284" s="31">
        <v>351551</v>
      </c>
      <c r="AO1284" s="31">
        <v>387643</v>
      </c>
      <c r="AP1284" s="31">
        <v>306356.2978515625</v>
      </c>
      <c r="AQ1284" s="31">
        <v>365089.50390625</v>
      </c>
      <c r="AR1284" s="31">
        <v>308912.6025390625</v>
      </c>
      <c r="AS1284" s="31">
        <v>345883.298828125</v>
      </c>
      <c r="AT1284" s="31">
        <v>340175.302734375</v>
      </c>
      <c r="AU1284" s="31">
        <v>316255.69580078125</v>
      </c>
      <c r="AV1284" s="31">
        <v>398958.5947265625</v>
      </c>
      <c r="AW1284" s="31">
        <v>395709.30078125</v>
      </c>
      <c r="AX1284" s="31">
        <v>23355.30078125</v>
      </c>
      <c r="AY1284" s="31">
        <v>24147.5</v>
      </c>
      <c r="AZ1284" s="31">
        <v>47502.80078125</v>
      </c>
    </row>
    <row r="1285" spans="1:52" ht="15" customHeight="1">
      <c r="A1285" s="29" t="s">
        <v>14137</v>
      </c>
      <c r="B1285" s="34">
        <v>35263</v>
      </c>
      <c r="C1285" s="28">
        <v>600</v>
      </c>
      <c r="D1285" s="28">
        <v>44</v>
      </c>
      <c r="E1285" s="28">
        <v>45</v>
      </c>
      <c r="F1285" s="29" t="s">
        <v>242</v>
      </c>
      <c r="G1285" s="29" t="s">
        <v>1668</v>
      </c>
      <c r="H1285" s="28">
        <v>430</v>
      </c>
      <c r="I1285" s="29" t="s">
        <v>14007</v>
      </c>
      <c r="J1285" s="33" t="s">
        <v>14136</v>
      </c>
      <c r="K1285" s="29" t="s">
        <v>178</v>
      </c>
      <c r="L1285" s="29" t="s">
        <v>14119</v>
      </c>
      <c r="M1285" s="29" t="s">
        <v>1247</v>
      </c>
      <c r="N1285" s="28">
        <v>582603</v>
      </c>
      <c r="O1285" s="28">
        <v>6124198</v>
      </c>
      <c r="P1285" s="29" t="s">
        <v>14135</v>
      </c>
      <c r="Q1285" s="32" t="s">
        <v>174</v>
      </c>
      <c r="R1285" s="19"/>
      <c r="S1285" s="19"/>
      <c r="T1285" s="19"/>
      <c r="U1285" s="19"/>
      <c r="V1285" s="19"/>
      <c r="W1285" s="19"/>
      <c r="X1285" s="19"/>
      <c r="Y1285" s="19"/>
      <c r="Z1285" s="19"/>
      <c r="AA1285" s="19"/>
      <c r="AB1285" s="19"/>
      <c r="AC1285" s="19"/>
      <c r="AD1285" s="19"/>
      <c r="AE1285" s="19"/>
      <c r="AF1285" s="19"/>
      <c r="AG1285" s="19"/>
      <c r="AH1285" s="19"/>
      <c r="AI1285" s="19"/>
      <c r="AJ1285" s="19"/>
      <c r="AK1285" s="31">
        <v>442035</v>
      </c>
      <c r="AL1285" s="31">
        <v>1097415</v>
      </c>
      <c r="AM1285" s="31">
        <v>1252612</v>
      </c>
      <c r="AN1285" s="31">
        <v>1084503</v>
      </c>
      <c r="AO1285" s="31">
        <v>1201376</v>
      </c>
      <c r="AP1285" s="31">
        <v>963825.81640625</v>
      </c>
      <c r="AQ1285" s="31">
        <v>1104232.0546875</v>
      </c>
      <c r="AR1285" s="31">
        <v>969332.97265625</v>
      </c>
      <c r="AS1285" s="31">
        <v>1108385.1875</v>
      </c>
      <c r="AT1285" s="31">
        <v>1038048.26171875</v>
      </c>
      <c r="AU1285" s="31">
        <v>983716.412109375</v>
      </c>
      <c r="AV1285" s="31">
        <v>1218687.0234375</v>
      </c>
      <c r="AW1285" s="31">
        <v>1109786.220703125</v>
      </c>
      <c r="AX1285" s="31">
        <v>95016.953125</v>
      </c>
      <c r="AY1285" s="31">
        <v>71354.671875</v>
      </c>
      <c r="AZ1285" s="31">
        <v>166371.625</v>
      </c>
    </row>
    <row r="1286" spans="1:52" ht="15" customHeight="1">
      <c r="A1286" s="29" t="s">
        <v>14134</v>
      </c>
      <c r="B1286" s="34">
        <v>35775</v>
      </c>
      <c r="C1286" s="28">
        <v>600</v>
      </c>
      <c r="D1286" s="28">
        <v>48</v>
      </c>
      <c r="E1286" s="28">
        <v>46</v>
      </c>
      <c r="F1286" s="29" t="s">
        <v>172</v>
      </c>
      <c r="G1286" s="29" t="s">
        <v>13786</v>
      </c>
      <c r="H1286" s="28">
        <v>430</v>
      </c>
      <c r="I1286" s="29" t="s">
        <v>14007</v>
      </c>
      <c r="J1286" s="33" t="s">
        <v>14133</v>
      </c>
      <c r="K1286" s="29" t="s">
        <v>178</v>
      </c>
      <c r="L1286" s="29" t="s">
        <v>14132</v>
      </c>
      <c r="M1286" s="29" t="s">
        <v>197</v>
      </c>
      <c r="N1286" s="28">
        <v>589509</v>
      </c>
      <c r="O1286" s="28">
        <v>6127409</v>
      </c>
      <c r="P1286" s="29" t="s">
        <v>14131</v>
      </c>
      <c r="Q1286" s="32" t="s">
        <v>174</v>
      </c>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31">
        <v>88125</v>
      </c>
      <c r="AM1286" s="31">
        <v>1478530</v>
      </c>
      <c r="AN1286" s="31">
        <v>1225266</v>
      </c>
      <c r="AO1286" s="31">
        <v>1409152</v>
      </c>
      <c r="AP1286" s="31">
        <v>1150495.8046875</v>
      </c>
      <c r="AQ1286" s="31">
        <v>1307995.640625</v>
      </c>
      <c r="AR1286" s="31">
        <v>1191299.640625</v>
      </c>
      <c r="AS1286" s="31">
        <v>1320072.234375</v>
      </c>
      <c r="AT1286" s="31">
        <v>1242099.6328125</v>
      </c>
      <c r="AU1286" s="31">
        <v>1153006.66015625</v>
      </c>
      <c r="AV1286" s="31">
        <v>908244.0810546875</v>
      </c>
      <c r="AW1286" s="31">
        <v>1337496.3515625</v>
      </c>
      <c r="AX1286" s="31">
        <v>111036.875</v>
      </c>
      <c r="AY1286" s="31">
        <v>84817.125</v>
      </c>
      <c r="AZ1286" s="31">
        <v>195854</v>
      </c>
    </row>
    <row r="1287" spans="1:52" ht="15" customHeight="1">
      <c r="A1287" s="29" t="s">
        <v>14130</v>
      </c>
      <c r="B1287" s="34">
        <v>35816</v>
      </c>
      <c r="C1287" s="28">
        <v>600</v>
      </c>
      <c r="D1287" s="28">
        <v>44</v>
      </c>
      <c r="E1287" s="28">
        <v>50</v>
      </c>
      <c r="F1287" s="29" t="s">
        <v>242</v>
      </c>
      <c r="G1287" s="29" t="s">
        <v>14125</v>
      </c>
      <c r="H1287" s="28">
        <v>430</v>
      </c>
      <c r="I1287" s="29" t="s">
        <v>14007</v>
      </c>
      <c r="J1287" s="33" t="s">
        <v>14129</v>
      </c>
      <c r="K1287" s="29" t="s">
        <v>178</v>
      </c>
      <c r="L1287" s="29" t="s">
        <v>14128</v>
      </c>
      <c r="M1287" s="29" t="s">
        <v>554</v>
      </c>
      <c r="N1287" s="28">
        <v>582592</v>
      </c>
      <c r="O1287" s="28">
        <v>6124717</v>
      </c>
      <c r="P1287" s="29" t="s">
        <v>14127</v>
      </c>
      <c r="Q1287" s="32" t="s">
        <v>174</v>
      </c>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31">
        <v>1182025</v>
      </c>
      <c r="AN1287" s="31">
        <v>1071035</v>
      </c>
      <c r="AO1287" s="31">
        <v>1185743</v>
      </c>
      <c r="AP1287" s="31">
        <v>970729.99609375</v>
      </c>
      <c r="AQ1287" s="31">
        <v>1117101.74609375</v>
      </c>
      <c r="AR1287" s="31">
        <v>964363.34375</v>
      </c>
      <c r="AS1287" s="31">
        <v>1104745.36328125</v>
      </c>
      <c r="AT1287" s="31">
        <v>1056333.2734375</v>
      </c>
      <c r="AU1287" s="31">
        <v>896092.560546875</v>
      </c>
      <c r="AV1287" s="31">
        <v>1088580.44921875</v>
      </c>
      <c r="AW1287" s="31">
        <v>1195113.265625</v>
      </c>
      <c r="AX1287" s="31">
        <v>96179.390625</v>
      </c>
      <c r="AY1287" s="31">
        <v>75114.2734375</v>
      </c>
      <c r="AZ1287" s="31">
        <v>171293.6640625</v>
      </c>
    </row>
    <row r="1288" spans="1:52" ht="15" customHeight="1">
      <c r="A1288" s="29" t="s">
        <v>14126</v>
      </c>
      <c r="B1288" s="34">
        <v>36049</v>
      </c>
      <c r="C1288" s="28">
        <v>750</v>
      </c>
      <c r="D1288" s="28">
        <v>48</v>
      </c>
      <c r="E1288" s="28">
        <v>50</v>
      </c>
      <c r="F1288" s="29" t="s">
        <v>172</v>
      </c>
      <c r="G1288" s="29" t="s">
        <v>648</v>
      </c>
      <c r="H1288" s="28">
        <v>430</v>
      </c>
      <c r="I1288" s="29" t="s">
        <v>14007</v>
      </c>
      <c r="J1288" s="33" t="s">
        <v>14124</v>
      </c>
      <c r="K1288" s="29" t="s">
        <v>178</v>
      </c>
      <c r="L1288" s="29" t="s">
        <v>14123</v>
      </c>
      <c r="M1288" s="29" t="s">
        <v>1247</v>
      </c>
      <c r="N1288" s="28">
        <v>590109</v>
      </c>
      <c r="O1288" s="28">
        <v>6129844</v>
      </c>
      <c r="P1288" s="29" t="s">
        <v>14122</v>
      </c>
      <c r="Q1288" s="32" t="s">
        <v>174</v>
      </c>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31">
        <v>526055</v>
      </c>
      <c r="AN1288" s="31">
        <v>1488093</v>
      </c>
      <c r="AO1288" s="31">
        <v>1702380</v>
      </c>
      <c r="AP1288" s="31">
        <v>1347067.5546875</v>
      </c>
      <c r="AQ1288" s="31">
        <v>1536138.328125</v>
      </c>
      <c r="AR1288" s="31">
        <v>1384634.96875</v>
      </c>
      <c r="AS1288" s="31">
        <v>1538508.6171875</v>
      </c>
      <c r="AT1288" s="31">
        <v>1449731.47265625</v>
      </c>
      <c r="AU1288" s="31">
        <v>1372989.67578125</v>
      </c>
      <c r="AV1288" s="31">
        <v>1636343.109375</v>
      </c>
      <c r="AW1288" s="31">
        <v>1520183.267578125</v>
      </c>
      <c r="AX1288" s="31">
        <v>135478.4375</v>
      </c>
      <c r="AY1288" s="31">
        <v>97196.8125</v>
      </c>
      <c r="AZ1288" s="31">
        <v>232675.25</v>
      </c>
    </row>
    <row r="1289" spans="1:52" ht="15" customHeight="1">
      <c r="A1289" s="29" t="s">
        <v>14121</v>
      </c>
      <c r="B1289" s="34">
        <v>36299</v>
      </c>
      <c r="C1289" s="28">
        <v>660</v>
      </c>
      <c r="D1289" s="28">
        <v>47</v>
      </c>
      <c r="E1289" s="28">
        <v>45</v>
      </c>
      <c r="F1289" s="29" t="s">
        <v>242</v>
      </c>
      <c r="G1289" s="29" t="s">
        <v>3687</v>
      </c>
      <c r="H1289" s="28">
        <v>430</v>
      </c>
      <c r="I1289" s="29" t="s">
        <v>14007</v>
      </c>
      <c r="J1289" s="33" t="s">
        <v>14120</v>
      </c>
      <c r="K1289" s="29" t="s">
        <v>178</v>
      </c>
      <c r="L1289" s="29" t="s">
        <v>14119</v>
      </c>
      <c r="M1289" s="29" t="s">
        <v>848</v>
      </c>
      <c r="N1289" s="28">
        <v>582648</v>
      </c>
      <c r="O1289" s="28">
        <v>6124516</v>
      </c>
      <c r="P1289" s="29" t="s">
        <v>14118</v>
      </c>
      <c r="Q1289" s="32" t="s">
        <v>174</v>
      </c>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31">
        <v>682453</v>
      </c>
      <c r="AO1289" s="31">
        <v>1314944</v>
      </c>
      <c r="AP1289" s="31">
        <v>1067622.3984375</v>
      </c>
      <c r="AQ1289" s="31">
        <v>1249321.01171875</v>
      </c>
      <c r="AR1289" s="31">
        <v>1063183.103515625</v>
      </c>
      <c r="AS1289" s="31">
        <v>1236123.796875</v>
      </c>
      <c r="AT1289" s="31">
        <v>1148730.4765625</v>
      </c>
      <c r="AU1289" s="31">
        <v>1061564.509765625</v>
      </c>
      <c r="AV1289" s="31">
        <v>1357908.359375</v>
      </c>
      <c r="AW1289" s="31">
        <v>1293883.8671875</v>
      </c>
      <c r="AX1289" s="31">
        <v>104898.515625</v>
      </c>
      <c r="AY1289" s="31">
        <v>79143.671875</v>
      </c>
      <c r="AZ1289" s="31">
        <v>184042.1875</v>
      </c>
    </row>
    <row r="1290" spans="1:52" ht="15" customHeight="1">
      <c r="A1290" s="29" t="s">
        <v>14117</v>
      </c>
      <c r="B1290" s="34">
        <v>36402</v>
      </c>
      <c r="C1290" s="28">
        <v>750</v>
      </c>
      <c r="D1290" s="28">
        <v>48</v>
      </c>
      <c r="E1290" s="28">
        <v>50</v>
      </c>
      <c r="F1290" s="29" t="s">
        <v>172</v>
      </c>
      <c r="G1290" s="29" t="s">
        <v>648</v>
      </c>
      <c r="H1290" s="28">
        <v>430</v>
      </c>
      <c r="I1290" s="29" t="s">
        <v>14007</v>
      </c>
      <c r="J1290" s="33" t="s">
        <v>14116</v>
      </c>
      <c r="K1290" s="29" t="s">
        <v>178</v>
      </c>
      <c r="L1290" s="29" t="s">
        <v>14111</v>
      </c>
      <c r="M1290" s="29" t="s">
        <v>176</v>
      </c>
      <c r="N1290" s="28">
        <v>592070</v>
      </c>
      <c r="O1290" s="28">
        <v>6124928</v>
      </c>
      <c r="P1290" s="29" t="s">
        <v>14110</v>
      </c>
      <c r="Q1290" s="32" t="s">
        <v>174</v>
      </c>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31">
        <v>546823.3125</v>
      </c>
      <c r="AO1290" s="31">
        <v>1576076.625</v>
      </c>
      <c r="AP1290" s="31">
        <v>1286763.0078125</v>
      </c>
      <c r="AQ1290" s="31">
        <v>1493911.4375</v>
      </c>
      <c r="AR1290" s="31">
        <v>1361228.7265625</v>
      </c>
      <c r="AS1290" s="31">
        <v>1516946.9453125</v>
      </c>
      <c r="AT1290" s="31">
        <v>1433973.421875</v>
      </c>
      <c r="AU1290" s="31">
        <v>1343240.01171875</v>
      </c>
      <c r="AV1290" s="31">
        <v>1582662.875</v>
      </c>
      <c r="AW1290" s="31">
        <v>1567761.6484375</v>
      </c>
      <c r="AX1290" s="31">
        <v>125825.390625</v>
      </c>
      <c r="AY1290" s="31">
        <v>98486.53125</v>
      </c>
      <c r="AZ1290" s="31">
        <v>224311.921875</v>
      </c>
    </row>
    <row r="1291" spans="1:52" ht="15" customHeight="1">
      <c r="A1291" s="29" t="s">
        <v>14115</v>
      </c>
      <c r="B1291" s="34">
        <v>36402</v>
      </c>
      <c r="C1291" s="28">
        <v>750</v>
      </c>
      <c r="D1291" s="28">
        <v>48</v>
      </c>
      <c r="E1291" s="28">
        <v>50</v>
      </c>
      <c r="F1291" s="29" t="s">
        <v>172</v>
      </c>
      <c r="G1291" s="29" t="s">
        <v>648</v>
      </c>
      <c r="H1291" s="28">
        <v>430</v>
      </c>
      <c r="I1291" s="29" t="s">
        <v>14007</v>
      </c>
      <c r="J1291" s="33" t="s">
        <v>14114</v>
      </c>
      <c r="K1291" s="29" t="s">
        <v>178</v>
      </c>
      <c r="L1291" s="29" t="s">
        <v>14111</v>
      </c>
      <c r="M1291" s="29" t="s">
        <v>176</v>
      </c>
      <c r="N1291" s="28">
        <v>592257</v>
      </c>
      <c r="O1291" s="28">
        <v>6124857</v>
      </c>
      <c r="P1291" s="29" t="s">
        <v>14110</v>
      </c>
      <c r="Q1291" s="32" t="s">
        <v>174</v>
      </c>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31">
        <v>546823.3125</v>
      </c>
      <c r="AO1291" s="31">
        <v>1576076.625</v>
      </c>
      <c r="AP1291" s="31">
        <v>1286763.0078125</v>
      </c>
      <c r="AQ1291" s="31">
        <v>1493911.4375</v>
      </c>
      <c r="AR1291" s="31">
        <v>1361228.7265625</v>
      </c>
      <c r="AS1291" s="31">
        <v>1516946.9453125</v>
      </c>
      <c r="AT1291" s="31">
        <v>1433973.421875</v>
      </c>
      <c r="AU1291" s="31">
        <v>1343240.01171875</v>
      </c>
      <c r="AV1291" s="31">
        <v>1582662.875</v>
      </c>
      <c r="AW1291" s="31">
        <v>1567761.6484375</v>
      </c>
      <c r="AX1291" s="31">
        <v>125825.390625</v>
      </c>
      <c r="AY1291" s="31">
        <v>98486.53125</v>
      </c>
      <c r="AZ1291" s="31">
        <v>224311.921875</v>
      </c>
    </row>
    <row r="1292" spans="1:52" ht="15" customHeight="1">
      <c r="A1292" s="29" t="s">
        <v>14113</v>
      </c>
      <c r="B1292" s="34">
        <v>36402</v>
      </c>
      <c r="C1292" s="28">
        <v>750</v>
      </c>
      <c r="D1292" s="28">
        <v>48</v>
      </c>
      <c r="E1292" s="28">
        <v>50</v>
      </c>
      <c r="F1292" s="29" t="s">
        <v>172</v>
      </c>
      <c r="G1292" s="29" t="s">
        <v>648</v>
      </c>
      <c r="H1292" s="28">
        <v>430</v>
      </c>
      <c r="I1292" s="29" t="s">
        <v>14007</v>
      </c>
      <c r="J1292" s="33" t="s">
        <v>14112</v>
      </c>
      <c r="K1292" s="29" t="s">
        <v>178</v>
      </c>
      <c r="L1292" s="29" t="s">
        <v>14111</v>
      </c>
      <c r="M1292" s="29" t="s">
        <v>176</v>
      </c>
      <c r="N1292" s="28">
        <v>592307</v>
      </c>
      <c r="O1292" s="28">
        <v>6124663</v>
      </c>
      <c r="P1292" s="29" t="s">
        <v>14110</v>
      </c>
      <c r="Q1292" s="32" t="s">
        <v>174</v>
      </c>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31">
        <v>546823.3125</v>
      </c>
      <c r="AO1292" s="31">
        <v>1576076.625</v>
      </c>
      <c r="AP1292" s="31">
        <v>1286763.0078125</v>
      </c>
      <c r="AQ1292" s="31">
        <v>1493911.4375</v>
      </c>
      <c r="AR1292" s="31">
        <v>1361228.7265625</v>
      </c>
      <c r="AS1292" s="31">
        <v>1516946.9453125</v>
      </c>
      <c r="AT1292" s="31">
        <v>1433973.421875</v>
      </c>
      <c r="AU1292" s="31">
        <v>1343240.01171875</v>
      </c>
      <c r="AV1292" s="31">
        <v>1582662.875</v>
      </c>
      <c r="AW1292" s="31">
        <v>1567761.6484375</v>
      </c>
      <c r="AX1292" s="31">
        <v>125825.390625</v>
      </c>
      <c r="AY1292" s="31">
        <v>98486.53125</v>
      </c>
      <c r="AZ1292" s="31">
        <v>224311.921875</v>
      </c>
    </row>
    <row r="1293" spans="1:52" ht="15" customHeight="1">
      <c r="A1293" s="29" t="s">
        <v>14109</v>
      </c>
      <c r="B1293" s="34">
        <v>36693</v>
      </c>
      <c r="C1293" s="28">
        <v>800</v>
      </c>
      <c r="D1293" s="28">
        <v>50</v>
      </c>
      <c r="E1293" s="28">
        <v>50</v>
      </c>
      <c r="F1293" s="29" t="s">
        <v>1171</v>
      </c>
      <c r="G1293" s="29" t="s">
        <v>9704</v>
      </c>
      <c r="H1293" s="28">
        <v>430</v>
      </c>
      <c r="I1293" s="29" t="s">
        <v>14007</v>
      </c>
      <c r="J1293" s="33" t="s">
        <v>14108</v>
      </c>
      <c r="K1293" s="29" t="s">
        <v>178</v>
      </c>
      <c r="L1293" s="29" t="s">
        <v>14107</v>
      </c>
      <c r="M1293" s="29" t="s">
        <v>14106</v>
      </c>
      <c r="N1293" s="28">
        <v>602421</v>
      </c>
      <c r="O1293" s="28">
        <v>6116095</v>
      </c>
      <c r="P1293" s="29" t="s">
        <v>13652</v>
      </c>
      <c r="Q1293" s="32" t="s">
        <v>174</v>
      </c>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31">
        <v>725860</v>
      </c>
      <c r="AP1293" s="31">
        <v>1422544.9921875</v>
      </c>
      <c r="AQ1293" s="31">
        <v>1599185.9609375</v>
      </c>
      <c r="AR1293" s="31">
        <v>1463639.953125</v>
      </c>
      <c r="AS1293" s="31">
        <v>1619488.046875</v>
      </c>
      <c r="AT1293" s="31">
        <v>1536921.74609375</v>
      </c>
      <c r="AU1293" s="31">
        <v>1424784.30078125</v>
      </c>
      <c r="AV1293" s="31">
        <v>1722230.84375</v>
      </c>
      <c r="AW1293" s="31">
        <v>1643390.3984375</v>
      </c>
      <c r="AX1293" s="31">
        <v>117466.75</v>
      </c>
      <c r="AY1293" s="31">
        <v>108324.8515625</v>
      </c>
      <c r="AZ1293" s="31">
        <v>225791.6015625</v>
      </c>
    </row>
    <row r="1294" spans="1:52" ht="15" customHeight="1">
      <c r="A1294" s="29" t="s">
        <v>14105</v>
      </c>
      <c r="B1294" s="34">
        <v>36550</v>
      </c>
      <c r="C1294" s="28">
        <v>750</v>
      </c>
      <c r="D1294" s="28">
        <v>48</v>
      </c>
      <c r="E1294" s="28">
        <v>50</v>
      </c>
      <c r="F1294" s="29" t="s">
        <v>172</v>
      </c>
      <c r="G1294" s="29" t="s">
        <v>648</v>
      </c>
      <c r="H1294" s="28">
        <v>430</v>
      </c>
      <c r="I1294" s="29" t="s">
        <v>14007</v>
      </c>
      <c r="J1294" s="33" t="s">
        <v>14104</v>
      </c>
      <c r="K1294" s="29" t="s">
        <v>178</v>
      </c>
      <c r="L1294" s="29" t="s">
        <v>14103</v>
      </c>
      <c r="M1294" s="29" t="s">
        <v>5460</v>
      </c>
      <c r="N1294" s="28">
        <v>588199</v>
      </c>
      <c r="O1294" s="28">
        <v>6125094</v>
      </c>
      <c r="P1294" s="29" t="s">
        <v>14102</v>
      </c>
      <c r="Q1294" s="32" t="s">
        <v>174</v>
      </c>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31">
        <v>1451580</v>
      </c>
      <c r="AP1294" s="31">
        <v>1298215.7109375</v>
      </c>
      <c r="AQ1294" s="31">
        <v>1478751.5</v>
      </c>
      <c r="AR1294" s="31">
        <v>1317408.1875</v>
      </c>
      <c r="AS1294" s="31">
        <v>1433807.203125</v>
      </c>
      <c r="AT1294" s="31">
        <v>1369955.40234375</v>
      </c>
      <c r="AU1294" s="31">
        <v>1294016.109375</v>
      </c>
      <c r="AV1294" s="31">
        <v>1532408.609375</v>
      </c>
      <c r="AW1294" s="31">
        <v>1430659.796875</v>
      </c>
      <c r="AX1294" s="31">
        <v>121751.6015625</v>
      </c>
      <c r="AY1294" s="31">
        <v>89270.1015625</v>
      </c>
      <c r="AZ1294" s="31">
        <v>211021.703125</v>
      </c>
    </row>
    <row r="1295" spans="1:52" ht="15" customHeight="1">
      <c r="A1295" s="29" t="s">
        <v>14101</v>
      </c>
      <c r="B1295" s="34">
        <v>36812</v>
      </c>
      <c r="C1295" s="28">
        <v>660</v>
      </c>
      <c r="D1295" s="28">
        <v>47</v>
      </c>
      <c r="E1295" s="28">
        <v>50</v>
      </c>
      <c r="F1295" s="29" t="s">
        <v>242</v>
      </c>
      <c r="G1295" s="29" t="s">
        <v>3687</v>
      </c>
      <c r="H1295" s="28">
        <v>430</v>
      </c>
      <c r="I1295" s="29" t="s">
        <v>14007</v>
      </c>
      <c r="J1295" s="33" t="s">
        <v>14100</v>
      </c>
      <c r="K1295" s="29" t="s">
        <v>178</v>
      </c>
      <c r="L1295" s="29" t="s">
        <v>14099</v>
      </c>
      <c r="M1295" s="29" t="s">
        <v>2473</v>
      </c>
      <c r="N1295" s="28">
        <v>587020</v>
      </c>
      <c r="O1295" s="28">
        <v>6124612</v>
      </c>
      <c r="P1295" s="29" t="s">
        <v>14098</v>
      </c>
      <c r="Q1295" s="32" t="s">
        <v>174</v>
      </c>
      <c r="R1295" s="19"/>
      <c r="S1295" s="19"/>
      <c r="T1295" s="19"/>
      <c r="U1295" s="19"/>
      <c r="V1295" s="19"/>
      <c r="W1295" s="19"/>
      <c r="X1295" s="19"/>
      <c r="Y1295" s="19"/>
      <c r="Z1295" s="19"/>
      <c r="AA1295" s="19"/>
      <c r="AB1295" s="19"/>
      <c r="AC1295" s="19"/>
      <c r="AD1295" s="19"/>
      <c r="AE1295" s="19"/>
      <c r="AF1295" s="19"/>
      <c r="AG1295" s="19"/>
      <c r="AH1295" s="19"/>
      <c r="AI1295" s="19"/>
      <c r="AJ1295" s="19"/>
      <c r="AK1295" s="19"/>
      <c r="AL1295" s="19"/>
      <c r="AM1295" s="19"/>
      <c r="AN1295" s="19"/>
      <c r="AO1295" s="31">
        <v>296530</v>
      </c>
      <c r="AP1295" s="31">
        <v>972209.60546875</v>
      </c>
      <c r="AQ1295" s="31">
        <v>1143419.71875</v>
      </c>
      <c r="AR1295" s="31">
        <v>980724.3828125</v>
      </c>
      <c r="AS1295" s="31">
        <v>1119006.90625</v>
      </c>
      <c r="AT1295" s="31">
        <v>1078777.59375</v>
      </c>
      <c r="AU1295" s="31">
        <v>993075.40234375</v>
      </c>
      <c r="AV1295" s="31">
        <v>1245183.1953125</v>
      </c>
      <c r="AW1295" s="31">
        <v>1166720.9765625</v>
      </c>
      <c r="AX1295" s="31">
        <v>94553.7109375</v>
      </c>
      <c r="AY1295" s="31">
        <v>69167.78125</v>
      </c>
      <c r="AZ1295" s="31">
        <v>163721.4921875</v>
      </c>
    </row>
    <row r="1296" spans="1:52" ht="15" customHeight="1">
      <c r="A1296" s="29" t="s">
        <v>14097</v>
      </c>
      <c r="B1296" s="34">
        <v>36852</v>
      </c>
      <c r="C1296" s="28">
        <v>750</v>
      </c>
      <c r="D1296" s="28">
        <v>48</v>
      </c>
      <c r="E1296" s="28">
        <v>50</v>
      </c>
      <c r="F1296" s="29" t="s">
        <v>172</v>
      </c>
      <c r="G1296" s="29" t="s">
        <v>926</v>
      </c>
      <c r="H1296" s="28">
        <v>430</v>
      </c>
      <c r="I1296" s="29" t="s">
        <v>14007</v>
      </c>
      <c r="J1296" s="33" t="s">
        <v>14096</v>
      </c>
      <c r="K1296" s="29" t="s">
        <v>178</v>
      </c>
      <c r="L1296" s="29" t="s">
        <v>14095</v>
      </c>
      <c r="M1296" s="29" t="s">
        <v>14094</v>
      </c>
      <c r="N1296" s="28">
        <v>598441.9</v>
      </c>
      <c r="O1296" s="28">
        <v>6130689</v>
      </c>
      <c r="P1296" s="29" t="s">
        <v>14093</v>
      </c>
      <c r="Q1296" s="32" t="s">
        <v>174</v>
      </c>
      <c r="R1296" s="19"/>
      <c r="S1296" s="19"/>
      <c r="T1296" s="19"/>
      <c r="U1296" s="19"/>
      <c r="V1296" s="19"/>
      <c r="W1296" s="19"/>
      <c r="X1296" s="19"/>
      <c r="Y1296" s="19"/>
      <c r="Z1296" s="19"/>
      <c r="AA1296" s="19"/>
      <c r="AB1296" s="19"/>
      <c r="AC1296" s="19"/>
      <c r="AD1296" s="19"/>
      <c r="AE1296" s="19"/>
      <c r="AF1296" s="19"/>
      <c r="AG1296" s="19"/>
      <c r="AH1296" s="19"/>
      <c r="AI1296" s="19"/>
      <c r="AJ1296" s="19"/>
      <c r="AK1296" s="19"/>
      <c r="AL1296" s="19"/>
      <c r="AM1296" s="19"/>
      <c r="AN1296" s="19"/>
      <c r="AO1296" s="31">
        <v>151440</v>
      </c>
      <c r="AP1296" s="31">
        <v>1201709.98828125</v>
      </c>
      <c r="AQ1296" s="31">
        <v>1374100.39453125</v>
      </c>
      <c r="AR1296" s="31">
        <v>1255929.11328125</v>
      </c>
      <c r="AS1296" s="31">
        <v>1389475.59375</v>
      </c>
      <c r="AT1296" s="31">
        <v>1306457.10546875</v>
      </c>
      <c r="AU1296" s="31">
        <v>1214839.22265625</v>
      </c>
      <c r="AV1296" s="31">
        <v>1495833.3828125</v>
      </c>
      <c r="AW1296" s="31">
        <v>1410896.8984375</v>
      </c>
      <c r="AX1296" s="31">
        <v>123019.296875</v>
      </c>
      <c r="AY1296" s="31">
        <v>91077.6015625</v>
      </c>
      <c r="AZ1296" s="31">
        <v>214096.8984375</v>
      </c>
    </row>
    <row r="1297" spans="1:52" ht="15" customHeight="1">
      <c r="A1297" s="29" t="s">
        <v>14092</v>
      </c>
      <c r="B1297" s="34">
        <v>36923</v>
      </c>
      <c r="C1297" s="28">
        <v>750</v>
      </c>
      <c r="D1297" s="28">
        <v>48</v>
      </c>
      <c r="E1297" s="28">
        <v>50</v>
      </c>
      <c r="F1297" s="29" t="s">
        <v>13435</v>
      </c>
      <c r="G1297" s="29" t="s">
        <v>648</v>
      </c>
      <c r="H1297" s="28">
        <v>430</v>
      </c>
      <c r="I1297" s="29" t="s">
        <v>14007</v>
      </c>
      <c r="J1297" s="33" t="s">
        <v>14091</v>
      </c>
      <c r="K1297" s="29" t="s">
        <v>178</v>
      </c>
      <c r="L1297" s="29" t="s">
        <v>14086</v>
      </c>
      <c r="M1297" s="29" t="s">
        <v>14090</v>
      </c>
      <c r="N1297" s="28">
        <v>586128</v>
      </c>
      <c r="O1297" s="28">
        <v>6126827</v>
      </c>
      <c r="P1297" s="29" t="s">
        <v>14089</v>
      </c>
      <c r="Q1297" s="32" t="s">
        <v>174</v>
      </c>
      <c r="R1297" s="19"/>
      <c r="S1297" s="19"/>
      <c r="T1297" s="19"/>
      <c r="U1297" s="19"/>
      <c r="V1297" s="19"/>
      <c r="W1297" s="19"/>
      <c r="X1297" s="19"/>
      <c r="Y1297" s="19"/>
      <c r="Z1297" s="19"/>
      <c r="AA1297" s="19"/>
      <c r="AB1297" s="19"/>
      <c r="AC1297" s="19"/>
      <c r="AD1297" s="19"/>
      <c r="AE1297" s="19"/>
      <c r="AF1297" s="19"/>
      <c r="AG1297" s="19"/>
      <c r="AH1297" s="19"/>
      <c r="AI1297" s="19"/>
      <c r="AJ1297" s="19"/>
      <c r="AK1297" s="19"/>
      <c r="AL1297" s="19"/>
      <c r="AM1297" s="19"/>
      <c r="AN1297" s="19"/>
      <c r="AO1297" s="19"/>
      <c r="AP1297" s="31">
        <v>1949703.015625</v>
      </c>
      <c r="AQ1297" s="31">
        <v>1416927.68359375</v>
      </c>
      <c r="AR1297" s="31">
        <v>1201203</v>
      </c>
      <c r="AS1297" s="31">
        <v>1369800.5</v>
      </c>
      <c r="AT1297" s="31">
        <v>1289706.25</v>
      </c>
      <c r="AU1297" s="31">
        <v>1236098.25390625</v>
      </c>
      <c r="AV1297" s="31">
        <v>1492345.72265625</v>
      </c>
      <c r="AW1297" s="31">
        <v>1495215.8359375</v>
      </c>
      <c r="AX1297" s="31">
        <v>121884.4765625</v>
      </c>
      <c r="AY1297" s="31">
        <v>88225.0234375</v>
      </c>
      <c r="AZ1297" s="31">
        <v>210109.5</v>
      </c>
    </row>
    <row r="1298" spans="1:52" ht="15" customHeight="1">
      <c r="A1298" s="29" t="s">
        <v>14088</v>
      </c>
      <c r="B1298" s="34">
        <v>36854</v>
      </c>
      <c r="C1298" s="28">
        <v>750</v>
      </c>
      <c r="D1298" s="28">
        <v>48</v>
      </c>
      <c r="E1298" s="28">
        <v>50</v>
      </c>
      <c r="F1298" s="29" t="s">
        <v>13435</v>
      </c>
      <c r="G1298" s="29" t="s">
        <v>648</v>
      </c>
      <c r="H1298" s="28">
        <v>430</v>
      </c>
      <c r="I1298" s="29" t="s">
        <v>14007</v>
      </c>
      <c r="J1298" s="33" t="s">
        <v>14087</v>
      </c>
      <c r="K1298" s="29" t="s">
        <v>178</v>
      </c>
      <c r="L1298" s="29" t="s">
        <v>14086</v>
      </c>
      <c r="M1298" s="29" t="s">
        <v>14085</v>
      </c>
      <c r="N1298" s="28">
        <v>585990</v>
      </c>
      <c r="O1298" s="28">
        <v>6127002</v>
      </c>
      <c r="P1298" s="29" t="s">
        <v>14084</v>
      </c>
      <c r="Q1298" s="32" t="s">
        <v>174</v>
      </c>
      <c r="R1298" s="19"/>
      <c r="S1298" s="19"/>
      <c r="T1298" s="19"/>
      <c r="U1298" s="19"/>
      <c r="V1298" s="19"/>
      <c r="W1298" s="19"/>
      <c r="X1298" s="19"/>
      <c r="Y1298" s="19"/>
      <c r="Z1298" s="19"/>
      <c r="AA1298" s="19"/>
      <c r="AB1298" s="19"/>
      <c r="AC1298" s="19"/>
      <c r="AD1298" s="19"/>
      <c r="AE1298" s="19"/>
      <c r="AF1298" s="19"/>
      <c r="AG1298" s="19"/>
      <c r="AH1298" s="19"/>
      <c r="AI1298" s="19"/>
      <c r="AJ1298" s="19"/>
      <c r="AK1298" s="19"/>
      <c r="AL1298" s="19"/>
      <c r="AM1298" s="19"/>
      <c r="AN1298" s="19"/>
      <c r="AO1298" s="31">
        <v>139530</v>
      </c>
      <c r="AP1298" s="31">
        <v>2050553.015625</v>
      </c>
      <c r="AQ1298" s="31">
        <v>1363524.59375</v>
      </c>
      <c r="AR1298" s="31">
        <v>1237668</v>
      </c>
      <c r="AS1298" s="31">
        <v>1414553</v>
      </c>
      <c r="AT1298" s="31">
        <v>1331788.5</v>
      </c>
      <c r="AU1298" s="31">
        <v>1226797.515625</v>
      </c>
      <c r="AV1298" s="31">
        <v>1508588.09375</v>
      </c>
      <c r="AW1298" s="31">
        <v>1516297.01953125</v>
      </c>
      <c r="AX1298" s="31">
        <v>125668.9765625</v>
      </c>
      <c r="AY1298" s="31">
        <v>88253.546875</v>
      </c>
      <c r="AZ1298" s="31">
        <v>213922.5234375</v>
      </c>
    </row>
    <row r="1299" spans="1:52" ht="15" customHeight="1">
      <c r="A1299" s="29" t="s">
        <v>14083</v>
      </c>
      <c r="B1299" s="34">
        <v>33164</v>
      </c>
      <c r="C1299" s="28">
        <v>150</v>
      </c>
      <c r="D1299" s="28">
        <v>24.6</v>
      </c>
      <c r="E1299" s="28">
        <v>30</v>
      </c>
      <c r="F1299" s="29" t="s">
        <v>172</v>
      </c>
      <c r="G1299" s="29" t="s">
        <v>14064</v>
      </c>
      <c r="H1299" s="28">
        <v>430</v>
      </c>
      <c r="I1299" s="29" t="s">
        <v>14007</v>
      </c>
      <c r="J1299" s="33" t="s">
        <v>14082</v>
      </c>
      <c r="K1299" s="29" t="s">
        <v>178</v>
      </c>
      <c r="L1299" s="29" t="s">
        <v>14078</v>
      </c>
      <c r="M1299" s="29" t="s">
        <v>554</v>
      </c>
      <c r="N1299" s="28">
        <v>569118.5</v>
      </c>
      <c r="O1299" s="28">
        <v>6104380</v>
      </c>
      <c r="P1299" s="29" t="s">
        <v>14081</v>
      </c>
      <c r="Q1299" s="32" t="s">
        <v>207</v>
      </c>
      <c r="R1299" s="19"/>
      <c r="S1299" s="19"/>
      <c r="T1299" s="19"/>
      <c r="U1299" s="19"/>
      <c r="V1299" s="19"/>
      <c r="W1299" s="19"/>
      <c r="X1299" s="19"/>
      <c r="Y1299" s="19"/>
      <c r="Z1299" s="19"/>
      <c r="AA1299" s="19"/>
      <c r="AB1299" s="19"/>
      <c r="AC1299" s="19"/>
      <c r="AD1299" s="19"/>
      <c r="AE1299" s="31">
        <v>122937</v>
      </c>
      <c r="AF1299" s="31">
        <v>400000</v>
      </c>
      <c r="AG1299" s="31">
        <v>430960</v>
      </c>
      <c r="AH1299" s="31">
        <v>459000</v>
      </c>
      <c r="AI1299" s="31">
        <v>423540</v>
      </c>
      <c r="AJ1299" s="31">
        <v>427960</v>
      </c>
      <c r="AK1299" s="31">
        <v>335500</v>
      </c>
      <c r="AL1299" s="31">
        <v>391100</v>
      </c>
      <c r="AM1299" s="31">
        <v>411489</v>
      </c>
      <c r="AN1299" s="31">
        <v>369254</v>
      </c>
      <c r="AO1299" s="31">
        <v>446351</v>
      </c>
      <c r="AP1299" s="31">
        <v>371573.92578125</v>
      </c>
      <c r="AQ1299" s="31">
        <v>377851.6533203125</v>
      </c>
      <c r="AR1299" s="31">
        <v>350614.1259765625</v>
      </c>
      <c r="AS1299" s="31">
        <v>425435.19921875</v>
      </c>
      <c r="AT1299" s="31">
        <v>367214.2236328125</v>
      </c>
      <c r="AU1299" s="31">
        <v>363687.62890625</v>
      </c>
      <c r="AV1299" s="31">
        <v>441061.001953125</v>
      </c>
      <c r="AW1299" s="31">
        <v>416237.103515625</v>
      </c>
      <c r="AX1299" s="31">
        <v>35105.2265625</v>
      </c>
      <c r="AY1299" s="31">
        <v>26207.400390625</v>
      </c>
      <c r="AZ1299" s="31">
        <v>61312.626953125</v>
      </c>
    </row>
    <row r="1300" spans="1:52" ht="15" customHeight="1">
      <c r="A1300" s="29" t="s">
        <v>14080</v>
      </c>
      <c r="B1300" s="34">
        <v>33365</v>
      </c>
      <c r="C1300" s="28">
        <v>225</v>
      </c>
      <c r="D1300" s="28">
        <v>27</v>
      </c>
      <c r="E1300" s="28">
        <v>30</v>
      </c>
      <c r="F1300" s="29" t="s">
        <v>242</v>
      </c>
      <c r="G1300" s="29" t="s">
        <v>5840</v>
      </c>
      <c r="H1300" s="28">
        <v>430</v>
      </c>
      <c r="I1300" s="29" t="s">
        <v>14007</v>
      </c>
      <c r="J1300" s="33" t="s">
        <v>14079</v>
      </c>
      <c r="K1300" s="29" t="s">
        <v>178</v>
      </c>
      <c r="L1300" s="29" t="s">
        <v>14078</v>
      </c>
      <c r="M1300" s="29" t="s">
        <v>370</v>
      </c>
      <c r="N1300" s="28">
        <v>569438.5</v>
      </c>
      <c r="O1300" s="28">
        <v>6105281</v>
      </c>
      <c r="P1300" s="29" t="s">
        <v>14077</v>
      </c>
      <c r="Q1300" s="32" t="s">
        <v>207</v>
      </c>
      <c r="R1300" s="19"/>
      <c r="S1300" s="19"/>
      <c r="T1300" s="19"/>
      <c r="U1300" s="19"/>
      <c r="V1300" s="19"/>
      <c r="W1300" s="19"/>
      <c r="X1300" s="19"/>
      <c r="Y1300" s="19"/>
      <c r="Z1300" s="19"/>
      <c r="AA1300" s="19"/>
      <c r="AB1300" s="19"/>
      <c r="AC1300" s="19"/>
      <c r="AD1300" s="19"/>
      <c r="AE1300" s="19"/>
      <c r="AF1300" s="31">
        <v>325818</v>
      </c>
      <c r="AG1300" s="31">
        <v>634690</v>
      </c>
      <c r="AH1300" s="31">
        <v>615850</v>
      </c>
      <c r="AI1300" s="31">
        <v>668070</v>
      </c>
      <c r="AJ1300" s="31">
        <v>603650</v>
      </c>
      <c r="AK1300" s="31">
        <v>500340</v>
      </c>
      <c r="AL1300" s="31">
        <v>560110</v>
      </c>
      <c r="AM1300" s="31">
        <v>626301</v>
      </c>
      <c r="AN1300" s="31">
        <v>509814</v>
      </c>
      <c r="AO1300" s="31">
        <v>563420</v>
      </c>
      <c r="AP1300" s="31">
        <v>499225.802734375</v>
      </c>
      <c r="AQ1300" s="31">
        <v>521453.205078125</v>
      </c>
      <c r="AR1300" s="31">
        <v>474305.0986328125</v>
      </c>
      <c r="AS1300" s="31">
        <v>557379.1015625</v>
      </c>
      <c r="AT1300" s="31">
        <v>530544.9453125</v>
      </c>
      <c r="AU1300" s="31">
        <v>486668.205078125</v>
      </c>
      <c r="AV1300" s="31">
        <v>601537.701171875</v>
      </c>
      <c r="AW1300" s="31">
        <v>550974.294921875</v>
      </c>
      <c r="AX1300" s="31">
        <v>46318.19921875</v>
      </c>
      <c r="AY1300" s="31">
        <v>37935.6484375</v>
      </c>
      <c r="AZ1300" s="31">
        <v>84253.84765625</v>
      </c>
    </row>
    <row r="1301" spans="1:52" ht="15" customHeight="1">
      <c r="A1301" s="29" t="s">
        <v>14076</v>
      </c>
      <c r="B1301" s="34">
        <v>33515</v>
      </c>
      <c r="C1301" s="28">
        <v>225</v>
      </c>
      <c r="D1301" s="28">
        <v>27</v>
      </c>
      <c r="E1301" s="28">
        <v>30</v>
      </c>
      <c r="F1301" s="29" t="s">
        <v>242</v>
      </c>
      <c r="G1301" s="29" t="s">
        <v>5840</v>
      </c>
      <c r="H1301" s="28">
        <v>430</v>
      </c>
      <c r="I1301" s="29" t="s">
        <v>14007</v>
      </c>
      <c r="J1301" s="33" t="s">
        <v>14075</v>
      </c>
      <c r="K1301" s="29" t="s">
        <v>178</v>
      </c>
      <c r="L1301" s="29" t="s">
        <v>14071</v>
      </c>
      <c r="M1301" s="29" t="s">
        <v>570</v>
      </c>
      <c r="N1301" s="28">
        <v>582993.5</v>
      </c>
      <c r="O1301" s="28">
        <v>6103111</v>
      </c>
      <c r="P1301" s="29" t="s">
        <v>14074</v>
      </c>
      <c r="Q1301" s="32" t="s">
        <v>207</v>
      </c>
      <c r="R1301" s="19"/>
      <c r="S1301" s="19"/>
      <c r="T1301" s="19"/>
      <c r="U1301" s="19"/>
      <c r="V1301" s="19"/>
      <c r="W1301" s="19"/>
      <c r="X1301" s="19"/>
      <c r="Y1301" s="19"/>
      <c r="Z1301" s="19"/>
      <c r="AA1301" s="19"/>
      <c r="AB1301" s="19"/>
      <c r="AC1301" s="19"/>
      <c r="AD1301" s="19"/>
      <c r="AE1301" s="19"/>
      <c r="AF1301" s="31">
        <v>119293</v>
      </c>
      <c r="AG1301" s="31">
        <v>579000</v>
      </c>
      <c r="AH1301" s="31">
        <v>579000</v>
      </c>
      <c r="AI1301" s="31">
        <v>579000</v>
      </c>
      <c r="AJ1301" s="31">
        <v>579000</v>
      </c>
      <c r="AK1301" s="31">
        <v>579000</v>
      </c>
      <c r="AL1301" s="31">
        <v>579000</v>
      </c>
      <c r="AM1301" s="31">
        <v>579000</v>
      </c>
      <c r="AN1301" s="31">
        <v>496943</v>
      </c>
      <c r="AO1301" s="31">
        <v>579636</v>
      </c>
      <c r="AP1301" s="31">
        <v>476764.25390625</v>
      </c>
      <c r="AQ1301" s="31">
        <v>505982.26953125</v>
      </c>
      <c r="AR1301" s="31">
        <v>468637.177734375</v>
      </c>
      <c r="AS1301" s="31">
        <v>559651.796875</v>
      </c>
      <c r="AT1301" s="31">
        <v>522511.326171875</v>
      </c>
      <c r="AU1301" s="31">
        <v>492911.1953125</v>
      </c>
      <c r="AV1301" s="31">
        <v>582255.578125</v>
      </c>
      <c r="AW1301" s="31">
        <v>582836.244140625</v>
      </c>
      <c r="AX1301" s="31">
        <v>45614.375</v>
      </c>
      <c r="AY1301" s="31">
        <v>32346.07421875</v>
      </c>
      <c r="AZ1301" s="31">
        <v>77960.44921875</v>
      </c>
    </row>
    <row r="1302" spans="1:52" ht="15" customHeight="1">
      <c r="A1302" s="29" t="s">
        <v>14073</v>
      </c>
      <c r="B1302" s="34">
        <v>33515</v>
      </c>
      <c r="C1302" s="28">
        <v>225</v>
      </c>
      <c r="D1302" s="28">
        <v>27</v>
      </c>
      <c r="E1302" s="28">
        <v>30</v>
      </c>
      <c r="F1302" s="29" t="s">
        <v>242</v>
      </c>
      <c r="G1302" s="29" t="s">
        <v>5840</v>
      </c>
      <c r="H1302" s="28">
        <v>430</v>
      </c>
      <c r="I1302" s="29" t="s">
        <v>14007</v>
      </c>
      <c r="J1302" s="33" t="s">
        <v>14072</v>
      </c>
      <c r="K1302" s="29" t="s">
        <v>178</v>
      </c>
      <c r="L1302" s="29" t="s">
        <v>14071</v>
      </c>
      <c r="M1302" s="29" t="s">
        <v>570</v>
      </c>
      <c r="N1302" s="28">
        <v>583013.5</v>
      </c>
      <c r="O1302" s="28">
        <v>6103030</v>
      </c>
      <c r="P1302" s="29" t="s">
        <v>14070</v>
      </c>
      <c r="Q1302" s="32" t="s">
        <v>207</v>
      </c>
      <c r="R1302" s="19"/>
      <c r="S1302" s="19"/>
      <c r="T1302" s="19"/>
      <c r="U1302" s="19"/>
      <c r="V1302" s="19"/>
      <c r="W1302" s="19"/>
      <c r="X1302" s="19"/>
      <c r="Y1302" s="19"/>
      <c r="Z1302" s="19"/>
      <c r="AA1302" s="19"/>
      <c r="AB1302" s="19"/>
      <c r="AC1302" s="19"/>
      <c r="AD1302" s="19"/>
      <c r="AE1302" s="19"/>
      <c r="AF1302" s="31">
        <v>152180</v>
      </c>
      <c r="AG1302" s="31">
        <v>607000</v>
      </c>
      <c r="AH1302" s="31">
        <v>607000</v>
      </c>
      <c r="AI1302" s="31">
        <v>607000</v>
      </c>
      <c r="AJ1302" s="31">
        <v>607000</v>
      </c>
      <c r="AK1302" s="31">
        <v>607000</v>
      </c>
      <c r="AL1302" s="31">
        <v>607000</v>
      </c>
      <c r="AM1302" s="31">
        <v>607000</v>
      </c>
      <c r="AN1302" s="31">
        <v>509724</v>
      </c>
      <c r="AO1302" s="31">
        <v>602707</v>
      </c>
      <c r="AP1302" s="31">
        <v>493949.025390625</v>
      </c>
      <c r="AQ1302" s="31">
        <v>525340.24609375</v>
      </c>
      <c r="AR1302" s="31">
        <v>487890.8515625</v>
      </c>
      <c r="AS1302" s="31">
        <v>580770.22265625</v>
      </c>
      <c r="AT1302" s="31">
        <v>542042.828125</v>
      </c>
      <c r="AU1302" s="31">
        <v>515766.25390625</v>
      </c>
      <c r="AV1302" s="31">
        <v>606062.94921875</v>
      </c>
      <c r="AW1302" s="31">
        <v>596345.7734375</v>
      </c>
      <c r="AX1302" s="31">
        <v>48335.875</v>
      </c>
      <c r="AY1302" s="31">
        <v>32851.5</v>
      </c>
      <c r="AZ1302" s="31">
        <v>81187.375</v>
      </c>
    </row>
    <row r="1303" spans="1:52" ht="15" customHeight="1">
      <c r="A1303" s="29" t="s">
        <v>14069</v>
      </c>
      <c r="B1303" s="34">
        <v>33694</v>
      </c>
      <c r="C1303" s="28">
        <v>150</v>
      </c>
      <c r="D1303" s="28">
        <v>24.6</v>
      </c>
      <c r="E1303" s="28">
        <v>30</v>
      </c>
      <c r="F1303" s="29" t="s">
        <v>172</v>
      </c>
      <c r="G1303" s="29" t="s">
        <v>14064</v>
      </c>
      <c r="H1303" s="28">
        <v>430</v>
      </c>
      <c r="I1303" s="29" t="s">
        <v>14007</v>
      </c>
      <c r="J1303" s="33" t="s">
        <v>14068</v>
      </c>
      <c r="K1303" s="29" t="s">
        <v>178</v>
      </c>
      <c r="L1303" s="29" t="s">
        <v>14044</v>
      </c>
      <c r="M1303" s="29" t="s">
        <v>14067</v>
      </c>
      <c r="N1303" s="28">
        <v>572315.4</v>
      </c>
      <c r="O1303" s="28">
        <v>6106008</v>
      </c>
      <c r="P1303" s="29" t="s">
        <v>14066</v>
      </c>
      <c r="Q1303" s="32" t="s">
        <v>207</v>
      </c>
      <c r="R1303" s="19"/>
      <c r="S1303" s="19"/>
      <c r="T1303" s="19"/>
      <c r="U1303" s="19"/>
      <c r="V1303" s="19"/>
      <c r="W1303" s="19"/>
      <c r="X1303" s="19"/>
      <c r="Y1303" s="19"/>
      <c r="Z1303" s="19"/>
      <c r="AA1303" s="19"/>
      <c r="AB1303" s="19"/>
      <c r="AC1303" s="19"/>
      <c r="AD1303" s="19"/>
      <c r="AE1303" s="19"/>
      <c r="AF1303" s="19"/>
      <c r="AG1303" s="31">
        <v>256240</v>
      </c>
      <c r="AH1303" s="31">
        <v>365100</v>
      </c>
      <c r="AI1303" s="31">
        <v>382500</v>
      </c>
      <c r="AJ1303" s="31">
        <v>358700</v>
      </c>
      <c r="AK1303" s="31">
        <v>283700</v>
      </c>
      <c r="AL1303" s="31">
        <v>316000</v>
      </c>
      <c r="AM1303" s="31">
        <v>364103</v>
      </c>
      <c r="AN1303" s="31">
        <v>316477</v>
      </c>
      <c r="AO1303" s="31">
        <v>372995</v>
      </c>
      <c r="AP1303" s="31">
        <v>296195.0751953125</v>
      </c>
      <c r="AQ1303" s="31">
        <v>311602.345703125</v>
      </c>
      <c r="AR1303" s="31">
        <v>279301.400390625</v>
      </c>
      <c r="AS1303" s="31">
        <v>341135.82421875</v>
      </c>
      <c r="AT1303" s="31">
        <v>248424.52362060547</v>
      </c>
      <c r="AU1303" s="31">
        <v>311195.27197265625</v>
      </c>
      <c r="AV1303" s="31">
        <v>320487.8798828125</v>
      </c>
      <c r="AW1303" s="31">
        <v>355118.8837890625</v>
      </c>
      <c r="AX1303" s="31">
        <v>30537.109375</v>
      </c>
      <c r="AY1303" s="31">
        <v>19229.009765625</v>
      </c>
      <c r="AZ1303" s="31">
        <v>49766.119140625</v>
      </c>
    </row>
    <row r="1304" spans="1:52" ht="15" customHeight="1">
      <c r="A1304" s="29" t="s">
        <v>14065</v>
      </c>
      <c r="B1304" s="34">
        <v>34208</v>
      </c>
      <c r="C1304" s="28">
        <v>225</v>
      </c>
      <c r="D1304" s="28">
        <v>27</v>
      </c>
      <c r="E1304" s="28">
        <v>30</v>
      </c>
      <c r="F1304" s="29" t="s">
        <v>242</v>
      </c>
      <c r="G1304" s="29" t="s">
        <v>5840</v>
      </c>
      <c r="H1304" s="28">
        <v>430</v>
      </c>
      <c r="I1304" s="29" t="s">
        <v>14007</v>
      </c>
      <c r="J1304" s="33" t="s">
        <v>14063</v>
      </c>
      <c r="K1304" s="29" t="s">
        <v>178</v>
      </c>
      <c r="L1304" s="29" t="s">
        <v>14044</v>
      </c>
      <c r="M1304" s="29" t="s">
        <v>2255</v>
      </c>
      <c r="N1304" s="28">
        <v>572689.30000000005</v>
      </c>
      <c r="O1304" s="28">
        <v>6106915</v>
      </c>
      <c r="P1304" s="29" t="s">
        <v>14062</v>
      </c>
      <c r="Q1304" s="32" t="s">
        <v>207</v>
      </c>
      <c r="R1304" s="19"/>
      <c r="S1304" s="19"/>
      <c r="T1304" s="19"/>
      <c r="U1304" s="19"/>
      <c r="V1304" s="19"/>
      <c r="W1304" s="19"/>
      <c r="X1304" s="19"/>
      <c r="Y1304" s="19"/>
      <c r="Z1304" s="19"/>
      <c r="AA1304" s="19"/>
      <c r="AB1304" s="19"/>
      <c r="AC1304" s="19"/>
      <c r="AD1304" s="19"/>
      <c r="AE1304" s="19"/>
      <c r="AF1304" s="19"/>
      <c r="AG1304" s="19"/>
      <c r="AH1304" s="31">
        <v>176000</v>
      </c>
      <c r="AI1304" s="31">
        <v>581000</v>
      </c>
      <c r="AJ1304" s="31">
        <v>529000</v>
      </c>
      <c r="AK1304" s="31">
        <v>456000</v>
      </c>
      <c r="AL1304" s="31">
        <v>478000</v>
      </c>
      <c r="AM1304" s="31">
        <v>546754</v>
      </c>
      <c r="AN1304" s="31">
        <v>470970</v>
      </c>
      <c r="AO1304" s="31">
        <v>542443</v>
      </c>
      <c r="AP1304" s="31">
        <v>444405.09375</v>
      </c>
      <c r="AQ1304" s="31">
        <v>479239.576171875</v>
      </c>
      <c r="AR1304" s="31">
        <v>442027.8203125</v>
      </c>
      <c r="AS1304" s="31">
        <v>507819.3515625</v>
      </c>
      <c r="AT1304" s="31">
        <v>491664.654296875</v>
      </c>
      <c r="AU1304" s="31">
        <v>459471.1474609375</v>
      </c>
      <c r="AV1304" s="31">
        <v>547293.07421875</v>
      </c>
      <c r="AW1304" s="31">
        <v>522828.326171875</v>
      </c>
      <c r="AX1304" s="31">
        <v>43647.32421875</v>
      </c>
      <c r="AY1304" s="31">
        <v>31659.650390625</v>
      </c>
      <c r="AZ1304" s="31">
        <v>75306.974609375</v>
      </c>
    </row>
    <row r="1305" spans="1:52" ht="15" customHeight="1">
      <c r="A1305" s="29" t="s">
        <v>14061</v>
      </c>
      <c r="B1305" s="34">
        <v>34208</v>
      </c>
      <c r="C1305" s="28">
        <v>225</v>
      </c>
      <c r="D1305" s="28">
        <v>27</v>
      </c>
      <c r="E1305" s="28">
        <v>30</v>
      </c>
      <c r="F1305" s="29" t="s">
        <v>242</v>
      </c>
      <c r="G1305" s="29" t="s">
        <v>5840</v>
      </c>
      <c r="H1305" s="28">
        <v>430</v>
      </c>
      <c r="I1305" s="29" t="s">
        <v>14007</v>
      </c>
      <c r="J1305" s="33" t="s">
        <v>14060</v>
      </c>
      <c r="K1305" s="29" t="s">
        <v>178</v>
      </c>
      <c r="L1305" s="29" t="s">
        <v>14044</v>
      </c>
      <c r="M1305" s="29" t="s">
        <v>2255</v>
      </c>
      <c r="N1305" s="28">
        <v>572444.4</v>
      </c>
      <c r="O1305" s="28">
        <v>6106978</v>
      </c>
      <c r="P1305" s="29" t="s">
        <v>14059</v>
      </c>
      <c r="Q1305" s="32" t="s">
        <v>207</v>
      </c>
      <c r="R1305" s="19"/>
      <c r="S1305" s="19"/>
      <c r="T1305" s="19"/>
      <c r="U1305" s="19"/>
      <c r="V1305" s="19"/>
      <c r="W1305" s="19"/>
      <c r="X1305" s="19"/>
      <c r="Y1305" s="19"/>
      <c r="Z1305" s="19"/>
      <c r="AA1305" s="19"/>
      <c r="AB1305" s="19"/>
      <c r="AC1305" s="19"/>
      <c r="AD1305" s="19"/>
      <c r="AE1305" s="19"/>
      <c r="AF1305" s="19"/>
      <c r="AG1305" s="19"/>
      <c r="AH1305" s="31">
        <v>170000</v>
      </c>
      <c r="AI1305" s="31">
        <v>579000</v>
      </c>
      <c r="AJ1305" s="31">
        <v>522000</v>
      </c>
      <c r="AK1305" s="31">
        <v>453000</v>
      </c>
      <c r="AL1305" s="31">
        <v>476000</v>
      </c>
      <c r="AM1305" s="31">
        <v>542920</v>
      </c>
      <c r="AN1305" s="31">
        <v>465399</v>
      </c>
      <c r="AO1305" s="31">
        <v>529950</v>
      </c>
      <c r="AP1305" s="31">
        <v>442884.099609375</v>
      </c>
      <c r="AQ1305" s="31">
        <v>451452.447265625</v>
      </c>
      <c r="AR1305" s="31">
        <v>435830.15234375</v>
      </c>
      <c r="AS1305" s="31">
        <v>503387.701171875</v>
      </c>
      <c r="AT1305" s="31">
        <v>493737.322265625</v>
      </c>
      <c r="AU1305" s="31">
        <v>446895.7705078125</v>
      </c>
      <c r="AV1305" s="31">
        <v>528694.701171875</v>
      </c>
      <c r="AW1305" s="31">
        <v>508214.90234375</v>
      </c>
      <c r="AX1305" s="31">
        <v>42649.3984375</v>
      </c>
      <c r="AY1305" s="31">
        <v>31621.32421875</v>
      </c>
      <c r="AZ1305" s="31">
        <v>74270.72265625</v>
      </c>
    </row>
    <row r="1306" spans="1:52" ht="15" customHeight="1">
      <c r="A1306" s="29" t="s">
        <v>14058</v>
      </c>
      <c r="B1306" s="34">
        <v>29647</v>
      </c>
      <c r="C1306" s="28">
        <v>15</v>
      </c>
      <c r="D1306" s="28">
        <v>10</v>
      </c>
      <c r="E1306" s="28">
        <v>18</v>
      </c>
      <c r="F1306" s="29" t="s">
        <v>386</v>
      </c>
      <c r="G1306" s="29" t="s">
        <v>204</v>
      </c>
      <c r="H1306" s="28">
        <v>430</v>
      </c>
      <c r="I1306" s="29" t="s">
        <v>14007</v>
      </c>
      <c r="J1306" s="33" t="s">
        <v>14057</v>
      </c>
      <c r="K1306" s="29" t="s">
        <v>178</v>
      </c>
      <c r="L1306" s="29" t="s">
        <v>14044</v>
      </c>
      <c r="M1306" s="29" t="s">
        <v>1313</v>
      </c>
      <c r="N1306" s="28">
        <v>570662.1</v>
      </c>
      <c r="O1306" s="28">
        <v>6106459</v>
      </c>
      <c r="P1306" s="29" t="s">
        <v>14056</v>
      </c>
      <c r="Q1306" s="32" t="s">
        <v>368</v>
      </c>
      <c r="R1306" s="19"/>
      <c r="S1306" s="19"/>
      <c r="T1306" s="19"/>
      <c r="U1306" s="19"/>
      <c r="V1306" s="31">
        <v>24997</v>
      </c>
      <c r="W1306" s="31">
        <v>35080</v>
      </c>
      <c r="X1306" s="31">
        <v>35080</v>
      </c>
      <c r="Y1306" s="31">
        <v>35080</v>
      </c>
      <c r="Z1306" s="31">
        <v>35080</v>
      </c>
      <c r="AA1306" s="31">
        <v>35080</v>
      </c>
      <c r="AB1306" s="31">
        <v>35080</v>
      </c>
      <c r="AC1306" s="31">
        <v>35080</v>
      </c>
      <c r="AD1306" s="31">
        <v>35080</v>
      </c>
      <c r="AE1306" s="31">
        <v>35080</v>
      </c>
      <c r="AF1306" s="31">
        <v>35080</v>
      </c>
      <c r="AG1306" s="31">
        <v>35080</v>
      </c>
      <c r="AH1306" s="31">
        <v>35080</v>
      </c>
      <c r="AI1306" s="31">
        <v>35080</v>
      </c>
      <c r="AJ1306" s="31">
        <v>35080</v>
      </c>
      <c r="AK1306" s="31">
        <v>35080</v>
      </c>
      <c r="AL1306" s="31">
        <v>35080</v>
      </c>
      <c r="AM1306" s="31">
        <v>35080</v>
      </c>
      <c r="AN1306" s="31">
        <v>35080</v>
      </c>
      <c r="AO1306" s="31">
        <v>35080</v>
      </c>
      <c r="AP1306" s="31">
        <v>44505</v>
      </c>
      <c r="AQ1306" s="31">
        <v>20679</v>
      </c>
      <c r="AR1306" s="31">
        <v>9066.9999694824219</v>
      </c>
      <c r="AS1306" s="31">
        <v>8920</v>
      </c>
      <c r="AT1306" s="31">
        <v>16354.999755859375</v>
      </c>
      <c r="AU1306" s="31">
        <v>17286.000183105469</v>
      </c>
      <c r="AV1306" s="31">
        <v>17370.000183105469</v>
      </c>
      <c r="AW1306" s="31">
        <v>3412.5449981689453</v>
      </c>
      <c r="AX1306" s="31">
        <v>0</v>
      </c>
      <c r="AY1306" s="31">
        <v>0</v>
      </c>
      <c r="AZ1306" s="31">
        <v>0</v>
      </c>
    </row>
    <row r="1307" spans="1:52" ht="15" customHeight="1">
      <c r="A1307" s="29" t="s">
        <v>14055</v>
      </c>
      <c r="B1307" s="34">
        <v>34270</v>
      </c>
      <c r="C1307" s="28">
        <v>225</v>
      </c>
      <c r="D1307" s="28">
        <v>27</v>
      </c>
      <c r="E1307" s="28">
        <v>30</v>
      </c>
      <c r="F1307" s="29" t="s">
        <v>242</v>
      </c>
      <c r="G1307" s="29" t="s">
        <v>5840</v>
      </c>
      <c r="H1307" s="28">
        <v>430</v>
      </c>
      <c r="I1307" s="29" t="s">
        <v>14007</v>
      </c>
      <c r="J1307" s="33" t="s">
        <v>14054</v>
      </c>
      <c r="K1307" s="29" t="s">
        <v>178</v>
      </c>
      <c r="L1307" s="29" t="s">
        <v>14044</v>
      </c>
      <c r="M1307" s="29" t="s">
        <v>1111</v>
      </c>
      <c r="N1307" s="28">
        <v>572444.19999999995</v>
      </c>
      <c r="O1307" s="28">
        <v>6106877</v>
      </c>
      <c r="P1307" s="29" t="s">
        <v>14053</v>
      </c>
      <c r="Q1307" s="32" t="s">
        <v>207</v>
      </c>
      <c r="R1307" s="19"/>
      <c r="S1307" s="19"/>
      <c r="T1307" s="19"/>
      <c r="U1307" s="19"/>
      <c r="V1307" s="19"/>
      <c r="W1307" s="19"/>
      <c r="X1307" s="19"/>
      <c r="Y1307" s="19"/>
      <c r="Z1307" s="19"/>
      <c r="AA1307" s="19"/>
      <c r="AB1307" s="19"/>
      <c r="AC1307" s="19"/>
      <c r="AD1307" s="19"/>
      <c r="AE1307" s="19"/>
      <c r="AF1307" s="19"/>
      <c r="AG1307" s="19"/>
      <c r="AH1307" s="31">
        <v>102000</v>
      </c>
      <c r="AI1307" s="31">
        <v>581000</v>
      </c>
      <c r="AJ1307" s="31">
        <v>514000</v>
      </c>
      <c r="AK1307" s="31">
        <v>451000</v>
      </c>
      <c r="AL1307" s="31">
        <v>476000</v>
      </c>
      <c r="AM1307" s="31">
        <v>535795</v>
      </c>
      <c r="AN1307" s="31">
        <v>468332</v>
      </c>
      <c r="AO1307" s="31">
        <v>544517</v>
      </c>
      <c r="AP1307" s="31">
        <v>447196.298828125</v>
      </c>
      <c r="AQ1307" s="31">
        <v>482490.724609375</v>
      </c>
      <c r="AR1307" s="31">
        <v>445959.57421875</v>
      </c>
      <c r="AS1307" s="31">
        <v>508870.2265625</v>
      </c>
      <c r="AT1307" s="31">
        <v>497328.27734375</v>
      </c>
      <c r="AU1307" s="31">
        <v>456481.251953125</v>
      </c>
      <c r="AV1307" s="31">
        <v>488442.17578125</v>
      </c>
      <c r="AW1307" s="31">
        <v>515672.876953125</v>
      </c>
      <c r="AX1307" s="31">
        <v>32206.724609375</v>
      </c>
      <c r="AY1307" s="31">
        <v>31096.05078125</v>
      </c>
      <c r="AZ1307" s="31">
        <v>63302.775390625</v>
      </c>
    </row>
    <row r="1308" spans="1:52" ht="15" customHeight="1">
      <c r="A1308" s="29" t="s">
        <v>14052</v>
      </c>
      <c r="B1308" s="34">
        <v>34325</v>
      </c>
      <c r="C1308" s="28">
        <v>300</v>
      </c>
      <c r="D1308" s="28">
        <v>31</v>
      </c>
      <c r="E1308" s="28">
        <v>30</v>
      </c>
      <c r="F1308" s="29" t="s">
        <v>172</v>
      </c>
      <c r="G1308" s="29" t="s">
        <v>14041</v>
      </c>
      <c r="H1308" s="28">
        <v>430</v>
      </c>
      <c r="I1308" s="29" t="s">
        <v>14007</v>
      </c>
      <c r="J1308" s="33" t="s">
        <v>14051</v>
      </c>
      <c r="K1308" s="29" t="s">
        <v>178</v>
      </c>
      <c r="L1308" s="29" t="s">
        <v>14044</v>
      </c>
      <c r="M1308" s="29" t="s">
        <v>5932</v>
      </c>
      <c r="N1308" s="28">
        <v>571680.1</v>
      </c>
      <c r="O1308" s="28">
        <v>6106620</v>
      </c>
      <c r="P1308" s="29" t="s">
        <v>14050</v>
      </c>
      <c r="Q1308" s="32" t="s">
        <v>207</v>
      </c>
      <c r="R1308" s="19"/>
      <c r="S1308" s="19"/>
      <c r="T1308" s="19"/>
      <c r="U1308" s="19"/>
      <c r="V1308" s="19"/>
      <c r="W1308" s="19"/>
      <c r="X1308" s="19"/>
      <c r="Y1308" s="19"/>
      <c r="Z1308" s="19"/>
      <c r="AA1308" s="19"/>
      <c r="AB1308" s="19"/>
      <c r="AC1308" s="19"/>
      <c r="AD1308" s="19"/>
      <c r="AE1308" s="19"/>
      <c r="AF1308" s="19"/>
      <c r="AG1308" s="19"/>
      <c r="AH1308" s="31">
        <v>18927</v>
      </c>
      <c r="AI1308" s="31">
        <v>717623</v>
      </c>
      <c r="AJ1308" s="31">
        <v>623915</v>
      </c>
      <c r="AK1308" s="31">
        <v>531595</v>
      </c>
      <c r="AL1308" s="31">
        <v>577580</v>
      </c>
      <c r="AM1308" s="31">
        <v>676104</v>
      </c>
      <c r="AN1308" s="31">
        <v>550374</v>
      </c>
      <c r="AO1308" s="31">
        <v>654774</v>
      </c>
      <c r="AP1308" s="31">
        <v>529718.423828125</v>
      </c>
      <c r="AQ1308" s="31">
        <v>572566.419921875</v>
      </c>
      <c r="AR1308" s="31">
        <v>527791.794921875</v>
      </c>
      <c r="AS1308" s="31">
        <v>625811.29296875</v>
      </c>
      <c r="AT1308" s="31">
        <v>590091.02734375</v>
      </c>
      <c r="AU1308" s="31">
        <v>535244.3515625</v>
      </c>
      <c r="AV1308" s="31">
        <v>491436.87265622616</v>
      </c>
      <c r="AW1308" s="31">
        <v>442654.6240234375</v>
      </c>
      <c r="AX1308" s="31">
        <v>52839.82421875</v>
      </c>
      <c r="AY1308" s="31">
        <v>38919.75</v>
      </c>
      <c r="AZ1308" s="31">
        <v>91759.57421875</v>
      </c>
    </row>
    <row r="1309" spans="1:52" ht="15" customHeight="1">
      <c r="A1309" s="29" t="s">
        <v>14049</v>
      </c>
      <c r="B1309" s="34">
        <v>34395</v>
      </c>
      <c r="C1309" s="28">
        <v>300</v>
      </c>
      <c r="D1309" s="28">
        <v>31</v>
      </c>
      <c r="E1309" s="28">
        <v>30</v>
      </c>
      <c r="F1309" s="29" t="s">
        <v>172</v>
      </c>
      <c r="G1309" s="29" t="s">
        <v>14041</v>
      </c>
      <c r="H1309" s="28">
        <v>430</v>
      </c>
      <c r="I1309" s="29" t="s">
        <v>14007</v>
      </c>
      <c r="J1309" s="33" t="s">
        <v>14048</v>
      </c>
      <c r="K1309" s="29" t="s">
        <v>178</v>
      </c>
      <c r="L1309" s="29" t="s">
        <v>14044</v>
      </c>
      <c r="M1309" s="29" t="s">
        <v>8731</v>
      </c>
      <c r="N1309" s="28">
        <v>571679.5</v>
      </c>
      <c r="O1309" s="28">
        <v>6106729</v>
      </c>
      <c r="P1309" s="29" t="s">
        <v>14047</v>
      </c>
      <c r="Q1309" s="32" t="s">
        <v>207</v>
      </c>
      <c r="R1309" s="19"/>
      <c r="S1309" s="19"/>
      <c r="T1309" s="19"/>
      <c r="U1309" s="19"/>
      <c r="V1309" s="19"/>
      <c r="W1309" s="19"/>
      <c r="X1309" s="19"/>
      <c r="Y1309" s="19"/>
      <c r="Z1309" s="19"/>
      <c r="AA1309" s="19"/>
      <c r="AB1309" s="19"/>
      <c r="AC1309" s="19"/>
      <c r="AD1309" s="19"/>
      <c r="AE1309" s="19"/>
      <c r="AF1309" s="19"/>
      <c r="AG1309" s="19"/>
      <c r="AH1309" s="19"/>
      <c r="AI1309" s="31">
        <v>541090</v>
      </c>
      <c r="AJ1309" s="31">
        <v>619763</v>
      </c>
      <c r="AK1309" s="31">
        <v>508327</v>
      </c>
      <c r="AL1309" s="31">
        <v>562070</v>
      </c>
      <c r="AM1309" s="31">
        <v>656926</v>
      </c>
      <c r="AN1309" s="31">
        <v>549278</v>
      </c>
      <c r="AO1309" s="31">
        <v>634306</v>
      </c>
      <c r="AP1309" s="31">
        <v>505975.828125</v>
      </c>
      <c r="AQ1309" s="31">
        <v>553503.603515625</v>
      </c>
      <c r="AR1309" s="31">
        <v>507381.876953125</v>
      </c>
      <c r="AS1309" s="31">
        <v>603015.2265625</v>
      </c>
      <c r="AT1309" s="31">
        <v>578519.669921875</v>
      </c>
      <c r="AU1309" s="31">
        <v>521584.46875</v>
      </c>
      <c r="AV1309" s="31">
        <v>656119.484375</v>
      </c>
      <c r="AW1309" s="31">
        <v>615515.6796875</v>
      </c>
      <c r="AX1309" s="31">
        <v>51912.69921875</v>
      </c>
      <c r="AY1309" s="31">
        <v>37540.05078125</v>
      </c>
      <c r="AZ1309" s="31">
        <v>89452.75</v>
      </c>
    </row>
    <row r="1310" spans="1:52" ht="15" customHeight="1">
      <c r="A1310" s="29" t="s">
        <v>14046</v>
      </c>
      <c r="B1310" s="34">
        <v>34438</v>
      </c>
      <c r="C1310" s="28">
        <v>300</v>
      </c>
      <c r="D1310" s="28">
        <v>31</v>
      </c>
      <c r="E1310" s="28">
        <v>30</v>
      </c>
      <c r="F1310" s="29" t="s">
        <v>172</v>
      </c>
      <c r="G1310" s="29" t="s">
        <v>14041</v>
      </c>
      <c r="H1310" s="28">
        <v>430</v>
      </c>
      <c r="I1310" s="29" t="s">
        <v>14007</v>
      </c>
      <c r="J1310" s="33" t="s">
        <v>14045</v>
      </c>
      <c r="K1310" s="29" t="s">
        <v>178</v>
      </c>
      <c r="L1310" s="29" t="s">
        <v>14044</v>
      </c>
      <c r="M1310" s="29" t="s">
        <v>6565</v>
      </c>
      <c r="N1310" s="28">
        <v>571683.80000000005</v>
      </c>
      <c r="O1310" s="28">
        <v>6106510</v>
      </c>
      <c r="P1310" s="29" t="s">
        <v>14043</v>
      </c>
      <c r="Q1310" s="32" t="s">
        <v>207</v>
      </c>
      <c r="R1310" s="19"/>
      <c r="S1310" s="19"/>
      <c r="T1310" s="19"/>
      <c r="U1310" s="19"/>
      <c r="V1310" s="19"/>
      <c r="W1310" s="19"/>
      <c r="X1310" s="19"/>
      <c r="Y1310" s="19"/>
      <c r="Z1310" s="19"/>
      <c r="AA1310" s="19"/>
      <c r="AB1310" s="19"/>
      <c r="AC1310" s="19"/>
      <c r="AD1310" s="19"/>
      <c r="AE1310" s="19"/>
      <c r="AF1310" s="19"/>
      <c r="AG1310" s="19"/>
      <c r="AH1310" s="19"/>
      <c r="AI1310" s="31">
        <v>452170</v>
      </c>
      <c r="AJ1310" s="31">
        <v>639159</v>
      </c>
      <c r="AK1310" s="31">
        <v>517661</v>
      </c>
      <c r="AL1310" s="31">
        <v>573730</v>
      </c>
      <c r="AM1310" s="31">
        <v>670842</v>
      </c>
      <c r="AN1310" s="31">
        <v>554668</v>
      </c>
      <c r="AO1310" s="31">
        <v>646523</v>
      </c>
      <c r="AP1310" s="31">
        <v>528072.501953125</v>
      </c>
      <c r="AQ1310" s="31">
        <v>564454.23046875</v>
      </c>
      <c r="AR1310" s="31">
        <v>523003.373046875</v>
      </c>
      <c r="AS1310" s="31">
        <v>618112.8984375</v>
      </c>
      <c r="AT1310" s="31">
        <v>594116.353515625</v>
      </c>
      <c r="AU1310" s="31">
        <v>506896.4072265625</v>
      </c>
      <c r="AV1310" s="31">
        <v>666514.423828125</v>
      </c>
      <c r="AW1310" s="31">
        <v>615045.546875</v>
      </c>
      <c r="AX1310" s="31">
        <v>50828.5</v>
      </c>
      <c r="AY1310" s="31">
        <v>36919.125</v>
      </c>
      <c r="AZ1310" s="31">
        <v>87747.625</v>
      </c>
    </row>
    <row r="1311" spans="1:52" ht="15" customHeight="1">
      <c r="A1311" s="29" t="s">
        <v>14042</v>
      </c>
      <c r="B1311" s="34">
        <v>35704</v>
      </c>
      <c r="C1311" s="28">
        <v>600</v>
      </c>
      <c r="D1311" s="28">
        <v>48</v>
      </c>
      <c r="E1311" s="28">
        <v>46</v>
      </c>
      <c r="F1311" s="29" t="s">
        <v>172</v>
      </c>
      <c r="G1311" s="29" t="s">
        <v>816</v>
      </c>
      <c r="H1311" s="28">
        <v>430</v>
      </c>
      <c r="I1311" s="29" t="s">
        <v>14007</v>
      </c>
      <c r="J1311" s="33" t="s">
        <v>14040</v>
      </c>
      <c r="K1311" s="29" t="s">
        <v>178</v>
      </c>
      <c r="L1311" s="29" t="s">
        <v>14027</v>
      </c>
      <c r="M1311" s="29" t="s">
        <v>6295</v>
      </c>
      <c r="N1311" s="28">
        <v>585799.1</v>
      </c>
      <c r="O1311" s="28">
        <v>6119844</v>
      </c>
      <c r="P1311" s="29" t="s">
        <v>14039</v>
      </c>
      <c r="Q1311" s="32" t="s">
        <v>174</v>
      </c>
      <c r="R1311" s="19"/>
      <c r="S1311" s="19"/>
      <c r="T1311" s="19"/>
      <c r="U1311" s="19"/>
      <c r="V1311" s="19"/>
      <c r="W1311" s="19"/>
      <c r="X1311" s="19"/>
      <c r="Y1311" s="19"/>
      <c r="Z1311" s="19"/>
      <c r="AA1311" s="19"/>
      <c r="AB1311" s="19"/>
      <c r="AC1311" s="19"/>
      <c r="AD1311" s="19"/>
      <c r="AE1311" s="19"/>
      <c r="AF1311" s="19"/>
      <c r="AG1311" s="19"/>
      <c r="AH1311" s="19"/>
      <c r="AI1311" s="19"/>
      <c r="AJ1311" s="19"/>
      <c r="AK1311" s="19"/>
      <c r="AL1311" s="31">
        <v>308000</v>
      </c>
      <c r="AM1311" s="31">
        <v>1377954</v>
      </c>
      <c r="AN1311" s="31">
        <v>1159361</v>
      </c>
      <c r="AO1311" s="31">
        <v>1141071</v>
      </c>
      <c r="AP1311" s="31">
        <v>994886.5</v>
      </c>
      <c r="AQ1311" s="31">
        <v>1154342.5</v>
      </c>
      <c r="AR1311" s="31">
        <v>1056838.75</v>
      </c>
      <c r="AS1311" s="31">
        <v>1217068</v>
      </c>
      <c r="AT1311" s="31">
        <v>1150587.25</v>
      </c>
      <c r="AU1311" s="31">
        <v>1084015.75</v>
      </c>
      <c r="AV1311" s="31">
        <v>1297657</v>
      </c>
      <c r="AW1311" s="31">
        <v>1256895</v>
      </c>
      <c r="AX1311" s="31">
        <v>100083</v>
      </c>
      <c r="AY1311" s="31">
        <v>81986.75</v>
      </c>
      <c r="AZ1311" s="31">
        <v>182069.75</v>
      </c>
    </row>
    <row r="1312" spans="1:52" ht="15" customHeight="1">
      <c r="A1312" s="29" t="s">
        <v>14038</v>
      </c>
      <c r="B1312" s="34">
        <v>34897</v>
      </c>
      <c r="C1312" s="28">
        <v>200</v>
      </c>
      <c r="D1312" s="28">
        <v>29</v>
      </c>
      <c r="E1312" s="28">
        <v>30</v>
      </c>
      <c r="F1312" s="29" t="s">
        <v>242</v>
      </c>
      <c r="G1312" s="29" t="s">
        <v>14033</v>
      </c>
      <c r="H1312" s="28">
        <v>430</v>
      </c>
      <c r="I1312" s="29" t="s">
        <v>14007</v>
      </c>
      <c r="J1312" s="33" t="s">
        <v>14037</v>
      </c>
      <c r="K1312" s="29" t="s">
        <v>178</v>
      </c>
      <c r="L1312" s="29" t="s">
        <v>14036</v>
      </c>
      <c r="M1312" s="29" t="s">
        <v>1325</v>
      </c>
      <c r="N1312" s="28">
        <v>580063.1</v>
      </c>
      <c r="O1312" s="28">
        <v>6098285</v>
      </c>
      <c r="P1312" s="29" t="s">
        <v>14035</v>
      </c>
      <c r="Q1312" s="32" t="s">
        <v>207</v>
      </c>
      <c r="R1312" s="19"/>
      <c r="S1312" s="19"/>
      <c r="T1312" s="19"/>
      <c r="U1312" s="19"/>
      <c r="V1312" s="19"/>
      <c r="W1312" s="19"/>
      <c r="X1312" s="19"/>
      <c r="Y1312" s="19"/>
      <c r="Z1312" s="19"/>
      <c r="AA1312" s="19"/>
      <c r="AB1312" s="19"/>
      <c r="AC1312" s="19"/>
      <c r="AD1312" s="19"/>
      <c r="AE1312" s="19"/>
      <c r="AF1312" s="19"/>
      <c r="AG1312" s="19"/>
      <c r="AH1312" s="19"/>
      <c r="AI1312" s="19"/>
      <c r="AJ1312" s="31">
        <v>267780</v>
      </c>
      <c r="AK1312" s="31">
        <v>672000</v>
      </c>
      <c r="AL1312" s="31">
        <v>738000</v>
      </c>
      <c r="AM1312" s="31">
        <v>861005</v>
      </c>
      <c r="AN1312" s="31">
        <v>747060</v>
      </c>
      <c r="AO1312" s="31">
        <v>810147</v>
      </c>
      <c r="AP1312" s="31">
        <v>704238.9453125</v>
      </c>
      <c r="AQ1312" s="31">
        <v>745561.41015625</v>
      </c>
      <c r="AR1312" s="31">
        <v>687468.6640625</v>
      </c>
      <c r="AS1312" s="31">
        <v>783500.31640625</v>
      </c>
      <c r="AT1312" s="31">
        <v>754084.3671875</v>
      </c>
      <c r="AU1312" s="31">
        <v>716591.431640625</v>
      </c>
      <c r="AV1312" s="31">
        <v>813758.875</v>
      </c>
      <c r="AW1312" s="31">
        <v>782424.626953125</v>
      </c>
      <c r="AX1312" s="31">
        <v>64936.44921875</v>
      </c>
      <c r="AY1312" s="31">
        <v>50952.6484375</v>
      </c>
      <c r="AZ1312" s="31">
        <v>115889.09765625</v>
      </c>
    </row>
    <row r="1313" spans="1:52" ht="15" customHeight="1">
      <c r="A1313" s="29" t="s">
        <v>14034</v>
      </c>
      <c r="B1313" s="34">
        <v>36082</v>
      </c>
      <c r="C1313" s="28">
        <v>750</v>
      </c>
      <c r="D1313" s="28">
        <v>48</v>
      </c>
      <c r="E1313" s="28">
        <v>46</v>
      </c>
      <c r="F1313" s="29" t="s">
        <v>172</v>
      </c>
      <c r="G1313" s="29" t="s">
        <v>14029</v>
      </c>
      <c r="H1313" s="28">
        <v>430</v>
      </c>
      <c r="I1313" s="29" t="s">
        <v>14007</v>
      </c>
      <c r="J1313" s="33" t="s">
        <v>14032</v>
      </c>
      <c r="K1313" s="29" t="s">
        <v>178</v>
      </c>
      <c r="L1313" s="29" t="s">
        <v>14027</v>
      </c>
      <c r="M1313" s="29" t="s">
        <v>6295</v>
      </c>
      <c r="N1313" s="28">
        <v>586011.30000000005</v>
      </c>
      <c r="O1313" s="28">
        <v>6119732</v>
      </c>
      <c r="P1313" s="29" t="s">
        <v>14031</v>
      </c>
      <c r="Q1313" s="32" t="s">
        <v>174</v>
      </c>
      <c r="R1313" s="19"/>
      <c r="S1313" s="19"/>
      <c r="T1313" s="19"/>
      <c r="U1313" s="19"/>
      <c r="V1313" s="19"/>
      <c r="W1313" s="19"/>
      <c r="X1313" s="19"/>
      <c r="Y1313" s="19"/>
      <c r="Z1313" s="19"/>
      <c r="AA1313" s="19"/>
      <c r="AB1313" s="19"/>
      <c r="AC1313" s="19"/>
      <c r="AD1313" s="19"/>
      <c r="AE1313" s="19"/>
      <c r="AF1313" s="19"/>
      <c r="AG1313" s="19"/>
      <c r="AH1313" s="19"/>
      <c r="AI1313" s="19"/>
      <c r="AJ1313" s="19"/>
      <c r="AK1313" s="19"/>
      <c r="AL1313" s="19"/>
      <c r="AM1313" s="31">
        <v>346010</v>
      </c>
      <c r="AN1313" s="31">
        <v>1213611</v>
      </c>
      <c r="AO1313" s="31">
        <v>1358916</v>
      </c>
      <c r="AP1313" s="31">
        <v>1087444.5</v>
      </c>
      <c r="AQ1313" s="31">
        <v>1261518.25</v>
      </c>
      <c r="AR1313" s="31">
        <v>1108947.25</v>
      </c>
      <c r="AS1313" s="31">
        <v>1273562.5</v>
      </c>
      <c r="AT1313" s="31">
        <v>1034299.75</v>
      </c>
      <c r="AU1313" s="31">
        <v>1093252.75</v>
      </c>
      <c r="AV1313" s="31">
        <v>1353401.5</v>
      </c>
      <c r="AW1313" s="31">
        <v>1354752.25</v>
      </c>
      <c r="AX1313" s="31">
        <v>103993</v>
      </c>
      <c r="AY1313" s="31">
        <v>83673.75</v>
      </c>
      <c r="AZ1313" s="31">
        <v>187666.75</v>
      </c>
    </row>
    <row r="1314" spans="1:52" ht="15" customHeight="1">
      <c r="A1314" s="29" t="s">
        <v>14030</v>
      </c>
      <c r="B1314" s="34">
        <v>36082</v>
      </c>
      <c r="C1314" s="28">
        <v>600</v>
      </c>
      <c r="D1314" s="28">
        <v>48</v>
      </c>
      <c r="E1314" s="28">
        <v>46</v>
      </c>
      <c r="F1314" s="29" t="s">
        <v>172</v>
      </c>
      <c r="G1314" s="29" t="s">
        <v>816</v>
      </c>
      <c r="H1314" s="28">
        <v>430</v>
      </c>
      <c r="I1314" s="29" t="s">
        <v>14007</v>
      </c>
      <c r="J1314" s="33" t="s">
        <v>14028</v>
      </c>
      <c r="K1314" s="29" t="s">
        <v>178</v>
      </c>
      <c r="L1314" s="29" t="s">
        <v>14027</v>
      </c>
      <c r="M1314" s="29" t="s">
        <v>14026</v>
      </c>
      <c r="N1314" s="28">
        <v>586001.1</v>
      </c>
      <c r="O1314" s="28">
        <v>6119972</v>
      </c>
      <c r="P1314" s="29" t="s">
        <v>14025</v>
      </c>
      <c r="Q1314" s="32" t="s">
        <v>174</v>
      </c>
      <c r="R1314" s="19"/>
      <c r="S1314" s="19"/>
      <c r="T1314" s="19"/>
      <c r="U1314" s="19"/>
      <c r="V1314" s="19"/>
      <c r="W1314" s="19"/>
      <c r="X1314" s="19"/>
      <c r="Y1314" s="19"/>
      <c r="Z1314" s="19"/>
      <c r="AA1314" s="19"/>
      <c r="AB1314" s="19"/>
      <c r="AC1314" s="19"/>
      <c r="AD1314" s="19"/>
      <c r="AE1314" s="19"/>
      <c r="AF1314" s="19"/>
      <c r="AG1314" s="19"/>
      <c r="AH1314" s="19"/>
      <c r="AI1314" s="19"/>
      <c r="AJ1314" s="19"/>
      <c r="AK1314" s="19"/>
      <c r="AL1314" s="19"/>
      <c r="AM1314" s="31">
        <v>298360</v>
      </c>
      <c r="AN1314" s="31">
        <v>1152428</v>
      </c>
      <c r="AO1314" s="31">
        <v>1276198</v>
      </c>
      <c r="AP1314" s="31">
        <v>1076481</v>
      </c>
      <c r="AQ1314" s="31">
        <v>1213585.25</v>
      </c>
      <c r="AR1314" s="31">
        <v>1073272</v>
      </c>
      <c r="AS1314" s="31">
        <v>1232263</v>
      </c>
      <c r="AT1314" s="31">
        <v>1159673.5</v>
      </c>
      <c r="AU1314" s="31">
        <v>1077133.75</v>
      </c>
      <c r="AV1314" s="31">
        <v>914150.75</v>
      </c>
      <c r="AW1314" s="31">
        <v>1269922.5</v>
      </c>
      <c r="AX1314" s="31">
        <v>100267</v>
      </c>
      <c r="AY1314" s="31">
        <v>80907.5</v>
      </c>
      <c r="AZ1314" s="31">
        <v>181174.5</v>
      </c>
    </row>
    <row r="1315" spans="1:52" ht="15" customHeight="1">
      <c r="A1315" s="29" t="s">
        <v>14024</v>
      </c>
      <c r="B1315" s="34">
        <v>37609</v>
      </c>
      <c r="C1315" s="28">
        <v>660</v>
      </c>
      <c r="D1315" s="28">
        <v>0.1</v>
      </c>
      <c r="E1315" s="28">
        <v>0.1</v>
      </c>
      <c r="F1315" s="29" t="s">
        <v>242</v>
      </c>
      <c r="G1315" s="29" t="s">
        <v>204</v>
      </c>
      <c r="H1315" s="28">
        <v>430</v>
      </c>
      <c r="I1315" s="29" t="s">
        <v>14007</v>
      </c>
      <c r="J1315" s="33" t="s">
        <v>14023</v>
      </c>
      <c r="K1315" s="29" t="s">
        <v>178</v>
      </c>
      <c r="L1315" s="29" t="s">
        <v>14022</v>
      </c>
      <c r="M1315" s="29" t="s">
        <v>4144</v>
      </c>
      <c r="N1315" s="28">
        <v>580989.30000000005</v>
      </c>
      <c r="O1315" s="28">
        <v>6118516</v>
      </c>
      <c r="P1315" s="29" t="s">
        <v>14021</v>
      </c>
      <c r="Q1315" s="32" t="s">
        <v>174</v>
      </c>
      <c r="R1315" s="19"/>
      <c r="S1315" s="19"/>
      <c r="T1315" s="19"/>
      <c r="U1315" s="19"/>
      <c r="V1315" s="19"/>
      <c r="W1315" s="19"/>
      <c r="X1315" s="19"/>
      <c r="Y1315" s="19"/>
      <c r="Z1315" s="19"/>
      <c r="AA1315" s="19"/>
      <c r="AB1315" s="19"/>
      <c r="AC1315" s="19"/>
      <c r="AD1315" s="19"/>
      <c r="AE1315" s="19"/>
      <c r="AF1315" s="19"/>
      <c r="AG1315" s="19"/>
      <c r="AH1315" s="19"/>
      <c r="AI1315" s="19"/>
      <c r="AJ1315" s="19"/>
      <c r="AK1315" s="19"/>
      <c r="AL1315" s="19"/>
      <c r="AM1315" s="19"/>
      <c r="AN1315" s="19"/>
      <c r="AO1315" s="19"/>
      <c r="AP1315" s="19"/>
      <c r="AQ1315" s="31">
        <v>30109.5</v>
      </c>
      <c r="AR1315" s="31">
        <v>911196.75</v>
      </c>
      <c r="AS1315" s="31">
        <v>1069710.75</v>
      </c>
      <c r="AT1315" s="31">
        <v>1015312.25</v>
      </c>
      <c r="AU1315" s="31">
        <v>974066.25</v>
      </c>
      <c r="AV1315" s="31">
        <v>1199593</v>
      </c>
      <c r="AW1315" s="31">
        <v>1178407.75</v>
      </c>
      <c r="AX1315" s="31">
        <v>87337.5</v>
      </c>
      <c r="AY1315" s="31">
        <v>69065</v>
      </c>
      <c r="AZ1315" s="31">
        <v>156402.5</v>
      </c>
    </row>
    <row r="1316" spans="1:52" ht="15" customHeight="1">
      <c r="A1316" s="29" t="s">
        <v>14020</v>
      </c>
      <c r="B1316" s="34">
        <v>37582</v>
      </c>
      <c r="C1316" s="28">
        <v>800</v>
      </c>
      <c r="D1316" s="28">
        <v>50</v>
      </c>
      <c r="E1316" s="28">
        <v>50</v>
      </c>
      <c r="F1316" s="29" t="s">
        <v>1171</v>
      </c>
      <c r="G1316" s="29" t="s">
        <v>14012</v>
      </c>
      <c r="H1316" s="28">
        <v>430</v>
      </c>
      <c r="I1316" s="29" t="s">
        <v>14007</v>
      </c>
      <c r="J1316" s="33" t="s">
        <v>14019</v>
      </c>
      <c r="K1316" s="29" t="s">
        <v>178</v>
      </c>
      <c r="L1316" s="29" t="s">
        <v>14015</v>
      </c>
      <c r="M1316" s="29" t="s">
        <v>5372</v>
      </c>
      <c r="N1316" s="28">
        <v>598312</v>
      </c>
      <c r="O1316" s="28">
        <v>6128371</v>
      </c>
      <c r="P1316" s="29" t="s">
        <v>14018</v>
      </c>
      <c r="Q1316" s="32" t="s">
        <v>174</v>
      </c>
      <c r="R1316" s="19"/>
      <c r="S1316" s="19"/>
      <c r="T1316" s="19"/>
      <c r="U1316" s="19"/>
      <c r="V1316" s="19"/>
      <c r="W1316" s="19"/>
      <c r="X1316" s="19"/>
      <c r="Y1316" s="19"/>
      <c r="Z1316" s="19"/>
      <c r="AA1316" s="19"/>
      <c r="AB1316" s="19"/>
      <c r="AC1316" s="19"/>
      <c r="AD1316" s="19"/>
      <c r="AE1316" s="19"/>
      <c r="AF1316" s="19"/>
      <c r="AG1316" s="19"/>
      <c r="AH1316" s="19"/>
      <c r="AI1316" s="19"/>
      <c r="AJ1316" s="19"/>
      <c r="AK1316" s="19"/>
      <c r="AL1316" s="19"/>
      <c r="AM1316" s="19"/>
      <c r="AN1316" s="19"/>
      <c r="AO1316" s="19"/>
      <c r="AP1316" s="19"/>
      <c r="AQ1316" s="31">
        <v>146016.90234375</v>
      </c>
      <c r="AR1316" s="31">
        <v>1347954.20703125</v>
      </c>
      <c r="AS1316" s="31">
        <v>1447566.8984375</v>
      </c>
      <c r="AT1316" s="31">
        <v>1385350.3828125</v>
      </c>
      <c r="AU1316" s="31">
        <v>1280454.6015625</v>
      </c>
      <c r="AV1316" s="31">
        <v>1558490.3828125</v>
      </c>
      <c r="AW1316" s="31">
        <v>1498716.6796875</v>
      </c>
      <c r="AX1316" s="31">
        <v>129257.4375</v>
      </c>
      <c r="AY1316" s="31">
        <v>93719.5625</v>
      </c>
      <c r="AZ1316" s="31">
        <v>222977</v>
      </c>
    </row>
    <row r="1317" spans="1:52" ht="15" customHeight="1">
      <c r="A1317" s="29" t="s">
        <v>14017</v>
      </c>
      <c r="B1317" s="34">
        <v>37582</v>
      </c>
      <c r="C1317" s="28">
        <v>800</v>
      </c>
      <c r="D1317" s="28">
        <v>50</v>
      </c>
      <c r="E1317" s="28">
        <v>50</v>
      </c>
      <c r="F1317" s="29" t="s">
        <v>1171</v>
      </c>
      <c r="G1317" s="29" t="s">
        <v>14012</v>
      </c>
      <c r="H1317" s="28">
        <v>430</v>
      </c>
      <c r="I1317" s="29" t="s">
        <v>14007</v>
      </c>
      <c r="J1317" s="33" t="s">
        <v>14016</v>
      </c>
      <c r="K1317" s="29" t="s">
        <v>178</v>
      </c>
      <c r="L1317" s="29" t="s">
        <v>14015</v>
      </c>
      <c r="M1317" s="29" t="s">
        <v>5372</v>
      </c>
      <c r="N1317" s="28">
        <v>598215</v>
      </c>
      <c r="O1317" s="28">
        <v>6128552</v>
      </c>
      <c r="P1317" s="29" t="s">
        <v>14014</v>
      </c>
      <c r="Q1317" s="32" t="s">
        <v>174</v>
      </c>
      <c r="R1317" s="19"/>
      <c r="S1317" s="19"/>
      <c r="T1317" s="19"/>
      <c r="U1317" s="19"/>
      <c r="V1317" s="19"/>
      <c r="W1317" s="19"/>
      <c r="X1317" s="19"/>
      <c r="Y1317" s="19"/>
      <c r="Z1317" s="19"/>
      <c r="AA1317" s="19"/>
      <c r="AB1317" s="19"/>
      <c r="AC1317" s="19"/>
      <c r="AD1317" s="19"/>
      <c r="AE1317" s="19"/>
      <c r="AF1317" s="19"/>
      <c r="AG1317" s="19"/>
      <c r="AH1317" s="19"/>
      <c r="AI1317" s="19"/>
      <c r="AJ1317" s="19"/>
      <c r="AK1317" s="19"/>
      <c r="AL1317" s="19"/>
      <c r="AM1317" s="19"/>
      <c r="AN1317" s="19"/>
      <c r="AO1317" s="19"/>
      <c r="AP1317" s="19"/>
      <c r="AQ1317" s="31">
        <v>144076.19921875</v>
      </c>
      <c r="AR1317" s="31">
        <v>1328865.10546875</v>
      </c>
      <c r="AS1317" s="31">
        <v>1437331.59375</v>
      </c>
      <c r="AT1317" s="31">
        <v>1363987.3125</v>
      </c>
      <c r="AU1317" s="31">
        <v>1262619.875</v>
      </c>
      <c r="AV1317" s="31">
        <v>1562723.9921875</v>
      </c>
      <c r="AW1317" s="31">
        <v>1490210.328125</v>
      </c>
      <c r="AX1317" s="31">
        <v>122969.2421875</v>
      </c>
      <c r="AY1317" s="31">
        <v>83110.4765625</v>
      </c>
      <c r="AZ1317" s="31">
        <v>206079.71875</v>
      </c>
    </row>
    <row r="1318" spans="1:52" ht="15" customHeight="1">
      <c r="A1318" s="29" t="s">
        <v>14013</v>
      </c>
      <c r="B1318" s="34">
        <v>37613</v>
      </c>
      <c r="C1318" s="28">
        <v>900</v>
      </c>
      <c r="D1318" s="28">
        <v>52</v>
      </c>
      <c r="E1318" s="28">
        <v>49</v>
      </c>
      <c r="F1318" s="29" t="s">
        <v>780</v>
      </c>
      <c r="G1318" s="29" t="s">
        <v>6796</v>
      </c>
      <c r="H1318" s="28">
        <v>430</v>
      </c>
      <c r="I1318" s="29" t="s">
        <v>14007</v>
      </c>
      <c r="J1318" s="33" t="s">
        <v>14011</v>
      </c>
      <c r="K1318" s="29" t="s">
        <v>178</v>
      </c>
      <c r="L1318" s="29" t="s">
        <v>14010</v>
      </c>
      <c r="M1318" s="29" t="s">
        <v>2087</v>
      </c>
      <c r="N1318" s="28">
        <v>588407</v>
      </c>
      <c r="O1318" s="28">
        <v>6125295</v>
      </c>
      <c r="P1318" s="29" t="s">
        <v>14009</v>
      </c>
      <c r="Q1318" s="32" t="s">
        <v>174</v>
      </c>
      <c r="R1318" s="19"/>
      <c r="S1318" s="19"/>
      <c r="T1318" s="19"/>
      <c r="U1318" s="19"/>
      <c r="V1318" s="19"/>
      <c r="W1318" s="19"/>
      <c r="X1318" s="19"/>
      <c r="Y1318" s="19"/>
      <c r="Z1318" s="19"/>
      <c r="AA1318" s="19"/>
      <c r="AB1318" s="19"/>
      <c r="AC1318" s="19"/>
      <c r="AD1318" s="19"/>
      <c r="AE1318" s="19"/>
      <c r="AF1318" s="19"/>
      <c r="AG1318" s="19"/>
      <c r="AH1318" s="19"/>
      <c r="AI1318" s="19"/>
      <c r="AJ1318" s="19"/>
      <c r="AK1318" s="19"/>
      <c r="AL1318" s="19"/>
      <c r="AM1318" s="19"/>
      <c r="AN1318" s="19"/>
      <c r="AO1318" s="19"/>
      <c r="AP1318" s="19"/>
      <c r="AQ1318" s="31">
        <v>36430.5</v>
      </c>
      <c r="AR1318" s="31">
        <v>1210415</v>
      </c>
      <c r="AS1318" s="31">
        <v>1373939.5</v>
      </c>
      <c r="AT1318" s="31">
        <v>1301606.5</v>
      </c>
      <c r="AU1318" s="31">
        <v>1205322</v>
      </c>
      <c r="AV1318" s="31">
        <v>1491273.6015625</v>
      </c>
      <c r="AW1318" s="31">
        <v>1458934</v>
      </c>
      <c r="AX1318" s="31">
        <v>109968</v>
      </c>
      <c r="AY1318" s="31">
        <v>90453.5</v>
      </c>
      <c r="AZ1318" s="31">
        <v>200421.5</v>
      </c>
    </row>
    <row r="1319" spans="1:52" ht="15" customHeight="1">
      <c r="A1319" s="29" t="s">
        <v>14008</v>
      </c>
      <c r="B1319" s="34">
        <v>37621</v>
      </c>
      <c r="C1319" s="28">
        <v>11</v>
      </c>
      <c r="D1319" s="28">
        <v>13</v>
      </c>
      <c r="E1319" s="28">
        <v>18.2</v>
      </c>
      <c r="F1319" s="29" t="s">
        <v>14001</v>
      </c>
      <c r="G1319" s="29" t="s">
        <v>14000</v>
      </c>
      <c r="H1319" s="28">
        <v>430</v>
      </c>
      <c r="I1319" s="29" t="s">
        <v>14007</v>
      </c>
      <c r="J1319" s="33" t="s">
        <v>14006</v>
      </c>
      <c r="K1319" s="29" t="s">
        <v>178</v>
      </c>
      <c r="L1319" s="29" t="s">
        <v>14005</v>
      </c>
      <c r="M1319" s="29" t="s">
        <v>14004</v>
      </c>
      <c r="N1319" s="28">
        <v>587705</v>
      </c>
      <c r="O1319" s="28">
        <v>6128423</v>
      </c>
      <c r="P1319" s="29" t="s">
        <v>14003</v>
      </c>
      <c r="Q1319" s="32" t="s">
        <v>368</v>
      </c>
      <c r="R1319" s="19"/>
      <c r="S1319" s="19"/>
      <c r="T1319" s="19"/>
      <c r="U1319" s="19"/>
      <c r="V1319" s="19"/>
      <c r="W1319" s="19"/>
      <c r="X1319" s="19"/>
      <c r="Y1319" s="19"/>
      <c r="Z1319" s="19"/>
      <c r="AA1319" s="19"/>
      <c r="AB1319" s="19"/>
      <c r="AC1319" s="19"/>
      <c r="AD1319" s="19"/>
      <c r="AE1319" s="19"/>
      <c r="AF1319" s="19"/>
      <c r="AG1319" s="19"/>
      <c r="AH1319" s="19"/>
      <c r="AI1319" s="19"/>
      <c r="AJ1319" s="19"/>
      <c r="AK1319" s="19"/>
      <c r="AL1319" s="19"/>
      <c r="AM1319" s="19"/>
      <c r="AN1319" s="19"/>
      <c r="AO1319" s="19"/>
      <c r="AP1319" s="19"/>
      <c r="AQ1319" s="19"/>
      <c r="AR1319" s="31">
        <v>11663.000091552734</v>
      </c>
      <c r="AS1319" s="31">
        <v>12458</v>
      </c>
      <c r="AT1319" s="31">
        <v>12041.999969482422</v>
      </c>
      <c r="AU1319" s="31">
        <v>9328.9999084472656</v>
      </c>
      <c r="AV1319" s="31">
        <v>7965.9999389648438</v>
      </c>
      <c r="AW1319" s="31">
        <v>5534.2680053710938</v>
      </c>
      <c r="AX1319" s="31">
        <v>0</v>
      </c>
      <c r="AY1319" s="31">
        <v>0</v>
      </c>
      <c r="AZ1319" s="31">
        <v>0</v>
      </c>
    </row>
    <row r="1320" spans="1:52" ht="15" customHeight="1">
      <c r="A1320" s="29" t="s">
        <v>14002</v>
      </c>
      <c r="B1320" s="34">
        <v>33665</v>
      </c>
      <c r="C1320" s="28">
        <v>225</v>
      </c>
      <c r="D1320" s="28">
        <v>27</v>
      </c>
      <c r="E1320" s="28">
        <v>30</v>
      </c>
      <c r="F1320" s="29" t="s">
        <v>220</v>
      </c>
      <c r="G1320" s="29" t="s">
        <v>3925</v>
      </c>
      <c r="H1320" s="28">
        <v>440</v>
      </c>
      <c r="I1320" s="29" t="s">
        <v>13938</v>
      </c>
      <c r="J1320" s="33" t="s">
        <v>13999</v>
      </c>
      <c r="K1320" s="29" t="s">
        <v>178</v>
      </c>
      <c r="L1320" s="29" t="s">
        <v>13998</v>
      </c>
      <c r="M1320" s="29" t="s">
        <v>331</v>
      </c>
      <c r="N1320" s="28">
        <v>600840</v>
      </c>
      <c r="O1320" s="28">
        <v>6145313</v>
      </c>
      <c r="P1320" s="29" t="s">
        <v>13997</v>
      </c>
      <c r="Q1320" s="32" t="s">
        <v>207</v>
      </c>
      <c r="R1320" s="19"/>
      <c r="S1320" s="19"/>
      <c r="T1320" s="19"/>
      <c r="U1320" s="19"/>
      <c r="V1320" s="19"/>
      <c r="W1320" s="19"/>
      <c r="X1320" s="19"/>
      <c r="Y1320" s="19"/>
      <c r="Z1320" s="19"/>
      <c r="AA1320" s="19"/>
      <c r="AB1320" s="19"/>
      <c r="AC1320" s="19"/>
      <c r="AD1320" s="19"/>
      <c r="AE1320" s="19"/>
      <c r="AF1320" s="19"/>
      <c r="AG1320" s="31">
        <v>361410</v>
      </c>
      <c r="AH1320" s="31">
        <v>473440</v>
      </c>
      <c r="AI1320" s="31">
        <v>511640</v>
      </c>
      <c r="AJ1320" s="31">
        <v>464590</v>
      </c>
      <c r="AK1320" s="31">
        <v>410750</v>
      </c>
      <c r="AL1320" s="31">
        <v>438030</v>
      </c>
      <c r="AM1320" s="31">
        <v>484376</v>
      </c>
      <c r="AN1320" s="31">
        <v>393542</v>
      </c>
      <c r="AO1320" s="31">
        <v>441772</v>
      </c>
      <c r="AP1320" s="31">
        <v>387273.298828125</v>
      </c>
      <c r="AQ1320" s="31">
        <v>416908.4013671875</v>
      </c>
      <c r="AR1320" s="31">
        <v>388976.234375</v>
      </c>
      <c r="AS1320" s="31">
        <v>416129.15234375</v>
      </c>
      <c r="AT1320" s="31">
        <v>399451.076171875</v>
      </c>
      <c r="AU1320" s="31">
        <v>351622.2275390625</v>
      </c>
      <c r="AV1320" s="31">
        <v>452313.2265625</v>
      </c>
      <c r="AW1320" s="31">
        <v>422130.494140625</v>
      </c>
      <c r="AX1320" s="31">
        <v>37544.05078125</v>
      </c>
      <c r="AY1320" s="31">
        <v>31530.849609375</v>
      </c>
      <c r="AZ1320" s="31">
        <v>69074.900390625</v>
      </c>
    </row>
    <row r="1321" spans="1:52" ht="15" customHeight="1">
      <c r="A1321" s="29" t="s">
        <v>13996</v>
      </c>
      <c r="B1321" s="34">
        <v>35776</v>
      </c>
      <c r="C1321" s="28">
        <v>600</v>
      </c>
      <c r="D1321" s="28">
        <v>43</v>
      </c>
      <c r="E1321" s="28">
        <v>39</v>
      </c>
      <c r="F1321" s="29" t="s">
        <v>3807</v>
      </c>
      <c r="G1321" s="29" t="s">
        <v>13989</v>
      </c>
      <c r="H1321" s="28">
        <v>440</v>
      </c>
      <c r="I1321" s="29" t="s">
        <v>13938</v>
      </c>
      <c r="J1321" s="33" t="s">
        <v>13995</v>
      </c>
      <c r="K1321" s="29" t="s">
        <v>178</v>
      </c>
      <c r="L1321" s="29" t="s">
        <v>13992</v>
      </c>
      <c r="M1321" s="29" t="s">
        <v>858</v>
      </c>
      <c r="N1321" s="28">
        <v>602836</v>
      </c>
      <c r="O1321" s="28">
        <v>6149964</v>
      </c>
      <c r="P1321" s="29" t="s">
        <v>13991</v>
      </c>
      <c r="Q1321" s="32" t="s">
        <v>174</v>
      </c>
      <c r="R1321" s="19"/>
      <c r="S1321" s="19"/>
      <c r="T1321" s="19"/>
      <c r="U1321" s="19"/>
      <c r="V1321" s="19"/>
      <c r="W1321" s="19"/>
      <c r="X1321" s="19"/>
      <c r="Y1321" s="19"/>
      <c r="Z1321" s="19"/>
      <c r="AA1321" s="19"/>
      <c r="AB1321" s="19"/>
      <c r="AC1321" s="19"/>
      <c r="AD1321" s="19"/>
      <c r="AE1321" s="19"/>
      <c r="AF1321" s="19"/>
      <c r="AG1321" s="19"/>
      <c r="AH1321" s="19"/>
      <c r="AI1321" s="19"/>
      <c r="AJ1321" s="19"/>
      <c r="AK1321" s="19"/>
      <c r="AL1321" s="31">
        <v>109325</v>
      </c>
      <c r="AM1321" s="31">
        <v>1495850</v>
      </c>
      <c r="AN1321" s="31">
        <v>1160025</v>
      </c>
      <c r="AO1321" s="31">
        <v>1323020</v>
      </c>
      <c r="AP1321" s="31">
        <v>1097619.857421875</v>
      </c>
      <c r="AQ1321" s="31">
        <v>1279870.78125</v>
      </c>
      <c r="AR1321" s="31">
        <v>1224058.328125</v>
      </c>
      <c r="AS1321" s="31">
        <v>1331592.25</v>
      </c>
      <c r="AT1321" s="31">
        <v>1280956.125</v>
      </c>
      <c r="AU1321" s="31">
        <v>1097794</v>
      </c>
      <c r="AV1321" s="31">
        <v>1463571.125</v>
      </c>
      <c r="AW1321" s="31">
        <v>1236702.25</v>
      </c>
      <c r="AX1321" s="31">
        <v>102878.875</v>
      </c>
      <c r="AY1321" s="31">
        <v>99820</v>
      </c>
      <c r="AZ1321" s="31">
        <v>202698.875</v>
      </c>
    </row>
    <row r="1322" spans="1:52" ht="15" customHeight="1">
      <c r="A1322" s="29" t="s">
        <v>13994</v>
      </c>
      <c r="B1322" s="34">
        <v>35776</v>
      </c>
      <c r="C1322" s="28">
        <v>600</v>
      </c>
      <c r="D1322" s="28">
        <v>43</v>
      </c>
      <c r="E1322" s="28">
        <v>39</v>
      </c>
      <c r="F1322" s="29" t="s">
        <v>3807</v>
      </c>
      <c r="G1322" s="29" t="s">
        <v>13989</v>
      </c>
      <c r="H1322" s="28">
        <v>440</v>
      </c>
      <c r="I1322" s="29" t="s">
        <v>13938</v>
      </c>
      <c r="J1322" s="33" t="s">
        <v>13993</v>
      </c>
      <c r="K1322" s="29" t="s">
        <v>178</v>
      </c>
      <c r="L1322" s="29" t="s">
        <v>13992</v>
      </c>
      <c r="M1322" s="29" t="s">
        <v>858</v>
      </c>
      <c r="N1322" s="28">
        <v>602799</v>
      </c>
      <c r="O1322" s="28">
        <v>6149827</v>
      </c>
      <c r="P1322" s="29" t="s">
        <v>13991</v>
      </c>
      <c r="Q1322" s="32" t="s">
        <v>174</v>
      </c>
      <c r="R1322" s="19"/>
      <c r="S1322" s="19"/>
      <c r="T1322" s="19"/>
      <c r="U1322" s="19"/>
      <c r="V1322" s="19"/>
      <c r="W1322" s="19"/>
      <c r="X1322" s="19"/>
      <c r="Y1322" s="19"/>
      <c r="Z1322" s="19"/>
      <c r="AA1322" s="19"/>
      <c r="AB1322" s="19"/>
      <c r="AC1322" s="19"/>
      <c r="AD1322" s="19"/>
      <c r="AE1322" s="19"/>
      <c r="AF1322" s="19"/>
      <c r="AG1322" s="19"/>
      <c r="AH1322" s="19"/>
      <c r="AI1322" s="19"/>
      <c r="AJ1322" s="19"/>
      <c r="AK1322" s="19"/>
      <c r="AL1322" s="31">
        <v>109325</v>
      </c>
      <c r="AM1322" s="31">
        <v>1495850</v>
      </c>
      <c r="AN1322" s="31">
        <v>1160025</v>
      </c>
      <c r="AO1322" s="31">
        <v>1323020</v>
      </c>
      <c r="AP1322" s="31">
        <v>1097619.857421875</v>
      </c>
      <c r="AQ1322" s="31">
        <v>1279870.78125</v>
      </c>
      <c r="AR1322" s="31">
        <v>1224058.328125</v>
      </c>
      <c r="AS1322" s="31">
        <v>1331592.25</v>
      </c>
      <c r="AT1322" s="31">
        <v>1280956.125</v>
      </c>
      <c r="AU1322" s="31">
        <v>1097794</v>
      </c>
      <c r="AV1322" s="31">
        <v>1463571.125</v>
      </c>
      <c r="AW1322" s="31">
        <v>1236702.25</v>
      </c>
      <c r="AX1322" s="31">
        <v>102878.875</v>
      </c>
      <c r="AY1322" s="31">
        <v>99820</v>
      </c>
      <c r="AZ1322" s="31">
        <v>202698.875</v>
      </c>
    </row>
    <row r="1323" spans="1:52" ht="15" customHeight="1">
      <c r="A1323" s="29" t="s">
        <v>13990</v>
      </c>
      <c r="B1323" s="34">
        <v>36054</v>
      </c>
      <c r="C1323" s="28">
        <v>600</v>
      </c>
      <c r="D1323" s="28">
        <v>44</v>
      </c>
      <c r="E1323" s="28">
        <v>40</v>
      </c>
      <c r="F1323" s="29" t="s">
        <v>220</v>
      </c>
      <c r="G1323" s="29" t="s">
        <v>13977</v>
      </c>
      <c r="H1323" s="28">
        <v>440</v>
      </c>
      <c r="I1323" s="29" t="s">
        <v>13938</v>
      </c>
      <c r="J1323" s="33" t="s">
        <v>13988</v>
      </c>
      <c r="K1323" s="29" t="s">
        <v>178</v>
      </c>
      <c r="L1323" s="29" t="s">
        <v>13980</v>
      </c>
      <c r="M1323" s="29" t="s">
        <v>944</v>
      </c>
      <c r="N1323" s="28">
        <v>604215</v>
      </c>
      <c r="O1323" s="28">
        <v>6150458</v>
      </c>
      <c r="P1323" s="29" t="s">
        <v>13987</v>
      </c>
      <c r="Q1323" s="32" t="s">
        <v>174</v>
      </c>
      <c r="R1323" s="19"/>
      <c r="S1323" s="19"/>
      <c r="T1323" s="19"/>
      <c r="U1323" s="19"/>
      <c r="V1323" s="19"/>
      <c r="W1323" s="19"/>
      <c r="X1323" s="19"/>
      <c r="Y1323" s="19"/>
      <c r="Z1323" s="19"/>
      <c r="AA1323" s="19"/>
      <c r="AB1323" s="19"/>
      <c r="AC1323" s="19"/>
      <c r="AD1323" s="19"/>
      <c r="AE1323" s="19"/>
      <c r="AF1323" s="19"/>
      <c r="AG1323" s="19"/>
      <c r="AH1323" s="19"/>
      <c r="AI1323" s="19"/>
      <c r="AJ1323" s="19"/>
      <c r="AK1323" s="19"/>
      <c r="AL1323" s="19"/>
      <c r="AM1323" s="31">
        <v>447560</v>
      </c>
      <c r="AN1323" s="31">
        <v>1121010</v>
      </c>
      <c r="AO1323" s="31">
        <v>1264520</v>
      </c>
      <c r="AP1323" s="31">
        <v>1140029.19140625</v>
      </c>
      <c r="AQ1323" s="31">
        <v>1189582.6875</v>
      </c>
      <c r="AR1323" s="31">
        <v>1143777.09375</v>
      </c>
      <c r="AS1323" s="31">
        <v>1219929</v>
      </c>
      <c r="AT1323" s="31">
        <v>1153191</v>
      </c>
      <c r="AU1323" s="31">
        <v>1023563</v>
      </c>
      <c r="AV1323" s="31">
        <v>1360249.75</v>
      </c>
      <c r="AW1323" s="31">
        <v>1175916.25</v>
      </c>
      <c r="AX1323" s="31">
        <v>114754.5</v>
      </c>
      <c r="AY1323" s="31">
        <v>91113.5</v>
      </c>
      <c r="AZ1323" s="31">
        <v>205868</v>
      </c>
    </row>
    <row r="1324" spans="1:52" ht="15" customHeight="1">
      <c r="A1324" s="29" t="s">
        <v>13986</v>
      </c>
      <c r="B1324" s="34">
        <v>36054</v>
      </c>
      <c r="C1324" s="28">
        <v>600</v>
      </c>
      <c r="D1324" s="28">
        <v>44</v>
      </c>
      <c r="E1324" s="28">
        <v>40</v>
      </c>
      <c r="F1324" s="29" t="s">
        <v>220</v>
      </c>
      <c r="G1324" s="29" t="s">
        <v>13977</v>
      </c>
      <c r="H1324" s="28">
        <v>440</v>
      </c>
      <c r="I1324" s="29" t="s">
        <v>13938</v>
      </c>
      <c r="J1324" s="33" t="s">
        <v>13985</v>
      </c>
      <c r="K1324" s="29" t="s">
        <v>178</v>
      </c>
      <c r="L1324" s="29" t="s">
        <v>13984</v>
      </c>
      <c r="M1324" s="29" t="s">
        <v>1313</v>
      </c>
      <c r="N1324" s="28">
        <v>604187</v>
      </c>
      <c r="O1324" s="28">
        <v>6150247</v>
      </c>
      <c r="P1324" s="29" t="s">
        <v>13983</v>
      </c>
      <c r="Q1324" s="32" t="s">
        <v>174</v>
      </c>
      <c r="R1324" s="19"/>
      <c r="S1324" s="19"/>
      <c r="T1324" s="19"/>
      <c r="U1324" s="19"/>
      <c r="V1324" s="19"/>
      <c r="W1324" s="19"/>
      <c r="X1324" s="19"/>
      <c r="Y1324" s="19"/>
      <c r="Z1324" s="19"/>
      <c r="AA1324" s="19"/>
      <c r="AB1324" s="19"/>
      <c r="AC1324" s="19"/>
      <c r="AD1324" s="19"/>
      <c r="AE1324" s="19"/>
      <c r="AF1324" s="19"/>
      <c r="AG1324" s="19"/>
      <c r="AH1324" s="19"/>
      <c r="AI1324" s="19"/>
      <c r="AJ1324" s="19"/>
      <c r="AK1324" s="19"/>
      <c r="AL1324" s="19"/>
      <c r="AM1324" s="31">
        <v>446930</v>
      </c>
      <c r="AN1324" s="31">
        <v>1097000</v>
      </c>
      <c r="AO1324" s="31">
        <v>1239960</v>
      </c>
      <c r="AP1324" s="31">
        <v>1106737.7109375</v>
      </c>
      <c r="AQ1324" s="31">
        <v>1149449.607421875</v>
      </c>
      <c r="AR1324" s="31">
        <v>1099483.90625</v>
      </c>
      <c r="AS1324" s="31">
        <v>1176670</v>
      </c>
      <c r="AT1324" s="31">
        <v>1125269.25</v>
      </c>
      <c r="AU1324" s="31">
        <v>990385.75</v>
      </c>
      <c r="AV1324" s="31">
        <v>1300733</v>
      </c>
      <c r="AW1324" s="31">
        <v>955152.5</v>
      </c>
      <c r="AX1324" s="31">
        <v>117189.75</v>
      </c>
      <c r="AY1324" s="31">
        <v>89025.75</v>
      </c>
      <c r="AZ1324" s="31">
        <v>206215.5</v>
      </c>
    </row>
    <row r="1325" spans="1:52" ht="15" customHeight="1">
      <c r="A1325" s="29" t="s">
        <v>13982</v>
      </c>
      <c r="B1325" s="34">
        <v>36054</v>
      </c>
      <c r="C1325" s="28">
        <v>600</v>
      </c>
      <c r="D1325" s="28">
        <v>44</v>
      </c>
      <c r="E1325" s="28">
        <v>40</v>
      </c>
      <c r="F1325" s="29" t="s">
        <v>220</v>
      </c>
      <c r="G1325" s="29" t="s">
        <v>13977</v>
      </c>
      <c r="H1325" s="28">
        <v>440</v>
      </c>
      <c r="I1325" s="29" t="s">
        <v>13938</v>
      </c>
      <c r="J1325" s="33" t="s">
        <v>13981</v>
      </c>
      <c r="K1325" s="29" t="s">
        <v>178</v>
      </c>
      <c r="L1325" s="29" t="s">
        <v>13980</v>
      </c>
      <c r="M1325" s="29" t="s">
        <v>1325</v>
      </c>
      <c r="N1325" s="28">
        <v>604159</v>
      </c>
      <c r="O1325" s="28">
        <v>6150035</v>
      </c>
      <c r="P1325" s="29" t="s">
        <v>13979</v>
      </c>
      <c r="Q1325" s="32" t="s">
        <v>174</v>
      </c>
      <c r="R1325" s="19"/>
      <c r="S1325" s="19"/>
      <c r="T1325" s="19"/>
      <c r="U1325" s="19"/>
      <c r="V1325" s="19"/>
      <c r="W1325" s="19"/>
      <c r="X1325" s="19"/>
      <c r="Y1325" s="19"/>
      <c r="Z1325" s="19"/>
      <c r="AA1325" s="19"/>
      <c r="AB1325" s="19"/>
      <c r="AC1325" s="19"/>
      <c r="AD1325" s="19"/>
      <c r="AE1325" s="19"/>
      <c r="AF1325" s="19"/>
      <c r="AG1325" s="19"/>
      <c r="AH1325" s="19"/>
      <c r="AI1325" s="19"/>
      <c r="AJ1325" s="19"/>
      <c r="AK1325" s="19"/>
      <c r="AL1325" s="19"/>
      <c r="AM1325" s="31">
        <v>454300</v>
      </c>
      <c r="AN1325" s="31">
        <v>1128490</v>
      </c>
      <c r="AO1325" s="31">
        <v>1160010</v>
      </c>
      <c r="AP1325" s="31">
        <v>1127218.70703125</v>
      </c>
      <c r="AQ1325" s="31">
        <v>1192010.89453125</v>
      </c>
      <c r="AR1325" s="31">
        <v>1132494.75</v>
      </c>
      <c r="AS1325" s="31">
        <v>1203875</v>
      </c>
      <c r="AT1325" s="31">
        <v>1171153.25</v>
      </c>
      <c r="AU1325" s="31">
        <v>1019643.25</v>
      </c>
      <c r="AV1325" s="31">
        <v>1338949.5</v>
      </c>
      <c r="AW1325" s="31">
        <v>1177930</v>
      </c>
      <c r="AX1325" s="31">
        <v>115140.25</v>
      </c>
      <c r="AY1325" s="31">
        <v>86763</v>
      </c>
      <c r="AZ1325" s="31">
        <v>201903.25</v>
      </c>
    </row>
    <row r="1326" spans="1:52" ht="15" customHeight="1">
      <c r="A1326" s="29" t="s">
        <v>13978</v>
      </c>
      <c r="B1326" s="34">
        <v>36131</v>
      </c>
      <c r="C1326" s="28">
        <v>750</v>
      </c>
      <c r="D1326" s="28">
        <v>44</v>
      </c>
      <c r="E1326" s="28">
        <v>50</v>
      </c>
      <c r="F1326" s="29" t="s">
        <v>3807</v>
      </c>
      <c r="G1326" s="29" t="s">
        <v>855</v>
      </c>
      <c r="H1326" s="28">
        <v>440</v>
      </c>
      <c r="I1326" s="29" t="s">
        <v>13938</v>
      </c>
      <c r="J1326" s="33" t="s">
        <v>13976</v>
      </c>
      <c r="K1326" s="29" t="s">
        <v>178</v>
      </c>
      <c r="L1326" s="29" t="s">
        <v>13964</v>
      </c>
      <c r="M1326" s="29" t="s">
        <v>13975</v>
      </c>
      <c r="N1326" s="28">
        <v>597111</v>
      </c>
      <c r="O1326" s="28">
        <v>6140056</v>
      </c>
      <c r="P1326" s="29" t="s">
        <v>13974</v>
      </c>
      <c r="Q1326" s="32" t="s">
        <v>174</v>
      </c>
      <c r="R1326" s="19"/>
      <c r="S1326" s="19"/>
      <c r="T1326" s="19"/>
      <c r="U1326" s="19"/>
      <c r="V1326" s="19"/>
      <c r="W1326" s="19"/>
      <c r="X1326" s="19"/>
      <c r="Y1326" s="19"/>
      <c r="Z1326" s="19"/>
      <c r="AA1326" s="19"/>
      <c r="AB1326" s="19"/>
      <c r="AC1326" s="19"/>
      <c r="AD1326" s="19"/>
      <c r="AE1326" s="19"/>
      <c r="AF1326" s="19"/>
      <c r="AG1326" s="19"/>
      <c r="AH1326" s="19"/>
      <c r="AI1326" s="19"/>
      <c r="AJ1326" s="19"/>
      <c r="AK1326" s="19"/>
      <c r="AL1326" s="19"/>
      <c r="AM1326" s="31">
        <v>100880</v>
      </c>
      <c r="AN1326" s="31">
        <v>933360</v>
      </c>
      <c r="AO1326" s="31">
        <v>1061090</v>
      </c>
      <c r="AP1326" s="31">
        <v>906428.1953125</v>
      </c>
      <c r="AQ1326" s="31">
        <v>1011872.99609375</v>
      </c>
      <c r="AR1326" s="31">
        <v>928044.1484375</v>
      </c>
      <c r="AS1326" s="31">
        <v>1017502</v>
      </c>
      <c r="AT1326" s="31">
        <v>981408.5</v>
      </c>
      <c r="AU1326" s="31">
        <v>813268.25</v>
      </c>
      <c r="AV1326" s="31">
        <v>1154489.75</v>
      </c>
      <c r="AW1326" s="31">
        <v>1046801</v>
      </c>
      <c r="AX1326" s="31">
        <v>83535.75</v>
      </c>
      <c r="AY1326" s="31">
        <v>68855.75</v>
      </c>
      <c r="AZ1326" s="31">
        <v>152391.5</v>
      </c>
    </row>
    <row r="1327" spans="1:52" ht="15" customHeight="1">
      <c r="A1327" s="29" t="s">
        <v>13973</v>
      </c>
      <c r="B1327" s="34">
        <v>36131</v>
      </c>
      <c r="C1327" s="28">
        <v>750</v>
      </c>
      <c r="D1327" s="28">
        <v>44</v>
      </c>
      <c r="E1327" s="28">
        <v>50</v>
      </c>
      <c r="F1327" s="29" t="s">
        <v>3807</v>
      </c>
      <c r="G1327" s="29" t="s">
        <v>855</v>
      </c>
      <c r="H1327" s="28">
        <v>440</v>
      </c>
      <c r="I1327" s="29" t="s">
        <v>13938</v>
      </c>
      <c r="J1327" s="33" t="s">
        <v>13972</v>
      </c>
      <c r="K1327" s="29" t="s">
        <v>178</v>
      </c>
      <c r="L1327" s="29" t="s">
        <v>13964</v>
      </c>
      <c r="M1327" s="29" t="s">
        <v>13971</v>
      </c>
      <c r="N1327" s="28">
        <v>597194</v>
      </c>
      <c r="O1327" s="28">
        <v>6140232</v>
      </c>
      <c r="P1327" s="29" t="s">
        <v>13970</v>
      </c>
      <c r="Q1327" s="32" t="s">
        <v>174</v>
      </c>
      <c r="R1327" s="19"/>
      <c r="S1327" s="19"/>
      <c r="T1327" s="19"/>
      <c r="U1327" s="19"/>
      <c r="V1327" s="19"/>
      <c r="W1327" s="19"/>
      <c r="X1327" s="19"/>
      <c r="Y1327" s="19"/>
      <c r="Z1327" s="19"/>
      <c r="AA1327" s="19"/>
      <c r="AB1327" s="19"/>
      <c r="AC1327" s="19"/>
      <c r="AD1327" s="19"/>
      <c r="AE1327" s="19"/>
      <c r="AF1327" s="19"/>
      <c r="AG1327" s="19"/>
      <c r="AH1327" s="19"/>
      <c r="AI1327" s="19"/>
      <c r="AJ1327" s="19"/>
      <c r="AK1327" s="19"/>
      <c r="AL1327" s="19"/>
      <c r="AM1327" s="31">
        <v>111880</v>
      </c>
      <c r="AN1327" s="31">
        <v>960810</v>
      </c>
      <c r="AO1327" s="31">
        <v>1107410</v>
      </c>
      <c r="AP1327" s="31">
        <v>925445.58984375</v>
      </c>
      <c r="AQ1327" s="31">
        <v>1019598.5859375</v>
      </c>
      <c r="AR1327" s="31">
        <v>945529.8984375</v>
      </c>
      <c r="AS1327" s="31">
        <v>1026476.5</v>
      </c>
      <c r="AT1327" s="31">
        <v>976727</v>
      </c>
      <c r="AU1327" s="31">
        <v>873550.5</v>
      </c>
      <c r="AV1327" s="31">
        <v>1162342.5</v>
      </c>
      <c r="AW1327" s="31">
        <v>1061429.25</v>
      </c>
      <c r="AX1327" s="31">
        <v>93859.25</v>
      </c>
      <c r="AY1327" s="31">
        <v>70692.25</v>
      </c>
      <c r="AZ1327" s="31">
        <v>164551.5</v>
      </c>
    </row>
    <row r="1328" spans="1:52" ht="15" customHeight="1">
      <c r="A1328" s="29" t="s">
        <v>13969</v>
      </c>
      <c r="B1328" s="34">
        <v>36066</v>
      </c>
      <c r="C1328" s="28">
        <v>600</v>
      </c>
      <c r="D1328" s="28">
        <v>44</v>
      </c>
      <c r="E1328" s="28">
        <v>50</v>
      </c>
      <c r="F1328" s="29" t="s">
        <v>205</v>
      </c>
      <c r="G1328" s="29" t="s">
        <v>13961</v>
      </c>
      <c r="H1328" s="28">
        <v>440</v>
      </c>
      <c r="I1328" s="29" t="s">
        <v>13938</v>
      </c>
      <c r="J1328" s="33" t="s">
        <v>13968</v>
      </c>
      <c r="K1328" s="29" t="s">
        <v>178</v>
      </c>
      <c r="L1328" s="29" t="s">
        <v>13964</v>
      </c>
      <c r="M1328" s="29" t="s">
        <v>2389</v>
      </c>
      <c r="N1328" s="28">
        <v>597027</v>
      </c>
      <c r="O1328" s="28">
        <v>6139880</v>
      </c>
      <c r="P1328" s="29" t="s">
        <v>13967</v>
      </c>
      <c r="Q1328" s="32" t="s">
        <v>174</v>
      </c>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31">
        <v>241070</v>
      </c>
      <c r="AN1328" s="31">
        <v>978850</v>
      </c>
      <c r="AO1328" s="31">
        <v>1092040</v>
      </c>
      <c r="AP1328" s="31">
        <v>922330.4921875</v>
      </c>
      <c r="AQ1328" s="31">
        <v>990948.01171875</v>
      </c>
      <c r="AR1328" s="31">
        <v>905483</v>
      </c>
      <c r="AS1328" s="31">
        <v>1007886.25</v>
      </c>
      <c r="AT1328" s="31">
        <v>963408.25</v>
      </c>
      <c r="AU1328" s="31">
        <v>864004.75</v>
      </c>
      <c r="AV1328" s="31">
        <v>1102496.25</v>
      </c>
      <c r="AW1328" s="31">
        <v>1028942.25</v>
      </c>
      <c r="AX1328" s="31">
        <v>89979.25</v>
      </c>
      <c r="AY1328" s="31">
        <v>62489.75</v>
      </c>
      <c r="AZ1328" s="31">
        <v>152469</v>
      </c>
    </row>
    <row r="1329" spans="1:52" ht="15" customHeight="1">
      <c r="A1329" s="29" t="s">
        <v>13966</v>
      </c>
      <c r="B1329" s="34">
        <v>36066</v>
      </c>
      <c r="C1329" s="28">
        <v>600</v>
      </c>
      <c r="D1329" s="28">
        <v>38</v>
      </c>
      <c r="E1329" s="28">
        <v>50</v>
      </c>
      <c r="F1329" s="29" t="s">
        <v>205</v>
      </c>
      <c r="G1329" s="29" t="s">
        <v>13961</v>
      </c>
      <c r="H1329" s="28">
        <v>440</v>
      </c>
      <c r="I1329" s="29" t="s">
        <v>13938</v>
      </c>
      <c r="J1329" s="33" t="s">
        <v>13965</v>
      </c>
      <c r="K1329" s="29" t="s">
        <v>178</v>
      </c>
      <c r="L1329" s="29" t="s">
        <v>13964</v>
      </c>
      <c r="M1329" s="29" t="s">
        <v>8073</v>
      </c>
      <c r="N1329" s="28">
        <v>597276</v>
      </c>
      <c r="O1329" s="28">
        <v>6140409</v>
      </c>
      <c r="P1329" s="29" t="s">
        <v>13963</v>
      </c>
      <c r="Q1329" s="32" t="s">
        <v>174</v>
      </c>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31">
        <v>241560</v>
      </c>
      <c r="AN1329" s="31">
        <v>957750</v>
      </c>
      <c r="AO1329" s="31">
        <v>1070140</v>
      </c>
      <c r="AP1329" s="31">
        <v>912978.8984375</v>
      </c>
      <c r="AQ1329" s="31">
        <v>1007425.10546875</v>
      </c>
      <c r="AR1329" s="31">
        <v>901046.796875</v>
      </c>
      <c r="AS1329" s="31">
        <v>998812.25</v>
      </c>
      <c r="AT1329" s="31">
        <v>941808.5</v>
      </c>
      <c r="AU1329" s="31">
        <v>817753</v>
      </c>
      <c r="AV1329" s="31">
        <v>1080677.5</v>
      </c>
      <c r="AW1329" s="31">
        <v>993043.5</v>
      </c>
      <c r="AX1329" s="31">
        <v>88231.75</v>
      </c>
      <c r="AY1329" s="31">
        <v>67778.75</v>
      </c>
      <c r="AZ1329" s="31">
        <v>156010.5</v>
      </c>
    </row>
    <row r="1330" spans="1:52" ht="15" customHeight="1">
      <c r="A1330" s="29" t="s">
        <v>13962</v>
      </c>
      <c r="B1330" s="34">
        <v>33457</v>
      </c>
      <c r="C1330" s="28">
        <v>220</v>
      </c>
      <c r="D1330" s="28">
        <v>25</v>
      </c>
      <c r="E1330" s="28">
        <v>30</v>
      </c>
      <c r="F1330" s="29" t="s">
        <v>2069</v>
      </c>
      <c r="G1330" s="29" t="s">
        <v>13933</v>
      </c>
      <c r="H1330" s="28">
        <v>440</v>
      </c>
      <c r="I1330" s="29" t="s">
        <v>13938</v>
      </c>
      <c r="J1330" s="33" t="s">
        <v>13960</v>
      </c>
      <c r="K1330" s="29" t="s">
        <v>178</v>
      </c>
      <c r="L1330" s="29" t="s">
        <v>13936</v>
      </c>
      <c r="M1330" s="29" t="s">
        <v>270</v>
      </c>
      <c r="N1330" s="28">
        <v>595644</v>
      </c>
      <c r="O1330" s="28">
        <v>6146938</v>
      </c>
      <c r="P1330" s="29" t="s">
        <v>13935</v>
      </c>
      <c r="Q1330" s="32" t="s">
        <v>919</v>
      </c>
      <c r="R1330" s="19"/>
      <c r="S1330" s="19"/>
      <c r="T1330" s="19"/>
      <c r="U1330" s="19"/>
      <c r="V1330" s="19"/>
      <c r="W1330" s="19"/>
      <c r="X1330" s="19"/>
      <c r="Y1330" s="19"/>
      <c r="Z1330" s="19"/>
      <c r="AA1330" s="19"/>
      <c r="AB1330" s="19"/>
      <c r="AC1330" s="19"/>
      <c r="AD1330" s="19"/>
      <c r="AE1330" s="19"/>
      <c r="AF1330" s="31">
        <v>0</v>
      </c>
      <c r="AG1330" s="31">
        <v>291438</v>
      </c>
      <c r="AH1330" s="31">
        <v>310513</v>
      </c>
      <c r="AI1330" s="31">
        <v>368503</v>
      </c>
      <c r="AJ1330" s="31">
        <v>337837</v>
      </c>
      <c r="AK1330" s="31">
        <v>276217</v>
      </c>
      <c r="AL1330" s="31">
        <v>306482</v>
      </c>
      <c r="AM1330" s="31">
        <v>348134</v>
      </c>
      <c r="AN1330" s="31">
        <v>253482</v>
      </c>
      <c r="AO1330" s="31">
        <v>303231</v>
      </c>
      <c r="AP1330" s="31">
        <v>244449.9208984375</v>
      </c>
      <c r="AQ1330" s="31">
        <v>275835.8291015625</v>
      </c>
      <c r="AR1330" s="31">
        <v>257268.7490234375</v>
      </c>
      <c r="AS1330" s="31">
        <v>284100.416015625</v>
      </c>
      <c r="AT1330" s="31">
        <v>244722.0849609375</v>
      </c>
      <c r="AU1330" s="31">
        <v>208532.9169921875</v>
      </c>
      <c r="AV1330" s="31">
        <v>288735.8369140625</v>
      </c>
      <c r="AW1330" s="31">
        <v>236220.4140625</v>
      </c>
      <c r="AX1330" s="31">
        <v>20402.5</v>
      </c>
      <c r="AY1330" s="31">
        <v>15768.3330078125</v>
      </c>
      <c r="AZ1330" s="31">
        <v>36170.8330078125</v>
      </c>
    </row>
    <row r="1331" spans="1:52" ht="15" customHeight="1">
      <c r="A1331" s="29" t="s">
        <v>13959</v>
      </c>
      <c r="B1331" s="34">
        <v>33457</v>
      </c>
      <c r="C1331" s="28">
        <v>220</v>
      </c>
      <c r="D1331" s="28">
        <v>25</v>
      </c>
      <c r="E1331" s="28">
        <v>30</v>
      </c>
      <c r="F1331" s="29" t="s">
        <v>2069</v>
      </c>
      <c r="G1331" s="29" t="s">
        <v>13933</v>
      </c>
      <c r="H1331" s="28">
        <v>440</v>
      </c>
      <c r="I1331" s="29" t="s">
        <v>13938</v>
      </c>
      <c r="J1331" s="33" t="s">
        <v>13958</v>
      </c>
      <c r="K1331" s="29" t="s">
        <v>178</v>
      </c>
      <c r="L1331" s="29" t="s">
        <v>13936</v>
      </c>
      <c r="M1331" s="29" t="s">
        <v>270</v>
      </c>
      <c r="N1331" s="28">
        <v>595564</v>
      </c>
      <c r="O1331" s="28">
        <v>6147023</v>
      </c>
      <c r="P1331" s="29" t="s">
        <v>13935</v>
      </c>
      <c r="Q1331" s="32" t="s">
        <v>919</v>
      </c>
      <c r="R1331" s="19"/>
      <c r="S1331" s="19"/>
      <c r="T1331" s="19"/>
      <c r="U1331" s="19"/>
      <c r="V1331" s="19"/>
      <c r="W1331" s="19"/>
      <c r="X1331" s="19"/>
      <c r="Y1331" s="19"/>
      <c r="Z1331" s="19"/>
      <c r="AA1331" s="19"/>
      <c r="AB1331" s="19"/>
      <c r="AC1331" s="19"/>
      <c r="AD1331" s="19"/>
      <c r="AE1331" s="19"/>
      <c r="AF1331" s="31">
        <v>0</v>
      </c>
      <c r="AG1331" s="31">
        <v>291438</v>
      </c>
      <c r="AH1331" s="31">
        <v>310513</v>
      </c>
      <c r="AI1331" s="31">
        <v>368503</v>
      </c>
      <c r="AJ1331" s="31">
        <v>337837</v>
      </c>
      <c r="AK1331" s="31">
        <v>276217</v>
      </c>
      <c r="AL1331" s="31">
        <v>306482</v>
      </c>
      <c r="AM1331" s="31">
        <v>348134</v>
      </c>
      <c r="AN1331" s="31">
        <v>253482</v>
      </c>
      <c r="AO1331" s="31">
        <v>303231</v>
      </c>
      <c r="AP1331" s="31">
        <v>244449.9208984375</v>
      </c>
      <c r="AQ1331" s="31">
        <v>275835.8291015625</v>
      </c>
      <c r="AR1331" s="31">
        <v>257268.7490234375</v>
      </c>
      <c r="AS1331" s="31">
        <v>284100.416015625</v>
      </c>
      <c r="AT1331" s="31">
        <v>244722.0849609375</v>
      </c>
      <c r="AU1331" s="31">
        <v>208532.9169921875</v>
      </c>
      <c r="AV1331" s="31">
        <v>288735.8369140625</v>
      </c>
      <c r="AW1331" s="31">
        <v>236220.4140625</v>
      </c>
      <c r="AX1331" s="31">
        <v>20402.5</v>
      </c>
      <c r="AY1331" s="31">
        <v>15768.3330078125</v>
      </c>
      <c r="AZ1331" s="31">
        <v>36170.8330078125</v>
      </c>
    </row>
    <row r="1332" spans="1:52" ht="15" customHeight="1">
      <c r="A1332" s="29" t="s">
        <v>13957</v>
      </c>
      <c r="B1332" s="34">
        <v>33457</v>
      </c>
      <c r="C1332" s="28">
        <v>220</v>
      </c>
      <c r="D1332" s="28">
        <v>25</v>
      </c>
      <c r="E1332" s="28">
        <v>30</v>
      </c>
      <c r="F1332" s="29" t="s">
        <v>2069</v>
      </c>
      <c r="G1332" s="29" t="s">
        <v>13933</v>
      </c>
      <c r="H1332" s="28">
        <v>440</v>
      </c>
      <c r="I1332" s="29" t="s">
        <v>13938</v>
      </c>
      <c r="J1332" s="33" t="s">
        <v>13956</v>
      </c>
      <c r="K1332" s="29" t="s">
        <v>178</v>
      </c>
      <c r="L1332" s="29" t="s">
        <v>13936</v>
      </c>
      <c r="M1332" s="29" t="s">
        <v>270</v>
      </c>
      <c r="N1332" s="28">
        <v>595482</v>
      </c>
      <c r="O1332" s="28">
        <v>6147109</v>
      </c>
      <c r="P1332" s="29" t="s">
        <v>13935</v>
      </c>
      <c r="Q1332" s="32" t="s">
        <v>919</v>
      </c>
      <c r="R1332" s="19"/>
      <c r="S1332" s="19"/>
      <c r="T1332" s="19"/>
      <c r="U1332" s="19"/>
      <c r="V1332" s="19"/>
      <c r="W1332" s="19"/>
      <c r="X1332" s="19"/>
      <c r="Y1332" s="19"/>
      <c r="Z1332" s="19"/>
      <c r="AA1332" s="19"/>
      <c r="AB1332" s="19"/>
      <c r="AC1332" s="19"/>
      <c r="AD1332" s="19"/>
      <c r="AE1332" s="19"/>
      <c r="AF1332" s="31">
        <v>0</v>
      </c>
      <c r="AG1332" s="31">
        <v>291438</v>
      </c>
      <c r="AH1332" s="31">
        <v>310513</v>
      </c>
      <c r="AI1332" s="31">
        <v>368503</v>
      </c>
      <c r="AJ1332" s="31">
        <v>337837</v>
      </c>
      <c r="AK1332" s="31">
        <v>276217</v>
      </c>
      <c r="AL1332" s="31">
        <v>306482</v>
      </c>
      <c r="AM1332" s="31">
        <v>348134</v>
      </c>
      <c r="AN1332" s="31">
        <v>253482</v>
      </c>
      <c r="AO1332" s="31">
        <v>303231</v>
      </c>
      <c r="AP1332" s="31">
        <v>244449.9208984375</v>
      </c>
      <c r="AQ1332" s="31">
        <v>275835.8291015625</v>
      </c>
      <c r="AR1332" s="31">
        <v>257268.7490234375</v>
      </c>
      <c r="AS1332" s="31">
        <v>284100.416015625</v>
      </c>
      <c r="AT1332" s="31">
        <v>244722.0849609375</v>
      </c>
      <c r="AU1332" s="31">
        <v>208532.9169921875</v>
      </c>
      <c r="AV1332" s="31">
        <v>288735.8369140625</v>
      </c>
      <c r="AW1332" s="31">
        <v>236220.4140625</v>
      </c>
      <c r="AX1332" s="31">
        <v>20402.5</v>
      </c>
      <c r="AY1332" s="31">
        <v>15768.3330078125</v>
      </c>
      <c r="AZ1332" s="31">
        <v>36170.8330078125</v>
      </c>
    </row>
    <row r="1333" spans="1:52" ht="15" customHeight="1">
      <c r="A1333" s="29" t="s">
        <v>13955</v>
      </c>
      <c r="B1333" s="34">
        <v>33457</v>
      </c>
      <c r="C1333" s="28">
        <v>220</v>
      </c>
      <c r="D1333" s="28">
        <v>25</v>
      </c>
      <c r="E1333" s="28">
        <v>30</v>
      </c>
      <c r="F1333" s="29" t="s">
        <v>2069</v>
      </c>
      <c r="G1333" s="29" t="s">
        <v>13933</v>
      </c>
      <c r="H1333" s="28">
        <v>440</v>
      </c>
      <c r="I1333" s="29" t="s">
        <v>13938</v>
      </c>
      <c r="J1333" s="33" t="s">
        <v>13954</v>
      </c>
      <c r="K1333" s="29" t="s">
        <v>178</v>
      </c>
      <c r="L1333" s="29" t="s">
        <v>13936</v>
      </c>
      <c r="M1333" s="29" t="s">
        <v>270</v>
      </c>
      <c r="N1333" s="28">
        <v>595401</v>
      </c>
      <c r="O1333" s="28">
        <v>6147195</v>
      </c>
      <c r="P1333" s="29" t="s">
        <v>13935</v>
      </c>
      <c r="Q1333" s="32" t="s">
        <v>919</v>
      </c>
      <c r="R1333" s="19"/>
      <c r="S1333" s="19"/>
      <c r="T1333" s="19"/>
      <c r="U1333" s="19"/>
      <c r="V1333" s="19"/>
      <c r="W1333" s="19"/>
      <c r="X1333" s="19"/>
      <c r="Y1333" s="19"/>
      <c r="Z1333" s="19"/>
      <c r="AA1333" s="19"/>
      <c r="AB1333" s="19"/>
      <c r="AC1333" s="19"/>
      <c r="AD1333" s="19"/>
      <c r="AE1333" s="19"/>
      <c r="AF1333" s="31">
        <v>0</v>
      </c>
      <c r="AG1333" s="31">
        <v>291438</v>
      </c>
      <c r="AH1333" s="31">
        <v>310513</v>
      </c>
      <c r="AI1333" s="31">
        <v>368503</v>
      </c>
      <c r="AJ1333" s="31">
        <v>337837</v>
      </c>
      <c r="AK1333" s="31">
        <v>276217</v>
      </c>
      <c r="AL1333" s="31">
        <v>306482</v>
      </c>
      <c r="AM1333" s="31">
        <v>348134</v>
      </c>
      <c r="AN1333" s="31">
        <v>253482</v>
      </c>
      <c r="AO1333" s="31">
        <v>303231</v>
      </c>
      <c r="AP1333" s="31">
        <v>244449.9208984375</v>
      </c>
      <c r="AQ1333" s="31">
        <v>275835.8291015625</v>
      </c>
      <c r="AR1333" s="31">
        <v>257268.7490234375</v>
      </c>
      <c r="AS1333" s="31">
        <v>284100.416015625</v>
      </c>
      <c r="AT1333" s="31">
        <v>244722.0849609375</v>
      </c>
      <c r="AU1333" s="31">
        <v>208532.9169921875</v>
      </c>
      <c r="AV1333" s="31">
        <v>288735.8369140625</v>
      </c>
      <c r="AW1333" s="31">
        <v>236220.4140625</v>
      </c>
      <c r="AX1333" s="31">
        <v>20402.5</v>
      </c>
      <c r="AY1333" s="31">
        <v>15768.3330078125</v>
      </c>
      <c r="AZ1333" s="31">
        <v>36170.8330078125</v>
      </c>
    </row>
    <row r="1334" spans="1:52" ht="15" customHeight="1">
      <c r="A1334" s="29" t="s">
        <v>13953</v>
      </c>
      <c r="B1334" s="34">
        <v>33457</v>
      </c>
      <c r="C1334" s="28">
        <v>220</v>
      </c>
      <c r="D1334" s="28">
        <v>25</v>
      </c>
      <c r="E1334" s="28">
        <v>30</v>
      </c>
      <c r="F1334" s="29" t="s">
        <v>2069</v>
      </c>
      <c r="G1334" s="29" t="s">
        <v>13933</v>
      </c>
      <c r="H1334" s="28">
        <v>440</v>
      </c>
      <c r="I1334" s="29" t="s">
        <v>13938</v>
      </c>
      <c r="J1334" s="33" t="s">
        <v>13952</v>
      </c>
      <c r="K1334" s="29" t="s">
        <v>178</v>
      </c>
      <c r="L1334" s="29" t="s">
        <v>13936</v>
      </c>
      <c r="M1334" s="29" t="s">
        <v>270</v>
      </c>
      <c r="N1334" s="28">
        <v>595782</v>
      </c>
      <c r="O1334" s="28">
        <v>6147202</v>
      </c>
      <c r="P1334" s="29" t="s">
        <v>13935</v>
      </c>
      <c r="Q1334" s="32" t="s">
        <v>919</v>
      </c>
      <c r="R1334" s="19"/>
      <c r="S1334" s="19"/>
      <c r="T1334" s="19"/>
      <c r="U1334" s="19"/>
      <c r="V1334" s="19"/>
      <c r="W1334" s="19"/>
      <c r="X1334" s="19"/>
      <c r="Y1334" s="19"/>
      <c r="Z1334" s="19"/>
      <c r="AA1334" s="19"/>
      <c r="AB1334" s="19"/>
      <c r="AC1334" s="19"/>
      <c r="AD1334" s="19"/>
      <c r="AE1334" s="19"/>
      <c r="AF1334" s="31">
        <v>0</v>
      </c>
      <c r="AG1334" s="31">
        <v>291438</v>
      </c>
      <c r="AH1334" s="31">
        <v>310513</v>
      </c>
      <c r="AI1334" s="31">
        <v>368503</v>
      </c>
      <c r="AJ1334" s="31">
        <v>337837</v>
      </c>
      <c r="AK1334" s="31">
        <v>276217</v>
      </c>
      <c r="AL1334" s="31">
        <v>306482</v>
      </c>
      <c r="AM1334" s="31">
        <v>348134</v>
      </c>
      <c r="AN1334" s="31">
        <v>253482</v>
      </c>
      <c r="AO1334" s="31">
        <v>303231</v>
      </c>
      <c r="AP1334" s="31">
        <v>244449.9208984375</v>
      </c>
      <c r="AQ1334" s="31">
        <v>275835.8291015625</v>
      </c>
      <c r="AR1334" s="31">
        <v>257268.7490234375</v>
      </c>
      <c r="AS1334" s="31">
        <v>284100.416015625</v>
      </c>
      <c r="AT1334" s="31">
        <v>244722.0849609375</v>
      </c>
      <c r="AU1334" s="31">
        <v>208532.9169921875</v>
      </c>
      <c r="AV1334" s="31">
        <v>288735.8369140625</v>
      </c>
      <c r="AW1334" s="31">
        <v>236220.4140625</v>
      </c>
      <c r="AX1334" s="31">
        <v>20402.5</v>
      </c>
      <c r="AY1334" s="31">
        <v>15768.3330078125</v>
      </c>
      <c r="AZ1334" s="31">
        <v>36170.8330078125</v>
      </c>
    </row>
    <row r="1335" spans="1:52" ht="15" customHeight="1">
      <c r="A1335" s="29" t="s">
        <v>13951</v>
      </c>
      <c r="B1335" s="34">
        <v>33457</v>
      </c>
      <c r="C1335" s="28">
        <v>220</v>
      </c>
      <c r="D1335" s="28">
        <v>25</v>
      </c>
      <c r="E1335" s="28">
        <v>30</v>
      </c>
      <c r="F1335" s="29" t="s">
        <v>2069</v>
      </c>
      <c r="G1335" s="29" t="s">
        <v>13933</v>
      </c>
      <c r="H1335" s="28">
        <v>440</v>
      </c>
      <c r="I1335" s="29" t="s">
        <v>13938</v>
      </c>
      <c r="J1335" s="33" t="s">
        <v>13950</v>
      </c>
      <c r="K1335" s="29" t="s">
        <v>178</v>
      </c>
      <c r="L1335" s="29" t="s">
        <v>13936</v>
      </c>
      <c r="M1335" s="29" t="s">
        <v>270</v>
      </c>
      <c r="N1335" s="28">
        <v>595701</v>
      </c>
      <c r="O1335" s="28">
        <v>6147289</v>
      </c>
      <c r="P1335" s="29" t="s">
        <v>13935</v>
      </c>
      <c r="Q1335" s="32" t="s">
        <v>919</v>
      </c>
      <c r="R1335" s="19"/>
      <c r="S1335" s="19"/>
      <c r="T1335" s="19"/>
      <c r="U1335" s="19"/>
      <c r="V1335" s="19"/>
      <c r="W1335" s="19"/>
      <c r="X1335" s="19"/>
      <c r="Y1335" s="19"/>
      <c r="Z1335" s="19"/>
      <c r="AA1335" s="19"/>
      <c r="AB1335" s="19"/>
      <c r="AC1335" s="19"/>
      <c r="AD1335" s="19"/>
      <c r="AE1335" s="19"/>
      <c r="AF1335" s="31">
        <v>0</v>
      </c>
      <c r="AG1335" s="31">
        <v>291438</v>
      </c>
      <c r="AH1335" s="31">
        <v>310513</v>
      </c>
      <c r="AI1335" s="31">
        <v>368503</v>
      </c>
      <c r="AJ1335" s="31">
        <v>337837</v>
      </c>
      <c r="AK1335" s="31">
        <v>276217</v>
      </c>
      <c r="AL1335" s="31">
        <v>306482</v>
      </c>
      <c r="AM1335" s="31">
        <v>348134</v>
      </c>
      <c r="AN1335" s="31">
        <v>253482</v>
      </c>
      <c r="AO1335" s="31">
        <v>303231</v>
      </c>
      <c r="AP1335" s="31">
        <v>244449.9208984375</v>
      </c>
      <c r="AQ1335" s="31">
        <v>275835.8291015625</v>
      </c>
      <c r="AR1335" s="31">
        <v>257268.7490234375</v>
      </c>
      <c r="AS1335" s="31">
        <v>284100.416015625</v>
      </c>
      <c r="AT1335" s="31">
        <v>244722.0849609375</v>
      </c>
      <c r="AU1335" s="31">
        <v>208532.9169921875</v>
      </c>
      <c r="AV1335" s="31">
        <v>288735.8369140625</v>
      </c>
      <c r="AW1335" s="31">
        <v>236220.4140625</v>
      </c>
      <c r="AX1335" s="31">
        <v>20402.5</v>
      </c>
      <c r="AY1335" s="31">
        <v>15768.3330078125</v>
      </c>
      <c r="AZ1335" s="31">
        <v>36170.8330078125</v>
      </c>
    </row>
    <row r="1336" spans="1:52" ht="15" customHeight="1">
      <c r="A1336" s="29" t="s">
        <v>13949</v>
      </c>
      <c r="B1336" s="34">
        <v>33457</v>
      </c>
      <c r="C1336" s="28">
        <v>220</v>
      </c>
      <c r="D1336" s="28">
        <v>25</v>
      </c>
      <c r="E1336" s="28">
        <v>30</v>
      </c>
      <c r="F1336" s="29" t="s">
        <v>2069</v>
      </c>
      <c r="G1336" s="29" t="s">
        <v>13933</v>
      </c>
      <c r="H1336" s="28">
        <v>440</v>
      </c>
      <c r="I1336" s="29" t="s">
        <v>13938</v>
      </c>
      <c r="J1336" s="33" t="s">
        <v>13948</v>
      </c>
      <c r="K1336" s="29" t="s">
        <v>178</v>
      </c>
      <c r="L1336" s="29" t="s">
        <v>13936</v>
      </c>
      <c r="M1336" s="29" t="s">
        <v>270</v>
      </c>
      <c r="N1336" s="28">
        <v>595607</v>
      </c>
      <c r="O1336" s="28">
        <v>6147360</v>
      </c>
      <c r="P1336" s="29" t="s">
        <v>13935</v>
      </c>
      <c r="Q1336" s="32" t="s">
        <v>919</v>
      </c>
      <c r="R1336" s="19"/>
      <c r="S1336" s="19"/>
      <c r="T1336" s="19"/>
      <c r="U1336" s="19"/>
      <c r="V1336" s="19"/>
      <c r="W1336" s="19"/>
      <c r="X1336" s="19"/>
      <c r="Y1336" s="19"/>
      <c r="Z1336" s="19"/>
      <c r="AA1336" s="19"/>
      <c r="AB1336" s="19"/>
      <c r="AC1336" s="19"/>
      <c r="AD1336" s="19"/>
      <c r="AE1336" s="19"/>
      <c r="AF1336" s="31">
        <v>0</v>
      </c>
      <c r="AG1336" s="31">
        <v>291438</v>
      </c>
      <c r="AH1336" s="31">
        <v>310513</v>
      </c>
      <c r="AI1336" s="31">
        <v>368503</v>
      </c>
      <c r="AJ1336" s="31">
        <v>337837</v>
      </c>
      <c r="AK1336" s="31">
        <v>276217</v>
      </c>
      <c r="AL1336" s="31">
        <v>306482</v>
      </c>
      <c r="AM1336" s="31">
        <v>348134</v>
      </c>
      <c r="AN1336" s="31">
        <v>253482</v>
      </c>
      <c r="AO1336" s="31">
        <v>303231</v>
      </c>
      <c r="AP1336" s="31">
        <v>244449.9208984375</v>
      </c>
      <c r="AQ1336" s="31">
        <v>275835.8291015625</v>
      </c>
      <c r="AR1336" s="31">
        <v>257268.7490234375</v>
      </c>
      <c r="AS1336" s="31">
        <v>284100.416015625</v>
      </c>
      <c r="AT1336" s="31">
        <v>244722.0849609375</v>
      </c>
      <c r="AU1336" s="31">
        <v>208532.9169921875</v>
      </c>
      <c r="AV1336" s="31">
        <v>288735.8369140625</v>
      </c>
      <c r="AW1336" s="31">
        <v>236220.4140625</v>
      </c>
      <c r="AX1336" s="31">
        <v>20402.5</v>
      </c>
      <c r="AY1336" s="31">
        <v>15768.3330078125</v>
      </c>
      <c r="AZ1336" s="31">
        <v>36170.8330078125</v>
      </c>
    </row>
    <row r="1337" spans="1:52" ht="15" customHeight="1">
      <c r="A1337" s="29" t="s">
        <v>13947</v>
      </c>
      <c r="B1337" s="34">
        <v>33457</v>
      </c>
      <c r="C1337" s="28">
        <v>220</v>
      </c>
      <c r="D1337" s="28">
        <v>25</v>
      </c>
      <c r="E1337" s="28">
        <v>30</v>
      </c>
      <c r="F1337" s="29" t="s">
        <v>2069</v>
      </c>
      <c r="G1337" s="29" t="s">
        <v>13933</v>
      </c>
      <c r="H1337" s="28">
        <v>440</v>
      </c>
      <c r="I1337" s="29" t="s">
        <v>13938</v>
      </c>
      <c r="J1337" s="33" t="s">
        <v>13946</v>
      </c>
      <c r="K1337" s="29" t="s">
        <v>178</v>
      </c>
      <c r="L1337" s="29" t="s">
        <v>13936</v>
      </c>
      <c r="M1337" s="29" t="s">
        <v>1758</v>
      </c>
      <c r="N1337" s="28">
        <v>595513</v>
      </c>
      <c r="O1337" s="28">
        <v>6147431</v>
      </c>
      <c r="P1337" s="29" t="s">
        <v>13935</v>
      </c>
      <c r="Q1337" s="32" t="s">
        <v>919</v>
      </c>
      <c r="R1337" s="19"/>
      <c r="S1337" s="19"/>
      <c r="T1337" s="19"/>
      <c r="U1337" s="19"/>
      <c r="V1337" s="19"/>
      <c r="W1337" s="19"/>
      <c r="X1337" s="19"/>
      <c r="Y1337" s="19"/>
      <c r="Z1337" s="19"/>
      <c r="AA1337" s="19"/>
      <c r="AB1337" s="19"/>
      <c r="AC1337" s="19"/>
      <c r="AD1337" s="19"/>
      <c r="AE1337" s="19"/>
      <c r="AF1337" s="31">
        <v>0</v>
      </c>
      <c r="AG1337" s="31">
        <v>291438</v>
      </c>
      <c r="AH1337" s="31">
        <v>310513</v>
      </c>
      <c r="AI1337" s="31">
        <v>368503</v>
      </c>
      <c r="AJ1337" s="31">
        <v>337837</v>
      </c>
      <c r="AK1337" s="31">
        <v>276217</v>
      </c>
      <c r="AL1337" s="31">
        <v>306482</v>
      </c>
      <c r="AM1337" s="31">
        <v>348134</v>
      </c>
      <c r="AN1337" s="31">
        <v>253482</v>
      </c>
      <c r="AO1337" s="31">
        <v>303231</v>
      </c>
      <c r="AP1337" s="31">
        <v>244449.9208984375</v>
      </c>
      <c r="AQ1337" s="31">
        <v>275835.8291015625</v>
      </c>
      <c r="AR1337" s="31">
        <v>257268.7490234375</v>
      </c>
      <c r="AS1337" s="31">
        <v>284100.416015625</v>
      </c>
      <c r="AT1337" s="31">
        <v>244722.0849609375</v>
      </c>
      <c r="AU1337" s="31">
        <v>208532.9169921875</v>
      </c>
      <c r="AV1337" s="31">
        <v>288735.8369140625</v>
      </c>
      <c r="AW1337" s="31">
        <v>236220.4140625</v>
      </c>
      <c r="AX1337" s="31">
        <v>20402.5</v>
      </c>
      <c r="AY1337" s="31">
        <v>15768.3330078125</v>
      </c>
      <c r="AZ1337" s="31">
        <v>36170.8330078125</v>
      </c>
    </row>
    <row r="1338" spans="1:52" ht="15" customHeight="1">
      <c r="A1338" s="29" t="s">
        <v>13945</v>
      </c>
      <c r="B1338" s="34">
        <v>33457</v>
      </c>
      <c r="C1338" s="28">
        <v>220</v>
      </c>
      <c r="D1338" s="28">
        <v>25</v>
      </c>
      <c r="E1338" s="28">
        <v>30</v>
      </c>
      <c r="F1338" s="29" t="s">
        <v>2069</v>
      </c>
      <c r="G1338" s="29" t="s">
        <v>13933</v>
      </c>
      <c r="H1338" s="28">
        <v>440</v>
      </c>
      <c r="I1338" s="29" t="s">
        <v>13938</v>
      </c>
      <c r="J1338" s="33" t="s">
        <v>13944</v>
      </c>
      <c r="K1338" s="29" t="s">
        <v>178</v>
      </c>
      <c r="L1338" s="29" t="s">
        <v>13936</v>
      </c>
      <c r="M1338" s="29" t="s">
        <v>1758</v>
      </c>
      <c r="N1338" s="28">
        <v>595230</v>
      </c>
      <c r="O1338" s="28">
        <v>6147644</v>
      </c>
      <c r="P1338" s="29" t="s">
        <v>13935</v>
      </c>
      <c r="Q1338" s="32" t="s">
        <v>919</v>
      </c>
      <c r="R1338" s="19"/>
      <c r="S1338" s="19"/>
      <c r="T1338" s="19"/>
      <c r="U1338" s="19"/>
      <c r="V1338" s="19"/>
      <c r="W1338" s="19"/>
      <c r="X1338" s="19"/>
      <c r="Y1338" s="19"/>
      <c r="Z1338" s="19"/>
      <c r="AA1338" s="19"/>
      <c r="AB1338" s="19"/>
      <c r="AC1338" s="19"/>
      <c r="AD1338" s="19"/>
      <c r="AE1338" s="19"/>
      <c r="AF1338" s="31">
        <v>0</v>
      </c>
      <c r="AG1338" s="31">
        <v>291438</v>
      </c>
      <c r="AH1338" s="31">
        <v>310513</v>
      </c>
      <c r="AI1338" s="31">
        <v>368503</v>
      </c>
      <c r="AJ1338" s="31">
        <v>337837</v>
      </c>
      <c r="AK1338" s="31">
        <v>276217</v>
      </c>
      <c r="AL1338" s="31">
        <v>306482</v>
      </c>
      <c r="AM1338" s="31">
        <v>348134</v>
      </c>
      <c r="AN1338" s="31">
        <v>253482</v>
      </c>
      <c r="AO1338" s="31">
        <v>303231</v>
      </c>
      <c r="AP1338" s="31">
        <v>244449.9208984375</v>
      </c>
      <c r="AQ1338" s="31">
        <v>275835.8291015625</v>
      </c>
      <c r="AR1338" s="31">
        <v>257268.7490234375</v>
      </c>
      <c r="AS1338" s="31">
        <v>284100.416015625</v>
      </c>
      <c r="AT1338" s="31">
        <v>244722.0849609375</v>
      </c>
      <c r="AU1338" s="31">
        <v>208532.9169921875</v>
      </c>
      <c r="AV1338" s="31">
        <v>288735.8369140625</v>
      </c>
      <c r="AW1338" s="31">
        <v>236220.4140625</v>
      </c>
      <c r="AX1338" s="31">
        <v>20402.5</v>
      </c>
      <c r="AY1338" s="31">
        <v>15768.3330078125</v>
      </c>
      <c r="AZ1338" s="31">
        <v>36170.8330078125</v>
      </c>
    </row>
    <row r="1339" spans="1:52" ht="15" customHeight="1">
      <c r="A1339" s="29" t="s">
        <v>13943</v>
      </c>
      <c r="B1339" s="34">
        <v>33457</v>
      </c>
      <c r="C1339" s="28">
        <v>220</v>
      </c>
      <c r="D1339" s="28">
        <v>25</v>
      </c>
      <c r="E1339" s="28">
        <v>30</v>
      </c>
      <c r="F1339" s="29" t="s">
        <v>2069</v>
      </c>
      <c r="G1339" s="29" t="s">
        <v>13933</v>
      </c>
      <c r="H1339" s="28">
        <v>440</v>
      </c>
      <c r="I1339" s="29" t="s">
        <v>13938</v>
      </c>
      <c r="J1339" s="33" t="s">
        <v>13942</v>
      </c>
      <c r="K1339" s="29" t="s">
        <v>178</v>
      </c>
      <c r="L1339" s="29" t="s">
        <v>13936</v>
      </c>
      <c r="M1339" s="29" t="s">
        <v>1758</v>
      </c>
      <c r="N1339" s="28">
        <v>595135</v>
      </c>
      <c r="O1339" s="28">
        <v>6147714</v>
      </c>
      <c r="P1339" s="29" t="s">
        <v>13935</v>
      </c>
      <c r="Q1339" s="32" t="s">
        <v>919</v>
      </c>
      <c r="R1339" s="19"/>
      <c r="S1339" s="19"/>
      <c r="T1339" s="19"/>
      <c r="U1339" s="19"/>
      <c r="V1339" s="19"/>
      <c r="W1339" s="19"/>
      <c r="X1339" s="19"/>
      <c r="Y1339" s="19"/>
      <c r="Z1339" s="19"/>
      <c r="AA1339" s="19"/>
      <c r="AB1339" s="19"/>
      <c r="AC1339" s="19"/>
      <c r="AD1339" s="19"/>
      <c r="AE1339" s="19"/>
      <c r="AF1339" s="31">
        <v>0</v>
      </c>
      <c r="AG1339" s="31">
        <v>291438</v>
      </c>
      <c r="AH1339" s="31">
        <v>310513</v>
      </c>
      <c r="AI1339" s="31">
        <v>368503</v>
      </c>
      <c r="AJ1339" s="31">
        <v>337837</v>
      </c>
      <c r="AK1339" s="31">
        <v>276217</v>
      </c>
      <c r="AL1339" s="31">
        <v>306482</v>
      </c>
      <c r="AM1339" s="31">
        <v>348134</v>
      </c>
      <c r="AN1339" s="31">
        <v>253482</v>
      </c>
      <c r="AO1339" s="31">
        <v>303231</v>
      </c>
      <c r="AP1339" s="31">
        <v>244449.9208984375</v>
      </c>
      <c r="AQ1339" s="31">
        <v>275835.8291015625</v>
      </c>
      <c r="AR1339" s="31">
        <v>257268.7490234375</v>
      </c>
      <c r="AS1339" s="31">
        <v>284100.416015625</v>
      </c>
      <c r="AT1339" s="31">
        <v>244722.0849609375</v>
      </c>
      <c r="AU1339" s="31">
        <v>208532.9169921875</v>
      </c>
      <c r="AV1339" s="31">
        <v>288735.8369140625</v>
      </c>
      <c r="AW1339" s="31">
        <v>236220.4140625</v>
      </c>
      <c r="AX1339" s="31">
        <v>20402.5</v>
      </c>
      <c r="AY1339" s="31">
        <v>15768.3330078125</v>
      </c>
      <c r="AZ1339" s="31">
        <v>36170.8330078125</v>
      </c>
    </row>
    <row r="1340" spans="1:52" ht="15" customHeight="1">
      <c r="A1340" s="29" t="s">
        <v>13941</v>
      </c>
      <c r="B1340" s="34">
        <v>33457</v>
      </c>
      <c r="C1340" s="28">
        <v>220</v>
      </c>
      <c r="D1340" s="28">
        <v>25</v>
      </c>
      <c r="E1340" s="28">
        <v>30</v>
      </c>
      <c r="F1340" s="29" t="s">
        <v>2069</v>
      </c>
      <c r="G1340" s="29" t="s">
        <v>13933</v>
      </c>
      <c r="H1340" s="28">
        <v>440</v>
      </c>
      <c r="I1340" s="29" t="s">
        <v>13938</v>
      </c>
      <c r="J1340" s="33" t="s">
        <v>13940</v>
      </c>
      <c r="K1340" s="29" t="s">
        <v>178</v>
      </c>
      <c r="L1340" s="29" t="s">
        <v>13936</v>
      </c>
      <c r="M1340" s="29" t="s">
        <v>1758</v>
      </c>
      <c r="N1340" s="28">
        <v>595032</v>
      </c>
      <c r="O1340" s="28">
        <v>6147770</v>
      </c>
      <c r="P1340" s="29" t="s">
        <v>13935</v>
      </c>
      <c r="Q1340" s="32" t="s">
        <v>919</v>
      </c>
      <c r="R1340" s="19"/>
      <c r="S1340" s="19"/>
      <c r="T1340" s="19"/>
      <c r="U1340" s="19"/>
      <c r="V1340" s="19"/>
      <c r="W1340" s="19"/>
      <c r="X1340" s="19"/>
      <c r="Y1340" s="19"/>
      <c r="Z1340" s="19"/>
      <c r="AA1340" s="19"/>
      <c r="AB1340" s="19"/>
      <c r="AC1340" s="19"/>
      <c r="AD1340" s="19"/>
      <c r="AE1340" s="19"/>
      <c r="AF1340" s="31">
        <v>0</v>
      </c>
      <c r="AG1340" s="31">
        <v>291438</v>
      </c>
      <c r="AH1340" s="31">
        <v>310513</v>
      </c>
      <c r="AI1340" s="31">
        <v>368503</v>
      </c>
      <c r="AJ1340" s="31">
        <v>337837</v>
      </c>
      <c r="AK1340" s="31">
        <v>276217</v>
      </c>
      <c r="AL1340" s="31">
        <v>306482</v>
      </c>
      <c r="AM1340" s="31">
        <v>348134</v>
      </c>
      <c r="AN1340" s="31">
        <v>253482</v>
      </c>
      <c r="AO1340" s="31">
        <v>303231</v>
      </c>
      <c r="AP1340" s="31">
        <v>244449.9208984375</v>
      </c>
      <c r="AQ1340" s="31">
        <v>275835.8291015625</v>
      </c>
      <c r="AR1340" s="31">
        <v>257268.7490234375</v>
      </c>
      <c r="AS1340" s="31">
        <v>284100.416015625</v>
      </c>
      <c r="AT1340" s="31">
        <v>244722.0849609375</v>
      </c>
      <c r="AU1340" s="31">
        <v>208532.9169921875</v>
      </c>
      <c r="AV1340" s="31">
        <v>288735.8369140625</v>
      </c>
      <c r="AW1340" s="31">
        <v>236220.4140625</v>
      </c>
      <c r="AX1340" s="31">
        <v>20402.5</v>
      </c>
      <c r="AY1340" s="31">
        <v>15768.3330078125</v>
      </c>
      <c r="AZ1340" s="31">
        <v>36170.8330078125</v>
      </c>
    </row>
    <row r="1341" spans="1:52" ht="15" customHeight="1">
      <c r="A1341" s="29" t="s">
        <v>13939</v>
      </c>
      <c r="B1341" s="34">
        <v>33457</v>
      </c>
      <c r="C1341" s="28">
        <v>220</v>
      </c>
      <c r="D1341" s="28">
        <v>25</v>
      </c>
      <c r="E1341" s="28">
        <v>30</v>
      </c>
      <c r="F1341" s="29" t="s">
        <v>2069</v>
      </c>
      <c r="G1341" s="29" t="s">
        <v>13933</v>
      </c>
      <c r="H1341" s="28">
        <v>440</v>
      </c>
      <c r="I1341" s="29" t="s">
        <v>13938</v>
      </c>
      <c r="J1341" s="33" t="s">
        <v>13937</v>
      </c>
      <c r="K1341" s="29" t="s">
        <v>178</v>
      </c>
      <c r="L1341" s="29" t="s">
        <v>13936</v>
      </c>
      <c r="M1341" s="29" t="s">
        <v>1758</v>
      </c>
      <c r="N1341" s="28">
        <v>594928</v>
      </c>
      <c r="O1341" s="28">
        <v>6147826</v>
      </c>
      <c r="P1341" s="29" t="s">
        <v>13935</v>
      </c>
      <c r="Q1341" s="32" t="s">
        <v>919</v>
      </c>
      <c r="R1341" s="19"/>
      <c r="S1341" s="19"/>
      <c r="T1341" s="19"/>
      <c r="U1341" s="19"/>
      <c r="V1341" s="19"/>
      <c r="W1341" s="19"/>
      <c r="X1341" s="19"/>
      <c r="Y1341" s="19"/>
      <c r="Z1341" s="19"/>
      <c r="AA1341" s="19"/>
      <c r="AB1341" s="19"/>
      <c r="AC1341" s="19"/>
      <c r="AD1341" s="19"/>
      <c r="AE1341" s="19"/>
      <c r="AF1341" s="31">
        <v>0</v>
      </c>
      <c r="AG1341" s="31">
        <v>291438</v>
      </c>
      <c r="AH1341" s="31">
        <v>310513</v>
      </c>
      <c r="AI1341" s="31">
        <v>368503</v>
      </c>
      <c r="AJ1341" s="31">
        <v>337837</v>
      </c>
      <c r="AK1341" s="31">
        <v>276217</v>
      </c>
      <c r="AL1341" s="31">
        <v>306482</v>
      </c>
      <c r="AM1341" s="31">
        <v>348134</v>
      </c>
      <c r="AN1341" s="31">
        <v>253482</v>
      </c>
      <c r="AO1341" s="31">
        <v>303231</v>
      </c>
      <c r="AP1341" s="31">
        <v>244449.9208984375</v>
      </c>
      <c r="AQ1341" s="31">
        <v>275835.8291015625</v>
      </c>
      <c r="AR1341" s="31">
        <v>257268.7490234375</v>
      </c>
      <c r="AS1341" s="31">
        <v>284100.416015625</v>
      </c>
      <c r="AT1341" s="31">
        <v>244722.0849609375</v>
      </c>
      <c r="AU1341" s="31">
        <v>208532.9169921875</v>
      </c>
      <c r="AV1341" s="31">
        <v>288735.8369140625</v>
      </c>
      <c r="AW1341" s="31">
        <v>236220.4140625</v>
      </c>
      <c r="AX1341" s="31">
        <v>20402.5</v>
      </c>
      <c r="AY1341" s="31">
        <v>15768.3330078125</v>
      </c>
      <c r="AZ1341" s="31">
        <v>36170.8330078125</v>
      </c>
    </row>
    <row r="1342" spans="1:52" ht="15" customHeight="1">
      <c r="A1342" s="29" t="s">
        <v>13934</v>
      </c>
      <c r="B1342" s="34">
        <v>36769</v>
      </c>
      <c r="C1342" s="28">
        <v>660</v>
      </c>
      <c r="D1342" s="28">
        <v>47</v>
      </c>
      <c r="E1342" s="28">
        <v>50</v>
      </c>
      <c r="F1342" s="29" t="s">
        <v>220</v>
      </c>
      <c r="G1342" s="29" t="s">
        <v>13922</v>
      </c>
      <c r="H1342" s="28">
        <v>450</v>
      </c>
      <c r="I1342" s="29" t="s">
        <v>113</v>
      </c>
      <c r="J1342" s="33" t="s">
        <v>13932</v>
      </c>
      <c r="K1342" s="29" t="s">
        <v>178</v>
      </c>
      <c r="L1342" s="29" t="s">
        <v>13925</v>
      </c>
      <c r="M1342" s="29" t="s">
        <v>331</v>
      </c>
      <c r="N1342" s="28">
        <v>607194</v>
      </c>
      <c r="O1342" s="28">
        <v>6138022</v>
      </c>
      <c r="P1342" s="29" t="s">
        <v>13931</v>
      </c>
      <c r="Q1342" s="32" t="s">
        <v>174</v>
      </c>
      <c r="R1342" s="19"/>
      <c r="S1342" s="19"/>
      <c r="T1342" s="19"/>
      <c r="U1342" s="19"/>
      <c r="V1342" s="19"/>
      <c r="W1342" s="19"/>
      <c r="X1342" s="19"/>
      <c r="Y1342" s="19"/>
      <c r="Z1342" s="19"/>
      <c r="AA1342" s="19"/>
      <c r="AB1342" s="19"/>
      <c r="AC1342" s="19"/>
      <c r="AD1342" s="19"/>
      <c r="AE1342" s="19"/>
      <c r="AF1342" s="19"/>
      <c r="AG1342" s="19"/>
      <c r="AH1342" s="19"/>
      <c r="AI1342" s="19"/>
      <c r="AJ1342" s="19"/>
      <c r="AK1342" s="19"/>
      <c r="AL1342" s="19"/>
      <c r="AM1342" s="19"/>
      <c r="AN1342" s="19"/>
      <c r="AO1342" s="31">
        <v>441960</v>
      </c>
      <c r="AP1342" s="31">
        <v>1155738.89453125</v>
      </c>
      <c r="AQ1342" s="31">
        <v>1271147.203125</v>
      </c>
      <c r="AR1342" s="31">
        <v>1186989.90625</v>
      </c>
      <c r="AS1342" s="31">
        <v>1246472.75</v>
      </c>
      <c r="AT1342" s="31">
        <v>1264656.25</v>
      </c>
      <c r="AU1342" s="31">
        <v>1084042.5</v>
      </c>
      <c r="AV1342" s="31">
        <v>1363592.5</v>
      </c>
      <c r="AW1342" s="31">
        <v>1294479.75</v>
      </c>
      <c r="AX1342" s="31">
        <v>122054.5</v>
      </c>
      <c r="AY1342" s="31">
        <v>96748.5</v>
      </c>
      <c r="AZ1342" s="31">
        <v>218803</v>
      </c>
    </row>
    <row r="1343" spans="1:52" ht="15" customHeight="1">
      <c r="A1343" s="29" t="s">
        <v>13930</v>
      </c>
      <c r="B1343" s="34">
        <v>36769</v>
      </c>
      <c r="C1343" s="28">
        <v>660</v>
      </c>
      <c r="D1343" s="28">
        <v>47</v>
      </c>
      <c r="E1343" s="28">
        <v>50</v>
      </c>
      <c r="F1343" s="29" t="s">
        <v>220</v>
      </c>
      <c r="G1343" s="29" t="s">
        <v>13922</v>
      </c>
      <c r="H1343" s="28">
        <v>450</v>
      </c>
      <c r="I1343" s="29" t="s">
        <v>113</v>
      </c>
      <c r="J1343" s="33" t="s">
        <v>13929</v>
      </c>
      <c r="K1343" s="29" t="s">
        <v>178</v>
      </c>
      <c r="L1343" s="29" t="s">
        <v>13925</v>
      </c>
      <c r="M1343" s="29" t="s">
        <v>331</v>
      </c>
      <c r="N1343" s="28">
        <v>607240</v>
      </c>
      <c r="O1343" s="28">
        <v>6138302</v>
      </c>
      <c r="P1343" s="29" t="s">
        <v>13928</v>
      </c>
      <c r="Q1343" s="32" t="s">
        <v>174</v>
      </c>
      <c r="R1343" s="19"/>
      <c r="S1343" s="19"/>
      <c r="T1343" s="19"/>
      <c r="U1343" s="19"/>
      <c r="V1343" s="19"/>
      <c r="W1343" s="19"/>
      <c r="X1343" s="19"/>
      <c r="Y1343" s="19"/>
      <c r="Z1343" s="19"/>
      <c r="AA1343" s="19"/>
      <c r="AB1343" s="19"/>
      <c r="AC1343" s="19"/>
      <c r="AD1343" s="19"/>
      <c r="AE1343" s="19"/>
      <c r="AF1343" s="19"/>
      <c r="AG1343" s="19"/>
      <c r="AH1343" s="19"/>
      <c r="AI1343" s="19"/>
      <c r="AJ1343" s="19"/>
      <c r="AK1343" s="19"/>
      <c r="AL1343" s="19"/>
      <c r="AM1343" s="19"/>
      <c r="AN1343" s="19"/>
      <c r="AO1343" s="31">
        <v>409370</v>
      </c>
      <c r="AP1343" s="31">
        <v>1094614.40625</v>
      </c>
      <c r="AQ1343" s="31">
        <v>1202304.30859375</v>
      </c>
      <c r="AR1343" s="31">
        <v>1119645.40625</v>
      </c>
      <c r="AS1343" s="31">
        <v>1207503.25</v>
      </c>
      <c r="AT1343" s="31">
        <v>1181185.75</v>
      </c>
      <c r="AU1343" s="31">
        <v>987485.75</v>
      </c>
      <c r="AV1343" s="31">
        <v>1342027</v>
      </c>
      <c r="AW1343" s="31">
        <v>1224275.75</v>
      </c>
      <c r="AX1343" s="31">
        <v>115872.75</v>
      </c>
      <c r="AY1343" s="31">
        <v>83298.75</v>
      </c>
      <c r="AZ1343" s="31">
        <v>199171.5</v>
      </c>
    </row>
    <row r="1344" spans="1:52" ht="15" customHeight="1">
      <c r="A1344" s="29" t="s">
        <v>13927</v>
      </c>
      <c r="B1344" s="34">
        <v>36769</v>
      </c>
      <c r="C1344" s="28">
        <v>660</v>
      </c>
      <c r="D1344" s="28">
        <v>47</v>
      </c>
      <c r="E1344" s="28">
        <v>50</v>
      </c>
      <c r="F1344" s="29" t="s">
        <v>220</v>
      </c>
      <c r="G1344" s="29" t="s">
        <v>13922</v>
      </c>
      <c r="H1344" s="28">
        <v>450</v>
      </c>
      <c r="I1344" s="29" t="s">
        <v>113</v>
      </c>
      <c r="J1344" s="33" t="s">
        <v>13926</v>
      </c>
      <c r="K1344" s="29" t="s">
        <v>178</v>
      </c>
      <c r="L1344" s="29" t="s">
        <v>13925</v>
      </c>
      <c r="M1344" s="29" t="s">
        <v>1313</v>
      </c>
      <c r="N1344" s="28">
        <v>607286</v>
      </c>
      <c r="O1344" s="28">
        <v>6138580</v>
      </c>
      <c r="P1344" s="29" t="s">
        <v>13924</v>
      </c>
      <c r="Q1344" s="32" t="s">
        <v>174</v>
      </c>
      <c r="R1344" s="19"/>
      <c r="S1344" s="19"/>
      <c r="T1344" s="19"/>
      <c r="U1344" s="19"/>
      <c r="V1344" s="19"/>
      <c r="W1344" s="19"/>
      <c r="X1344" s="19"/>
      <c r="Y1344" s="19"/>
      <c r="Z1344" s="19"/>
      <c r="AA1344" s="19"/>
      <c r="AB1344" s="19"/>
      <c r="AC1344" s="19"/>
      <c r="AD1344" s="19"/>
      <c r="AE1344" s="19"/>
      <c r="AF1344" s="19"/>
      <c r="AG1344" s="19"/>
      <c r="AH1344" s="19"/>
      <c r="AI1344" s="19"/>
      <c r="AJ1344" s="19"/>
      <c r="AK1344" s="19"/>
      <c r="AL1344" s="19"/>
      <c r="AM1344" s="19"/>
      <c r="AN1344" s="19"/>
      <c r="AO1344" s="31">
        <v>443310</v>
      </c>
      <c r="AP1344" s="31">
        <v>1172130.5078125</v>
      </c>
      <c r="AQ1344" s="31">
        <v>1304601.50390625</v>
      </c>
      <c r="AR1344" s="31">
        <v>1204851.203125</v>
      </c>
      <c r="AS1344" s="31">
        <v>1332080.75</v>
      </c>
      <c r="AT1344" s="31">
        <v>1271389.75</v>
      </c>
      <c r="AU1344" s="31">
        <v>1103228.5</v>
      </c>
      <c r="AV1344" s="31">
        <v>1438116.25</v>
      </c>
      <c r="AW1344" s="31">
        <v>1318626.5</v>
      </c>
      <c r="AX1344" s="31">
        <v>123045.25</v>
      </c>
      <c r="AY1344" s="31">
        <v>99821</v>
      </c>
      <c r="AZ1344" s="31">
        <v>222866.25</v>
      </c>
    </row>
    <row r="1345" spans="1:52" ht="15" customHeight="1">
      <c r="A1345" s="29" t="s">
        <v>13923</v>
      </c>
      <c r="B1345" s="34">
        <v>36881</v>
      </c>
      <c r="C1345" s="28">
        <v>800</v>
      </c>
      <c r="D1345" s="28">
        <v>50</v>
      </c>
      <c r="E1345" s="28">
        <v>50</v>
      </c>
      <c r="F1345" s="29" t="s">
        <v>13912</v>
      </c>
      <c r="G1345" s="29" t="s">
        <v>10047</v>
      </c>
      <c r="H1345" s="28">
        <v>450</v>
      </c>
      <c r="I1345" s="29" t="s">
        <v>113</v>
      </c>
      <c r="J1345" s="33" t="s">
        <v>13921</v>
      </c>
      <c r="K1345" s="29" t="s">
        <v>178</v>
      </c>
      <c r="L1345" s="29" t="s">
        <v>13914</v>
      </c>
      <c r="M1345" s="29" t="s">
        <v>8936</v>
      </c>
      <c r="N1345" s="28">
        <v>604832</v>
      </c>
      <c r="O1345" s="28">
        <v>6140080</v>
      </c>
      <c r="P1345" s="29" t="s">
        <v>12894</v>
      </c>
      <c r="Q1345" s="32" t="s">
        <v>174</v>
      </c>
      <c r="R1345" s="19"/>
      <c r="S1345" s="19"/>
      <c r="T1345" s="19"/>
      <c r="U1345" s="19"/>
      <c r="V1345" s="19"/>
      <c r="W1345" s="19"/>
      <c r="X1345" s="19"/>
      <c r="Y1345" s="19"/>
      <c r="Z1345" s="19"/>
      <c r="AA1345" s="19"/>
      <c r="AB1345" s="19"/>
      <c r="AC1345" s="19"/>
      <c r="AD1345" s="19"/>
      <c r="AE1345" s="19"/>
      <c r="AF1345" s="19"/>
      <c r="AG1345" s="19"/>
      <c r="AH1345" s="19"/>
      <c r="AI1345" s="19"/>
      <c r="AJ1345" s="19"/>
      <c r="AK1345" s="19"/>
      <c r="AL1345" s="19"/>
      <c r="AM1345" s="19"/>
      <c r="AN1345" s="19"/>
      <c r="AO1345" s="31">
        <v>0</v>
      </c>
      <c r="AP1345" s="31">
        <v>1235410.3984375</v>
      </c>
      <c r="AQ1345" s="31">
        <v>1423684.70703125</v>
      </c>
      <c r="AR1345" s="31">
        <v>1320957.703125</v>
      </c>
      <c r="AS1345" s="31">
        <v>1216051.25</v>
      </c>
      <c r="AT1345" s="31">
        <v>1346234.75</v>
      </c>
      <c r="AU1345" s="31">
        <v>1189365</v>
      </c>
      <c r="AV1345" s="31">
        <v>1521249.75</v>
      </c>
      <c r="AW1345" s="31">
        <v>1437483.75</v>
      </c>
      <c r="AX1345" s="31">
        <v>123851.75</v>
      </c>
      <c r="AY1345" s="31">
        <v>102957.75</v>
      </c>
      <c r="AZ1345" s="31">
        <v>226809.5</v>
      </c>
    </row>
    <row r="1346" spans="1:52" ht="15" customHeight="1">
      <c r="A1346" s="29" t="s">
        <v>13920</v>
      </c>
      <c r="B1346" s="34">
        <v>36881</v>
      </c>
      <c r="C1346" s="28">
        <v>800</v>
      </c>
      <c r="D1346" s="28">
        <v>50</v>
      </c>
      <c r="E1346" s="28">
        <v>50</v>
      </c>
      <c r="F1346" s="29" t="s">
        <v>13912</v>
      </c>
      <c r="G1346" s="29" t="s">
        <v>10047</v>
      </c>
      <c r="H1346" s="28">
        <v>450</v>
      </c>
      <c r="I1346" s="29" t="s">
        <v>113</v>
      </c>
      <c r="J1346" s="33" t="s">
        <v>13919</v>
      </c>
      <c r="K1346" s="29" t="s">
        <v>178</v>
      </c>
      <c r="L1346" s="29" t="s">
        <v>13918</v>
      </c>
      <c r="M1346" s="29" t="s">
        <v>13917</v>
      </c>
      <c r="N1346" s="28">
        <v>604800</v>
      </c>
      <c r="O1346" s="28">
        <v>6140252</v>
      </c>
      <c r="P1346" s="29" t="s">
        <v>12891</v>
      </c>
      <c r="Q1346" s="32" t="s">
        <v>174</v>
      </c>
      <c r="R1346" s="19"/>
      <c r="S1346" s="19"/>
      <c r="T1346" s="19"/>
      <c r="U1346" s="19"/>
      <c r="V1346" s="19"/>
      <c r="W1346" s="19"/>
      <c r="X1346" s="19"/>
      <c r="Y1346" s="19"/>
      <c r="Z1346" s="19"/>
      <c r="AA1346" s="19"/>
      <c r="AB1346" s="19"/>
      <c r="AC1346" s="19"/>
      <c r="AD1346" s="19"/>
      <c r="AE1346" s="19"/>
      <c r="AF1346" s="19"/>
      <c r="AG1346" s="19"/>
      <c r="AH1346" s="19"/>
      <c r="AI1346" s="19"/>
      <c r="AJ1346" s="19"/>
      <c r="AK1346" s="19"/>
      <c r="AL1346" s="19"/>
      <c r="AM1346" s="19"/>
      <c r="AN1346" s="19"/>
      <c r="AO1346" s="31">
        <v>0</v>
      </c>
      <c r="AP1346" s="31">
        <v>1194577.80078125</v>
      </c>
      <c r="AQ1346" s="31">
        <v>1390041.6953125</v>
      </c>
      <c r="AR1346" s="31">
        <v>1244243.953125</v>
      </c>
      <c r="AS1346" s="31">
        <v>1350426</v>
      </c>
      <c r="AT1346" s="31">
        <v>1267614.25</v>
      </c>
      <c r="AU1346" s="31">
        <v>1123534.5</v>
      </c>
      <c r="AV1346" s="31">
        <v>1061408</v>
      </c>
      <c r="AW1346" s="31">
        <v>1220594</v>
      </c>
      <c r="AX1346" s="31">
        <v>93572.5</v>
      </c>
      <c r="AY1346" s="31">
        <v>0</v>
      </c>
      <c r="AZ1346" s="31">
        <v>93572.5</v>
      </c>
    </row>
    <row r="1347" spans="1:52" ht="15" customHeight="1">
      <c r="A1347" s="29" t="s">
        <v>13916</v>
      </c>
      <c r="B1347" s="34">
        <v>36915</v>
      </c>
      <c r="C1347" s="28">
        <v>800</v>
      </c>
      <c r="D1347" s="28">
        <v>50</v>
      </c>
      <c r="E1347" s="28">
        <v>50</v>
      </c>
      <c r="F1347" s="29" t="s">
        <v>13912</v>
      </c>
      <c r="G1347" s="29" t="s">
        <v>10047</v>
      </c>
      <c r="H1347" s="28">
        <v>450</v>
      </c>
      <c r="I1347" s="29" t="s">
        <v>113</v>
      </c>
      <c r="J1347" s="33" t="s">
        <v>13915</v>
      </c>
      <c r="K1347" s="29" t="s">
        <v>178</v>
      </c>
      <c r="L1347" s="29" t="s">
        <v>13914</v>
      </c>
      <c r="M1347" s="29" t="s">
        <v>2389</v>
      </c>
      <c r="N1347" s="28">
        <v>604768</v>
      </c>
      <c r="O1347" s="28">
        <v>6140423</v>
      </c>
      <c r="P1347" s="29" t="s">
        <v>12887</v>
      </c>
      <c r="Q1347" s="32" t="s">
        <v>174</v>
      </c>
      <c r="R1347" s="19"/>
      <c r="S1347" s="19"/>
      <c r="T1347" s="19"/>
      <c r="U1347" s="19"/>
      <c r="V1347" s="19"/>
      <c r="W1347" s="19"/>
      <c r="X1347" s="19"/>
      <c r="Y1347" s="19"/>
      <c r="Z1347" s="19"/>
      <c r="AA1347" s="19"/>
      <c r="AB1347" s="19"/>
      <c r="AC1347" s="19"/>
      <c r="AD1347" s="19"/>
      <c r="AE1347" s="19"/>
      <c r="AF1347" s="19"/>
      <c r="AG1347" s="19"/>
      <c r="AH1347" s="19"/>
      <c r="AI1347" s="19"/>
      <c r="AJ1347" s="19"/>
      <c r="AK1347" s="19"/>
      <c r="AL1347" s="19"/>
      <c r="AM1347" s="19"/>
      <c r="AN1347" s="19"/>
      <c r="AO1347" s="19"/>
      <c r="AP1347" s="31">
        <v>1085847.50390625</v>
      </c>
      <c r="AQ1347" s="31">
        <v>1253343.58984375</v>
      </c>
      <c r="AR1347" s="31">
        <v>1202401.796875</v>
      </c>
      <c r="AS1347" s="31">
        <v>1305431.25</v>
      </c>
      <c r="AT1347" s="31">
        <v>1261472.75</v>
      </c>
      <c r="AU1347" s="31">
        <v>1010957</v>
      </c>
      <c r="AV1347" s="31">
        <v>1415617</v>
      </c>
      <c r="AW1347" s="31">
        <v>1302980.5</v>
      </c>
      <c r="AX1347" s="31">
        <v>100486.75</v>
      </c>
      <c r="AY1347" s="31">
        <v>91911.25</v>
      </c>
      <c r="AZ1347" s="31">
        <v>192398</v>
      </c>
    </row>
    <row r="1348" spans="1:52" ht="15" customHeight="1">
      <c r="A1348" s="29" t="s">
        <v>13913</v>
      </c>
      <c r="B1348" s="34">
        <v>34658</v>
      </c>
      <c r="C1348" s="28">
        <v>225</v>
      </c>
      <c r="D1348" s="28">
        <v>29</v>
      </c>
      <c r="E1348" s="28">
        <v>31</v>
      </c>
      <c r="F1348" s="29" t="s">
        <v>242</v>
      </c>
      <c r="G1348" s="29" t="s">
        <v>6119</v>
      </c>
      <c r="H1348" s="28">
        <v>450</v>
      </c>
      <c r="I1348" s="29" t="s">
        <v>113</v>
      </c>
      <c r="J1348" s="33" t="s">
        <v>13911</v>
      </c>
      <c r="K1348" s="29" t="s">
        <v>178</v>
      </c>
      <c r="L1348" s="29" t="s">
        <v>13910</v>
      </c>
      <c r="M1348" s="29" t="s">
        <v>216</v>
      </c>
      <c r="N1348" s="28">
        <v>611062</v>
      </c>
      <c r="O1348" s="28">
        <v>6134797</v>
      </c>
      <c r="P1348" s="29" t="s">
        <v>13909</v>
      </c>
      <c r="Q1348" s="32" t="s">
        <v>207</v>
      </c>
      <c r="R1348" s="19"/>
      <c r="S1348" s="19"/>
      <c r="T1348" s="19"/>
      <c r="U1348" s="19"/>
      <c r="V1348" s="19"/>
      <c r="W1348" s="19"/>
      <c r="X1348" s="19"/>
      <c r="Y1348" s="19"/>
      <c r="Z1348" s="31">
        <v>57430</v>
      </c>
      <c r="AA1348" s="31">
        <v>86450</v>
      </c>
      <c r="AB1348" s="31">
        <v>77250</v>
      </c>
      <c r="AC1348" s="31">
        <v>85130</v>
      </c>
      <c r="AD1348" s="31">
        <v>78180</v>
      </c>
      <c r="AE1348" s="31">
        <v>98490</v>
      </c>
      <c r="AF1348" s="31">
        <v>92000</v>
      </c>
      <c r="AG1348" s="31">
        <v>89000</v>
      </c>
      <c r="AH1348" s="31">
        <v>104200</v>
      </c>
      <c r="AI1348" s="31">
        <v>73500</v>
      </c>
      <c r="AJ1348" s="31">
        <v>426500</v>
      </c>
      <c r="AK1348" s="31">
        <v>383180</v>
      </c>
      <c r="AL1348" s="31">
        <v>441010</v>
      </c>
      <c r="AM1348" s="31">
        <v>503186</v>
      </c>
      <c r="AN1348" s="31">
        <v>412511</v>
      </c>
      <c r="AO1348" s="31">
        <v>450383</v>
      </c>
      <c r="AP1348" s="31">
        <v>398452.8046875</v>
      </c>
      <c r="AQ1348" s="31">
        <v>452500.701171875</v>
      </c>
      <c r="AR1348" s="31">
        <v>393798.501953125</v>
      </c>
      <c r="AS1348" s="31">
        <v>435186.595703125</v>
      </c>
      <c r="AT1348" s="31">
        <v>421300.400390625</v>
      </c>
      <c r="AU1348" s="31">
        <v>373638.80078125</v>
      </c>
      <c r="AV1348" s="31">
        <v>469169.3046875</v>
      </c>
      <c r="AW1348" s="31">
        <v>339106.8017578125</v>
      </c>
      <c r="AX1348" s="31">
        <v>21782.19921875</v>
      </c>
      <c r="AY1348" s="31">
        <v>15985.900390625</v>
      </c>
      <c r="AZ1348" s="31">
        <v>37768.099609375</v>
      </c>
    </row>
    <row r="1349" spans="1:52" ht="15" customHeight="1">
      <c r="A1349" s="29" t="s">
        <v>13908</v>
      </c>
      <c r="B1349" s="34">
        <v>32462</v>
      </c>
      <c r="C1349" s="28">
        <v>150</v>
      </c>
      <c r="D1349" s="28">
        <v>22</v>
      </c>
      <c r="E1349" s="28">
        <v>31</v>
      </c>
      <c r="F1349" s="29" t="s">
        <v>2518</v>
      </c>
      <c r="G1349" s="29" t="s">
        <v>13902</v>
      </c>
      <c r="H1349" s="28">
        <v>450</v>
      </c>
      <c r="I1349" s="29" t="s">
        <v>113</v>
      </c>
      <c r="J1349" s="33" t="s">
        <v>13907</v>
      </c>
      <c r="K1349" s="29" t="s">
        <v>178</v>
      </c>
      <c r="L1349" s="29" t="s">
        <v>13906</v>
      </c>
      <c r="M1349" s="29" t="s">
        <v>13905</v>
      </c>
      <c r="N1349" s="28">
        <v>611966</v>
      </c>
      <c r="O1349" s="28">
        <v>6122768</v>
      </c>
      <c r="P1349" s="29" t="s">
        <v>13904</v>
      </c>
      <c r="Q1349" s="32" t="s">
        <v>207</v>
      </c>
      <c r="R1349" s="19"/>
      <c r="S1349" s="19"/>
      <c r="T1349" s="19"/>
      <c r="U1349" s="19"/>
      <c r="V1349" s="19"/>
      <c r="W1349" s="19"/>
      <c r="X1349" s="19"/>
      <c r="Y1349" s="19"/>
      <c r="Z1349" s="19"/>
      <c r="AA1349" s="19"/>
      <c r="AB1349" s="19"/>
      <c r="AC1349" s="31">
        <v>52700</v>
      </c>
      <c r="AD1349" s="31">
        <v>270680</v>
      </c>
      <c r="AE1349" s="31">
        <v>300060</v>
      </c>
      <c r="AF1349" s="31">
        <v>234960</v>
      </c>
      <c r="AG1349" s="31">
        <v>250390</v>
      </c>
      <c r="AH1349" s="31">
        <v>242260</v>
      </c>
      <c r="AI1349" s="31">
        <v>270110</v>
      </c>
      <c r="AJ1349" s="31">
        <v>259260</v>
      </c>
      <c r="AK1349" s="31">
        <v>211600</v>
      </c>
      <c r="AL1349" s="31">
        <v>228700</v>
      </c>
      <c r="AM1349" s="31">
        <v>259660</v>
      </c>
      <c r="AN1349" s="31">
        <v>202833</v>
      </c>
      <c r="AO1349" s="31">
        <v>229800</v>
      </c>
      <c r="AP1349" s="31">
        <v>210453</v>
      </c>
      <c r="AQ1349" s="31">
        <v>244475.400390625</v>
      </c>
      <c r="AR1349" s="31">
        <v>210230.3984375</v>
      </c>
      <c r="AS1349" s="31">
        <v>234523.1982421875</v>
      </c>
      <c r="AT1349" s="31">
        <v>217207.00244140625</v>
      </c>
      <c r="AU1349" s="31">
        <v>194318.2998046875</v>
      </c>
      <c r="AV1349" s="31">
        <v>254508.498046875</v>
      </c>
      <c r="AW1349" s="31">
        <v>234776.5419921875</v>
      </c>
      <c r="AX1349" s="31">
        <v>20625.400390625</v>
      </c>
      <c r="AY1349" s="31">
        <v>15892.7001953125</v>
      </c>
      <c r="AZ1349" s="31">
        <v>36518.1005859375</v>
      </c>
    </row>
    <row r="1350" spans="1:52" ht="15" customHeight="1">
      <c r="A1350" s="29" t="s">
        <v>13903</v>
      </c>
      <c r="B1350" s="34">
        <v>34243</v>
      </c>
      <c r="C1350" s="28">
        <v>150</v>
      </c>
      <c r="D1350" s="28">
        <v>23.8</v>
      </c>
      <c r="E1350" s="28">
        <v>30</v>
      </c>
      <c r="F1350" s="29" t="s">
        <v>786</v>
      </c>
      <c r="G1350" s="29" t="s">
        <v>1350</v>
      </c>
      <c r="H1350" s="28">
        <v>450</v>
      </c>
      <c r="I1350" s="29" t="s">
        <v>113</v>
      </c>
      <c r="J1350" s="33" t="s">
        <v>13901</v>
      </c>
      <c r="K1350" s="29" t="s">
        <v>178</v>
      </c>
      <c r="L1350" s="29" t="s">
        <v>13826</v>
      </c>
      <c r="M1350" s="29" t="s">
        <v>9068</v>
      </c>
      <c r="N1350" s="28">
        <v>609801</v>
      </c>
      <c r="O1350" s="28">
        <v>6122873</v>
      </c>
      <c r="P1350" s="29" t="s">
        <v>13898</v>
      </c>
      <c r="Q1350" s="32" t="s">
        <v>207</v>
      </c>
      <c r="R1350" s="19"/>
      <c r="S1350" s="19"/>
      <c r="T1350" s="19"/>
      <c r="U1350" s="19"/>
      <c r="V1350" s="19"/>
      <c r="W1350" s="19"/>
      <c r="X1350" s="19"/>
      <c r="Y1350" s="19"/>
      <c r="Z1350" s="19"/>
      <c r="AA1350" s="19"/>
      <c r="AB1350" s="19"/>
      <c r="AC1350" s="19"/>
      <c r="AD1350" s="19"/>
      <c r="AE1350" s="19"/>
      <c r="AF1350" s="19"/>
      <c r="AG1350" s="19"/>
      <c r="AH1350" s="31">
        <v>87008.5</v>
      </c>
      <c r="AI1350" s="31">
        <v>366825</v>
      </c>
      <c r="AJ1350" s="31">
        <v>335375</v>
      </c>
      <c r="AK1350" s="31">
        <v>293805</v>
      </c>
      <c r="AL1350" s="31">
        <v>307010</v>
      </c>
      <c r="AM1350" s="31">
        <v>352850</v>
      </c>
      <c r="AN1350" s="31">
        <v>299813.5</v>
      </c>
      <c r="AO1350" s="31">
        <v>311223.5</v>
      </c>
      <c r="AP1350" s="31">
        <v>269360.4521484375</v>
      </c>
      <c r="AQ1350" s="31">
        <v>303098.955078125</v>
      </c>
      <c r="AR1350" s="31">
        <v>267630.94921875</v>
      </c>
      <c r="AS1350" s="31">
        <v>295161.302734375</v>
      </c>
      <c r="AT1350" s="31">
        <v>281612.1005859375</v>
      </c>
      <c r="AU1350" s="31">
        <v>256960.19677734375</v>
      </c>
      <c r="AV1350" s="31">
        <v>323927.6015625</v>
      </c>
      <c r="AW1350" s="31">
        <v>306767.92822265625</v>
      </c>
      <c r="AX1350" s="31">
        <v>27134</v>
      </c>
      <c r="AY1350" s="31">
        <v>21859.560546875</v>
      </c>
      <c r="AZ1350" s="31">
        <v>48993.560546875</v>
      </c>
    </row>
    <row r="1351" spans="1:52" ht="15" customHeight="1">
      <c r="A1351" s="29" t="s">
        <v>13900</v>
      </c>
      <c r="B1351" s="34">
        <v>34243</v>
      </c>
      <c r="C1351" s="28">
        <v>150</v>
      </c>
      <c r="D1351" s="28">
        <v>23.8</v>
      </c>
      <c r="E1351" s="28">
        <v>30</v>
      </c>
      <c r="F1351" s="29" t="s">
        <v>786</v>
      </c>
      <c r="G1351" s="29" t="s">
        <v>1350</v>
      </c>
      <c r="H1351" s="28">
        <v>450</v>
      </c>
      <c r="I1351" s="29" t="s">
        <v>113</v>
      </c>
      <c r="J1351" s="33" t="s">
        <v>13899</v>
      </c>
      <c r="K1351" s="29" t="s">
        <v>178</v>
      </c>
      <c r="L1351" s="29" t="s">
        <v>13826</v>
      </c>
      <c r="M1351" s="29" t="s">
        <v>9068</v>
      </c>
      <c r="N1351" s="28">
        <v>609779</v>
      </c>
      <c r="O1351" s="28">
        <v>6122967</v>
      </c>
      <c r="P1351" s="29" t="s">
        <v>13898</v>
      </c>
      <c r="Q1351" s="32" t="s">
        <v>207</v>
      </c>
      <c r="R1351" s="19"/>
      <c r="S1351" s="19"/>
      <c r="T1351" s="19"/>
      <c r="U1351" s="19"/>
      <c r="V1351" s="19"/>
      <c r="W1351" s="19"/>
      <c r="X1351" s="19"/>
      <c r="Y1351" s="19"/>
      <c r="Z1351" s="19"/>
      <c r="AA1351" s="19"/>
      <c r="AB1351" s="19"/>
      <c r="AC1351" s="19"/>
      <c r="AD1351" s="19"/>
      <c r="AE1351" s="19"/>
      <c r="AF1351" s="19"/>
      <c r="AG1351" s="19"/>
      <c r="AH1351" s="31">
        <v>87008.5</v>
      </c>
      <c r="AI1351" s="31">
        <v>366825</v>
      </c>
      <c r="AJ1351" s="31">
        <v>335375</v>
      </c>
      <c r="AK1351" s="31">
        <v>293805</v>
      </c>
      <c r="AL1351" s="31">
        <v>307010</v>
      </c>
      <c r="AM1351" s="31">
        <v>352850</v>
      </c>
      <c r="AN1351" s="31">
        <v>299813.5</v>
      </c>
      <c r="AO1351" s="31">
        <v>311223.5</v>
      </c>
      <c r="AP1351" s="31">
        <v>269360.4521484375</v>
      </c>
      <c r="AQ1351" s="31">
        <v>303098.955078125</v>
      </c>
      <c r="AR1351" s="31">
        <v>267630.94921875</v>
      </c>
      <c r="AS1351" s="31">
        <v>295161.302734375</v>
      </c>
      <c r="AT1351" s="31">
        <v>281612.1005859375</v>
      </c>
      <c r="AU1351" s="31">
        <v>256960.19677734375</v>
      </c>
      <c r="AV1351" s="31">
        <v>323927.6015625</v>
      </c>
      <c r="AW1351" s="31">
        <v>306767.92822265625</v>
      </c>
      <c r="AX1351" s="31">
        <v>27134</v>
      </c>
      <c r="AY1351" s="31">
        <v>21859.560546875</v>
      </c>
      <c r="AZ1351" s="31">
        <v>48993.560546875</v>
      </c>
    </row>
    <row r="1352" spans="1:52" ht="15" customHeight="1">
      <c r="A1352" s="29" t="s">
        <v>13897</v>
      </c>
      <c r="B1352" s="34">
        <v>35221</v>
      </c>
      <c r="C1352" s="28">
        <v>600</v>
      </c>
      <c r="D1352" s="28">
        <v>44</v>
      </c>
      <c r="E1352" s="28">
        <v>45</v>
      </c>
      <c r="F1352" s="29" t="s">
        <v>242</v>
      </c>
      <c r="G1352" s="29" t="s">
        <v>1668</v>
      </c>
      <c r="H1352" s="28">
        <v>450</v>
      </c>
      <c r="I1352" s="29" t="s">
        <v>113</v>
      </c>
      <c r="J1352" s="33" t="s">
        <v>13896</v>
      </c>
      <c r="K1352" s="29" t="s">
        <v>178</v>
      </c>
      <c r="L1352" s="29" t="s">
        <v>13895</v>
      </c>
      <c r="M1352" s="29" t="s">
        <v>13894</v>
      </c>
      <c r="N1352" s="28">
        <v>602073</v>
      </c>
      <c r="O1352" s="28">
        <v>6130963</v>
      </c>
      <c r="P1352" s="29" t="s">
        <v>13893</v>
      </c>
      <c r="Q1352" s="32" t="s">
        <v>174</v>
      </c>
      <c r="R1352" s="19"/>
      <c r="S1352" s="19"/>
      <c r="T1352" s="19"/>
      <c r="U1352" s="19"/>
      <c r="V1352" s="19"/>
      <c r="W1352" s="19"/>
      <c r="X1352" s="19"/>
      <c r="Y1352" s="19"/>
      <c r="Z1352" s="19"/>
      <c r="AA1352" s="19"/>
      <c r="AB1352" s="19"/>
      <c r="AC1352" s="19"/>
      <c r="AD1352" s="19"/>
      <c r="AE1352" s="19"/>
      <c r="AF1352" s="19"/>
      <c r="AG1352" s="19"/>
      <c r="AH1352" s="19"/>
      <c r="AI1352" s="19"/>
      <c r="AJ1352" s="19"/>
      <c r="AK1352" s="31">
        <v>475289</v>
      </c>
      <c r="AL1352" s="31">
        <v>998297</v>
      </c>
      <c r="AM1352" s="31">
        <v>1096463</v>
      </c>
      <c r="AN1352" s="31">
        <v>938785</v>
      </c>
      <c r="AO1352" s="31">
        <v>1039404</v>
      </c>
      <c r="AP1352" s="31">
        <v>832523.1015625</v>
      </c>
      <c r="AQ1352" s="31">
        <v>910459.361328125</v>
      </c>
      <c r="AR1352" s="31">
        <v>836963.40625</v>
      </c>
      <c r="AS1352" s="31">
        <v>914971.16796875</v>
      </c>
      <c r="AT1352" s="31">
        <v>864269.009765625</v>
      </c>
      <c r="AU1352" s="31">
        <v>770862.791015625</v>
      </c>
      <c r="AV1352" s="31">
        <v>757714.10559082031</v>
      </c>
      <c r="AW1352" s="31">
        <v>941030.166015625</v>
      </c>
      <c r="AX1352" s="31">
        <v>83672.453125</v>
      </c>
      <c r="AY1352" s="31">
        <v>61979.26953125</v>
      </c>
      <c r="AZ1352" s="31">
        <v>145651.72265625</v>
      </c>
    </row>
    <row r="1353" spans="1:52" ht="15" customHeight="1">
      <c r="A1353" s="29" t="s">
        <v>13892</v>
      </c>
      <c r="B1353" s="34">
        <v>35761</v>
      </c>
      <c r="C1353" s="28">
        <v>600</v>
      </c>
      <c r="D1353" s="28">
        <v>43</v>
      </c>
      <c r="E1353" s="28">
        <v>50</v>
      </c>
      <c r="F1353" s="29" t="s">
        <v>172</v>
      </c>
      <c r="G1353" s="29" t="s">
        <v>13887</v>
      </c>
      <c r="H1353" s="28">
        <v>450</v>
      </c>
      <c r="I1353" s="29" t="s">
        <v>113</v>
      </c>
      <c r="J1353" s="33" t="s">
        <v>13891</v>
      </c>
      <c r="K1353" s="29" t="s">
        <v>178</v>
      </c>
      <c r="L1353" s="29" t="s">
        <v>13890</v>
      </c>
      <c r="M1353" s="29" t="s">
        <v>425</v>
      </c>
      <c r="N1353" s="28">
        <v>606984</v>
      </c>
      <c r="O1353" s="28">
        <v>6124170</v>
      </c>
      <c r="P1353" s="29" t="s">
        <v>13889</v>
      </c>
      <c r="Q1353" s="32" t="s">
        <v>174</v>
      </c>
      <c r="R1353" s="19"/>
      <c r="S1353" s="19"/>
      <c r="T1353" s="19"/>
      <c r="U1353" s="19"/>
      <c r="V1353" s="19"/>
      <c r="W1353" s="19"/>
      <c r="X1353" s="19"/>
      <c r="Y1353" s="19"/>
      <c r="Z1353" s="19"/>
      <c r="AA1353" s="19"/>
      <c r="AB1353" s="19"/>
      <c r="AC1353" s="19"/>
      <c r="AD1353" s="19"/>
      <c r="AE1353" s="19"/>
      <c r="AF1353" s="19"/>
      <c r="AG1353" s="19"/>
      <c r="AH1353" s="19"/>
      <c r="AI1353" s="19"/>
      <c r="AJ1353" s="19"/>
      <c r="AK1353" s="19"/>
      <c r="AL1353" s="31">
        <v>131570</v>
      </c>
      <c r="AM1353" s="31">
        <v>1228830</v>
      </c>
      <c r="AN1353" s="31">
        <v>999180</v>
      </c>
      <c r="AO1353" s="31">
        <v>1114990</v>
      </c>
      <c r="AP1353" s="31">
        <v>942869.796875</v>
      </c>
      <c r="AQ1353" s="31">
        <v>1089166.41796875</v>
      </c>
      <c r="AR1353" s="31">
        <v>962686.9140625</v>
      </c>
      <c r="AS1353" s="31">
        <v>961211.6083984375</v>
      </c>
      <c r="AT1353" s="31">
        <v>996714.39453125</v>
      </c>
      <c r="AU1353" s="31">
        <v>923801.9921875</v>
      </c>
      <c r="AV1353" s="31">
        <v>1146637.5</v>
      </c>
      <c r="AW1353" s="31">
        <v>1113220.68359375</v>
      </c>
      <c r="AX1353" s="31">
        <v>96648.296875</v>
      </c>
      <c r="AY1353" s="31">
        <v>80411.703125</v>
      </c>
      <c r="AZ1353" s="31">
        <v>177060</v>
      </c>
    </row>
    <row r="1354" spans="1:52" ht="15" customHeight="1">
      <c r="A1354" s="29" t="s">
        <v>13888</v>
      </c>
      <c r="B1354" s="34">
        <v>35787</v>
      </c>
      <c r="C1354" s="28">
        <v>150</v>
      </c>
      <c r="D1354" s="28">
        <v>24.6</v>
      </c>
      <c r="E1354" s="28">
        <v>32.5</v>
      </c>
      <c r="F1354" s="29" t="s">
        <v>786</v>
      </c>
      <c r="G1354" s="29" t="s">
        <v>13879</v>
      </c>
      <c r="H1354" s="28">
        <v>450</v>
      </c>
      <c r="I1354" s="29" t="s">
        <v>113</v>
      </c>
      <c r="J1354" s="33" t="s">
        <v>13886</v>
      </c>
      <c r="K1354" s="29" t="s">
        <v>178</v>
      </c>
      <c r="L1354" s="29" t="s">
        <v>13818</v>
      </c>
      <c r="M1354" s="29" t="s">
        <v>976</v>
      </c>
      <c r="N1354" s="28">
        <v>610510</v>
      </c>
      <c r="O1354" s="28">
        <v>6119287</v>
      </c>
      <c r="P1354" s="29" t="s">
        <v>13881</v>
      </c>
      <c r="Q1354" s="32" t="s">
        <v>174</v>
      </c>
      <c r="R1354" s="19"/>
      <c r="S1354" s="19"/>
      <c r="T1354" s="19"/>
      <c r="U1354" s="19"/>
      <c r="V1354" s="19"/>
      <c r="W1354" s="19"/>
      <c r="X1354" s="19"/>
      <c r="Y1354" s="19"/>
      <c r="Z1354" s="19"/>
      <c r="AA1354" s="19"/>
      <c r="AB1354" s="19"/>
      <c r="AC1354" s="19"/>
      <c r="AD1354" s="19"/>
      <c r="AE1354" s="19"/>
      <c r="AF1354" s="19"/>
      <c r="AG1354" s="19"/>
      <c r="AH1354" s="19"/>
      <c r="AI1354" s="19"/>
      <c r="AJ1354" s="19"/>
      <c r="AK1354" s="19"/>
      <c r="AL1354" s="31">
        <v>0</v>
      </c>
      <c r="AM1354" s="31">
        <v>105388.6640625</v>
      </c>
      <c r="AN1354" s="31">
        <v>153780</v>
      </c>
      <c r="AO1354" s="31">
        <v>276870</v>
      </c>
      <c r="AP1354" s="31">
        <v>236181.5673828125</v>
      </c>
      <c r="AQ1354" s="31">
        <v>264681.798828125</v>
      </c>
      <c r="AR1354" s="31">
        <v>221322.833984375</v>
      </c>
      <c r="AS1354" s="31">
        <v>259366.7998046875</v>
      </c>
      <c r="AT1354" s="31">
        <v>243113.6650390625</v>
      </c>
      <c r="AU1354" s="31">
        <v>214334.39990234375</v>
      </c>
      <c r="AV1354" s="31">
        <v>279550.53369140625</v>
      </c>
      <c r="AW1354" s="31">
        <v>263821.16650390625</v>
      </c>
      <c r="AX1354" s="31">
        <v>24726.767578125</v>
      </c>
      <c r="AY1354" s="31">
        <v>19854.69921875</v>
      </c>
      <c r="AZ1354" s="31">
        <v>44581.466796875</v>
      </c>
    </row>
    <row r="1355" spans="1:52" ht="15" customHeight="1">
      <c r="A1355" s="29" t="s">
        <v>13885</v>
      </c>
      <c r="B1355" s="34">
        <v>35787</v>
      </c>
      <c r="C1355" s="28">
        <v>150</v>
      </c>
      <c r="D1355" s="28">
        <v>24.6</v>
      </c>
      <c r="E1355" s="28">
        <v>32.5</v>
      </c>
      <c r="F1355" s="29" t="s">
        <v>786</v>
      </c>
      <c r="G1355" s="29" t="s">
        <v>13879</v>
      </c>
      <c r="H1355" s="28">
        <v>450</v>
      </c>
      <c r="I1355" s="29" t="s">
        <v>113</v>
      </c>
      <c r="J1355" s="33" t="s">
        <v>13884</v>
      </c>
      <c r="K1355" s="29" t="s">
        <v>178</v>
      </c>
      <c r="L1355" s="29" t="s">
        <v>13818</v>
      </c>
      <c r="M1355" s="29" t="s">
        <v>559</v>
      </c>
      <c r="N1355" s="28">
        <v>610486</v>
      </c>
      <c r="O1355" s="28">
        <v>6119102</v>
      </c>
      <c r="P1355" s="29" t="s">
        <v>13881</v>
      </c>
      <c r="Q1355" s="32" t="s">
        <v>174</v>
      </c>
      <c r="R1355" s="19"/>
      <c r="S1355" s="19"/>
      <c r="T1355" s="19"/>
      <c r="U1355" s="19"/>
      <c r="V1355" s="19"/>
      <c r="W1355" s="19"/>
      <c r="X1355" s="19"/>
      <c r="Y1355" s="19"/>
      <c r="Z1355" s="19"/>
      <c r="AA1355" s="19"/>
      <c r="AB1355" s="19"/>
      <c r="AC1355" s="19"/>
      <c r="AD1355" s="19"/>
      <c r="AE1355" s="19"/>
      <c r="AF1355" s="19"/>
      <c r="AG1355" s="19"/>
      <c r="AH1355" s="19"/>
      <c r="AI1355" s="19"/>
      <c r="AJ1355" s="19"/>
      <c r="AK1355" s="19"/>
      <c r="AL1355" s="31">
        <v>0</v>
      </c>
      <c r="AM1355" s="31">
        <v>105388.6640625</v>
      </c>
      <c r="AN1355" s="31">
        <v>153780</v>
      </c>
      <c r="AO1355" s="31">
        <v>276870</v>
      </c>
      <c r="AP1355" s="31">
        <v>236181.5673828125</v>
      </c>
      <c r="AQ1355" s="31">
        <v>264681.798828125</v>
      </c>
      <c r="AR1355" s="31">
        <v>221322.833984375</v>
      </c>
      <c r="AS1355" s="31">
        <v>259366.7998046875</v>
      </c>
      <c r="AT1355" s="31">
        <v>243113.6650390625</v>
      </c>
      <c r="AU1355" s="31">
        <v>214334.39990234375</v>
      </c>
      <c r="AV1355" s="31">
        <v>279550.53369140625</v>
      </c>
      <c r="AW1355" s="31">
        <v>263821.16650390625</v>
      </c>
      <c r="AX1355" s="31">
        <v>24726.767578125</v>
      </c>
      <c r="AY1355" s="31">
        <v>19854.69921875</v>
      </c>
      <c r="AZ1355" s="31">
        <v>44581.466796875</v>
      </c>
    </row>
    <row r="1356" spans="1:52" ht="15" customHeight="1">
      <c r="A1356" s="29" t="s">
        <v>13883</v>
      </c>
      <c r="B1356" s="34">
        <v>35787</v>
      </c>
      <c r="C1356" s="28">
        <v>150</v>
      </c>
      <c r="D1356" s="28">
        <v>24.6</v>
      </c>
      <c r="E1356" s="28">
        <v>32.5</v>
      </c>
      <c r="F1356" s="29" t="s">
        <v>786</v>
      </c>
      <c r="G1356" s="29" t="s">
        <v>13879</v>
      </c>
      <c r="H1356" s="28">
        <v>450</v>
      </c>
      <c r="I1356" s="29" t="s">
        <v>113</v>
      </c>
      <c r="J1356" s="33" t="s">
        <v>13882</v>
      </c>
      <c r="K1356" s="29" t="s">
        <v>178</v>
      </c>
      <c r="L1356" s="29" t="s">
        <v>13818</v>
      </c>
      <c r="M1356" s="29" t="s">
        <v>554</v>
      </c>
      <c r="N1356" s="28">
        <v>610531</v>
      </c>
      <c r="O1356" s="28">
        <v>6119458</v>
      </c>
      <c r="P1356" s="29" t="s">
        <v>13881</v>
      </c>
      <c r="Q1356" s="32" t="s">
        <v>174</v>
      </c>
      <c r="R1356" s="19"/>
      <c r="S1356" s="19"/>
      <c r="T1356" s="19"/>
      <c r="U1356" s="19"/>
      <c r="V1356" s="19"/>
      <c r="W1356" s="19"/>
      <c r="X1356" s="19"/>
      <c r="Y1356" s="19"/>
      <c r="Z1356" s="19"/>
      <c r="AA1356" s="19"/>
      <c r="AB1356" s="19"/>
      <c r="AC1356" s="19"/>
      <c r="AD1356" s="19"/>
      <c r="AE1356" s="19"/>
      <c r="AF1356" s="19"/>
      <c r="AG1356" s="19"/>
      <c r="AH1356" s="19"/>
      <c r="AI1356" s="19"/>
      <c r="AJ1356" s="19"/>
      <c r="AK1356" s="19"/>
      <c r="AL1356" s="31">
        <v>0</v>
      </c>
      <c r="AM1356" s="31">
        <v>105369</v>
      </c>
      <c r="AN1356" s="31">
        <v>153780</v>
      </c>
      <c r="AO1356" s="31">
        <v>276870</v>
      </c>
      <c r="AP1356" s="31">
        <v>236181.5673828125</v>
      </c>
      <c r="AQ1356" s="31">
        <v>264681.798828125</v>
      </c>
      <c r="AR1356" s="31">
        <v>221322.833984375</v>
      </c>
      <c r="AS1356" s="31">
        <v>259366.7998046875</v>
      </c>
      <c r="AT1356" s="31">
        <v>243113.6650390625</v>
      </c>
      <c r="AU1356" s="31">
        <v>214334.39990234375</v>
      </c>
      <c r="AV1356" s="31">
        <v>279550.53369140625</v>
      </c>
      <c r="AW1356" s="31">
        <v>263821.16650390625</v>
      </c>
      <c r="AX1356" s="31">
        <v>24726.767578125</v>
      </c>
      <c r="AY1356" s="31">
        <v>19854.69921875</v>
      </c>
      <c r="AZ1356" s="31">
        <v>44581.466796875</v>
      </c>
    </row>
    <row r="1357" spans="1:52" ht="15" customHeight="1">
      <c r="A1357" s="29" t="s">
        <v>13880</v>
      </c>
      <c r="B1357" s="34">
        <v>35986</v>
      </c>
      <c r="C1357" s="28">
        <v>600</v>
      </c>
      <c r="D1357" s="28">
        <v>43</v>
      </c>
      <c r="E1357" s="28">
        <v>46</v>
      </c>
      <c r="F1357" s="29" t="s">
        <v>172</v>
      </c>
      <c r="G1357" s="29" t="s">
        <v>13061</v>
      </c>
      <c r="H1357" s="28">
        <v>450</v>
      </c>
      <c r="I1357" s="29" t="s">
        <v>113</v>
      </c>
      <c r="J1357" s="33" t="s">
        <v>13878</v>
      </c>
      <c r="K1357" s="29" t="s">
        <v>178</v>
      </c>
      <c r="L1357" s="29" t="s">
        <v>13877</v>
      </c>
      <c r="M1357" s="29" t="s">
        <v>2532</v>
      </c>
      <c r="N1357" s="28">
        <v>607685</v>
      </c>
      <c r="O1357" s="28">
        <v>6121640</v>
      </c>
      <c r="P1357" s="29" t="s">
        <v>13876</v>
      </c>
      <c r="Q1357" s="32" t="s">
        <v>174</v>
      </c>
      <c r="R1357" s="19"/>
      <c r="S1357" s="19"/>
      <c r="T1357" s="19"/>
      <c r="U1357" s="19"/>
      <c r="V1357" s="19"/>
      <c r="W1357" s="19"/>
      <c r="X1357" s="19"/>
      <c r="Y1357" s="19"/>
      <c r="Z1357" s="19"/>
      <c r="AA1357" s="19"/>
      <c r="AB1357" s="19"/>
      <c r="AC1357" s="19"/>
      <c r="AD1357" s="19"/>
      <c r="AE1357" s="19"/>
      <c r="AF1357" s="19"/>
      <c r="AG1357" s="19"/>
      <c r="AH1357" s="19"/>
      <c r="AI1357" s="19"/>
      <c r="AJ1357" s="19"/>
      <c r="AK1357" s="19"/>
      <c r="AL1357" s="19"/>
      <c r="AM1357" s="31">
        <v>695274</v>
      </c>
      <c r="AN1357" s="31">
        <v>1251942</v>
      </c>
      <c r="AO1357" s="31">
        <v>1345376</v>
      </c>
      <c r="AP1357" s="31">
        <v>1200799.41015625</v>
      </c>
      <c r="AQ1357" s="31">
        <v>1317867.3671875</v>
      </c>
      <c r="AR1357" s="31">
        <v>1205390.19921875</v>
      </c>
      <c r="AS1357" s="31">
        <v>1336441.5859375</v>
      </c>
      <c r="AT1357" s="31">
        <v>1220313.08984375</v>
      </c>
      <c r="AU1357" s="31">
        <v>1173581.37109375</v>
      </c>
      <c r="AV1357" s="31">
        <v>1398019.07421875</v>
      </c>
      <c r="AW1357" s="31">
        <v>1356073.13671875</v>
      </c>
      <c r="AX1357" s="31">
        <v>118866.1328125</v>
      </c>
      <c r="AY1357" s="31">
        <v>93339.546875</v>
      </c>
      <c r="AZ1357" s="31">
        <v>212205.6796875</v>
      </c>
    </row>
    <row r="1358" spans="1:52" ht="15" customHeight="1">
      <c r="A1358" s="29" t="s">
        <v>13875</v>
      </c>
      <c r="B1358" s="34">
        <v>36088</v>
      </c>
      <c r="C1358" s="28">
        <v>750</v>
      </c>
      <c r="D1358" s="28">
        <v>48</v>
      </c>
      <c r="E1358" s="28">
        <v>48</v>
      </c>
      <c r="F1358" s="29" t="s">
        <v>172</v>
      </c>
      <c r="G1358" s="29" t="s">
        <v>648</v>
      </c>
      <c r="H1358" s="28">
        <v>450</v>
      </c>
      <c r="I1358" s="29" t="s">
        <v>113</v>
      </c>
      <c r="J1358" s="33" t="s">
        <v>13874</v>
      </c>
      <c r="K1358" s="29" t="s">
        <v>178</v>
      </c>
      <c r="L1358" s="29" t="s">
        <v>13867</v>
      </c>
      <c r="M1358" s="29" t="s">
        <v>4552</v>
      </c>
      <c r="N1358" s="28">
        <v>610721</v>
      </c>
      <c r="O1358" s="28">
        <v>6117845</v>
      </c>
      <c r="P1358" s="29" t="s">
        <v>13873</v>
      </c>
      <c r="Q1358" s="32" t="s">
        <v>174</v>
      </c>
      <c r="R1358" s="19"/>
      <c r="S1358" s="19"/>
      <c r="T1358" s="19"/>
      <c r="U1358" s="19"/>
      <c r="V1358" s="19"/>
      <c r="W1358" s="19"/>
      <c r="X1358" s="19"/>
      <c r="Y1358" s="19"/>
      <c r="Z1358" s="19"/>
      <c r="AA1358" s="19"/>
      <c r="AB1358" s="19"/>
      <c r="AC1358" s="19"/>
      <c r="AD1358" s="19"/>
      <c r="AE1358" s="19"/>
      <c r="AF1358" s="19"/>
      <c r="AG1358" s="19"/>
      <c r="AH1358" s="19"/>
      <c r="AI1358" s="19"/>
      <c r="AJ1358" s="19"/>
      <c r="AK1358" s="19"/>
      <c r="AL1358" s="19"/>
      <c r="AM1358" s="31">
        <v>406940</v>
      </c>
      <c r="AN1358" s="31">
        <v>1580577</v>
      </c>
      <c r="AO1358" s="31">
        <v>1754402</v>
      </c>
      <c r="AP1358" s="31">
        <v>1515651.5703125</v>
      </c>
      <c r="AQ1358" s="31">
        <v>1671684.7109375</v>
      </c>
      <c r="AR1358" s="31">
        <v>1527519.5859375</v>
      </c>
      <c r="AS1358" s="31">
        <v>1695143.265625</v>
      </c>
      <c r="AT1358" s="31">
        <v>1608465.6796875</v>
      </c>
      <c r="AU1358" s="31">
        <v>1478409.66796875</v>
      </c>
      <c r="AV1358" s="31">
        <v>1812133.5078125</v>
      </c>
      <c r="AW1358" s="31">
        <v>1706184.015625</v>
      </c>
      <c r="AX1358" s="31">
        <v>155102.109375</v>
      </c>
      <c r="AY1358" s="31">
        <v>125794.3515625</v>
      </c>
      <c r="AZ1358" s="31">
        <v>280896.4609375</v>
      </c>
    </row>
    <row r="1359" spans="1:52" ht="15" customHeight="1">
      <c r="A1359" s="29" t="s">
        <v>13872</v>
      </c>
      <c r="B1359" s="34">
        <v>36109</v>
      </c>
      <c r="C1359" s="28">
        <v>750</v>
      </c>
      <c r="D1359" s="28">
        <v>48</v>
      </c>
      <c r="E1359" s="28">
        <v>50</v>
      </c>
      <c r="F1359" s="29" t="s">
        <v>172</v>
      </c>
      <c r="G1359" s="29" t="s">
        <v>648</v>
      </c>
      <c r="H1359" s="28">
        <v>450</v>
      </c>
      <c r="I1359" s="29" t="s">
        <v>113</v>
      </c>
      <c r="J1359" s="33" t="s">
        <v>13871</v>
      </c>
      <c r="K1359" s="29" t="s">
        <v>178</v>
      </c>
      <c r="L1359" s="29" t="s">
        <v>13867</v>
      </c>
      <c r="M1359" s="29" t="s">
        <v>1836</v>
      </c>
      <c r="N1359" s="28">
        <v>610364</v>
      </c>
      <c r="O1359" s="28">
        <v>6118314</v>
      </c>
      <c r="P1359" s="29" t="s">
        <v>13870</v>
      </c>
      <c r="Q1359" s="32" t="s">
        <v>174</v>
      </c>
      <c r="R1359" s="19"/>
      <c r="S1359" s="19"/>
      <c r="T1359" s="19"/>
      <c r="U1359" s="19"/>
      <c r="V1359" s="19"/>
      <c r="W1359" s="19"/>
      <c r="X1359" s="19"/>
      <c r="Y1359" s="19"/>
      <c r="Z1359" s="19"/>
      <c r="AA1359" s="19"/>
      <c r="AB1359" s="19"/>
      <c r="AC1359" s="19"/>
      <c r="AD1359" s="19"/>
      <c r="AE1359" s="19"/>
      <c r="AF1359" s="19"/>
      <c r="AG1359" s="19"/>
      <c r="AH1359" s="19"/>
      <c r="AI1359" s="19"/>
      <c r="AJ1359" s="19"/>
      <c r="AK1359" s="19"/>
      <c r="AL1359" s="19"/>
      <c r="AM1359" s="31">
        <v>237927</v>
      </c>
      <c r="AN1359" s="31">
        <v>1548087</v>
      </c>
      <c r="AO1359" s="31">
        <v>1719130</v>
      </c>
      <c r="AP1359" s="31">
        <v>1516544.484375</v>
      </c>
      <c r="AQ1359" s="31">
        <v>1656438.21484375</v>
      </c>
      <c r="AR1359" s="31">
        <v>1492555.1640625</v>
      </c>
      <c r="AS1359" s="31">
        <v>1659479.203125</v>
      </c>
      <c r="AT1359" s="31">
        <v>1565312.76171875</v>
      </c>
      <c r="AU1359" s="31">
        <v>1421342.2109375</v>
      </c>
      <c r="AV1359" s="31">
        <v>1764983.65625</v>
      </c>
      <c r="AW1359" s="31">
        <v>1672827.2734375</v>
      </c>
      <c r="AX1359" s="31">
        <v>150643.25</v>
      </c>
      <c r="AY1359" s="31">
        <v>121590.015625</v>
      </c>
      <c r="AZ1359" s="31">
        <v>272233.265625</v>
      </c>
    </row>
    <row r="1360" spans="1:52" ht="15" customHeight="1">
      <c r="A1360" s="29" t="s">
        <v>13869</v>
      </c>
      <c r="B1360" s="34">
        <v>36125</v>
      </c>
      <c r="C1360" s="28">
        <v>750</v>
      </c>
      <c r="D1360" s="28">
        <v>48</v>
      </c>
      <c r="E1360" s="28">
        <v>50</v>
      </c>
      <c r="F1360" s="29" t="s">
        <v>172</v>
      </c>
      <c r="G1360" s="29" t="s">
        <v>648</v>
      </c>
      <c r="H1360" s="28">
        <v>450</v>
      </c>
      <c r="I1360" s="29" t="s">
        <v>113</v>
      </c>
      <c r="J1360" s="33" t="s">
        <v>13868</v>
      </c>
      <c r="K1360" s="29" t="s">
        <v>178</v>
      </c>
      <c r="L1360" s="29" t="s">
        <v>13867</v>
      </c>
      <c r="M1360" s="29" t="s">
        <v>583</v>
      </c>
      <c r="N1360" s="28">
        <v>610255</v>
      </c>
      <c r="O1360" s="28">
        <v>6118626</v>
      </c>
      <c r="P1360" s="29" t="s">
        <v>13866</v>
      </c>
      <c r="Q1360" s="32" t="s">
        <v>174</v>
      </c>
      <c r="R1360" s="19"/>
      <c r="S1360" s="19"/>
      <c r="T1360" s="19"/>
      <c r="U1360" s="19"/>
      <c r="V1360" s="19"/>
      <c r="W1360" s="19"/>
      <c r="X1360" s="19"/>
      <c r="Y1360" s="19"/>
      <c r="Z1360" s="19"/>
      <c r="AA1360" s="19"/>
      <c r="AB1360" s="19"/>
      <c r="AC1360" s="19"/>
      <c r="AD1360" s="19"/>
      <c r="AE1360" s="19"/>
      <c r="AF1360" s="19"/>
      <c r="AG1360" s="19"/>
      <c r="AH1360" s="19"/>
      <c r="AI1360" s="19"/>
      <c r="AJ1360" s="19"/>
      <c r="AK1360" s="19"/>
      <c r="AL1360" s="19"/>
      <c r="AM1360" s="31">
        <v>195683</v>
      </c>
      <c r="AN1360" s="31">
        <v>1499182</v>
      </c>
      <c r="AO1360" s="31">
        <v>1632178</v>
      </c>
      <c r="AP1360" s="31">
        <v>1434218.77734375</v>
      </c>
      <c r="AQ1360" s="31">
        <v>1592635.4453125</v>
      </c>
      <c r="AR1360" s="31">
        <v>1440294.40234375</v>
      </c>
      <c r="AS1360" s="31">
        <v>1573721.7421875</v>
      </c>
      <c r="AT1360" s="31">
        <v>1498694.9765625</v>
      </c>
      <c r="AU1360" s="31">
        <v>1369362.9296875</v>
      </c>
      <c r="AV1360" s="31">
        <v>1685362.23828125</v>
      </c>
      <c r="AW1360" s="31">
        <v>1600241.1484375</v>
      </c>
      <c r="AX1360" s="31">
        <v>139866.203125</v>
      </c>
      <c r="AY1360" s="31">
        <v>118800.296875</v>
      </c>
      <c r="AZ1360" s="31">
        <v>258666.5</v>
      </c>
    </row>
    <row r="1361" spans="1:52" ht="15" customHeight="1">
      <c r="A1361" s="29" t="s">
        <v>13865</v>
      </c>
      <c r="B1361" s="34">
        <v>36237</v>
      </c>
      <c r="C1361" s="28">
        <v>750</v>
      </c>
      <c r="D1361" s="28">
        <v>48</v>
      </c>
      <c r="E1361" s="28">
        <v>50</v>
      </c>
      <c r="F1361" s="29" t="s">
        <v>172</v>
      </c>
      <c r="G1361" s="29" t="s">
        <v>648</v>
      </c>
      <c r="H1361" s="28">
        <v>450</v>
      </c>
      <c r="I1361" s="29" t="s">
        <v>113</v>
      </c>
      <c r="J1361" s="33" t="s">
        <v>13864</v>
      </c>
      <c r="K1361" s="29" t="s">
        <v>178</v>
      </c>
      <c r="L1361" s="29" t="s">
        <v>13859</v>
      </c>
      <c r="M1361" s="29" t="s">
        <v>1147</v>
      </c>
      <c r="N1361" s="28">
        <v>606029</v>
      </c>
      <c r="O1361" s="28">
        <v>6120608</v>
      </c>
      <c r="P1361" s="29" t="s">
        <v>13858</v>
      </c>
      <c r="Q1361" s="32" t="s">
        <v>174</v>
      </c>
      <c r="R1361" s="19"/>
      <c r="S1361" s="19"/>
      <c r="T1361" s="19"/>
      <c r="U1361" s="19"/>
      <c r="V1361" s="19"/>
      <c r="W1361" s="19"/>
      <c r="X1361" s="19"/>
      <c r="Y1361" s="19"/>
      <c r="Z1361" s="19"/>
      <c r="AA1361" s="19"/>
      <c r="AB1361" s="19"/>
      <c r="AC1361" s="19"/>
      <c r="AD1361" s="19"/>
      <c r="AE1361" s="19"/>
      <c r="AF1361" s="19"/>
      <c r="AG1361" s="19"/>
      <c r="AH1361" s="19"/>
      <c r="AI1361" s="19"/>
      <c r="AJ1361" s="19"/>
      <c r="AK1361" s="19"/>
      <c r="AL1361" s="19"/>
      <c r="AM1361" s="19"/>
      <c r="AN1361" s="31">
        <v>1112226.625</v>
      </c>
      <c r="AO1361" s="31">
        <v>1633003.375</v>
      </c>
      <c r="AP1361" s="31">
        <v>1378406.390625</v>
      </c>
      <c r="AQ1361" s="31">
        <v>1546232.59375</v>
      </c>
      <c r="AR1361" s="31">
        <v>1398673.7421875</v>
      </c>
      <c r="AS1361" s="31">
        <v>1453124.9765625</v>
      </c>
      <c r="AT1361" s="31">
        <v>1458913.859375</v>
      </c>
      <c r="AU1361" s="31">
        <v>1336043.56640625</v>
      </c>
      <c r="AV1361" s="31">
        <v>1581554.99609375</v>
      </c>
      <c r="AW1361" s="31">
        <v>1585059.80078125</v>
      </c>
      <c r="AX1361" s="31">
        <v>136056.859375</v>
      </c>
      <c r="AY1361" s="31">
        <v>111561.53125</v>
      </c>
      <c r="AZ1361" s="31">
        <v>247618.390625</v>
      </c>
    </row>
    <row r="1362" spans="1:52" ht="15" customHeight="1">
      <c r="A1362" s="29" t="s">
        <v>13863</v>
      </c>
      <c r="B1362" s="34">
        <v>36236</v>
      </c>
      <c r="C1362" s="28">
        <v>750</v>
      </c>
      <c r="D1362" s="28">
        <v>48</v>
      </c>
      <c r="E1362" s="28">
        <v>50</v>
      </c>
      <c r="F1362" s="29" t="s">
        <v>172</v>
      </c>
      <c r="G1362" s="29" t="s">
        <v>648</v>
      </c>
      <c r="H1362" s="28">
        <v>450</v>
      </c>
      <c r="I1362" s="29" t="s">
        <v>113</v>
      </c>
      <c r="J1362" s="33" t="s">
        <v>13862</v>
      </c>
      <c r="K1362" s="29" t="s">
        <v>178</v>
      </c>
      <c r="L1362" s="29" t="s">
        <v>13859</v>
      </c>
      <c r="M1362" s="29" t="s">
        <v>1147</v>
      </c>
      <c r="N1362" s="28">
        <v>606054</v>
      </c>
      <c r="O1362" s="28">
        <v>6120785</v>
      </c>
      <c r="P1362" s="29" t="s">
        <v>13858</v>
      </c>
      <c r="Q1362" s="32" t="s">
        <v>174</v>
      </c>
      <c r="R1362" s="19"/>
      <c r="S1362" s="19"/>
      <c r="T1362" s="19"/>
      <c r="U1362" s="19"/>
      <c r="V1362" s="19"/>
      <c r="W1362" s="19"/>
      <c r="X1362" s="19"/>
      <c r="Y1362" s="19"/>
      <c r="Z1362" s="19"/>
      <c r="AA1362" s="19"/>
      <c r="AB1362" s="19"/>
      <c r="AC1362" s="19"/>
      <c r="AD1362" s="19"/>
      <c r="AE1362" s="19"/>
      <c r="AF1362" s="19"/>
      <c r="AG1362" s="19"/>
      <c r="AH1362" s="19"/>
      <c r="AI1362" s="19"/>
      <c r="AJ1362" s="19"/>
      <c r="AK1362" s="19"/>
      <c r="AL1362" s="19"/>
      <c r="AM1362" s="19"/>
      <c r="AN1362" s="31">
        <v>1112226.625</v>
      </c>
      <c r="AO1362" s="31">
        <v>1633003.375</v>
      </c>
      <c r="AP1362" s="31">
        <v>1378406.390625</v>
      </c>
      <c r="AQ1362" s="31">
        <v>1546232.59375</v>
      </c>
      <c r="AR1362" s="31">
        <v>1398673.7421875</v>
      </c>
      <c r="AS1362" s="31">
        <v>1453124.9765625</v>
      </c>
      <c r="AT1362" s="31">
        <v>1458913.859375</v>
      </c>
      <c r="AU1362" s="31">
        <v>1336043.56640625</v>
      </c>
      <c r="AV1362" s="31">
        <v>1581554.99609375</v>
      </c>
      <c r="AW1362" s="31">
        <v>1585059.80078125</v>
      </c>
      <c r="AX1362" s="31">
        <v>136056.859375</v>
      </c>
      <c r="AY1362" s="31">
        <v>111561.53125</v>
      </c>
      <c r="AZ1362" s="31">
        <v>247618.390625</v>
      </c>
    </row>
    <row r="1363" spans="1:52" ht="15" customHeight="1">
      <c r="A1363" s="29" t="s">
        <v>13861</v>
      </c>
      <c r="B1363" s="34">
        <v>36231</v>
      </c>
      <c r="C1363" s="28">
        <v>750</v>
      </c>
      <c r="D1363" s="28">
        <v>48</v>
      </c>
      <c r="E1363" s="28">
        <v>50</v>
      </c>
      <c r="F1363" s="29" t="s">
        <v>172</v>
      </c>
      <c r="G1363" s="29" t="s">
        <v>648</v>
      </c>
      <c r="H1363" s="28">
        <v>450</v>
      </c>
      <c r="I1363" s="29" t="s">
        <v>113</v>
      </c>
      <c r="J1363" s="33" t="s">
        <v>13860</v>
      </c>
      <c r="K1363" s="29" t="s">
        <v>178</v>
      </c>
      <c r="L1363" s="29" t="s">
        <v>13859</v>
      </c>
      <c r="M1363" s="29" t="s">
        <v>1147</v>
      </c>
      <c r="N1363" s="28">
        <v>606077</v>
      </c>
      <c r="O1363" s="28">
        <v>6120955</v>
      </c>
      <c r="P1363" s="29" t="s">
        <v>13858</v>
      </c>
      <c r="Q1363" s="32" t="s">
        <v>174</v>
      </c>
      <c r="R1363" s="19"/>
      <c r="S1363" s="19"/>
      <c r="T1363" s="19"/>
      <c r="U1363" s="19"/>
      <c r="V1363" s="19"/>
      <c r="W1363" s="19"/>
      <c r="X1363" s="19"/>
      <c r="Y1363" s="19"/>
      <c r="Z1363" s="19"/>
      <c r="AA1363" s="19"/>
      <c r="AB1363" s="19"/>
      <c r="AC1363" s="19"/>
      <c r="AD1363" s="19"/>
      <c r="AE1363" s="19"/>
      <c r="AF1363" s="19"/>
      <c r="AG1363" s="19"/>
      <c r="AH1363" s="19"/>
      <c r="AI1363" s="19"/>
      <c r="AJ1363" s="19"/>
      <c r="AK1363" s="19"/>
      <c r="AL1363" s="19"/>
      <c r="AM1363" s="19"/>
      <c r="AN1363" s="31">
        <v>1112226.625</v>
      </c>
      <c r="AO1363" s="31">
        <v>1633003.375</v>
      </c>
      <c r="AP1363" s="31">
        <v>1378406.390625</v>
      </c>
      <c r="AQ1363" s="31">
        <v>1546232.59375</v>
      </c>
      <c r="AR1363" s="31">
        <v>1398673.7421875</v>
      </c>
      <c r="AS1363" s="31">
        <v>1453124.9765625</v>
      </c>
      <c r="AT1363" s="31">
        <v>1458913.859375</v>
      </c>
      <c r="AU1363" s="31">
        <v>1336043.56640625</v>
      </c>
      <c r="AV1363" s="31">
        <v>1581554.99609375</v>
      </c>
      <c r="AW1363" s="31">
        <v>1585059.80078125</v>
      </c>
      <c r="AX1363" s="31">
        <v>136056.859375</v>
      </c>
      <c r="AY1363" s="31">
        <v>111561.53125</v>
      </c>
      <c r="AZ1363" s="31">
        <v>247618.390625</v>
      </c>
    </row>
    <row r="1364" spans="1:52" ht="15" customHeight="1">
      <c r="A1364" s="29" t="s">
        <v>13857</v>
      </c>
      <c r="B1364" s="34">
        <v>36229</v>
      </c>
      <c r="C1364" s="28">
        <v>750</v>
      </c>
      <c r="D1364" s="28">
        <v>48</v>
      </c>
      <c r="E1364" s="28">
        <v>50</v>
      </c>
      <c r="F1364" s="29" t="s">
        <v>172</v>
      </c>
      <c r="G1364" s="29" t="s">
        <v>648</v>
      </c>
      <c r="H1364" s="28">
        <v>450</v>
      </c>
      <c r="I1364" s="29" t="s">
        <v>113</v>
      </c>
      <c r="J1364" s="33" t="s">
        <v>13856</v>
      </c>
      <c r="K1364" s="29" t="s">
        <v>178</v>
      </c>
      <c r="L1364" s="29" t="s">
        <v>13826</v>
      </c>
      <c r="M1364" s="29" t="s">
        <v>9365</v>
      </c>
      <c r="N1364" s="28">
        <v>611590.69999999995</v>
      </c>
      <c r="O1364" s="28">
        <v>6123388</v>
      </c>
      <c r="P1364" s="29" t="s">
        <v>13850</v>
      </c>
      <c r="Q1364" s="32" t="s">
        <v>174</v>
      </c>
      <c r="R1364" s="19"/>
      <c r="S1364" s="19"/>
      <c r="T1364" s="19"/>
      <c r="U1364" s="19"/>
      <c r="V1364" s="19"/>
      <c r="W1364" s="19"/>
      <c r="X1364" s="19"/>
      <c r="Y1364" s="19"/>
      <c r="Z1364" s="19"/>
      <c r="AA1364" s="19"/>
      <c r="AB1364" s="19"/>
      <c r="AC1364" s="19"/>
      <c r="AD1364" s="19"/>
      <c r="AE1364" s="19"/>
      <c r="AF1364" s="19"/>
      <c r="AG1364" s="19"/>
      <c r="AH1364" s="19"/>
      <c r="AI1364" s="19"/>
      <c r="AJ1364" s="19"/>
      <c r="AK1364" s="19"/>
      <c r="AL1364" s="19"/>
      <c r="AM1364" s="19"/>
      <c r="AN1364" s="31">
        <v>1078835.625</v>
      </c>
      <c r="AO1364" s="31">
        <v>1721623.375</v>
      </c>
      <c r="AP1364" s="31">
        <v>1507597.984375</v>
      </c>
      <c r="AQ1364" s="31">
        <v>1650207.765625</v>
      </c>
      <c r="AR1364" s="31">
        <v>1439331.94921875</v>
      </c>
      <c r="AS1364" s="31">
        <v>1607565.2265625</v>
      </c>
      <c r="AT1364" s="31">
        <v>1564273.171875</v>
      </c>
      <c r="AU1364" s="31">
        <v>1407710.73828125</v>
      </c>
      <c r="AV1364" s="31">
        <v>1771332.91796875</v>
      </c>
      <c r="AW1364" s="31">
        <v>1415763.265625</v>
      </c>
      <c r="AX1364" s="31">
        <v>147864.4375</v>
      </c>
      <c r="AY1364" s="31">
        <v>120577.6640625</v>
      </c>
      <c r="AZ1364" s="31">
        <v>268442.1015625</v>
      </c>
    </row>
    <row r="1365" spans="1:52" ht="15" customHeight="1">
      <c r="A1365" s="29" t="s">
        <v>13855</v>
      </c>
      <c r="B1365" s="34">
        <v>36228</v>
      </c>
      <c r="C1365" s="28">
        <v>750</v>
      </c>
      <c r="D1365" s="28">
        <v>48</v>
      </c>
      <c r="E1365" s="28">
        <v>50</v>
      </c>
      <c r="F1365" s="29" t="s">
        <v>172</v>
      </c>
      <c r="G1365" s="29" t="s">
        <v>648</v>
      </c>
      <c r="H1365" s="28">
        <v>450</v>
      </c>
      <c r="I1365" s="29" t="s">
        <v>113</v>
      </c>
      <c r="J1365" s="33" t="s">
        <v>13854</v>
      </c>
      <c r="K1365" s="29" t="s">
        <v>178</v>
      </c>
      <c r="L1365" s="29" t="s">
        <v>13826</v>
      </c>
      <c r="M1365" s="29" t="s">
        <v>13853</v>
      </c>
      <c r="N1365" s="28">
        <v>611581.6</v>
      </c>
      <c r="O1365" s="28">
        <v>6123239</v>
      </c>
      <c r="P1365" s="29" t="s">
        <v>13850</v>
      </c>
      <c r="Q1365" s="32" t="s">
        <v>174</v>
      </c>
      <c r="R1365" s="19"/>
      <c r="S1365" s="19"/>
      <c r="T1365" s="19"/>
      <c r="U1365" s="19"/>
      <c r="V1365" s="19"/>
      <c r="W1365" s="19"/>
      <c r="X1365" s="19"/>
      <c r="Y1365" s="19"/>
      <c r="Z1365" s="19"/>
      <c r="AA1365" s="19"/>
      <c r="AB1365" s="19"/>
      <c r="AC1365" s="19"/>
      <c r="AD1365" s="19"/>
      <c r="AE1365" s="19"/>
      <c r="AF1365" s="19"/>
      <c r="AG1365" s="19"/>
      <c r="AH1365" s="19"/>
      <c r="AI1365" s="19"/>
      <c r="AJ1365" s="19"/>
      <c r="AK1365" s="19"/>
      <c r="AL1365" s="19"/>
      <c r="AM1365" s="19"/>
      <c r="AN1365" s="31">
        <v>1078835.625</v>
      </c>
      <c r="AO1365" s="31">
        <v>1721623.375</v>
      </c>
      <c r="AP1365" s="31">
        <v>1507597.984375</v>
      </c>
      <c r="AQ1365" s="31">
        <v>1650207.765625</v>
      </c>
      <c r="AR1365" s="31">
        <v>1439331.94921875</v>
      </c>
      <c r="AS1365" s="31">
        <v>1607565.2265625</v>
      </c>
      <c r="AT1365" s="31">
        <v>1564273.171875</v>
      </c>
      <c r="AU1365" s="31">
        <v>1407710.73828125</v>
      </c>
      <c r="AV1365" s="31">
        <v>1771332.91796875</v>
      </c>
      <c r="AW1365" s="31">
        <v>1415763.265625</v>
      </c>
      <c r="AX1365" s="31">
        <v>147864.4375</v>
      </c>
      <c r="AY1365" s="31">
        <v>120577.6640625</v>
      </c>
      <c r="AZ1365" s="31">
        <v>268442.1015625</v>
      </c>
    </row>
    <row r="1366" spans="1:52" ht="15" customHeight="1">
      <c r="A1366" s="29" t="s">
        <v>13852</v>
      </c>
      <c r="B1366" s="34">
        <v>36228</v>
      </c>
      <c r="C1366" s="28">
        <v>750</v>
      </c>
      <c r="D1366" s="28">
        <v>48</v>
      </c>
      <c r="E1366" s="28">
        <v>50</v>
      </c>
      <c r="F1366" s="29" t="s">
        <v>172</v>
      </c>
      <c r="G1366" s="29" t="s">
        <v>648</v>
      </c>
      <c r="H1366" s="28">
        <v>450</v>
      </c>
      <c r="I1366" s="29" t="s">
        <v>113</v>
      </c>
      <c r="J1366" s="33" t="s">
        <v>13851</v>
      </c>
      <c r="K1366" s="29" t="s">
        <v>178</v>
      </c>
      <c r="L1366" s="29" t="s">
        <v>13826</v>
      </c>
      <c r="M1366" s="29" t="s">
        <v>8926</v>
      </c>
      <c r="N1366" s="28">
        <v>611572</v>
      </c>
      <c r="O1366" s="28">
        <v>6123090</v>
      </c>
      <c r="P1366" s="29" t="s">
        <v>13850</v>
      </c>
      <c r="Q1366" s="32" t="s">
        <v>174</v>
      </c>
      <c r="R1366" s="19"/>
      <c r="S1366" s="19"/>
      <c r="T1366" s="19"/>
      <c r="U1366" s="19"/>
      <c r="V1366" s="19"/>
      <c r="W1366" s="19"/>
      <c r="X1366" s="19"/>
      <c r="Y1366" s="19"/>
      <c r="Z1366" s="19"/>
      <c r="AA1366" s="19"/>
      <c r="AB1366" s="19"/>
      <c r="AC1366" s="19"/>
      <c r="AD1366" s="19"/>
      <c r="AE1366" s="19"/>
      <c r="AF1366" s="19"/>
      <c r="AG1366" s="19"/>
      <c r="AH1366" s="19"/>
      <c r="AI1366" s="19"/>
      <c r="AJ1366" s="19"/>
      <c r="AK1366" s="19"/>
      <c r="AL1366" s="19"/>
      <c r="AM1366" s="19"/>
      <c r="AN1366" s="31">
        <v>1078835.625</v>
      </c>
      <c r="AO1366" s="31">
        <v>1721623.375</v>
      </c>
      <c r="AP1366" s="31">
        <v>1507597.984375</v>
      </c>
      <c r="AQ1366" s="31">
        <v>1650207.765625</v>
      </c>
      <c r="AR1366" s="31">
        <v>1439331.94921875</v>
      </c>
      <c r="AS1366" s="31">
        <v>1607565.2265625</v>
      </c>
      <c r="AT1366" s="31">
        <v>1564273.171875</v>
      </c>
      <c r="AU1366" s="31">
        <v>1407710.73828125</v>
      </c>
      <c r="AV1366" s="31">
        <v>1771332.91796875</v>
      </c>
      <c r="AW1366" s="31">
        <v>1415763.265625</v>
      </c>
      <c r="AX1366" s="31">
        <v>147864.4375</v>
      </c>
      <c r="AY1366" s="31">
        <v>120577.6640625</v>
      </c>
      <c r="AZ1366" s="31">
        <v>268442.1015625</v>
      </c>
    </row>
    <row r="1367" spans="1:52" ht="15" customHeight="1">
      <c r="A1367" s="29" t="s">
        <v>13849</v>
      </c>
      <c r="B1367" s="34">
        <v>36545</v>
      </c>
      <c r="C1367" s="28">
        <v>750</v>
      </c>
      <c r="D1367" s="28">
        <v>48</v>
      </c>
      <c r="E1367" s="28">
        <v>50</v>
      </c>
      <c r="F1367" s="29" t="s">
        <v>172</v>
      </c>
      <c r="G1367" s="29" t="s">
        <v>648</v>
      </c>
      <c r="H1367" s="28">
        <v>450</v>
      </c>
      <c r="I1367" s="29" t="s">
        <v>113</v>
      </c>
      <c r="J1367" s="33" t="s">
        <v>13848</v>
      </c>
      <c r="K1367" s="29" t="s">
        <v>178</v>
      </c>
      <c r="L1367" s="29" t="s">
        <v>13845</v>
      </c>
      <c r="M1367" s="29" t="s">
        <v>3442</v>
      </c>
      <c r="N1367" s="28">
        <v>606375</v>
      </c>
      <c r="O1367" s="28">
        <v>6126994</v>
      </c>
      <c r="P1367" s="29" t="s">
        <v>13844</v>
      </c>
      <c r="Q1367" s="32" t="s">
        <v>174</v>
      </c>
      <c r="R1367" s="19"/>
      <c r="S1367" s="19"/>
      <c r="T1367" s="19"/>
      <c r="U1367" s="19"/>
      <c r="V1367" s="19"/>
      <c r="W1367" s="19"/>
      <c r="X1367" s="19"/>
      <c r="Y1367" s="19"/>
      <c r="Z1367" s="19"/>
      <c r="AA1367" s="19"/>
      <c r="AB1367" s="19"/>
      <c r="AC1367" s="19"/>
      <c r="AD1367" s="19"/>
      <c r="AE1367" s="19"/>
      <c r="AF1367" s="19"/>
      <c r="AG1367" s="19"/>
      <c r="AH1367" s="19"/>
      <c r="AI1367" s="19"/>
      <c r="AJ1367" s="19"/>
      <c r="AK1367" s="19"/>
      <c r="AL1367" s="19"/>
      <c r="AM1367" s="19"/>
      <c r="AN1367" s="19"/>
      <c r="AO1367" s="31">
        <v>1394200</v>
      </c>
      <c r="AP1367" s="31">
        <v>1259674.08984375</v>
      </c>
      <c r="AQ1367" s="31">
        <v>1404084.80078125</v>
      </c>
      <c r="AR1367" s="31">
        <v>1261028.796875</v>
      </c>
      <c r="AS1367" s="31">
        <v>1396622.1015625</v>
      </c>
      <c r="AT1367" s="31">
        <v>1190535.046875</v>
      </c>
      <c r="AU1367" s="31">
        <v>1235615.37890625</v>
      </c>
      <c r="AV1367" s="31">
        <v>1525506.453125</v>
      </c>
      <c r="AW1367" s="31">
        <v>1421423.703125</v>
      </c>
      <c r="AX1367" s="31">
        <v>121926.546875</v>
      </c>
      <c r="AY1367" s="31">
        <v>95875.453125</v>
      </c>
      <c r="AZ1367" s="31">
        <v>217802</v>
      </c>
    </row>
    <row r="1368" spans="1:52" ht="15" customHeight="1">
      <c r="A1368" s="29" t="s">
        <v>13847</v>
      </c>
      <c r="B1368" s="34">
        <v>36545</v>
      </c>
      <c r="C1368" s="28">
        <v>750</v>
      </c>
      <c r="D1368" s="28">
        <v>48</v>
      </c>
      <c r="E1368" s="28">
        <v>50</v>
      </c>
      <c r="F1368" s="29" t="s">
        <v>172</v>
      </c>
      <c r="G1368" s="29" t="s">
        <v>648</v>
      </c>
      <c r="H1368" s="28">
        <v>450</v>
      </c>
      <c r="I1368" s="29" t="s">
        <v>113</v>
      </c>
      <c r="J1368" s="33" t="s">
        <v>13846</v>
      </c>
      <c r="K1368" s="29" t="s">
        <v>178</v>
      </c>
      <c r="L1368" s="29" t="s">
        <v>13845</v>
      </c>
      <c r="M1368" s="29" t="s">
        <v>370</v>
      </c>
      <c r="N1368" s="28">
        <v>606258</v>
      </c>
      <c r="O1368" s="28">
        <v>6127098</v>
      </c>
      <c r="P1368" s="29" t="s">
        <v>13844</v>
      </c>
      <c r="Q1368" s="32" t="s">
        <v>174</v>
      </c>
      <c r="R1368" s="19"/>
      <c r="S1368" s="19"/>
      <c r="T1368" s="19"/>
      <c r="U1368" s="19"/>
      <c r="V1368" s="19"/>
      <c r="W1368" s="19"/>
      <c r="X1368" s="19"/>
      <c r="Y1368" s="19"/>
      <c r="Z1368" s="19"/>
      <c r="AA1368" s="19"/>
      <c r="AB1368" s="19"/>
      <c r="AC1368" s="19"/>
      <c r="AD1368" s="19"/>
      <c r="AE1368" s="19"/>
      <c r="AF1368" s="19"/>
      <c r="AG1368" s="19"/>
      <c r="AH1368" s="19"/>
      <c r="AI1368" s="19"/>
      <c r="AJ1368" s="19"/>
      <c r="AK1368" s="19"/>
      <c r="AL1368" s="19"/>
      <c r="AM1368" s="19"/>
      <c r="AN1368" s="19"/>
      <c r="AO1368" s="31">
        <v>1394200</v>
      </c>
      <c r="AP1368" s="31">
        <v>1259674.08984375</v>
      </c>
      <c r="AQ1368" s="31">
        <v>1404084.80078125</v>
      </c>
      <c r="AR1368" s="31">
        <v>1261028.796875</v>
      </c>
      <c r="AS1368" s="31">
        <v>1396622.1015625</v>
      </c>
      <c r="AT1368" s="31">
        <v>1190535.046875</v>
      </c>
      <c r="AU1368" s="31">
        <v>1235615.37890625</v>
      </c>
      <c r="AV1368" s="31">
        <v>1525506.453125</v>
      </c>
      <c r="AW1368" s="31">
        <v>1421423.703125</v>
      </c>
      <c r="AX1368" s="31">
        <v>121926.546875</v>
      </c>
      <c r="AY1368" s="31">
        <v>95875.453125</v>
      </c>
      <c r="AZ1368" s="31">
        <v>217802</v>
      </c>
    </row>
    <row r="1369" spans="1:52" ht="15" customHeight="1">
      <c r="A1369" s="29" t="s">
        <v>13843</v>
      </c>
      <c r="B1369" s="34">
        <v>36546</v>
      </c>
      <c r="C1369" s="28">
        <v>750</v>
      </c>
      <c r="D1369" s="28">
        <v>48</v>
      </c>
      <c r="E1369" s="28">
        <v>50</v>
      </c>
      <c r="F1369" s="29" t="s">
        <v>172</v>
      </c>
      <c r="G1369" s="29" t="s">
        <v>648</v>
      </c>
      <c r="H1369" s="28">
        <v>450</v>
      </c>
      <c r="I1369" s="29" t="s">
        <v>113</v>
      </c>
      <c r="J1369" s="33" t="s">
        <v>13842</v>
      </c>
      <c r="K1369" s="29" t="s">
        <v>178</v>
      </c>
      <c r="L1369" s="29" t="s">
        <v>13841</v>
      </c>
      <c r="M1369" s="29" t="s">
        <v>355</v>
      </c>
      <c r="N1369" s="28">
        <v>608499</v>
      </c>
      <c r="O1369" s="28">
        <v>6126076</v>
      </c>
      <c r="P1369" s="29" t="s">
        <v>13835</v>
      </c>
      <c r="Q1369" s="32" t="s">
        <v>174</v>
      </c>
      <c r="R1369" s="19"/>
      <c r="S1369" s="19"/>
      <c r="T1369" s="19"/>
      <c r="U1369" s="19"/>
      <c r="V1369" s="19"/>
      <c r="W1369" s="19"/>
      <c r="X1369" s="19"/>
      <c r="Y1369" s="19"/>
      <c r="Z1369" s="19"/>
      <c r="AA1369" s="19"/>
      <c r="AB1369" s="19"/>
      <c r="AC1369" s="19"/>
      <c r="AD1369" s="19"/>
      <c r="AE1369" s="19"/>
      <c r="AF1369" s="19"/>
      <c r="AG1369" s="19"/>
      <c r="AH1369" s="19"/>
      <c r="AI1369" s="19"/>
      <c r="AJ1369" s="19"/>
      <c r="AK1369" s="19"/>
      <c r="AL1369" s="19"/>
      <c r="AM1369" s="19"/>
      <c r="AN1369" s="19"/>
      <c r="AO1369" s="31">
        <v>1517091</v>
      </c>
      <c r="AP1369" s="31">
        <v>1472858.625</v>
      </c>
      <c r="AQ1369" s="31">
        <v>1530144.8984375</v>
      </c>
      <c r="AR1369" s="31">
        <v>1494776.4765625</v>
      </c>
      <c r="AS1369" s="31">
        <v>1612724.8671875</v>
      </c>
      <c r="AT1369" s="31">
        <v>1527028.28125</v>
      </c>
      <c r="AU1369" s="31">
        <v>1420764.4453125</v>
      </c>
      <c r="AV1369" s="31">
        <v>1606889.59375</v>
      </c>
      <c r="AW1369" s="31">
        <v>1638986.3515625</v>
      </c>
      <c r="AX1369" s="31">
        <v>142407.5</v>
      </c>
      <c r="AY1369" s="31">
        <v>114708.1015625</v>
      </c>
      <c r="AZ1369" s="31">
        <v>257115.6015625</v>
      </c>
    </row>
    <row r="1370" spans="1:52" ht="15" customHeight="1">
      <c r="A1370" s="29" t="s">
        <v>13840</v>
      </c>
      <c r="B1370" s="34">
        <v>36628</v>
      </c>
      <c r="C1370" s="28">
        <v>750</v>
      </c>
      <c r="D1370" s="28">
        <v>48</v>
      </c>
      <c r="E1370" s="28">
        <v>50</v>
      </c>
      <c r="F1370" s="29" t="s">
        <v>172</v>
      </c>
      <c r="G1370" s="29" t="s">
        <v>648</v>
      </c>
      <c r="H1370" s="28">
        <v>450</v>
      </c>
      <c r="I1370" s="29" t="s">
        <v>113</v>
      </c>
      <c r="J1370" s="33" t="s">
        <v>13839</v>
      </c>
      <c r="K1370" s="29" t="s">
        <v>178</v>
      </c>
      <c r="L1370" s="29" t="s">
        <v>13836</v>
      </c>
      <c r="M1370" s="29" t="s">
        <v>8073</v>
      </c>
      <c r="N1370" s="28">
        <v>608631</v>
      </c>
      <c r="O1370" s="28">
        <v>6125846</v>
      </c>
      <c r="P1370" s="29" t="s">
        <v>13835</v>
      </c>
      <c r="Q1370" s="32" t="s">
        <v>174</v>
      </c>
      <c r="R1370" s="19"/>
      <c r="S1370" s="19"/>
      <c r="T1370" s="19"/>
      <c r="U1370" s="19"/>
      <c r="V1370" s="19"/>
      <c r="W1370" s="19"/>
      <c r="X1370" s="19"/>
      <c r="Y1370" s="19"/>
      <c r="Z1370" s="19"/>
      <c r="AA1370" s="19"/>
      <c r="AB1370" s="19"/>
      <c r="AC1370" s="19"/>
      <c r="AD1370" s="19"/>
      <c r="AE1370" s="19"/>
      <c r="AF1370" s="19"/>
      <c r="AG1370" s="19"/>
      <c r="AH1370" s="19"/>
      <c r="AI1370" s="19"/>
      <c r="AJ1370" s="19"/>
      <c r="AK1370" s="19"/>
      <c r="AL1370" s="19"/>
      <c r="AM1370" s="19"/>
      <c r="AN1370" s="19"/>
      <c r="AO1370" s="31">
        <v>1103343</v>
      </c>
      <c r="AP1370" s="31">
        <v>1472858.625</v>
      </c>
      <c r="AQ1370" s="31">
        <v>1530144.8984375</v>
      </c>
      <c r="AR1370" s="31">
        <v>1494776.4765625</v>
      </c>
      <c r="AS1370" s="31">
        <v>1612724.8671875</v>
      </c>
      <c r="AT1370" s="31">
        <v>1527028.28125</v>
      </c>
      <c r="AU1370" s="31">
        <v>1420764.4453125</v>
      </c>
      <c r="AV1370" s="31">
        <v>1606889.59375</v>
      </c>
      <c r="AW1370" s="31">
        <v>1638986.3515625</v>
      </c>
      <c r="AX1370" s="31">
        <v>142407.5</v>
      </c>
      <c r="AY1370" s="31">
        <v>114708.1015625</v>
      </c>
      <c r="AZ1370" s="31">
        <v>257115.6015625</v>
      </c>
    </row>
    <row r="1371" spans="1:52" ht="15" customHeight="1">
      <c r="A1371" s="29" t="s">
        <v>13838</v>
      </c>
      <c r="B1371" s="34">
        <v>36546</v>
      </c>
      <c r="C1371" s="28">
        <v>750</v>
      </c>
      <c r="D1371" s="28">
        <v>48</v>
      </c>
      <c r="E1371" s="28">
        <v>50</v>
      </c>
      <c r="F1371" s="29" t="s">
        <v>172</v>
      </c>
      <c r="G1371" s="29" t="s">
        <v>648</v>
      </c>
      <c r="H1371" s="28">
        <v>450</v>
      </c>
      <c r="I1371" s="29" t="s">
        <v>113</v>
      </c>
      <c r="J1371" s="33" t="s">
        <v>13837</v>
      </c>
      <c r="K1371" s="29" t="s">
        <v>178</v>
      </c>
      <c r="L1371" s="29" t="s">
        <v>13836</v>
      </c>
      <c r="M1371" s="29" t="s">
        <v>355</v>
      </c>
      <c r="N1371" s="28">
        <v>608780</v>
      </c>
      <c r="O1371" s="28">
        <v>6125635</v>
      </c>
      <c r="P1371" s="29" t="s">
        <v>13835</v>
      </c>
      <c r="Q1371" s="32" t="s">
        <v>174</v>
      </c>
      <c r="R1371" s="19"/>
      <c r="S1371" s="19"/>
      <c r="T1371" s="19"/>
      <c r="U1371" s="19"/>
      <c r="V1371" s="19"/>
      <c r="W1371" s="19"/>
      <c r="X1371" s="19"/>
      <c r="Y1371" s="19"/>
      <c r="Z1371" s="19"/>
      <c r="AA1371" s="19"/>
      <c r="AB1371" s="19"/>
      <c r="AC1371" s="19"/>
      <c r="AD1371" s="19"/>
      <c r="AE1371" s="19"/>
      <c r="AF1371" s="19"/>
      <c r="AG1371" s="19"/>
      <c r="AH1371" s="19"/>
      <c r="AI1371" s="19"/>
      <c r="AJ1371" s="19"/>
      <c r="AK1371" s="19"/>
      <c r="AL1371" s="19"/>
      <c r="AM1371" s="19"/>
      <c r="AN1371" s="19"/>
      <c r="AO1371" s="31">
        <v>1517091</v>
      </c>
      <c r="AP1371" s="31">
        <v>1472858.625</v>
      </c>
      <c r="AQ1371" s="31">
        <v>1530144.8984375</v>
      </c>
      <c r="AR1371" s="31">
        <v>1494776.4765625</v>
      </c>
      <c r="AS1371" s="31">
        <v>1612724.8671875</v>
      </c>
      <c r="AT1371" s="31">
        <v>1527028.28125</v>
      </c>
      <c r="AU1371" s="31">
        <v>1420764.4453125</v>
      </c>
      <c r="AV1371" s="31">
        <v>1606889.59375</v>
      </c>
      <c r="AW1371" s="31">
        <v>1638986.3515625</v>
      </c>
      <c r="AX1371" s="31">
        <v>142407.5</v>
      </c>
      <c r="AY1371" s="31">
        <v>114708.1015625</v>
      </c>
      <c r="AZ1371" s="31">
        <v>257115.6015625</v>
      </c>
    </row>
    <row r="1372" spans="1:52" ht="15" customHeight="1">
      <c r="A1372" s="29" t="s">
        <v>13834</v>
      </c>
      <c r="B1372" s="34">
        <v>36586</v>
      </c>
      <c r="C1372" s="28">
        <v>750</v>
      </c>
      <c r="D1372" s="28">
        <v>48</v>
      </c>
      <c r="E1372" s="28">
        <v>50</v>
      </c>
      <c r="F1372" s="29" t="s">
        <v>172</v>
      </c>
      <c r="G1372" s="29" t="s">
        <v>648</v>
      </c>
      <c r="H1372" s="28">
        <v>450</v>
      </c>
      <c r="I1372" s="29" t="s">
        <v>113</v>
      </c>
      <c r="J1372" s="33" t="s">
        <v>13833</v>
      </c>
      <c r="K1372" s="29" t="s">
        <v>178</v>
      </c>
      <c r="L1372" s="29" t="s">
        <v>13832</v>
      </c>
      <c r="M1372" s="29" t="s">
        <v>176</v>
      </c>
      <c r="N1372" s="28">
        <v>610306</v>
      </c>
      <c r="O1372" s="28">
        <v>6124551</v>
      </c>
      <c r="P1372" s="29" t="s">
        <v>13825</v>
      </c>
      <c r="Q1372" s="32" t="s">
        <v>174</v>
      </c>
      <c r="R1372" s="19"/>
      <c r="S1372" s="19"/>
      <c r="T1372" s="19"/>
      <c r="U1372" s="19"/>
      <c r="V1372" s="19"/>
      <c r="W1372" s="19"/>
      <c r="X1372" s="19"/>
      <c r="Y1372" s="19"/>
      <c r="Z1372" s="19"/>
      <c r="AA1372" s="19"/>
      <c r="AB1372" s="19"/>
      <c r="AC1372" s="19"/>
      <c r="AD1372" s="19"/>
      <c r="AE1372" s="19"/>
      <c r="AF1372" s="19"/>
      <c r="AG1372" s="19"/>
      <c r="AH1372" s="19"/>
      <c r="AI1372" s="19"/>
      <c r="AJ1372" s="19"/>
      <c r="AK1372" s="19"/>
      <c r="AL1372" s="19"/>
      <c r="AM1372" s="19"/>
      <c r="AN1372" s="19"/>
      <c r="AO1372" s="31">
        <v>1077648</v>
      </c>
      <c r="AP1372" s="31">
        <v>1343386.32421875</v>
      </c>
      <c r="AQ1372" s="31">
        <v>1492236.38671875</v>
      </c>
      <c r="AR1372" s="31">
        <v>1348295.83984375</v>
      </c>
      <c r="AS1372" s="31">
        <v>1451963.078125</v>
      </c>
      <c r="AT1372" s="31">
        <v>1389763.328125</v>
      </c>
      <c r="AU1372" s="31">
        <v>1253871.82421875</v>
      </c>
      <c r="AV1372" s="31">
        <v>1560287.94140625</v>
      </c>
      <c r="AW1372" s="31">
        <v>1464759.984375</v>
      </c>
      <c r="AX1372" s="31">
        <v>132091.203125</v>
      </c>
      <c r="AY1372" s="31">
        <v>109372.234375</v>
      </c>
      <c r="AZ1372" s="31">
        <v>241463.4375</v>
      </c>
    </row>
    <row r="1373" spans="1:52" ht="15" customHeight="1">
      <c r="A1373" s="29" t="s">
        <v>13831</v>
      </c>
      <c r="B1373" s="34">
        <v>36643</v>
      </c>
      <c r="C1373" s="28">
        <v>750</v>
      </c>
      <c r="D1373" s="28">
        <v>48</v>
      </c>
      <c r="E1373" s="28">
        <v>50</v>
      </c>
      <c r="F1373" s="29" t="s">
        <v>172</v>
      </c>
      <c r="G1373" s="29" t="s">
        <v>648</v>
      </c>
      <c r="H1373" s="28">
        <v>450</v>
      </c>
      <c r="I1373" s="29" t="s">
        <v>113</v>
      </c>
      <c r="J1373" s="33" t="s">
        <v>13830</v>
      </c>
      <c r="K1373" s="29" t="s">
        <v>178</v>
      </c>
      <c r="L1373" s="29" t="s">
        <v>13826</v>
      </c>
      <c r="M1373" s="29" t="s">
        <v>13829</v>
      </c>
      <c r="N1373" s="28">
        <v>610418.6</v>
      </c>
      <c r="O1373" s="28">
        <v>6124560</v>
      </c>
      <c r="P1373" s="29" t="s">
        <v>13825</v>
      </c>
      <c r="Q1373" s="32" t="s">
        <v>174</v>
      </c>
      <c r="R1373" s="19"/>
      <c r="S1373" s="19"/>
      <c r="T1373" s="19"/>
      <c r="U1373" s="19"/>
      <c r="V1373" s="19"/>
      <c r="W1373" s="19"/>
      <c r="X1373" s="19"/>
      <c r="Y1373" s="19"/>
      <c r="Z1373" s="19"/>
      <c r="AA1373" s="19"/>
      <c r="AB1373" s="19"/>
      <c r="AC1373" s="19"/>
      <c r="AD1373" s="19"/>
      <c r="AE1373" s="19"/>
      <c r="AF1373" s="19"/>
      <c r="AG1373" s="19"/>
      <c r="AH1373" s="19"/>
      <c r="AI1373" s="19"/>
      <c r="AJ1373" s="19"/>
      <c r="AK1373" s="19"/>
      <c r="AL1373" s="19"/>
      <c r="AM1373" s="19"/>
      <c r="AN1373" s="19"/>
      <c r="AO1373" s="31">
        <v>957914</v>
      </c>
      <c r="AP1373" s="31">
        <v>1343386.32421875</v>
      </c>
      <c r="AQ1373" s="31">
        <v>1492236.38671875</v>
      </c>
      <c r="AR1373" s="31">
        <v>1348295.83984375</v>
      </c>
      <c r="AS1373" s="31">
        <v>1451963.078125</v>
      </c>
      <c r="AT1373" s="31">
        <v>1389763.328125</v>
      </c>
      <c r="AU1373" s="31">
        <v>1253871.82421875</v>
      </c>
      <c r="AV1373" s="31">
        <v>1560287.94140625</v>
      </c>
      <c r="AW1373" s="31">
        <v>1464759.984375</v>
      </c>
      <c r="AX1373" s="31">
        <v>132091.203125</v>
      </c>
      <c r="AY1373" s="31">
        <v>109372.234375</v>
      </c>
      <c r="AZ1373" s="31">
        <v>241463.4375</v>
      </c>
    </row>
    <row r="1374" spans="1:52" ht="15" customHeight="1">
      <c r="A1374" s="29" t="s">
        <v>13828</v>
      </c>
      <c r="B1374" s="34">
        <v>36586</v>
      </c>
      <c r="C1374" s="28">
        <v>750</v>
      </c>
      <c r="D1374" s="28">
        <v>48</v>
      </c>
      <c r="E1374" s="28">
        <v>50</v>
      </c>
      <c r="F1374" s="29" t="s">
        <v>172</v>
      </c>
      <c r="G1374" s="29" t="s">
        <v>648</v>
      </c>
      <c r="H1374" s="28">
        <v>450</v>
      </c>
      <c r="I1374" s="29" t="s">
        <v>113</v>
      </c>
      <c r="J1374" s="33" t="s">
        <v>13827</v>
      </c>
      <c r="K1374" s="29" t="s">
        <v>178</v>
      </c>
      <c r="L1374" s="29" t="s">
        <v>13826</v>
      </c>
      <c r="M1374" s="29" t="s">
        <v>6235</v>
      </c>
      <c r="N1374" s="28">
        <v>610369</v>
      </c>
      <c r="O1374" s="28">
        <v>6124157</v>
      </c>
      <c r="P1374" s="29" t="s">
        <v>13825</v>
      </c>
      <c r="Q1374" s="32" t="s">
        <v>174</v>
      </c>
      <c r="R1374" s="19"/>
      <c r="S1374" s="19"/>
      <c r="T1374" s="19"/>
      <c r="U1374" s="19"/>
      <c r="V1374" s="19"/>
      <c r="W1374" s="19"/>
      <c r="X1374" s="19"/>
      <c r="Y1374" s="19"/>
      <c r="Z1374" s="19"/>
      <c r="AA1374" s="19"/>
      <c r="AB1374" s="19"/>
      <c r="AC1374" s="19"/>
      <c r="AD1374" s="19"/>
      <c r="AE1374" s="19"/>
      <c r="AF1374" s="19"/>
      <c r="AG1374" s="19"/>
      <c r="AH1374" s="19"/>
      <c r="AI1374" s="19"/>
      <c r="AJ1374" s="19"/>
      <c r="AK1374" s="19"/>
      <c r="AL1374" s="19"/>
      <c r="AM1374" s="19"/>
      <c r="AN1374" s="19"/>
      <c r="AO1374" s="31">
        <v>1077653</v>
      </c>
      <c r="AP1374" s="31">
        <v>1343386.32421875</v>
      </c>
      <c r="AQ1374" s="31">
        <v>1492236.38671875</v>
      </c>
      <c r="AR1374" s="31">
        <v>1348295.83984375</v>
      </c>
      <c r="AS1374" s="31">
        <v>1451963.078125</v>
      </c>
      <c r="AT1374" s="31">
        <v>1389763.328125</v>
      </c>
      <c r="AU1374" s="31">
        <v>1253871.82421875</v>
      </c>
      <c r="AV1374" s="31">
        <v>1560287.94140625</v>
      </c>
      <c r="AW1374" s="31">
        <v>1464759.984375</v>
      </c>
      <c r="AX1374" s="31">
        <v>132091.203125</v>
      </c>
      <c r="AY1374" s="31">
        <v>109372.234375</v>
      </c>
      <c r="AZ1374" s="31">
        <v>241463.4375</v>
      </c>
    </row>
    <row r="1375" spans="1:52" ht="15" customHeight="1">
      <c r="A1375" s="29" t="s">
        <v>13824</v>
      </c>
      <c r="B1375" s="34">
        <v>36516</v>
      </c>
      <c r="C1375" s="28">
        <v>750</v>
      </c>
      <c r="D1375" s="28">
        <v>48</v>
      </c>
      <c r="E1375" s="28">
        <v>50</v>
      </c>
      <c r="F1375" s="29" t="s">
        <v>172</v>
      </c>
      <c r="G1375" s="29" t="s">
        <v>648</v>
      </c>
      <c r="H1375" s="28">
        <v>450</v>
      </c>
      <c r="I1375" s="29" t="s">
        <v>113</v>
      </c>
      <c r="J1375" s="33" t="s">
        <v>13823</v>
      </c>
      <c r="K1375" s="29" t="s">
        <v>178</v>
      </c>
      <c r="L1375" s="29" t="s">
        <v>13822</v>
      </c>
      <c r="M1375" s="29" t="s">
        <v>262</v>
      </c>
      <c r="N1375" s="28">
        <v>606640</v>
      </c>
      <c r="O1375" s="28">
        <v>6132874</v>
      </c>
      <c r="P1375" s="29" t="s">
        <v>13821</v>
      </c>
      <c r="Q1375" s="32" t="s">
        <v>174</v>
      </c>
      <c r="R1375" s="19"/>
      <c r="S1375" s="19"/>
      <c r="T1375" s="19"/>
      <c r="U1375" s="19"/>
      <c r="V1375" s="19"/>
      <c r="W1375" s="19"/>
      <c r="X1375" s="19"/>
      <c r="Y1375" s="19"/>
      <c r="Z1375" s="19"/>
      <c r="AA1375" s="19"/>
      <c r="AB1375" s="19"/>
      <c r="AC1375" s="19"/>
      <c r="AD1375" s="19"/>
      <c r="AE1375" s="19"/>
      <c r="AF1375" s="19"/>
      <c r="AG1375" s="19"/>
      <c r="AH1375" s="19"/>
      <c r="AI1375" s="19"/>
      <c r="AJ1375" s="19"/>
      <c r="AK1375" s="19"/>
      <c r="AL1375" s="19"/>
      <c r="AM1375" s="19"/>
      <c r="AN1375" s="31">
        <v>2400</v>
      </c>
      <c r="AO1375" s="31">
        <v>1581590</v>
      </c>
      <c r="AP1375" s="31">
        <v>1357862.90234375</v>
      </c>
      <c r="AQ1375" s="31">
        <v>1525264.1953125</v>
      </c>
      <c r="AR1375" s="31">
        <v>1384975.3046875</v>
      </c>
      <c r="AS1375" s="31">
        <v>1510560.984375</v>
      </c>
      <c r="AT1375" s="31">
        <v>1449317.30078125</v>
      </c>
      <c r="AU1375" s="31">
        <v>1287902.70703125</v>
      </c>
      <c r="AV1375" s="31">
        <v>1525894.9921875</v>
      </c>
      <c r="AW1375" s="31">
        <v>1474914.39453125</v>
      </c>
      <c r="AX1375" s="31">
        <v>132037.203125</v>
      </c>
      <c r="AY1375" s="31">
        <v>110425</v>
      </c>
      <c r="AZ1375" s="31">
        <v>242462.203125</v>
      </c>
    </row>
    <row r="1376" spans="1:52" ht="15" customHeight="1">
      <c r="A1376" s="29" t="s">
        <v>13820</v>
      </c>
      <c r="B1376" s="34">
        <v>36948</v>
      </c>
      <c r="C1376" s="28">
        <v>750</v>
      </c>
      <c r="D1376" s="28">
        <v>48</v>
      </c>
      <c r="E1376" s="28">
        <v>50</v>
      </c>
      <c r="F1376" s="29" t="s">
        <v>172</v>
      </c>
      <c r="G1376" s="29" t="s">
        <v>648</v>
      </c>
      <c r="H1376" s="28">
        <v>450</v>
      </c>
      <c r="I1376" s="29" t="s">
        <v>113</v>
      </c>
      <c r="J1376" s="33" t="s">
        <v>13819</v>
      </c>
      <c r="K1376" s="29" t="s">
        <v>178</v>
      </c>
      <c r="L1376" s="29" t="s">
        <v>13818</v>
      </c>
      <c r="M1376" s="29" t="s">
        <v>3571</v>
      </c>
      <c r="N1376" s="28">
        <v>611549</v>
      </c>
      <c r="O1376" s="28">
        <v>6119609</v>
      </c>
      <c r="P1376" s="29" t="s">
        <v>13817</v>
      </c>
      <c r="Q1376" s="32" t="s">
        <v>174</v>
      </c>
      <c r="R1376" s="19"/>
      <c r="S1376" s="19"/>
      <c r="T1376" s="19"/>
      <c r="U1376" s="19"/>
      <c r="V1376" s="19"/>
      <c r="W1376" s="19"/>
      <c r="X1376" s="19"/>
      <c r="Y1376" s="19"/>
      <c r="Z1376" s="19"/>
      <c r="AA1376" s="19"/>
      <c r="AB1376" s="19"/>
      <c r="AC1376" s="19"/>
      <c r="AD1376" s="19"/>
      <c r="AE1376" s="19"/>
      <c r="AF1376" s="19"/>
      <c r="AG1376" s="19"/>
      <c r="AH1376" s="19"/>
      <c r="AI1376" s="19"/>
      <c r="AJ1376" s="19"/>
      <c r="AK1376" s="19"/>
      <c r="AL1376" s="19"/>
      <c r="AM1376" s="19"/>
      <c r="AN1376" s="19"/>
      <c r="AO1376" s="19"/>
      <c r="AP1376" s="31">
        <v>1053002.60546875</v>
      </c>
      <c r="AQ1376" s="31">
        <v>1481532.39453125</v>
      </c>
      <c r="AR1376" s="31">
        <v>1303073.49609375</v>
      </c>
      <c r="AS1376" s="31">
        <v>1462801.7109375</v>
      </c>
      <c r="AT1376" s="31">
        <v>1415783.09765625</v>
      </c>
      <c r="AU1376" s="31">
        <v>1301578.703125</v>
      </c>
      <c r="AV1376" s="31">
        <v>1605884.6015625</v>
      </c>
      <c r="AW1376" s="31">
        <v>1492661.7890625</v>
      </c>
      <c r="AX1376" s="31">
        <v>138991.796875</v>
      </c>
      <c r="AY1376" s="31">
        <v>112972.703125</v>
      </c>
      <c r="AZ1376" s="31">
        <v>251964.5</v>
      </c>
    </row>
    <row r="1377" spans="1:52" ht="15" customHeight="1">
      <c r="A1377" s="29" t="s">
        <v>13816</v>
      </c>
      <c r="B1377" s="34">
        <v>36516</v>
      </c>
      <c r="C1377" s="28">
        <v>750</v>
      </c>
      <c r="D1377" s="28">
        <v>48</v>
      </c>
      <c r="E1377" s="28">
        <v>50</v>
      </c>
      <c r="F1377" s="29" t="s">
        <v>172</v>
      </c>
      <c r="G1377" s="29" t="s">
        <v>171</v>
      </c>
      <c r="H1377" s="28">
        <v>450</v>
      </c>
      <c r="I1377" s="29" t="s">
        <v>113</v>
      </c>
      <c r="J1377" s="33" t="s">
        <v>13815</v>
      </c>
      <c r="K1377" s="29" t="s">
        <v>178</v>
      </c>
      <c r="L1377" s="29" t="s">
        <v>13814</v>
      </c>
      <c r="M1377" s="29" t="s">
        <v>216</v>
      </c>
      <c r="N1377" s="28">
        <v>606532</v>
      </c>
      <c r="O1377" s="28">
        <v>6133099</v>
      </c>
      <c r="P1377" s="29" t="s">
        <v>13813</v>
      </c>
      <c r="Q1377" s="32" t="s">
        <v>174</v>
      </c>
      <c r="R1377" s="19"/>
      <c r="S1377" s="19"/>
      <c r="T1377" s="19"/>
      <c r="U1377" s="19"/>
      <c r="V1377" s="19"/>
      <c r="W1377" s="19"/>
      <c r="X1377" s="19"/>
      <c r="Y1377" s="19"/>
      <c r="Z1377" s="19"/>
      <c r="AA1377" s="19"/>
      <c r="AB1377" s="19"/>
      <c r="AC1377" s="19"/>
      <c r="AD1377" s="19"/>
      <c r="AE1377" s="19"/>
      <c r="AF1377" s="19"/>
      <c r="AG1377" s="19"/>
      <c r="AH1377" s="19"/>
      <c r="AI1377" s="19"/>
      <c r="AJ1377" s="19"/>
      <c r="AK1377" s="19"/>
      <c r="AL1377" s="19"/>
      <c r="AM1377" s="19"/>
      <c r="AN1377" s="31">
        <v>1980</v>
      </c>
      <c r="AO1377" s="31">
        <v>1572425</v>
      </c>
      <c r="AP1377" s="31">
        <v>1342329.99609375</v>
      </c>
      <c r="AQ1377" s="31">
        <v>1492186.01953125</v>
      </c>
      <c r="AR1377" s="31">
        <v>1349942.21875</v>
      </c>
      <c r="AS1377" s="31">
        <v>1468677.609375</v>
      </c>
      <c r="AT1377" s="31">
        <v>1417014</v>
      </c>
      <c r="AU1377" s="31">
        <v>1251365</v>
      </c>
      <c r="AV1377" s="31">
        <v>1543895.01171875</v>
      </c>
      <c r="AW1377" s="31">
        <v>1473131.70703125</v>
      </c>
      <c r="AX1377" s="31">
        <v>132079.296875</v>
      </c>
      <c r="AY1377" s="31">
        <v>106952.796875</v>
      </c>
      <c r="AZ1377" s="31">
        <v>239032.09375</v>
      </c>
    </row>
    <row r="1378" spans="1:52" ht="15" customHeight="1">
      <c r="A1378" s="29" t="s">
        <v>13812</v>
      </c>
      <c r="B1378" s="34">
        <v>37246</v>
      </c>
      <c r="C1378" s="28">
        <v>750</v>
      </c>
      <c r="D1378" s="28">
        <v>48</v>
      </c>
      <c r="E1378" s="28">
        <v>50</v>
      </c>
      <c r="F1378" s="29" t="s">
        <v>172</v>
      </c>
      <c r="G1378" s="29" t="s">
        <v>648</v>
      </c>
      <c r="H1378" s="28">
        <v>450</v>
      </c>
      <c r="I1378" s="29" t="s">
        <v>113</v>
      </c>
      <c r="J1378" s="33" t="s">
        <v>13811</v>
      </c>
      <c r="K1378" s="29" t="s">
        <v>178</v>
      </c>
      <c r="L1378" s="29" t="s">
        <v>13805</v>
      </c>
      <c r="M1378" s="29" t="s">
        <v>331</v>
      </c>
      <c r="N1378" s="28">
        <v>603441</v>
      </c>
      <c r="O1378" s="28">
        <v>6137036</v>
      </c>
      <c r="P1378" s="29" t="s">
        <v>13808</v>
      </c>
      <c r="Q1378" s="32" t="s">
        <v>174</v>
      </c>
      <c r="R1378" s="19"/>
      <c r="S1378" s="19"/>
      <c r="T1378" s="19"/>
      <c r="U1378" s="19"/>
      <c r="V1378" s="19"/>
      <c r="W1378" s="19"/>
      <c r="X1378" s="19"/>
      <c r="Y1378" s="19"/>
      <c r="Z1378" s="19"/>
      <c r="AA1378" s="19"/>
      <c r="AB1378" s="19"/>
      <c r="AC1378" s="19"/>
      <c r="AD1378" s="19"/>
      <c r="AE1378" s="19"/>
      <c r="AF1378" s="19"/>
      <c r="AG1378" s="19"/>
      <c r="AH1378" s="19"/>
      <c r="AI1378" s="19"/>
      <c r="AJ1378" s="19"/>
      <c r="AK1378" s="19"/>
      <c r="AL1378" s="19"/>
      <c r="AM1378" s="19"/>
      <c r="AN1378" s="19"/>
      <c r="AO1378" s="19"/>
      <c r="AP1378" s="31">
        <v>49931.16796875</v>
      </c>
      <c r="AQ1378" s="31">
        <v>1252643.71875</v>
      </c>
      <c r="AR1378" s="31">
        <v>1149370.4375</v>
      </c>
      <c r="AS1378" s="31">
        <v>1243215.12890625</v>
      </c>
      <c r="AT1378" s="31">
        <v>1175775.1875</v>
      </c>
      <c r="AU1378" s="31">
        <v>1082849.37890625</v>
      </c>
      <c r="AV1378" s="31">
        <v>1346213.125</v>
      </c>
      <c r="AW1378" s="31">
        <v>1147225.3046875</v>
      </c>
      <c r="AX1378" s="31">
        <v>103835.6875</v>
      </c>
      <c r="AY1378" s="31">
        <v>90878.6171875</v>
      </c>
      <c r="AZ1378" s="31">
        <v>194714.3046875</v>
      </c>
    </row>
    <row r="1379" spans="1:52" ht="15" customHeight="1">
      <c r="A1379" s="29" t="s">
        <v>13810</v>
      </c>
      <c r="B1379" s="34">
        <v>37246</v>
      </c>
      <c r="C1379" s="28">
        <v>750</v>
      </c>
      <c r="D1379" s="28">
        <v>48</v>
      </c>
      <c r="E1379" s="28">
        <v>50</v>
      </c>
      <c r="F1379" s="29" t="s">
        <v>172</v>
      </c>
      <c r="G1379" s="29" t="s">
        <v>648</v>
      </c>
      <c r="H1379" s="28">
        <v>450</v>
      </c>
      <c r="I1379" s="29" t="s">
        <v>113</v>
      </c>
      <c r="J1379" s="33" t="s">
        <v>13809</v>
      </c>
      <c r="K1379" s="29" t="s">
        <v>178</v>
      </c>
      <c r="L1379" s="29" t="s">
        <v>13805</v>
      </c>
      <c r="M1379" s="29" t="s">
        <v>331</v>
      </c>
      <c r="N1379" s="28">
        <v>603277</v>
      </c>
      <c r="O1379" s="28">
        <v>6137180</v>
      </c>
      <c r="P1379" s="29" t="s">
        <v>13808</v>
      </c>
      <c r="Q1379" s="32" t="s">
        <v>174</v>
      </c>
      <c r="R1379" s="19"/>
      <c r="S1379" s="19"/>
      <c r="T1379" s="19"/>
      <c r="U1379" s="19"/>
      <c r="V1379" s="19"/>
      <c r="W1379" s="19"/>
      <c r="X1379" s="19"/>
      <c r="Y1379" s="19"/>
      <c r="Z1379" s="19"/>
      <c r="AA1379" s="19"/>
      <c r="AB1379" s="19"/>
      <c r="AC1379" s="19"/>
      <c r="AD1379" s="19"/>
      <c r="AE1379" s="19"/>
      <c r="AF1379" s="19"/>
      <c r="AG1379" s="19"/>
      <c r="AH1379" s="19"/>
      <c r="AI1379" s="19"/>
      <c r="AJ1379" s="19"/>
      <c r="AK1379" s="19"/>
      <c r="AL1379" s="19"/>
      <c r="AM1379" s="19"/>
      <c r="AN1379" s="19"/>
      <c r="AO1379" s="19"/>
      <c r="AP1379" s="31">
        <v>49931.16796875</v>
      </c>
      <c r="AQ1379" s="31">
        <v>1223440.01171875</v>
      </c>
      <c r="AR1379" s="31">
        <v>1139982.05078125</v>
      </c>
      <c r="AS1379" s="31">
        <v>1250334.2890625</v>
      </c>
      <c r="AT1379" s="31">
        <v>1197799.65625</v>
      </c>
      <c r="AU1379" s="31">
        <v>1085169.5390625</v>
      </c>
      <c r="AV1379" s="31">
        <v>1414265.45703125</v>
      </c>
      <c r="AW1379" s="31">
        <v>1304441.712890625</v>
      </c>
      <c r="AX1379" s="31">
        <v>117398.390625</v>
      </c>
      <c r="AY1379" s="31">
        <v>76283.7890625</v>
      </c>
      <c r="AZ1379" s="31">
        <v>193682.1796875</v>
      </c>
    </row>
    <row r="1380" spans="1:52" ht="15" customHeight="1">
      <c r="A1380" s="29" t="s">
        <v>13807</v>
      </c>
      <c r="B1380" s="34">
        <v>36711</v>
      </c>
      <c r="C1380" s="28">
        <v>750</v>
      </c>
      <c r="D1380" s="28">
        <v>48</v>
      </c>
      <c r="E1380" s="28">
        <v>50</v>
      </c>
      <c r="F1380" s="29" t="s">
        <v>172</v>
      </c>
      <c r="G1380" s="29" t="s">
        <v>648</v>
      </c>
      <c r="H1380" s="28">
        <v>450</v>
      </c>
      <c r="I1380" s="29" t="s">
        <v>113</v>
      </c>
      <c r="J1380" s="33" t="s">
        <v>13806</v>
      </c>
      <c r="K1380" s="29" t="s">
        <v>178</v>
      </c>
      <c r="L1380" s="29" t="s">
        <v>13805</v>
      </c>
      <c r="M1380" s="29" t="s">
        <v>3115</v>
      </c>
      <c r="N1380" s="28">
        <v>603245</v>
      </c>
      <c r="O1380" s="28">
        <v>6136935</v>
      </c>
      <c r="P1380" s="29" t="s">
        <v>13804</v>
      </c>
      <c r="Q1380" s="32" t="s">
        <v>174</v>
      </c>
      <c r="R1380" s="19"/>
      <c r="S1380" s="19"/>
      <c r="T1380" s="19"/>
      <c r="U1380" s="19"/>
      <c r="V1380" s="19"/>
      <c r="W1380" s="19"/>
      <c r="X1380" s="19"/>
      <c r="Y1380" s="19"/>
      <c r="Z1380" s="19"/>
      <c r="AA1380" s="19"/>
      <c r="AB1380" s="19"/>
      <c r="AC1380" s="19"/>
      <c r="AD1380" s="19"/>
      <c r="AE1380" s="19"/>
      <c r="AF1380" s="19"/>
      <c r="AG1380" s="19"/>
      <c r="AH1380" s="19"/>
      <c r="AI1380" s="19"/>
      <c r="AJ1380" s="19"/>
      <c r="AK1380" s="19"/>
      <c r="AL1380" s="19"/>
      <c r="AM1380" s="19"/>
      <c r="AN1380" s="19"/>
      <c r="AO1380" s="19"/>
      <c r="AP1380" s="31">
        <v>816623.96484375</v>
      </c>
      <c r="AQ1380" s="31">
        <v>1273758.23828125</v>
      </c>
      <c r="AR1380" s="31">
        <v>1243751.5234375</v>
      </c>
      <c r="AS1380" s="31">
        <v>1374197.71875</v>
      </c>
      <c r="AT1380" s="31">
        <v>1296175.5625</v>
      </c>
      <c r="AU1380" s="31">
        <v>1152957.44921875</v>
      </c>
      <c r="AV1380" s="31">
        <v>1505664.43359375</v>
      </c>
      <c r="AW1380" s="31">
        <v>1384913.73828125</v>
      </c>
      <c r="AX1380" s="31">
        <v>122226.3671875</v>
      </c>
      <c r="AY1380" s="31">
        <v>96440.1796875</v>
      </c>
      <c r="AZ1380" s="31">
        <v>218666.546875</v>
      </c>
    </row>
    <row r="1381" spans="1:52" ht="15" customHeight="1">
      <c r="A1381" s="29" t="s">
        <v>13803</v>
      </c>
      <c r="B1381" s="34">
        <v>33339</v>
      </c>
      <c r="C1381" s="28">
        <v>22</v>
      </c>
      <c r="D1381" s="28">
        <v>10</v>
      </c>
      <c r="E1381" s="28">
        <v>18.5</v>
      </c>
      <c r="F1381" s="29" t="s">
        <v>13798</v>
      </c>
      <c r="G1381" s="29" t="s">
        <v>13797</v>
      </c>
      <c r="H1381" s="28">
        <v>461</v>
      </c>
      <c r="I1381" s="29" t="s">
        <v>13745</v>
      </c>
      <c r="J1381" s="33" t="s">
        <v>13802</v>
      </c>
      <c r="K1381" s="29" t="s">
        <v>178</v>
      </c>
      <c r="L1381" s="29" t="s">
        <v>13801</v>
      </c>
      <c r="M1381" s="29" t="s">
        <v>2676</v>
      </c>
      <c r="N1381" s="28">
        <v>596473</v>
      </c>
      <c r="O1381" s="28">
        <v>6134378</v>
      </c>
      <c r="P1381" s="29" t="s">
        <v>13800</v>
      </c>
      <c r="Q1381" s="32" t="s">
        <v>368</v>
      </c>
      <c r="R1381" s="19"/>
      <c r="S1381" s="19"/>
      <c r="T1381" s="19"/>
      <c r="U1381" s="19"/>
      <c r="V1381" s="19"/>
      <c r="W1381" s="19"/>
      <c r="X1381" s="19"/>
      <c r="Y1381" s="19"/>
      <c r="Z1381" s="19"/>
      <c r="AA1381" s="19"/>
      <c r="AB1381" s="19"/>
      <c r="AC1381" s="19"/>
      <c r="AD1381" s="19"/>
      <c r="AE1381" s="19"/>
      <c r="AF1381" s="31">
        <v>13566</v>
      </c>
      <c r="AG1381" s="31">
        <v>14793</v>
      </c>
      <c r="AH1381" s="31">
        <v>8660</v>
      </c>
      <c r="AI1381" s="31">
        <v>23309</v>
      </c>
      <c r="AJ1381" s="31">
        <v>16918</v>
      </c>
      <c r="AK1381" s="31">
        <v>12202</v>
      </c>
      <c r="AL1381" s="31">
        <v>17584</v>
      </c>
      <c r="AM1381" s="31">
        <v>20656</v>
      </c>
      <c r="AN1381" s="31">
        <v>13055</v>
      </c>
      <c r="AO1381" s="31">
        <v>20411</v>
      </c>
      <c r="AP1381" s="31">
        <v>13968</v>
      </c>
      <c r="AQ1381" s="31">
        <v>15521</v>
      </c>
      <c r="AR1381" s="31">
        <v>15222.999084472656</v>
      </c>
      <c r="AS1381" s="31">
        <v>18237.000122070313</v>
      </c>
      <c r="AT1381" s="31">
        <v>16977</v>
      </c>
      <c r="AU1381" s="31">
        <v>15432</v>
      </c>
      <c r="AV1381" s="31">
        <v>12018</v>
      </c>
      <c r="AW1381" s="31">
        <v>18451</v>
      </c>
      <c r="AX1381" s="31">
        <v>1565</v>
      </c>
      <c r="AY1381" s="31">
        <v>474</v>
      </c>
      <c r="AZ1381" s="31">
        <v>2039</v>
      </c>
    </row>
    <row r="1382" spans="1:52" ht="15" customHeight="1">
      <c r="A1382" s="29" t="s">
        <v>13799</v>
      </c>
      <c r="B1382" s="34">
        <v>35615</v>
      </c>
      <c r="C1382" s="28">
        <v>600</v>
      </c>
      <c r="D1382" s="28">
        <v>44</v>
      </c>
      <c r="E1382" s="28">
        <v>40</v>
      </c>
      <c r="F1382" s="29" t="s">
        <v>440</v>
      </c>
      <c r="G1382" s="29" t="s">
        <v>13519</v>
      </c>
      <c r="H1382" s="28">
        <v>461</v>
      </c>
      <c r="I1382" s="29" t="s">
        <v>13745</v>
      </c>
      <c r="J1382" s="33" t="s">
        <v>13796</v>
      </c>
      <c r="K1382" s="29" t="s">
        <v>178</v>
      </c>
      <c r="L1382" s="29" t="s">
        <v>13780</v>
      </c>
      <c r="M1382" s="29" t="s">
        <v>216</v>
      </c>
      <c r="N1382" s="28">
        <v>593533</v>
      </c>
      <c r="O1382" s="28">
        <v>6132836</v>
      </c>
      <c r="P1382" s="29" t="s">
        <v>13795</v>
      </c>
      <c r="Q1382" s="32" t="s">
        <v>174</v>
      </c>
      <c r="R1382" s="19"/>
      <c r="S1382" s="19"/>
      <c r="T1382" s="19"/>
      <c r="U1382" s="19"/>
      <c r="V1382" s="19"/>
      <c r="W1382" s="19"/>
      <c r="X1382" s="19"/>
      <c r="Y1382" s="19"/>
      <c r="Z1382" s="19"/>
      <c r="AA1382" s="19"/>
      <c r="AB1382" s="19"/>
      <c r="AC1382" s="19"/>
      <c r="AD1382" s="19"/>
      <c r="AE1382" s="19"/>
      <c r="AF1382" s="19"/>
      <c r="AG1382" s="19"/>
      <c r="AH1382" s="19"/>
      <c r="AI1382" s="19"/>
      <c r="AJ1382" s="19"/>
      <c r="AK1382" s="19"/>
      <c r="AL1382" s="31">
        <v>400420</v>
      </c>
      <c r="AM1382" s="31">
        <v>1172258</v>
      </c>
      <c r="AN1382" s="31">
        <v>1027205</v>
      </c>
      <c r="AO1382" s="31">
        <v>1136911</v>
      </c>
      <c r="AP1382" s="31">
        <v>901824.234375</v>
      </c>
      <c r="AQ1382" s="31">
        <v>1031942.9765625</v>
      </c>
      <c r="AR1382" s="31">
        <v>912156.5703125</v>
      </c>
      <c r="AS1382" s="31">
        <v>1016426.75</v>
      </c>
      <c r="AT1382" s="31">
        <v>945548.7109375</v>
      </c>
      <c r="AU1382" s="31">
        <v>886878.826171875</v>
      </c>
      <c r="AV1382" s="31">
        <v>1098804.662109375</v>
      </c>
      <c r="AW1382" s="31">
        <v>1081210.51953125</v>
      </c>
      <c r="AX1382" s="31">
        <v>90314.6953125</v>
      </c>
      <c r="AY1382" s="31">
        <v>66152.2734375</v>
      </c>
      <c r="AZ1382" s="31">
        <v>156466.96875</v>
      </c>
    </row>
    <row r="1383" spans="1:52" ht="15" customHeight="1">
      <c r="A1383" s="29" t="s">
        <v>13794</v>
      </c>
      <c r="B1383" s="34">
        <v>35746</v>
      </c>
      <c r="C1383" s="28">
        <v>600</v>
      </c>
      <c r="D1383" s="28">
        <v>48</v>
      </c>
      <c r="E1383" s="28">
        <v>46</v>
      </c>
      <c r="F1383" s="29" t="s">
        <v>172</v>
      </c>
      <c r="G1383" s="29" t="s">
        <v>13786</v>
      </c>
      <c r="H1383" s="28">
        <v>461</v>
      </c>
      <c r="I1383" s="29" t="s">
        <v>13745</v>
      </c>
      <c r="J1383" s="33" t="s">
        <v>13793</v>
      </c>
      <c r="K1383" s="29" t="s">
        <v>178</v>
      </c>
      <c r="L1383" s="29" t="s">
        <v>13789</v>
      </c>
      <c r="M1383" s="29" t="s">
        <v>216</v>
      </c>
      <c r="N1383" s="28">
        <v>587601</v>
      </c>
      <c r="O1383" s="28">
        <v>6132026</v>
      </c>
      <c r="P1383" s="29" t="s">
        <v>13792</v>
      </c>
      <c r="Q1383" s="32" t="s">
        <v>174</v>
      </c>
      <c r="R1383" s="19"/>
      <c r="S1383" s="19"/>
      <c r="T1383" s="19"/>
      <c r="U1383" s="19"/>
      <c r="V1383" s="19"/>
      <c r="W1383" s="19"/>
      <c r="X1383" s="19"/>
      <c r="Y1383" s="19"/>
      <c r="Z1383" s="19"/>
      <c r="AA1383" s="19"/>
      <c r="AB1383" s="19"/>
      <c r="AC1383" s="19"/>
      <c r="AD1383" s="19"/>
      <c r="AE1383" s="19"/>
      <c r="AF1383" s="19"/>
      <c r="AG1383" s="19"/>
      <c r="AH1383" s="19"/>
      <c r="AI1383" s="19"/>
      <c r="AJ1383" s="19"/>
      <c r="AK1383" s="19"/>
      <c r="AL1383" s="31">
        <v>170685</v>
      </c>
      <c r="AM1383" s="31">
        <v>1449968</v>
      </c>
      <c r="AN1383" s="31">
        <v>1189421</v>
      </c>
      <c r="AO1383" s="31">
        <v>1343386</v>
      </c>
      <c r="AP1383" s="31">
        <v>1099295.9609375</v>
      </c>
      <c r="AQ1383" s="31">
        <v>1261866.9453125</v>
      </c>
      <c r="AR1383" s="31">
        <v>1133819.546875</v>
      </c>
      <c r="AS1383" s="31">
        <v>1261959.1328125</v>
      </c>
      <c r="AT1383" s="31">
        <v>1188382.734375</v>
      </c>
      <c r="AU1383" s="31">
        <v>1101323.216796875</v>
      </c>
      <c r="AV1383" s="31">
        <v>1364826.203125</v>
      </c>
      <c r="AW1383" s="31">
        <v>1332311.23828125</v>
      </c>
      <c r="AX1383" s="31">
        <v>107603.2578125</v>
      </c>
      <c r="AY1383" s="31">
        <v>80954.0546875</v>
      </c>
      <c r="AZ1383" s="31">
        <v>188557.3125</v>
      </c>
    </row>
    <row r="1384" spans="1:52" ht="15" customHeight="1">
      <c r="A1384" s="29" t="s">
        <v>13791</v>
      </c>
      <c r="B1384" s="34">
        <v>35746</v>
      </c>
      <c r="C1384" s="28">
        <v>600</v>
      </c>
      <c r="D1384" s="28">
        <v>48</v>
      </c>
      <c r="E1384" s="28">
        <v>46</v>
      </c>
      <c r="F1384" s="29" t="s">
        <v>172</v>
      </c>
      <c r="G1384" s="29" t="s">
        <v>13786</v>
      </c>
      <c r="H1384" s="28">
        <v>461</v>
      </c>
      <c r="I1384" s="29" t="s">
        <v>13745</v>
      </c>
      <c r="J1384" s="33" t="s">
        <v>13790</v>
      </c>
      <c r="K1384" s="29" t="s">
        <v>178</v>
      </c>
      <c r="L1384" s="29" t="s">
        <v>13789</v>
      </c>
      <c r="M1384" s="29" t="s">
        <v>216</v>
      </c>
      <c r="N1384" s="28">
        <v>587601.1</v>
      </c>
      <c r="O1384" s="28">
        <v>6132025</v>
      </c>
      <c r="P1384" s="29" t="s">
        <v>13788</v>
      </c>
      <c r="Q1384" s="32" t="s">
        <v>174</v>
      </c>
      <c r="R1384" s="19"/>
      <c r="S1384" s="19"/>
      <c r="T1384" s="19"/>
      <c r="U1384" s="19"/>
      <c r="V1384" s="19"/>
      <c r="W1384" s="19"/>
      <c r="X1384" s="19"/>
      <c r="Y1384" s="19"/>
      <c r="Z1384" s="19"/>
      <c r="AA1384" s="19"/>
      <c r="AB1384" s="19"/>
      <c r="AC1384" s="19"/>
      <c r="AD1384" s="19"/>
      <c r="AE1384" s="19"/>
      <c r="AF1384" s="19"/>
      <c r="AG1384" s="19"/>
      <c r="AH1384" s="19"/>
      <c r="AI1384" s="19"/>
      <c r="AJ1384" s="19"/>
      <c r="AK1384" s="19"/>
      <c r="AL1384" s="31">
        <v>171760</v>
      </c>
      <c r="AM1384" s="31">
        <v>1441502</v>
      </c>
      <c r="AN1384" s="31">
        <v>1196275</v>
      </c>
      <c r="AO1384" s="31">
        <v>1355974</v>
      </c>
      <c r="AP1384" s="31">
        <v>1115850.1484375</v>
      </c>
      <c r="AQ1384" s="31">
        <v>990581.82421875</v>
      </c>
      <c r="AR1384" s="31">
        <v>1123731.37109375</v>
      </c>
      <c r="AS1384" s="31">
        <v>1244647.09375</v>
      </c>
      <c r="AT1384" s="31">
        <v>1168521.5546875</v>
      </c>
      <c r="AU1384" s="31">
        <v>1111152.43359375</v>
      </c>
      <c r="AV1384" s="31">
        <v>1369723.2578125</v>
      </c>
      <c r="AW1384" s="31">
        <v>1300121.95703125</v>
      </c>
      <c r="AX1384" s="31">
        <v>102149.2578125</v>
      </c>
      <c r="AY1384" s="31">
        <v>82778.4140625</v>
      </c>
      <c r="AZ1384" s="31">
        <v>184927.671875</v>
      </c>
    </row>
    <row r="1385" spans="1:52" ht="15" customHeight="1">
      <c r="A1385" s="29" t="s">
        <v>13787</v>
      </c>
      <c r="B1385" s="34">
        <v>36049</v>
      </c>
      <c r="C1385" s="28">
        <v>750</v>
      </c>
      <c r="D1385" s="28">
        <v>48</v>
      </c>
      <c r="E1385" s="28">
        <v>45</v>
      </c>
      <c r="F1385" s="29" t="s">
        <v>172</v>
      </c>
      <c r="G1385" s="29" t="s">
        <v>171</v>
      </c>
      <c r="H1385" s="28">
        <v>461</v>
      </c>
      <c r="I1385" s="29" t="s">
        <v>13745</v>
      </c>
      <c r="J1385" s="33" t="s">
        <v>13785</v>
      </c>
      <c r="K1385" s="29" t="s">
        <v>178</v>
      </c>
      <c r="L1385" s="29" t="s">
        <v>13784</v>
      </c>
      <c r="M1385" s="29" t="s">
        <v>4559</v>
      </c>
      <c r="N1385" s="28">
        <v>586154</v>
      </c>
      <c r="O1385" s="28">
        <v>6132040</v>
      </c>
      <c r="P1385" s="29" t="s">
        <v>13783</v>
      </c>
      <c r="Q1385" s="32" t="s">
        <v>174</v>
      </c>
      <c r="R1385" s="19"/>
      <c r="S1385" s="19"/>
      <c r="T1385" s="19"/>
      <c r="U1385" s="19"/>
      <c r="V1385" s="19"/>
      <c r="W1385" s="19"/>
      <c r="X1385" s="19"/>
      <c r="Y1385" s="19"/>
      <c r="Z1385" s="19"/>
      <c r="AA1385" s="19"/>
      <c r="AB1385" s="19"/>
      <c r="AC1385" s="19"/>
      <c r="AD1385" s="19"/>
      <c r="AE1385" s="19"/>
      <c r="AF1385" s="19"/>
      <c r="AG1385" s="19"/>
      <c r="AH1385" s="19"/>
      <c r="AI1385" s="19"/>
      <c r="AJ1385" s="19"/>
      <c r="AK1385" s="19"/>
      <c r="AL1385" s="19"/>
      <c r="AM1385" s="31">
        <v>437647</v>
      </c>
      <c r="AN1385" s="31">
        <v>1249295</v>
      </c>
      <c r="AO1385" s="31">
        <v>1411258</v>
      </c>
      <c r="AP1385" s="31">
        <v>1135264.28125</v>
      </c>
      <c r="AQ1385" s="31">
        <v>1321404.16015625</v>
      </c>
      <c r="AR1385" s="31">
        <v>1143219.21875</v>
      </c>
      <c r="AS1385" s="31">
        <v>1287052.0703125</v>
      </c>
      <c r="AT1385" s="31">
        <v>1197999.78125</v>
      </c>
      <c r="AU1385" s="31">
        <v>1109215.984375</v>
      </c>
      <c r="AV1385" s="31">
        <v>1393667.46875</v>
      </c>
      <c r="AW1385" s="31">
        <v>1353149.5234375</v>
      </c>
      <c r="AX1385" s="31">
        <v>107231.5546875</v>
      </c>
      <c r="AY1385" s="31">
        <v>82792.515625</v>
      </c>
      <c r="AZ1385" s="31">
        <v>190024.0703125</v>
      </c>
    </row>
    <row r="1386" spans="1:52" ht="15" customHeight="1">
      <c r="A1386" s="29" t="s">
        <v>13782</v>
      </c>
      <c r="B1386" s="34">
        <v>36119</v>
      </c>
      <c r="C1386" s="28">
        <v>600</v>
      </c>
      <c r="D1386" s="28">
        <v>44</v>
      </c>
      <c r="E1386" s="28">
        <v>40</v>
      </c>
      <c r="F1386" s="29" t="s">
        <v>440</v>
      </c>
      <c r="G1386" s="29" t="s">
        <v>13777</v>
      </c>
      <c r="H1386" s="28">
        <v>461</v>
      </c>
      <c r="I1386" s="29" t="s">
        <v>13745</v>
      </c>
      <c r="J1386" s="33" t="s">
        <v>13781</v>
      </c>
      <c r="K1386" s="29" t="s">
        <v>178</v>
      </c>
      <c r="L1386" s="29" t="s">
        <v>13780</v>
      </c>
      <c r="M1386" s="29" t="s">
        <v>216</v>
      </c>
      <c r="N1386" s="28">
        <v>593671</v>
      </c>
      <c r="O1386" s="28">
        <v>6132994</v>
      </c>
      <c r="P1386" s="29" t="s">
        <v>13779</v>
      </c>
      <c r="Q1386" s="32" t="s">
        <v>174</v>
      </c>
      <c r="R1386" s="19"/>
      <c r="S1386" s="19"/>
      <c r="T1386" s="19"/>
      <c r="U1386" s="19"/>
      <c r="V1386" s="19"/>
      <c r="W1386" s="19"/>
      <c r="X1386" s="19"/>
      <c r="Y1386" s="19"/>
      <c r="Z1386" s="19"/>
      <c r="AA1386" s="19"/>
      <c r="AB1386" s="19"/>
      <c r="AC1386" s="19"/>
      <c r="AD1386" s="19"/>
      <c r="AE1386" s="19"/>
      <c r="AF1386" s="19"/>
      <c r="AG1386" s="19"/>
      <c r="AH1386" s="19"/>
      <c r="AI1386" s="19"/>
      <c r="AJ1386" s="19"/>
      <c r="AK1386" s="19"/>
      <c r="AL1386" s="19"/>
      <c r="AM1386" s="31">
        <v>102777</v>
      </c>
      <c r="AN1386" s="31">
        <v>986530</v>
      </c>
      <c r="AO1386" s="31">
        <v>1072577</v>
      </c>
      <c r="AP1386" s="31">
        <v>874656.109375</v>
      </c>
      <c r="AQ1386" s="31">
        <v>1016477.328125</v>
      </c>
      <c r="AR1386" s="31">
        <v>873382.28515625</v>
      </c>
      <c r="AS1386" s="31">
        <v>981539.3671875</v>
      </c>
      <c r="AT1386" s="31">
        <v>895917.0625</v>
      </c>
      <c r="AU1386" s="31">
        <v>855222.26953125</v>
      </c>
      <c r="AV1386" s="31">
        <v>1078467.9921875</v>
      </c>
      <c r="AW1386" s="31">
        <v>1037511.419921875</v>
      </c>
      <c r="AX1386" s="31">
        <v>85091.2890625</v>
      </c>
      <c r="AY1386" s="31">
        <v>63571.46484375</v>
      </c>
      <c r="AZ1386" s="31">
        <v>148662.75390625</v>
      </c>
    </row>
    <row r="1387" spans="1:52" ht="15" customHeight="1">
      <c r="A1387" s="29" t="s">
        <v>13778</v>
      </c>
      <c r="B1387" s="34">
        <v>36521</v>
      </c>
      <c r="C1387" s="28">
        <v>660</v>
      </c>
      <c r="D1387" s="28">
        <v>47</v>
      </c>
      <c r="E1387" s="28">
        <v>45</v>
      </c>
      <c r="F1387" s="29" t="s">
        <v>242</v>
      </c>
      <c r="G1387" s="29" t="s">
        <v>3687</v>
      </c>
      <c r="H1387" s="28">
        <v>461</v>
      </c>
      <c r="I1387" s="29" t="s">
        <v>13745</v>
      </c>
      <c r="J1387" s="33" t="s">
        <v>13776</v>
      </c>
      <c r="K1387" s="29" t="s">
        <v>178</v>
      </c>
      <c r="L1387" s="29" t="s">
        <v>13762</v>
      </c>
      <c r="M1387" s="29" t="s">
        <v>176</v>
      </c>
      <c r="N1387" s="28">
        <v>595210</v>
      </c>
      <c r="O1387" s="28">
        <v>6134346</v>
      </c>
      <c r="P1387" s="29" t="s">
        <v>13775</v>
      </c>
      <c r="Q1387" s="32" t="s">
        <v>174</v>
      </c>
      <c r="R1387" s="19"/>
      <c r="S1387" s="19"/>
      <c r="T1387" s="19"/>
      <c r="U1387" s="19"/>
      <c r="V1387" s="19"/>
      <c r="W1387" s="19"/>
      <c r="X1387" s="19"/>
      <c r="Y1387" s="19"/>
      <c r="Z1387" s="19"/>
      <c r="AA1387" s="19"/>
      <c r="AB1387" s="19"/>
      <c r="AC1387" s="19"/>
      <c r="AD1387" s="19"/>
      <c r="AE1387" s="19"/>
      <c r="AF1387" s="19"/>
      <c r="AG1387" s="19"/>
      <c r="AH1387" s="19"/>
      <c r="AI1387" s="19"/>
      <c r="AJ1387" s="19"/>
      <c r="AK1387" s="19"/>
      <c r="AL1387" s="19"/>
      <c r="AM1387" s="19"/>
      <c r="AN1387" s="31">
        <v>0</v>
      </c>
      <c r="AO1387" s="31">
        <v>1335060</v>
      </c>
      <c r="AP1387" s="31">
        <v>1055954.109375</v>
      </c>
      <c r="AQ1387" s="31">
        <v>1152822.796875</v>
      </c>
      <c r="AR1387" s="31">
        <v>1080968.91796875</v>
      </c>
      <c r="AS1387" s="31">
        <v>1192295.3046875</v>
      </c>
      <c r="AT1387" s="31">
        <v>1153342.6953125</v>
      </c>
      <c r="AU1387" s="31">
        <v>1087298.40625</v>
      </c>
      <c r="AV1387" s="31">
        <v>1314987.90234375</v>
      </c>
      <c r="AW1387" s="31">
        <v>1272188.78515625</v>
      </c>
      <c r="AX1387" s="31">
        <v>116829.8984375</v>
      </c>
      <c r="AY1387" s="31">
        <v>73296.203125</v>
      </c>
      <c r="AZ1387" s="31">
        <v>190126.1015625</v>
      </c>
    </row>
    <row r="1388" spans="1:52" ht="15" customHeight="1">
      <c r="A1388" s="29" t="s">
        <v>13774</v>
      </c>
      <c r="B1388" s="34">
        <v>36711</v>
      </c>
      <c r="C1388" s="28">
        <v>750</v>
      </c>
      <c r="D1388" s="28">
        <v>48</v>
      </c>
      <c r="E1388" s="28">
        <v>45</v>
      </c>
      <c r="F1388" s="29" t="s">
        <v>13435</v>
      </c>
      <c r="G1388" s="29" t="s">
        <v>648</v>
      </c>
      <c r="H1388" s="28">
        <v>461</v>
      </c>
      <c r="I1388" s="29" t="s">
        <v>13745</v>
      </c>
      <c r="J1388" s="33" t="s">
        <v>13773</v>
      </c>
      <c r="K1388" s="29" t="s">
        <v>178</v>
      </c>
      <c r="L1388" s="29" t="s">
        <v>13769</v>
      </c>
      <c r="M1388" s="29" t="s">
        <v>2459</v>
      </c>
      <c r="N1388" s="28">
        <v>592341</v>
      </c>
      <c r="O1388" s="28">
        <v>6130793</v>
      </c>
      <c r="P1388" s="29" t="s">
        <v>13772</v>
      </c>
      <c r="Q1388" s="32" t="s">
        <v>174</v>
      </c>
      <c r="R1388" s="19"/>
      <c r="S1388" s="19"/>
      <c r="T1388" s="19"/>
      <c r="U1388" s="19"/>
      <c r="V1388" s="19"/>
      <c r="W1388" s="19"/>
      <c r="X1388" s="19"/>
      <c r="Y1388" s="19"/>
      <c r="Z1388" s="19"/>
      <c r="AA1388" s="19"/>
      <c r="AB1388" s="19"/>
      <c r="AC1388" s="19"/>
      <c r="AD1388" s="19"/>
      <c r="AE1388" s="19"/>
      <c r="AF1388" s="19"/>
      <c r="AG1388" s="19"/>
      <c r="AH1388" s="19"/>
      <c r="AI1388" s="19"/>
      <c r="AJ1388" s="19"/>
      <c r="AK1388" s="19"/>
      <c r="AL1388" s="19"/>
      <c r="AM1388" s="19"/>
      <c r="AN1388" s="19"/>
      <c r="AO1388" s="31">
        <v>733026</v>
      </c>
      <c r="AP1388" s="31">
        <v>2113940.1015625</v>
      </c>
      <c r="AQ1388" s="31">
        <v>1395275.09765625</v>
      </c>
      <c r="AR1388" s="31">
        <v>1265295.67578125</v>
      </c>
      <c r="AS1388" s="31">
        <v>1382610.6796875</v>
      </c>
      <c r="AT1388" s="31">
        <v>1264645.58203125</v>
      </c>
      <c r="AU1388" s="31">
        <v>1249094.01953125</v>
      </c>
      <c r="AV1388" s="31">
        <v>1558953.12890625</v>
      </c>
      <c r="AW1388" s="31">
        <v>1490834.95703125</v>
      </c>
      <c r="AX1388" s="31">
        <v>117764.3515625</v>
      </c>
      <c r="AY1388" s="31">
        <v>97739.125</v>
      </c>
      <c r="AZ1388" s="31">
        <v>215503.4765625</v>
      </c>
    </row>
    <row r="1389" spans="1:52" ht="15" customHeight="1">
      <c r="A1389" s="29" t="s">
        <v>13771</v>
      </c>
      <c r="B1389" s="34">
        <v>36613</v>
      </c>
      <c r="C1389" s="28">
        <v>750</v>
      </c>
      <c r="D1389" s="28">
        <v>48</v>
      </c>
      <c r="E1389" s="28">
        <v>45</v>
      </c>
      <c r="F1389" s="29" t="s">
        <v>13435</v>
      </c>
      <c r="G1389" s="29" t="s">
        <v>648</v>
      </c>
      <c r="H1389" s="28">
        <v>461</v>
      </c>
      <c r="I1389" s="29" t="s">
        <v>13745</v>
      </c>
      <c r="J1389" s="33" t="s">
        <v>13770</v>
      </c>
      <c r="K1389" s="29" t="s">
        <v>178</v>
      </c>
      <c r="L1389" s="29" t="s">
        <v>13769</v>
      </c>
      <c r="M1389" s="29" t="s">
        <v>4061</v>
      </c>
      <c r="N1389" s="28">
        <v>592522</v>
      </c>
      <c r="O1389" s="28">
        <v>6130849</v>
      </c>
      <c r="P1389" s="29" t="s">
        <v>13768</v>
      </c>
      <c r="Q1389" s="32" t="s">
        <v>174</v>
      </c>
      <c r="R1389" s="19"/>
      <c r="S1389" s="19"/>
      <c r="T1389" s="19"/>
      <c r="U1389" s="19"/>
      <c r="V1389" s="19"/>
      <c r="W1389" s="19"/>
      <c r="X1389" s="19"/>
      <c r="Y1389" s="19"/>
      <c r="Z1389" s="19"/>
      <c r="AA1389" s="19"/>
      <c r="AB1389" s="19"/>
      <c r="AC1389" s="19"/>
      <c r="AD1389" s="19"/>
      <c r="AE1389" s="19"/>
      <c r="AF1389" s="19"/>
      <c r="AG1389" s="19"/>
      <c r="AH1389" s="19"/>
      <c r="AI1389" s="19"/>
      <c r="AJ1389" s="19"/>
      <c r="AK1389" s="19"/>
      <c r="AL1389" s="19"/>
      <c r="AM1389" s="19"/>
      <c r="AN1389" s="19"/>
      <c r="AO1389" s="31">
        <v>824654</v>
      </c>
      <c r="AP1389" s="31">
        <v>2113940.1015625</v>
      </c>
      <c r="AQ1389" s="31">
        <v>1468699.64453125</v>
      </c>
      <c r="AR1389" s="31">
        <v>1290053.3046875</v>
      </c>
      <c r="AS1389" s="31">
        <v>1429758.1484375</v>
      </c>
      <c r="AT1389" s="31">
        <v>1348988.19921875</v>
      </c>
      <c r="AU1389" s="31">
        <v>1242567.7734375</v>
      </c>
      <c r="AV1389" s="31">
        <v>1525623.95703125</v>
      </c>
      <c r="AW1389" s="31">
        <v>1492923.57421875</v>
      </c>
      <c r="AX1389" s="31">
        <v>121140.25</v>
      </c>
      <c r="AY1389" s="31">
        <v>93783.5234375</v>
      </c>
      <c r="AZ1389" s="31">
        <v>214923.7734375</v>
      </c>
    </row>
    <row r="1390" spans="1:52" ht="15" customHeight="1">
      <c r="A1390" s="29" t="s">
        <v>13767</v>
      </c>
      <c r="B1390" s="34">
        <v>36811</v>
      </c>
      <c r="C1390" s="28">
        <v>660</v>
      </c>
      <c r="D1390" s="28">
        <v>47</v>
      </c>
      <c r="E1390" s="28">
        <v>45</v>
      </c>
      <c r="F1390" s="29" t="s">
        <v>242</v>
      </c>
      <c r="G1390" s="29" t="s">
        <v>3687</v>
      </c>
      <c r="H1390" s="28">
        <v>461</v>
      </c>
      <c r="I1390" s="29" t="s">
        <v>13745</v>
      </c>
      <c r="J1390" s="33" t="s">
        <v>13766</v>
      </c>
      <c r="K1390" s="29" t="s">
        <v>178</v>
      </c>
      <c r="L1390" s="29" t="s">
        <v>13762</v>
      </c>
      <c r="M1390" s="29" t="s">
        <v>176</v>
      </c>
      <c r="N1390" s="28">
        <v>595397</v>
      </c>
      <c r="O1390" s="28">
        <v>6134310</v>
      </c>
      <c r="P1390" s="29" t="s">
        <v>13765</v>
      </c>
      <c r="Q1390" s="32" t="s">
        <v>174</v>
      </c>
      <c r="R1390" s="19"/>
      <c r="S1390" s="19"/>
      <c r="T1390" s="19"/>
      <c r="U1390" s="19"/>
      <c r="V1390" s="19"/>
      <c r="W1390" s="19"/>
      <c r="X1390" s="19"/>
      <c r="Y1390" s="19"/>
      <c r="Z1390" s="19"/>
      <c r="AA1390" s="19"/>
      <c r="AB1390" s="19"/>
      <c r="AC1390" s="19"/>
      <c r="AD1390" s="19"/>
      <c r="AE1390" s="19"/>
      <c r="AF1390" s="19"/>
      <c r="AG1390" s="19"/>
      <c r="AH1390" s="19"/>
      <c r="AI1390" s="19"/>
      <c r="AJ1390" s="19"/>
      <c r="AK1390" s="19"/>
      <c r="AL1390" s="19"/>
      <c r="AM1390" s="19"/>
      <c r="AN1390" s="19"/>
      <c r="AO1390" s="31">
        <v>313010</v>
      </c>
      <c r="AP1390" s="31">
        <v>1024239.30078125</v>
      </c>
      <c r="AQ1390" s="31">
        <v>1121356</v>
      </c>
      <c r="AR1390" s="31">
        <v>1051772.3046875</v>
      </c>
      <c r="AS1390" s="31">
        <v>1152001.39453125</v>
      </c>
      <c r="AT1390" s="31">
        <v>1097849.19921875</v>
      </c>
      <c r="AU1390" s="31">
        <v>1055048.787109375</v>
      </c>
      <c r="AV1390" s="31">
        <v>1290901.421875</v>
      </c>
      <c r="AW1390" s="31">
        <v>1242998.703125</v>
      </c>
      <c r="AX1390" s="31">
        <v>116817.796875</v>
      </c>
      <c r="AY1390" s="31">
        <v>72371.6015625</v>
      </c>
      <c r="AZ1390" s="31">
        <v>189189.3984375</v>
      </c>
    </row>
    <row r="1391" spans="1:52" ht="15" customHeight="1">
      <c r="A1391" s="29" t="s">
        <v>13764</v>
      </c>
      <c r="B1391" s="34">
        <v>36811</v>
      </c>
      <c r="C1391" s="28">
        <v>660</v>
      </c>
      <c r="D1391" s="28">
        <v>47</v>
      </c>
      <c r="E1391" s="28">
        <v>45</v>
      </c>
      <c r="F1391" s="29" t="s">
        <v>242</v>
      </c>
      <c r="G1391" s="29" t="s">
        <v>3687</v>
      </c>
      <c r="H1391" s="28">
        <v>461</v>
      </c>
      <c r="I1391" s="29" t="s">
        <v>13745</v>
      </c>
      <c r="J1391" s="33" t="s">
        <v>13763</v>
      </c>
      <c r="K1391" s="29" t="s">
        <v>178</v>
      </c>
      <c r="L1391" s="29" t="s">
        <v>13762</v>
      </c>
      <c r="M1391" s="29" t="s">
        <v>176</v>
      </c>
      <c r="N1391" s="28">
        <v>595585</v>
      </c>
      <c r="O1391" s="28">
        <v>6134275</v>
      </c>
      <c r="P1391" s="29" t="s">
        <v>13761</v>
      </c>
      <c r="Q1391" s="32" t="s">
        <v>174</v>
      </c>
      <c r="R1391" s="19"/>
      <c r="S1391" s="19"/>
      <c r="T1391" s="19"/>
      <c r="U1391" s="19"/>
      <c r="V1391" s="19"/>
      <c r="W1391" s="19"/>
      <c r="X1391" s="19"/>
      <c r="Y1391" s="19"/>
      <c r="Z1391" s="19"/>
      <c r="AA1391" s="19"/>
      <c r="AB1391" s="19"/>
      <c r="AC1391" s="19"/>
      <c r="AD1391" s="19"/>
      <c r="AE1391" s="19"/>
      <c r="AF1391" s="19"/>
      <c r="AG1391" s="19"/>
      <c r="AH1391" s="19"/>
      <c r="AI1391" s="19"/>
      <c r="AJ1391" s="19"/>
      <c r="AK1391" s="19"/>
      <c r="AL1391" s="19"/>
      <c r="AM1391" s="19"/>
      <c r="AN1391" s="19"/>
      <c r="AO1391" s="31">
        <v>316010</v>
      </c>
      <c r="AP1391" s="31">
        <v>1050963.40234375</v>
      </c>
      <c r="AQ1391" s="31">
        <v>1195913.6015625</v>
      </c>
      <c r="AR1391" s="31">
        <v>1089962.59765625</v>
      </c>
      <c r="AS1391" s="31">
        <v>1204074.40625</v>
      </c>
      <c r="AT1391" s="31">
        <v>1146667.29296875</v>
      </c>
      <c r="AU1391" s="31">
        <v>1092943.40234375</v>
      </c>
      <c r="AV1391" s="31">
        <v>1324647.5</v>
      </c>
      <c r="AW1391" s="31">
        <v>1088040.296875</v>
      </c>
      <c r="AX1391" s="31">
        <v>115993</v>
      </c>
      <c r="AY1391" s="31">
        <v>78026.8984375</v>
      </c>
      <c r="AZ1391" s="31">
        <v>194019.8984375</v>
      </c>
    </row>
    <row r="1392" spans="1:52" ht="15" customHeight="1">
      <c r="A1392" s="29" t="s">
        <v>13760</v>
      </c>
      <c r="B1392" s="34">
        <v>37025</v>
      </c>
      <c r="C1392" s="28">
        <v>900</v>
      </c>
      <c r="D1392" s="28">
        <v>52</v>
      </c>
      <c r="E1392" s="28">
        <v>44</v>
      </c>
      <c r="F1392" s="29" t="s">
        <v>172</v>
      </c>
      <c r="G1392" s="29" t="s">
        <v>13620</v>
      </c>
      <c r="H1392" s="28">
        <v>461</v>
      </c>
      <c r="I1392" s="29" t="s">
        <v>13745</v>
      </c>
      <c r="J1392" s="33" t="s">
        <v>13759</v>
      </c>
      <c r="K1392" s="29" t="s">
        <v>178</v>
      </c>
      <c r="L1392" s="29" t="s">
        <v>13758</v>
      </c>
      <c r="M1392" s="29" t="s">
        <v>1325</v>
      </c>
      <c r="N1392" s="28">
        <v>579973</v>
      </c>
      <c r="O1392" s="28">
        <v>6130682</v>
      </c>
      <c r="P1392" s="29" t="s">
        <v>13757</v>
      </c>
      <c r="Q1392" s="32" t="s">
        <v>174</v>
      </c>
      <c r="R1392" s="19"/>
      <c r="S1392" s="19"/>
      <c r="T1392" s="19"/>
      <c r="U1392" s="19"/>
      <c r="V1392" s="19"/>
      <c r="W1392" s="19"/>
      <c r="X1392" s="19"/>
      <c r="Y1392" s="19"/>
      <c r="Z1392" s="19"/>
      <c r="AA1392" s="19"/>
      <c r="AB1392" s="19"/>
      <c r="AC1392" s="19"/>
      <c r="AD1392" s="19"/>
      <c r="AE1392" s="19"/>
      <c r="AF1392" s="19"/>
      <c r="AG1392" s="19"/>
      <c r="AH1392" s="19"/>
      <c r="AI1392" s="19"/>
      <c r="AJ1392" s="19"/>
      <c r="AK1392" s="19"/>
      <c r="AL1392" s="19"/>
      <c r="AM1392" s="19"/>
      <c r="AN1392" s="19"/>
      <c r="AO1392" s="19"/>
      <c r="AP1392" s="31">
        <v>710323.0859375</v>
      </c>
      <c r="AQ1392" s="31">
        <v>1352586.99609375</v>
      </c>
      <c r="AR1392" s="31">
        <v>1187842.109375</v>
      </c>
      <c r="AS1392" s="31">
        <v>1227424.5966796875</v>
      </c>
      <c r="AT1392" s="31">
        <v>1267941.88671875</v>
      </c>
      <c r="AU1392" s="31">
        <v>1172241.185546875</v>
      </c>
      <c r="AV1392" s="31">
        <v>1459627.9140625</v>
      </c>
      <c r="AW1392" s="31">
        <v>1443898.8984375</v>
      </c>
      <c r="AX1392" s="31">
        <v>117990.203125</v>
      </c>
      <c r="AY1392" s="31">
        <v>83943.796875</v>
      </c>
      <c r="AZ1392" s="31">
        <v>201934</v>
      </c>
    </row>
    <row r="1393" spans="1:52" ht="15" customHeight="1">
      <c r="A1393" s="29" t="s">
        <v>13756</v>
      </c>
      <c r="B1393" s="34">
        <v>37025</v>
      </c>
      <c r="C1393" s="28">
        <v>900</v>
      </c>
      <c r="D1393" s="28">
        <v>52</v>
      </c>
      <c r="E1393" s="28">
        <v>44</v>
      </c>
      <c r="F1393" s="29" t="s">
        <v>172</v>
      </c>
      <c r="G1393" s="29" t="s">
        <v>13620</v>
      </c>
      <c r="H1393" s="28">
        <v>461</v>
      </c>
      <c r="I1393" s="29" t="s">
        <v>13745</v>
      </c>
      <c r="J1393" s="33" t="s">
        <v>13755</v>
      </c>
      <c r="K1393" s="29" t="s">
        <v>178</v>
      </c>
      <c r="L1393" s="29" t="s">
        <v>13751</v>
      </c>
      <c r="M1393" s="29" t="s">
        <v>425</v>
      </c>
      <c r="N1393" s="28">
        <v>580063</v>
      </c>
      <c r="O1393" s="28">
        <v>6135562</v>
      </c>
      <c r="P1393" s="29" t="s">
        <v>13754</v>
      </c>
      <c r="Q1393" s="32" t="s">
        <v>174</v>
      </c>
      <c r="R1393" s="19"/>
      <c r="S1393" s="19"/>
      <c r="T1393" s="19"/>
      <c r="U1393" s="19"/>
      <c r="V1393" s="19"/>
      <c r="W1393" s="19"/>
      <c r="X1393" s="19"/>
      <c r="Y1393" s="19"/>
      <c r="Z1393" s="19"/>
      <c r="AA1393" s="19"/>
      <c r="AB1393" s="19"/>
      <c r="AC1393" s="19"/>
      <c r="AD1393" s="19"/>
      <c r="AE1393" s="19"/>
      <c r="AF1393" s="19"/>
      <c r="AG1393" s="19"/>
      <c r="AH1393" s="19"/>
      <c r="AI1393" s="19"/>
      <c r="AJ1393" s="19"/>
      <c r="AK1393" s="19"/>
      <c r="AL1393" s="19"/>
      <c r="AM1393" s="19"/>
      <c r="AN1393" s="19"/>
      <c r="AO1393" s="19"/>
      <c r="AP1393" s="31">
        <v>620493.69140625</v>
      </c>
      <c r="AQ1393" s="31">
        <v>1260741.49609375</v>
      </c>
      <c r="AR1393" s="31">
        <v>1072230.80078125</v>
      </c>
      <c r="AS1393" s="31">
        <v>1204702.01953125</v>
      </c>
      <c r="AT1393" s="31">
        <v>1099513.1875</v>
      </c>
      <c r="AU1393" s="31">
        <v>1069651.19921875</v>
      </c>
      <c r="AV1393" s="31">
        <v>1326403.81640625</v>
      </c>
      <c r="AW1393" s="31">
        <v>1328516.20703125</v>
      </c>
      <c r="AX1393" s="31">
        <v>109010</v>
      </c>
      <c r="AY1393" s="31">
        <v>77776.6015625</v>
      </c>
      <c r="AZ1393" s="31">
        <v>186786.6015625</v>
      </c>
    </row>
    <row r="1394" spans="1:52" ht="15" customHeight="1">
      <c r="A1394" s="29" t="s">
        <v>13753</v>
      </c>
      <c r="B1394" s="34">
        <v>37025</v>
      </c>
      <c r="C1394" s="28">
        <v>900</v>
      </c>
      <c r="D1394" s="28">
        <v>52</v>
      </c>
      <c r="E1394" s="28">
        <v>44</v>
      </c>
      <c r="F1394" s="29" t="s">
        <v>172</v>
      </c>
      <c r="G1394" s="29" t="s">
        <v>13620</v>
      </c>
      <c r="H1394" s="28">
        <v>461</v>
      </c>
      <c r="I1394" s="29" t="s">
        <v>13745</v>
      </c>
      <c r="J1394" s="33" t="s">
        <v>13752</v>
      </c>
      <c r="K1394" s="29" t="s">
        <v>178</v>
      </c>
      <c r="L1394" s="29" t="s">
        <v>13751</v>
      </c>
      <c r="M1394" s="29" t="s">
        <v>425</v>
      </c>
      <c r="N1394" s="28">
        <v>579991</v>
      </c>
      <c r="O1394" s="28">
        <v>6135698</v>
      </c>
      <c r="P1394" s="29" t="s">
        <v>13750</v>
      </c>
      <c r="Q1394" s="32" t="s">
        <v>174</v>
      </c>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31">
        <v>677602.50390625</v>
      </c>
      <c r="AQ1394" s="31">
        <v>1314386.609375</v>
      </c>
      <c r="AR1394" s="31">
        <v>1110265.1015625</v>
      </c>
      <c r="AS1394" s="31">
        <v>1251245.703125</v>
      </c>
      <c r="AT1394" s="31">
        <v>1194420.90625</v>
      </c>
      <c r="AU1394" s="31">
        <v>933862.29180908203</v>
      </c>
      <c r="AV1394" s="31">
        <v>1405799.25390625</v>
      </c>
      <c r="AW1394" s="31">
        <v>1313716.04296875</v>
      </c>
      <c r="AX1394" s="31">
        <v>84226.2578125</v>
      </c>
      <c r="AY1394" s="31">
        <v>86399.53125</v>
      </c>
      <c r="AZ1394" s="31">
        <v>170625.7890625</v>
      </c>
    </row>
    <row r="1395" spans="1:52" ht="15" customHeight="1">
      <c r="A1395" s="29" t="s">
        <v>13749</v>
      </c>
      <c r="B1395" s="34">
        <v>37435</v>
      </c>
      <c r="C1395" s="28">
        <v>900</v>
      </c>
      <c r="D1395" s="28">
        <v>52</v>
      </c>
      <c r="E1395" s="28">
        <v>44</v>
      </c>
      <c r="F1395" s="29" t="s">
        <v>2104</v>
      </c>
      <c r="G1395" s="29" t="s">
        <v>2540</v>
      </c>
      <c r="H1395" s="28">
        <v>461</v>
      </c>
      <c r="I1395" s="29" t="s">
        <v>13745</v>
      </c>
      <c r="J1395" s="33" t="s">
        <v>13748</v>
      </c>
      <c r="K1395" s="29" t="s">
        <v>178</v>
      </c>
      <c r="L1395" s="29" t="s">
        <v>13743</v>
      </c>
      <c r="M1395" s="29" t="s">
        <v>1318</v>
      </c>
      <c r="N1395" s="28">
        <v>587794</v>
      </c>
      <c r="O1395" s="28">
        <v>6132826</v>
      </c>
      <c r="P1395" s="29" t="s">
        <v>13747</v>
      </c>
      <c r="Q1395" s="32" t="s">
        <v>174</v>
      </c>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31">
        <v>522553.70468139648</v>
      </c>
      <c r="AR1395" s="31">
        <v>1331929.50390625</v>
      </c>
      <c r="AS1395" s="31">
        <v>1500791.0859375</v>
      </c>
      <c r="AT1395" s="31">
        <v>1424013.21875</v>
      </c>
      <c r="AU1395" s="31">
        <v>1311342.703125</v>
      </c>
      <c r="AV1395" s="31">
        <v>1660133.40234375</v>
      </c>
      <c r="AW1395" s="31">
        <v>1623392.78125</v>
      </c>
      <c r="AX1395" s="31">
        <v>136596.796875</v>
      </c>
      <c r="AY1395" s="31">
        <v>91232.703125</v>
      </c>
      <c r="AZ1395" s="31">
        <v>227829.5</v>
      </c>
    </row>
    <row r="1396" spans="1:52" ht="15" customHeight="1">
      <c r="A1396" s="29" t="s">
        <v>13746</v>
      </c>
      <c r="B1396" s="34">
        <v>37435</v>
      </c>
      <c r="C1396" s="28">
        <v>900</v>
      </c>
      <c r="D1396" s="28">
        <v>52</v>
      </c>
      <c r="E1396" s="28">
        <v>44</v>
      </c>
      <c r="F1396" s="29" t="s">
        <v>2104</v>
      </c>
      <c r="G1396" s="29" t="s">
        <v>2540</v>
      </c>
      <c r="H1396" s="28">
        <v>461</v>
      </c>
      <c r="I1396" s="29" t="s">
        <v>13745</v>
      </c>
      <c r="J1396" s="33" t="s">
        <v>13744</v>
      </c>
      <c r="K1396" s="29" t="s">
        <v>178</v>
      </c>
      <c r="L1396" s="29" t="s">
        <v>13743</v>
      </c>
      <c r="M1396" s="29" t="s">
        <v>1318</v>
      </c>
      <c r="N1396" s="28">
        <v>587765</v>
      </c>
      <c r="O1396" s="28">
        <v>6132984</v>
      </c>
      <c r="P1396" s="29" t="s">
        <v>13742</v>
      </c>
      <c r="Q1396" s="32" t="s">
        <v>174</v>
      </c>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31">
        <v>515997.49843788147</v>
      </c>
      <c r="AR1396" s="31">
        <v>1315517.51171875</v>
      </c>
      <c r="AS1396" s="31">
        <v>1501559.2890625</v>
      </c>
      <c r="AT1396" s="31">
        <v>1400290.68359375</v>
      </c>
      <c r="AU1396" s="31">
        <v>1292683.4921875</v>
      </c>
      <c r="AV1396" s="31">
        <v>1662421.81640625</v>
      </c>
      <c r="AW1396" s="31">
        <v>1554990.09375</v>
      </c>
      <c r="AX1396" s="31">
        <v>129863.3984375</v>
      </c>
      <c r="AY1396" s="31">
        <v>95074.3984375</v>
      </c>
      <c r="AZ1396" s="31">
        <v>224937.796875</v>
      </c>
    </row>
    <row r="1397" spans="1:52" ht="15" customHeight="1">
      <c r="A1397" s="29" t="s">
        <v>13741</v>
      </c>
      <c r="B1397" s="34">
        <v>32216</v>
      </c>
      <c r="C1397" s="28">
        <v>55</v>
      </c>
      <c r="D1397" s="28">
        <v>16</v>
      </c>
      <c r="E1397" s="28">
        <v>18</v>
      </c>
      <c r="F1397" s="29" t="s">
        <v>172</v>
      </c>
      <c r="G1397" s="29" t="s">
        <v>204</v>
      </c>
      <c r="H1397" s="28">
        <v>479</v>
      </c>
      <c r="I1397" s="29" t="s">
        <v>122</v>
      </c>
      <c r="J1397" s="33" t="s">
        <v>13740</v>
      </c>
      <c r="K1397" s="29" t="s">
        <v>178</v>
      </c>
      <c r="L1397" s="29" t="s">
        <v>13739</v>
      </c>
      <c r="M1397" s="29" t="s">
        <v>3123</v>
      </c>
      <c r="N1397" s="28">
        <v>599114</v>
      </c>
      <c r="O1397" s="28">
        <v>6111039</v>
      </c>
      <c r="P1397" s="29" t="s">
        <v>13738</v>
      </c>
      <c r="Q1397" s="32" t="s">
        <v>368</v>
      </c>
      <c r="R1397" s="19"/>
      <c r="S1397" s="19"/>
      <c r="T1397" s="19"/>
      <c r="U1397" s="19"/>
      <c r="V1397" s="19"/>
      <c r="W1397" s="19"/>
      <c r="X1397" s="19"/>
      <c r="Y1397" s="19"/>
      <c r="Z1397" s="19"/>
      <c r="AA1397" s="19"/>
      <c r="AB1397" s="19"/>
      <c r="AC1397" s="31">
        <v>40905</v>
      </c>
      <c r="AD1397" s="31">
        <v>54541</v>
      </c>
      <c r="AE1397" s="31">
        <v>54541</v>
      </c>
      <c r="AF1397" s="31">
        <v>54541</v>
      </c>
      <c r="AG1397" s="31">
        <v>54541</v>
      </c>
      <c r="AH1397" s="31">
        <v>54541</v>
      </c>
      <c r="AI1397" s="31">
        <v>54541</v>
      </c>
      <c r="AJ1397" s="31">
        <v>54541</v>
      </c>
      <c r="AK1397" s="31">
        <v>54541</v>
      </c>
      <c r="AL1397" s="31">
        <v>54541</v>
      </c>
      <c r="AM1397" s="31">
        <v>54541</v>
      </c>
      <c r="AN1397" s="31">
        <v>54541</v>
      </c>
      <c r="AO1397" s="31">
        <v>54541</v>
      </c>
      <c r="AP1397" s="31">
        <v>40032.625122070313</v>
      </c>
      <c r="AQ1397" s="31">
        <v>43638.599975585938</v>
      </c>
      <c r="AR1397" s="31">
        <v>36266.449951171875</v>
      </c>
      <c r="AS1397" s="31">
        <v>42141.874633789063</v>
      </c>
      <c r="AT1397" s="31">
        <v>41395.550537109375</v>
      </c>
      <c r="AU1397" s="31">
        <v>36368.775329589844</v>
      </c>
      <c r="AV1397" s="31">
        <v>44470.250511169434</v>
      </c>
      <c r="AW1397" s="31">
        <v>48223.700073242188</v>
      </c>
      <c r="AX1397" s="31">
        <v>3339.175048828125</v>
      </c>
      <c r="AY1397" s="31">
        <v>3175.300048828125</v>
      </c>
      <c r="AZ1397" s="31">
        <v>6514.47509765625</v>
      </c>
    </row>
    <row r="1398" spans="1:52" ht="15" customHeight="1">
      <c r="A1398" s="29" t="s">
        <v>13737</v>
      </c>
      <c r="B1398" s="34">
        <v>32363</v>
      </c>
      <c r="C1398" s="28">
        <v>200</v>
      </c>
      <c r="D1398" s="28">
        <v>23</v>
      </c>
      <c r="E1398" s="28">
        <v>30</v>
      </c>
      <c r="F1398" s="29" t="s">
        <v>5992</v>
      </c>
      <c r="G1398" s="29" t="s">
        <v>13733</v>
      </c>
      <c r="H1398" s="28">
        <v>479</v>
      </c>
      <c r="I1398" s="29" t="s">
        <v>122</v>
      </c>
      <c r="J1398" s="33" t="s">
        <v>13736</v>
      </c>
      <c r="K1398" s="29" t="s">
        <v>178</v>
      </c>
      <c r="L1398" s="29" t="s">
        <v>13681</v>
      </c>
      <c r="M1398" s="29" t="s">
        <v>2515</v>
      </c>
      <c r="N1398" s="28">
        <v>597830</v>
      </c>
      <c r="O1398" s="28">
        <v>6093581</v>
      </c>
      <c r="P1398" s="29" t="s">
        <v>13735</v>
      </c>
      <c r="Q1398" s="32" t="s">
        <v>368</v>
      </c>
      <c r="R1398" s="19"/>
      <c r="S1398" s="19"/>
      <c r="T1398" s="19"/>
      <c r="U1398" s="19"/>
      <c r="V1398" s="19"/>
      <c r="W1398" s="19"/>
      <c r="X1398" s="19"/>
      <c r="Y1398" s="19"/>
      <c r="Z1398" s="19"/>
      <c r="AA1398" s="19"/>
      <c r="AB1398" s="19"/>
      <c r="AC1398" s="31">
        <v>175000</v>
      </c>
      <c r="AD1398" s="31">
        <v>430177</v>
      </c>
      <c r="AE1398" s="31">
        <v>430178</v>
      </c>
      <c r="AF1398" s="31">
        <v>430178</v>
      </c>
      <c r="AG1398" s="31">
        <v>457290</v>
      </c>
      <c r="AH1398" s="31">
        <v>433300</v>
      </c>
      <c r="AI1398" s="31">
        <v>489320</v>
      </c>
      <c r="AJ1398" s="31">
        <v>428980</v>
      </c>
      <c r="AK1398" s="31">
        <v>346180</v>
      </c>
      <c r="AL1398" s="31">
        <v>374410</v>
      </c>
      <c r="AM1398" s="31">
        <v>464414</v>
      </c>
      <c r="AN1398" s="31">
        <v>409227</v>
      </c>
      <c r="AO1398" s="31">
        <v>441043</v>
      </c>
      <c r="AP1398" s="31">
        <v>372454.65234375</v>
      </c>
      <c r="AQ1398" s="31">
        <v>379152.5751953125</v>
      </c>
      <c r="AR1398" s="31">
        <v>376873.279296875</v>
      </c>
      <c r="AS1398" s="31">
        <v>345863.07802772522</v>
      </c>
      <c r="AT1398" s="31">
        <v>402145.49853515625</v>
      </c>
      <c r="AU1398" s="31">
        <v>396368.126953125</v>
      </c>
      <c r="AV1398" s="31">
        <v>486926.8984375</v>
      </c>
      <c r="AW1398" s="31">
        <v>389883.13623046875</v>
      </c>
      <c r="AX1398" s="31">
        <v>27901.5703125</v>
      </c>
      <c r="AY1398" s="31">
        <v>14153.9404296875</v>
      </c>
      <c r="AZ1398" s="31">
        <v>42055.5107421875</v>
      </c>
    </row>
    <row r="1399" spans="1:52" ht="15" customHeight="1">
      <c r="A1399" s="29" t="s">
        <v>13734</v>
      </c>
      <c r="B1399" s="34">
        <v>32675</v>
      </c>
      <c r="C1399" s="28">
        <v>130</v>
      </c>
      <c r="D1399" s="28">
        <v>20.5</v>
      </c>
      <c r="E1399" s="28">
        <v>24</v>
      </c>
      <c r="F1399" s="29" t="s">
        <v>172</v>
      </c>
      <c r="G1399" s="29" t="s">
        <v>13728</v>
      </c>
      <c r="H1399" s="28">
        <v>479</v>
      </c>
      <c r="I1399" s="29" t="s">
        <v>122</v>
      </c>
      <c r="J1399" s="33" t="s">
        <v>13732</v>
      </c>
      <c r="K1399" s="29" t="s">
        <v>178</v>
      </c>
      <c r="L1399" s="29" t="s">
        <v>13731</v>
      </c>
      <c r="M1399" s="29" t="s">
        <v>2515</v>
      </c>
      <c r="N1399" s="28">
        <v>605001</v>
      </c>
      <c r="O1399" s="28">
        <v>6092836</v>
      </c>
      <c r="P1399" s="29" t="s">
        <v>13730</v>
      </c>
      <c r="Q1399" s="32" t="s">
        <v>207</v>
      </c>
      <c r="R1399" s="19"/>
      <c r="S1399" s="19"/>
      <c r="T1399" s="19"/>
      <c r="U1399" s="19"/>
      <c r="V1399" s="19"/>
      <c r="W1399" s="19"/>
      <c r="X1399" s="19"/>
      <c r="Y1399" s="19"/>
      <c r="Z1399" s="19"/>
      <c r="AA1399" s="19"/>
      <c r="AB1399" s="19"/>
      <c r="AC1399" s="19"/>
      <c r="AD1399" s="31">
        <v>112410</v>
      </c>
      <c r="AE1399" s="31">
        <v>224817</v>
      </c>
      <c r="AF1399" s="31">
        <v>224817</v>
      </c>
      <c r="AG1399" s="31">
        <v>202070</v>
      </c>
      <c r="AH1399" s="31">
        <v>206440</v>
      </c>
      <c r="AI1399" s="31">
        <v>223720</v>
      </c>
      <c r="AJ1399" s="31">
        <v>189100</v>
      </c>
      <c r="AK1399" s="31">
        <v>166870</v>
      </c>
      <c r="AL1399" s="31">
        <v>169090</v>
      </c>
      <c r="AM1399" s="31">
        <v>194104</v>
      </c>
      <c r="AN1399" s="31">
        <v>165701</v>
      </c>
      <c r="AO1399" s="31">
        <v>189130</v>
      </c>
      <c r="AP1399" s="31">
        <v>159677.27490234375</v>
      </c>
      <c r="AQ1399" s="31">
        <v>157072.19921875</v>
      </c>
      <c r="AR1399" s="31">
        <v>136912.37622070313</v>
      </c>
      <c r="AS1399" s="31">
        <v>169863.67578125</v>
      </c>
      <c r="AT1399" s="31">
        <v>109750.22619628906</v>
      </c>
      <c r="AU1399" s="31">
        <v>111975.52416992188</v>
      </c>
      <c r="AV1399" s="31">
        <v>121013.01721191406</v>
      </c>
      <c r="AW1399" s="31">
        <v>146911.27587890625</v>
      </c>
      <c r="AX1399" s="31">
        <v>14500.7568359375</v>
      </c>
      <c r="AY1399" s="31">
        <v>8782.98046875</v>
      </c>
      <c r="AZ1399" s="31">
        <v>23283.7373046875</v>
      </c>
    </row>
    <row r="1400" spans="1:52" ht="15" customHeight="1">
      <c r="A1400" s="29" t="s">
        <v>13729</v>
      </c>
      <c r="B1400" s="34">
        <v>32674</v>
      </c>
      <c r="C1400" s="28">
        <v>200</v>
      </c>
      <c r="D1400" s="28">
        <v>25</v>
      </c>
      <c r="E1400" s="28">
        <v>30</v>
      </c>
      <c r="F1400" s="29" t="s">
        <v>242</v>
      </c>
      <c r="G1400" s="29" t="s">
        <v>3075</v>
      </c>
      <c r="H1400" s="28">
        <v>479</v>
      </c>
      <c r="I1400" s="29" t="s">
        <v>122</v>
      </c>
      <c r="J1400" s="33" t="s">
        <v>13727</v>
      </c>
      <c r="K1400" s="29" t="s">
        <v>178</v>
      </c>
      <c r="L1400" s="29" t="s">
        <v>13726</v>
      </c>
      <c r="M1400" s="29" t="s">
        <v>13725</v>
      </c>
      <c r="N1400" s="28">
        <v>610143</v>
      </c>
      <c r="O1400" s="28">
        <v>6109058</v>
      </c>
      <c r="P1400" s="29" t="s">
        <v>13724</v>
      </c>
      <c r="Q1400" s="32" t="s">
        <v>368</v>
      </c>
      <c r="R1400" s="19"/>
      <c r="S1400" s="19"/>
      <c r="T1400" s="19"/>
      <c r="U1400" s="19"/>
      <c r="V1400" s="19"/>
      <c r="W1400" s="19"/>
      <c r="X1400" s="19"/>
      <c r="Y1400" s="19"/>
      <c r="Z1400" s="19"/>
      <c r="AA1400" s="19"/>
      <c r="AB1400" s="19"/>
      <c r="AC1400" s="19"/>
      <c r="AD1400" s="31">
        <v>220000</v>
      </c>
      <c r="AE1400" s="31">
        <v>440000</v>
      </c>
      <c r="AF1400" s="31">
        <v>440000</v>
      </c>
      <c r="AG1400" s="31">
        <v>440000</v>
      </c>
      <c r="AH1400" s="31">
        <v>440000</v>
      </c>
      <c r="AI1400" s="31">
        <v>440000</v>
      </c>
      <c r="AJ1400" s="31">
        <v>440000</v>
      </c>
      <c r="AK1400" s="31">
        <v>440000</v>
      </c>
      <c r="AL1400" s="31">
        <v>440000</v>
      </c>
      <c r="AM1400" s="31">
        <v>440000</v>
      </c>
      <c r="AN1400" s="31">
        <v>440000</v>
      </c>
      <c r="AO1400" s="31">
        <v>440000</v>
      </c>
      <c r="AP1400" s="31">
        <v>168548.99926757813</v>
      </c>
      <c r="AQ1400" s="31">
        <v>111652.80285644531</v>
      </c>
      <c r="AR1400" s="31">
        <v>80256.899169921875</v>
      </c>
      <c r="AS1400" s="31">
        <v>132889</v>
      </c>
      <c r="AT1400" s="31">
        <v>144609</v>
      </c>
      <c r="AU1400" s="31">
        <v>116858</v>
      </c>
      <c r="AV1400" s="31">
        <v>64104.270263671875</v>
      </c>
      <c r="AW1400" s="31">
        <v>46698.799377441406</v>
      </c>
      <c r="AX1400" s="31">
        <v>9.9999997764825821E-3</v>
      </c>
      <c r="AY1400" s="31">
        <v>5205.4599609375</v>
      </c>
      <c r="AZ1400" s="31">
        <v>5205.4699609372765</v>
      </c>
    </row>
    <row r="1401" spans="1:52" ht="15" customHeight="1">
      <c r="A1401" s="29" t="s">
        <v>13723</v>
      </c>
      <c r="B1401" s="34">
        <v>32857</v>
      </c>
      <c r="C1401" s="28">
        <v>150</v>
      </c>
      <c r="D1401" s="28">
        <v>24.6</v>
      </c>
      <c r="E1401" s="28">
        <v>32.5</v>
      </c>
      <c r="F1401" s="29" t="s">
        <v>172</v>
      </c>
      <c r="G1401" s="29" t="s">
        <v>2354</v>
      </c>
      <c r="H1401" s="28">
        <v>479</v>
      </c>
      <c r="I1401" s="29" t="s">
        <v>122</v>
      </c>
      <c r="J1401" s="33" t="s">
        <v>13722</v>
      </c>
      <c r="K1401" s="29" t="s">
        <v>178</v>
      </c>
      <c r="L1401" s="29" t="s">
        <v>13718</v>
      </c>
      <c r="M1401" s="29" t="s">
        <v>9735</v>
      </c>
      <c r="N1401" s="28">
        <v>603413</v>
      </c>
      <c r="O1401" s="28">
        <v>6090440</v>
      </c>
      <c r="P1401" s="29" t="s">
        <v>13721</v>
      </c>
      <c r="Q1401" s="32" t="s">
        <v>207</v>
      </c>
      <c r="R1401" s="19"/>
      <c r="S1401" s="19"/>
      <c r="T1401" s="19"/>
      <c r="U1401" s="19"/>
      <c r="V1401" s="19"/>
      <c r="W1401" s="19"/>
      <c r="X1401" s="19"/>
      <c r="Y1401" s="19"/>
      <c r="Z1401" s="19"/>
      <c r="AA1401" s="19"/>
      <c r="AB1401" s="19"/>
      <c r="AC1401" s="19"/>
      <c r="AD1401" s="31">
        <v>45000</v>
      </c>
      <c r="AE1401" s="31">
        <v>473612</v>
      </c>
      <c r="AF1401" s="31">
        <v>473611</v>
      </c>
      <c r="AG1401" s="31">
        <v>495920</v>
      </c>
      <c r="AH1401" s="31">
        <v>482800</v>
      </c>
      <c r="AI1401" s="31">
        <v>486250</v>
      </c>
      <c r="AJ1401" s="31">
        <v>455100</v>
      </c>
      <c r="AK1401" s="31">
        <v>412100</v>
      </c>
      <c r="AL1401" s="31">
        <v>385020</v>
      </c>
      <c r="AM1401" s="31">
        <v>543027</v>
      </c>
      <c r="AN1401" s="31">
        <v>443570</v>
      </c>
      <c r="AO1401" s="31">
        <v>474686</v>
      </c>
      <c r="AP1401" s="31">
        <v>414109.697265625</v>
      </c>
      <c r="AQ1401" s="31">
        <v>449983.748046875</v>
      </c>
      <c r="AR1401" s="31">
        <v>414980.32421875</v>
      </c>
      <c r="AS1401" s="31">
        <v>470367.978515625</v>
      </c>
      <c r="AT1401" s="31">
        <v>441995.02734375</v>
      </c>
      <c r="AU1401" s="31">
        <v>405591.296875</v>
      </c>
      <c r="AV1401" s="31">
        <v>471600.548828125</v>
      </c>
      <c r="AW1401" s="31">
        <v>445843.42138671875</v>
      </c>
      <c r="AX1401" s="31">
        <v>40027.3515625</v>
      </c>
      <c r="AY1401" s="31">
        <v>26771.375</v>
      </c>
      <c r="AZ1401" s="31">
        <v>66798.7265625</v>
      </c>
    </row>
    <row r="1402" spans="1:52" ht="15" customHeight="1">
      <c r="A1402" s="29" t="s">
        <v>13720</v>
      </c>
      <c r="B1402" s="34">
        <v>32964</v>
      </c>
      <c r="C1402" s="28">
        <v>150</v>
      </c>
      <c r="D1402" s="28">
        <v>24.6</v>
      </c>
      <c r="E1402" s="28">
        <v>32.5</v>
      </c>
      <c r="F1402" s="29" t="s">
        <v>172</v>
      </c>
      <c r="G1402" s="29" t="s">
        <v>2354</v>
      </c>
      <c r="H1402" s="28">
        <v>479</v>
      </c>
      <c r="I1402" s="29" t="s">
        <v>122</v>
      </c>
      <c r="J1402" s="33" t="s">
        <v>13719</v>
      </c>
      <c r="K1402" s="29" t="s">
        <v>178</v>
      </c>
      <c r="L1402" s="29" t="s">
        <v>13718</v>
      </c>
      <c r="M1402" s="29" t="s">
        <v>9735</v>
      </c>
      <c r="N1402" s="28">
        <v>603364</v>
      </c>
      <c r="O1402" s="28">
        <v>6090550</v>
      </c>
      <c r="P1402" s="29" t="s">
        <v>13717</v>
      </c>
      <c r="Q1402" s="32" t="s">
        <v>207</v>
      </c>
      <c r="R1402" s="19"/>
      <c r="S1402" s="19"/>
      <c r="T1402" s="19"/>
      <c r="U1402" s="19"/>
      <c r="V1402" s="19"/>
      <c r="W1402" s="19"/>
      <c r="X1402" s="19"/>
      <c r="Y1402" s="19"/>
      <c r="Z1402" s="19"/>
      <c r="AA1402" s="19"/>
      <c r="AB1402" s="19"/>
      <c r="AC1402" s="19"/>
      <c r="AD1402" s="19"/>
      <c r="AE1402" s="31">
        <v>490159</v>
      </c>
      <c r="AF1402" s="31">
        <v>535000</v>
      </c>
      <c r="AG1402" s="31">
        <v>507540</v>
      </c>
      <c r="AH1402" s="31">
        <v>509550</v>
      </c>
      <c r="AI1402" s="31">
        <v>503850</v>
      </c>
      <c r="AJ1402" s="31">
        <v>470410</v>
      </c>
      <c r="AK1402" s="31">
        <v>402980</v>
      </c>
      <c r="AL1402" s="31">
        <v>377910</v>
      </c>
      <c r="AM1402" s="31">
        <v>533877</v>
      </c>
      <c r="AN1402" s="31">
        <v>444142</v>
      </c>
      <c r="AO1402" s="31">
        <v>423912</v>
      </c>
      <c r="AP1402" s="31">
        <v>265868.345703125</v>
      </c>
      <c r="AQ1402" s="31">
        <v>445910.1796875</v>
      </c>
      <c r="AR1402" s="31">
        <v>407067.431640625</v>
      </c>
      <c r="AS1402" s="31">
        <v>441732.4501953125</v>
      </c>
      <c r="AT1402" s="31">
        <v>286688.82666015625</v>
      </c>
      <c r="AU1402" s="31">
        <v>401404.6513671875</v>
      </c>
      <c r="AV1402" s="31">
        <v>461256.802734375</v>
      </c>
      <c r="AW1402" s="31">
        <v>337941.72509765625</v>
      </c>
      <c r="AX1402" s="31">
        <v>38432.3515625</v>
      </c>
      <c r="AY1402" s="31">
        <v>13626.0498046875</v>
      </c>
      <c r="AZ1402" s="31">
        <v>52058.4013671875</v>
      </c>
    </row>
    <row r="1403" spans="1:52" ht="15" customHeight="1">
      <c r="A1403" s="29" t="s">
        <v>13716</v>
      </c>
      <c r="B1403" s="34">
        <v>33239</v>
      </c>
      <c r="C1403" s="28">
        <v>150</v>
      </c>
      <c r="D1403" s="28">
        <v>24.6</v>
      </c>
      <c r="E1403" s="28">
        <v>32.5</v>
      </c>
      <c r="F1403" s="29" t="s">
        <v>172</v>
      </c>
      <c r="G1403" s="29" t="s">
        <v>2354</v>
      </c>
      <c r="H1403" s="28">
        <v>479</v>
      </c>
      <c r="I1403" s="29" t="s">
        <v>122</v>
      </c>
      <c r="J1403" s="33" t="s">
        <v>13715</v>
      </c>
      <c r="K1403" s="29" t="s">
        <v>178</v>
      </c>
      <c r="L1403" s="29" t="s">
        <v>13560</v>
      </c>
      <c r="M1403" s="29" t="s">
        <v>370</v>
      </c>
      <c r="N1403" s="28">
        <v>603150</v>
      </c>
      <c r="O1403" s="28">
        <v>6094650</v>
      </c>
      <c r="P1403" s="29" t="s">
        <v>13714</v>
      </c>
      <c r="Q1403" s="32" t="s">
        <v>207</v>
      </c>
      <c r="R1403" s="19"/>
      <c r="S1403" s="19"/>
      <c r="T1403" s="19"/>
      <c r="U1403" s="19"/>
      <c r="V1403" s="19"/>
      <c r="W1403" s="19"/>
      <c r="X1403" s="19"/>
      <c r="Y1403" s="19"/>
      <c r="Z1403" s="19"/>
      <c r="AA1403" s="19"/>
      <c r="AB1403" s="19"/>
      <c r="AC1403" s="19"/>
      <c r="AD1403" s="19"/>
      <c r="AE1403" s="19"/>
      <c r="AF1403" s="31">
        <v>349795</v>
      </c>
      <c r="AG1403" s="31">
        <v>354540</v>
      </c>
      <c r="AH1403" s="31">
        <v>361500</v>
      </c>
      <c r="AI1403" s="31">
        <v>363300</v>
      </c>
      <c r="AJ1403" s="31">
        <v>322370</v>
      </c>
      <c r="AK1403" s="31">
        <v>272430</v>
      </c>
      <c r="AL1403" s="31">
        <v>300720</v>
      </c>
      <c r="AM1403" s="31">
        <v>361537</v>
      </c>
      <c r="AN1403" s="31">
        <v>295788</v>
      </c>
      <c r="AO1403" s="31">
        <v>320365</v>
      </c>
      <c r="AP1403" s="31">
        <v>259822.572265625</v>
      </c>
      <c r="AQ1403" s="31">
        <v>311830.9033203125</v>
      </c>
      <c r="AR1403" s="31">
        <v>281441.625</v>
      </c>
      <c r="AS1403" s="31">
        <v>320944.25</v>
      </c>
      <c r="AT1403" s="31">
        <v>296149.5263671875</v>
      </c>
      <c r="AU1403" s="31">
        <v>276232.255859375</v>
      </c>
      <c r="AV1403" s="31">
        <v>340371.8720703125</v>
      </c>
      <c r="AW1403" s="31">
        <v>330748.5263671875</v>
      </c>
      <c r="AX1403" s="31">
        <v>27748.75</v>
      </c>
      <c r="AY1403" s="31">
        <v>20904.599609375</v>
      </c>
      <c r="AZ1403" s="31">
        <v>48653.349609375</v>
      </c>
    </row>
    <row r="1404" spans="1:52" ht="15" customHeight="1">
      <c r="A1404" s="29" t="s">
        <v>13713</v>
      </c>
      <c r="B1404" s="34">
        <v>33239</v>
      </c>
      <c r="C1404" s="28">
        <v>150</v>
      </c>
      <c r="D1404" s="28">
        <v>24.6</v>
      </c>
      <c r="E1404" s="28">
        <v>32.5</v>
      </c>
      <c r="F1404" s="29" t="s">
        <v>172</v>
      </c>
      <c r="G1404" s="29" t="s">
        <v>2354</v>
      </c>
      <c r="H1404" s="28">
        <v>479</v>
      </c>
      <c r="I1404" s="29" t="s">
        <v>122</v>
      </c>
      <c r="J1404" s="33" t="s">
        <v>13712</v>
      </c>
      <c r="K1404" s="29" t="s">
        <v>178</v>
      </c>
      <c r="L1404" s="29" t="s">
        <v>13560</v>
      </c>
      <c r="M1404" s="29" t="s">
        <v>370</v>
      </c>
      <c r="N1404" s="28">
        <v>603174</v>
      </c>
      <c r="O1404" s="28">
        <v>6094516</v>
      </c>
      <c r="P1404" s="29" t="s">
        <v>13711</v>
      </c>
      <c r="Q1404" s="32" t="s">
        <v>207</v>
      </c>
      <c r="R1404" s="19"/>
      <c r="S1404" s="19"/>
      <c r="T1404" s="19"/>
      <c r="U1404" s="19"/>
      <c r="V1404" s="19"/>
      <c r="W1404" s="19"/>
      <c r="X1404" s="19"/>
      <c r="Y1404" s="19"/>
      <c r="Z1404" s="19"/>
      <c r="AA1404" s="19"/>
      <c r="AB1404" s="19"/>
      <c r="AC1404" s="19"/>
      <c r="AD1404" s="19"/>
      <c r="AE1404" s="19"/>
      <c r="AF1404" s="31">
        <v>343273</v>
      </c>
      <c r="AG1404" s="31">
        <v>366170</v>
      </c>
      <c r="AH1404" s="31">
        <v>360400</v>
      </c>
      <c r="AI1404" s="31">
        <v>368300</v>
      </c>
      <c r="AJ1404" s="31">
        <v>328830</v>
      </c>
      <c r="AK1404" s="31">
        <v>290430</v>
      </c>
      <c r="AL1404" s="31">
        <v>300250</v>
      </c>
      <c r="AM1404" s="31">
        <v>353237</v>
      </c>
      <c r="AN1404" s="31">
        <v>296139</v>
      </c>
      <c r="AO1404" s="31">
        <v>329522</v>
      </c>
      <c r="AP1404" s="31">
        <v>271020.1259765625</v>
      </c>
      <c r="AQ1404" s="31">
        <v>322693.25</v>
      </c>
      <c r="AR1404" s="31">
        <v>266287.2021484375</v>
      </c>
      <c r="AS1404" s="31">
        <v>320839.67578125</v>
      </c>
      <c r="AT1404" s="31">
        <v>287818.7783203125</v>
      </c>
      <c r="AU1404" s="31">
        <v>272948.62353515625</v>
      </c>
      <c r="AV1404" s="31">
        <v>335384.67578125</v>
      </c>
      <c r="AW1404" s="31">
        <v>342764.072265625</v>
      </c>
      <c r="AX1404" s="31">
        <v>27434.125</v>
      </c>
      <c r="AY1404" s="31">
        <v>21644.55078125</v>
      </c>
      <c r="AZ1404" s="31">
        <v>49078.67578125</v>
      </c>
    </row>
    <row r="1405" spans="1:52" ht="15" customHeight="1">
      <c r="A1405" s="29" t="s">
        <v>13710</v>
      </c>
      <c r="B1405" s="34">
        <v>33392</v>
      </c>
      <c r="C1405" s="28">
        <v>150</v>
      </c>
      <c r="D1405" s="28">
        <v>24.6</v>
      </c>
      <c r="E1405" s="28">
        <v>32.5</v>
      </c>
      <c r="F1405" s="29" t="s">
        <v>172</v>
      </c>
      <c r="G1405" s="29" t="s">
        <v>2354</v>
      </c>
      <c r="H1405" s="28">
        <v>479</v>
      </c>
      <c r="I1405" s="29" t="s">
        <v>122</v>
      </c>
      <c r="J1405" s="33" t="s">
        <v>13709</v>
      </c>
      <c r="K1405" s="29" t="s">
        <v>178</v>
      </c>
      <c r="L1405" s="29" t="s">
        <v>13695</v>
      </c>
      <c r="M1405" s="29" t="s">
        <v>3433</v>
      </c>
      <c r="N1405" s="28">
        <v>599890</v>
      </c>
      <c r="O1405" s="28">
        <v>6093047</v>
      </c>
      <c r="P1405" s="29" t="s">
        <v>13708</v>
      </c>
      <c r="Q1405" s="32" t="s">
        <v>207</v>
      </c>
      <c r="R1405" s="19"/>
      <c r="S1405" s="19"/>
      <c r="T1405" s="19"/>
      <c r="U1405" s="19"/>
      <c r="V1405" s="19"/>
      <c r="W1405" s="19"/>
      <c r="X1405" s="19"/>
      <c r="Y1405" s="19"/>
      <c r="Z1405" s="19"/>
      <c r="AA1405" s="19"/>
      <c r="AB1405" s="19"/>
      <c r="AC1405" s="19"/>
      <c r="AD1405" s="19"/>
      <c r="AE1405" s="19"/>
      <c r="AF1405" s="31">
        <v>193762</v>
      </c>
      <c r="AG1405" s="31">
        <v>355860</v>
      </c>
      <c r="AH1405" s="31">
        <v>388610</v>
      </c>
      <c r="AI1405" s="31">
        <v>395560</v>
      </c>
      <c r="AJ1405" s="31">
        <v>347280</v>
      </c>
      <c r="AK1405" s="31">
        <v>296300</v>
      </c>
      <c r="AL1405" s="31">
        <v>285800</v>
      </c>
      <c r="AM1405" s="31">
        <v>378545</v>
      </c>
      <c r="AN1405" s="31">
        <v>321944</v>
      </c>
      <c r="AO1405" s="31">
        <v>350709</v>
      </c>
      <c r="AP1405" s="31">
        <v>300862.5478515625</v>
      </c>
      <c r="AQ1405" s="31">
        <v>330833.0712890625</v>
      </c>
      <c r="AR1405" s="31">
        <v>293131.048828125</v>
      </c>
      <c r="AS1405" s="31">
        <v>346718.900390625</v>
      </c>
      <c r="AT1405" s="31">
        <v>315412.0498046875</v>
      </c>
      <c r="AU1405" s="31">
        <v>305117.0263671875</v>
      </c>
      <c r="AV1405" s="31">
        <v>370448.9521484375</v>
      </c>
      <c r="AW1405" s="31">
        <v>364123.6533203125</v>
      </c>
      <c r="AX1405" s="31">
        <v>27923.17578125</v>
      </c>
      <c r="AY1405" s="31">
        <v>20011.55078125</v>
      </c>
      <c r="AZ1405" s="31">
        <v>47934.7265625</v>
      </c>
    </row>
    <row r="1406" spans="1:52" ht="15" customHeight="1">
      <c r="A1406" s="29" t="s">
        <v>13707</v>
      </c>
      <c r="B1406" s="34">
        <v>33392</v>
      </c>
      <c r="C1406" s="28">
        <v>150</v>
      </c>
      <c r="D1406" s="28">
        <v>24.6</v>
      </c>
      <c r="E1406" s="28">
        <v>32.5</v>
      </c>
      <c r="F1406" s="29" t="s">
        <v>172</v>
      </c>
      <c r="G1406" s="29" t="s">
        <v>2354</v>
      </c>
      <c r="H1406" s="28">
        <v>479</v>
      </c>
      <c r="I1406" s="29" t="s">
        <v>122</v>
      </c>
      <c r="J1406" s="33" t="s">
        <v>13706</v>
      </c>
      <c r="K1406" s="29" t="s">
        <v>178</v>
      </c>
      <c r="L1406" s="29" t="s">
        <v>13695</v>
      </c>
      <c r="M1406" s="29" t="s">
        <v>3433</v>
      </c>
      <c r="N1406" s="28">
        <v>599883</v>
      </c>
      <c r="O1406" s="28">
        <v>6092998</v>
      </c>
      <c r="P1406" s="29" t="s">
        <v>13705</v>
      </c>
      <c r="Q1406" s="32" t="s">
        <v>207</v>
      </c>
      <c r="R1406" s="19"/>
      <c r="S1406" s="19"/>
      <c r="T1406" s="19"/>
      <c r="U1406" s="19"/>
      <c r="V1406" s="19"/>
      <c r="W1406" s="19"/>
      <c r="X1406" s="19"/>
      <c r="Y1406" s="19"/>
      <c r="Z1406" s="19"/>
      <c r="AA1406" s="19"/>
      <c r="AB1406" s="19"/>
      <c r="AC1406" s="19"/>
      <c r="AD1406" s="19"/>
      <c r="AE1406" s="19"/>
      <c r="AF1406" s="31">
        <v>206315</v>
      </c>
      <c r="AG1406" s="31">
        <v>371630</v>
      </c>
      <c r="AH1406" s="31">
        <v>385200</v>
      </c>
      <c r="AI1406" s="31">
        <v>394470</v>
      </c>
      <c r="AJ1406" s="31">
        <v>340690</v>
      </c>
      <c r="AK1406" s="31">
        <v>283350</v>
      </c>
      <c r="AL1406" s="31">
        <v>305100</v>
      </c>
      <c r="AM1406" s="31">
        <v>327230</v>
      </c>
      <c r="AN1406" s="31">
        <v>295440</v>
      </c>
      <c r="AO1406" s="31">
        <v>360648</v>
      </c>
      <c r="AP1406" s="31">
        <v>308627.703125</v>
      </c>
      <c r="AQ1406" s="31">
        <v>337486.2734375</v>
      </c>
      <c r="AR1406" s="31">
        <v>300440.302734375</v>
      </c>
      <c r="AS1406" s="31">
        <v>354881.4453125</v>
      </c>
      <c r="AT1406" s="31">
        <v>335311.42578125</v>
      </c>
      <c r="AU1406" s="31">
        <v>310063.3251953125</v>
      </c>
      <c r="AV1406" s="31">
        <v>378429.15234375</v>
      </c>
      <c r="AW1406" s="31">
        <v>362963.970703125</v>
      </c>
      <c r="AX1406" s="31">
        <v>28618.32421875</v>
      </c>
      <c r="AY1406" s="31">
        <v>21884.025390625</v>
      </c>
      <c r="AZ1406" s="31">
        <v>50502.349609375</v>
      </c>
    </row>
    <row r="1407" spans="1:52" ht="15" customHeight="1">
      <c r="A1407" s="29" t="s">
        <v>13704</v>
      </c>
      <c r="B1407" s="34">
        <v>33392</v>
      </c>
      <c r="C1407" s="28">
        <v>150</v>
      </c>
      <c r="D1407" s="28">
        <v>24.6</v>
      </c>
      <c r="E1407" s="28">
        <v>32.5</v>
      </c>
      <c r="F1407" s="29" t="s">
        <v>172</v>
      </c>
      <c r="G1407" s="29" t="s">
        <v>2354</v>
      </c>
      <c r="H1407" s="28">
        <v>479</v>
      </c>
      <c r="I1407" s="29" t="s">
        <v>122</v>
      </c>
      <c r="J1407" s="33" t="s">
        <v>13703</v>
      </c>
      <c r="K1407" s="29" t="s">
        <v>178</v>
      </c>
      <c r="L1407" s="29" t="s">
        <v>13695</v>
      </c>
      <c r="M1407" s="29" t="s">
        <v>3433</v>
      </c>
      <c r="N1407" s="28">
        <v>599907</v>
      </c>
      <c r="O1407" s="28">
        <v>6092901</v>
      </c>
      <c r="P1407" s="29" t="s">
        <v>13702</v>
      </c>
      <c r="Q1407" s="32" t="s">
        <v>207</v>
      </c>
      <c r="R1407" s="19"/>
      <c r="S1407" s="19"/>
      <c r="T1407" s="19"/>
      <c r="U1407" s="19"/>
      <c r="V1407" s="19"/>
      <c r="W1407" s="19"/>
      <c r="X1407" s="19"/>
      <c r="Y1407" s="19"/>
      <c r="Z1407" s="19"/>
      <c r="AA1407" s="19"/>
      <c r="AB1407" s="19"/>
      <c r="AC1407" s="19"/>
      <c r="AD1407" s="19"/>
      <c r="AE1407" s="19"/>
      <c r="AF1407" s="31">
        <v>198037</v>
      </c>
      <c r="AG1407" s="31">
        <v>362310</v>
      </c>
      <c r="AH1407" s="31">
        <v>368490</v>
      </c>
      <c r="AI1407" s="31">
        <v>390620</v>
      </c>
      <c r="AJ1407" s="31">
        <v>345720</v>
      </c>
      <c r="AK1407" s="31">
        <v>293100</v>
      </c>
      <c r="AL1407" s="31">
        <v>316900</v>
      </c>
      <c r="AM1407" s="31">
        <v>377759</v>
      </c>
      <c r="AN1407" s="31">
        <v>319407</v>
      </c>
      <c r="AO1407" s="31">
        <v>330716</v>
      </c>
      <c r="AP1407" s="31">
        <v>266458.4013671875</v>
      </c>
      <c r="AQ1407" s="31">
        <v>321744.474609375</v>
      </c>
      <c r="AR1407" s="31">
        <v>286387.103515625</v>
      </c>
      <c r="AS1407" s="31">
        <v>342428.177734375</v>
      </c>
      <c r="AT1407" s="31">
        <v>315585.224609375</v>
      </c>
      <c r="AU1407" s="31">
        <v>303670.20166015625</v>
      </c>
      <c r="AV1407" s="31">
        <v>363646.0263671875</v>
      </c>
      <c r="AW1407" s="31">
        <v>358575.8037109375</v>
      </c>
      <c r="AX1407" s="31">
        <v>28619.125</v>
      </c>
      <c r="AY1407" s="31">
        <v>20436.099609375</v>
      </c>
      <c r="AZ1407" s="31">
        <v>49055.224609375</v>
      </c>
    </row>
    <row r="1408" spans="1:52" ht="15" customHeight="1">
      <c r="A1408" s="29" t="s">
        <v>13701</v>
      </c>
      <c r="B1408" s="34">
        <v>33392</v>
      </c>
      <c r="C1408" s="28">
        <v>150</v>
      </c>
      <c r="D1408" s="28">
        <v>24.6</v>
      </c>
      <c r="E1408" s="28">
        <v>32.5</v>
      </c>
      <c r="F1408" s="29" t="s">
        <v>172</v>
      </c>
      <c r="G1408" s="29" t="s">
        <v>2354</v>
      </c>
      <c r="H1408" s="28">
        <v>479</v>
      </c>
      <c r="I1408" s="29" t="s">
        <v>122</v>
      </c>
      <c r="J1408" s="33" t="s">
        <v>13700</v>
      </c>
      <c r="K1408" s="29" t="s">
        <v>178</v>
      </c>
      <c r="L1408" s="29" t="s">
        <v>13699</v>
      </c>
      <c r="M1408" s="29" t="s">
        <v>2351</v>
      </c>
      <c r="N1408" s="28">
        <v>606786</v>
      </c>
      <c r="O1408" s="28">
        <v>6094356</v>
      </c>
      <c r="P1408" s="29" t="s">
        <v>13698</v>
      </c>
      <c r="Q1408" s="32" t="s">
        <v>207</v>
      </c>
      <c r="R1408" s="19"/>
      <c r="S1408" s="19"/>
      <c r="T1408" s="19"/>
      <c r="U1408" s="19"/>
      <c r="V1408" s="19"/>
      <c r="W1408" s="19"/>
      <c r="X1408" s="19"/>
      <c r="Y1408" s="19"/>
      <c r="Z1408" s="19"/>
      <c r="AA1408" s="19"/>
      <c r="AB1408" s="19"/>
      <c r="AC1408" s="19"/>
      <c r="AD1408" s="19"/>
      <c r="AE1408" s="19"/>
      <c r="AF1408" s="31">
        <v>181889</v>
      </c>
      <c r="AG1408" s="31">
        <v>348470</v>
      </c>
      <c r="AH1408" s="31">
        <v>364390</v>
      </c>
      <c r="AI1408" s="31">
        <v>364940</v>
      </c>
      <c r="AJ1408" s="31">
        <v>338860</v>
      </c>
      <c r="AK1408" s="31">
        <v>291400</v>
      </c>
      <c r="AL1408" s="31">
        <v>306500</v>
      </c>
      <c r="AM1408" s="31">
        <v>379134</v>
      </c>
      <c r="AN1408" s="31">
        <v>308969</v>
      </c>
      <c r="AO1408" s="31">
        <v>336033</v>
      </c>
      <c r="AP1408" s="31">
        <v>284166.19921875</v>
      </c>
      <c r="AQ1408" s="31">
        <v>280910.12890625</v>
      </c>
      <c r="AR1408" s="31">
        <v>287648.375</v>
      </c>
      <c r="AS1408" s="31">
        <v>330546.34765625</v>
      </c>
      <c r="AT1408" s="31">
        <v>314039.673828125</v>
      </c>
      <c r="AU1408" s="31">
        <v>277634.92333984375</v>
      </c>
      <c r="AV1408" s="31">
        <v>359285.4560546875</v>
      </c>
      <c r="AW1408" s="31">
        <v>342062.1650390625</v>
      </c>
      <c r="AX1408" s="31">
        <v>26508.373046875</v>
      </c>
      <c r="AY1408" s="31">
        <v>22249.70703125</v>
      </c>
      <c r="AZ1408" s="31">
        <v>48758.080078125</v>
      </c>
    </row>
    <row r="1409" spans="1:52" ht="15" customHeight="1">
      <c r="A1409" s="29" t="s">
        <v>13697</v>
      </c>
      <c r="B1409" s="34">
        <v>33786</v>
      </c>
      <c r="C1409" s="28">
        <v>300</v>
      </c>
      <c r="D1409" s="28">
        <v>31</v>
      </c>
      <c r="E1409" s="28">
        <v>29</v>
      </c>
      <c r="F1409" s="29" t="s">
        <v>13692</v>
      </c>
      <c r="G1409" s="29" t="s">
        <v>2707</v>
      </c>
      <c r="H1409" s="28">
        <v>479</v>
      </c>
      <c r="I1409" s="29" t="s">
        <v>122</v>
      </c>
      <c r="J1409" s="33" t="s">
        <v>13696</v>
      </c>
      <c r="K1409" s="29" t="s">
        <v>178</v>
      </c>
      <c r="L1409" s="29" t="s">
        <v>13695</v>
      </c>
      <c r="M1409" s="29" t="s">
        <v>976</v>
      </c>
      <c r="N1409" s="28">
        <v>598943</v>
      </c>
      <c r="O1409" s="28">
        <v>6094100</v>
      </c>
      <c r="P1409" s="29" t="s">
        <v>13694</v>
      </c>
      <c r="Q1409" s="32" t="s">
        <v>207</v>
      </c>
      <c r="R1409" s="19"/>
      <c r="S1409" s="19"/>
      <c r="T1409" s="19"/>
      <c r="U1409" s="19"/>
      <c r="V1409" s="19"/>
      <c r="W1409" s="19"/>
      <c r="X1409" s="19"/>
      <c r="Y1409" s="19"/>
      <c r="Z1409" s="19"/>
      <c r="AA1409" s="19"/>
      <c r="AB1409" s="19"/>
      <c r="AC1409" s="19"/>
      <c r="AD1409" s="19"/>
      <c r="AE1409" s="19"/>
      <c r="AF1409" s="19"/>
      <c r="AG1409" s="31">
        <v>373020</v>
      </c>
      <c r="AH1409" s="31">
        <v>768470</v>
      </c>
      <c r="AI1409" s="31">
        <v>777620</v>
      </c>
      <c r="AJ1409" s="31">
        <v>698130</v>
      </c>
      <c r="AK1409" s="31">
        <v>584820</v>
      </c>
      <c r="AL1409" s="31">
        <v>650780</v>
      </c>
      <c r="AM1409" s="31">
        <v>750220</v>
      </c>
      <c r="AN1409" s="31">
        <v>658597</v>
      </c>
      <c r="AO1409" s="31">
        <v>709608</v>
      </c>
      <c r="AP1409" s="31">
        <v>583635.923828125</v>
      </c>
      <c r="AQ1409" s="31">
        <v>639100.376953125</v>
      </c>
      <c r="AR1409" s="31">
        <v>572395.8046875</v>
      </c>
      <c r="AS1409" s="31">
        <v>694221.79296875</v>
      </c>
      <c r="AT1409" s="31">
        <v>557482.5498046875</v>
      </c>
      <c r="AU1409" s="31">
        <v>615382.2529296875</v>
      </c>
      <c r="AV1409" s="31">
        <v>749923.525390625</v>
      </c>
      <c r="AW1409" s="31">
        <v>734105.9140625</v>
      </c>
      <c r="AX1409" s="31">
        <v>55122.44921875</v>
      </c>
      <c r="AY1409" s="31">
        <v>42400.82421875</v>
      </c>
      <c r="AZ1409" s="31">
        <v>97523.2734375</v>
      </c>
    </row>
    <row r="1410" spans="1:52" ht="15" customHeight="1">
      <c r="A1410" s="29" t="s">
        <v>13693</v>
      </c>
      <c r="B1410" s="34">
        <v>34608</v>
      </c>
      <c r="C1410" s="28">
        <v>300</v>
      </c>
      <c r="D1410" s="28">
        <v>31</v>
      </c>
      <c r="E1410" s="28">
        <v>30</v>
      </c>
      <c r="F1410" s="29" t="s">
        <v>172</v>
      </c>
      <c r="G1410" s="29" t="s">
        <v>2354</v>
      </c>
      <c r="H1410" s="28">
        <v>479</v>
      </c>
      <c r="I1410" s="29" t="s">
        <v>122</v>
      </c>
      <c r="J1410" s="33" t="s">
        <v>13691</v>
      </c>
      <c r="K1410" s="29" t="s">
        <v>178</v>
      </c>
      <c r="L1410" s="29" t="s">
        <v>13681</v>
      </c>
      <c r="M1410" s="29" t="s">
        <v>370</v>
      </c>
      <c r="N1410" s="28">
        <v>600362</v>
      </c>
      <c r="O1410" s="28">
        <v>6094974</v>
      </c>
      <c r="P1410" s="29" t="s">
        <v>13690</v>
      </c>
      <c r="Q1410" s="32" t="s">
        <v>207</v>
      </c>
      <c r="R1410" s="19"/>
      <c r="S1410" s="19"/>
      <c r="T1410" s="19"/>
      <c r="U1410" s="19"/>
      <c r="V1410" s="19"/>
      <c r="W1410" s="19"/>
      <c r="X1410" s="19"/>
      <c r="Y1410" s="19"/>
      <c r="Z1410" s="19"/>
      <c r="AA1410" s="19"/>
      <c r="AB1410" s="19"/>
      <c r="AC1410" s="19"/>
      <c r="AD1410" s="19"/>
      <c r="AE1410" s="19"/>
      <c r="AF1410" s="19"/>
      <c r="AG1410" s="19"/>
      <c r="AH1410" s="19"/>
      <c r="AI1410" s="31">
        <v>203510</v>
      </c>
      <c r="AJ1410" s="31">
        <v>581570</v>
      </c>
      <c r="AK1410" s="31">
        <v>444070</v>
      </c>
      <c r="AL1410" s="31">
        <v>587010</v>
      </c>
      <c r="AM1410" s="31">
        <v>626251</v>
      </c>
      <c r="AN1410" s="31">
        <v>524457</v>
      </c>
      <c r="AO1410" s="31">
        <v>562335</v>
      </c>
      <c r="AP1410" s="31">
        <v>474133.58203125</v>
      </c>
      <c r="AQ1410" s="31">
        <v>342106.69921875</v>
      </c>
      <c r="AR1410" s="31">
        <v>297397.0703125</v>
      </c>
      <c r="AS1410" s="31">
        <v>540688.251953125</v>
      </c>
      <c r="AT1410" s="31">
        <v>517975.400390625</v>
      </c>
      <c r="AU1410" s="31">
        <v>452391.42260742188</v>
      </c>
      <c r="AV1410" s="31">
        <v>610793.671875</v>
      </c>
      <c r="AW1410" s="31">
        <v>588227.298828125</v>
      </c>
      <c r="AX1410" s="31">
        <v>45430.2734375</v>
      </c>
      <c r="AY1410" s="31">
        <v>36538.9765625</v>
      </c>
      <c r="AZ1410" s="31">
        <v>81969.25</v>
      </c>
    </row>
    <row r="1411" spans="1:52" ht="15" customHeight="1">
      <c r="A1411" s="29" t="s">
        <v>13689</v>
      </c>
      <c r="B1411" s="34">
        <v>34608</v>
      </c>
      <c r="C1411" s="28">
        <v>300</v>
      </c>
      <c r="D1411" s="28">
        <v>31</v>
      </c>
      <c r="E1411" s="28">
        <v>30</v>
      </c>
      <c r="F1411" s="29" t="s">
        <v>172</v>
      </c>
      <c r="G1411" s="29" t="s">
        <v>2354</v>
      </c>
      <c r="H1411" s="28">
        <v>479</v>
      </c>
      <c r="I1411" s="29" t="s">
        <v>122</v>
      </c>
      <c r="J1411" s="33" t="s">
        <v>13688</v>
      </c>
      <c r="K1411" s="29" t="s">
        <v>178</v>
      </c>
      <c r="L1411" s="29" t="s">
        <v>13681</v>
      </c>
      <c r="M1411" s="29" t="s">
        <v>370</v>
      </c>
      <c r="N1411" s="28">
        <v>600357</v>
      </c>
      <c r="O1411" s="28">
        <v>6094839</v>
      </c>
      <c r="P1411" s="29" t="s">
        <v>13687</v>
      </c>
      <c r="Q1411" s="32" t="s">
        <v>207</v>
      </c>
      <c r="R1411" s="19"/>
      <c r="S1411" s="19"/>
      <c r="T1411" s="19"/>
      <c r="U1411" s="19"/>
      <c r="V1411" s="19"/>
      <c r="W1411" s="19"/>
      <c r="X1411" s="19"/>
      <c r="Y1411" s="19"/>
      <c r="Z1411" s="19"/>
      <c r="AA1411" s="19"/>
      <c r="AB1411" s="19"/>
      <c r="AC1411" s="19"/>
      <c r="AD1411" s="19"/>
      <c r="AE1411" s="19"/>
      <c r="AF1411" s="19"/>
      <c r="AG1411" s="19"/>
      <c r="AH1411" s="19"/>
      <c r="AI1411" s="31">
        <v>199230</v>
      </c>
      <c r="AJ1411" s="31">
        <v>583790</v>
      </c>
      <c r="AK1411" s="31">
        <v>502610</v>
      </c>
      <c r="AL1411" s="31">
        <v>521870</v>
      </c>
      <c r="AM1411" s="31">
        <v>617575</v>
      </c>
      <c r="AN1411" s="31">
        <v>520177</v>
      </c>
      <c r="AO1411" s="31">
        <v>560268</v>
      </c>
      <c r="AP1411" s="31">
        <v>484999.375</v>
      </c>
      <c r="AQ1411" s="31">
        <v>544237.4765625</v>
      </c>
      <c r="AR1411" s="31">
        <v>482041.6953125</v>
      </c>
      <c r="AS1411" s="31">
        <v>560289.30078125</v>
      </c>
      <c r="AT1411" s="31">
        <v>500151.05078125</v>
      </c>
      <c r="AU1411" s="31">
        <v>406259.2236328125</v>
      </c>
      <c r="AV1411" s="31">
        <v>591778.37109375</v>
      </c>
      <c r="AW1411" s="31">
        <v>511824.58349609375</v>
      </c>
      <c r="AX1411" s="31">
        <v>44215.67578125</v>
      </c>
      <c r="AY1411" s="31">
        <v>30720.94921875</v>
      </c>
      <c r="AZ1411" s="31">
        <v>74936.625</v>
      </c>
    </row>
    <row r="1412" spans="1:52" ht="15" customHeight="1">
      <c r="A1412" s="29" t="s">
        <v>13686</v>
      </c>
      <c r="B1412" s="34">
        <v>34608</v>
      </c>
      <c r="C1412" s="28">
        <v>300</v>
      </c>
      <c r="D1412" s="28">
        <v>31</v>
      </c>
      <c r="E1412" s="28">
        <v>30</v>
      </c>
      <c r="F1412" s="29" t="s">
        <v>172</v>
      </c>
      <c r="G1412" s="29" t="s">
        <v>2354</v>
      </c>
      <c r="H1412" s="28">
        <v>479</v>
      </c>
      <c r="I1412" s="29" t="s">
        <v>122</v>
      </c>
      <c r="J1412" s="33" t="s">
        <v>13685</v>
      </c>
      <c r="K1412" s="29" t="s">
        <v>178</v>
      </c>
      <c r="L1412" s="29" t="s">
        <v>13681</v>
      </c>
      <c r="M1412" s="29" t="s">
        <v>370</v>
      </c>
      <c r="N1412" s="28">
        <v>600352</v>
      </c>
      <c r="O1412" s="28">
        <v>6094704</v>
      </c>
      <c r="P1412" s="29" t="s">
        <v>13684</v>
      </c>
      <c r="Q1412" s="32" t="s">
        <v>207</v>
      </c>
      <c r="R1412" s="19"/>
      <c r="S1412" s="19"/>
      <c r="T1412" s="19"/>
      <c r="U1412" s="19"/>
      <c r="V1412" s="19"/>
      <c r="W1412" s="19"/>
      <c r="X1412" s="19"/>
      <c r="Y1412" s="19"/>
      <c r="Z1412" s="19"/>
      <c r="AA1412" s="19"/>
      <c r="AB1412" s="19"/>
      <c r="AC1412" s="19"/>
      <c r="AD1412" s="19"/>
      <c r="AE1412" s="19"/>
      <c r="AF1412" s="19"/>
      <c r="AG1412" s="19"/>
      <c r="AH1412" s="19"/>
      <c r="AI1412" s="31">
        <v>153690</v>
      </c>
      <c r="AJ1412" s="31">
        <v>581220</v>
      </c>
      <c r="AK1412" s="31">
        <v>493620</v>
      </c>
      <c r="AL1412" s="31">
        <v>515510</v>
      </c>
      <c r="AM1412" s="31">
        <v>616057</v>
      </c>
      <c r="AN1412" s="31">
        <v>509733</v>
      </c>
      <c r="AO1412" s="31">
        <v>580931</v>
      </c>
      <c r="AP1412" s="31">
        <v>474018.478515625</v>
      </c>
      <c r="AQ1412" s="31">
        <v>527842.0234375</v>
      </c>
      <c r="AR1412" s="31">
        <v>443865.357421875</v>
      </c>
      <c r="AS1412" s="31">
        <v>527513.953125</v>
      </c>
      <c r="AT1412" s="31">
        <v>478640.275390625</v>
      </c>
      <c r="AU1412" s="31">
        <v>441268.50244140625</v>
      </c>
      <c r="AV1412" s="31">
        <v>604341.65234375</v>
      </c>
      <c r="AW1412" s="31">
        <v>596321.904296875</v>
      </c>
      <c r="AX1412" s="31">
        <v>45568.1484375</v>
      </c>
      <c r="AY1412" s="31">
        <v>35262.3515625</v>
      </c>
      <c r="AZ1412" s="31">
        <v>80830.5</v>
      </c>
    </row>
    <row r="1413" spans="1:52" ht="15" customHeight="1">
      <c r="A1413" s="29" t="s">
        <v>13683</v>
      </c>
      <c r="B1413" s="34">
        <v>34865</v>
      </c>
      <c r="C1413" s="28">
        <v>150</v>
      </c>
      <c r="D1413" s="28">
        <v>27</v>
      </c>
      <c r="E1413" s="28">
        <v>31</v>
      </c>
      <c r="F1413" s="29" t="s">
        <v>227</v>
      </c>
      <c r="G1413" s="29" t="s">
        <v>2354</v>
      </c>
      <c r="H1413" s="28">
        <v>479</v>
      </c>
      <c r="I1413" s="29" t="s">
        <v>122</v>
      </c>
      <c r="J1413" s="33" t="s">
        <v>13682</v>
      </c>
      <c r="K1413" s="29" t="s">
        <v>178</v>
      </c>
      <c r="L1413" s="29" t="s">
        <v>13681</v>
      </c>
      <c r="M1413" s="29" t="s">
        <v>1147</v>
      </c>
      <c r="N1413" s="28">
        <v>597837</v>
      </c>
      <c r="O1413" s="28">
        <v>6093430</v>
      </c>
      <c r="P1413" s="29" t="s">
        <v>13680</v>
      </c>
      <c r="Q1413" s="32" t="s">
        <v>207</v>
      </c>
      <c r="R1413" s="19"/>
      <c r="S1413" s="19"/>
      <c r="T1413" s="19"/>
      <c r="U1413" s="19"/>
      <c r="V1413" s="19"/>
      <c r="W1413" s="19"/>
      <c r="X1413" s="19"/>
      <c r="Y1413" s="19"/>
      <c r="Z1413" s="19"/>
      <c r="AA1413" s="19"/>
      <c r="AB1413" s="19"/>
      <c r="AC1413" s="19"/>
      <c r="AD1413" s="19"/>
      <c r="AE1413" s="19"/>
      <c r="AF1413" s="19"/>
      <c r="AG1413" s="19"/>
      <c r="AH1413" s="19"/>
      <c r="AI1413" s="19"/>
      <c r="AJ1413" s="31">
        <v>168950</v>
      </c>
      <c r="AK1413" s="31">
        <v>411890</v>
      </c>
      <c r="AL1413" s="31">
        <v>447660</v>
      </c>
      <c r="AM1413" s="31">
        <v>548120</v>
      </c>
      <c r="AN1413" s="31">
        <v>478062</v>
      </c>
      <c r="AO1413" s="31">
        <v>505021</v>
      </c>
      <c r="AP1413" s="31">
        <v>421786.17578125</v>
      </c>
      <c r="AQ1413" s="31">
        <v>431822.767578125</v>
      </c>
      <c r="AR1413" s="31">
        <v>411951.947265625</v>
      </c>
      <c r="AS1413" s="31">
        <v>470176.173828125</v>
      </c>
      <c r="AT1413" s="31">
        <v>504052.29296875</v>
      </c>
      <c r="AU1413" s="31">
        <v>485365.3466796875</v>
      </c>
      <c r="AV1413" s="31">
        <v>550488.140625</v>
      </c>
      <c r="AW1413" s="31">
        <v>562114.501953125</v>
      </c>
      <c r="AX1413" s="31">
        <v>43479.25</v>
      </c>
      <c r="AY1413" s="31">
        <v>32962.3515625</v>
      </c>
      <c r="AZ1413" s="31">
        <v>76441.6015625</v>
      </c>
    </row>
    <row r="1414" spans="1:52" ht="15" customHeight="1">
      <c r="A1414" s="29" t="s">
        <v>13679</v>
      </c>
      <c r="B1414" s="34">
        <v>35544</v>
      </c>
      <c r="C1414" s="28">
        <v>600</v>
      </c>
      <c r="D1414" s="28">
        <v>43</v>
      </c>
      <c r="E1414" s="28">
        <v>44.5</v>
      </c>
      <c r="F1414" s="29" t="s">
        <v>786</v>
      </c>
      <c r="G1414" s="29" t="s">
        <v>2354</v>
      </c>
      <c r="H1414" s="28">
        <v>479</v>
      </c>
      <c r="I1414" s="29" t="s">
        <v>122</v>
      </c>
      <c r="J1414" s="33" t="s">
        <v>13678</v>
      </c>
      <c r="K1414" s="29" t="s">
        <v>178</v>
      </c>
      <c r="L1414" s="29" t="s">
        <v>13656</v>
      </c>
      <c r="M1414" s="29" t="s">
        <v>2515</v>
      </c>
      <c r="N1414" s="28">
        <v>596008</v>
      </c>
      <c r="O1414" s="28">
        <v>6100776</v>
      </c>
      <c r="P1414" s="29" t="s">
        <v>13677</v>
      </c>
      <c r="Q1414" s="32" t="s">
        <v>174</v>
      </c>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31">
        <v>674660</v>
      </c>
      <c r="AM1414" s="31">
        <v>1369166</v>
      </c>
      <c r="AN1414" s="31">
        <v>1182022</v>
      </c>
      <c r="AO1414" s="31">
        <v>1258885</v>
      </c>
      <c r="AP1414" s="31">
        <v>1100332</v>
      </c>
      <c r="AQ1414" s="31">
        <v>1135610.5</v>
      </c>
      <c r="AR1414" s="31">
        <v>1050490.25</v>
      </c>
      <c r="AS1414" s="31">
        <v>1248981.25</v>
      </c>
      <c r="AT1414" s="31">
        <v>1108515.5</v>
      </c>
      <c r="AU1414" s="31">
        <v>1068227.75</v>
      </c>
      <c r="AV1414" s="31">
        <v>1339505.75</v>
      </c>
      <c r="AW1414" s="31">
        <v>1359116.25</v>
      </c>
      <c r="AX1414" s="31">
        <v>94744.75</v>
      </c>
      <c r="AY1414" s="31">
        <v>79894.75</v>
      </c>
      <c r="AZ1414" s="31">
        <v>174639.5</v>
      </c>
    </row>
    <row r="1415" spans="1:52" ht="15" customHeight="1">
      <c r="A1415" s="29" t="s">
        <v>13676</v>
      </c>
      <c r="B1415" s="34">
        <v>35544</v>
      </c>
      <c r="C1415" s="28">
        <v>600</v>
      </c>
      <c r="D1415" s="28">
        <v>43</v>
      </c>
      <c r="E1415" s="28">
        <v>44.5</v>
      </c>
      <c r="F1415" s="29" t="s">
        <v>172</v>
      </c>
      <c r="G1415" s="29" t="s">
        <v>2354</v>
      </c>
      <c r="H1415" s="28">
        <v>479</v>
      </c>
      <c r="I1415" s="29" t="s">
        <v>122</v>
      </c>
      <c r="J1415" s="33" t="s">
        <v>13675</v>
      </c>
      <c r="K1415" s="29" t="s">
        <v>178</v>
      </c>
      <c r="L1415" s="29" t="s">
        <v>13656</v>
      </c>
      <c r="M1415" s="29" t="s">
        <v>2515</v>
      </c>
      <c r="N1415" s="28">
        <v>595998</v>
      </c>
      <c r="O1415" s="28">
        <v>6100671</v>
      </c>
      <c r="P1415" s="29" t="s">
        <v>13674</v>
      </c>
      <c r="Q1415" s="32" t="s">
        <v>174</v>
      </c>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31">
        <v>598730</v>
      </c>
      <c r="AM1415" s="31">
        <v>1269369</v>
      </c>
      <c r="AN1415" s="31">
        <v>1113712</v>
      </c>
      <c r="AO1415" s="31">
        <v>1191418</v>
      </c>
      <c r="AP1415" s="31">
        <v>990058.75</v>
      </c>
      <c r="AQ1415" s="31">
        <v>1125028.5</v>
      </c>
      <c r="AR1415" s="31">
        <v>944298.75</v>
      </c>
      <c r="AS1415" s="31">
        <v>1155706.5</v>
      </c>
      <c r="AT1415" s="31">
        <v>1015445.5</v>
      </c>
      <c r="AU1415" s="31">
        <v>997069.25</v>
      </c>
      <c r="AV1415" s="31">
        <v>1233206</v>
      </c>
      <c r="AW1415" s="31">
        <v>1248280</v>
      </c>
      <c r="AX1415" s="31">
        <v>90327.5</v>
      </c>
      <c r="AY1415" s="31">
        <v>71242.75</v>
      </c>
      <c r="AZ1415" s="31">
        <v>161570.25</v>
      </c>
    </row>
    <row r="1416" spans="1:52" ht="15" customHeight="1">
      <c r="A1416" s="29" t="s">
        <v>13673</v>
      </c>
      <c r="B1416" s="34">
        <v>35544</v>
      </c>
      <c r="C1416" s="28">
        <v>600</v>
      </c>
      <c r="D1416" s="28">
        <v>43</v>
      </c>
      <c r="E1416" s="28">
        <v>44.5</v>
      </c>
      <c r="F1416" s="29" t="s">
        <v>172</v>
      </c>
      <c r="G1416" s="29" t="s">
        <v>2354</v>
      </c>
      <c r="H1416" s="28">
        <v>479</v>
      </c>
      <c r="I1416" s="29" t="s">
        <v>122</v>
      </c>
      <c r="J1416" s="33" t="s">
        <v>13672</v>
      </c>
      <c r="K1416" s="29" t="s">
        <v>178</v>
      </c>
      <c r="L1416" s="29" t="s">
        <v>13656</v>
      </c>
      <c r="M1416" s="29" t="s">
        <v>2515</v>
      </c>
      <c r="N1416" s="28">
        <v>595989</v>
      </c>
      <c r="O1416" s="28">
        <v>6100564</v>
      </c>
      <c r="P1416" s="29" t="s">
        <v>13671</v>
      </c>
      <c r="Q1416" s="32" t="s">
        <v>174</v>
      </c>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31">
        <v>651900</v>
      </c>
      <c r="AM1416" s="31">
        <v>1354429</v>
      </c>
      <c r="AN1416" s="31">
        <v>1207738</v>
      </c>
      <c r="AO1416" s="31">
        <v>1282990</v>
      </c>
      <c r="AP1416" s="31">
        <v>1070762.5</v>
      </c>
      <c r="AQ1416" s="31">
        <v>972873.5</v>
      </c>
      <c r="AR1416" s="31">
        <v>1011271.75</v>
      </c>
      <c r="AS1416" s="31">
        <v>1232758.5</v>
      </c>
      <c r="AT1416" s="31">
        <v>1095480.75</v>
      </c>
      <c r="AU1416" s="31">
        <v>1059201.5</v>
      </c>
      <c r="AV1416" s="31">
        <v>1308269.5</v>
      </c>
      <c r="AW1416" s="31">
        <v>1317194</v>
      </c>
      <c r="AX1416" s="31">
        <v>98284.75</v>
      </c>
      <c r="AY1416" s="31">
        <v>73499.75</v>
      </c>
      <c r="AZ1416" s="31">
        <v>171784.5</v>
      </c>
    </row>
    <row r="1417" spans="1:52" ht="15" customHeight="1">
      <c r="A1417" s="29" t="s">
        <v>13670</v>
      </c>
      <c r="B1417" s="34">
        <v>36391</v>
      </c>
      <c r="C1417" s="28">
        <v>600</v>
      </c>
      <c r="D1417" s="28">
        <v>44</v>
      </c>
      <c r="E1417" s="28">
        <v>45</v>
      </c>
      <c r="F1417" s="29" t="s">
        <v>440</v>
      </c>
      <c r="G1417" s="29" t="s">
        <v>2354</v>
      </c>
      <c r="H1417" s="28">
        <v>479</v>
      </c>
      <c r="I1417" s="29" t="s">
        <v>122</v>
      </c>
      <c r="J1417" s="33" t="s">
        <v>13669</v>
      </c>
      <c r="K1417" s="29" t="s">
        <v>178</v>
      </c>
      <c r="L1417" s="29" t="s">
        <v>13656</v>
      </c>
      <c r="M1417" s="29" t="s">
        <v>2488</v>
      </c>
      <c r="N1417" s="28">
        <v>596816</v>
      </c>
      <c r="O1417" s="28">
        <v>6101958</v>
      </c>
      <c r="P1417" s="29" t="s">
        <v>13668</v>
      </c>
      <c r="Q1417" s="32" t="s">
        <v>174</v>
      </c>
      <c r="R1417" s="19"/>
      <c r="S1417" s="19"/>
      <c r="T1417" s="19"/>
      <c r="U1417" s="19"/>
      <c r="V1417" s="19"/>
      <c r="W1417" s="19"/>
      <c r="X1417" s="19"/>
      <c r="Y1417" s="19"/>
      <c r="Z1417" s="19"/>
      <c r="AA1417" s="19"/>
      <c r="AB1417" s="19"/>
      <c r="AC1417" s="19"/>
      <c r="AD1417" s="19"/>
      <c r="AE1417" s="19"/>
      <c r="AF1417" s="19"/>
      <c r="AG1417" s="19"/>
      <c r="AH1417" s="19"/>
      <c r="AI1417" s="19"/>
      <c r="AJ1417" s="19"/>
      <c r="AK1417" s="19"/>
      <c r="AL1417" s="19"/>
      <c r="AM1417" s="19"/>
      <c r="AN1417" s="31">
        <v>478156</v>
      </c>
      <c r="AO1417" s="31">
        <v>1158828</v>
      </c>
      <c r="AP1417" s="31">
        <v>948114.5</v>
      </c>
      <c r="AQ1417" s="31">
        <v>1093621.25</v>
      </c>
      <c r="AR1417" s="31">
        <v>923838.25</v>
      </c>
      <c r="AS1417" s="31">
        <v>1089505</v>
      </c>
      <c r="AT1417" s="31">
        <v>1021844.75</v>
      </c>
      <c r="AU1417" s="31">
        <v>970285.25</v>
      </c>
      <c r="AV1417" s="31">
        <v>1179735</v>
      </c>
      <c r="AW1417" s="31">
        <v>1177375.5</v>
      </c>
      <c r="AX1417" s="31">
        <v>80081.75</v>
      </c>
      <c r="AY1417" s="31">
        <v>70834.25</v>
      </c>
      <c r="AZ1417" s="31">
        <v>150916</v>
      </c>
    </row>
    <row r="1418" spans="1:52" ht="15" customHeight="1">
      <c r="A1418" s="29" t="s">
        <v>13667</v>
      </c>
      <c r="B1418" s="34">
        <v>36843</v>
      </c>
      <c r="C1418" s="28">
        <v>1000</v>
      </c>
      <c r="D1418" s="28">
        <v>54.2</v>
      </c>
      <c r="E1418" s="28">
        <v>48</v>
      </c>
      <c r="F1418" s="29" t="s">
        <v>440</v>
      </c>
      <c r="G1418" s="29" t="s">
        <v>2354</v>
      </c>
      <c r="H1418" s="28">
        <v>479</v>
      </c>
      <c r="I1418" s="29" t="s">
        <v>122</v>
      </c>
      <c r="J1418" s="33" t="s">
        <v>13666</v>
      </c>
      <c r="K1418" s="29" t="s">
        <v>178</v>
      </c>
      <c r="L1418" s="29" t="s">
        <v>13662</v>
      </c>
      <c r="M1418" s="29" t="s">
        <v>656</v>
      </c>
      <c r="N1418" s="28">
        <v>608292</v>
      </c>
      <c r="O1418" s="28">
        <v>6108889</v>
      </c>
      <c r="P1418" s="29" t="s">
        <v>13665</v>
      </c>
      <c r="Q1418" s="32" t="s">
        <v>174</v>
      </c>
      <c r="R1418" s="19"/>
      <c r="S1418" s="19"/>
      <c r="T1418" s="19"/>
      <c r="U1418" s="19"/>
      <c r="V1418" s="19"/>
      <c r="W1418" s="19"/>
      <c r="X1418" s="19"/>
      <c r="Y1418" s="19"/>
      <c r="Z1418" s="19"/>
      <c r="AA1418" s="19"/>
      <c r="AB1418" s="19"/>
      <c r="AC1418" s="19"/>
      <c r="AD1418" s="19"/>
      <c r="AE1418" s="19"/>
      <c r="AF1418" s="19"/>
      <c r="AG1418" s="19"/>
      <c r="AH1418" s="19"/>
      <c r="AI1418" s="19"/>
      <c r="AJ1418" s="19"/>
      <c r="AK1418" s="19"/>
      <c r="AL1418" s="19"/>
      <c r="AM1418" s="19"/>
      <c r="AN1418" s="19"/>
      <c r="AO1418" s="31">
        <v>204415</v>
      </c>
      <c r="AP1418" s="31">
        <v>1505466.5</v>
      </c>
      <c r="AQ1418" s="31">
        <v>1714187.75</v>
      </c>
      <c r="AR1418" s="31">
        <v>1515220</v>
      </c>
      <c r="AS1418" s="31">
        <v>1674342.5</v>
      </c>
      <c r="AT1418" s="31">
        <v>1603672</v>
      </c>
      <c r="AU1418" s="31">
        <v>1396674.5</v>
      </c>
      <c r="AV1418" s="31">
        <v>1792490</v>
      </c>
      <c r="AW1418" s="31">
        <v>1758411.5</v>
      </c>
      <c r="AX1418" s="31">
        <v>143752.25</v>
      </c>
      <c r="AY1418" s="31">
        <v>121260.75</v>
      </c>
      <c r="AZ1418" s="31">
        <v>265013</v>
      </c>
    </row>
    <row r="1419" spans="1:52" ht="15" customHeight="1">
      <c r="A1419" s="29" t="s">
        <v>13664</v>
      </c>
      <c r="B1419" s="34">
        <v>36844</v>
      </c>
      <c r="C1419" s="28">
        <v>1000</v>
      </c>
      <c r="D1419" s="28">
        <v>54.2</v>
      </c>
      <c r="E1419" s="28">
        <v>48</v>
      </c>
      <c r="F1419" s="29" t="s">
        <v>440</v>
      </c>
      <c r="G1419" s="29" t="s">
        <v>2354</v>
      </c>
      <c r="H1419" s="28">
        <v>479</v>
      </c>
      <c r="I1419" s="29" t="s">
        <v>122</v>
      </c>
      <c r="J1419" s="33" t="s">
        <v>13663</v>
      </c>
      <c r="K1419" s="29" t="s">
        <v>178</v>
      </c>
      <c r="L1419" s="29" t="s">
        <v>13662</v>
      </c>
      <c r="M1419" s="29" t="s">
        <v>656</v>
      </c>
      <c r="N1419" s="28">
        <v>608133</v>
      </c>
      <c r="O1419" s="28">
        <v>6109088</v>
      </c>
      <c r="P1419" s="29" t="s">
        <v>13661</v>
      </c>
      <c r="Q1419" s="32" t="s">
        <v>174</v>
      </c>
      <c r="R1419" s="19"/>
      <c r="S1419" s="19"/>
      <c r="T1419" s="19"/>
      <c r="U1419" s="19"/>
      <c r="V1419" s="19"/>
      <c r="W1419" s="19"/>
      <c r="X1419" s="19"/>
      <c r="Y1419" s="19"/>
      <c r="Z1419" s="19"/>
      <c r="AA1419" s="19"/>
      <c r="AB1419" s="19"/>
      <c r="AC1419" s="19"/>
      <c r="AD1419" s="19"/>
      <c r="AE1419" s="19"/>
      <c r="AF1419" s="19"/>
      <c r="AG1419" s="19"/>
      <c r="AH1419" s="19"/>
      <c r="AI1419" s="19"/>
      <c r="AJ1419" s="19"/>
      <c r="AK1419" s="19"/>
      <c r="AL1419" s="19"/>
      <c r="AM1419" s="19"/>
      <c r="AN1419" s="19"/>
      <c r="AO1419" s="31">
        <v>197735</v>
      </c>
      <c r="AP1419" s="31">
        <v>1546518.5</v>
      </c>
      <c r="AQ1419" s="31">
        <v>1791183.75</v>
      </c>
      <c r="AR1419" s="31">
        <v>1535646.25</v>
      </c>
      <c r="AS1419" s="31">
        <v>1688647.25</v>
      </c>
      <c r="AT1419" s="31">
        <v>1637742.25</v>
      </c>
      <c r="AU1419" s="31">
        <v>1454197.25</v>
      </c>
      <c r="AV1419" s="31">
        <v>1843767</v>
      </c>
      <c r="AW1419" s="31">
        <v>1807394.75</v>
      </c>
      <c r="AX1419" s="31">
        <v>143609.5</v>
      </c>
      <c r="AY1419" s="31">
        <v>129020</v>
      </c>
      <c r="AZ1419" s="31">
        <v>272629.5</v>
      </c>
    </row>
    <row r="1420" spans="1:52" ht="15" customHeight="1">
      <c r="A1420" s="29" t="s">
        <v>13660</v>
      </c>
      <c r="B1420" s="34">
        <v>36845</v>
      </c>
      <c r="C1420" s="28">
        <v>600</v>
      </c>
      <c r="D1420" s="28">
        <v>44</v>
      </c>
      <c r="E1420" s="28">
        <v>45</v>
      </c>
      <c r="F1420" s="29" t="s">
        <v>440</v>
      </c>
      <c r="G1420" s="29" t="s">
        <v>4003</v>
      </c>
      <c r="H1420" s="28">
        <v>479</v>
      </c>
      <c r="I1420" s="29" t="s">
        <v>122</v>
      </c>
      <c r="J1420" s="33" t="s">
        <v>13659</v>
      </c>
      <c r="K1420" s="29" t="s">
        <v>178</v>
      </c>
      <c r="L1420" s="29" t="s">
        <v>13656</v>
      </c>
      <c r="M1420" s="29" t="s">
        <v>2459</v>
      </c>
      <c r="N1420" s="28">
        <v>596872</v>
      </c>
      <c r="O1420" s="28">
        <v>6101789</v>
      </c>
      <c r="P1420" s="29" t="s">
        <v>13655</v>
      </c>
      <c r="Q1420" s="32" t="s">
        <v>174</v>
      </c>
      <c r="R1420" s="19"/>
      <c r="S1420" s="19"/>
      <c r="T1420" s="19"/>
      <c r="U1420" s="19"/>
      <c r="V1420" s="19"/>
      <c r="W1420" s="19"/>
      <c r="X1420" s="19"/>
      <c r="Y1420" s="19"/>
      <c r="Z1420" s="19"/>
      <c r="AA1420" s="19"/>
      <c r="AB1420" s="19"/>
      <c r="AC1420" s="19"/>
      <c r="AD1420" s="19"/>
      <c r="AE1420" s="19"/>
      <c r="AF1420" s="19"/>
      <c r="AG1420" s="19"/>
      <c r="AH1420" s="19"/>
      <c r="AI1420" s="19"/>
      <c r="AJ1420" s="19"/>
      <c r="AK1420" s="19"/>
      <c r="AL1420" s="19"/>
      <c r="AM1420" s="19"/>
      <c r="AN1420" s="19"/>
      <c r="AO1420" s="31">
        <v>35383</v>
      </c>
      <c r="AP1420" s="31">
        <v>918068</v>
      </c>
      <c r="AQ1420" s="31">
        <v>1062315.625</v>
      </c>
      <c r="AR1420" s="31">
        <v>918332.5</v>
      </c>
      <c r="AS1420" s="31">
        <v>1066885.625</v>
      </c>
      <c r="AT1420" s="31">
        <v>986028.5</v>
      </c>
      <c r="AU1420" s="31">
        <v>940678.625</v>
      </c>
      <c r="AV1420" s="31">
        <v>1108795.5</v>
      </c>
      <c r="AW1420" s="31">
        <v>1148738.25</v>
      </c>
      <c r="AX1420" s="31">
        <v>80050</v>
      </c>
      <c r="AY1420" s="31">
        <v>67460.875</v>
      </c>
      <c r="AZ1420" s="31">
        <v>147510.875</v>
      </c>
    </row>
    <row r="1421" spans="1:52" ht="15" customHeight="1">
      <c r="A1421" s="29" t="s">
        <v>13658</v>
      </c>
      <c r="B1421" s="34">
        <v>36845</v>
      </c>
      <c r="C1421" s="28">
        <v>600</v>
      </c>
      <c r="D1421" s="28">
        <v>44</v>
      </c>
      <c r="E1421" s="28">
        <v>45</v>
      </c>
      <c r="F1421" s="29" t="s">
        <v>440</v>
      </c>
      <c r="G1421" s="29" t="s">
        <v>4003</v>
      </c>
      <c r="H1421" s="28">
        <v>479</v>
      </c>
      <c r="I1421" s="29" t="s">
        <v>122</v>
      </c>
      <c r="J1421" s="33" t="s">
        <v>13657</v>
      </c>
      <c r="K1421" s="29" t="s">
        <v>178</v>
      </c>
      <c r="L1421" s="29" t="s">
        <v>13656</v>
      </c>
      <c r="M1421" s="29" t="s">
        <v>2488</v>
      </c>
      <c r="N1421" s="28">
        <v>596773</v>
      </c>
      <c r="O1421" s="28">
        <v>6102119</v>
      </c>
      <c r="P1421" s="29" t="s">
        <v>13655</v>
      </c>
      <c r="Q1421" s="32" t="s">
        <v>174</v>
      </c>
      <c r="R1421" s="19"/>
      <c r="S1421" s="19"/>
      <c r="T1421" s="19"/>
      <c r="U1421" s="19"/>
      <c r="V1421" s="19"/>
      <c r="W1421" s="19"/>
      <c r="X1421" s="19"/>
      <c r="Y1421" s="19"/>
      <c r="Z1421" s="19"/>
      <c r="AA1421" s="19"/>
      <c r="AB1421" s="19"/>
      <c r="AC1421" s="19"/>
      <c r="AD1421" s="19"/>
      <c r="AE1421" s="19"/>
      <c r="AF1421" s="19"/>
      <c r="AG1421" s="19"/>
      <c r="AH1421" s="19"/>
      <c r="AI1421" s="19"/>
      <c r="AJ1421" s="19"/>
      <c r="AK1421" s="19"/>
      <c r="AL1421" s="19"/>
      <c r="AM1421" s="19"/>
      <c r="AN1421" s="19"/>
      <c r="AO1421" s="31">
        <v>35383</v>
      </c>
      <c r="AP1421" s="31">
        <v>918068</v>
      </c>
      <c r="AQ1421" s="31">
        <v>1062315.625</v>
      </c>
      <c r="AR1421" s="31">
        <v>918332.5</v>
      </c>
      <c r="AS1421" s="31">
        <v>1066885.625</v>
      </c>
      <c r="AT1421" s="31">
        <v>986028.5</v>
      </c>
      <c r="AU1421" s="31">
        <v>940678.625</v>
      </c>
      <c r="AV1421" s="31">
        <v>1108795.5</v>
      </c>
      <c r="AW1421" s="31">
        <v>1148738.25</v>
      </c>
      <c r="AX1421" s="31">
        <v>80050</v>
      </c>
      <c r="AY1421" s="31">
        <v>67460.875</v>
      </c>
      <c r="AZ1421" s="31">
        <v>147510.875</v>
      </c>
    </row>
    <row r="1422" spans="1:52" ht="15" customHeight="1">
      <c r="A1422" s="29" t="s">
        <v>13654</v>
      </c>
      <c r="B1422" s="34">
        <v>36693</v>
      </c>
      <c r="C1422" s="28">
        <v>800</v>
      </c>
      <c r="D1422" s="28">
        <v>50</v>
      </c>
      <c r="E1422" s="28">
        <v>50</v>
      </c>
      <c r="F1422" s="29" t="s">
        <v>1171</v>
      </c>
      <c r="G1422" s="29" t="s">
        <v>9704</v>
      </c>
      <c r="H1422" s="28">
        <v>479</v>
      </c>
      <c r="I1422" s="29" t="s">
        <v>122</v>
      </c>
      <c r="J1422" s="33" t="s">
        <v>13653</v>
      </c>
      <c r="K1422" s="29" t="s">
        <v>178</v>
      </c>
      <c r="L1422" s="29" t="s">
        <v>13649</v>
      </c>
      <c r="M1422" s="29" t="s">
        <v>355</v>
      </c>
      <c r="N1422" s="28">
        <v>602496</v>
      </c>
      <c r="O1422" s="28">
        <v>6115935</v>
      </c>
      <c r="P1422" s="29" t="s">
        <v>13652</v>
      </c>
      <c r="Q1422" s="32" t="s">
        <v>174</v>
      </c>
      <c r="R1422" s="19"/>
      <c r="S1422" s="19"/>
      <c r="T1422" s="19"/>
      <c r="U1422" s="19"/>
      <c r="V1422" s="19"/>
      <c r="W1422" s="19"/>
      <c r="X1422" s="19"/>
      <c r="Y1422" s="19"/>
      <c r="Z1422" s="19"/>
      <c r="AA1422" s="19"/>
      <c r="AB1422" s="19"/>
      <c r="AC1422" s="19"/>
      <c r="AD1422" s="19"/>
      <c r="AE1422" s="19"/>
      <c r="AF1422" s="19"/>
      <c r="AG1422" s="19"/>
      <c r="AH1422" s="19"/>
      <c r="AI1422" s="19"/>
      <c r="AJ1422" s="19"/>
      <c r="AK1422" s="19"/>
      <c r="AL1422" s="19"/>
      <c r="AM1422" s="19"/>
      <c r="AN1422" s="19"/>
      <c r="AO1422" s="31">
        <v>725860</v>
      </c>
      <c r="AP1422" s="31">
        <v>1422544.9921875</v>
      </c>
      <c r="AQ1422" s="31">
        <v>1599185.9609375</v>
      </c>
      <c r="AR1422" s="31">
        <v>1463639.953125</v>
      </c>
      <c r="AS1422" s="31">
        <v>1619488.046875</v>
      </c>
      <c r="AT1422" s="31">
        <v>1536921.74609375</v>
      </c>
      <c r="AU1422" s="31">
        <v>1424784.30078125</v>
      </c>
      <c r="AV1422" s="31">
        <v>1722230.84375</v>
      </c>
      <c r="AW1422" s="31">
        <v>1643390.3984375</v>
      </c>
      <c r="AX1422" s="31">
        <v>117466.75</v>
      </c>
      <c r="AY1422" s="31">
        <v>108324.8515625</v>
      </c>
      <c r="AZ1422" s="31">
        <v>225791.6015625</v>
      </c>
    </row>
    <row r="1423" spans="1:52" ht="15" customHeight="1">
      <c r="A1423" s="29" t="s">
        <v>13651</v>
      </c>
      <c r="B1423" s="34">
        <v>36875</v>
      </c>
      <c r="C1423" s="28">
        <v>900</v>
      </c>
      <c r="D1423" s="28">
        <v>52</v>
      </c>
      <c r="E1423" s="28">
        <v>49</v>
      </c>
      <c r="F1423" s="29" t="s">
        <v>172</v>
      </c>
      <c r="G1423" s="29" t="s">
        <v>13646</v>
      </c>
      <c r="H1423" s="28">
        <v>479</v>
      </c>
      <c r="I1423" s="29" t="s">
        <v>122</v>
      </c>
      <c r="J1423" s="33" t="s">
        <v>13650</v>
      </c>
      <c r="K1423" s="29" t="s">
        <v>178</v>
      </c>
      <c r="L1423" s="29" t="s">
        <v>13649</v>
      </c>
      <c r="M1423" s="29" t="s">
        <v>590</v>
      </c>
      <c r="N1423" s="28">
        <v>607437</v>
      </c>
      <c r="O1423" s="28">
        <v>6114606</v>
      </c>
      <c r="P1423" s="29" t="s">
        <v>13648</v>
      </c>
      <c r="Q1423" s="32" t="s">
        <v>174</v>
      </c>
      <c r="R1423" s="19"/>
      <c r="S1423" s="19"/>
      <c r="T1423" s="19"/>
      <c r="U1423" s="19"/>
      <c r="V1423" s="19"/>
      <c r="W1423" s="19"/>
      <c r="X1423" s="19"/>
      <c r="Y1423" s="19"/>
      <c r="Z1423" s="19"/>
      <c r="AA1423" s="19"/>
      <c r="AB1423" s="19"/>
      <c r="AC1423" s="19"/>
      <c r="AD1423" s="19"/>
      <c r="AE1423" s="19"/>
      <c r="AF1423" s="19"/>
      <c r="AG1423" s="19"/>
      <c r="AH1423" s="19"/>
      <c r="AI1423" s="19"/>
      <c r="AJ1423" s="19"/>
      <c r="AK1423" s="19"/>
      <c r="AL1423" s="19"/>
      <c r="AM1423" s="19"/>
      <c r="AN1423" s="19"/>
      <c r="AO1423" s="31">
        <v>48860</v>
      </c>
      <c r="AP1423" s="31">
        <v>1621166.71875</v>
      </c>
      <c r="AQ1423" s="31">
        <v>1836221.8046875</v>
      </c>
      <c r="AR1423" s="31">
        <v>1606729.0078125</v>
      </c>
      <c r="AS1423" s="31">
        <v>1785007.6875</v>
      </c>
      <c r="AT1423" s="31">
        <v>1694040.8125</v>
      </c>
      <c r="AU1423" s="31">
        <v>1308625.6865234375</v>
      </c>
      <c r="AV1423" s="31">
        <v>1946285.6640625</v>
      </c>
      <c r="AW1423" s="31">
        <v>1841679.8828125</v>
      </c>
      <c r="AX1423" s="31">
        <v>150151.015625</v>
      </c>
      <c r="AY1423" s="31">
        <v>133832.0625</v>
      </c>
      <c r="AZ1423" s="31">
        <v>283983.078125</v>
      </c>
    </row>
    <row r="1424" spans="1:52" ht="15" customHeight="1">
      <c r="A1424" s="29" t="s">
        <v>13647</v>
      </c>
      <c r="B1424" s="34">
        <v>36881</v>
      </c>
      <c r="C1424" s="28">
        <v>900</v>
      </c>
      <c r="D1424" s="28">
        <v>52</v>
      </c>
      <c r="E1424" s="28">
        <v>49</v>
      </c>
      <c r="F1424" s="29" t="s">
        <v>172</v>
      </c>
      <c r="G1424" s="29" t="s">
        <v>2540</v>
      </c>
      <c r="H1424" s="28">
        <v>479</v>
      </c>
      <c r="I1424" s="29" t="s">
        <v>122</v>
      </c>
      <c r="J1424" s="33" t="s">
        <v>13645</v>
      </c>
      <c r="K1424" s="29" t="s">
        <v>178</v>
      </c>
      <c r="L1424" s="29" t="s">
        <v>13642</v>
      </c>
      <c r="M1424" s="29" t="s">
        <v>2488</v>
      </c>
      <c r="N1424" s="28">
        <v>606065</v>
      </c>
      <c r="O1424" s="28">
        <v>6112249</v>
      </c>
      <c r="P1424" s="29" t="s">
        <v>13641</v>
      </c>
      <c r="Q1424" s="32" t="s">
        <v>174</v>
      </c>
      <c r="R1424" s="19"/>
      <c r="S1424" s="19"/>
      <c r="T1424" s="19"/>
      <c r="U1424" s="19"/>
      <c r="V1424" s="19"/>
      <c r="W1424" s="19"/>
      <c r="X1424" s="19"/>
      <c r="Y1424" s="19"/>
      <c r="Z1424" s="19"/>
      <c r="AA1424" s="19"/>
      <c r="AB1424" s="19"/>
      <c r="AC1424" s="19"/>
      <c r="AD1424" s="19"/>
      <c r="AE1424" s="19"/>
      <c r="AF1424" s="19"/>
      <c r="AG1424" s="19"/>
      <c r="AH1424" s="19"/>
      <c r="AI1424" s="19"/>
      <c r="AJ1424" s="19"/>
      <c r="AK1424" s="19"/>
      <c r="AL1424" s="19"/>
      <c r="AM1424" s="19"/>
      <c r="AN1424" s="19"/>
      <c r="AO1424" s="31">
        <v>16480</v>
      </c>
      <c r="AP1424" s="31">
        <v>1388490.1484375</v>
      </c>
      <c r="AQ1424" s="31">
        <v>1619887.7578125</v>
      </c>
      <c r="AR1424" s="31">
        <v>1425224.859375</v>
      </c>
      <c r="AS1424" s="31">
        <v>1580578.9609375</v>
      </c>
      <c r="AT1424" s="31">
        <v>1419598.5390625</v>
      </c>
      <c r="AU1424" s="31">
        <v>1370957.390625</v>
      </c>
      <c r="AV1424" s="31">
        <v>1556677.84765625</v>
      </c>
      <c r="AW1424" s="31">
        <v>1048648.0087890625</v>
      </c>
      <c r="AX1424" s="31">
        <v>137945.65625</v>
      </c>
      <c r="AY1424" s="31">
        <v>115263.3984375</v>
      </c>
      <c r="AZ1424" s="31">
        <v>253209.0546875</v>
      </c>
    </row>
    <row r="1425" spans="1:52" ht="15" customHeight="1">
      <c r="A1425" s="29" t="s">
        <v>13644</v>
      </c>
      <c r="B1425" s="34">
        <v>36881</v>
      </c>
      <c r="C1425" s="28">
        <v>900</v>
      </c>
      <c r="D1425" s="28">
        <v>52</v>
      </c>
      <c r="E1425" s="28">
        <v>49</v>
      </c>
      <c r="F1425" s="29" t="s">
        <v>172</v>
      </c>
      <c r="G1425" s="29" t="s">
        <v>2540</v>
      </c>
      <c r="H1425" s="28">
        <v>479</v>
      </c>
      <c r="I1425" s="29" t="s">
        <v>122</v>
      </c>
      <c r="J1425" s="33" t="s">
        <v>13643</v>
      </c>
      <c r="K1425" s="29" t="s">
        <v>178</v>
      </c>
      <c r="L1425" s="29" t="s">
        <v>13642</v>
      </c>
      <c r="M1425" s="29" t="s">
        <v>1836</v>
      </c>
      <c r="N1425" s="28">
        <v>606230</v>
      </c>
      <c r="O1425" s="28">
        <v>6112344</v>
      </c>
      <c r="P1425" s="29" t="s">
        <v>13641</v>
      </c>
      <c r="Q1425" s="32" t="s">
        <v>174</v>
      </c>
      <c r="R1425" s="19"/>
      <c r="S1425" s="19"/>
      <c r="T1425" s="19"/>
      <c r="U1425" s="19"/>
      <c r="V1425" s="19"/>
      <c r="W1425" s="19"/>
      <c r="X1425" s="19"/>
      <c r="Y1425" s="19"/>
      <c r="Z1425" s="19"/>
      <c r="AA1425" s="19"/>
      <c r="AB1425" s="19"/>
      <c r="AC1425" s="19"/>
      <c r="AD1425" s="19"/>
      <c r="AE1425" s="19"/>
      <c r="AF1425" s="19"/>
      <c r="AG1425" s="19"/>
      <c r="AH1425" s="19"/>
      <c r="AI1425" s="19"/>
      <c r="AJ1425" s="19"/>
      <c r="AK1425" s="19"/>
      <c r="AL1425" s="19"/>
      <c r="AM1425" s="19"/>
      <c r="AN1425" s="19"/>
      <c r="AO1425" s="31">
        <v>16480</v>
      </c>
      <c r="AP1425" s="31">
        <v>1388490.1484375</v>
      </c>
      <c r="AQ1425" s="31">
        <v>1619887.7578125</v>
      </c>
      <c r="AR1425" s="31">
        <v>1425224.859375</v>
      </c>
      <c r="AS1425" s="31">
        <v>1580578.9609375</v>
      </c>
      <c r="AT1425" s="31">
        <v>1419598.5390625</v>
      </c>
      <c r="AU1425" s="31">
        <v>1370957.390625</v>
      </c>
      <c r="AV1425" s="31">
        <v>1556677.84765625</v>
      </c>
      <c r="AW1425" s="31">
        <v>1048648.0087890625</v>
      </c>
      <c r="AX1425" s="31">
        <v>137945.65625</v>
      </c>
      <c r="AY1425" s="31">
        <v>115263.3984375</v>
      </c>
      <c r="AZ1425" s="31">
        <v>253209.0546875</v>
      </c>
    </row>
    <row r="1426" spans="1:52" ht="15" customHeight="1">
      <c r="A1426" s="29" t="s">
        <v>13640</v>
      </c>
      <c r="B1426" s="34">
        <v>36881</v>
      </c>
      <c r="C1426" s="28">
        <v>660</v>
      </c>
      <c r="D1426" s="28">
        <v>47</v>
      </c>
      <c r="E1426" s="28">
        <v>50</v>
      </c>
      <c r="F1426" s="29" t="s">
        <v>242</v>
      </c>
      <c r="G1426" s="29" t="s">
        <v>3687</v>
      </c>
      <c r="H1426" s="28">
        <v>479</v>
      </c>
      <c r="I1426" s="29" t="s">
        <v>122</v>
      </c>
      <c r="J1426" s="33" t="s">
        <v>13639</v>
      </c>
      <c r="K1426" s="29" t="s">
        <v>178</v>
      </c>
      <c r="L1426" s="29" t="s">
        <v>13638</v>
      </c>
      <c r="M1426" s="29" t="s">
        <v>2251</v>
      </c>
      <c r="N1426" s="28">
        <v>601997</v>
      </c>
      <c r="O1426" s="28">
        <v>6112794</v>
      </c>
      <c r="P1426" s="29" t="s">
        <v>13637</v>
      </c>
      <c r="Q1426" s="32" t="s">
        <v>174</v>
      </c>
      <c r="R1426" s="19"/>
      <c r="S1426" s="19"/>
      <c r="T1426" s="19"/>
      <c r="U1426" s="19"/>
      <c r="V1426" s="19"/>
      <c r="W1426" s="19"/>
      <c r="X1426" s="19"/>
      <c r="Y1426" s="19"/>
      <c r="Z1426" s="19"/>
      <c r="AA1426" s="19"/>
      <c r="AB1426" s="19"/>
      <c r="AC1426" s="19"/>
      <c r="AD1426" s="19"/>
      <c r="AE1426" s="19"/>
      <c r="AF1426" s="19"/>
      <c r="AG1426" s="19"/>
      <c r="AH1426" s="19"/>
      <c r="AI1426" s="19"/>
      <c r="AJ1426" s="19"/>
      <c r="AK1426" s="19"/>
      <c r="AL1426" s="19"/>
      <c r="AM1426" s="19"/>
      <c r="AN1426" s="19"/>
      <c r="AO1426" s="31">
        <v>24220</v>
      </c>
      <c r="AP1426" s="31">
        <v>1026085.6953125</v>
      </c>
      <c r="AQ1426" s="31">
        <v>1181926.6796875</v>
      </c>
      <c r="AR1426" s="31">
        <v>1052886.00390625</v>
      </c>
      <c r="AS1426" s="31">
        <v>1203477.01171875</v>
      </c>
      <c r="AT1426" s="31">
        <v>1127461.109375</v>
      </c>
      <c r="AU1426" s="31">
        <v>1024735.6875</v>
      </c>
      <c r="AV1426" s="31">
        <v>1249034</v>
      </c>
      <c r="AW1426" s="31">
        <v>1257516.251953125</v>
      </c>
      <c r="AX1426" s="31">
        <v>96239.1015625</v>
      </c>
      <c r="AY1426" s="31">
        <v>79786.2578125</v>
      </c>
      <c r="AZ1426" s="31">
        <v>176025.359375</v>
      </c>
    </row>
    <row r="1427" spans="1:52" ht="15" customHeight="1">
      <c r="A1427" s="29" t="s">
        <v>13636</v>
      </c>
      <c r="B1427" s="34">
        <v>36881</v>
      </c>
      <c r="C1427" s="28">
        <v>660</v>
      </c>
      <c r="D1427" s="28">
        <v>47</v>
      </c>
      <c r="E1427" s="28">
        <v>50</v>
      </c>
      <c r="F1427" s="29" t="s">
        <v>242</v>
      </c>
      <c r="G1427" s="29" t="s">
        <v>3687</v>
      </c>
      <c r="H1427" s="28">
        <v>479</v>
      </c>
      <c r="I1427" s="29" t="s">
        <v>122</v>
      </c>
      <c r="J1427" s="33" t="s">
        <v>13635</v>
      </c>
      <c r="K1427" s="29" t="s">
        <v>178</v>
      </c>
      <c r="L1427" s="29" t="s">
        <v>13631</v>
      </c>
      <c r="M1427" s="29" t="s">
        <v>2251</v>
      </c>
      <c r="N1427" s="28">
        <v>601817</v>
      </c>
      <c r="O1427" s="28">
        <v>6112916</v>
      </c>
      <c r="P1427" s="29" t="s">
        <v>13634</v>
      </c>
      <c r="Q1427" s="32" t="s">
        <v>174</v>
      </c>
      <c r="R1427" s="19"/>
      <c r="S1427" s="19"/>
      <c r="T1427" s="19"/>
      <c r="U1427" s="19"/>
      <c r="V1427" s="19"/>
      <c r="W1427" s="19"/>
      <c r="X1427" s="19"/>
      <c r="Y1427" s="19"/>
      <c r="Z1427" s="19"/>
      <c r="AA1427" s="19"/>
      <c r="AB1427" s="19"/>
      <c r="AC1427" s="19"/>
      <c r="AD1427" s="19"/>
      <c r="AE1427" s="19"/>
      <c r="AF1427" s="19"/>
      <c r="AG1427" s="19"/>
      <c r="AH1427" s="19"/>
      <c r="AI1427" s="19"/>
      <c r="AJ1427" s="19"/>
      <c r="AK1427" s="19"/>
      <c r="AL1427" s="19"/>
      <c r="AM1427" s="19"/>
      <c r="AN1427" s="19"/>
      <c r="AO1427" s="31">
        <v>15760</v>
      </c>
      <c r="AP1427" s="31">
        <v>1014667.10546875</v>
      </c>
      <c r="AQ1427" s="31">
        <v>1127167.3984375</v>
      </c>
      <c r="AR1427" s="31">
        <v>1023503.015625</v>
      </c>
      <c r="AS1427" s="31">
        <v>1151460.203125</v>
      </c>
      <c r="AT1427" s="31">
        <v>1058811.09765625</v>
      </c>
      <c r="AU1427" s="31">
        <v>989496.900390625</v>
      </c>
      <c r="AV1427" s="31">
        <v>1155934.685546875</v>
      </c>
      <c r="AW1427" s="31">
        <v>1232048.60546875</v>
      </c>
      <c r="AX1427" s="31">
        <v>92742.078125</v>
      </c>
      <c r="AY1427" s="31">
        <v>80699.28125</v>
      </c>
      <c r="AZ1427" s="31">
        <v>173441.359375</v>
      </c>
    </row>
    <row r="1428" spans="1:52" ht="15" customHeight="1">
      <c r="A1428" s="29" t="s">
        <v>13633</v>
      </c>
      <c r="B1428" s="34">
        <v>36527</v>
      </c>
      <c r="C1428" s="28">
        <v>660</v>
      </c>
      <c r="D1428" s="28">
        <v>47</v>
      </c>
      <c r="E1428" s="28">
        <v>50</v>
      </c>
      <c r="F1428" s="29" t="s">
        <v>242</v>
      </c>
      <c r="G1428" s="29" t="s">
        <v>3687</v>
      </c>
      <c r="H1428" s="28">
        <v>479</v>
      </c>
      <c r="I1428" s="29" t="s">
        <v>122</v>
      </c>
      <c r="J1428" s="33" t="s">
        <v>13632</v>
      </c>
      <c r="K1428" s="29" t="s">
        <v>178</v>
      </c>
      <c r="L1428" s="29" t="s">
        <v>13631</v>
      </c>
      <c r="M1428" s="29" t="s">
        <v>2251</v>
      </c>
      <c r="N1428" s="28">
        <v>601717</v>
      </c>
      <c r="O1428" s="28">
        <v>6113244</v>
      </c>
      <c r="P1428" s="29" t="s">
        <v>13630</v>
      </c>
      <c r="Q1428" s="32" t="s">
        <v>174</v>
      </c>
      <c r="R1428" s="19"/>
      <c r="S1428" s="19"/>
      <c r="T1428" s="19"/>
      <c r="U1428" s="19"/>
      <c r="V1428" s="19"/>
      <c r="W1428" s="19"/>
      <c r="X1428" s="19"/>
      <c r="Y1428" s="19"/>
      <c r="Z1428" s="19"/>
      <c r="AA1428" s="19"/>
      <c r="AB1428" s="19"/>
      <c r="AC1428" s="19"/>
      <c r="AD1428" s="19"/>
      <c r="AE1428" s="19"/>
      <c r="AF1428" s="19"/>
      <c r="AG1428" s="19"/>
      <c r="AH1428" s="19"/>
      <c r="AI1428" s="19"/>
      <c r="AJ1428" s="19"/>
      <c r="AK1428" s="19"/>
      <c r="AL1428" s="19"/>
      <c r="AM1428" s="19"/>
      <c r="AN1428" s="19"/>
      <c r="AO1428" s="31">
        <v>0</v>
      </c>
      <c r="AP1428" s="31">
        <v>1153733.99609375</v>
      </c>
      <c r="AQ1428" s="31">
        <v>1277640.60546875</v>
      </c>
      <c r="AR1428" s="31">
        <v>1154031.1953125</v>
      </c>
      <c r="AS1428" s="31">
        <v>1318116.09375</v>
      </c>
      <c r="AT1428" s="31">
        <v>1160490.1171875</v>
      </c>
      <c r="AU1428" s="31">
        <v>1136890.2109375</v>
      </c>
      <c r="AV1428" s="31">
        <v>1398938.8984375</v>
      </c>
      <c r="AW1428" s="31">
        <v>1371262.9296875</v>
      </c>
      <c r="AX1428" s="31">
        <v>105869.140625</v>
      </c>
      <c r="AY1428" s="31">
        <v>89886.4609375</v>
      </c>
      <c r="AZ1428" s="31">
        <v>195755.6015625</v>
      </c>
    </row>
    <row r="1429" spans="1:52" ht="15" customHeight="1">
      <c r="A1429" s="29" t="s">
        <v>13629</v>
      </c>
      <c r="B1429" s="34">
        <v>36871</v>
      </c>
      <c r="C1429" s="28">
        <v>900</v>
      </c>
      <c r="D1429" s="28">
        <v>52</v>
      </c>
      <c r="E1429" s="28">
        <v>49</v>
      </c>
      <c r="F1429" s="29" t="s">
        <v>172</v>
      </c>
      <c r="G1429" s="29" t="s">
        <v>13620</v>
      </c>
      <c r="H1429" s="28">
        <v>479</v>
      </c>
      <c r="I1429" s="29" t="s">
        <v>122</v>
      </c>
      <c r="J1429" s="33" t="s">
        <v>13628</v>
      </c>
      <c r="K1429" s="29" t="s">
        <v>178</v>
      </c>
      <c r="L1429" s="29" t="s">
        <v>13627</v>
      </c>
      <c r="M1429" s="29" t="s">
        <v>590</v>
      </c>
      <c r="N1429" s="28">
        <v>607451</v>
      </c>
      <c r="O1429" s="28">
        <v>6114423</v>
      </c>
      <c r="P1429" s="29" t="s">
        <v>13626</v>
      </c>
      <c r="Q1429" s="32" t="s">
        <v>174</v>
      </c>
      <c r="R1429" s="19"/>
      <c r="S1429" s="19"/>
      <c r="T1429" s="19"/>
      <c r="U1429" s="19"/>
      <c r="V1429" s="19"/>
      <c r="W1429" s="19"/>
      <c r="X1429" s="19"/>
      <c r="Y1429" s="19"/>
      <c r="Z1429" s="19"/>
      <c r="AA1429" s="19"/>
      <c r="AB1429" s="19"/>
      <c r="AC1429" s="19"/>
      <c r="AD1429" s="19"/>
      <c r="AE1429" s="19"/>
      <c r="AF1429" s="19"/>
      <c r="AG1429" s="19"/>
      <c r="AH1429" s="19"/>
      <c r="AI1429" s="19"/>
      <c r="AJ1429" s="19"/>
      <c r="AK1429" s="19"/>
      <c r="AL1429" s="19"/>
      <c r="AM1429" s="19"/>
      <c r="AN1429" s="19"/>
      <c r="AO1429" s="31">
        <v>59800</v>
      </c>
      <c r="AP1429" s="31">
        <v>1612366.1953125</v>
      </c>
      <c r="AQ1429" s="31">
        <v>1827934.203125</v>
      </c>
      <c r="AR1429" s="31">
        <v>1452297.11328125</v>
      </c>
      <c r="AS1429" s="31">
        <v>1783610.3046875</v>
      </c>
      <c r="AT1429" s="31">
        <v>1689614.6953125</v>
      </c>
      <c r="AU1429" s="31">
        <v>1529601.01171875</v>
      </c>
      <c r="AV1429" s="31">
        <v>1952264.8046875</v>
      </c>
      <c r="AW1429" s="31">
        <v>1864666.80078125</v>
      </c>
      <c r="AX1429" s="31">
        <v>151782.234375</v>
      </c>
      <c r="AY1429" s="31">
        <v>130309.046875</v>
      </c>
      <c r="AZ1429" s="31">
        <v>282091.28125</v>
      </c>
    </row>
    <row r="1430" spans="1:52" ht="15" customHeight="1">
      <c r="A1430" s="29" t="s">
        <v>13625</v>
      </c>
      <c r="B1430" s="34">
        <v>36871</v>
      </c>
      <c r="C1430" s="28">
        <v>900</v>
      </c>
      <c r="D1430" s="28">
        <v>47</v>
      </c>
      <c r="E1430" s="28">
        <v>50</v>
      </c>
      <c r="F1430" s="29" t="s">
        <v>172</v>
      </c>
      <c r="G1430" s="29" t="s">
        <v>13620</v>
      </c>
      <c r="H1430" s="28">
        <v>479</v>
      </c>
      <c r="I1430" s="29" t="s">
        <v>122</v>
      </c>
      <c r="J1430" s="33" t="s">
        <v>13624</v>
      </c>
      <c r="K1430" s="29" t="s">
        <v>178</v>
      </c>
      <c r="L1430" s="29" t="s">
        <v>13623</v>
      </c>
      <c r="M1430" s="29" t="s">
        <v>5497</v>
      </c>
      <c r="N1430" s="28">
        <v>607459</v>
      </c>
      <c r="O1430" s="28">
        <v>6114246</v>
      </c>
      <c r="P1430" s="29" t="s">
        <v>13622</v>
      </c>
      <c r="Q1430" s="32" t="s">
        <v>174</v>
      </c>
      <c r="R1430" s="19"/>
      <c r="S1430" s="19"/>
      <c r="T1430" s="19"/>
      <c r="U1430" s="19"/>
      <c r="V1430" s="19"/>
      <c r="W1430" s="19"/>
      <c r="X1430" s="19"/>
      <c r="Y1430" s="19"/>
      <c r="Z1430" s="19"/>
      <c r="AA1430" s="19"/>
      <c r="AB1430" s="19"/>
      <c r="AC1430" s="19"/>
      <c r="AD1430" s="19"/>
      <c r="AE1430" s="19"/>
      <c r="AF1430" s="19"/>
      <c r="AG1430" s="19"/>
      <c r="AH1430" s="19"/>
      <c r="AI1430" s="19"/>
      <c r="AJ1430" s="19"/>
      <c r="AK1430" s="19"/>
      <c r="AL1430" s="19"/>
      <c r="AM1430" s="19"/>
      <c r="AN1430" s="19"/>
      <c r="AO1430" s="31">
        <v>65140</v>
      </c>
      <c r="AP1430" s="31">
        <v>1600063.5</v>
      </c>
      <c r="AQ1430" s="31">
        <v>1813586.2890625</v>
      </c>
      <c r="AR1430" s="31">
        <v>1596361.09375</v>
      </c>
      <c r="AS1430" s="31">
        <v>1806315.8984375</v>
      </c>
      <c r="AT1430" s="31">
        <v>1716370.40625</v>
      </c>
      <c r="AU1430" s="31">
        <v>1568881.2890625</v>
      </c>
      <c r="AV1430" s="31">
        <v>1959701.09375</v>
      </c>
      <c r="AW1430" s="31">
        <v>1866127.32421875</v>
      </c>
      <c r="AX1430" s="31">
        <v>153848.21875</v>
      </c>
      <c r="AY1430" s="31">
        <v>130820.1796875</v>
      </c>
      <c r="AZ1430" s="31">
        <v>284668.3984375</v>
      </c>
    </row>
    <row r="1431" spans="1:52" ht="15" customHeight="1">
      <c r="A1431" s="29" t="s">
        <v>13621</v>
      </c>
      <c r="B1431" s="34">
        <v>35370</v>
      </c>
      <c r="C1431" s="28">
        <v>600</v>
      </c>
      <c r="D1431" s="28">
        <v>44</v>
      </c>
      <c r="E1431" s="28">
        <v>50</v>
      </c>
      <c r="F1431" s="29" t="s">
        <v>440</v>
      </c>
      <c r="G1431" s="29" t="s">
        <v>13603</v>
      </c>
      <c r="H1431" s="28">
        <v>479</v>
      </c>
      <c r="I1431" s="29" t="s">
        <v>122</v>
      </c>
      <c r="J1431" s="33" t="s">
        <v>13619</v>
      </c>
      <c r="K1431" s="29" t="s">
        <v>178</v>
      </c>
      <c r="L1431" s="29" t="s">
        <v>13606</v>
      </c>
      <c r="M1431" s="29" t="s">
        <v>1247</v>
      </c>
      <c r="N1431" s="28">
        <v>589755.30000000005</v>
      </c>
      <c r="O1431" s="28">
        <v>6106589</v>
      </c>
      <c r="P1431" s="29" t="s">
        <v>13618</v>
      </c>
      <c r="Q1431" s="32" t="s">
        <v>174</v>
      </c>
      <c r="R1431" s="19"/>
      <c r="S1431" s="19"/>
      <c r="T1431" s="19"/>
      <c r="U1431" s="19"/>
      <c r="V1431" s="19"/>
      <c r="W1431" s="19"/>
      <c r="X1431" s="19"/>
      <c r="Y1431" s="19"/>
      <c r="Z1431" s="19"/>
      <c r="AA1431" s="19"/>
      <c r="AB1431" s="19"/>
      <c r="AC1431" s="19"/>
      <c r="AD1431" s="19"/>
      <c r="AE1431" s="19"/>
      <c r="AF1431" s="19"/>
      <c r="AG1431" s="19"/>
      <c r="AH1431" s="19"/>
      <c r="AI1431" s="19"/>
      <c r="AJ1431" s="19"/>
      <c r="AK1431" s="31">
        <v>195444</v>
      </c>
      <c r="AL1431" s="31">
        <v>976646</v>
      </c>
      <c r="AM1431" s="31">
        <v>1107668</v>
      </c>
      <c r="AN1431" s="31">
        <v>940646</v>
      </c>
      <c r="AO1431" s="31">
        <v>1070390</v>
      </c>
      <c r="AP1431" s="31">
        <v>885073.25</v>
      </c>
      <c r="AQ1431" s="31">
        <v>992410.25</v>
      </c>
      <c r="AR1431" s="31">
        <v>855945</v>
      </c>
      <c r="AS1431" s="31">
        <v>1003334.25</v>
      </c>
      <c r="AT1431" s="31">
        <v>940451.25</v>
      </c>
      <c r="AU1431" s="31">
        <v>878537.25</v>
      </c>
      <c r="AV1431" s="31">
        <v>1069542.5</v>
      </c>
      <c r="AW1431" s="31">
        <v>1075992.75</v>
      </c>
      <c r="AX1431" s="31">
        <v>81503.25</v>
      </c>
      <c r="AY1431" s="31">
        <v>65162.25</v>
      </c>
      <c r="AZ1431" s="31">
        <v>146665.5</v>
      </c>
    </row>
    <row r="1432" spans="1:52" ht="15" customHeight="1">
      <c r="A1432" s="29" t="s">
        <v>13617</v>
      </c>
      <c r="B1432" s="34">
        <v>35370</v>
      </c>
      <c r="C1432" s="28">
        <v>600</v>
      </c>
      <c r="D1432" s="28">
        <v>44</v>
      </c>
      <c r="E1432" s="28">
        <v>50</v>
      </c>
      <c r="F1432" s="29" t="s">
        <v>440</v>
      </c>
      <c r="G1432" s="29" t="s">
        <v>13603</v>
      </c>
      <c r="H1432" s="28">
        <v>479</v>
      </c>
      <c r="I1432" s="29" t="s">
        <v>122</v>
      </c>
      <c r="J1432" s="33" t="s">
        <v>13616</v>
      </c>
      <c r="K1432" s="29" t="s">
        <v>178</v>
      </c>
      <c r="L1432" s="29" t="s">
        <v>13606</v>
      </c>
      <c r="M1432" s="29" t="s">
        <v>3437</v>
      </c>
      <c r="N1432" s="28">
        <v>589480</v>
      </c>
      <c r="O1432" s="28">
        <v>6106631</v>
      </c>
      <c r="P1432" s="29" t="s">
        <v>13615</v>
      </c>
      <c r="Q1432" s="32" t="s">
        <v>174</v>
      </c>
      <c r="R1432" s="19"/>
      <c r="S1432" s="19"/>
      <c r="T1432" s="19"/>
      <c r="U1432" s="19"/>
      <c r="V1432" s="19"/>
      <c r="W1432" s="19"/>
      <c r="X1432" s="19"/>
      <c r="Y1432" s="19"/>
      <c r="Z1432" s="19"/>
      <c r="AA1432" s="19"/>
      <c r="AB1432" s="19"/>
      <c r="AC1432" s="19"/>
      <c r="AD1432" s="19"/>
      <c r="AE1432" s="19"/>
      <c r="AF1432" s="19"/>
      <c r="AG1432" s="19"/>
      <c r="AH1432" s="19"/>
      <c r="AI1432" s="19"/>
      <c r="AJ1432" s="19"/>
      <c r="AK1432" s="31">
        <v>190587</v>
      </c>
      <c r="AL1432" s="31">
        <v>983318</v>
      </c>
      <c r="AM1432" s="31">
        <v>1154368</v>
      </c>
      <c r="AN1432" s="31">
        <v>977351</v>
      </c>
      <c r="AO1432" s="31">
        <v>984358</v>
      </c>
      <c r="AP1432" s="31">
        <v>929867.75</v>
      </c>
      <c r="AQ1432" s="31">
        <v>1026289.5</v>
      </c>
      <c r="AR1432" s="31">
        <v>876237.25</v>
      </c>
      <c r="AS1432" s="31">
        <v>1031468.75</v>
      </c>
      <c r="AT1432" s="31">
        <v>974635.25</v>
      </c>
      <c r="AU1432" s="31">
        <v>901534.5</v>
      </c>
      <c r="AV1432" s="31">
        <v>1096657.75</v>
      </c>
      <c r="AW1432" s="31">
        <v>1095784.5</v>
      </c>
      <c r="AX1432" s="31">
        <v>81511.5</v>
      </c>
      <c r="AY1432" s="31">
        <v>64091.75</v>
      </c>
      <c r="AZ1432" s="31">
        <v>145603.25</v>
      </c>
    </row>
    <row r="1433" spans="1:52" ht="15" customHeight="1">
      <c r="A1433" s="29" t="s">
        <v>13614</v>
      </c>
      <c r="B1433" s="34">
        <v>35370</v>
      </c>
      <c r="C1433" s="28">
        <v>600</v>
      </c>
      <c r="D1433" s="28">
        <v>44</v>
      </c>
      <c r="E1433" s="28">
        <v>50</v>
      </c>
      <c r="F1433" s="29" t="s">
        <v>242</v>
      </c>
      <c r="G1433" s="29" t="s">
        <v>12279</v>
      </c>
      <c r="H1433" s="28">
        <v>479</v>
      </c>
      <c r="I1433" s="29" t="s">
        <v>122</v>
      </c>
      <c r="J1433" s="33" t="s">
        <v>13613</v>
      </c>
      <c r="K1433" s="29" t="s">
        <v>178</v>
      </c>
      <c r="L1433" s="29" t="s">
        <v>13606</v>
      </c>
      <c r="M1433" s="29" t="s">
        <v>355</v>
      </c>
      <c r="N1433" s="28">
        <v>590533.69999999995</v>
      </c>
      <c r="O1433" s="28">
        <v>6106068</v>
      </c>
      <c r="P1433" s="29" t="s">
        <v>13612</v>
      </c>
      <c r="Q1433" s="32" t="s">
        <v>174</v>
      </c>
      <c r="R1433" s="19"/>
      <c r="S1433" s="19"/>
      <c r="T1433" s="19"/>
      <c r="U1433" s="19"/>
      <c r="V1433" s="19"/>
      <c r="W1433" s="19"/>
      <c r="X1433" s="19"/>
      <c r="Y1433" s="19"/>
      <c r="Z1433" s="19"/>
      <c r="AA1433" s="19"/>
      <c r="AB1433" s="19"/>
      <c r="AC1433" s="19"/>
      <c r="AD1433" s="19"/>
      <c r="AE1433" s="19"/>
      <c r="AF1433" s="19"/>
      <c r="AG1433" s="19"/>
      <c r="AH1433" s="19"/>
      <c r="AI1433" s="19"/>
      <c r="AJ1433" s="19"/>
      <c r="AK1433" s="31">
        <v>194938</v>
      </c>
      <c r="AL1433" s="31">
        <v>997102</v>
      </c>
      <c r="AM1433" s="31">
        <v>1158702</v>
      </c>
      <c r="AN1433" s="31">
        <v>1011844</v>
      </c>
      <c r="AO1433" s="31">
        <v>1147490</v>
      </c>
      <c r="AP1433" s="31">
        <v>924717.953125</v>
      </c>
      <c r="AQ1433" s="31">
        <v>1060156</v>
      </c>
      <c r="AR1433" s="31">
        <v>899982</v>
      </c>
      <c r="AS1433" s="31">
        <v>1065236</v>
      </c>
      <c r="AT1433" s="31">
        <v>1008594.5</v>
      </c>
      <c r="AU1433" s="31">
        <v>928686.5</v>
      </c>
      <c r="AV1433" s="31">
        <v>1123368</v>
      </c>
      <c r="AW1433" s="31">
        <v>1163949.75</v>
      </c>
      <c r="AX1433" s="31">
        <v>86560.25</v>
      </c>
      <c r="AY1433" s="31">
        <v>67578.25</v>
      </c>
      <c r="AZ1433" s="31">
        <v>154138.5</v>
      </c>
    </row>
    <row r="1434" spans="1:52" ht="15" customHeight="1">
      <c r="A1434" s="29" t="s">
        <v>13611</v>
      </c>
      <c r="B1434" s="34">
        <v>35415</v>
      </c>
      <c r="C1434" s="28">
        <v>600</v>
      </c>
      <c r="D1434" s="28">
        <v>44</v>
      </c>
      <c r="E1434" s="28">
        <v>50</v>
      </c>
      <c r="F1434" s="29" t="s">
        <v>242</v>
      </c>
      <c r="G1434" s="29" t="s">
        <v>12279</v>
      </c>
      <c r="H1434" s="28">
        <v>479</v>
      </c>
      <c r="I1434" s="29" t="s">
        <v>122</v>
      </c>
      <c r="J1434" s="33" t="s">
        <v>13610</v>
      </c>
      <c r="K1434" s="29" t="s">
        <v>178</v>
      </c>
      <c r="L1434" s="29" t="s">
        <v>13606</v>
      </c>
      <c r="M1434" s="29" t="s">
        <v>929</v>
      </c>
      <c r="N1434" s="28">
        <v>590534.30000000005</v>
      </c>
      <c r="O1434" s="28">
        <v>6106255</v>
      </c>
      <c r="P1434" s="29" t="s">
        <v>13609</v>
      </c>
      <c r="Q1434" s="32" t="s">
        <v>174</v>
      </c>
      <c r="R1434" s="19"/>
      <c r="S1434" s="19"/>
      <c r="T1434" s="19"/>
      <c r="U1434" s="19"/>
      <c r="V1434" s="19"/>
      <c r="W1434" s="19"/>
      <c r="X1434" s="19"/>
      <c r="Y1434" s="19"/>
      <c r="Z1434" s="19"/>
      <c r="AA1434" s="19"/>
      <c r="AB1434" s="19"/>
      <c r="AC1434" s="19"/>
      <c r="AD1434" s="19"/>
      <c r="AE1434" s="19"/>
      <c r="AF1434" s="19"/>
      <c r="AG1434" s="19"/>
      <c r="AH1434" s="19"/>
      <c r="AI1434" s="19"/>
      <c r="AJ1434" s="19"/>
      <c r="AK1434" s="31">
        <v>28881</v>
      </c>
      <c r="AL1434" s="31">
        <v>955119</v>
      </c>
      <c r="AM1434" s="31">
        <v>1111248</v>
      </c>
      <c r="AN1434" s="31">
        <v>956206</v>
      </c>
      <c r="AO1434" s="31">
        <v>1079325</v>
      </c>
      <c r="AP1434" s="31">
        <v>880555.5</v>
      </c>
      <c r="AQ1434" s="31">
        <v>1005826.25</v>
      </c>
      <c r="AR1434" s="31">
        <v>849006.5</v>
      </c>
      <c r="AS1434" s="31">
        <v>1006592.25</v>
      </c>
      <c r="AT1434" s="31">
        <v>948408</v>
      </c>
      <c r="AU1434" s="31">
        <v>877028</v>
      </c>
      <c r="AV1434" s="31">
        <v>1068586</v>
      </c>
      <c r="AW1434" s="31">
        <v>1102890.5</v>
      </c>
      <c r="AX1434" s="31">
        <v>81131.5</v>
      </c>
      <c r="AY1434" s="31">
        <v>66883.25</v>
      </c>
      <c r="AZ1434" s="31">
        <v>148014.75</v>
      </c>
    </row>
    <row r="1435" spans="1:52" ht="15" customHeight="1">
      <c r="A1435" s="29" t="s">
        <v>13608</v>
      </c>
      <c r="B1435" s="34">
        <v>36025</v>
      </c>
      <c r="C1435" s="28">
        <v>600</v>
      </c>
      <c r="D1435" s="28">
        <v>44</v>
      </c>
      <c r="E1435" s="28">
        <v>50</v>
      </c>
      <c r="F1435" s="29" t="s">
        <v>440</v>
      </c>
      <c r="G1435" s="29" t="s">
        <v>13603</v>
      </c>
      <c r="H1435" s="28">
        <v>479</v>
      </c>
      <c r="I1435" s="29" t="s">
        <v>122</v>
      </c>
      <c r="J1435" s="33" t="s">
        <v>13607</v>
      </c>
      <c r="K1435" s="29" t="s">
        <v>178</v>
      </c>
      <c r="L1435" s="29" t="s">
        <v>13606</v>
      </c>
      <c r="M1435" s="29" t="s">
        <v>3779</v>
      </c>
      <c r="N1435" s="28">
        <v>589580.80000000005</v>
      </c>
      <c r="O1435" s="28">
        <v>6106371</v>
      </c>
      <c r="P1435" s="29" t="s">
        <v>13605</v>
      </c>
      <c r="Q1435" s="32" t="s">
        <v>174</v>
      </c>
      <c r="R1435" s="19"/>
      <c r="S1435" s="19"/>
      <c r="T1435" s="19"/>
      <c r="U1435" s="19"/>
      <c r="V1435" s="19"/>
      <c r="W1435" s="19"/>
      <c r="X1435" s="19"/>
      <c r="Y1435" s="19"/>
      <c r="Z1435" s="19"/>
      <c r="AA1435" s="19"/>
      <c r="AB1435" s="19"/>
      <c r="AC1435" s="19"/>
      <c r="AD1435" s="19"/>
      <c r="AE1435" s="19"/>
      <c r="AF1435" s="19"/>
      <c r="AG1435" s="19"/>
      <c r="AH1435" s="19"/>
      <c r="AI1435" s="19"/>
      <c r="AJ1435" s="19"/>
      <c r="AK1435" s="19"/>
      <c r="AL1435" s="19"/>
      <c r="AM1435" s="31">
        <v>425468</v>
      </c>
      <c r="AN1435" s="31">
        <v>983368</v>
      </c>
      <c r="AO1435" s="31">
        <v>1115665</v>
      </c>
      <c r="AP1435" s="31">
        <v>924924.25</v>
      </c>
      <c r="AQ1435" s="31">
        <v>1036035.75</v>
      </c>
      <c r="AR1435" s="31">
        <v>861628</v>
      </c>
      <c r="AS1435" s="31">
        <v>1039804.5</v>
      </c>
      <c r="AT1435" s="31">
        <v>968974.75</v>
      </c>
      <c r="AU1435" s="31">
        <v>920644.75</v>
      </c>
      <c r="AV1435" s="31">
        <v>1077319.25</v>
      </c>
      <c r="AW1435" s="31">
        <v>1108306.5</v>
      </c>
      <c r="AX1435" s="31">
        <v>82814.25</v>
      </c>
      <c r="AY1435" s="31">
        <v>66856.75</v>
      </c>
      <c r="AZ1435" s="31">
        <v>149671</v>
      </c>
    </row>
    <row r="1436" spans="1:52" ht="15" customHeight="1">
      <c r="A1436" s="29" t="s">
        <v>13604</v>
      </c>
      <c r="B1436" s="34">
        <v>37382</v>
      </c>
      <c r="C1436" s="28">
        <v>600</v>
      </c>
      <c r="D1436" s="28">
        <v>43</v>
      </c>
      <c r="E1436" s="28">
        <v>45</v>
      </c>
      <c r="F1436" s="29" t="s">
        <v>13594</v>
      </c>
      <c r="G1436" s="29" t="s">
        <v>13593</v>
      </c>
      <c r="H1436" s="28">
        <v>479</v>
      </c>
      <c r="I1436" s="29" t="s">
        <v>122</v>
      </c>
      <c r="J1436" s="33" t="s">
        <v>13602</v>
      </c>
      <c r="K1436" s="29" t="s">
        <v>178</v>
      </c>
      <c r="L1436" s="29" t="s">
        <v>13597</v>
      </c>
      <c r="M1436" s="29" t="s">
        <v>554</v>
      </c>
      <c r="N1436" s="28">
        <v>603760</v>
      </c>
      <c r="O1436" s="28">
        <v>6107220</v>
      </c>
      <c r="P1436" s="29" t="s">
        <v>13596</v>
      </c>
      <c r="Q1436" s="32" t="s">
        <v>174</v>
      </c>
      <c r="R1436" s="19"/>
      <c r="S1436" s="19"/>
      <c r="T1436" s="19"/>
      <c r="U1436" s="19"/>
      <c r="V1436" s="19"/>
      <c r="W1436" s="19"/>
      <c r="X1436" s="19"/>
      <c r="Y1436" s="19"/>
      <c r="Z1436" s="19"/>
      <c r="AA1436" s="19"/>
      <c r="AB1436" s="19"/>
      <c r="AC1436" s="19"/>
      <c r="AD1436" s="19"/>
      <c r="AE1436" s="19"/>
      <c r="AF1436" s="19"/>
      <c r="AG1436" s="19"/>
      <c r="AH1436" s="19"/>
      <c r="AI1436" s="19"/>
      <c r="AJ1436" s="19"/>
      <c r="AK1436" s="19"/>
      <c r="AL1436" s="19"/>
      <c r="AM1436" s="19"/>
      <c r="AN1436" s="19"/>
      <c r="AO1436" s="19"/>
      <c r="AP1436" s="19"/>
      <c r="AQ1436" s="31">
        <v>470839.70703125</v>
      </c>
      <c r="AR1436" s="31">
        <v>782848.328125</v>
      </c>
      <c r="AS1436" s="31">
        <v>880875.1640625</v>
      </c>
      <c r="AT1436" s="31">
        <v>810726.3359375</v>
      </c>
      <c r="AU1436" s="31">
        <v>736209.75</v>
      </c>
      <c r="AV1436" s="31">
        <v>944657.5078125</v>
      </c>
      <c r="AW1436" s="31">
        <v>952385.30078125</v>
      </c>
      <c r="AX1436" s="31">
        <v>76807</v>
      </c>
      <c r="AY1436" s="31">
        <v>63914.08203125</v>
      </c>
      <c r="AZ1436" s="31">
        <v>140721.08203125</v>
      </c>
    </row>
    <row r="1437" spans="1:52" ht="15" customHeight="1">
      <c r="A1437" s="29" t="s">
        <v>13601</v>
      </c>
      <c r="B1437" s="34">
        <v>37382</v>
      </c>
      <c r="C1437" s="28">
        <v>600</v>
      </c>
      <c r="D1437" s="28">
        <v>43</v>
      </c>
      <c r="E1437" s="28">
        <v>45</v>
      </c>
      <c r="F1437" s="29" t="s">
        <v>13594</v>
      </c>
      <c r="G1437" s="29" t="s">
        <v>13593</v>
      </c>
      <c r="H1437" s="28">
        <v>479</v>
      </c>
      <c r="I1437" s="29" t="s">
        <v>122</v>
      </c>
      <c r="J1437" s="33" t="s">
        <v>13600</v>
      </c>
      <c r="K1437" s="29" t="s">
        <v>178</v>
      </c>
      <c r="L1437" s="29" t="s">
        <v>13597</v>
      </c>
      <c r="M1437" s="29" t="s">
        <v>554</v>
      </c>
      <c r="N1437" s="28">
        <v>603710</v>
      </c>
      <c r="O1437" s="28">
        <v>6107395</v>
      </c>
      <c r="P1437" s="29" t="s">
        <v>13596</v>
      </c>
      <c r="Q1437" s="32" t="s">
        <v>174</v>
      </c>
      <c r="R1437" s="19"/>
      <c r="S1437" s="19"/>
      <c r="T1437" s="19"/>
      <c r="U1437" s="19"/>
      <c r="V1437" s="19"/>
      <c r="W1437" s="19"/>
      <c r="X1437" s="19"/>
      <c r="Y1437" s="19"/>
      <c r="Z1437" s="19"/>
      <c r="AA1437" s="19"/>
      <c r="AB1437" s="19"/>
      <c r="AC1437" s="19"/>
      <c r="AD1437" s="19"/>
      <c r="AE1437" s="19"/>
      <c r="AF1437" s="19"/>
      <c r="AG1437" s="19"/>
      <c r="AH1437" s="19"/>
      <c r="AI1437" s="19"/>
      <c r="AJ1437" s="19"/>
      <c r="AK1437" s="19"/>
      <c r="AL1437" s="19"/>
      <c r="AM1437" s="19"/>
      <c r="AN1437" s="19"/>
      <c r="AO1437" s="19"/>
      <c r="AP1437" s="19"/>
      <c r="AQ1437" s="31">
        <v>470839.70703125</v>
      </c>
      <c r="AR1437" s="31">
        <v>782848.328125</v>
      </c>
      <c r="AS1437" s="31">
        <v>880875.1640625</v>
      </c>
      <c r="AT1437" s="31">
        <v>810726.3359375</v>
      </c>
      <c r="AU1437" s="31">
        <v>736209.75</v>
      </c>
      <c r="AV1437" s="31">
        <v>944657.5078125</v>
      </c>
      <c r="AW1437" s="31">
        <v>952385.30078125</v>
      </c>
      <c r="AX1437" s="31">
        <v>76807</v>
      </c>
      <c r="AY1437" s="31">
        <v>63914.08203125</v>
      </c>
      <c r="AZ1437" s="31">
        <v>140721.08203125</v>
      </c>
    </row>
    <row r="1438" spans="1:52" ht="15" customHeight="1">
      <c r="A1438" s="29" t="s">
        <v>13599</v>
      </c>
      <c r="B1438" s="34">
        <v>37605</v>
      </c>
      <c r="C1438" s="28">
        <v>600</v>
      </c>
      <c r="D1438" s="28">
        <v>43</v>
      </c>
      <c r="E1438" s="28">
        <v>45</v>
      </c>
      <c r="F1438" s="29" t="s">
        <v>13594</v>
      </c>
      <c r="G1438" s="29" t="s">
        <v>13593</v>
      </c>
      <c r="H1438" s="28">
        <v>479</v>
      </c>
      <c r="I1438" s="29" t="s">
        <v>122</v>
      </c>
      <c r="J1438" s="33" t="s">
        <v>13598</v>
      </c>
      <c r="K1438" s="29" t="s">
        <v>178</v>
      </c>
      <c r="L1438" s="29" t="s">
        <v>13597</v>
      </c>
      <c r="M1438" s="29" t="s">
        <v>5372</v>
      </c>
      <c r="N1438" s="28">
        <v>603680</v>
      </c>
      <c r="O1438" s="28">
        <v>6107570</v>
      </c>
      <c r="P1438" s="29" t="s">
        <v>13596</v>
      </c>
      <c r="Q1438" s="32" t="s">
        <v>174</v>
      </c>
      <c r="R1438" s="19"/>
      <c r="S1438" s="19"/>
      <c r="T1438" s="19"/>
      <c r="U1438" s="19"/>
      <c r="V1438" s="19"/>
      <c r="W1438" s="19"/>
      <c r="X1438" s="19"/>
      <c r="Y1438" s="19"/>
      <c r="Z1438" s="19"/>
      <c r="AA1438" s="19"/>
      <c r="AB1438" s="19"/>
      <c r="AC1438" s="19"/>
      <c r="AD1438" s="19"/>
      <c r="AE1438" s="19"/>
      <c r="AF1438" s="19"/>
      <c r="AG1438" s="19"/>
      <c r="AH1438" s="19"/>
      <c r="AI1438" s="19"/>
      <c r="AJ1438" s="19"/>
      <c r="AK1438" s="19"/>
      <c r="AL1438" s="19"/>
      <c r="AM1438" s="19"/>
      <c r="AN1438" s="19"/>
      <c r="AO1438" s="19"/>
      <c r="AP1438" s="19"/>
      <c r="AQ1438" s="31">
        <v>60080.33203125</v>
      </c>
      <c r="AR1438" s="31">
        <v>782848.328125</v>
      </c>
      <c r="AS1438" s="31">
        <v>880875.1640625</v>
      </c>
      <c r="AT1438" s="31">
        <v>810726.3359375</v>
      </c>
      <c r="AU1438" s="31">
        <v>736209.75</v>
      </c>
      <c r="AV1438" s="31">
        <v>944657.5078125</v>
      </c>
      <c r="AW1438" s="31">
        <v>952385.30078125</v>
      </c>
      <c r="AX1438" s="31">
        <v>76807</v>
      </c>
      <c r="AY1438" s="31">
        <v>63914.08203125</v>
      </c>
      <c r="AZ1438" s="31">
        <v>140721.08203125</v>
      </c>
    </row>
    <row r="1439" spans="1:52" ht="15" customHeight="1">
      <c r="A1439" s="29" t="s">
        <v>13595</v>
      </c>
      <c r="B1439" s="34">
        <v>37610</v>
      </c>
      <c r="C1439" s="28">
        <v>900</v>
      </c>
      <c r="D1439" s="28">
        <v>52</v>
      </c>
      <c r="E1439" s="28">
        <v>49</v>
      </c>
      <c r="F1439" s="29" t="s">
        <v>2104</v>
      </c>
      <c r="G1439" s="29" t="s">
        <v>5883</v>
      </c>
      <c r="H1439" s="28">
        <v>479</v>
      </c>
      <c r="I1439" s="29" t="s">
        <v>122</v>
      </c>
      <c r="J1439" s="33" t="s">
        <v>13592</v>
      </c>
      <c r="K1439" s="29" t="s">
        <v>178</v>
      </c>
      <c r="L1439" s="29" t="s">
        <v>13585</v>
      </c>
      <c r="M1439" s="29" t="s">
        <v>176</v>
      </c>
      <c r="N1439" s="28">
        <v>607387</v>
      </c>
      <c r="O1439" s="28">
        <v>6107851</v>
      </c>
      <c r="P1439" s="29" t="s">
        <v>13591</v>
      </c>
      <c r="Q1439" s="32" t="s">
        <v>174</v>
      </c>
      <c r="R1439" s="19"/>
      <c r="S1439" s="19"/>
      <c r="T1439" s="19"/>
      <c r="U1439" s="19"/>
      <c r="V1439" s="19"/>
      <c r="W1439" s="19"/>
      <c r="X1439" s="19"/>
      <c r="Y1439" s="19"/>
      <c r="Z1439" s="19"/>
      <c r="AA1439" s="19"/>
      <c r="AB1439" s="19"/>
      <c r="AC1439" s="19"/>
      <c r="AD1439" s="19"/>
      <c r="AE1439" s="19"/>
      <c r="AF1439" s="19"/>
      <c r="AG1439" s="19"/>
      <c r="AH1439" s="19"/>
      <c r="AI1439" s="19"/>
      <c r="AJ1439" s="19"/>
      <c r="AK1439" s="19"/>
      <c r="AL1439" s="19"/>
      <c r="AM1439" s="19"/>
      <c r="AN1439" s="19"/>
      <c r="AO1439" s="19"/>
      <c r="AP1439" s="19"/>
      <c r="AQ1439" s="31">
        <v>53150.75</v>
      </c>
      <c r="AR1439" s="31">
        <v>1297528.25</v>
      </c>
      <c r="AS1439" s="31">
        <v>1477881</v>
      </c>
      <c r="AT1439" s="31">
        <v>1437990</v>
      </c>
      <c r="AU1439" s="31">
        <v>1251912</v>
      </c>
      <c r="AV1439" s="31">
        <v>1604982</v>
      </c>
      <c r="AW1439" s="31">
        <v>1553884</v>
      </c>
      <c r="AX1439" s="31">
        <v>130191</v>
      </c>
      <c r="AY1439" s="31">
        <v>106260</v>
      </c>
      <c r="AZ1439" s="31">
        <v>236451</v>
      </c>
    </row>
    <row r="1440" spans="1:52" ht="15" customHeight="1">
      <c r="A1440" s="29" t="s">
        <v>13590</v>
      </c>
      <c r="B1440" s="34">
        <v>37610</v>
      </c>
      <c r="C1440" s="28">
        <v>900</v>
      </c>
      <c r="D1440" s="28">
        <v>52</v>
      </c>
      <c r="E1440" s="28">
        <v>49</v>
      </c>
      <c r="F1440" s="29" t="s">
        <v>2104</v>
      </c>
      <c r="G1440" s="29" t="s">
        <v>5883</v>
      </c>
      <c r="H1440" s="28">
        <v>479</v>
      </c>
      <c r="I1440" s="29" t="s">
        <v>122</v>
      </c>
      <c r="J1440" s="33" t="s">
        <v>13589</v>
      </c>
      <c r="K1440" s="29" t="s">
        <v>178</v>
      </c>
      <c r="L1440" s="29" t="s">
        <v>13585</v>
      </c>
      <c r="M1440" s="29" t="s">
        <v>176</v>
      </c>
      <c r="N1440" s="28">
        <v>607654</v>
      </c>
      <c r="O1440" s="28">
        <v>6107934</v>
      </c>
      <c r="P1440" s="29" t="s">
        <v>13588</v>
      </c>
      <c r="Q1440" s="32" t="s">
        <v>174</v>
      </c>
      <c r="R1440" s="19"/>
      <c r="S1440" s="19"/>
      <c r="T1440" s="19"/>
      <c r="U1440" s="19"/>
      <c r="V1440" s="19"/>
      <c r="W1440" s="19"/>
      <c r="X1440" s="19"/>
      <c r="Y1440" s="19"/>
      <c r="Z1440" s="19"/>
      <c r="AA1440" s="19"/>
      <c r="AB1440" s="19"/>
      <c r="AC1440" s="19"/>
      <c r="AD1440" s="19"/>
      <c r="AE1440" s="19"/>
      <c r="AF1440" s="19"/>
      <c r="AG1440" s="19"/>
      <c r="AH1440" s="19"/>
      <c r="AI1440" s="19"/>
      <c r="AJ1440" s="19"/>
      <c r="AK1440" s="19"/>
      <c r="AL1440" s="19"/>
      <c r="AM1440" s="19"/>
      <c r="AN1440" s="19"/>
      <c r="AO1440" s="19"/>
      <c r="AP1440" s="19"/>
      <c r="AQ1440" s="31">
        <v>6206.25</v>
      </c>
      <c r="AR1440" s="31">
        <v>1168510.75</v>
      </c>
      <c r="AS1440" s="31">
        <v>1392444</v>
      </c>
      <c r="AT1440" s="31">
        <v>1369116</v>
      </c>
      <c r="AU1440" s="31">
        <v>1203308</v>
      </c>
      <c r="AV1440" s="31">
        <v>1505611</v>
      </c>
      <c r="AW1440" s="31">
        <v>1486361</v>
      </c>
      <c r="AX1440" s="31">
        <v>124466</v>
      </c>
      <c r="AY1440" s="31">
        <v>96162</v>
      </c>
      <c r="AZ1440" s="31">
        <v>220628</v>
      </c>
    </row>
    <row r="1441" spans="1:52" ht="15" customHeight="1">
      <c r="A1441" s="29" t="s">
        <v>13587</v>
      </c>
      <c r="B1441" s="34">
        <v>37610</v>
      </c>
      <c r="C1441" s="28">
        <v>900</v>
      </c>
      <c r="D1441" s="28">
        <v>52</v>
      </c>
      <c r="E1441" s="28">
        <v>49</v>
      </c>
      <c r="F1441" s="29" t="s">
        <v>2104</v>
      </c>
      <c r="G1441" s="29" t="s">
        <v>5883</v>
      </c>
      <c r="H1441" s="28">
        <v>479</v>
      </c>
      <c r="I1441" s="29" t="s">
        <v>122</v>
      </c>
      <c r="J1441" s="33" t="s">
        <v>13586</v>
      </c>
      <c r="K1441" s="29" t="s">
        <v>178</v>
      </c>
      <c r="L1441" s="29" t="s">
        <v>13585</v>
      </c>
      <c r="M1441" s="29" t="s">
        <v>197</v>
      </c>
      <c r="N1441" s="28">
        <v>607922</v>
      </c>
      <c r="O1441" s="28">
        <v>6108016</v>
      </c>
      <c r="P1441" s="29" t="s">
        <v>13584</v>
      </c>
      <c r="Q1441" s="32" t="s">
        <v>174</v>
      </c>
      <c r="R1441" s="19"/>
      <c r="S1441" s="19"/>
      <c r="T1441" s="19"/>
      <c r="U1441" s="19"/>
      <c r="V1441" s="19"/>
      <c r="W1441" s="19"/>
      <c r="X1441" s="19"/>
      <c r="Y1441" s="19"/>
      <c r="Z1441" s="19"/>
      <c r="AA1441" s="19"/>
      <c r="AB1441" s="19"/>
      <c r="AC1441" s="19"/>
      <c r="AD1441" s="19"/>
      <c r="AE1441" s="19"/>
      <c r="AF1441" s="19"/>
      <c r="AG1441" s="19"/>
      <c r="AH1441" s="19"/>
      <c r="AI1441" s="19"/>
      <c r="AJ1441" s="19"/>
      <c r="AK1441" s="19"/>
      <c r="AL1441" s="19"/>
      <c r="AM1441" s="19"/>
      <c r="AN1441" s="19"/>
      <c r="AO1441" s="19"/>
      <c r="AP1441" s="19"/>
      <c r="AQ1441" s="31">
        <v>4392</v>
      </c>
      <c r="AR1441" s="31">
        <v>1207099</v>
      </c>
      <c r="AS1441" s="31">
        <v>1432501</v>
      </c>
      <c r="AT1441" s="31">
        <v>1404213</v>
      </c>
      <c r="AU1441" s="31">
        <v>1259150</v>
      </c>
      <c r="AV1441" s="31">
        <v>1564324</v>
      </c>
      <c r="AW1441" s="31">
        <v>1499522</v>
      </c>
      <c r="AX1441" s="31">
        <v>130352</v>
      </c>
      <c r="AY1441" s="31">
        <v>98560</v>
      </c>
      <c r="AZ1441" s="31">
        <v>228912</v>
      </c>
    </row>
    <row r="1442" spans="1:52" ht="15" customHeight="1">
      <c r="A1442" s="29" t="s">
        <v>13583</v>
      </c>
      <c r="B1442" s="34">
        <v>37610</v>
      </c>
      <c r="C1442" s="28">
        <v>850</v>
      </c>
      <c r="D1442" s="28">
        <v>52</v>
      </c>
      <c r="E1442" s="28">
        <v>49</v>
      </c>
      <c r="F1442" s="29" t="s">
        <v>220</v>
      </c>
      <c r="G1442" s="29" t="s">
        <v>13572</v>
      </c>
      <c r="H1442" s="28">
        <v>479</v>
      </c>
      <c r="I1442" s="29" t="s">
        <v>122</v>
      </c>
      <c r="J1442" s="33" t="s">
        <v>13582</v>
      </c>
      <c r="K1442" s="29" t="s">
        <v>178</v>
      </c>
      <c r="L1442" s="29" t="s">
        <v>13575</v>
      </c>
      <c r="M1442" s="29" t="s">
        <v>2676</v>
      </c>
      <c r="N1442" s="28">
        <v>605060</v>
      </c>
      <c r="O1442" s="28">
        <v>6107155</v>
      </c>
      <c r="P1442" s="29" t="s">
        <v>13581</v>
      </c>
      <c r="Q1442" s="32" t="s">
        <v>174</v>
      </c>
      <c r="R1442" s="19"/>
      <c r="S1442" s="19"/>
      <c r="T1442" s="19"/>
      <c r="U1442" s="19"/>
      <c r="V1442" s="19"/>
      <c r="W1442" s="19"/>
      <c r="X1442" s="19"/>
      <c r="Y1442" s="19"/>
      <c r="Z1442" s="19"/>
      <c r="AA1442" s="19"/>
      <c r="AB1442" s="19"/>
      <c r="AC1442" s="19"/>
      <c r="AD1442" s="19"/>
      <c r="AE1442" s="19"/>
      <c r="AF1442" s="19"/>
      <c r="AG1442" s="19"/>
      <c r="AH1442" s="19"/>
      <c r="AI1442" s="19"/>
      <c r="AJ1442" s="19"/>
      <c r="AK1442" s="19"/>
      <c r="AL1442" s="19"/>
      <c r="AM1442" s="19"/>
      <c r="AN1442" s="19"/>
      <c r="AO1442" s="19"/>
      <c r="AP1442" s="19"/>
      <c r="AQ1442" s="31">
        <v>17040.25</v>
      </c>
      <c r="AR1442" s="31">
        <v>1306030.25</v>
      </c>
      <c r="AS1442" s="31">
        <v>1527060</v>
      </c>
      <c r="AT1442" s="31">
        <v>1454117</v>
      </c>
      <c r="AU1442" s="31">
        <v>1081356</v>
      </c>
      <c r="AV1442" s="31">
        <v>1680647</v>
      </c>
      <c r="AW1442" s="31">
        <v>1695686</v>
      </c>
      <c r="AX1442" s="31">
        <v>134189</v>
      </c>
      <c r="AY1442" s="31">
        <v>105917</v>
      </c>
      <c r="AZ1442" s="31">
        <v>240106</v>
      </c>
    </row>
    <row r="1443" spans="1:52" ht="15" customHeight="1">
      <c r="A1443" s="29" t="s">
        <v>13580</v>
      </c>
      <c r="B1443" s="34">
        <v>37610</v>
      </c>
      <c r="C1443" s="28">
        <v>850</v>
      </c>
      <c r="D1443" s="28">
        <v>52</v>
      </c>
      <c r="E1443" s="28">
        <v>49</v>
      </c>
      <c r="F1443" s="29" t="s">
        <v>220</v>
      </c>
      <c r="G1443" s="29" t="s">
        <v>13572</v>
      </c>
      <c r="H1443" s="28">
        <v>479</v>
      </c>
      <c r="I1443" s="29" t="s">
        <v>122</v>
      </c>
      <c r="J1443" s="33" t="s">
        <v>13579</v>
      </c>
      <c r="K1443" s="29" t="s">
        <v>178</v>
      </c>
      <c r="L1443" s="29" t="s">
        <v>13575</v>
      </c>
      <c r="M1443" s="29" t="s">
        <v>176</v>
      </c>
      <c r="N1443" s="28">
        <v>604992</v>
      </c>
      <c r="O1443" s="28">
        <v>6107343</v>
      </c>
      <c r="P1443" s="29" t="s">
        <v>13578</v>
      </c>
      <c r="Q1443" s="32" t="s">
        <v>174</v>
      </c>
      <c r="R1443" s="19"/>
      <c r="S1443" s="19"/>
      <c r="T1443" s="19"/>
      <c r="U1443" s="19"/>
      <c r="V1443" s="19"/>
      <c r="W1443" s="19"/>
      <c r="X1443" s="19"/>
      <c r="Y1443" s="19"/>
      <c r="Z1443" s="19"/>
      <c r="AA1443" s="19"/>
      <c r="AB1443" s="19"/>
      <c r="AC1443" s="19"/>
      <c r="AD1443" s="19"/>
      <c r="AE1443" s="19"/>
      <c r="AF1443" s="19"/>
      <c r="AG1443" s="19"/>
      <c r="AH1443" s="19"/>
      <c r="AI1443" s="19"/>
      <c r="AJ1443" s="19"/>
      <c r="AK1443" s="19"/>
      <c r="AL1443" s="19"/>
      <c r="AM1443" s="19"/>
      <c r="AN1443" s="19"/>
      <c r="AO1443" s="19"/>
      <c r="AP1443" s="19"/>
      <c r="AQ1443" s="31">
        <v>17552.25</v>
      </c>
      <c r="AR1443" s="31">
        <v>1186001.75</v>
      </c>
      <c r="AS1443" s="31">
        <v>1390806</v>
      </c>
      <c r="AT1443" s="31">
        <v>1360885</v>
      </c>
      <c r="AU1443" s="31">
        <v>1152621</v>
      </c>
      <c r="AV1443" s="31">
        <v>1593059</v>
      </c>
      <c r="AW1443" s="31">
        <v>1598241</v>
      </c>
      <c r="AX1443" s="31">
        <v>124396</v>
      </c>
      <c r="AY1443" s="31">
        <v>101186</v>
      </c>
      <c r="AZ1443" s="31">
        <v>225582</v>
      </c>
    </row>
    <row r="1444" spans="1:52" ht="15" customHeight="1">
      <c r="A1444" s="29" t="s">
        <v>13577</v>
      </c>
      <c r="B1444" s="34">
        <v>37610</v>
      </c>
      <c r="C1444" s="28">
        <v>850</v>
      </c>
      <c r="D1444" s="28">
        <v>52</v>
      </c>
      <c r="E1444" s="28">
        <v>49</v>
      </c>
      <c r="F1444" s="29" t="s">
        <v>220</v>
      </c>
      <c r="G1444" s="29" t="s">
        <v>13572</v>
      </c>
      <c r="H1444" s="28">
        <v>479</v>
      </c>
      <c r="I1444" s="29" t="s">
        <v>122</v>
      </c>
      <c r="J1444" s="33" t="s">
        <v>13576</v>
      </c>
      <c r="K1444" s="29" t="s">
        <v>178</v>
      </c>
      <c r="L1444" s="29" t="s">
        <v>13575</v>
      </c>
      <c r="M1444" s="29" t="s">
        <v>176</v>
      </c>
      <c r="N1444" s="28">
        <v>604924</v>
      </c>
      <c r="O1444" s="28">
        <v>6107532</v>
      </c>
      <c r="P1444" s="29" t="s">
        <v>13574</v>
      </c>
      <c r="Q1444" s="32" t="s">
        <v>174</v>
      </c>
      <c r="R1444" s="19"/>
      <c r="S1444" s="19"/>
      <c r="T1444" s="19"/>
      <c r="U1444" s="19"/>
      <c r="V1444" s="19"/>
      <c r="W1444" s="19"/>
      <c r="X1444" s="19"/>
      <c r="Y1444" s="19"/>
      <c r="Z1444" s="19"/>
      <c r="AA1444" s="19"/>
      <c r="AB1444" s="19"/>
      <c r="AC1444" s="19"/>
      <c r="AD1444" s="19"/>
      <c r="AE1444" s="19"/>
      <c r="AF1444" s="19"/>
      <c r="AG1444" s="19"/>
      <c r="AH1444" s="19"/>
      <c r="AI1444" s="19"/>
      <c r="AJ1444" s="19"/>
      <c r="AK1444" s="19"/>
      <c r="AL1444" s="19"/>
      <c r="AM1444" s="19"/>
      <c r="AN1444" s="19"/>
      <c r="AO1444" s="19"/>
      <c r="AP1444" s="19"/>
      <c r="AQ1444" s="31">
        <v>6475</v>
      </c>
      <c r="AR1444" s="31">
        <v>1225756</v>
      </c>
      <c r="AS1444" s="31">
        <v>1437321</v>
      </c>
      <c r="AT1444" s="31">
        <v>1329789</v>
      </c>
      <c r="AU1444" s="31">
        <v>1281464</v>
      </c>
      <c r="AV1444" s="31">
        <v>1537727</v>
      </c>
      <c r="AW1444" s="31">
        <v>1559091</v>
      </c>
      <c r="AX1444" s="31">
        <v>123654</v>
      </c>
      <c r="AY1444" s="31">
        <v>97983</v>
      </c>
      <c r="AZ1444" s="31">
        <v>221637</v>
      </c>
    </row>
    <row r="1445" spans="1:52" ht="15" customHeight="1">
      <c r="A1445" s="29" t="s">
        <v>13573</v>
      </c>
      <c r="B1445" s="34">
        <v>37610</v>
      </c>
      <c r="C1445" s="28">
        <v>900</v>
      </c>
      <c r="D1445" s="28">
        <v>52</v>
      </c>
      <c r="E1445" s="28">
        <v>54</v>
      </c>
      <c r="F1445" s="29" t="s">
        <v>2104</v>
      </c>
      <c r="G1445" s="29" t="s">
        <v>5883</v>
      </c>
      <c r="H1445" s="28">
        <v>479</v>
      </c>
      <c r="I1445" s="29" t="s">
        <v>122</v>
      </c>
      <c r="J1445" s="33" t="s">
        <v>13571</v>
      </c>
      <c r="K1445" s="29" t="s">
        <v>178</v>
      </c>
      <c r="L1445" s="29" t="s">
        <v>13564</v>
      </c>
      <c r="M1445" s="29" t="s">
        <v>355</v>
      </c>
      <c r="N1445" s="28">
        <v>594504</v>
      </c>
      <c r="O1445" s="28">
        <v>6111142</v>
      </c>
      <c r="P1445" s="29" t="s">
        <v>13570</v>
      </c>
      <c r="Q1445" s="32" t="s">
        <v>174</v>
      </c>
      <c r="R1445" s="19"/>
      <c r="S1445" s="19"/>
      <c r="T1445" s="19"/>
      <c r="U1445" s="19"/>
      <c r="V1445" s="19"/>
      <c r="W1445" s="19"/>
      <c r="X1445" s="19"/>
      <c r="Y1445" s="19"/>
      <c r="Z1445" s="19"/>
      <c r="AA1445" s="19"/>
      <c r="AB1445" s="19"/>
      <c r="AC1445" s="19"/>
      <c r="AD1445" s="19"/>
      <c r="AE1445" s="19"/>
      <c r="AF1445" s="19"/>
      <c r="AG1445" s="19"/>
      <c r="AH1445" s="19"/>
      <c r="AI1445" s="19"/>
      <c r="AJ1445" s="19"/>
      <c r="AK1445" s="19"/>
      <c r="AL1445" s="19"/>
      <c r="AM1445" s="19"/>
      <c r="AN1445" s="19"/>
      <c r="AO1445" s="19"/>
      <c r="AP1445" s="19"/>
      <c r="AQ1445" s="31">
        <v>9783.25</v>
      </c>
      <c r="AR1445" s="31">
        <v>808922.75</v>
      </c>
      <c r="AS1445" s="31">
        <v>1428196</v>
      </c>
      <c r="AT1445" s="31">
        <v>1385091</v>
      </c>
      <c r="AU1445" s="31">
        <v>1247205</v>
      </c>
      <c r="AV1445" s="31">
        <v>1559831</v>
      </c>
      <c r="AW1445" s="31">
        <v>1504448</v>
      </c>
      <c r="AX1445" s="31">
        <v>113089</v>
      </c>
      <c r="AY1445" s="31">
        <v>96868</v>
      </c>
      <c r="AZ1445" s="31">
        <v>209957</v>
      </c>
    </row>
    <row r="1446" spans="1:52" ht="15" customHeight="1">
      <c r="A1446" s="29" t="s">
        <v>13569</v>
      </c>
      <c r="B1446" s="34">
        <v>37610</v>
      </c>
      <c r="C1446" s="28">
        <v>900</v>
      </c>
      <c r="D1446" s="28">
        <v>52</v>
      </c>
      <c r="E1446" s="28">
        <v>54</v>
      </c>
      <c r="F1446" s="29" t="s">
        <v>2104</v>
      </c>
      <c r="G1446" s="29" t="s">
        <v>5883</v>
      </c>
      <c r="H1446" s="28">
        <v>479</v>
      </c>
      <c r="I1446" s="29" t="s">
        <v>122</v>
      </c>
      <c r="J1446" s="33" t="s">
        <v>13568</v>
      </c>
      <c r="K1446" s="29" t="s">
        <v>178</v>
      </c>
      <c r="L1446" s="29" t="s">
        <v>13564</v>
      </c>
      <c r="M1446" s="29" t="s">
        <v>355</v>
      </c>
      <c r="N1446" s="28">
        <v>594630</v>
      </c>
      <c r="O1446" s="28">
        <v>6110920</v>
      </c>
      <c r="P1446" s="29" t="s">
        <v>13567</v>
      </c>
      <c r="Q1446" s="32" t="s">
        <v>174</v>
      </c>
      <c r="R1446" s="19"/>
      <c r="S1446" s="19"/>
      <c r="T1446" s="19"/>
      <c r="U1446" s="19"/>
      <c r="V1446" s="19"/>
      <c r="W1446" s="19"/>
      <c r="X1446" s="19"/>
      <c r="Y1446" s="19"/>
      <c r="Z1446" s="19"/>
      <c r="AA1446" s="19"/>
      <c r="AB1446" s="19"/>
      <c r="AC1446" s="19"/>
      <c r="AD1446" s="19"/>
      <c r="AE1446" s="19"/>
      <c r="AF1446" s="19"/>
      <c r="AG1446" s="19"/>
      <c r="AH1446" s="19"/>
      <c r="AI1446" s="19"/>
      <c r="AJ1446" s="19"/>
      <c r="AK1446" s="19"/>
      <c r="AL1446" s="19"/>
      <c r="AM1446" s="19"/>
      <c r="AN1446" s="19"/>
      <c r="AO1446" s="19"/>
      <c r="AP1446" s="19"/>
      <c r="AQ1446" s="31">
        <v>4579.5</v>
      </c>
      <c r="AR1446" s="31">
        <v>842656</v>
      </c>
      <c r="AS1446" s="31">
        <v>1481862</v>
      </c>
      <c r="AT1446" s="31">
        <v>1426472</v>
      </c>
      <c r="AU1446" s="31">
        <v>1328454</v>
      </c>
      <c r="AV1446" s="31">
        <v>1619166</v>
      </c>
      <c r="AW1446" s="31">
        <v>1611383</v>
      </c>
      <c r="AX1446" s="31">
        <v>132629</v>
      </c>
      <c r="AY1446" s="31">
        <v>100238</v>
      </c>
      <c r="AZ1446" s="31">
        <v>232867</v>
      </c>
    </row>
    <row r="1447" spans="1:52" ht="15" customHeight="1">
      <c r="A1447" s="29" t="s">
        <v>13566</v>
      </c>
      <c r="B1447" s="34">
        <v>37610</v>
      </c>
      <c r="C1447" s="28">
        <v>900</v>
      </c>
      <c r="D1447" s="28">
        <v>52</v>
      </c>
      <c r="E1447" s="28">
        <v>54</v>
      </c>
      <c r="F1447" s="29" t="s">
        <v>2104</v>
      </c>
      <c r="G1447" s="29" t="s">
        <v>5883</v>
      </c>
      <c r="H1447" s="28">
        <v>479</v>
      </c>
      <c r="I1447" s="29" t="s">
        <v>122</v>
      </c>
      <c r="J1447" s="33" t="s">
        <v>13565</v>
      </c>
      <c r="K1447" s="29" t="s">
        <v>178</v>
      </c>
      <c r="L1447" s="29" t="s">
        <v>13564</v>
      </c>
      <c r="M1447" s="29" t="s">
        <v>832</v>
      </c>
      <c r="N1447" s="28">
        <v>594375</v>
      </c>
      <c r="O1447" s="28">
        <v>6110922</v>
      </c>
      <c r="P1447" s="29" t="s">
        <v>13563</v>
      </c>
      <c r="Q1447" s="32" t="s">
        <v>174</v>
      </c>
      <c r="R1447" s="19"/>
      <c r="S1447" s="19"/>
      <c r="T1447" s="19"/>
      <c r="U1447" s="19"/>
      <c r="V1447" s="19"/>
      <c r="W1447" s="19"/>
      <c r="X1447" s="19"/>
      <c r="Y1447" s="19"/>
      <c r="Z1447" s="19"/>
      <c r="AA1447" s="19"/>
      <c r="AB1447" s="19"/>
      <c r="AC1447" s="19"/>
      <c r="AD1447" s="19"/>
      <c r="AE1447" s="19"/>
      <c r="AF1447" s="19"/>
      <c r="AG1447" s="19"/>
      <c r="AH1447" s="19"/>
      <c r="AI1447" s="19"/>
      <c r="AJ1447" s="19"/>
      <c r="AK1447" s="19"/>
      <c r="AL1447" s="19"/>
      <c r="AM1447" s="19"/>
      <c r="AN1447" s="19"/>
      <c r="AO1447" s="19"/>
      <c r="AP1447" s="19"/>
      <c r="AQ1447" s="31">
        <v>4348</v>
      </c>
      <c r="AR1447" s="31">
        <v>864127.25</v>
      </c>
      <c r="AS1447" s="31">
        <v>1504821</v>
      </c>
      <c r="AT1447" s="31">
        <v>1488990</v>
      </c>
      <c r="AU1447" s="31">
        <v>1356288</v>
      </c>
      <c r="AV1447" s="31">
        <v>1698863</v>
      </c>
      <c r="AW1447" s="31">
        <v>1652784</v>
      </c>
      <c r="AX1447" s="31">
        <v>135654</v>
      </c>
      <c r="AY1447" s="31">
        <v>105741</v>
      </c>
      <c r="AZ1447" s="31">
        <v>241395</v>
      </c>
    </row>
    <row r="1448" spans="1:52" ht="15" customHeight="1">
      <c r="A1448" s="29" t="s">
        <v>13562</v>
      </c>
      <c r="B1448" s="34">
        <v>37607</v>
      </c>
      <c r="C1448" s="28">
        <v>600</v>
      </c>
      <c r="D1448" s="28">
        <v>43</v>
      </c>
      <c r="E1448" s="28">
        <v>45</v>
      </c>
      <c r="F1448" s="29" t="s">
        <v>1171</v>
      </c>
      <c r="G1448" s="29" t="s">
        <v>9712</v>
      </c>
      <c r="H1448" s="28">
        <v>479</v>
      </c>
      <c r="I1448" s="29" t="s">
        <v>122</v>
      </c>
      <c r="J1448" s="33" t="s">
        <v>13561</v>
      </c>
      <c r="K1448" s="29" t="s">
        <v>178</v>
      </c>
      <c r="L1448" s="29" t="s">
        <v>13560</v>
      </c>
      <c r="M1448" s="29" t="s">
        <v>11009</v>
      </c>
      <c r="N1448" s="28">
        <v>603426</v>
      </c>
      <c r="O1448" s="28">
        <v>6094795</v>
      </c>
      <c r="P1448" s="29" t="s">
        <v>13559</v>
      </c>
      <c r="Q1448" s="32" t="s">
        <v>174</v>
      </c>
      <c r="R1448" s="19"/>
      <c r="S1448" s="19"/>
      <c r="T1448" s="19"/>
      <c r="U1448" s="19"/>
      <c r="V1448" s="19"/>
      <c r="W1448" s="19"/>
      <c r="X1448" s="19"/>
      <c r="Y1448" s="19"/>
      <c r="Z1448" s="19"/>
      <c r="AA1448" s="19"/>
      <c r="AB1448" s="19"/>
      <c r="AC1448" s="19"/>
      <c r="AD1448" s="19"/>
      <c r="AE1448" s="19"/>
      <c r="AF1448" s="19"/>
      <c r="AG1448" s="19"/>
      <c r="AH1448" s="19"/>
      <c r="AI1448" s="19"/>
      <c r="AJ1448" s="19"/>
      <c r="AK1448" s="19"/>
      <c r="AL1448" s="19"/>
      <c r="AM1448" s="19"/>
      <c r="AN1448" s="19"/>
      <c r="AO1448" s="19"/>
      <c r="AP1448" s="19"/>
      <c r="AQ1448" s="31">
        <v>46310.75</v>
      </c>
      <c r="AR1448" s="31">
        <v>1118232</v>
      </c>
      <c r="AS1448" s="31">
        <v>1260914.5</v>
      </c>
      <c r="AT1448" s="31">
        <v>1242783.25</v>
      </c>
      <c r="AU1448" s="31">
        <v>1147637.25</v>
      </c>
      <c r="AV1448" s="31">
        <v>1316739.75</v>
      </c>
      <c r="AW1448" s="31">
        <v>1150556</v>
      </c>
      <c r="AX1448" s="31">
        <v>111911.25</v>
      </c>
      <c r="AY1448" s="31">
        <v>90850.5</v>
      </c>
      <c r="AZ1448" s="31">
        <v>202761.75</v>
      </c>
    </row>
    <row r="1449" spans="1:52" ht="15" customHeight="1">
      <c r="A1449" s="29" t="s">
        <v>13558</v>
      </c>
      <c r="B1449" s="34">
        <v>35369</v>
      </c>
      <c r="C1449" s="28">
        <v>11</v>
      </c>
      <c r="D1449" s="28">
        <v>13</v>
      </c>
      <c r="E1449" s="28">
        <v>18.2</v>
      </c>
      <c r="F1449" s="29" t="s">
        <v>7900</v>
      </c>
      <c r="G1449" s="29" t="s">
        <v>6922</v>
      </c>
      <c r="H1449" s="28">
        <v>480</v>
      </c>
      <c r="I1449" s="29" t="s">
        <v>13422</v>
      </c>
      <c r="J1449" s="33" t="s">
        <v>13557</v>
      </c>
      <c r="K1449" s="29" t="s">
        <v>178</v>
      </c>
      <c r="L1449" s="29" t="s">
        <v>13556</v>
      </c>
      <c r="M1449" s="29" t="s">
        <v>1318</v>
      </c>
      <c r="N1449" s="28">
        <v>587087</v>
      </c>
      <c r="O1449" s="28">
        <v>6151126</v>
      </c>
      <c r="P1449" s="29" t="s">
        <v>13555</v>
      </c>
      <c r="Q1449" s="32" t="s">
        <v>368</v>
      </c>
      <c r="R1449" s="19"/>
      <c r="S1449" s="19"/>
      <c r="T1449" s="19"/>
      <c r="U1449" s="19"/>
      <c r="V1449" s="19"/>
      <c r="W1449" s="19"/>
      <c r="X1449" s="19"/>
      <c r="Y1449" s="19"/>
      <c r="Z1449" s="19"/>
      <c r="AA1449" s="19"/>
      <c r="AB1449" s="19"/>
      <c r="AC1449" s="19"/>
      <c r="AD1449" s="19"/>
      <c r="AE1449" s="19"/>
      <c r="AF1449" s="19"/>
      <c r="AG1449" s="19"/>
      <c r="AH1449" s="19"/>
      <c r="AI1449" s="19"/>
      <c r="AJ1449" s="19"/>
      <c r="AK1449" s="31">
        <v>785</v>
      </c>
      <c r="AL1449" s="31">
        <v>6922</v>
      </c>
      <c r="AM1449" s="31">
        <v>12642</v>
      </c>
      <c r="AN1449" s="31">
        <v>9143</v>
      </c>
      <c r="AO1449" s="31">
        <v>11241</v>
      </c>
      <c r="AP1449" s="31">
        <v>9607</v>
      </c>
      <c r="AQ1449" s="31">
        <v>9193</v>
      </c>
      <c r="AR1449" s="31">
        <v>9053.9999694824219</v>
      </c>
      <c r="AS1449" s="31">
        <v>9654.0000305175781</v>
      </c>
      <c r="AT1449" s="31">
        <v>7835</v>
      </c>
      <c r="AU1449" s="31">
        <v>7587</v>
      </c>
      <c r="AV1449" s="31">
        <v>11012</v>
      </c>
      <c r="AW1449" s="31">
        <v>8429</v>
      </c>
      <c r="AX1449" s="31">
        <v>412</v>
      </c>
      <c r="AY1449" s="31">
        <v>803</v>
      </c>
      <c r="AZ1449" s="31">
        <v>1215</v>
      </c>
    </row>
    <row r="1450" spans="1:52" ht="15" customHeight="1">
      <c r="A1450" s="29" t="s">
        <v>13554</v>
      </c>
      <c r="B1450" s="34">
        <v>30225</v>
      </c>
      <c r="C1450" s="28">
        <v>15</v>
      </c>
      <c r="D1450" s="28">
        <v>10.8</v>
      </c>
      <c r="E1450" s="28">
        <v>18</v>
      </c>
      <c r="F1450" s="29" t="s">
        <v>386</v>
      </c>
      <c r="G1450" s="29" t="s">
        <v>8388</v>
      </c>
      <c r="H1450" s="28">
        <v>480</v>
      </c>
      <c r="I1450" s="29" t="s">
        <v>13422</v>
      </c>
      <c r="J1450" s="33" t="s">
        <v>13553</v>
      </c>
      <c r="K1450" s="29" t="s">
        <v>178</v>
      </c>
      <c r="L1450" s="29" t="s">
        <v>13552</v>
      </c>
      <c r="M1450" s="29" t="s">
        <v>4499</v>
      </c>
      <c r="N1450" s="28">
        <v>572651</v>
      </c>
      <c r="O1450" s="28">
        <v>6155159</v>
      </c>
      <c r="P1450" s="29" t="s">
        <v>13551</v>
      </c>
      <c r="Q1450" s="32" t="s">
        <v>368</v>
      </c>
      <c r="R1450" s="19"/>
      <c r="S1450" s="19"/>
      <c r="T1450" s="19"/>
      <c r="U1450" s="19"/>
      <c r="V1450" s="19"/>
      <c r="W1450" s="31">
        <v>6032</v>
      </c>
      <c r="X1450" s="31">
        <v>15300</v>
      </c>
      <c r="Y1450" s="31">
        <v>18427</v>
      </c>
      <c r="Z1450" s="31">
        <v>17611</v>
      </c>
      <c r="AA1450" s="31">
        <v>23860</v>
      </c>
      <c r="AB1450" s="31">
        <v>16696</v>
      </c>
      <c r="AC1450" s="31">
        <v>22196</v>
      </c>
      <c r="AD1450" s="31">
        <v>23270</v>
      </c>
      <c r="AE1450" s="31">
        <v>27730</v>
      </c>
      <c r="AF1450" s="31">
        <v>21624</v>
      </c>
      <c r="AG1450" s="31">
        <v>25828</v>
      </c>
      <c r="AH1450" s="31">
        <v>26310</v>
      </c>
      <c r="AI1450" s="31">
        <v>26953</v>
      </c>
      <c r="AJ1450" s="31">
        <v>22924</v>
      </c>
      <c r="AK1450" s="31">
        <v>16567</v>
      </c>
      <c r="AL1450" s="31">
        <v>14733</v>
      </c>
      <c r="AM1450" s="31">
        <v>17704</v>
      </c>
      <c r="AN1450" s="31">
        <v>13666</v>
      </c>
      <c r="AO1450" s="31">
        <v>19594</v>
      </c>
      <c r="AP1450" s="31">
        <v>14537</v>
      </c>
      <c r="AQ1450" s="31">
        <v>15709</v>
      </c>
      <c r="AR1450" s="31">
        <v>130.00000381469727</v>
      </c>
      <c r="AS1450" s="31">
        <v>1734</v>
      </c>
      <c r="AT1450" s="31">
        <v>2316</v>
      </c>
      <c r="AU1450" s="31">
        <v>3</v>
      </c>
      <c r="AV1450" s="31">
        <v>2546</v>
      </c>
      <c r="AW1450" s="31">
        <v>14351</v>
      </c>
      <c r="AX1450" s="31">
        <v>1419</v>
      </c>
      <c r="AY1450" s="31">
        <v>915</v>
      </c>
      <c r="AZ1450" s="31">
        <v>2334</v>
      </c>
    </row>
    <row r="1451" spans="1:52" ht="15" customHeight="1">
      <c r="A1451" s="29" t="s">
        <v>13550</v>
      </c>
      <c r="B1451" s="34">
        <v>32934</v>
      </c>
      <c r="C1451" s="28">
        <v>160</v>
      </c>
      <c r="D1451" s="28">
        <v>23</v>
      </c>
      <c r="E1451" s="28">
        <v>31</v>
      </c>
      <c r="F1451" s="29" t="s">
        <v>786</v>
      </c>
      <c r="G1451" s="29" t="s">
        <v>13545</v>
      </c>
      <c r="H1451" s="28">
        <v>480</v>
      </c>
      <c r="I1451" s="29" t="s">
        <v>13422</v>
      </c>
      <c r="J1451" s="33" t="s">
        <v>13549</v>
      </c>
      <c r="K1451" s="29" t="s">
        <v>178</v>
      </c>
      <c r="L1451" s="29" t="s">
        <v>13548</v>
      </c>
      <c r="M1451" s="29" t="s">
        <v>331</v>
      </c>
      <c r="N1451" s="28">
        <v>584935</v>
      </c>
      <c r="O1451" s="28">
        <v>6152373</v>
      </c>
      <c r="P1451" s="29" t="s">
        <v>13547</v>
      </c>
      <c r="Q1451" s="32" t="s">
        <v>207</v>
      </c>
      <c r="R1451" s="19"/>
      <c r="S1451" s="19"/>
      <c r="T1451" s="19"/>
      <c r="U1451" s="19"/>
      <c r="V1451" s="19"/>
      <c r="W1451" s="19"/>
      <c r="X1451" s="19"/>
      <c r="Y1451" s="19"/>
      <c r="Z1451" s="19"/>
      <c r="AA1451" s="19"/>
      <c r="AB1451" s="19"/>
      <c r="AC1451" s="19"/>
      <c r="AD1451" s="19"/>
      <c r="AE1451" s="31">
        <v>228900</v>
      </c>
      <c r="AF1451" s="31">
        <v>310500</v>
      </c>
      <c r="AG1451" s="31">
        <v>312100</v>
      </c>
      <c r="AH1451" s="31">
        <v>331500</v>
      </c>
      <c r="AI1451" s="31">
        <v>353000</v>
      </c>
      <c r="AJ1451" s="31">
        <v>314500</v>
      </c>
      <c r="AK1451" s="31">
        <v>272100</v>
      </c>
      <c r="AL1451" s="31">
        <v>290900</v>
      </c>
      <c r="AM1451" s="31">
        <v>326668</v>
      </c>
      <c r="AN1451" s="31">
        <v>276598</v>
      </c>
      <c r="AO1451" s="31">
        <v>277787</v>
      </c>
      <c r="AP1451" s="31">
        <v>251060.5</v>
      </c>
      <c r="AQ1451" s="31">
        <v>285574.59765625</v>
      </c>
      <c r="AR1451" s="31">
        <v>254454.1982421875</v>
      </c>
      <c r="AS1451" s="31">
        <v>274329.7001953125</v>
      </c>
      <c r="AT1451" s="31">
        <v>265374.19921875</v>
      </c>
      <c r="AU1451" s="31">
        <v>181838.10021972656</v>
      </c>
      <c r="AV1451" s="31">
        <v>315441.099609375</v>
      </c>
      <c r="AW1451" s="31">
        <v>293631.5986328125</v>
      </c>
      <c r="AX1451" s="31">
        <v>25419.19921875</v>
      </c>
      <c r="AY1451" s="31">
        <v>19191.69921875</v>
      </c>
      <c r="AZ1451" s="31">
        <v>44610.8984375</v>
      </c>
    </row>
    <row r="1452" spans="1:52" ht="15" customHeight="1">
      <c r="A1452" s="29" t="s">
        <v>13546</v>
      </c>
      <c r="B1452" s="34">
        <v>33773</v>
      </c>
      <c r="C1452" s="28">
        <v>150</v>
      </c>
      <c r="D1452" s="28">
        <v>24.6</v>
      </c>
      <c r="E1452" s="28">
        <v>32.5</v>
      </c>
      <c r="F1452" s="29" t="s">
        <v>786</v>
      </c>
      <c r="G1452" s="29" t="s">
        <v>1350</v>
      </c>
      <c r="H1452" s="28">
        <v>480</v>
      </c>
      <c r="I1452" s="29" t="s">
        <v>13422</v>
      </c>
      <c r="J1452" s="33" t="s">
        <v>13544</v>
      </c>
      <c r="K1452" s="29" t="s">
        <v>178</v>
      </c>
      <c r="L1452" s="29" t="s">
        <v>13541</v>
      </c>
      <c r="M1452" s="29" t="s">
        <v>619</v>
      </c>
      <c r="N1452" s="28">
        <v>577280</v>
      </c>
      <c r="O1452" s="28">
        <v>6156930</v>
      </c>
      <c r="P1452" s="29" t="s">
        <v>13540</v>
      </c>
      <c r="Q1452" s="32" t="s">
        <v>207</v>
      </c>
      <c r="R1452" s="19"/>
      <c r="S1452" s="19"/>
      <c r="T1452" s="19"/>
      <c r="U1452" s="19"/>
      <c r="V1452" s="19"/>
      <c r="W1452" s="19"/>
      <c r="X1452" s="19"/>
      <c r="Y1452" s="19"/>
      <c r="Z1452" s="19"/>
      <c r="AA1452" s="19"/>
      <c r="AB1452" s="19"/>
      <c r="AC1452" s="19"/>
      <c r="AD1452" s="19"/>
      <c r="AE1452" s="19"/>
      <c r="AF1452" s="19"/>
      <c r="AG1452" s="31">
        <v>177900</v>
      </c>
      <c r="AH1452" s="31">
        <v>397054.28125</v>
      </c>
      <c r="AI1452" s="31">
        <v>386135</v>
      </c>
      <c r="AJ1452" s="31">
        <v>350325</v>
      </c>
      <c r="AK1452" s="31">
        <v>309210</v>
      </c>
      <c r="AL1452" s="31">
        <v>317040</v>
      </c>
      <c r="AM1452" s="31">
        <v>375770.5</v>
      </c>
      <c r="AN1452" s="31">
        <v>318810</v>
      </c>
      <c r="AO1452" s="31">
        <v>347361.5</v>
      </c>
      <c r="AP1452" s="31">
        <v>289805.7041015625</v>
      </c>
      <c r="AQ1452" s="31">
        <v>315548.806640625</v>
      </c>
      <c r="AR1452" s="31">
        <v>289001.552734375</v>
      </c>
      <c r="AS1452" s="31">
        <v>314060.1982421875</v>
      </c>
      <c r="AT1452" s="31">
        <v>306601.34765625</v>
      </c>
      <c r="AU1452" s="31">
        <v>277526.3037109375</v>
      </c>
      <c r="AV1452" s="31">
        <v>349754.40234375</v>
      </c>
      <c r="AW1452" s="31">
        <v>318160.75830078125</v>
      </c>
      <c r="AX1452" s="31">
        <v>26918.884765625</v>
      </c>
      <c r="AY1452" s="31">
        <v>19860.2890625</v>
      </c>
      <c r="AZ1452" s="31">
        <v>46779.173828125</v>
      </c>
    </row>
    <row r="1453" spans="1:52" ht="15" customHeight="1">
      <c r="A1453" s="29" t="s">
        <v>13543</v>
      </c>
      <c r="B1453" s="34">
        <v>34248</v>
      </c>
      <c r="C1453" s="28">
        <v>150</v>
      </c>
      <c r="D1453" s="28">
        <v>24.6</v>
      </c>
      <c r="E1453" s="28">
        <v>32.5</v>
      </c>
      <c r="F1453" s="29" t="s">
        <v>786</v>
      </c>
      <c r="G1453" s="29" t="s">
        <v>1350</v>
      </c>
      <c r="H1453" s="28">
        <v>480</v>
      </c>
      <c r="I1453" s="29" t="s">
        <v>13422</v>
      </c>
      <c r="J1453" s="33" t="s">
        <v>13542</v>
      </c>
      <c r="K1453" s="29" t="s">
        <v>178</v>
      </c>
      <c r="L1453" s="29" t="s">
        <v>13541</v>
      </c>
      <c r="M1453" s="29" t="s">
        <v>619</v>
      </c>
      <c r="N1453" s="28">
        <v>577150</v>
      </c>
      <c r="O1453" s="28">
        <v>6156950</v>
      </c>
      <c r="P1453" s="29" t="s">
        <v>13540</v>
      </c>
      <c r="Q1453" s="32" t="s">
        <v>207</v>
      </c>
      <c r="R1453" s="19"/>
      <c r="S1453" s="19"/>
      <c r="T1453" s="19"/>
      <c r="U1453" s="19"/>
      <c r="V1453" s="19"/>
      <c r="W1453" s="19"/>
      <c r="X1453" s="19"/>
      <c r="Y1453" s="19"/>
      <c r="Z1453" s="19"/>
      <c r="AA1453" s="19"/>
      <c r="AB1453" s="19"/>
      <c r="AC1453" s="19"/>
      <c r="AD1453" s="19"/>
      <c r="AE1453" s="19"/>
      <c r="AF1453" s="19"/>
      <c r="AG1453" s="19"/>
      <c r="AH1453" s="31">
        <v>66175.7109375</v>
      </c>
      <c r="AI1453" s="31">
        <v>386135</v>
      </c>
      <c r="AJ1453" s="31">
        <v>350325</v>
      </c>
      <c r="AK1453" s="31">
        <v>309210</v>
      </c>
      <c r="AL1453" s="31">
        <v>317040</v>
      </c>
      <c r="AM1453" s="31">
        <v>375770.5</v>
      </c>
      <c r="AN1453" s="31">
        <v>318810</v>
      </c>
      <c r="AO1453" s="31">
        <v>347361.5</v>
      </c>
      <c r="AP1453" s="31">
        <v>289805.7041015625</v>
      </c>
      <c r="AQ1453" s="31">
        <v>315548.806640625</v>
      </c>
      <c r="AR1453" s="31">
        <v>289001.552734375</v>
      </c>
      <c r="AS1453" s="31">
        <v>314060.1982421875</v>
      </c>
      <c r="AT1453" s="31">
        <v>306601.34765625</v>
      </c>
      <c r="AU1453" s="31">
        <v>277526.3037109375</v>
      </c>
      <c r="AV1453" s="31">
        <v>349754.40234375</v>
      </c>
      <c r="AW1453" s="31">
        <v>318160.75830078125</v>
      </c>
      <c r="AX1453" s="31">
        <v>26918.884765625</v>
      </c>
      <c r="AY1453" s="31">
        <v>19860.2890625</v>
      </c>
      <c r="AZ1453" s="31">
        <v>46779.173828125</v>
      </c>
    </row>
    <row r="1454" spans="1:52" ht="15" customHeight="1">
      <c r="A1454" s="29" t="s">
        <v>13539</v>
      </c>
      <c r="B1454" s="34">
        <v>34213</v>
      </c>
      <c r="C1454" s="28">
        <v>150</v>
      </c>
      <c r="D1454" s="28">
        <v>24.6</v>
      </c>
      <c r="E1454" s="28">
        <v>32.5</v>
      </c>
      <c r="F1454" s="29" t="s">
        <v>786</v>
      </c>
      <c r="G1454" s="29" t="s">
        <v>1350</v>
      </c>
      <c r="H1454" s="28">
        <v>480</v>
      </c>
      <c r="I1454" s="29" t="s">
        <v>13422</v>
      </c>
      <c r="J1454" s="33" t="s">
        <v>13538</v>
      </c>
      <c r="K1454" s="29" t="s">
        <v>178</v>
      </c>
      <c r="L1454" s="29" t="s">
        <v>13535</v>
      </c>
      <c r="M1454" s="29" t="s">
        <v>2488</v>
      </c>
      <c r="N1454" s="28">
        <v>585676</v>
      </c>
      <c r="O1454" s="28">
        <v>6151773</v>
      </c>
      <c r="P1454" s="29" t="s">
        <v>13534</v>
      </c>
      <c r="Q1454" s="32" t="s">
        <v>207</v>
      </c>
      <c r="R1454" s="19"/>
      <c r="S1454" s="19"/>
      <c r="T1454" s="19"/>
      <c r="U1454" s="19"/>
      <c r="V1454" s="19"/>
      <c r="W1454" s="19"/>
      <c r="X1454" s="19"/>
      <c r="Y1454" s="19"/>
      <c r="Z1454" s="19"/>
      <c r="AA1454" s="19"/>
      <c r="AB1454" s="19"/>
      <c r="AC1454" s="19"/>
      <c r="AD1454" s="19"/>
      <c r="AE1454" s="19"/>
      <c r="AF1454" s="19"/>
      <c r="AG1454" s="19"/>
      <c r="AH1454" s="31">
        <v>88034.3984375</v>
      </c>
      <c r="AI1454" s="31">
        <v>350305</v>
      </c>
      <c r="AJ1454" s="31">
        <v>318540</v>
      </c>
      <c r="AK1454" s="31">
        <v>276600</v>
      </c>
      <c r="AL1454" s="31">
        <v>293945</v>
      </c>
      <c r="AM1454" s="31">
        <v>335593</v>
      </c>
      <c r="AN1454" s="31">
        <v>273456.5</v>
      </c>
      <c r="AO1454" s="31">
        <v>289701.5</v>
      </c>
      <c r="AP1454" s="31">
        <v>252433.5498046875</v>
      </c>
      <c r="AQ1454" s="31">
        <v>284289.6533203125</v>
      </c>
      <c r="AR1454" s="31">
        <v>249516.55126953125</v>
      </c>
      <c r="AS1454" s="31">
        <v>280633.69921875</v>
      </c>
      <c r="AT1454" s="31">
        <v>269668.548828125</v>
      </c>
      <c r="AU1454" s="31">
        <v>238583.048828125</v>
      </c>
      <c r="AV1454" s="31">
        <v>320613.05078125</v>
      </c>
      <c r="AW1454" s="31">
        <v>293614.74609375</v>
      </c>
      <c r="AX1454" s="31">
        <v>26317.939453125</v>
      </c>
      <c r="AY1454" s="31">
        <v>20248.66015625</v>
      </c>
      <c r="AZ1454" s="31">
        <v>46566.599609375</v>
      </c>
    </row>
    <row r="1455" spans="1:52" ht="15" customHeight="1">
      <c r="A1455" s="29" t="s">
        <v>13537</v>
      </c>
      <c r="B1455" s="34">
        <v>34117</v>
      </c>
      <c r="C1455" s="28">
        <v>150</v>
      </c>
      <c r="D1455" s="28">
        <v>24.6</v>
      </c>
      <c r="E1455" s="28">
        <v>32.5</v>
      </c>
      <c r="F1455" s="29" t="s">
        <v>786</v>
      </c>
      <c r="G1455" s="29" t="s">
        <v>1350</v>
      </c>
      <c r="H1455" s="28">
        <v>480</v>
      </c>
      <c r="I1455" s="29" t="s">
        <v>13422</v>
      </c>
      <c r="J1455" s="33" t="s">
        <v>13536</v>
      </c>
      <c r="K1455" s="29" t="s">
        <v>178</v>
      </c>
      <c r="L1455" s="29" t="s">
        <v>13535</v>
      </c>
      <c r="M1455" s="29" t="s">
        <v>2488</v>
      </c>
      <c r="N1455" s="28">
        <v>585536</v>
      </c>
      <c r="O1455" s="28">
        <v>6151886</v>
      </c>
      <c r="P1455" s="29" t="s">
        <v>13534</v>
      </c>
      <c r="Q1455" s="32" t="s">
        <v>207</v>
      </c>
      <c r="R1455" s="19"/>
      <c r="S1455" s="19"/>
      <c r="T1455" s="19"/>
      <c r="U1455" s="19"/>
      <c r="V1455" s="19"/>
      <c r="W1455" s="19"/>
      <c r="X1455" s="19"/>
      <c r="Y1455" s="19"/>
      <c r="Z1455" s="19"/>
      <c r="AA1455" s="19"/>
      <c r="AB1455" s="19"/>
      <c r="AC1455" s="19"/>
      <c r="AD1455" s="19"/>
      <c r="AE1455" s="19"/>
      <c r="AF1455" s="19"/>
      <c r="AG1455" s="19"/>
      <c r="AH1455" s="31">
        <v>205413.59375</v>
      </c>
      <c r="AI1455" s="31">
        <v>350305</v>
      </c>
      <c r="AJ1455" s="31">
        <v>318540</v>
      </c>
      <c r="AK1455" s="31">
        <v>276600</v>
      </c>
      <c r="AL1455" s="31">
        <v>293945</v>
      </c>
      <c r="AM1455" s="31">
        <v>335593</v>
      </c>
      <c r="AN1455" s="31">
        <v>273456.5</v>
      </c>
      <c r="AO1455" s="31">
        <v>289701.5</v>
      </c>
      <c r="AP1455" s="31">
        <v>252433.5498046875</v>
      </c>
      <c r="AQ1455" s="31">
        <v>284289.6533203125</v>
      </c>
      <c r="AR1455" s="31">
        <v>249516.55126953125</v>
      </c>
      <c r="AS1455" s="31">
        <v>280633.69921875</v>
      </c>
      <c r="AT1455" s="31">
        <v>269668.548828125</v>
      </c>
      <c r="AU1455" s="31">
        <v>238583.048828125</v>
      </c>
      <c r="AV1455" s="31">
        <v>320613.05078125</v>
      </c>
      <c r="AW1455" s="31">
        <v>293614.74609375</v>
      </c>
      <c r="AX1455" s="31">
        <v>26317.939453125</v>
      </c>
      <c r="AY1455" s="31">
        <v>20248.66015625</v>
      </c>
      <c r="AZ1455" s="31">
        <v>46566.599609375</v>
      </c>
    </row>
    <row r="1456" spans="1:52" ht="15" customHeight="1">
      <c r="A1456" s="29" t="s">
        <v>13533</v>
      </c>
      <c r="B1456" s="34">
        <v>34473</v>
      </c>
      <c r="C1456" s="28">
        <v>150</v>
      </c>
      <c r="D1456" s="28">
        <v>24.6</v>
      </c>
      <c r="E1456" s="28">
        <v>24.6</v>
      </c>
      <c r="F1456" s="29" t="s">
        <v>786</v>
      </c>
      <c r="G1456" s="29" t="s">
        <v>1350</v>
      </c>
      <c r="H1456" s="28">
        <v>480</v>
      </c>
      <c r="I1456" s="29" t="s">
        <v>13422</v>
      </c>
      <c r="J1456" s="33" t="s">
        <v>13532</v>
      </c>
      <c r="K1456" s="29" t="s">
        <v>178</v>
      </c>
      <c r="L1456" s="29" t="s">
        <v>13508</v>
      </c>
      <c r="M1456" s="29" t="s">
        <v>262</v>
      </c>
      <c r="N1456" s="28">
        <v>578699</v>
      </c>
      <c r="O1456" s="28">
        <v>6151948</v>
      </c>
      <c r="P1456" s="29" t="s">
        <v>13529</v>
      </c>
      <c r="Q1456" s="32" t="s">
        <v>207</v>
      </c>
      <c r="R1456" s="19"/>
      <c r="S1456" s="19"/>
      <c r="T1456" s="19"/>
      <c r="U1456" s="19"/>
      <c r="V1456" s="19"/>
      <c r="W1456" s="19"/>
      <c r="X1456" s="19"/>
      <c r="Y1456" s="19"/>
      <c r="Z1456" s="19"/>
      <c r="AA1456" s="19"/>
      <c r="AB1456" s="19"/>
      <c r="AC1456" s="19"/>
      <c r="AD1456" s="19"/>
      <c r="AE1456" s="19"/>
      <c r="AF1456" s="19"/>
      <c r="AG1456" s="19"/>
      <c r="AH1456" s="19"/>
      <c r="AI1456" s="31">
        <v>233218</v>
      </c>
      <c r="AJ1456" s="31">
        <v>327090</v>
      </c>
      <c r="AK1456" s="31">
        <v>291550</v>
      </c>
      <c r="AL1456" s="31">
        <v>310250</v>
      </c>
      <c r="AM1456" s="31">
        <v>343129.5</v>
      </c>
      <c r="AN1456" s="31">
        <v>280927.5</v>
      </c>
      <c r="AO1456" s="31">
        <v>311349.5</v>
      </c>
      <c r="AP1456" s="31">
        <v>252992.798828125</v>
      </c>
      <c r="AQ1456" s="31">
        <v>289457.3037109375</v>
      </c>
      <c r="AR1456" s="31">
        <v>261052.3466796875</v>
      </c>
      <c r="AS1456" s="31">
        <v>292393.65234375</v>
      </c>
      <c r="AT1456" s="31">
        <v>270738.548828125</v>
      </c>
      <c r="AU1456" s="31">
        <v>248179.951171875</v>
      </c>
      <c r="AV1456" s="31">
        <v>325113.7021484375</v>
      </c>
      <c r="AW1456" s="31">
        <v>301838.20458984375</v>
      </c>
      <c r="AX1456" s="31">
        <v>27108.69921875</v>
      </c>
      <c r="AY1456" s="31">
        <v>20262.94921875</v>
      </c>
      <c r="AZ1456" s="31">
        <v>47371.6484375</v>
      </c>
    </row>
    <row r="1457" spans="1:52" ht="15" customHeight="1">
      <c r="A1457" s="29" t="s">
        <v>13531</v>
      </c>
      <c r="B1457" s="34">
        <v>34676</v>
      </c>
      <c r="C1457" s="28">
        <v>150</v>
      </c>
      <c r="D1457" s="28">
        <v>32.5</v>
      </c>
      <c r="E1457" s="28">
        <v>32.5</v>
      </c>
      <c r="F1457" s="29" t="s">
        <v>786</v>
      </c>
      <c r="G1457" s="29" t="s">
        <v>1350</v>
      </c>
      <c r="H1457" s="28">
        <v>480</v>
      </c>
      <c r="I1457" s="29" t="s">
        <v>13422</v>
      </c>
      <c r="J1457" s="33" t="s">
        <v>13530</v>
      </c>
      <c r="K1457" s="29" t="s">
        <v>178</v>
      </c>
      <c r="L1457" s="29" t="s">
        <v>13508</v>
      </c>
      <c r="M1457" s="29" t="s">
        <v>262</v>
      </c>
      <c r="N1457" s="28">
        <v>578708</v>
      </c>
      <c r="O1457" s="28">
        <v>6151829</v>
      </c>
      <c r="P1457" s="29" t="s">
        <v>13529</v>
      </c>
      <c r="Q1457" s="32" t="s">
        <v>207</v>
      </c>
      <c r="R1457" s="19"/>
      <c r="S1457" s="19"/>
      <c r="T1457" s="19"/>
      <c r="U1457" s="19"/>
      <c r="V1457" s="19"/>
      <c r="W1457" s="19"/>
      <c r="X1457" s="19"/>
      <c r="Y1457" s="19"/>
      <c r="Z1457" s="19"/>
      <c r="AA1457" s="19"/>
      <c r="AB1457" s="19"/>
      <c r="AC1457" s="19"/>
      <c r="AD1457" s="19"/>
      <c r="AE1457" s="19"/>
      <c r="AF1457" s="19"/>
      <c r="AG1457" s="19"/>
      <c r="AH1457" s="19"/>
      <c r="AI1457" s="31">
        <v>0</v>
      </c>
      <c r="AJ1457" s="31">
        <v>327090</v>
      </c>
      <c r="AK1457" s="31">
        <v>291550</v>
      </c>
      <c r="AL1457" s="31">
        <v>310250</v>
      </c>
      <c r="AM1457" s="31">
        <v>343129.5</v>
      </c>
      <c r="AN1457" s="31">
        <v>280927.5</v>
      </c>
      <c r="AO1457" s="31">
        <v>311349.5</v>
      </c>
      <c r="AP1457" s="31">
        <v>252992.798828125</v>
      </c>
      <c r="AQ1457" s="31">
        <v>289457.3037109375</v>
      </c>
      <c r="AR1457" s="31">
        <v>261052.3466796875</v>
      </c>
      <c r="AS1457" s="31">
        <v>292393.65234375</v>
      </c>
      <c r="AT1457" s="31">
        <v>270738.548828125</v>
      </c>
      <c r="AU1457" s="31">
        <v>248179.951171875</v>
      </c>
      <c r="AV1457" s="31">
        <v>325113.7021484375</v>
      </c>
      <c r="AW1457" s="31">
        <v>301838.20458984375</v>
      </c>
      <c r="AX1457" s="31">
        <v>27108.69921875</v>
      </c>
      <c r="AY1457" s="31">
        <v>20262.94921875</v>
      </c>
      <c r="AZ1457" s="31">
        <v>47371.6484375</v>
      </c>
    </row>
    <row r="1458" spans="1:52" ht="15" customHeight="1">
      <c r="A1458" s="29" t="s">
        <v>13528</v>
      </c>
      <c r="B1458" s="34">
        <v>35549</v>
      </c>
      <c r="C1458" s="28">
        <v>600</v>
      </c>
      <c r="D1458" s="28">
        <v>44</v>
      </c>
      <c r="E1458" s="28">
        <v>50</v>
      </c>
      <c r="F1458" s="29" t="s">
        <v>242</v>
      </c>
      <c r="G1458" s="29" t="s">
        <v>1668</v>
      </c>
      <c r="H1458" s="28">
        <v>480</v>
      </c>
      <c r="I1458" s="29" t="s">
        <v>13422</v>
      </c>
      <c r="J1458" s="33" t="s">
        <v>13527</v>
      </c>
      <c r="K1458" s="29" t="s">
        <v>178</v>
      </c>
      <c r="L1458" s="29" t="s">
        <v>13526</v>
      </c>
      <c r="M1458" s="29" t="s">
        <v>2309</v>
      </c>
      <c r="N1458" s="28">
        <v>585149</v>
      </c>
      <c r="O1458" s="28">
        <v>6160474</v>
      </c>
      <c r="P1458" s="29" t="s">
        <v>13525</v>
      </c>
      <c r="Q1458" s="32" t="s">
        <v>174</v>
      </c>
      <c r="R1458" s="19"/>
      <c r="S1458" s="19"/>
      <c r="T1458" s="19"/>
      <c r="U1458" s="19"/>
      <c r="V1458" s="19"/>
      <c r="W1458" s="19"/>
      <c r="X1458" s="19"/>
      <c r="Y1458" s="19"/>
      <c r="Z1458" s="19"/>
      <c r="AA1458" s="19"/>
      <c r="AB1458" s="19"/>
      <c r="AC1458" s="19"/>
      <c r="AD1458" s="19"/>
      <c r="AE1458" s="19"/>
      <c r="AF1458" s="19"/>
      <c r="AG1458" s="19"/>
      <c r="AH1458" s="19"/>
      <c r="AI1458" s="19"/>
      <c r="AJ1458" s="19"/>
      <c r="AK1458" s="19"/>
      <c r="AL1458" s="31">
        <v>787190</v>
      </c>
      <c r="AM1458" s="31">
        <v>1632362</v>
      </c>
      <c r="AN1458" s="31">
        <v>1320780</v>
      </c>
      <c r="AO1458" s="31">
        <v>1443357</v>
      </c>
      <c r="AP1458" s="31">
        <v>1296235.734375</v>
      </c>
      <c r="AQ1458" s="31">
        <v>1419022.3515625</v>
      </c>
      <c r="AR1458" s="31">
        <v>1269842.44140625</v>
      </c>
      <c r="AS1458" s="31">
        <v>1369808.4453125</v>
      </c>
      <c r="AT1458" s="31">
        <v>1180181.8671875</v>
      </c>
      <c r="AU1458" s="31">
        <v>1207687.55859375</v>
      </c>
      <c r="AV1458" s="31">
        <v>1518579.921875</v>
      </c>
      <c r="AW1458" s="31">
        <v>1353650.3671875</v>
      </c>
      <c r="AX1458" s="31">
        <v>122915.984375</v>
      </c>
      <c r="AY1458" s="31">
        <v>98301.8203125</v>
      </c>
      <c r="AZ1458" s="31">
        <v>221217.8046875</v>
      </c>
    </row>
    <row r="1459" spans="1:52" ht="15" customHeight="1">
      <c r="A1459" s="29" t="s">
        <v>13524</v>
      </c>
      <c r="B1459" s="34">
        <v>35618</v>
      </c>
      <c r="C1459" s="28">
        <v>600</v>
      </c>
      <c r="D1459" s="28">
        <v>44</v>
      </c>
      <c r="E1459" s="28">
        <v>45</v>
      </c>
      <c r="F1459" s="29" t="s">
        <v>440</v>
      </c>
      <c r="G1459" s="29" t="s">
        <v>13519</v>
      </c>
      <c r="H1459" s="28">
        <v>480</v>
      </c>
      <c r="I1459" s="29" t="s">
        <v>13422</v>
      </c>
      <c r="J1459" s="33" t="s">
        <v>13523</v>
      </c>
      <c r="K1459" s="29" t="s">
        <v>178</v>
      </c>
      <c r="L1459" s="29" t="s">
        <v>13522</v>
      </c>
      <c r="M1459" s="29" t="s">
        <v>5208</v>
      </c>
      <c r="N1459" s="28">
        <v>573686</v>
      </c>
      <c r="O1459" s="28">
        <v>6150873</v>
      </c>
      <c r="P1459" s="29" t="s">
        <v>13521</v>
      </c>
      <c r="Q1459" s="32" t="s">
        <v>174</v>
      </c>
      <c r="R1459" s="19"/>
      <c r="S1459" s="19"/>
      <c r="T1459" s="19"/>
      <c r="U1459" s="19"/>
      <c r="V1459" s="19"/>
      <c r="W1459" s="19"/>
      <c r="X1459" s="19"/>
      <c r="Y1459" s="19"/>
      <c r="Z1459" s="19"/>
      <c r="AA1459" s="19"/>
      <c r="AB1459" s="19"/>
      <c r="AC1459" s="19"/>
      <c r="AD1459" s="19"/>
      <c r="AE1459" s="19"/>
      <c r="AF1459" s="19"/>
      <c r="AG1459" s="19"/>
      <c r="AH1459" s="19"/>
      <c r="AI1459" s="19"/>
      <c r="AJ1459" s="19"/>
      <c r="AK1459" s="19"/>
      <c r="AL1459" s="31">
        <v>488960</v>
      </c>
      <c r="AM1459" s="31">
        <v>1279009</v>
      </c>
      <c r="AN1459" s="31">
        <v>1064059</v>
      </c>
      <c r="AO1459" s="31">
        <v>1196069</v>
      </c>
      <c r="AP1459" s="31">
        <v>1019359.84375</v>
      </c>
      <c r="AQ1459" s="31">
        <v>1100788.44140625</v>
      </c>
      <c r="AR1459" s="31">
        <v>958628.1328125</v>
      </c>
      <c r="AS1459" s="31">
        <v>1102973.8515625</v>
      </c>
      <c r="AT1459" s="31">
        <v>1070626.58203125</v>
      </c>
      <c r="AU1459" s="31">
        <v>952669.4921875</v>
      </c>
      <c r="AV1459" s="31">
        <v>1178841.01171875</v>
      </c>
      <c r="AW1459" s="31">
        <v>1061763.43359375</v>
      </c>
      <c r="AX1459" s="31">
        <v>95589.25</v>
      </c>
      <c r="AY1459" s="31">
        <v>78276.5859375</v>
      </c>
      <c r="AZ1459" s="31">
        <v>173865.8359375</v>
      </c>
    </row>
    <row r="1460" spans="1:52" ht="15" customHeight="1">
      <c r="A1460" s="29" t="s">
        <v>13520</v>
      </c>
      <c r="B1460" s="34">
        <v>35704</v>
      </c>
      <c r="C1460" s="28">
        <v>600</v>
      </c>
      <c r="D1460" s="28">
        <v>43</v>
      </c>
      <c r="E1460" s="28">
        <v>50</v>
      </c>
      <c r="F1460" s="29" t="s">
        <v>786</v>
      </c>
      <c r="G1460" s="29" t="s">
        <v>1519</v>
      </c>
      <c r="H1460" s="28">
        <v>480</v>
      </c>
      <c r="I1460" s="29" t="s">
        <v>13422</v>
      </c>
      <c r="J1460" s="33" t="s">
        <v>13518</v>
      </c>
      <c r="K1460" s="29" t="s">
        <v>178</v>
      </c>
      <c r="L1460" s="29" t="s">
        <v>13508</v>
      </c>
      <c r="M1460" s="29" t="s">
        <v>2676</v>
      </c>
      <c r="N1460" s="28">
        <v>578900</v>
      </c>
      <c r="O1460" s="28">
        <v>6152550</v>
      </c>
      <c r="P1460" s="29" t="s">
        <v>13513</v>
      </c>
      <c r="Q1460" s="32" t="s">
        <v>174</v>
      </c>
      <c r="R1460" s="19"/>
      <c r="S1460" s="19"/>
      <c r="T1460" s="19"/>
      <c r="U1460" s="19"/>
      <c r="V1460" s="19"/>
      <c r="W1460" s="19"/>
      <c r="X1460" s="19"/>
      <c r="Y1460" s="19"/>
      <c r="Z1460" s="19"/>
      <c r="AA1460" s="19"/>
      <c r="AB1460" s="19"/>
      <c r="AC1460" s="19"/>
      <c r="AD1460" s="19"/>
      <c r="AE1460" s="19"/>
      <c r="AF1460" s="19"/>
      <c r="AG1460" s="19"/>
      <c r="AH1460" s="19"/>
      <c r="AI1460" s="19"/>
      <c r="AJ1460" s="19"/>
      <c r="AK1460" s="19"/>
      <c r="AL1460" s="31">
        <v>306882</v>
      </c>
      <c r="AM1460" s="31">
        <v>1437650</v>
      </c>
      <c r="AN1460" s="31">
        <v>1208380</v>
      </c>
      <c r="AO1460" s="31">
        <v>1341320</v>
      </c>
      <c r="AP1460" s="31">
        <v>1175693.1328125</v>
      </c>
      <c r="AQ1460" s="31">
        <v>1239214.3671875</v>
      </c>
      <c r="AR1460" s="31">
        <v>1155222.95703125</v>
      </c>
      <c r="AS1460" s="31">
        <v>1236389.6640625</v>
      </c>
      <c r="AT1460" s="31">
        <v>1221912.42578125</v>
      </c>
      <c r="AU1460" s="31">
        <v>1107491.53125</v>
      </c>
      <c r="AV1460" s="31">
        <v>1406725.49609375</v>
      </c>
      <c r="AW1460" s="31">
        <v>1254745.4453125</v>
      </c>
      <c r="AX1460" s="31">
        <v>114714.6015625</v>
      </c>
      <c r="AY1460" s="31">
        <v>88022.3984375</v>
      </c>
      <c r="AZ1460" s="31">
        <v>202737</v>
      </c>
    </row>
    <row r="1461" spans="1:52" ht="15" customHeight="1">
      <c r="A1461" s="29" t="s">
        <v>13517</v>
      </c>
      <c r="B1461" s="34">
        <v>35704</v>
      </c>
      <c r="C1461" s="28">
        <v>600</v>
      </c>
      <c r="D1461" s="28">
        <v>43</v>
      </c>
      <c r="E1461" s="28">
        <v>50</v>
      </c>
      <c r="F1461" s="29" t="s">
        <v>786</v>
      </c>
      <c r="G1461" s="29" t="s">
        <v>1519</v>
      </c>
      <c r="H1461" s="28">
        <v>480</v>
      </c>
      <c r="I1461" s="29" t="s">
        <v>13422</v>
      </c>
      <c r="J1461" s="33" t="s">
        <v>13516</v>
      </c>
      <c r="K1461" s="29" t="s">
        <v>178</v>
      </c>
      <c r="L1461" s="29" t="s">
        <v>13508</v>
      </c>
      <c r="M1461" s="29" t="s">
        <v>351</v>
      </c>
      <c r="N1461" s="28">
        <v>577962</v>
      </c>
      <c r="O1461" s="28">
        <v>6151679</v>
      </c>
      <c r="P1461" s="29" t="s">
        <v>13513</v>
      </c>
      <c r="Q1461" s="32" t="s">
        <v>174</v>
      </c>
      <c r="R1461" s="19"/>
      <c r="S1461" s="19"/>
      <c r="T1461" s="19"/>
      <c r="U1461" s="19"/>
      <c r="V1461" s="19"/>
      <c r="W1461" s="19"/>
      <c r="X1461" s="19"/>
      <c r="Y1461" s="19"/>
      <c r="Z1461" s="19"/>
      <c r="AA1461" s="19"/>
      <c r="AB1461" s="19"/>
      <c r="AC1461" s="19"/>
      <c r="AD1461" s="19"/>
      <c r="AE1461" s="19"/>
      <c r="AF1461" s="19"/>
      <c r="AG1461" s="19"/>
      <c r="AH1461" s="19"/>
      <c r="AI1461" s="19"/>
      <c r="AJ1461" s="19"/>
      <c r="AK1461" s="19"/>
      <c r="AL1461" s="31">
        <v>306882</v>
      </c>
      <c r="AM1461" s="31">
        <v>1437650</v>
      </c>
      <c r="AN1461" s="31">
        <v>1208380</v>
      </c>
      <c r="AO1461" s="31">
        <v>1341320</v>
      </c>
      <c r="AP1461" s="31">
        <v>1175693.1328125</v>
      </c>
      <c r="AQ1461" s="31">
        <v>1239214.3671875</v>
      </c>
      <c r="AR1461" s="31">
        <v>1155222.95703125</v>
      </c>
      <c r="AS1461" s="31">
        <v>1236389.6640625</v>
      </c>
      <c r="AT1461" s="31">
        <v>1221912.42578125</v>
      </c>
      <c r="AU1461" s="31">
        <v>1107491.53125</v>
      </c>
      <c r="AV1461" s="31">
        <v>1406725.49609375</v>
      </c>
      <c r="AW1461" s="31">
        <v>1254745.4453125</v>
      </c>
      <c r="AX1461" s="31">
        <v>114714.6015625</v>
      </c>
      <c r="AY1461" s="31">
        <v>88022.3984375</v>
      </c>
      <c r="AZ1461" s="31">
        <v>202737</v>
      </c>
    </row>
    <row r="1462" spans="1:52" ht="15" customHeight="1">
      <c r="A1462" s="29" t="s">
        <v>13515</v>
      </c>
      <c r="B1462" s="34">
        <v>35709</v>
      </c>
      <c r="C1462" s="28">
        <v>600</v>
      </c>
      <c r="D1462" s="28">
        <v>43</v>
      </c>
      <c r="E1462" s="28">
        <v>50</v>
      </c>
      <c r="F1462" s="29" t="s">
        <v>786</v>
      </c>
      <c r="G1462" s="29" t="s">
        <v>1519</v>
      </c>
      <c r="H1462" s="28">
        <v>480</v>
      </c>
      <c r="I1462" s="29" t="s">
        <v>13422</v>
      </c>
      <c r="J1462" s="33" t="s">
        <v>13514</v>
      </c>
      <c r="K1462" s="29" t="s">
        <v>178</v>
      </c>
      <c r="L1462" s="29" t="s">
        <v>13508</v>
      </c>
      <c r="M1462" s="29" t="s">
        <v>2676</v>
      </c>
      <c r="N1462" s="28">
        <v>578150</v>
      </c>
      <c r="O1462" s="28">
        <v>6152142</v>
      </c>
      <c r="P1462" s="29" t="s">
        <v>13513</v>
      </c>
      <c r="Q1462" s="32" t="s">
        <v>174</v>
      </c>
      <c r="R1462" s="19"/>
      <c r="S1462" s="19"/>
      <c r="T1462" s="19"/>
      <c r="U1462" s="19"/>
      <c r="V1462" s="19"/>
      <c r="W1462" s="19"/>
      <c r="X1462" s="19"/>
      <c r="Y1462" s="19"/>
      <c r="Z1462" s="19"/>
      <c r="AA1462" s="19"/>
      <c r="AB1462" s="19"/>
      <c r="AC1462" s="19"/>
      <c r="AD1462" s="19"/>
      <c r="AE1462" s="19"/>
      <c r="AF1462" s="19"/>
      <c r="AG1462" s="19"/>
      <c r="AH1462" s="19"/>
      <c r="AI1462" s="19"/>
      <c r="AJ1462" s="19"/>
      <c r="AK1462" s="19"/>
      <c r="AL1462" s="31">
        <v>306882</v>
      </c>
      <c r="AM1462" s="31">
        <v>1437650</v>
      </c>
      <c r="AN1462" s="31">
        <v>1208380</v>
      </c>
      <c r="AO1462" s="31">
        <v>1341320</v>
      </c>
      <c r="AP1462" s="31">
        <v>1175693.1328125</v>
      </c>
      <c r="AQ1462" s="31">
        <v>1239214.3671875</v>
      </c>
      <c r="AR1462" s="31">
        <v>1155222.95703125</v>
      </c>
      <c r="AS1462" s="31">
        <v>1236389.6640625</v>
      </c>
      <c r="AT1462" s="31">
        <v>1221912.42578125</v>
      </c>
      <c r="AU1462" s="31">
        <v>1107491.53125</v>
      </c>
      <c r="AV1462" s="31">
        <v>1406725.49609375</v>
      </c>
      <c r="AW1462" s="31">
        <v>1254745.4453125</v>
      </c>
      <c r="AX1462" s="31">
        <v>114714.6015625</v>
      </c>
      <c r="AY1462" s="31">
        <v>88022.3984375</v>
      </c>
      <c r="AZ1462" s="31">
        <v>202737</v>
      </c>
    </row>
    <row r="1463" spans="1:52" ht="15" customHeight="1">
      <c r="A1463" s="29" t="s">
        <v>13512</v>
      </c>
      <c r="B1463" s="34">
        <v>35706</v>
      </c>
      <c r="C1463" s="28">
        <v>600</v>
      </c>
      <c r="D1463" s="28">
        <v>43</v>
      </c>
      <c r="E1463" s="28">
        <v>50</v>
      </c>
      <c r="F1463" s="29" t="s">
        <v>786</v>
      </c>
      <c r="G1463" s="29" t="s">
        <v>1519</v>
      </c>
      <c r="H1463" s="28">
        <v>480</v>
      </c>
      <c r="I1463" s="29" t="s">
        <v>13422</v>
      </c>
      <c r="J1463" s="33" t="s">
        <v>13511</v>
      </c>
      <c r="K1463" s="29" t="s">
        <v>178</v>
      </c>
      <c r="L1463" s="29" t="s">
        <v>13508</v>
      </c>
      <c r="M1463" s="29" t="s">
        <v>6730</v>
      </c>
      <c r="N1463" s="28">
        <v>578161</v>
      </c>
      <c r="O1463" s="28">
        <v>6151933</v>
      </c>
      <c r="P1463" s="29" t="s">
        <v>13507</v>
      </c>
      <c r="Q1463" s="32" t="s">
        <v>174</v>
      </c>
      <c r="R1463" s="19"/>
      <c r="S1463" s="19"/>
      <c r="T1463" s="19"/>
      <c r="U1463" s="19"/>
      <c r="V1463" s="19"/>
      <c r="W1463" s="19"/>
      <c r="X1463" s="19"/>
      <c r="Y1463" s="19"/>
      <c r="Z1463" s="19"/>
      <c r="AA1463" s="19"/>
      <c r="AB1463" s="19"/>
      <c r="AC1463" s="19"/>
      <c r="AD1463" s="19"/>
      <c r="AE1463" s="19"/>
      <c r="AF1463" s="19"/>
      <c r="AG1463" s="19"/>
      <c r="AH1463" s="19"/>
      <c r="AI1463" s="19"/>
      <c r="AJ1463" s="19"/>
      <c r="AK1463" s="19"/>
      <c r="AL1463" s="31">
        <v>302360</v>
      </c>
      <c r="AM1463" s="31">
        <v>1412155</v>
      </c>
      <c r="AN1463" s="31">
        <v>1184270</v>
      </c>
      <c r="AO1463" s="31">
        <v>1327120</v>
      </c>
      <c r="AP1463" s="31">
        <v>1146881.5</v>
      </c>
      <c r="AQ1463" s="31">
        <v>1239592.9453125</v>
      </c>
      <c r="AR1463" s="31">
        <v>1131826.6484375</v>
      </c>
      <c r="AS1463" s="31">
        <v>1143840.14453125</v>
      </c>
      <c r="AT1463" s="31">
        <v>1099956.60546875</v>
      </c>
      <c r="AU1463" s="31">
        <v>1089409.34765625</v>
      </c>
      <c r="AV1463" s="31">
        <v>1336077.265625</v>
      </c>
      <c r="AW1463" s="31">
        <v>1118564.69921875</v>
      </c>
      <c r="AX1463" s="31">
        <v>112997.796875</v>
      </c>
      <c r="AY1463" s="31">
        <v>86381.1015625</v>
      </c>
      <c r="AZ1463" s="31">
        <v>199378.8984375</v>
      </c>
    </row>
    <row r="1464" spans="1:52" ht="15" customHeight="1">
      <c r="A1464" s="29" t="s">
        <v>13510</v>
      </c>
      <c r="B1464" s="34">
        <v>35706</v>
      </c>
      <c r="C1464" s="28">
        <v>600</v>
      </c>
      <c r="D1464" s="28">
        <v>43</v>
      </c>
      <c r="E1464" s="28">
        <v>50</v>
      </c>
      <c r="F1464" s="29" t="s">
        <v>786</v>
      </c>
      <c r="G1464" s="29" t="s">
        <v>1519</v>
      </c>
      <c r="H1464" s="28">
        <v>480</v>
      </c>
      <c r="I1464" s="29" t="s">
        <v>13422</v>
      </c>
      <c r="J1464" s="33" t="s">
        <v>13509</v>
      </c>
      <c r="K1464" s="29" t="s">
        <v>178</v>
      </c>
      <c r="L1464" s="29" t="s">
        <v>13508</v>
      </c>
      <c r="M1464" s="29" t="s">
        <v>660</v>
      </c>
      <c r="N1464" s="28">
        <v>577952</v>
      </c>
      <c r="O1464" s="28">
        <v>6151891</v>
      </c>
      <c r="P1464" s="29" t="s">
        <v>13507</v>
      </c>
      <c r="Q1464" s="32" t="s">
        <v>174</v>
      </c>
      <c r="R1464" s="19"/>
      <c r="S1464" s="19"/>
      <c r="T1464" s="19"/>
      <c r="U1464" s="19"/>
      <c r="V1464" s="19"/>
      <c r="W1464" s="19"/>
      <c r="X1464" s="19"/>
      <c r="Y1464" s="19"/>
      <c r="Z1464" s="19"/>
      <c r="AA1464" s="19"/>
      <c r="AB1464" s="19"/>
      <c r="AC1464" s="19"/>
      <c r="AD1464" s="19"/>
      <c r="AE1464" s="19"/>
      <c r="AF1464" s="19"/>
      <c r="AG1464" s="19"/>
      <c r="AH1464" s="19"/>
      <c r="AI1464" s="19"/>
      <c r="AJ1464" s="19"/>
      <c r="AK1464" s="19"/>
      <c r="AL1464" s="31">
        <v>302360</v>
      </c>
      <c r="AM1464" s="31">
        <v>1412155</v>
      </c>
      <c r="AN1464" s="31">
        <v>1184270</v>
      </c>
      <c r="AO1464" s="31">
        <v>1327120</v>
      </c>
      <c r="AP1464" s="31">
        <v>1146881.5</v>
      </c>
      <c r="AQ1464" s="31">
        <v>1239592.9453125</v>
      </c>
      <c r="AR1464" s="31">
        <v>1131826.6484375</v>
      </c>
      <c r="AS1464" s="31">
        <v>1143840.14453125</v>
      </c>
      <c r="AT1464" s="31">
        <v>1099956.60546875</v>
      </c>
      <c r="AU1464" s="31">
        <v>1089409.34765625</v>
      </c>
      <c r="AV1464" s="31">
        <v>1336077.265625</v>
      </c>
      <c r="AW1464" s="31">
        <v>1118564.69921875</v>
      </c>
      <c r="AX1464" s="31">
        <v>112997.796875</v>
      </c>
      <c r="AY1464" s="31">
        <v>86381.1015625</v>
      </c>
      <c r="AZ1464" s="31">
        <v>199378.8984375</v>
      </c>
    </row>
    <row r="1465" spans="1:52" ht="15" customHeight="1">
      <c r="A1465" s="29" t="s">
        <v>13506</v>
      </c>
      <c r="B1465" s="34">
        <v>35787</v>
      </c>
      <c r="C1465" s="28">
        <v>660</v>
      </c>
      <c r="D1465" s="28">
        <v>47</v>
      </c>
      <c r="E1465" s="28">
        <v>50</v>
      </c>
      <c r="F1465" s="29" t="s">
        <v>242</v>
      </c>
      <c r="G1465" s="29" t="s">
        <v>3687</v>
      </c>
      <c r="H1465" s="28">
        <v>480</v>
      </c>
      <c r="I1465" s="29" t="s">
        <v>13422</v>
      </c>
      <c r="J1465" s="33" t="s">
        <v>13505</v>
      </c>
      <c r="K1465" s="29" t="s">
        <v>178</v>
      </c>
      <c r="L1465" s="29" t="s">
        <v>13502</v>
      </c>
      <c r="M1465" s="29" t="s">
        <v>176</v>
      </c>
      <c r="N1465" s="28">
        <v>588421</v>
      </c>
      <c r="O1465" s="28">
        <v>6155391</v>
      </c>
      <c r="P1465" s="29" t="s">
        <v>13501</v>
      </c>
      <c r="Q1465" s="32" t="s">
        <v>174</v>
      </c>
      <c r="R1465" s="19"/>
      <c r="S1465" s="19"/>
      <c r="T1465" s="19"/>
      <c r="U1465" s="19"/>
      <c r="V1465" s="19"/>
      <c r="W1465" s="19"/>
      <c r="X1465" s="19"/>
      <c r="Y1465" s="19"/>
      <c r="Z1465" s="19"/>
      <c r="AA1465" s="19"/>
      <c r="AB1465" s="19"/>
      <c r="AC1465" s="19"/>
      <c r="AD1465" s="19"/>
      <c r="AE1465" s="19"/>
      <c r="AF1465" s="19"/>
      <c r="AG1465" s="19"/>
      <c r="AH1465" s="19"/>
      <c r="AI1465" s="19"/>
      <c r="AJ1465" s="19"/>
      <c r="AK1465" s="19"/>
      <c r="AL1465" s="31">
        <v>0</v>
      </c>
      <c r="AM1465" s="31">
        <v>1621613</v>
      </c>
      <c r="AN1465" s="31">
        <v>1381988.625</v>
      </c>
      <c r="AO1465" s="31">
        <v>1489220</v>
      </c>
      <c r="AP1465" s="31">
        <v>1295388.25390625</v>
      </c>
      <c r="AQ1465" s="31">
        <v>1410910.45703125</v>
      </c>
      <c r="AR1465" s="31">
        <v>1268644.80859375</v>
      </c>
      <c r="AS1465" s="31">
        <v>1395477.25</v>
      </c>
      <c r="AT1465" s="31">
        <v>1332836.203125</v>
      </c>
      <c r="AU1465" s="31">
        <v>1191532.4453125</v>
      </c>
      <c r="AV1465" s="31">
        <v>1522196.29296875</v>
      </c>
      <c r="AW1465" s="31">
        <v>1250518.79296875</v>
      </c>
      <c r="AX1465" s="31">
        <v>121781.78125</v>
      </c>
      <c r="AY1465" s="31">
        <v>99837.7578125</v>
      </c>
      <c r="AZ1465" s="31">
        <v>221619.5390625</v>
      </c>
    </row>
    <row r="1466" spans="1:52" ht="15" customHeight="1">
      <c r="A1466" s="29" t="s">
        <v>13504</v>
      </c>
      <c r="B1466" s="34">
        <v>36327</v>
      </c>
      <c r="C1466" s="28">
        <v>660</v>
      </c>
      <c r="D1466" s="28">
        <v>47</v>
      </c>
      <c r="E1466" s="28">
        <v>50</v>
      </c>
      <c r="F1466" s="29" t="s">
        <v>242</v>
      </c>
      <c r="G1466" s="29" t="s">
        <v>3687</v>
      </c>
      <c r="H1466" s="28">
        <v>480</v>
      </c>
      <c r="I1466" s="29" t="s">
        <v>13422</v>
      </c>
      <c r="J1466" s="33" t="s">
        <v>13503</v>
      </c>
      <c r="K1466" s="29" t="s">
        <v>178</v>
      </c>
      <c r="L1466" s="29" t="s">
        <v>13502</v>
      </c>
      <c r="M1466" s="29" t="s">
        <v>176</v>
      </c>
      <c r="N1466" s="28">
        <v>589461.30000000005</v>
      </c>
      <c r="O1466" s="28">
        <v>6155084</v>
      </c>
      <c r="P1466" s="29" t="s">
        <v>13501</v>
      </c>
      <c r="Q1466" s="32" t="s">
        <v>174</v>
      </c>
      <c r="R1466" s="19"/>
      <c r="S1466" s="19"/>
      <c r="T1466" s="19"/>
      <c r="U1466" s="19"/>
      <c r="V1466" s="19"/>
      <c r="W1466" s="19"/>
      <c r="X1466" s="19"/>
      <c r="Y1466" s="19"/>
      <c r="Z1466" s="19"/>
      <c r="AA1466" s="19"/>
      <c r="AB1466" s="19"/>
      <c r="AC1466" s="19"/>
      <c r="AD1466" s="19"/>
      <c r="AE1466" s="19"/>
      <c r="AF1466" s="19"/>
      <c r="AG1466" s="19"/>
      <c r="AH1466" s="19"/>
      <c r="AI1466" s="19"/>
      <c r="AJ1466" s="19"/>
      <c r="AK1466" s="19"/>
      <c r="AL1466" s="19"/>
      <c r="AM1466" s="19"/>
      <c r="AN1466" s="31">
        <v>690994.3125</v>
      </c>
      <c r="AO1466" s="31">
        <v>1489220</v>
      </c>
      <c r="AP1466" s="31">
        <v>1295388.25390625</v>
      </c>
      <c r="AQ1466" s="31">
        <v>1410910.45703125</v>
      </c>
      <c r="AR1466" s="31">
        <v>1268644.80859375</v>
      </c>
      <c r="AS1466" s="31">
        <v>1395477.25</v>
      </c>
      <c r="AT1466" s="31">
        <v>1332836.203125</v>
      </c>
      <c r="AU1466" s="31">
        <v>1191532.4453125</v>
      </c>
      <c r="AV1466" s="31">
        <v>1522196.29296875</v>
      </c>
      <c r="AW1466" s="31">
        <v>1250518.79296875</v>
      </c>
      <c r="AX1466" s="31">
        <v>121781.78125</v>
      </c>
      <c r="AY1466" s="31">
        <v>99837.7578125</v>
      </c>
      <c r="AZ1466" s="31">
        <v>221619.5390625</v>
      </c>
    </row>
    <row r="1467" spans="1:52" ht="15" customHeight="1">
      <c r="A1467" s="29" t="s">
        <v>13500</v>
      </c>
      <c r="B1467" s="34">
        <v>35845</v>
      </c>
      <c r="C1467" s="28">
        <v>600</v>
      </c>
      <c r="D1467" s="28">
        <v>44</v>
      </c>
      <c r="E1467" s="28">
        <v>45</v>
      </c>
      <c r="F1467" s="29" t="s">
        <v>440</v>
      </c>
      <c r="G1467" s="29" t="s">
        <v>13491</v>
      </c>
      <c r="H1467" s="28">
        <v>480</v>
      </c>
      <c r="I1467" s="29" t="s">
        <v>13422</v>
      </c>
      <c r="J1467" s="33" t="s">
        <v>13499</v>
      </c>
      <c r="K1467" s="29" t="s">
        <v>178</v>
      </c>
      <c r="L1467" s="29" t="s">
        <v>13498</v>
      </c>
      <c r="M1467" s="29" t="s">
        <v>331</v>
      </c>
      <c r="N1467" s="28">
        <v>573516</v>
      </c>
      <c r="O1467" s="28">
        <v>6151174</v>
      </c>
      <c r="P1467" s="29" t="s">
        <v>13497</v>
      </c>
      <c r="Q1467" s="32" t="s">
        <v>174</v>
      </c>
      <c r="R1467" s="19"/>
      <c r="S1467" s="19"/>
      <c r="T1467" s="19"/>
      <c r="U1467" s="19"/>
      <c r="V1467" s="19"/>
      <c r="W1467" s="19"/>
      <c r="X1467" s="19"/>
      <c r="Y1467" s="19"/>
      <c r="Z1467" s="19"/>
      <c r="AA1467" s="19"/>
      <c r="AB1467" s="19"/>
      <c r="AC1467" s="19"/>
      <c r="AD1467" s="19"/>
      <c r="AE1467" s="19"/>
      <c r="AF1467" s="19"/>
      <c r="AG1467" s="19"/>
      <c r="AH1467" s="19"/>
      <c r="AI1467" s="19"/>
      <c r="AJ1467" s="19"/>
      <c r="AK1467" s="19"/>
      <c r="AL1467" s="19"/>
      <c r="AM1467" s="31">
        <v>1083364</v>
      </c>
      <c r="AN1467" s="31">
        <v>1088896</v>
      </c>
      <c r="AO1467" s="31">
        <v>1220866</v>
      </c>
      <c r="AP1467" s="31">
        <v>1059701.6875</v>
      </c>
      <c r="AQ1467" s="31">
        <v>1159601.5078125</v>
      </c>
      <c r="AR1467" s="31">
        <v>1004803.96875</v>
      </c>
      <c r="AS1467" s="31">
        <v>1148352.9765625</v>
      </c>
      <c r="AT1467" s="31">
        <v>1107207.765625</v>
      </c>
      <c r="AU1467" s="31">
        <v>991990.82421875</v>
      </c>
      <c r="AV1467" s="31">
        <v>1282524.51171875</v>
      </c>
      <c r="AW1467" s="31">
        <v>1170624.40625</v>
      </c>
      <c r="AX1467" s="31">
        <v>93968.125</v>
      </c>
      <c r="AY1467" s="31">
        <v>79796.2734375</v>
      </c>
      <c r="AZ1467" s="31">
        <v>173764.3984375</v>
      </c>
    </row>
    <row r="1468" spans="1:52" ht="15" customHeight="1">
      <c r="A1468" s="29" t="s">
        <v>13496</v>
      </c>
      <c r="B1468" s="34">
        <v>35845</v>
      </c>
      <c r="C1468" s="28">
        <v>600</v>
      </c>
      <c r="D1468" s="28">
        <v>44</v>
      </c>
      <c r="E1468" s="28">
        <v>50</v>
      </c>
      <c r="F1468" s="29" t="s">
        <v>440</v>
      </c>
      <c r="G1468" s="29" t="s">
        <v>13491</v>
      </c>
      <c r="H1468" s="28">
        <v>480</v>
      </c>
      <c r="I1468" s="29" t="s">
        <v>13422</v>
      </c>
      <c r="J1468" s="33" t="s">
        <v>13495</v>
      </c>
      <c r="K1468" s="29" t="s">
        <v>178</v>
      </c>
      <c r="L1468" s="29" t="s">
        <v>13494</v>
      </c>
      <c r="M1468" s="29" t="s">
        <v>8260</v>
      </c>
      <c r="N1468" s="28">
        <v>573819.9</v>
      </c>
      <c r="O1468" s="28">
        <v>6150985</v>
      </c>
      <c r="P1468" s="29" t="s">
        <v>13493</v>
      </c>
      <c r="Q1468" s="32" t="s">
        <v>174</v>
      </c>
      <c r="R1468" s="19"/>
      <c r="S1468" s="19"/>
      <c r="T1468" s="19"/>
      <c r="U1468" s="19"/>
      <c r="V1468" s="19"/>
      <c r="W1468" s="19"/>
      <c r="X1468" s="19"/>
      <c r="Y1468" s="19"/>
      <c r="Z1468" s="19"/>
      <c r="AA1468" s="19"/>
      <c r="AB1468" s="19"/>
      <c r="AC1468" s="19"/>
      <c r="AD1468" s="19"/>
      <c r="AE1468" s="19"/>
      <c r="AF1468" s="19"/>
      <c r="AG1468" s="19"/>
      <c r="AH1468" s="19"/>
      <c r="AI1468" s="19"/>
      <c r="AJ1468" s="19"/>
      <c r="AK1468" s="19"/>
      <c r="AL1468" s="19"/>
      <c r="AM1468" s="31">
        <v>1100036</v>
      </c>
      <c r="AN1468" s="31">
        <v>1108036</v>
      </c>
      <c r="AO1468" s="31">
        <v>1226081</v>
      </c>
      <c r="AP1468" s="31">
        <v>1063856.94140625</v>
      </c>
      <c r="AQ1468" s="31">
        <v>1159408.984375</v>
      </c>
      <c r="AR1468" s="31">
        <v>988862.26953125</v>
      </c>
      <c r="AS1468" s="31">
        <v>1127832.25390625</v>
      </c>
      <c r="AT1468" s="31">
        <v>1048510.19921875</v>
      </c>
      <c r="AU1468" s="31">
        <v>969696.970703125</v>
      </c>
      <c r="AV1468" s="31">
        <v>1235040.640625</v>
      </c>
      <c r="AW1468" s="31">
        <v>1168396.5</v>
      </c>
      <c r="AX1468" s="31">
        <v>102598.2578125</v>
      </c>
      <c r="AY1468" s="31">
        <v>82231.875</v>
      </c>
      <c r="AZ1468" s="31">
        <v>184830.1328125</v>
      </c>
    </row>
    <row r="1469" spans="1:52" ht="15" customHeight="1">
      <c r="A1469" s="29" t="s">
        <v>13492</v>
      </c>
      <c r="B1469" s="34">
        <v>35954</v>
      </c>
      <c r="C1469" s="28">
        <v>600</v>
      </c>
      <c r="D1469" s="28">
        <v>44</v>
      </c>
      <c r="E1469" s="28">
        <v>55</v>
      </c>
      <c r="F1469" s="29" t="s">
        <v>242</v>
      </c>
      <c r="G1469" s="29" t="s">
        <v>1668</v>
      </c>
      <c r="H1469" s="28">
        <v>480</v>
      </c>
      <c r="I1469" s="29" t="s">
        <v>13422</v>
      </c>
      <c r="J1469" s="33" t="s">
        <v>13490</v>
      </c>
      <c r="K1469" s="29" t="s">
        <v>178</v>
      </c>
      <c r="L1469" s="29" t="s">
        <v>13489</v>
      </c>
      <c r="M1469" s="29" t="s">
        <v>13488</v>
      </c>
      <c r="N1469" s="28">
        <v>585139</v>
      </c>
      <c r="O1469" s="28">
        <v>6160483</v>
      </c>
      <c r="P1469" s="29" t="s">
        <v>13487</v>
      </c>
      <c r="Q1469" s="32" t="s">
        <v>174</v>
      </c>
      <c r="R1469" s="19"/>
      <c r="S1469" s="19"/>
      <c r="T1469" s="19"/>
      <c r="U1469" s="19"/>
      <c r="V1469" s="19"/>
      <c r="W1469" s="19"/>
      <c r="X1469" s="19"/>
      <c r="Y1469" s="19"/>
      <c r="Z1469" s="19"/>
      <c r="AA1469" s="19"/>
      <c r="AB1469" s="19"/>
      <c r="AC1469" s="19"/>
      <c r="AD1469" s="19"/>
      <c r="AE1469" s="19"/>
      <c r="AF1469" s="19"/>
      <c r="AG1469" s="19"/>
      <c r="AH1469" s="19"/>
      <c r="AI1469" s="19"/>
      <c r="AJ1469" s="19"/>
      <c r="AK1469" s="19"/>
      <c r="AL1469" s="19"/>
      <c r="AM1469" s="31">
        <v>929787</v>
      </c>
      <c r="AN1469" s="31">
        <v>1351124</v>
      </c>
      <c r="AO1469" s="31">
        <v>1394914</v>
      </c>
      <c r="AP1469" s="31">
        <v>1311930.12109375</v>
      </c>
      <c r="AQ1469" s="31">
        <v>1438215.9140625</v>
      </c>
      <c r="AR1469" s="31">
        <v>1294249.953125</v>
      </c>
      <c r="AS1469" s="31">
        <v>1402568.53125</v>
      </c>
      <c r="AT1469" s="31">
        <v>1373361.56640625</v>
      </c>
      <c r="AU1469" s="31">
        <v>1242913.03515625</v>
      </c>
      <c r="AV1469" s="31">
        <v>1570886.16015625</v>
      </c>
      <c r="AW1469" s="31">
        <v>1384881.75390625</v>
      </c>
      <c r="AX1469" s="31">
        <v>123002.078125</v>
      </c>
      <c r="AY1469" s="31">
        <v>99779.09375</v>
      </c>
      <c r="AZ1469" s="31">
        <v>222781.171875</v>
      </c>
    </row>
    <row r="1470" spans="1:52" ht="15" customHeight="1">
      <c r="A1470" s="29" t="s">
        <v>13486</v>
      </c>
      <c r="B1470" s="34">
        <v>35990</v>
      </c>
      <c r="C1470" s="28">
        <v>660</v>
      </c>
      <c r="D1470" s="28">
        <v>45</v>
      </c>
      <c r="E1470" s="28">
        <v>47</v>
      </c>
      <c r="F1470" s="29" t="s">
        <v>242</v>
      </c>
      <c r="G1470" s="29" t="s">
        <v>3687</v>
      </c>
      <c r="H1470" s="28">
        <v>480</v>
      </c>
      <c r="I1470" s="29" t="s">
        <v>13422</v>
      </c>
      <c r="J1470" s="33" t="s">
        <v>13485</v>
      </c>
      <c r="K1470" s="29" t="s">
        <v>178</v>
      </c>
      <c r="L1470" s="29" t="s">
        <v>13480</v>
      </c>
      <c r="M1470" s="29" t="s">
        <v>216</v>
      </c>
      <c r="N1470" s="28">
        <v>579297</v>
      </c>
      <c r="O1470" s="28">
        <v>6156454</v>
      </c>
      <c r="P1470" s="29" t="s">
        <v>13479</v>
      </c>
      <c r="Q1470" s="32" t="s">
        <v>174</v>
      </c>
      <c r="R1470" s="19"/>
      <c r="S1470" s="19"/>
      <c r="T1470" s="19"/>
      <c r="U1470" s="19"/>
      <c r="V1470" s="19"/>
      <c r="W1470" s="19"/>
      <c r="X1470" s="19"/>
      <c r="Y1470" s="19"/>
      <c r="Z1470" s="19"/>
      <c r="AA1470" s="19"/>
      <c r="AB1470" s="19"/>
      <c r="AC1470" s="19"/>
      <c r="AD1470" s="19"/>
      <c r="AE1470" s="19"/>
      <c r="AF1470" s="19"/>
      <c r="AG1470" s="19"/>
      <c r="AH1470" s="19"/>
      <c r="AI1470" s="19"/>
      <c r="AJ1470" s="19"/>
      <c r="AK1470" s="19"/>
      <c r="AL1470" s="19"/>
      <c r="AM1470" s="31">
        <v>825075.6875</v>
      </c>
      <c r="AN1470" s="31">
        <v>1509980</v>
      </c>
      <c r="AO1470" s="31">
        <v>1681270</v>
      </c>
      <c r="AP1470" s="31">
        <v>1429904.8359375</v>
      </c>
      <c r="AQ1470" s="31">
        <v>1531207.703125</v>
      </c>
      <c r="AR1470" s="31">
        <v>1410235.171875</v>
      </c>
      <c r="AS1470" s="31">
        <v>1548637.609375</v>
      </c>
      <c r="AT1470" s="31">
        <v>1506816.80859375</v>
      </c>
      <c r="AU1470" s="31">
        <v>1365991.86328125</v>
      </c>
      <c r="AV1470" s="31">
        <v>1696868.21875</v>
      </c>
      <c r="AW1470" s="31">
        <v>1586948.8046875</v>
      </c>
      <c r="AX1470" s="31">
        <v>149278.46875</v>
      </c>
      <c r="AY1470" s="31">
        <v>104826.203125</v>
      </c>
      <c r="AZ1470" s="31">
        <v>254104.671875</v>
      </c>
    </row>
    <row r="1471" spans="1:52" ht="15" customHeight="1">
      <c r="A1471" s="29" t="s">
        <v>13484</v>
      </c>
      <c r="B1471" s="34">
        <v>35990</v>
      </c>
      <c r="C1471" s="28">
        <v>660</v>
      </c>
      <c r="D1471" s="28">
        <v>45</v>
      </c>
      <c r="E1471" s="28">
        <v>47</v>
      </c>
      <c r="F1471" s="29" t="s">
        <v>242</v>
      </c>
      <c r="G1471" s="29" t="s">
        <v>3687</v>
      </c>
      <c r="H1471" s="28">
        <v>480</v>
      </c>
      <c r="I1471" s="29" t="s">
        <v>13422</v>
      </c>
      <c r="J1471" s="33" t="s">
        <v>13483</v>
      </c>
      <c r="K1471" s="29" t="s">
        <v>178</v>
      </c>
      <c r="L1471" s="29" t="s">
        <v>13480</v>
      </c>
      <c r="M1471" s="29" t="s">
        <v>216</v>
      </c>
      <c r="N1471" s="28">
        <v>579272</v>
      </c>
      <c r="O1471" s="28">
        <v>6156260</v>
      </c>
      <c r="P1471" s="29" t="s">
        <v>13479</v>
      </c>
      <c r="Q1471" s="32" t="s">
        <v>174</v>
      </c>
      <c r="R1471" s="19"/>
      <c r="S1471" s="19"/>
      <c r="T1471" s="19"/>
      <c r="U1471" s="19"/>
      <c r="V1471" s="19"/>
      <c r="W1471" s="19"/>
      <c r="X1471" s="19"/>
      <c r="Y1471" s="19"/>
      <c r="Z1471" s="19"/>
      <c r="AA1471" s="19"/>
      <c r="AB1471" s="19"/>
      <c r="AC1471" s="19"/>
      <c r="AD1471" s="19"/>
      <c r="AE1471" s="19"/>
      <c r="AF1471" s="19"/>
      <c r="AG1471" s="19"/>
      <c r="AH1471" s="19"/>
      <c r="AI1471" s="19"/>
      <c r="AJ1471" s="19"/>
      <c r="AK1471" s="19"/>
      <c r="AL1471" s="19"/>
      <c r="AM1471" s="31">
        <v>825075.6875</v>
      </c>
      <c r="AN1471" s="31">
        <v>1509980</v>
      </c>
      <c r="AO1471" s="31">
        <v>1681270</v>
      </c>
      <c r="AP1471" s="31">
        <v>1429904.8359375</v>
      </c>
      <c r="AQ1471" s="31">
        <v>1531207.703125</v>
      </c>
      <c r="AR1471" s="31">
        <v>1410235.171875</v>
      </c>
      <c r="AS1471" s="31">
        <v>1548637.609375</v>
      </c>
      <c r="AT1471" s="31">
        <v>1506816.80859375</v>
      </c>
      <c r="AU1471" s="31">
        <v>1365991.86328125</v>
      </c>
      <c r="AV1471" s="31">
        <v>1696868.21875</v>
      </c>
      <c r="AW1471" s="31">
        <v>1586948.8046875</v>
      </c>
      <c r="AX1471" s="31">
        <v>149278.46875</v>
      </c>
      <c r="AY1471" s="31">
        <v>104826.203125</v>
      </c>
      <c r="AZ1471" s="31">
        <v>254104.671875</v>
      </c>
    </row>
    <row r="1472" spans="1:52" ht="15" customHeight="1">
      <c r="A1472" s="29" t="s">
        <v>13482</v>
      </c>
      <c r="B1472" s="34">
        <v>35990</v>
      </c>
      <c r="C1472" s="28">
        <v>660</v>
      </c>
      <c r="D1472" s="28">
        <v>47</v>
      </c>
      <c r="E1472" s="28">
        <v>47</v>
      </c>
      <c r="F1472" s="29" t="s">
        <v>242</v>
      </c>
      <c r="G1472" s="29" t="s">
        <v>3687</v>
      </c>
      <c r="H1472" s="28">
        <v>480</v>
      </c>
      <c r="I1472" s="29" t="s">
        <v>13422</v>
      </c>
      <c r="J1472" s="33" t="s">
        <v>13481</v>
      </c>
      <c r="K1472" s="29" t="s">
        <v>178</v>
      </c>
      <c r="L1472" s="29" t="s">
        <v>13480</v>
      </c>
      <c r="M1472" s="29" t="s">
        <v>216</v>
      </c>
      <c r="N1472" s="28">
        <v>579242</v>
      </c>
      <c r="O1472" s="28">
        <v>6156068</v>
      </c>
      <c r="P1472" s="29" t="s">
        <v>13479</v>
      </c>
      <c r="Q1472" s="32" t="s">
        <v>174</v>
      </c>
      <c r="R1472" s="19"/>
      <c r="S1472" s="19"/>
      <c r="T1472" s="19"/>
      <c r="U1472" s="19"/>
      <c r="V1472" s="19"/>
      <c r="W1472" s="19"/>
      <c r="X1472" s="19"/>
      <c r="Y1472" s="19"/>
      <c r="Z1472" s="19"/>
      <c r="AA1472" s="19"/>
      <c r="AB1472" s="19"/>
      <c r="AC1472" s="19"/>
      <c r="AD1472" s="19"/>
      <c r="AE1472" s="19"/>
      <c r="AF1472" s="19"/>
      <c r="AG1472" s="19"/>
      <c r="AH1472" s="19"/>
      <c r="AI1472" s="19"/>
      <c r="AJ1472" s="19"/>
      <c r="AK1472" s="19"/>
      <c r="AL1472" s="19"/>
      <c r="AM1472" s="31">
        <v>825075.6875</v>
      </c>
      <c r="AN1472" s="31">
        <v>1509980</v>
      </c>
      <c r="AO1472" s="31">
        <v>1681270</v>
      </c>
      <c r="AP1472" s="31">
        <v>1429904.8359375</v>
      </c>
      <c r="AQ1472" s="31">
        <v>1531207.703125</v>
      </c>
      <c r="AR1472" s="31">
        <v>1410235.171875</v>
      </c>
      <c r="AS1472" s="31">
        <v>1548637.609375</v>
      </c>
      <c r="AT1472" s="31">
        <v>1506816.80859375</v>
      </c>
      <c r="AU1472" s="31">
        <v>1365991.86328125</v>
      </c>
      <c r="AV1472" s="31">
        <v>1696868.21875</v>
      </c>
      <c r="AW1472" s="31">
        <v>1586948.8046875</v>
      </c>
      <c r="AX1472" s="31">
        <v>149278.46875</v>
      </c>
      <c r="AY1472" s="31">
        <v>104826.203125</v>
      </c>
      <c r="AZ1472" s="31">
        <v>254104.671875</v>
      </c>
    </row>
    <row r="1473" spans="1:52" ht="15" customHeight="1">
      <c r="A1473" s="29" t="s">
        <v>13478</v>
      </c>
      <c r="B1473" s="34">
        <v>36174</v>
      </c>
      <c r="C1473" s="28">
        <v>750</v>
      </c>
      <c r="D1473" s="28">
        <v>48</v>
      </c>
      <c r="E1473" s="28">
        <v>50</v>
      </c>
      <c r="F1473" s="29" t="s">
        <v>172</v>
      </c>
      <c r="G1473" s="29" t="s">
        <v>648</v>
      </c>
      <c r="H1473" s="28">
        <v>480</v>
      </c>
      <c r="I1473" s="29" t="s">
        <v>13422</v>
      </c>
      <c r="J1473" s="33" t="s">
        <v>13477</v>
      </c>
      <c r="K1473" s="29" t="s">
        <v>178</v>
      </c>
      <c r="L1473" s="29" t="s">
        <v>13471</v>
      </c>
      <c r="M1473" s="29" t="s">
        <v>3420</v>
      </c>
      <c r="N1473" s="28">
        <v>581820</v>
      </c>
      <c r="O1473" s="28">
        <v>6156586</v>
      </c>
      <c r="P1473" s="29" t="s">
        <v>13470</v>
      </c>
      <c r="Q1473" s="32" t="s">
        <v>174</v>
      </c>
      <c r="R1473" s="19"/>
      <c r="S1473" s="19"/>
      <c r="T1473" s="19"/>
      <c r="U1473" s="19"/>
      <c r="V1473" s="19"/>
      <c r="W1473" s="19"/>
      <c r="X1473" s="19"/>
      <c r="Y1473" s="19"/>
      <c r="Z1473" s="19"/>
      <c r="AA1473" s="19"/>
      <c r="AB1473" s="19"/>
      <c r="AC1473" s="19"/>
      <c r="AD1473" s="19"/>
      <c r="AE1473" s="19"/>
      <c r="AF1473" s="19"/>
      <c r="AG1473" s="19"/>
      <c r="AH1473" s="19"/>
      <c r="AI1473" s="19"/>
      <c r="AJ1473" s="19"/>
      <c r="AK1473" s="19"/>
      <c r="AL1473" s="19"/>
      <c r="AM1473" s="19"/>
      <c r="AN1473" s="31">
        <v>1532302</v>
      </c>
      <c r="AO1473" s="31">
        <v>1667793.375</v>
      </c>
      <c r="AP1473" s="31">
        <v>1581745.8046875</v>
      </c>
      <c r="AQ1473" s="31">
        <v>1672330.0546875</v>
      </c>
      <c r="AR1473" s="31">
        <v>1566082.6875</v>
      </c>
      <c r="AS1473" s="31">
        <v>1725146.375</v>
      </c>
      <c r="AT1473" s="31">
        <v>1622352.6328125</v>
      </c>
      <c r="AU1473" s="31">
        <v>1471778.69921875</v>
      </c>
      <c r="AV1473" s="31">
        <v>1896752.59375</v>
      </c>
      <c r="AW1473" s="31">
        <v>1707578.94140625</v>
      </c>
      <c r="AX1473" s="31">
        <v>155781.9375</v>
      </c>
      <c r="AY1473" s="31">
        <v>120991.234375</v>
      </c>
      <c r="AZ1473" s="31">
        <v>276773.171875</v>
      </c>
    </row>
    <row r="1474" spans="1:52" ht="15" customHeight="1">
      <c r="A1474" s="29" t="s">
        <v>13476</v>
      </c>
      <c r="B1474" s="34">
        <v>36172</v>
      </c>
      <c r="C1474" s="28">
        <v>750</v>
      </c>
      <c r="D1474" s="28">
        <v>48</v>
      </c>
      <c r="E1474" s="28">
        <v>50</v>
      </c>
      <c r="F1474" s="29" t="s">
        <v>172</v>
      </c>
      <c r="G1474" s="29" t="s">
        <v>648</v>
      </c>
      <c r="H1474" s="28">
        <v>480</v>
      </c>
      <c r="I1474" s="29" t="s">
        <v>13422</v>
      </c>
      <c r="J1474" s="33" t="s">
        <v>13475</v>
      </c>
      <c r="K1474" s="29" t="s">
        <v>178</v>
      </c>
      <c r="L1474" s="29" t="s">
        <v>13471</v>
      </c>
      <c r="M1474" s="29" t="s">
        <v>13474</v>
      </c>
      <c r="N1474" s="28">
        <v>581803</v>
      </c>
      <c r="O1474" s="28">
        <v>6156397</v>
      </c>
      <c r="P1474" s="29" t="s">
        <v>13470</v>
      </c>
      <c r="Q1474" s="32" t="s">
        <v>174</v>
      </c>
      <c r="R1474" s="19"/>
      <c r="S1474" s="19"/>
      <c r="T1474" s="19"/>
      <c r="U1474" s="19"/>
      <c r="V1474" s="19"/>
      <c r="W1474" s="19"/>
      <c r="X1474" s="19"/>
      <c r="Y1474" s="19"/>
      <c r="Z1474" s="19"/>
      <c r="AA1474" s="19"/>
      <c r="AB1474" s="19"/>
      <c r="AC1474" s="19"/>
      <c r="AD1474" s="19"/>
      <c r="AE1474" s="19"/>
      <c r="AF1474" s="19"/>
      <c r="AG1474" s="19"/>
      <c r="AH1474" s="19"/>
      <c r="AI1474" s="19"/>
      <c r="AJ1474" s="19"/>
      <c r="AK1474" s="19"/>
      <c r="AL1474" s="19"/>
      <c r="AM1474" s="19"/>
      <c r="AN1474" s="31">
        <v>1532302</v>
      </c>
      <c r="AO1474" s="31">
        <v>1667793.375</v>
      </c>
      <c r="AP1474" s="31">
        <v>1581745.8046875</v>
      </c>
      <c r="AQ1474" s="31">
        <v>1672330.0546875</v>
      </c>
      <c r="AR1474" s="31">
        <v>1566082.6875</v>
      </c>
      <c r="AS1474" s="31">
        <v>1725146.375</v>
      </c>
      <c r="AT1474" s="31">
        <v>1622352.6328125</v>
      </c>
      <c r="AU1474" s="31">
        <v>1471778.69921875</v>
      </c>
      <c r="AV1474" s="31">
        <v>1896752.59375</v>
      </c>
      <c r="AW1474" s="31">
        <v>1707578.94140625</v>
      </c>
      <c r="AX1474" s="31">
        <v>155781.9375</v>
      </c>
      <c r="AY1474" s="31">
        <v>120991.234375</v>
      </c>
      <c r="AZ1474" s="31">
        <v>276773.171875</v>
      </c>
    </row>
    <row r="1475" spans="1:52" ht="15" customHeight="1">
      <c r="A1475" s="29" t="s">
        <v>13473</v>
      </c>
      <c r="B1475" s="34">
        <v>36172</v>
      </c>
      <c r="C1475" s="28">
        <v>750</v>
      </c>
      <c r="D1475" s="28">
        <v>48</v>
      </c>
      <c r="E1475" s="28">
        <v>50</v>
      </c>
      <c r="F1475" s="29" t="s">
        <v>172</v>
      </c>
      <c r="G1475" s="29" t="s">
        <v>648</v>
      </c>
      <c r="H1475" s="28">
        <v>480</v>
      </c>
      <c r="I1475" s="29" t="s">
        <v>13422</v>
      </c>
      <c r="J1475" s="33" t="s">
        <v>13472</v>
      </c>
      <c r="K1475" s="29" t="s">
        <v>178</v>
      </c>
      <c r="L1475" s="29" t="s">
        <v>13471</v>
      </c>
      <c r="M1475" s="29" t="s">
        <v>10214</v>
      </c>
      <c r="N1475" s="28">
        <v>581780</v>
      </c>
      <c r="O1475" s="28">
        <v>6156238</v>
      </c>
      <c r="P1475" s="29" t="s">
        <v>13470</v>
      </c>
      <c r="Q1475" s="32" t="s">
        <v>174</v>
      </c>
      <c r="R1475" s="19"/>
      <c r="S1475" s="19"/>
      <c r="T1475" s="19"/>
      <c r="U1475" s="19"/>
      <c r="V1475" s="19"/>
      <c r="W1475" s="19"/>
      <c r="X1475" s="19"/>
      <c r="Y1475" s="19"/>
      <c r="Z1475" s="19"/>
      <c r="AA1475" s="19"/>
      <c r="AB1475" s="19"/>
      <c r="AC1475" s="19"/>
      <c r="AD1475" s="19"/>
      <c r="AE1475" s="19"/>
      <c r="AF1475" s="19"/>
      <c r="AG1475" s="19"/>
      <c r="AH1475" s="19"/>
      <c r="AI1475" s="19"/>
      <c r="AJ1475" s="19"/>
      <c r="AK1475" s="19"/>
      <c r="AL1475" s="19"/>
      <c r="AM1475" s="19"/>
      <c r="AN1475" s="31">
        <v>1532302</v>
      </c>
      <c r="AO1475" s="31">
        <v>1667793.375</v>
      </c>
      <c r="AP1475" s="31">
        <v>1581745.8046875</v>
      </c>
      <c r="AQ1475" s="31">
        <v>1672330.0546875</v>
      </c>
      <c r="AR1475" s="31">
        <v>1566082.6875</v>
      </c>
      <c r="AS1475" s="31">
        <v>1725146.375</v>
      </c>
      <c r="AT1475" s="31">
        <v>1622352.6328125</v>
      </c>
      <c r="AU1475" s="31">
        <v>1471778.69921875</v>
      </c>
      <c r="AV1475" s="31">
        <v>1896752.59375</v>
      </c>
      <c r="AW1475" s="31">
        <v>1707578.94140625</v>
      </c>
      <c r="AX1475" s="31">
        <v>155781.9375</v>
      </c>
      <c r="AY1475" s="31">
        <v>120991.234375</v>
      </c>
      <c r="AZ1475" s="31">
        <v>276773.171875</v>
      </c>
    </row>
    <row r="1476" spans="1:52" ht="15" customHeight="1">
      <c r="A1476" s="29" t="s">
        <v>13469</v>
      </c>
      <c r="B1476" s="34">
        <v>36292</v>
      </c>
      <c r="C1476" s="28">
        <v>750</v>
      </c>
      <c r="D1476" s="28">
        <v>48</v>
      </c>
      <c r="E1476" s="28">
        <v>50</v>
      </c>
      <c r="F1476" s="29" t="s">
        <v>172</v>
      </c>
      <c r="G1476" s="29" t="s">
        <v>648</v>
      </c>
      <c r="H1476" s="28">
        <v>480</v>
      </c>
      <c r="I1476" s="29" t="s">
        <v>13422</v>
      </c>
      <c r="J1476" s="33" t="s">
        <v>13468</v>
      </c>
      <c r="K1476" s="29" t="s">
        <v>178</v>
      </c>
      <c r="L1476" s="29" t="s">
        <v>13463</v>
      </c>
      <c r="M1476" s="29" t="s">
        <v>1247</v>
      </c>
      <c r="N1476" s="28">
        <v>585929</v>
      </c>
      <c r="O1476" s="28">
        <v>6156009</v>
      </c>
      <c r="P1476" s="29" t="s">
        <v>13462</v>
      </c>
      <c r="Q1476" s="32" t="s">
        <v>174</v>
      </c>
      <c r="R1476" s="19"/>
      <c r="S1476" s="19"/>
      <c r="T1476" s="19"/>
      <c r="U1476" s="19"/>
      <c r="V1476" s="19"/>
      <c r="W1476" s="19"/>
      <c r="X1476" s="19"/>
      <c r="Y1476" s="19"/>
      <c r="Z1476" s="19"/>
      <c r="AA1476" s="19"/>
      <c r="AB1476" s="19"/>
      <c r="AC1476" s="19"/>
      <c r="AD1476" s="19"/>
      <c r="AE1476" s="19"/>
      <c r="AF1476" s="19"/>
      <c r="AG1476" s="19"/>
      <c r="AH1476" s="19"/>
      <c r="AI1476" s="19"/>
      <c r="AJ1476" s="19"/>
      <c r="AK1476" s="19"/>
      <c r="AL1476" s="19"/>
      <c r="AM1476" s="19"/>
      <c r="AN1476" s="31">
        <v>877850.6875</v>
      </c>
      <c r="AO1476" s="31">
        <v>1710063.375</v>
      </c>
      <c r="AP1476" s="31">
        <v>1486203.046875</v>
      </c>
      <c r="AQ1476" s="31">
        <v>1614917.09765625</v>
      </c>
      <c r="AR1476" s="31">
        <v>1481208.25390625</v>
      </c>
      <c r="AS1476" s="31">
        <v>1595303.59375</v>
      </c>
      <c r="AT1476" s="31">
        <v>1581591.96875</v>
      </c>
      <c r="AU1476" s="31">
        <v>1430494.84375</v>
      </c>
      <c r="AV1476" s="31">
        <v>1735784.09765625</v>
      </c>
      <c r="AW1476" s="31">
        <v>1658052.2734375</v>
      </c>
      <c r="AX1476" s="31">
        <v>121331.296875</v>
      </c>
      <c r="AY1476" s="31">
        <v>110497.703125</v>
      </c>
      <c r="AZ1476" s="31">
        <v>231829</v>
      </c>
    </row>
    <row r="1477" spans="1:52" ht="15" customHeight="1">
      <c r="A1477" s="29" t="s">
        <v>13467</v>
      </c>
      <c r="B1477" s="34">
        <v>36292</v>
      </c>
      <c r="C1477" s="28">
        <v>750</v>
      </c>
      <c r="D1477" s="28">
        <v>48</v>
      </c>
      <c r="E1477" s="28">
        <v>50</v>
      </c>
      <c r="F1477" s="29" t="s">
        <v>172</v>
      </c>
      <c r="G1477" s="29" t="s">
        <v>648</v>
      </c>
      <c r="H1477" s="28">
        <v>480</v>
      </c>
      <c r="I1477" s="29" t="s">
        <v>13422</v>
      </c>
      <c r="J1477" s="33" t="s">
        <v>13466</v>
      </c>
      <c r="K1477" s="29" t="s">
        <v>178</v>
      </c>
      <c r="L1477" s="29" t="s">
        <v>13463</v>
      </c>
      <c r="M1477" s="29" t="s">
        <v>1247</v>
      </c>
      <c r="N1477" s="28">
        <v>586179</v>
      </c>
      <c r="O1477" s="28">
        <v>6155884</v>
      </c>
      <c r="P1477" s="29" t="s">
        <v>13462</v>
      </c>
      <c r="Q1477" s="32" t="s">
        <v>174</v>
      </c>
      <c r="R1477" s="19"/>
      <c r="S1477" s="19"/>
      <c r="T1477" s="19"/>
      <c r="U1477" s="19"/>
      <c r="V1477" s="19"/>
      <c r="W1477" s="19"/>
      <c r="X1477" s="19"/>
      <c r="Y1477" s="19"/>
      <c r="Z1477" s="19"/>
      <c r="AA1477" s="19"/>
      <c r="AB1477" s="19"/>
      <c r="AC1477" s="19"/>
      <c r="AD1477" s="19"/>
      <c r="AE1477" s="19"/>
      <c r="AF1477" s="19"/>
      <c r="AG1477" s="19"/>
      <c r="AH1477" s="19"/>
      <c r="AI1477" s="19"/>
      <c r="AJ1477" s="19"/>
      <c r="AK1477" s="19"/>
      <c r="AL1477" s="19"/>
      <c r="AM1477" s="19"/>
      <c r="AN1477" s="31">
        <v>877850.6875</v>
      </c>
      <c r="AO1477" s="31">
        <v>1710063.375</v>
      </c>
      <c r="AP1477" s="31">
        <v>1486203.046875</v>
      </c>
      <c r="AQ1477" s="31">
        <v>1614917.09765625</v>
      </c>
      <c r="AR1477" s="31">
        <v>1481208.25390625</v>
      </c>
      <c r="AS1477" s="31">
        <v>1595303.59375</v>
      </c>
      <c r="AT1477" s="31">
        <v>1581591.96875</v>
      </c>
      <c r="AU1477" s="31">
        <v>1430494.84375</v>
      </c>
      <c r="AV1477" s="31">
        <v>1735784.09765625</v>
      </c>
      <c r="AW1477" s="31">
        <v>1658052.2734375</v>
      </c>
      <c r="AX1477" s="31">
        <v>121331.296875</v>
      </c>
      <c r="AY1477" s="31">
        <v>110497.703125</v>
      </c>
      <c r="AZ1477" s="31">
        <v>231829</v>
      </c>
    </row>
    <row r="1478" spans="1:52" ht="15" customHeight="1">
      <c r="A1478" s="29" t="s">
        <v>13465</v>
      </c>
      <c r="B1478" s="34">
        <v>36292</v>
      </c>
      <c r="C1478" s="28">
        <v>750</v>
      </c>
      <c r="D1478" s="28">
        <v>48</v>
      </c>
      <c r="E1478" s="28">
        <v>50</v>
      </c>
      <c r="F1478" s="29" t="s">
        <v>172</v>
      </c>
      <c r="G1478" s="29" t="s">
        <v>648</v>
      </c>
      <c r="H1478" s="28">
        <v>480</v>
      </c>
      <c r="I1478" s="29" t="s">
        <v>13422</v>
      </c>
      <c r="J1478" s="33" t="s">
        <v>13464</v>
      </c>
      <c r="K1478" s="29" t="s">
        <v>178</v>
      </c>
      <c r="L1478" s="29" t="s">
        <v>13463</v>
      </c>
      <c r="M1478" s="29" t="s">
        <v>1247</v>
      </c>
      <c r="N1478" s="28">
        <v>586429</v>
      </c>
      <c r="O1478" s="28">
        <v>6155759</v>
      </c>
      <c r="P1478" s="29" t="s">
        <v>13462</v>
      </c>
      <c r="Q1478" s="32" t="s">
        <v>174</v>
      </c>
      <c r="R1478" s="19"/>
      <c r="S1478" s="19"/>
      <c r="T1478" s="19"/>
      <c r="U1478" s="19"/>
      <c r="V1478" s="19"/>
      <c r="W1478" s="19"/>
      <c r="X1478" s="19"/>
      <c r="Y1478" s="19"/>
      <c r="Z1478" s="19"/>
      <c r="AA1478" s="19"/>
      <c r="AB1478" s="19"/>
      <c r="AC1478" s="19"/>
      <c r="AD1478" s="19"/>
      <c r="AE1478" s="19"/>
      <c r="AF1478" s="19"/>
      <c r="AG1478" s="19"/>
      <c r="AH1478" s="19"/>
      <c r="AI1478" s="19"/>
      <c r="AJ1478" s="19"/>
      <c r="AK1478" s="19"/>
      <c r="AL1478" s="19"/>
      <c r="AM1478" s="19"/>
      <c r="AN1478" s="31">
        <v>877850.6875</v>
      </c>
      <c r="AO1478" s="31">
        <v>1710063.375</v>
      </c>
      <c r="AP1478" s="31">
        <v>1486203.046875</v>
      </c>
      <c r="AQ1478" s="31">
        <v>1614917.09765625</v>
      </c>
      <c r="AR1478" s="31">
        <v>1481208.25390625</v>
      </c>
      <c r="AS1478" s="31">
        <v>1595303.59375</v>
      </c>
      <c r="AT1478" s="31">
        <v>1581591.96875</v>
      </c>
      <c r="AU1478" s="31">
        <v>1430494.84375</v>
      </c>
      <c r="AV1478" s="31">
        <v>1735784.09765625</v>
      </c>
      <c r="AW1478" s="31">
        <v>1658052.2734375</v>
      </c>
      <c r="AX1478" s="31">
        <v>121331.296875</v>
      </c>
      <c r="AY1478" s="31">
        <v>110497.703125</v>
      </c>
      <c r="AZ1478" s="31">
        <v>231829</v>
      </c>
    </row>
    <row r="1479" spans="1:52" ht="15" customHeight="1">
      <c r="A1479" s="29" t="s">
        <v>13461</v>
      </c>
      <c r="B1479" s="34">
        <v>36447</v>
      </c>
      <c r="C1479" s="28">
        <v>750</v>
      </c>
      <c r="D1479" s="28">
        <v>48</v>
      </c>
      <c r="E1479" s="28">
        <v>50</v>
      </c>
      <c r="F1479" s="29" t="s">
        <v>172</v>
      </c>
      <c r="G1479" s="29" t="s">
        <v>648</v>
      </c>
      <c r="H1479" s="28">
        <v>480</v>
      </c>
      <c r="I1479" s="29" t="s">
        <v>13422</v>
      </c>
      <c r="J1479" s="33" t="s">
        <v>13460</v>
      </c>
      <c r="K1479" s="29" t="s">
        <v>178</v>
      </c>
      <c r="L1479" s="29" t="s">
        <v>13457</v>
      </c>
      <c r="M1479" s="29" t="s">
        <v>8222</v>
      </c>
      <c r="N1479" s="28">
        <v>589699</v>
      </c>
      <c r="O1479" s="28">
        <v>6156761</v>
      </c>
      <c r="P1479" s="29" t="s">
        <v>13452</v>
      </c>
      <c r="Q1479" s="32" t="s">
        <v>174</v>
      </c>
      <c r="R1479" s="19"/>
      <c r="S1479" s="19"/>
      <c r="T1479" s="19"/>
      <c r="U1479" s="19"/>
      <c r="V1479" s="19"/>
      <c r="W1479" s="19"/>
      <c r="X1479" s="19"/>
      <c r="Y1479" s="19"/>
      <c r="Z1479" s="19"/>
      <c r="AA1479" s="19"/>
      <c r="AB1479" s="19"/>
      <c r="AC1479" s="19"/>
      <c r="AD1479" s="19"/>
      <c r="AE1479" s="19"/>
      <c r="AF1479" s="19"/>
      <c r="AG1479" s="19"/>
      <c r="AH1479" s="19"/>
      <c r="AI1479" s="19"/>
      <c r="AJ1479" s="19"/>
      <c r="AK1479" s="19"/>
      <c r="AL1479" s="19"/>
      <c r="AM1479" s="19"/>
      <c r="AN1479" s="31">
        <v>373690</v>
      </c>
      <c r="AO1479" s="31">
        <v>1660880</v>
      </c>
      <c r="AP1479" s="31">
        <v>1444590.29296875</v>
      </c>
      <c r="AQ1479" s="31">
        <v>1341333.0234375</v>
      </c>
      <c r="AR1479" s="31">
        <v>1429370.1015625</v>
      </c>
      <c r="AS1479" s="31">
        <v>1534222.3046875</v>
      </c>
      <c r="AT1479" s="31">
        <v>1514429.4765625</v>
      </c>
      <c r="AU1479" s="31">
        <v>1330634.79296875</v>
      </c>
      <c r="AV1479" s="31">
        <v>1702196.98046875</v>
      </c>
      <c r="AW1479" s="31">
        <v>1554313.06640625</v>
      </c>
      <c r="AX1479" s="31">
        <v>143541.265625</v>
      </c>
      <c r="AY1479" s="31">
        <v>109628.796875</v>
      </c>
      <c r="AZ1479" s="31">
        <v>253170.0625</v>
      </c>
    </row>
    <row r="1480" spans="1:52" ht="15" customHeight="1">
      <c r="A1480" s="29" t="s">
        <v>13459</v>
      </c>
      <c r="B1480" s="34">
        <v>36396</v>
      </c>
      <c r="C1480" s="28">
        <v>750</v>
      </c>
      <c r="D1480" s="28">
        <v>48</v>
      </c>
      <c r="E1480" s="28">
        <v>50</v>
      </c>
      <c r="F1480" s="29" t="s">
        <v>172</v>
      </c>
      <c r="G1480" s="29" t="s">
        <v>648</v>
      </c>
      <c r="H1480" s="28">
        <v>480</v>
      </c>
      <c r="I1480" s="29" t="s">
        <v>13422</v>
      </c>
      <c r="J1480" s="33" t="s">
        <v>13458</v>
      </c>
      <c r="K1480" s="29" t="s">
        <v>178</v>
      </c>
      <c r="L1480" s="29" t="s">
        <v>13457</v>
      </c>
      <c r="M1480" s="29" t="s">
        <v>425</v>
      </c>
      <c r="N1480" s="28">
        <v>589434</v>
      </c>
      <c r="O1480" s="28">
        <v>6156722</v>
      </c>
      <c r="P1480" s="29" t="s">
        <v>13452</v>
      </c>
      <c r="Q1480" s="32" t="s">
        <v>174</v>
      </c>
      <c r="R1480" s="19"/>
      <c r="S1480" s="19"/>
      <c r="T1480" s="19"/>
      <c r="U1480" s="19"/>
      <c r="V1480" s="19"/>
      <c r="W1480" s="19"/>
      <c r="X1480" s="19"/>
      <c r="Y1480" s="19"/>
      <c r="Z1480" s="19"/>
      <c r="AA1480" s="19"/>
      <c r="AB1480" s="19"/>
      <c r="AC1480" s="19"/>
      <c r="AD1480" s="19"/>
      <c r="AE1480" s="19"/>
      <c r="AF1480" s="19"/>
      <c r="AG1480" s="19"/>
      <c r="AH1480" s="19"/>
      <c r="AI1480" s="19"/>
      <c r="AJ1480" s="19"/>
      <c r="AK1480" s="19"/>
      <c r="AL1480" s="19"/>
      <c r="AM1480" s="19"/>
      <c r="AN1480" s="31">
        <v>747380</v>
      </c>
      <c r="AO1480" s="31">
        <v>1660880</v>
      </c>
      <c r="AP1480" s="31">
        <v>1444590.29296875</v>
      </c>
      <c r="AQ1480" s="31">
        <v>1341333.0234375</v>
      </c>
      <c r="AR1480" s="31">
        <v>1429370.1015625</v>
      </c>
      <c r="AS1480" s="31">
        <v>1534222.3046875</v>
      </c>
      <c r="AT1480" s="31">
        <v>1514429.4765625</v>
      </c>
      <c r="AU1480" s="31">
        <v>1330634.79296875</v>
      </c>
      <c r="AV1480" s="31">
        <v>1702196.98046875</v>
      </c>
      <c r="AW1480" s="31">
        <v>1554313.06640625</v>
      </c>
      <c r="AX1480" s="31">
        <v>143541.265625</v>
      </c>
      <c r="AY1480" s="31">
        <v>109628.796875</v>
      </c>
      <c r="AZ1480" s="31">
        <v>253170.0625</v>
      </c>
    </row>
    <row r="1481" spans="1:52" ht="15" customHeight="1">
      <c r="A1481" s="29" t="s">
        <v>13456</v>
      </c>
      <c r="B1481" s="34">
        <v>36448</v>
      </c>
      <c r="C1481" s="28">
        <v>750</v>
      </c>
      <c r="D1481" s="28">
        <v>48</v>
      </c>
      <c r="E1481" s="28">
        <v>50</v>
      </c>
      <c r="F1481" s="29" t="s">
        <v>172</v>
      </c>
      <c r="G1481" s="29" t="s">
        <v>648</v>
      </c>
      <c r="H1481" s="28">
        <v>480</v>
      </c>
      <c r="I1481" s="29" t="s">
        <v>13422</v>
      </c>
      <c r="J1481" s="33" t="s">
        <v>13455</v>
      </c>
      <c r="K1481" s="29" t="s">
        <v>178</v>
      </c>
      <c r="L1481" s="29" t="s">
        <v>13454</v>
      </c>
      <c r="M1481" s="29" t="s">
        <v>13453</v>
      </c>
      <c r="N1481" s="28">
        <v>589366</v>
      </c>
      <c r="O1481" s="28">
        <v>6156981</v>
      </c>
      <c r="P1481" s="29" t="s">
        <v>13452</v>
      </c>
      <c r="Q1481" s="32" t="s">
        <v>174</v>
      </c>
      <c r="R1481" s="19"/>
      <c r="S1481" s="19"/>
      <c r="T1481" s="19"/>
      <c r="U1481" s="19"/>
      <c r="V1481" s="19"/>
      <c r="W1481" s="19"/>
      <c r="X1481" s="19"/>
      <c r="Y1481" s="19"/>
      <c r="Z1481" s="19"/>
      <c r="AA1481" s="19"/>
      <c r="AB1481" s="19"/>
      <c r="AC1481" s="19"/>
      <c r="AD1481" s="19"/>
      <c r="AE1481" s="19"/>
      <c r="AF1481" s="19"/>
      <c r="AG1481" s="19"/>
      <c r="AH1481" s="19"/>
      <c r="AI1481" s="19"/>
      <c r="AJ1481" s="19"/>
      <c r="AK1481" s="19"/>
      <c r="AL1481" s="19"/>
      <c r="AM1481" s="19"/>
      <c r="AN1481" s="31">
        <v>373690</v>
      </c>
      <c r="AO1481" s="31">
        <v>1660880</v>
      </c>
      <c r="AP1481" s="31">
        <v>1444590.29296875</v>
      </c>
      <c r="AQ1481" s="31">
        <v>1341333.0234375</v>
      </c>
      <c r="AR1481" s="31">
        <v>1429370.1015625</v>
      </c>
      <c r="AS1481" s="31">
        <v>1534222.3046875</v>
      </c>
      <c r="AT1481" s="31">
        <v>1514429.4765625</v>
      </c>
      <c r="AU1481" s="31">
        <v>1330634.79296875</v>
      </c>
      <c r="AV1481" s="31">
        <v>1702196.98046875</v>
      </c>
      <c r="AW1481" s="31">
        <v>1554313.06640625</v>
      </c>
      <c r="AX1481" s="31">
        <v>143541.265625</v>
      </c>
      <c r="AY1481" s="31">
        <v>109628.796875</v>
      </c>
      <c r="AZ1481" s="31">
        <v>253170.0625</v>
      </c>
    </row>
    <row r="1482" spans="1:52" ht="15" customHeight="1">
      <c r="A1482" s="29" t="s">
        <v>13451</v>
      </c>
      <c r="B1482" s="34">
        <v>36759</v>
      </c>
      <c r="C1482" s="28">
        <v>800</v>
      </c>
      <c r="D1482" s="28">
        <v>50</v>
      </c>
      <c r="E1482" s="28">
        <v>50</v>
      </c>
      <c r="F1482" s="29" t="s">
        <v>1171</v>
      </c>
      <c r="G1482" s="29" t="s">
        <v>9704</v>
      </c>
      <c r="H1482" s="28">
        <v>480</v>
      </c>
      <c r="I1482" s="29" t="s">
        <v>13422</v>
      </c>
      <c r="J1482" s="33" t="s">
        <v>13450</v>
      </c>
      <c r="K1482" s="29" t="s">
        <v>178</v>
      </c>
      <c r="L1482" s="29" t="s">
        <v>13447</v>
      </c>
      <c r="M1482" s="29" t="s">
        <v>176</v>
      </c>
      <c r="N1482" s="28">
        <v>584064.80000000005</v>
      </c>
      <c r="O1482" s="28">
        <v>6154899</v>
      </c>
      <c r="P1482" s="29" t="s">
        <v>13419</v>
      </c>
      <c r="Q1482" s="32" t="s">
        <v>174</v>
      </c>
      <c r="R1482" s="19"/>
      <c r="S1482" s="19"/>
      <c r="T1482" s="19"/>
      <c r="U1482" s="19"/>
      <c r="V1482" s="19"/>
      <c r="W1482" s="19"/>
      <c r="X1482" s="19"/>
      <c r="Y1482" s="19"/>
      <c r="Z1482" s="19"/>
      <c r="AA1482" s="19"/>
      <c r="AB1482" s="19"/>
      <c r="AC1482" s="19"/>
      <c r="AD1482" s="19"/>
      <c r="AE1482" s="19"/>
      <c r="AF1482" s="19"/>
      <c r="AG1482" s="19"/>
      <c r="AH1482" s="19"/>
      <c r="AI1482" s="19"/>
      <c r="AJ1482" s="19"/>
      <c r="AK1482" s="19"/>
      <c r="AL1482" s="19"/>
      <c r="AM1482" s="19"/>
      <c r="AN1482" s="19"/>
      <c r="AO1482" s="31">
        <v>483340</v>
      </c>
      <c r="AP1482" s="31">
        <v>1056472.33203125</v>
      </c>
      <c r="AQ1482" s="31">
        <v>1078054.578125</v>
      </c>
      <c r="AR1482" s="31">
        <v>1382516.7578125</v>
      </c>
      <c r="AS1482" s="31">
        <v>1515200.3828125</v>
      </c>
      <c r="AT1482" s="31">
        <v>1464163.234375</v>
      </c>
      <c r="AU1482" s="31">
        <v>1317326.56640625</v>
      </c>
      <c r="AV1482" s="31">
        <v>1527691.84375</v>
      </c>
      <c r="AW1482" s="31">
        <v>1473030.3984375</v>
      </c>
      <c r="AX1482" s="31">
        <v>126252.2421875</v>
      </c>
      <c r="AY1482" s="31">
        <v>101351.171875</v>
      </c>
      <c r="AZ1482" s="31">
        <v>227603.4140625</v>
      </c>
    </row>
    <row r="1483" spans="1:52" ht="15" customHeight="1">
      <c r="A1483" s="29" t="s">
        <v>13449</v>
      </c>
      <c r="B1483" s="34">
        <v>36759</v>
      </c>
      <c r="C1483" s="28">
        <v>800</v>
      </c>
      <c r="D1483" s="28">
        <v>50</v>
      </c>
      <c r="E1483" s="28">
        <v>50</v>
      </c>
      <c r="F1483" s="29" t="s">
        <v>1171</v>
      </c>
      <c r="G1483" s="29" t="s">
        <v>9704</v>
      </c>
      <c r="H1483" s="28">
        <v>480</v>
      </c>
      <c r="I1483" s="29" t="s">
        <v>13422</v>
      </c>
      <c r="J1483" s="33" t="s">
        <v>13448</v>
      </c>
      <c r="K1483" s="29" t="s">
        <v>178</v>
      </c>
      <c r="L1483" s="29" t="s">
        <v>13447</v>
      </c>
      <c r="M1483" s="29" t="s">
        <v>176</v>
      </c>
      <c r="N1483" s="28">
        <v>584019.6</v>
      </c>
      <c r="O1483" s="28">
        <v>6155042</v>
      </c>
      <c r="P1483" s="29" t="s">
        <v>13419</v>
      </c>
      <c r="Q1483" s="32" t="s">
        <v>174</v>
      </c>
      <c r="R1483" s="19"/>
      <c r="S1483" s="19"/>
      <c r="T1483" s="19"/>
      <c r="U1483" s="19"/>
      <c r="V1483" s="19"/>
      <c r="W1483" s="19"/>
      <c r="X1483" s="19"/>
      <c r="Y1483" s="19"/>
      <c r="Z1483" s="19"/>
      <c r="AA1483" s="19"/>
      <c r="AB1483" s="19"/>
      <c r="AC1483" s="19"/>
      <c r="AD1483" s="19"/>
      <c r="AE1483" s="19"/>
      <c r="AF1483" s="19"/>
      <c r="AG1483" s="19"/>
      <c r="AH1483" s="19"/>
      <c r="AI1483" s="19"/>
      <c r="AJ1483" s="19"/>
      <c r="AK1483" s="19"/>
      <c r="AL1483" s="19"/>
      <c r="AM1483" s="19"/>
      <c r="AN1483" s="19"/>
      <c r="AO1483" s="31">
        <v>483340</v>
      </c>
      <c r="AP1483" s="31">
        <v>1056472.33203125</v>
      </c>
      <c r="AQ1483" s="31">
        <v>1078054.578125</v>
      </c>
      <c r="AR1483" s="31">
        <v>1382516.7578125</v>
      </c>
      <c r="AS1483" s="31">
        <v>1515200.3828125</v>
      </c>
      <c r="AT1483" s="31">
        <v>1464163.234375</v>
      </c>
      <c r="AU1483" s="31">
        <v>1317326.56640625</v>
      </c>
      <c r="AV1483" s="31">
        <v>1527691.84375</v>
      </c>
      <c r="AW1483" s="31">
        <v>1473030.3984375</v>
      </c>
      <c r="AX1483" s="31">
        <v>126252.2421875</v>
      </c>
      <c r="AY1483" s="31">
        <v>101351.171875</v>
      </c>
      <c r="AZ1483" s="31">
        <v>227603.4140625</v>
      </c>
    </row>
    <row r="1484" spans="1:52" ht="15" customHeight="1">
      <c r="A1484" s="29" t="s">
        <v>13446</v>
      </c>
      <c r="B1484" s="34">
        <v>36622</v>
      </c>
      <c r="C1484" s="28">
        <v>750</v>
      </c>
      <c r="D1484" s="28">
        <v>48</v>
      </c>
      <c r="E1484" s="28">
        <v>50</v>
      </c>
      <c r="F1484" s="29" t="s">
        <v>13435</v>
      </c>
      <c r="G1484" s="29" t="s">
        <v>648</v>
      </c>
      <c r="H1484" s="28">
        <v>480</v>
      </c>
      <c r="I1484" s="29" t="s">
        <v>13422</v>
      </c>
      <c r="J1484" s="33" t="s">
        <v>13445</v>
      </c>
      <c r="K1484" s="29" t="s">
        <v>178</v>
      </c>
      <c r="L1484" s="29" t="s">
        <v>13438</v>
      </c>
      <c r="M1484" s="29" t="s">
        <v>2779</v>
      </c>
      <c r="N1484" s="28">
        <v>584584</v>
      </c>
      <c r="O1484" s="28">
        <v>6158278</v>
      </c>
      <c r="P1484" s="29" t="s">
        <v>13444</v>
      </c>
      <c r="Q1484" s="32" t="s">
        <v>174</v>
      </c>
      <c r="R1484" s="19"/>
      <c r="S1484" s="19"/>
      <c r="T1484" s="19"/>
      <c r="U1484" s="19"/>
      <c r="V1484" s="19"/>
      <c r="W1484" s="19"/>
      <c r="X1484" s="19"/>
      <c r="Y1484" s="19"/>
      <c r="Z1484" s="19"/>
      <c r="AA1484" s="19"/>
      <c r="AB1484" s="19"/>
      <c r="AC1484" s="19"/>
      <c r="AD1484" s="19"/>
      <c r="AE1484" s="19"/>
      <c r="AF1484" s="19"/>
      <c r="AG1484" s="19"/>
      <c r="AH1484" s="19"/>
      <c r="AI1484" s="19"/>
      <c r="AJ1484" s="19"/>
      <c r="AK1484" s="19"/>
      <c r="AL1484" s="19"/>
      <c r="AM1484" s="19"/>
      <c r="AN1484" s="19"/>
      <c r="AO1484" s="31">
        <v>1070256</v>
      </c>
      <c r="AP1484" s="31">
        <v>2525209.71875</v>
      </c>
      <c r="AQ1484" s="31">
        <v>1547230.421875</v>
      </c>
      <c r="AR1484" s="31">
        <v>1411515.21875</v>
      </c>
      <c r="AS1484" s="31">
        <v>1514755.25</v>
      </c>
      <c r="AT1484" s="31">
        <v>1475353.5390625</v>
      </c>
      <c r="AU1484" s="31">
        <v>1297360.0703125</v>
      </c>
      <c r="AV1484" s="31">
        <v>1683209.91796875</v>
      </c>
      <c r="AW1484" s="31">
        <v>1471491.71875</v>
      </c>
      <c r="AX1484" s="31">
        <v>133774.296875</v>
      </c>
      <c r="AY1484" s="31">
        <v>110756.796875</v>
      </c>
      <c r="AZ1484" s="31">
        <v>244531.09375</v>
      </c>
    </row>
    <row r="1485" spans="1:52" ht="15" customHeight="1">
      <c r="A1485" s="29" t="s">
        <v>13443</v>
      </c>
      <c r="B1485" s="34">
        <v>36713</v>
      </c>
      <c r="C1485" s="28">
        <v>750</v>
      </c>
      <c r="D1485" s="28">
        <v>48</v>
      </c>
      <c r="E1485" s="28">
        <v>50</v>
      </c>
      <c r="F1485" s="29" t="s">
        <v>13435</v>
      </c>
      <c r="G1485" s="29" t="s">
        <v>648</v>
      </c>
      <c r="H1485" s="28">
        <v>480</v>
      </c>
      <c r="I1485" s="29" t="s">
        <v>13422</v>
      </c>
      <c r="J1485" s="33" t="s">
        <v>13442</v>
      </c>
      <c r="K1485" s="29" t="s">
        <v>178</v>
      </c>
      <c r="L1485" s="29" t="s">
        <v>13438</v>
      </c>
      <c r="M1485" s="29" t="s">
        <v>2779</v>
      </c>
      <c r="N1485" s="28">
        <v>584470.6</v>
      </c>
      <c r="O1485" s="28">
        <v>6158469</v>
      </c>
      <c r="P1485" s="29" t="s">
        <v>13441</v>
      </c>
      <c r="Q1485" s="32" t="s">
        <v>174</v>
      </c>
      <c r="R1485" s="19"/>
      <c r="S1485" s="19"/>
      <c r="T1485" s="19"/>
      <c r="U1485" s="19"/>
      <c r="V1485" s="19"/>
      <c r="W1485" s="19"/>
      <c r="X1485" s="19"/>
      <c r="Y1485" s="19"/>
      <c r="Z1485" s="19"/>
      <c r="AA1485" s="19"/>
      <c r="AB1485" s="19"/>
      <c r="AC1485" s="19"/>
      <c r="AD1485" s="19"/>
      <c r="AE1485" s="19"/>
      <c r="AF1485" s="19"/>
      <c r="AG1485" s="19"/>
      <c r="AH1485" s="19"/>
      <c r="AI1485" s="19"/>
      <c r="AJ1485" s="19"/>
      <c r="AK1485" s="19"/>
      <c r="AL1485" s="19"/>
      <c r="AM1485" s="19"/>
      <c r="AN1485" s="19"/>
      <c r="AO1485" s="31">
        <v>668910</v>
      </c>
      <c r="AP1485" s="31">
        <v>2525209.71875</v>
      </c>
      <c r="AQ1485" s="31">
        <v>1518892.828125</v>
      </c>
      <c r="AR1485" s="31">
        <v>1399829.84375</v>
      </c>
      <c r="AS1485" s="31">
        <v>1522366.9609375</v>
      </c>
      <c r="AT1485" s="31">
        <v>1493733.46484375</v>
      </c>
      <c r="AU1485" s="31">
        <v>1285910.9921875</v>
      </c>
      <c r="AV1485" s="31">
        <v>1612600.375</v>
      </c>
      <c r="AW1485" s="31">
        <v>1431221.09765625</v>
      </c>
      <c r="AX1485" s="31">
        <v>131406.0625</v>
      </c>
      <c r="AY1485" s="31">
        <v>104437.734375</v>
      </c>
      <c r="AZ1485" s="31">
        <v>235843.796875</v>
      </c>
    </row>
    <row r="1486" spans="1:52" ht="15" customHeight="1">
      <c r="A1486" s="29" t="s">
        <v>13440</v>
      </c>
      <c r="B1486" s="34">
        <v>36522</v>
      </c>
      <c r="C1486" s="28">
        <v>750</v>
      </c>
      <c r="D1486" s="28">
        <v>48</v>
      </c>
      <c r="E1486" s="28">
        <v>50</v>
      </c>
      <c r="F1486" s="29" t="s">
        <v>13435</v>
      </c>
      <c r="G1486" s="29" t="s">
        <v>648</v>
      </c>
      <c r="H1486" s="28">
        <v>480</v>
      </c>
      <c r="I1486" s="29" t="s">
        <v>13422</v>
      </c>
      <c r="J1486" s="33" t="s">
        <v>13439</v>
      </c>
      <c r="K1486" s="29" t="s">
        <v>178</v>
      </c>
      <c r="L1486" s="29" t="s">
        <v>13438</v>
      </c>
      <c r="M1486" s="29" t="s">
        <v>3115</v>
      </c>
      <c r="N1486" s="28">
        <v>584195</v>
      </c>
      <c r="O1486" s="28">
        <v>6158249</v>
      </c>
      <c r="P1486" s="29" t="s">
        <v>13437</v>
      </c>
      <c r="Q1486" s="32" t="s">
        <v>174</v>
      </c>
      <c r="R1486" s="19"/>
      <c r="S1486" s="19"/>
      <c r="T1486" s="19"/>
      <c r="U1486" s="19"/>
      <c r="V1486" s="19"/>
      <c r="W1486" s="19"/>
      <c r="X1486" s="19"/>
      <c r="Y1486" s="19"/>
      <c r="Z1486" s="19"/>
      <c r="AA1486" s="19"/>
      <c r="AB1486" s="19"/>
      <c r="AC1486" s="19"/>
      <c r="AD1486" s="19"/>
      <c r="AE1486" s="19"/>
      <c r="AF1486" s="19"/>
      <c r="AG1486" s="19"/>
      <c r="AH1486" s="19"/>
      <c r="AI1486" s="19"/>
      <c r="AJ1486" s="19"/>
      <c r="AK1486" s="19"/>
      <c r="AL1486" s="19"/>
      <c r="AM1486" s="19"/>
      <c r="AN1486" s="31">
        <v>4620</v>
      </c>
      <c r="AO1486" s="31">
        <v>1605384</v>
      </c>
      <c r="AP1486" s="31">
        <v>2525209.71875</v>
      </c>
      <c r="AQ1486" s="31">
        <v>1565073.1484375</v>
      </c>
      <c r="AR1486" s="31">
        <v>1495575.84375</v>
      </c>
      <c r="AS1486" s="31">
        <v>1622881.375</v>
      </c>
      <c r="AT1486" s="31">
        <v>1606510.6640625</v>
      </c>
      <c r="AU1486" s="31">
        <v>1337171.16015625</v>
      </c>
      <c r="AV1486" s="31">
        <v>1798749.57421875</v>
      </c>
      <c r="AW1486" s="31">
        <v>1568335.71875</v>
      </c>
      <c r="AX1486" s="31">
        <v>139630.96875</v>
      </c>
      <c r="AY1486" s="31">
        <v>113825.796875</v>
      </c>
      <c r="AZ1486" s="31">
        <v>253456.765625</v>
      </c>
    </row>
    <row r="1487" spans="1:52" ht="15" customHeight="1">
      <c r="A1487" s="29" t="s">
        <v>13436</v>
      </c>
      <c r="B1487" s="34">
        <v>36634</v>
      </c>
      <c r="C1487" s="28">
        <v>800</v>
      </c>
      <c r="D1487" s="28">
        <v>50</v>
      </c>
      <c r="E1487" s="28">
        <v>50</v>
      </c>
      <c r="F1487" s="29" t="s">
        <v>1171</v>
      </c>
      <c r="G1487" s="29" t="s">
        <v>9704</v>
      </c>
      <c r="H1487" s="28">
        <v>480</v>
      </c>
      <c r="I1487" s="29" t="s">
        <v>13422</v>
      </c>
      <c r="J1487" s="33" t="s">
        <v>13434</v>
      </c>
      <c r="K1487" s="29" t="s">
        <v>178</v>
      </c>
      <c r="L1487" s="29" t="s">
        <v>13431</v>
      </c>
      <c r="M1487" s="29" t="s">
        <v>216</v>
      </c>
      <c r="N1487" s="28">
        <v>572926</v>
      </c>
      <c r="O1487" s="28">
        <v>6153950</v>
      </c>
      <c r="P1487" s="29" t="s">
        <v>13430</v>
      </c>
      <c r="Q1487" s="32" t="s">
        <v>174</v>
      </c>
      <c r="R1487" s="19"/>
      <c r="S1487" s="19"/>
      <c r="T1487" s="19"/>
      <c r="U1487" s="19"/>
      <c r="V1487" s="19"/>
      <c r="W1487" s="19"/>
      <c r="X1487" s="19"/>
      <c r="Y1487" s="19"/>
      <c r="Z1487" s="19"/>
      <c r="AA1487" s="19"/>
      <c r="AB1487" s="19"/>
      <c r="AC1487" s="19"/>
      <c r="AD1487" s="19"/>
      <c r="AE1487" s="19"/>
      <c r="AF1487" s="19"/>
      <c r="AG1487" s="19"/>
      <c r="AH1487" s="19"/>
      <c r="AI1487" s="19"/>
      <c r="AJ1487" s="19"/>
      <c r="AK1487" s="19"/>
      <c r="AL1487" s="19"/>
      <c r="AM1487" s="19"/>
      <c r="AN1487" s="19"/>
      <c r="AO1487" s="31">
        <v>870245</v>
      </c>
      <c r="AP1487" s="31">
        <v>1442005.75</v>
      </c>
      <c r="AQ1487" s="31">
        <v>1697245.90625</v>
      </c>
      <c r="AR1487" s="31">
        <v>1542323.9375</v>
      </c>
      <c r="AS1487" s="31">
        <v>1697038.84375</v>
      </c>
      <c r="AT1487" s="31">
        <v>1642401.41796875</v>
      </c>
      <c r="AU1487" s="31">
        <v>1515063.0859375</v>
      </c>
      <c r="AV1487" s="31">
        <v>1857718.390625</v>
      </c>
      <c r="AW1487" s="31">
        <v>1556338.044921875</v>
      </c>
      <c r="AX1487" s="31">
        <v>88856.703125</v>
      </c>
      <c r="AY1487" s="31">
        <v>54927.1484375</v>
      </c>
      <c r="AZ1487" s="31">
        <v>143783.8515625</v>
      </c>
    </row>
    <row r="1488" spans="1:52" ht="15" customHeight="1">
      <c r="A1488" s="29" t="s">
        <v>13433</v>
      </c>
      <c r="B1488" s="34">
        <v>36634</v>
      </c>
      <c r="C1488" s="28">
        <v>800</v>
      </c>
      <c r="D1488" s="28">
        <v>50</v>
      </c>
      <c r="E1488" s="28">
        <v>50</v>
      </c>
      <c r="F1488" s="29" t="s">
        <v>1171</v>
      </c>
      <c r="G1488" s="29" t="s">
        <v>9704</v>
      </c>
      <c r="H1488" s="28">
        <v>480</v>
      </c>
      <c r="I1488" s="29" t="s">
        <v>13422</v>
      </c>
      <c r="J1488" s="33" t="s">
        <v>13432</v>
      </c>
      <c r="K1488" s="29" t="s">
        <v>178</v>
      </c>
      <c r="L1488" s="29" t="s">
        <v>13431</v>
      </c>
      <c r="M1488" s="29" t="s">
        <v>583</v>
      </c>
      <c r="N1488" s="28">
        <v>573010</v>
      </c>
      <c r="O1488" s="28">
        <v>6153725</v>
      </c>
      <c r="P1488" s="29" t="s">
        <v>13430</v>
      </c>
      <c r="Q1488" s="32" t="s">
        <v>174</v>
      </c>
      <c r="R1488" s="19"/>
      <c r="S1488" s="19"/>
      <c r="T1488" s="19"/>
      <c r="U1488" s="19"/>
      <c r="V1488" s="19"/>
      <c r="W1488" s="19"/>
      <c r="X1488" s="19"/>
      <c r="Y1488" s="19"/>
      <c r="Z1488" s="19"/>
      <c r="AA1488" s="19"/>
      <c r="AB1488" s="19"/>
      <c r="AC1488" s="19"/>
      <c r="AD1488" s="19"/>
      <c r="AE1488" s="19"/>
      <c r="AF1488" s="19"/>
      <c r="AG1488" s="19"/>
      <c r="AH1488" s="19"/>
      <c r="AI1488" s="19"/>
      <c r="AJ1488" s="19"/>
      <c r="AK1488" s="19"/>
      <c r="AL1488" s="19"/>
      <c r="AM1488" s="19"/>
      <c r="AN1488" s="19"/>
      <c r="AO1488" s="31">
        <v>870245</v>
      </c>
      <c r="AP1488" s="31">
        <v>1442005.75</v>
      </c>
      <c r="AQ1488" s="31">
        <v>1697245.90625</v>
      </c>
      <c r="AR1488" s="31">
        <v>1542323.9375</v>
      </c>
      <c r="AS1488" s="31">
        <v>1697038.84375</v>
      </c>
      <c r="AT1488" s="31">
        <v>1642401.41796875</v>
      </c>
      <c r="AU1488" s="31">
        <v>1515063.0859375</v>
      </c>
      <c r="AV1488" s="31">
        <v>1857718.390625</v>
      </c>
      <c r="AW1488" s="31">
        <v>1556338.044921875</v>
      </c>
      <c r="AX1488" s="31">
        <v>88856.703125</v>
      </c>
      <c r="AY1488" s="31">
        <v>54927.1484375</v>
      </c>
      <c r="AZ1488" s="31">
        <v>143783.8515625</v>
      </c>
    </row>
    <row r="1489" spans="1:52" ht="15" customHeight="1">
      <c r="A1489" s="29" t="s">
        <v>13429</v>
      </c>
      <c r="B1489" s="34">
        <v>36839</v>
      </c>
      <c r="C1489" s="28">
        <v>800</v>
      </c>
      <c r="D1489" s="28">
        <v>50</v>
      </c>
      <c r="E1489" s="28">
        <v>50</v>
      </c>
      <c r="F1489" s="29" t="s">
        <v>1171</v>
      </c>
      <c r="G1489" s="29" t="s">
        <v>9704</v>
      </c>
      <c r="H1489" s="28">
        <v>480</v>
      </c>
      <c r="I1489" s="29" t="s">
        <v>13422</v>
      </c>
      <c r="J1489" s="33" t="s">
        <v>13428</v>
      </c>
      <c r="K1489" s="29" t="s">
        <v>178</v>
      </c>
      <c r="L1489" s="29" t="s">
        <v>13425</v>
      </c>
      <c r="M1489" s="29" t="s">
        <v>536</v>
      </c>
      <c r="N1489" s="28">
        <v>572229</v>
      </c>
      <c r="O1489" s="28">
        <v>6151966</v>
      </c>
      <c r="P1489" s="29" t="s">
        <v>13424</v>
      </c>
      <c r="Q1489" s="32" t="s">
        <v>174</v>
      </c>
      <c r="R1489" s="19"/>
      <c r="S1489" s="19"/>
      <c r="T1489" s="19"/>
      <c r="U1489" s="19"/>
      <c r="V1489" s="19"/>
      <c r="W1489" s="19"/>
      <c r="X1489" s="19"/>
      <c r="Y1489" s="19"/>
      <c r="Z1489" s="19"/>
      <c r="AA1489" s="19"/>
      <c r="AB1489" s="19"/>
      <c r="AC1489" s="19"/>
      <c r="AD1489" s="19"/>
      <c r="AE1489" s="19"/>
      <c r="AF1489" s="19"/>
      <c r="AG1489" s="19"/>
      <c r="AH1489" s="19"/>
      <c r="AI1489" s="19"/>
      <c r="AJ1489" s="19"/>
      <c r="AK1489" s="19"/>
      <c r="AL1489" s="19"/>
      <c r="AM1489" s="19"/>
      <c r="AN1489" s="19"/>
      <c r="AO1489" s="31">
        <v>220055</v>
      </c>
      <c r="AP1489" s="31">
        <v>1277465.859375</v>
      </c>
      <c r="AQ1489" s="31">
        <v>1307593.59375</v>
      </c>
      <c r="AR1489" s="31">
        <v>1209372.39453125</v>
      </c>
      <c r="AS1489" s="31">
        <v>1400318.75</v>
      </c>
      <c r="AT1489" s="31">
        <v>1365467.79296875</v>
      </c>
      <c r="AU1489" s="31">
        <v>1150462.31640625</v>
      </c>
      <c r="AV1489" s="31">
        <v>1499900.87890625</v>
      </c>
      <c r="AW1489" s="31">
        <v>1455211.4375</v>
      </c>
      <c r="AX1489" s="31">
        <v>125553</v>
      </c>
      <c r="AY1489" s="31">
        <v>78701.3515625</v>
      </c>
      <c r="AZ1489" s="31">
        <v>204254.3515625</v>
      </c>
    </row>
    <row r="1490" spans="1:52" ht="15" customHeight="1">
      <c r="A1490" s="29" t="s">
        <v>13427</v>
      </c>
      <c r="B1490" s="34">
        <v>36836</v>
      </c>
      <c r="C1490" s="28">
        <v>800</v>
      </c>
      <c r="D1490" s="28">
        <v>50</v>
      </c>
      <c r="E1490" s="28">
        <v>50</v>
      </c>
      <c r="F1490" s="29" t="s">
        <v>1171</v>
      </c>
      <c r="G1490" s="29" t="s">
        <v>9704</v>
      </c>
      <c r="H1490" s="28">
        <v>480</v>
      </c>
      <c r="I1490" s="29" t="s">
        <v>13422</v>
      </c>
      <c r="J1490" s="33" t="s">
        <v>13426</v>
      </c>
      <c r="K1490" s="29" t="s">
        <v>178</v>
      </c>
      <c r="L1490" s="29" t="s">
        <v>13425</v>
      </c>
      <c r="M1490" s="29" t="s">
        <v>536</v>
      </c>
      <c r="N1490" s="28">
        <v>571993</v>
      </c>
      <c r="O1490" s="28">
        <v>6152159</v>
      </c>
      <c r="P1490" s="29" t="s">
        <v>13424</v>
      </c>
      <c r="Q1490" s="32" t="s">
        <v>174</v>
      </c>
      <c r="R1490" s="19"/>
      <c r="S1490" s="19"/>
      <c r="T1490" s="19"/>
      <c r="U1490" s="19"/>
      <c r="V1490" s="19"/>
      <c r="W1490" s="19"/>
      <c r="X1490" s="19"/>
      <c r="Y1490" s="19"/>
      <c r="Z1490" s="19"/>
      <c r="AA1490" s="19"/>
      <c r="AB1490" s="19"/>
      <c r="AC1490" s="19"/>
      <c r="AD1490" s="19"/>
      <c r="AE1490" s="19"/>
      <c r="AF1490" s="19"/>
      <c r="AG1490" s="19"/>
      <c r="AH1490" s="19"/>
      <c r="AI1490" s="19"/>
      <c r="AJ1490" s="19"/>
      <c r="AK1490" s="19"/>
      <c r="AL1490" s="19"/>
      <c r="AM1490" s="19"/>
      <c r="AN1490" s="19"/>
      <c r="AO1490" s="31">
        <v>220055</v>
      </c>
      <c r="AP1490" s="31">
        <v>1277465.859375</v>
      </c>
      <c r="AQ1490" s="31">
        <v>1307593.59375</v>
      </c>
      <c r="AR1490" s="31">
        <v>1209372.39453125</v>
      </c>
      <c r="AS1490" s="31">
        <v>1400318.75</v>
      </c>
      <c r="AT1490" s="31">
        <v>1365467.79296875</v>
      </c>
      <c r="AU1490" s="31">
        <v>1150462.31640625</v>
      </c>
      <c r="AV1490" s="31">
        <v>1499900.87890625</v>
      </c>
      <c r="AW1490" s="31">
        <v>1455211.4375</v>
      </c>
      <c r="AX1490" s="31">
        <v>125553</v>
      </c>
      <c r="AY1490" s="31">
        <v>78701.3515625</v>
      </c>
      <c r="AZ1490" s="31">
        <v>204254.3515625</v>
      </c>
    </row>
    <row r="1491" spans="1:52" ht="15" customHeight="1">
      <c r="A1491" s="29" t="s">
        <v>13423</v>
      </c>
      <c r="B1491" s="34">
        <v>37608</v>
      </c>
      <c r="C1491" s="28">
        <v>800</v>
      </c>
      <c r="D1491" s="28">
        <v>50</v>
      </c>
      <c r="E1491" s="28">
        <v>50</v>
      </c>
      <c r="F1491" s="29" t="s">
        <v>1171</v>
      </c>
      <c r="G1491" s="29" t="s">
        <v>9704</v>
      </c>
      <c r="H1491" s="28">
        <v>480</v>
      </c>
      <c r="I1491" s="29" t="s">
        <v>13422</v>
      </c>
      <c r="J1491" s="33" t="s">
        <v>13421</v>
      </c>
      <c r="K1491" s="29" t="s">
        <v>178</v>
      </c>
      <c r="L1491" s="29" t="s">
        <v>13420</v>
      </c>
      <c r="M1491" s="29" t="s">
        <v>176</v>
      </c>
      <c r="N1491" s="28">
        <v>583974</v>
      </c>
      <c r="O1491" s="28">
        <v>6155184</v>
      </c>
      <c r="P1491" s="29" t="s">
        <v>13419</v>
      </c>
      <c r="Q1491" s="32" t="s">
        <v>174</v>
      </c>
      <c r="R1491" s="19"/>
      <c r="S1491" s="19"/>
      <c r="T1491" s="19"/>
      <c r="U1491" s="19"/>
      <c r="V1491" s="19"/>
      <c r="W1491" s="19"/>
      <c r="X1491" s="19"/>
      <c r="Y1491" s="19"/>
      <c r="Z1491" s="19"/>
      <c r="AA1491" s="19"/>
      <c r="AB1491" s="19"/>
      <c r="AC1491" s="19"/>
      <c r="AD1491" s="19"/>
      <c r="AE1491" s="19"/>
      <c r="AF1491" s="19"/>
      <c r="AG1491" s="19"/>
      <c r="AH1491" s="19"/>
      <c r="AI1491" s="19"/>
      <c r="AJ1491" s="19"/>
      <c r="AK1491" s="19"/>
      <c r="AL1491" s="19"/>
      <c r="AM1491" s="19"/>
      <c r="AN1491" s="19"/>
      <c r="AO1491" s="19"/>
      <c r="AP1491" s="19"/>
      <c r="AQ1491" s="19"/>
      <c r="AR1491" s="31">
        <v>1382516.7578125</v>
      </c>
      <c r="AS1491" s="31">
        <v>1515200.3828125</v>
      </c>
      <c r="AT1491" s="31">
        <v>1464163.234375</v>
      </c>
      <c r="AU1491" s="31">
        <v>1317326.56640625</v>
      </c>
      <c r="AV1491" s="31">
        <v>1527691.84375</v>
      </c>
      <c r="AW1491" s="31">
        <v>1473030.3984375</v>
      </c>
      <c r="AX1491" s="31">
        <v>126252.2421875</v>
      </c>
      <c r="AY1491" s="31">
        <v>101351.171875</v>
      </c>
      <c r="AZ1491" s="31">
        <v>227603.4140625</v>
      </c>
    </row>
    <row r="1492" spans="1:52" ht="15" customHeight="1">
      <c r="A1492" s="29" t="s">
        <v>13418</v>
      </c>
      <c r="B1492" s="34">
        <v>35769</v>
      </c>
      <c r="C1492" s="28">
        <v>600</v>
      </c>
      <c r="D1492" s="28">
        <v>44</v>
      </c>
      <c r="E1492" s="28">
        <v>50</v>
      </c>
      <c r="F1492" s="29" t="s">
        <v>242</v>
      </c>
      <c r="G1492" s="29" t="s">
        <v>2716</v>
      </c>
      <c r="H1492" s="28">
        <v>482</v>
      </c>
      <c r="I1492" s="29" t="s">
        <v>13180</v>
      </c>
      <c r="J1492" s="33" t="s">
        <v>13417</v>
      </c>
      <c r="K1492" s="29" t="s">
        <v>178</v>
      </c>
      <c r="L1492" s="29" t="s">
        <v>13387</v>
      </c>
      <c r="M1492" s="29" t="s">
        <v>1836</v>
      </c>
      <c r="N1492" s="28">
        <v>612873</v>
      </c>
      <c r="O1492" s="28">
        <v>6087814</v>
      </c>
      <c r="P1492" s="29" t="s">
        <v>13416</v>
      </c>
      <c r="Q1492" s="32" t="s">
        <v>174</v>
      </c>
      <c r="R1492" s="19"/>
      <c r="S1492" s="19"/>
      <c r="T1492" s="19"/>
      <c r="U1492" s="19"/>
      <c r="V1492" s="19"/>
      <c r="W1492" s="19"/>
      <c r="X1492" s="19"/>
      <c r="Y1492" s="19"/>
      <c r="Z1492" s="19"/>
      <c r="AA1492" s="19"/>
      <c r="AB1492" s="19"/>
      <c r="AC1492" s="19"/>
      <c r="AD1492" s="19"/>
      <c r="AE1492" s="19"/>
      <c r="AF1492" s="19"/>
      <c r="AG1492" s="19"/>
      <c r="AH1492" s="19"/>
      <c r="AI1492" s="19"/>
      <c r="AJ1492" s="19"/>
      <c r="AK1492" s="19"/>
      <c r="AL1492" s="31">
        <v>101085</v>
      </c>
      <c r="AM1492" s="31">
        <v>1566855</v>
      </c>
      <c r="AN1492" s="31">
        <v>1305397</v>
      </c>
      <c r="AO1492" s="31">
        <v>1421061</v>
      </c>
      <c r="AP1492" s="31">
        <v>1235964</v>
      </c>
      <c r="AQ1492" s="31">
        <v>1326932</v>
      </c>
      <c r="AR1492" s="31">
        <v>1220220.5</v>
      </c>
      <c r="AS1492" s="31">
        <v>1371803.5</v>
      </c>
      <c r="AT1492" s="31">
        <v>1290818</v>
      </c>
      <c r="AU1492" s="31">
        <v>1212044</v>
      </c>
      <c r="AV1492" s="31">
        <v>1487349</v>
      </c>
      <c r="AW1492" s="31">
        <v>1447461.5</v>
      </c>
      <c r="AX1492" s="31">
        <v>115179.5</v>
      </c>
      <c r="AY1492" s="31">
        <v>95365</v>
      </c>
      <c r="AZ1492" s="31">
        <v>210544.5</v>
      </c>
    </row>
    <row r="1493" spans="1:52" ht="15" customHeight="1">
      <c r="A1493" s="29" t="s">
        <v>13415</v>
      </c>
      <c r="B1493" s="34">
        <v>35747</v>
      </c>
      <c r="C1493" s="28">
        <v>600</v>
      </c>
      <c r="D1493" s="28">
        <v>43</v>
      </c>
      <c r="E1493" s="28">
        <v>50</v>
      </c>
      <c r="F1493" s="29" t="s">
        <v>172</v>
      </c>
      <c r="G1493" s="29" t="s">
        <v>2771</v>
      </c>
      <c r="H1493" s="28">
        <v>482</v>
      </c>
      <c r="I1493" s="29" t="s">
        <v>13180</v>
      </c>
      <c r="J1493" s="33" t="s">
        <v>13414</v>
      </c>
      <c r="K1493" s="29" t="s">
        <v>178</v>
      </c>
      <c r="L1493" s="29" t="s">
        <v>13387</v>
      </c>
      <c r="M1493" s="29" t="s">
        <v>7324</v>
      </c>
      <c r="N1493" s="28">
        <v>612902</v>
      </c>
      <c r="O1493" s="28">
        <v>6087669</v>
      </c>
      <c r="P1493" s="29" t="s">
        <v>13413</v>
      </c>
      <c r="Q1493" s="32" t="s">
        <v>174</v>
      </c>
      <c r="R1493" s="19"/>
      <c r="S1493" s="19"/>
      <c r="T1493" s="19"/>
      <c r="U1493" s="19"/>
      <c r="V1493" s="19"/>
      <c r="W1493" s="19"/>
      <c r="X1493" s="19"/>
      <c r="Y1493" s="19"/>
      <c r="Z1493" s="19"/>
      <c r="AA1493" s="19"/>
      <c r="AB1493" s="19"/>
      <c r="AC1493" s="19"/>
      <c r="AD1493" s="19"/>
      <c r="AE1493" s="19"/>
      <c r="AF1493" s="19"/>
      <c r="AG1493" s="19"/>
      <c r="AH1493" s="19"/>
      <c r="AI1493" s="19"/>
      <c r="AJ1493" s="19"/>
      <c r="AK1493" s="19"/>
      <c r="AL1493" s="31">
        <v>192699</v>
      </c>
      <c r="AM1493" s="31">
        <v>1495131</v>
      </c>
      <c r="AN1493" s="31">
        <v>1253484</v>
      </c>
      <c r="AO1493" s="31">
        <v>1339838</v>
      </c>
      <c r="AP1493" s="31">
        <v>1182210</v>
      </c>
      <c r="AQ1493" s="31">
        <v>1287162</v>
      </c>
      <c r="AR1493" s="31">
        <v>1186050</v>
      </c>
      <c r="AS1493" s="31">
        <v>1343599</v>
      </c>
      <c r="AT1493" s="31">
        <v>1266321</v>
      </c>
      <c r="AU1493" s="31">
        <v>1157285</v>
      </c>
      <c r="AV1493" s="31">
        <v>1432493</v>
      </c>
      <c r="AW1493" s="31">
        <v>1396953</v>
      </c>
      <c r="AX1493" s="31">
        <v>116781</v>
      </c>
      <c r="AY1493" s="31">
        <v>87082</v>
      </c>
      <c r="AZ1493" s="31">
        <v>203863</v>
      </c>
    </row>
    <row r="1494" spans="1:52" ht="15" customHeight="1">
      <c r="A1494" s="29" t="s">
        <v>13412</v>
      </c>
      <c r="B1494" s="34">
        <v>36168</v>
      </c>
      <c r="C1494" s="28">
        <v>750</v>
      </c>
      <c r="D1494" s="28">
        <v>48</v>
      </c>
      <c r="E1494" s="28">
        <v>50</v>
      </c>
      <c r="F1494" s="29" t="s">
        <v>172</v>
      </c>
      <c r="G1494" s="29" t="s">
        <v>648</v>
      </c>
      <c r="H1494" s="28">
        <v>482</v>
      </c>
      <c r="I1494" s="29" t="s">
        <v>13180</v>
      </c>
      <c r="J1494" s="33" t="s">
        <v>13411</v>
      </c>
      <c r="K1494" s="29" t="s">
        <v>178</v>
      </c>
      <c r="L1494" s="29" t="s">
        <v>13387</v>
      </c>
      <c r="M1494" s="29" t="s">
        <v>2045</v>
      </c>
      <c r="N1494" s="28">
        <v>611822</v>
      </c>
      <c r="O1494" s="28">
        <v>6089485</v>
      </c>
      <c r="P1494" s="29" t="s">
        <v>13410</v>
      </c>
      <c r="Q1494" s="32" t="s">
        <v>174</v>
      </c>
      <c r="R1494" s="19"/>
      <c r="S1494" s="19"/>
      <c r="T1494" s="19"/>
      <c r="U1494" s="19"/>
      <c r="V1494" s="19"/>
      <c r="W1494" s="19"/>
      <c r="X1494" s="19"/>
      <c r="Y1494" s="19"/>
      <c r="Z1494" s="19"/>
      <c r="AA1494" s="19"/>
      <c r="AB1494" s="19"/>
      <c r="AC1494" s="19"/>
      <c r="AD1494" s="19"/>
      <c r="AE1494" s="19"/>
      <c r="AF1494" s="19"/>
      <c r="AG1494" s="19"/>
      <c r="AH1494" s="19"/>
      <c r="AI1494" s="19"/>
      <c r="AJ1494" s="19"/>
      <c r="AK1494" s="19"/>
      <c r="AL1494" s="19"/>
      <c r="AM1494" s="19"/>
      <c r="AN1494" s="31">
        <v>1758291</v>
      </c>
      <c r="AO1494" s="31">
        <v>2002118</v>
      </c>
      <c r="AP1494" s="31">
        <v>1724793.25</v>
      </c>
      <c r="AQ1494" s="31">
        <v>1834231.5</v>
      </c>
      <c r="AR1494" s="31">
        <v>1725514.5</v>
      </c>
      <c r="AS1494" s="31">
        <v>1902359.25</v>
      </c>
      <c r="AT1494" s="31">
        <v>1817388</v>
      </c>
      <c r="AU1494" s="31">
        <v>1700441.25</v>
      </c>
      <c r="AV1494" s="31">
        <v>2004354</v>
      </c>
      <c r="AW1494" s="31">
        <v>1988559.75</v>
      </c>
      <c r="AX1494" s="31">
        <v>161608.5</v>
      </c>
      <c r="AY1494" s="31">
        <v>126306</v>
      </c>
      <c r="AZ1494" s="31">
        <v>287914.5</v>
      </c>
    </row>
    <row r="1495" spans="1:52" ht="15" customHeight="1">
      <c r="A1495" s="29" t="s">
        <v>13409</v>
      </c>
      <c r="B1495" s="34">
        <v>36027</v>
      </c>
      <c r="C1495" s="28">
        <v>750</v>
      </c>
      <c r="D1495" s="28">
        <v>48</v>
      </c>
      <c r="E1495" s="28">
        <v>50</v>
      </c>
      <c r="F1495" s="29" t="s">
        <v>172</v>
      </c>
      <c r="G1495" s="29" t="s">
        <v>648</v>
      </c>
      <c r="H1495" s="28">
        <v>482</v>
      </c>
      <c r="I1495" s="29" t="s">
        <v>13180</v>
      </c>
      <c r="J1495" s="33" t="s">
        <v>13408</v>
      </c>
      <c r="K1495" s="29" t="s">
        <v>178</v>
      </c>
      <c r="L1495" s="29" t="s">
        <v>13387</v>
      </c>
      <c r="M1495" s="29" t="s">
        <v>331</v>
      </c>
      <c r="N1495" s="28">
        <v>611909</v>
      </c>
      <c r="O1495" s="28">
        <v>6088307</v>
      </c>
      <c r="P1495" s="29" t="s">
        <v>13407</v>
      </c>
      <c r="Q1495" s="32" t="s">
        <v>174</v>
      </c>
      <c r="R1495" s="19"/>
      <c r="S1495" s="19"/>
      <c r="T1495" s="19"/>
      <c r="U1495" s="19"/>
      <c r="V1495" s="19"/>
      <c r="W1495" s="19"/>
      <c r="X1495" s="19"/>
      <c r="Y1495" s="19"/>
      <c r="Z1495" s="19"/>
      <c r="AA1495" s="19"/>
      <c r="AB1495" s="19"/>
      <c r="AC1495" s="19"/>
      <c r="AD1495" s="19"/>
      <c r="AE1495" s="19"/>
      <c r="AF1495" s="19"/>
      <c r="AG1495" s="19"/>
      <c r="AH1495" s="19"/>
      <c r="AI1495" s="19"/>
      <c r="AJ1495" s="19"/>
      <c r="AK1495" s="19"/>
      <c r="AL1495" s="19"/>
      <c r="AM1495" s="31">
        <v>851640</v>
      </c>
      <c r="AN1495" s="31">
        <v>1874934</v>
      </c>
      <c r="AO1495" s="31">
        <v>2033729</v>
      </c>
      <c r="AP1495" s="31">
        <v>1794833</v>
      </c>
      <c r="AQ1495" s="31">
        <v>1941228</v>
      </c>
      <c r="AR1495" s="31">
        <v>1759177</v>
      </c>
      <c r="AS1495" s="31">
        <v>1671603</v>
      </c>
      <c r="AT1495" s="31">
        <v>1839627</v>
      </c>
      <c r="AU1495" s="31">
        <v>1722327</v>
      </c>
      <c r="AV1495" s="31">
        <v>2038967</v>
      </c>
      <c r="AW1495" s="31">
        <v>2010273</v>
      </c>
      <c r="AX1495" s="31">
        <v>164985</v>
      </c>
      <c r="AY1495" s="31">
        <v>133303</v>
      </c>
      <c r="AZ1495" s="31">
        <v>298288</v>
      </c>
    </row>
    <row r="1496" spans="1:52" ht="15" customHeight="1">
      <c r="A1496" s="29" t="s">
        <v>13406</v>
      </c>
      <c r="B1496" s="34">
        <v>35759</v>
      </c>
      <c r="C1496" s="28">
        <v>600</v>
      </c>
      <c r="D1496" s="28">
        <v>43</v>
      </c>
      <c r="E1496" s="28">
        <v>50</v>
      </c>
      <c r="F1496" s="29" t="s">
        <v>172</v>
      </c>
      <c r="G1496" s="29" t="s">
        <v>2771</v>
      </c>
      <c r="H1496" s="28">
        <v>482</v>
      </c>
      <c r="I1496" s="29" t="s">
        <v>13180</v>
      </c>
      <c r="J1496" s="33" t="s">
        <v>13405</v>
      </c>
      <c r="K1496" s="29" t="s">
        <v>178</v>
      </c>
      <c r="L1496" s="29" t="s">
        <v>13387</v>
      </c>
      <c r="M1496" s="29" t="s">
        <v>554</v>
      </c>
      <c r="N1496" s="28">
        <v>612980</v>
      </c>
      <c r="O1496" s="28">
        <v>6088964</v>
      </c>
      <c r="P1496" s="29" t="s">
        <v>13404</v>
      </c>
      <c r="Q1496" s="32" t="s">
        <v>174</v>
      </c>
      <c r="R1496" s="19"/>
      <c r="S1496" s="19"/>
      <c r="T1496" s="19"/>
      <c r="U1496" s="19"/>
      <c r="V1496" s="19"/>
      <c r="W1496" s="19"/>
      <c r="X1496" s="19"/>
      <c r="Y1496" s="19"/>
      <c r="Z1496" s="19"/>
      <c r="AA1496" s="19"/>
      <c r="AB1496" s="19"/>
      <c r="AC1496" s="19"/>
      <c r="AD1496" s="19"/>
      <c r="AE1496" s="19"/>
      <c r="AF1496" s="19"/>
      <c r="AG1496" s="19"/>
      <c r="AH1496" s="19"/>
      <c r="AI1496" s="19"/>
      <c r="AJ1496" s="19"/>
      <c r="AK1496" s="19"/>
      <c r="AL1496" s="31">
        <v>169018</v>
      </c>
      <c r="AM1496" s="31">
        <v>1598112</v>
      </c>
      <c r="AN1496" s="31">
        <v>1321945</v>
      </c>
      <c r="AO1496" s="31">
        <v>1456758</v>
      </c>
      <c r="AP1496" s="31">
        <v>1306006</v>
      </c>
      <c r="AQ1496" s="31">
        <v>1414763</v>
      </c>
      <c r="AR1496" s="31">
        <v>1286241</v>
      </c>
      <c r="AS1496" s="31">
        <v>1378381</v>
      </c>
      <c r="AT1496" s="31">
        <v>1351817</v>
      </c>
      <c r="AU1496" s="31">
        <v>1250404</v>
      </c>
      <c r="AV1496" s="31">
        <v>1509954</v>
      </c>
      <c r="AW1496" s="31">
        <v>1464973</v>
      </c>
      <c r="AX1496" s="31">
        <v>124305</v>
      </c>
      <c r="AY1496" s="31">
        <v>98736</v>
      </c>
      <c r="AZ1496" s="31">
        <v>223041</v>
      </c>
    </row>
    <row r="1497" spans="1:52" ht="15" customHeight="1">
      <c r="A1497" s="29" t="s">
        <v>13403</v>
      </c>
      <c r="B1497" s="34">
        <v>36118</v>
      </c>
      <c r="C1497" s="28">
        <v>660</v>
      </c>
      <c r="D1497" s="28">
        <v>47</v>
      </c>
      <c r="E1497" s="28">
        <v>50</v>
      </c>
      <c r="F1497" s="29" t="s">
        <v>242</v>
      </c>
      <c r="G1497" s="29" t="s">
        <v>2129</v>
      </c>
      <c r="H1497" s="28">
        <v>482</v>
      </c>
      <c r="I1497" s="29" t="s">
        <v>13180</v>
      </c>
      <c r="J1497" s="33" t="s">
        <v>13402</v>
      </c>
      <c r="K1497" s="29" t="s">
        <v>178</v>
      </c>
      <c r="L1497" s="29" t="s">
        <v>13387</v>
      </c>
      <c r="M1497" s="29" t="s">
        <v>1603</v>
      </c>
      <c r="N1497" s="28">
        <v>613934</v>
      </c>
      <c r="O1497" s="28">
        <v>6089001</v>
      </c>
      <c r="P1497" s="29" t="s">
        <v>13401</v>
      </c>
      <c r="Q1497" s="32" t="s">
        <v>174</v>
      </c>
      <c r="R1497" s="19"/>
      <c r="S1497" s="19"/>
      <c r="T1497" s="19"/>
      <c r="U1497" s="19"/>
      <c r="V1497" s="19"/>
      <c r="W1497" s="19"/>
      <c r="X1497" s="19"/>
      <c r="Y1497" s="19"/>
      <c r="Z1497" s="19"/>
      <c r="AA1497" s="19"/>
      <c r="AB1497" s="19"/>
      <c r="AC1497" s="19"/>
      <c r="AD1497" s="19"/>
      <c r="AE1497" s="19"/>
      <c r="AF1497" s="19"/>
      <c r="AG1497" s="19"/>
      <c r="AH1497" s="19"/>
      <c r="AI1497" s="19"/>
      <c r="AJ1497" s="19"/>
      <c r="AK1497" s="19"/>
      <c r="AL1497" s="19"/>
      <c r="AM1497" s="31">
        <v>165720</v>
      </c>
      <c r="AN1497" s="31">
        <v>1362957</v>
      </c>
      <c r="AO1497" s="31">
        <v>1412721</v>
      </c>
      <c r="AP1497" s="31">
        <v>1297022</v>
      </c>
      <c r="AQ1497" s="31">
        <v>1406276</v>
      </c>
      <c r="AR1497" s="31">
        <v>1242771</v>
      </c>
      <c r="AS1497" s="31">
        <v>1372535</v>
      </c>
      <c r="AT1497" s="31">
        <v>1334935</v>
      </c>
      <c r="AU1497" s="31">
        <v>1205614</v>
      </c>
      <c r="AV1497" s="31">
        <v>1530732</v>
      </c>
      <c r="AW1497" s="31">
        <v>1479264</v>
      </c>
      <c r="AX1497" s="31">
        <v>127264</v>
      </c>
      <c r="AY1497" s="31">
        <v>101059</v>
      </c>
      <c r="AZ1497" s="31">
        <v>228323</v>
      </c>
    </row>
    <row r="1498" spans="1:52" ht="15" customHeight="1">
      <c r="A1498" s="29" t="s">
        <v>13400</v>
      </c>
      <c r="B1498" s="34">
        <v>35759</v>
      </c>
      <c r="C1498" s="28">
        <v>600</v>
      </c>
      <c r="D1498" s="28">
        <v>43</v>
      </c>
      <c r="E1498" s="28">
        <v>50</v>
      </c>
      <c r="F1498" s="29" t="s">
        <v>172</v>
      </c>
      <c r="G1498" s="29" t="s">
        <v>2260</v>
      </c>
      <c r="H1498" s="28">
        <v>482</v>
      </c>
      <c r="I1498" s="29" t="s">
        <v>13180</v>
      </c>
      <c r="J1498" s="33" t="s">
        <v>13399</v>
      </c>
      <c r="K1498" s="29" t="s">
        <v>178</v>
      </c>
      <c r="L1498" s="29" t="s">
        <v>13387</v>
      </c>
      <c r="M1498" s="29" t="s">
        <v>554</v>
      </c>
      <c r="N1498" s="28">
        <v>612901</v>
      </c>
      <c r="O1498" s="28">
        <v>6089171</v>
      </c>
      <c r="P1498" s="29" t="s">
        <v>13398</v>
      </c>
      <c r="Q1498" s="32" t="s">
        <v>174</v>
      </c>
      <c r="R1498" s="19"/>
      <c r="S1498" s="19"/>
      <c r="T1498" s="19"/>
      <c r="U1498" s="19"/>
      <c r="V1498" s="19"/>
      <c r="W1498" s="19"/>
      <c r="X1498" s="19"/>
      <c r="Y1498" s="19"/>
      <c r="Z1498" s="19"/>
      <c r="AA1498" s="19"/>
      <c r="AB1498" s="19"/>
      <c r="AC1498" s="19"/>
      <c r="AD1498" s="19"/>
      <c r="AE1498" s="19"/>
      <c r="AF1498" s="19"/>
      <c r="AG1498" s="19"/>
      <c r="AH1498" s="19"/>
      <c r="AI1498" s="19"/>
      <c r="AJ1498" s="19"/>
      <c r="AK1498" s="19"/>
      <c r="AL1498" s="31">
        <v>156660</v>
      </c>
      <c r="AM1498" s="31">
        <v>1586639</v>
      </c>
      <c r="AN1498" s="31">
        <v>1299393</v>
      </c>
      <c r="AO1498" s="31">
        <v>1423345</v>
      </c>
      <c r="AP1498" s="31">
        <v>1238081</v>
      </c>
      <c r="AQ1498" s="31">
        <v>1354623</v>
      </c>
      <c r="AR1498" s="31">
        <v>1235774</v>
      </c>
      <c r="AS1498" s="31">
        <v>1294160</v>
      </c>
      <c r="AT1498" s="31">
        <v>1315843</v>
      </c>
      <c r="AU1498" s="31">
        <v>645598</v>
      </c>
      <c r="AV1498" s="31">
        <v>1441281</v>
      </c>
      <c r="AW1498" s="31">
        <v>1440173</v>
      </c>
      <c r="AX1498" s="31">
        <v>116887</v>
      </c>
      <c r="AY1498" s="31">
        <v>93246</v>
      </c>
      <c r="AZ1498" s="31">
        <v>210133</v>
      </c>
    </row>
    <row r="1499" spans="1:52" ht="15" customHeight="1">
      <c r="A1499" s="29" t="s">
        <v>13397</v>
      </c>
      <c r="B1499" s="34">
        <v>36119</v>
      </c>
      <c r="C1499" s="28">
        <v>660</v>
      </c>
      <c r="D1499" s="28">
        <v>47</v>
      </c>
      <c r="E1499" s="28">
        <v>50</v>
      </c>
      <c r="F1499" s="29" t="s">
        <v>242</v>
      </c>
      <c r="G1499" s="29" t="s">
        <v>2129</v>
      </c>
      <c r="H1499" s="28">
        <v>482</v>
      </c>
      <c r="I1499" s="29" t="s">
        <v>13180</v>
      </c>
      <c r="J1499" s="33" t="s">
        <v>13396</v>
      </c>
      <c r="K1499" s="29" t="s">
        <v>178</v>
      </c>
      <c r="L1499" s="29" t="s">
        <v>13387</v>
      </c>
      <c r="M1499" s="29" t="s">
        <v>13395</v>
      </c>
      <c r="N1499" s="28">
        <v>614046</v>
      </c>
      <c r="O1499" s="28">
        <v>6088538</v>
      </c>
      <c r="P1499" s="29" t="s">
        <v>13394</v>
      </c>
      <c r="Q1499" s="32" t="s">
        <v>174</v>
      </c>
      <c r="R1499" s="19"/>
      <c r="S1499" s="19"/>
      <c r="T1499" s="19"/>
      <c r="U1499" s="19"/>
      <c r="V1499" s="19"/>
      <c r="W1499" s="19"/>
      <c r="X1499" s="19"/>
      <c r="Y1499" s="19"/>
      <c r="Z1499" s="19"/>
      <c r="AA1499" s="19"/>
      <c r="AB1499" s="19"/>
      <c r="AC1499" s="19"/>
      <c r="AD1499" s="19"/>
      <c r="AE1499" s="19"/>
      <c r="AF1499" s="19"/>
      <c r="AG1499" s="19"/>
      <c r="AH1499" s="19"/>
      <c r="AI1499" s="19"/>
      <c r="AJ1499" s="19"/>
      <c r="AK1499" s="19"/>
      <c r="AL1499" s="19"/>
      <c r="AM1499" s="31">
        <v>181620</v>
      </c>
      <c r="AN1499" s="31">
        <v>1386806</v>
      </c>
      <c r="AO1499" s="31">
        <v>1608639</v>
      </c>
      <c r="AP1499" s="31">
        <v>1394185</v>
      </c>
      <c r="AQ1499" s="31">
        <v>1500060</v>
      </c>
      <c r="AR1499" s="31">
        <v>1343720</v>
      </c>
      <c r="AS1499" s="31">
        <v>1518406</v>
      </c>
      <c r="AT1499" s="31">
        <v>1461573</v>
      </c>
      <c r="AU1499" s="31">
        <v>1186046</v>
      </c>
      <c r="AV1499" s="31">
        <v>1637311</v>
      </c>
      <c r="AW1499" s="31">
        <v>1606562</v>
      </c>
      <c r="AX1499" s="31">
        <v>136520</v>
      </c>
      <c r="AY1499" s="31">
        <v>103880</v>
      </c>
      <c r="AZ1499" s="31">
        <v>240400</v>
      </c>
    </row>
    <row r="1500" spans="1:52" ht="15" customHeight="1">
      <c r="A1500" s="29" t="s">
        <v>13393</v>
      </c>
      <c r="B1500" s="34">
        <v>36119</v>
      </c>
      <c r="C1500" s="28">
        <v>660</v>
      </c>
      <c r="D1500" s="28">
        <v>47</v>
      </c>
      <c r="E1500" s="28">
        <v>50</v>
      </c>
      <c r="F1500" s="29" t="s">
        <v>242</v>
      </c>
      <c r="G1500" s="29" t="s">
        <v>2129</v>
      </c>
      <c r="H1500" s="28">
        <v>482</v>
      </c>
      <c r="I1500" s="29" t="s">
        <v>13180</v>
      </c>
      <c r="J1500" s="33" t="s">
        <v>13392</v>
      </c>
      <c r="K1500" s="29" t="s">
        <v>178</v>
      </c>
      <c r="L1500" s="29" t="s">
        <v>13387</v>
      </c>
      <c r="M1500" s="29" t="s">
        <v>13391</v>
      </c>
      <c r="N1500" s="28">
        <v>614001</v>
      </c>
      <c r="O1500" s="28">
        <v>6088693</v>
      </c>
      <c r="P1500" s="29" t="s">
        <v>13390</v>
      </c>
      <c r="Q1500" s="32" t="s">
        <v>174</v>
      </c>
      <c r="R1500" s="19"/>
      <c r="S1500" s="19"/>
      <c r="T1500" s="19"/>
      <c r="U1500" s="19"/>
      <c r="V1500" s="19"/>
      <c r="W1500" s="19"/>
      <c r="X1500" s="19"/>
      <c r="Y1500" s="19"/>
      <c r="Z1500" s="19"/>
      <c r="AA1500" s="19"/>
      <c r="AB1500" s="19"/>
      <c r="AC1500" s="19"/>
      <c r="AD1500" s="19"/>
      <c r="AE1500" s="19"/>
      <c r="AF1500" s="19"/>
      <c r="AG1500" s="19"/>
      <c r="AH1500" s="19"/>
      <c r="AI1500" s="19"/>
      <c r="AJ1500" s="19"/>
      <c r="AK1500" s="19"/>
      <c r="AL1500" s="19"/>
      <c r="AM1500" s="31">
        <v>161320</v>
      </c>
      <c r="AN1500" s="31">
        <v>1363811</v>
      </c>
      <c r="AO1500" s="31">
        <v>1496466</v>
      </c>
      <c r="AP1500" s="31">
        <v>1308469</v>
      </c>
      <c r="AQ1500" s="31">
        <v>1436115</v>
      </c>
      <c r="AR1500" s="31">
        <v>1284961</v>
      </c>
      <c r="AS1500" s="31">
        <v>1467557</v>
      </c>
      <c r="AT1500" s="31">
        <v>1390820</v>
      </c>
      <c r="AU1500" s="31">
        <v>1286825</v>
      </c>
      <c r="AV1500" s="31">
        <v>1598572</v>
      </c>
      <c r="AW1500" s="31">
        <v>1564626</v>
      </c>
      <c r="AX1500" s="31">
        <v>130341.375</v>
      </c>
      <c r="AY1500" s="31">
        <v>104184.3984375</v>
      </c>
      <c r="AZ1500" s="31">
        <v>234525.7734375</v>
      </c>
    </row>
    <row r="1501" spans="1:52" ht="15" customHeight="1">
      <c r="A1501" s="29" t="s">
        <v>13389</v>
      </c>
      <c r="B1501" s="34">
        <v>36119</v>
      </c>
      <c r="C1501" s="28">
        <v>660</v>
      </c>
      <c r="D1501" s="28">
        <v>47</v>
      </c>
      <c r="E1501" s="28">
        <v>50</v>
      </c>
      <c r="F1501" s="29" t="s">
        <v>242</v>
      </c>
      <c r="G1501" s="29" t="s">
        <v>2129</v>
      </c>
      <c r="H1501" s="28">
        <v>482</v>
      </c>
      <c r="I1501" s="29" t="s">
        <v>13180</v>
      </c>
      <c r="J1501" s="33" t="s">
        <v>13388</v>
      </c>
      <c r="K1501" s="29" t="s">
        <v>178</v>
      </c>
      <c r="L1501" s="29" t="s">
        <v>13387</v>
      </c>
      <c r="M1501" s="29" t="s">
        <v>7938</v>
      </c>
      <c r="N1501" s="28">
        <v>613976</v>
      </c>
      <c r="O1501" s="28">
        <v>6088188</v>
      </c>
      <c r="P1501" s="29" t="s">
        <v>13386</v>
      </c>
      <c r="Q1501" s="32" t="s">
        <v>174</v>
      </c>
      <c r="R1501" s="19"/>
      <c r="S1501" s="19"/>
      <c r="T1501" s="19"/>
      <c r="U1501" s="19"/>
      <c r="V1501" s="19"/>
      <c r="W1501" s="19"/>
      <c r="X1501" s="19"/>
      <c r="Y1501" s="19"/>
      <c r="Z1501" s="19"/>
      <c r="AA1501" s="19"/>
      <c r="AB1501" s="19"/>
      <c r="AC1501" s="19"/>
      <c r="AD1501" s="19"/>
      <c r="AE1501" s="19"/>
      <c r="AF1501" s="19"/>
      <c r="AG1501" s="19"/>
      <c r="AH1501" s="19"/>
      <c r="AI1501" s="19"/>
      <c r="AJ1501" s="19"/>
      <c r="AK1501" s="19"/>
      <c r="AL1501" s="19"/>
      <c r="AM1501" s="31">
        <v>172770</v>
      </c>
      <c r="AN1501" s="31">
        <v>1369505</v>
      </c>
      <c r="AO1501" s="31">
        <v>1505422</v>
      </c>
      <c r="AP1501" s="31">
        <v>1294056</v>
      </c>
      <c r="AQ1501" s="31">
        <v>1413446</v>
      </c>
      <c r="AR1501" s="31">
        <v>1267971</v>
      </c>
      <c r="AS1501" s="31">
        <v>1457340</v>
      </c>
      <c r="AT1501" s="31">
        <v>1379445</v>
      </c>
      <c r="AU1501" s="31">
        <v>1239707</v>
      </c>
      <c r="AV1501" s="31">
        <v>1525027</v>
      </c>
      <c r="AW1501" s="31">
        <v>1432439</v>
      </c>
      <c r="AX1501" s="31">
        <v>126507</v>
      </c>
      <c r="AY1501" s="31">
        <v>100280</v>
      </c>
      <c r="AZ1501" s="31">
        <v>226787</v>
      </c>
    </row>
    <row r="1502" spans="1:52" ht="15" customHeight="1">
      <c r="A1502" s="29" t="s">
        <v>13385</v>
      </c>
      <c r="B1502" s="34">
        <v>35762</v>
      </c>
      <c r="C1502" s="28">
        <v>600</v>
      </c>
      <c r="D1502" s="28">
        <v>43</v>
      </c>
      <c r="E1502" s="28">
        <v>50</v>
      </c>
      <c r="F1502" s="29" t="s">
        <v>172</v>
      </c>
      <c r="G1502" s="29" t="s">
        <v>2260</v>
      </c>
      <c r="H1502" s="28">
        <v>482</v>
      </c>
      <c r="I1502" s="29" t="s">
        <v>13180</v>
      </c>
      <c r="J1502" s="33" t="s">
        <v>13384</v>
      </c>
      <c r="K1502" s="29" t="s">
        <v>178</v>
      </c>
      <c r="L1502" s="29" t="s">
        <v>13226</v>
      </c>
      <c r="M1502" s="29" t="s">
        <v>4250</v>
      </c>
      <c r="N1502" s="28">
        <v>612934</v>
      </c>
      <c r="O1502" s="28">
        <v>6087536</v>
      </c>
      <c r="P1502" s="29" t="s">
        <v>13383</v>
      </c>
      <c r="Q1502" s="32" t="s">
        <v>174</v>
      </c>
      <c r="R1502" s="19"/>
      <c r="S1502" s="19"/>
      <c r="T1502" s="19"/>
      <c r="U1502" s="19"/>
      <c r="V1502" s="19"/>
      <c r="W1502" s="19"/>
      <c r="X1502" s="19"/>
      <c r="Y1502" s="19"/>
      <c r="Z1502" s="19"/>
      <c r="AA1502" s="19"/>
      <c r="AB1502" s="19"/>
      <c r="AC1502" s="19"/>
      <c r="AD1502" s="19"/>
      <c r="AE1502" s="19"/>
      <c r="AF1502" s="19"/>
      <c r="AG1502" s="19"/>
      <c r="AH1502" s="19"/>
      <c r="AI1502" s="19"/>
      <c r="AJ1502" s="19"/>
      <c r="AK1502" s="19"/>
      <c r="AL1502" s="31">
        <v>202530</v>
      </c>
      <c r="AM1502" s="31">
        <v>1499980</v>
      </c>
      <c r="AN1502" s="31">
        <v>1250776</v>
      </c>
      <c r="AO1502" s="31">
        <v>1384939</v>
      </c>
      <c r="AP1502" s="31">
        <v>1192526</v>
      </c>
      <c r="AQ1502" s="31">
        <v>1297130</v>
      </c>
      <c r="AR1502" s="31">
        <v>1181557</v>
      </c>
      <c r="AS1502" s="31">
        <v>1332734</v>
      </c>
      <c r="AT1502" s="31">
        <v>1267048</v>
      </c>
      <c r="AU1502" s="31">
        <v>1154275</v>
      </c>
      <c r="AV1502" s="31">
        <v>1417329</v>
      </c>
      <c r="AW1502" s="31">
        <v>1341521</v>
      </c>
      <c r="AX1502" s="31">
        <v>117740</v>
      </c>
      <c r="AY1502" s="31">
        <v>88735</v>
      </c>
      <c r="AZ1502" s="31">
        <v>206475</v>
      </c>
    </row>
    <row r="1503" spans="1:52" ht="15" customHeight="1">
      <c r="A1503" s="29" t="s">
        <v>13382</v>
      </c>
      <c r="B1503" s="34">
        <v>35835</v>
      </c>
      <c r="C1503" s="28">
        <v>600</v>
      </c>
      <c r="D1503" s="28">
        <v>44</v>
      </c>
      <c r="E1503" s="28">
        <v>50</v>
      </c>
      <c r="F1503" s="29" t="s">
        <v>242</v>
      </c>
      <c r="G1503" s="29" t="s">
        <v>2716</v>
      </c>
      <c r="H1503" s="28">
        <v>482</v>
      </c>
      <c r="I1503" s="29" t="s">
        <v>13180</v>
      </c>
      <c r="J1503" s="33" t="s">
        <v>13381</v>
      </c>
      <c r="K1503" s="29" t="s">
        <v>178</v>
      </c>
      <c r="L1503" s="29" t="s">
        <v>13226</v>
      </c>
      <c r="M1503" s="29" t="s">
        <v>623</v>
      </c>
      <c r="N1503" s="28">
        <v>612963</v>
      </c>
      <c r="O1503" s="28">
        <v>6087396</v>
      </c>
      <c r="P1503" s="29" t="s">
        <v>13380</v>
      </c>
      <c r="Q1503" s="32" t="s">
        <v>174</v>
      </c>
      <c r="R1503" s="19"/>
      <c r="S1503" s="19"/>
      <c r="T1503" s="19"/>
      <c r="U1503" s="19"/>
      <c r="V1503" s="19"/>
      <c r="W1503" s="19"/>
      <c r="X1503" s="19"/>
      <c r="Y1503" s="19"/>
      <c r="Z1503" s="19"/>
      <c r="AA1503" s="19"/>
      <c r="AB1503" s="19"/>
      <c r="AC1503" s="19"/>
      <c r="AD1503" s="19"/>
      <c r="AE1503" s="19"/>
      <c r="AF1503" s="19"/>
      <c r="AG1503" s="19"/>
      <c r="AH1503" s="19"/>
      <c r="AI1503" s="19"/>
      <c r="AJ1503" s="19"/>
      <c r="AK1503" s="19"/>
      <c r="AL1503" s="19"/>
      <c r="AM1503" s="31">
        <v>1351140</v>
      </c>
      <c r="AN1503" s="31">
        <v>1320916</v>
      </c>
      <c r="AO1503" s="31">
        <v>1353441</v>
      </c>
      <c r="AP1503" s="31">
        <v>1235427.5</v>
      </c>
      <c r="AQ1503" s="31">
        <v>1337401</v>
      </c>
      <c r="AR1503" s="31">
        <v>1236418.5</v>
      </c>
      <c r="AS1503" s="31">
        <v>1315163</v>
      </c>
      <c r="AT1503" s="31">
        <v>1348845.5</v>
      </c>
      <c r="AU1503" s="31">
        <v>1223038.5</v>
      </c>
      <c r="AV1503" s="31">
        <v>1436562</v>
      </c>
      <c r="AW1503" s="31">
        <v>1475054.5</v>
      </c>
      <c r="AX1503" s="31">
        <v>123445</v>
      </c>
      <c r="AY1503" s="31">
        <v>93538</v>
      </c>
      <c r="AZ1503" s="31">
        <v>216983</v>
      </c>
    </row>
    <row r="1504" spans="1:52" ht="15" customHeight="1">
      <c r="A1504" s="29" t="s">
        <v>13379</v>
      </c>
      <c r="B1504" s="34">
        <v>36105</v>
      </c>
      <c r="C1504" s="28">
        <v>660</v>
      </c>
      <c r="D1504" s="28">
        <v>47</v>
      </c>
      <c r="E1504" s="28">
        <v>50</v>
      </c>
      <c r="F1504" s="29" t="s">
        <v>242</v>
      </c>
      <c r="G1504" s="29" t="s">
        <v>2129</v>
      </c>
      <c r="H1504" s="28">
        <v>482</v>
      </c>
      <c r="I1504" s="29" t="s">
        <v>13180</v>
      </c>
      <c r="J1504" s="33" t="s">
        <v>13378</v>
      </c>
      <c r="K1504" s="29" t="s">
        <v>178</v>
      </c>
      <c r="L1504" s="29" t="s">
        <v>13226</v>
      </c>
      <c r="M1504" s="29" t="s">
        <v>1836</v>
      </c>
      <c r="N1504" s="28">
        <v>611954</v>
      </c>
      <c r="O1504" s="28">
        <v>6086181</v>
      </c>
      <c r="P1504" s="29" t="s">
        <v>13377</v>
      </c>
      <c r="Q1504" s="32" t="s">
        <v>174</v>
      </c>
      <c r="R1504" s="19"/>
      <c r="S1504" s="19"/>
      <c r="T1504" s="19"/>
      <c r="U1504" s="19"/>
      <c r="V1504" s="19"/>
      <c r="W1504" s="19"/>
      <c r="X1504" s="19"/>
      <c r="Y1504" s="19"/>
      <c r="Z1504" s="19"/>
      <c r="AA1504" s="19"/>
      <c r="AB1504" s="19"/>
      <c r="AC1504" s="19"/>
      <c r="AD1504" s="19"/>
      <c r="AE1504" s="19"/>
      <c r="AF1504" s="19"/>
      <c r="AG1504" s="19"/>
      <c r="AH1504" s="19"/>
      <c r="AI1504" s="19"/>
      <c r="AJ1504" s="19"/>
      <c r="AK1504" s="19"/>
      <c r="AL1504" s="19"/>
      <c r="AM1504" s="31">
        <v>218840</v>
      </c>
      <c r="AN1504" s="31">
        <v>1569819</v>
      </c>
      <c r="AO1504" s="31">
        <v>1692923</v>
      </c>
      <c r="AP1504" s="31">
        <v>1520924</v>
      </c>
      <c r="AQ1504" s="31">
        <v>1605565</v>
      </c>
      <c r="AR1504" s="31">
        <v>1515728</v>
      </c>
      <c r="AS1504" s="31">
        <v>1709966</v>
      </c>
      <c r="AT1504" s="31">
        <v>1630753</v>
      </c>
      <c r="AU1504" s="31">
        <v>1494257</v>
      </c>
      <c r="AV1504" s="31">
        <v>1710668</v>
      </c>
      <c r="AW1504" s="31">
        <v>1739470</v>
      </c>
      <c r="AX1504" s="31">
        <v>149687</v>
      </c>
      <c r="AY1504" s="31">
        <v>111420</v>
      </c>
      <c r="AZ1504" s="31">
        <v>261107</v>
      </c>
    </row>
    <row r="1505" spans="1:52" ht="15" customHeight="1">
      <c r="A1505" s="29" t="s">
        <v>13376</v>
      </c>
      <c r="B1505" s="34">
        <v>36032</v>
      </c>
      <c r="C1505" s="28">
        <v>750</v>
      </c>
      <c r="D1505" s="28">
        <v>48</v>
      </c>
      <c r="E1505" s="28">
        <v>50</v>
      </c>
      <c r="F1505" s="29" t="s">
        <v>172</v>
      </c>
      <c r="G1505" s="29" t="s">
        <v>517</v>
      </c>
      <c r="H1505" s="28">
        <v>482</v>
      </c>
      <c r="I1505" s="29" t="s">
        <v>13180</v>
      </c>
      <c r="J1505" s="33" t="s">
        <v>13375</v>
      </c>
      <c r="K1505" s="29" t="s">
        <v>178</v>
      </c>
      <c r="L1505" s="29" t="s">
        <v>13374</v>
      </c>
      <c r="M1505" s="29" t="s">
        <v>331</v>
      </c>
      <c r="N1505" s="28">
        <v>612122</v>
      </c>
      <c r="O1505" s="28">
        <v>6086135</v>
      </c>
      <c r="P1505" s="29" t="s">
        <v>13373</v>
      </c>
      <c r="Q1505" s="32" t="s">
        <v>174</v>
      </c>
      <c r="R1505" s="19"/>
      <c r="S1505" s="19"/>
      <c r="T1505" s="19"/>
      <c r="U1505" s="19"/>
      <c r="V1505" s="19"/>
      <c r="W1505" s="19"/>
      <c r="X1505" s="19"/>
      <c r="Y1505" s="19"/>
      <c r="Z1505" s="19"/>
      <c r="AA1505" s="19"/>
      <c r="AB1505" s="19"/>
      <c r="AC1505" s="19"/>
      <c r="AD1505" s="19"/>
      <c r="AE1505" s="19"/>
      <c r="AF1505" s="19"/>
      <c r="AG1505" s="19"/>
      <c r="AH1505" s="19"/>
      <c r="AI1505" s="19"/>
      <c r="AJ1505" s="19"/>
      <c r="AK1505" s="19"/>
      <c r="AL1505" s="19"/>
      <c r="AM1505" s="31">
        <v>812340</v>
      </c>
      <c r="AN1505" s="31">
        <v>1660000</v>
      </c>
      <c r="AO1505" s="31">
        <v>1973384</v>
      </c>
      <c r="AP1505" s="31">
        <v>1736710.5</v>
      </c>
      <c r="AQ1505" s="31">
        <v>1870440.75</v>
      </c>
      <c r="AR1505" s="31">
        <v>1673736.75</v>
      </c>
      <c r="AS1505" s="31">
        <v>1599171.75</v>
      </c>
      <c r="AT1505" s="31">
        <v>1777863</v>
      </c>
      <c r="AU1505" s="31">
        <v>1646371.5</v>
      </c>
      <c r="AV1505" s="31">
        <v>1903158</v>
      </c>
      <c r="AW1505" s="31">
        <v>1912998.75</v>
      </c>
      <c r="AX1505" s="31">
        <v>171459</v>
      </c>
      <c r="AY1505" s="31">
        <v>118745.25</v>
      </c>
      <c r="AZ1505" s="31">
        <v>290204.25</v>
      </c>
    </row>
    <row r="1506" spans="1:52" ht="15" customHeight="1">
      <c r="A1506" s="29" t="s">
        <v>13372</v>
      </c>
      <c r="B1506" s="34">
        <v>35759</v>
      </c>
      <c r="C1506" s="28">
        <v>600</v>
      </c>
      <c r="D1506" s="28">
        <v>43</v>
      </c>
      <c r="E1506" s="28">
        <v>50</v>
      </c>
      <c r="F1506" s="29" t="s">
        <v>172</v>
      </c>
      <c r="G1506" s="29" t="s">
        <v>2771</v>
      </c>
      <c r="H1506" s="28">
        <v>482</v>
      </c>
      <c r="I1506" s="29" t="s">
        <v>13180</v>
      </c>
      <c r="J1506" s="33" t="s">
        <v>13371</v>
      </c>
      <c r="K1506" s="29" t="s">
        <v>178</v>
      </c>
      <c r="L1506" s="29" t="s">
        <v>13226</v>
      </c>
      <c r="M1506" s="29" t="s">
        <v>2532</v>
      </c>
      <c r="N1506" s="28">
        <v>611976</v>
      </c>
      <c r="O1506" s="28">
        <v>6086930</v>
      </c>
      <c r="P1506" s="29" t="s">
        <v>13370</v>
      </c>
      <c r="Q1506" s="32" t="s">
        <v>174</v>
      </c>
      <c r="R1506" s="19"/>
      <c r="S1506" s="19"/>
      <c r="T1506" s="19"/>
      <c r="U1506" s="19"/>
      <c r="V1506" s="19"/>
      <c r="W1506" s="19"/>
      <c r="X1506" s="19"/>
      <c r="Y1506" s="19"/>
      <c r="Z1506" s="19"/>
      <c r="AA1506" s="19"/>
      <c r="AB1506" s="19"/>
      <c r="AC1506" s="19"/>
      <c r="AD1506" s="19"/>
      <c r="AE1506" s="19"/>
      <c r="AF1506" s="19"/>
      <c r="AG1506" s="19"/>
      <c r="AH1506" s="19"/>
      <c r="AI1506" s="19"/>
      <c r="AJ1506" s="19"/>
      <c r="AK1506" s="19"/>
      <c r="AL1506" s="31">
        <v>180162</v>
      </c>
      <c r="AM1506" s="31">
        <v>1659098</v>
      </c>
      <c r="AN1506" s="31">
        <v>1394933</v>
      </c>
      <c r="AO1506" s="31">
        <v>1548472</v>
      </c>
      <c r="AP1506" s="31">
        <v>1360075</v>
      </c>
      <c r="AQ1506" s="31">
        <v>1467133</v>
      </c>
      <c r="AR1506" s="31">
        <v>1341830</v>
      </c>
      <c r="AS1506" s="31">
        <v>1516593</v>
      </c>
      <c r="AT1506" s="31">
        <v>1434196</v>
      </c>
      <c r="AU1506" s="31">
        <v>1283293</v>
      </c>
      <c r="AV1506" s="31">
        <v>971221</v>
      </c>
      <c r="AW1506" s="31">
        <v>1300498</v>
      </c>
      <c r="AX1506" s="31">
        <v>129477</v>
      </c>
      <c r="AY1506" s="31">
        <v>102266</v>
      </c>
      <c r="AZ1506" s="31">
        <v>231743</v>
      </c>
    </row>
    <row r="1507" spans="1:52" ht="15" customHeight="1">
      <c r="A1507" s="29" t="s">
        <v>13369</v>
      </c>
      <c r="B1507" s="34">
        <v>33219</v>
      </c>
      <c r="C1507" s="28">
        <v>150</v>
      </c>
      <c r="D1507" s="28">
        <v>24.6</v>
      </c>
      <c r="E1507" s="28">
        <v>31</v>
      </c>
      <c r="F1507" s="29" t="s">
        <v>172</v>
      </c>
      <c r="G1507" s="29" t="s">
        <v>1350</v>
      </c>
      <c r="H1507" s="28">
        <v>482</v>
      </c>
      <c r="I1507" s="29" t="s">
        <v>13180</v>
      </c>
      <c r="J1507" s="33" t="s">
        <v>13368</v>
      </c>
      <c r="K1507" s="29" t="s">
        <v>178</v>
      </c>
      <c r="L1507" s="29" t="s">
        <v>13367</v>
      </c>
      <c r="M1507" s="29" t="s">
        <v>370</v>
      </c>
      <c r="N1507" s="28">
        <v>615201</v>
      </c>
      <c r="O1507" s="28">
        <v>6083188</v>
      </c>
      <c r="P1507" s="29" t="s">
        <v>13366</v>
      </c>
      <c r="Q1507" s="32" t="s">
        <v>207</v>
      </c>
      <c r="R1507" s="19"/>
      <c r="S1507" s="19"/>
      <c r="T1507" s="19"/>
      <c r="U1507" s="19"/>
      <c r="V1507" s="19"/>
      <c r="W1507" s="19"/>
      <c r="X1507" s="19"/>
      <c r="Y1507" s="19"/>
      <c r="Z1507" s="19"/>
      <c r="AA1507" s="19"/>
      <c r="AB1507" s="19"/>
      <c r="AC1507" s="19"/>
      <c r="AD1507" s="19"/>
      <c r="AE1507" s="31">
        <v>0</v>
      </c>
      <c r="AF1507" s="31">
        <v>405337</v>
      </c>
      <c r="AG1507" s="31">
        <v>440450</v>
      </c>
      <c r="AH1507" s="31">
        <v>452690</v>
      </c>
      <c r="AI1507" s="31">
        <v>460250</v>
      </c>
      <c r="AJ1507" s="31">
        <v>418550</v>
      </c>
      <c r="AK1507" s="31">
        <v>385440</v>
      </c>
      <c r="AL1507" s="31">
        <v>406330</v>
      </c>
      <c r="AM1507" s="31">
        <v>461610</v>
      </c>
      <c r="AN1507" s="31">
        <v>376882</v>
      </c>
      <c r="AO1507" s="31">
        <v>425639</v>
      </c>
      <c r="AP1507" s="31">
        <v>370858.1015625</v>
      </c>
      <c r="AQ1507" s="31">
        <v>411308.103515625</v>
      </c>
      <c r="AR1507" s="31">
        <v>370982.501953125</v>
      </c>
      <c r="AS1507" s="31">
        <v>403097.302734375</v>
      </c>
      <c r="AT1507" s="31">
        <v>387130.1015625</v>
      </c>
      <c r="AU1507" s="31">
        <v>306191.732421875</v>
      </c>
      <c r="AV1507" s="31">
        <v>403919.7265625</v>
      </c>
      <c r="AW1507" s="31">
        <v>389246.376953125</v>
      </c>
      <c r="AX1507" s="31">
        <v>35518.59375</v>
      </c>
      <c r="AY1507" s="31">
        <v>28071.93359375</v>
      </c>
      <c r="AZ1507" s="31">
        <v>63590.52734375</v>
      </c>
    </row>
    <row r="1508" spans="1:52" ht="15" customHeight="1">
      <c r="A1508" s="29" t="s">
        <v>13365</v>
      </c>
      <c r="B1508" s="34">
        <v>29705</v>
      </c>
      <c r="C1508" s="28">
        <v>55</v>
      </c>
      <c r="D1508" s="28">
        <v>15</v>
      </c>
      <c r="E1508" s="28">
        <v>18</v>
      </c>
      <c r="F1508" s="29" t="s">
        <v>242</v>
      </c>
      <c r="G1508" s="29" t="s">
        <v>13360</v>
      </c>
      <c r="H1508" s="28">
        <v>482</v>
      </c>
      <c r="I1508" s="29" t="s">
        <v>13180</v>
      </c>
      <c r="J1508" s="33" t="s">
        <v>13364</v>
      </c>
      <c r="K1508" s="29" t="s">
        <v>178</v>
      </c>
      <c r="L1508" s="29" t="s">
        <v>13363</v>
      </c>
      <c r="M1508" s="29" t="s">
        <v>929</v>
      </c>
      <c r="N1508" s="28">
        <v>610558</v>
      </c>
      <c r="O1508" s="28">
        <v>6084052</v>
      </c>
      <c r="P1508" s="29" t="s">
        <v>13362</v>
      </c>
      <c r="Q1508" s="32" t="s">
        <v>368</v>
      </c>
      <c r="R1508" s="19"/>
      <c r="S1508" s="19"/>
      <c r="T1508" s="19"/>
      <c r="U1508" s="19"/>
      <c r="V1508" s="31">
        <v>80667</v>
      </c>
      <c r="W1508" s="31">
        <v>121000</v>
      </c>
      <c r="X1508" s="31">
        <v>121000</v>
      </c>
      <c r="Y1508" s="31">
        <v>121000</v>
      </c>
      <c r="Z1508" s="31">
        <v>121000</v>
      </c>
      <c r="AA1508" s="31">
        <v>121000</v>
      </c>
      <c r="AB1508" s="31">
        <v>121000</v>
      </c>
      <c r="AC1508" s="31">
        <v>121000</v>
      </c>
      <c r="AD1508" s="31">
        <v>121000</v>
      </c>
      <c r="AE1508" s="31">
        <v>121000</v>
      </c>
      <c r="AF1508" s="31">
        <v>121000</v>
      </c>
      <c r="AG1508" s="31">
        <v>74830</v>
      </c>
      <c r="AH1508" s="31">
        <v>70180</v>
      </c>
      <c r="AI1508" s="31">
        <v>74260</v>
      </c>
      <c r="AJ1508" s="31">
        <v>66470</v>
      </c>
      <c r="AK1508" s="31">
        <v>51420</v>
      </c>
      <c r="AL1508" s="31">
        <v>55600</v>
      </c>
      <c r="AM1508" s="31">
        <v>70390</v>
      </c>
      <c r="AN1508" s="31">
        <v>57320</v>
      </c>
      <c r="AO1508" s="31">
        <v>61130</v>
      </c>
      <c r="AP1508" s="31">
        <v>49290</v>
      </c>
      <c r="AQ1508" s="31">
        <v>49130</v>
      </c>
      <c r="AR1508" s="31">
        <v>50377.42529296875</v>
      </c>
      <c r="AS1508" s="31">
        <v>57561.974365234375</v>
      </c>
      <c r="AT1508" s="31">
        <v>51321.791015625</v>
      </c>
      <c r="AU1508" s="31">
        <v>43825.168273925781</v>
      </c>
      <c r="AV1508" s="31">
        <v>64553.43701171875</v>
      </c>
      <c r="AW1508" s="31">
        <v>61123.440368652344</v>
      </c>
      <c r="AX1508" s="31">
        <v>3502.118896484375</v>
      </c>
      <c r="AY1508" s="31">
        <v>1715.6090087890625</v>
      </c>
      <c r="AZ1508" s="31">
        <v>5217.7279052734375</v>
      </c>
    </row>
    <row r="1509" spans="1:52" ht="15" customHeight="1">
      <c r="A1509" s="29" t="s">
        <v>13361</v>
      </c>
      <c r="B1509" s="34">
        <v>36828</v>
      </c>
      <c r="C1509" s="28">
        <v>1000</v>
      </c>
      <c r="D1509" s="28">
        <v>54.2</v>
      </c>
      <c r="E1509" s="28">
        <v>47.8</v>
      </c>
      <c r="F1509" s="29" t="s">
        <v>440</v>
      </c>
      <c r="G1509" s="29" t="s">
        <v>801</v>
      </c>
      <c r="H1509" s="28">
        <v>482</v>
      </c>
      <c r="I1509" s="29" t="s">
        <v>13180</v>
      </c>
      <c r="J1509" s="33" t="s">
        <v>13359</v>
      </c>
      <c r="K1509" s="29" t="s">
        <v>178</v>
      </c>
      <c r="L1509" s="29" t="s">
        <v>13358</v>
      </c>
      <c r="M1509" s="29" t="s">
        <v>554</v>
      </c>
      <c r="N1509" s="28">
        <v>610317</v>
      </c>
      <c r="O1509" s="28">
        <v>6081743</v>
      </c>
      <c r="P1509" s="29" t="s">
        <v>13357</v>
      </c>
      <c r="Q1509" s="32" t="s">
        <v>174</v>
      </c>
      <c r="R1509" s="19"/>
      <c r="S1509" s="19"/>
      <c r="T1509" s="19"/>
      <c r="U1509" s="19"/>
      <c r="V1509" s="19"/>
      <c r="W1509" s="19"/>
      <c r="X1509" s="19"/>
      <c r="Y1509" s="19"/>
      <c r="Z1509" s="19"/>
      <c r="AA1509" s="19"/>
      <c r="AB1509" s="19"/>
      <c r="AC1509" s="19"/>
      <c r="AD1509" s="19"/>
      <c r="AE1509" s="19"/>
      <c r="AF1509" s="19"/>
      <c r="AG1509" s="19"/>
      <c r="AH1509" s="19"/>
      <c r="AI1509" s="19"/>
      <c r="AJ1509" s="19"/>
      <c r="AK1509" s="19"/>
      <c r="AL1509" s="19"/>
      <c r="AM1509" s="19"/>
      <c r="AN1509" s="19"/>
      <c r="AO1509" s="31">
        <v>520470</v>
      </c>
      <c r="AP1509" s="31">
        <v>2350138.75</v>
      </c>
      <c r="AQ1509" s="31">
        <v>2489577.75</v>
      </c>
      <c r="AR1509" s="31">
        <v>2328317.5</v>
      </c>
      <c r="AS1509" s="31">
        <v>2625398.25</v>
      </c>
      <c r="AT1509" s="31">
        <v>2505421.75</v>
      </c>
      <c r="AU1509" s="31">
        <v>2314423.75</v>
      </c>
      <c r="AV1509" s="31">
        <v>2801725.75</v>
      </c>
      <c r="AW1509" s="31">
        <v>2641051.5</v>
      </c>
      <c r="AX1509" s="31">
        <v>204262</v>
      </c>
      <c r="AY1509" s="31">
        <v>169956</v>
      </c>
      <c r="AZ1509" s="31">
        <v>374218</v>
      </c>
    </row>
    <row r="1510" spans="1:52" ht="15" customHeight="1">
      <c r="A1510" s="29" t="s">
        <v>13356</v>
      </c>
      <c r="B1510" s="34">
        <v>35674</v>
      </c>
      <c r="C1510" s="28">
        <v>600</v>
      </c>
      <c r="D1510" s="28">
        <v>43</v>
      </c>
      <c r="E1510" s="28">
        <v>44.6</v>
      </c>
      <c r="F1510" s="29" t="s">
        <v>172</v>
      </c>
      <c r="G1510" s="29" t="s">
        <v>2260</v>
      </c>
      <c r="H1510" s="28">
        <v>482</v>
      </c>
      <c r="I1510" s="29" t="s">
        <v>13180</v>
      </c>
      <c r="J1510" s="33" t="s">
        <v>13355</v>
      </c>
      <c r="K1510" s="29" t="s">
        <v>178</v>
      </c>
      <c r="L1510" s="29" t="s">
        <v>13354</v>
      </c>
      <c r="M1510" s="29" t="s">
        <v>355</v>
      </c>
      <c r="N1510" s="28">
        <v>609359</v>
      </c>
      <c r="O1510" s="28">
        <v>6080812</v>
      </c>
      <c r="P1510" s="29" t="s">
        <v>13353</v>
      </c>
      <c r="Q1510" s="32" t="s">
        <v>174</v>
      </c>
      <c r="R1510" s="19"/>
      <c r="S1510" s="19"/>
      <c r="T1510" s="19"/>
      <c r="U1510" s="19"/>
      <c r="V1510" s="19"/>
      <c r="W1510" s="19"/>
      <c r="X1510" s="19"/>
      <c r="Y1510" s="19"/>
      <c r="Z1510" s="19"/>
      <c r="AA1510" s="19"/>
      <c r="AB1510" s="19"/>
      <c r="AC1510" s="19"/>
      <c r="AD1510" s="19"/>
      <c r="AE1510" s="19"/>
      <c r="AF1510" s="19"/>
      <c r="AG1510" s="19"/>
      <c r="AH1510" s="19"/>
      <c r="AI1510" s="19"/>
      <c r="AJ1510" s="19"/>
      <c r="AK1510" s="19"/>
      <c r="AL1510" s="31">
        <v>573322</v>
      </c>
      <c r="AM1510" s="31">
        <v>1767198</v>
      </c>
      <c r="AN1510" s="31">
        <v>1468821</v>
      </c>
      <c r="AO1510" s="31">
        <v>1628122</v>
      </c>
      <c r="AP1510" s="31">
        <v>1444148</v>
      </c>
      <c r="AQ1510" s="31">
        <v>1505554</v>
      </c>
      <c r="AR1510" s="31">
        <v>1421517</v>
      </c>
      <c r="AS1510" s="31">
        <v>1465275</v>
      </c>
      <c r="AT1510" s="31">
        <v>1286866</v>
      </c>
      <c r="AU1510" s="31">
        <v>1385328</v>
      </c>
      <c r="AV1510" s="31">
        <v>1702996</v>
      </c>
      <c r="AW1510" s="31">
        <v>1438113</v>
      </c>
      <c r="AX1510" s="31">
        <v>133578</v>
      </c>
      <c r="AY1510" s="31">
        <v>112221</v>
      </c>
      <c r="AZ1510" s="31">
        <v>245799</v>
      </c>
    </row>
    <row r="1511" spans="1:52" ht="15" customHeight="1">
      <c r="A1511" s="29" t="s">
        <v>13352</v>
      </c>
      <c r="B1511" s="34">
        <v>36802</v>
      </c>
      <c r="C1511" s="28">
        <v>800</v>
      </c>
      <c r="D1511" s="28">
        <v>50</v>
      </c>
      <c r="E1511" s="28">
        <v>50</v>
      </c>
      <c r="F1511" s="29" t="s">
        <v>1171</v>
      </c>
      <c r="G1511" s="29" t="s">
        <v>13344</v>
      </c>
      <c r="H1511" s="28">
        <v>482</v>
      </c>
      <c r="I1511" s="29" t="s">
        <v>13180</v>
      </c>
      <c r="J1511" s="33" t="s">
        <v>13351</v>
      </c>
      <c r="K1511" s="29" t="s">
        <v>178</v>
      </c>
      <c r="L1511" s="29" t="s">
        <v>13350</v>
      </c>
      <c r="M1511" s="29" t="s">
        <v>370</v>
      </c>
      <c r="N1511" s="28">
        <v>607588</v>
      </c>
      <c r="O1511" s="28">
        <v>6078111</v>
      </c>
      <c r="P1511" s="29" t="s">
        <v>13349</v>
      </c>
      <c r="Q1511" s="32" t="s">
        <v>174</v>
      </c>
      <c r="R1511" s="19"/>
      <c r="S1511" s="19"/>
      <c r="T1511" s="19"/>
      <c r="U1511" s="19"/>
      <c r="V1511" s="19"/>
      <c r="W1511" s="19"/>
      <c r="X1511" s="19"/>
      <c r="Y1511" s="19"/>
      <c r="Z1511" s="19"/>
      <c r="AA1511" s="19"/>
      <c r="AB1511" s="19"/>
      <c r="AC1511" s="19"/>
      <c r="AD1511" s="19"/>
      <c r="AE1511" s="19"/>
      <c r="AF1511" s="19"/>
      <c r="AG1511" s="19"/>
      <c r="AH1511" s="19"/>
      <c r="AI1511" s="19"/>
      <c r="AJ1511" s="19"/>
      <c r="AK1511" s="19"/>
      <c r="AL1511" s="19"/>
      <c r="AM1511" s="19"/>
      <c r="AN1511" s="19"/>
      <c r="AO1511" s="31">
        <v>561150</v>
      </c>
      <c r="AP1511" s="31">
        <v>1916256.25</v>
      </c>
      <c r="AQ1511" s="31">
        <v>1982976.25</v>
      </c>
      <c r="AR1511" s="31">
        <v>1856135.25</v>
      </c>
      <c r="AS1511" s="31">
        <v>2124686.75</v>
      </c>
      <c r="AT1511" s="31">
        <v>1995700.5</v>
      </c>
      <c r="AU1511" s="31">
        <v>1839411.25</v>
      </c>
      <c r="AV1511" s="31">
        <v>2200867</v>
      </c>
      <c r="AW1511" s="31">
        <v>2075015.25</v>
      </c>
      <c r="AX1511" s="31">
        <v>165883.75</v>
      </c>
      <c r="AY1511" s="31">
        <v>144744</v>
      </c>
      <c r="AZ1511" s="31">
        <v>310627.75</v>
      </c>
    </row>
    <row r="1512" spans="1:52" ht="15" customHeight="1">
      <c r="A1512" s="29" t="s">
        <v>13348</v>
      </c>
      <c r="B1512" s="34">
        <v>36819</v>
      </c>
      <c r="C1512" s="28">
        <v>800</v>
      </c>
      <c r="D1512" s="28">
        <v>50</v>
      </c>
      <c r="E1512" s="28">
        <v>50</v>
      </c>
      <c r="F1512" s="29" t="s">
        <v>1171</v>
      </c>
      <c r="G1512" s="29" t="s">
        <v>13344</v>
      </c>
      <c r="H1512" s="28">
        <v>482</v>
      </c>
      <c r="I1512" s="29" t="s">
        <v>13180</v>
      </c>
      <c r="J1512" s="33" t="s">
        <v>13347</v>
      </c>
      <c r="K1512" s="29" t="s">
        <v>178</v>
      </c>
      <c r="L1512" s="29" t="s">
        <v>13342</v>
      </c>
      <c r="M1512" s="29" t="s">
        <v>448</v>
      </c>
      <c r="N1512" s="28">
        <v>608660</v>
      </c>
      <c r="O1512" s="28">
        <v>6075391</v>
      </c>
      <c r="P1512" s="29" t="s">
        <v>13346</v>
      </c>
      <c r="Q1512" s="32" t="s">
        <v>174</v>
      </c>
      <c r="R1512" s="19"/>
      <c r="S1512" s="19"/>
      <c r="T1512" s="19"/>
      <c r="U1512" s="19"/>
      <c r="V1512" s="19"/>
      <c r="W1512" s="19"/>
      <c r="X1512" s="19"/>
      <c r="Y1512" s="19"/>
      <c r="Z1512" s="19"/>
      <c r="AA1512" s="19"/>
      <c r="AB1512" s="19"/>
      <c r="AC1512" s="19"/>
      <c r="AD1512" s="19"/>
      <c r="AE1512" s="19"/>
      <c r="AF1512" s="19"/>
      <c r="AG1512" s="19"/>
      <c r="AH1512" s="19"/>
      <c r="AI1512" s="19"/>
      <c r="AJ1512" s="19"/>
      <c r="AK1512" s="19"/>
      <c r="AL1512" s="19"/>
      <c r="AM1512" s="19"/>
      <c r="AN1512" s="19"/>
      <c r="AO1512" s="31">
        <v>531652</v>
      </c>
      <c r="AP1512" s="31">
        <v>1741909</v>
      </c>
      <c r="AQ1512" s="31">
        <v>1935762.25</v>
      </c>
      <c r="AR1512" s="31">
        <v>1839084.75</v>
      </c>
      <c r="AS1512" s="31">
        <v>2051259.75</v>
      </c>
      <c r="AT1512" s="31">
        <v>1948758.75</v>
      </c>
      <c r="AU1512" s="31">
        <v>1851882</v>
      </c>
      <c r="AV1512" s="31">
        <v>1600850.75</v>
      </c>
      <c r="AW1512" s="31">
        <v>1330340</v>
      </c>
      <c r="AX1512" s="31">
        <v>178705</v>
      </c>
      <c r="AY1512" s="31">
        <v>131914</v>
      </c>
      <c r="AZ1512" s="31">
        <v>310619</v>
      </c>
    </row>
    <row r="1513" spans="1:52" ht="15" customHeight="1">
      <c r="A1513" s="29" t="s">
        <v>13345</v>
      </c>
      <c r="B1513" s="34">
        <v>36791</v>
      </c>
      <c r="C1513" s="28">
        <v>660</v>
      </c>
      <c r="D1513" s="28">
        <v>47</v>
      </c>
      <c r="E1513" s="28">
        <v>50</v>
      </c>
      <c r="F1513" s="29" t="s">
        <v>242</v>
      </c>
      <c r="G1513" s="29" t="s">
        <v>2129</v>
      </c>
      <c r="H1513" s="28">
        <v>482</v>
      </c>
      <c r="I1513" s="29" t="s">
        <v>13180</v>
      </c>
      <c r="J1513" s="33" t="s">
        <v>13343</v>
      </c>
      <c r="K1513" s="29" t="s">
        <v>178</v>
      </c>
      <c r="L1513" s="29" t="s">
        <v>13342</v>
      </c>
      <c r="M1513" s="29" t="s">
        <v>590</v>
      </c>
      <c r="N1513" s="28">
        <v>608900</v>
      </c>
      <c r="O1513" s="28">
        <v>6075481</v>
      </c>
      <c r="P1513" s="29" t="s">
        <v>13341</v>
      </c>
      <c r="Q1513" s="32" t="s">
        <v>174</v>
      </c>
      <c r="R1513" s="19"/>
      <c r="S1513" s="19"/>
      <c r="T1513" s="19"/>
      <c r="U1513" s="19"/>
      <c r="V1513" s="19"/>
      <c r="W1513" s="19"/>
      <c r="X1513" s="19"/>
      <c r="Y1513" s="19"/>
      <c r="Z1513" s="19"/>
      <c r="AA1513" s="19"/>
      <c r="AB1513" s="19"/>
      <c r="AC1513" s="19"/>
      <c r="AD1513" s="19"/>
      <c r="AE1513" s="19"/>
      <c r="AF1513" s="19"/>
      <c r="AG1513" s="19"/>
      <c r="AH1513" s="19"/>
      <c r="AI1513" s="19"/>
      <c r="AJ1513" s="19"/>
      <c r="AK1513" s="19"/>
      <c r="AL1513" s="19"/>
      <c r="AM1513" s="19"/>
      <c r="AN1513" s="19"/>
      <c r="AO1513" s="31">
        <v>561953</v>
      </c>
      <c r="AP1513" s="31">
        <v>1638235.75</v>
      </c>
      <c r="AQ1513" s="31">
        <v>1730588.5</v>
      </c>
      <c r="AR1513" s="31">
        <v>1589282.5</v>
      </c>
      <c r="AS1513" s="31">
        <v>1800857</v>
      </c>
      <c r="AT1513" s="31">
        <v>1697541.5</v>
      </c>
      <c r="AU1513" s="31">
        <v>1608395.5</v>
      </c>
      <c r="AV1513" s="31">
        <v>1944490.75</v>
      </c>
      <c r="AW1513" s="31">
        <v>1827449.25</v>
      </c>
      <c r="AX1513" s="31">
        <v>156643</v>
      </c>
      <c r="AY1513" s="31">
        <v>122780</v>
      </c>
      <c r="AZ1513" s="31">
        <v>279423</v>
      </c>
    </row>
    <row r="1514" spans="1:52" ht="15" customHeight="1">
      <c r="A1514" s="29" t="s">
        <v>13340</v>
      </c>
      <c r="B1514" s="34">
        <v>31806</v>
      </c>
      <c r="C1514" s="28">
        <v>130</v>
      </c>
      <c r="D1514" s="28">
        <v>20.5</v>
      </c>
      <c r="E1514" s="28">
        <v>26</v>
      </c>
      <c r="F1514" s="29" t="s">
        <v>172</v>
      </c>
      <c r="G1514" s="29" t="s">
        <v>13316</v>
      </c>
      <c r="H1514" s="28">
        <v>482</v>
      </c>
      <c r="I1514" s="29" t="s">
        <v>13180</v>
      </c>
      <c r="J1514" s="33" t="s">
        <v>13339</v>
      </c>
      <c r="K1514" s="29" t="s">
        <v>178</v>
      </c>
      <c r="L1514" s="29" t="s">
        <v>13201</v>
      </c>
      <c r="M1514" s="29" t="s">
        <v>13335</v>
      </c>
      <c r="N1514" s="28">
        <v>607437</v>
      </c>
      <c r="O1514" s="28">
        <v>6070560</v>
      </c>
      <c r="P1514" s="29" t="s">
        <v>13338</v>
      </c>
      <c r="Q1514" s="32" t="s">
        <v>207</v>
      </c>
      <c r="R1514" s="19"/>
      <c r="S1514" s="19"/>
      <c r="T1514" s="19"/>
      <c r="U1514" s="19"/>
      <c r="V1514" s="19"/>
      <c r="W1514" s="19"/>
      <c r="X1514" s="19"/>
      <c r="Y1514" s="19"/>
      <c r="Z1514" s="19"/>
      <c r="AA1514" s="19"/>
      <c r="AB1514" s="31">
        <v>292878</v>
      </c>
      <c r="AC1514" s="31">
        <v>363642</v>
      </c>
      <c r="AD1514" s="31">
        <v>343021</v>
      </c>
      <c r="AE1514" s="31">
        <v>368196</v>
      </c>
      <c r="AF1514" s="31">
        <v>326897</v>
      </c>
      <c r="AG1514" s="31">
        <v>361000</v>
      </c>
      <c r="AH1514" s="31">
        <v>358350</v>
      </c>
      <c r="AI1514" s="31">
        <v>370380</v>
      </c>
      <c r="AJ1514" s="31">
        <v>345000</v>
      </c>
      <c r="AK1514" s="31">
        <v>275570</v>
      </c>
      <c r="AL1514" s="31">
        <v>311430</v>
      </c>
      <c r="AM1514" s="31">
        <v>385000</v>
      </c>
      <c r="AN1514" s="31">
        <v>143436</v>
      </c>
      <c r="AO1514" s="31">
        <v>154249</v>
      </c>
      <c r="AP1514" s="31">
        <v>297663.3984375</v>
      </c>
      <c r="AQ1514" s="31">
        <v>273975.6025390625</v>
      </c>
      <c r="AR1514" s="31">
        <v>291566.548828125</v>
      </c>
      <c r="AS1514" s="31">
        <v>346563.34765625</v>
      </c>
      <c r="AT1514" s="31">
        <v>323940.001953125</v>
      </c>
      <c r="AU1514" s="31">
        <v>296379.498046875</v>
      </c>
      <c r="AV1514" s="31">
        <v>193246.50256347656</v>
      </c>
      <c r="AW1514" s="31">
        <v>110922.69804382324</v>
      </c>
      <c r="AX1514" s="31">
        <v>26061.099609375</v>
      </c>
      <c r="AY1514" s="31">
        <v>20771.69921875</v>
      </c>
      <c r="AZ1514" s="31">
        <v>46832.798828125</v>
      </c>
    </row>
    <row r="1515" spans="1:52" ht="15" customHeight="1">
      <c r="A1515" s="29" t="s">
        <v>13337</v>
      </c>
      <c r="B1515" s="34">
        <v>32451</v>
      </c>
      <c r="C1515" s="28">
        <v>130</v>
      </c>
      <c r="D1515" s="28">
        <v>21</v>
      </c>
      <c r="E1515" s="28">
        <v>27</v>
      </c>
      <c r="F1515" s="29" t="s">
        <v>786</v>
      </c>
      <c r="G1515" s="29" t="s">
        <v>13316</v>
      </c>
      <c r="H1515" s="28">
        <v>482</v>
      </c>
      <c r="I1515" s="29" t="s">
        <v>13180</v>
      </c>
      <c r="J1515" s="33" t="s">
        <v>13336</v>
      </c>
      <c r="K1515" s="29" t="s">
        <v>178</v>
      </c>
      <c r="L1515" s="29" t="s">
        <v>13201</v>
      </c>
      <c r="M1515" s="29" t="s">
        <v>13335</v>
      </c>
      <c r="N1515" s="28">
        <v>607447</v>
      </c>
      <c r="O1515" s="28">
        <v>6070469</v>
      </c>
      <c r="P1515" s="29" t="s">
        <v>13334</v>
      </c>
      <c r="Q1515" s="32" t="s">
        <v>207</v>
      </c>
      <c r="R1515" s="19"/>
      <c r="S1515" s="19"/>
      <c r="T1515" s="19"/>
      <c r="U1515" s="19"/>
      <c r="V1515" s="19"/>
      <c r="W1515" s="19"/>
      <c r="X1515" s="19"/>
      <c r="Y1515" s="19"/>
      <c r="Z1515" s="19"/>
      <c r="AA1515" s="19"/>
      <c r="AB1515" s="19"/>
      <c r="AC1515" s="31">
        <v>26434</v>
      </c>
      <c r="AD1515" s="31">
        <v>299224</v>
      </c>
      <c r="AE1515" s="31">
        <v>321186</v>
      </c>
      <c r="AF1515" s="31">
        <v>285159</v>
      </c>
      <c r="AG1515" s="31">
        <v>316980</v>
      </c>
      <c r="AH1515" s="31">
        <v>309530</v>
      </c>
      <c r="AI1515" s="31">
        <v>340260</v>
      </c>
      <c r="AJ1515" s="31">
        <v>277770</v>
      </c>
      <c r="AK1515" s="31">
        <v>244750</v>
      </c>
      <c r="AL1515" s="31">
        <v>272280</v>
      </c>
      <c r="AM1515" s="31">
        <v>339770</v>
      </c>
      <c r="AN1515" s="31">
        <v>125714</v>
      </c>
      <c r="AO1515" s="31">
        <v>80893</v>
      </c>
      <c r="AP1515" s="31">
        <v>294059.998046875</v>
      </c>
      <c r="AQ1515" s="31">
        <v>281679.9990234375</v>
      </c>
      <c r="AR1515" s="31">
        <v>292046.2998046875</v>
      </c>
      <c r="AS1515" s="31">
        <v>330250.4990234375</v>
      </c>
      <c r="AT1515" s="31">
        <v>272350.49609375</v>
      </c>
      <c r="AU1515" s="31">
        <v>305904.302734375</v>
      </c>
      <c r="AV1515" s="31">
        <v>344731.29931640625</v>
      </c>
      <c r="AW1515" s="31">
        <v>264590.19775390625</v>
      </c>
      <c r="AX1515" s="31">
        <v>26119.69921875</v>
      </c>
      <c r="AY1515" s="31">
        <v>20150.900390625</v>
      </c>
      <c r="AZ1515" s="31">
        <v>46270.599609375</v>
      </c>
    </row>
    <row r="1516" spans="1:52" ht="15" customHeight="1">
      <c r="A1516" s="29" t="s">
        <v>13333</v>
      </c>
      <c r="B1516" s="34">
        <v>36822</v>
      </c>
      <c r="C1516" s="28">
        <v>1000</v>
      </c>
      <c r="D1516" s="28">
        <v>54.2</v>
      </c>
      <c r="E1516" s="28">
        <v>47.8</v>
      </c>
      <c r="F1516" s="29" t="s">
        <v>440</v>
      </c>
      <c r="G1516" s="29" t="s">
        <v>801</v>
      </c>
      <c r="H1516" s="28">
        <v>482</v>
      </c>
      <c r="I1516" s="29" t="s">
        <v>13180</v>
      </c>
      <c r="J1516" s="33" t="s">
        <v>13332</v>
      </c>
      <c r="K1516" s="29" t="s">
        <v>178</v>
      </c>
      <c r="L1516" s="29" t="s">
        <v>13310</v>
      </c>
      <c r="M1516" s="29" t="s">
        <v>2339</v>
      </c>
      <c r="N1516" s="28">
        <v>609341</v>
      </c>
      <c r="O1516" s="28">
        <v>6069543</v>
      </c>
      <c r="P1516" s="29" t="s">
        <v>13331</v>
      </c>
      <c r="Q1516" s="32" t="s">
        <v>174</v>
      </c>
      <c r="R1516" s="19"/>
      <c r="S1516" s="19"/>
      <c r="T1516" s="19"/>
      <c r="U1516" s="19"/>
      <c r="V1516" s="19"/>
      <c r="W1516" s="19"/>
      <c r="X1516" s="19"/>
      <c r="Y1516" s="19"/>
      <c r="Z1516" s="19"/>
      <c r="AA1516" s="19"/>
      <c r="AB1516" s="19"/>
      <c r="AC1516" s="19"/>
      <c r="AD1516" s="19"/>
      <c r="AE1516" s="19"/>
      <c r="AF1516" s="19"/>
      <c r="AG1516" s="19"/>
      <c r="AH1516" s="19"/>
      <c r="AI1516" s="19"/>
      <c r="AJ1516" s="19"/>
      <c r="AK1516" s="19"/>
      <c r="AL1516" s="19"/>
      <c r="AM1516" s="19"/>
      <c r="AN1516" s="19"/>
      <c r="AO1516" s="31">
        <v>614761</v>
      </c>
      <c r="AP1516" s="31">
        <v>2416604.75</v>
      </c>
      <c r="AQ1516" s="31">
        <v>2529815</v>
      </c>
      <c r="AR1516" s="31">
        <v>2358907.25</v>
      </c>
      <c r="AS1516" s="31">
        <v>2708652.25</v>
      </c>
      <c r="AT1516" s="31">
        <v>2537653</v>
      </c>
      <c r="AU1516" s="31">
        <v>2319019</v>
      </c>
      <c r="AV1516" s="31">
        <v>2846045.25</v>
      </c>
      <c r="AW1516" s="31">
        <v>2747223.5</v>
      </c>
      <c r="AX1516" s="31">
        <v>228217.75</v>
      </c>
      <c r="AY1516" s="31">
        <v>197092.75</v>
      </c>
      <c r="AZ1516" s="31">
        <v>425310.5</v>
      </c>
    </row>
    <row r="1517" spans="1:52" ht="15" customHeight="1">
      <c r="A1517" s="29" t="s">
        <v>13330</v>
      </c>
      <c r="B1517" s="34">
        <v>36822</v>
      </c>
      <c r="C1517" s="28">
        <v>1000</v>
      </c>
      <c r="D1517" s="28">
        <v>54.2</v>
      </c>
      <c r="E1517" s="28">
        <v>47.8</v>
      </c>
      <c r="F1517" s="29" t="s">
        <v>440</v>
      </c>
      <c r="G1517" s="29" t="s">
        <v>801</v>
      </c>
      <c r="H1517" s="28">
        <v>482</v>
      </c>
      <c r="I1517" s="29" t="s">
        <v>13180</v>
      </c>
      <c r="J1517" s="33" t="s">
        <v>13329</v>
      </c>
      <c r="K1517" s="29" t="s">
        <v>178</v>
      </c>
      <c r="L1517" s="29" t="s">
        <v>13310</v>
      </c>
      <c r="M1517" s="29" t="s">
        <v>3248</v>
      </c>
      <c r="N1517" s="28">
        <v>609290</v>
      </c>
      <c r="O1517" s="28">
        <v>6070110</v>
      </c>
      <c r="P1517" s="29" t="s">
        <v>13328</v>
      </c>
      <c r="Q1517" s="32" t="s">
        <v>174</v>
      </c>
      <c r="R1517" s="19"/>
      <c r="S1517" s="19"/>
      <c r="T1517" s="19"/>
      <c r="U1517" s="19"/>
      <c r="V1517" s="19"/>
      <c r="W1517" s="19"/>
      <c r="X1517" s="19"/>
      <c r="Y1517" s="19"/>
      <c r="Z1517" s="19"/>
      <c r="AA1517" s="19"/>
      <c r="AB1517" s="19"/>
      <c r="AC1517" s="19"/>
      <c r="AD1517" s="19"/>
      <c r="AE1517" s="19"/>
      <c r="AF1517" s="19"/>
      <c r="AG1517" s="19"/>
      <c r="AH1517" s="19"/>
      <c r="AI1517" s="19"/>
      <c r="AJ1517" s="19"/>
      <c r="AK1517" s="19"/>
      <c r="AL1517" s="19"/>
      <c r="AM1517" s="19"/>
      <c r="AN1517" s="19"/>
      <c r="AO1517" s="31">
        <v>655503</v>
      </c>
      <c r="AP1517" s="31">
        <v>2473367.75</v>
      </c>
      <c r="AQ1517" s="31">
        <v>2606036.5</v>
      </c>
      <c r="AR1517" s="31">
        <v>2445254.75</v>
      </c>
      <c r="AS1517" s="31">
        <v>2804352.75</v>
      </c>
      <c r="AT1517" s="31">
        <v>2640431</v>
      </c>
      <c r="AU1517" s="31">
        <v>2474603.5</v>
      </c>
      <c r="AV1517" s="31">
        <v>2955819.25</v>
      </c>
      <c r="AW1517" s="31">
        <v>2878778.25</v>
      </c>
      <c r="AX1517" s="31">
        <v>236401.5</v>
      </c>
      <c r="AY1517" s="31">
        <v>201982.25</v>
      </c>
      <c r="AZ1517" s="31">
        <v>438383.75</v>
      </c>
    </row>
    <row r="1518" spans="1:52" ht="15" customHeight="1">
      <c r="A1518" s="29" t="s">
        <v>13327</v>
      </c>
      <c r="B1518" s="34">
        <v>36824</v>
      </c>
      <c r="C1518" s="28">
        <v>1000</v>
      </c>
      <c r="D1518" s="28">
        <v>54.2</v>
      </c>
      <c r="E1518" s="28">
        <v>47.8</v>
      </c>
      <c r="F1518" s="29" t="s">
        <v>440</v>
      </c>
      <c r="G1518" s="29" t="s">
        <v>801</v>
      </c>
      <c r="H1518" s="28">
        <v>482</v>
      </c>
      <c r="I1518" s="29" t="s">
        <v>13180</v>
      </c>
      <c r="J1518" s="33" t="s">
        <v>13326</v>
      </c>
      <c r="K1518" s="29" t="s">
        <v>178</v>
      </c>
      <c r="L1518" s="29" t="s">
        <v>13310</v>
      </c>
      <c r="M1518" s="29" t="s">
        <v>4250</v>
      </c>
      <c r="N1518" s="28">
        <v>611234</v>
      </c>
      <c r="O1518" s="28">
        <v>6069384</v>
      </c>
      <c r="P1518" s="29" t="s">
        <v>13325</v>
      </c>
      <c r="Q1518" s="32" t="s">
        <v>174</v>
      </c>
      <c r="R1518" s="19"/>
      <c r="S1518" s="19"/>
      <c r="T1518" s="19"/>
      <c r="U1518" s="19"/>
      <c r="V1518" s="19"/>
      <c r="W1518" s="19"/>
      <c r="X1518" s="19"/>
      <c r="Y1518" s="19"/>
      <c r="Z1518" s="19"/>
      <c r="AA1518" s="19"/>
      <c r="AB1518" s="19"/>
      <c r="AC1518" s="19"/>
      <c r="AD1518" s="19"/>
      <c r="AE1518" s="19"/>
      <c r="AF1518" s="19"/>
      <c r="AG1518" s="19"/>
      <c r="AH1518" s="19"/>
      <c r="AI1518" s="19"/>
      <c r="AJ1518" s="19"/>
      <c r="AK1518" s="19"/>
      <c r="AL1518" s="19"/>
      <c r="AM1518" s="19"/>
      <c r="AN1518" s="19"/>
      <c r="AO1518" s="31">
        <v>618928</v>
      </c>
      <c r="AP1518" s="31">
        <v>2255448.5</v>
      </c>
      <c r="AQ1518" s="31">
        <v>2458233.5</v>
      </c>
      <c r="AR1518" s="31">
        <v>2207886.5</v>
      </c>
      <c r="AS1518" s="31">
        <v>2454388.5</v>
      </c>
      <c r="AT1518" s="31">
        <v>2315578.75</v>
      </c>
      <c r="AU1518" s="31">
        <v>2192665.75</v>
      </c>
      <c r="AV1518" s="31">
        <v>2369316</v>
      </c>
      <c r="AW1518" s="31">
        <v>2512546.75</v>
      </c>
      <c r="AX1518" s="31">
        <v>222509</v>
      </c>
      <c r="AY1518" s="31">
        <v>180230.75</v>
      </c>
      <c r="AZ1518" s="31">
        <v>402739.75</v>
      </c>
    </row>
    <row r="1519" spans="1:52" ht="15" customHeight="1">
      <c r="A1519" s="29" t="s">
        <v>13324</v>
      </c>
      <c r="B1519" s="34">
        <v>35452</v>
      </c>
      <c r="C1519" s="28">
        <v>600</v>
      </c>
      <c r="D1519" s="28">
        <v>44</v>
      </c>
      <c r="E1519" s="28">
        <v>40</v>
      </c>
      <c r="F1519" s="29" t="s">
        <v>242</v>
      </c>
      <c r="G1519" s="29" t="s">
        <v>2716</v>
      </c>
      <c r="H1519" s="28">
        <v>482</v>
      </c>
      <c r="I1519" s="29" t="s">
        <v>13180</v>
      </c>
      <c r="J1519" s="33" t="s">
        <v>13323</v>
      </c>
      <c r="K1519" s="29" t="s">
        <v>178</v>
      </c>
      <c r="L1519" s="29" t="s">
        <v>13310</v>
      </c>
      <c r="M1519" s="29" t="s">
        <v>4379</v>
      </c>
      <c r="N1519" s="28">
        <v>609339</v>
      </c>
      <c r="O1519" s="28">
        <v>6068572</v>
      </c>
      <c r="P1519" s="29" t="s">
        <v>13322</v>
      </c>
      <c r="Q1519" s="32" t="s">
        <v>174</v>
      </c>
      <c r="R1519" s="19"/>
      <c r="S1519" s="19"/>
      <c r="T1519" s="19"/>
      <c r="U1519" s="19"/>
      <c r="V1519" s="19"/>
      <c r="W1519" s="19"/>
      <c r="X1519" s="19"/>
      <c r="Y1519" s="19"/>
      <c r="Z1519" s="19"/>
      <c r="AA1519" s="19"/>
      <c r="AB1519" s="19"/>
      <c r="AC1519" s="19"/>
      <c r="AD1519" s="19"/>
      <c r="AE1519" s="19"/>
      <c r="AF1519" s="19"/>
      <c r="AG1519" s="19"/>
      <c r="AH1519" s="19"/>
      <c r="AI1519" s="19"/>
      <c r="AJ1519" s="19"/>
      <c r="AK1519" s="19"/>
      <c r="AL1519" s="31">
        <v>1518450</v>
      </c>
      <c r="AM1519" s="31">
        <v>1884524</v>
      </c>
      <c r="AN1519" s="31">
        <v>1572585</v>
      </c>
      <c r="AO1519" s="31">
        <v>1665575</v>
      </c>
      <c r="AP1519" s="31">
        <v>1509338</v>
      </c>
      <c r="AQ1519" s="31">
        <v>1588593</v>
      </c>
      <c r="AR1519" s="31">
        <v>1455955</v>
      </c>
      <c r="AS1519" s="31">
        <v>1651596.5</v>
      </c>
      <c r="AT1519" s="31">
        <v>1583824</v>
      </c>
      <c r="AU1519" s="31">
        <v>1487660.6953125</v>
      </c>
      <c r="AV1519" s="31">
        <v>1696209.59375</v>
      </c>
      <c r="AW1519" s="31">
        <v>1679820.1953125</v>
      </c>
      <c r="AX1519" s="31">
        <v>141164.09375</v>
      </c>
      <c r="AY1519" s="31">
        <v>120637.8984375</v>
      </c>
      <c r="AZ1519" s="31">
        <v>261801.9921875</v>
      </c>
    </row>
    <row r="1520" spans="1:52" ht="15" customHeight="1">
      <c r="A1520" s="29" t="s">
        <v>13321</v>
      </c>
      <c r="B1520" s="34">
        <v>32225</v>
      </c>
      <c r="C1520" s="28">
        <v>130</v>
      </c>
      <c r="D1520" s="28">
        <v>20.5</v>
      </c>
      <c r="E1520" s="28">
        <v>27</v>
      </c>
      <c r="F1520" s="29" t="s">
        <v>172</v>
      </c>
      <c r="G1520" s="29" t="s">
        <v>13316</v>
      </c>
      <c r="H1520" s="28">
        <v>482</v>
      </c>
      <c r="I1520" s="29" t="s">
        <v>13180</v>
      </c>
      <c r="J1520" s="33" t="s">
        <v>13320</v>
      </c>
      <c r="K1520" s="29" t="s">
        <v>178</v>
      </c>
      <c r="L1520" s="29" t="s">
        <v>13319</v>
      </c>
      <c r="M1520" s="29" t="s">
        <v>337</v>
      </c>
      <c r="N1520" s="28">
        <v>607784</v>
      </c>
      <c r="O1520" s="28">
        <v>6067755</v>
      </c>
      <c r="P1520" s="29" t="s">
        <v>13318</v>
      </c>
      <c r="Q1520" s="32" t="s">
        <v>207</v>
      </c>
      <c r="R1520" s="19"/>
      <c r="S1520" s="19"/>
      <c r="T1520" s="19"/>
      <c r="U1520" s="19"/>
      <c r="V1520" s="19"/>
      <c r="W1520" s="19"/>
      <c r="X1520" s="19"/>
      <c r="Y1520" s="19"/>
      <c r="Z1520" s="19"/>
      <c r="AA1520" s="19"/>
      <c r="AB1520" s="19"/>
      <c r="AC1520" s="31">
        <v>300512</v>
      </c>
      <c r="AD1520" s="31">
        <v>377962</v>
      </c>
      <c r="AE1520" s="31">
        <v>405702</v>
      </c>
      <c r="AF1520" s="31">
        <v>360195</v>
      </c>
      <c r="AG1520" s="31">
        <v>400200</v>
      </c>
      <c r="AH1520" s="31">
        <v>394600</v>
      </c>
      <c r="AI1520" s="31">
        <v>429200</v>
      </c>
      <c r="AJ1520" s="31">
        <v>382000</v>
      </c>
      <c r="AK1520" s="31">
        <v>309820</v>
      </c>
      <c r="AL1520" s="31">
        <v>337500</v>
      </c>
      <c r="AM1520" s="31">
        <v>405000</v>
      </c>
      <c r="AN1520" s="31">
        <v>358908</v>
      </c>
      <c r="AO1520" s="31">
        <v>392666</v>
      </c>
      <c r="AP1520" s="31">
        <v>344842.400390625</v>
      </c>
      <c r="AQ1520" s="31">
        <v>336301.595703125</v>
      </c>
      <c r="AR1520" s="31">
        <v>323682</v>
      </c>
      <c r="AS1520" s="31">
        <v>382860.193359375</v>
      </c>
      <c r="AT1520" s="31">
        <v>270297.5986328125</v>
      </c>
      <c r="AU1520" s="31">
        <v>321866.1767578125</v>
      </c>
      <c r="AV1520" s="31">
        <v>262731.99426269531</v>
      </c>
      <c r="AW1520" s="31">
        <v>294673.66117858887</v>
      </c>
      <c r="AX1520" s="31">
        <v>29959.1171875</v>
      </c>
      <c r="AY1520" s="31">
        <v>25369.44921875</v>
      </c>
      <c r="AZ1520" s="31">
        <v>55328.56640625</v>
      </c>
    </row>
    <row r="1521" spans="1:52" ht="15" customHeight="1">
      <c r="A1521" s="29" t="s">
        <v>13317</v>
      </c>
      <c r="B1521" s="34">
        <v>35417</v>
      </c>
      <c r="C1521" s="28">
        <v>600</v>
      </c>
      <c r="D1521" s="28">
        <v>42</v>
      </c>
      <c r="E1521" s="28">
        <v>45</v>
      </c>
      <c r="F1521" s="29" t="s">
        <v>242</v>
      </c>
      <c r="G1521" s="29" t="s">
        <v>13307</v>
      </c>
      <c r="H1521" s="28">
        <v>482</v>
      </c>
      <c r="I1521" s="29" t="s">
        <v>13180</v>
      </c>
      <c r="J1521" s="33" t="s">
        <v>13315</v>
      </c>
      <c r="K1521" s="29" t="s">
        <v>178</v>
      </c>
      <c r="L1521" s="29" t="s">
        <v>13314</v>
      </c>
      <c r="M1521" s="29" t="s">
        <v>8073</v>
      </c>
      <c r="N1521" s="28">
        <v>607928</v>
      </c>
      <c r="O1521" s="28">
        <v>6067203</v>
      </c>
      <c r="P1521" s="29" t="s">
        <v>13313</v>
      </c>
      <c r="Q1521" s="32" t="s">
        <v>174</v>
      </c>
      <c r="R1521" s="19"/>
      <c r="S1521" s="19"/>
      <c r="T1521" s="19"/>
      <c r="U1521" s="19"/>
      <c r="V1521" s="19"/>
      <c r="W1521" s="19"/>
      <c r="X1521" s="19"/>
      <c r="Y1521" s="19"/>
      <c r="Z1521" s="19"/>
      <c r="AA1521" s="19"/>
      <c r="AB1521" s="19"/>
      <c r="AC1521" s="19"/>
      <c r="AD1521" s="19"/>
      <c r="AE1521" s="19"/>
      <c r="AF1521" s="19"/>
      <c r="AG1521" s="19"/>
      <c r="AH1521" s="19"/>
      <c r="AI1521" s="19"/>
      <c r="AJ1521" s="19"/>
      <c r="AK1521" s="31">
        <v>55840</v>
      </c>
      <c r="AL1521" s="31">
        <v>1831139</v>
      </c>
      <c r="AM1521" s="31">
        <v>2166522</v>
      </c>
      <c r="AN1521" s="31">
        <v>1871733</v>
      </c>
      <c r="AO1521" s="31">
        <v>1980927</v>
      </c>
      <c r="AP1521" s="31">
        <v>1753575</v>
      </c>
      <c r="AQ1521" s="31">
        <v>1787258</v>
      </c>
      <c r="AR1521" s="31">
        <v>1715209</v>
      </c>
      <c r="AS1521" s="31">
        <v>1939974</v>
      </c>
      <c r="AT1521" s="31">
        <v>1823237</v>
      </c>
      <c r="AU1521" s="31">
        <v>1726671</v>
      </c>
      <c r="AV1521" s="31">
        <v>2046500.5</v>
      </c>
      <c r="AW1521" s="31">
        <v>1966594</v>
      </c>
      <c r="AX1521" s="31">
        <v>158404.5</v>
      </c>
      <c r="AY1521" s="31">
        <v>138312.5</v>
      </c>
      <c r="AZ1521" s="31">
        <v>296717</v>
      </c>
    </row>
    <row r="1522" spans="1:52" ht="15" customHeight="1">
      <c r="A1522" s="29" t="s">
        <v>13312</v>
      </c>
      <c r="B1522" s="34">
        <v>35874</v>
      </c>
      <c r="C1522" s="28">
        <v>600</v>
      </c>
      <c r="D1522" s="28">
        <v>42</v>
      </c>
      <c r="E1522" s="28">
        <v>45</v>
      </c>
      <c r="F1522" s="29" t="s">
        <v>242</v>
      </c>
      <c r="G1522" s="29" t="s">
        <v>13307</v>
      </c>
      <c r="H1522" s="28">
        <v>482</v>
      </c>
      <c r="I1522" s="29" t="s">
        <v>13180</v>
      </c>
      <c r="J1522" s="33" t="s">
        <v>13311</v>
      </c>
      <c r="K1522" s="29" t="s">
        <v>178</v>
      </c>
      <c r="L1522" s="29" t="s">
        <v>13310</v>
      </c>
      <c r="M1522" s="29" t="s">
        <v>2515</v>
      </c>
      <c r="N1522" s="28">
        <v>609957</v>
      </c>
      <c r="O1522" s="28">
        <v>6066958</v>
      </c>
      <c r="P1522" s="29" t="s">
        <v>13309</v>
      </c>
      <c r="Q1522" s="32" t="s">
        <v>174</v>
      </c>
      <c r="R1522" s="19"/>
      <c r="S1522" s="19"/>
      <c r="T1522" s="19"/>
      <c r="U1522" s="19"/>
      <c r="V1522" s="19"/>
      <c r="W1522" s="19"/>
      <c r="X1522" s="19"/>
      <c r="Y1522" s="19"/>
      <c r="Z1522" s="19"/>
      <c r="AA1522" s="19"/>
      <c r="AB1522" s="19"/>
      <c r="AC1522" s="19"/>
      <c r="AD1522" s="19"/>
      <c r="AE1522" s="19"/>
      <c r="AF1522" s="19"/>
      <c r="AG1522" s="19"/>
      <c r="AH1522" s="19"/>
      <c r="AI1522" s="19"/>
      <c r="AJ1522" s="19"/>
      <c r="AK1522" s="19"/>
      <c r="AL1522" s="19"/>
      <c r="AM1522" s="31">
        <v>1410770</v>
      </c>
      <c r="AN1522" s="31">
        <v>1709058</v>
      </c>
      <c r="AO1522" s="31">
        <v>1864772</v>
      </c>
      <c r="AP1522" s="31">
        <v>1646295.5</v>
      </c>
      <c r="AQ1522" s="31">
        <v>1745641.5</v>
      </c>
      <c r="AR1522" s="31">
        <v>1616705.5</v>
      </c>
      <c r="AS1522" s="31">
        <v>1803557.5</v>
      </c>
      <c r="AT1522" s="31">
        <v>1707447</v>
      </c>
      <c r="AU1522" s="31">
        <v>1599638.5</v>
      </c>
      <c r="AV1522" s="31">
        <v>1840854.5</v>
      </c>
      <c r="AW1522" s="31">
        <v>1811154.5</v>
      </c>
      <c r="AX1522" s="31">
        <v>159957</v>
      </c>
      <c r="AY1522" s="31">
        <v>128191.5</v>
      </c>
      <c r="AZ1522" s="31">
        <v>288148.5</v>
      </c>
    </row>
    <row r="1523" spans="1:52" ht="15" customHeight="1">
      <c r="A1523" s="29" t="s">
        <v>13308</v>
      </c>
      <c r="B1523" s="34">
        <v>35769</v>
      </c>
      <c r="C1523" s="28">
        <v>600</v>
      </c>
      <c r="D1523" s="28">
        <v>44</v>
      </c>
      <c r="E1523" s="28">
        <v>50</v>
      </c>
      <c r="F1523" s="29" t="s">
        <v>242</v>
      </c>
      <c r="G1523" s="29" t="s">
        <v>2716</v>
      </c>
      <c r="H1523" s="28">
        <v>482</v>
      </c>
      <c r="I1523" s="29" t="s">
        <v>13180</v>
      </c>
      <c r="J1523" s="33" t="s">
        <v>13306</v>
      </c>
      <c r="K1523" s="29" t="s">
        <v>178</v>
      </c>
      <c r="L1523" s="29" t="s">
        <v>13305</v>
      </c>
      <c r="M1523" s="29" t="s">
        <v>331</v>
      </c>
      <c r="N1523" s="28">
        <v>612805</v>
      </c>
      <c r="O1523" s="28">
        <v>6089383</v>
      </c>
      <c r="P1523" s="29" t="s">
        <v>13304</v>
      </c>
      <c r="Q1523" s="32" t="s">
        <v>174</v>
      </c>
      <c r="R1523" s="19"/>
      <c r="S1523" s="19"/>
      <c r="T1523" s="19"/>
      <c r="U1523" s="19"/>
      <c r="V1523" s="19"/>
      <c r="W1523" s="19"/>
      <c r="X1523" s="19"/>
      <c r="Y1523" s="19"/>
      <c r="Z1523" s="19"/>
      <c r="AA1523" s="19"/>
      <c r="AB1523" s="19"/>
      <c r="AC1523" s="19"/>
      <c r="AD1523" s="19"/>
      <c r="AE1523" s="19"/>
      <c r="AF1523" s="19"/>
      <c r="AG1523" s="19"/>
      <c r="AH1523" s="19"/>
      <c r="AI1523" s="19"/>
      <c r="AJ1523" s="19"/>
      <c r="AK1523" s="19"/>
      <c r="AL1523" s="31">
        <v>106900</v>
      </c>
      <c r="AM1523" s="31">
        <v>1656830</v>
      </c>
      <c r="AN1523" s="31">
        <v>1242774</v>
      </c>
      <c r="AO1523" s="31">
        <v>1481601</v>
      </c>
      <c r="AP1523" s="31">
        <v>1289380.5</v>
      </c>
      <c r="AQ1523" s="31">
        <v>1408114</v>
      </c>
      <c r="AR1523" s="31">
        <v>1289357</v>
      </c>
      <c r="AS1523" s="31">
        <v>1459623</v>
      </c>
      <c r="AT1523" s="31">
        <v>1372745.5</v>
      </c>
      <c r="AU1523" s="31">
        <v>1273098.505859375</v>
      </c>
      <c r="AV1523" s="31">
        <v>1521614.5</v>
      </c>
      <c r="AW1523" s="31">
        <v>1503116.5</v>
      </c>
      <c r="AX1523" s="31">
        <v>122832</v>
      </c>
      <c r="AY1523" s="31">
        <v>99684.5</v>
      </c>
      <c r="AZ1523" s="31">
        <v>222516.5</v>
      </c>
    </row>
    <row r="1524" spans="1:52" ht="15" customHeight="1">
      <c r="A1524" s="29" t="s">
        <v>13303</v>
      </c>
      <c r="B1524" s="34">
        <v>34221</v>
      </c>
      <c r="C1524" s="28">
        <v>225</v>
      </c>
      <c r="D1524" s="28">
        <v>27</v>
      </c>
      <c r="E1524" s="28">
        <v>30</v>
      </c>
      <c r="F1524" s="29" t="s">
        <v>242</v>
      </c>
      <c r="G1524" s="29" t="s">
        <v>5959</v>
      </c>
      <c r="H1524" s="28">
        <v>482</v>
      </c>
      <c r="I1524" s="29" t="s">
        <v>13180</v>
      </c>
      <c r="J1524" s="33" t="s">
        <v>13302</v>
      </c>
      <c r="K1524" s="29" t="s">
        <v>178</v>
      </c>
      <c r="L1524" s="29" t="s">
        <v>13301</v>
      </c>
      <c r="M1524" s="29" t="s">
        <v>3779</v>
      </c>
      <c r="N1524" s="28">
        <v>608436</v>
      </c>
      <c r="O1524" s="28">
        <v>6090629</v>
      </c>
      <c r="P1524" s="29" t="s">
        <v>13300</v>
      </c>
      <c r="Q1524" s="32" t="s">
        <v>207</v>
      </c>
      <c r="R1524" s="19"/>
      <c r="S1524" s="19"/>
      <c r="T1524" s="19"/>
      <c r="U1524" s="19"/>
      <c r="V1524" s="19"/>
      <c r="W1524" s="19"/>
      <c r="X1524" s="19"/>
      <c r="Y1524" s="19"/>
      <c r="Z1524" s="19"/>
      <c r="AA1524" s="19"/>
      <c r="AB1524" s="19"/>
      <c r="AC1524" s="19"/>
      <c r="AD1524" s="19"/>
      <c r="AE1524" s="19"/>
      <c r="AF1524" s="19"/>
      <c r="AG1524" s="19"/>
      <c r="AH1524" s="31">
        <v>194500</v>
      </c>
      <c r="AI1524" s="31">
        <v>630500</v>
      </c>
      <c r="AJ1524" s="31">
        <v>570072</v>
      </c>
      <c r="AK1524" s="31">
        <v>510430</v>
      </c>
      <c r="AL1524" s="31">
        <v>537310</v>
      </c>
      <c r="AM1524" s="31">
        <v>653120</v>
      </c>
      <c r="AN1524" s="31">
        <v>569397</v>
      </c>
      <c r="AO1524" s="31">
        <v>603250</v>
      </c>
      <c r="AP1524" s="31">
        <v>519196.60546875</v>
      </c>
      <c r="AQ1524" s="31">
        <v>570942.291015625</v>
      </c>
      <c r="AR1524" s="31">
        <v>532635.595703125</v>
      </c>
      <c r="AS1524" s="31">
        <v>615127.90234375</v>
      </c>
      <c r="AT1524" s="31">
        <v>582143.59765625</v>
      </c>
      <c r="AU1524" s="31">
        <v>523633.453125</v>
      </c>
      <c r="AV1524" s="31">
        <v>647086.05078125</v>
      </c>
      <c r="AW1524" s="31">
        <v>650477.46484375</v>
      </c>
      <c r="AX1524" s="31">
        <v>51256.48046875</v>
      </c>
      <c r="AY1524" s="31">
        <v>37927.51953125</v>
      </c>
      <c r="AZ1524" s="31">
        <v>89184</v>
      </c>
    </row>
    <row r="1525" spans="1:52" ht="15" customHeight="1">
      <c r="A1525" s="29" t="s">
        <v>13299</v>
      </c>
      <c r="B1525" s="34">
        <v>33697</v>
      </c>
      <c r="C1525" s="28">
        <v>225</v>
      </c>
      <c r="D1525" s="28">
        <v>27</v>
      </c>
      <c r="E1525" s="28">
        <v>31.5</v>
      </c>
      <c r="F1525" s="29" t="s">
        <v>242</v>
      </c>
      <c r="G1525" s="29" t="s">
        <v>5959</v>
      </c>
      <c r="H1525" s="28">
        <v>482</v>
      </c>
      <c r="I1525" s="29" t="s">
        <v>13180</v>
      </c>
      <c r="J1525" s="33" t="s">
        <v>13298</v>
      </c>
      <c r="K1525" s="29" t="s">
        <v>178</v>
      </c>
      <c r="L1525" s="29" t="s">
        <v>13297</v>
      </c>
      <c r="M1525" s="29" t="s">
        <v>176</v>
      </c>
      <c r="N1525" s="28">
        <v>618050</v>
      </c>
      <c r="O1525" s="28">
        <v>6099105</v>
      </c>
      <c r="P1525" s="29" t="s">
        <v>13296</v>
      </c>
      <c r="Q1525" s="32" t="s">
        <v>207</v>
      </c>
      <c r="R1525" s="19"/>
      <c r="S1525" s="19"/>
      <c r="T1525" s="19"/>
      <c r="U1525" s="19"/>
      <c r="V1525" s="19"/>
      <c r="W1525" s="19"/>
      <c r="X1525" s="19"/>
      <c r="Y1525" s="19"/>
      <c r="Z1525" s="19"/>
      <c r="AA1525" s="19"/>
      <c r="AB1525" s="19"/>
      <c r="AC1525" s="19"/>
      <c r="AD1525" s="19"/>
      <c r="AE1525" s="19"/>
      <c r="AF1525" s="19"/>
      <c r="AG1525" s="31">
        <v>448950</v>
      </c>
      <c r="AH1525" s="31">
        <v>677550</v>
      </c>
      <c r="AI1525" s="31">
        <v>704800</v>
      </c>
      <c r="AJ1525" s="31">
        <v>644900</v>
      </c>
      <c r="AK1525" s="31">
        <v>559800</v>
      </c>
      <c r="AL1525" s="31">
        <v>599900</v>
      </c>
      <c r="AM1525" s="31">
        <v>709100</v>
      </c>
      <c r="AN1525" s="31">
        <v>572726</v>
      </c>
      <c r="AO1525" s="31">
        <v>581855</v>
      </c>
      <c r="AP1525" s="31">
        <v>572544.892578125</v>
      </c>
      <c r="AQ1525" s="31">
        <v>607932.50390625</v>
      </c>
      <c r="AR1525" s="31">
        <v>534181.39453125</v>
      </c>
      <c r="AS1525" s="31">
        <v>609857.19921875</v>
      </c>
      <c r="AT1525" s="31">
        <v>560689.201171875</v>
      </c>
      <c r="AU1525" s="31">
        <v>530596.033203125</v>
      </c>
      <c r="AV1525" s="31">
        <v>634118.99609375</v>
      </c>
      <c r="AW1525" s="31">
        <v>641922.703125</v>
      </c>
      <c r="AX1525" s="31">
        <v>40532.4765625</v>
      </c>
      <c r="AY1525" s="31">
        <v>46099.296875</v>
      </c>
      <c r="AZ1525" s="31">
        <v>86631.7734375</v>
      </c>
    </row>
    <row r="1526" spans="1:52" ht="15" customHeight="1">
      <c r="A1526" s="29" t="s">
        <v>13295</v>
      </c>
      <c r="B1526" s="34">
        <v>33227</v>
      </c>
      <c r="C1526" s="28">
        <v>150</v>
      </c>
      <c r="D1526" s="28">
        <v>24.6</v>
      </c>
      <c r="E1526" s="28">
        <v>32.700000000000003</v>
      </c>
      <c r="F1526" s="29" t="s">
        <v>172</v>
      </c>
      <c r="G1526" s="29" t="s">
        <v>1350</v>
      </c>
      <c r="H1526" s="28">
        <v>482</v>
      </c>
      <c r="I1526" s="29" t="s">
        <v>13180</v>
      </c>
      <c r="J1526" s="33" t="s">
        <v>13294</v>
      </c>
      <c r="K1526" s="29" t="s">
        <v>178</v>
      </c>
      <c r="L1526" s="29" t="s">
        <v>13293</v>
      </c>
      <c r="M1526" s="29" t="s">
        <v>331</v>
      </c>
      <c r="N1526" s="28">
        <v>620206</v>
      </c>
      <c r="O1526" s="28">
        <v>6098852</v>
      </c>
      <c r="P1526" s="29" t="s">
        <v>13292</v>
      </c>
      <c r="Q1526" s="32" t="s">
        <v>207</v>
      </c>
      <c r="R1526" s="19"/>
      <c r="S1526" s="19"/>
      <c r="T1526" s="19"/>
      <c r="U1526" s="19"/>
      <c r="V1526" s="19"/>
      <c r="W1526" s="19"/>
      <c r="X1526" s="19"/>
      <c r="Y1526" s="19"/>
      <c r="Z1526" s="19"/>
      <c r="AA1526" s="19"/>
      <c r="AB1526" s="19"/>
      <c r="AC1526" s="19"/>
      <c r="AD1526" s="19"/>
      <c r="AE1526" s="31">
        <v>0</v>
      </c>
      <c r="AF1526" s="31">
        <v>365802</v>
      </c>
      <c r="AG1526" s="31">
        <v>388000</v>
      </c>
      <c r="AH1526" s="31">
        <v>419700</v>
      </c>
      <c r="AI1526" s="31">
        <v>420000</v>
      </c>
      <c r="AJ1526" s="31">
        <v>387800</v>
      </c>
      <c r="AK1526" s="31">
        <v>360300</v>
      </c>
      <c r="AL1526" s="31">
        <v>345700</v>
      </c>
      <c r="AM1526" s="31">
        <v>423840</v>
      </c>
      <c r="AN1526" s="31">
        <v>338262</v>
      </c>
      <c r="AO1526" s="31">
        <v>370636</v>
      </c>
      <c r="AP1526" s="31">
        <v>334097.697265625</v>
      </c>
      <c r="AQ1526" s="31">
        <v>370724.5</v>
      </c>
      <c r="AR1526" s="31">
        <v>325254.6025390625</v>
      </c>
      <c r="AS1526" s="31">
        <v>347590.4970703125</v>
      </c>
      <c r="AT1526" s="31">
        <v>342526.1962890625</v>
      </c>
      <c r="AU1526" s="31">
        <v>287442.72216796875</v>
      </c>
      <c r="AV1526" s="31">
        <v>376986.4326171875</v>
      </c>
      <c r="AW1526" s="31">
        <v>360237.224609375</v>
      </c>
      <c r="AX1526" s="31">
        <v>29347.251953125</v>
      </c>
      <c r="AY1526" s="31">
        <v>25268.85546875</v>
      </c>
      <c r="AZ1526" s="31">
        <v>54616.107421875</v>
      </c>
    </row>
    <row r="1527" spans="1:52" ht="15" customHeight="1">
      <c r="A1527" s="29" t="s">
        <v>13291</v>
      </c>
      <c r="B1527" s="34">
        <v>35886</v>
      </c>
      <c r="C1527" s="28">
        <v>300</v>
      </c>
      <c r="D1527" s="28">
        <v>31</v>
      </c>
      <c r="E1527" s="28">
        <v>30</v>
      </c>
      <c r="F1527" s="29" t="s">
        <v>440</v>
      </c>
      <c r="G1527" s="29" t="s">
        <v>13287</v>
      </c>
      <c r="H1527" s="28">
        <v>482</v>
      </c>
      <c r="I1527" s="29" t="s">
        <v>13180</v>
      </c>
      <c r="J1527" s="33" t="s">
        <v>13290</v>
      </c>
      <c r="K1527" s="29" t="s">
        <v>178</v>
      </c>
      <c r="L1527" s="29" t="s">
        <v>13261</v>
      </c>
      <c r="M1527" s="29" t="s">
        <v>256</v>
      </c>
      <c r="N1527" s="28">
        <v>619127</v>
      </c>
      <c r="O1527" s="28">
        <v>6103801</v>
      </c>
      <c r="P1527" s="29" t="s">
        <v>13289</v>
      </c>
      <c r="Q1527" s="32" t="s">
        <v>207</v>
      </c>
      <c r="R1527" s="19"/>
      <c r="S1527" s="19"/>
      <c r="T1527" s="19"/>
      <c r="U1527" s="19"/>
      <c r="V1527" s="19"/>
      <c r="W1527" s="19"/>
      <c r="X1527" s="19"/>
      <c r="Y1527" s="19"/>
      <c r="Z1527" s="19"/>
      <c r="AA1527" s="19"/>
      <c r="AB1527" s="19"/>
      <c r="AC1527" s="19"/>
      <c r="AD1527" s="19"/>
      <c r="AE1527" s="19"/>
      <c r="AF1527" s="19"/>
      <c r="AG1527" s="19"/>
      <c r="AH1527" s="19"/>
      <c r="AI1527" s="19"/>
      <c r="AJ1527" s="19"/>
      <c r="AK1527" s="19"/>
      <c r="AL1527" s="19"/>
      <c r="AM1527" s="31">
        <v>646600</v>
      </c>
      <c r="AN1527" s="31">
        <v>788758</v>
      </c>
      <c r="AO1527" s="31">
        <v>650950</v>
      </c>
      <c r="AP1527" s="31">
        <v>727963</v>
      </c>
      <c r="AQ1527" s="31">
        <v>716665</v>
      </c>
      <c r="AR1527" s="31">
        <v>677534</v>
      </c>
      <c r="AS1527" s="31">
        <v>767634.71484375</v>
      </c>
      <c r="AT1527" s="31">
        <v>669128.89453125</v>
      </c>
      <c r="AU1527" s="31">
        <v>600723.296875</v>
      </c>
      <c r="AV1527" s="31">
        <v>551246.099609375</v>
      </c>
      <c r="AW1527" s="31">
        <v>486675.3046875</v>
      </c>
      <c r="AX1527" s="31">
        <v>39826.6953125</v>
      </c>
      <c r="AY1527" s="31">
        <v>35304.51953125</v>
      </c>
      <c r="AZ1527" s="31">
        <v>75131.21484375</v>
      </c>
    </row>
    <row r="1528" spans="1:52" ht="15" customHeight="1">
      <c r="A1528" s="29" t="s">
        <v>13288</v>
      </c>
      <c r="B1528" s="34">
        <v>32780</v>
      </c>
      <c r="C1528" s="28">
        <v>150</v>
      </c>
      <c r="D1528" s="28">
        <v>24.6</v>
      </c>
      <c r="E1528" s="28">
        <v>32.5</v>
      </c>
      <c r="F1528" s="29" t="s">
        <v>172</v>
      </c>
      <c r="G1528" s="29" t="s">
        <v>1350</v>
      </c>
      <c r="H1528" s="28">
        <v>482</v>
      </c>
      <c r="I1528" s="29" t="s">
        <v>13180</v>
      </c>
      <c r="J1528" s="33" t="s">
        <v>13286</v>
      </c>
      <c r="K1528" s="29" t="s">
        <v>178</v>
      </c>
      <c r="L1528" s="29" t="s">
        <v>13283</v>
      </c>
      <c r="M1528" s="29" t="s">
        <v>11855</v>
      </c>
      <c r="N1528" s="28">
        <v>620135</v>
      </c>
      <c r="O1528" s="28">
        <v>6103849</v>
      </c>
      <c r="P1528" s="29" t="s">
        <v>13282</v>
      </c>
      <c r="Q1528" s="32" t="s">
        <v>207</v>
      </c>
      <c r="R1528" s="19"/>
      <c r="S1528" s="19"/>
      <c r="T1528" s="19"/>
      <c r="U1528" s="19"/>
      <c r="V1528" s="19"/>
      <c r="W1528" s="19"/>
      <c r="X1528" s="19"/>
      <c r="Y1528" s="19"/>
      <c r="Z1528" s="19"/>
      <c r="AA1528" s="19"/>
      <c r="AB1528" s="19"/>
      <c r="AC1528" s="19"/>
      <c r="AD1528" s="31">
        <v>112486</v>
      </c>
      <c r="AE1528" s="31">
        <v>482966.5</v>
      </c>
      <c r="AF1528" s="31">
        <v>428793.5</v>
      </c>
      <c r="AG1528" s="31">
        <v>460105</v>
      </c>
      <c r="AH1528" s="31">
        <v>475625</v>
      </c>
      <c r="AI1528" s="31">
        <v>481875</v>
      </c>
      <c r="AJ1528" s="31">
        <v>450000</v>
      </c>
      <c r="AK1528" s="31">
        <v>425000</v>
      </c>
      <c r="AL1528" s="31">
        <v>412970</v>
      </c>
      <c r="AM1528" s="31">
        <v>496265</v>
      </c>
      <c r="AN1528" s="31">
        <v>409048</v>
      </c>
      <c r="AO1528" s="31">
        <v>435428.5</v>
      </c>
      <c r="AP1528" s="31">
        <v>394572.6015625</v>
      </c>
      <c r="AQ1528" s="31">
        <v>416215.798828125</v>
      </c>
      <c r="AR1528" s="31">
        <v>387112.451171875</v>
      </c>
      <c r="AS1528" s="31">
        <v>443071.80078125</v>
      </c>
      <c r="AT1528" s="31">
        <v>390454.296875</v>
      </c>
      <c r="AU1528" s="31">
        <v>364616.171875</v>
      </c>
      <c r="AV1528" s="31">
        <v>466253.470703125</v>
      </c>
      <c r="AW1528" s="31">
        <v>462989.8828125</v>
      </c>
      <c r="AX1528" s="31">
        <v>34197.46875</v>
      </c>
      <c r="AY1528" s="31">
        <v>32125.576171875</v>
      </c>
      <c r="AZ1528" s="31">
        <v>66323.044921875</v>
      </c>
    </row>
    <row r="1529" spans="1:52" ht="15" customHeight="1">
      <c r="A1529" s="29" t="s">
        <v>13285</v>
      </c>
      <c r="B1529" s="34">
        <v>32780</v>
      </c>
      <c r="C1529" s="28">
        <v>150</v>
      </c>
      <c r="D1529" s="28">
        <v>24.6</v>
      </c>
      <c r="E1529" s="28">
        <v>32.5</v>
      </c>
      <c r="F1529" s="29" t="s">
        <v>172</v>
      </c>
      <c r="G1529" s="29" t="s">
        <v>1350</v>
      </c>
      <c r="H1529" s="28">
        <v>482</v>
      </c>
      <c r="I1529" s="29" t="s">
        <v>13180</v>
      </c>
      <c r="J1529" s="33" t="s">
        <v>13284</v>
      </c>
      <c r="K1529" s="29" t="s">
        <v>178</v>
      </c>
      <c r="L1529" s="29" t="s">
        <v>13283</v>
      </c>
      <c r="M1529" s="29" t="s">
        <v>11855</v>
      </c>
      <c r="N1529" s="28">
        <v>620125</v>
      </c>
      <c r="O1529" s="28">
        <v>6103927</v>
      </c>
      <c r="P1529" s="29" t="s">
        <v>13282</v>
      </c>
      <c r="Q1529" s="32" t="s">
        <v>207</v>
      </c>
      <c r="R1529" s="19"/>
      <c r="S1529" s="19"/>
      <c r="T1529" s="19"/>
      <c r="U1529" s="19"/>
      <c r="V1529" s="19"/>
      <c r="W1529" s="19"/>
      <c r="X1529" s="19"/>
      <c r="Y1529" s="19"/>
      <c r="Z1529" s="19"/>
      <c r="AA1529" s="19"/>
      <c r="AB1529" s="19"/>
      <c r="AC1529" s="19"/>
      <c r="AD1529" s="31">
        <v>112486</v>
      </c>
      <c r="AE1529" s="31">
        <v>482966.5</v>
      </c>
      <c r="AF1529" s="31">
        <v>428793.5</v>
      </c>
      <c r="AG1529" s="31">
        <v>460105</v>
      </c>
      <c r="AH1529" s="31">
        <v>475625</v>
      </c>
      <c r="AI1529" s="31">
        <v>481875</v>
      </c>
      <c r="AJ1529" s="31">
        <v>450000</v>
      </c>
      <c r="AK1529" s="31">
        <v>425000</v>
      </c>
      <c r="AL1529" s="31">
        <v>412970</v>
      </c>
      <c r="AM1529" s="31">
        <v>496265</v>
      </c>
      <c r="AN1529" s="31">
        <v>409048</v>
      </c>
      <c r="AO1529" s="31">
        <v>435428.5</v>
      </c>
      <c r="AP1529" s="31">
        <v>394572.6015625</v>
      </c>
      <c r="AQ1529" s="31">
        <v>416215.798828125</v>
      </c>
      <c r="AR1529" s="31">
        <v>387112.451171875</v>
      </c>
      <c r="AS1529" s="31">
        <v>443071.80078125</v>
      </c>
      <c r="AT1529" s="31">
        <v>390454.296875</v>
      </c>
      <c r="AU1529" s="31">
        <v>364616.171875</v>
      </c>
      <c r="AV1529" s="31">
        <v>466253.470703125</v>
      </c>
      <c r="AW1529" s="31">
        <v>462989.8828125</v>
      </c>
      <c r="AX1529" s="31">
        <v>34197.46875</v>
      </c>
      <c r="AY1529" s="31">
        <v>32125.576171875</v>
      </c>
      <c r="AZ1529" s="31">
        <v>66323.044921875</v>
      </c>
    </row>
    <row r="1530" spans="1:52" ht="15" customHeight="1">
      <c r="A1530" s="29" t="s">
        <v>13281</v>
      </c>
      <c r="B1530" s="34">
        <v>33102</v>
      </c>
      <c r="C1530" s="28">
        <v>150</v>
      </c>
      <c r="D1530" s="28">
        <v>24.6</v>
      </c>
      <c r="E1530" s="28">
        <v>32.5</v>
      </c>
      <c r="F1530" s="29" t="s">
        <v>172</v>
      </c>
      <c r="G1530" s="29" t="s">
        <v>13277</v>
      </c>
      <c r="H1530" s="28">
        <v>482</v>
      </c>
      <c r="I1530" s="29" t="s">
        <v>13180</v>
      </c>
      <c r="J1530" s="33" t="s">
        <v>13280</v>
      </c>
      <c r="K1530" s="29" t="s">
        <v>178</v>
      </c>
      <c r="L1530" s="29" t="s">
        <v>13261</v>
      </c>
      <c r="M1530" s="29" t="s">
        <v>11855</v>
      </c>
      <c r="N1530" s="28">
        <v>619577</v>
      </c>
      <c r="O1530" s="28">
        <v>6103937</v>
      </c>
      <c r="P1530" s="29" t="s">
        <v>13279</v>
      </c>
      <c r="Q1530" s="32" t="s">
        <v>207</v>
      </c>
      <c r="R1530" s="19"/>
      <c r="S1530" s="19"/>
      <c r="T1530" s="19"/>
      <c r="U1530" s="19"/>
      <c r="V1530" s="19"/>
      <c r="W1530" s="19"/>
      <c r="X1530" s="19"/>
      <c r="Y1530" s="19"/>
      <c r="Z1530" s="19"/>
      <c r="AA1530" s="19"/>
      <c r="AB1530" s="19"/>
      <c r="AC1530" s="19"/>
      <c r="AD1530" s="19"/>
      <c r="AE1530" s="31">
        <v>163564</v>
      </c>
      <c r="AF1530" s="31">
        <v>435653</v>
      </c>
      <c r="AG1530" s="31">
        <v>470710</v>
      </c>
      <c r="AH1530" s="31">
        <v>492200</v>
      </c>
      <c r="AI1530" s="31">
        <v>504400</v>
      </c>
      <c r="AJ1530" s="31">
        <v>455000</v>
      </c>
      <c r="AK1530" s="31">
        <v>392180</v>
      </c>
      <c r="AL1530" s="31">
        <v>429780</v>
      </c>
      <c r="AM1530" s="31">
        <v>520240</v>
      </c>
      <c r="AN1530" s="31">
        <v>419018</v>
      </c>
      <c r="AO1530" s="31">
        <v>436086</v>
      </c>
      <c r="AP1530" s="31">
        <v>391836.5</v>
      </c>
      <c r="AQ1530" s="31">
        <v>427264.90234375</v>
      </c>
      <c r="AR1530" s="31">
        <v>387491.0009765625</v>
      </c>
      <c r="AS1530" s="31">
        <v>396549.599609375</v>
      </c>
      <c r="AT1530" s="31">
        <v>406784.80078125</v>
      </c>
      <c r="AU1530" s="31">
        <v>375551.203125</v>
      </c>
      <c r="AV1530" s="31">
        <v>471315.1015625</v>
      </c>
      <c r="AW1530" s="31">
        <v>455070.1962890625</v>
      </c>
      <c r="AX1530" s="31">
        <v>36380.6015625</v>
      </c>
      <c r="AY1530" s="31">
        <v>33003</v>
      </c>
      <c r="AZ1530" s="31">
        <v>69383.6015625</v>
      </c>
    </row>
    <row r="1531" spans="1:52" ht="15" customHeight="1">
      <c r="A1531" s="29" t="s">
        <v>13278</v>
      </c>
      <c r="B1531" s="34">
        <v>35326</v>
      </c>
      <c r="C1531" s="28">
        <v>500</v>
      </c>
      <c r="D1531" s="28">
        <v>37.299999999999997</v>
      </c>
      <c r="E1531" s="28">
        <v>35</v>
      </c>
      <c r="F1531" s="29" t="s">
        <v>172</v>
      </c>
      <c r="G1531" s="29" t="s">
        <v>4480</v>
      </c>
      <c r="H1531" s="28">
        <v>482</v>
      </c>
      <c r="I1531" s="29" t="s">
        <v>13180</v>
      </c>
      <c r="J1531" s="33" t="s">
        <v>13276</v>
      </c>
      <c r="K1531" s="29" t="s">
        <v>178</v>
      </c>
      <c r="L1531" s="29" t="s">
        <v>13261</v>
      </c>
      <c r="M1531" s="29" t="s">
        <v>3433</v>
      </c>
      <c r="N1531" s="28">
        <v>619559</v>
      </c>
      <c r="O1531" s="28">
        <v>6103843</v>
      </c>
      <c r="P1531" s="29" t="s">
        <v>13275</v>
      </c>
      <c r="Q1531" s="32" t="s">
        <v>174</v>
      </c>
      <c r="R1531" s="19"/>
      <c r="S1531" s="19"/>
      <c r="T1531" s="19"/>
      <c r="U1531" s="19"/>
      <c r="V1531" s="19"/>
      <c r="W1531" s="19"/>
      <c r="X1531" s="19"/>
      <c r="Y1531" s="19"/>
      <c r="Z1531" s="19"/>
      <c r="AA1531" s="19"/>
      <c r="AB1531" s="19"/>
      <c r="AC1531" s="19"/>
      <c r="AD1531" s="19"/>
      <c r="AE1531" s="19"/>
      <c r="AF1531" s="19"/>
      <c r="AG1531" s="19"/>
      <c r="AH1531" s="19"/>
      <c r="AI1531" s="19"/>
      <c r="AJ1531" s="19"/>
      <c r="AK1531" s="31">
        <v>372816</v>
      </c>
      <c r="AL1531" s="31">
        <v>1230328</v>
      </c>
      <c r="AM1531" s="31">
        <v>1485270</v>
      </c>
      <c r="AN1531" s="31">
        <v>1232129</v>
      </c>
      <c r="AO1531" s="31">
        <v>1303314</v>
      </c>
      <c r="AP1531" s="31">
        <v>1167985</v>
      </c>
      <c r="AQ1531" s="31">
        <v>1258989</v>
      </c>
      <c r="AR1531" s="31">
        <v>1143668</v>
      </c>
      <c r="AS1531" s="31">
        <v>1318429</v>
      </c>
      <c r="AT1531" s="31">
        <v>1215989</v>
      </c>
      <c r="AU1531" s="31">
        <v>1129634</v>
      </c>
      <c r="AV1531" s="31">
        <v>1417852</v>
      </c>
      <c r="AW1531" s="31">
        <v>1371488</v>
      </c>
      <c r="AX1531" s="31">
        <v>108376</v>
      </c>
      <c r="AY1531" s="31">
        <v>91134</v>
      </c>
      <c r="AZ1531" s="31">
        <v>199510</v>
      </c>
    </row>
    <row r="1532" spans="1:52" ht="15" customHeight="1">
      <c r="A1532" s="29" t="s">
        <v>13274</v>
      </c>
      <c r="B1532" s="34">
        <v>33156</v>
      </c>
      <c r="C1532" s="28">
        <v>150</v>
      </c>
      <c r="D1532" s="28">
        <v>24.6</v>
      </c>
      <c r="E1532" s="28">
        <v>32.5</v>
      </c>
      <c r="F1532" s="29" t="s">
        <v>172</v>
      </c>
      <c r="G1532" s="29" t="s">
        <v>1350</v>
      </c>
      <c r="H1532" s="28">
        <v>482</v>
      </c>
      <c r="I1532" s="29" t="s">
        <v>13180</v>
      </c>
      <c r="J1532" s="33" t="s">
        <v>13273</v>
      </c>
      <c r="K1532" s="29" t="s">
        <v>178</v>
      </c>
      <c r="L1532" s="29" t="s">
        <v>13265</v>
      </c>
      <c r="M1532" s="29" t="s">
        <v>176</v>
      </c>
      <c r="N1532" s="28">
        <v>620690</v>
      </c>
      <c r="O1532" s="28">
        <v>6104152</v>
      </c>
      <c r="P1532" s="29" t="s">
        <v>13270</v>
      </c>
      <c r="Q1532" s="32" t="s">
        <v>207</v>
      </c>
      <c r="R1532" s="19"/>
      <c r="S1532" s="19"/>
      <c r="T1532" s="19"/>
      <c r="U1532" s="19"/>
      <c r="V1532" s="19"/>
      <c r="W1532" s="19"/>
      <c r="X1532" s="19"/>
      <c r="Y1532" s="19"/>
      <c r="Z1532" s="19"/>
      <c r="AA1532" s="19"/>
      <c r="AB1532" s="19"/>
      <c r="AC1532" s="19"/>
      <c r="AD1532" s="19"/>
      <c r="AE1532" s="31">
        <v>75838.5</v>
      </c>
      <c r="AF1532" s="31">
        <v>403992</v>
      </c>
      <c r="AG1532" s="31">
        <v>438510</v>
      </c>
      <c r="AH1532" s="31">
        <v>453065</v>
      </c>
      <c r="AI1532" s="31">
        <v>450210</v>
      </c>
      <c r="AJ1532" s="31">
        <v>427585</v>
      </c>
      <c r="AK1532" s="31">
        <v>378930</v>
      </c>
      <c r="AL1532" s="31">
        <v>398135</v>
      </c>
      <c r="AM1532" s="31">
        <v>477656.5</v>
      </c>
      <c r="AN1532" s="31">
        <v>384960.5</v>
      </c>
      <c r="AO1532" s="31">
        <v>406344.5</v>
      </c>
      <c r="AP1532" s="31">
        <v>355561.2021484375</v>
      </c>
      <c r="AQ1532" s="31">
        <v>399528.34765625</v>
      </c>
      <c r="AR1532" s="31">
        <v>362591.8046875</v>
      </c>
      <c r="AS1532" s="31">
        <v>414242.248046875</v>
      </c>
      <c r="AT1532" s="31">
        <v>374808.5</v>
      </c>
      <c r="AU1532" s="31">
        <v>349474.82421875</v>
      </c>
      <c r="AV1532" s="31">
        <v>428848.37109375</v>
      </c>
      <c r="AW1532" s="31">
        <v>416702.97265625</v>
      </c>
      <c r="AX1532" s="31">
        <v>33450.8359375</v>
      </c>
      <c r="AY1532" s="31">
        <v>29070.83984375</v>
      </c>
      <c r="AZ1532" s="31">
        <v>62521.67578125</v>
      </c>
    </row>
    <row r="1533" spans="1:52" ht="15" customHeight="1">
      <c r="A1533" s="29" t="s">
        <v>13272</v>
      </c>
      <c r="B1533" s="34">
        <v>33156</v>
      </c>
      <c r="C1533" s="28">
        <v>150</v>
      </c>
      <c r="D1533" s="28">
        <v>24.6</v>
      </c>
      <c r="E1533" s="28">
        <v>32.5</v>
      </c>
      <c r="F1533" s="29" t="s">
        <v>172</v>
      </c>
      <c r="G1533" s="29" t="s">
        <v>1350</v>
      </c>
      <c r="H1533" s="28">
        <v>482</v>
      </c>
      <c r="I1533" s="29" t="s">
        <v>13180</v>
      </c>
      <c r="J1533" s="33" t="s">
        <v>13271</v>
      </c>
      <c r="K1533" s="29" t="s">
        <v>178</v>
      </c>
      <c r="L1533" s="29" t="s">
        <v>13265</v>
      </c>
      <c r="M1533" s="29" t="s">
        <v>176</v>
      </c>
      <c r="N1533" s="28">
        <v>620681</v>
      </c>
      <c r="O1533" s="28">
        <v>6104063</v>
      </c>
      <c r="P1533" s="29" t="s">
        <v>13270</v>
      </c>
      <c r="Q1533" s="32" t="s">
        <v>207</v>
      </c>
      <c r="R1533" s="19"/>
      <c r="S1533" s="19"/>
      <c r="T1533" s="19"/>
      <c r="U1533" s="19"/>
      <c r="V1533" s="19"/>
      <c r="W1533" s="19"/>
      <c r="X1533" s="19"/>
      <c r="Y1533" s="19"/>
      <c r="Z1533" s="19"/>
      <c r="AA1533" s="19"/>
      <c r="AB1533" s="19"/>
      <c r="AC1533" s="19"/>
      <c r="AD1533" s="19"/>
      <c r="AE1533" s="31">
        <v>75838.5</v>
      </c>
      <c r="AF1533" s="31">
        <v>403992</v>
      </c>
      <c r="AG1533" s="31">
        <v>438510</v>
      </c>
      <c r="AH1533" s="31">
        <v>453065</v>
      </c>
      <c r="AI1533" s="31">
        <v>450210</v>
      </c>
      <c r="AJ1533" s="31">
        <v>427585</v>
      </c>
      <c r="AK1533" s="31">
        <v>378930</v>
      </c>
      <c r="AL1533" s="31">
        <v>398135</v>
      </c>
      <c r="AM1533" s="31">
        <v>477656.5</v>
      </c>
      <c r="AN1533" s="31">
        <v>384960.5</v>
      </c>
      <c r="AO1533" s="31">
        <v>406344.5</v>
      </c>
      <c r="AP1533" s="31">
        <v>355561.2021484375</v>
      </c>
      <c r="AQ1533" s="31">
        <v>399528.34765625</v>
      </c>
      <c r="AR1533" s="31">
        <v>362591.8046875</v>
      </c>
      <c r="AS1533" s="31">
        <v>414242.248046875</v>
      </c>
      <c r="AT1533" s="31">
        <v>374808.5</v>
      </c>
      <c r="AU1533" s="31">
        <v>349474.82421875</v>
      </c>
      <c r="AV1533" s="31">
        <v>428848.37109375</v>
      </c>
      <c r="AW1533" s="31">
        <v>416702.97265625</v>
      </c>
      <c r="AX1533" s="31">
        <v>33450.8359375</v>
      </c>
      <c r="AY1533" s="31">
        <v>29070.83984375</v>
      </c>
      <c r="AZ1533" s="31">
        <v>62521.67578125</v>
      </c>
    </row>
    <row r="1534" spans="1:52" ht="15" customHeight="1">
      <c r="A1534" s="29" t="s">
        <v>13269</v>
      </c>
      <c r="B1534" s="34">
        <v>33519</v>
      </c>
      <c r="C1534" s="28">
        <v>150</v>
      </c>
      <c r="D1534" s="28">
        <v>24.6</v>
      </c>
      <c r="E1534" s="28">
        <v>32.5</v>
      </c>
      <c r="F1534" s="29" t="s">
        <v>172</v>
      </c>
      <c r="G1534" s="29" t="s">
        <v>1350</v>
      </c>
      <c r="H1534" s="28">
        <v>482</v>
      </c>
      <c r="I1534" s="29" t="s">
        <v>13180</v>
      </c>
      <c r="J1534" s="33" t="s">
        <v>13268</v>
      </c>
      <c r="K1534" s="29" t="s">
        <v>178</v>
      </c>
      <c r="L1534" s="29" t="s">
        <v>13265</v>
      </c>
      <c r="M1534" s="29" t="s">
        <v>5460</v>
      </c>
      <c r="N1534" s="28">
        <v>621741</v>
      </c>
      <c r="O1534" s="28">
        <v>6104334</v>
      </c>
      <c r="P1534" s="29" t="s">
        <v>13264</v>
      </c>
      <c r="Q1534" s="32" t="s">
        <v>207</v>
      </c>
      <c r="R1534" s="19"/>
      <c r="S1534" s="19"/>
      <c r="T1534" s="19"/>
      <c r="U1534" s="19"/>
      <c r="V1534" s="19"/>
      <c r="W1534" s="19"/>
      <c r="X1534" s="19"/>
      <c r="Y1534" s="19"/>
      <c r="Z1534" s="19"/>
      <c r="AA1534" s="19"/>
      <c r="AB1534" s="19"/>
      <c r="AC1534" s="19"/>
      <c r="AD1534" s="19"/>
      <c r="AE1534" s="19"/>
      <c r="AF1534" s="31">
        <v>57089.5</v>
      </c>
      <c r="AG1534" s="31">
        <v>357500</v>
      </c>
      <c r="AH1534" s="31">
        <v>384750</v>
      </c>
      <c r="AI1534" s="31">
        <v>395000</v>
      </c>
      <c r="AJ1534" s="31">
        <v>360000</v>
      </c>
      <c r="AK1534" s="31">
        <v>329000</v>
      </c>
      <c r="AL1534" s="31">
        <v>334500</v>
      </c>
      <c r="AM1534" s="31">
        <v>403500</v>
      </c>
      <c r="AN1534" s="31">
        <v>325371</v>
      </c>
      <c r="AO1534" s="31">
        <v>345818</v>
      </c>
      <c r="AP1534" s="31">
        <v>317032.19921875</v>
      </c>
      <c r="AQ1534" s="31">
        <v>357125.146484375</v>
      </c>
      <c r="AR1534" s="31">
        <v>298031.3486328125</v>
      </c>
      <c r="AS1534" s="31">
        <v>350525.447265625</v>
      </c>
      <c r="AT1534" s="31">
        <v>295056.3505859375</v>
      </c>
      <c r="AU1534" s="31">
        <v>275499.9091796875</v>
      </c>
      <c r="AV1534" s="31">
        <v>295051.564453125</v>
      </c>
      <c r="AW1534" s="31">
        <v>154963.18017578125</v>
      </c>
      <c r="AX1534" s="31">
        <v>14361.4609375</v>
      </c>
      <c r="AY1534" s="31">
        <v>12542.1708984375</v>
      </c>
      <c r="AZ1534" s="31">
        <v>26903.6318359375</v>
      </c>
    </row>
    <row r="1535" spans="1:52" ht="15" customHeight="1">
      <c r="A1535" s="29" t="s">
        <v>13267</v>
      </c>
      <c r="B1535" s="34">
        <v>33519</v>
      </c>
      <c r="C1535" s="28">
        <v>150</v>
      </c>
      <c r="D1535" s="28">
        <v>24.6</v>
      </c>
      <c r="E1535" s="28">
        <v>32.5</v>
      </c>
      <c r="F1535" s="29" t="s">
        <v>172</v>
      </c>
      <c r="G1535" s="29" t="s">
        <v>1350</v>
      </c>
      <c r="H1535" s="28">
        <v>482</v>
      </c>
      <c r="I1535" s="29" t="s">
        <v>13180</v>
      </c>
      <c r="J1535" s="33" t="s">
        <v>13266</v>
      </c>
      <c r="K1535" s="29" t="s">
        <v>178</v>
      </c>
      <c r="L1535" s="29" t="s">
        <v>13265</v>
      </c>
      <c r="M1535" s="29" t="s">
        <v>5460</v>
      </c>
      <c r="N1535" s="28">
        <v>621816</v>
      </c>
      <c r="O1535" s="28">
        <v>6104456</v>
      </c>
      <c r="P1535" s="29" t="s">
        <v>13264</v>
      </c>
      <c r="Q1535" s="32" t="s">
        <v>207</v>
      </c>
      <c r="R1535" s="19"/>
      <c r="S1535" s="19"/>
      <c r="T1535" s="19"/>
      <c r="U1535" s="19"/>
      <c r="V1535" s="19"/>
      <c r="W1535" s="19"/>
      <c r="X1535" s="19"/>
      <c r="Y1535" s="19"/>
      <c r="Z1535" s="19"/>
      <c r="AA1535" s="19"/>
      <c r="AB1535" s="19"/>
      <c r="AC1535" s="19"/>
      <c r="AD1535" s="19"/>
      <c r="AE1535" s="19"/>
      <c r="AF1535" s="31">
        <v>57089.5</v>
      </c>
      <c r="AG1535" s="31">
        <v>357500</v>
      </c>
      <c r="AH1535" s="31">
        <v>384750</v>
      </c>
      <c r="AI1535" s="31">
        <v>395000</v>
      </c>
      <c r="AJ1535" s="31">
        <v>360000</v>
      </c>
      <c r="AK1535" s="31">
        <v>329000</v>
      </c>
      <c r="AL1535" s="31">
        <v>334500</v>
      </c>
      <c r="AM1535" s="31">
        <v>403500</v>
      </c>
      <c r="AN1535" s="31">
        <v>325371</v>
      </c>
      <c r="AO1535" s="31">
        <v>345818</v>
      </c>
      <c r="AP1535" s="31">
        <v>317032.19921875</v>
      </c>
      <c r="AQ1535" s="31">
        <v>357125.146484375</v>
      </c>
      <c r="AR1535" s="31">
        <v>298031.3486328125</v>
      </c>
      <c r="AS1535" s="31">
        <v>350525.447265625</v>
      </c>
      <c r="AT1535" s="31">
        <v>295056.3505859375</v>
      </c>
      <c r="AU1535" s="31">
        <v>275499.9091796875</v>
      </c>
      <c r="AV1535" s="31">
        <v>295051.564453125</v>
      </c>
      <c r="AW1535" s="31">
        <v>154963.18017578125</v>
      </c>
      <c r="AX1535" s="31">
        <v>14361.4609375</v>
      </c>
      <c r="AY1535" s="31">
        <v>12542.1708984375</v>
      </c>
      <c r="AZ1535" s="31">
        <v>26903.6318359375</v>
      </c>
    </row>
    <row r="1536" spans="1:52" ht="15" customHeight="1">
      <c r="A1536" s="29" t="s">
        <v>13263</v>
      </c>
      <c r="B1536" s="34">
        <v>33064</v>
      </c>
      <c r="C1536" s="28">
        <v>400</v>
      </c>
      <c r="D1536" s="28">
        <v>35</v>
      </c>
      <c r="E1536" s="28">
        <v>35</v>
      </c>
      <c r="F1536" s="29" t="s">
        <v>172</v>
      </c>
      <c r="G1536" s="29" t="s">
        <v>13258</v>
      </c>
      <c r="H1536" s="28">
        <v>482</v>
      </c>
      <c r="I1536" s="29" t="s">
        <v>13180</v>
      </c>
      <c r="J1536" s="33" t="s">
        <v>13262</v>
      </c>
      <c r="K1536" s="29" t="s">
        <v>178</v>
      </c>
      <c r="L1536" s="29" t="s">
        <v>13261</v>
      </c>
      <c r="M1536" s="29" t="s">
        <v>6258</v>
      </c>
      <c r="N1536" s="28">
        <v>620109</v>
      </c>
      <c r="O1536" s="28">
        <v>6104157</v>
      </c>
      <c r="P1536" s="29" t="s">
        <v>13260</v>
      </c>
      <c r="Q1536" s="32" t="s">
        <v>207</v>
      </c>
      <c r="R1536" s="19"/>
      <c r="S1536" s="19"/>
      <c r="T1536" s="19"/>
      <c r="U1536" s="19"/>
      <c r="V1536" s="19"/>
      <c r="W1536" s="19"/>
      <c r="X1536" s="19"/>
      <c r="Y1536" s="19"/>
      <c r="Z1536" s="19"/>
      <c r="AA1536" s="19"/>
      <c r="AB1536" s="19"/>
      <c r="AC1536" s="19"/>
      <c r="AD1536" s="19"/>
      <c r="AE1536" s="31">
        <v>375263</v>
      </c>
      <c r="AF1536" s="31">
        <v>799609</v>
      </c>
      <c r="AG1536" s="31">
        <v>868200</v>
      </c>
      <c r="AH1536" s="31">
        <v>918300</v>
      </c>
      <c r="AI1536" s="31">
        <v>935800</v>
      </c>
      <c r="AJ1536" s="31">
        <v>850600</v>
      </c>
      <c r="AK1536" s="31">
        <v>741800</v>
      </c>
      <c r="AL1536" s="31">
        <v>782400</v>
      </c>
      <c r="AM1536" s="31">
        <v>925600</v>
      </c>
      <c r="AN1536" s="31">
        <v>747690</v>
      </c>
      <c r="AO1536" s="31">
        <v>787241</v>
      </c>
      <c r="AP1536" s="31">
        <v>725043.25</v>
      </c>
      <c r="AQ1536" s="31">
        <v>773292</v>
      </c>
      <c r="AR1536" s="31">
        <v>713603</v>
      </c>
      <c r="AS1536" s="31">
        <v>799825</v>
      </c>
      <c r="AT1536" s="31">
        <v>702234</v>
      </c>
      <c r="AU1536" s="31">
        <v>691445.5</v>
      </c>
      <c r="AV1536" s="31">
        <v>870104.75</v>
      </c>
      <c r="AW1536" s="31">
        <v>834583.25</v>
      </c>
      <c r="AX1536" s="31">
        <v>67156.25</v>
      </c>
      <c r="AY1536" s="31">
        <v>56027.75</v>
      </c>
      <c r="AZ1536" s="31">
        <v>123184</v>
      </c>
    </row>
    <row r="1537" spans="1:52" ht="15" customHeight="1">
      <c r="A1537" s="29" t="s">
        <v>13259</v>
      </c>
      <c r="B1537" s="34">
        <v>33061</v>
      </c>
      <c r="C1537" s="28">
        <v>150</v>
      </c>
      <c r="D1537" s="28">
        <v>24.6</v>
      </c>
      <c r="E1537" s="28">
        <v>32.5</v>
      </c>
      <c r="F1537" s="29" t="s">
        <v>172</v>
      </c>
      <c r="G1537" s="29" t="s">
        <v>1350</v>
      </c>
      <c r="H1537" s="28">
        <v>482</v>
      </c>
      <c r="I1537" s="29" t="s">
        <v>13180</v>
      </c>
      <c r="J1537" s="33" t="s">
        <v>13257</v>
      </c>
      <c r="K1537" s="29" t="s">
        <v>178</v>
      </c>
      <c r="L1537" s="29" t="s">
        <v>13256</v>
      </c>
      <c r="M1537" s="29" t="s">
        <v>5208</v>
      </c>
      <c r="N1537" s="28">
        <v>619576</v>
      </c>
      <c r="O1537" s="28">
        <v>6104914</v>
      </c>
      <c r="P1537" s="29" t="s">
        <v>13255</v>
      </c>
      <c r="Q1537" s="32" t="s">
        <v>207</v>
      </c>
      <c r="R1537" s="19"/>
      <c r="S1537" s="19"/>
      <c r="T1537" s="19"/>
      <c r="U1537" s="19"/>
      <c r="V1537" s="19"/>
      <c r="W1537" s="19"/>
      <c r="X1537" s="19"/>
      <c r="Y1537" s="19"/>
      <c r="Z1537" s="19"/>
      <c r="AA1537" s="19"/>
      <c r="AB1537" s="19"/>
      <c r="AC1537" s="19"/>
      <c r="AD1537" s="19"/>
      <c r="AE1537" s="31">
        <v>208263</v>
      </c>
      <c r="AF1537" s="31">
        <v>443767</v>
      </c>
      <c r="AG1537" s="31">
        <v>460370</v>
      </c>
      <c r="AH1537" s="31">
        <v>483180</v>
      </c>
      <c r="AI1537" s="31">
        <v>500200</v>
      </c>
      <c r="AJ1537" s="31">
        <v>459100</v>
      </c>
      <c r="AK1537" s="31">
        <v>429400</v>
      </c>
      <c r="AL1537" s="31">
        <v>435570</v>
      </c>
      <c r="AM1537" s="31">
        <v>538090</v>
      </c>
      <c r="AN1537" s="31">
        <v>426911</v>
      </c>
      <c r="AO1537" s="31">
        <v>457733</v>
      </c>
      <c r="AP1537" s="31">
        <v>422912.00390625</v>
      </c>
      <c r="AQ1537" s="31">
        <v>437480.498046875</v>
      </c>
      <c r="AR1537" s="31">
        <v>390821.69921875</v>
      </c>
      <c r="AS1537" s="31">
        <v>437847.796875</v>
      </c>
      <c r="AT1537" s="31">
        <v>418471.69921875</v>
      </c>
      <c r="AU1537" s="31">
        <v>390469.6279296875</v>
      </c>
      <c r="AV1537" s="31">
        <v>483376.88671875</v>
      </c>
      <c r="AW1537" s="31">
        <v>469324.0498046875</v>
      </c>
      <c r="AX1537" s="31">
        <v>37298.84765625</v>
      </c>
      <c r="AY1537" s="31">
        <v>34024.29296875</v>
      </c>
      <c r="AZ1537" s="31">
        <v>71323.140625</v>
      </c>
    </row>
    <row r="1538" spans="1:52" ht="15" customHeight="1">
      <c r="A1538" s="29" t="s">
        <v>13254</v>
      </c>
      <c r="B1538" s="34">
        <v>36146</v>
      </c>
      <c r="C1538" s="28">
        <v>1000</v>
      </c>
      <c r="D1538" s="28">
        <v>54</v>
      </c>
      <c r="E1538" s="28">
        <v>50</v>
      </c>
      <c r="F1538" s="29" t="s">
        <v>440</v>
      </c>
      <c r="G1538" s="29" t="s">
        <v>13250</v>
      </c>
      <c r="H1538" s="28">
        <v>482</v>
      </c>
      <c r="I1538" s="29" t="s">
        <v>13180</v>
      </c>
      <c r="J1538" s="33" t="s">
        <v>13253</v>
      </c>
      <c r="K1538" s="29" t="s">
        <v>178</v>
      </c>
      <c r="L1538" s="29" t="s">
        <v>13248</v>
      </c>
      <c r="M1538" s="29" t="s">
        <v>355</v>
      </c>
      <c r="N1538" s="28">
        <v>620019</v>
      </c>
      <c r="O1538" s="28">
        <v>6107186</v>
      </c>
      <c r="P1538" s="29" t="s">
        <v>13252</v>
      </c>
      <c r="Q1538" s="32" t="s">
        <v>174</v>
      </c>
      <c r="R1538" s="19"/>
      <c r="S1538" s="19"/>
      <c r="T1538" s="19"/>
      <c r="U1538" s="19"/>
      <c r="V1538" s="19"/>
      <c r="W1538" s="19"/>
      <c r="X1538" s="19"/>
      <c r="Y1538" s="19"/>
      <c r="Z1538" s="19"/>
      <c r="AA1538" s="19"/>
      <c r="AB1538" s="19"/>
      <c r="AC1538" s="19"/>
      <c r="AD1538" s="19"/>
      <c r="AE1538" s="19"/>
      <c r="AF1538" s="19"/>
      <c r="AG1538" s="19"/>
      <c r="AH1538" s="19"/>
      <c r="AI1538" s="19"/>
      <c r="AJ1538" s="19"/>
      <c r="AK1538" s="19"/>
      <c r="AL1538" s="19"/>
      <c r="AM1538" s="31">
        <v>152040</v>
      </c>
      <c r="AN1538" s="31">
        <v>2673318</v>
      </c>
      <c r="AO1538" s="31">
        <v>2745189</v>
      </c>
      <c r="AP1538" s="31">
        <v>2450984.25</v>
      </c>
      <c r="AQ1538" s="31">
        <v>2616982</v>
      </c>
      <c r="AR1538" s="31">
        <v>2422266.75</v>
      </c>
      <c r="AS1538" s="31">
        <v>2748345</v>
      </c>
      <c r="AT1538" s="31">
        <v>2535299.25</v>
      </c>
      <c r="AU1538" s="31">
        <v>2399753.25</v>
      </c>
      <c r="AV1538" s="31">
        <v>2769036.75</v>
      </c>
      <c r="AW1538" s="31">
        <v>2931331.5</v>
      </c>
      <c r="AX1538" s="31">
        <v>229626.75</v>
      </c>
      <c r="AY1538" s="31">
        <v>201254.25</v>
      </c>
      <c r="AZ1538" s="31">
        <v>430881</v>
      </c>
    </row>
    <row r="1539" spans="1:52" ht="15" customHeight="1">
      <c r="A1539" s="29" t="s">
        <v>13251</v>
      </c>
      <c r="B1539" s="34">
        <v>32903</v>
      </c>
      <c r="C1539" s="28">
        <v>150</v>
      </c>
      <c r="D1539" s="28">
        <v>24.6</v>
      </c>
      <c r="E1539" s="28">
        <v>32.700000000000003</v>
      </c>
      <c r="F1539" s="29" t="s">
        <v>172</v>
      </c>
      <c r="G1539" s="29" t="s">
        <v>1350</v>
      </c>
      <c r="H1539" s="28">
        <v>482</v>
      </c>
      <c r="I1539" s="29" t="s">
        <v>13180</v>
      </c>
      <c r="J1539" s="33" t="s">
        <v>13249</v>
      </c>
      <c r="K1539" s="29" t="s">
        <v>178</v>
      </c>
      <c r="L1539" s="29" t="s">
        <v>13248</v>
      </c>
      <c r="M1539" s="29" t="s">
        <v>13247</v>
      </c>
      <c r="N1539" s="28">
        <v>620601</v>
      </c>
      <c r="O1539" s="28">
        <v>6107261</v>
      </c>
      <c r="P1539" s="29" t="s">
        <v>13246</v>
      </c>
      <c r="Q1539" s="32" t="s">
        <v>207</v>
      </c>
      <c r="R1539" s="19"/>
      <c r="S1539" s="19"/>
      <c r="T1539" s="19"/>
      <c r="U1539" s="19"/>
      <c r="V1539" s="19"/>
      <c r="W1539" s="19"/>
      <c r="X1539" s="19"/>
      <c r="Y1539" s="19"/>
      <c r="Z1539" s="19"/>
      <c r="AA1539" s="19"/>
      <c r="AB1539" s="19"/>
      <c r="AC1539" s="19"/>
      <c r="AD1539" s="19"/>
      <c r="AE1539" s="31">
        <v>423056</v>
      </c>
      <c r="AF1539" s="31">
        <v>409748</v>
      </c>
      <c r="AG1539" s="31">
        <v>439210</v>
      </c>
      <c r="AH1539" s="31">
        <v>461920</v>
      </c>
      <c r="AI1539" s="31">
        <v>476100</v>
      </c>
      <c r="AJ1539" s="31">
        <v>427140</v>
      </c>
      <c r="AK1539" s="31">
        <v>380810</v>
      </c>
      <c r="AL1539" s="31">
        <v>397740</v>
      </c>
      <c r="AM1539" s="31">
        <v>488930</v>
      </c>
      <c r="AN1539" s="31">
        <v>390931</v>
      </c>
      <c r="AO1539" s="31">
        <v>410570</v>
      </c>
      <c r="AP1539" s="31">
        <v>369766.697265625</v>
      </c>
      <c r="AQ1539" s="31">
        <v>403956.69921875</v>
      </c>
      <c r="AR1539" s="31">
        <v>351200.30078125</v>
      </c>
      <c r="AS1539" s="31">
        <v>404080.099609375</v>
      </c>
      <c r="AT1539" s="31">
        <v>323544.99682617188</v>
      </c>
      <c r="AU1539" s="31">
        <v>294376.4814453125</v>
      </c>
      <c r="AV1539" s="31">
        <v>426009.4404296875</v>
      </c>
      <c r="AW1539" s="31">
        <v>330422.54783630371</v>
      </c>
      <c r="AX1539" s="31">
        <v>34567.2890625</v>
      </c>
      <c r="AY1539" s="31">
        <v>31232.765625</v>
      </c>
      <c r="AZ1539" s="31">
        <v>65800.0546875</v>
      </c>
    </row>
    <row r="1540" spans="1:52" ht="15" customHeight="1">
      <c r="A1540" s="29" t="s">
        <v>13245</v>
      </c>
      <c r="B1540" s="34">
        <v>32618</v>
      </c>
      <c r="C1540" s="28">
        <v>130</v>
      </c>
      <c r="D1540" s="28">
        <v>22</v>
      </c>
      <c r="E1540" s="28">
        <v>24</v>
      </c>
      <c r="F1540" s="29" t="s">
        <v>786</v>
      </c>
      <c r="G1540" s="29" t="s">
        <v>13239</v>
      </c>
      <c r="H1540" s="28">
        <v>482</v>
      </c>
      <c r="I1540" s="29" t="s">
        <v>13180</v>
      </c>
      <c r="J1540" s="33" t="s">
        <v>13244</v>
      </c>
      <c r="K1540" s="29" t="s">
        <v>178</v>
      </c>
      <c r="L1540" s="29" t="s">
        <v>13243</v>
      </c>
      <c r="M1540" s="29" t="s">
        <v>13242</v>
      </c>
      <c r="N1540" s="28">
        <v>603510</v>
      </c>
      <c r="O1540" s="28">
        <v>6084157</v>
      </c>
      <c r="P1540" s="29" t="s">
        <v>13241</v>
      </c>
      <c r="Q1540" s="32" t="s">
        <v>207</v>
      </c>
      <c r="R1540" s="19"/>
      <c r="S1540" s="19"/>
      <c r="T1540" s="19"/>
      <c r="U1540" s="19"/>
      <c r="V1540" s="19"/>
      <c r="W1540" s="19"/>
      <c r="X1540" s="19"/>
      <c r="Y1540" s="19"/>
      <c r="Z1540" s="19"/>
      <c r="AA1540" s="19"/>
      <c r="AB1540" s="19"/>
      <c r="AC1540" s="19"/>
      <c r="AD1540" s="31">
        <v>232629</v>
      </c>
      <c r="AE1540" s="31">
        <v>374553</v>
      </c>
      <c r="AF1540" s="31">
        <v>332541</v>
      </c>
      <c r="AG1540" s="31">
        <v>340110</v>
      </c>
      <c r="AH1540" s="31">
        <v>317380</v>
      </c>
      <c r="AI1540" s="31">
        <v>343170</v>
      </c>
      <c r="AJ1540" s="31">
        <v>276930</v>
      </c>
      <c r="AK1540" s="31">
        <v>324360</v>
      </c>
      <c r="AL1540" s="31">
        <v>343180</v>
      </c>
      <c r="AM1540" s="31">
        <v>431730</v>
      </c>
      <c r="AN1540" s="31">
        <v>369015</v>
      </c>
      <c r="AO1540" s="31">
        <v>391371</v>
      </c>
      <c r="AP1540" s="31">
        <v>319217.09765625</v>
      </c>
      <c r="AQ1540" s="31">
        <v>366290.498046875</v>
      </c>
      <c r="AR1540" s="31">
        <v>345112.298828125</v>
      </c>
      <c r="AS1540" s="31">
        <v>352457.19921875</v>
      </c>
      <c r="AT1540" s="31">
        <v>378517.5</v>
      </c>
      <c r="AU1540" s="31">
        <v>377965.7705078125</v>
      </c>
      <c r="AV1540" s="31">
        <v>436128.162109375</v>
      </c>
      <c r="AW1540" s="31">
        <v>429936.775390625</v>
      </c>
      <c r="AX1540" s="31">
        <v>35257.6640625</v>
      </c>
      <c r="AY1540" s="31">
        <v>27420.87890625</v>
      </c>
      <c r="AZ1540" s="31">
        <v>62678.54296875</v>
      </c>
    </row>
    <row r="1541" spans="1:52" ht="15" customHeight="1">
      <c r="A1541" s="29" t="s">
        <v>13240</v>
      </c>
      <c r="B1541" s="34">
        <v>35695</v>
      </c>
      <c r="C1541" s="28">
        <v>600</v>
      </c>
      <c r="D1541" s="28">
        <v>43</v>
      </c>
      <c r="E1541" s="28">
        <v>56.5</v>
      </c>
      <c r="F1541" s="29" t="s">
        <v>172</v>
      </c>
      <c r="G1541" s="29" t="s">
        <v>13233</v>
      </c>
      <c r="H1541" s="28">
        <v>482</v>
      </c>
      <c r="I1541" s="29" t="s">
        <v>13180</v>
      </c>
      <c r="J1541" s="33" t="s">
        <v>13238</v>
      </c>
      <c r="K1541" s="29" t="s">
        <v>178</v>
      </c>
      <c r="L1541" s="29" t="s">
        <v>13237</v>
      </c>
      <c r="M1541" s="29" t="s">
        <v>13236</v>
      </c>
      <c r="N1541" s="28">
        <v>611231</v>
      </c>
      <c r="O1541" s="28">
        <v>6089150</v>
      </c>
      <c r="P1541" s="29" t="s">
        <v>13235</v>
      </c>
      <c r="Q1541" s="32" t="s">
        <v>174</v>
      </c>
      <c r="R1541" s="19"/>
      <c r="S1541" s="19"/>
      <c r="T1541" s="19"/>
      <c r="U1541" s="19"/>
      <c r="V1541" s="19"/>
      <c r="W1541" s="19"/>
      <c r="X1541" s="19"/>
      <c r="Y1541" s="19"/>
      <c r="Z1541" s="19"/>
      <c r="AA1541" s="19"/>
      <c r="AB1541" s="19"/>
      <c r="AC1541" s="19"/>
      <c r="AD1541" s="19"/>
      <c r="AE1541" s="19"/>
      <c r="AF1541" s="19"/>
      <c r="AG1541" s="19"/>
      <c r="AH1541" s="19"/>
      <c r="AI1541" s="19"/>
      <c r="AJ1541" s="19"/>
      <c r="AK1541" s="19"/>
      <c r="AL1541" s="31">
        <v>386445</v>
      </c>
      <c r="AM1541" s="31">
        <v>1580926</v>
      </c>
      <c r="AN1541" s="31">
        <v>1295041</v>
      </c>
      <c r="AO1541" s="31">
        <v>1398449</v>
      </c>
      <c r="AP1541" s="31">
        <v>1118370</v>
      </c>
      <c r="AQ1541" s="31">
        <v>1344734.5</v>
      </c>
      <c r="AR1541" s="31">
        <v>1207116</v>
      </c>
      <c r="AS1541" s="31">
        <v>1367978</v>
      </c>
      <c r="AT1541" s="31">
        <v>1293218</v>
      </c>
      <c r="AU1541" s="31">
        <v>1201692</v>
      </c>
      <c r="AV1541" s="31">
        <v>1433267</v>
      </c>
      <c r="AW1541" s="31">
        <v>1134867.5</v>
      </c>
      <c r="AX1541" s="31">
        <v>114561</v>
      </c>
      <c r="AY1541" s="31">
        <v>76569.5</v>
      </c>
      <c r="AZ1541" s="31">
        <v>191130.5</v>
      </c>
    </row>
    <row r="1542" spans="1:52" ht="15" customHeight="1">
      <c r="A1542" s="29" t="s">
        <v>13234</v>
      </c>
      <c r="B1542" s="34">
        <v>37224</v>
      </c>
      <c r="C1542" s="28">
        <v>900</v>
      </c>
      <c r="D1542" s="28">
        <v>52.2</v>
      </c>
      <c r="E1542" s="28">
        <v>44</v>
      </c>
      <c r="F1542" s="29" t="s">
        <v>13228</v>
      </c>
      <c r="G1542" s="29" t="s">
        <v>3715</v>
      </c>
      <c r="H1542" s="28">
        <v>482</v>
      </c>
      <c r="I1542" s="29" t="s">
        <v>13180</v>
      </c>
      <c r="J1542" s="33" t="s">
        <v>13232</v>
      </c>
      <c r="K1542" s="29" t="s">
        <v>178</v>
      </c>
      <c r="L1542" s="29" t="s">
        <v>13231</v>
      </c>
      <c r="M1542" s="29" t="s">
        <v>554</v>
      </c>
      <c r="N1542" s="28">
        <v>610746</v>
      </c>
      <c r="O1542" s="28">
        <v>6069256</v>
      </c>
      <c r="P1542" s="29" t="s">
        <v>13230</v>
      </c>
      <c r="Q1542" s="32" t="s">
        <v>919</v>
      </c>
      <c r="R1542" s="19"/>
      <c r="S1542" s="19"/>
      <c r="T1542" s="19"/>
      <c r="U1542" s="19"/>
      <c r="V1542" s="19"/>
      <c r="W1542" s="19"/>
      <c r="X1542" s="19"/>
      <c r="Y1542" s="19"/>
      <c r="Z1542" s="19"/>
      <c r="AA1542" s="19"/>
      <c r="AB1542" s="19"/>
      <c r="AC1542" s="19"/>
      <c r="AD1542" s="19"/>
      <c r="AE1542" s="19"/>
      <c r="AF1542" s="19"/>
      <c r="AG1542" s="19"/>
      <c r="AH1542" s="19"/>
      <c r="AI1542" s="19"/>
      <c r="AJ1542" s="19"/>
      <c r="AK1542" s="19"/>
      <c r="AL1542" s="19"/>
      <c r="AM1542" s="19"/>
      <c r="AN1542" s="19"/>
      <c r="AO1542" s="19"/>
      <c r="AP1542" s="31">
        <v>159594.5</v>
      </c>
      <c r="AQ1542" s="31">
        <v>2291930.5</v>
      </c>
      <c r="AR1542" s="31">
        <v>2111638.75</v>
      </c>
      <c r="AS1542" s="31">
        <v>2137231.25</v>
      </c>
      <c r="AT1542" s="31">
        <v>2205424.25</v>
      </c>
      <c r="AU1542" s="31">
        <v>2061361.75</v>
      </c>
      <c r="AV1542" s="31">
        <v>2435967.75</v>
      </c>
      <c r="AW1542" s="31">
        <v>2289302</v>
      </c>
      <c r="AX1542" s="31">
        <v>203854.5</v>
      </c>
      <c r="AY1542" s="31">
        <v>170394.5</v>
      </c>
      <c r="AZ1542" s="31">
        <v>374249</v>
      </c>
    </row>
    <row r="1543" spans="1:52" ht="15" customHeight="1">
      <c r="A1543" s="29" t="s">
        <v>13229</v>
      </c>
      <c r="B1543" s="34">
        <v>37581</v>
      </c>
      <c r="C1543" s="28">
        <v>750</v>
      </c>
      <c r="D1543" s="28">
        <v>48.2</v>
      </c>
      <c r="E1543" s="28">
        <v>50</v>
      </c>
      <c r="F1543" s="29" t="s">
        <v>172</v>
      </c>
      <c r="G1543" s="29" t="s">
        <v>926</v>
      </c>
      <c r="H1543" s="28">
        <v>482</v>
      </c>
      <c r="I1543" s="29" t="s">
        <v>13180</v>
      </c>
      <c r="J1543" s="33" t="s">
        <v>13227</v>
      </c>
      <c r="K1543" s="29" t="s">
        <v>178</v>
      </c>
      <c r="L1543" s="29" t="s">
        <v>13226</v>
      </c>
      <c r="M1543" s="29" t="s">
        <v>331</v>
      </c>
      <c r="N1543" s="28">
        <v>610972</v>
      </c>
      <c r="O1543" s="28">
        <v>6086290</v>
      </c>
      <c r="P1543" s="29" t="s">
        <v>13225</v>
      </c>
      <c r="Q1543" s="32" t="s">
        <v>174</v>
      </c>
      <c r="R1543" s="19"/>
      <c r="S1543" s="19"/>
      <c r="T1543" s="19"/>
      <c r="U1543" s="19"/>
      <c r="V1543" s="19"/>
      <c r="W1543" s="19"/>
      <c r="X1543" s="19"/>
      <c r="Y1543" s="19"/>
      <c r="Z1543" s="19"/>
      <c r="AA1543" s="19"/>
      <c r="AB1543" s="19"/>
      <c r="AC1543" s="19"/>
      <c r="AD1543" s="19"/>
      <c r="AE1543" s="19"/>
      <c r="AF1543" s="19"/>
      <c r="AG1543" s="19"/>
      <c r="AH1543" s="19"/>
      <c r="AI1543" s="19"/>
      <c r="AJ1543" s="19"/>
      <c r="AK1543" s="19"/>
      <c r="AL1543" s="19"/>
      <c r="AM1543" s="19"/>
      <c r="AN1543" s="19"/>
      <c r="AO1543" s="19"/>
      <c r="AP1543" s="19"/>
      <c r="AQ1543" s="31">
        <v>225779</v>
      </c>
      <c r="AR1543" s="31">
        <v>1526444.75</v>
      </c>
      <c r="AS1543" s="31">
        <v>1700180.25</v>
      </c>
      <c r="AT1543" s="31">
        <v>1632147.25</v>
      </c>
      <c r="AU1543" s="31">
        <v>1511765.5</v>
      </c>
      <c r="AV1543" s="31">
        <v>1753631.25</v>
      </c>
      <c r="AW1543" s="31">
        <v>1823374.25</v>
      </c>
      <c r="AX1543" s="31">
        <v>160648</v>
      </c>
      <c r="AY1543" s="31">
        <v>115185.25</v>
      </c>
      <c r="AZ1543" s="31">
        <v>275833.25</v>
      </c>
    </row>
    <row r="1544" spans="1:52" ht="15" customHeight="1">
      <c r="A1544" s="29" t="s">
        <v>13224</v>
      </c>
      <c r="B1544" s="34">
        <v>37502</v>
      </c>
      <c r="C1544" s="28">
        <v>1000</v>
      </c>
      <c r="D1544" s="28">
        <v>54.2</v>
      </c>
      <c r="E1544" s="28">
        <v>47.8</v>
      </c>
      <c r="F1544" s="29" t="s">
        <v>205</v>
      </c>
      <c r="G1544" s="29" t="s">
        <v>3746</v>
      </c>
      <c r="H1544" s="28">
        <v>482</v>
      </c>
      <c r="I1544" s="29" t="s">
        <v>13180</v>
      </c>
      <c r="J1544" s="33" t="s">
        <v>13223</v>
      </c>
      <c r="K1544" s="29" t="s">
        <v>178</v>
      </c>
      <c r="L1544" s="29" t="s">
        <v>13222</v>
      </c>
      <c r="M1544" s="29" t="s">
        <v>1088</v>
      </c>
      <c r="N1544" s="28">
        <v>607922</v>
      </c>
      <c r="O1544" s="28">
        <v>6080062</v>
      </c>
      <c r="P1544" s="29" t="s">
        <v>13221</v>
      </c>
      <c r="Q1544" s="32" t="s">
        <v>207</v>
      </c>
      <c r="R1544" s="19"/>
      <c r="S1544" s="19"/>
      <c r="T1544" s="19"/>
      <c r="U1544" s="19"/>
      <c r="V1544" s="19"/>
      <c r="W1544" s="19"/>
      <c r="X1544" s="19"/>
      <c r="Y1544" s="19"/>
      <c r="Z1544" s="19"/>
      <c r="AA1544" s="19"/>
      <c r="AB1544" s="19"/>
      <c r="AC1544" s="19"/>
      <c r="AD1544" s="19"/>
      <c r="AE1544" s="19"/>
      <c r="AF1544" s="19"/>
      <c r="AG1544" s="19"/>
      <c r="AH1544" s="19"/>
      <c r="AI1544" s="19"/>
      <c r="AJ1544" s="19"/>
      <c r="AK1544" s="19"/>
      <c r="AL1544" s="19"/>
      <c r="AM1544" s="19"/>
      <c r="AN1544" s="19"/>
      <c r="AO1544" s="19"/>
      <c r="AP1544" s="19"/>
      <c r="AQ1544" s="31">
        <v>738601</v>
      </c>
      <c r="AR1544" s="31">
        <v>2453592.75</v>
      </c>
      <c r="AS1544" s="31">
        <v>2796519.75</v>
      </c>
      <c r="AT1544" s="31">
        <v>2616700.75</v>
      </c>
      <c r="AU1544" s="31">
        <v>2377861.75</v>
      </c>
      <c r="AV1544" s="31">
        <v>2939063.25</v>
      </c>
      <c r="AW1544" s="31">
        <v>2764218</v>
      </c>
      <c r="AX1544" s="31">
        <v>229473.5</v>
      </c>
      <c r="AY1544" s="31">
        <v>187635.5</v>
      </c>
      <c r="AZ1544" s="31">
        <v>417109</v>
      </c>
    </row>
    <row r="1545" spans="1:52" ht="15" customHeight="1">
      <c r="A1545" s="29" t="s">
        <v>13220</v>
      </c>
      <c r="B1545" s="34">
        <v>37498</v>
      </c>
      <c r="C1545" s="28">
        <v>900</v>
      </c>
      <c r="D1545" s="28">
        <v>52</v>
      </c>
      <c r="E1545" s="28">
        <v>49</v>
      </c>
      <c r="F1545" s="29" t="s">
        <v>2104</v>
      </c>
      <c r="G1545" s="29" t="s">
        <v>13215</v>
      </c>
      <c r="H1545" s="28">
        <v>482</v>
      </c>
      <c r="I1545" s="29" t="s">
        <v>13180</v>
      </c>
      <c r="J1545" s="33" t="s">
        <v>13219</v>
      </c>
      <c r="K1545" s="29" t="s">
        <v>178</v>
      </c>
      <c r="L1545" s="29" t="s">
        <v>13218</v>
      </c>
      <c r="M1545" s="29" t="s">
        <v>2515</v>
      </c>
      <c r="N1545" s="28">
        <v>609619</v>
      </c>
      <c r="O1545" s="28">
        <v>6075533</v>
      </c>
      <c r="P1545" s="29" t="s">
        <v>13217</v>
      </c>
      <c r="Q1545" s="32" t="s">
        <v>207</v>
      </c>
      <c r="R1545" s="19"/>
      <c r="S1545" s="19"/>
      <c r="T1545" s="19"/>
      <c r="U1545" s="19"/>
      <c r="V1545" s="19"/>
      <c r="W1545" s="19"/>
      <c r="X1545" s="19"/>
      <c r="Y1545" s="19"/>
      <c r="Z1545" s="19"/>
      <c r="AA1545" s="19"/>
      <c r="AB1545" s="19"/>
      <c r="AC1545" s="19"/>
      <c r="AD1545" s="19"/>
      <c r="AE1545" s="19"/>
      <c r="AF1545" s="19"/>
      <c r="AG1545" s="19"/>
      <c r="AH1545" s="19"/>
      <c r="AI1545" s="19"/>
      <c r="AJ1545" s="19"/>
      <c r="AK1545" s="19"/>
      <c r="AL1545" s="19"/>
      <c r="AM1545" s="19"/>
      <c r="AN1545" s="19"/>
      <c r="AO1545" s="19"/>
      <c r="AP1545" s="19"/>
      <c r="AQ1545" s="31">
        <v>670151.25</v>
      </c>
      <c r="AR1545" s="31">
        <v>1937126.5</v>
      </c>
      <c r="AS1545" s="31">
        <v>2189898.5</v>
      </c>
      <c r="AT1545" s="31">
        <v>2069746.25</v>
      </c>
      <c r="AU1545" s="31">
        <v>1963373.5</v>
      </c>
      <c r="AV1545" s="31">
        <v>2368707</v>
      </c>
      <c r="AW1545" s="31">
        <v>2290836</v>
      </c>
      <c r="AX1545" s="31">
        <v>185312.5</v>
      </c>
      <c r="AY1545" s="31">
        <v>152825</v>
      </c>
      <c r="AZ1545" s="31">
        <v>338137.5</v>
      </c>
    </row>
    <row r="1546" spans="1:52" ht="15" customHeight="1">
      <c r="A1546" s="29" t="s">
        <v>13216</v>
      </c>
      <c r="B1546" s="34">
        <v>37596</v>
      </c>
      <c r="C1546" s="28">
        <v>900</v>
      </c>
      <c r="D1546" s="28">
        <v>52</v>
      </c>
      <c r="E1546" s="28">
        <v>49</v>
      </c>
      <c r="F1546" s="29" t="s">
        <v>172</v>
      </c>
      <c r="G1546" s="29" t="s">
        <v>13203</v>
      </c>
      <c r="H1546" s="28">
        <v>482</v>
      </c>
      <c r="I1546" s="29" t="s">
        <v>13180</v>
      </c>
      <c r="J1546" s="33" t="s">
        <v>13214</v>
      </c>
      <c r="K1546" s="29" t="s">
        <v>178</v>
      </c>
      <c r="L1546" s="29" t="s">
        <v>13206</v>
      </c>
      <c r="M1546" s="29" t="s">
        <v>1247</v>
      </c>
      <c r="N1546" s="28">
        <v>622123</v>
      </c>
      <c r="O1546" s="28">
        <v>6101372</v>
      </c>
      <c r="P1546" s="29" t="s">
        <v>13213</v>
      </c>
      <c r="Q1546" s="32" t="s">
        <v>174</v>
      </c>
      <c r="R1546" s="19"/>
      <c r="S1546" s="19"/>
      <c r="T1546" s="19"/>
      <c r="U1546" s="19"/>
      <c r="V1546" s="19"/>
      <c r="W1546" s="19"/>
      <c r="X1546" s="19"/>
      <c r="Y1546" s="19"/>
      <c r="Z1546" s="19"/>
      <c r="AA1546" s="19"/>
      <c r="AB1546" s="19"/>
      <c r="AC1546" s="19"/>
      <c r="AD1546" s="19"/>
      <c r="AE1546" s="19"/>
      <c r="AF1546" s="19"/>
      <c r="AG1546" s="19"/>
      <c r="AH1546" s="19"/>
      <c r="AI1546" s="19"/>
      <c r="AJ1546" s="19"/>
      <c r="AK1546" s="19"/>
      <c r="AL1546" s="19"/>
      <c r="AM1546" s="19"/>
      <c r="AN1546" s="19"/>
      <c r="AO1546" s="19"/>
      <c r="AP1546" s="19"/>
      <c r="AQ1546" s="31">
        <v>232408.75</v>
      </c>
      <c r="AR1546" s="31">
        <v>2118508.25</v>
      </c>
      <c r="AS1546" s="31">
        <v>2288059.25</v>
      </c>
      <c r="AT1546" s="31">
        <v>2207221.5</v>
      </c>
      <c r="AU1546" s="31">
        <v>2073721.75</v>
      </c>
      <c r="AV1546" s="31">
        <v>2434966</v>
      </c>
      <c r="AW1546" s="31">
        <v>2399288.75</v>
      </c>
      <c r="AX1546" s="31">
        <v>207114</v>
      </c>
      <c r="AY1546" s="31">
        <v>165792.25</v>
      </c>
      <c r="AZ1546" s="31">
        <v>372906.25</v>
      </c>
    </row>
    <row r="1547" spans="1:52" ht="15" customHeight="1">
      <c r="A1547" s="29" t="s">
        <v>13212</v>
      </c>
      <c r="B1547" s="34">
        <v>37596</v>
      </c>
      <c r="C1547" s="28">
        <v>900</v>
      </c>
      <c r="D1547" s="28">
        <v>52</v>
      </c>
      <c r="E1547" s="28">
        <v>49</v>
      </c>
      <c r="F1547" s="29" t="s">
        <v>172</v>
      </c>
      <c r="G1547" s="29" t="s">
        <v>13203</v>
      </c>
      <c r="H1547" s="28">
        <v>482</v>
      </c>
      <c r="I1547" s="29" t="s">
        <v>13180</v>
      </c>
      <c r="J1547" s="33" t="s">
        <v>13211</v>
      </c>
      <c r="K1547" s="29" t="s">
        <v>178</v>
      </c>
      <c r="L1547" s="29" t="s">
        <v>13210</v>
      </c>
      <c r="M1547" s="29" t="s">
        <v>176</v>
      </c>
      <c r="N1547" s="28">
        <v>622249</v>
      </c>
      <c r="O1547" s="28">
        <v>6101838</v>
      </c>
      <c r="P1547" s="29" t="s">
        <v>13209</v>
      </c>
      <c r="Q1547" s="32" t="s">
        <v>174</v>
      </c>
      <c r="R1547" s="19"/>
      <c r="S1547" s="19"/>
      <c r="T1547" s="19"/>
      <c r="U1547" s="19"/>
      <c r="V1547" s="19"/>
      <c r="W1547" s="19"/>
      <c r="X1547" s="19"/>
      <c r="Y1547" s="19"/>
      <c r="Z1547" s="19"/>
      <c r="AA1547" s="19"/>
      <c r="AB1547" s="19"/>
      <c r="AC1547" s="19"/>
      <c r="AD1547" s="19"/>
      <c r="AE1547" s="19"/>
      <c r="AF1547" s="19"/>
      <c r="AG1547" s="19"/>
      <c r="AH1547" s="19"/>
      <c r="AI1547" s="19"/>
      <c r="AJ1547" s="19"/>
      <c r="AK1547" s="19"/>
      <c r="AL1547" s="19"/>
      <c r="AM1547" s="19"/>
      <c r="AN1547" s="19"/>
      <c r="AO1547" s="19"/>
      <c r="AP1547" s="19"/>
      <c r="AQ1547" s="31">
        <v>248172</v>
      </c>
      <c r="AR1547" s="31">
        <v>2116628.75</v>
      </c>
      <c r="AS1547" s="31">
        <v>2359181.25</v>
      </c>
      <c r="AT1547" s="31">
        <v>2211000.5</v>
      </c>
      <c r="AU1547" s="31">
        <v>2053051.5</v>
      </c>
      <c r="AV1547" s="31">
        <v>2439107.5</v>
      </c>
      <c r="AW1547" s="31">
        <v>2383474.25</v>
      </c>
      <c r="AX1547" s="31">
        <v>206414.5</v>
      </c>
      <c r="AY1547" s="31">
        <v>165187.25</v>
      </c>
      <c r="AZ1547" s="31">
        <v>371601.75</v>
      </c>
    </row>
    <row r="1548" spans="1:52" ht="15" customHeight="1">
      <c r="A1548" s="29" t="s">
        <v>13208</v>
      </c>
      <c r="B1548" s="34">
        <v>37596</v>
      </c>
      <c r="C1548" s="28">
        <v>900</v>
      </c>
      <c r="D1548" s="28">
        <v>52</v>
      </c>
      <c r="E1548" s="28">
        <v>49</v>
      </c>
      <c r="F1548" s="29" t="s">
        <v>172</v>
      </c>
      <c r="G1548" s="29" t="s">
        <v>13203</v>
      </c>
      <c r="H1548" s="28">
        <v>482</v>
      </c>
      <c r="I1548" s="29" t="s">
        <v>13180</v>
      </c>
      <c r="J1548" s="33" t="s">
        <v>13207</v>
      </c>
      <c r="K1548" s="29" t="s">
        <v>178</v>
      </c>
      <c r="L1548" s="29" t="s">
        <v>13206</v>
      </c>
      <c r="M1548" s="29" t="s">
        <v>583</v>
      </c>
      <c r="N1548" s="28">
        <v>622274</v>
      </c>
      <c r="O1548" s="28">
        <v>6101811</v>
      </c>
      <c r="P1548" s="29" t="s">
        <v>13205</v>
      </c>
      <c r="Q1548" s="32" t="s">
        <v>174</v>
      </c>
      <c r="R1548" s="19"/>
      <c r="S1548" s="19"/>
      <c r="T1548" s="19"/>
      <c r="U1548" s="19"/>
      <c r="V1548" s="19"/>
      <c r="W1548" s="19"/>
      <c r="X1548" s="19"/>
      <c r="Y1548" s="19"/>
      <c r="Z1548" s="19"/>
      <c r="AA1548" s="19"/>
      <c r="AB1548" s="19"/>
      <c r="AC1548" s="19"/>
      <c r="AD1548" s="19"/>
      <c r="AE1548" s="19"/>
      <c r="AF1548" s="19"/>
      <c r="AG1548" s="19"/>
      <c r="AH1548" s="19"/>
      <c r="AI1548" s="19"/>
      <c r="AJ1548" s="19"/>
      <c r="AK1548" s="19"/>
      <c r="AL1548" s="19"/>
      <c r="AM1548" s="19"/>
      <c r="AN1548" s="19"/>
      <c r="AO1548" s="19"/>
      <c r="AP1548" s="19"/>
      <c r="AQ1548" s="31">
        <v>232573</v>
      </c>
      <c r="AR1548" s="31">
        <v>2094718</v>
      </c>
      <c r="AS1548" s="31">
        <v>2335881.75</v>
      </c>
      <c r="AT1548" s="31">
        <v>2181783.25</v>
      </c>
      <c r="AU1548" s="31">
        <v>2034872.75</v>
      </c>
      <c r="AV1548" s="31">
        <v>2420873.5</v>
      </c>
      <c r="AW1548" s="31">
        <v>2373625</v>
      </c>
      <c r="AX1548" s="31">
        <v>203075.75</v>
      </c>
      <c r="AY1548" s="31">
        <v>163916</v>
      </c>
      <c r="AZ1548" s="31">
        <v>366991.75</v>
      </c>
    </row>
    <row r="1549" spans="1:52" ht="15" customHeight="1">
      <c r="A1549" s="29" t="s">
        <v>13204</v>
      </c>
      <c r="B1549" s="34">
        <v>37608</v>
      </c>
      <c r="C1549" s="28">
        <v>1500</v>
      </c>
      <c r="D1549" s="28">
        <v>64</v>
      </c>
      <c r="E1549" s="28">
        <v>48</v>
      </c>
      <c r="F1549" s="29" t="s">
        <v>172</v>
      </c>
      <c r="G1549" s="29" t="s">
        <v>13194</v>
      </c>
      <c r="H1549" s="28">
        <v>482</v>
      </c>
      <c r="I1549" s="29" t="s">
        <v>13180</v>
      </c>
      <c r="J1549" s="33" t="s">
        <v>13202</v>
      </c>
      <c r="K1549" s="29" t="s">
        <v>178</v>
      </c>
      <c r="L1549" s="29" t="s">
        <v>13201</v>
      </c>
      <c r="M1549" s="29" t="s">
        <v>5580</v>
      </c>
      <c r="N1549" s="28">
        <v>609738</v>
      </c>
      <c r="O1549" s="28">
        <v>6072828</v>
      </c>
      <c r="P1549" s="29" t="s">
        <v>13200</v>
      </c>
      <c r="Q1549" s="32" t="s">
        <v>174</v>
      </c>
      <c r="R1549" s="19"/>
      <c r="S1549" s="19"/>
      <c r="T1549" s="19"/>
      <c r="U1549" s="19"/>
      <c r="V1549" s="19"/>
      <c r="W1549" s="19"/>
      <c r="X1549" s="19"/>
      <c r="Y1549" s="19"/>
      <c r="Z1549" s="19"/>
      <c r="AA1549" s="19"/>
      <c r="AB1549" s="19"/>
      <c r="AC1549" s="19"/>
      <c r="AD1549" s="19"/>
      <c r="AE1549" s="19"/>
      <c r="AF1549" s="19"/>
      <c r="AG1549" s="19"/>
      <c r="AH1549" s="19"/>
      <c r="AI1549" s="19"/>
      <c r="AJ1549" s="19"/>
      <c r="AK1549" s="19"/>
      <c r="AL1549" s="19"/>
      <c r="AM1549" s="19"/>
      <c r="AN1549" s="19"/>
      <c r="AO1549" s="19"/>
      <c r="AP1549" s="19"/>
      <c r="AQ1549" s="31">
        <v>122212</v>
      </c>
      <c r="AR1549" s="31">
        <v>2928197.5</v>
      </c>
      <c r="AS1549" s="31">
        <v>3360407</v>
      </c>
      <c r="AT1549" s="31">
        <v>3114199.75</v>
      </c>
      <c r="AU1549" s="31">
        <v>2915572.75</v>
      </c>
      <c r="AV1549" s="31">
        <v>3635237.25</v>
      </c>
      <c r="AW1549" s="31">
        <v>3458979.5</v>
      </c>
      <c r="AX1549" s="31">
        <v>305808.25</v>
      </c>
      <c r="AY1549" s="31">
        <v>234807.25</v>
      </c>
      <c r="AZ1549" s="31">
        <v>540615.5</v>
      </c>
    </row>
    <row r="1550" spans="1:52" ht="15" customHeight="1">
      <c r="A1550" s="29" t="s">
        <v>13199</v>
      </c>
      <c r="B1550" s="34">
        <v>37608</v>
      </c>
      <c r="C1550" s="28">
        <v>1500</v>
      </c>
      <c r="D1550" s="28">
        <v>64</v>
      </c>
      <c r="E1550" s="28">
        <v>48</v>
      </c>
      <c r="F1550" s="29" t="s">
        <v>172</v>
      </c>
      <c r="G1550" s="29" t="s">
        <v>13194</v>
      </c>
      <c r="H1550" s="28">
        <v>482</v>
      </c>
      <c r="I1550" s="29" t="s">
        <v>13180</v>
      </c>
      <c r="J1550" s="33" t="s">
        <v>13198</v>
      </c>
      <c r="K1550" s="29" t="s">
        <v>178</v>
      </c>
      <c r="L1550" s="29" t="s">
        <v>13197</v>
      </c>
      <c r="M1550" s="29" t="s">
        <v>1868</v>
      </c>
      <c r="N1550" s="28">
        <v>609250</v>
      </c>
      <c r="O1550" s="28">
        <v>6072886</v>
      </c>
      <c r="P1550" s="29" t="s">
        <v>13196</v>
      </c>
      <c r="Q1550" s="32" t="s">
        <v>174</v>
      </c>
      <c r="R1550" s="19"/>
      <c r="S1550" s="19"/>
      <c r="T1550" s="19"/>
      <c r="U1550" s="19"/>
      <c r="V1550" s="19"/>
      <c r="W1550" s="19"/>
      <c r="X1550" s="19"/>
      <c r="Y1550" s="19"/>
      <c r="Z1550" s="19"/>
      <c r="AA1550" s="19"/>
      <c r="AB1550" s="19"/>
      <c r="AC1550" s="19"/>
      <c r="AD1550" s="19"/>
      <c r="AE1550" s="19"/>
      <c r="AF1550" s="19"/>
      <c r="AG1550" s="19"/>
      <c r="AH1550" s="19"/>
      <c r="AI1550" s="19"/>
      <c r="AJ1550" s="19"/>
      <c r="AK1550" s="19"/>
      <c r="AL1550" s="19"/>
      <c r="AM1550" s="19"/>
      <c r="AN1550" s="19"/>
      <c r="AO1550" s="19"/>
      <c r="AP1550" s="19"/>
      <c r="AQ1550" s="31">
        <v>59997.75</v>
      </c>
      <c r="AR1550" s="31">
        <v>3246157.5</v>
      </c>
      <c r="AS1550" s="31">
        <v>3677685.75</v>
      </c>
      <c r="AT1550" s="31">
        <v>3468991</v>
      </c>
      <c r="AU1550" s="31">
        <v>2864297.5</v>
      </c>
      <c r="AV1550" s="31">
        <v>3998108.5</v>
      </c>
      <c r="AW1550" s="31">
        <v>3686029.25</v>
      </c>
      <c r="AX1550" s="31">
        <v>326553.25</v>
      </c>
      <c r="AY1550" s="31">
        <v>244867</v>
      </c>
      <c r="AZ1550" s="31">
        <v>571420.25</v>
      </c>
    </row>
    <row r="1551" spans="1:52" ht="15" customHeight="1">
      <c r="A1551" s="29" t="s">
        <v>13195</v>
      </c>
      <c r="B1551" s="34">
        <v>37609</v>
      </c>
      <c r="C1551" s="28">
        <v>900</v>
      </c>
      <c r="D1551" s="28">
        <v>52</v>
      </c>
      <c r="E1551" s="28">
        <v>49</v>
      </c>
      <c r="F1551" s="29" t="s">
        <v>172</v>
      </c>
      <c r="G1551" s="29" t="s">
        <v>2540</v>
      </c>
      <c r="H1551" s="28">
        <v>482</v>
      </c>
      <c r="I1551" s="29" t="s">
        <v>13180</v>
      </c>
      <c r="J1551" s="33" t="s">
        <v>13193</v>
      </c>
      <c r="K1551" s="29" t="s">
        <v>178</v>
      </c>
      <c r="L1551" s="29" t="s">
        <v>13192</v>
      </c>
      <c r="M1551" s="29" t="s">
        <v>1836</v>
      </c>
      <c r="N1551" s="28">
        <v>609414</v>
      </c>
      <c r="O1551" s="28">
        <v>6068984</v>
      </c>
      <c r="P1551" s="29" t="s">
        <v>13191</v>
      </c>
      <c r="Q1551" s="32" t="s">
        <v>174</v>
      </c>
      <c r="R1551" s="19"/>
      <c r="S1551" s="19"/>
      <c r="T1551" s="19"/>
      <c r="U1551" s="19"/>
      <c r="V1551" s="19"/>
      <c r="W1551" s="19"/>
      <c r="X1551" s="19"/>
      <c r="Y1551" s="19"/>
      <c r="Z1551" s="19"/>
      <c r="AA1551" s="19"/>
      <c r="AB1551" s="19"/>
      <c r="AC1551" s="19"/>
      <c r="AD1551" s="19"/>
      <c r="AE1551" s="19"/>
      <c r="AF1551" s="19"/>
      <c r="AG1551" s="19"/>
      <c r="AH1551" s="19"/>
      <c r="AI1551" s="19"/>
      <c r="AJ1551" s="19"/>
      <c r="AK1551" s="19"/>
      <c r="AL1551" s="19"/>
      <c r="AM1551" s="19"/>
      <c r="AN1551" s="19"/>
      <c r="AO1551" s="19"/>
      <c r="AP1551" s="19"/>
      <c r="AQ1551" s="31">
        <v>45040</v>
      </c>
      <c r="AR1551" s="31">
        <v>2270260</v>
      </c>
      <c r="AS1551" s="31">
        <v>2890076.25</v>
      </c>
      <c r="AT1551" s="31">
        <v>2703583.5</v>
      </c>
      <c r="AU1551" s="31">
        <v>2444979</v>
      </c>
      <c r="AV1551" s="31">
        <v>2902122</v>
      </c>
      <c r="AW1551" s="31">
        <v>2847835.75</v>
      </c>
      <c r="AX1551" s="31">
        <v>240383.5</v>
      </c>
      <c r="AY1551" s="31">
        <v>210099.25</v>
      </c>
      <c r="AZ1551" s="31">
        <v>450482.75</v>
      </c>
    </row>
    <row r="1552" spans="1:52" ht="15" customHeight="1">
      <c r="A1552" s="29" t="s">
        <v>13190</v>
      </c>
      <c r="B1552" s="34">
        <v>37613</v>
      </c>
      <c r="C1552" s="28">
        <v>900</v>
      </c>
      <c r="D1552" s="28">
        <v>52</v>
      </c>
      <c r="E1552" s="28">
        <v>49</v>
      </c>
      <c r="F1552" s="29" t="s">
        <v>172</v>
      </c>
      <c r="G1552" s="29" t="s">
        <v>2540</v>
      </c>
      <c r="H1552" s="28">
        <v>482</v>
      </c>
      <c r="I1552" s="29" t="s">
        <v>13180</v>
      </c>
      <c r="J1552" s="33" t="s">
        <v>13189</v>
      </c>
      <c r="K1552" s="29" t="s">
        <v>178</v>
      </c>
      <c r="L1552" s="29" t="s">
        <v>13188</v>
      </c>
      <c r="M1552" s="29" t="s">
        <v>2473</v>
      </c>
      <c r="N1552" s="28">
        <v>611057</v>
      </c>
      <c r="O1552" s="28">
        <v>6069932</v>
      </c>
      <c r="P1552" s="29" t="s">
        <v>13187</v>
      </c>
      <c r="Q1552" s="32" t="s">
        <v>174</v>
      </c>
      <c r="R1552" s="19"/>
      <c r="S1552" s="19"/>
      <c r="T1552" s="19"/>
      <c r="U1552" s="19"/>
      <c r="V1552" s="19"/>
      <c r="W1552" s="19"/>
      <c r="X1552" s="19"/>
      <c r="Y1552" s="19"/>
      <c r="Z1552" s="19"/>
      <c r="AA1552" s="19"/>
      <c r="AB1552" s="19"/>
      <c r="AC1552" s="19"/>
      <c r="AD1552" s="19"/>
      <c r="AE1552" s="19"/>
      <c r="AF1552" s="19"/>
      <c r="AG1552" s="19"/>
      <c r="AH1552" s="19"/>
      <c r="AI1552" s="19"/>
      <c r="AJ1552" s="19"/>
      <c r="AK1552" s="19"/>
      <c r="AL1552" s="19"/>
      <c r="AM1552" s="19"/>
      <c r="AN1552" s="19"/>
      <c r="AO1552" s="19"/>
      <c r="AP1552" s="19"/>
      <c r="AQ1552" s="31">
        <v>68436</v>
      </c>
      <c r="AR1552" s="31">
        <v>2327435.75</v>
      </c>
      <c r="AS1552" s="31">
        <v>2647921.25</v>
      </c>
      <c r="AT1552" s="31">
        <v>2506306.25</v>
      </c>
      <c r="AU1552" s="31">
        <v>2349247.5</v>
      </c>
      <c r="AV1552" s="31">
        <v>2749092</v>
      </c>
      <c r="AW1552" s="31">
        <v>2649376.75</v>
      </c>
      <c r="AX1552" s="31">
        <v>223292.5</v>
      </c>
      <c r="AY1552" s="31">
        <v>198200.75</v>
      </c>
      <c r="AZ1552" s="31">
        <v>421493.25</v>
      </c>
    </row>
    <row r="1553" spans="1:52" ht="15" customHeight="1">
      <c r="A1553" s="29" t="s">
        <v>13186</v>
      </c>
      <c r="B1553" s="34">
        <v>37792</v>
      </c>
      <c r="C1553" s="28">
        <v>800</v>
      </c>
      <c r="D1553" s="28">
        <v>50</v>
      </c>
      <c r="E1553" s="28">
        <v>50</v>
      </c>
      <c r="F1553" s="29" t="s">
        <v>1171</v>
      </c>
      <c r="G1553" s="29" t="s">
        <v>13181</v>
      </c>
      <c r="H1553" s="28">
        <v>482</v>
      </c>
      <c r="I1553" s="29" t="s">
        <v>13180</v>
      </c>
      <c r="J1553" s="33" t="s">
        <v>13185</v>
      </c>
      <c r="K1553" s="29" t="s">
        <v>178</v>
      </c>
      <c r="L1553" s="29" t="s">
        <v>13184</v>
      </c>
      <c r="M1553" s="29" t="s">
        <v>1088</v>
      </c>
      <c r="N1553" s="28">
        <v>611947</v>
      </c>
      <c r="O1553" s="28">
        <v>6090846</v>
      </c>
      <c r="P1553" s="29" t="s">
        <v>13183</v>
      </c>
      <c r="Q1553" s="32" t="s">
        <v>174</v>
      </c>
      <c r="R1553" s="19"/>
      <c r="S1553" s="19"/>
      <c r="T1553" s="19"/>
      <c r="U1553" s="19"/>
      <c r="V1553" s="19"/>
      <c r="W1553" s="19"/>
      <c r="X1553" s="19"/>
      <c r="Y1553" s="19"/>
      <c r="Z1553" s="19"/>
      <c r="AA1553" s="19"/>
      <c r="AB1553" s="19"/>
      <c r="AC1553" s="19"/>
      <c r="AD1553" s="19"/>
      <c r="AE1553" s="19"/>
      <c r="AF1553" s="19"/>
      <c r="AG1553" s="19"/>
      <c r="AH1553" s="19"/>
      <c r="AI1553" s="19"/>
      <c r="AJ1553" s="19"/>
      <c r="AK1553" s="19"/>
      <c r="AL1553" s="19"/>
      <c r="AM1553" s="19"/>
      <c r="AN1553" s="19"/>
      <c r="AO1553" s="19"/>
      <c r="AP1553" s="19"/>
      <c r="AQ1553" s="19"/>
      <c r="AR1553" s="31">
        <v>825730</v>
      </c>
      <c r="AS1553" s="31">
        <v>1917990.5</v>
      </c>
      <c r="AT1553" s="31">
        <v>1818870.5</v>
      </c>
      <c r="AU1553" s="31">
        <v>1626405.80078125</v>
      </c>
      <c r="AV1553" s="31">
        <v>2006317.1875</v>
      </c>
      <c r="AW1553" s="31">
        <v>1926405.01171875</v>
      </c>
      <c r="AX1553" s="31">
        <v>157818.796875</v>
      </c>
      <c r="AY1553" s="31">
        <v>131345.59375</v>
      </c>
      <c r="AZ1553" s="31">
        <v>289164.390625</v>
      </c>
    </row>
    <row r="1554" spans="1:52" ht="15" customHeight="1">
      <c r="A1554" s="29" t="s">
        <v>13182</v>
      </c>
      <c r="B1554" s="34">
        <v>37986</v>
      </c>
      <c r="C1554" s="28">
        <v>750</v>
      </c>
      <c r="D1554" s="28">
        <v>48</v>
      </c>
      <c r="E1554" s="28">
        <v>50</v>
      </c>
      <c r="F1554" s="29" t="s">
        <v>2104</v>
      </c>
      <c r="G1554" s="29" t="s">
        <v>13175</v>
      </c>
      <c r="H1554" s="28">
        <v>482</v>
      </c>
      <c r="I1554" s="29" t="s">
        <v>13180</v>
      </c>
      <c r="J1554" s="33" t="s">
        <v>13179</v>
      </c>
      <c r="K1554" s="29" t="s">
        <v>178</v>
      </c>
      <c r="L1554" s="29" t="s">
        <v>13178</v>
      </c>
      <c r="M1554" s="29" t="s">
        <v>176</v>
      </c>
      <c r="N1554" s="28">
        <v>620469</v>
      </c>
      <c r="O1554" s="28">
        <v>6107116</v>
      </c>
      <c r="P1554" s="29" t="s">
        <v>13177</v>
      </c>
      <c r="Q1554" s="32" t="s">
        <v>174</v>
      </c>
      <c r="R1554" s="19"/>
      <c r="S1554" s="19"/>
      <c r="T1554" s="19"/>
      <c r="U1554" s="19"/>
      <c r="V1554" s="19"/>
      <c r="W1554" s="19"/>
      <c r="X1554" s="19"/>
      <c r="Y1554" s="19"/>
      <c r="Z1554" s="19"/>
      <c r="AA1554" s="19"/>
      <c r="AB1554" s="19"/>
      <c r="AC1554" s="19"/>
      <c r="AD1554" s="19"/>
      <c r="AE1554" s="19"/>
      <c r="AF1554" s="19"/>
      <c r="AG1554" s="19"/>
      <c r="AH1554" s="19"/>
      <c r="AI1554" s="19"/>
      <c r="AJ1554" s="19"/>
      <c r="AK1554" s="19"/>
      <c r="AL1554" s="19"/>
      <c r="AM1554" s="19"/>
      <c r="AN1554" s="19"/>
      <c r="AO1554" s="19"/>
      <c r="AP1554" s="19"/>
      <c r="AQ1554" s="19"/>
      <c r="AR1554" s="31">
        <v>2658.39990234375</v>
      </c>
      <c r="AS1554" s="31">
        <v>2204389.015625</v>
      </c>
      <c r="AT1554" s="31">
        <v>2120024.703125</v>
      </c>
      <c r="AU1554" s="31">
        <v>2017092.09765625</v>
      </c>
      <c r="AV1554" s="31">
        <v>2370707.6015625</v>
      </c>
      <c r="AW1554" s="31">
        <v>2390642.8203125</v>
      </c>
      <c r="AX1554" s="31">
        <v>183759.40625</v>
      </c>
      <c r="AY1554" s="31">
        <v>165582.40625</v>
      </c>
      <c r="AZ1554" s="31">
        <v>349341.8125</v>
      </c>
    </row>
    <row r="1555" spans="1:52" ht="15" customHeight="1">
      <c r="A1555" s="29" t="s">
        <v>13176</v>
      </c>
      <c r="B1555" s="34">
        <v>31686</v>
      </c>
      <c r="C1555" s="28">
        <v>130</v>
      </c>
      <c r="D1555" s="28">
        <v>20.5</v>
      </c>
      <c r="E1555" s="28">
        <v>26</v>
      </c>
      <c r="F1555" s="29" t="s">
        <v>172</v>
      </c>
      <c r="G1555" s="29" t="s">
        <v>13170</v>
      </c>
      <c r="H1555" s="28">
        <v>492</v>
      </c>
      <c r="I1555" s="29" t="s">
        <v>13153</v>
      </c>
      <c r="J1555" s="33" t="s">
        <v>13174</v>
      </c>
      <c r="K1555" s="29" t="s">
        <v>178</v>
      </c>
      <c r="L1555" s="29" t="s">
        <v>13173</v>
      </c>
      <c r="M1555" s="29" t="s">
        <v>11855</v>
      </c>
      <c r="N1555" s="28">
        <v>578410</v>
      </c>
      <c r="O1555" s="28">
        <v>6090220</v>
      </c>
      <c r="P1555" s="29" t="s">
        <v>13172</v>
      </c>
      <c r="Q1555" s="32" t="s">
        <v>207</v>
      </c>
      <c r="R1555" s="19"/>
      <c r="S1555" s="19"/>
      <c r="T1555" s="19"/>
      <c r="U1555" s="19"/>
      <c r="V1555" s="19"/>
      <c r="W1555" s="19"/>
      <c r="X1555" s="19"/>
      <c r="Y1555" s="19"/>
      <c r="Z1555" s="19"/>
      <c r="AA1555" s="31">
        <v>117190</v>
      </c>
      <c r="AB1555" s="31">
        <v>307410</v>
      </c>
      <c r="AC1555" s="31">
        <v>352410</v>
      </c>
      <c r="AD1555" s="31">
        <v>328850</v>
      </c>
      <c r="AE1555" s="31">
        <v>368080</v>
      </c>
      <c r="AF1555" s="31">
        <v>344730</v>
      </c>
      <c r="AG1555" s="31">
        <v>367290</v>
      </c>
      <c r="AH1555" s="31">
        <v>368210</v>
      </c>
      <c r="AI1555" s="31">
        <v>406190</v>
      </c>
      <c r="AJ1555" s="31">
        <v>336990</v>
      </c>
      <c r="AK1555" s="31">
        <v>312440</v>
      </c>
      <c r="AL1555" s="31">
        <v>329220</v>
      </c>
      <c r="AM1555" s="31">
        <v>403130</v>
      </c>
      <c r="AN1555" s="31">
        <v>334548</v>
      </c>
      <c r="AO1555" s="31">
        <v>381944</v>
      </c>
      <c r="AP1555" s="31">
        <v>322274.302734375</v>
      </c>
      <c r="AQ1555" s="31">
        <v>356826.416015625</v>
      </c>
      <c r="AR1555" s="31">
        <v>306215.9501953125</v>
      </c>
      <c r="AS1555" s="31">
        <v>371656.25</v>
      </c>
      <c r="AT1555" s="31">
        <v>334606.203125</v>
      </c>
      <c r="AU1555" s="31">
        <v>305957.90087890625</v>
      </c>
      <c r="AV1555" s="31">
        <v>381036.302734375</v>
      </c>
      <c r="AW1555" s="31">
        <v>395525.90234375</v>
      </c>
      <c r="AX1555" s="31">
        <v>31180</v>
      </c>
      <c r="AY1555" s="31">
        <v>22782</v>
      </c>
      <c r="AZ1555" s="31">
        <v>53962</v>
      </c>
    </row>
    <row r="1556" spans="1:52" ht="15" customHeight="1">
      <c r="A1556" s="29" t="s">
        <v>13171</v>
      </c>
      <c r="B1556" s="34">
        <v>32444</v>
      </c>
      <c r="C1556" s="28">
        <v>200</v>
      </c>
      <c r="D1556" s="28">
        <v>25.5</v>
      </c>
      <c r="E1556" s="28">
        <v>31.5</v>
      </c>
      <c r="F1556" s="29" t="s">
        <v>2512</v>
      </c>
      <c r="G1556" s="29" t="s">
        <v>13164</v>
      </c>
      <c r="H1556" s="28">
        <v>492</v>
      </c>
      <c r="I1556" s="29" t="s">
        <v>13153</v>
      </c>
      <c r="J1556" s="33" t="s">
        <v>13169</v>
      </c>
      <c r="K1556" s="29" t="s">
        <v>178</v>
      </c>
      <c r="L1556" s="29" t="s">
        <v>13162</v>
      </c>
      <c r="M1556" s="29" t="s">
        <v>13166</v>
      </c>
      <c r="N1556" s="28">
        <v>584100</v>
      </c>
      <c r="O1556" s="28">
        <v>6082640</v>
      </c>
      <c r="P1556" s="29" t="s">
        <v>10337</v>
      </c>
      <c r="Q1556" s="32" t="s">
        <v>174</v>
      </c>
      <c r="R1556" s="19"/>
      <c r="S1556" s="19"/>
      <c r="T1556" s="19"/>
      <c r="U1556" s="19"/>
      <c r="V1556" s="19"/>
      <c r="W1556" s="19"/>
      <c r="X1556" s="19"/>
      <c r="Y1556" s="19"/>
      <c r="Z1556" s="19"/>
      <c r="AA1556" s="19"/>
      <c r="AB1556" s="19"/>
      <c r="AC1556" s="31">
        <v>94550</v>
      </c>
      <c r="AD1556" s="31">
        <v>485400</v>
      </c>
      <c r="AE1556" s="31">
        <v>180600</v>
      </c>
      <c r="AF1556" s="31">
        <v>243250</v>
      </c>
      <c r="AG1556" s="31">
        <v>258950</v>
      </c>
      <c r="AH1556" s="31">
        <v>411050</v>
      </c>
      <c r="AI1556" s="31">
        <v>365600</v>
      </c>
      <c r="AJ1556" s="31">
        <v>488900</v>
      </c>
      <c r="AK1556" s="31">
        <v>386150</v>
      </c>
      <c r="AL1556" s="31">
        <v>436000</v>
      </c>
      <c r="AM1556" s="31">
        <v>515900</v>
      </c>
      <c r="AN1556" s="31">
        <v>458979</v>
      </c>
      <c r="AO1556" s="31">
        <v>472634</v>
      </c>
      <c r="AP1556" s="31">
        <v>393953.625</v>
      </c>
      <c r="AQ1556" s="31">
        <v>441346.466796875</v>
      </c>
      <c r="AR1556" s="31">
        <v>366404.248046875</v>
      </c>
      <c r="AS1556" s="31">
        <v>412060</v>
      </c>
      <c r="AT1556" s="31">
        <v>235253</v>
      </c>
      <c r="AU1556" s="31">
        <v>207156</v>
      </c>
      <c r="AV1556" s="31">
        <v>213814</v>
      </c>
      <c r="AW1556" s="31">
        <v>235875.5</v>
      </c>
      <c r="AX1556" s="31">
        <v>37349</v>
      </c>
      <c r="AY1556" s="31">
        <v>28001.5</v>
      </c>
      <c r="AZ1556" s="31">
        <v>65350.5</v>
      </c>
    </row>
    <row r="1557" spans="1:52" ht="15" customHeight="1">
      <c r="A1557" s="29" t="s">
        <v>13168</v>
      </c>
      <c r="B1557" s="34">
        <v>32444</v>
      </c>
      <c r="C1557" s="28">
        <v>200</v>
      </c>
      <c r="D1557" s="28">
        <v>25.5</v>
      </c>
      <c r="E1557" s="28">
        <v>31.5</v>
      </c>
      <c r="F1557" s="29" t="s">
        <v>2512</v>
      </c>
      <c r="G1557" s="29" t="s">
        <v>13164</v>
      </c>
      <c r="H1557" s="28">
        <v>492</v>
      </c>
      <c r="I1557" s="29" t="s">
        <v>13153</v>
      </c>
      <c r="J1557" s="33" t="s">
        <v>13167</v>
      </c>
      <c r="K1557" s="29" t="s">
        <v>178</v>
      </c>
      <c r="L1557" s="29" t="s">
        <v>13162</v>
      </c>
      <c r="M1557" s="29" t="s">
        <v>13166</v>
      </c>
      <c r="N1557" s="28">
        <v>584030</v>
      </c>
      <c r="O1557" s="28">
        <v>6082712</v>
      </c>
      <c r="P1557" s="29" t="s">
        <v>10337</v>
      </c>
      <c r="Q1557" s="32" t="s">
        <v>174</v>
      </c>
      <c r="R1557" s="19"/>
      <c r="S1557" s="19"/>
      <c r="T1557" s="19"/>
      <c r="U1557" s="19"/>
      <c r="V1557" s="19"/>
      <c r="W1557" s="19"/>
      <c r="X1557" s="19"/>
      <c r="Y1557" s="19"/>
      <c r="Z1557" s="19"/>
      <c r="AA1557" s="19"/>
      <c r="AB1557" s="19"/>
      <c r="AC1557" s="31">
        <v>94550</v>
      </c>
      <c r="AD1557" s="31">
        <v>485400</v>
      </c>
      <c r="AE1557" s="31">
        <v>180600</v>
      </c>
      <c r="AF1557" s="31">
        <v>243250</v>
      </c>
      <c r="AG1557" s="31">
        <v>258950</v>
      </c>
      <c r="AH1557" s="31">
        <v>411050</v>
      </c>
      <c r="AI1557" s="31">
        <v>365600</v>
      </c>
      <c r="AJ1557" s="31">
        <v>488900</v>
      </c>
      <c r="AK1557" s="31">
        <v>386150</v>
      </c>
      <c r="AL1557" s="31">
        <v>436000</v>
      </c>
      <c r="AM1557" s="31">
        <v>515900</v>
      </c>
      <c r="AN1557" s="31">
        <v>458978</v>
      </c>
      <c r="AO1557" s="31">
        <v>472633</v>
      </c>
      <c r="AP1557" s="31">
        <v>393952.625</v>
      </c>
      <c r="AQ1557" s="31">
        <v>441346.466796875</v>
      </c>
      <c r="AR1557" s="31">
        <v>366404.248046875</v>
      </c>
      <c r="AS1557" s="31">
        <v>412060</v>
      </c>
      <c r="AT1557" s="31">
        <v>235253</v>
      </c>
      <c r="AU1557" s="31">
        <v>207156</v>
      </c>
      <c r="AV1557" s="31">
        <v>213814</v>
      </c>
      <c r="AW1557" s="31">
        <v>235875.5</v>
      </c>
      <c r="AX1557" s="31">
        <v>37349</v>
      </c>
      <c r="AY1557" s="31">
        <v>28001.5</v>
      </c>
      <c r="AZ1557" s="31">
        <v>65350.5</v>
      </c>
    </row>
    <row r="1558" spans="1:52" ht="15" customHeight="1">
      <c r="A1558" s="29" t="s">
        <v>13165</v>
      </c>
      <c r="B1558" s="34">
        <v>33164</v>
      </c>
      <c r="C1558" s="28">
        <v>400</v>
      </c>
      <c r="D1558" s="28">
        <v>35</v>
      </c>
      <c r="E1558" s="28">
        <v>35</v>
      </c>
      <c r="F1558" s="29" t="s">
        <v>786</v>
      </c>
      <c r="G1558" s="29" t="s">
        <v>13160</v>
      </c>
      <c r="H1558" s="28">
        <v>492</v>
      </c>
      <c r="I1558" s="29" t="s">
        <v>13153</v>
      </c>
      <c r="J1558" s="33" t="s">
        <v>13163</v>
      </c>
      <c r="K1558" s="29" t="s">
        <v>178</v>
      </c>
      <c r="L1558" s="29" t="s">
        <v>13162</v>
      </c>
      <c r="M1558" s="29" t="s">
        <v>3451</v>
      </c>
      <c r="N1558" s="28">
        <v>583691.4</v>
      </c>
      <c r="O1558" s="28">
        <v>6082753</v>
      </c>
      <c r="P1558" s="29" t="s">
        <v>3462</v>
      </c>
      <c r="Q1558" s="32" t="s">
        <v>174</v>
      </c>
      <c r="R1558" s="19"/>
      <c r="S1558" s="19"/>
      <c r="T1558" s="19"/>
      <c r="U1558" s="19"/>
      <c r="V1558" s="19"/>
      <c r="W1558" s="19"/>
      <c r="X1558" s="19"/>
      <c r="Y1558" s="19"/>
      <c r="Z1558" s="19"/>
      <c r="AA1558" s="19"/>
      <c r="AB1558" s="19"/>
      <c r="AC1558" s="19"/>
      <c r="AD1558" s="19"/>
      <c r="AE1558" s="31">
        <v>197400</v>
      </c>
      <c r="AF1558" s="31">
        <v>862900</v>
      </c>
      <c r="AG1558" s="31">
        <v>902800</v>
      </c>
      <c r="AH1558" s="31">
        <v>896500</v>
      </c>
      <c r="AI1558" s="31">
        <v>1019700</v>
      </c>
      <c r="AJ1558" s="31">
        <v>918900</v>
      </c>
      <c r="AK1558" s="31">
        <v>693400</v>
      </c>
      <c r="AL1558" s="31">
        <v>826500</v>
      </c>
      <c r="AM1558" s="31">
        <v>874100</v>
      </c>
      <c r="AN1558" s="31">
        <v>817400</v>
      </c>
      <c r="AO1558" s="31">
        <v>886153</v>
      </c>
      <c r="AP1558" s="31">
        <v>768051.75</v>
      </c>
      <c r="AQ1558" s="31">
        <v>794275.75</v>
      </c>
      <c r="AR1558" s="31">
        <v>727884.5</v>
      </c>
      <c r="AS1558" s="31">
        <v>888645</v>
      </c>
      <c r="AT1558" s="31">
        <v>739252.75390625</v>
      </c>
      <c r="AU1558" s="31">
        <v>688903</v>
      </c>
      <c r="AV1558" s="31">
        <v>868546.5</v>
      </c>
      <c r="AW1558" s="31">
        <v>853558</v>
      </c>
      <c r="AX1558" s="31">
        <v>71168</v>
      </c>
      <c r="AY1558" s="31">
        <v>15486</v>
      </c>
      <c r="AZ1558" s="31">
        <v>86654</v>
      </c>
    </row>
    <row r="1559" spans="1:52" ht="15" customHeight="1">
      <c r="A1559" s="29" t="s">
        <v>13161</v>
      </c>
      <c r="B1559" s="34">
        <v>37595</v>
      </c>
      <c r="C1559" s="28">
        <v>2000</v>
      </c>
      <c r="D1559" s="28">
        <v>80</v>
      </c>
      <c r="E1559" s="28">
        <v>60</v>
      </c>
      <c r="F1559" s="29" t="s">
        <v>13148</v>
      </c>
      <c r="G1559" s="29" t="s">
        <v>13147</v>
      </c>
      <c r="H1559" s="28">
        <v>492</v>
      </c>
      <c r="I1559" s="29" t="s">
        <v>13153</v>
      </c>
      <c r="J1559" s="33" t="s">
        <v>13159</v>
      </c>
      <c r="K1559" s="29" t="s">
        <v>178</v>
      </c>
      <c r="L1559" s="29" t="s">
        <v>13151</v>
      </c>
      <c r="M1559" s="29" t="s">
        <v>3181</v>
      </c>
      <c r="N1559" s="28">
        <v>589507.80000000005</v>
      </c>
      <c r="O1559" s="28">
        <v>6077158</v>
      </c>
      <c r="P1559" s="29" t="s">
        <v>13158</v>
      </c>
      <c r="Q1559" s="32" t="s">
        <v>174</v>
      </c>
      <c r="R1559" s="19"/>
      <c r="S1559" s="19"/>
      <c r="T1559" s="19"/>
      <c r="U1559" s="19"/>
      <c r="V1559" s="19"/>
      <c r="W1559" s="19"/>
      <c r="X1559" s="19"/>
      <c r="Y1559" s="19"/>
      <c r="Z1559" s="19"/>
      <c r="AA1559" s="19"/>
      <c r="AB1559" s="19"/>
      <c r="AC1559" s="19"/>
      <c r="AD1559" s="19"/>
      <c r="AE1559" s="19"/>
      <c r="AF1559" s="19"/>
      <c r="AG1559" s="19"/>
      <c r="AH1559" s="19"/>
      <c r="AI1559" s="19"/>
      <c r="AJ1559" s="19"/>
      <c r="AK1559" s="19"/>
      <c r="AL1559" s="19"/>
      <c r="AM1559" s="19"/>
      <c r="AN1559" s="19"/>
      <c r="AO1559" s="19"/>
      <c r="AP1559" s="19"/>
      <c r="AQ1559" s="31">
        <v>376045</v>
      </c>
      <c r="AR1559" s="31">
        <v>5690550.640625</v>
      </c>
      <c r="AS1559" s="31">
        <v>6978738</v>
      </c>
      <c r="AT1559" s="31">
        <v>6619806.03125</v>
      </c>
      <c r="AU1559" s="31">
        <v>6406926.71875</v>
      </c>
      <c r="AV1559" s="31">
        <v>7206832.625</v>
      </c>
      <c r="AW1559" s="31">
        <v>7329998.671875</v>
      </c>
      <c r="AX1559" s="31">
        <v>622550</v>
      </c>
      <c r="AY1559" s="31">
        <v>503170</v>
      </c>
      <c r="AZ1559" s="31">
        <v>1125720</v>
      </c>
    </row>
    <row r="1560" spans="1:52" ht="15" customHeight="1">
      <c r="A1560" s="29" t="s">
        <v>13157</v>
      </c>
      <c r="B1560" s="34">
        <v>37595</v>
      </c>
      <c r="C1560" s="28">
        <v>2000</v>
      </c>
      <c r="D1560" s="28">
        <v>80</v>
      </c>
      <c r="E1560" s="28">
        <v>60</v>
      </c>
      <c r="F1560" s="29" t="s">
        <v>13148</v>
      </c>
      <c r="G1560" s="29" t="s">
        <v>13147</v>
      </c>
      <c r="H1560" s="28">
        <v>492</v>
      </c>
      <c r="I1560" s="29" t="s">
        <v>13153</v>
      </c>
      <c r="J1560" s="33" t="s">
        <v>13156</v>
      </c>
      <c r="K1560" s="29" t="s">
        <v>178</v>
      </c>
      <c r="L1560" s="29" t="s">
        <v>13151</v>
      </c>
      <c r="M1560" s="29" t="s">
        <v>6258</v>
      </c>
      <c r="N1560" s="28">
        <v>589853.1</v>
      </c>
      <c r="O1560" s="28">
        <v>6076969</v>
      </c>
      <c r="P1560" s="29" t="s">
        <v>13155</v>
      </c>
      <c r="Q1560" s="32" t="s">
        <v>174</v>
      </c>
      <c r="R1560" s="19"/>
      <c r="S1560" s="19"/>
      <c r="T1560" s="19"/>
      <c r="U1560" s="19"/>
      <c r="V1560" s="19"/>
      <c r="W1560" s="19"/>
      <c r="X1560" s="19"/>
      <c r="Y1560" s="19"/>
      <c r="Z1560" s="19"/>
      <c r="AA1560" s="19"/>
      <c r="AB1560" s="19"/>
      <c r="AC1560" s="19"/>
      <c r="AD1560" s="19"/>
      <c r="AE1560" s="19"/>
      <c r="AF1560" s="19"/>
      <c r="AG1560" s="19"/>
      <c r="AH1560" s="19"/>
      <c r="AI1560" s="19"/>
      <c r="AJ1560" s="19"/>
      <c r="AK1560" s="19"/>
      <c r="AL1560" s="19"/>
      <c r="AM1560" s="19"/>
      <c r="AN1560" s="19"/>
      <c r="AO1560" s="19"/>
      <c r="AP1560" s="19"/>
      <c r="AQ1560" s="31">
        <v>376045</v>
      </c>
      <c r="AR1560" s="31">
        <v>5690550.640625</v>
      </c>
      <c r="AS1560" s="31">
        <v>6978738</v>
      </c>
      <c r="AT1560" s="31">
        <v>6619806.03125</v>
      </c>
      <c r="AU1560" s="31">
        <v>6406926.71875</v>
      </c>
      <c r="AV1560" s="31">
        <v>7206832.625</v>
      </c>
      <c r="AW1560" s="31">
        <v>7329998.671875</v>
      </c>
      <c r="AX1560" s="31">
        <v>622550</v>
      </c>
      <c r="AY1560" s="31">
        <v>503170</v>
      </c>
      <c r="AZ1560" s="31">
        <v>1125720</v>
      </c>
    </row>
    <row r="1561" spans="1:52" ht="15" customHeight="1">
      <c r="A1561" s="29" t="s">
        <v>13154</v>
      </c>
      <c r="B1561" s="34">
        <v>37595</v>
      </c>
      <c r="C1561" s="28">
        <v>2000</v>
      </c>
      <c r="D1561" s="28">
        <v>80</v>
      </c>
      <c r="E1561" s="28">
        <v>60</v>
      </c>
      <c r="F1561" s="29" t="s">
        <v>13148</v>
      </c>
      <c r="G1561" s="29" t="s">
        <v>13147</v>
      </c>
      <c r="H1561" s="28">
        <v>492</v>
      </c>
      <c r="I1561" s="29" t="s">
        <v>13153</v>
      </c>
      <c r="J1561" s="33" t="s">
        <v>13152</v>
      </c>
      <c r="K1561" s="29" t="s">
        <v>178</v>
      </c>
      <c r="L1561" s="29" t="s">
        <v>13151</v>
      </c>
      <c r="M1561" s="29" t="s">
        <v>6251</v>
      </c>
      <c r="N1561" s="28">
        <v>590198.5</v>
      </c>
      <c r="O1561" s="28">
        <v>6076780</v>
      </c>
      <c r="P1561" s="29" t="s">
        <v>13150</v>
      </c>
      <c r="Q1561" s="32" t="s">
        <v>174</v>
      </c>
      <c r="R1561" s="19"/>
      <c r="S1561" s="19"/>
      <c r="T1561" s="19"/>
      <c r="U1561" s="19"/>
      <c r="V1561" s="19"/>
      <c r="W1561" s="19"/>
      <c r="X1561" s="19"/>
      <c r="Y1561" s="19"/>
      <c r="Z1561" s="19"/>
      <c r="AA1561" s="19"/>
      <c r="AB1561" s="19"/>
      <c r="AC1561" s="19"/>
      <c r="AD1561" s="19"/>
      <c r="AE1561" s="19"/>
      <c r="AF1561" s="19"/>
      <c r="AG1561" s="19"/>
      <c r="AH1561" s="19"/>
      <c r="AI1561" s="19"/>
      <c r="AJ1561" s="19"/>
      <c r="AK1561" s="19"/>
      <c r="AL1561" s="19"/>
      <c r="AM1561" s="19"/>
      <c r="AN1561" s="19"/>
      <c r="AO1561" s="19"/>
      <c r="AP1561" s="19"/>
      <c r="AQ1561" s="31">
        <v>376045</v>
      </c>
      <c r="AR1561" s="31">
        <v>5690550.640625</v>
      </c>
      <c r="AS1561" s="31">
        <v>6978738</v>
      </c>
      <c r="AT1561" s="31">
        <v>6619806.03125</v>
      </c>
      <c r="AU1561" s="31">
        <v>6406926.71875</v>
      </c>
      <c r="AV1561" s="31">
        <v>7206832.625</v>
      </c>
      <c r="AW1561" s="31">
        <v>7329998.671875</v>
      </c>
      <c r="AX1561" s="31">
        <v>622550</v>
      </c>
      <c r="AY1561" s="31">
        <v>503170</v>
      </c>
      <c r="AZ1561" s="31">
        <v>1125720</v>
      </c>
    </row>
    <row r="1562" spans="1:52" ht="15" customHeight="1">
      <c r="A1562" s="29" t="s">
        <v>13149</v>
      </c>
      <c r="B1562" s="34">
        <v>32139</v>
      </c>
      <c r="C1562" s="28">
        <v>160</v>
      </c>
      <c r="D1562" s="28">
        <v>23.2</v>
      </c>
      <c r="E1562" s="28">
        <v>30</v>
      </c>
      <c r="F1562" s="29" t="s">
        <v>2069</v>
      </c>
      <c r="G1562" s="29" t="s">
        <v>13142</v>
      </c>
      <c r="H1562" s="28">
        <v>510</v>
      </c>
      <c r="I1562" s="29" t="s">
        <v>104</v>
      </c>
      <c r="J1562" s="33" t="s">
        <v>13146</v>
      </c>
      <c r="K1562" s="29" t="s">
        <v>178</v>
      </c>
      <c r="L1562" s="29" t="s">
        <v>13145</v>
      </c>
      <c r="M1562" s="29" t="s">
        <v>161</v>
      </c>
      <c r="N1562" s="28">
        <v>504847.1</v>
      </c>
      <c r="O1562" s="28">
        <v>6121853</v>
      </c>
      <c r="P1562" s="29" t="s">
        <v>13144</v>
      </c>
      <c r="Q1562" s="32" t="s">
        <v>207</v>
      </c>
      <c r="R1562" s="19"/>
      <c r="S1562" s="19"/>
      <c r="T1562" s="19"/>
      <c r="U1562" s="19"/>
      <c r="V1562" s="19"/>
      <c r="W1562" s="19"/>
      <c r="X1562" s="19"/>
      <c r="Y1562" s="19"/>
      <c r="Z1562" s="19"/>
      <c r="AA1562" s="19"/>
      <c r="AB1562" s="31">
        <v>0</v>
      </c>
      <c r="AC1562" s="31">
        <v>284510</v>
      </c>
      <c r="AD1562" s="31">
        <v>307760</v>
      </c>
      <c r="AE1562" s="31">
        <v>280650</v>
      </c>
      <c r="AF1562" s="31">
        <v>295780</v>
      </c>
      <c r="AG1562" s="31">
        <v>332190</v>
      </c>
      <c r="AH1562" s="31">
        <v>312730</v>
      </c>
      <c r="AI1562" s="31">
        <v>346110</v>
      </c>
      <c r="AJ1562" s="31">
        <v>290980</v>
      </c>
      <c r="AK1562" s="31">
        <v>267894</v>
      </c>
      <c r="AL1562" s="31">
        <v>253100</v>
      </c>
      <c r="AM1562" s="31">
        <v>238239</v>
      </c>
      <c r="AN1562" s="31">
        <v>210876</v>
      </c>
      <c r="AO1562" s="31">
        <v>134783</v>
      </c>
      <c r="AP1562" s="31">
        <v>213569.0009765625</v>
      </c>
      <c r="AQ1562" s="31">
        <v>253250.498046875</v>
      </c>
      <c r="AR1562" s="31">
        <v>216463.40234375</v>
      </c>
      <c r="AS1562" s="31">
        <v>232279.501953125</v>
      </c>
      <c r="AT1562" s="31">
        <v>210322.5</v>
      </c>
      <c r="AU1562" s="31">
        <v>213191.60205078125</v>
      </c>
      <c r="AV1562" s="31">
        <v>274496.2001953125</v>
      </c>
      <c r="AW1562" s="31">
        <v>258361.8984375</v>
      </c>
      <c r="AX1562" s="31">
        <v>21449</v>
      </c>
      <c r="AY1562" s="31">
        <v>16951.400390625</v>
      </c>
      <c r="AZ1562" s="31">
        <v>38400.400390625</v>
      </c>
    </row>
    <row r="1563" spans="1:52" ht="15" customHeight="1">
      <c r="A1563" s="29" t="s">
        <v>13143</v>
      </c>
      <c r="B1563" s="34">
        <v>32521</v>
      </c>
      <c r="C1563" s="28">
        <v>180</v>
      </c>
      <c r="D1563" s="28">
        <v>23.2</v>
      </c>
      <c r="E1563" s="28">
        <v>30</v>
      </c>
      <c r="F1563" s="29" t="s">
        <v>2069</v>
      </c>
      <c r="G1563" s="29" t="s">
        <v>12685</v>
      </c>
      <c r="H1563" s="28">
        <v>510</v>
      </c>
      <c r="I1563" s="29" t="s">
        <v>104</v>
      </c>
      <c r="J1563" s="33" t="s">
        <v>13141</v>
      </c>
      <c r="K1563" s="29" t="s">
        <v>178</v>
      </c>
      <c r="L1563" s="29" t="s">
        <v>13137</v>
      </c>
      <c r="M1563" s="29" t="s">
        <v>3315</v>
      </c>
      <c r="N1563" s="28">
        <v>503666.5</v>
      </c>
      <c r="O1563" s="28">
        <v>6121491</v>
      </c>
      <c r="P1563" s="29" t="s">
        <v>13140</v>
      </c>
      <c r="Q1563" s="32" t="s">
        <v>207</v>
      </c>
      <c r="R1563" s="19"/>
      <c r="S1563" s="19"/>
      <c r="T1563" s="19"/>
      <c r="U1563" s="19"/>
      <c r="V1563" s="19"/>
      <c r="W1563" s="19"/>
      <c r="X1563" s="19"/>
      <c r="Y1563" s="19"/>
      <c r="Z1563" s="19"/>
      <c r="AA1563" s="19"/>
      <c r="AB1563" s="19"/>
      <c r="AC1563" s="19"/>
      <c r="AD1563" s="31">
        <v>321110</v>
      </c>
      <c r="AE1563" s="31">
        <v>297660</v>
      </c>
      <c r="AF1563" s="31">
        <v>321186</v>
      </c>
      <c r="AG1563" s="31">
        <v>385850</v>
      </c>
      <c r="AH1563" s="31">
        <v>342430</v>
      </c>
      <c r="AI1563" s="31">
        <v>374100</v>
      </c>
      <c r="AJ1563" s="31">
        <v>213840</v>
      </c>
      <c r="AK1563" s="31">
        <v>301540</v>
      </c>
      <c r="AL1563" s="31">
        <v>267980</v>
      </c>
      <c r="AM1563" s="31">
        <v>303178</v>
      </c>
      <c r="AN1563" s="31">
        <v>285409</v>
      </c>
      <c r="AO1563" s="31">
        <v>327811</v>
      </c>
      <c r="AP1563" s="31">
        <v>236340.599609375</v>
      </c>
      <c r="AQ1563" s="31">
        <v>287742.80078125</v>
      </c>
      <c r="AR1563" s="31">
        <v>248873.201171875</v>
      </c>
      <c r="AS1563" s="31">
        <v>265431.1025390625</v>
      </c>
      <c r="AT1563" s="31">
        <v>252770.603515625</v>
      </c>
      <c r="AU1563" s="31">
        <v>265174.4033203125</v>
      </c>
      <c r="AV1563" s="31">
        <v>350760.79296875</v>
      </c>
      <c r="AW1563" s="31">
        <v>337295.30126953125</v>
      </c>
      <c r="AX1563" s="31">
        <v>27649.69921875</v>
      </c>
      <c r="AY1563" s="31">
        <v>23045</v>
      </c>
      <c r="AZ1563" s="31">
        <v>50694.69921875</v>
      </c>
    </row>
    <row r="1564" spans="1:52" ht="15" customHeight="1">
      <c r="A1564" s="29" t="s">
        <v>13139</v>
      </c>
      <c r="B1564" s="34">
        <v>32680</v>
      </c>
      <c r="C1564" s="28">
        <v>180</v>
      </c>
      <c r="D1564" s="28">
        <v>23.2</v>
      </c>
      <c r="E1564" s="28">
        <v>30</v>
      </c>
      <c r="F1564" s="29" t="s">
        <v>2069</v>
      </c>
      <c r="G1564" s="29" t="s">
        <v>12685</v>
      </c>
      <c r="H1564" s="28">
        <v>510</v>
      </c>
      <c r="I1564" s="29" t="s">
        <v>104</v>
      </c>
      <c r="J1564" s="33" t="s">
        <v>13138</v>
      </c>
      <c r="K1564" s="29" t="s">
        <v>178</v>
      </c>
      <c r="L1564" s="29" t="s">
        <v>13137</v>
      </c>
      <c r="M1564" s="29" t="s">
        <v>3315</v>
      </c>
      <c r="N1564" s="28">
        <v>503652.2</v>
      </c>
      <c r="O1564" s="28">
        <v>6121607</v>
      </c>
      <c r="P1564" s="29" t="s">
        <v>13136</v>
      </c>
      <c r="Q1564" s="32" t="s">
        <v>207</v>
      </c>
      <c r="R1564" s="19"/>
      <c r="S1564" s="19"/>
      <c r="T1564" s="19"/>
      <c r="U1564" s="19"/>
      <c r="V1564" s="19"/>
      <c r="W1564" s="19"/>
      <c r="X1564" s="19"/>
      <c r="Y1564" s="19"/>
      <c r="Z1564" s="19"/>
      <c r="AA1564" s="19"/>
      <c r="AB1564" s="19"/>
      <c r="AC1564" s="19"/>
      <c r="AD1564" s="31">
        <v>153040</v>
      </c>
      <c r="AE1564" s="31">
        <v>296080</v>
      </c>
      <c r="AF1564" s="31">
        <v>329500</v>
      </c>
      <c r="AG1564" s="31">
        <v>378460</v>
      </c>
      <c r="AH1564" s="31">
        <v>345600</v>
      </c>
      <c r="AI1564" s="31">
        <v>381250</v>
      </c>
      <c r="AJ1564" s="31">
        <v>325640</v>
      </c>
      <c r="AK1564" s="31">
        <v>313853</v>
      </c>
      <c r="AL1564" s="31">
        <v>295470</v>
      </c>
      <c r="AM1564" s="31">
        <v>307468</v>
      </c>
      <c r="AN1564" s="31">
        <v>284624</v>
      </c>
      <c r="AO1564" s="31">
        <v>329195</v>
      </c>
      <c r="AP1564" s="31">
        <v>239972.2001953125</v>
      </c>
      <c r="AQ1564" s="31">
        <v>291982.4990234375</v>
      </c>
      <c r="AR1564" s="31">
        <v>249030.19921875</v>
      </c>
      <c r="AS1564" s="31">
        <v>277646.30078125</v>
      </c>
      <c r="AT1564" s="31">
        <v>269318.400390625</v>
      </c>
      <c r="AU1564" s="31">
        <v>256150.80078125</v>
      </c>
      <c r="AV1564" s="31">
        <v>304765.90390586853</v>
      </c>
      <c r="AW1564" s="31">
        <v>192838.70056152344</v>
      </c>
      <c r="AX1564" s="31">
        <v>24352.400390625</v>
      </c>
      <c r="AY1564" s="31">
        <v>20458.30078125</v>
      </c>
      <c r="AZ1564" s="31">
        <v>44810.701171875</v>
      </c>
    </row>
    <row r="1565" spans="1:52" ht="15" customHeight="1">
      <c r="A1565" s="29" t="s">
        <v>13135</v>
      </c>
      <c r="B1565" s="34">
        <v>33246</v>
      </c>
      <c r="C1565" s="28">
        <v>150</v>
      </c>
      <c r="D1565" s="28">
        <v>27</v>
      </c>
      <c r="E1565" s="28">
        <v>30.5</v>
      </c>
      <c r="F1565" s="29" t="s">
        <v>2069</v>
      </c>
      <c r="G1565" s="29" t="s">
        <v>13127</v>
      </c>
      <c r="H1565" s="28">
        <v>510</v>
      </c>
      <c r="I1565" s="29" t="s">
        <v>104</v>
      </c>
      <c r="J1565" s="33" t="s">
        <v>13134</v>
      </c>
      <c r="K1565" s="29" t="s">
        <v>178</v>
      </c>
      <c r="L1565" s="29" t="s">
        <v>13130</v>
      </c>
      <c r="M1565" s="29" t="s">
        <v>3466</v>
      </c>
      <c r="N1565" s="28">
        <v>510406.7</v>
      </c>
      <c r="O1565" s="28">
        <v>6122683</v>
      </c>
      <c r="P1565" s="29" t="s">
        <v>13133</v>
      </c>
      <c r="Q1565" s="32" t="s">
        <v>207</v>
      </c>
      <c r="R1565" s="19"/>
      <c r="S1565" s="19"/>
      <c r="T1565" s="19"/>
      <c r="U1565" s="19"/>
      <c r="V1565" s="19"/>
      <c r="W1565" s="19"/>
      <c r="X1565" s="19"/>
      <c r="Y1565" s="19"/>
      <c r="Z1565" s="19"/>
      <c r="AA1565" s="19"/>
      <c r="AB1565" s="19"/>
      <c r="AC1565" s="19"/>
      <c r="AD1565" s="19"/>
      <c r="AE1565" s="19"/>
      <c r="AF1565" s="31">
        <v>318420</v>
      </c>
      <c r="AG1565" s="31">
        <v>399170</v>
      </c>
      <c r="AH1565" s="31">
        <v>360260</v>
      </c>
      <c r="AI1565" s="31">
        <v>390750</v>
      </c>
      <c r="AJ1565" s="31">
        <v>332910</v>
      </c>
      <c r="AK1565" s="31">
        <v>333061</v>
      </c>
      <c r="AL1565" s="31">
        <v>312690</v>
      </c>
      <c r="AM1565" s="31">
        <v>372740</v>
      </c>
      <c r="AN1565" s="31">
        <v>301835</v>
      </c>
      <c r="AO1565" s="31">
        <v>358572</v>
      </c>
      <c r="AP1565" s="31">
        <v>278437.0009765625</v>
      </c>
      <c r="AQ1565" s="31">
        <v>320411.806640625</v>
      </c>
      <c r="AR1565" s="31">
        <v>283198.8017578125</v>
      </c>
      <c r="AS1565" s="31">
        <v>301829.498046875</v>
      </c>
      <c r="AT1565" s="31">
        <v>296833.796875</v>
      </c>
      <c r="AU1565" s="31">
        <v>71275.401489257813</v>
      </c>
      <c r="AV1565" s="31">
        <v>915.10000610351563</v>
      </c>
      <c r="AW1565" s="31">
        <v>208175.197265625</v>
      </c>
      <c r="AX1565" s="31">
        <v>27899.400390625</v>
      </c>
      <c r="AY1565" s="31">
        <v>21021.19921875</v>
      </c>
      <c r="AZ1565" s="31">
        <v>48920.599609375</v>
      </c>
    </row>
    <row r="1566" spans="1:52" ht="15" customHeight="1">
      <c r="A1566" s="29" t="s">
        <v>13132</v>
      </c>
      <c r="B1566" s="34">
        <v>33679</v>
      </c>
      <c r="C1566" s="28">
        <v>150</v>
      </c>
      <c r="D1566" s="28">
        <v>27</v>
      </c>
      <c r="E1566" s="28">
        <v>30.5</v>
      </c>
      <c r="F1566" s="29" t="s">
        <v>2069</v>
      </c>
      <c r="G1566" s="29" t="s">
        <v>13127</v>
      </c>
      <c r="H1566" s="28">
        <v>510</v>
      </c>
      <c r="I1566" s="29" t="s">
        <v>104</v>
      </c>
      <c r="J1566" s="33" t="s">
        <v>13131</v>
      </c>
      <c r="K1566" s="29" t="s">
        <v>178</v>
      </c>
      <c r="L1566" s="29" t="s">
        <v>13130</v>
      </c>
      <c r="M1566" s="29" t="s">
        <v>3466</v>
      </c>
      <c r="N1566" s="28">
        <v>510385.6</v>
      </c>
      <c r="O1566" s="28">
        <v>6122538</v>
      </c>
      <c r="P1566" s="29" t="s">
        <v>13129</v>
      </c>
      <c r="Q1566" s="32" t="s">
        <v>207</v>
      </c>
      <c r="R1566" s="19"/>
      <c r="S1566" s="19"/>
      <c r="T1566" s="19"/>
      <c r="U1566" s="19"/>
      <c r="V1566" s="19"/>
      <c r="W1566" s="19"/>
      <c r="X1566" s="19"/>
      <c r="Y1566" s="19"/>
      <c r="Z1566" s="19"/>
      <c r="AA1566" s="19"/>
      <c r="AB1566" s="19"/>
      <c r="AC1566" s="19"/>
      <c r="AD1566" s="19"/>
      <c r="AE1566" s="19"/>
      <c r="AF1566" s="19"/>
      <c r="AG1566" s="31">
        <v>245719</v>
      </c>
      <c r="AH1566" s="31">
        <v>335900</v>
      </c>
      <c r="AI1566" s="31">
        <v>373970</v>
      </c>
      <c r="AJ1566" s="31">
        <v>310130</v>
      </c>
      <c r="AK1566" s="31">
        <v>316145</v>
      </c>
      <c r="AL1566" s="31">
        <v>289980</v>
      </c>
      <c r="AM1566" s="31">
        <v>358714</v>
      </c>
      <c r="AN1566" s="31">
        <v>294107</v>
      </c>
      <c r="AO1566" s="31">
        <v>347020</v>
      </c>
      <c r="AP1566" s="31">
        <v>259538.69921875</v>
      </c>
      <c r="AQ1566" s="31">
        <v>297535.4033203125</v>
      </c>
      <c r="AR1566" s="31">
        <v>266485.9013671875</v>
      </c>
      <c r="AS1566" s="31">
        <v>280920.5009765625</v>
      </c>
      <c r="AT1566" s="31">
        <v>244128.39990234375</v>
      </c>
      <c r="AU1566" s="31">
        <v>242877.3994140625</v>
      </c>
      <c r="AV1566" s="31">
        <v>155118.50048828125</v>
      </c>
      <c r="AW1566" s="31">
        <v>157681.99699401855</v>
      </c>
      <c r="AX1566" s="31">
        <v>24511.69921875</v>
      </c>
      <c r="AY1566" s="31">
        <v>20148.400390625</v>
      </c>
      <c r="AZ1566" s="31">
        <v>44660.099609375</v>
      </c>
    </row>
    <row r="1567" spans="1:52" ht="15" customHeight="1">
      <c r="A1567" s="29" t="s">
        <v>13128</v>
      </c>
      <c r="B1567" s="34">
        <v>35628</v>
      </c>
      <c r="C1567" s="28">
        <v>600</v>
      </c>
      <c r="D1567" s="28">
        <v>0.1</v>
      </c>
      <c r="E1567" s="28">
        <v>0.1</v>
      </c>
      <c r="F1567" s="29" t="s">
        <v>204</v>
      </c>
      <c r="G1567" s="29" t="s">
        <v>204</v>
      </c>
      <c r="H1567" s="28">
        <v>510</v>
      </c>
      <c r="I1567" s="29" t="s">
        <v>104</v>
      </c>
      <c r="J1567" s="33" t="s">
        <v>13126</v>
      </c>
      <c r="K1567" s="29" t="s">
        <v>178</v>
      </c>
      <c r="L1567" s="29" t="s">
        <v>13065</v>
      </c>
      <c r="M1567" s="29" t="s">
        <v>1223</v>
      </c>
      <c r="N1567" s="28">
        <v>504274.7</v>
      </c>
      <c r="O1567" s="28">
        <v>6122831</v>
      </c>
      <c r="P1567" s="29" t="s">
        <v>13125</v>
      </c>
      <c r="Q1567" s="32" t="s">
        <v>174</v>
      </c>
      <c r="R1567" s="19"/>
      <c r="S1567" s="19"/>
      <c r="T1567" s="19"/>
      <c r="U1567" s="19"/>
      <c r="V1567" s="19"/>
      <c r="W1567" s="19"/>
      <c r="X1567" s="19"/>
      <c r="Y1567" s="19"/>
      <c r="Z1567" s="19"/>
      <c r="AA1567" s="19"/>
      <c r="AB1567" s="19"/>
      <c r="AC1567" s="19"/>
      <c r="AD1567" s="19"/>
      <c r="AE1567" s="19"/>
      <c r="AF1567" s="19"/>
      <c r="AG1567" s="19"/>
      <c r="AH1567" s="19"/>
      <c r="AI1567" s="19"/>
      <c r="AJ1567" s="19"/>
      <c r="AK1567" s="19"/>
      <c r="AL1567" s="31">
        <v>565727</v>
      </c>
      <c r="AM1567" s="31">
        <v>1572608</v>
      </c>
      <c r="AN1567" s="31">
        <v>1293469</v>
      </c>
      <c r="AO1567" s="31">
        <v>1452892</v>
      </c>
      <c r="AP1567" s="31">
        <v>1188621</v>
      </c>
      <c r="AQ1567" s="31">
        <v>1328620</v>
      </c>
      <c r="AR1567" s="31">
        <v>1172588</v>
      </c>
      <c r="AS1567" s="31">
        <v>1292301</v>
      </c>
      <c r="AT1567" s="31">
        <v>1263795</v>
      </c>
      <c r="AU1567" s="31">
        <v>1194799</v>
      </c>
      <c r="AV1567" s="31">
        <v>1442804</v>
      </c>
      <c r="AW1567" s="31">
        <v>1367255</v>
      </c>
      <c r="AX1567" s="31">
        <v>107139</v>
      </c>
      <c r="AY1567" s="31">
        <v>95755</v>
      </c>
      <c r="AZ1567" s="31">
        <v>202894</v>
      </c>
    </row>
    <row r="1568" spans="1:52" ht="15" customHeight="1">
      <c r="A1568" s="29" t="s">
        <v>13124</v>
      </c>
      <c r="B1568" s="34">
        <v>35628</v>
      </c>
      <c r="C1568" s="28">
        <v>600</v>
      </c>
      <c r="D1568" s="28">
        <v>48</v>
      </c>
      <c r="E1568" s="28">
        <v>46</v>
      </c>
      <c r="F1568" s="29" t="s">
        <v>172</v>
      </c>
      <c r="G1568" s="29" t="s">
        <v>2423</v>
      </c>
      <c r="H1568" s="28">
        <v>510</v>
      </c>
      <c r="I1568" s="29" t="s">
        <v>104</v>
      </c>
      <c r="J1568" s="33" t="s">
        <v>13123</v>
      </c>
      <c r="K1568" s="29" t="s">
        <v>178</v>
      </c>
      <c r="L1568" s="29" t="s">
        <v>13065</v>
      </c>
      <c r="M1568" s="29" t="s">
        <v>13122</v>
      </c>
      <c r="N1568" s="28">
        <v>504120.4</v>
      </c>
      <c r="O1568" s="28">
        <v>6122448</v>
      </c>
      <c r="P1568" s="29" t="s">
        <v>13121</v>
      </c>
      <c r="Q1568" s="32" t="s">
        <v>174</v>
      </c>
      <c r="R1568" s="19"/>
      <c r="S1568" s="19"/>
      <c r="T1568" s="19"/>
      <c r="U1568" s="19"/>
      <c r="V1568" s="19"/>
      <c r="W1568" s="19"/>
      <c r="X1568" s="19"/>
      <c r="Y1568" s="19"/>
      <c r="Z1568" s="19"/>
      <c r="AA1568" s="19"/>
      <c r="AB1568" s="19"/>
      <c r="AC1568" s="19"/>
      <c r="AD1568" s="19"/>
      <c r="AE1568" s="19"/>
      <c r="AF1568" s="19"/>
      <c r="AG1568" s="19"/>
      <c r="AH1568" s="19"/>
      <c r="AI1568" s="19"/>
      <c r="AJ1568" s="19"/>
      <c r="AK1568" s="19"/>
      <c r="AL1568" s="31">
        <v>549917</v>
      </c>
      <c r="AM1568" s="31">
        <v>1544661</v>
      </c>
      <c r="AN1568" s="31">
        <v>1104001</v>
      </c>
      <c r="AO1568" s="31">
        <v>1476098</v>
      </c>
      <c r="AP1568" s="31">
        <v>1164004</v>
      </c>
      <c r="AQ1568" s="31">
        <v>1300520</v>
      </c>
      <c r="AR1568" s="31">
        <v>1167297</v>
      </c>
      <c r="AS1568" s="31">
        <v>1282605</v>
      </c>
      <c r="AT1568" s="31">
        <v>1252242</v>
      </c>
      <c r="AU1568" s="31">
        <v>1199193</v>
      </c>
      <c r="AV1568" s="31">
        <v>1381275</v>
      </c>
      <c r="AW1568" s="31">
        <v>1382327.00390625</v>
      </c>
      <c r="AX1568" s="31">
        <v>108174</v>
      </c>
      <c r="AY1568" s="31">
        <v>94789</v>
      </c>
      <c r="AZ1568" s="31">
        <v>202963</v>
      </c>
    </row>
    <row r="1569" spans="1:52" ht="15" customHeight="1">
      <c r="A1569" s="29" t="s">
        <v>13120</v>
      </c>
      <c r="B1569" s="34">
        <v>35628</v>
      </c>
      <c r="C1569" s="28">
        <v>600</v>
      </c>
      <c r="D1569" s="28">
        <v>48</v>
      </c>
      <c r="E1569" s="28">
        <v>46</v>
      </c>
      <c r="F1569" s="29" t="s">
        <v>172</v>
      </c>
      <c r="G1569" s="29" t="s">
        <v>2423</v>
      </c>
      <c r="H1569" s="28">
        <v>510</v>
      </c>
      <c r="I1569" s="29" t="s">
        <v>104</v>
      </c>
      <c r="J1569" s="33" t="s">
        <v>13119</v>
      </c>
      <c r="K1569" s="29" t="s">
        <v>178</v>
      </c>
      <c r="L1569" s="29" t="s">
        <v>13100</v>
      </c>
      <c r="M1569" s="29" t="s">
        <v>3433</v>
      </c>
      <c r="N1569" s="28">
        <v>504043.2</v>
      </c>
      <c r="O1569" s="28">
        <v>6122255</v>
      </c>
      <c r="P1569" s="29" t="s">
        <v>13118</v>
      </c>
      <c r="Q1569" s="32" t="s">
        <v>174</v>
      </c>
      <c r="R1569" s="19"/>
      <c r="S1569" s="19"/>
      <c r="T1569" s="19"/>
      <c r="U1569" s="19"/>
      <c r="V1569" s="19"/>
      <c r="W1569" s="19"/>
      <c r="X1569" s="19"/>
      <c r="Y1569" s="19"/>
      <c r="Z1569" s="19"/>
      <c r="AA1569" s="19"/>
      <c r="AB1569" s="19"/>
      <c r="AC1569" s="19"/>
      <c r="AD1569" s="19"/>
      <c r="AE1569" s="19"/>
      <c r="AF1569" s="19"/>
      <c r="AG1569" s="19"/>
      <c r="AH1569" s="19"/>
      <c r="AI1569" s="19"/>
      <c r="AJ1569" s="19"/>
      <c r="AK1569" s="19"/>
      <c r="AL1569" s="31">
        <v>541527</v>
      </c>
      <c r="AM1569" s="31">
        <v>1579682</v>
      </c>
      <c r="AN1569" s="31">
        <v>1199509</v>
      </c>
      <c r="AO1569" s="31">
        <v>1524627</v>
      </c>
      <c r="AP1569" s="31">
        <v>1184730</v>
      </c>
      <c r="AQ1569" s="31">
        <v>1335420.0078125</v>
      </c>
      <c r="AR1569" s="31">
        <v>1146959</v>
      </c>
      <c r="AS1569" s="31">
        <v>1325365</v>
      </c>
      <c r="AT1569" s="31">
        <v>1265892</v>
      </c>
      <c r="AU1569" s="31">
        <v>1244589</v>
      </c>
      <c r="AV1569" s="31">
        <v>1452465</v>
      </c>
      <c r="AW1569" s="31">
        <v>1427916</v>
      </c>
      <c r="AX1569" s="31">
        <v>117814</v>
      </c>
      <c r="AY1569" s="31">
        <v>95679</v>
      </c>
      <c r="AZ1569" s="31">
        <v>213493</v>
      </c>
    </row>
    <row r="1570" spans="1:52" ht="15" customHeight="1">
      <c r="A1570" s="29" t="s">
        <v>13117</v>
      </c>
      <c r="B1570" s="34">
        <v>35628</v>
      </c>
      <c r="C1570" s="28">
        <v>600</v>
      </c>
      <c r="D1570" s="28">
        <v>48</v>
      </c>
      <c r="E1570" s="28">
        <v>46</v>
      </c>
      <c r="F1570" s="29" t="s">
        <v>172</v>
      </c>
      <c r="G1570" s="29" t="s">
        <v>3761</v>
      </c>
      <c r="H1570" s="28">
        <v>510</v>
      </c>
      <c r="I1570" s="29" t="s">
        <v>104</v>
      </c>
      <c r="J1570" s="33" t="s">
        <v>13116</v>
      </c>
      <c r="K1570" s="29" t="s">
        <v>178</v>
      </c>
      <c r="L1570" s="29" t="s">
        <v>13065</v>
      </c>
      <c r="M1570" s="29" t="s">
        <v>6020</v>
      </c>
      <c r="N1570" s="28">
        <v>504232.4</v>
      </c>
      <c r="O1570" s="28">
        <v>6122193</v>
      </c>
      <c r="P1570" s="29" t="s">
        <v>13115</v>
      </c>
      <c r="Q1570" s="32" t="s">
        <v>174</v>
      </c>
      <c r="R1570" s="19"/>
      <c r="S1570" s="19"/>
      <c r="T1570" s="19"/>
      <c r="U1570" s="19"/>
      <c r="V1570" s="19"/>
      <c r="W1570" s="19"/>
      <c r="X1570" s="19"/>
      <c r="Y1570" s="19"/>
      <c r="Z1570" s="19"/>
      <c r="AA1570" s="19"/>
      <c r="AB1570" s="19"/>
      <c r="AC1570" s="19"/>
      <c r="AD1570" s="19"/>
      <c r="AE1570" s="19"/>
      <c r="AF1570" s="19"/>
      <c r="AG1570" s="19"/>
      <c r="AH1570" s="19"/>
      <c r="AI1570" s="19"/>
      <c r="AJ1570" s="19"/>
      <c r="AK1570" s="19"/>
      <c r="AL1570" s="31">
        <v>566958</v>
      </c>
      <c r="AM1570" s="31">
        <v>1584315</v>
      </c>
      <c r="AN1570" s="31">
        <v>1238846</v>
      </c>
      <c r="AO1570" s="31">
        <v>1539990</v>
      </c>
      <c r="AP1570" s="31">
        <v>1200907</v>
      </c>
      <c r="AQ1570" s="31">
        <v>1378061</v>
      </c>
      <c r="AR1570" s="31">
        <v>1218071</v>
      </c>
      <c r="AS1570" s="31">
        <v>1330688</v>
      </c>
      <c r="AT1570" s="31">
        <v>1253780</v>
      </c>
      <c r="AU1570" s="31">
        <v>1241533</v>
      </c>
      <c r="AV1570" s="31">
        <v>1472958</v>
      </c>
      <c r="AW1570" s="31">
        <v>1464606.00390625</v>
      </c>
      <c r="AX1570" s="31">
        <v>123054</v>
      </c>
      <c r="AY1570" s="31">
        <v>93370</v>
      </c>
      <c r="AZ1570" s="31">
        <v>216424</v>
      </c>
    </row>
    <row r="1571" spans="1:52" ht="15" customHeight="1">
      <c r="A1571" s="29" t="s">
        <v>13114</v>
      </c>
      <c r="B1571" s="34">
        <v>35628</v>
      </c>
      <c r="C1571" s="28">
        <v>600</v>
      </c>
      <c r="D1571" s="28">
        <v>48</v>
      </c>
      <c r="E1571" s="28">
        <v>46</v>
      </c>
      <c r="F1571" s="29" t="s">
        <v>172</v>
      </c>
      <c r="G1571" s="29" t="s">
        <v>2423</v>
      </c>
      <c r="H1571" s="28">
        <v>510</v>
      </c>
      <c r="I1571" s="29" t="s">
        <v>104</v>
      </c>
      <c r="J1571" s="33" t="s">
        <v>13113</v>
      </c>
      <c r="K1571" s="29" t="s">
        <v>178</v>
      </c>
      <c r="L1571" s="29" t="s">
        <v>13065</v>
      </c>
      <c r="M1571" s="29" t="s">
        <v>2243</v>
      </c>
      <c r="N1571" s="28">
        <v>504300.2</v>
      </c>
      <c r="O1571" s="28">
        <v>6122357</v>
      </c>
      <c r="P1571" s="29" t="s">
        <v>13112</v>
      </c>
      <c r="Q1571" s="32" t="s">
        <v>174</v>
      </c>
      <c r="R1571" s="19"/>
      <c r="S1571" s="19"/>
      <c r="T1571" s="19"/>
      <c r="U1571" s="19"/>
      <c r="V1571" s="19"/>
      <c r="W1571" s="19"/>
      <c r="X1571" s="19"/>
      <c r="Y1571" s="19"/>
      <c r="Z1571" s="19"/>
      <c r="AA1571" s="19"/>
      <c r="AB1571" s="19"/>
      <c r="AC1571" s="19"/>
      <c r="AD1571" s="19"/>
      <c r="AE1571" s="19"/>
      <c r="AF1571" s="19"/>
      <c r="AG1571" s="19"/>
      <c r="AH1571" s="19"/>
      <c r="AI1571" s="19"/>
      <c r="AJ1571" s="19"/>
      <c r="AK1571" s="19"/>
      <c r="AL1571" s="31">
        <v>412202</v>
      </c>
      <c r="AM1571" s="31">
        <v>1486969</v>
      </c>
      <c r="AN1571" s="31">
        <v>1295560</v>
      </c>
      <c r="AO1571" s="31">
        <v>1190051</v>
      </c>
      <c r="AP1571" s="31">
        <v>1167373</v>
      </c>
      <c r="AQ1571" s="31">
        <v>1349368</v>
      </c>
      <c r="AR1571" s="31">
        <v>1158408</v>
      </c>
      <c r="AS1571" s="31">
        <v>1254907</v>
      </c>
      <c r="AT1571" s="31">
        <v>1230903</v>
      </c>
      <c r="AU1571" s="31">
        <v>1156655</v>
      </c>
      <c r="AV1571" s="31">
        <v>1385111</v>
      </c>
      <c r="AW1571" s="31">
        <v>1353564</v>
      </c>
      <c r="AX1571" s="31">
        <v>113978</v>
      </c>
      <c r="AY1571" s="31">
        <v>90412</v>
      </c>
      <c r="AZ1571" s="31">
        <v>204390</v>
      </c>
    </row>
    <row r="1572" spans="1:52" ht="15" customHeight="1">
      <c r="A1572" s="29" t="s">
        <v>13111</v>
      </c>
      <c r="B1572" s="34">
        <v>35782</v>
      </c>
      <c r="C1572" s="28">
        <v>600</v>
      </c>
      <c r="D1572" s="28">
        <v>48</v>
      </c>
      <c r="E1572" s="28">
        <v>46</v>
      </c>
      <c r="F1572" s="29" t="s">
        <v>172</v>
      </c>
      <c r="G1572" s="29" t="s">
        <v>2423</v>
      </c>
      <c r="H1572" s="28">
        <v>510</v>
      </c>
      <c r="I1572" s="29" t="s">
        <v>104</v>
      </c>
      <c r="J1572" s="33" t="s">
        <v>13110</v>
      </c>
      <c r="K1572" s="29" t="s">
        <v>178</v>
      </c>
      <c r="L1572" s="29" t="s">
        <v>13065</v>
      </c>
      <c r="M1572" s="29" t="s">
        <v>1250</v>
      </c>
      <c r="N1572" s="28">
        <v>504373.4</v>
      </c>
      <c r="O1572" s="28">
        <v>6122546</v>
      </c>
      <c r="P1572" s="29" t="s">
        <v>13109</v>
      </c>
      <c r="Q1572" s="32" t="s">
        <v>174</v>
      </c>
      <c r="R1572" s="19"/>
      <c r="S1572" s="19"/>
      <c r="T1572" s="19"/>
      <c r="U1572" s="19"/>
      <c r="V1572" s="19"/>
      <c r="W1572" s="19"/>
      <c r="X1572" s="19"/>
      <c r="Y1572" s="19"/>
      <c r="Z1572" s="19"/>
      <c r="AA1572" s="19"/>
      <c r="AB1572" s="19"/>
      <c r="AC1572" s="19"/>
      <c r="AD1572" s="19"/>
      <c r="AE1572" s="19"/>
      <c r="AF1572" s="19"/>
      <c r="AG1572" s="19"/>
      <c r="AH1572" s="19"/>
      <c r="AI1572" s="19"/>
      <c r="AJ1572" s="19"/>
      <c r="AK1572" s="19"/>
      <c r="AL1572" s="31">
        <v>0</v>
      </c>
      <c r="AM1572" s="31">
        <v>1499516</v>
      </c>
      <c r="AN1572" s="31">
        <v>1229656</v>
      </c>
      <c r="AO1572" s="31">
        <v>1282669</v>
      </c>
      <c r="AP1572" s="31">
        <v>1097281</v>
      </c>
      <c r="AQ1572" s="31">
        <v>1308418</v>
      </c>
      <c r="AR1572" s="31">
        <v>1112614</v>
      </c>
      <c r="AS1572" s="31">
        <v>1193830</v>
      </c>
      <c r="AT1572" s="31">
        <v>1044754</v>
      </c>
      <c r="AU1572" s="31">
        <v>1066276</v>
      </c>
      <c r="AV1572" s="31">
        <v>1321294</v>
      </c>
      <c r="AW1572" s="31">
        <v>1259390</v>
      </c>
      <c r="AX1572" s="31">
        <v>103542</v>
      </c>
      <c r="AY1572" s="31">
        <v>73944</v>
      </c>
      <c r="AZ1572" s="31">
        <v>177486</v>
      </c>
    </row>
    <row r="1573" spans="1:52" ht="15" customHeight="1">
      <c r="A1573" s="29" t="s">
        <v>13108</v>
      </c>
      <c r="B1573" s="34">
        <v>35759</v>
      </c>
      <c r="C1573" s="28">
        <v>600</v>
      </c>
      <c r="D1573" s="28">
        <v>48</v>
      </c>
      <c r="E1573" s="28">
        <v>46</v>
      </c>
      <c r="F1573" s="29" t="s">
        <v>172</v>
      </c>
      <c r="G1573" s="29" t="s">
        <v>13104</v>
      </c>
      <c r="H1573" s="28">
        <v>510</v>
      </c>
      <c r="I1573" s="29" t="s">
        <v>104</v>
      </c>
      <c r="J1573" s="33" t="s">
        <v>13107</v>
      </c>
      <c r="K1573" s="29" t="s">
        <v>178</v>
      </c>
      <c r="L1573" s="29" t="s">
        <v>13065</v>
      </c>
      <c r="M1573" s="29" t="s">
        <v>1286</v>
      </c>
      <c r="N1573" s="28">
        <v>504451.4</v>
      </c>
      <c r="O1573" s="28">
        <v>6122744</v>
      </c>
      <c r="P1573" s="29" t="s">
        <v>13106</v>
      </c>
      <c r="Q1573" s="32" t="s">
        <v>174</v>
      </c>
      <c r="R1573" s="19"/>
      <c r="S1573" s="19"/>
      <c r="T1573" s="19"/>
      <c r="U1573" s="19"/>
      <c r="V1573" s="19"/>
      <c r="W1573" s="19"/>
      <c r="X1573" s="19"/>
      <c r="Y1573" s="19"/>
      <c r="Z1573" s="19"/>
      <c r="AA1573" s="19"/>
      <c r="AB1573" s="19"/>
      <c r="AC1573" s="19"/>
      <c r="AD1573" s="19"/>
      <c r="AE1573" s="19"/>
      <c r="AF1573" s="19"/>
      <c r="AG1573" s="19"/>
      <c r="AH1573" s="19"/>
      <c r="AI1573" s="19"/>
      <c r="AJ1573" s="19"/>
      <c r="AK1573" s="19"/>
      <c r="AL1573" s="31">
        <v>178663</v>
      </c>
      <c r="AM1573" s="31">
        <v>1519862</v>
      </c>
      <c r="AN1573" s="31">
        <v>1267240</v>
      </c>
      <c r="AO1573" s="31">
        <v>1422288</v>
      </c>
      <c r="AP1573" s="31">
        <v>1030582</v>
      </c>
      <c r="AQ1573" s="31">
        <v>1320122.00390625</v>
      </c>
      <c r="AR1573" s="31">
        <v>1131577</v>
      </c>
      <c r="AS1573" s="31">
        <v>1237407</v>
      </c>
      <c r="AT1573" s="31">
        <v>1193670</v>
      </c>
      <c r="AU1573" s="31">
        <v>1146536</v>
      </c>
      <c r="AV1573" s="31">
        <v>1351509</v>
      </c>
      <c r="AW1573" s="31">
        <v>1279870</v>
      </c>
      <c r="AX1573" s="31">
        <v>108162</v>
      </c>
      <c r="AY1573" s="31">
        <v>90334</v>
      </c>
      <c r="AZ1573" s="31">
        <v>198496</v>
      </c>
    </row>
    <row r="1574" spans="1:52" ht="15" customHeight="1">
      <c r="A1574" s="29" t="s">
        <v>13105</v>
      </c>
      <c r="B1574" s="34">
        <v>35842</v>
      </c>
      <c r="C1574" s="28">
        <v>600</v>
      </c>
      <c r="D1574" s="28">
        <v>48</v>
      </c>
      <c r="E1574" s="28">
        <v>46</v>
      </c>
      <c r="F1574" s="29" t="s">
        <v>172</v>
      </c>
      <c r="G1574" s="29" t="s">
        <v>4753</v>
      </c>
      <c r="H1574" s="28">
        <v>510</v>
      </c>
      <c r="I1574" s="29" t="s">
        <v>104</v>
      </c>
      <c r="J1574" s="33" t="s">
        <v>13103</v>
      </c>
      <c r="K1574" s="29" t="s">
        <v>178</v>
      </c>
      <c r="L1574" s="29" t="s">
        <v>13100</v>
      </c>
      <c r="M1574" s="29" t="s">
        <v>3872</v>
      </c>
      <c r="N1574" s="28">
        <v>505960.6</v>
      </c>
      <c r="O1574" s="28">
        <v>6124179</v>
      </c>
      <c r="P1574" s="29" t="s">
        <v>13099</v>
      </c>
      <c r="Q1574" s="32" t="s">
        <v>174</v>
      </c>
      <c r="R1574" s="19"/>
      <c r="S1574" s="19"/>
      <c r="T1574" s="19"/>
      <c r="U1574" s="19"/>
      <c r="V1574" s="19"/>
      <c r="W1574" s="19"/>
      <c r="X1574" s="19"/>
      <c r="Y1574" s="19"/>
      <c r="Z1574" s="19"/>
      <c r="AA1574" s="19"/>
      <c r="AB1574" s="19"/>
      <c r="AC1574" s="19"/>
      <c r="AD1574" s="19"/>
      <c r="AE1574" s="19"/>
      <c r="AF1574" s="19"/>
      <c r="AG1574" s="19"/>
      <c r="AH1574" s="19"/>
      <c r="AI1574" s="19"/>
      <c r="AJ1574" s="19"/>
      <c r="AK1574" s="19"/>
      <c r="AL1574" s="19"/>
      <c r="AM1574" s="31">
        <v>1473336</v>
      </c>
      <c r="AN1574" s="31">
        <v>1461422</v>
      </c>
      <c r="AO1574" s="31">
        <v>1644934</v>
      </c>
      <c r="AP1574" s="31">
        <v>1194825</v>
      </c>
      <c r="AQ1574" s="31">
        <v>1493908</v>
      </c>
      <c r="AR1574" s="31">
        <v>1313296.5</v>
      </c>
      <c r="AS1574" s="31">
        <v>1409739.140625</v>
      </c>
      <c r="AT1574" s="31">
        <v>1417473</v>
      </c>
      <c r="AU1574" s="31">
        <v>1335521.5</v>
      </c>
      <c r="AV1574" s="31">
        <v>1433405</v>
      </c>
      <c r="AW1574" s="31">
        <v>1546110.7421875</v>
      </c>
      <c r="AX1574" s="31">
        <v>126933.5</v>
      </c>
      <c r="AY1574" s="31">
        <v>100605</v>
      </c>
      <c r="AZ1574" s="31">
        <v>227538.5</v>
      </c>
    </row>
    <row r="1575" spans="1:52" ht="15" customHeight="1">
      <c r="A1575" s="29" t="s">
        <v>13102</v>
      </c>
      <c r="B1575" s="34">
        <v>35842</v>
      </c>
      <c r="C1575" s="28">
        <v>600</v>
      </c>
      <c r="D1575" s="28">
        <v>48</v>
      </c>
      <c r="E1575" s="28">
        <v>46</v>
      </c>
      <c r="F1575" s="29" t="s">
        <v>172</v>
      </c>
      <c r="G1575" s="29" t="s">
        <v>4753</v>
      </c>
      <c r="H1575" s="28">
        <v>510</v>
      </c>
      <c r="I1575" s="29" t="s">
        <v>104</v>
      </c>
      <c r="J1575" s="33" t="s">
        <v>13101</v>
      </c>
      <c r="K1575" s="29" t="s">
        <v>178</v>
      </c>
      <c r="L1575" s="29" t="s">
        <v>13100</v>
      </c>
      <c r="M1575" s="29" t="s">
        <v>3872</v>
      </c>
      <c r="N1575" s="28">
        <v>505938.9</v>
      </c>
      <c r="O1575" s="28">
        <v>6124366</v>
      </c>
      <c r="P1575" s="29" t="s">
        <v>13099</v>
      </c>
      <c r="Q1575" s="32" t="s">
        <v>174</v>
      </c>
      <c r="R1575" s="19"/>
      <c r="S1575" s="19"/>
      <c r="T1575" s="19"/>
      <c r="U1575" s="19"/>
      <c r="V1575" s="19"/>
      <c r="W1575" s="19"/>
      <c r="X1575" s="19"/>
      <c r="Y1575" s="19"/>
      <c r="Z1575" s="19"/>
      <c r="AA1575" s="19"/>
      <c r="AB1575" s="19"/>
      <c r="AC1575" s="19"/>
      <c r="AD1575" s="19"/>
      <c r="AE1575" s="19"/>
      <c r="AF1575" s="19"/>
      <c r="AG1575" s="19"/>
      <c r="AH1575" s="19"/>
      <c r="AI1575" s="19"/>
      <c r="AJ1575" s="19"/>
      <c r="AK1575" s="19"/>
      <c r="AL1575" s="19"/>
      <c r="AM1575" s="31">
        <v>1473336</v>
      </c>
      <c r="AN1575" s="31">
        <v>1461422</v>
      </c>
      <c r="AO1575" s="31">
        <v>1644934</v>
      </c>
      <c r="AP1575" s="31">
        <v>1194825</v>
      </c>
      <c r="AQ1575" s="31">
        <v>1493908</v>
      </c>
      <c r="AR1575" s="31">
        <v>1313296.5</v>
      </c>
      <c r="AS1575" s="31">
        <v>1409739.140625</v>
      </c>
      <c r="AT1575" s="31">
        <v>1417473</v>
      </c>
      <c r="AU1575" s="31">
        <v>1335521.5</v>
      </c>
      <c r="AV1575" s="31">
        <v>1433405</v>
      </c>
      <c r="AW1575" s="31">
        <v>1546110.7421875</v>
      </c>
      <c r="AX1575" s="31">
        <v>126933.5</v>
      </c>
      <c r="AY1575" s="31">
        <v>100605</v>
      </c>
      <c r="AZ1575" s="31">
        <v>227538.5</v>
      </c>
    </row>
    <row r="1576" spans="1:52" ht="15" customHeight="1">
      <c r="A1576" s="29" t="s">
        <v>13098</v>
      </c>
      <c r="B1576" s="34">
        <v>35969</v>
      </c>
      <c r="C1576" s="28">
        <v>600</v>
      </c>
      <c r="D1576" s="28">
        <v>48</v>
      </c>
      <c r="E1576" s="28">
        <v>46</v>
      </c>
      <c r="F1576" s="29" t="s">
        <v>172</v>
      </c>
      <c r="G1576" s="29" t="s">
        <v>10860</v>
      </c>
      <c r="H1576" s="28">
        <v>510</v>
      </c>
      <c r="I1576" s="29" t="s">
        <v>104</v>
      </c>
      <c r="J1576" s="33" t="s">
        <v>13097</v>
      </c>
      <c r="K1576" s="29" t="s">
        <v>178</v>
      </c>
      <c r="L1576" s="29" t="s">
        <v>13065</v>
      </c>
      <c r="M1576" s="29" t="s">
        <v>3433</v>
      </c>
      <c r="N1576" s="28">
        <v>504186.8</v>
      </c>
      <c r="O1576" s="28">
        <v>6122625</v>
      </c>
      <c r="P1576" s="29" t="s">
        <v>13096</v>
      </c>
      <c r="Q1576" s="32" t="s">
        <v>174</v>
      </c>
      <c r="R1576" s="19"/>
      <c r="S1576" s="19"/>
      <c r="T1576" s="19"/>
      <c r="U1576" s="19"/>
      <c r="V1576" s="19"/>
      <c r="W1576" s="19"/>
      <c r="X1576" s="19"/>
      <c r="Y1576" s="19"/>
      <c r="Z1576" s="19"/>
      <c r="AA1576" s="19"/>
      <c r="AB1576" s="19"/>
      <c r="AC1576" s="19"/>
      <c r="AD1576" s="19"/>
      <c r="AE1576" s="19"/>
      <c r="AF1576" s="19"/>
      <c r="AG1576" s="19"/>
      <c r="AH1576" s="19"/>
      <c r="AI1576" s="19"/>
      <c r="AJ1576" s="19"/>
      <c r="AK1576" s="19"/>
      <c r="AL1576" s="19"/>
      <c r="AM1576" s="31">
        <v>748062</v>
      </c>
      <c r="AN1576" s="31">
        <v>1276509</v>
      </c>
      <c r="AO1576" s="31">
        <v>1429293</v>
      </c>
      <c r="AP1576" s="31">
        <v>1160837</v>
      </c>
      <c r="AQ1576" s="31">
        <v>1310353</v>
      </c>
      <c r="AR1576" s="31">
        <v>1159136</v>
      </c>
      <c r="AS1576" s="31">
        <v>1290136</v>
      </c>
      <c r="AT1576" s="31">
        <v>1252380</v>
      </c>
      <c r="AU1576" s="31">
        <v>1133134</v>
      </c>
      <c r="AV1576" s="31">
        <v>1399642</v>
      </c>
      <c r="AW1576" s="31">
        <v>1339396.734375</v>
      </c>
      <c r="AX1576" s="31">
        <v>105988</v>
      </c>
      <c r="AY1576" s="31">
        <v>93339</v>
      </c>
      <c r="AZ1576" s="31">
        <v>199327</v>
      </c>
    </row>
    <row r="1577" spans="1:52" ht="15" customHeight="1">
      <c r="A1577" s="29" t="s">
        <v>13095</v>
      </c>
      <c r="B1577" s="34">
        <v>36298</v>
      </c>
      <c r="C1577" s="28">
        <v>800</v>
      </c>
      <c r="D1577" s="28">
        <v>50</v>
      </c>
      <c r="E1577" s="28">
        <v>46</v>
      </c>
      <c r="F1577" s="29" t="s">
        <v>1171</v>
      </c>
      <c r="G1577" s="29" t="s">
        <v>13091</v>
      </c>
      <c r="H1577" s="28">
        <v>510</v>
      </c>
      <c r="I1577" s="29" t="s">
        <v>104</v>
      </c>
      <c r="J1577" s="33" t="s">
        <v>13094</v>
      </c>
      <c r="K1577" s="29" t="s">
        <v>178</v>
      </c>
      <c r="L1577" s="29" t="s">
        <v>13059</v>
      </c>
      <c r="M1577" s="29" t="s">
        <v>2454</v>
      </c>
      <c r="N1577" s="28">
        <v>520346</v>
      </c>
      <c r="O1577" s="28">
        <v>6124758</v>
      </c>
      <c r="P1577" s="29" t="s">
        <v>13093</v>
      </c>
      <c r="Q1577" s="32" t="s">
        <v>174</v>
      </c>
      <c r="R1577" s="19"/>
      <c r="S1577" s="19"/>
      <c r="T1577" s="19"/>
      <c r="U1577" s="19"/>
      <c r="V1577" s="19"/>
      <c r="W1577" s="19"/>
      <c r="X1577" s="19"/>
      <c r="Y1577" s="19"/>
      <c r="Z1577" s="19"/>
      <c r="AA1577" s="19"/>
      <c r="AB1577" s="19"/>
      <c r="AC1577" s="19"/>
      <c r="AD1577" s="19"/>
      <c r="AE1577" s="19"/>
      <c r="AF1577" s="19"/>
      <c r="AG1577" s="19"/>
      <c r="AH1577" s="19"/>
      <c r="AI1577" s="19"/>
      <c r="AJ1577" s="19"/>
      <c r="AK1577" s="19"/>
      <c r="AL1577" s="19"/>
      <c r="AM1577" s="19"/>
      <c r="AN1577" s="31">
        <v>427941</v>
      </c>
      <c r="AO1577" s="31">
        <v>1321914</v>
      </c>
      <c r="AP1577" s="31">
        <v>1150106</v>
      </c>
      <c r="AQ1577" s="31">
        <v>1392511.0078125</v>
      </c>
      <c r="AR1577" s="31">
        <v>1212249</v>
      </c>
      <c r="AS1577" s="31">
        <v>1419365</v>
      </c>
      <c r="AT1577" s="31">
        <v>1390037</v>
      </c>
      <c r="AU1577" s="31">
        <v>1216858</v>
      </c>
      <c r="AV1577" s="31">
        <v>1025364</v>
      </c>
      <c r="AW1577" s="31">
        <v>1456815</v>
      </c>
      <c r="AX1577" s="31">
        <v>120115</v>
      </c>
      <c r="AY1577" s="31">
        <v>100668</v>
      </c>
      <c r="AZ1577" s="31">
        <v>220783</v>
      </c>
    </row>
    <row r="1578" spans="1:52" ht="15" customHeight="1">
      <c r="A1578" s="29" t="s">
        <v>13092</v>
      </c>
      <c r="B1578" s="34">
        <v>36210</v>
      </c>
      <c r="C1578" s="28">
        <v>660</v>
      </c>
      <c r="D1578" s="28">
        <v>47</v>
      </c>
      <c r="E1578" s="28">
        <v>46</v>
      </c>
      <c r="F1578" s="29" t="s">
        <v>242</v>
      </c>
      <c r="G1578" s="29" t="s">
        <v>4425</v>
      </c>
      <c r="H1578" s="28">
        <v>510</v>
      </c>
      <c r="I1578" s="29" t="s">
        <v>104</v>
      </c>
      <c r="J1578" s="33" t="s">
        <v>13090</v>
      </c>
      <c r="K1578" s="29" t="s">
        <v>178</v>
      </c>
      <c r="L1578" s="29" t="s">
        <v>13089</v>
      </c>
      <c r="M1578" s="29" t="s">
        <v>9510</v>
      </c>
      <c r="N1578" s="28">
        <v>506929.8</v>
      </c>
      <c r="O1578" s="28">
        <v>6131840</v>
      </c>
      <c r="P1578" s="29" t="s">
        <v>13088</v>
      </c>
      <c r="Q1578" s="32" t="s">
        <v>174</v>
      </c>
      <c r="R1578" s="19"/>
      <c r="S1578" s="19"/>
      <c r="T1578" s="19"/>
      <c r="U1578" s="19"/>
      <c r="V1578" s="19"/>
      <c r="W1578" s="19"/>
      <c r="X1578" s="19"/>
      <c r="Y1578" s="19"/>
      <c r="Z1578" s="19"/>
      <c r="AA1578" s="19"/>
      <c r="AB1578" s="19"/>
      <c r="AC1578" s="19"/>
      <c r="AD1578" s="19"/>
      <c r="AE1578" s="19"/>
      <c r="AF1578" s="19"/>
      <c r="AG1578" s="19"/>
      <c r="AH1578" s="19"/>
      <c r="AI1578" s="19"/>
      <c r="AJ1578" s="19"/>
      <c r="AK1578" s="19"/>
      <c r="AL1578" s="19"/>
      <c r="AM1578" s="19"/>
      <c r="AN1578" s="31">
        <v>1056346</v>
      </c>
      <c r="AO1578" s="31">
        <v>1666122</v>
      </c>
      <c r="AP1578" s="31">
        <v>1359547</v>
      </c>
      <c r="AQ1578" s="31">
        <v>1514263</v>
      </c>
      <c r="AR1578" s="31">
        <v>1351689</v>
      </c>
      <c r="AS1578" s="31">
        <v>1514337</v>
      </c>
      <c r="AT1578" s="31">
        <v>1476592</v>
      </c>
      <c r="AU1578" s="31">
        <v>1351777</v>
      </c>
      <c r="AV1578" s="31">
        <v>1675902</v>
      </c>
      <c r="AW1578" s="31">
        <v>1573339</v>
      </c>
      <c r="AX1578" s="31">
        <v>129454</v>
      </c>
      <c r="AY1578" s="31">
        <v>109649</v>
      </c>
      <c r="AZ1578" s="31">
        <v>239103</v>
      </c>
    </row>
    <row r="1579" spans="1:52" ht="15" customHeight="1">
      <c r="A1579" s="29" t="s">
        <v>13087</v>
      </c>
      <c r="B1579" s="34">
        <v>36244</v>
      </c>
      <c r="C1579" s="28">
        <v>660</v>
      </c>
      <c r="D1579" s="28">
        <v>47</v>
      </c>
      <c r="E1579" s="28">
        <v>45</v>
      </c>
      <c r="F1579" s="29" t="s">
        <v>242</v>
      </c>
      <c r="G1579" s="29" t="s">
        <v>4425</v>
      </c>
      <c r="H1579" s="28">
        <v>510</v>
      </c>
      <c r="I1579" s="29" t="s">
        <v>104</v>
      </c>
      <c r="J1579" s="33" t="s">
        <v>13086</v>
      </c>
      <c r="K1579" s="29" t="s">
        <v>178</v>
      </c>
      <c r="L1579" s="29" t="s">
        <v>13085</v>
      </c>
      <c r="M1579" s="29" t="s">
        <v>13043</v>
      </c>
      <c r="N1579" s="28">
        <v>507037.3</v>
      </c>
      <c r="O1579" s="28">
        <v>6131661</v>
      </c>
      <c r="P1579" s="29" t="s">
        <v>13084</v>
      </c>
      <c r="Q1579" s="32" t="s">
        <v>174</v>
      </c>
      <c r="R1579" s="19"/>
      <c r="S1579" s="19"/>
      <c r="T1579" s="19"/>
      <c r="U1579" s="19"/>
      <c r="V1579" s="19"/>
      <c r="W1579" s="19"/>
      <c r="X1579" s="19"/>
      <c r="Y1579" s="19"/>
      <c r="Z1579" s="19"/>
      <c r="AA1579" s="19"/>
      <c r="AB1579" s="19"/>
      <c r="AC1579" s="19"/>
      <c r="AD1579" s="19"/>
      <c r="AE1579" s="19"/>
      <c r="AF1579" s="19"/>
      <c r="AG1579" s="19"/>
      <c r="AH1579" s="19"/>
      <c r="AI1579" s="19"/>
      <c r="AJ1579" s="19"/>
      <c r="AK1579" s="19"/>
      <c r="AL1579" s="19"/>
      <c r="AM1579" s="19"/>
      <c r="AN1579" s="31">
        <v>820914</v>
      </c>
      <c r="AO1579" s="31">
        <v>1614334</v>
      </c>
      <c r="AP1579" s="31">
        <v>1277307</v>
      </c>
      <c r="AQ1579" s="31">
        <v>1467989</v>
      </c>
      <c r="AR1579" s="31">
        <v>1292805</v>
      </c>
      <c r="AS1579" s="31">
        <v>1393811</v>
      </c>
      <c r="AT1579" s="31">
        <v>1337496</v>
      </c>
      <c r="AU1579" s="31">
        <v>1299450</v>
      </c>
      <c r="AV1579" s="31">
        <v>1584009</v>
      </c>
      <c r="AW1579" s="31">
        <v>1524556.9921875</v>
      </c>
      <c r="AX1579" s="31">
        <v>130776</v>
      </c>
      <c r="AY1579" s="31">
        <v>97603</v>
      </c>
      <c r="AZ1579" s="31">
        <v>228379</v>
      </c>
    </row>
    <row r="1580" spans="1:52" ht="15" customHeight="1">
      <c r="A1580" s="29" t="s">
        <v>13083</v>
      </c>
      <c r="B1580" s="34">
        <v>36210</v>
      </c>
      <c r="C1580" s="28">
        <v>660</v>
      </c>
      <c r="D1580" s="28">
        <v>47</v>
      </c>
      <c r="E1580" s="28">
        <v>45</v>
      </c>
      <c r="F1580" s="29" t="s">
        <v>242</v>
      </c>
      <c r="G1580" s="29" t="s">
        <v>13078</v>
      </c>
      <c r="H1580" s="28">
        <v>510</v>
      </c>
      <c r="I1580" s="29" t="s">
        <v>104</v>
      </c>
      <c r="J1580" s="33" t="s">
        <v>13082</v>
      </c>
      <c r="K1580" s="29" t="s">
        <v>178</v>
      </c>
      <c r="L1580" s="29" t="s">
        <v>13081</v>
      </c>
      <c r="M1580" s="29" t="s">
        <v>9535</v>
      </c>
      <c r="N1580" s="28">
        <v>506844.1</v>
      </c>
      <c r="O1580" s="28">
        <v>6131676</v>
      </c>
      <c r="P1580" s="29" t="s">
        <v>13080</v>
      </c>
      <c r="Q1580" s="32" t="s">
        <v>174</v>
      </c>
      <c r="R1580" s="19"/>
      <c r="S1580" s="19"/>
      <c r="T1580" s="19"/>
      <c r="U1580" s="19"/>
      <c r="V1580" s="19"/>
      <c r="W1580" s="19"/>
      <c r="X1580" s="19"/>
      <c r="Y1580" s="19"/>
      <c r="Z1580" s="19"/>
      <c r="AA1580" s="19"/>
      <c r="AB1580" s="19"/>
      <c r="AC1580" s="19"/>
      <c r="AD1580" s="19"/>
      <c r="AE1580" s="19"/>
      <c r="AF1580" s="19"/>
      <c r="AG1580" s="19"/>
      <c r="AH1580" s="19"/>
      <c r="AI1580" s="19"/>
      <c r="AJ1580" s="19"/>
      <c r="AK1580" s="19"/>
      <c r="AL1580" s="19"/>
      <c r="AM1580" s="19"/>
      <c r="AN1580" s="31">
        <v>1172462</v>
      </c>
      <c r="AO1580" s="31">
        <v>1635738</v>
      </c>
      <c r="AP1580" s="31">
        <v>1377842</v>
      </c>
      <c r="AQ1580" s="31">
        <v>1528477</v>
      </c>
      <c r="AR1580" s="31">
        <v>1390927</v>
      </c>
      <c r="AS1580" s="31">
        <v>1534052</v>
      </c>
      <c r="AT1580" s="31">
        <v>1517678</v>
      </c>
      <c r="AU1580" s="31">
        <v>1402101</v>
      </c>
      <c r="AV1580" s="31">
        <v>1706870</v>
      </c>
      <c r="AW1580" s="31">
        <v>1446171</v>
      </c>
      <c r="AX1580" s="31">
        <v>141160</v>
      </c>
      <c r="AY1580" s="31">
        <v>104011</v>
      </c>
      <c r="AZ1580" s="31">
        <v>245171</v>
      </c>
    </row>
    <row r="1581" spans="1:52" ht="15" customHeight="1">
      <c r="A1581" s="29" t="s">
        <v>13079</v>
      </c>
      <c r="B1581" s="34">
        <v>36277</v>
      </c>
      <c r="C1581" s="28">
        <v>660</v>
      </c>
      <c r="D1581" s="28">
        <v>46</v>
      </c>
      <c r="E1581" s="28">
        <v>45</v>
      </c>
      <c r="F1581" s="29" t="s">
        <v>242</v>
      </c>
      <c r="G1581" s="29" t="s">
        <v>4425</v>
      </c>
      <c r="H1581" s="28">
        <v>510</v>
      </c>
      <c r="I1581" s="29" t="s">
        <v>104</v>
      </c>
      <c r="J1581" s="33" t="s">
        <v>13077</v>
      </c>
      <c r="K1581" s="29" t="s">
        <v>178</v>
      </c>
      <c r="L1581" s="29" t="s">
        <v>13069</v>
      </c>
      <c r="M1581" s="29" t="s">
        <v>13076</v>
      </c>
      <c r="N1581" s="28">
        <v>498089.8</v>
      </c>
      <c r="O1581" s="28">
        <v>6120671</v>
      </c>
      <c r="P1581" s="29" t="s">
        <v>13075</v>
      </c>
      <c r="Q1581" s="32" t="s">
        <v>174</v>
      </c>
      <c r="R1581" s="19"/>
      <c r="S1581" s="19"/>
      <c r="T1581" s="19"/>
      <c r="U1581" s="19"/>
      <c r="V1581" s="19"/>
      <c r="W1581" s="19"/>
      <c r="X1581" s="19"/>
      <c r="Y1581" s="19"/>
      <c r="Z1581" s="19"/>
      <c r="AA1581" s="19"/>
      <c r="AB1581" s="19"/>
      <c r="AC1581" s="19"/>
      <c r="AD1581" s="19"/>
      <c r="AE1581" s="19"/>
      <c r="AF1581" s="19"/>
      <c r="AG1581" s="19"/>
      <c r="AH1581" s="19"/>
      <c r="AI1581" s="19"/>
      <c r="AJ1581" s="19"/>
      <c r="AK1581" s="19"/>
      <c r="AL1581" s="19"/>
      <c r="AM1581" s="19"/>
      <c r="AN1581" s="31">
        <v>802777</v>
      </c>
      <c r="AO1581" s="31">
        <v>1680767</v>
      </c>
      <c r="AP1581" s="31">
        <v>1285534.01953125</v>
      </c>
      <c r="AQ1581" s="31">
        <v>1455365.9921875</v>
      </c>
      <c r="AR1581" s="31">
        <v>1304573</v>
      </c>
      <c r="AS1581" s="31">
        <v>1447073</v>
      </c>
      <c r="AT1581" s="31">
        <v>1386543</v>
      </c>
      <c r="AU1581" s="31">
        <v>1318592</v>
      </c>
      <c r="AV1581" s="31">
        <v>1567670</v>
      </c>
      <c r="AW1581" s="31">
        <v>1525230</v>
      </c>
      <c r="AX1581" s="31">
        <v>125758</v>
      </c>
      <c r="AY1581" s="31">
        <v>96541</v>
      </c>
      <c r="AZ1581" s="31">
        <v>222299</v>
      </c>
    </row>
    <row r="1582" spans="1:52" ht="15" customHeight="1">
      <c r="A1582" s="29" t="s">
        <v>13074</v>
      </c>
      <c r="B1582" s="34">
        <v>36631</v>
      </c>
      <c r="C1582" s="28">
        <v>800</v>
      </c>
      <c r="D1582" s="28">
        <v>50</v>
      </c>
      <c r="E1582" s="28">
        <v>46</v>
      </c>
      <c r="F1582" s="29" t="s">
        <v>1171</v>
      </c>
      <c r="G1582" s="29" t="s">
        <v>9704</v>
      </c>
      <c r="H1582" s="28">
        <v>510</v>
      </c>
      <c r="I1582" s="29" t="s">
        <v>104</v>
      </c>
      <c r="J1582" s="33" t="s">
        <v>13073</v>
      </c>
      <c r="K1582" s="29" t="s">
        <v>178</v>
      </c>
      <c r="L1582" s="29" t="s">
        <v>13069</v>
      </c>
      <c r="M1582" s="29" t="s">
        <v>1062</v>
      </c>
      <c r="N1582" s="28">
        <v>498164.1</v>
      </c>
      <c r="O1582" s="28">
        <v>6120855</v>
      </c>
      <c r="P1582" s="29" t="s">
        <v>13072</v>
      </c>
      <c r="Q1582" s="32" t="s">
        <v>174</v>
      </c>
      <c r="R1582" s="19"/>
      <c r="S1582" s="19"/>
      <c r="T1582" s="19"/>
      <c r="U1582" s="19"/>
      <c r="V1582" s="19"/>
      <c r="W1582" s="19"/>
      <c r="X1582" s="19"/>
      <c r="Y1582" s="19"/>
      <c r="Z1582" s="19"/>
      <c r="AA1582" s="19"/>
      <c r="AB1582" s="19"/>
      <c r="AC1582" s="19"/>
      <c r="AD1582" s="19"/>
      <c r="AE1582" s="19"/>
      <c r="AF1582" s="19"/>
      <c r="AG1582" s="19"/>
      <c r="AH1582" s="19"/>
      <c r="AI1582" s="19"/>
      <c r="AJ1582" s="19"/>
      <c r="AK1582" s="19"/>
      <c r="AL1582" s="19"/>
      <c r="AM1582" s="19"/>
      <c r="AN1582" s="19"/>
      <c r="AO1582" s="31">
        <v>1013613</v>
      </c>
      <c r="AP1582" s="31">
        <v>1397447</v>
      </c>
      <c r="AQ1582" s="31">
        <v>1608010</v>
      </c>
      <c r="AR1582" s="31">
        <v>1420101</v>
      </c>
      <c r="AS1582" s="31">
        <v>1588594</v>
      </c>
      <c r="AT1582" s="31">
        <v>1502621</v>
      </c>
      <c r="AU1582" s="31">
        <v>1339716</v>
      </c>
      <c r="AV1582" s="31">
        <v>1724391</v>
      </c>
      <c r="AW1582" s="31">
        <v>1630208.3125</v>
      </c>
      <c r="AX1582" s="31">
        <v>123515</v>
      </c>
      <c r="AY1582" s="31">
        <v>110661</v>
      </c>
      <c r="AZ1582" s="31">
        <v>234176</v>
      </c>
    </row>
    <row r="1583" spans="1:52" ht="15" customHeight="1">
      <c r="A1583" s="29" t="s">
        <v>13071</v>
      </c>
      <c r="B1583" s="34">
        <v>36770</v>
      </c>
      <c r="C1583" s="28">
        <v>800</v>
      </c>
      <c r="D1583" s="28">
        <v>0.1</v>
      </c>
      <c r="E1583" s="28">
        <v>0.1</v>
      </c>
      <c r="F1583" s="29" t="s">
        <v>204</v>
      </c>
      <c r="G1583" s="29" t="s">
        <v>204</v>
      </c>
      <c r="H1583" s="28">
        <v>510</v>
      </c>
      <c r="I1583" s="29" t="s">
        <v>104</v>
      </c>
      <c r="J1583" s="33" t="s">
        <v>13070</v>
      </c>
      <c r="K1583" s="29" t="s">
        <v>178</v>
      </c>
      <c r="L1583" s="29" t="s">
        <v>13069</v>
      </c>
      <c r="M1583" s="29" t="s">
        <v>1062</v>
      </c>
      <c r="N1583" s="28">
        <v>498268.5</v>
      </c>
      <c r="O1583" s="28">
        <v>6120732</v>
      </c>
      <c r="P1583" s="29" t="s">
        <v>13068</v>
      </c>
      <c r="Q1583" s="32" t="s">
        <v>174</v>
      </c>
      <c r="R1583" s="19"/>
      <c r="S1583" s="19"/>
      <c r="T1583" s="19"/>
      <c r="U1583" s="19"/>
      <c r="V1583" s="19"/>
      <c r="W1583" s="19"/>
      <c r="X1583" s="19"/>
      <c r="Y1583" s="19"/>
      <c r="Z1583" s="19"/>
      <c r="AA1583" s="19"/>
      <c r="AB1583" s="19"/>
      <c r="AC1583" s="19"/>
      <c r="AD1583" s="19"/>
      <c r="AE1583" s="19"/>
      <c r="AF1583" s="19"/>
      <c r="AG1583" s="19"/>
      <c r="AH1583" s="19"/>
      <c r="AI1583" s="19"/>
      <c r="AJ1583" s="19"/>
      <c r="AK1583" s="19"/>
      <c r="AL1583" s="19"/>
      <c r="AM1583" s="19"/>
      <c r="AN1583" s="19"/>
      <c r="AO1583" s="31">
        <v>558023</v>
      </c>
      <c r="AP1583" s="31">
        <v>1347437.9921875</v>
      </c>
      <c r="AQ1583" s="31">
        <v>1415849</v>
      </c>
      <c r="AR1583" s="31">
        <v>1348366</v>
      </c>
      <c r="AS1583" s="31">
        <v>1525328</v>
      </c>
      <c r="AT1583" s="31">
        <v>1493456</v>
      </c>
      <c r="AU1583" s="31">
        <v>1418158</v>
      </c>
      <c r="AV1583" s="31">
        <v>1627864</v>
      </c>
      <c r="AW1583" s="31">
        <v>1619733</v>
      </c>
      <c r="AX1583" s="31">
        <v>138135</v>
      </c>
      <c r="AY1583" s="31">
        <v>108443</v>
      </c>
      <c r="AZ1583" s="31">
        <v>246578</v>
      </c>
    </row>
    <row r="1584" spans="1:52" ht="15" customHeight="1">
      <c r="A1584" s="29" t="s">
        <v>13067</v>
      </c>
      <c r="B1584" s="34">
        <v>36678</v>
      </c>
      <c r="C1584" s="28">
        <v>600</v>
      </c>
      <c r="D1584" s="28">
        <v>48</v>
      </c>
      <c r="E1584" s="28">
        <v>46</v>
      </c>
      <c r="F1584" s="29" t="s">
        <v>172</v>
      </c>
      <c r="G1584" s="29" t="s">
        <v>13061</v>
      </c>
      <c r="H1584" s="28">
        <v>510</v>
      </c>
      <c r="I1584" s="29" t="s">
        <v>104</v>
      </c>
      <c r="J1584" s="33" t="s">
        <v>13066</v>
      </c>
      <c r="K1584" s="29" t="s">
        <v>178</v>
      </c>
      <c r="L1584" s="29" t="s">
        <v>13065</v>
      </c>
      <c r="M1584" s="29" t="s">
        <v>13064</v>
      </c>
      <c r="N1584" s="28">
        <v>505785.2</v>
      </c>
      <c r="O1584" s="28">
        <v>6124250</v>
      </c>
      <c r="P1584" s="29" t="s">
        <v>13063</v>
      </c>
      <c r="Q1584" s="32" t="s">
        <v>174</v>
      </c>
      <c r="R1584" s="19"/>
      <c r="S1584" s="19"/>
      <c r="T1584" s="19"/>
      <c r="U1584" s="19"/>
      <c r="V1584" s="19"/>
      <c r="W1584" s="19"/>
      <c r="X1584" s="19"/>
      <c r="Y1584" s="19"/>
      <c r="Z1584" s="19"/>
      <c r="AA1584" s="19"/>
      <c r="AB1584" s="19"/>
      <c r="AC1584" s="19"/>
      <c r="AD1584" s="19"/>
      <c r="AE1584" s="19"/>
      <c r="AF1584" s="19"/>
      <c r="AG1584" s="19"/>
      <c r="AH1584" s="19"/>
      <c r="AI1584" s="19"/>
      <c r="AJ1584" s="19"/>
      <c r="AK1584" s="19"/>
      <c r="AL1584" s="19"/>
      <c r="AM1584" s="19"/>
      <c r="AN1584" s="19"/>
      <c r="AO1584" s="31">
        <v>817262</v>
      </c>
      <c r="AP1584" s="31">
        <v>1323284</v>
      </c>
      <c r="AQ1584" s="31">
        <v>1460204</v>
      </c>
      <c r="AR1584" s="31">
        <v>1317600</v>
      </c>
      <c r="AS1584" s="31">
        <v>1427647</v>
      </c>
      <c r="AT1584" s="31">
        <v>1420462</v>
      </c>
      <c r="AU1584" s="31">
        <v>1356018</v>
      </c>
      <c r="AV1584" s="31">
        <v>1589084</v>
      </c>
      <c r="AW1584" s="31">
        <v>1415589</v>
      </c>
      <c r="AX1584" s="31">
        <v>123308</v>
      </c>
      <c r="AY1584" s="31">
        <v>101687</v>
      </c>
      <c r="AZ1584" s="31">
        <v>224995</v>
      </c>
    </row>
    <row r="1585" spans="1:52" ht="15" customHeight="1">
      <c r="A1585" s="29" t="s">
        <v>13062</v>
      </c>
      <c r="B1585" s="34">
        <v>36833</v>
      </c>
      <c r="C1585" s="28">
        <v>800</v>
      </c>
      <c r="D1585" s="28">
        <v>50</v>
      </c>
      <c r="E1585" s="28">
        <v>46</v>
      </c>
      <c r="F1585" s="29" t="s">
        <v>1171</v>
      </c>
      <c r="G1585" s="29" t="s">
        <v>9704</v>
      </c>
      <c r="H1585" s="28">
        <v>510</v>
      </c>
      <c r="I1585" s="29" t="s">
        <v>104</v>
      </c>
      <c r="J1585" s="33" t="s">
        <v>13060</v>
      </c>
      <c r="K1585" s="29" t="s">
        <v>178</v>
      </c>
      <c r="L1585" s="29" t="s">
        <v>13059</v>
      </c>
      <c r="M1585" s="29" t="s">
        <v>2454</v>
      </c>
      <c r="N1585" s="28">
        <v>520572</v>
      </c>
      <c r="O1585" s="28">
        <v>6124993</v>
      </c>
      <c r="P1585" s="29" t="s">
        <v>13058</v>
      </c>
      <c r="Q1585" s="32" t="s">
        <v>174</v>
      </c>
      <c r="R1585" s="19"/>
      <c r="S1585" s="19"/>
      <c r="T1585" s="19"/>
      <c r="U1585" s="19"/>
      <c r="V1585" s="19"/>
      <c r="W1585" s="19"/>
      <c r="X1585" s="19"/>
      <c r="Y1585" s="19"/>
      <c r="Z1585" s="19"/>
      <c r="AA1585" s="19"/>
      <c r="AB1585" s="19"/>
      <c r="AC1585" s="19"/>
      <c r="AD1585" s="19"/>
      <c r="AE1585" s="19"/>
      <c r="AF1585" s="19"/>
      <c r="AG1585" s="19"/>
      <c r="AH1585" s="19"/>
      <c r="AI1585" s="19"/>
      <c r="AJ1585" s="19"/>
      <c r="AK1585" s="19"/>
      <c r="AL1585" s="19"/>
      <c r="AM1585" s="19"/>
      <c r="AN1585" s="19"/>
      <c r="AO1585" s="31">
        <v>233696</v>
      </c>
      <c r="AP1585" s="31">
        <v>1306545</v>
      </c>
      <c r="AQ1585" s="31">
        <v>1512068</v>
      </c>
      <c r="AR1585" s="31">
        <v>1320225.046875</v>
      </c>
      <c r="AS1585" s="31">
        <v>1435516</v>
      </c>
      <c r="AT1585" s="31">
        <v>1413288</v>
      </c>
      <c r="AU1585" s="31">
        <v>1269490</v>
      </c>
      <c r="AV1585" s="31">
        <v>1576822</v>
      </c>
      <c r="AW1585" s="31">
        <v>1431307</v>
      </c>
      <c r="AX1585" s="31">
        <v>118089</v>
      </c>
      <c r="AY1585" s="31">
        <v>98968</v>
      </c>
      <c r="AZ1585" s="31">
        <v>217057</v>
      </c>
    </row>
    <row r="1586" spans="1:52" ht="15" customHeight="1">
      <c r="A1586" s="29" t="s">
        <v>13057</v>
      </c>
      <c r="B1586" s="34">
        <v>36598</v>
      </c>
      <c r="C1586" s="28">
        <v>1000</v>
      </c>
      <c r="D1586" s="28">
        <v>54</v>
      </c>
      <c r="E1586" s="28">
        <v>45</v>
      </c>
      <c r="F1586" s="29" t="s">
        <v>440</v>
      </c>
      <c r="G1586" s="29" t="s">
        <v>3617</v>
      </c>
      <c r="H1586" s="28">
        <v>510</v>
      </c>
      <c r="I1586" s="29" t="s">
        <v>104</v>
      </c>
      <c r="J1586" s="33" t="s">
        <v>13056</v>
      </c>
      <c r="K1586" s="29" t="s">
        <v>178</v>
      </c>
      <c r="L1586" s="29" t="s">
        <v>13055</v>
      </c>
      <c r="M1586" s="29" t="s">
        <v>13054</v>
      </c>
      <c r="N1586" s="28">
        <v>517262.7</v>
      </c>
      <c r="O1586" s="28">
        <v>6133427</v>
      </c>
      <c r="P1586" s="29" t="s">
        <v>13053</v>
      </c>
      <c r="Q1586" s="32" t="s">
        <v>174</v>
      </c>
      <c r="R1586" s="19"/>
      <c r="S1586" s="19"/>
      <c r="T1586" s="19"/>
      <c r="U1586" s="19"/>
      <c r="V1586" s="19"/>
      <c r="W1586" s="19"/>
      <c r="X1586" s="19"/>
      <c r="Y1586" s="19"/>
      <c r="Z1586" s="19"/>
      <c r="AA1586" s="19"/>
      <c r="AB1586" s="19"/>
      <c r="AC1586" s="19"/>
      <c r="AD1586" s="19"/>
      <c r="AE1586" s="19"/>
      <c r="AF1586" s="19"/>
      <c r="AG1586" s="19"/>
      <c r="AH1586" s="19"/>
      <c r="AI1586" s="19"/>
      <c r="AJ1586" s="19"/>
      <c r="AK1586" s="19"/>
      <c r="AL1586" s="19"/>
      <c r="AM1586" s="19"/>
      <c r="AN1586" s="19"/>
      <c r="AO1586" s="31">
        <v>1277558</v>
      </c>
      <c r="AP1586" s="31">
        <v>1501845</v>
      </c>
      <c r="AQ1586" s="31">
        <v>1719610</v>
      </c>
      <c r="AR1586" s="31">
        <v>1491743</v>
      </c>
      <c r="AS1586" s="31">
        <v>1662398.5</v>
      </c>
      <c r="AT1586" s="31">
        <v>1646674</v>
      </c>
      <c r="AU1586" s="31">
        <v>1487107</v>
      </c>
      <c r="AV1586" s="31">
        <v>1839887</v>
      </c>
      <c r="AW1586" s="31">
        <v>1817491.5</v>
      </c>
      <c r="AX1586" s="31">
        <v>100753</v>
      </c>
      <c r="AY1586" s="31">
        <v>119269</v>
      </c>
      <c r="AZ1586" s="31">
        <v>220022</v>
      </c>
    </row>
    <row r="1587" spans="1:52" ht="15" customHeight="1">
      <c r="A1587" s="29" t="s">
        <v>13052</v>
      </c>
      <c r="B1587" s="34">
        <v>36586</v>
      </c>
      <c r="C1587" s="28">
        <v>1300</v>
      </c>
      <c r="D1587" s="28">
        <v>60</v>
      </c>
      <c r="E1587" s="28">
        <v>46</v>
      </c>
      <c r="F1587" s="29" t="s">
        <v>1171</v>
      </c>
      <c r="G1587" s="29" t="s">
        <v>10033</v>
      </c>
      <c r="H1587" s="28">
        <v>510</v>
      </c>
      <c r="I1587" s="29" t="s">
        <v>104</v>
      </c>
      <c r="J1587" s="33" t="s">
        <v>13051</v>
      </c>
      <c r="K1587" s="29" t="s">
        <v>178</v>
      </c>
      <c r="L1587" s="29" t="s">
        <v>13047</v>
      </c>
      <c r="M1587" s="29" t="s">
        <v>837</v>
      </c>
      <c r="N1587" s="28">
        <v>529291.5</v>
      </c>
      <c r="O1587" s="28">
        <v>6117042</v>
      </c>
      <c r="P1587" s="29" t="s">
        <v>13050</v>
      </c>
      <c r="Q1587" s="32" t="s">
        <v>174</v>
      </c>
      <c r="R1587" s="19"/>
      <c r="S1587" s="19"/>
      <c r="T1587" s="19"/>
      <c r="U1587" s="19"/>
      <c r="V1587" s="19"/>
      <c r="W1587" s="19"/>
      <c r="X1587" s="19"/>
      <c r="Y1587" s="19"/>
      <c r="Z1587" s="19"/>
      <c r="AA1587" s="19"/>
      <c r="AB1587" s="19"/>
      <c r="AC1587" s="19"/>
      <c r="AD1587" s="19"/>
      <c r="AE1587" s="19"/>
      <c r="AF1587" s="19"/>
      <c r="AG1587" s="19"/>
      <c r="AH1587" s="19"/>
      <c r="AI1587" s="19"/>
      <c r="AJ1587" s="19"/>
      <c r="AK1587" s="19"/>
      <c r="AL1587" s="19"/>
      <c r="AM1587" s="19"/>
      <c r="AN1587" s="19"/>
      <c r="AO1587" s="31">
        <v>1738494</v>
      </c>
      <c r="AP1587" s="31">
        <v>2058745</v>
      </c>
      <c r="AQ1587" s="31">
        <v>2144254</v>
      </c>
      <c r="AR1587" s="31">
        <v>2058937</v>
      </c>
      <c r="AS1587" s="31">
        <v>2275153.5</v>
      </c>
      <c r="AT1587" s="31">
        <v>2242272.5</v>
      </c>
      <c r="AU1587" s="31">
        <v>1743913</v>
      </c>
      <c r="AV1587" s="31">
        <v>2455930.5</v>
      </c>
      <c r="AW1587" s="31">
        <v>2429614</v>
      </c>
      <c r="AX1587" s="31">
        <v>201284</v>
      </c>
      <c r="AY1587" s="31">
        <v>166574</v>
      </c>
      <c r="AZ1587" s="31">
        <v>367858</v>
      </c>
    </row>
    <row r="1588" spans="1:52" ht="15" customHeight="1">
      <c r="A1588" s="29" t="s">
        <v>13049</v>
      </c>
      <c r="B1588" s="34">
        <v>36583</v>
      </c>
      <c r="C1588" s="28">
        <v>1300</v>
      </c>
      <c r="D1588" s="28">
        <v>60</v>
      </c>
      <c r="E1588" s="28">
        <v>46</v>
      </c>
      <c r="F1588" s="29" t="s">
        <v>1171</v>
      </c>
      <c r="G1588" s="29" t="s">
        <v>10033</v>
      </c>
      <c r="H1588" s="28">
        <v>510</v>
      </c>
      <c r="I1588" s="29" t="s">
        <v>104</v>
      </c>
      <c r="J1588" s="33" t="s">
        <v>13048</v>
      </c>
      <c r="K1588" s="29" t="s">
        <v>178</v>
      </c>
      <c r="L1588" s="29" t="s">
        <v>13047</v>
      </c>
      <c r="M1588" s="29" t="s">
        <v>837</v>
      </c>
      <c r="N1588" s="28">
        <v>529507.69999999995</v>
      </c>
      <c r="O1588" s="28">
        <v>6117301</v>
      </c>
      <c r="P1588" s="29" t="s">
        <v>13046</v>
      </c>
      <c r="Q1588" s="32" t="s">
        <v>174</v>
      </c>
      <c r="R1588" s="19"/>
      <c r="S1588" s="19"/>
      <c r="T1588" s="19"/>
      <c r="U1588" s="19"/>
      <c r="V1588" s="19"/>
      <c r="W1588" s="19"/>
      <c r="X1588" s="19"/>
      <c r="Y1588" s="19"/>
      <c r="Z1588" s="19"/>
      <c r="AA1588" s="19"/>
      <c r="AB1588" s="19"/>
      <c r="AC1588" s="19"/>
      <c r="AD1588" s="19"/>
      <c r="AE1588" s="19"/>
      <c r="AF1588" s="19"/>
      <c r="AG1588" s="19"/>
      <c r="AH1588" s="19"/>
      <c r="AI1588" s="19"/>
      <c r="AJ1588" s="19"/>
      <c r="AK1588" s="19"/>
      <c r="AL1588" s="19"/>
      <c r="AM1588" s="19"/>
      <c r="AN1588" s="19"/>
      <c r="AO1588" s="31">
        <v>1696283</v>
      </c>
      <c r="AP1588" s="31">
        <v>1948591</v>
      </c>
      <c r="AQ1588" s="31">
        <v>2172110</v>
      </c>
      <c r="AR1588" s="31">
        <v>1887313</v>
      </c>
      <c r="AS1588" s="31">
        <v>2087790.5</v>
      </c>
      <c r="AT1588" s="31">
        <v>2080107</v>
      </c>
      <c r="AU1588" s="31">
        <v>1885771</v>
      </c>
      <c r="AV1588" s="31">
        <v>2297926.5</v>
      </c>
      <c r="AW1588" s="31">
        <v>559701</v>
      </c>
      <c r="AX1588" s="31">
        <v>0</v>
      </c>
      <c r="AY1588" s="31">
        <v>8978</v>
      </c>
      <c r="AZ1588" s="31">
        <v>8978</v>
      </c>
    </row>
    <row r="1589" spans="1:52" ht="15" customHeight="1">
      <c r="A1589" s="29" t="s">
        <v>13045</v>
      </c>
      <c r="B1589" s="34">
        <v>36837</v>
      </c>
      <c r="C1589" s="28">
        <v>1000</v>
      </c>
      <c r="D1589" s="28">
        <v>54.2</v>
      </c>
      <c r="E1589" s="28">
        <v>45</v>
      </c>
      <c r="F1589" s="29" t="s">
        <v>440</v>
      </c>
      <c r="G1589" s="29" t="s">
        <v>3617</v>
      </c>
      <c r="H1589" s="28">
        <v>510</v>
      </c>
      <c r="I1589" s="29" t="s">
        <v>104</v>
      </c>
      <c r="J1589" s="33" t="s">
        <v>13044</v>
      </c>
      <c r="K1589" s="29" t="s">
        <v>178</v>
      </c>
      <c r="L1589" s="29" t="s">
        <v>13033</v>
      </c>
      <c r="M1589" s="29" t="s">
        <v>13043</v>
      </c>
      <c r="N1589" s="28">
        <v>517938.9</v>
      </c>
      <c r="O1589" s="28">
        <v>6128445</v>
      </c>
      <c r="P1589" s="29" t="s">
        <v>13042</v>
      </c>
      <c r="Q1589" s="32" t="s">
        <v>174</v>
      </c>
      <c r="R1589" s="19"/>
      <c r="S1589" s="19"/>
      <c r="T1589" s="19"/>
      <c r="U1589" s="19"/>
      <c r="V1589" s="19"/>
      <c r="W1589" s="19"/>
      <c r="X1589" s="19"/>
      <c r="Y1589" s="19"/>
      <c r="Z1589" s="19"/>
      <c r="AA1589" s="19"/>
      <c r="AB1589" s="19"/>
      <c r="AC1589" s="19"/>
      <c r="AD1589" s="19"/>
      <c r="AE1589" s="19"/>
      <c r="AF1589" s="19"/>
      <c r="AG1589" s="19"/>
      <c r="AH1589" s="19"/>
      <c r="AI1589" s="19"/>
      <c r="AJ1589" s="19"/>
      <c r="AK1589" s="19"/>
      <c r="AL1589" s="19"/>
      <c r="AM1589" s="19"/>
      <c r="AN1589" s="19"/>
      <c r="AO1589" s="31">
        <v>270293</v>
      </c>
      <c r="AP1589" s="31">
        <v>1545542.5</v>
      </c>
      <c r="AQ1589" s="31">
        <v>1758221.5</v>
      </c>
      <c r="AR1589" s="31">
        <v>1560278.5</v>
      </c>
      <c r="AS1589" s="31">
        <v>1732536.5</v>
      </c>
      <c r="AT1589" s="31">
        <v>1716650</v>
      </c>
      <c r="AU1589" s="31">
        <v>1577285</v>
      </c>
      <c r="AV1589" s="31">
        <v>1932446</v>
      </c>
      <c r="AW1589" s="31">
        <v>1861863</v>
      </c>
      <c r="AX1589" s="31">
        <v>142818</v>
      </c>
      <c r="AY1589" s="31">
        <v>123685</v>
      </c>
      <c r="AZ1589" s="31">
        <v>266503</v>
      </c>
    </row>
    <row r="1590" spans="1:52" ht="15" customHeight="1">
      <c r="A1590" s="29" t="s">
        <v>13041</v>
      </c>
      <c r="B1590" s="34">
        <v>36838</v>
      </c>
      <c r="C1590" s="28">
        <v>1000</v>
      </c>
      <c r="D1590" s="28">
        <v>54.2</v>
      </c>
      <c r="E1590" s="28">
        <v>45</v>
      </c>
      <c r="F1590" s="29" t="s">
        <v>440</v>
      </c>
      <c r="G1590" s="29" t="s">
        <v>3617</v>
      </c>
      <c r="H1590" s="28">
        <v>510</v>
      </c>
      <c r="I1590" s="29" t="s">
        <v>104</v>
      </c>
      <c r="J1590" s="33" t="s">
        <v>13040</v>
      </c>
      <c r="K1590" s="29" t="s">
        <v>178</v>
      </c>
      <c r="L1590" s="29" t="s">
        <v>13033</v>
      </c>
      <c r="M1590" s="29" t="s">
        <v>2826</v>
      </c>
      <c r="N1590" s="28">
        <v>517951.5</v>
      </c>
      <c r="O1590" s="28">
        <v>6128041</v>
      </c>
      <c r="P1590" s="29" t="s">
        <v>13039</v>
      </c>
      <c r="Q1590" s="32" t="s">
        <v>174</v>
      </c>
      <c r="R1590" s="19"/>
      <c r="S1590" s="19"/>
      <c r="T1590" s="19"/>
      <c r="U1590" s="19"/>
      <c r="V1590" s="19"/>
      <c r="W1590" s="19"/>
      <c r="X1590" s="19"/>
      <c r="Y1590" s="19"/>
      <c r="Z1590" s="19"/>
      <c r="AA1590" s="19"/>
      <c r="AB1590" s="19"/>
      <c r="AC1590" s="19"/>
      <c r="AD1590" s="19"/>
      <c r="AE1590" s="19"/>
      <c r="AF1590" s="19"/>
      <c r="AG1590" s="19"/>
      <c r="AH1590" s="19"/>
      <c r="AI1590" s="19"/>
      <c r="AJ1590" s="19"/>
      <c r="AK1590" s="19"/>
      <c r="AL1590" s="19"/>
      <c r="AM1590" s="19"/>
      <c r="AN1590" s="19"/>
      <c r="AO1590" s="31">
        <v>276484</v>
      </c>
      <c r="AP1590" s="31">
        <v>1546949.5</v>
      </c>
      <c r="AQ1590" s="31">
        <v>1768460</v>
      </c>
      <c r="AR1590" s="31">
        <v>1451249</v>
      </c>
      <c r="AS1590" s="31">
        <v>1650386</v>
      </c>
      <c r="AT1590" s="31">
        <v>1693272</v>
      </c>
      <c r="AU1590" s="31">
        <v>1585057.5</v>
      </c>
      <c r="AV1590" s="31">
        <v>1942139.5</v>
      </c>
      <c r="AW1590" s="31">
        <v>1904265.5</v>
      </c>
      <c r="AX1590" s="31">
        <v>155101</v>
      </c>
      <c r="AY1590" s="31">
        <v>124061</v>
      </c>
      <c r="AZ1590" s="31">
        <v>279162</v>
      </c>
    </row>
    <row r="1591" spans="1:52" ht="15" customHeight="1">
      <c r="A1591" s="29" t="s">
        <v>13038</v>
      </c>
      <c r="B1591" s="34">
        <v>36837</v>
      </c>
      <c r="C1591" s="28">
        <v>1000</v>
      </c>
      <c r="D1591" s="28">
        <v>54.2</v>
      </c>
      <c r="E1591" s="28">
        <v>45</v>
      </c>
      <c r="F1591" s="29" t="s">
        <v>440</v>
      </c>
      <c r="G1591" s="29" t="s">
        <v>3617</v>
      </c>
      <c r="H1591" s="28">
        <v>510</v>
      </c>
      <c r="I1591" s="29" t="s">
        <v>104</v>
      </c>
      <c r="J1591" s="33" t="s">
        <v>13037</v>
      </c>
      <c r="K1591" s="29" t="s">
        <v>178</v>
      </c>
      <c r="L1591" s="29" t="s">
        <v>13033</v>
      </c>
      <c r="M1591" s="29" t="s">
        <v>3462</v>
      </c>
      <c r="N1591" s="28">
        <v>517965</v>
      </c>
      <c r="O1591" s="28">
        <v>6127639</v>
      </c>
      <c r="P1591" s="29" t="s">
        <v>13036</v>
      </c>
      <c r="Q1591" s="32" t="s">
        <v>174</v>
      </c>
      <c r="R1591" s="19"/>
      <c r="S1591" s="19"/>
      <c r="T1591" s="19"/>
      <c r="U1591" s="19"/>
      <c r="V1591" s="19"/>
      <c r="W1591" s="19"/>
      <c r="X1591" s="19"/>
      <c r="Y1591" s="19"/>
      <c r="Z1591" s="19"/>
      <c r="AA1591" s="19"/>
      <c r="AB1591" s="19"/>
      <c r="AC1591" s="19"/>
      <c r="AD1591" s="19"/>
      <c r="AE1591" s="19"/>
      <c r="AF1591" s="19"/>
      <c r="AG1591" s="19"/>
      <c r="AH1591" s="19"/>
      <c r="AI1591" s="19"/>
      <c r="AJ1591" s="19"/>
      <c r="AK1591" s="19"/>
      <c r="AL1591" s="19"/>
      <c r="AM1591" s="19"/>
      <c r="AN1591" s="19"/>
      <c r="AO1591" s="31">
        <v>273016</v>
      </c>
      <c r="AP1591" s="31">
        <v>1485294</v>
      </c>
      <c r="AQ1591" s="31">
        <v>1736818.5</v>
      </c>
      <c r="AR1591" s="31">
        <v>1520371.5</v>
      </c>
      <c r="AS1591" s="31">
        <v>1659916</v>
      </c>
      <c r="AT1591" s="31">
        <v>1663204</v>
      </c>
      <c r="AU1591" s="31">
        <v>1506893</v>
      </c>
      <c r="AV1591" s="31">
        <v>1870371.5</v>
      </c>
      <c r="AW1591" s="31">
        <v>1827295.5</v>
      </c>
      <c r="AX1591" s="31">
        <v>111306</v>
      </c>
      <c r="AY1591" s="31">
        <v>119888</v>
      </c>
      <c r="AZ1591" s="31">
        <v>231194</v>
      </c>
    </row>
    <row r="1592" spans="1:52" ht="15" customHeight="1">
      <c r="A1592" s="29" t="s">
        <v>13035</v>
      </c>
      <c r="B1592" s="34">
        <v>36837</v>
      </c>
      <c r="C1592" s="28">
        <v>1000</v>
      </c>
      <c r="D1592" s="28">
        <v>54.2</v>
      </c>
      <c r="E1592" s="28">
        <v>45</v>
      </c>
      <c r="F1592" s="29" t="s">
        <v>440</v>
      </c>
      <c r="G1592" s="29" t="s">
        <v>3617</v>
      </c>
      <c r="H1592" s="28">
        <v>510</v>
      </c>
      <c r="I1592" s="29" t="s">
        <v>104</v>
      </c>
      <c r="J1592" s="33" t="s">
        <v>13034</v>
      </c>
      <c r="K1592" s="29" t="s">
        <v>178</v>
      </c>
      <c r="L1592" s="29" t="s">
        <v>13033</v>
      </c>
      <c r="M1592" s="29" t="s">
        <v>262</v>
      </c>
      <c r="N1592" s="28">
        <v>517978.8</v>
      </c>
      <c r="O1592" s="28">
        <v>6127235</v>
      </c>
      <c r="P1592" s="29" t="s">
        <v>13032</v>
      </c>
      <c r="Q1592" s="32" t="s">
        <v>174</v>
      </c>
      <c r="R1592" s="19"/>
      <c r="S1592" s="19"/>
      <c r="T1592" s="19"/>
      <c r="U1592" s="19"/>
      <c r="V1592" s="19"/>
      <c r="W1592" s="19"/>
      <c r="X1592" s="19"/>
      <c r="Y1592" s="19"/>
      <c r="Z1592" s="19"/>
      <c r="AA1592" s="19"/>
      <c r="AB1592" s="19"/>
      <c r="AC1592" s="19"/>
      <c r="AD1592" s="19"/>
      <c r="AE1592" s="19"/>
      <c r="AF1592" s="19"/>
      <c r="AG1592" s="19"/>
      <c r="AH1592" s="19"/>
      <c r="AI1592" s="19"/>
      <c r="AJ1592" s="19"/>
      <c r="AK1592" s="19"/>
      <c r="AL1592" s="19"/>
      <c r="AM1592" s="19"/>
      <c r="AN1592" s="19"/>
      <c r="AO1592" s="31">
        <v>285209</v>
      </c>
      <c r="AP1592" s="31">
        <v>1553508.5</v>
      </c>
      <c r="AQ1592" s="31">
        <v>1788846</v>
      </c>
      <c r="AR1592" s="31">
        <v>1566615.5</v>
      </c>
      <c r="AS1592" s="31">
        <v>1718600</v>
      </c>
      <c r="AT1592" s="31">
        <v>1691105</v>
      </c>
      <c r="AU1592" s="31">
        <v>1559817</v>
      </c>
      <c r="AV1592" s="31">
        <v>1814694</v>
      </c>
      <c r="AW1592" s="31">
        <v>1882480</v>
      </c>
      <c r="AX1592" s="31">
        <v>142203</v>
      </c>
      <c r="AY1592" s="31">
        <v>122997</v>
      </c>
      <c r="AZ1592" s="31">
        <v>265200</v>
      </c>
    </row>
    <row r="1593" spans="1:52" ht="15" customHeight="1">
      <c r="A1593" s="29" t="s">
        <v>13031</v>
      </c>
      <c r="B1593" s="34">
        <v>36657</v>
      </c>
      <c r="C1593" s="28">
        <v>660</v>
      </c>
      <c r="D1593" s="28">
        <v>47</v>
      </c>
      <c r="E1593" s="28">
        <v>45</v>
      </c>
      <c r="F1593" s="29" t="s">
        <v>242</v>
      </c>
      <c r="G1593" s="29" t="s">
        <v>2129</v>
      </c>
      <c r="H1593" s="28">
        <v>510</v>
      </c>
      <c r="I1593" s="29" t="s">
        <v>104</v>
      </c>
      <c r="J1593" s="33" t="s">
        <v>13030</v>
      </c>
      <c r="K1593" s="29" t="s">
        <v>178</v>
      </c>
      <c r="L1593" s="29" t="s">
        <v>13022</v>
      </c>
      <c r="M1593" s="29" t="s">
        <v>229</v>
      </c>
      <c r="N1593" s="28">
        <v>523208.3</v>
      </c>
      <c r="O1593" s="28">
        <v>6125482</v>
      </c>
      <c r="P1593" s="29" t="s">
        <v>13029</v>
      </c>
      <c r="Q1593" s="32" t="s">
        <v>174</v>
      </c>
      <c r="R1593" s="19"/>
      <c r="S1593" s="19"/>
      <c r="T1593" s="19"/>
      <c r="U1593" s="19"/>
      <c r="V1593" s="19"/>
      <c r="W1593" s="19"/>
      <c r="X1593" s="19"/>
      <c r="Y1593" s="19"/>
      <c r="Z1593" s="19"/>
      <c r="AA1593" s="19"/>
      <c r="AB1593" s="19"/>
      <c r="AC1593" s="19"/>
      <c r="AD1593" s="19"/>
      <c r="AE1593" s="19"/>
      <c r="AF1593" s="19"/>
      <c r="AG1593" s="19"/>
      <c r="AH1593" s="19"/>
      <c r="AI1593" s="19"/>
      <c r="AJ1593" s="19"/>
      <c r="AK1593" s="19"/>
      <c r="AL1593" s="19"/>
      <c r="AM1593" s="19"/>
      <c r="AN1593" s="19"/>
      <c r="AO1593" s="31">
        <v>819169</v>
      </c>
      <c r="AP1593" s="31">
        <v>1190486</v>
      </c>
      <c r="AQ1593" s="31">
        <v>1309629</v>
      </c>
      <c r="AR1593" s="31">
        <v>1228369</v>
      </c>
      <c r="AS1593" s="31">
        <v>1377978</v>
      </c>
      <c r="AT1593" s="31">
        <v>1341720.5</v>
      </c>
      <c r="AU1593" s="31">
        <v>1151697.5</v>
      </c>
      <c r="AV1593" s="31">
        <v>1450545</v>
      </c>
      <c r="AW1593" s="31">
        <v>1395450</v>
      </c>
      <c r="AX1593" s="31">
        <v>124135.6015625</v>
      </c>
      <c r="AY1593" s="31">
        <v>88996.296875</v>
      </c>
      <c r="AZ1593" s="31">
        <v>213131.8984375</v>
      </c>
    </row>
    <row r="1594" spans="1:52" ht="15" customHeight="1">
      <c r="A1594" s="29" t="s">
        <v>13028</v>
      </c>
      <c r="B1594" s="34">
        <v>36759</v>
      </c>
      <c r="C1594" s="28">
        <v>1000</v>
      </c>
      <c r="D1594" s="28">
        <v>54.2</v>
      </c>
      <c r="E1594" s="28">
        <v>45</v>
      </c>
      <c r="F1594" s="29" t="s">
        <v>440</v>
      </c>
      <c r="G1594" s="29" t="s">
        <v>3617</v>
      </c>
      <c r="H1594" s="28">
        <v>510</v>
      </c>
      <c r="I1594" s="29" t="s">
        <v>104</v>
      </c>
      <c r="J1594" s="33" t="s">
        <v>13027</v>
      </c>
      <c r="K1594" s="29" t="s">
        <v>178</v>
      </c>
      <c r="L1594" s="29" t="s">
        <v>13026</v>
      </c>
      <c r="M1594" s="29" t="s">
        <v>2710</v>
      </c>
      <c r="N1594" s="28">
        <v>515666.1</v>
      </c>
      <c r="O1594" s="28">
        <v>6132208</v>
      </c>
      <c r="P1594" s="29" t="s">
        <v>13025</v>
      </c>
      <c r="Q1594" s="32" t="s">
        <v>174</v>
      </c>
      <c r="R1594" s="19"/>
      <c r="S1594" s="19"/>
      <c r="T1594" s="19"/>
      <c r="U1594" s="19"/>
      <c r="V1594" s="19"/>
      <c r="W1594" s="19"/>
      <c r="X1594" s="19"/>
      <c r="Y1594" s="19"/>
      <c r="Z1594" s="19"/>
      <c r="AA1594" s="19"/>
      <c r="AB1594" s="19"/>
      <c r="AC1594" s="19"/>
      <c r="AD1594" s="19"/>
      <c r="AE1594" s="19"/>
      <c r="AF1594" s="19"/>
      <c r="AG1594" s="19"/>
      <c r="AH1594" s="19"/>
      <c r="AI1594" s="19"/>
      <c r="AJ1594" s="19"/>
      <c r="AK1594" s="19"/>
      <c r="AL1594" s="19"/>
      <c r="AM1594" s="19"/>
      <c r="AN1594" s="19"/>
      <c r="AO1594" s="31">
        <v>676375</v>
      </c>
      <c r="AP1594" s="31">
        <v>1514218.5</v>
      </c>
      <c r="AQ1594" s="31">
        <v>1753002</v>
      </c>
      <c r="AR1594" s="31">
        <v>1490782</v>
      </c>
      <c r="AS1594" s="31">
        <v>1680396.5</v>
      </c>
      <c r="AT1594" s="31">
        <v>1654735</v>
      </c>
      <c r="AU1594" s="31">
        <v>1518395</v>
      </c>
      <c r="AV1594" s="31">
        <v>1892769</v>
      </c>
      <c r="AW1594" s="31">
        <v>1819039</v>
      </c>
      <c r="AX1594" s="31">
        <v>154101</v>
      </c>
      <c r="AY1594" s="31">
        <v>118777</v>
      </c>
      <c r="AZ1594" s="31">
        <v>272878</v>
      </c>
    </row>
    <row r="1595" spans="1:52" ht="15" customHeight="1">
      <c r="A1595" s="29" t="s">
        <v>13024</v>
      </c>
      <c r="B1595" s="34">
        <v>36851</v>
      </c>
      <c r="C1595" s="28">
        <v>660</v>
      </c>
      <c r="D1595" s="28">
        <v>47</v>
      </c>
      <c r="E1595" s="28">
        <v>45</v>
      </c>
      <c r="F1595" s="29" t="s">
        <v>242</v>
      </c>
      <c r="G1595" s="29" t="s">
        <v>2129</v>
      </c>
      <c r="H1595" s="28">
        <v>510</v>
      </c>
      <c r="I1595" s="29" t="s">
        <v>104</v>
      </c>
      <c r="J1595" s="33" t="s">
        <v>13023</v>
      </c>
      <c r="K1595" s="29" t="s">
        <v>178</v>
      </c>
      <c r="L1595" s="29" t="s">
        <v>13022</v>
      </c>
      <c r="M1595" s="29" t="s">
        <v>2520</v>
      </c>
      <c r="N1595" s="28">
        <v>524865.4</v>
      </c>
      <c r="O1595" s="28">
        <v>6127784</v>
      </c>
      <c r="P1595" s="29" t="s">
        <v>13021</v>
      </c>
      <c r="Q1595" s="32" t="s">
        <v>174</v>
      </c>
      <c r="R1595" s="19"/>
      <c r="S1595" s="19"/>
      <c r="T1595" s="19"/>
      <c r="U1595" s="19"/>
      <c r="V1595" s="19"/>
      <c r="W1595" s="19"/>
      <c r="X1595" s="19"/>
      <c r="Y1595" s="19"/>
      <c r="Z1595" s="19"/>
      <c r="AA1595" s="19"/>
      <c r="AB1595" s="19"/>
      <c r="AC1595" s="19"/>
      <c r="AD1595" s="19"/>
      <c r="AE1595" s="19"/>
      <c r="AF1595" s="19"/>
      <c r="AG1595" s="19"/>
      <c r="AH1595" s="19"/>
      <c r="AI1595" s="19"/>
      <c r="AJ1595" s="19"/>
      <c r="AK1595" s="19"/>
      <c r="AL1595" s="19"/>
      <c r="AM1595" s="19"/>
      <c r="AN1595" s="19"/>
      <c r="AO1595" s="31">
        <v>124031</v>
      </c>
      <c r="AP1595" s="31">
        <v>1003851</v>
      </c>
      <c r="AQ1595" s="31">
        <v>1159600.96875</v>
      </c>
      <c r="AR1595" s="31">
        <v>1011016.5</v>
      </c>
      <c r="AS1595" s="31">
        <v>1073834.5</v>
      </c>
      <c r="AT1595" s="31">
        <v>1127399</v>
      </c>
      <c r="AU1595" s="31">
        <v>1009231.5</v>
      </c>
      <c r="AV1595" s="31">
        <v>1248621</v>
      </c>
      <c r="AW1595" s="31">
        <v>1196879</v>
      </c>
      <c r="AX1595" s="31">
        <v>96499</v>
      </c>
      <c r="AY1595" s="31">
        <v>78856</v>
      </c>
      <c r="AZ1595" s="31">
        <v>175355</v>
      </c>
    </row>
    <row r="1596" spans="1:52" ht="15" customHeight="1">
      <c r="A1596" s="29" t="s">
        <v>13020</v>
      </c>
      <c r="B1596" s="34">
        <v>36753</v>
      </c>
      <c r="C1596" s="28">
        <v>900</v>
      </c>
      <c r="D1596" s="28">
        <v>52</v>
      </c>
      <c r="E1596" s="28">
        <v>44</v>
      </c>
      <c r="F1596" s="29" t="s">
        <v>172</v>
      </c>
      <c r="G1596" s="29" t="s">
        <v>10419</v>
      </c>
      <c r="H1596" s="28">
        <v>510</v>
      </c>
      <c r="I1596" s="29" t="s">
        <v>104</v>
      </c>
      <c r="J1596" s="33" t="s">
        <v>13019</v>
      </c>
      <c r="K1596" s="29" t="s">
        <v>178</v>
      </c>
      <c r="L1596" s="29" t="s">
        <v>13018</v>
      </c>
      <c r="M1596" s="29" t="s">
        <v>2892</v>
      </c>
      <c r="N1596" s="28">
        <v>538692.4</v>
      </c>
      <c r="O1596" s="28">
        <v>6132659</v>
      </c>
      <c r="P1596" s="29" t="s">
        <v>13017</v>
      </c>
      <c r="Q1596" s="32" t="s">
        <v>174</v>
      </c>
      <c r="R1596" s="19"/>
      <c r="S1596" s="19"/>
      <c r="T1596" s="19"/>
      <c r="U1596" s="19"/>
      <c r="V1596" s="19"/>
      <c r="W1596" s="19"/>
      <c r="X1596" s="19"/>
      <c r="Y1596" s="19"/>
      <c r="Z1596" s="19"/>
      <c r="AA1596" s="19"/>
      <c r="AB1596" s="19"/>
      <c r="AC1596" s="19"/>
      <c r="AD1596" s="19"/>
      <c r="AE1596" s="19"/>
      <c r="AF1596" s="19"/>
      <c r="AG1596" s="19"/>
      <c r="AH1596" s="19"/>
      <c r="AI1596" s="19"/>
      <c r="AJ1596" s="19"/>
      <c r="AK1596" s="19"/>
      <c r="AL1596" s="19"/>
      <c r="AM1596" s="19"/>
      <c r="AN1596" s="19"/>
      <c r="AO1596" s="31">
        <v>651275</v>
      </c>
      <c r="AP1596" s="31">
        <v>1494703.5</v>
      </c>
      <c r="AQ1596" s="31">
        <v>1681254.5</v>
      </c>
      <c r="AR1596" s="31">
        <v>1465285.5</v>
      </c>
      <c r="AS1596" s="31">
        <v>1603008</v>
      </c>
      <c r="AT1596" s="31">
        <v>1629104</v>
      </c>
      <c r="AU1596" s="31">
        <v>1444342</v>
      </c>
      <c r="AV1596" s="31">
        <v>1794537.5</v>
      </c>
      <c r="AW1596" s="31">
        <v>1654746.5</v>
      </c>
      <c r="AX1596" s="31">
        <v>152533</v>
      </c>
      <c r="AY1596" s="31">
        <v>112071</v>
      </c>
      <c r="AZ1596" s="31">
        <v>264604</v>
      </c>
    </row>
    <row r="1597" spans="1:52" ht="15" customHeight="1">
      <c r="A1597" s="29" t="s">
        <v>13016</v>
      </c>
      <c r="B1597" s="34">
        <v>36753</v>
      </c>
      <c r="C1597" s="28">
        <v>900</v>
      </c>
      <c r="D1597" s="28">
        <v>52</v>
      </c>
      <c r="E1597" s="28">
        <v>44</v>
      </c>
      <c r="F1597" s="29" t="s">
        <v>172</v>
      </c>
      <c r="G1597" s="29" t="s">
        <v>10419</v>
      </c>
      <c r="H1597" s="28">
        <v>510</v>
      </c>
      <c r="I1597" s="29" t="s">
        <v>104</v>
      </c>
      <c r="J1597" s="33" t="s">
        <v>13015</v>
      </c>
      <c r="K1597" s="29" t="s">
        <v>178</v>
      </c>
      <c r="L1597" s="29" t="s">
        <v>13014</v>
      </c>
      <c r="M1597" s="29" t="s">
        <v>829</v>
      </c>
      <c r="N1597" s="28">
        <v>538166.1</v>
      </c>
      <c r="O1597" s="28">
        <v>6132371</v>
      </c>
      <c r="P1597" s="29" t="s">
        <v>13013</v>
      </c>
      <c r="Q1597" s="32" t="s">
        <v>174</v>
      </c>
      <c r="R1597" s="19"/>
      <c r="S1597" s="19"/>
      <c r="T1597" s="19"/>
      <c r="U1597" s="19"/>
      <c r="V1597" s="19"/>
      <c r="W1597" s="19"/>
      <c r="X1597" s="19"/>
      <c r="Y1597" s="19"/>
      <c r="Z1597" s="19"/>
      <c r="AA1597" s="19"/>
      <c r="AB1597" s="19"/>
      <c r="AC1597" s="19"/>
      <c r="AD1597" s="19"/>
      <c r="AE1597" s="19"/>
      <c r="AF1597" s="19"/>
      <c r="AG1597" s="19"/>
      <c r="AH1597" s="19"/>
      <c r="AI1597" s="19"/>
      <c r="AJ1597" s="19"/>
      <c r="AK1597" s="19"/>
      <c r="AL1597" s="19"/>
      <c r="AM1597" s="19"/>
      <c r="AN1597" s="19"/>
      <c r="AO1597" s="31">
        <v>675685</v>
      </c>
      <c r="AP1597" s="31">
        <v>1568280.5</v>
      </c>
      <c r="AQ1597" s="31">
        <v>1781795</v>
      </c>
      <c r="AR1597" s="31">
        <v>1586202</v>
      </c>
      <c r="AS1597" s="31">
        <v>1643861</v>
      </c>
      <c r="AT1597" s="31">
        <v>1764308.5</v>
      </c>
      <c r="AU1597" s="31">
        <v>1535923</v>
      </c>
      <c r="AV1597" s="31">
        <v>1952017.5</v>
      </c>
      <c r="AW1597" s="31">
        <v>1813959</v>
      </c>
      <c r="AX1597" s="31">
        <v>172039</v>
      </c>
      <c r="AY1597" s="31">
        <v>114575</v>
      </c>
      <c r="AZ1597" s="31">
        <v>286614</v>
      </c>
    </row>
    <row r="1598" spans="1:52" ht="15" customHeight="1">
      <c r="A1598" s="29" t="s">
        <v>13012</v>
      </c>
      <c r="B1598" s="34">
        <v>36932</v>
      </c>
      <c r="C1598" s="28">
        <v>800</v>
      </c>
      <c r="D1598" s="28">
        <v>50</v>
      </c>
      <c r="E1598" s="28">
        <v>46</v>
      </c>
      <c r="F1598" s="29" t="s">
        <v>1171</v>
      </c>
      <c r="G1598" s="29" t="s">
        <v>10047</v>
      </c>
      <c r="H1598" s="28">
        <v>510</v>
      </c>
      <c r="I1598" s="29" t="s">
        <v>104</v>
      </c>
      <c r="J1598" s="33" t="s">
        <v>13011</v>
      </c>
      <c r="K1598" s="29" t="s">
        <v>178</v>
      </c>
      <c r="L1598" s="29" t="s">
        <v>13003</v>
      </c>
      <c r="M1598" s="29" t="s">
        <v>10036</v>
      </c>
      <c r="N1598" s="28">
        <v>535297.9</v>
      </c>
      <c r="O1598" s="28">
        <v>6118337</v>
      </c>
      <c r="P1598" s="29" t="s">
        <v>13010</v>
      </c>
      <c r="Q1598" s="32" t="s">
        <v>174</v>
      </c>
      <c r="R1598" s="19"/>
      <c r="S1598" s="19"/>
      <c r="T1598" s="19"/>
      <c r="U1598" s="19"/>
      <c r="V1598" s="19"/>
      <c r="W1598" s="19"/>
      <c r="X1598" s="19"/>
      <c r="Y1598" s="19"/>
      <c r="Z1598" s="19"/>
      <c r="AA1598" s="19"/>
      <c r="AB1598" s="19"/>
      <c r="AC1598" s="19"/>
      <c r="AD1598" s="19"/>
      <c r="AE1598" s="19"/>
      <c r="AF1598" s="19"/>
      <c r="AG1598" s="19"/>
      <c r="AH1598" s="19"/>
      <c r="AI1598" s="19"/>
      <c r="AJ1598" s="19"/>
      <c r="AK1598" s="19"/>
      <c r="AL1598" s="19"/>
      <c r="AM1598" s="19"/>
      <c r="AN1598" s="19"/>
      <c r="AO1598" s="19"/>
      <c r="AP1598" s="31">
        <v>1093746</v>
      </c>
      <c r="AQ1598" s="31">
        <v>1633409.203125</v>
      </c>
      <c r="AR1598" s="31">
        <v>1529772</v>
      </c>
      <c r="AS1598" s="31">
        <v>1708472.40625</v>
      </c>
      <c r="AT1598" s="31">
        <v>1643143.796875</v>
      </c>
      <c r="AU1598" s="31">
        <v>1502695.20703125</v>
      </c>
      <c r="AV1598" s="31">
        <v>1840666.71875</v>
      </c>
      <c r="AW1598" s="31">
        <v>1751333</v>
      </c>
      <c r="AX1598" s="31">
        <v>159463.796875</v>
      </c>
      <c r="AY1598" s="31">
        <v>115799.203125</v>
      </c>
      <c r="AZ1598" s="31">
        <v>275263</v>
      </c>
    </row>
    <row r="1599" spans="1:52" ht="15" customHeight="1">
      <c r="A1599" s="29" t="s">
        <v>13009</v>
      </c>
      <c r="B1599" s="34">
        <v>36932</v>
      </c>
      <c r="C1599" s="28">
        <v>800</v>
      </c>
      <c r="D1599" s="28">
        <v>50</v>
      </c>
      <c r="E1599" s="28">
        <v>46</v>
      </c>
      <c r="F1599" s="29" t="s">
        <v>1171</v>
      </c>
      <c r="G1599" s="29" t="s">
        <v>10047</v>
      </c>
      <c r="H1599" s="28">
        <v>510</v>
      </c>
      <c r="I1599" s="29" t="s">
        <v>104</v>
      </c>
      <c r="J1599" s="33" t="s">
        <v>13008</v>
      </c>
      <c r="K1599" s="29" t="s">
        <v>178</v>
      </c>
      <c r="L1599" s="29" t="s">
        <v>13007</v>
      </c>
      <c r="M1599" s="29" t="s">
        <v>832</v>
      </c>
      <c r="N1599" s="28">
        <v>535517.6</v>
      </c>
      <c r="O1599" s="28">
        <v>6118349</v>
      </c>
      <c r="P1599" s="29" t="s">
        <v>13006</v>
      </c>
      <c r="Q1599" s="32" t="s">
        <v>174</v>
      </c>
      <c r="R1599" s="19"/>
      <c r="S1599" s="19"/>
      <c r="T1599" s="19"/>
      <c r="U1599" s="19"/>
      <c r="V1599" s="19"/>
      <c r="W1599" s="19"/>
      <c r="X1599" s="19"/>
      <c r="Y1599" s="19"/>
      <c r="Z1599" s="19"/>
      <c r="AA1599" s="19"/>
      <c r="AB1599" s="19"/>
      <c r="AC1599" s="19"/>
      <c r="AD1599" s="19"/>
      <c r="AE1599" s="19"/>
      <c r="AF1599" s="19"/>
      <c r="AG1599" s="19"/>
      <c r="AH1599" s="19"/>
      <c r="AI1599" s="19"/>
      <c r="AJ1599" s="19"/>
      <c r="AK1599" s="19"/>
      <c r="AL1599" s="19"/>
      <c r="AM1599" s="19"/>
      <c r="AN1599" s="19"/>
      <c r="AO1599" s="19"/>
      <c r="AP1599" s="31">
        <v>965950.296875</v>
      </c>
      <c r="AQ1599" s="31">
        <v>1491695.19921875</v>
      </c>
      <c r="AR1599" s="31">
        <v>1344942.796875</v>
      </c>
      <c r="AS1599" s="31">
        <v>1480560.703125</v>
      </c>
      <c r="AT1599" s="31">
        <v>1451828.80859375</v>
      </c>
      <c r="AU1599" s="31">
        <v>1247783.00390625</v>
      </c>
      <c r="AV1599" s="31">
        <v>1584357.52734375</v>
      </c>
      <c r="AW1599" s="31">
        <v>1507449.39453125</v>
      </c>
      <c r="AX1599" s="31">
        <v>138755.203125</v>
      </c>
      <c r="AY1599" s="31">
        <v>89220.5</v>
      </c>
      <c r="AZ1599" s="31">
        <v>227975.703125</v>
      </c>
    </row>
    <row r="1600" spans="1:52" ht="15" customHeight="1">
      <c r="A1600" s="29" t="s">
        <v>13005</v>
      </c>
      <c r="B1600" s="34">
        <v>36932</v>
      </c>
      <c r="C1600" s="28">
        <v>800</v>
      </c>
      <c r="D1600" s="28">
        <v>50</v>
      </c>
      <c r="E1600" s="28">
        <v>46</v>
      </c>
      <c r="F1600" s="29" t="s">
        <v>1171</v>
      </c>
      <c r="G1600" s="29" t="s">
        <v>10047</v>
      </c>
      <c r="H1600" s="28">
        <v>510</v>
      </c>
      <c r="I1600" s="29" t="s">
        <v>104</v>
      </c>
      <c r="J1600" s="33" t="s">
        <v>13004</v>
      </c>
      <c r="K1600" s="29" t="s">
        <v>178</v>
      </c>
      <c r="L1600" s="29" t="s">
        <v>13003</v>
      </c>
      <c r="M1600" s="29" t="s">
        <v>1337</v>
      </c>
      <c r="N1600" s="28">
        <v>535736.19999999995</v>
      </c>
      <c r="O1600" s="28">
        <v>6118362</v>
      </c>
      <c r="P1600" s="29" t="s">
        <v>8032</v>
      </c>
      <c r="Q1600" s="32" t="s">
        <v>174</v>
      </c>
      <c r="R1600" s="19"/>
      <c r="S1600" s="19"/>
      <c r="T1600" s="19"/>
      <c r="U1600" s="19"/>
      <c r="V1600" s="19"/>
      <c r="W1600" s="19"/>
      <c r="X1600" s="19"/>
      <c r="Y1600" s="19"/>
      <c r="Z1600" s="19"/>
      <c r="AA1600" s="19"/>
      <c r="AB1600" s="19"/>
      <c r="AC1600" s="19"/>
      <c r="AD1600" s="19"/>
      <c r="AE1600" s="19"/>
      <c r="AF1600" s="19"/>
      <c r="AG1600" s="19"/>
      <c r="AH1600" s="19"/>
      <c r="AI1600" s="19"/>
      <c r="AJ1600" s="19"/>
      <c r="AK1600" s="19"/>
      <c r="AL1600" s="19"/>
      <c r="AM1600" s="19"/>
      <c r="AN1600" s="19"/>
      <c r="AO1600" s="19"/>
      <c r="AP1600" s="31">
        <v>981179.28515625</v>
      </c>
      <c r="AQ1600" s="31">
        <v>1493205</v>
      </c>
      <c r="AR1600" s="31">
        <v>1329858.70703125</v>
      </c>
      <c r="AS1600" s="31">
        <v>1516281.5</v>
      </c>
      <c r="AT1600" s="31">
        <v>1421860.4921875</v>
      </c>
      <c r="AU1600" s="31">
        <v>1323532.69921875</v>
      </c>
      <c r="AV1600" s="31">
        <v>1589601.81640625</v>
      </c>
      <c r="AW1600" s="31">
        <v>1498720.3984375</v>
      </c>
      <c r="AX1600" s="31">
        <v>142013</v>
      </c>
      <c r="AY1600" s="31">
        <v>107405</v>
      </c>
      <c r="AZ1600" s="31">
        <v>249418</v>
      </c>
    </row>
    <row r="1601" spans="1:52" ht="15" customHeight="1">
      <c r="A1601" s="29" t="s">
        <v>13002</v>
      </c>
      <c r="B1601" s="34">
        <v>35320</v>
      </c>
      <c r="C1601" s="28">
        <v>600</v>
      </c>
      <c r="D1601" s="28">
        <v>44</v>
      </c>
      <c r="E1601" s="28">
        <v>45</v>
      </c>
      <c r="F1601" s="29" t="s">
        <v>242</v>
      </c>
      <c r="G1601" s="29" t="s">
        <v>2716</v>
      </c>
      <c r="H1601" s="28">
        <v>510</v>
      </c>
      <c r="I1601" s="29" t="s">
        <v>104</v>
      </c>
      <c r="J1601" s="33" t="s">
        <v>13001</v>
      </c>
      <c r="K1601" s="29" t="s">
        <v>178</v>
      </c>
      <c r="L1601" s="29" t="s">
        <v>13000</v>
      </c>
      <c r="M1601" s="29" t="s">
        <v>1356</v>
      </c>
      <c r="N1601" s="28">
        <v>524634.80000000005</v>
      </c>
      <c r="O1601" s="28">
        <v>6130295</v>
      </c>
      <c r="P1601" s="29" t="s">
        <v>7083</v>
      </c>
      <c r="Q1601" s="32" t="s">
        <v>174</v>
      </c>
      <c r="R1601" s="19"/>
      <c r="S1601" s="19"/>
      <c r="T1601" s="19"/>
      <c r="U1601" s="19"/>
      <c r="V1601" s="19"/>
      <c r="W1601" s="19"/>
      <c r="X1601" s="19"/>
      <c r="Y1601" s="19"/>
      <c r="Z1601" s="19"/>
      <c r="AA1601" s="19"/>
      <c r="AB1601" s="19"/>
      <c r="AC1601" s="19"/>
      <c r="AD1601" s="19"/>
      <c r="AE1601" s="19"/>
      <c r="AF1601" s="19"/>
      <c r="AG1601" s="19"/>
      <c r="AH1601" s="19"/>
      <c r="AI1601" s="19"/>
      <c r="AJ1601" s="19"/>
      <c r="AK1601" s="31">
        <v>912676</v>
      </c>
      <c r="AL1601" s="31">
        <v>1022288</v>
      </c>
      <c r="AM1601" s="31">
        <v>1127425</v>
      </c>
      <c r="AN1601" s="31">
        <v>960772</v>
      </c>
      <c r="AO1601" s="31">
        <v>1334808</v>
      </c>
      <c r="AP1601" s="31">
        <v>1066196</v>
      </c>
      <c r="AQ1601" s="31">
        <v>1229845.94921875</v>
      </c>
      <c r="AR1601" s="31">
        <v>1076900</v>
      </c>
      <c r="AS1601" s="31">
        <v>1193790</v>
      </c>
      <c r="AT1601" s="31">
        <v>1147900</v>
      </c>
      <c r="AU1601" s="31">
        <v>1085100</v>
      </c>
      <c r="AV1601" s="31">
        <v>1328835</v>
      </c>
      <c r="AW1601" s="31">
        <v>1267635</v>
      </c>
      <c r="AX1601" s="31">
        <v>105965</v>
      </c>
      <c r="AY1601" s="31">
        <v>80839</v>
      </c>
      <c r="AZ1601" s="31">
        <v>186804</v>
      </c>
    </row>
    <row r="1602" spans="1:52" ht="15" customHeight="1">
      <c r="A1602" s="29" t="s">
        <v>12999</v>
      </c>
      <c r="B1602" s="34">
        <v>35705</v>
      </c>
      <c r="C1602" s="28">
        <v>600</v>
      </c>
      <c r="D1602" s="28">
        <v>48</v>
      </c>
      <c r="E1602" s="28">
        <v>46</v>
      </c>
      <c r="F1602" s="29" t="s">
        <v>462</v>
      </c>
      <c r="G1602" s="29" t="s">
        <v>10023</v>
      </c>
      <c r="H1602" s="28">
        <v>510</v>
      </c>
      <c r="I1602" s="29" t="s">
        <v>104</v>
      </c>
      <c r="J1602" s="33" t="s">
        <v>12998</v>
      </c>
      <c r="K1602" s="29" t="s">
        <v>178</v>
      </c>
      <c r="L1602" s="29" t="s">
        <v>12921</v>
      </c>
      <c r="M1602" s="29" t="s">
        <v>2815</v>
      </c>
      <c r="N1602" s="28">
        <v>522423.6</v>
      </c>
      <c r="O1602" s="28">
        <v>6124982</v>
      </c>
      <c r="P1602" s="29" t="s">
        <v>8160</v>
      </c>
      <c r="Q1602" s="32" t="s">
        <v>174</v>
      </c>
      <c r="R1602" s="19"/>
      <c r="S1602" s="19"/>
      <c r="T1602" s="19"/>
      <c r="U1602" s="19"/>
      <c r="V1602" s="19"/>
      <c r="W1602" s="19"/>
      <c r="X1602" s="19"/>
      <c r="Y1602" s="19"/>
      <c r="Z1602" s="19"/>
      <c r="AA1602" s="19"/>
      <c r="AB1602" s="19"/>
      <c r="AC1602" s="19"/>
      <c r="AD1602" s="19"/>
      <c r="AE1602" s="19"/>
      <c r="AF1602" s="19"/>
      <c r="AG1602" s="19"/>
      <c r="AH1602" s="19"/>
      <c r="AI1602" s="19"/>
      <c r="AJ1602" s="19"/>
      <c r="AK1602" s="19"/>
      <c r="AL1602" s="31">
        <v>282994</v>
      </c>
      <c r="AM1602" s="31">
        <v>1222316</v>
      </c>
      <c r="AN1602" s="31">
        <v>1041636</v>
      </c>
      <c r="AO1602" s="31">
        <v>1240952</v>
      </c>
      <c r="AP1602" s="31">
        <v>974529</v>
      </c>
      <c r="AQ1602" s="31">
        <v>1057204</v>
      </c>
      <c r="AR1602" s="31">
        <v>979113</v>
      </c>
      <c r="AS1602" s="31">
        <v>1089132.5</v>
      </c>
      <c r="AT1602" s="31">
        <v>1051861</v>
      </c>
      <c r="AU1602" s="31">
        <v>984772.5</v>
      </c>
      <c r="AV1602" s="31">
        <v>1248266</v>
      </c>
      <c r="AW1602" s="31">
        <v>1166708.5</v>
      </c>
      <c r="AX1602" s="31">
        <v>100290</v>
      </c>
      <c r="AY1602" s="31">
        <v>68687</v>
      </c>
      <c r="AZ1602" s="31">
        <v>168977</v>
      </c>
    </row>
    <row r="1603" spans="1:52" ht="15" customHeight="1">
      <c r="A1603" s="29" t="s">
        <v>12997</v>
      </c>
      <c r="B1603" s="34">
        <v>35866</v>
      </c>
      <c r="C1603" s="28">
        <v>660</v>
      </c>
      <c r="D1603" s="28">
        <v>47</v>
      </c>
      <c r="E1603" s="28">
        <v>45</v>
      </c>
      <c r="F1603" s="29" t="s">
        <v>242</v>
      </c>
      <c r="G1603" s="29" t="s">
        <v>2129</v>
      </c>
      <c r="H1603" s="28">
        <v>510</v>
      </c>
      <c r="I1603" s="29" t="s">
        <v>104</v>
      </c>
      <c r="J1603" s="33" t="s">
        <v>12996</v>
      </c>
      <c r="K1603" s="29" t="s">
        <v>178</v>
      </c>
      <c r="L1603" s="29" t="s">
        <v>12985</v>
      </c>
      <c r="M1603" s="29" t="s">
        <v>12618</v>
      </c>
      <c r="N1603" s="28">
        <v>519433.8</v>
      </c>
      <c r="O1603" s="28">
        <v>6129143</v>
      </c>
      <c r="P1603" s="29" t="s">
        <v>12995</v>
      </c>
      <c r="Q1603" s="32" t="s">
        <v>174</v>
      </c>
      <c r="R1603" s="19"/>
      <c r="S1603" s="19"/>
      <c r="T1603" s="19"/>
      <c r="U1603" s="19"/>
      <c r="V1603" s="19"/>
      <c r="W1603" s="19"/>
      <c r="X1603" s="19"/>
      <c r="Y1603" s="19"/>
      <c r="Z1603" s="19"/>
      <c r="AA1603" s="19"/>
      <c r="AB1603" s="19"/>
      <c r="AC1603" s="19"/>
      <c r="AD1603" s="19"/>
      <c r="AE1603" s="19"/>
      <c r="AF1603" s="19"/>
      <c r="AG1603" s="19"/>
      <c r="AH1603" s="19"/>
      <c r="AI1603" s="19"/>
      <c r="AJ1603" s="19"/>
      <c r="AK1603" s="19"/>
      <c r="AL1603" s="19"/>
      <c r="AM1603" s="31">
        <v>992761</v>
      </c>
      <c r="AN1603" s="31">
        <v>1401547</v>
      </c>
      <c r="AO1603" s="31">
        <v>1510571</v>
      </c>
      <c r="AP1603" s="31">
        <v>1201465</v>
      </c>
      <c r="AQ1603" s="31">
        <v>1378343</v>
      </c>
      <c r="AR1603" s="31">
        <v>1184178</v>
      </c>
      <c r="AS1603" s="31">
        <v>1327880.5</v>
      </c>
      <c r="AT1603" s="31">
        <v>1283879</v>
      </c>
      <c r="AU1603" s="31">
        <v>1207681</v>
      </c>
      <c r="AV1603" s="31">
        <v>1494209</v>
      </c>
      <c r="AW1603" s="31">
        <v>1433418</v>
      </c>
      <c r="AX1603" s="31">
        <v>117704</v>
      </c>
      <c r="AY1603" s="31">
        <v>90477</v>
      </c>
      <c r="AZ1603" s="31">
        <v>208181</v>
      </c>
    </row>
    <row r="1604" spans="1:52" ht="15" customHeight="1">
      <c r="A1604" s="29" t="s">
        <v>12994</v>
      </c>
      <c r="B1604" s="34">
        <v>33897</v>
      </c>
      <c r="C1604" s="28">
        <v>150</v>
      </c>
      <c r="D1604" s="28">
        <v>23</v>
      </c>
      <c r="E1604" s="28">
        <v>30</v>
      </c>
      <c r="F1604" s="29" t="s">
        <v>440</v>
      </c>
      <c r="G1604" s="29" t="s">
        <v>3131</v>
      </c>
      <c r="H1604" s="28">
        <v>510</v>
      </c>
      <c r="I1604" s="29" t="s">
        <v>104</v>
      </c>
      <c r="J1604" s="33" t="s">
        <v>12993</v>
      </c>
      <c r="K1604" s="29" t="s">
        <v>178</v>
      </c>
      <c r="L1604" s="29" t="s">
        <v>12981</v>
      </c>
      <c r="M1604" s="29" t="s">
        <v>2826</v>
      </c>
      <c r="N1604" s="28">
        <v>544146.1</v>
      </c>
      <c r="O1604" s="28">
        <v>6122330</v>
      </c>
      <c r="P1604" s="29" t="s">
        <v>12992</v>
      </c>
      <c r="Q1604" s="32" t="s">
        <v>207</v>
      </c>
      <c r="R1604" s="19"/>
      <c r="S1604" s="19"/>
      <c r="T1604" s="19"/>
      <c r="U1604" s="19"/>
      <c r="V1604" s="19"/>
      <c r="W1604" s="19"/>
      <c r="X1604" s="19"/>
      <c r="Y1604" s="19"/>
      <c r="Z1604" s="19"/>
      <c r="AA1604" s="19"/>
      <c r="AB1604" s="19"/>
      <c r="AC1604" s="19"/>
      <c r="AD1604" s="19"/>
      <c r="AE1604" s="19"/>
      <c r="AF1604" s="19"/>
      <c r="AG1604" s="31">
        <v>56235</v>
      </c>
      <c r="AH1604" s="31">
        <v>370995</v>
      </c>
      <c r="AI1604" s="31">
        <v>385820</v>
      </c>
      <c r="AJ1604" s="31">
        <v>335342</v>
      </c>
      <c r="AK1604" s="31">
        <v>288042</v>
      </c>
      <c r="AL1604" s="31">
        <v>322635</v>
      </c>
      <c r="AM1604" s="31">
        <v>355816</v>
      </c>
      <c r="AN1604" s="31">
        <v>303220</v>
      </c>
      <c r="AO1604" s="31">
        <v>359066</v>
      </c>
      <c r="AP1604" s="31">
        <v>292406.001953125</v>
      </c>
      <c r="AQ1604" s="31">
        <v>290659.197265625</v>
      </c>
      <c r="AR1604" s="31">
        <v>281946.19921875</v>
      </c>
      <c r="AS1604" s="31">
        <v>306804.8486328125</v>
      </c>
      <c r="AT1604" s="31">
        <v>308523.59765625</v>
      </c>
      <c r="AU1604" s="31">
        <v>272540.998046875</v>
      </c>
      <c r="AV1604" s="31">
        <v>314348.09765625</v>
      </c>
      <c r="AW1604" s="31">
        <v>303191.6005859375</v>
      </c>
      <c r="AX1604" s="31">
        <v>18495.900390625</v>
      </c>
      <c r="AY1604" s="31">
        <v>21785.19921875</v>
      </c>
      <c r="AZ1604" s="31">
        <v>40281.099609375</v>
      </c>
    </row>
    <row r="1605" spans="1:52" ht="15" customHeight="1">
      <c r="A1605" s="29" t="s">
        <v>12991</v>
      </c>
      <c r="B1605" s="34">
        <v>32779</v>
      </c>
      <c r="C1605" s="28">
        <v>150</v>
      </c>
      <c r="D1605" s="28">
        <v>23.8</v>
      </c>
      <c r="E1605" s="28">
        <v>30</v>
      </c>
      <c r="F1605" s="29" t="s">
        <v>440</v>
      </c>
      <c r="G1605" s="29" t="s">
        <v>3131</v>
      </c>
      <c r="H1605" s="28">
        <v>510</v>
      </c>
      <c r="I1605" s="29" t="s">
        <v>104</v>
      </c>
      <c r="J1605" s="33" t="s">
        <v>12990</v>
      </c>
      <c r="K1605" s="29" t="s">
        <v>178</v>
      </c>
      <c r="L1605" s="29" t="s">
        <v>12989</v>
      </c>
      <c r="M1605" s="29" t="s">
        <v>2826</v>
      </c>
      <c r="N1605" s="28">
        <v>540475.30000000005</v>
      </c>
      <c r="O1605" s="28">
        <v>6115479</v>
      </c>
      <c r="P1605" s="29" t="s">
        <v>12988</v>
      </c>
      <c r="Q1605" s="32" t="s">
        <v>3133</v>
      </c>
      <c r="R1605" s="19"/>
      <c r="S1605" s="19"/>
      <c r="T1605" s="19"/>
      <c r="U1605" s="19"/>
      <c r="V1605" s="19"/>
      <c r="W1605" s="19"/>
      <c r="X1605" s="19"/>
      <c r="Y1605" s="19"/>
      <c r="Z1605" s="19"/>
      <c r="AA1605" s="19"/>
      <c r="AB1605" s="19"/>
      <c r="AC1605" s="19"/>
      <c r="AD1605" s="31">
        <v>98067</v>
      </c>
      <c r="AE1605" s="31">
        <v>457001</v>
      </c>
      <c r="AF1605" s="31">
        <v>399677</v>
      </c>
      <c r="AG1605" s="31">
        <v>402464</v>
      </c>
      <c r="AH1605" s="31">
        <v>418387</v>
      </c>
      <c r="AI1605" s="31">
        <v>435107</v>
      </c>
      <c r="AJ1605" s="31">
        <v>378181</v>
      </c>
      <c r="AK1605" s="31">
        <v>324837</v>
      </c>
      <c r="AL1605" s="31">
        <v>363850</v>
      </c>
      <c r="AM1605" s="31">
        <v>401270</v>
      </c>
      <c r="AN1605" s="31">
        <v>341955</v>
      </c>
      <c r="AO1605" s="31">
        <v>387470</v>
      </c>
      <c r="AP1605" s="31">
        <v>336251</v>
      </c>
      <c r="AQ1605" s="31">
        <v>364277</v>
      </c>
      <c r="AR1605" s="31">
        <v>317750</v>
      </c>
      <c r="AS1605" s="31">
        <v>382114.396484375</v>
      </c>
      <c r="AT1605" s="31">
        <v>360333.498046875</v>
      </c>
      <c r="AU1605" s="31">
        <v>240294</v>
      </c>
      <c r="AV1605" s="31">
        <v>248885.5</v>
      </c>
      <c r="AW1605" s="31">
        <v>316829.001953125</v>
      </c>
      <c r="AX1605" s="31">
        <v>35440.19921875</v>
      </c>
      <c r="AY1605" s="31">
        <v>25891</v>
      </c>
      <c r="AZ1605" s="31">
        <v>61331.19921875</v>
      </c>
    </row>
    <row r="1606" spans="1:52" ht="15" customHeight="1">
      <c r="A1606" s="29" t="s">
        <v>12987</v>
      </c>
      <c r="B1606" s="34">
        <v>32454</v>
      </c>
      <c r="C1606" s="28">
        <v>150</v>
      </c>
      <c r="D1606" s="28">
        <v>23</v>
      </c>
      <c r="E1606" s="28">
        <v>24.5</v>
      </c>
      <c r="F1606" s="29" t="s">
        <v>440</v>
      </c>
      <c r="G1606" s="29" t="s">
        <v>12973</v>
      </c>
      <c r="H1606" s="28">
        <v>510</v>
      </c>
      <c r="I1606" s="29" t="s">
        <v>104</v>
      </c>
      <c r="J1606" s="33" t="s">
        <v>12986</v>
      </c>
      <c r="K1606" s="29" t="s">
        <v>178</v>
      </c>
      <c r="L1606" s="29" t="s">
        <v>12985</v>
      </c>
      <c r="M1606" s="29" t="s">
        <v>1062</v>
      </c>
      <c r="N1606" s="28">
        <v>520485.8</v>
      </c>
      <c r="O1606" s="28">
        <v>6130144</v>
      </c>
      <c r="P1606" s="29" t="s">
        <v>12984</v>
      </c>
      <c r="Q1606" s="32" t="s">
        <v>207</v>
      </c>
      <c r="R1606" s="19"/>
      <c r="S1606" s="19"/>
      <c r="T1606" s="19"/>
      <c r="U1606" s="19"/>
      <c r="V1606" s="19"/>
      <c r="W1606" s="19"/>
      <c r="X1606" s="19"/>
      <c r="Y1606" s="19"/>
      <c r="Z1606" s="19"/>
      <c r="AA1606" s="19"/>
      <c r="AB1606" s="19"/>
      <c r="AC1606" s="31">
        <v>48386</v>
      </c>
      <c r="AD1606" s="31">
        <v>325929</v>
      </c>
      <c r="AE1606" s="31">
        <v>334077</v>
      </c>
      <c r="AF1606" s="31">
        <v>292172</v>
      </c>
      <c r="AG1606" s="31">
        <v>294209</v>
      </c>
      <c r="AH1606" s="31">
        <v>305849</v>
      </c>
      <c r="AI1606" s="31">
        <v>318071</v>
      </c>
      <c r="AJ1606" s="31">
        <v>276457</v>
      </c>
      <c r="AK1606" s="31">
        <v>237462</v>
      </c>
      <c r="AL1606" s="31">
        <v>265981</v>
      </c>
      <c r="AM1606" s="31">
        <v>293336</v>
      </c>
      <c r="AN1606" s="31">
        <v>249976</v>
      </c>
      <c r="AO1606" s="31">
        <v>293872</v>
      </c>
      <c r="AP1606" s="31">
        <v>214571</v>
      </c>
      <c r="AQ1606" s="31">
        <v>258772</v>
      </c>
      <c r="AR1606" s="31">
        <v>224101</v>
      </c>
      <c r="AS1606" s="31">
        <v>260740.08984375</v>
      </c>
      <c r="AT1606" s="31">
        <v>259411.30078125</v>
      </c>
      <c r="AU1606" s="31">
        <v>228230.7001953125</v>
      </c>
      <c r="AV1606" s="31">
        <v>305020.5</v>
      </c>
      <c r="AW1606" s="31">
        <v>299871.796875</v>
      </c>
      <c r="AX1606" s="31">
        <v>24948.599609375</v>
      </c>
      <c r="AY1606" s="31">
        <v>17527.900390625</v>
      </c>
      <c r="AZ1606" s="31">
        <v>42476.5</v>
      </c>
    </row>
    <row r="1607" spans="1:52" ht="15" customHeight="1">
      <c r="A1607" s="29" t="s">
        <v>12983</v>
      </c>
      <c r="B1607" s="34">
        <v>33903</v>
      </c>
      <c r="C1607" s="28">
        <v>150</v>
      </c>
      <c r="D1607" s="28">
        <v>23.8</v>
      </c>
      <c r="E1607" s="28">
        <v>30</v>
      </c>
      <c r="F1607" s="29" t="s">
        <v>440</v>
      </c>
      <c r="G1607" s="29" t="s">
        <v>12973</v>
      </c>
      <c r="H1607" s="28">
        <v>510</v>
      </c>
      <c r="I1607" s="29" t="s">
        <v>104</v>
      </c>
      <c r="J1607" s="33" t="s">
        <v>12982</v>
      </c>
      <c r="K1607" s="29" t="s">
        <v>178</v>
      </c>
      <c r="L1607" s="29" t="s">
        <v>12981</v>
      </c>
      <c r="M1607" s="29" t="s">
        <v>2826</v>
      </c>
      <c r="N1607" s="28">
        <v>544259.19999999995</v>
      </c>
      <c r="O1607" s="28">
        <v>6122390</v>
      </c>
      <c r="P1607" s="29" t="s">
        <v>12980</v>
      </c>
      <c r="Q1607" s="32" t="s">
        <v>207</v>
      </c>
      <c r="R1607" s="19"/>
      <c r="S1607" s="19"/>
      <c r="T1607" s="19"/>
      <c r="U1607" s="19"/>
      <c r="V1607" s="19"/>
      <c r="W1607" s="19"/>
      <c r="X1607" s="19"/>
      <c r="Y1607" s="19"/>
      <c r="Z1607" s="19"/>
      <c r="AA1607" s="19"/>
      <c r="AB1607" s="19"/>
      <c r="AC1607" s="19"/>
      <c r="AD1607" s="19"/>
      <c r="AE1607" s="19"/>
      <c r="AF1607" s="19"/>
      <c r="AG1607" s="31">
        <v>55811</v>
      </c>
      <c r="AH1607" s="31">
        <v>368197</v>
      </c>
      <c r="AI1607" s="31">
        <v>382911</v>
      </c>
      <c r="AJ1607" s="31">
        <v>332813</v>
      </c>
      <c r="AK1607" s="31">
        <v>285869</v>
      </c>
      <c r="AL1607" s="31">
        <v>320201</v>
      </c>
      <c r="AM1607" s="31">
        <v>353132</v>
      </c>
      <c r="AN1607" s="31">
        <v>300933</v>
      </c>
      <c r="AO1607" s="31">
        <v>347977</v>
      </c>
      <c r="AP1607" s="31">
        <v>287984.30078125</v>
      </c>
      <c r="AQ1607" s="31">
        <v>318569.203125</v>
      </c>
      <c r="AR1607" s="31">
        <v>275078.501953125</v>
      </c>
      <c r="AS1607" s="31">
        <v>306618.3544921875</v>
      </c>
      <c r="AT1607" s="31">
        <v>308444.3984375</v>
      </c>
      <c r="AU1607" s="31">
        <v>254730.599609375</v>
      </c>
      <c r="AV1607" s="31">
        <v>302739.6982421875</v>
      </c>
      <c r="AW1607" s="31">
        <v>298156.4033203125</v>
      </c>
      <c r="AX1607" s="31">
        <v>29245.69921875</v>
      </c>
      <c r="AY1607" s="31">
        <v>21995.80078125</v>
      </c>
      <c r="AZ1607" s="31">
        <v>51241.5</v>
      </c>
    </row>
    <row r="1608" spans="1:52" ht="15" customHeight="1">
      <c r="A1608" s="29" t="s">
        <v>12979</v>
      </c>
      <c r="B1608" s="34">
        <v>33716</v>
      </c>
      <c r="C1608" s="28">
        <v>150</v>
      </c>
      <c r="D1608" s="28">
        <v>23.8</v>
      </c>
      <c r="E1608" s="28">
        <v>30</v>
      </c>
      <c r="F1608" s="29" t="s">
        <v>440</v>
      </c>
      <c r="G1608" s="29" t="s">
        <v>12973</v>
      </c>
      <c r="H1608" s="28">
        <v>510</v>
      </c>
      <c r="I1608" s="29" t="s">
        <v>104</v>
      </c>
      <c r="J1608" s="33" t="s">
        <v>12978</v>
      </c>
      <c r="K1608" s="29" t="s">
        <v>178</v>
      </c>
      <c r="L1608" s="29" t="s">
        <v>12926</v>
      </c>
      <c r="M1608" s="29" t="s">
        <v>3571</v>
      </c>
      <c r="N1608" s="28">
        <v>523261</v>
      </c>
      <c r="O1608" s="28">
        <v>6127799</v>
      </c>
      <c r="P1608" s="29" t="s">
        <v>12975</v>
      </c>
      <c r="Q1608" s="32" t="s">
        <v>207</v>
      </c>
      <c r="R1608" s="19"/>
      <c r="S1608" s="19"/>
      <c r="T1608" s="19"/>
      <c r="U1608" s="19"/>
      <c r="V1608" s="19"/>
      <c r="W1608" s="19"/>
      <c r="X1608" s="19"/>
      <c r="Y1608" s="19"/>
      <c r="Z1608" s="19"/>
      <c r="AA1608" s="19"/>
      <c r="AB1608" s="19"/>
      <c r="AC1608" s="19"/>
      <c r="AD1608" s="19"/>
      <c r="AE1608" s="19"/>
      <c r="AF1608" s="19"/>
      <c r="AG1608" s="31">
        <v>212954</v>
      </c>
      <c r="AH1608" s="31">
        <v>351226</v>
      </c>
      <c r="AI1608" s="31">
        <v>365263</v>
      </c>
      <c r="AJ1608" s="31">
        <v>317474</v>
      </c>
      <c r="AK1608" s="31">
        <v>272693</v>
      </c>
      <c r="AL1608" s="31">
        <v>305444</v>
      </c>
      <c r="AM1608" s="31">
        <v>336856</v>
      </c>
      <c r="AN1608" s="31">
        <v>287064</v>
      </c>
      <c r="AO1608" s="31">
        <v>332471</v>
      </c>
      <c r="AP1608" s="31">
        <v>256920</v>
      </c>
      <c r="AQ1608" s="31">
        <v>297529</v>
      </c>
      <c r="AR1608" s="31">
        <v>261912.5</v>
      </c>
      <c r="AS1608" s="31">
        <v>289133.6162109375</v>
      </c>
      <c r="AT1608" s="31">
        <v>259933.8974609375</v>
      </c>
      <c r="AU1608" s="31">
        <v>240372.34765625</v>
      </c>
      <c r="AV1608" s="31">
        <v>325016.904296875</v>
      </c>
      <c r="AW1608" s="31">
        <v>181763.24951171875</v>
      </c>
      <c r="AX1608" s="31">
        <v>21734.44921875</v>
      </c>
      <c r="AY1608" s="31">
        <v>19509.25</v>
      </c>
      <c r="AZ1608" s="31">
        <v>41243.69921875</v>
      </c>
    </row>
    <row r="1609" spans="1:52" ht="15" customHeight="1">
      <c r="A1609" s="29" t="s">
        <v>12977</v>
      </c>
      <c r="B1609" s="34">
        <v>33716</v>
      </c>
      <c r="C1609" s="28">
        <v>150</v>
      </c>
      <c r="D1609" s="28">
        <v>23.8</v>
      </c>
      <c r="E1609" s="28">
        <v>30</v>
      </c>
      <c r="F1609" s="29" t="s">
        <v>440</v>
      </c>
      <c r="G1609" s="29" t="s">
        <v>12973</v>
      </c>
      <c r="H1609" s="28">
        <v>510</v>
      </c>
      <c r="I1609" s="29" t="s">
        <v>104</v>
      </c>
      <c r="J1609" s="33" t="s">
        <v>12976</v>
      </c>
      <c r="K1609" s="29" t="s">
        <v>178</v>
      </c>
      <c r="L1609" s="29" t="s">
        <v>12926</v>
      </c>
      <c r="M1609" s="29" t="s">
        <v>3571</v>
      </c>
      <c r="N1609" s="28">
        <v>523204.1</v>
      </c>
      <c r="O1609" s="28">
        <v>6128084</v>
      </c>
      <c r="P1609" s="29" t="s">
        <v>12975</v>
      </c>
      <c r="Q1609" s="32" t="s">
        <v>207</v>
      </c>
      <c r="R1609" s="19"/>
      <c r="S1609" s="19"/>
      <c r="T1609" s="19"/>
      <c r="U1609" s="19"/>
      <c r="V1609" s="19"/>
      <c r="W1609" s="19"/>
      <c r="X1609" s="19"/>
      <c r="Y1609" s="19"/>
      <c r="Z1609" s="19"/>
      <c r="AA1609" s="19"/>
      <c r="AB1609" s="19"/>
      <c r="AC1609" s="19"/>
      <c r="AD1609" s="19"/>
      <c r="AE1609" s="19"/>
      <c r="AF1609" s="19"/>
      <c r="AG1609" s="31">
        <v>212954</v>
      </c>
      <c r="AH1609" s="31">
        <v>351227</v>
      </c>
      <c r="AI1609" s="31">
        <v>365262</v>
      </c>
      <c r="AJ1609" s="31">
        <v>317474</v>
      </c>
      <c r="AK1609" s="31">
        <v>272694</v>
      </c>
      <c r="AL1609" s="31">
        <v>305443</v>
      </c>
      <c r="AM1609" s="31">
        <v>336857</v>
      </c>
      <c r="AN1609" s="31">
        <v>287063</v>
      </c>
      <c r="AO1609" s="31">
        <v>332471</v>
      </c>
      <c r="AP1609" s="31">
        <v>256921</v>
      </c>
      <c r="AQ1609" s="31">
        <v>297529</v>
      </c>
      <c r="AR1609" s="31">
        <v>261912.5</v>
      </c>
      <c r="AS1609" s="31">
        <v>289133.6162109375</v>
      </c>
      <c r="AT1609" s="31">
        <v>259933.8974609375</v>
      </c>
      <c r="AU1609" s="31">
        <v>240372.34765625</v>
      </c>
      <c r="AV1609" s="31">
        <v>325016.904296875</v>
      </c>
      <c r="AW1609" s="31">
        <v>181763.24951171875</v>
      </c>
      <c r="AX1609" s="31">
        <v>21734.44921875</v>
      </c>
      <c r="AY1609" s="31">
        <v>19509.25</v>
      </c>
      <c r="AZ1609" s="31">
        <v>41243.69921875</v>
      </c>
    </row>
    <row r="1610" spans="1:52" ht="15" customHeight="1">
      <c r="A1610" s="29" t="s">
        <v>12974</v>
      </c>
      <c r="B1610" s="34">
        <v>32863</v>
      </c>
      <c r="C1610" s="28">
        <v>99</v>
      </c>
      <c r="D1610" s="28">
        <v>21</v>
      </c>
      <c r="E1610" s="28">
        <v>22</v>
      </c>
      <c r="F1610" s="29" t="s">
        <v>392</v>
      </c>
      <c r="G1610" s="29" t="s">
        <v>12969</v>
      </c>
      <c r="H1610" s="28">
        <v>510</v>
      </c>
      <c r="I1610" s="29" t="s">
        <v>104</v>
      </c>
      <c r="J1610" s="33" t="s">
        <v>12972</v>
      </c>
      <c r="K1610" s="29" t="s">
        <v>178</v>
      </c>
      <c r="L1610" s="29" t="s">
        <v>12971</v>
      </c>
      <c r="M1610" s="29" t="s">
        <v>3571</v>
      </c>
      <c r="N1610" s="28">
        <v>538531.69999999995</v>
      </c>
      <c r="O1610" s="28">
        <v>6117873</v>
      </c>
      <c r="P1610" s="29" t="s">
        <v>7066</v>
      </c>
      <c r="Q1610" s="32" t="s">
        <v>207</v>
      </c>
      <c r="R1610" s="19"/>
      <c r="S1610" s="19"/>
      <c r="T1610" s="19"/>
      <c r="U1610" s="19"/>
      <c r="V1610" s="19"/>
      <c r="W1610" s="19"/>
      <c r="X1610" s="19"/>
      <c r="Y1610" s="19"/>
      <c r="Z1610" s="19"/>
      <c r="AA1610" s="19"/>
      <c r="AB1610" s="19"/>
      <c r="AC1610" s="19"/>
      <c r="AD1610" s="31">
        <v>5366</v>
      </c>
      <c r="AE1610" s="31">
        <v>228245</v>
      </c>
      <c r="AF1610" s="31">
        <v>199615</v>
      </c>
      <c r="AG1610" s="31">
        <v>201006</v>
      </c>
      <c r="AH1610" s="31">
        <v>208959</v>
      </c>
      <c r="AI1610" s="31">
        <v>217310</v>
      </c>
      <c r="AJ1610" s="31">
        <v>188878</v>
      </c>
      <c r="AK1610" s="31">
        <v>162237</v>
      </c>
      <c r="AL1610" s="31">
        <v>181721</v>
      </c>
      <c r="AM1610" s="31">
        <v>200410</v>
      </c>
      <c r="AN1610" s="31">
        <v>170786</v>
      </c>
      <c r="AO1610" s="31">
        <v>209230</v>
      </c>
      <c r="AP1610" s="31">
        <v>156670</v>
      </c>
      <c r="AQ1610" s="31">
        <v>171636</v>
      </c>
      <c r="AR1610" s="31">
        <v>150855</v>
      </c>
      <c r="AS1610" s="31">
        <v>175531.62744140625</v>
      </c>
      <c r="AT1610" s="31">
        <v>170405.740234375</v>
      </c>
      <c r="AU1610" s="31">
        <v>149739.7197265625</v>
      </c>
      <c r="AV1610" s="31">
        <v>181180.49169921875</v>
      </c>
      <c r="AW1610" s="31">
        <v>183113.0986328125</v>
      </c>
      <c r="AX1610" s="31">
        <v>16199.5</v>
      </c>
      <c r="AY1610" s="31">
        <v>12413.5</v>
      </c>
      <c r="AZ1610" s="31">
        <v>28613</v>
      </c>
    </row>
    <row r="1611" spans="1:52" ht="15" customHeight="1">
      <c r="A1611" s="29" t="s">
        <v>12970</v>
      </c>
      <c r="B1611" s="34">
        <v>33108</v>
      </c>
      <c r="C1611" s="28">
        <v>150</v>
      </c>
      <c r="D1611" s="28">
        <v>24.6</v>
      </c>
      <c r="E1611" s="28">
        <v>32</v>
      </c>
      <c r="F1611" s="29" t="s">
        <v>786</v>
      </c>
      <c r="G1611" s="29" t="s">
        <v>1350</v>
      </c>
      <c r="H1611" s="28">
        <v>510</v>
      </c>
      <c r="I1611" s="29" t="s">
        <v>104</v>
      </c>
      <c r="J1611" s="33" t="s">
        <v>12968</v>
      </c>
      <c r="K1611" s="29" t="s">
        <v>178</v>
      </c>
      <c r="L1611" s="29" t="s">
        <v>12967</v>
      </c>
      <c r="M1611" s="29" t="s">
        <v>2768</v>
      </c>
      <c r="N1611" s="28">
        <v>529388.4</v>
      </c>
      <c r="O1611" s="28">
        <v>6113020</v>
      </c>
      <c r="P1611" s="29" t="s">
        <v>12966</v>
      </c>
      <c r="Q1611" s="32" t="s">
        <v>207</v>
      </c>
      <c r="R1611" s="19"/>
      <c r="S1611" s="19"/>
      <c r="T1611" s="19"/>
      <c r="U1611" s="19"/>
      <c r="V1611" s="19"/>
      <c r="W1611" s="19"/>
      <c r="X1611" s="19"/>
      <c r="Y1611" s="19"/>
      <c r="Z1611" s="19"/>
      <c r="AA1611" s="19"/>
      <c r="AB1611" s="19"/>
      <c r="AC1611" s="19"/>
      <c r="AD1611" s="19"/>
      <c r="AE1611" s="31">
        <v>95561</v>
      </c>
      <c r="AF1611" s="31">
        <v>396740</v>
      </c>
      <c r="AG1611" s="31">
        <v>399506</v>
      </c>
      <c r="AH1611" s="31">
        <v>415312</v>
      </c>
      <c r="AI1611" s="31">
        <v>431909</v>
      </c>
      <c r="AJ1611" s="31">
        <v>375401</v>
      </c>
      <c r="AK1611" s="31">
        <v>322450</v>
      </c>
      <c r="AL1611" s="31">
        <v>361175</v>
      </c>
      <c r="AM1611" s="31">
        <v>398320</v>
      </c>
      <c r="AN1611" s="31">
        <v>339442</v>
      </c>
      <c r="AO1611" s="31">
        <v>381699</v>
      </c>
      <c r="AP1611" s="31">
        <v>326218</v>
      </c>
      <c r="AQ1611" s="31">
        <v>321702</v>
      </c>
      <c r="AR1611" s="31">
        <v>318717</v>
      </c>
      <c r="AS1611" s="31">
        <v>357083.400390625</v>
      </c>
      <c r="AT1611" s="31">
        <v>326259.9013671875</v>
      </c>
      <c r="AU1611" s="31">
        <v>318063.40087890625</v>
      </c>
      <c r="AV1611" s="31">
        <v>387751.49609375</v>
      </c>
      <c r="AW1611" s="31">
        <v>373269.794921875</v>
      </c>
      <c r="AX1611" s="31">
        <v>33120.5</v>
      </c>
      <c r="AY1611" s="31">
        <v>25766.5</v>
      </c>
      <c r="AZ1611" s="31">
        <v>58887</v>
      </c>
    </row>
    <row r="1612" spans="1:52" ht="15" customHeight="1">
      <c r="A1612" s="29" t="s">
        <v>12965</v>
      </c>
      <c r="B1612" s="34">
        <v>35298</v>
      </c>
      <c r="C1612" s="28">
        <v>11</v>
      </c>
      <c r="D1612" s="28">
        <v>13</v>
      </c>
      <c r="E1612" s="28">
        <v>18</v>
      </c>
      <c r="F1612" s="29" t="s">
        <v>12960</v>
      </c>
      <c r="G1612" s="29" t="s">
        <v>12959</v>
      </c>
      <c r="H1612" s="28">
        <v>510</v>
      </c>
      <c r="I1612" s="29" t="s">
        <v>104</v>
      </c>
      <c r="J1612" s="33" t="s">
        <v>12964</v>
      </c>
      <c r="K1612" s="29" t="s">
        <v>178</v>
      </c>
      <c r="L1612" s="29" t="s">
        <v>12963</v>
      </c>
      <c r="M1612" s="29" t="s">
        <v>2329</v>
      </c>
      <c r="N1612" s="28">
        <v>534868.6</v>
      </c>
      <c r="O1612" s="28">
        <v>6118942</v>
      </c>
      <c r="P1612" s="29" t="s">
        <v>12962</v>
      </c>
      <c r="Q1612" s="32" t="s">
        <v>368</v>
      </c>
      <c r="R1612" s="19"/>
      <c r="S1612" s="19"/>
      <c r="T1612" s="19"/>
      <c r="U1612" s="19"/>
      <c r="V1612" s="19"/>
      <c r="W1612" s="19"/>
      <c r="X1612" s="19"/>
      <c r="Y1612" s="19"/>
      <c r="Z1612" s="19"/>
      <c r="AA1612" s="19"/>
      <c r="AB1612" s="19"/>
      <c r="AC1612" s="19"/>
      <c r="AD1612" s="19"/>
      <c r="AE1612" s="19"/>
      <c r="AF1612" s="19"/>
      <c r="AG1612" s="19"/>
      <c r="AH1612" s="19"/>
      <c r="AI1612" s="19"/>
      <c r="AJ1612" s="19"/>
      <c r="AK1612" s="31">
        <v>6732</v>
      </c>
      <c r="AL1612" s="31">
        <v>24472</v>
      </c>
      <c r="AM1612" s="31">
        <v>26988</v>
      </c>
      <c r="AN1612" s="31">
        <v>22999</v>
      </c>
      <c r="AO1612" s="31">
        <v>20077</v>
      </c>
      <c r="AP1612" s="31">
        <v>7144.447998046875</v>
      </c>
      <c r="AQ1612" s="31">
        <v>0</v>
      </c>
      <c r="AR1612" s="31">
        <v>16924.257965087891</v>
      </c>
      <c r="AS1612" s="31">
        <v>21519</v>
      </c>
      <c r="AT1612" s="31">
        <v>19573</v>
      </c>
      <c r="AU1612" s="31">
        <v>17294</v>
      </c>
      <c r="AV1612" s="31">
        <v>22662</v>
      </c>
      <c r="AW1612" s="31">
        <v>20820</v>
      </c>
      <c r="AX1612" s="31">
        <v>1117.199951171875</v>
      </c>
      <c r="AY1612" s="31">
        <v>949.9000244140625</v>
      </c>
      <c r="AZ1612" s="31">
        <v>2067.0999755859375</v>
      </c>
    </row>
    <row r="1613" spans="1:52" ht="15" customHeight="1">
      <c r="A1613" s="29" t="s">
        <v>12961</v>
      </c>
      <c r="B1613" s="34">
        <v>36531</v>
      </c>
      <c r="C1613" s="28">
        <v>660</v>
      </c>
      <c r="D1613" s="28">
        <v>47</v>
      </c>
      <c r="E1613" s="28">
        <v>45</v>
      </c>
      <c r="F1613" s="29" t="s">
        <v>242</v>
      </c>
      <c r="G1613" s="29" t="s">
        <v>3687</v>
      </c>
      <c r="H1613" s="28">
        <v>510</v>
      </c>
      <c r="I1613" s="29" t="s">
        <v>104</v>
      </c>
      <c r="J1613" s="33" t="s">
        <v>12958</v>
      </c>
      <c r="K1613" s="29" t="s">
        <v>178</v>
      </c>
      <c r="L1613" s="29" t="s">
        <v>12957</v>
      </c>
      <c r="M1613" s="29" t="s">
        <v>2710</v>
      </c>
      <c r="N1613" s="28">
        <v>523633.5</v>
      </c>
      <c r="O1613" s="28">
        <v>6124692</v>
      </c>
      <c r="P1613" s="29" t="s">
        <v>12956</v>
      </c>
      <c r="Q1613" s="32" t="s">
        <v>174</v>
      </c>
      <c r="R1613" s="19"/>
      <c r="S1613" s="19"/>
      <c r="T1613" s="19"/>
      <c r="U1613" s="19"/>
      <c r="V1613" s="19"/>
      <c r="W1613" s="19"/>
      <c r="X1613" s="19"/>
      <c r="Y1613" s="19"/>
      <c r="Z1613" s="19"/>
      <c r="AA1613" s="19"/>
      <c r="AB1613" s="19"/>
      <c r="AC1613" s="19"/>
      <c r="AD1613" s="19"/>
      <c r="AE1613" s="19"/>
      <c r="AF1613" s="19"/>
      <c r="AG1613" s="19"/>
      <c r="AH1613" s="19"/>
      <c r="AI1613" s="19"/>
      <c r="AJ1613" s="19"/>
      <c r="AK1613" s="19"/>
      <c r="AL1613" s="19"/>
      <c r="AM1613" s="19"/>
      <c r="AN1613" s="19"/>
      <c r="AO1613" s="31">
        <v>1476885</v>
      </c>
      <c r="AP1613" s="31">
        <v>1164703</v>
      </c>
      <c r="AQ1613" s="31">
        <v>1307110</v>
      </c>
      <c r="AR1613" s="31">
        <v>1184618.5</v>
      </c>
      <c r="AS1613" s="31">
        <v>1342470</v>
      </c>
      <c r="AT1613" s="31">
        <v>1307699.5</v>
      </c>
      <c r="AU1613" s="31">
        <v>1213879</v>
      </c>
      <c r="AV1613" s="31">
        <v>1453189</v>
      </c>
      <c r="AW1613" s="31">
        <v>1450196.1015625</v>
      </c>
      <c r="AX1613" s="31">
        <v>125421</v>
      </c>
      <c r="AY1613" s="31">
        <v>65333.69921875</v>
      </c>
      <c r="AZ1613" s="31">
        <v>190754.69921875</v>
      </c>
    </row>
    <row r="1614" spans="1:52" ht="15" customHeight="1">
      <c r="A1614" s="29" t="s">
        <v>12955</v>
      </c>
      <c r="B1614" s="34">
        <v>35705</v>
      </c>
      <c r="C1614" s="28">
        <v>600</v>
      </c>
      <c r="D1614" s="28">
        <v>43</v>
      </c>
      <c r="E1614" s="28">
        <v>44.5</v>
      </c>
      <c r="F1614" s="29" t="s">
        <v>786</v>
      </c>
      <c r="G1614" s="29" t="s">
        <v>2260</v>
      </c>
      <c r="H1614" s="28">
        <v>510</v>
      </c>
      <c r="I1614" s="29" t="s">
        <v>104</v>
      </c>
      <c r="J1614" s="33" t="s">
        <v>12954</v>
      </c>
      <c r="K1614" s="29" t="s">
        <v>178</v>
      </c>
      <c r="L1614" s="29" t="s">
        <v>12921</v>
      </c>
      <c r="M1614" s="29" t="s">
        <v>2811</v>
      </c>
      <c r="N1614" s="28">
        <v>522389.7</v>
      </c>
      <c r="O1614" s="28">
        <v>6125227</v>
      </c>
      <c r="P1614" s="29" t="s">
        <v>12953</v>
      </c>
      <c r="Q1614" s="32" t="s">
        <v>174</v>
      </c>
      <c r="R1614" s="19"/>
      <c r="S1614" s="19"/>
      <c r="T1614" s="19"/>
      <c r="U1614" s="19"/>
      <c r="V1614" s="19"/>
      <c r="W1614" s="19"/>
      <c r="X1614" s="19"/>
      <c r="Y1614" s="19"/>
      <c r="Z1614" s="19"/>
      <c r="AA1614" s="19"/>
      <c r="AB1614" s="19"/>
      <c r="AC1614" s="19"/>
      <c r="AD1614" s="19"/>
      <c r="AE1614" s="19"/>
      <c r="AF1614" s="19"/>
      <c r="AG1614" s="19"/>
      <c r="AH1614" s="19"/>
      <c r="AI1614" s="19"/>
      <c r="AJ1614" s="19"/>
      <c r="AK1614" s="19"/>
      <c r="AL1614" s="31">
        <v>191899</v>
      </c>
      <c r="AM1614" s="31">
        <v>1243284</v>
      </c>
      <c r="AN1614" s="31">
        <v>1059505</v>
      </c>
      <c r="AO1614" s="31">
        <v>1254308</v>
      </c>
      <c r="AP1614" s="31">
        <v>879141</v>
      </c>
      <c r="AQ1614" s="31">
        <v>966692</v>
      </c>
      <c r="AR1614" s="31">
        <v>1001991</v>
      </c>
      <c r="AS1614" s="31">
        <v>1106104.5</v>
      </c>
      <c r="AT1614" s="31">
        <v>1068572.5</v>
      </c>
      <c r="AU1614" s="31">
        <v>926565.5</v>
      </c>
      <c r="AV1614" s="31">
        <v>1245577.5</v>
      </c>
      <c r="AW1614" s="31">
        <v>1174934</v>
      </c>
      <c r="AX1614" s="31">
        <v>99896</v>
      </c>
      <c r="AY1614" s="31">
        <v>71885</v>
      </c>
      <c r="AZ1614" s="31">
        <v>171781</v>
      </c>
    </row>
    <row r="1615" spans="1:52" ht="15" customHeight="1">
      <c r="A1615" s="29" t="s">
        <v>12952</v>
      </c>
      <c r="B1615" s="34">
        <v>36306</v>
      </c>
      <c r="C1615" s="28">
        <v>1000</v>
      </c>
      <c r="D1615" s="28">
        <v>54.2</v>
      </c>
      <c r="E1615" s="28">
        <v>46</v>
      </c>
      <c r="F1615" s="29" t="s">
        <v>440</v>
      </c>
      <c r="G1615" s="29" t="s">
        <v>801</v>
      </c>
      <c r="H1615" s="28">
        <v>510</v>
      </c>
      <c r="I1615" s="29" t="s">
        <v>104</v>
      </c>
      <c r="J1615" s="33" t="s">
        <v>12951</v>
      </c>
      <c r="K1615" s="29" t="s">
        <v>178</v>
      </c>
      <c r="L1615" s="29" t="s">
        <v>12938</v>
      </c>
      <c r="M1615" s="29" t="s">
        <v>245</v>
      </c>
      <c r="N1615" s="28">
        <v>522586.3</v>
      </c>
      <c r="O1615" s="28">
        <v>6129433</v>
      </c>
      <c r="P1615" s="29" t="s">
        <v>12950</v>
      </c>
      <c r="Q1615" s="32" t="s">
        <v>174</v>
      </c>
      <c r="R1615" s="19"/>
      <c r="S1615" s="19"/>
      <c r="T1615" s="19"/>
      <c r="U1615" s="19"/>
      <c r="V1615" s="19"/>
      <c r="W1615" s="19"/>
      <c r="X1615" s="19"/>
      <c r="Y1615" s="19"/>
      <c r="Z1615" s="19"/>
      <c r="AA1615" s="19"/>
      <c r="AB1615" s="19"/>
      <c r="AC1615" s="19"/>
      <c r="AD1615" s="19"/>
      <c r="AE1615" s="19"/>
      <c r="AF1615" s="19"/>
      <c r="AG1615" s="19"/>
      <c r="AH1615" s="19"/>
      <c r="AI1615" s="19"/>
      <c r="AJ1615" s="19"/>
      <c r="AK1615" s="19"/>
      <c r="AL1615" s="19"/>
      <c r="AM1615" s="19"/>
      <c r="AN1615" s="31">
        <v>1012283</v>
      </c>
      <c r="AO1615" s="31">
        <v>2080900</v>
      </c>
      <c r="AP1615" s="31">
        <v>1614163</v>
      </c>
      <c r="AQ1615" s="31">
        <v>1685478</v>
      </c>
      <c r="AR1615" s="31">
        <v>1649603</v>
      </c>
      <c r="AS1615" s="31">
        <v>1730521.8984375</v>
      </c>
      <c r="AT1615" s="31">
        <v>1784741.6015625</v>
      </c>
      <c r="AU1615" s="31">
        <v>1656339.41015625</v>
      </c>
      <c r="AV1615" s="31">
        <v>1953384.109375</v>
      </c>
      <c r="AW1615" s="31">
        <v>1968859.61328125</v>
      </c>
      <c r="AX1615" s="31">
        <v>165792</v>
      </c>
      <c r="AY1615" s="31">
        <v>127791</v>
      </c>
      <c r="AZ1615" s="31">
        <v>293583</v>
      </c>
    </row>
    <row r="1616" spans="1:52" ht="15" customHeight="1">
      <c r="A1616" s="29" t="s">
        <v>12949</v>
      </c>
      <c r="B1616" s="34">
        <v>36306</v>
      </c>
      <c r="C1616" s="28">
        <v>1000</v>
      </c>
      <c r="D1616" s="28">
        <v>54.2</v>
      </c>
      <c r="E1616" s="28">
        <v>46</v>
      </c>
      <c r="F1616" s="29" t="s">
        <v>440</v>
      </c>
      <c r="G1616" s="29" t="s">
        <v>801</v>
      </c>
      <c r="H1616" s="28">
        <v>510</v>
      </c>
      <c r="I1616" s="29" t="s">
        <v>104</v>
      </c>
      <c r="J1616" s="33" t="s">
        <v>12948</v>
      </c>
      <c r="K1616" s="29" t="s">
        <v>178</v>
      </c>
      <c r="L1616" s="29" t="s">
        <v>12938</v>
      </c>
      <c r="M1616" s="29" t="s">
        <v>11855</v>
      </c>
      <c r="N1616" s="28">
        <v>521939.6</v>
      </c>
      <c r="O1616" s="28">
        <v>6129682</v>
      </c>
      <c r="P1616" s="29" t="s">
        <v>12947</v>
      </c>
      <c r="Q1616" s="32" t="s">
        <v>174</v>
      </c>
      <c r="R1616" s="19"/>
      <c r="S1616" s="19"/>
      <c r="T1616" s="19"/>
      <c r="U1616" s="19"/>
      <c r="V1616" s="19"/>
      <c r="W1616" s="19"/>
      <c r="X1616" s="19"/>
      <c r="Y1616" s="19"/>
      <c r="Z1616" s="19"/>
      <c r="AA1616" s="19"/>
      <c r="AB1616" s="19"/>
      <c r="AC1616" s="19"/>
      <c r="AD1616" s="19"/>
      <c r="AE1616" s="19"/>
      <c r="AF1616" s="19"/>
      <c r="AG1616" s="19"/>
      <c r="AH1616" s="19"/>
      <c r="AI1616" s="19"/>
      <c r="AJ1616" s="19"/>
      <c r="AK1616" s="19"/>
      <c r="AL1616" s="19"/>
      <c r="AM1616" s="19"/>
      <c r="AN1616" s="31">
        <v>979148</v>
      </c>
      <c r="AO1616" s="31">
        <v>2075242</v>
      </c>
      <c r="AP1616" s="31">
        <v>1553223</v>
      </c>
      <c r="AQ1616" s="31">
        <v>1868882</v>
      </c>
      <c r="AR1616" s="31">
        <v>1645584</v>
      </c>
      <c r="AS1616" s="31">
        <v>1817345.7109375</v>
      </c>
      <c r="AT1616" s="31">
        <v>1757238.3984375</v>
      </c>
      <c r="AU1616" s="31">
        <v>1646665.71875</v>
      </c>
      <c r="AV1616" s="31">
        <v>1929445.14453125</v>
      </c>
      <c r="AW1616" s="31">
        <v>1951267.390625</v>
      </c>
      <c r="AX1616" s="31">
        <v>160298</v>
      </c>
      <c r="AY1616" s="31">
        <v>124239</v>
      </c>
      <c r="AZ1616" s="31">
        <v>284537</v>
      </c>
    </row>
    <row r="1617" spans="1:52" ht="15" customHeight="1">
      <c r="A1617" s="29" t="s">
        <v>12946</v>
      </c>
      <c r="B1617" s="34">
        <v>36339</v>
      </c>
      <c r="C1617" s="28">
        <v>1000</v>
      </c>
      <c r="D1617" s="28">
        <v>54.2</v>
      </c>
      <c r="E1617" s="28">
        <v>46</v>
      </c>
      <c r="F1617" s="29" t="s">
        <v>440</v>
      </c>
      <c r="G1617" s="29" t="s">
        <v>801</v>
      </c>
      <c r="H1617" s="28">
        <v>510</v>
      </c>
      <c r="I1617" s="29" t="s">
        <v>104</v>
      </c>
      <c r="J1617" s="33" t="s">
        <v>12945</v>
      </c>
      <c r="K1617" s="29" t="s">
        <v>178</v>
      </c>
      <c r="L1617" s="29" t="s">
        <v>12938</v>
      </c>
      <c r="M1617" s="29" t="s">
        <v>3433</v>
      </c>
      <c r="N1617" s="28">
        <v>520873</v>
      </c>
      <c r="O1617" s="28">
        <v>6128360</v>
      </c>
      <c r="P1617" s="29" t="s">
        <v>12944</v>
      </c>
      <c r="Q1617" s="32" t="s">
        <v>174</v>
      </c>
      <c r="R1617" s="19"/>
      <c r="S1617" s="19"/>
      <c r="T1617" s="19"/>
      <c r="U1617" s="19"/>
      <c r="V1617" s="19"/>
      <c r="W1617" s="19"/>
      <c r="X1617" s="19"/>
      <c r="Y1617" s="19"/>
      <c r="Z1617" s="19"/>
      <c r="AA1617" s="19"/>
      <c r="AB1617" s="19"/>
      <c r="AC1617" s="19"/>
      <c r="AD1617" s="19"/>
      <c r="AE1617" s="19"/>
      <c r="AF1617" s="19"/>
      <c r="AG1617" s="19"/>
      <c r="AH1617" s="19"/>
      <c r="AI1617" s="19"/>
      <c r="AJ1617" s="19"/>
      <c r="AK1617" s="19"/>
      <c r="AL1617" s="19"/>
      <c r="AM1617" s="19"/>
      <c r="AN1617" s="31">
        <v>1008365</v>
      </c>
      <c r="AO1617" s="31">
        <v>2157075</v>
      </c>
      <c r="AP1617" s="31">
        <v>1651459</v>
      </c>
      <c r="AQ1617" s="31">
        <v>1803474</v>
      </c>
      <c r="AR1617" s="31">
        <v>1646118</v>
      </c>
      <c r="AS1617" s="31">
        <v>1776171.109375</v>
      </c>
      <c r="AT1617" s="31">
        <v>1787232.0234375</v>
      </c>
      <c r="AU1617" s="31">
        <v>1668904.80859375</v>
      </c>
      <c r="AV1617" s="31">
        <v>1949194.765625</v>
      </c>
      <c r="AW1617" s="31">
        <v>1970673.3984375</v>
      </c>
      <c r="AX1617" s="31">
        <v>165226.203125</v>
      </c>
      <c r="AY1617" s="31">
        <v>126905.203125</v>
      </c>
      <c r="AZ1617" s="31">
        <v>292131.40625</v>
      </c>
    </row>
    <row r="1618" spans="1:52" ht="15" customHeight="1">
      <c r="A1618" s="29" t="s">
        <v>12943</v>
      </c>
      <c r="B1618" s="34">
        <v>36306</v>
      </c>
      <c r="C1618" s="28">
        <v>1000</v>
      </c>
      <c r="D1618" s="28">
        <v>54.2</v>
      </c>
      <c r="E1618" s="28">
        <v>46</v>
      </c>
      <c r="F1618" s="29" t="s">
        <v>440</v>
      </c>
      <c r="G1618" s="29" t="s">
        <v>801</v>
      </c>
      <c r="H1618" s="28">
        <v>510</v>
      </c>
      <c r="I1618" s="29" t="s">
        <v>104</v>
      </c>
      <c r="J1618" s="33" t="s">
        <v>12942</v>
      </c>
      <c r="K1618" s="29" t="s">
        <v>178</v>
      </c>
      <c r="L1618" s="29" t="s">
        <v>12938</v>
      </c>
      <c r="M1618" s="29" t="s">
        <v>2826</v>
      </c>
      <c r="N1618" s="28">
        <v>520063.9</v>
      </c>
      <c r="O1618" s="28">
        <v>6128114</v>
      </c>
      <c r="P1618" s="29" t="s">
        <v>12941</v>
      </c>
      <c r="Q1618" s="32" t="s">
        <v>174</v>
      </c>
      <c r="R1618" s="19"/>
      <c r="S1618" s="19"/>
      <c r="T1618" s="19"/>
      <c r="U1618" s="19"/>
      <c r="V1618" s="19"/>
      <c r="W1618" s="19"/>
      <c r="X1618" s="19"/>
      <c r="Y1618" s="19"/>
      <c r="Z1618" s="19"/>
      <c r="AA1618" s="19"/>
      <c r="AB1618" s="19"/>
      <c r="AC1618" s="19"/>
      <c r="AD1618" s="19"/>
      <c r="AE1618" s="19"/>
      <c r="AF1618" s="19"/>
      <c r="AG1618" s="19"/>
      <c r="AH1618" s="19"/>
      <c r="AI1618" s="19"/>
      <c r="AJ1618" s="19"/>
      <c r="AK1618" s="19"/>
      <c r="AL1618" s="19"/>
      <c r="AM1618" s="19"/>
      <c r="AN1618" s="31">
        <v>1076845</v>
      </c>
      <c r="AO1618" s="31">
        <v>2220285</v>
      </c>
      <c r="AP1618" s="31">
        <v>1736307</v>
      </c>
      <c r="AQ1618" s="31">
        <v>1950212</v>
      </c>
      <c r="AR1618" s="31">
        <v>1716339</v>
      </c>
      <c r="AS1618" s="31">
        <v>1853512.984375</v>
      </c>
      <c r="AT1618" s="31">
        <v>1859943.3125</v>
      </c>
      <c r="AU1618" s="31">
        <v>1741912</v>
      </c>
      <c r="AV1618" s="31">
        <v>2053508.11328125</v>
      </c>
      <c r="AW1618" s="31">
        <v>2008103.1015625</v>
      </c>
      <c r="AX1618" s="31">
        <v>167961.296875</v>
      </c>
      <c r="AY1618" s="31">
        <v>130436.296875</v>
      </c>
      <c r="AZ1618" s="31">
        <v>298397.59375</v>
      </c>
    </row>
    <row r="1619" spans="1:52" ht="15" customHeight="1">
      <c r="A1619" s="29" t="s">
        <v>12940</v>
      </c>
      <c r="B1619" s="34">
        <v>36306</v>
      </c>
      <c r="C1619" s="28">
        <v>1000</v>
      </c>
      <c r="D1619" s="28">
        <v>54.2</v>
      </c>
      <c r="E1619" s="28">
        <v>46</v>
      </c>
      <c r="F1619" s="29" t="s">
        <v>440</v>
      </c>
      <c r="G1619" s="29" t="s">
        <v>801</v>
      </c>
      <c r="H1619" s="28">
        <v>510</v>
      </c>
      <c r="I1619" s="29" t="s">
        <v>104</v>
      </c>
      <c r="J1619" s="33" t="s">
        <v>12939</v>
      </c>
      <c r="K1619" s="29" t="s">
        <v>178</v>
      </c>
      <c r="L1619" s="29" t="s">
        <v>12938</v>
      </c>
      <c r="M1619" s="29" t="s">
        <v>12228</v>
      </c>
      <c r="N1619" s="28">
        <v>521472.2</v>
      </c>
      <c r="O1619" s="28">
        <v>6128320</v>
      </c>
      <c r="P1619" s="29" t="s">
        <v>12937</v>
      </c>
      <c r="Q1619" s="32" t="s">
        <v>174</v>
      </c>
      <c r="R1619" s="19"/>
      <c r="S1619" s="19"/>
      <c r="T1619" s="19"/>
      <c r="U1619" s="19"/>
      <c r="V1619" s="19"/>
      <c r="W1619" s="19"/>
      <c r="X1619" s="19"/>
      <c r="Y1619" s="19"/>
      <c r="Z1619" s="19"/>
      <c r="AA1619" s="19"/>
      <c r="AB1619" s="19"/>
      <c r="AC1619" s="19"/>
      <c r="AD1619" s="19"/>
      <c r="AE1619" s="19"/>
      <c r="AF1619" s="19"/>
      <c r="AG1619" s="19"/>
      <c r="AH1619" s="19"/>
      <c r="AI1619" s="19"/>
      <c r="AJ1619" s="19"/>
      <c r="AK1619" s="19"/>
      <c r="AL1619" s="19"/>
      <c r="AM1619" s="19"/>
      <c r="AN1619" s="31">
        <v>1060209</v>
      </c>
      <c r="AO1619" s="31">
        <v>2189697</v>
      </c>
      <c r="AP1619" s="31">
        <v>1736596.0078125</v>
      </c>
      <c r="AQ1619" s="31">
        <v>1955021</v>
      </c>
      <c r="AR1619" s="31">
        <v>1739033</v>
      </c>
      <c r="AS1619" s="31">
        <v>1914968.125</v>
      </c>
      <c r="AT1619" s="31">
        <v>1878419.2109375</v>
      </c>
      <c r="AU1619" s="31">
        <v>1768207.08203125</v>
      </c>
      <c r="AV1619" s="31">
        <v>2110792.0234375</v>
      </c>
      <c r="AW1619" s="31">
        <v>2026829.90625</v>
      </c>
      <c r="AX1619" s="31">
        <v>174298</v>
      </c>
      <c r="AY1619" s="31">
        <v>134864</v>
      </c>
      <c r="AZ1619" s="31">
        <v>309162</v>
      </c>
    </row>
    <row r="1620" spans="1:52" ht="15" customHeight="1">
      <c r="A1620" s="29" t="s">
        <v>12936</v>
      </c>
      <c r="B1620" s="34">
        <v>36605</v>
      </c>
      <c r="C1620" s="28">
        <v>660</v>
      </c>
      <c r="D1620" s="28">
        <v>47</v>
      </c>
      <c r="E1620" s="28">
        <v>45</v>
      </c>
      <c r="F1620" s="29" t="s">
        <v>242</v>
      </c>
      <c r="G1620" s="29" t="s">
        <v>3687</v>
      </c>
      <c r="H1620" s="28">
        <v>510</v>
      </c>
      <c r="I1620" s="29" t="s">
        <v>104</v>
      </c>
      <c r="J1620" s="33" t="s">
        <v>12935</v>
      </c>
      <c r="K1620" s="29" t="s">
        <v>178</v>
      </c>
      <c r="L1620" s="29" t="s">
        <v>12934</v>
      </c>
      <c r="M1620" s="29" t="s">
        <v>2710</v>
      </c>
      <c r="N1620" s="28">
        <v>524861.9</v>
      </c>
      <c r="O1620" s="28">
        <v>6129740</v>
      </c>
      <c r="P1620" s="29" t="s">
        <v>12933</v>
      </c>
      <c r="Q1620" s="32" t="s">
        <v>174</v>
      </c>
      <c r="R1620" s="19"/>
      <c r="S1620" s="19"/>
      <c r="T1620" s="19"/>
      <c r="U1620" s="19"/>
      <c r="V1620" s="19"/>
      <c r="W1620" s="19"/>
      <c r="X1620" s="19"/>
      <c r="Y1620" s="19"/>
      <c r="Z1620" s="19"/>
      <c r="AA1620" s="19"/>
      <c r="AB1620" s="19"/>
      <c r="AC1620" s="19"/>
      <c r="AD1620" s="19"/>
      <c r="AE1620" s="19"/>
      <c r="AF1620" s="19"/>
      <c r="AG1620" s="19"/>
      <c r="AH1620" s="19"/>
      <c r="AI1620" s="19"/>
      <c r="AJ1620" s="19"/>
      <c r="AK1620" s="19"/>
      <c r="AL1620" s="19"/>
      <c r="AM1620" s="19"/>
      <c r="AN1620" s="19"/>
      <c r="AO1620" s="31">
        <v>827826</v>
      </c>
      <c r="AP1620" s="31">
        <v>1083131</v>
      </c>
      <c r="AQ1620" s="31">
        <v>1203780</v>
      </c>
      <c r="AR1620" s="31">
        <v>1088643.5</v>
      </c>
      <c r="AS1620" s="31">
        <v>1196662.5</v>
      </c>
      <c r="AT1620" s="31">
        <v>1180715</v>
      </c>
      <c r="AU1620" s="31">
        <v>1097158</v>
      </c>
      <c r="AV1620" s="31">
        <v>1309443.5</v>
      </c>
      <c r="AW1620" s="31">
        <v>1262537.5</v>
      </c>
      <c r="AX1620" s="31">
        <v>108116</v>
      </c>
      <c r="AY1620" s="31">
        <v>77863</v>
      </c>
      <c r="AZ1620" s="31">
        <v>185979</v>
      </c>
    </row>
    <row r="1621" spans="1:52" ht="15" customHeight="1">
      <c r="A1621" s="29" t="s">
        <v>12932</v>
      </c>
      <c r="B1621" s="34">
        <v>36509</v>
      </c>
      <c r="C1621" s="28">
        <v>750</v>
      </c>
      <c r="D1621" s="28">
        <v>48.2</v>
      </c>
      <c r="E1621" s="28">
        <v>45</v>
      </c>
      <c r="F1621" s="29" t="s">
        <v>172</v>
      </c>
      <c r="G1621" s="29" t="s">
        <v>171</v>
      </c>
      <c r="H1621" s="28">
        <v>510</v>
      </c>
      <c r="I1621" s="29" t="s">
        <v>104</v>
      </c>
      <c r="J1621" s="33" t="s">
        <v>12931</v>
      </c>
      <c r="K1621" s="29" t="s">
        <v>178</v>
      </c>
      <c r="L1621" s="29" t="s">
        <v>12930</v>
      </c>
      <c r="M1621" s="29" t="s">
        <v>9613</v>
      </c>
      <c r="N1621" s="28">
        <v>517866.8</v>
      </c>
      <c r="O1621" s="28">
        <v>6132499</v>
      </c>
      <c r="P1621" s="29" t="s">
        <v>12929</v>
      </c>
      <c r="Q1621" s="32" t="s">
        <v>174</v>
      </c>
      <c r="R1621" s="19"/>
      <c r="S1621" s="19"/>
      <c r="T1621" s="19"/>
      <c r="U1621" s="19"/>
      <c r="V1621" s="19"/>
      <c r="W1621" s="19"/>
      <c r="X1621" s="19"/>
      <c r="Y1621" s="19"/>
      <c r="Z1621" s="19"/>
      <c r="AA1621" s="19"/>
      <c r="AB1621" s="19"/>
      <c r="AC1621" s="19"/>
      <c r="AD1621" s="19"/>
      <c r="AE1621" s="19"/>
      <c r="AF1621" s="19"/>
      <c r="AG1621" s="19"/>
      <c r="AH1621" s="19"/>
      <c r="AI1621" s="19"/>
      <c r="AJ1621" s="19"/>
      <c r="AK1621" s="19"/>
      <c r="AL1621" s="19"/>
      <c r="AM1621" s="19"/>
      <c r="AN1621" s="31">
        <v>86755</v>
      </c>
      <c r="AO1621" s="31">
        <v>1645249</v>
      </c>
      <c r="AP1621" s="31">
        <v>1311988</v>
      </c>
      <c r="AQ1621" s="31">
        <v>1513357</v>
      </c>
      <c r="AR1621" s="31">
        <v>1300133</v>
      </c>
      <c r="AS1621" s="31">
        <v>1440232.5</v>
      </c>
      <c r="AT1621" s="31">
        <v>1343079</v>
      </c>
      <c r="AU1621" s="31">
        <v>1282579</v>
      </c>
      <c r="AV1621" s="31">
        <v>1576851</v>
      </c>
      <c r="AW1621" s="31">
        <v>1421814</v>
      </c>
      <c r="AX1621" s="31">
        <v>124688</v>
      </c>
      <c r="AY1621" s="31">
        <v>101186</v>
      </c>
      <c r="AZ1621" s="31">
        <v>225874</v>
      </c>
    </row>
    <row r="1622" spans="1:52" ht="15" customHeight="1">
      <c r="A1622" s="29" t="s">
        <v>12928</v>
      </c>
      <c r="B1622" s="34">
        <v>36392</v>
      </c>
      <c r="C1622" s="28">
        <v>660</v>
      </c>
      <c r="D1622" s="28">
        <v>47</v>
      </c>
      <c r="E1622" s="28">
        <v>46</v>
      </c>
      <c r="F1622" s="29" t="s">
        <v>242</v>
      </c>
      <c r="G1622" s="29" t="s">
        <v>3687</v>
      </c>
      <c r="H1622" s="28">
        <v>510</v>
      </c>
      <c r="I1622" s="29" t="s">
        <v>104</v>
      </c>
      <c r="J1622" s="33" t="s">
        <v>12927</v>
      </c>
      <c r="K1622" s="29" t="s">
        <v>178</v>
      </c>
      <c r="L1622" s="29" t="s">
        <v>12926</v>
      </c>
      <c r="M1622" s="29" t="s">
        <v>12925</v>
      </c>
      <c r="N1622" s="28">
        <v>523913.3</v>
      </c>
      <c r="O1622" s="28">
        <v>6129214</v>
      </c>
      <c r="P1622" s="29" t="s">
        <v>12924</v>
      </c>
      <c r="Q1622" s="32" t="s">
        <v>174</v>
      </c>
      <c r="R1622" s="19"/>
      <c r="S1622" s="19"/>
      <c r="T1622" s="19"/>
      <c r="U1622" s="19"/>
      <c r="V1622" s="19"/>
      <c r="W1622" s="19"/>
      <c r="X1622" s="19"/>
      <c r="Y1622" s="19"/>
      <c r="Z1622" s="19"/>
      <c r="AA1622" s="19"/>
      <c r="AB1622" s="19"/>
      <c r="AC1622" s="19"/>
      <c r="AD1622" s="19"/>
      <c r="AE1622" s="19"/>
      <c r="AF1622" s="19"/>
      <c r="AG1622" s="19"/>
      <c r="AH1622" s="19"/>
      <c r="AI1622" s="19"/>
      <c r="AJ1622" s="19"/>
      <c r="AK1622" s="19"/>
      <c r="AL1622" s="19"/>
      <c r="AM1622" s="19"/>
      <c r="AN1622" s="31">
        <v>512303</v>
      </c>
      <c r="AO1622" s="31">
        <v>1482471</v>
      </c>
      <c r="AP1622" s="31">
        <v>1184308</v>
      </c>
      <c r="AQ1622" s="31">
        <v>1347961</v>
      </c>
      <c r="AR1622" s="31">
        <v>1206916</v>
      </c>
      <c r="AS1622" s="31">
        <v>1303061</v>
      </c>
      <c r="AT1622" s="31">
        <v>1267787</v>
      </c>
      <c r="AU1622" s="31">
        <v>1175660</v>
      </c>
      <c r="AV1622" s="31">
        <v>1459470.5</v>
      </c>
      <c r="AW1622" s="31">
        <v>1381777.5</v>
      </c>
      <c r="AX1622" s="31">
        <v>116543</v>
      </c>
      <c r="AY1622" s="31">
        <v>88497</v>
      </c>
      <c r="AZ1622" s="31">
        <v>205040</v>
      </c>
    </row>
    <row r="1623" spans="1:52" ht="15" customHeight="1">
      <c r="A1623" s="29" t="s">
        <v>12923</v>
      </c>
      <c r="B1623" s="34">
        <v>36530</v>
      </c>
      <c r="C1623" s="28">
        <v>600</v>
      </c>
      <c r="D1623" s="28">
        <v>45</v>
      </c>
      <c r="E1623" s="28">
        <v>45</v>
      </c>
      <c r="F1623" s="29" t="s">
        <v>1566</v>
      </c>
      <c r="G1623" s="29" t="s">
        <v>12918</v>
      </c>
      <c r="H1623" s="28">
        <v>510</v>
      </c>
      <c r="I1623" s="29" t="s">
        <v>104</v>
      </c>
      <c r="J1623" s="33" t="s">
        <v>12922</v>
      </c>
      <c r="K1623" s="29" t="s">
        <v>178</v>
      </c>
      <c r="L1623" s="29" t="s">
        <v>12921</v>
      </c>
      <c r="M1623" s="29" t="s">
        <v>9735</v>
      </c>
      <c r="N1623" s="28">
        <v>522457.7</v>
      </c>
      <c r="O1623" s="28">
        <v>6124737</v>
      </c>
      <c r="P1623" s="29" t="s">
        <v>12920</v>
      </c>
      <c r="Q1623" s="32" t="s">
        <v>174</v>
      </c>
      <c r="R1623" s="19"/>
      <c r="S1623" s="19"/>
      <c r="T1623" s="19"/>
      <c r="U1623" s="19"/>
      <c r="V1623" s="19"/>
      <c r="W1623" s="19"/>
      <c r="X1623" s="19"/>
      <c r="Y1623" s="19"/>
      <c r="Z1623" s="19"/>
      <c r="AA1623" s="19"/>
      <c r="AB1623" s="19"/>
      <c r="AC1623" s="19"/>
      <c r="AD1623" s="19"/>
      <c r="AE1623" s="19"/>
      <c r="AF1623" s="19"/>
      <c r="AG1623" s="19"/>
      <c r="AH1623" s="19"/>
      <c r="AI1623" s="19"/>
      <c r="AJ1623" s="19"/>
      <c r="AK1623" s="19"/>
      <c r="AL1623" s="19"/>
      <c r="AM1623" s="19"/>
      <c r="AN1623" s="19"/>
      <c r="AO1623" s="31">
        <v>1315220</v>
      </c>
      <c r="AP1623" s="31">
        <v>1097901</v>
      </c>
      <c r="AQ1623" s="31">
        <v>1231908</v>
      </c>
      <c r="AR1623" s="31">
        <v>1087375</v>
      </c>
      <c r="AS1623" s="31">
        <v>1225885.5</v>
      </c>
      <c r="AT1623" s="31">
        <v>1182252</v>
      </c>
      <c r="AU1623" s="31">
        <v>1105043</v>
      </c>
      <c r="AV1623" s="31">
        <v>1193995.734375</v>
      </c>
      <c r="AW1623" s="31">
        <v>915152</v>
      </c>
      <c r="AX1623" s="31">
        <v>51734</v>
      </c>
      <c r="AY1623" s="31">
        <v>53061</v>
      </c>
      <c r="AZ1623" s="31">
        <v>104795</v>
      </c>
    </row>
    <row r="1624" spans="1:52" ht="15" customHeight="1">
      <c r="A1624" s="29" t="s">
        <v>12919</v>
      </c>
      <c r="B1624" s="34">
        <v>37610</v>
      </c>
      <c r="C1624" s="28">
        <v>800</v>
      </c>
      <c r="D1624" s="28">
        <v>50</v>
      </c>
      <c r="E1624" s="28">
        <v>46</v>
      </c>
      <c r="F1624" s="29" t="s">
        <v>1171</v>
      </c>
      <c r="G1624" s="29" t="s">
        <v>3702</v>
      </c>
      <c r="H1624" s="28">
        <v>510</v>
      </c>
      <c r="I1624" s="29" t="s">
        <v>104</v>
      </c>
      <c r="J1624" s="33" t="s">
        <v>12917</v>
      </c>
      <c r="K1624" s="29" t="s">
        <v>178</v>
      </c>
      <c r="L1624" s="29" t="s">
        <v>12912</v>
      </c>
      <c r="M1624" s="29" t="s">
        <v>1241</v>
      </c>
      <c r="N1624" s="28">
        <v>540133.5</v>
      </c>
      <c r="O1624" s="28">
        <v>6121074</v>
      </c>
      <c r="P1624" s="29" t="s">
        <v>6971</v>
      </c>
      <c r="Q1624" s="32" t="s">
        <v>174</v>
      </c>
      <c r="R1624" s="19"/>
      <c r="S1624" s="19"/>
      <c r="T1624" s="19"/>
      <c r="U1624" s="19"/>
      <c r="V1624" s="19"/>
      <c r="W1624" s="19"/>
      <c r="X1624" s="19"/>
      <c r="Y1624" s="19"/>
      <c r="Z1624" s="19"/>
      <c r="AA1624" s="19"/>
      <c r="AB1624" s="19"/>
      <c r="AC1624" s="19"/>
      <c r="AD1624" s="19"/>
      <c r="AE1624" s="19"/>
      <c r="AF1624" s="19"/>
      <c r="AG1624" s="19"/>
      <c r="AH1624" s="19"/>
      <c r="AI1624" s="19"/>
      <c r="AJ1624" s="19"/>
      <c r="AK1624" s="19"/>
      <c r="AL1624" s="19"/>
      <c r="AM1624" s="19"/>
      <c r="AN1624" s="19"/>
      <c r="AO1624" s="19"/>
      <c r="AP1624" s="19"/>
      <c r="AQ1624" s="31">
        <v>51184.6015625</v>
      </c>
      <c r="AR1624" s="31">
        <v>1289296.2109375</v>
      </c>
      <c r="AS1624" s="31">
        <v>1477396.1796875</v>
      </c>
      <c r="AT1624" s="31">
        <v>1313183.12109375</v>
      </c>
      <c r="AU1624" s="31">
        <v>1149153.203125</v>
      </c>
      <c r="AV1624" s="31">
        <v>1521174.30859375</v>
      </c>
      <c r="AW1624" s="31">
        <v>1360681.80859375</v>
      </c>
      <c r="AX1624" s="31">
        <v>115617</v>
      </c>
      <c r="AY1624" s="31">
        <v>92351</v>
      </c>
      <c r="AZ1624" s="31">
        <v>207968</v>
      </c>
    </row>
    <row r="1625" spans="1:52" ht="15" customHeight="1">
      <c r="A1625" s="29" t="s">
        <v>12916</v>
      </c>
      <c r="B1625" s="34">
        <v>37610</v>
      </c>
      <c r="C1625" s="28">
        <v>800</v>
      </c>
      <c r="D1625" s="28">
        <v>50</v>
      </c>
      <c r="E1625" s="28">
        <v>46</v>
      </c>
      <c r="F1625" s="29" t="s">
        <v>1171</v>
      </c>
      <c r="G1625" s="29" t="s">
        <v>3702</v>
      </c>
      <c r="H1625" s="28">
        <v>510</v>
      </c>
      <c r="I1625" s="29" t="s">
        <v>104</v>
      </c>
      <c r="J1625" s="33" t="s">
        <v>12915</v>
      </c>
      <c r="K1625" s="29" t="s">
        <v>178</v>
      </c>
      <c r="L1625" s="29" t="s">
        <v>12912</v>
      </c>
      <c r="M1625" s="29" t="s">
        <v>11883</v>
      </c>
      <c r="N1625" s="28">
        <v>539852.30000000005</v>
      </c>
      <c r="O1625" s="28">
        <v>6120791</v>
      </c>
      <c r="P1625" s="29" t="s">
        <v>8218</v>
      </c>
      <c r="Q1625" s="32" t="s">
        <v>174</v>
      </c>
      <c r="R1625" s="19"/>
      <c r="S1625" s="19"/>
      <c r="T1625" s="19"/>
      <c r="U1625" s="19"/>
      <c r="V1625" s="19"/>
      <c r="W1625" s="19"/>
      <c r="X1625" s="19"/>
      <c r="Y1625" s="19"/>
      <c r="Z1625" s="19"/>
      <c r="AA1625" s="19"/>
      <c r="AB1625" s="19"/>
      <c r="AC1625" s="19"/>
      <c r="AD1625" s="19"/>
      <c r="AE1625" s="19"/>
      <c r="AF1625" s="19"/>
      <c r="AG1625" s="19"/>
      <c r="AH1625" s="19"/>
      <c r="AI1625" s="19"/>
      <c r="AJ1625" s="19"/>
      <c r="AK1625" s="19"/>
      <c r="AL1625" s="19"/>
      <c r="AM1625" s="19"/>
      <c r="AN1625" s="19"/>
      <c r="AO1625" s="19"/>
      <c r="AP1625" s="19"/>
      <c r="AQ1625" s="31">
        <v>33637.80078125</v>
      </c>
      <c r="AR1625" s="31">
        <v>1329110.7109375</v>
      </c>
      <c r="AS1625" s="31">
        <v>1537357.796875</v>
      </c>
      <c r="AT1625" s="31">
        <v>1484293.99609375</v>
      </c>
      <c r="AU1625" s="31">
        <v>1334638.69140625</v>
      </c>
      <c r="AV1625" s="31">
        <v>1598031.203125</v>
      </c>
      <c r="AW1625" s="31">
        <v>1515570.20703125</v>
      </c>
      <c r="AX1625" s="31">
        <v>125915</v>
      </c>
      <c r="AY1625" s="31">
        <v>107793</v>
      </c>
      <c r="AZ1625" s="31">
        <v>233708</v>
      </c>
    </row>
    <row r="1626" spans="1:52" ht="15" customHeight="1">
      <c r="A1626" s="29" t="s">
        <v>12914</v>
      </c>
      <c r="B1626" s="34">
        <v>37610</v>
      </c>
      <c r="C1626" s="28">
        <v>800</v>
      </c>
      <c r="D1626" s="28">
        <v>50</v>
      </c>
      <c r="E1626" s="28">
        <v>46</v>
      </c>
      <c r="F1626" s="29" t="s">
        <v>1171</v>
      </c>
      <c r="G1626" s="29" t="s">
        <v>3702</v>
      </c>
      <c r="H1626" s="28">
        <v>510</v>
      </c>
      <c r="I1626" s="29" t="s">
        <v>104</v>
      </c>
      <c r="J1626" s="33" t="s">
        <v>12913</v>
      </c>
      <c r="K1626" s="29" t="s">
        <v>178</v>
      </c>
      <c r="L1626" s="29" t="s">
        <v>12912</v>
      </c>
      <c r="M1626" s="29" t="s">
        <v>11883</v>
      </c>
      <c r="N1626" s="28">
        <v>539571</v>
      </c>
      <c r="O1626" s="28">
        <v>6120509</v>
      </c>
      <c r="P1626" s="29" t="s">
        <v>8029</v>
      </c>
      <c r="Q1626" s="32" t="s">
        <v>174</v>
      </c>
      <c r="R1626" s="19"/>
      <c r="S1626" s="19"/>
      <c r="T1626" s="19"/>
      <c r="U1626" s="19"/>
      <c r="V1626" s="19"/>
      <c r="W1626" s="19"/>
      <c r="X1626" s="19"/>
      <c r="Y1626" s="19"/>
      <c r="Z1626" s="19"/>
      <c r="AA1626" s="19"/>
      <c r="AB1626" s="19"/>
      <c r="AC1626" s="19"/>
      <c r="AD1626" s="19"/>
      <c r="AE1626" s="19"/>
      <c r="AF1626" s="19"/>
      <c r="AG1626" s="19"/>
      <c r="AH1626" s="19"/>
      <c r="AI1626" s="19"/>
      <c r="AJ1626" s="19"/>
      <c r="AK1626" s="19"/>
      <c r="AL1626" s="19"/>
      <c r="AM1626" s="19"/>
      <c r="AN1626" s="19"/>
      <c r="AO1626" s="19"/>
      <c r="AP1626" s="19"/>
      <c r="AQ1626" s="31">
        <v>718</v>
      </c>
      <c r="AR1626" s="31">
        <v>1331920.8046875</v>
      </c>
      <c r="AS1626" s="31">
        <v>1574518.3046875</v>
      </c>
      <c r="AT1626" s="31">
        <v>1516102.109375</v>
      </c>
      <c r="AU1626" s="31">
        <v>1361218.10546875</v>
      </c>
      <c r="AV1626" s="31">
        <v>1602201.6796875</v>
      </c>
      <c r="AW1626" s="31">
        <v>1530482.7109375</v>
      </c>
      <c r="AX1626" s="31">
        <v>141134.703125</v>
      </c>
      <c r="AY1626" s="31">
        <v>110508</v>
      </c>
      <c r="AZ1626" s="31">
        <v>251642.703125</v>
      </c>
    </row>
    <row r="1627" spans="1:52" ht="15" customHeight="1">
      <c r="A1627" s="29" t="s">
        <v>12911</v>
      </c>
      <c r="B1627" s="34">
        <v>34425</v>
      </c>
      <c r="C1627" s="28">
        <v>150</v>
      </c>
      <c r="D1627" s="28">
        <v>24.6</v>
      </c>
      <c r="E1627" s="28">
        <v>32.5</v>
      </c>
      <c r="F1627" s="29" t="s">
        <v>786</v>
      </c>
      <c r="G1627" s="29" t="s">
        <v>5704</v>
      </c>
      <c r="H1627" s="28">
        <v>530</v>
      </c>
      <c r="I1627" s="29" t="s">
        <v>12763</v>
      </c>
      <c r="J1627" s="33" t="s">
        <v>12910</v>
      </c>
      <c r="K1627" s="29" t="s">
        <v>178</v>
      </c>
      <c r="L1627" s="29" t="s">
        <v>12888</v>
      </c>
      <c r="M1627" s="29" t="s">
        <v>5497</v>
      </c>
      <c r="N1627" s="28">
        <v>504587.2</v>
      </c>
      <c r="O1627" s="28">
        <v>6178216</v>
      </c>
      <c r="P1627" s="29" t="s">
        <v>12907</v>
      </c>
      <c r="Q1627" s="32" t="s">
        <v>207</v>
      </c>
      <c r="R1627" s="19"/>
      <c r="S1627" s="19"/>
      <c r="T1627" s="19"/>
      <c r="U1627" s="19"/>
      <c r="V1627" s="19"/>
      <c r="W1627" s="19"/>
      <c r="X1627" s="19"/>
      <c r="Y1627" s="19"/>
      <c r="Z1627" s="19"/>
      <c r="AA1627" s="19"/>
      <c r="AB1627" s="19"/>
      <c r="AC1627" s="19"/>
      <c r="AD1627" s="19"/>
      <c r="AE1627" s="19"/>
      <c r="AF1627" s="19"/>
      <c r="AG1627" s="19"/>
      <c r="AH1627" s="19"/>
      <c r="AI1627" s="31">
        <v>192916</v>
      </c>
      <c r="AJ1627" s="31">
        <v>205104</v>
      </c>
      <c r="AK1627" s="31">
        <v>191447</v>
      </c>
      <c r="AL1627" s="31">
        <v>206100</v>
      </c>
      <c r="AM1627" s="31">
        <v>209900</v>
      </c>
      <c r="AN1627" s="31">
        <v>186344</v>
      </c>
      <c r="AO1627" s="31">
        <v>215577</v>
      </c>
      <c r="AP1627" s="31">
        <v>156692</v>
      </c>
      <c r="AQ1627" s="31">
        <v>187632.5</v>
      </c>
      <c r="AR1627" s="31">
        <v>152172.5</v>
      </c>
      <c r="AS1627" s="31">
        <v>176106.5</v>
      </c>
      <c r="AT1627" s="31">
        <v>173462.5</v>
      </c>
      <c r="AU1627" s="31">
        <v>155053.5</v>
      </c>
      <c r="AV1627" s="31">
        <v>205404.5</v>
      </c>
      <c r="AW1627" s="31">
        <v>194136.5</v>
      </c>
      <c r="AX1627" s="31">
        <v>16200.5</v>
      </c>
      <c r="AY1627" s="31">
        <v>10983.5</v>
      </c>
      <c r="AZ1627" s="31">
        <v>27184</v>
      </c>
    </row>
    <row r="1628" spans="1:52" ht="15" customHeight="1">
      <c r="A1628" s="29" t="s">
        <v>12909</v>
      </c>
      <c r="B1628" s="34">
        <v>32874</v>
      </c>
      <c r="C1628" s="28">
        <v>150</v>
      </c>
      <c r="D1628" s="28">
        <v>24.6</v>
      </c>
      <c r="E1628" s="28">
        <v>32.5</v>
      </c>
      <c r="F1628" s="29" t="s">
        <v>786</v>
      </c>
      <c r="G1628" s="29" t="s">
        <v>5704</v>
      </c>
      <c r="H1628" s="28">
        <v>530</v>
      </c>
      <c r="I1628" s="29" t="s">
        <v>12763</v>
      </c>
      <c r="J1628" s="33" t="s">
        <v>12908</v>
      </c>
      <c r="K1628" s="29" t="s">
        <v>178</v>
      </c>
      <c r="L1628" s="29" t="s">
        <v>12888</v>
      </c>
      <c r="M1628" s="29" t="s">
        <v>5497</v>
      </c>
      <c r="N1628" s="28">
        <v>504599.3</v>
      </c>
      <c r="O1628" s="28">
        <v>6178110</v>
      </c>
      <c r="P1628" s="29" t="s">
        <v>12907</v>
      </c>
      <c r="Q1628" s="32" t="s">
        <v>207</v>
      </c>
      <c r="R1628" s="19"/>
      <c r="S1628" s="19"/>
      <c r="T1628" s="19"/>
      <c r="U1628" s="19"/>
      <c r="V1628" s="19"/>
      <c r="W1628" s="19"/>
      <c r="X1628" s="19"/>
      <c r="Y1628" s="19"/>
      <c r="Z1628" s="19"/>
      <c r="AA1628" s="19"/>
      <c r="AB1628" s="19"/>
      <c r="AC1628" s="19"/>
      <c r="AD1628" s="19"/>
      <c r="AE1628" s="31">
        <v>56954</v>
      </c>
      <c r="AF1628" s="31">
        <v>204293</v>
      </c>
      <c r="AG1628" s="31">
        <v>205267</v>
      </c>
      <c r="AH1628" s="31">
        <v>213412</v>
      </c>
      <c r="AI1628" s="31">
        <v>192916</v>
      </c>
      <c r="AJ1628" s="31">
        <v>205104</v>
      </c>
      <c r="AK1628" s="31">
        <v>191446</v>
      </c>
      <c r="AL1628" s="31">
        <v>206100</v>
      </c>
      <c r="AM1628" s="31">
        <v>209900</v>
      </c>
      <c r="AN1628" s="31">
        <v>186344</v>
      </c>
      <c r="AO1628" s="31">
        <v>215576</v>
      </c>
      <c r="AP1628" s="31">
        <v>156690</v>
      </c>
      <c r="AQ1628" s="31">
        <v>187632.5</v>
      </c>
      <c r="AR1628" s="31">
        <v>152172.5</v>
      </c>
      <c r="AS1628" s="31">
        <v>176106.5</v>
      </c>
      <c r="AT1628" s="31">
        <v>173462.5</v>
      </c>
      <c r="AU1628" s="31">
        <v>155053.5</v>
      </c>
      <c r="AV1628" s="31">
        <v>205404.5</v>
      </c>
      <c r="AW1628" s="31">
        <v>194136.5</v>
      </c>
      <c r="AX1628" s="31">
        <v>16200.5</v>
      </c>
      <c r="AY1628" s="31">
        <v>10983.5</v>
      </c>
      <c r="AZ1628" s="31">
        <v>27184</v>
      </c>
    </row>
    <row r="1629" spans="1:52" ht="15" customHeight="1">
      <c r="A1629" s="29" t="s">
        <v>12906</v>
      </c>
      <c r="B1629" s="34">
        <v>36082</v>
      </c>
      <c r="C1629" s="28">
        <v>750</v>
      </c>
      <c r="D1629" s="28">
        <v>48</v>
      </c>
      <c r="E1629" s="28">
        <v>55</v>
      </c>
      <c r="F1629" s="29" t="s">
        <v>172</v>
      </c>
      <c r="G1629" s="29" t="s">
        <v>12899</v>
      </c>
      <c r="H1629" s="28">
        <v>530</v>
      </c>
      <c r="I1629" s="29" t="s">
        <v>12763</v>
      </c>
      <c r="J1629" s="33" t="s">
        <v>12905</v>
      </c>
      <c r="K1629" s="29" t="s">
        <v>178</v>
      </c>
      <c r="L1629" s="29" t="s">
        <v>12902</v>
      </c>
      <c r="M1629" s="29" t="s">
        <v>3115</v>
      </c>
      <c r="N1629" s="28">
        <v>495002.3</v>
      </c>
      <c r="O1629" s="28">
        <v>6192965</v>
      </c>
      <c r="P1629" s="29" t="s">
        <v>12901</v>
      </c>
      <c r="Q1629" s="32" t="s">
        <v>174</v>
      </c>
      <c r="R1629" s="19"/>
      <c r="S1629" s="19"/>
      <c r="T1629" s="19"/>
      <c r="U1629" s="19"/>
      <c r="V1629" s="19"/>
      <c r="W1629" s="19"/>
      <c r="X1629" s="19"/>
      <c r="Y1629" s="19"/>
      <c r="Z1629" s="19"/>
      <c r="AA1629" s="19"/>
      <c r="AB1629" s="19"/>
      <c r="AC1629" s="19"/>
      <c r="AD1629" s="19"/>
      <c r="AE1629" s="19"/>
      <c r="AF1629" s="19"/>
      <c r="AG1629" s="19"/>
      <c r="AH1629" s="19"/>
      <c r="AI1629" s="19"/>
      <c r="AJ1629" s="19"/>
      <c r="AK1629" s="19"/>
      <c r="AL1629" s="19"/>
      <c r="AM1629" s="31">
        <v>351760</v>
      </c>
      <c r="AN1629" s="31">
        <v>1018297</v>
      </c>
      <c r="AO1629" s="31">
        <v>1563340</v>
      </c>
      <c r="AP1629" s="31">
        <v>1208870.5</v>
      </c>
      <c r="AQ1629" s="31">
        <v>1415827.5</v>
      </c>
      <c r="AR1629" s="31">
        <v>1242465</v>
      </c>
      <c r="AS1629" s="31">
        <v>1346883.5</v>
      </c>
      <c r="AT1629" s="31">
        <v>1332958</v>
      </c>
      <c r="AU1629" s="31">
        <v>1176044</v>
      </c>
      <c r="AV1629" s="31">
        <v>1476527</v>
      </c>
      <c r="AW1629" s="31">
        <v>1399457.5</v>
      </c>
      <c r="AX1629" s="31">
        <v>119261.5</v>
      </c>
      <c r="AY1629" s="31">
        <v>87155.5</v>
      </c>
      <c r="AZ1629" s="31">
        <v>206417</v>
      </c>
    </row>
    <row r="1630" spans="1:52" ht="15" customHeight="1">
      <c r="A1630" s="29" t="s">
        <v>12904</v>
      </c>
      <c r="B1630" s="34">
        <v>36364</v>
      </c>
      <c r="C1630" s="28">
        <v>750</v>
      </c>
      <c r="D1630" s="28">
        <v>48</v>
      </c>
      <c r="E1630" s="28">
        <v>55</v>
      </c>
      <c r="F1630" s="29" t="s">
        <v>172</v>
      </c>
      <c r="G1630" s="29" t="s">
        <v>12899</v>
      </c>
      <c r="H1630" s="28">
        <v>530</v>
      </c>
      <c r="I1630" s="29" t="s">
        <v>12763</v>
      </c>
      <c r="J1630" s="33" t="s">
        <v>12903</v>
      </c>
      <c r="K1630" s="29" t="s">
        <v>178</v>
      </c>
      <c r="L1630" s="29" t="s">
        <v>12902</v>
      </c>
      <c r="M1630" s="29" t="s">
        <v>2636</v>
      </c>
      <c r="N1630" s="28">
        <v>494956.9</v>
      </c>
      <c r="O1630" s="28">
        <v>6193132</v>
      </c>
      <c r="P1630" s="29" t="s">
        <v>12901</v>
      </c>
      <c r="Q1630" s="32" t="s">
        <v>174</v>
      </c>
      <c r="R1630" s="19"/>
      <c r="S1630" s="19"/>
      <c r="T1630" s="19"/>
      <c r="U1630" s="19"/>
      <c r="V1630" s="19"/>
      <c r="W1630" s="19"/>
      <c r="X1630" s="19"/>
      <c r="Y1630" s="19"/>
      <c r="Z1630" s="19"/>
      <c r="AA1630" s="19"/>
      <c r="AB1630" s="19"/>
      <c r="AC1630" s="19"/>
      <c r="AD1630" s="19"/>
      <c r="AE1630" s="19"/>
      <c r="AF1630" s="19"/>
      <c r="AG1630" s="19"/>
      <c r="AH1630" s="19"/>
      <c r="AI1630" s="19"/>
      <c r="AJ1630" s="19"/>
      <c r="AK1630" s="19"/>
      <c r="AL1630" s="19"/>
      <c r="AM1630" s="19"/>
      <c r="AN1630" s="31">
        <v>1018297</v>
      </c>
      <c r="AO1630" s="31">
        <v>1563340</v>
      </c>
      <c r="AP1630" s="31">
        <v>1208870.5</v>
      </c>
      <c r="AQ1630" s="31">
        <v>1415827.5</v>
      </c>
      <c r="AR1630" s="31">
        <v>1242465</v>
      </c>
      <c r="AS1630" s="31">
        <v>1346883.5</v>
      </c>
      <c r="AT1630" s="31">
        <v>1332958</v>
      </c>
      <c r="AU1630" s="31">
        <v>1176044</v>
      </c>
      <c r="AV1630" s="31">
        <v>1476527</v>
      </c>
      <c r="AW1630" s="31">
        <v>1399457.5</v>
      </c>
      <c r="AX1630" s="31">
        <v>119261.5</v>
      </c>
      <c r="AY1630" s="31">
        <v>87155.5</v>
      </c>
      <c r="AZ1630" s="31">
        <v>206417</v>
      </c>
    </row>
    <row r="1631" spans="1:52" ht="15" customHeight="1">
      <c r="A1631" s="29" t="s">
        <v>12900</v>
      </c>
      <c r="B1631" s="34">
        <v>36872</v>
      </c>
      <c r="C1631" s="28">
        <v>850</v>
      </c>
      <c r="D1631" s="28">
        <v>52</v>
      </c>
      <c r="E1631" s="28">
        <v>50</v>
      </c>
      <c r="F1631" s="29" t="s">
        <v>242</v>
      </c>
      <c r="G1631" s="29" t="s">
        <v>4697</v>
      </c>
      <c r="H1631" s="28">
        <v>530</v>
      </c>
      <c r="I1631" s="29" t="s">
        <v>12763</v>
      </c>
      <c r="J1631" s="33" t="s">
        <v>12898</v>
      </c>
      <c r="K1631" s="29" t="s">
        <v>178</v>
      </c>
      <c r="L1631" s="29" t="s">
        <v>12884</v>
      </c>
      <c r="M1631" s="29" t="s">
        <v>1313</v>
      </c>
      <c r="N1631" s="28">
        <v>491658.3</v>
      </c>
      <c r="O1631" s="28">
        <v>6188962</v>
      </c>
      <c r="P1631" s="29" t="s">
        <v>12897</v>
      </c>
      <c r="Q1631" s="32" t="s">
        <v>174</v>
      </c>
      <c r="R1631" s="19"/>
      <c r="S1631" s="19"/>
      <c r="T1631" s="19"/>
      <c r="U1631" s="19"/>
      <c r="V1631" s="19"/>
      <c r="W1631" s="19"/>
      <c r="X1631" s="19"/>
      <c r="Y1631" s="19"/>
      <c r="Z1631" s="19"/>
      <c r="AA1631" s="19"/>
      <c r="AB1631" s="19"/>
      <c r="AC1631" s="19"/>
      <c r="AD1631" s="19"/>
      <c r="AE1631" s="19"/>
      <c r="AF1631" s="19"/>
      <c r="AG1631" s="19"/>
      <c r="AH1631" s="19"/>
      <c r="AI1631" s="19"/>
      <c r="AJ1631" s="19"/>
      <c r="AK1631" s="19"/>
      <c r="AL1631" s="19"/>
      <c r="AM1631" s="19"/>
      <c r="AN1631" s="19"/>
      <c r="AO1631" s="31">
        <v>3050</v>
      </c>
      <c r="AP1631" s="31">
        <v>1122570</v>
      </c>
      <c r="AQ1631" s="31">
        <v>1326817</v>
      </c>
      <c r="AR1631" s="31">
        <v>1103727</v>
      </c>
      <c r="AS1631" s="31">
        <v>979943</v>
      </c>
      <c r="AT1631" s="31">
        <v>1189799</v>
      </c>
      <c r="AU1631" s="31">
        <v>1180640</v>
      </c>
      <c r="AV1631" s="31">
        <v>1371384</v>
      </c>
      <c r="AW1631" s="31">
        <v>1278523</v>
      </c>
      <c r="AX1631" s="31">
        <v>91293</v>
      </c>
      <c r="AY1631" s="31">
        <v>82040</v>
      </c>
      <c r="AZ1631" s="31">
        <v>173333</v>
      </c>
    </row>
    <row r="1632" spans="1:52" ht="15" customHeight="1">
      <c r="A1632" s="29" t="s">
        <v>12896</v>
      </c>
      <c r="B1632" s="34">
        <v>37116</v>
      </c>
      <c r="C1632" s="28">
        <v>850</v>
      </c>
      <c r="D1632" s="28">
        <v>52</v>
      </c>
      <c r="E1632" s="28">
        <v>50</v>
      </c>
      <c r="F1632" s="29" t="s">
        <v>242</v>
      </c>
      <c r="G1632" s="29" t="s">
        <v>4697</v>
      </c>
      <c r="H1632" s="28">
        <v>530</v>
      </c>
      <c r="I1632" s="29" t="s">
        <v>12763</v>
      </c>
      <c r="J1632" s="33" t="s">
        <v>12895</v>
      </c>
      <c r="K1632" s="29" t="s">
        <v>178</v>
      </c>
      <c r="L1632" s="29" t="s">
        <v>12884</v>
      </c>
      <c r="M1632" s="29" t="s">
        <v>1313</v>
      </c>
      <c r="N1632" s="28">
        <v>491734.1</v>
      </c>
      <c r="O1632" s="28">
        <v>6189147</v>
      </c>
      <c r="P1632" s="29" t="s">
        <v>12894</v>
      </c>
      <c r="Q1632" s="32" t="s">
        <v>174</v>
      </c>
      <c r="R1632" s="19"/>
      <c r="S1632" s="19"/>
      <c r="T1632" s="19"/>
      <c r="U1632" s="19"/>
      <c r="V1632" s="19"/>
      <c r="W1632" s="19"/>
      <c r="X1632" s="19"/>
      <c r="Y1632" s="19"/>
      <c r="Z1632" s="19"/>
      <c r="AA1632" s="19"/>
      <c r="AB1632" s="19"/>
      <c r="AC1632" s="19"/>
      <c r="AD1632" s="19"/>
      <c r="AE1632" s="19"/>
      <c r="AF1632" s="19"/>
      <c r="AG1632" s="19"/>
      <c r="AH1632" s="19"/>
      <c r="AI1632" s="19"/>
      <c r="AJ1632" s="19"/>
      <c r="AK1632" s="19"/>
      <c r="AL1632" s="19"/>
      <c r="AM1632" s="19"/>
      <c r="AN1632" s="19"/>
      <c r="AO1632" s="19"/>
      <c r="AP1632" s="31">
        <v>351455</v>
      </c>
      <c r="AQ1632" s="31">
        <v>1144445</v>
      </c>
      <c r="AR1632" s="31">
        <v>1065771</v>
      </c>
      <c r="AS1632" s="31">
        <v>1313645</v>
      </c>
      <c r="AT1632" s="31">
        <v>1274255</v>
      </c>
      <c r="AU1632" s="31">
        <v>1140828</v>
      </c>
      <c r="AV1632" s="31">
        <v>1409805</v>
      </c>
      <c r="AW1632" s="31">
        <v>1375352</v>
      </c>
      <c r="AX1632" s="31">
        <v>122140</v>
      </c>
      <c r="AY1632" s="31">
        <v>81627</v>
      </c>
      <c r="AZ1632" s="31">
        <v>203767</v>
      </c>
    </row>
    <row r="1633" spans="1:52" ht="15" customHeight="1">
      <c r="A1633" s="29" t="s">
        <v>12893</v>
      </c>
      <c r="B1633" s="34">
        <v>37115</v>
      </c>
      <c r="C1633" s="28">
        <v>850</v>
      </c>
      <c r="D1633" s="28">
        <v>52</v>
      </c>
      <c r="E1633" s="28">
        <v>50</v>
      </c>
      <c r="F1633" s="29" t="s">
        <v>242</v>
      </c>
      <c r="G1633" s="29" t="s">
        <v>4697</v>
      </c>
      <c r="H1633" s="28">
        <v>530</v>
      </c>
      <c r="I1633" s="29" t="s">
        <v>12763</v>
      </c>
      <c r="J1633" s="33" t="s">
        <v>12892</v>
      </c>
      <c r="K1633" s="29" t="s">
        <v>178</v>
      </c>
      <c r="L1633" s="29" t="s">
        <v>12884</v>
      </c>
      <c r="M1633" s="29" t="s">
        <v>583</v>
      </c>
      <c r="N1633" s="28">
        <v>491906.2</v>
      </c>
      <c r="O1633" s="28">
        <v>6189065</v>
      </c>
      <c r="P1633" s="29" t="s">
        <v>12891</v>
      </c>
      <c r="Q1633" s="32" t="s">
        <v>174</v>
      </c>
      <c r="R1633" s="19"/>
      <c r="S1633" s="19"/>
      <c r="T1633" s="19"/>
      <c r="U1633" s="19"/>
      <c r="V1633" s="19"/>
      <c r="W1633" s="19"/>
      <c r="X1633" s="19"/>
      <c r="Y1633" s="19"/>
      <c r="Z1633" s="19"/>
      <c r="AA1633" s="19"/>
      <c r="AB1633" s="19"/>
      <c r="AC1633" s="19"/>
      <c r="AD1633" s="19"/>
      <c r="AE1633" s="19"/>
      <c r="AF1633" s="19"/>
      <c r="AG1633" s="19"/>
      <c r="AH1633" s="19"/>
      <c r="AI1633" s="19"/>
      <c r="AJ1633" s="19"/>
      <c r="AK1633" s="19"/>
      <c r="AL1633" s="19"/>
      <c r="AM1633" s="19"/>
      <c r="AN1633" s="19"/>
      <c r="AO1633" s="19"/>
      <c r="AP1633" s="31">
        <v>467274</v>
      </c>
      <c r="AQ1633" s="31">
        <v>1313033</v>
      </c>
      <c r="AR1633" s="31">
        <v>1144175</v>
      </c>
      <c r="AS1633" s="31">
        <v>1296818</v>
      </c>
      <c r="AT1633" s="31">
        <v>1269838</v>
      </c>
      <c r="AU1633" s="31">
        <v>1154134</v>
      </c>
      <c r="AV1633" s="31">
        <v>1425436</v>
      </c>
      <c r="AW1633" s="31">
        <v>1328615</v>
      </c>
      <c r="AX1633" s="31">
        <v>116013</v>
      </c>
      <c r="AY1633" s="31">
        <v>86040</v>
      </c>
      <c r="AZ1633" s="31">
        <v>202053</v>
      </c>
    </row>
    <row r="1634" spans="1:52" ht="15" customHeight="1">
      <c r="A1634" s="29" t="s">
        <v>12890</v>
      </c>
      <c r="B1634" s="34">
        <v>33635</v>
      </c>
      <c r="C1634" s="28">
        <v>150</v>
      </c>
      <c r="D1634" s="28">
        <v>24.6</v>
      </c>
      <c r="E1634" s="28">
        <v>32.5</v>
      </c>
      <c r="F1634" s="29" t="s">
        <v>786</v>
      </c>
      <c r="G1634" s="29" t="s">
        <v>5704</v>
      </c>
      <c r="H1634" s="28">
        <v>530</v>
      </c>
      <c r="I1634" s="29" t="s">
        <v>12763</v>
      </c>
      <c r="J1634" s="33" t="s">
        <v>12889</v>
      </c>
      <c r="K1634" s="29" t="s">
        <v>178</v>
      </c>
      <c r="L1634" s="29" t="s">
        <v>12888</v>
      </c>
      <c r="M1634" s="29" t="s">
        <v>5497</v>
      </c>
      <c r="N1634" s="28">
        <v>504581.7</v>
      </c>
      <c r="O1634" s="28">
        <v>6178313</v>
      </c>
      <c r="P1634" s="29" t="s">
        <v>12887</v>
      </c>
      <c r="Q1634" s="32" t="s">
        <v>207</v>
      </c>
      <c r="R1634" s="19"/>
      <c r="S1634" s="19"/>
      <c r="T1634" s="19"/>
      <c r="U1634" s="19"/>
      <c r="V1634" s="19"/>
      <c r="W1634" s="19"/>
      <c r="X1634" s="19"/>
      <c r="Y1634" s="19"/>
      <c r="Z1634" s="19"/>
      <c r="AA1634" s="19"/>
      <c r="AB1634" s="19"/>
      <c r="AC1634" s="19"/>
      <c r="AD1634" s="19"/>
      <c r="AE1634" s="31">
        <v>189465</v>
      </c>
      <c r="AF1634" s="31">
        <v>203881</v>
      </c>
      <c r="AG1634" s="31">
        <v>204854</v>
      </c>
      <c r="AH1634" s="31">
        <v>212983</v>
      </c>
      <c r="AI1634" s="31">
        <v>231033</v>
      </c>
      <c r="AJ1634" s="31">
        <v>204691</v>
      </c>
      <c r="AK1634" s="31">
        <v>191061</v>
      </c>
      <c r="AL1634" s="31">
        <v>198952</v>
      </c>
      <c r="AM1634" s="31">
        <v>214965</v>
      </c>
      <c r="AN1634" s="31">
        <v>191834</v>
      </c>
      <c r="AO1634" s="31">
        <v>215225</v>
      </c>
      <c r="AP1634" s="31">
        <v>155148</v>
      </c>
      <c r="AQ1634" s="31">
        <v>181229</v>
      </c>
      <c r="AR1634" s="31">
        <v>140766</v>
      </c>
      <c r="AS1634" s="31">
        <v>170832</v>
      </c>
      <c r="AT1634" s="31">
        <v>163012</v>
      </c>
      <c r="AU1634" s="31">
        <v>148758</v>
      </c>
      <c r="AV1634" s="31">
        <v>200562</v>
      </c>
      <c r="AW1634" s="31">
        <v>184283</v>
      </c>
      <c r="AX1634" s="31">
        <v>15331</v>
      </c>
      <c r="AY1634" s="31">
        <v>10770</v>
      </c>
      <c r="AZ1634" s="31">
        <v>26101</v>
      </c>
    </row>
    <row r="1635" spans="1:52" ht="15" customHeight="1">
      <c r="A1635" s="29" t="s">
        <v>12886</v>
      </c>
      <c r="B1635" s="34">
        <v>37133</v>
      </c>
      <c r="C1635" s="28">
        <v>850</v>
      </c>
      <c r="D1635" s="28">
        <v>52</v>
      </c>
      <c r="E1635" s="28">
        <v>50</v>
      </c>
      <c r="F1635" s="29" t="s">
        <v>242</v>
      </c>
      <c r="G1635" s="29" t="s">
        <v>4697</v>
      </c>
      <c r="H1635" s="28">
        <v>530</v>
      </c>
      <c r="I1635" s="29" t="s">
        <v>12763</v>
      </c>
      <c r="J1635" s="33" t="s">
        <v>12885</v>
      </c>
      <c r="K1635" s="29" t="s">
        <v>178</v>
      </c>
      <c r="L1635" s="29" t="s">
        <v>12884</v>
      </c>
      <c r="M1635" s="29" t="s">
        <v>583</v>
      </c>
      <c r="N1635" s="28">
        <v>491852.79999999999</v>
      </c>
      <c r="O1635" s="28">
        <v>6188860</v>
      </c>
      <c r="P1635" s="29" t="s">
        <v>12883</v>
      </c>
      <c r="Q1635" s="32" t="s">
        <v>174</v>
      </c>
      <c r="R1635" s="19"/>
      <c r="S1635" s="19"/>
      <c r="T1635" s="19"/>
      <c r="U1635" s="19"/>
      <c r="V1635" s="19"/>
      <c r="W1635" s="19"/>
      <c r="X1635" s="19"/>
      <c r="Y1635" s="19"/>
      <c r="Z1635" s="19"/>
      <c r="AA1635" s="19"/>
      <c r="AB1635" s="19"/>
      <c r="AC1635" s="19"/>
      <c r="AD1635" s="19"/>
      <c r="AE1635" s="19"/>
      <c r="AF1635" s="19"/>
      <c r="AG1635" s="19"/>
      <c r="AH1635" s="19"/>
      <c r="AI1635" s="19"/>
      <c r="AJ1635" s="19"/>
      <c r="AK1635" s="19"/>
      <c r="AL1635" s="19"/>
      <c r="AM1635" s="19"/>
      <c r="AN1635" s="19"/>
      <c r="AO1635" s="19"/>
      <c r="AP1635" s="31">
        <v>394721</v>
      </c>
      <c r="AQ1635" s="31">
        <v>1286624</v>
      </c>
      <c r="AR1635" s="31">
        <v>1045765</v>
      </c>
      <c r="AS1635" s="31">
        <v>1201707</v>
      </c>
      <c r="AT1635" s="31">
        <v>1170850</v>
      </c>
      <c r="AU1635" s="31">
        <v>1074663</v>
      </c>
      <c r="AV1635" s="31">
        <v>1277387</v>
      </c>
      <c r="AW1635" s="31">
        <v>1187163</v>
      </c>
      <c r="AX1635" s="31">
        <v>109755</v>
      </c>
      <c r="AY1635" s="31">
        <v>75062</v>
      </c>
      <c r="AZ1635" s="31">
        <v>184817</v>
      </c>
    </row>
    <row r="1636" spans="1:52" ht="15" customHeight="1">
      <c r="A1636" s="29" t="s">
        <v>12882</v>
      </c>
      <c r="B1636" s="34">
        <v>37147</v>
      </c>
      <c r="C1636" s="28">
        <v>1300</v>
      </c>
      <c r="D1636" s="28">
        <v>60</v>
      </c>
      <c r="E1636" s="28">
        <v>50</v>
      </c>
      <c r="F1636" s="29" t="s">
        <v>1171</v>
      </c>
      <c r="G1636" s="29" t="s">
        <v>9874</v>
      </c>
      <c r="H1636" s="28">
        <v>530</v>
      </c>
      <c r="I1636" s="29" t="s">
        <v>12763</v>
      </c>
      <c r="J1636" s="33" t="s">
        <v>12881</v>
      </c>
      <c r="K1636" s="29" t="s">
        <v>178</v>
      </c>
      <c r="L1636" s="29" t="s">
        <v>12864</v>
      </c>
      <c r="M1636" s="29" t="s">
        <v>6427</v>
      </c>
      <c r="N1636" s="28">
        <v>499391.2</v>
      </c>
      <c r="O1636" s="28">
        <v>6185446</v>
      </c>
      <c r="P1636" s="29" t="s">
        <v>12880</v>
      </c>
      <c r="Q1636" s="32" t="s">
        <v>174</v>
      </c>
      <c r="R1636" s="19"/>
      <c r="S1636" s="19"/>
      <c r="T1636" s="19"/>
      <c r="U1636" s="19"/>
      <c r="V1636" s="19"/>
      <c r="W1636" s="19"/>
      <c r="X1636" s="19"/>
      <c r="Y1636" s="19"/>
      <c r="Z1636" s="19"/>
      <c r="AA1636" s="19"/>
      <c r="AB1636" s="19"/>
      <c r="AC1636" s="19"/>
      <c r="AD1636" s="19"/>
      <c r="AE1636" s="19"/>
      <c r="AF1636" s="19"/>
      <c r="AG1636" s="19"/>
      <c r="AH1636" s="19"/>
      <c r="AI1636" s="19"/>
      <c r="AJ1636" s="19"/>
      <c r="AK1636" s="19"/>
      <c r="AL1636" s="19"/>
      <c r="AM1636" s="19"/>
      <c r="AN1636" s="19"/>
      <c r="AO1636" s="19"/>
      <c r="AP1636" s="31">
        <v>466223</v>
      </c>
      <c r="AQ1636" s="31">
        <v>1699451</v>
      </c>
      <c r="AR1636" s="31">
        <v>1501177</v>
      </c>
      <c r="AS1636" s="31">
        <v>1643262</v>
      </c>
      <c r="AT1636" s="31">
        <v>1569737</v>
      </c>
      <c r="AU1636" s="31">
        <v>1468028</v>
      </c>
      <c r="AV1636" s="31">
        <v>1807965</v>
      </c>
      <c r="AW1636" s="31">
        <v>1750905</v>
      </c>
      <c r="AX1636" s="31">
        <v>148134</v>
      </c>
      <c r="AY1636" s="31">
        <v>108177</v>
      </c>
      <c r="AZ1636" s="31">
        <v>256311</v>
      </c>
    </row>
    <row r="1637" spans="1:52" ht="15" customHeight="1">
      <c r="A1637" s="29" t="s">
        <v>12879</v>
      </c>
      <c r="B1637" s="34">
        <v>37152</v>
      </c>
      <c r="C1637" s="28">
        <v>1300</v>
      </c>
      <c r="D1637" s="28">
        <v>60</v>
      </c>
      <c r="E1637" s="28">
        <v>50</v>
      </c>
      <c r="F1637" s="29" t="s">
        <v>1171</v>
      </c>
      <c r="G1637" s="29" t="s">
        <v>9874</v>
      </c>
      <c r="H1637" s="28">
        <v>530</v>
      </c>
      <c r="I1637" s="29" t="s">
        <v>12763</v>
      </c>
      <c r="J1637" s="33" t="s">
        <v>12878</v>
      </c>
      <c r="K1637" s="29" t="s">
        <v>178</v>
      </c>
      <c r="L1637" s="29" t="s">
        <v>12864</v>
      </c>
      <c r="M1637" s="29" t="s">
        <v>6427</v>
      </c>
      <c r="N1637" s="28">
        <v>499472.8</v>
      </c>
      <c r="O1637" s="28">
        <v>6185629</v>
      </c>
      <c r="P1637" s="29" t="s">
        <v>12877</v>
      </c>
      <c r="Q1637" s="32" t="s">
        <v>174</v>
      </c>
      <c r="R1637" s="19"/>
      <c r="S1637" s="19"/>
      <c r="T1637" s="19"/>
      <c r="U1637" s="19"/>
      <c r="V1637" s="19"/>
      <c r="W1637" s="19"/>
      <c r="X1637" s="19"/>
      <c r="Y1637" s="19"/>
      <c r="Z1637" s="19"/>
      <c r="AA1637" s="19"/>
      <c r="AB1637" s="19"/>
      <c r="AC1637" s="19"/>
      <c r="AD1637" s="19"/>
      <c r="AE1637" s="19"/>
      <c r="AF1637" s="19"/>
      <c r="AG1637" s="19"/>
      <c r="AH1637" s="19"/>
      <c r="AI1637" s="19"/>
      <c r="AJ1637" s="19"/>
      <c r="AK1637" s="19"/>
      <c r="AL1637" s="19"/>
      <c r="AM1637" s="19"/>
      <c r="AN1637" s="19"/>
      <c r="AO1637" s="19"/>
      <c r="AP1637" s="31">
        <v>474461</v>
      </c>
      <c r="AQ1637" s="31">
        <v>1654898</v>
      </c>
      <c r="AR1637" s="31">
        <v>1417125</v>
      </c>
      <c r="AS1637" s="31">
        <v>1473086</v>
      </c>
      <c r="AT1637" s="31">
        <v>1284569</v>
      </c>
      <c r="AU1637" s="31">
        <v>1378299</v>
      </c>
      <c r="AV1637" s="31">
        <v>1740019</v>
      </c>
      <c r="AW1637" s="31">
        <v>1627052</v>
      </c>
      <c r="AX1637" s="31">
        <v>125799</v>
      </c>
      <c r="AY1637" s="31">
        <v>107944</v>
      </c>
      <c r="AZ1637" s="31">
        <v>233743</v>
      </c>
    </row>
    <row r="1638" spans="1:52" ht="15" customHeight="1">
      <c r="A1638" s="29" t="s">
        <v>12876</v>
      </c>
      <c r="B1638" s="34">
        <v>37144</v>
      </c>
      <c r="C1638" s="28">
        <v>1300</v>
      </c>
      <c r="D1638" s="28">
        <v>60</v>
      </c>
      <c r="E1638" s="28">
        <v>50</v>
      </c>
      <c r="F1638" s="29" t="s">
        <v>1171</v>
      </c>
      <c r="G1638" s="29" t="s">
        <v>9874</v>
      </c>
      <c r="H1638" s="28">
        <v>530</v>
      </c>
      <c r="I1638" s="29" t="s">
        <v>12763</v>
      </c>
      <c r="J1638" s="33" t="s">
        <v>12875</v>
      </c>
      <c r="K1638" s="29" t="s">
        <v>178</v>
      </c>
      <c r="L1638" s="29" t="s">
        <v>12871</v>
      </c>
      <c r="M1638" s="29" t="s">
        <v>2636</v>
      </c>
      <c r="N1638" s="28">
        <v>499655.3</v>
      </c>
      <c r="O1638" s="28">
        <v>6185547</v>
      </c>
      <c r="P1638" s="29" t="s">
        <v>12874</v>
      </c>
      <c r="Q1638" s="32" t="s">
        <v>174</v>
      </c>
      <c r="R1638" s="19"/>
      <c r="S1638" s="19"/>
      <c r="T1638" s="19"/>
      <c r="U1638" s="19"/>
      <c r="V1638" s="19"/>
      <c r="W1638" s="19"/>
      <c r="X1638" s="19"/>
      <c r="Y1638" s="19"/>
      <c r="Z1638" s="19"/>
      <c r="AA1638" s="19"/>
      <c r="AB1638" s="19"/>
      <c r="AC1638" s="19"/>
      <c r="AD1638" s="19"/>
      <c r="AE1638" s="19"/>
      <c r="AF1638" s="19"/>
      <c r="AG1638" s="19"/>
      <c r="AH1638" s="19"/>
      <c r="AI1638" s="19"/>
      <c r="AJ1638" s="19"/>
      <c r="AK1638" s="19"/>
      <c r="AL1638" s="19"/>
      <c r="AM1638" s="19"/>
      <c r="AN1638" s="19"/>
      <c r="AO1638" s="19"/>
      <c r="AP1638" s="31">
        <v>498538</v>
      </c>
      <c r="AQ1638" s="31">
        <v>1652373</v>
      </c>
      <c r="AR1638" s="31">
        <v>1406715</v>
      </c>
      <c r="AS1638" s="31">
        <v>1535084</v>
      </c>
      <c r="AT1638" s="31">
        <v>1509465</v>
      </c>
      <c r="AU1638" s="31">
        <v>1359319</v>
      </c>
      <c r="AV1638" s="31">
        <v>1436771</v>
      </c>
      <c r="AW1638" s="31">
        <v>1588677</v>
      </c>
      <c r="AX1638" s="31">
        <v>81947</v>
      </c>
      <c r="AY1638" s="31">
        <v>99574</v>
      </c>
      <c r="AZ1638" s="31">
        <v>181521</v>
      </c>
    </row>
    <row r="1639" spans="1:52" ht="15" customHeight="1">
      <c r="A1639" s="29" t="s">
        <v>12873</v>
      </c>
      <c r="B1639" s="34">
        <v>37142</v>
      </c>
      <c r="C1639" s="28">
        <v>1300</v>
      </c>
      <c r="D1639" s="28">
        <v>60</v>
      </c>
      <c r="E1639" s="28">
        <v>50</v>
      </c>
      <c r="F1639" s="29" t="s">
        <v>1171</v>
      </c>
      <c r="G1639" s="29" t="s">
        <v>9874</v>
      </c>
      <c r="H1639" s="28">
        <v>530</v>
      </c>
      <c r="I1639" s="29" t="s">
        <v>12763</v>
      </c>
      <c r="J1639" s="33" t="s">
        <v>12872</v>
      </c>
      <c r="K1639" s="29" t="s">
        <v>178</v>
      </c>
      <c r="L1639" s="29" t="s">
        <v>12871</v>
      </c>
      <c r="M1639" s="29" t="s">
        <v>2636</v>
      </c>
      <c r="N1639" s="28">
        <v>499736.9</v>
      </c>
      <c r="O1639" s="28">
        <v>6185730</v>
      </c>
      <c r="P1639" s="29" t="s">
        <v>12870</v>
      </c>
      <c r="Q1639" s="32" t="s">
        <v>174</v>
      </c>
      <c r="R1639" s="19"/>
      <c r="S1639" s="19"/>
      <c r="T1639" s="19"/>
      <c r="U1639" s="19"/>
      <c r="V1639" s="19"/>
      <c r="W1639" s="19"/>
      <c r="X1639" s="19"/>
      <c r="Y1639" s="19"/>
      <c r="Z1639" s="19"/>
      <c r="AA1639" s="19"/>
      <c r="AB1639" s="19"/>
      <c r="AC1639" s="19"/>
      <c r="AD1639" s="19"/>
      <c r="AE1639" s="19"/>
      <c r="AF1639" s="19"/>
      <c r="AG1639" s="19"/>
      <c r="AH1639" s="19"/>
      <c r="AI1639" s="19"/>
      <c r="AJ1639" s="19"/>
      <c r="AK1639" s="19"/>
      <c r="AL1639" s="19"/>
      <c r="AM1639" s="19"/>
      <c r="AN1639" s="19"/>
      <c r="AO1639" s="19"/>
      <c r="AP1639" s="31">
        <v>534850</v>
      </c>
      <c r="AQ1639" s="31">
        <v>1701348</v>
      </c>
      <c r="AR1639" s="31">
        <v>1358582</v>
      </c>
      <c r="AS1639" s="31">
        <v>1496352</v>
      </c>
      <c r="AT1639" s="31">
        <v>1485802</v>
      </c>
      <c r="AU1639" s="31">
        <v>1307250</v>
      </c>
      <c r="AV1639" s="31">
        <v>1598394</v>
      </c>
      <c r="AW1639" s="31">
        <v>1564201</v>
      </c>
      <c r="AX1639" s="31">
        <v>120193</v>
      </c>
      <c r="AY1639" s="31">
        <v>97770</v>
      </c>
      <c r="AZ1639" s="31">
        <v>217963</v>
      </c>
    </row>
    <row r="1640" spans="1:52" ht="15" customHeight="1">
      <c r="A1640" s="29" t="s">
        <v>12869</v>
      </c>
      <c r="B1640" s="34">
        <v>37595</v>
      </c>
      <c r="C1640" s="28">
        <v>1300</v>
      </c>
      <c r="D1640" s="28">
        <v>60</v>
      </c>
      <c r="E1640" s="28">
        <v>50</v>
      </c>
      <c r="F1640" s="29" t="s">
        <v>1171</v>
      </c>
      <c r="G1640" s="29" t="s">
        <v>9874</v>
      </c>
      <c r="H1640" s="28">
        <v>530</v>
      </c>
      <c r="I1640" s="29" t="s">
        <v>12763</v>
      </c>
      <c r="J1640" s="33" t="s">
        <v>12868</v>
      </c>
      <c r="K1640" s="29" t="s">
        <v>178</v>
      </c>
      <c r="L1640" s="29" t="s">
        <v>12864</v>
      </c>
      <c r="M1640" s="29" t="s">
        <v>6427</v>
      </c>
      <c r="N1640" s="28">
        <v>499554.4</v>
      </c>
      <c r="O1640" s="28">
        <v>6185811</v>
      </c>
      <c r="P1640" s="29" t="s">
        <v>12867</v>
      </c>
      <c r="Q1640" s="32" t="s">
        <v>174</v>
      </c>
      <c r="R1640" s="19"/>
      <c r="S1640" s="19"/>
      <c r="T1640" s="19"/>
      <c r="U1640" s="19"/>
      <c r="V1640" s="19"/>
      <c r="W1640" s="19"/>
      <c r="X1640" s="19"/>
      <c r="Y1640" s="19"/>
      <c r="Z1640" s="19"/>
      <c r="AA1640" s="19"/>
      <c r="AB1640" s="19"/>
      <c r="AC1640" s="19"/>
      <c r="AD1640" s="19"/>
      <c r="AE1640" s="19"/>
      <c r="AF1640" s="19"/>
      <c r="AG1640" s="19"/>
      <c r="AH1640" s="19"/>
      <c r="AI1640" s="19"/>
      <c r="AJ1640" s="19"/>
      <c r="AK1640" s="19"/>
      <c r="AL1640" s="19"/>
      <c r="AM1640" s="19"/>
      <c r="AN1640" s="19"/>
      <c r="AO1640" s="19"/>
      <c r="AP1640" s="19"/>
      <c r="AQ1640" s="31">
        <v>106431</v>
      </c>
      <c r="AR1640" s="31">
        <v>1286984</v>
      </c>
      <c r="AS1640" s="31">
        <v>1587808.2578125</v>
      </c>
      <c r="AT1640" s="31">
        <v>1535262</v>
      </c>
      <c r="AU1640" s="31">
        <v>1368595</v>
      </c>
      <c r="AV1640" s="31">
        <v>1750496</v>
      </c>
      <c r="AW1640" s="31">
        <v>1511630</v>
      </c>
      <c r="AX1640" s="31">
        <v>94949</v>
      </c>
      <c r="AY1640" s="31">
        <v>107318</v>
      </c>
      <c r="AZ1640" s="31">
        <v>202267</v>
      </c>
    </row>
    <row r="1641" spans="1:52" ht="15" customHeight="1">
      <c r="A1641" s="29" t="s">
        <v>12866</v>
      </c>
      <c r="B1641" s="34">
        <v>37034</v>
      </c>
      <c r="C1641" s="28">
        <v>1300</v>
      </c>
      <c r="D1641" s="28">
        <v>60</v>
      </c>
      <c r="E1641" s="28">
        <v>50</v>
      </c>
      <c r="F1641" s="29" t="s">
        <v>1171</v>
      </c>
      <c r="G1641" s="29" t="s">
        <v>9874</v>
      </c>
      <c r="H1641" s="28">
        <v>530</v>
      </c>
      <c r="I1641" s="29" t="s">
        <v>12763</v>
      </c>
      <c r="J1641" s="33" t="s">
        <v>12865</v>
      </c>
      <c r="K1641" s="29" t="s">
        <v>178</v>
      </c>
      <c r="L1641" s="29" t="s">
        <v>12864</v>
      </c>
      <c r="M1641" s="29" t="s">
        <v>12863</v>
      </c>
      <c r="N1641" s="28">
        <v>499573.7</v>
      </c>
      <c r="O1641" s="28">
        <v>6185365</v>
      </c>
      <c r="P1641" s="29" t="s">
        <v>12862</v>
      </c>
      <c r="Q1641" s="32" t="s">
        <v>174</v>
      </c>
      <c r="R1641" s="19"/>
      <c r="S1641" s="19"/>
      <c r="T1641" s="19"/>
      <c r="U1641" s="19"/>
      <c r="V1641" s="19"/>
      <c r="W1641" s="19"/>
      <c r="X1641" s="19"/>
      <c r="Y1641" s="19"/>
      <c r="Z1641" s="19"/>
      <c r="AA1641" s="19"/>
      <c r="AB1641" s="19"/>
      <c r="AC1641" s="19"/>
      <c r="AD1641" s="19"/>
      <c r="AE1641" s="19"/>
      <c r="AF1641" s="19"/>
      <c r="AG1641" s="19"/>
      <c r="AH1641" s="19"/>
      <c r="AI1641" s="19"/>
      <c r="AJ1641" s="19"/>
      <c r="AK1641" s="19"/>
      <c r="AL1641" s="19"/>
      <c r="AM1641" s="19"/>
      <c r="AN1641" s="19"/>
      <c r="AO1641" s="19"/>
      <c r="AP1641" s="31">
        <v>892350</v>
      </c>
      <c r="AQ1641" s="31">
        <v>1792979</v>
      </c>
      <c r="AR1641" s="31">
        <v>1511596</v>
      </c>
      <c r="AS1641" s="31">
        <v>1639454</v>
      </c>
      <c r="AT1641" s="31">
        <v>1584024</v>
      </c>
      <c r="AU1641" s="31">
        <v>1497733</v>
      </c>
      <c r="AV1641" s="31">
        <v>1787771</v>
      </c>
      <c r="AW1641" s="31">
        <v>1834012</v>
      </c>
      <c r="AX1641" s="31">
        <v>159016</v>
      </c>
      <c r="AY1641" s="31">
        <v>107709</v>
      </c>
      <c r="AZ1641" s="31">
        <v>266725</v>
      </c>
    </row>
    <row r="1642" spans="1:52" ht="15" customHeight="1">
      <c r="A1642" s="29" t="s">
        <v>12861</v>
      </c>
      <c r="B1642" s="34">
        <v>36600</v>
      </c>
      <c r="C1642" s="28">
        <v>1000</v>
      </c>
      <c r="D1642" s="28">
        <v>60</v>
      </c>
      <c r="E1642" s="28">
        <v>50</v>
      </c>
      <c r="F1642" s="29" t="s">
        <v>172</v>
      </c>
      <c r="G1642" s="29" t="s">
        <v>12834</v>
      </c>
      <c r="H1642" s="28">
        <v>530</v>
      </c>
      <c r="I1642" s="29" t="s">
        <v>12763</v>
      </c>
      <c r="J1642" s="33" t="s">
        <v>12860</v>
      </c>
      <c r="K1642" s="29" t="s">
        <v>178</v>
      </c>
      <c r="L1642" s="29" t="s">
        <v>12850</v>
      </c>
      <c r="M1642" s="29" t="s">
        <v>1766</v>
      </c>
      <c r="N1642" s="28">
        <v>492449.2</v>
      </c>
      <c r="O1642" s="28">
        <v>6181771</v>
      </c>
      <c r="P1642" s="29" t="s">
        <v>12859</v>
      </c>
      <c r="Q1642" s="32" t="s">
        <v>174</v>
      </c>
      <c r="R1642" s="19"/>
      <c r="S1642" s="19"/>
      <c r="T1642" s="19"/>
      <c r="U1642" s="19"/>
      <c r="V1642" s="19"/>
      <c r="W1642" s="19"/>
      <c r="X1642" s="19"/>
      <c r="Y1642" s="19"/>
      <c r="Z1642" s="19"/>
      <c r="AA1642" s="19"/>
      <c r="AB1642" s="19"/>
      <c r="AC1642" s="19"/>
      <c r="AD1642" s="19"/>
      <c r="AE1642" s="19"/>
      <c r="AF1642" s="19"/>
      <c r="AG1642" s="19"/>
      <c r="AH1642" s="19"/>
      <c r="AI1642" s="19"/>
      <c r="AJ1642" s="19"/>
      <c r="AK1642" s="19"/>
      <c r="AL1642" s="19"/>
      <c r="AM1642" s="19"/>
      <c r="AN1642" s="19"/>
      <c r="AO1642" s="31">
        <v>1548561</v>
      </c>
      <c r="AP1642" s="31">
        <v>1836534.75</v>
      </c>
      <c r="AQ1642" s="31">
        <v>2091570.75</v>
      </c>
      <c r="AR1642" s="31">
        <v>1808253.25</v>
      </c>
      <c r="AS1642" s="31">
        <v>1956984</v>
      </c>
      <c r="AT1642" s="31">
        <v>1953282.75</v>
      </c>
      <c r="AU1642" s="31">
        <v>1748018.109375</v>
      </c>
      <c r="AV1642" s="31">
        <v>2101329.90625</v>
      </c>
      <c r="AW1642" s="31">
        <v>2045437.109375</v>
      </c>
      <c r="AX1642" s="31">
        <v>187986</v>
      </c>
      <c r="AY1642" s="31">
        <v>122984.703125</v>
      </c>
      <c r="AZ1642" s="31">
        <v>310970.703125</v>
      </c>
    </row>
    <row r="1643" spans="1:52" ht="15" customHeight="1">
      <c r="A1643" s="29" t="s">
        <v>12858</v>
      </c>
      <c r="B1643" s="34">
        <v>36600</v>
      </c>
      <c r="C1643" s="28">
        <v>1000</v>
      </c>
      <c r="D1643" s="28">
        <v>60</v>
      </c>
      <c r="E1643" s="28">
        <v>50</v>
      </c>
      <c r="F1643" s="29" t="s">
        <v>172</v>
      </c>
      <c r="G1643" s="29" t="s">
        <v>12834</v>
      </c>
      <c r="H1643" s="28">
        <v>530</v>
      </c>
      <c r="I1643" s="29" t="s">
        <v>12763</v>
      </c>
      <c r="J1643" s="33" t="s">
        <v>12857</v>
      </c>
      <c r="K1643" s="29" t="s">
        <v>178</v>
      </c>
      <c r="L1643" s="29" t="s">
        <v>12850</v>
      </c>
      <c r="M1643" s="29" t="s">
        <v>6642</v>
      </c>
      <c r="N1643" s="28">
        <v>492259.7</v>
      </c>
      <c r="O1643" s="28">
        <v>6181878</v>
      </c>
      <c r="P1643" s="29" t="s">
        <v>12856</v>
      </c>
      <c r="Q1643" s="32" t="s">
        <v>174</v>
      </c>
      <c r="R1643" s="19"/>
      <c r="S1643" s="19"/>
      <c r="T1643" s="19"/>
      <c r="U1643" s="19"/>
      <c r="V1643" s="19"/>
      <c r="W1643" s="19"/>
      <c r="X1643" s="19"/>
      <c r="Y1643" s="19"/>
      <c r="Z1643" s="19"/>
      <c r="AA1643" s="19"/>
      <c r="AB1643" s="19"/>
      <c r="AC1643" s="19"/>
      <c r="AD1643" s="19"/>
      <c r="AE1643" s="19"/>
      <c r="AF1643" s="19"/>
      <c r="AG1643" s="19"/>
      <c r="AH1643" s="19"/>
      <c r="AI1643" s="19"/>
      <c r="AJ1643" s="19"/>
      <c r="AK1643" s="19"/>
      <c r="AL1643" s="19"/>
      <c r="AM1643" s="19"/>
      <c r="AN1643" s="19"/>
      <c r="AO1643" s="31">
        <v>1448626</v>
      </c>
      <c r="AP1643" s="31">
        <v>1762797.25</v>
      </c>
      <c r="AQ1643" s="31">
        <v>2034424</v>
      </c>
      <c r="AR1643" s="31">
        <v>1773572</v>
      </c>
      <c r="AS1643" s="31">
        <v>1921832.5</v>
      </c>
      <c r="AT1643" s="31">
        <v>1868568.5</v>
      </c>
      <c r="AU1643" s="31">
        <v>1753564.453125</v>
      </c>
      <c r="AV1643" s="31">
        <v>2059146.9140625</v>
      </c>
      <c r="AW1643" s="31">
        <v>2024509.5078125</v>
      </c>
      <c r="AX1643" s="31">
        <v>186570.40625</v>
      </c>
      <c r="AY1643" s="31">
        <v>127952.8984375</v>
      </c>
      <c r="AZ1643" s="31">
        <v>314523.3046875</v>
      </c>
    </row>
    <row r="1644" spans="1:52" ht="15" customHeight="1">
      <c r="A1644" s="29" t="s">
        <v>12855</v>
      </c>
      <c r="B1644" s="34">
        <v>36600</v>
      </c>
      <c r="C1644" s="28">
        <v>1000</v>
      </c>
      <c r="D1644" s="28">
        <v>60</v>
      </c>
      <c r="E1644" s="28">
        <v>50</v>
      </c>
      <c r="F1644" s="29" t="s">
        <v>172</v>
      </c>
      <c r="G1644" s="29" t="s">
        <v>12834</v>
      </c>
      <c r="H1644" s="28">
        <v>530</v>
      </c>
      <c r="I1644" s="29" t="s">
        <v>12763</v>
      </c>
      <c r="J1644" s="33" t="s">
        <v>12854</v>
      </c>
      <c r="K1644" s="29" t="s">
        <v>178</v>
      </c>
      <c r="L1644" s="29" t="s">
        <v>12850</v>
      </c>
      <c r="M1644" s="29" t="s">
        <v>2363</v>
      </c>
      <c r="N1644" s="28">
        <v>492070.2</v>
      </c>
      <c r="O1644" s="28">
        <v>6181985</v>
      </c>
      <c r="P1644" s="29" t="s">
        <v>12853</v>
      </c>
      <c r="Q1644" s="32" t="s">
        <v>174</v>
      </c>
      <c r="R1644" s="19"/>
      <c r="S1644" s="19"/>
      <c r="T1644" s="19"/>
      <c r="U1644" s="19"/>
      <c r="V1644" s="19"/>
      <c r="W1644" s="19"/>
      <c r="X1644" s="19"/>
      <c r="Y1644" s="19"/>
      <c r="Z1644" s="19"/>
      <c r="AA1644" s="19"/>
      <c r="AB1644" s="19"/>
      <c r="AC1644" s="19"/>
      <c r="AD1644" s="19"/>
      <c r="AE1644" s="19"/>
      <c r="AF1644" s="19"/>
      <c r="AG1644" s="19"/>
      <c r="AH1644" s="19"/>
      <c r="AI1644" s="19"/>
      <c r="AJ1644" s="19"/>
      <c r="AK1644" s="19"/>
      <c r="AL1644" s="19"/>
      <c r="AM1644" s="19"/>
      <c r="AN1644" s="19"/>
      <c r="AO1644" s="31">
        <v>1460458</v>
      </c>
      <c r="AP1644" s="31">
        <v>1760668.5</v>
      </c>
      <c r="AQ1644" s="31">
        <v>1992643</v>
      </c>
      <c r="AR1644" s="31">
        <v>1718670</v>
      </c>
      <c r="AS1644" s="31">
        <v>1888377.5</v>
      </c>
      <c r="AT1644" s="31">
        <v>1840240.75</v>
      </c>
      <c r="AU1644" s="31">
        <v>1729161.703125</v>
      </c>
      <c r="AV1644" s="31">
        <v>2040780.8984375</v>
      </c>
      <c r="AW1644" s="31">
        <v>1899764.3671875</v>
      </c>
      <c r="AX1644" s="31">
        <v>185324.59375</v>
      </c>
      <c r="AY1644" s="31">
        <v>129579.8984375</v>
      </c>
      <c r="AZ1644" s="31">
        <v>314904.4921875</v>
      </c>
    </row>
    <row r="1645" spans="1:52" ht="15" customHeight="1">
      <c r="A1645" s="29" t="s">
        <v>12852</v>
      </c>
      <c r="B1645" s="34">
        <v>36600</v>
      </c>
      <c r="C1645" s="28">
        <v>1000</v>
      </c>
      <c r="D1645" s="28">
        <v>60</v>
      </c>
      <c r="E1645" s="28">
        <v>50</v>
      </c>
      <c r="F1645" s="29" t="s">
        <v>172</v>
      </c>
      <c r="G1645" s="29" t="s">
        <v>12834</v>
      </c>
      <c r="H1645" s="28">
        <v>530</v>
      </c>
      <c r="I1645" s="29" t="s">
        <v>12763</v>
      </c>
      <c r="J1645" s="33" t="s">
        <v>12851</v>
      </c>
      <c r="K1645" s="29" t="s">
        <v>178</v>
      </c>
      <c r="L1645" s="29" t="s">
        <v>12850</v>
      </c>
      <c r="M1645" s="29" t="s">
        <v>2498</v>
      </c>
      <c r="N1645" s="28">
        <v>491880.8</v>
      </c>
      <c r="O1645" s="28">
        <v>6182093</v>
      </c>
      <c r="P1645" s="29" t="s">
        <v>12849</v>
      </c>
      <c r="Q1645" s="32" t="s">
        <v>174</v>
      </c>
      <c r="R1645" s="19"/>
      <c r="S1645" s="19"/>
      <c r="T1645" s="19"/>
      <c r="U1645" s="19"/>
      <c r="V1645" s="19"/>
      <c r="W1645" s="19"/>
      <c r="X1645" s="19"/>
      <c r="Y1645" s="19"/>
      <c r="Z1645" s="19"/>
      <c r="AA1645" s="19"/>
      <c r="AB1645" s="19"/>
      <c r="AC1645" s="19"/>
      <c r="AD1645" s="19"/>
      <c r="AE1645" s="19"/>
      <c r="AF1645" s="19"/>
      <c r="AG1645" s="19"/>
      <c r="AH1645" s="19"/>
      <c r="AI1645" s="19"/>
      <c r="AJ1645" s="19"/>
      <c r="AK1645" s="19"/>
      <c r="AL1645" s="19"/>
      <c r="AM1645" s="19"/>
      <c r="AN1645" s="19"/>
      <c r="AO1645" s="31">
        <v>1542709</v>
      </c>
      <c r="AP1645" s="31">
        <v>1884637.75</v>
      </c>
      <c r="AQ1645" s="31">
        <v>2044675</v>
      </c>
      <c r="AR1645" s="31">
        <v>1845940</v>
      </c>
      <c r="AS1645" s="31">
        <v>2065785.5</v>
      </c>
      <c r="AT1645" s="31">
        <v>1921900.75</v>
      </c>
      <c r="AU1645" s="31">
        <v>1852248.25</v>
      </c>
      <c r="AV1645" s="31">
        <v>2221071.703125</v>
      </c>
      <c r="AW1645" s="31">
        <v>2090518.2109375</v>
      </c>
      <c r="AX1645" s="31">
        <v>187109</v>
      </c>
      <c r="AY1645" s="31">
        <v>139363.09375</v>
      </c>
      <c r="AZ1645" s="31">
        <v>326472.09375</v>
      </c>
    </row>
    <row r="1646" spans="1:52" ht="15" customHeight="1">
      <c r="A1646" s="29" t="s">
        <v>12848</v>
      </c>
      <c r="B1646" s="34">
        <v>36626</v>
      </c>
      <c r="C1646" s="28">
        <v>1000</v>
      </c>
      <c r="D1646" s="28">
        <v>60</v>
      </c>
      <c r="E1646" s="28">
        <v>50</v>
      </c>
      <c r="F1646" s="29" t="s">
        <v>172</v>
      </c>
      <c r="G1646" s="29" t="s">
        <v>12834</v>
      </c>
      <c r="H1646" s="28">
        <v>530</v>
      </c>
      <c r="I1646" s="29" t="s">
        <v>12763</v>
      </c>
      <c r="J1646" s="33" t="s">
        <v>12847</v>
      </c>
      <c r="K1646" s="29" t="s">
        <v>178</v>
      </c>
      <c r="L1646" s="29" t="s">
        <v>12837</v>
      </c>
      <c r="M1646" s="29" t="s">
        <v>355</v>
      </c>
      <c r="N1646" s="28">
        <v>501297.2</v>
      </c>
      <c r="O1646" s="28">
        <v>6171774</v>
      </c>
      <c r="P1646" s="29" t="s">
        <v>12846</v>
      </c>
      <c r="Q1646" s="32" t="s">
        <v>174</v>
      </c>
      <c r="R1646" s="19"/>
      <c r="S1646" s="19"/>
      <c r="T1646" s="19"/>
      <c r="U1646" s="19"/>
      <c r="V1646" s="19"/>
      <c r="W1646" s="19"/>
      <c r="X1646" s="19"/>
      <c r="Y1646" s="19"/>
      <c r="Z1646" s="19"/>
      <c r="AA1646" s="19"/>
      <c r="AB1646" s="19"/>
      <c r="AC1646" s="19"/>
      <c r="AD1646" s="19"/>
      <c r="AE1646" s="19"/>
      <c r="AF1646" s="19"/>
      <c r="AG1646" s="19"/>
      <c r="AH1646" s="19"/>
      <c r="AI1646" s="19"/>
      <c r="AJ1646" s="19"/>
      <c r="AK1646" s="19"/>
      <c r="AL1646" s="19"/>
      <c r="AM1646" s="19"/>
      <c r="AN1646" s="19"/>
      <c r="AO1646" s="31">
        <v>1331349</v>
      </c>
      <c r="AP1646" s="31">
        <v>1784977</v>
      </c>
      <c r="AQ1646" s="31">
        <v>1950033.25</v>
      </c>
      <c r="AR1646" s="31">
        <v>1718642.5</v>
      </c>
      <c r="AS1646" s="31">
        <v>1876906</v>
      </c>
      <c r="AT1646" s="31">
        <v>1861378.75</v>
      </c>
      <c r="AU1646" s="31">
        <v>1770806.44140625</v>
      </c>
      <c r="AV1646" s="31">
        <v>2045889.78125</v>
      </c>
      <c r="AW1646" s="31">
        <v>1952508.890625</v>
      </c>
      <c r="AX1646" s="31">
        <v>145024.296875</v>
      </c>
      <c r="AY1646" s="31">
        <v>119564.6015625</v>
      </c>
      <c r="AZ1646" s="31">
        <v>264588.8984375</v>
      </c>
    </row>
    <row r="1647" spans="1:52" ht="15" customHeight="1">
      <c r="A1647" s="29" t="s">
        <v>12845</v>
      </c>
      <c r="B1647" s="34">
        <v>36626</v>
      </c>
      <c r="C1647" s="28">
        <v>1000</v>
      </c>
      <c r="D1647" s="28">
        <v>60</v>
      </c>
      <c r="E1647" s="28">
        <v>50</v>
      </c>
      <c r="F1647" s="29" t="s">
        <v>172</v>
      </c>
      <c r="G1647" s="29" t="s">
        <v>12834</v>
      </c>
      <c r="H1647" s="28">
        <v>530</v>
      </c>
      <c r="I1647" s="29" t="s">
        <v>12763</v>
      </c>
      <c r="J1647" s="33" t="s">
        <v>12844</v>
      </c>
      <c r="K1647" s="29" t="s">
        <v>178</v>
      </c>
      <c r="L1647" s="29" t="s">
        <v>12837</v>
      </c>
      <c r="M1647" s="29" t="s">
        <v>11305</v>
      </c>
      <c r="N1647" s="28">
        <v>501485.9</v>
      </c>
      <c r="O1647" s="28">
        <v>6171724</v>
      </c>
      <c r="P1647" s="29" t="s">
        <v>12843</v>
      </c>
      <c r="Q1647" s="32" t="s">
        <v>174</v>
      </c>
      <c r="R1647" s="19"/>
      <c r="S1647" s="19"/>
      <c r="T1647" s="19"/>
      <c r="U1647" s="19"/>
      <c r="V1647" s="19"/>
      <c r="W1647" s="19"/>
      <c r="X1647" s="19"/>
      <c r="Y1647" s="19"/>
      <c r="Z1647" s="19"/>
      <c r="AA1647" s="19"/>
      <c r="AB1647" s="19"/>
      <c r="AC1647" s="19"/>
      <c r="AD1647" s="19"/>
      <c r="AE1647" s="19"/>
      <c r="AF1647" s="19"/>
      <c r="AG1647" s="19"/>
      <c r="AH1647" s="19"/>
      <c r="AI1647" s="19"/>
      <c r="AJ1647" s="19"/>
      <c r="AK1647" s="19"/>
      <c r="AL1647" s="19"/>
      <c r="AM1647" s="19"/>
      <c r="AN1647" s="19"/>
      <c r="AO1647" s="31">
        <v>1271549</v>
      </c>
      <c r="AP1647" s="31">
        <v>1655175.5</v>
      </c>
      <c r="AQ1647" s="31">
        <v>1858884.75</v>
      </c>
      <c r="AR1647" s="31">
        <v>1576539.75</v>
      </c>
      <c r="AS1647" s="31">
        <v>1719940.5</v>
      </c>
      <c r="AT1647" s="31">
        <v>1682587.5</v>
      </c>
      <c r="AU1647" s="31">
        <v>1619281.6953125</v>
      </c>
      <c r="AV1647" s="31">
        <v>1269175.0859375</v>
      </c>
      <c r="AW1647" s="31">
        <v>1719009.98046875</v>
      </c>
      <c r="AX1647" s="31">
        <v>176981.40625</v>
      </c>
      <c r="AY1647" s="31">
        <v>112585.1015625</v>
      </c>
      <c r="AZ1647" s="31">
        <v>289566.5078125</v>
      </c>
    </row>
    <row r="1648" spans="1:52" ht="15" customHeight="1">
      <c r="A1648" s="29" t="s">
        <v>12842</v>
      </c>
      <c r="B1648" s="34">
        <v>36626</v>
      </c>
      <c r="C1648" s="28">
        <v>1000</v>
      </c>
      <c r="D1648" s="28">
        <v>60</v>
      </c>
      <c r="E1648" s="28">
        <v>50</v>
      </c>
      <c r="F1648" s="29" t="s">
        <v>172</v>
      </c>
      <c r="G1648" s="29" t="s">
        <v>12834</v>
      </c>
      <c r="H1648" s="28">
        <v>530</v>
      </c>
      <c r="I1648" s="29" t="s">
        <v>12763</v>
      </c>
      <c r="J1648" s="33" t="s">
        <v>12841</v>
      </c>
      <c r="K1648" s="29" t="s">
        <v>178</v>
      </c>
      <c r="L1648" s="29" t="s">
        <v>12837</v>
      </c>
      <c r="M1648" s="29" t="s">
        <v>2287</v>
      </c>
      <c r="N1648" s="28">
        <v>501674.5</v>
      </c>
      <c r="O1648" s="28">
        <v>6171673</v>
      </c>
      <c r="P1648" s="29" t="s">
        <v>12840</v>
      </c>
      <c r="Q1648" s="32" t="s">
        <v>174</v>
      </c>
      <c r="R1648" s="19"/>
      <c r="S1648" s="19"/>
      <c r="T1648" s="19"/>
      <c r="U1648" s="19"/>
      <c r="V1648" s="19"/>
      <c r="W1648" s="19"/>
      <c r="X1648" s="19"/>
      <c r="Y1648" s="19"/>
      <c r="Z1648" s="19"/>
      <c r="AA1648" s="19"/>
      <c r="AB1648" s="19"/>
      <c r="AC1648" s="19"/>
      <c r="AD1648" s="19"/>
      <c r="AE1648" s="19"/>
      <c r="AF1648" s="19"/>
      <c r="AG1648" s="19"/>
      <c r="AH1648" s="19"/>
      <c r="AI1648" s="19"/>
      <c r="AJ1648" s="19"/>
      <c r="AK1648" s="19"/>
      <c r="AL1648" s="19"/>
      <c r="AM1648" s="19"/>
      <c r="AN1648" s="19"/>
      <c r="AO1648" s="31">
        <v>1288313</v>
      </c>
      <c r="AP1648" s="31">
        <v>1682282.5</v>
      </c>
      <c r="AQ1648" s="31">
        <v>1871128.75</v>
      </c>
      <c r="AR1648" s="31">
        <v>1533501.5</v>
      </c>
      <c r="AS1648" s="31">
        <v>1705558.75</v>
      </c>
      <c r="AT1648" s="31">
        <v>1692700.75</v>
      </c>
      <c r="AU1648" s="31">
        <v>1602928.94140625</v>
      </c>
      <c r="AV1648" s="31">
        <v>1967407.9140625</v>
      </c>
      <c r="AW1648" s="31">
        <v>1704290.609375</v>
      </c>
      <c r="AX1648" s="31">
        <v>104813.8984375</v>
      </c>
      <c r="AY1648" s="31">
        <v>114464.796875</v>
      </c>
      <c r="AZ1648" s="31">
        <v>219278.6953125</v>
      </c>
    </row>
    <row r="1649" spans="1:52" ht="15" customHeight="1">
      <c r="A1649" s="29" t="s">
        <v>12839</v>
      </c>
      <c r="B1649" s="34">
        <v>36626</v>
      </c>
      <c r="C1649" s="28">
        <v>1000</v>
      </c>
      <c r="D1649" s="28">
        <v>60</v>
      </c>
      <c r="E1649" s="28">
        <v>50</v>
      </c>
      <c r="F1649" s="29" t="s">
        <v>172</v>
      </c>
      <c r="G1649" s="29" t="s">
        <v>12834</v>
      </c>
      <c r="H1649" s="28">
        <v>530</v>
      </c>
      <c r="I1649" s="29" t="s">
        <v>12763</v>
      </c>
      <c r="J1649" s="33" t="s">
        <v>12838</v>
      </c>
      <c r="K1649" s="29" t="s">
        <v>178</v>
      </c>
      <c r="L1649" s="29" t="s">
        <v>12837</v>
      </c>
      <c r="M1649" s="29" t="s">
        <v>2676</v>
      </c>
      <c r="N1649" s="28">
        <v>501863.1</v>
      </c>
      <c r="O1649" s="28">
        <v>6171623</v>
      </c>
      <c r="P1649" s="29" t="s">
        <v>12836</v>
      </c>
      <c r="Q1649" s="32" t="s">
        <v>174</v>
      </c>
      <c r="R1649" s="19"/>
      <c r="S1649" s="19"/>
      <c r="T1649" s="19"/>
      <c r="U1649" s="19"/>
      <c r="V1649" s="19"/>
      <c r="W1649" s="19"/>
      <c r="X1649" s="19"/>
      <c r="Y1649" s="19"/>
      <c r="Z1649" s="19"/>
      <c r="AA1649" s="19"/>
      <c r="AB1649" s="19"/>
      <c r="AC1649" s="19"/>
      <c r="AD1649" s="19"/>
      <c r="AE1649" s="19"/>
      <c r="AF1649" s="19"/>
      <c r="AG1649" s="19"/>
      <c r="AH1649" s="19"/>
      <c r="AI1649" s="19"/>
      <c r="AJ1649" s="19"/>
      <c r="AK1649" s="19"/>
      <c r="AL1649" s="19"/>
      <c r="AM1649" s="19"/>
      <c r="AN1649" s="19"/>
      <c r="AO1649" s="31">
        <v>1341922</v>
      </c>
      <c r="AP1649" s="31">
        <v>1775274.5</v>
      </c>
      <c r="AQ1649" s="31">
        <v>1870365</v>
      </c>
      <c r="AR1649" s="31">
        <v>1729191</v>
      </c>
      <c r="AS1649" s="31">
        <v>1842910.25</v>
      </c>
      <c r="AT1649" s="31">
        <v>1780378.5</v>
      </c>
      <c r="AU1649" s="31">
        <v>1708414.94140625</v>
      </c>
      <c r="AV1649" s="31">
        <v>1891600.328125</v>
      </c>
      <c r="AW1649" s="31">
        <v>1925975.48828125</v>
      </c>
      <c r="AX1649" s="31">
        <v>183366</v>
      </c>
      <c r="AY1649" s="31">
        <v>123394.6015625</v>
      </c>
      <c r="AZ1649" s="31">
        <v>306760.6015625</v>
      </c>
    </row>
    <row r="1650" spans="1:52" ht="15" customHeight="1">
      <c r="A1650" s="29" t="s">
        <v>12835</v>
      </c>
      <c r="B1650" s="34">
        <v>36936</v>
      </c>
      <c r="C1650" s="28">
        <v>1300</v>
      </c>
      <c r="D1650" s="28">
        <v>60</v>
      </c>
      <c r="E1650" s="28">
        <v>46</v>
      </c>
      <c r="F1650" s="29" t="s">
        <v>1171</v>
      </c>
      <c r="G1650" s="29" t="s">
        <v>12830</v>
      </c>
      <c r="H1650" s="28">
        <v>530</v>
      </c>
      <c r="I1650" s="29" t="s">
        <v>12763</v>
      </c>
      <c r="J1650" s="33" t="s">
        <v>12833</v>
      </c>
      <c r="K1650" s="29" t="s">
        <v>178</v>
      </c>
      <c r="L1650" s="29" t="s">
        <v>12807</v>
      </c>
      <c r="M1650" s="29" t="s">
        <v>9577</v>
      </c>
      <c r="N1650" s="28">
        <v>487643.1</v>
      </c>
      <c r="O1650" s="28">
        <v>6184850</v>
      </c>
      <c r="P1650" s="29" t="s">
        <v>12832</v>
      </c>
      <c r="Q1650" s="32" t="s">
        <v>174</v>
      </c>
      <c r="R1650" s="19"/>
      <c r="S1650" s="19"/>
      <c r="T1650" s="19"/>
      <c r="U1650" s="19"/>
      <c r="V1650" s="19"/>
      <c r="W1650" s="19"/>
      <c r="X1650" s="19"/>
      <c r="Y1650" s="19"/>
      <c r="Z1650" s="19"/>
      <c r="AA1650" s="19"/>
      <c r="AB1650" s="19"/>
      <c r="AC1650" s="19"/>
      <c r="AD1650" s="19"/>
      <c r="AE1650" s="19"/>
      <c r="AF1650" s="19"/>
      <c r="AG1650" s="19"/>
      <c r="AH1650" s="19"/>
      <c r="AI1650" s="19"/>
      <c r="AJ1650" s="19"/>
      <c r="AK1650" s="19"/>
      <c r="AL1650" s="19"/>
      <c r="AM1650" s="19"/>
      <c r="AN1650" s="19"/>
      <c r="AO1650" s="19"/>
      <c r="AP1650" s="31">
        <v>1543001.75</v>
      </c>
      <c r="AQ1650" s="31">
        <v>2107569.25</v>
      </c>
      <c r="AR1650" s="31">
        <v>1841290.5</v>
      </c>
      <c r="AS1650" s="31">
        <v>2067053</v>
      </c>
      <c r="AT1650" s="31">
        <v>2004401.296875</v>
      </c>
      <c r="AU1650" s="31">
        <v>1807906.08984375</v>
      </c>
      <c r="AV1650" s="31">
        <v>2272111.375</v>
      </c>
      <c r="AW1650" s="31">
        <v>2173198.9140625</v>
      </c>
      <c r="AX1650" s="31">
        <v>0</v>
      </c>
      <c r="AY1650" s="31">
        <v>35296.1015625</v>
      </c>
      <c r="AZ1650" s="31">
        <v>35296.1015625</v>
      </c>
    </row>
    <row r="1651" spans="1:52" ht="15" customHeight="1">
      <c r="A1651" s="29" t="s">
        <v>12831</v>
      </c>
      <c r="B1651" s="34">
        <v>36937</v>
      </c>
      <c r="C1651" s="28">
        <v>1300</v>
      </c>
      <c r="D1651" s="28">
        <v>60</v>
      </c>
      <c r="E1651" s="28">
        <v>46</v>
      </c>
      <c r="F1651" s="29" t="s">
        <v>1171</v>
      </c>
      <c r="G1651" s="29" t="s">
        <v>9994</v>
      </c>
      <c r="H1651" s="28">
        <v>530</v>
      </c>
      <c r="I1651" s="29" t="s">
        <v>12763</v>
      </c>
      <c r="J1651" s="33" t="s">
        <v>12829</v>
      </c>
      <c r="K1651" s="29" t="s">
        <v>178</v>
      </c>
      <c r="L1651" s="29" t="s">
        <v>12807</v>
      </c>
      <c r="M1651" s="29" t="s">
        <v>8260</v>
      </c>
      <c r="N1651" s="28">
        <v>488229.3</v>
      </c>
      <c r="O1651" s="28">
        <v>6184859</v>
      </c>
      <c r="P1651" s="29" t="s">
        <v>12828</v>
      </c>
      <c r="Q1651" s="32" t="s">
        <v>174</v>
      </c>
      <c r="R1651" s="19"/>
      <c r="S1651" s="19"/>
      <c r="T1651" s="19"/>
      <c r="U1651" s="19"/>
      <c r="V1651" s="19"/>
      <c r="W1651" s="19"/>
      <c r="X1651" s="19"/>
      <c r="Y1651" s="19"/>
      <c r="Z1651" s="19"/>
      <c r="AA1651" s="19"/>
      <c r="AB1651" s="19"/>
      <c r="AC1651" s="19"/>
      <c r="AD1651" s="19"/>
      <c r="AE1651" s="19"/>
      <c r="AF1651" s="19"/>
      <c r="AG1651" s="19"/>
      <c r="AH1651" s="19"/>
      <c r="AI1651" s="19"/>
      <c r="AJ1651" s="19"/>
      <c r="AK1651" s="19"/>
      <c r="AL1651" s="19"/>
      <c r="AM1651" s="19"/>
      <c r="AN1651" s="19"/>
      <c r="AO1651" s="19"/>
      <c r="AP1651" s="31">
        <v>1396294.75</v>
      </c>
      <c r="AQ1651" s="31">
        <v>1882103</v>
      </c>
      <c r="AR1651" s="31">
        <v>1467185.25</v>
      </c>
      <c r="AS1651" s="31">
        <v>1784152.0546875</v>
      </c>
      <c r="AT1651" s="31">
        <v>1815125.5078125</v>
      </c>
      <c r="AU1651" s="31">
        <v>1556598.57421875</v>
      </c>
      <c r="AV1651" s="31">
        <v>2041919.46875</v>
      </c>
      <c r="AW1651" s="31">
        <v>1966175.8125</v>
      </c>
      <c r="AX1651" s="31">
        <v>174210.703125</v>
      </c>
      <c r="AY1651" s="31">
        <v>107286.1015625</v>
      </c>
      <c r="AZ1651" s="31">
        <v>281496.8046875</v>
      </c>
    </row>
    <row r="1652" spans="1:52" ht="15" customHeight="1">
      <c r="A1652" s="29" t="s">
        <v>12827</v>
      </c>
      <c r="B1652" s="34">
        <v>37111</v>
      </c>
      <c r="C1652" s="28">
        <v>1300</v>
      </c>
      <c r="D1652" s="28">
        <v>60</v>
      </c>
      <c r="E1652" s="28">
        <v>46</v>
      </c>
      <c r="F1652" s="29" t="s">
        <v>1171</v>
      </c>
      <c r="G1652" s="29" t="s">
        <v>9994</v>
      </c>
      <c r="H1652" s="28">
        <v>530</v>
      </c>
      <c r="I1652" s="29" t="s">
        <v>12763</v>
      </c>
      <c r="J1652" s="33" t="s">
        <v>12826</v>
      </c>
      <c r="K1652" s="29" t="s">
        <v>178</v>
      </c>
      <c r="L1652" s="29" t="s">
        <v>12807</v>
      </c>
      <c r="M1652" s="29" t="s">
        <v>8936</v>
      </c>
      <c r="N1652" s="28">
        <v>487895.3</v>
      </c>
      <c r="O1652" s="28">
        <v>6184476</v>
      </c>
      <c r="P1652" s="29" t="s">
        <v>12825</v>
      </c>
      <c r="Q1652" s="32" t="s">
        <v>174</v>
      </c>
      <c r="R1652" s="19"/>
      <c r="S1652" s="19"/>
      <c r="T1652" s="19"/>
      <c r="U1652" s="19"/>
      <c r="V1652" s="19"/>
      <c r="W1652" s="19"/>
      <c r="X1652" s="19"/>
      <c r="Y1652" s="19"/>
      <c r="Z1652" s="19"/>
      <c r="AA1652" s="19"/>
      <c r="AB1652" s="19"/>
      <c r="AC1652" s="19"/>
      <c r="AD1652" s="19"/>
      <c r="AE1652" s="19"/>
      <c r="AF1652" s="19"/>
      <c r="AG1652" s="19"/>
      <c r="AH1652" s="19"/>
      <c r="AI1652" s="19"/>
      <c r="AJ1652" s="19"/>
      <c r="AK1652" s="19"/>
      <c r="AL1652" s="19"/>
      <c r="AM1652" s="19"/>
      <c r="AN1652" s="19"/>
      <c r="AO1652" s="19"/>
      <c r="AP1652" s="31">
        <v>697684</v>
      </c>
      <c r="AQ1652" s="31">
        <v>1755354.5078125</v>
      </c>
      <c r="AR1652" s="31">
        <v>1617457.296875</v>
      </c>
      <c r="AS1652" s="31">
        <v>1815262.390625</v>
      </c>
      <c r="AT1652" s="31">
        <v>1755044.703125</v>
      </c>
      <c r="AU1652" s="31">
        <v>1586671.0859375</v>
      </c>
      <c r="AV1652" s="31">
        <v>1981297.296875</v>
      </c>
      <c r="AW1652" s="31">
        <v>1920994.1015625</v>
      </c>
      <c r="AX1652" s="31">
        <v>167155.5</v>
      </c>
      <c r="AY1652" s="31">
        <v>111732.5</v>
      </c>
      <c r="AZ1652" s="31">
        <v>278888</v>
      </c>
    </row>
    <row r="1653" spans="1:52" ht="15" customHeight="1">
      <c r="A1653" s="29" t="s">
        <v>12824</v>
      </c>
      <c r="B1653" s="34">
        <v>36937</v>
      </c>
      <c r="C1653" s="28">
        <v>1300</v>
      </c>
      <c r="D1653" s="28">
        <v>60</v>
      </c>
      <c r="E1653" s="28">
        <v>46</v>
      </c>
      <c r="F1653" s="29" t="s">
        <v>1171</v>
      </c>
      <c r="G1653" s="29" t="s">
        <v>9994</v>
      </c>
      <c r="H1653" s="28">
        <v>530</v>
      </c>
      <c r="I1653" s="29" t="s">
        <v>12763</v>
      </c>
      <c r="J1653" s="33" t="s">
        <v>12823</v>
      </c>
      <c r="K1653" s="29" t="s">
        <v>178</v>
      </c>
      <c r="L1653" s="29" t="s">
        <v>12807</v>
      </c>
      <c r="M1653" s="29" t="s">
        <v>1168</v>
      </c>
      <c r="N1653" s="28">
        <v>488215.6</v>
      </c>
      <c r="O1653" s="28">
        <v>6185060</v>
      </c>
      <c r="P1653" s="29" t="s">
        <v>12822</v>
      </c>
      <c r="Q1653" s="32" t="s">
        <v>174</v>
      </c>
      <c r="R1653" s="19"/>
      <c r="S1653" s="19"/>
      <c r="T1653" s="19"/>
      <c r="U1653" s="19"/>
      <c r="V1653" s="19"/>
      <c r="W1653" s="19"/>
      <c r="X1653" s="19"/>
      <c r="Y1653" s="19"/>
      <c r="Z1653" s="19"/>
      <c r="AA1653" s="19"/>
      <c r="AB1653" s="19"/>
      <c r="AC1653" s="19"/>
      <c r="AD1653" s="19"/>
      <c r="AE1653" s="19"/>
      <c r="AF1653" s="19"/>
      <c r="AG1653" s="19"/>
      <c r="AH1653" s="19"/>
      <c r="AI1653" s="19"/>
      <c r="AJ1653" s="19"/>
      <c r="AK1653" s="19"/>
      <c r="AL1653" s="19"/>
      <c r="AM1653" s="19"/>
      <c r="AN1653" s="19"/>
      <c r="AO1653" s="19"/>
      <c r="AP1653" s="31">
        <v>1227862.5</v>
      </c>
      <c r="AQ1653" s="31">
        <v>1822818</v>
      </c>
      <c r="AR1653" s="31">
        <v>1395478.25</v>
      </c>
      <c r="AS1653" s="31">
        <v>1699368.046875</v>
      </c>
      <c r="AT1653" s="31">
        <v>1714710.46875</v>
      </c>
      <c r="AU1653" s="31">
        <v>1525240.88671875</v>
      </c>
      <c r="AV1653" s="31">
        <v>1940148.0859375</v>
      </c>
      <c r="AW1653" s="31">
        <v>1828139.5078125</v>
      </c>
      <c r="AX1653" s="31">
        <v>162311.296875</v>
      </c>
      <c r="AY1653" s="31">
        <v>111928.1015625</v>
      </c>
      <c r="AZ1653" s="31">
        <v>274239.3984375</v>
      </c>
    </row>
    <row r="1654" spans="1:52" ht="15" customHeight="1">
      <c r="A1654" s="29" t="s">
        <v>12821</v>
      </c>
      <c r="B1654" s="34">
        <v>37140</v>
      </c>
      <c r="C1654" s="28">
        <v>1300</v>
      </c>
      <c r="D1654" s="28">
        <v>60</v>
      </c>
      <c r="E1654" s="28">
        <v>46</v>
      </c>
      <c r="F1654" s="29" t="s">
        <v>1171</v>
      </c>
      <c r="G1654" s="29" t="s">
        <v>9994</v>
      </c>
      <c r="H1654" s="28">
        <v>530</v>
      </c>
      <c r="I1654" s="29" t="s">
        <v>12763</v>
      </c>
      <c r="J1654" s="33" t="s">
        <v>12820</v>
      </c>
      <c r="K1654" s="29" t="s">
        <v>178</v>
      </c>
      <c r="L1654" s="29" t="s">
        <v>12807</v>
      </c>
      <c r="M1654" s="29" t="s">
        <v>1168</v>
      </c>
      <c r="N1654" s="28">
        <v>487882.9</v>
      </c>
      <c r="O1654" s="28">
        <v>6184951</v>
      </c>
      <c r="P1654" s="29" t="s">
        <v>12819</v>
      </c>
      <c r="Q1654" s="32" t="s">
        <v>174</v>
      </c>
      <c r="R1654" s="19"/>
      <c r="S1654" s="19"/>
      <c r="T1654" s="19"/>
      <c r="U1654" s="19"/>
      <c r="V1654" s="19"/>
      <c r="W1654" s="19"/>
      <c r="X1654" s="19"/>
      <c r="Y1654" s="19"/>
      <c r="Z1654" s="19"/>
      <c r="AA1654" s="19"/>
      <c r="AB1654" s="19"/>
      <c r="AC1654" s="19"/>
      <c r="AD1654" s="19"/>
      <c r="AE1654" s="19"/>
      <c r="AF1654" s="19"/>
      <c r="AG1654" s="19"/>
      <c r="AH1654" s="19"/>
      <c r="AI1654" s="19"/>
      <c r="AJ1654" s="19"/>
      <c r="AK1654" s="19"/>
      <c r="AL1654" s="19"/>
      <c r="AM1654" s="19"/>
      <c r="AN1654" s="19"/>
      <c r="AO1654" s="19"/>
      <c r="AP1654" s="31">
        <v>511219.5</v>
      </c>
      <c r="AQ1654" s="31">
        <v>1802703.5</v>
      </c>
      <c r="AR1654" s="31">
        <v>1519027</v>
      </c>
      <c r="AS1654" s="31">
        <v>1696428.25</v>
      </c>
      <c r="AT1654" s="31">
        <v>1659202.1953125</v>
      </c>
      <c r="AU1654" s="31">
        <v>1467629.70703125</v>
      </c>
      <c r="AV1654" s="31">
        <v>1881627.984375</v>
      </c>
      <c r="AW1654" s="31">
        <v>1746995.296875</v>
      </c>
      <c r="AX1654" s="31">
        <v>132666.09375</v>
      </c>
      <c r="AY1654" s="31">
        <v>84484.703125</v>
      </c>
      <c r="AZ1654" s="31">
        <v>217150.796875</v>
      </c>
    </row>
    <row r="1655" spans="1:52" ht="15" customHeight="1">
      <c r="A1655" s="29" t="s">
        <v>12818</v>
      </c>
      <c r="B1655" s="34">
        <v>37028</v>
      </c>
      <c r="C1655" s="28">
        <v>1300</v>
      </c>
      <c r="D1655" s="28">
        <v>60</v>
      </c>
      <c r="E1655" s="28">
        <v>46</v>
      </c>
      <c r="F1655" s="29" t="s">
        <v>1171</v>
      </c>
      <c r="G1655" s="29" t="s">
        <v>9994</v>
      </c>
      <c r="H1655" s="28">
        <v>530</v>
      </c>
      <c r="I1655" s="29" t="s">
        <v>12763</v>
      </c>
      <c r="J1655" s="33" t="s">
        <v>12817</v>
      </c>
      <c r="K1655" s="29" t="s">
        <v>178</v>
      </c>
      <c r="L1655" s="29" t="s">
        <v>12807</v>
      </c>
      <c r="M1655" s="29" t="s">
        <v>1168</v>
      </c>
      <c r="N1655" s="28">
        <v>488203.2</v>
      </c>
      <c r="O1655" s="28">
        <v>6185259</v>
      </c>
      <c r="P1655" s="29" t="s">
        <v>12816</v>
      </c>
      <c r="Q1655" s="32" t="s">
        <v>174</v>
      </c>
      <c r="R1655" s="19"/>
      <c r="S1655" s="19"/>
      <c r="T1655" s="19"/>
      <c r="U1655" s="19"/>
      <c r="V1655" s="19"/>
      <c r="W1655" s="19"/>
      <c r="X1655" s="19"/>
      <c r="Y1655" s="19"/>
      <c r="Z1655" s="19"/>
      <c r="AA1655" s="19"/>
      <c r="AB1655" s="19"/>
      <c r="AC1655" s="19"/>
      <c r="AD1655" s="19"/>
      <c r="AE1655" s="19"/>
      <c r="AF1655" s="19"/>
      <c r="AG1655" s="19"/>
      <c r="AH1655" s="19"/>
      <c r="AI1655" s="19"/>
      <c r="AJ1655" s="19"/>
      <c r="AK1655" s="19"/>
      <c r="AL1655" s="19"/>
      <c r="AM1655" s="19"/>
      <c r="AN1655" s="19"/>
      <c r="AO1655" s="19"/>
      <c r="AP1655" s="31">
        <v>936620</v>
      </c>
      <c r="AQ1655" s="31">
        <v>1851854.75</v>
      </c>
      <c r="AR1655" s="31">
        <v>1568130.5</v>
      </c>
      <c r="AS1655" s="31">
        <v>1745618</v>
      </c>
      <c r="AT1655" s="31">
        <v>1659963.3125</v>
      </c>
      <c r="AU1655" s="31">
        <v>1524924.6953125</v>
      </c>
      <c r="AV1655" s="31">
        <v>1974647.0078125</v>
      </c>
      <c r="AW1655" s="31">
        <v>1841549.1875</v>
      </c>
      <c r="AX1655" s="31">
        <v>157248</v>
      </c>
      <c r="AY1655" s="31">
        <v>115269.703125</v>
      </c>
      <c r="AZ1655" s="31">
        <v>272517.703125</v>
      </c>
    </row>
    <row r="1656" spans="1:52" ht="15" customHeight="1">
      <c r="A1656" s="29" t="s">
        <v>12815</v>
      </c>
      <c r="B1656" s="34">
        <v>37117</v>
      </c>
      <c r="C1656" s="28">
        <v>1300</v>
      </c>
      <c r="D1656" s="28">
        <v>60</v>
      </c>
      <c r="E1656" s="28">
        <v>46</v>
      </c>
      <c r="F1656" s="29" t="s">
        <v>1171</v>
      </c>
      <c r="G1656" s="29" t="s">
        <v>9994</v>
      </c>
      <c r="H1656" s="28">
        <v>530</v>
      </c>
      <c r="I1656" s="29" t="s">
        <v>12763</v>
      </c>
      <c r="J1656" s="33" t="s">
        <v>12814</v>
      </c>
      <c r="K1656" s="29" t="s">
        <v>178</v>
      </c>
      <c r="L1656" s="29" t="s">
        <v>12807</v>
      </c>
      <c r="M1656" s="29" t="s">
        <v>8936</v>
      </c>
      <c r="N1656" s="28">
        <v>487870.4</v>
      </c>
      <c r="O1656" s="28">
        <v>6185151</v>
      </c>
      <c r="P1656" s="29" t="s">
        <v>12813</v>
      </c>
      <c r="Q1656" s="32" t="s">
        <v>174</v>
      </c>
      <c r="R1656" s="19"/>
      <c r="S1656" s="19"/>
      <c r="T1656" s="19"/>
      <c r="U1656" s="19"/>
      <c r="V1656" s="19"/>
      <c r="W1656" s="19"/>
      <c r="X1656" s="19"/>
      <c r="Y1656" s="19"/>
      <c r="Z1656" s="19"/>
      <c r="AA1656" s="19"/>
      <c r="AB1656" s="19"/>
      <c r="AC1656" s="19"/>
      <c r="AD1656" s="19"/>
      <c r="AE1656" s="19"/>
      <c r="AF1656" s="19"/>
      <c r="AG1656" s="19"/>
      <c r="AH1656" s="19"/>
      <c r="AI1656" s="19"/>
      <c r="AJ1656" s="19"/>
      <c r="AK1656" s="19"/>
      <c r="AL1656" s="19"/>
      <c r="AM1656" s="19"/>
      <c r="AN1656" s="19"/>
      <c r="AO1656" s="19"/>
      <c r="AP1656" s="31">
        <v>594262.5</v>
      </c>
      <c r="AQ1656" s="31">
        <v>1736030</v>
      </c>
      <c r="AR1656" s="31">
        <v>1525439.25</v>
      </c>
      <c r="AS1656" s="31">
        <v>1686894</v>
      </c>
      <c r="AT1656" s="31">
        <v>1648931.015625</v>
      </c>
      <c r="AU1656" s="31">
        <v>1461570.75</v>
      </c>
      <c r="AV1656" s="31">
        <v>1889032.75</v>
      </c>
      <c r="AW1656" s="31">
        <v>1715855.5</v>
      </c>
      <c r="AX1656" s="31">
        <v>85299</v>
      </c>
      <c r="AY1656" s="31">
        <v>105760</v>
      </c>
      <c r="AZ1656" s="31">
        <v>191059</v>
      </c>
    </row>
    <row r="1657" spans="1:52" ht="15" customHeight="1">
      <c r="A1657" s="29" t="s">
        <v>12812</v>
      </c>
      <c r="B1657" s="34">
        <v>37049</v>
      </c>
      <c r="C1657" s="28">
        <v>1300</v>
      </c>
      <c r="D1657" s="28">
        <v>60</v>
      </c>
      <c r="E1657" s="28">
        <v>46</v>
      </c>
      <c r="F1657" s="29" t="s">
        <v>1171</v>
      </c>
      <c r="G1657" s="29" t="s">
        <v>9994</v>
      </c>
      <c r="H1657" s="28">
        <v>530</v>
      </c>
      <c r="I1657" s="29" t="s">
        <v>12763</v>
      </c>
      <c r="J1657" s="33" t="s">
        <v>12811</v>
      </c>
      <c r="K1657" s="29" t="s">
        <v>178</v>
      </c>
      <c r="L1657" s="29" t="s">
        <v>12807</v>
      </c>
      <c r="M1657" s="29" t="s">
        <v>9577</v>
      </c>
      <c r="N1657" s="28">
        <v>487550.1</v>
      </c>
      <c r="O1657" s="28">
        <v>6184843</v>
      </c>
      <c r="P1657" s="29" t="s">
        <v>12810</v>
      </c>
      <c r="Q1657" s="32" t="s">
        <v>174</v>
      </c>
      <c r="R1657" s="19"/>
      <c r="S1657" s="19"/>
      <c r="T1657" s="19"/>
      <c r="U1657" s="19"/>
      <c r="V1657" s="19"/>
      <c r="W1657" s="19"/>
      <c r="X1657" s="19"/>
      <c r="Y1657" s="19"/>
      <c r="Z1657" s="19"/>
      <c r="AA1657" s="19"/>
      <c r="AB1657" s="19"/>
      <c r="AC1657" s="19"/>
      <c r="AD1657" s="19"/>
      <c r="AE1657" s="19"/>
      <c r="AF1657" s="19"/>
      <c r="AG1657" s="19"/>
      <c r="AH1657" s="19"/>
      <c r="AI1657" s="19"/>
      <c r="AJ1657" s="19"/>
      <c r="AK1657" s="19"/>
      <c r="AL1657" s="19"/>
      <c r="AM1657" s="19"/>
      <c r="AN1657" s="19"/>
      <c r="AO1657" s="19"/>
      <c r="AP1657" s="31">
        <v>734016.25</v>
      </c>
      <c r="AQ1657" s="31">
        <v>1919619.75</v>
      </c>
      <c r="AR1657" s="31">
        <v>1673653.5</v>
      </c>
      <c r="AS1657" s="31">
        <v>1865216</v>
      </c>
      <c r="AT1657" s="31">
        <v>1798267.796875</v>
      </c>
      <c r="AU1657" s="31">
        <v>1608822.98046875</v>
      </c>
      <c r="AV1657" s="31">
        <v>1835205.986328125</v>
      </c>
      <c r="AW1657" s="31">
        <v>1914646.5</v>
      </c>
      <c r="AX1657" s="31">
        <v>172308.90625</v>
      </c>
      <c r="AY1657" s="31">
        <v>112149</v>
      </c>
      <c r="AZ1657" s="31">
        <v>284457.90625</v>
      </c>
    </row>
    <row r="1658" spans="1:52" ht="15" customHeight="1">
      <c r="A1658" s="29" t="s">
        <v>12809</v>
      </c>
      <c r="B1658" s="34">
        <v>37049</v>
      </c>
      <c r="C1658" s="28">
        <v>1300</v>
      </c>
      <c r="D1658" s="28">
        <v>60</v>
      </c>
      <c r="E1658" s="28">
        <v>46</v>
      </c>
      <c r="F1658" s="29" t="s">
        <v>1171</v>
      </c>
      <c r="G1658" s="29" t="s">
        <v>9994</v>
      </c>
      <c r="H1658" s="28">
        <v>530</v>
      </c>
      <c r="I1658" s="29" t="s">
        <v>12763</v>
      </c>
      <c r="J1658" s="33" t="s">
        <v>12808</v>
      </c>
      <c r="K1658" s="29" t="s">
        <v>178</v>
      </c>
      <c r="L1658" s="29" t="s">
        <v>12807</v>
      </c>
      <c r="M1658" s="29" t="s">
        <v>9577</v>
      </c>
      <c r="N1658" s="28">
        <v>487537.7</v>
      </c>
      <c r="O1658" s="28">
        <v>6185042</v>
      </c>
      <c r="P1658" s="29" t="s">
        <v>12806</v>
      </c>
      <c r="Q1658" s="32" t="s">
        <v>174</v>
      </c>
      <c r="R1658" s="19"/>
      <c r="S1658" s="19"/>
      <c r="T1658" s="19"/>
      <c r="U1658" s="19"/>
      <c r="V1658" s="19"/>
      <c r="W1658" s="19"/>
      <c r="X1658" s="19"/>
      <c r="Y1658" s="19"/>
      <c r="Z1658" s="19"/>
      <c r="AA1658" s="19"/>
      <c r="AB1658" s="19"/>
      <c r="AC1658" s="19"/>
      <c r="AD1658" s="19"/>
      <c r="AE1658" s="19"/>
      <c r="AF1658" s="19"/>
      <c r="AG1658" s="19"/>
      <c r="AH1658" s="19"/>
      <c r="AI1658" s="19"/>
      <c r="AJ1658" s="19"/>
      <c r="AK1658" s="19"/>
      <c r="AL1658" s="19"/>
      <c r="AM1658" s="19"/>
      <c r="AN1658" s="19"/>
      <c r="AO1658" s="19"/>
      <c r="AP1658" s="31">
        <v>700186</v>
      </c>
      <c r="AQ1658" s="31">
        <v>1854362</v>
      </c>
      <c r="AR1658" s="31">
        <v>1607528.5</v>
      </c>
      <c r="AS1658" s="31">
        <v>1831727.75</v>
      </c>
      <c r="AT1658" s="31">
        <v>1739298.296875</v>
      </c>
      <c r="AU1658" s="31">
        <v>1579929.69921875</v>
      </c>
      <c r="AV1658" s="31">
        <v>1932034.9140625</v>
      </c>
      <c r="AW1658" s="31">
        <v>1861364.701171875</v>
      </c>
      <c r="AX1658" s="31">
        <v>167782.796875</v>
      </c>
      <c r="AY1658" s="31">
        <v>110651.203125</v>
      </c>
      <c r="AZ1658" s="31">
        <v>278434</v>
      </c>
    </row>
    <row r="1659" spans="1:52" ht="15" customHeight="1">
      <c r="A1659" s="29" t="s">
        <v>12805</v>
      </c>
      <c r="B1659" s="34">
        <v>29595</v>
      </c>
      <c r="C1659" s="28">
        <v>22</v>
      </c>
      <c r="D1659" s="28">
        <v>0.1</v>
      </c>
      <c r="E1659" s="28">
        <v>0.1</v>
      </c>
      <c r="F1659" s="29" t="s">
        <v>204</v>
      </c>
      <c r="G1659" s="29" t="s">
        <v>204</v>
      </c>
      <c r="H1659" s="28">
        <v>530</v>
      </c>
      <c r="I1659" s="29" t="s">
        <v>12763</v>
      </c>
      <c r="J1659" s="33" t="s">
        <v>12804</v>
      </c>
      <c r="K1659" s="29" t="s">
        <v>178</v>
      </c>
      <c r="L1659" s="29" t="s">
        <v>12803</v>
      </c>
      <c r="M1659" s="29" t="s">
        <v>2799</v>
      </c>
      <c r="N1659" s="28">
        <v>500337.8</v>
      </c>
      <c r="O1659" s="28">
        <v>6173078</v>
      </c>
      <c r="P1659" s="29" t="s">
        <v>12802</v>
      </c>
      <c r="Q1659" s="32" t="s">
        <v>368</v>
      </c>
      <c r="R1659" s="19"/>
      <c r="S1659" s="19"/>
      <c r="T1659" s="19"/>
      <c r="U1659" s="19"/>
      <c r="V1659" s="31">
        <v>44367</v>
      </c>
      <c r="W1659" s="31">
        <v>48400</v>
      </c>
      <c r="X1659" s="31">
        <v>48400</v>
      </c>
      <c r="Y1659" s="31">
        <v>48400</v>
      </c>
      <c r="Z1659" s="31">
        <v>48400</v>
      </c>
      <c r="AA1659" s="31">
        <v>48400</v>
      </c>
      <c r="AB1659" s="31">
        <v>48400</v>
      </c>
      <c r="AC1659" s="31">
        <v>48400</v>
      </c>
      <c r="AD1659" s="31">
        <v>48400</v>
      </c>
      <c r="AE1659" s="31">
        <v>48400</v>
      </c>
      <c r="AF1659" s="31">
        <v>48400</v>
      </c>
      <c r="AG1659" s="31">
        <v>48400</v>
      </c>
      <c r="AH1659" s="31">
        <v>48400</v>
      </c>
      <c r="AI1659" s="31">
        <v>48400</v>
      </c>
      <c r="AJ1659" s="31">
        <v>48400</v>
      </c>
      <c r="AK1659" s="31">
        <v>48400</v>
      </c>
      <c r="AL1659" s="31">
        <v>48400</v>
      </c>
      <c r="AM1659" s="31">
        <v>48400</v>
      </c>
      <c r="AN1659" s="31">
        <v>48400</v>
      </c>
      <c r="AO1659" s="31">
        <v>48400</v>
      </c>
      <c r="AP1659" s="31">
        <v>14035</v>
      </c>
      <c r="AQ1659" s="31">
        <v>9700</v>
      </c>
      <c r="AR1659" s="31">
        <v>9100</v>
      </c>
      <c r="AS1659" s="31">
        <v>12400</v>
      </c>
      <c r="AT1659" s="31">
        <v>16600</v>
      </c>
      <c r="AU1659" s="31">
        <v>10162</v>
      </c>
      <c r="AV1659" s="31">
        <v>0</v>
      </c>
      <c r="AW1659" s="31">
        <v>0</v>
      </c>
      <c r="AX1659" s="31">
        <v>0</v>
      </c>
      <c r="AY1659" s="31">
        <v>0</v>
      </c>
      <c r="AZ1659" s="31">
        <v>0</v>
      </c>
    </row>
    <row r="1660" spans="1:52" ht="15" customHeight="1">
      <c r="A1660" s="29" t="s">
        <v>12801</v>
      </c>
      <c r="B1660" s="34">
        <v>36126</v>
      </c>
      <c r="C1660" s="28">
        <v>750</v>
      </c>
      <c r="D1660" s="28">
        <v>48</v>
      </c>
      <c r="E1660" s="28">
        <v>46</v>
      </c>
      <c r="F1660" s="29" t="s">
        <v>172</v>
      </c>
      <c r="G1660" s="29" t="s">
        <v>10974</v>
      </c>
      <c r="H1660" s="28">
        <v>530</v>
      </c>
      <c r="I1660" s="29" t="s">
        <v>12763</v>
      </c>
      <c r="J1660" s="33" t="s">
        <v>12800</v>
      </c>
      <c r="K1660" s="29" t="s">
        <v>178</v>
      </c>
      <c r="L1660" s="29" t="s">
        <v>12796</v>
      </c>
      <c r="M1660" s="29" t="s">
        <v>6642</v>
      </c>
      <c r="N1660" s="28">
        <v>491995.4</v>
      </c>
      <c r="O1660" s="28">
        <v>6175885</v>
      </c>
      <c r="P1660" s="29" t="s">
        <v>12799</v>
      </c>
      <c r="Q1660" s="32" t="s">
        <v>174</v>
      </c>
      <c r="R1660" s="19"/>
      <c r="S1660" s="19"/>
      <c r="T1660" s="19"/>
      <c r="U1660" s="19"/>
      <c r="V1660" s="19"/>
      <c r="W1660" s="19"/>
      <c r="X1660" s="19"/>
      <c r="Y1660" s="19"/>
      <c r="Z1660" s="19"/>
      <c r="AA1660" s="19"/>
      <c r="AB1660" s="19"/>
      <c r="AC1660" s="19"/>
      <c r="AD1660" s="19"/>
      <c r="AE1660" s="19"/>
      <c r="AF1660" s="19"/>
      <c r="AG1660" s="19"/>
      <c r="AH1660" s="19"/>
      <c r="AI1660" s="19"/>
      <c r="AJ1660" s="19"/>
      <c r="AK1660" s="19"/>
      <c r="AL1660" s="19"/>
      <c r="AM1660" s="31">
        <v>137210</v>
      </c>
      <c r="AN1660" s="31">
        <v>1388929</v>
      </c>
      <c r="AO1660" s="31">
        <v>1573054</v>
      </c>
      <c r="AP1660" s="31">
        <v>1224105</v>
      </c>
      <c r="AQ1660" s="31">
        <v>1440039.5</v>
      </c>
      <c r="AR1660" s="31">
        <v>1242794.5</v>
      </c>
      <c r="AS1660" s="31">
        <v>1332252.25</v>
      </c>
      <c r="AT1660" s="31">
        <v>1325519.3046875</v>
      </c>
      <c r="AU1660" s="31">
        <v>1152452.6015625</v>
      </c>
      <c r="AV1660" s="31">
        <v>1469365.61328125</v>
      </c>
      <c r="AW1660" s="31">
        <v>1446426.8828125</v>
      </c>
      <c r="AX1660" s="31">
        <v>119927.703125</v>
      </c>
      <c r="AY1660" s="31">
        <v>87635.8984375</v>
      </c>
      <c r="AZ1660" s="31">
        <v>207563.6015625</v>
      </c>
    </row>
    <row r="1661" spans="1:52" ht="15" customHeight="1">
      <c r="A1661" s="29" t="s">
        <v>12798</v>
      </c>
      <c r="B1661" s="34">
        <v>36090</v>
      </c>
      <c r="C1661" s="28">
        <v>750</v>
      </c>
      <c r="D1661" s="28">
        <v>48</v>
      </c>
      <c r="E1661" s="28">
        <v>46</v>
      </c>
      <c r="F1661" s="29" t="s">
        <v>172</v>
      </c>
      <c r="G1661" s="29" t="s">
        <v>10974</v>
      </c>
      <c r="H1661" s="28">
        <v>530</v>
      </c>
      <c r="I1661" s="29" t="s">
        <v>12763</v>
      </c>
      <c r="J1661" s="33" t="s">
        <v>12797</v>
      </c>
      <c r="K1661" s="29" t="s">
        <v>178</v>
      </c>
      <c r="L1661" s="29" t="s">
        <v>12796</v>
      </c>
      <c r="M1661" s="29" t="s">
        <v>6642</v>
      </c>
      <c r="N1661" s="28">
        <v>491994.4</v>
      </c>
      <c r="O1661" s="28">
        <v>6175727</v>
      </c>
      <c r="P1661" s="29" t="s">
        <v>12795</v>
      </c>
      <c r="Q1661" s="32" t="s">
        <v>174</v>
      </c>
      <c r="R1661" s="19"/>
      <c r="S1661" s="19"/>
      <c r="T1661" s="19"/>
      <c r="U1661" s="19"/>
      <c r="V1661" s="19"/>
      <c r="W1661" s="19"/>
      <c r="X1661" s="19"/>
      <c r="Y1661" s="19"/>
      <c r="Z1661" s="19"/>
      <c r="AA1661" s="19"/>
      <c r="AB1661" s="19"/>
      <c r="AC1661" s="19"/>
      <c r="AD1661" s="19"/>
      <c r="AE1661" s="19"/>
      <c r="AF1661" s="19"/>
      <c r="AG1661" s="19"/>
      <c r="AH1661" s="19"/>
      <c r="AI1661" s="19"/>
      <c r="AJ1661" s="19"/>
      <c r="AK1661" s="19"/>
      <c r="AL1661" s="19"/>
      <c r="AM1661" s="31">
        <v>313940</v>
      </c>
      <c r="AN1661" s="31">
        <v>1489529</v>
      </c>
      <c r="AO1661" s="31">
        <v>1721818</v>
      </c>
      <c r="AP1661" s="31">
        <v>1302302.25</v>
      </c>
      <c r="AQ1661" s="31">
        <v>1506825.75</v>
      </c>
      <c r="AR1661" s="31">
        <v>1291789.75</v>
      </c>
      <c r="AS1661" s="31">
        <v>1437779.5</v>
      </c>
      <c r="AT1661" s="31">
        <v>1418910.140625</v>
      </c>
      <c r="AU1661" s="31">
        <v>1322184.5078125</v>
      </c>
      <c r="AV1661" s="31">
        <v>1574860.390625</v>
      </c>
      <c r="AW1661" s="31">
        <v>1213583.09765625</v>
      </c>
      <c r="AX1661" s="31">
        <v>126793.5</v>
      </c>
      <c r="AY1661" s="31">
        <v>91769.8984375</v>
      </c>
      <c r="AZ1661" s="31">
        <v>218563.3984375</v>
      </c>
    </row>
    <row r="1662" spans="1:52" ht="15" customHeight="1">
      <c r="A1662" s="29" t="s">
        <v>12794</v>
      </c>
      <c r="B1662" s="34">
        <v>36742</v>
      </c>
      <c r="C1662" s="28">
        <v>1300</v>
      </c>
      <c r="D1662" s="28">
        <v>62</v>
      </c>
      <c r="E1662" s="28">
        <v>49</v>
      </c>
      <c r="F1662" s="29" t="s">
        <v>205</v>
      </c>
      <c r="G1662" s="29" t="s">
        <v>12786</v>
      </c>
      <c r="H1662" s="28">
        <v>530</v>
      </c>
      <c r="I1662" s="29" t="s">
        <v>12763</v>
      </c>
      <c r="J1662" s="33" t="s">
        <v>12793</v>
      </c>
      <c r="K1662" s="29" t="s">
        <v>178</v>
      </c>
      <c r="L1662" s="29" t="s">
        <v>12789</v>
      </c>
      <c r="M1662" s="29" t="s">
        <v>331</v>
      </c>
      <c r="N1662" s="28">
        <v>499949.1</v>
      </c>
      <c r="O1662" s="28">
        <v>6178708</v>
      </c>
      <c r="P1662" s="29" t="s">
        <v>12792</v>
      </c>
      <c r="Q1662" s="32" t="s">
        <v>174</v>
      </c>
      <c r="R1662" s="19"/>
      <c r="S1662" s="19"/>
      <c r="T1662" s="19"/>
      <c r="U1662" s="19"/>
      <c r="V1662" s="19"/>
      <c r="W1662" s="19"/>
      <c r="X1662" s="19"/>
      <c r="Y1662" s="19"/>
      <c r="Z1662" s="19"/>
      <c r="AA1662" s="19"/>
      <c r="AB1662" s="19"/>
      <c r="AC1662" s="19"/>
      <c r="AD1662" s="19"/>
      <c r="AE1662" s="19"/>
      <c r="AF1662" s="19"/>
      <c r="AG1662" s="19"/>
      <c r="AH1662" s="19"/>
      <c r="AI1662" s="19"/>
      <c r="AJ1662" s="19"/>
      <c r="AK1662" s="19"/>
      <c r="AL1662" s="19"/>
      <c r="AM1662" s="19"/>
      <c r="AN1662" s="19"/>
      <c r="AO1662" s="31">
        <v>971137</v>
      </c>
      <c r="AP1662" s="31">
        <v>2041374.25</v>
      </c>
      <c r="AQ1662" s="31">
        <v>2300617.5</v>
      </c>
      <c r="AR1662" s="31">
        <v>2027774</v>
      </c>
      <c r="AS1662" s="31">
        <v>2236053</v>
      </c>
      <c r="AT1662" s="31">
        <v>2208598.9609375</v>
      </c>
      <c r="AU1662" s="31">
        <v>2025336.2265625</v>
      </c>
      <c r="AV1662" s="31">
        <v>2450432.390625</v>
      </c>
      <c r="AW1662" s="31">
        <v>2336202.6953125</v>
      </c>
      <c r="AX1662" s="31">
        <v>201909.203125</v>
      </c>
      <c r="AY1662" s="31">
        <v>152768.90625</v>
      </c>
      <c r="AZ1662" s="31">
        <v>354678.109375</v>
      </c>
    </row>
    <row r="1663" spans="1:52" ht="15" customHeight="1">
      <c r="A1663" s="29" t="s">
        <v>12791</v>
      </c>
      <c r="B1663" s="34">
        <v>36742</v>
      </c>
      <c r="C1663" s="28">
        <v>1300</v>
      </c>
      <c r="D1663" s="28">
        <v>62</v>
      </c>
      <c r="E1663" s="28">
        <v>49</v>
      </c>
      <c r="F1663" s="29" t="s">
        <v>205</v>
      </c>
      <c r="G1663" s="29" t="s">
        <v>12786</v>
      </c>
      <c r="H1663" s="28">
        <v>530</v>
      </c>
      <c r="I1663" s="29" t="s">
        <v>12763</v>
      </c>
      <c r="J1663" s="33" t="s">
        <v>12790</v>
      </c>
      <c r="K1663" s="29" t="s">
        <v>178</v>
      </c>
      <c r="L1663" s="29" t="s">
        <v>12789</v>
      </c>
      <c r="M1663" s="29" t="s">
        <v>1313</v>
      </c>
      <c r="N1663" s="28">
        <v>499901.6</v>
      </c>
      <c r="O1663" s="28">
        <v>6179035</v>
      </c>
      <c r="P1663" s="29" t="s">
        <v>12788</v>
      </c>
      <c r="Q1663" s="32" t="s">
        <v>174</v>
      </c>
      <c r="R1663" s="19"/>
      <c r="S1663" s="19"/>
      <c r="T1663" s="19"/>
      <c r="U1663" s="19"/>
      <c r="V1663" s="19"/>
      <c r="W1663" s="19"/>
      <c r="X1663" s="19"/>
      <c r="Y1663" s="19"/>
      <c r="Z1663" s="19"/>
      <c r="AA1663" s="19"/>
      <c r="AB1663" s="19"/>
      <c r="AC1663" s="19"/>
      <c r="AD1663" s="19"/>
      <c r="AE1663" s="19"/>
      <c r="AF1663" s="19"/>
      <c r="AG1663" s="19"/>
      <c r="AH1663" s="19"/>
      <c r="AI1663" s="19"/>
      <c r="AJ1663" s="19"/>
      <c r="AK1663" s="19"/>
      <c r="AL1663" s="19"/>
      <c r="AM1663" s="19"/>
      <c r="AN1663" s="19"/>
      <c r="AO1663" s="31">
        <v>943090</v>
      </c>
      <c r="AP1663" s="31">
        <v>2016588.5</v>
      </c>
      <c r="AQ1663" s="31">
        <v>2290208</v>
      </c>
      <c r="AR1663" s="31">
        <v>2006813</v>
      </c>
      <c r="AS1663" s="31">
        <v>2234969.5</v>
      </c>
      <c r="AT1663" s="31">
        <v>2147919.3515625</v>
      </c>
      <c r="AU1663" s="31">
        <v>1996243.32421875</v>
      </c>
      <c r="AV1663" s="31">
        <v>2478227.8984375</v>
      </c>
      <c r="AW1663" s="31">
        <v>2344047.1328125</v>
      </c>
      <c r="AX1663" s="31">
        <v>200771.59375</v>
      </c>
      <c r="AY1663" s="31">
        <v>148561.703125</v>
      </c>
      <c r="AZ1663" s="31">
        <v>349333.296875</v>
      </c>
    </row>
    <row r="1664" spans="1:52" ht="15" customHeight="1">
      <c r="A1664" s="29" t="s">
        <v>12787</v>
      </c>
      <c r="B1664" s="34">
        <v>36434</v>
      </c>
      <c r="C1664" s="28">
        <v>750</v>
      </c>
      <c r="D1664" s="28">
        <v>44</v>
      </c>
      <c r="E1664" s="28">
        <v>50</v>
      </c>
      <c r="F1664" s="29" t="s">
        <v>172</v>
      </c>
      <c r="G1664" s="29" t="s">
        <v>12781</v>
      </c>
      <c r="H1664" s="28">
        <v>530</v>
      </c>
      <c r="I1664" s="29" t="s">
        <v>12763</v>
      </c>
      <c r="J1664" s="33" t="s">
        <v>12785</v>
      </c>
      <c r="K1664" s="29" t="s">
        <v>178</v>
      </c>
      <c r="L1664" s="29" t="s">
        <v>12784</v>
      </c>
      <c r="M1664" s="29" t="s">
        <v>3738</v>
      </c>
      <c r="N1664" s="28">
        <v>488135.1</v>
      </c>
      <c r="O1664" s="28">
        <v>6180642</v>
      </c>
      <c r="P1664" s="29" t="s">
        <v>12783</v>
      </c>
      <c r="Q1664" s="32" t="s">
        <v>174</v>
      </c>
      <c r="R1664" s="19"/>
      <c r="S1664" s="19"/>
      <c r="T1664" s="19"/>
      <c r="U1664" s="19"/>
      <c r="V1664" s="19"/>
      <c r="W1664" s="19"/>
      <c r="X1664" s="19"/>
      <c r="Y1664" s="19"/>
      <c r="Z1664" s="19"/>
      <c r="AA1664" s="19"/>
      <c r="AB1664" s="19"/>
      <c r="AC1664" s="19"/>
      <c r="AD1664" s="19"/>
      <c r="AE1664" s="19"/>
      <c r="AF1664" s="19"/>
      <c r="AG1664" s="19"/>
      <c r="AH1664" s="19"/>
      <c r="AI1664" s="19"/>
      <c r="AJ1664" s="19"/>
      <c r="AK1664" s="19"/>
      <c r="AL1664" s="19"/>
      <c r="AM1664" s="19"/>
      <c r="AN1664" s="31">
        <v>427963</v>
      </c>
      <c r="AO1664" s="31">
        <v>1723628</v>
      </c>
      <c r="AP1664" s="31">
        <v>1369200.75</v>
      </c>
      <c r="AQ1664" s="31">
        <v>1558051</v>
      </c>
      <c r="AR1664" s="31">
        <v>1362269</v>
      </c>
      <c r="AS1664" s="31">
        <v>1513691.40625</v>
      </c>
      <c r="AT1664" s="31">
        <v>1475354.51171875</v>
      </c>
      <c r="AU1664" s="31">
        <v>1391461.3984375</v>
      </c>
      <c r="AV1664" s="31">
        <v>1653137.4140625</v>
      </c>
      <c r="AW1664" s="31">
        <v>1544809.3046875</v>
      </c>
      <c r="AX1664" s="31">
        <v>127254.703125</v>
      </c>
      <c r="AY1664" s="31">
        <v>94630.5</v>
      </c>
      <c r="AZ1664" s="31">
        <v>221885.203125</v>
      </c>
    </row>
    <row r="1665" spans="1:52" ht="15" customHeight="1">
      <c r="A1665" s="29" t="s">
        <v>12782</v>
      </c>
      <c r="B1665" s="34">
        <v>33346</v>
      </c>
      <c r="C1665" s="28">
        <v>200</v>
      </c>
      <c r="D1665" s="28">
        <v>26</v>
      </c>
      <c r="E1665" s="28">
        <v>30</v>
      </c>
      <c r="F1665" s="29" t="s">
        <v>12774</v>
      </c>
      <c r="G1665" s="29" t="s">
        <v>391</v>
      </c>
      <c r="H1665" s="28">
        <v>530</v>
      </c>
      <c r="I1665" s="29" t="s">
        <v>12763</v>
      </c>
      <c r="J1665" s="33" t="s">
        <v>12780</v>
      </c>
      <c r="K1665" s="29" t="s">
        <v>178</v>
      </c>
      <c r="L1665" s="29" t="s">
        <v>12777</v>
      </c>
      <c r="M1665" s="29" t="s">
        <v>807</v>
      </c>
      <c r="N1665" s="28">
        <v>492493</v>
      </c>
      <c r="O1665" s="28">
        <v>6192901</v>
      </c>
      <c r="P1665" s="29" t="s">
        <v>12776</v>
      </c>
      <c r="Q1665" s="32" t="s">
        <v>207</v>
      </c>
      <c r="R1665" s="19"/>
      <c r="S1665" s="19"/>
      <c r="T1665" s="19"/>
      <c r="U1665" s="19"/>
      <c r="V1665" s="19"/>
      <c r="W1665" s="19"/>
      <c r="X1665" s="19"/>
      <c r="Y1665" s="19"/>
      <c r="Z1665" s="19"/>
      <c r="AA1665" s="19"/>
      <c r="AB1665" s="19"/>
      <c r="AC1665" s="19"/>
      <c r="AD1665" s="19"/>
      <c r="AE1665" s="19"/>
      <c r="AF1665" s="31">
        <v>161218</v>
      </c>
      <c r="AG1665" s="31">
        <v>241824</v>
      </c>
      <c r="AH1665" s="31">
        <v>241824</v>
      </c>
      <c r="AI1665" s="31">
        <v>241824</v>
      </c>
      <c r="AJ1665" s="31">
        <v>241824</v>
      </c>
      <c r="AK1665" s="31">
        <v>241824</v>
      </c>
      <c r="AL1665" s="31">
        <v>241824</v>
      </c>
      <c r="AM1665" s="31">
        <v>241824</v>
      </c>
      <c r="AN1665" s="31">
        <v>241824</v>
      </c>
      <c r="AO1665" s="31">
        <v>241824</v>
      </c>
      <c r="AP1665" s="31">
        <v>185796</v>
      </c>
      <c r="AQ1665" s="31">
        <v>210123.5</v>
      </c>
      <c r="AR1665" s="31">
        <v>175555</v>
      </c>
      <c r="AS1665" s="31">
        <v>192576</v>
      </c>
      <c r="AT1665" s="31">
        <v>131206.5</v>
      </c>
      <c r="AU1665" s="31">
        <v>47600.5</v>
      </c>
      <c r="AV1665" s="31">
        <v>35129</v>
      </c>
      <c r="AW1665" s="31">
        <v>129134</v>
      </c>
      <c r="AX1665" s="31">
        <v>18456</v>
      </c>
      <c r="AY1665" s="31">
        <v>7584</v>
      </c>
      <c r="AZ1665" s="31">
        <v>26040</v>
      </c>
    </row>
    <row r="1666" spans="1:52" ht="15" customHeight="1">
      <c r="A1666" s="29" t="s">
        <v>12779</v>
      </c>
      <c r="B1666" s="34">
        <v>33346</v>
      </c>
      <c r="C1666" s="28">
        <v>200</v>
      </c>
      <c r="D1666" s="28">
        <v>26</v>
      </c>
      <c r="E1666" s="28">
        <v>30</v>
      </c>
      <c r="F1666" s="29" t="s">
        <v>12774</v>
      </c>
      <c r="G1666" s="29" t="s">
        <v>391</v>
      </c>
      <c r="H1666" s="28">
        <v>530</v>
      </c>
      <c r="I1666" s="29" t="s">
        <v>12763</v>
      </c>
      <c r="J1666" s="33" t="s">
        <v>12778</v>
      </c>
      <c r="K1666" s="29" t="s">
        <v>178</v>
      </c>
      <c r="L1666" s="29" t="s">
        <v>12777</v>
      </c>
      <c r="M1666" s="29" t="s">
        <v>807</v>
      </c>
      <c r="N1666" s="28">
        <v>492291</v>
      </c>
      <c r="O1666" s="28">
        <v>6192952</v>
      </c>
      <c r="P1666" s="29" t="s">
        <v>12776</v>
      </c>
      <c r="Q1666" s="32" t="s">
        <v>207</v>
      </c>
      <c r="R1666" s="19"/>
      <c r="S1666" s="19"/>
      <c r="T1666" s="19"/>
      <c r="U1666" s="19"/>
      <c r="V1666" s="19"/>
      <c r="W1666" s="19"/>
      <c r="X1666" s="19"/>
      <c r="Y1666" s="19"/>
      <c r="Z1666" s="19"/>
      <c r="AA1666" s="19"/>
      <c r="AB1666" s="19"/>
      <c r="AC1666" s="19"/>
      <c r="AD1666" s="19"/>
      <c r="AE1666" s="19"/>
      <c r="AF1666" s="31">
        <v>174136</v>
      </c>
      <c r="AG1666" s="31">
        <v>261204</v>
      </c>
      <c r="AH1666" s="31">
        <v>261204</v>
      </c>
      <c r="AI1666" s="31">
        <v>261204</v>
      </c>
      <c r="AJ1666" s="31">
        <v>261204</v>
      </c>
      <c r="AK1666" s="31">
        <v>261204</v>
      </c>
      <c r="AL1666" s="31">
        <v>261204</v>
      </c>
      <c r="AM1666" s="31">
        <v>261204</v>
      </c>
      <c r="AN1666" s="31">
        <v>261204</v>
      </c>
      <c r="AO1666" s="31">
        <v>261204</v>
      </c>
      <c r="AP1666" s="31">
        <v>190638</v>
      </c>
      <c r="AQ1666" s="31">
        <v>210123.5</v>
      </c>
      <c r="AR1666" s="31">
        <v>175555</v>
      </c>
      <c r="AS1666" s="31">
        <v>192576</v>
      </c>
      <c r="AT1666" s="31">
        <v>131206.5</v>
      </c>
      <c r="AU1666" s="31">
        <v>47600.5</v>
      </c>
      <c r="AV1666" s="31">
        <v>35129</v>
      </c>
      <c r="AW1666" s="31">
        <v>129134</v>
      </c>
      <c r="AX1666" s="31">
        <v>18456</v>
      </c>
      <c r="AY1666" s="31">
        <v>7584</v>
      </c>
      <c r="AZ1666" s="31">
        <v>26040</v>
      </c>
    </row>
    <row r="1667" spans="1:52" ht="15" customHeight="1">
      <c r="A1667" s="29" t="s">
        <v>12775</v>
      </c>
      <c r="B1667" s="34">
        <v>37600</v>
      </c>
      <c r="C1667" s="28">
        <v>1300</v>
      </c>
      <c r="D1667" s="28">
        <v>62</v>
      </c>
      <c r="E1667" s="28">
        <v>49</v>
      </c>
      <c r="F1667" s="29" t="s">
        <v>6758</v>
      </c>
      <c r="G1667" s="29" t="s">
        <v>12764</v>
      </c>
      <c r="H1667" s="28">
        <v>530</v>
      </c>
      <c r="I1667" s="29" t="s">
        <v>12763</v>
      </c>
      <c r="J1667" s="33" t="s">
        <v>12773</v>
      </c>
      <c r="K1667" s="29" t="s">
        <v>178</v>
      </c>
      <c r="L1667" s="29" t="s">
        <v>12768</v>
      </c>
      <c r="M1667" s="29" t="s">
        <v>12772</v>
      </c>
      <c r="N1667" s="28">
        <v>489902</v>
      </c>
      <c r="O1667" s="28">
        <v>6170768</v>
      </c>
      <c r="P1667" s="29" t="s">
        <v>12771</v>
      </c>
      <c r="Q1667" s="32" t="s">
        <v>174</v>
      </c>
      <c r="R1667" s="19"/>
      <c r="S1667" s="19"/>
      <c r="T1667" s="19"/>
      <c r="U1667" s="19"/>
      <c r="V1667" s="19"/>
      <c r="W1667" s="19"/>
      <c r="X1667" s="19"/>
      <c r="Y1667" s="19"/>
      <c r="Z1667" s="19"/>
      <c r="AA1667" s="19"/>
      <c r="AB1667" s="19"/>
      <c r="AC1667" s="19"/>
      <c r="AD1667" s="19"/>
      <c r="AE1667" s="19"/>
      <c r="AF1667" s="19"/>
      <c r="AG1667" s="19"/>
      <c r="AH1667" s="19"/>
      <c r="AI1667" s="19"/>
      <c r="AJ1667" s="19"/>
      <c r="AK1667" s="19"/>
      <c r="AL1667" s="19"/>
      <c r="AM1667" s="19"/>
      <c r="AN1667" s="19"/>
      <c r="AO1667" s="19"/>
      <c r="AP1667" s="19"/>
      <c r="AQ1667" s="31">
        <v>137301.203125</v>
      </c>
      <c r="AR1667" s="31">
        <v>2174695.890625</v>
      </c>
      <c r="AS1667" s="31">
        <v>2436879.1796875</v>
      </c>
      <c r="AT1667" s="31">
        <v>2383602.5703125</v>
      </c>
      <c r="AU1667" s="31">
        <v>2157345.40625</v>
      </c>
      <c r="AV1667" s="31">
        <v>2691754.421875</v>
      </c>
      <c r="AW1667" s="31">
        <v>2510516.4921875</v>
      </c>
      <c r="AX1667" s="31">
        <v>210911.703125</v>
      </c>
      <c r="AY1667" s="31">
        <v>162591.703125</v>
      </c>
      <c r="AZ1667" s="31">
        <v>373503.40625</v>
      </c>
    </row>
    <row r="1668" spans="1:52" ht="15" customHeight="1">
      <c r="A1668" s="29" t="s">
        <v>12770</v>
      </c>
      <c r="B1668" s="34">
        <v>37600</v>
      </c>
      <c r="C1668" s="28">
        <v>1300</v>
      </c>
      <c r="D1668" s="28">
        <v>62</v>
      </c>
      <c r="E1668" s="28">
        <v>49</v>
      </c>
      <c r="F1668" s="29" t="s">
        <v>6758</v>
      </c>
      <c r="G1668" s="29" t="s">
        <v>12764</v>
      </c>
      <c r="H1668" s="28">
        <v>530</v>
      </c>
      <c r="I1668" s="29" t="s">
        <v>12763</v>
      </c>
      <c r="J1668" s="33" t="s">
        <v>12769</v>
      </c>
      <c r="K1668" s="29" t="s">
        <v>178</v>
      </c>
      <c r="L1668" s="29" t="s">
        <v>12768</v>
      </c>
      <c r="M1668" s="29" t="s">
        <v>12767</v>
      </c>
      <c r="N1668" s="28">
        <v>489859</v>
      </c>
      <c r="O1668" s="28">
        <v>6170602</v>
      </c>
      <c r="P1668" s="29" t="s">
        <v>12766</v>
      </c>
      <c r="Q1668" s="32" t="s">
        <v>174</v>
      </c>
      <c r="R1668" s="19"/>
      <c r="S1668" s="19"/>
      <c r="T1668" s="19"/>
      <c r="U1668" s="19"/>
      <c r="V1668" s="19"/>
      <c r="W1668" s="19"/>
      <c r="X1668" s="19"/>
      <c r="Y1668" s="19"/>
      <c r="Z1668" s="19"/>
      <c r="AA1668" s="19"/>
      <c r="AB1668" s="19"/>
      <c r="AC1668" s="19"/>
      <c r="AD1668" s="19"/>
      <c r="AE1668" s="19"/>
      <c r="AF1668" s="19"/>
      <c r="AG1668" s="19"/>
      <c r="AH1668" s="19"/>
      <c r="AI1668" s="19"/>
      <c r="AJ1668" s="19"/>
      <c r="AK1668" s="19"/>
      <c r="AL1668" s="19"/>
      <c r="AM1668" s="19"/>
      <c r="AN1668" s="19"/>
      <c r="AO1668" s="19"/>
      <c r="AP1668" s="19"/>
      <c r="AQ1668" s="31">
        <v>137036.59375</v>
      </c>
      <c r="AR1668" s="31">
        <v>2213222.4296875</v>
      </c>
      <c r="AS1668" s="31">
        <v>2496596.7890625</v>
      </c>
      <c r="AT1668" s="31">
        <v>2421374.671875</v>
      </c>
      <c r="AU1668" s="31">
        <v>2181469.1875</v>
      </c>
      <c r="AV1668" s="31">
        <v>2648875.921875</v>
      </c>
      <c r="AW1668" s="31">
        <v>2632542.984375</v>
      </c>
      <c r="AX1668" s="31">
        <v>223093.5</v>
      </c>
      <c r="AY1668" s="31">
        <v>162153.5</v>
      </c>
      <c r="AZ1668" s="31">
        <v>385247</v>
      </c>
    </row>
    <row r="1669" spans="1:52" ht="15" customHeight="1">
      <c r="A1669" s="29" t="s">
        <v>12765</v>
      </c>
      <c r="B1669" s="34">
        <v>38001</v>
      </c>
      <c r="C1669" s="28">
        <v>95</v>
      </c>
      <c r="D1669" s="28">
        <v>19.399999999999999</v>
      </c>
      <c r="E1669" s="28">
        <v>25</v>
      </c>
      <c r="F1669" s="29" t="s">
        <v>205</v>
      </c>
      <c r="G1669" s="29" t="s">
        <v>12758</v>
      </c>
      <c r="H1669" s="28">
        <v>530</v>
      </c>
      <c r="I1669" s="29" t="s">
        <v>12763</v>
      </c>
      <c r="J1669" s="33" t="s">
        <v>12762</v>
      </c>
      <c r="K1669" s="29" t="s">
        <v>178</v>
      </c>
      <c r="L1669" s="29" t="s">
        <v>12761</v>
      </c>
      <c r="M1669" s="29" t="s">
        <v>370</v>
      </c>
      <c r="N1669" s="28">
        <v>506493</v>
      </c>
      <c r="O1669" s="28">
        <v>6164674</v>
      </c>
      <c r="P1669" s="29" t="s">
        <v>12760</v>
      </c>
      <c r="Q1669" s="32" t="s">
        <v>368</v>
      </c>
      <c r="R1669" s="19"/>
      <c r="S1669" s="19"/>
      <c r="T1669" s="19"/>
      <c r="U1669" s="19"/>
      <c r="V1669" s="19"/>
      <c r="W1669" s="19"/>
      <c r="X1669" s="19"/>
      <c r="Y1669" s="19"/>
      <c r="Z1669" s="19"/>
      <c r="AA1669" s="19"/>
      <c r="AB1669" s="19"/>
      <c r="AC1669" s="19"/>
      <c r="AD1669" s="19"/>
      <c r="AE1669" s="19"/>
      <c r="AF1669" s="19"/>
      <c r="AG1669" s="19"/>
      <c r="AH1669" s="19"/>
      <c r="AI1669" s="19"/>
      <c r="AJ1669" s="19"/>
      <c r="AK1669" s="19"/>
      <c r="AL1669" s="19"/>
      <c r="AM1669" s="19"/>
      <c r="AN1669" s="19"/>
      <c r="AO1669" s="19"/>
      <c r="AP1669" s="19"/>
      <c r="AQ1669" s="19"/>
      <c r="AR1669" s="19"/>
      <c r="AS1669" s="31">
        <v>47538.471862792969</v>
      </c>
      <c r="AT1669" s="31">
        <v>45392.200439453125</v>
      </c>
      <c r="AU1669" s="31">
        <v>36117.200073242188</v>
      </c>
      <c r="AV1669" s="31">
        <v>37876.300231933594</v>
      </c>
      <c r="AW1669" s="31">
        <v>59794.900268554688</v>
      </c>
      <c r="AX1669" s="31">
        <v>3832.5</v>
      </c>
      <c r="AY1669" s="31">
        <v>4286.7001953125</v>
      </c>
      <c r="AZ1669" s="31">
        <v>8119.2001953125</v>
      </c>
    </row>
    <row r="1670" spans="1:52" ht="15" customHeight="1">
      <c r="A1670" s="29" t="s">
        <v>12759</v>
      </c>
      <c r="B1670" s="34">
        <v>36699</v>
      </c>
      <c r="C1670" s="28">
        <v>1000</v>
      </c>
      <c r="D1670" s="28">
        <v>54.2</v>
      </c>
      <c r="E1670" s="28">
        <v>45</v>
      </c>
      <c r="F1670" s="29" t="s">
        <v>440</v>
      </c>
      <c r="G1670" s="29" t="s">
        <v>3617</v>
      </c>
      <c r="H1670" s="28">
        <v>540</v>
      </c>
      <c r="I1670" s="29" t="s">
        <v>123</v>
      </c>
      <c r="J1670" s="33" t="s">
        <v>12757</v>
      </c>
      <c r="K1670" s="29" t="s">
        <v>178</v>
      </c>
      <c r="L1670" s="29" t="s">
        <v>12753</v>
      </c>
      <c r="M1670" s="29" t="s">
        <v>10013</v>
      </c>
      <c r="N1670" s="28">
        <v>547406.80000000005</v>
      </c>
      <c r="O1670" s="28">
        <v>6076975</v>
      </c>
      <c r="P1670" s="29" t="s">
        <v>12756</v>
      </c>
      <c r="Q1670" s="32" t="s">
        <v>174</v>
      </c>
      <c r="R1670" s="19"/>
      <c r="S1670" s="19"/>
      <c r="T1670" s="19"/>
      <c r="U1670" s="19"/>
      <c r="V1670" s="19"/>
      <c r="W1670" s="19"/>
      <c r="X1670" s="19"/>
      <c r="Y1670" s="19"/>
      <c r="Z1670" s="19"/>
      <c r="AA1670" s="19"/>
      <c r="AB1670" s="19"/>
      <c r="AC1670" s="19"/>
      <c r="AD1670" s="19"/>
      <c r="AE1670" s="19"/>
      <c r="AF1670" s="19"/>
      <c r="AG1670" s="19"/>
      <c r="AH1670" s="19"/>
      <c r="AI1670" s="19"/>
      <c r="AJ1670" s="19"/>
      <c r="AK1670" s="19"/>
      <c r="AL1670" s="19"/>
      <c r="AM1670" s="19"/>
      <c r="AN1670" s="19"/>
      <c r="AO1670" s="31">
        <v>1274542</v>
      </c>
      <c r="AP1670" s="31">
        <v>2221036</v>
      </c>
      <c r="AQ1670" s="31">
        <v>2554946</v>
      </c>
      <c r="AR1670" s="31">
        <v>2132177</v>
      </c>
      <c r="AS1670" s="31">
        <v>2435959.5</v>
      </c>
      <c r="AT1670" s="31">
        <v>2227288</v>
      </c>
      <c r="AU1670" s="31">
        <v>2179900.5</v>
      </c>
      <c r="AV1670" s="31">
        <v>2619028.5</v>
      </c>
      <c r="AW1670" s="31">
        <v>2521695</v>
      </c>
      <c r="AX1670" s="31">
        <v>188151</v>
      </c>
      <c r="AY1670" s="31">
        <v>162675</v>
      </c>
      <c r="AZ1670" s="31">
        <v>350826</v>
      </c>
    </row>
    <row r="1671" spans="1:52" ht="15" customHeight="1">
      <c r="A1671" s="29" t="s">
        <v>12755</v>
      </c>
      <c r="B1671" s="34">
        <v>36704</v>
      </c>
      <c r="C1671" s="28">
        <v>1000</v>
      </c>
      <c r="D1671" s="28">
        <v>54.2</v>
      </c>
      <c r="E1671" s="28">
        <v>45</v>
      </c>
      <c r="F1671" s="29" t="s">
        <v>440</v>
      </c>
      <c r="G1671" s="29" t="s">
        <v>3617</v>
      </c>
      <c r="H1671" s="28">
        <v>540</v>
      </c>
      <c r="I1671" s="29" t="s">
        <v>123</v>
      </c>
      <c r="J1671" s="33" t="s">
        <v>12754</v>
      </c>
      <c r="K1671" s="29" t="s">
        <v>178</v>
      </c>
      <c r="L1671" s="29" t="s">
        <v>12753</v>
      </c>
      <c r="M1671" s="29" t="s">
        <v>10013</v>
      </c>
      <c r="N1671" s="28">
        <v>547562.1</v>
      </c>
      <c r="O1671" s="28">
        <v>6077104</v>
      </c>
      <c r="P1671" s="29" t="s">
        <v>12752</v>
      </c>
      <c r="Q1671" s="32" t="s">
        <v>174</v>
      </c>
      <c r="R1671" s="19"/>
      <c r="S1671" s="19"/>
      <c r="T1671" s="19"/>
      <c r="U1671" s="19"/>
      <c r="V1671" s="19"/>
      <c r="W1671" s="19"/>
      <c r="X1671" s="19"/>
      <c r="Y1671" s="19"/>
      <c r="Z1671" s="19"/>
      <c r="AA1671" s="19"/>
      <c r="AB1671" s="19"/>
      <c r="AC1671" s="19"/>
      <c r="AD1671" s="19"/>
      <c r="AE1671" s="19"/>
      <c r="AF1671" s="19"/>
      <c r="AG1671" s="19"/>
      <c r="AH1671" s="19"/>
      <c r="AI1671" s="19"/>
      <c r="AJ1671" s="19"/>
      <c r="AK1671" s="19"/>
      <c r="AL1671" s="19"/>
      <c r="AM1671" s="19"/>
      <c r="AN1671" s="19"/>
      <c r="AO1671" s="31">
        <v>1187226</v>
      </c>
      <c r="AP1671" s="31">
        <v>2173605</v>
      </c>
      <c r="AQ1671" s="31">
        <v>2532596</v>
      </c>
      <c r="AR1671" s="31">
        <v>2059668</v>
      </c>
      <c r="AS1671" s="31">
        <v>2361311</v>
      </c>
      <c r="AT1671" s="31">
        <v>2257932.5</v>
      </c>
      <c r="AU1671" s="31">
        <v>2100803</v>
      </c>
      <c r="AV1671" s="31">
        <v>2526100.5</v>
      </c>
      <c r="AW1671" s="31">
        <v>2412052</v>
      </c>
      <c r="AX1671" s="31">
        <v>179774</v>
      </c>
      <c r="AY1671" s="31">
        <v>165256</v>
      </c>
      <c r="AZ1671" s="31">
        <v>345030</v>
      </c>
    </row>
    <row r="1672" spans="1:52" ht="15" customHeight="1">
      <c r="A1672" s="29" t="s">
        <v>12751</v>
      </c>
      <c r="B1672" s="34">
        <v>35597</v>
      </c>
      <c r="C1672" s="28">
        <v>600</v>
      </c>
      <c r="D1672" s="28">
        <v>44</v>
      </c>
      <c r="E1672" s="28">
        <v>45</v>
      </c>
      <c r="F1672" s="29" t="s">
        <v>242</v>
      </c>
      <c r="G1672" s="29" t="s">
        <v>2716</v>
      </c>
      <c r="H1672" s="28">
        <v>540</v>
      </c>
      <c r="I1672" s="29" t="s">
        <v>123</v>
      </c>
      <c r="J1672" s="33" t="s">
        <v>12750</v>
      </c>
      <c r="K1672" s="29" t="s">
        <v>178</v>
      </c>
      <c r="L1672" s="29" t="s">
        <v>12747</v>
      </c>
      <c r="M1672" s="29" t="s">
        <v>3433</v>
      </c>
      <c r="N1672" s="28">
        <v>543795.80000000005</v>
      </c>
      <c r="O1672" s="28">
        <v>6088201</v>
      </c>
      <c r="P1672" s="29" t="s">
        <v>6925</v>
      </c>
      <c r="Q1672" s="32" t="s">
        <v>174</v>
      </c>
      <c r="R1672" s="19"/>
      <c r="S1672" s="19"/>
      <c r="T1672" s="19"/>
      <c r="U1672" s="19"/>
      <c r="V1672" s="19"/>
      <c r="W1672" s="19"/>
      <c r="X1672" s="19"/>
      <c r="Y1672" s="19"/>
      <c r="Z1672" s="19"/>
      <c r="AA1672" s="19"/>
      <c r="AB1672" s="19"/>
      <c r="AC1672" s="19"/>
      <c r="AD1672" s="19"/>
      <c r="AE1672" s="19"/>
      <c r="AF1672" s="19"/>
      <c r="AG1672" s="19"/>
      <c r="AH1672" s="19"/>
      <c r="AI1672" s="19"/>
      <c r="AJ1672" s="19"/>
      <c r="AK1672" s="19"/>
      <c r="AL1672" s="31">
        <v>572190</v>
      </c>
      <c r="AM1672" s="31">
        <v>1299598</v>
      </c>
      <c r="AN1672" s="31">
        <v>1126254</v>
      </c>
      <c r="AO1672" s="31">
        <v>1282069</v>
      </c>
      <c r="AP1672" s="31">
        <v>1046721</v>
      </c>
      <c r="AQ1672" s="31">
        <v>1158779</v>
      </c>
      <c r="AR1672" s="31">
        <v>996474</v>
      </c>
      <c r="AS1672" s="31">
        <v>1129543</v>
      </c>
      <c r="AT1672" s="31">
        <v>1052740</v>
      </c>
      <c r="AU1672" s="31">
        <v>991411</v>
      </c>
      <c r="AV1672" s="31">
        <v>1252436</v>
      </c>
      <c r="AW1672" s="31">
        <v>1133480</v>
      </c>
      <c r="AX1672" s="31">
        <v>94563</v>
      </c>
      <c r="AY1672" s="31">
        <v>77505</v>
      </c>
      <c r="AZ1672" s="31">
        <v>172068</v>
      </c>
    </row>
    <row r="1673" spans="1:52" ht="15" customHeight="1">
      <c r="A1673" s="29" t="s">
        <v>12749</v>
      </c>
      <c r="B1673" s="34">
        <v>35597</v>
      </c>
      <c r="C1673" s="28">
        <v>600</v>
      </c>
      <c r="D1673" s="28">
        <v>44</v>
      </c>
      <c r="E1673" s="28">
        <v>45</v>
      </c>
      <c r="F1673" s="29" t="s">
        <v>242</v>
      </c>
      <c r="G1673" s="29" t="s">
        <v>2716</v>
      </c>
      <c r="H1673" s="28">
        <v>540</v>
      </c>
      <c r="I1673" s="29" t="s">
        <v>123</v>
      </c>
      <c r="J1673" s="33" t="s">
        <v>12748</v>
      </c>
      <c r="K1673" s="29" t="s">
        <v>178</v>
      </c>
      <c r="L1673" s="29" t="s">
        <v>12747</v>
      </c>
      <c r="M1673" s="29" t="s">
        <v>1445</v>
      </c>
      <c r="N1673" s="28">
        <v>543833.59999999998</v>
      </c>
      <c r="O1673" s="28">
        <v>6088031</v>
      </c>
      <c r="P1673" s="29" t="s">
        <v>7120</v>
      </c>
      <c r="Q1673" s="32" t="s">
        <v>174</v>
      </c>
      <c r="R1673" s="19"/>
      <c r="S1673" s="19"/>
      <c r="T1673" s="19"/>
      <c r="U1673" s="19"/>
      <c r="V1673" s="19"/>
      <c r="W1673" s="19"/>
      <c r="X1673" s="19"/>
      <c r="Y1673" s="19"/>
      <c r="Z1673" s="19"/>
      <c r="AA1673" s="19"/>
      <c r="AB1673" s="19"/>
      <c r="AC1673" s="19"/>
      <c r="AD1673" s="19"/>
      <c r="AE1673" s="19"/>
      <c r="AF1673" s="19"/>
      <c r="AG1673" s="19"/>
      <c r="AH1673" s="19"/>
      <c r="AI1673" s="19"/>
      <c r="AJ1673" s="19"/>
      <c r="AK1673" s="19"/>
      <c r="AL1673" s="31">
        <v>538310</v>
      </c>
      <c r="AM1673" s="31">
        <v>1242106</v>
      </c>
      <c r="AN1673" s="31">
        <v>1081244</v>
      </c>
      <c r="AO1673" s="31">
        <v>1255783</v>
      </c>
      <c r="AP1673" s="31">
        <v>999444</v>
      </c>
      <c r="AQ1673" s="31">
        <v>1133096</v>
      </c>
      <c r="AR1673" s="31">
        <v>965764</v>
      </c>
      <c r="AS1673" s="31">
        <v>1095137</v>
      </c>
      <c r="AT1673" s="31">
        <v>1056261</v>
      </c>
      <c r="AU1673" s="31">
        <v>967434</v>
      </c>
      <c r="AV1673" s="31">
        <v>1232134</v>
      </c>
      <c r="AW1673" s="31">
        <v>1176335</v>
      </c>
      <c r="AX1673" s="31">
        <v>96340</v>
      </c>
      <c r="AY1673" s="31">
        <v>77859</v>
      </c>
      <c r="AZ1673" s="31">
        <v>174199</v>
      </c>
    </row>
    <row r="1674" spans="1:52" ht="15" customHeight="1">
      <c r="A1674" s="29" t="s">
        <v>12746</v>
      </c>
      <c r="B1674" s="34">
        <v>35196</v>
      </c>
      <c r="C1674" s="28">
        <v>600</v>
      </c>
      <c r="D1674" s="28">
        <v>44</v>
      </c>
      <c r="E1674" s="28">
        <v>50</v>
      </c>
      <c r="F1674" s="29" t="s">
        <v>440</v>
      </c>
      <c r="G1674" s="29" t="s">
        <v>4753</v>
      </c>
      <c r="H1674" s="28">
        <v>540</v>
      </c>
      <c r="I1674" s="29" t="s">
        <v>123</v>
      </c>
      <c r="J1674" s="33" t="s">
        <v>12745</v>
      </c>
      <c r="K1674" s="29" t="s">
        <v>178</v>
      </c>
      <c r="L1674" s="29" t="s">
        <v>12732</v>
      </c>
      <c r="M1674" s="29" t="s">
        <v>256</v>
      </c>
      <c r="N1674" s="28">
        <v>567023.1</v>
      </c>
      <c r="O1674" s="28">
        <v>6081710</v>
      </c>
      <c r="P1674" s="29" t="s">
        <v>7157</v>
      </c>
      <c r="Q1674" s="32" t="s">
        <v>919</v>
      </c>
      <c r="R1674" s="19"/>
      <c r="S1674" s="19"/>
      <c r="T1674" s="19"/>
      <c r="U1674" s="19"/>
      <c r="V1674" s="19"/>
      <c r="W1674" s="19"/>
      <c r="X1674" s="19"/>
      <c r="Y1674" s="19"/>
      <c r="Z1674" s="19"/>
      <c r="AA1674" s="19"/>
      <c r="AB1674" s="19"/>
      <c r="AC1674" s="19"/>
      <c r="AD1674" s="19"/>
      <c r="AE1674" s="19"/>
      <c r="AF1674" s="19"/>
      <c r="AG1674" s="19"/>
      <c r="AH1674" s="19"/>
      <c r="AI1674" s="19"/>
      <c r="AJ1674" s="19"/>
      <c r="AK1674" s="31">
        <v>863247</v>
      </c>
      <c r="AL1674" s="31">
        <v>1467339</v>
      </c>
      <c r="AM1674" s="31">
        <v>1868880</v>
      </c>
      <c r="AN1674" s="31">
        <v>1613644</v>
      </c>
      <c r="AO1674" s="31">
        <v>1682588</v>
      </c>
      <c r="AP1674" s="31">
        <v>1422937.85546875</v>
      </c>
      <c r="AQ1674" s="31">
        <v>1560571.59375</v>
      </c>
      <c r="AR1674" s="31">
        <v>1367732.3671875</v>
      </c>
      <c r="AS1674" s="31">
        <v>1503100.5</v>
      </c>
      <c r="AT1674" s="31">
        <v>1430202.67578125</v>
      </c>
      <c r="AU1674" s="31">
        <v>1369757.33203125</v>
      </c>
      <c r="AV1674" s="31">
        <v>1510324.96484375</v>
      </c>
      <c r="AW1674" s="31">
        <v>1454150.07421875</v>
      </c>
      <c r="AX1674" s="31">
        <v>117920.9765625</v>
      </c>
      <c r="AY1674" s="31">
        <v>95145.71875</v>
      </c>
      <c r="AZ1674" s="31">
        <v>213066.6953125</v>
      </c>
    </row>
    <row r="1675" spans="1:52" ht="15" customHeight="1">
      <c r="A1675" s="29" t="s">
        <v>12744</v>
      </c>
      <c r="B1675" s="34">
        <v>35196</v>
      </c>
      <c r="C1675" s="28">
        <v>600</v>
      </c>
      <c r="D1675" s="28">
        <v>44</v>
      </c>
      <c r="E1675" s="28">
        <v>50</v>
      </c>
      <c r="F1675" s="29" t="s">
        <v>440</v>
      </c>
      <c r="G1675" s="29" t="s">
        <v>4753</v>
      </c>
      <c r="H1675" s="28">
        <v>540</v>
      </c>
      <c r="I1675" s="29" t="s">
        <v>123</v>
      </c>
      <c r="J1675" s="33" t="s">
        <v>12743</v>
      </c>
      <c r="K1675" s="29" t="s">
        <v>178</v>
      </c>
      <c r="L1675" s="29" t="s">
        <v>12732</v>
      </c>
      <c r="M1675" s="29" t="s">
        <v>256</v>
      </c>
      <c r="N1675" s="28">
        <v>567086.4</v>
      </c>
      <c r="O1675" s="28">
        <v>6081504</v>
      </c>
      <c r="P1675" s="29" t="s">
        <v>7157</v>
      </c>
      <c r="Q1675" s="32" t="s">
        <v>919</v>
      </c>
      <c r="R1675" s="19"/>
      <c r="S1675" s="19"/>
      <c r="T1675" s="19"/>
      <c r="U1675" s="19"/>
      <c r="V1675" s="19"/>
      <c r="W1675" s="19"/>
      <c r="X1675" s="19"/>
      <c r="Y1675" s="19"/>
      <c r="Z1675" s="19"/>
      <c r="AA1675" s="19"/>
      <c r="AB1675" s="19"/>
      <c r="AC1675" s="19"/>
      <c r="AD1675" s="19"/>
      <c r="AE1675" s="19"/>
      <c r="AF1675" s="19"/>
      <c r="AG1675" s="19"/>
      <c r="AH1675" s="19"/>
      <c r="AI1675" s="19"/>
      <c r="AJ1675" s="19"/>
      <c r="AK1675" s="31">
        <v>863246</v>
      </c>
      <c r="AL1675" s="31">
        <v>1467339</v>
      </c>
      <c r="AM1675" s="31">
        <v>1868880</v>
      </c>
      <c r="AN1675" s="31">
        <v>1613645</v>
      </c>
      <c r="AO1675" s="31">
        <v>1682588</v>
      </c>
      <c r="AP1675" s="31">
        <v>1422938.85546875</v>
      </c>
      <c r="AQ1675" s="31">
        <v>1560571.59375</v>
      </c>
      <c r="AR1675" s="31">
        <v>1367732.3671875</v>
      </c>
      <c r="AS1675" s="31">
        <v>1503100.5</v>
      </c>
      <c r="AT1675" s="31">
        <v>1430202.67578125</v>
      </c>
      <c r="AU1675" s="31">
        <v>1369757.33203125</v>
      </c>
      <c r="AV1675" s="31">
        <v>1510324.96484375</v>
      </c>
      <c r="AW1675" s="31">
        <v>1454150.07421875</v>
      </c>
      <c r="AX1675" s="31">
        <v>117920.9765625</v>
      </c>
      <c r="AY1675" s="31">
        <v>95145.71875</v>
      </c>
      <c r="AZ1675" s="31">
        <v>213066.6953125</v>
      </c>
    </row>
    <row r="1676" spans="1:52" ht="15" customHeight="1">
      <c r="A1676" s="29" t="s">
        <v>12742</v>
      </c>
      <c r="B1676" s="34">
        <v>35196</v>
      </c>
      <c r="C1676" s="28">
        <v>600</v>
      </c>
      <c r="D1676" s="28">
        <v>44</v>
      </c>
      <c r="E1676" s="28">
        <v>50</v>
      </c>
      <c r="F1676" s="29" t="s">
        <v>440</v>
      </c>
      <c r="G1676" s="29" t="s">
        <v>4753</v>
      </c>
      <c r="H1676" s="28">
        <v>540</v>
      </c>
      <c r="I1676" s="29" t="s">
        <v>123</v>
      </c>
      <c r="J1676" s="33" t="s">
        <v>12741</v>
      </c>
      <c r="K1676" s="29" t="s">
        <v>178</v>
      </c>
      <c r="L1676" s="29" t="s">
        <v>12732</v>
      </c>
      <c r="M1676" s="29" t="s">
        <v>256</v>
      </c>
      <c r="N1676" s="28">
        <v>567257.80000000005</v>
      </c>
      <c r="O1676" s="28">
        <v>6081694</v>
      </c>
      <c r="P1676" s="29" t="s">
        <v>7157</v>
      </c>
      <c r="Q1676" s="32" t="s">
        <v>919</v>
      </c>
      <c r="R1676" s="19"/>
      <c r="S1676" s="19"/>
      <c r="T1676" s="19"/>
      <c r="U1676" s="19"/>
      <c r="V1676" s="19"/>
      <c r="W1676" s="19"/>
      <c r="X1676" s="19"/>
      <c r="Y1676" s="19"/>
      <c r="Z1676" s="19"/>
      <c r="AA1676" s="19"/>
      <c r="AB1676" s="19"/>
      <c r="AC1676" s="19"/>
      <c r="AD1676" s="19"/>
      <c r="AE1676" s="19"/>
      <c r="AF1676" s="19"/>
      <c r="AG1676" s="19"/>
      <c r="AH1676" s="19"/>
      <c r="AI1676" s="19"/>
      <c r="AJ1676" s="19"/>
      <c r="AK1676" s="31">
        <v>863246</v>
      </c>
      <c r="AL1676" s="31">
        <v>1467338</v>
      </c>
      <c r="AM1676" s="31">
        <v>1868880</v>
      </c>
      <c r="AN1676" s="31">
        <v>1613645</v>
      </c>
      <c r="AO1676" s="31">
        <v>1682588</v>
      </c>
      <c r="AP1676" s="31">
        <v>1422938.85546875</v>
      </c>
      <c r="AQ1676" s="31">
        <v>1560571.59375</v>
      </c>
      <c r="AR1676" s="31">
        <v>1367732.3671875</v>
      </c>
      <c r="AS1676" s="31">
        <v>1503100.5</v>
      </c>
      <c r="AT1676" s="31">
        <v>1430202.67578125</v>
      </c>
      <c r="AU1676" s="31">
        <v>1369757.33203125</v>
      </c>
      <c r="AV1676" s="31">
        <v>1510324.96484375</v>
      </c>
      <c r="AW1676" s="31">
        <v>1454150.07421875</v>
      </c>
      <c r="AX1676" s="31">
        <v>117920.9765625</v>
      </c>
      <c r="AY1676" s="31">
        <v>95145.71875</v>
      </c>
      <c r="AZ1676" s="31">
        <v>213066.6953125</v>
      </c>
    </row>
    <row r="1677" spans="1:52" ht="15" customHeight="1">
      <c r="A1677" s="29" t="s">
        <v>12740</v>
      </c>
      <c r="B1677" s="34">
        <v>35196</v>
      </c>
      <c r="C1677" s="28">
        <v>600</v>
      </c>
      <c r="D1677" s="28">
        <v>44</v>
      </c>
      <c r="E1677" s="28">
        <v>50</v>
      </c>
      <c r="F1677" s="29" t="s">
        <v>440</v>
      </c>
      <c r="G1677" s="29" t="s">
        <v>4753</v>
      </c>
      <c r="H1677" s="28">
        <v>540</v>
      </c>
      <c r="I1677" s="29" t="s">
        <v>123</v>
      </c>
      <c r="J1677" s="33" t="s">
        <v>12739</v>
      </c>
      <c r="K1677" s="29" t="s">
        <v>178</v>
      </c>
      <c r="L1677" s="29" t="s">
        <v>12732</v>
      </c>
      <c r="M1677" s="29" t="s">
        <v>256</v>
      </c>
      <c r="N1677" s="28">
        <v>567319.80000000005</v>
      </c>
      <c r="O1677" s="28">
        <v>6081493</v>
      </c>
      <c r="P1677" s="29" t="s">
        <v>7157</v>
      </c>
      <c r="Q1677" s="32" t="s">
        <v>919</v>
      </c>
      <c r="R1677" s="19"/>
      <c r="S1677" s="19"/>
      <c r="T1677" s="19"/>
      <c r="U1677" s="19"/>
      <c r="V1677" s="19"/>
      <c r="W1677" s="19"/>
      <c r="X1677" s="19"/>
      <c r="Y1677" s="19"/>
      <c r="Z1677" s="19"/>
      <c r="AA1677" s="19"/>
      <c r="AB1677" s="19"/>
      <c r="AC1677" s="19"/>
      <c r="AD1677" s="19"/>
      <c r="AE1677" s="19"/>
      <c r="AF1677" s="19"/>
      <c r="AG1677" s="19"/>
      <c r="AH1677" s="19"/>
      <c r="AI1677" s="19"/>
      <c r="AJ1677" s="19"/>
      <c r="AK1677" s="31">
        <v>863246</v>
      </c>
      <c r="AL1677" s="31">
        <v>1467338</v>
      </c>
      <c r="AM1677" s="31">
        <v>1868881</v>
      </c>
      <c r="AN1677" s="31">
        <v>1613645</v>
      </c>
      <c r="AO1677" s="31">
        <v>1682588</v>
      </c>
      <c r="AP1677" s="31">
        <v>1422938.85546875</v>
      </c>
      <c r="AQ1677" s="31">
        <v>1560571.59375</v>
      </c>
      <c r="AR1677" s="31">
        <v>1367732.3671875</v>
      </c>
      <c r="AS1677" s="31">
        <v>1503100.5</v>
      </c>
      <c r="AT1677" s="31">
        <v>1430202.67578125</v>
      </c>
      <c r="AU1677" s="31">
        <v>1369757.33203125</v>
      </c>
      <c r="AV1677" s="31">
        <v>1510324.96484375</v>
      </c>
      <c r="AW1677" s="31">
        <v>1454150.07421875</v>
      </c>
      <c r="AX1677" s="31">
        <v>117920.9765625</v>
      </c>
      <c r="AY1677" s="31">
        <v>95145.71875</v>
      </c>
      <c r="AZ1677" s="31">
        <v>213066.6953125</v>
      </c>
    </row>
    <row r="1678" spans="1:52" ht="15" customHeight="1">
      <c r="A1678" s="29" t="s">
        <v>12738</v>
      </c>
      <c r="B1678" s="34">
        <v>35196</v>
      </c>
      <c r="C1678" s="28">
        <v>600</v>
      </c>
      <c r="D1678" s="28">
        <v>44</v>
      </c>
      <c r="E1678" s="28">
        <v>50</v>
      </c>
      <c r="F1678" s="29" t="s">
        <v>440</v>
      </c>
      <c r="G1678" s="29" t="s">
        <v>4753</v>
      </c>
      <c r="H1678" s="28">
        <v>540</v>
      </c>
      <c r="I1678" s="29" t="s">
        <v>123</v>
      </c>
      <c r="J1678" s="33" t="s">
        <v>12737</v>
      </c>
      <c r="K1678" s="29" t="s">
        <v>178</v>
      </c>
      <c r="L1678" s="29" t="s">
        <v>12732</v>
      </c>
      <c r="M1678" s="29" t="s">
        <v>256</v>
      </c>
      <c r="N1678" s="28">
        <v>567492.4</v>
      </c>
      <c r="O1678" s="28">
        <v>6081680</v>
      </c>
      <c r="P1678" s="29" t="s">
        <v>7157</v>
      </c>
      <c r="Q1678" s="32" t="s">
        <v>919</v>
      </c>
      <c r="R1678" s="19"/>
      <c r="S1678" s="19"/>
      <c r="T1678" s="19"/>
      <c r="U1678" s="19"/>
      <c r="V1678" s="19"/>
      <c r="W1678" s="19"/>
      <c r="X1678" s="19"/>
      <c r="Y1678" s="19"/>
      <c r="Z1678" s="19"/>
      <c r="AA1678" s="19"/>
      <c r="AB1678" s="19"/>
      <c r="AC1678" s="19"/>
      <c r="AD1678" s="19"/>
      <c r="AE1678" s="19"/>
      <c r="AF1678" s="19"/>
      <c r="AG1678" s="19"/>
      <c r="AH1678" s="19"/>
      <c r="AI1678" s="19"/>
      <c r="AJ1678" s="19"/>
      <c r="AK1678" s="31">
        <v>863247</v>
      </c>
      <c r="AL1678" s="31">
        <v>1467339</v>
      </c>
      <c r="AM1678" s="31">
        <v>1868880</v>
      </c>
      <c r="AN1678" s="31">
        <v>1613645</v>
      </c>
      <c r="AO1678" s="31">
        <v>1682588</v>
      </c>
      <c r="AP1678" s="31">
        <v>1422937.85546875</v>
      </c>
      <c r="AQ1678" s="31">
        <v>1560571.59375</v>
      </c>
      <c r="AR1678" s="31">
        <v>1367732.3671875</v>
      </c>
      <c r="AS1678" s="31">
        <v>1503100.5</v>
      </c>
      <c r="AT1678" s="31">
        <v>1430202.67578125</v>
      </c>
      <c r="AU1678" s="31">
        <v>1369757.33203125</v>
      </c>
      <c r="AV1678" s="31">
        <v>1510324.96484375</v>
      </c>
      <c r="AW1678" s="31">
        <v>1454150.07421875</v>
      </c>
      <c r="AX1678" s="31">
        <v>117920.9765625</v>
      </c>
      <c r="AY1678" s="31">
        <v>95145.71875</v>
      </c>
      <c r="AZ1678" s="31">
        <v>213066.6953125</v>
      </c>
    </row>
    <row r="1679" spans="1:52" ht="15" customHeight="1">
      <c r="A1679" s="29" t="s">
        <v>12736</v>
      </c>
      <c r="B1679" s="34">
        <v>35196</v>
      </c>
      <c r="C1679" s="28">
        <v>600</v>
      </c>
      <c r="D1679" s="28">
        <v>44</v>
      </c>
      <c r="E1679" s="28">
        <v>50</v>
      </c>
      <c r="F1679" s="29" t="s">
        <v>440</v>
      </c>
      <c r="G1679" s="29" t="s">
        <v>4753</v>
      </c>
      <c r="H1679" s="28">
        <v>540</v>
      </c>
      <c r="I1679" s="29" t="s">
        <v>123</v>
      </c>
      <c r="J1679" s="33" t="s">
        <v>12735</v>
      </c>
      <c r="K1679" s="29" t="s">
        <v>178</v>
      </c>
      <c r="L1679" s="29" t="s">
        <v>12732</v>
      </c>
      <c r="M1679" s="29" t="s">
        <v>256</v>
      </c>
      <c r="N1679" s="28">
        <v>567555.80000000005</v>
      </c>
      <c r="O1679" s="28">
        <v>6081480</v>
      </c>
      <c r="P1679" s="29" t="s">
        <v>7157</v>
      </c>
      <c r="Q1679" s="32" t="s">
        <v>919</v>
      </c>
      <c r="R1679" s="19"/>
      <c r="S1679" s="19"/>
      <c r="T1679" s="19"/>
      <c r="U1679" s="19"/>
      <c r="V1679" s="19"/>
      <c r="W1679" s="19"/>
      <c r="X1679" s="19"/>
      <c r="Y1679" s="19"/>
      <c r="Z1679" s="19"/>
      <c r="AA1679" s="19"/>
      <c r="AB1679" s="19"/>
      <c r="AC1679" s="19"/>
      <c r="AD1679" s="19"/>
      <c r="AE1679" s="19"/>
      <c r="AF1679" s="19"/>
      <c r="AG1679" s="19"/>
      <c r="AH1679" s="19"/>
      <c r="AI1679" s="19"/>
      <c r="AJ1679" s="19"/>
      <c r="AK1679" s="31">
        <v>863247</v>
      </c>
      <c r="AL1679" s="31">
        <v>1467339</v>
      </c>
      <c r="AM1679" s="31">
        <v>1868880</v>
      </c>
      <c r="AN1679" s="31">
        <v>1613645</v>
      </c>
      <c r="AO1679" s="31">
        <v>1682588</v>
      </c>
      <c r="AP1679" s="31">
        <v>1422937.85546875</v>
      </c>
      <c r="AQ1679" s="31">
        <v>1560571.59375</v>
      </c>
      <c r="AR1679" s="31">
        <v>1367732.3671875</v>
      </c>
      <c r="AS1679" s="31">
        <v>1503100.5</v>
      </c>
      <c r="AT1679" s="31">
        <v>1430202.67578125</v>
      </c>
      <c r="AU1679" s="31">
        <v>1369757.33203125</v>
      </c>
      <c r="AV1679" s="31">
        <v>1510324.96484375</v>
      </c>
      <c r="AW1679" s="31">
        <v>1454150.07421875</v>
      </c>
      <c r="AX1679" s="31">
        <v>117920.9765625</v>
      </c>
      <c r="AY1679" s="31">
        <v>95145.71875</v>
      </c>
      <c r="AZ1679" s="31">
        <v>213066.6953125</v>
      </c>
    </row>
    <row r="1680" spans="1:52" ht="15" customHeight="1">
      <c r="A1680" s="29" t="s">
        <v>12734</v>
      </c>
      <c r="B1680" s="34">
        <v>35196</v>
      </c>
      <c r="C1680" s="28">
        <v>600</v>
      </c>
      <c r="D1680" s="28">
        <v>44</v>
      </c>
      <c r="E1680" s="28">
        <v>50</v>
      </c>
      <c r="F1680" s="29" t="s">
        <v>440</v>
      </c>
      <c r="G1680" s="29" t="s">
        <v>4753</v>
      </c>
      <c r="H1680" s="28">
        <v>540</v>
      </c>
      <c r="I1680" s="29" t="s">
        <v>123</v>
      </c>
      <c r="J1680" s="33" t="s">
        <v>12733</v>
      </c>
      <c r="K1680" s="29" t="s">
        <v>178</v>
      </c>
      <c r="L1680" s="29" t="s">
        <v>12732</v>
      </c>
      <c r="M1680" s="29" t="s">
        <v>256</v>
      </c>
      <c r="N1680" s="28">
        <v>567727.19999999995</v>
      </c>
      <c r="O1680" s="28">
        <v>6081665</v>
      </c>
      <c r="P1680" s="29" t="s">
        <v>7157</v>
      </c>
      <c r="Q1680" s="32" t="s">
        <v>919</v>
      </c>
      <c r="R1680" s="19"/>
      <c r="S1680" s="19"/>
      <c r="T1680" s="19"/>
      <c r="U1680" s="19"/>
      <c r="V1680" s="19"/>
      <c r="W1680" s="19"/>
      <c r="X1680" s="19"/>
      <c r="Y1680" s="19"/>
      <c r="Z1680" s="19"/>
      <c r="AA1680" s="19"/>
      <c r="AB1680" s="19"/>
      <c r="AC1680" s="19"/>
      <c r="AD1680" s="19"/>
      <c r="AE1680" s="19"/>
      <c r="AF1680" s="19"/>
      <c r="AG1680" s="19"/>
      <c r="AH1680" s="19"/>
      <c r="AI1680" s="19"/>
      <c r="AJ1680" s="19"/>
      <c r="AK1680" s="31">
        <v>863247</v>
      </c>
      <c r="AL1680" s="31">
        <v>1467339</v>
      </c>
      <c r="AM1680" s="31">
        <v>1868880</v>
      </c>
      <c r="AN1680" s="31">
        <v>1613645</v>
      </c>
      <c r="AO1680" s="31">
        <v>1682588</v>
      </c>
      <c r="AP1680" s="31">
        <v>1422937.85546875</v>
      </c>
      <c r="AQ1680" s="31">
        <v>1560571.59375</v>
      </c>
      <c r="AR1680" s="31">
        <v>1367732.3671875</v>
      </c>
      <c r="AS1680" s="31">
        <v>1503100.5</v>
      </c>
      <c r="AT1680" s="31">
        <v>1430202.67578125</v>
      </c>
      <c r="AU1680" s="31">
        <v>1369757.33203125</v>
      </c>
      <c r="AV1680" s="31">
        <v>1510324.96484375</v>
      </c>
      <c r="AW1680" s="31">
        <v>1454150.07421875</v>
      </c>
      <c r="AX1680" s="31">
        <v>117920.9765625</v>
      </c>
      <c r="AY1680" s="31">
        <v>95145.71875</v>
      </c>
      <c r="AZ1680" s="31">
        <v>213066.6953125</v>
      </c>
    </row>
    <row r="1681" spans="1:52" ht="15" customHeight="1">
      <c r="A1681" s="29" t="s">
        <v>12731</v>
      </c>
      <c r="B1681" s="34">
        <v>34088</v>
      </c>
      <c r="C1681" s="28">
        <v>450</v>
      </c>
      <c r="D1681" s="28">
        <v>35</v>
      </c>
      <c r="E1681" s="28">
        <v>35</v>
      </c>
      <c r="F1681" s="29" t="s">
        <v>440</v>
      </c>
      <c r="G1681" s="29" t="s">
        <v>10291</v>
      </c>
      <c r="H1681" s="28">
        <v>540</v>
      </c>
      <c r="I1681" s="29" t="s">
        <v>123</v>
      </c>
      <c r="J1681" s="33" t="s">
        <v>12730</v>
      </c>
      <c r="K1681" s="29" t="s">
        <v>178</v>
      </c>
      <c r="L1681" s="29" t="s">
        <v>12729</v>
      </c>
      <c r="M1681" s="29" t="s">
        <v>2523</v>
      </c>
      <c r="N1681" s="28">
        <v>562701.80000000005</v>
      </c>
      <c r="O1681" s="28">
        <v>6079087</v>
      </c>
      <c r="P1681" s="29" t="s">
        <v>12728</v>
      </c>
      <c r="Q1681" s="32" t="s">
        <v>207</v>
      </c>
      <c r="R1681" s="19"/>
      <c r="S1681" s="19"/>
      <c r="T1681" s="19"/>
      <c r="U1681" s="19"/>
      <c r="V1681" s="19"/>
      <c r="W1681" s="19"/>
      <c r="X1681" s="19"/>
      <c r="Y1681" s="19"/>
      <c r="Z1681" s="19"/>
      <c r="AA1681" s="19"/>
      <c r="AB1681" s="19"/>
      <c r="AC1681" s="19"/>
      <c r="AD1681" s="19"/>
      <c r="AE1681" s="19"/>
      <c r="AF1681" s="19"/>
      <c r="AG1681" s="19"/>
      <c r="AH1681" s="31">
        <v>794720</v>
      </c>
      <c r="AI1681" s="31">
        <v>1413310</v>
      </c>
      <c r="AJ1681" s="31">
        <v>1155870</v>
      </c>
      <c r="AK1681" s="31">
        <v>1103860</v>
      </c>
      <c r="AL1681" s="31">
        <v>1163511</v>
      </c>
      <c r="AM1681" s="31">
        <v>1279844</v>
      </c>
      <c r="AN1681" s="31">
        <v>1128773</v>
      </c>
      <c r="AO1681" s="31">
        <v>788788</v>
      </c>
      <c r="AP1681" s="31">
        <v>1025984</v>
      </c>
      <c r="AQ1681" s="31">
        <v>1137886</v>
      </c>
      <c r="AR1681" s="31">
        <v>1000435</v>
      </c>
      <c r="AS1681" s="31">
        <v>1117234</v>
      </c>
      <c r="AT1681" s="31">
        <v>1065179</v>
      </c>
      <c r="AU1681" s="31">
        <v>953711</v>
      </c>
      <c r="AV1681" s="31">
        <v>1066324</v>
      </c>
      <c r="AW1681" s="31">
        <v>1053398.9921875</v>
      </c>
      <c r="AX1681" s="31">
        <v>103550.3984375</v>
      </c>
      <c r="AY1681" s="31">
        <v>77010.3984375</v>
      </c>
      <c r="AZ1681" s="31">
        <v>180560.796875</v>
      </c>
    </row>
    <row r="1682" spans="1:52" ht="15" customHeight="1">
      <c r="A1682" s="29" t="s">
        <v>12727</v>
      </c>
      <c r="B1682" s="34">
        <v>33133</v>
      </c>
      <c r="C1682" s="28">
        <v>250</v>
      </c>
      <c r="D1682" s="28">
        <v>26</v>
      </c>
      <c r="E1682" s="28">
        <v>30</v>
      </c>
      <c r="F1682" s="29" t="s">
        <v>172</v>
      </c>
      <c r="G1682" s="29" t="s">
        <v>1103</v>
      </c>
      <c r="H1682" s="28">
        <v>540</v>
      </c>
      <c r="I1682" s="29" t="s">
        <v>123</v>
      </c>
      <c r="J1682" s="33" t="s">
        <v>12726</v>
      </c>
      <c r="K1682" s="29" t="s">
        <v>178</v>
      </c>
      <c r="L1682" s="29" t="s">
        <v>12723</v>
      </c>
      <c r="M1682" s="29" t="s">
        <v>256</v>
      </c>
      <c r="N1682" s="28">
        <v>551335.5</v>
      </c>
      <c r="O1682" s="28">
        <v>6093239</v>
      </c>
      <c r="P1682" s="29" t="s">
        <v>8199</v>
      </c>
      <c r="Q1682" s="32" t="s">
        <v>207</v>
      </c>
      <c r="R1682" s="19"/>
      <c r="S1682" s="19"/>
      <c r="T1682" s="19"/>
      <c r="U1682" s="19"/>
      <c r="V1682" s="19"/>
      <c r="W1682" s="19"/>
      <c r="X1682" s="19"/>
      <c r="Y1682" s="19"/>
      <c r="Z1682" s="19"/>
      <c r="AA1682" s="19"/>
      <c r="AB1682" s="19"/>
      <c r="AC1682" s="19"/>
      <c r="AD1682" s="19"/>
      <c r="AE1682" s="31">
        <v>128475</v>
      </c>
      <c r="AF1682" s="31">
        <v>367685</v>
      </c>
      <c r="AG1682" s="31">
        <v>381255</v>
      </c>
      <c r="AH1682" s="31">
        <v>397255</v>
      </c>
      <c r="AI1682" s="31">
        <v>438925</v>
      </c>
      <c r="AJ1682" s="31">
        <v>362410</v>
      </c>
      <c r="AK1682" s="31">
        <v>296315</v>
      </c>
      <c r="AL1682" s="31">
        <v>344050</v>
      </c>
      <c r="AM1682" s="31">
        <v>347594</v>
      </c>
      <c r="AN1682" s="31">
        <v>319436</v>
      </c>
      <c r="AO1682" s="31">
        <v>379556</v>
      </c>
      <c r="AP1682" s="31">
        <v>277954</v>
      </c>
      <c r="AQ1682" s="31">
        <v>337328</v>
      </c>
      <c r="AR1682" s="31">
        <v>274624.5</v>
      </c>
      <c r="AS1682" s="31">
        <v>324474</v>
      </c>
      <c r="AT1682" s="31">
        <v>315340.5</v>
      </c>
      <c r="AU1682" s="31">
        <v>279956</v>
      </c>
      <c r="AV1682" s="31">
        <v>367097.5</v>
      </c>
      <c r="AW1682" s="31">
        <v>327113.900390625</v>
      </c>
      <c r="AX1682" s="31">
        <v>30762.30078125</v>
      </c>
      <c r="AY1682" s="31">
        <v>17048.150390625</v>
      </c>
      <c r="AZ1682" s="31">
        <v>47810.451171875</v>
      </c>
    </row>
    <row r="1683" spans="1:52" ht="15" customHeight="1">
      <c r="A1683" s="29" t="s">
        <v>12725</v>
      </c>
      <c r="B1683" s="34">
        <v>33163</v>
      </c>
      <c r="C1683" s="28">
        <v>250</v>
      </c>
      <c r="D1683" s="28">
        <v>26</v>
      </c>
      <c r="E1683" s="28">
        <v>30</v>
      </c>
      <c r="F1683" s="29" t="s">
        <v>172</v>
      </c>
      <c r="G1683" s="29" t="s">
        <v>1103</v>
      </c>
      <c r="H1683" s="28">
        <v>540</v>
      </c>
      <c r="I1683" s="29" t="s">
        <v>123</v>
      </c>
      <c r="J1683" s="33" t="s">
        <v>12724</v>
      </c>
      <c r="K1683" s="29" t="s">
        <v>178</v>
      </c>
      <c r="L1683" s="29" t="s">
        <v>12723</v>
      </c>
      <c r="M1683" s="29" t="s">
        <v>256</v>
      </c>
      <c r="N1683" s="28">
        <v>551605.4</v>
      </c>
      <c r="O1683" s="28">
        <v>6093234</v>
      </c>
      <c r="P1683" s="29" t="s">
        <v>8199</v>
      </c>
      <c r="Q1683" s="32" t="s">
        <v>207</v>
      </c>
      <c r="R1683" s="19"/>
      <c r="S1683" s="19"/>
      <c r="T1683" s="19"/>
      <c r="U1683" s="19"/>
      <c r="V1683" s="19"/>
      <c r="W1683" s="19"/>
      <c r="X1683" s="19"/>
      <c r="Y1683" s="19"/>
      <c r="Z1683" s="19"/>
      <c r="AA1683" s="19"/>
      <c r="AB1683" s="19"/>
      <c r="AC1683" s="19"/>
      <c r="AD1683" s="19"/>
      <c r="AE1683" s="31">
        <v>128475</v>
      </c>
      <c r="AF1683" s="31">
        <v>367685</v>
      </c>
      <c r="AG1683" s="31">
        <v>381255</v>
      </c>
      <c r="AH1683" s="31">
        <v>397255</v>
      </c>
      <c r="AI1683" s="31">
        <v>438925</v>
      </c>
      <c r="AJ1683" s="31">
        <v>362410</v>
      </c>
      <c r="AK1683" s="31">
        <v>296315</v>
      </c>
      <c r="AL1683" s="31">
        <v>344050</v>
      </c>
      <c r="AM1683" s="31">
        <v>347594</v>
      </c>
      <c r="AN1683" s="31">
        <v>319435</v>
      </c>
      <c r="AO1683" s="31">
        <v>379556</v>
      </c>
      <c r="AP1683" s="31">
        <v>277955</v>
      </c>
      <c r="AQ1683" s="31">
        <v>337328</v>
      </c>
      <c r="AR1683" s="31">
        <v>274624.5</v>
      </c>
      <c r="AS1683" s="31">
        <v>324474</v>
      </c>
      <c r="AT1683" s="31">
        <v>315340.5</v>
      </c>
      <c r="AU1683" s="31">
        <v>279956</v>
      </c>
      <c r="AV1683" s="31">
        <v>367097.5</v>
      </c>
      <c r="AW1683" s="31">
        <v>327113.900390625</v>
      </c>
      <c r="AX1683" s="31">
        <v>30762.30078125</v>
      </c>
      <c r="AY1683" s="31">
        <v>17048.150390625</v>
      </c>
      <c r="AZ1683" s="31">
        <v>47810.451171875</v>
      </c>
    </row>
    <row r="1684" spans="1:52" ht="15" customHeight="1">
      <c r="A1684" s="29" t="s">
        <v>12722</v>
      </c>
      <c r="B1684" s="34">
        <v>33046</v>
      </c>
      <c r="C1684" s="28">
        <v>450</v>
      </c>
      <c r="D1684" s="28">
        <v>35</v>
      </c>
      <c r="E1684" s="28">
        <v>35</v>
      </c>
      <c r="F1684" s="29" t="s">
        <v>440</v>
      </c>
      <c r="G1684" s="29" t="s">
        <v>10291</v>
      </c>
      <c r="H1684" s="28">
        <v>540</v>
      </c>
      <c r="I1684" s="29" t="s">
        <v>123</v>
      </c>
      <c r="J1684" s="33" t="s">
        <v>12721</v>
      </c>
      <c r="K1684" s="29" t="s">
        <v>178</v>
      </c>
      <c r="L1684" s="29" t="s">
        <v>12707</v>
      </c>
      <c r="M1684" s="29" t="s">
        <v>837</v>
      </c>
      <c r="N1684" s="28">
        <v>555813.4</v>
      </c>
      <c r="O1684" s="28">
        <v>6081716</v>
      </c>
      <c r="P1684" s="29" t="s">
        <v>8191</v>
      </c>
      <c r="Q1684" s="32" t="s">
        <v>207</v>
      </c>
      <c r="R1684" s="19"/>
      <c r="S1684" s="19"/>
      <c r="T1684" s="19"/>
      <c r="U1684" s="19"/>
      <c r="V1684" s="19"/>
      <c r="W1684" s="19"/>
      <c r="X1684" s="19"/>
      <c r="Y1684" s="19"/>
      <c r="Z1684" s="19"/>
      <c r="AA1684" s="19"/>
      <c r="AB1684" s="19"/>
      <c r="AC1684" s="19"/>
      <c r="AD1684" s="19"/>
      <c r="AE1684" s="31">
        <v>465360</v>
      </c>
      <c r="AF1684" s="31">
        <v>933350</v>
      </c>
      <c r="AG1684" s="31">
        <v>1067820</v>
      </c>
      <c r="AH1684" s="31">
        <v>932650</v>
      </c>
      <c r="AI1684" s="31">
        <v>1112970</v>
      </c>
      <c r="AJ1684" s="31">
        <v>975640</v>
      </c>
      <c r="AK1684" s="31">
        <v>779220</v>
      </c>
      <c r="AL1684" s="31">
        <v>913610</v>
      </c>
      <c r="AM1684" s="31">
        <v>986138</v>
      </c>
      <c r="AN1684" s="31">
        <v>924610</v>
      </c>
      <c r="AO1684" s="31">
        <v>993445</v>
      </c>
      <c r="AP1684" s="31">
        <v>768980</v>
      </c>
      <c r="AQ1684" s="31">
        <v>867232.015625</v>
      </c>
      <c r="AR1684" s="31">
        <v>690740</v>
      </c>
      <c r="AS1684" s="31">
        <v>779343</v>
      </c>
      <c r="AT1684" s="31">
        <v>862138.5</v>
      </c>
      <c r="AU1684" s="31">
        <v>744837</v>
      </c>
      <c r="AV1684" s="31">
        <v>980567</v>
      </c>
      <c r="AW1684" s="31">
        <v>944660.0078125</v>
      </c>
      <c r="AX1684" s="31">
        <v>64488.25</v>
      </c>
      <c r="AY1684" s="31">
        <v>60883.19921875</v>
      </c>
      <c r="AZ1684" s="31">
        <v>125371.44921875</v>
      </c>
    </row>
    <row r="1685" spans="1:52" ht="15" customHeight="1">
      <c r="A1685" s="29" t="s">
        <v>12720</v>
      </c>
      <c r="B1685" s="34">
        <v>33046</v>
      </c>
      <c r="C1685" s="28">
        <v>450</v>
      </c>
      <c r="D1685" s="28">
        <v>35</v>
      </c>
      <c r="E1685" s="28">
        <v>35</v>
      </c>
      <c r="F1685" s="29" t="s">
        <v>440</v>
      </c>
      <c r="G1685" s="29" t="s">
        <v>10291</v>
      </c>
      <c r="H1685" s="28">
        <v>540</v>
      </c>
      <c r="I1685" s="29" t="s">
        <v>123</v>
      </c>
      <c r="J1685" s="33" t="s">
        <v>12719</v>
      </c>
      <c r="K1685" s="29" t="s">
        <v>178</v>
      </c>
      <c r="L1685" s="29" t="s">
        <v>12707</v>
      </c>
      <c r="M1685" s="29" t="s">
        <v>837</v>
      </c>
      <c r="N1685" s="28">
        <v>555859.80000000005</v>
      </c>
      <c r="O1685" s="28">
        <v>6081620</v>
      </c>
      <c r="P1685" s="29" t="s">
        <v>8191</v>
      </c>
      <c r="Q1685" s="32" t="s">
        <v>207</v>
      </c>
      <c r="R1685" s="19"/>
      <c r="S1685" s="19"/>
      <c r="T1685" s="19"/>
      <c r="U1685" s="19"/>
      <c r="V1685" s="19"/>
      <c r="W1685" s="19"/>
      <c r="X1685" s="19"/>
      <c r="Y1685" s="19"/>
      <c r="Z1685" s="19"/>
      <c r="AA1685" s="19"/>
      <c r="AB1685" s="19"/>
      <c r="AC1685" s="19"/>
      <c r="AD1685" s="19"/>
      <c r="AE1685" s="31">
        <v>496200</v>
      </c>
      <c r="AF1685" s="31">
        <v>924980</v>
      </c>
      <c r="AG1685" s="31">
        <v>983920</v>
      </c>
      <c r="AH1685" s="31">
        <v>955720</v>
      </c>
      <c r="AI1685" s="31">
        <v>985450</v>
      </c>
      <c r="AJ1685" s="31">
        <v>909130</v>
      </c>
      <c r="AK1685" s="31">
        <v>772270</v>
      </c>
      <c r="AL1685" s="31">
        <v>867548</v>
      </c>
      <c r="AM1685" s="31">
        <v>970674</v>
      </c>
      <c r="AN1685" s="31">
        <v>791006</v>
      </c>
      <c r="AO1685" s="31">
        <v>916827</v>
      </c>
      <c r="AP1685" s="31">
        <v>779253</v>
      </c>
      <c r="AQ1685" s="31">
        <v>867232.015625</v>
      </c>
      <c r="AR1685" s="31">
        <v>690740</v>
      </c>
      <c r="AS1685" s="31">
        <v>779343</v>
      </c>
      <c r="AT1685" s="31">
        <v>862138.5</v>
      </c>
      <c r="AU1685" s="31">
        <v>744837</v>
      </c>
      <c r="AV1685" s="31">
        <v>980567</v>
      </c>
      <c r="AW1685" s="31">
        <v>944660.0078125</v>
      </c>
      <c r="AX1685" s="31">
        <v>64488.25</v>
      </c>
      <c r="AY1685" s="31">
        <v>60883.19921875</v>
      </c>
      <c r="AZ1685" s="31">
        <v>125371.44921875</v>
      </c>
    </row>
    <row r="1686" spans="1:52" ht="15" customHeight="1">
      <c r="A1686" s="29" t="s">
        <v>12718</v>
      </c>
      <c r="B1686" s="34">
        <v>33166</v>
      </c>
      <c r="C1686" s="28">
        <v>150</v>
      </c>
      <c r="D1686" s="28">
        <v>24.6</v>
      </c>
      <c r="E1686" s="28">
        <v>32</v>
      </c>
      <c r="F1686" s="29" t="s">
        <v>786</v>
      </c>
      <c r="G1686" s="29" t="s">
        <v>1350</v>
      </c>
      <c r="H1686" s="28">
        <v>540</v>
      </c>
      <c r="I1686" s="29" t="s">
        <v>123</v>
      </c>
      <c r="J1686" s="33" t="s">
        <v>12717</v>
      </c>
      <c r="K1686" s="29" t="s">
        <v>178</v>
      </c>
      <c r="L1686" s="29" t="s">
        <v>12714</v>
      </c>
      <c r="M1686" s="29" t="s">
        <v>245</v>
      </c>
      <c r="N1686" s="28">
        <v>552473.30000000005</v>
      </c>
      <c r="O1686" s="28">
        <v>6096371</v>
      </c>
      <c r="P1686" s="29" t="s">
        <v>8188</v>
      </c>
      <c r="Q1686" s="32" t="s">
        <v>207</v>
      </c>
      <c r="R1686" s="19"/>
      <c r="S1686" s="19"/>
      <c r="T1686" s="19"/>
      <c r="U1686" s="19"/>
      <c r="V1686" s="19"/>
      <c r="W1686" s="19"/>
      <c r="X1686" s="19"/>
      <c r="Y1686" s="19"/>
      <c r="Z1686" s="19"/>
      <c r="AA1686" s="19"/>
      <c r="AB1686" s="19"/>
      <c r="AC1686" s="19"/>
      <c r="AD1686" s="19"/>
      <c r="AE1686" s="31">
        <v>116270</v>
      </c>
      <c r="AF1686" s="31">
        <v>344136</v>
      </c>
      <c r="AG1686" s="31">
        <v>356235</v>
      </c>
      <c r="AH1686" s="31">
        <v>360065</v>
      </c>
      <c r="AI1686" s="31">
        <v>372080</v>
      </c>
      <c r="AJ1686" s="31">
        <v>331600</v>
      </c>
      <c r="AK1686" s="31">
        <v>302060</v>
      </c>
      <c r="AL1686" s="31">
        <v>318390</v>
      </c>
      <c r="AM1686" s="31">
        <v>347889</v>
      </c>
      <c r="AN1686" s="31">
        <v>294683</v>
      </c>
      <c r="AO1686" s="31">
        <v>334080</v>
      </c>
      <c r="AP1686" s="31">
        <v>276476.5</v>
      </c>
      <c r="AQ1686" s="31">
        <v>315959</v>
      </c>
      <c r="AR1686" s="31">
        <v>275507.5</v>
      </c>
      <c r="AS1686" s="31">
        <v>302387</v>
      </c>
      <c r="AT1686" s="31">
        <v>305540.5</v>
      </c>
      <c r="AU1686" s="31">
        <v>274635.5</v>
      </c>
      <c r="AV1686" s="31">
        <v>347221.19921875</v>
      </c>
      <c r="AW1686" s="31">
        <v>324180.65234375</v>
      </c>
      <c r="AX1686" s="31">
        <v>25983.400390625</v>
      </c>
      <c r="AY1686" s="31">
        <v>20683.19921875</v>
      </c>
      <c r="AZ1686" s="31">
        <v>46666.599609375</v>
      </c>
    </row>
    <row r="1687" spans="1:52" ht="15" customHeight="1">
      <c r="A1687" s="29" t="s">
        <v>12716</v>
      </c>
      <c r="B1687" s="34">
        <v>33329</v>
      </c>
      <c r="C1687" s="28">
        <v>150</v>
      </c>
      <c r="D1687" s="28">
        <v>24.6</v>
      </c>
      <c r="E1687" s="28">
        <v>32</v>
      </c>
      <c r="F1687" s="29" t="s">
        <v>786</v>
      </c>
      <c r="G1687" s="29" t="s">
        <v>1350</v>
      </c>
      <c r="H1687" s="28">
        <v>540</v>
      </c>
      <c r="I1687" s="29" t="s">
        <v>123</v>
      </c>
      <c r="J1687" s="33" t="s">
        <v>12715</v>
      </c>
      <c r="K1687" s="29" t="s">
        <v>178</v>
      </c>
      <c r="L1687" s="29" t="s">
        <v>12714</v>
      </c>
      <c r="M1687" s="29" t="s">
        <v>2710</v>
      </c>
      <c r="N1687" s="28">
        <v>552470.6</v>
      </c>
      <c r="O1687" s="28">
        <v>6096175</v>
      </c>
      <c r="P1687" s="29" t="s">
        <v>8188</v>
      </c>
      <c r="Q1687" s="32" t="s">
        <v>207</v>
      </c>
      <c r="R1687" s="19"/>
      <c r="S1687" s="19"/>
      <c r="T1687" s="19"/>
      <c r="U1687" s="19"/>
      <c r="V1687" s="19"/>
      <c r="W1687" s="19"/>
      <c r="X1687" s="19"/>
      <c r="Y1687" s="19"/>
      <c r="Z1687" s="19"/>
      <c r="AA1687" s="19"/>
      <c r="AB1687" s="19"/>
      <c r="AC1687" s="19"/>
      <c r="AD1687" s="19"/>
      <c r="AE1687" s="19"/>
      <c r="AF1687" s="31">
        <v>229424</v>
      </c>
      <c r="AG1687" s="31">
        <v>356235</v>
      </c>
      <c r="AH1687" s="31">
        <v>360065</v>
      </c>
      <c r="AI1687" s="31">
        <v>372080</v>
      </c>
      <c r="AJ1687" s="31">
        <v>331600</v>
      </c>
      <c r="AK1687" s="31">
        <v>302060</v>
      </c>
      <c r="AL1687" s="31">
        <v>318390</v>
      </c>
      <c r="AM1687" s="31">
        <v>347888</v>
      </c>
      <c r="AN1687" s="31">
        <v>294683</v>
      </c>
      <c r="AO1687" s="31">
        <v>334081</v>
      </c>
      <c r="AP1687" s="31">
        <v>276475.5</v>
      </c>
      <c r="AQ1687" s="31">
        <v>315959</v>
      </c>
      <c r="AR1687" s="31">
        <v>275507.5</v>
      </c>
      <c r="AS1687" s="31">
        <v>302387</v>
      </c>
      <c r="AT1687" s="31">
        <v>305540.5</v>
      </c>
      <c r="AU1687" s="31">
        <v>274635.5</v>
      </c>
      <c r="AV1687" s="31">
        <v>347221.19921875</v>
      </c>
      <c r="AW1687" s="31">
        <v>324180.65234375</v>
      </c>
      <c r="AX1687" s="31">
        <v>25983.400390625</v>
      </c>
      <c r="AY1687" s="31">
        <v>20683.19921875</v>
      </c>
      <c r="AZ1687" s="31">
        <v>46666.599609375</v>
      </c>
    </row>
    <row r="1688" spans="1:52" ht="15" customHeight="1">
      <c r="A1688" s="29" t="s">
        <v>12713</v>
      </c>
      <c r="B1688" s="34">
        <v>32892</v>
      </c>
      <c r="C1688" s="28">
        <v>150</v>
      </c>
      <c r="D1688" s="28">
        <v>24.6</v>
      </c>
      <c r="E1688" s="28">
        <v>32.700000000000003</v>
      </c>
      <c r="F1688" s="29" t="s">
        <v>786</v>
      </c>
      <c r="G1688" s="29" t="s">
        <v>1350</v>
      </c>
      <c r="H1688" s="28">
        <v>540</v>
      </c>
      <c r="I1688" s="29" t="s">
        <v>123</v>
      </c>
      <c r="J1688" s="33" t="s">
        <v>12712</v>
      </c>
      <c r="K1688" s="29" t="s">
        <v>178</v>
      </c>
      <c r="L1688" s="29" t="s">
        <v>12711</v>
      </c>
      <c r="M1688" s="29" t="s">
        <v>12710</v>
      </c>
      <c r="N1688" s="28">
        <v>545234.1</v>
      </c>
      <c r="O1688" s="28">
        <v>6097907</v>
      </c>
      <c r="P1688" s="29" t="s">
        <v>8185</v>
      </c>
      <c r="Q1688" s="32" t="s">
        <v>207</v>
      </c>
      <c r="R1688" s="19"/>
      <c r="S1688" s="19"/>
      <c r="T1688" s="19"/>
      <c r="U1688" s="19"/>
      <c r="V1688" s="19"/>
      <c r="W1688" s="19"/>
      <c r="X1688" s="19"/>
      <c r="Y1688" s="19"/>
      <c r="Z1688" s="19"/>
      <c r="AA1688" s="19"/>
      <c r="AB1688" s="19"/>
      <c r="AC1688" s="19"/>
      <c r="AD1688" s="19"/>
      <c r="AE1688" s="31">
        <v>302000</v>
      </c>
      <c r="AF1688" s="31">
        <v>321990</v>
      </c>
      <c r="AG1688" s="31">
        <v>325250</v>
      </c>
      <c r="AH1688" s="31">
        <v>330880</v>
      </c>
      <c r="AI1688" s="31">
        <v>360430</v>
      </c>
      <c r="AJ1688" s="31">
        <v>316700</v>
      </c>
      <c r="AK1688" s="31">
        <v>279030</v>
      </c>
      <c r="AL1688" s="31">
        <v>304070</v>
      </c>
      <c r="AM1688" s="31">
        <v>328688</v>
      </c>
      <c r="AN1688" s="31">
        <v>284549</v>
      </c>
      <c r="AO1688" s="31">
        <v>313506</v>
      </c>
      <c r="AP1688" s="31">
        <v>268092</v>
      </c>
      <c r="AQ1688" s="31">
        <v>293852</v>
      </c>
      <c r="AR1688" s="31">
        <v>255602</v>
      </c>
      <c r="AS1688" s="31">
        <v>293945</v>
      </c>
      <c r="AT1688" s="31">
        <v>292525</v>
      </c>
      <c r="AU1688" s="31">
        <v>258838</v>
      </c>
      <c r="AV1688" s="31">
        <v>334236</v>
      </c>
      <c r="AW1688" s="31">
        <v>302220</v>
      </c>
      <c r="AX1688" s="31">
        <v>26530.19921875</v>
      </c>
      <c r="AY1688" s="31">
        <v>21217.400390625</v>
      </c>
      <c r="AZ1688" s="31">
        <v>47747.599609375</v>
      </c>
    </row>
    <row r="1689" spans="1:52" ht="15" customHeight="1">
      <c r="A1689" s="29" t="s">
        <v>12709</v>
      </c>
      <c r="B1689" s="34">
        <v>32615</v>
      </c>
      <c r="C1689" s="28">
        <v>130</v>
      </c>
      <c r="D1689" s="28">
        <v>20</v>
      </c>
      <c r="E1689" s="28">
        <v>31</v>
      </c>
      <c r="F1689" s="29" t="s">
        <v>6495</v>
      </c>
      <c r="G1689" s="29" t="s">
        <v>7671</v>
      </c>
      <c r="H1689" s="28">
        <v>540</v>
      </c>
      <c r="I1689" s="29" t="s">
        <v>123</v>
      </c>
      <c r="J1689" s="33" t="s">
        <v>12708</v>
      </c>
      <c r="K1689" s="29" t="s">
        <v>178</v>
      </c>
      <c r="L1689" s="29" t="s">
        <v>12707</v>
      </c>
      <c r="M1689" s="29" t="s">
        <v>3571</v>
      </c>
      <c r="N1689" s="28">
        <v>556706.6</v>
      </c>
      <c r="O1689" s="28">
        <v>6081272</v>
      </c>
      <c r="P1689" s="29" t="s">
        <v>8178</v>
      </c>
      <c r="Q1689" s="32" t="s">
        <v>207</v>
      </c>
      <c r="R1689" s="19"/>
      <c r="S1689" s="19"/>
      <c r="T1689" s="19"/>
      <c r="U1689" s="19"/>
      <c r="V1689" s="19"/>
      <c r="W1689" s="19"/>
      <c r="X1689" s="19"/>
      <c r="Y1689" s="19"/>
      <c r="Z1689" s="19"/>
      <c r="AA1689" s="19"/>
      <c r="AB1689" s="19"/>
      <c r="AC1689" s="19"/>
      <c r="AD1689" s="31">
        <v>186149</v>
      </c>
      <c r="AE1689" s="31">
        <v>320641</v>
      </c>
      <c r="AF1689" s="31">
        <v>195556</v>
      </c>
      <c r="AG1689" s="31">
        <v>409242</v>
      </c>
      <c r="AH1689" s="31">
        <v>302890</v>
      </c>
      <c r="AI1689" s="31">
        <v>332317</v>
      </c>
      <c r="AJ1689" s="31">
        <v>280599</v>
      </c>
      <c r="AK1689" s="31">
        <v>241299</v>
      </c>
      <c r="AL1689" s="31">
        <v>268903</v>
      </c>
      <c r="AM1689" s="31">
        <v>299805</v>
      </c>
      <c r="AN1689" s="31">
        <v>266663</v>
      </c>
      <c r="AO1689" s="31">
        <v>292314</v>
      </c>
      <c r="AP1689" s="31">
        <v>213836</v>
      </c>
      <c r="AQ1689" s="31">
        <v>238850.984375</v>
      </c>
      <c r="AR1689" s="31">
        <v>204429</v>
      </c>
      <c r="AS1689" s="31">
        <v>246640</v>
      </c>
      <c r="AT1689" s="31">
        <v>201694</v>
      </c>
      <c r="AU1689" s="31">
        <v>162139</v>
      </c>
      <c r="AV1689" s="31">
        <v>222812</v>
      </c>
      <c r="AW1689" s="31">
        <v>271130.5</v>
      </c>
      <c r="AX1689" s="31">
        <v>21508.5</v>
      </c>
      <c r="AY1689" s="31">
        <v>16281.2001953125</v>
      </c>
      <c r="AZ1689" s="31">
        <v>37789.7001953125</v>
      </c>
    </row>
    <row r="1690" spans="1:52" ht="15" customHeight="1">
      <c r="A1690" s="29" t="s">
        <v>12706</v>
      </c>
      <c r="B1690" s="34">
        <v>32273</v>
      </c>
      <c r="C1690" s="28">
        <v>150</v>
      </c>
      <c r="D1690" s="28">
        <v>23</v>
      </c>
      <c r="E1690" s="28">
        <v>24.5</v>
      </c>
      <c r="F1690" s="29" t="s">
        <v>440</v>
      </c>
      <c r="G1690" s="29" t="s">
        <v>3131</v>
      </c>
      <c r="H1690" s="28">
        <v>540</v>
      </c>
      <c r="I1690" s="29" t="s">
        <v>123</v>
      </c>
      <c r="J1690" s="33" t="s">
        <v>12705</v>
      </c>
      <c r="K1690" s="29" t="s">
        <v>178</v>
      </c>
      <c r="L1690" s="29" t="s">
        <v>12704</v>
      </c>
      <c r="M1690" s="29" t="s">
        <v>12703</v>
      </c>
      <c r="N1690" s="28">
        <v>542075.80000000005</v>
      </c>
      <c r="O1690" s="28">
        <v>6100981</v>
      </c>
      <c r="P1690" s="29" t="s">
        <v>7098</v>
      </c>
      <c r="Q1690" s="32" t="s">
        <v>207</v>
      </c>
      <c r="R1690" s="19"/>
      <c r="S1690" s="19"/>
      <c r="T1690" s="19"/>
      <c r="U1690" s="19"/>
      <c r="V1690" s="19"/>
      <c r="W1690" s="19"/>
      <c r="X1690" s="19"/>
      <c r="Y1690" s="19"/>
      <c r="Z1690" s="19"/>
      <c r="AA1690" s="19"/>
      <c r="AB1690" s="19"/>
      <c r="AC1690" s="31">
        <v>199852</v>
      </c>
      <c r="AD1690" s="31">
        <v>315817</v>
      </c>
      <c r="AE1690" s="31">
        <v>323713</v>
      </c>
      <c r="AF1690" s="31">
        <v>320221</v>
      </c>
      <c r="AG1690" s="31">
        <v>326484</v>
      </c>
      <c r="AH1690" s="31">
        <v>330830</v>
      </c>
      <c r="AI1690" s="31">
        <v>351680</v>
      </c>
      <c r="AJ1690" s="31">
        <v>318787</v>
      </c>
      <c r="AK1690" s="31">
        <v>274290</v>
      </c>
      <c r="AL1690" s="31">
        <v>326711</v>
      </c>
      <c r="AM1690" s="31">
        <v>300920</v>
      </c>
      <c r="AN1690" s="31">
        <v>263681</v>
      </c>
      <c r="AO1690" s="31">
        <v>290262</v>
      </c>
      <c r="AP1690" s="31">
        <v>247254</v>
      </c>
      <c r="AQ1690" s="31">
        <v>263194</v>
      </c>
      <c r="AR1690" s="31">
        <v>238026</v>
      </c>
      <c r="AS1690" s="31">
        <v>278513</v>
      </c>
      <c r="AT1690" s="31">
        <v>269523</v>
      </c>
      <c r="AU1690" s="31">
        <v>227502</v>
      </c>
      <c r="AV1690" s="31">
        <v>287774.60009765625</v>
      </c>
      <c r="AW1690" s="31">
        <v>268798.39453125</v>
      </c>
      <c r="AX1690" s="31">
        <v>19909.80078125</v>
      </c>
      <c r="AY1690" s="31">
        <v>18841</v>
      </c>
      <c r="AZ1690" s="31">
        <v>38750.80078125</v>
      </c>
    </row>
    <row r="1691" spans="1:52" ht="15" customHeight="1">
      <c r="A1691" s="29" t="s">
        <v>12702</v>
      </c>
      <c r="B1691" s="34">
        <v>32498</v>
      </c>
      <c r="C1691" s="28">
        <v>180</v>
      </c>
      <c r="D1691" s="28">
        <v>23.2</v>
      </c>
      <c r="E1691" s="28">
        <v>30</v>
      </c>
      <c r="F1691" s="29" t="s">
        <v>2069</v>
      </c>
      <c r="G1691" s="29" t="s">
        <v>12685</v>
      </c>
      <c r="H1691" s="28">
        <v>550</v>
      </c>
      <c r="I1691" s="29" t="s">
        <v>11841</v>
      </c>
      <c r="J1691" s="33" t="s">
        <v>12701</v>
      </c>
      <c r="K1691" s="29" t="s">
        <v>178</v>
      </c>
      <c r="L1691" s="29" t="s">
        <v>12619</v>
      </c>
      <c r="M1691" s="29" t="s">
        <v>12618</v>
      </c>
      <c r="N1691" s="28">
        <v>504688.8</v>
      </c>
      <c r="O1691" s="28">
        <v>6121415</v>
      </c>
      <c r="P1691" s="29" t="s">
        <v>12700</v>
      </c>
      <c r="Q1691" s="32" t="s">
        <v>207</v>
      </c>
      <c r="R1691" s="19"/>
      <c r="S1691" s="19"/>
      <c r="T1691" s="19"/>
      <c r="U1691" s="19"/>
      <c r="V1691" s="19"/>
      <c r="W1691" s="19"/>
      <c r="X1691" s="19"/>
      <c r="Y1691" s="19"/>
      <c r="Z1691" s="19"/>
      <c r="AA1691" s="19"/>
      <c r="AB1691" s="19"/>
      <c r="AC1691" s="31">
        <v>0</v>
      </c>
      <c r="AD1691" s="31">
        <v>313840</v>
      </c>
      <c r="AE1691" s="31">
        <v>291030</v>
      </c>
      <c r="AF1691" s="31">
        <v>314890</v>
      </c>
      <c r="AG1691" s="31">
        <v>372350</v>
      </c>
      <c r="AH1691" s="31">
        <v>331570</v>
      </c>
      <c r="AI1691" s="31">
        <v>366240</v>
      </c>
      <c r="AJ1691" s="31">
        <v>310880</v>
      </c>
      <c r="AK1691" s="31">
        <v>297109</v>
      </c>
      <c r="AL1691" s="31">
        <v>276000</v>
      </c>
      <c r="AM1691" s="31">
        <v>287420</v>
      </c>
      <c r="AN1691" s="31">
        <v>242824</v>
      </c>
      <c r="AO1691" s="31">
        <v>329840</v>
      </c>
      <c r="AP1691" s="31">
        <v>236271.900390625</v>
      </c>
      <c r="AQ1691" s="31">
        <v>279743.79931640625</v>
      </c>
      <c r="AR1691" s="31">
        <v>239859.001953125</v>
      </c>
      <c r="AS1691" s="31">
        <v>250786.3984375</v>
      </c>
      <c r="AT1691" s="31">
        <v>190604.0009765625</v>
      </c>
      <c r="AU1691" s="31">
        <v>248170.595703125</v>
      </c>
      <c r="AV1691" s="31">
        <v>285338.9951171875</v>
      </c>
      <c r="AW1691" s="31">
        <v>281245.4013671875</v>
      </c>
      <c r="AX1691" s="31">
        <v>15877.7998046875</v>
      </c>
      <c r="AY1691" s="31">
        <v>17771</v>
      </c>
      <c r="AZ1691" s="31">
        <v>33648.7998046875</v>
      </c>
    </row>
    <row r="1692" spans="1:52" ht="15" customHeight="1">
      <c r="A1692" s="29" t="s">
        <v>12699</v>
      </c>
      <c r="B1692" s="34">
        <v>32519</v>
      </c>
      <c r="C1692" s="28">
        <v>200</v>
      </c>
      <c r="D1692" s="28">
        <v>25</v>
      </c>
      <c r="E1692" s="28">
        <v>30</v>
      </c>
      <c r="F1692" s="29" t="s">
        <v>220</v>
      </c>
      <c r="G1692" s="29" t="s">
        <v>9949</v>
      </c>
      <c r="H1692" s="28">
        <v>550</v>
      </c>
      <c r="I1692" s="29" t="s">
        <v>11841</v>
      </c>
      <c r="J1692" s="33" t="s">
        <v>12698</v>
      </c>
      <c r="K1692" s="29" t="s">
        <v>178</v>
      </c>
      <c r="L1692" s="29" t="s">
        <v>12588</v>
      </c>
      <c r="M1692" s="29" t="s">
        <v>1422</v>
      </c>
      <c r="N1692" s="28">
        <v>499417.4</v>
      </c>
      <c r="O1692" s="28">
        <v>6103953</v>
      </c>
      <c r="P1692" s="29" t="s">
        <v>12697</v>
      </c>
      <c r="Q1692" s="32" t="s">
        <v>207</v>
      </c>
      <c r="R1692" s="19"/>
      <c r="S1692" s="19"/>
      <c r="T1692" s="19"/>
      <c r="U1692" s="19"/>
      <c r="V1692" s="19"/>
      <c r="W1692" s="19"/>
      <c r="X1692" s="19"/>
      <c r="Y1692" s="19"/>
      <c r="Z1692" s="19"/>
      <c r="AA1692" s="19"/>
      <c r="AB1692" s="19"/>
      <c r="AC1692" s="19"/>
      <c r="AD1692" s="31">
        <v>358772.28125</v>
      </c>
      <c r="AE1692" s="31">
        <v>429798.78125</v>
      </c>
      <c r="AF1692" s="31">
        <v>381896.75</v>
      </c>
      <c r="AG1692" s="31">
        <v>416870</v>
      </c>
      <c r="AH1692" s="31">
        <v>400570</v>
      </c>
      <c r="AI1692" s="31">
        <v>434090</v>
      </c>
      <c r="AJ1692" s="31">
        <v>354740</v>
      </c>
      <c r="AK1692" s="31">
        <v>348260</v>
      </c>
      <c r="AL1692" s="31">
        <v>369281</v>
      </c>
      <c r="AM1692" s="31">
        <v>399637</v>
      </c>
      <c r="AN1692" s="31">
        <v>342721</v>
      </c>
      <c r="AO1692" s="31">
        <v>395402</v>
      </c>
      <c r="AP1692" s="31">
        <v>302017.099609375</v>
      </c>
      <c r="AQ1692" s="31">
        <v>360902.390625</v>
      </c>
      <c r="AR1692" s="31">
        <v>312801.201171875</v>
      </c>
      <c r="AS1692" s="31">
        <v>346712.501953125</v>
      </c>
      <c r="AT1692" s="31">
        <v>325767.40161132813</v>
      </c>
      <c r="AU1692" s="31">
        <v>329819.2041015625</v>
      </c>
      <c r="AV1692" s="31">
        <v>343061.30195236206</v>
      </c>
      <c r="AW1692" s="31">
        <v>379571.6015625</v>
      </c>
      <c r="AX1692" s="31">
        <v>27113.69921875</v>
      </c>
      <c r="AY1692" s="31">
        <v>16577.30078125</v>
      </c>
      <c r="AZ1692" s="31">
        <v>43691</v>
      </c>
    </row>
    <row r="1693" spans="1:52" ht="15" customHeight="1">
      <c r="A1693" s="29" t="s">
        <v>12696</v>
      </c>
      <c r="B1693" s="34">
        <v>32559</v>
      </c>
      <c r="C1693" s="28">
        <v>250</v>
      </c>
      <c r="D1693" s="28">
        <v>24</v>
      </c>
      <c r="E1693" s="28">
        <v>30</v>
      </c>
      <c r="F1693" s="29" t="s">
        <v>172</v>
      </c>
      <c r="G1693" s="29" t="s">
        <v>12692</v>
      </c>
      <c r="H1693" s="28">
        <v>550</v>
      </c>
      <c r="I1693" s="29" t="s">
        <v>11841</v>
      </c>
      <c r="J1693" s="33" t="s">
        <v>12695</v>
      </c>
      <c r="K1693" s="29" t="s">
        <v>178</v>
      </c>
      <c r="L1693" s="29" t="s">
        <v>11974</v>
      </c>
      <c r="M1693" s="29" t="s">
        <v>832</v>
      </c>
      <c r="N1693" s="28">
        <v>497406.6</v>
      </c>
      <c r="O1693" s="28">
        <v>6110743</v>
      </c>
      <c r="P1693" s="29" t="s">
        <v>12694</v>
      </c>
      <c r="Q1693" s="32" t="s">
        <v>207</v>
      </c>
      <c r="R1693" s="19"/>
      <c r="S1693" s="19"/>
      <c r="T1693" s="19"/>
      <c r="U1693" s="19"/>
      <c r="V1693" s="19"/>
      <c r="W1693" s="19"/>
      <c r="X1693" s="19"/>
      <c r="Y1693" s="19"/>
      <c r="Z1693" s="19"/>
      <c r="AA1693" s="19"/>
      <c r="AB1693" s="19"/>
      <c r="AC1693" s="19"/>
      <c r="AD1693" s="31">
        <v>342058.75</v>
      </c>
      <c r="AE1693" s="31">
        <v>450754.09375</v>
      </c>
      <c r="AF1693" s="31">
        <v>400516.5625</v>
      </c>
      <c r="AG1693" s="31">
        <v>454190</v>
      </c>
      <c r="AH1693" s="31">
        <v>430240</v>
      </c>
      <c r="AI1693" s="31">
        <v>480220</v>
      </c>
      <c r="AJ1693" s="31">
        <v>401680</v>
      </c>
      <c r="AK1693" s="31">
        <v>358620</v>
      </c>
      <c r="AL1693" s="31">
        <v>387228</v>
      </c>
      <c r="AM1693" s="31">
        <v>422251</v>
      </c>
      <c r="AN1693" s="31">
        <v>336612</v>
      </c>
      <c r="AO1693" s="31">
        <v>356948</v>
      </c>
      <c r="AP1693" s="31">
        <v>262884.7001953125</v>
      </c>
      <c r="AQ1693" s="31">
        <v>299677.494140625</v>
      </c>
      <c r="AR1693" s="31">
        <v>220548.201171875</v>
      </c>
      <c r="AS1693" s="31">
        <v>309009.501953125</v>
      </c>
      <c r="AT1693" s="31">
        <v>278318.201171875</v>
      </c>
      <c r="AU1693" s="31">
        <v>268764.10021972656</v>
      </c>
      <c r="AV1693" s="31">
        <v>384168.697265625</v>
      </c>
      <c r="AW1693" s="31">
        <v>368070.8955078125</v>
      </c>
      <c r="AX1693" s="31">
        <v>11788.7001953125</v>
      </c>
      <c r="AY1693" s="31">
        <v>11652</v>
      </c>
      <c r="AZ1693" s="31">
        <v>23440.7001953125</v>
      </c>
    </row>
    <row r="1694" spans="1:52" ht="15" customHeight="1">
      <c r="A1694" s="29" t="s">
        <v>12693</v>
      </c>
      <c r="B1694" s="34">
        <v>32637</v>
      </c>
      <c r="C1694" s="28">
        <v>200</v>
      </c>
      <c r="D1694" s="28">
        <v>25</v>
      </c>
      <c r="E1694" s="28">
        <v>30</v>
      </c>
      <c r="F1694" s="29" t="s">
        <v>220</v>
      </c>
      <c r="G1694" s="29" t="s">
        <v>3066</v>
      </c>
      <c r="H1694" s="28">
        <v>550</v>
      </c>
      <c r="I1694" s="29" t="s">
        <v>11841</v>
      </c>
      <c r="J1694" s="33" t="s">
        <v>12691</v>
      </c>
      <c r="K1694" s="29" t="s">
        <v>178</v>
      </c>
      <c r="L1694" s="29" t="s">
        <v>12588</v>
      </c>
      <c r="M1694" s="29" t="s">
        <v>1422</v>
      </c>
      <c r="N1694" s="28">
        <v>499423.4</v>
      </c>
      <c r="O1694" s="28">
        <v>6104106</v>
      </c>
      <c r="P1694" s="29" t="s">
        <v>12690</v>
      </c>
      <c r="Q1694" s="32" t="s">
        <v>207</v>
      </c>
      <c r="R1694" s="19"/>
      <c r="S1694" s="19"/>
      <c r="T1694" s="19"/>
      <c r="U1694" s="19"/>
      <c r="V1694" s="19"/>
      <c r="W1694" s="19"/>
      <c r="X1694" s="19"/>
      <c r="Y1694" s="19"/>
      <c r="Z1694" s="19"/>
      <c r="AA1694" s="19"/>
      <c r="AB1694" s="19"/>
      <c r="AC1694" s="19"/>
      <c r="AD1694" s="31">
        <v>220282</v>
      </c>
      <c r="AE1694" s="31">
        <v>418876</v>
      </c>
      <c r="AF1694" s="31">
        <v>371662</v>
      </c>
      <c r="AG1694" s="31">
        <v>391410</v>
      </c>
      <c r="AH1694" s="31">
        <v>398910</v>
      </c>
      <c r="AI1694" s="31">
        <v>427740</v>
      </c>
      <c r="AJ1694" s="31">
        <v>366450</v>
      </c>
      <c r="AK1694" s="31">
        <v>341560</v>
      </c>
      <c r="AL1694" s="31">
        <v>363164</v>
      </c>
      <c r="AM1694" s="31">
        <v>386490</v>
      </c>
      <c r="AN1694" s="31">
        <v>342853</v>
      </c>
      <c r="AO1694" s="31">
        <v>392704</v>
      </c>
      <c r="AP1694" s="31">
        <v>300852.80078125</v>
      </c>
      <c r="AQ1694" s="31">
        <v>351884.400390625</v>
      </c>
      <c r="AR1694" s="31">
        <v>303415.9990234375</v>
      </c>
      <c r="AS1694" s="31">
        <v>338409.09765625</v>
      </c>
      <c r="AT1694" s="31">
        <v>267111.79931640625</v>
      </c>
      <c r="AU1694" s="31">
        <v>238511.00390625</v>
      </c>
      <c r="AV1694" s="31">
        <v>268485.501953125</v>
      </c>
      <c r="AW1694" s="31">
        <v>339724.1953125</v>
      </c>
      <c r="AX1694" s="31">
        <v>28478</v>
      </c>
      <c r="AY1694" s="31">
        <v>24894.30078125</v>
      </c>
      <c r="AZ1694" s="31">
        <v>53372.30078125</v>
      </c>
    </row>
    <row r="1695" spans="1:52" ht="15" customHeight="1">
      <c r="A1695" s="29" t="s">
        <v>12689</v>
      </c>
      <c r="B1695" s="34">
        <v>32765</v>
      </c>
      <c r="C1695" s="28">
        <v>180</v>
      </c>
      <c r="D1695" s="28">
        <v>23.2</v>
      </c>
      <c r="E1695" s="28">
        <v>30</v>
      </c>
      <c r="F1695" s="29" t="s">
        <v>2069</v>
      </c>
      <c r="G1695" s="29" t="s">
        <v>12685</v>
      </c>
      <c r="H1695" s="28">
        <v>550</v>
      </c>
      <c r="I1695" s="29" t="s">
        <v>11841</v>
      </c>
      <c r="J1695" s="33" t="s">
        <v>12688</v>
      </c>
      <c r="K1695" s="29" t="s">
        <v>178</v>
      </c>
      <c r="L1695" s="29" t="s">
        <v>12619</v>
      </c>
      <c r="M1695" s="29" t="s">
        <v>12618</v>
      </c>
      <c r="N1695" s="28">
        <v>504731.5</v>
      </c>
      <c r="O1695" s="28">
        <v>6121330</v>
      </c>
      <c r="P1695" s="29" t="s">
        <v>12687</v>
      </c>
      <c r="Q1695" s="32" t="s">
        <v>207</v>
      </c>
      <c r="R1695" s="19"/>
      <c r="S1695" s="19"/>
      <c r="T1695" s="19"/>
      <c r="U1695" s="19"/>
      <c r="V1695" s="19"/>
      <c r="W1695" s="19"/>
      <c r="X1695" s="19"/>
      <c r="Y1695" s="19"/>
      <c r="Z1695" s="19"/>
      <c r="AA1695" s="19"/>
      <c r="AB1695" s="19"/>
      <c r="AC1695" s="19"/>
      <c r="AD1695" s="31">
        <v>88020</v>
      </c>
      <c r="AE1695" s="31">
        <v>296220</v>
      </c>
      <c r="AF1695" s="31">
        <v>317110</v>
      </c>
      <c r="AG1695" s="31">
        <v>377840</v>
      </c>
      <c r="AH1695" s="31">
        <v>334190</v>
      </c>
      <c r="AI1695" s="31">
        <v>370090</v>
      </c>
      <c r="AJ1695" s="31">
        <v>312290</v>
      </c>
      <c r="AK1695" s="31">
        <v>303370</v>
      </c>
      <c r="AL1695" s="31">
        <v>263530</v>
      </c>
      <c r="AM1695" s="31">
        <v>285060</v>
      </c>
      <c r="AN1695" s="31">
        <v>234534</v>
      </c>
      <c r="AO1695" s="31">
        <v>283513</v>
      </c>
      <c r="AP1695" s="31">
        <v>223754.498046875</v>
      </c>
      <c r="AQ1695" s="31">
        <v>258114.89892578125</v>
      </c>
      <c r="AR1695" s="31">
        <v>233105.6005859375</v>
      </c>
      <c r="AS1695" s="31">
        <v>257966.802734375</v>
      </c>
      <c r="AT1695" s="31">
        <v>244059.09814453125</v>
      </c>
      <c r="AU1695" s="31">
        <v>235135.296875</v>
      </c>
      <c r="AV1695" s="31">
        <v>293652.5986328125</v>
      </c>
      <c r="AW1695" s="31">
        <v>284214.7978515625</v>
      </c>
      <c r="AX1695" s="31">
        <v>22236.599609375</v>
      </c>
      <c r="AY1695" s="31">
        <v>18030.30078125</v>
      </c>
      <c r="AZ1695" s="31">
        <v>40266.900390625</v>
      </c>
    </row>
    <row r="1696" spans="1:52" ht="15" customHeight="1">
      <c r="A1696" s="29" t="s">
        <v>12686</v>
      </c>
      <c r="B1696" s="34">
        <v>32819</v>
      </c>
      <c r="C1696" s="28">
        <v>250</v>
      </c>
      <c r="D1696" s="28">
        <v>27</v>
      </c>
      <c r="E1696" s="28">
        <v>40</v>
      </c>
      <c r="F1696" s="29" t="s">
        <v>1171</v>
      </c>
      <c r="G1696" s="29" t="s">
        <v>12680</v>
      </c>
      <c r="H1696" s="28">
        <v>550</v>
      </c>
      <c r="I1696" s="29" t="s">
        <v>11841</v>
      </c>
      <c r="J1696" s="33" t="s">
        <v>12684</v>
      </c>
      <c r="K1696" s="29" t="s">
        <v>178</v>
      </c>
      <c r="L1696" s="29" t="s">
        <v>12584</v>
      </c>
      <c r="M1696" s="29" t="s">
        <v>12683</v>
      </c>
      <c r="N1696" s="28">
        <v>502923.8</v>
      </c>
      <c r="O1696" s="28">
        <v>6106620</v>
      </c>
      <c r="P1696" s="29" t="s">
        <v>12682</v>
      </c>
      <c r="Q1696" s="32" t="s">
        <v>207</v>
      </c>
      <c r="R1696" s="19"/>
      <c r="S1696" s="19"/>
      <c r="T1696" s="19"/>
      <c r="U1696" s="19"/>
      <c r="V1696" s="19"/>
      <c r="W1696" s="19"/>
      <c r="X1696" s="19"/>
      <c r="Y1696" s="19"/>
      <c r="Z1696" s="19"/>
      <c r="AA1696" s="19"/>
      <c r="AB1696" s="19"/>
      <c r="AC1696" s="19"/>
      <c r="AD1696" s="31">
        <v>43841.4765625</v>
      </c>
      <c r="AE1696" s="31">
        <v>577729</v>
      </c>
      <c r="AF1696" s="31">
        <v>513339.8125</v>
      </c>
      <c r="AG1696" s="31">
        <v>531050</v>
      </c>
      <c r="AH1696" s="31">
        <v>517820</v>
      </c>
      <c r="AI1696" s="31">
        <v>549070</v>
      </c>
      <c r="AJ1696" s="31">
        <v>482010</v>
      </c>
      <c r="AK1696" s="31">
        <v>436780</v>
      </c>
      <c r="AL1696" s="31">
        <v>467860</v>
      </c>
      <c r="AM1696" s="31">
        <v>572527</v>
      </c>
      <c r="AN1696" s="31">
        <v>518652</v>
      </c>
      <c r="AO1696" s="31">
        <v>586958</v>
      </c>
      <c r="AP1696" s="31">
        <v>445918.205078125</v>
      </c>
      <c r="AQ1696" s="31">
        <v>519269.560546875</v>
      </c>
      <c r="AR1696" s="31">
        <v>469582.615234375</v>
      </c>
      <c r="AS1696" s="31">
        <v>520002.09765625</v>
      </c>
      <c r="AT1696" s="31">
        <v>524172.90625</v>
      </c>
      <c r="AU1696" s="31">
        <v>506690.4013671875</v>
      </c>
      <c r="AV1696" s="31">
        <v>577014.10546875</v>
      </c>
      <c r="AW1696" s="31">
        <v>585213.49609375</v>
      </c>
      <c r="AX1696" s="31">
        <v>45150.8984375</v>
      </c>
      <c r="AY1696" s="31">
        <v>31979.099609375</v>
      </c>
      <c r="AZ1696" s="31">
        <v>77129.998046875</v>
      </c>
    </row>
    <row r="1697" spans="1:52" ht="15" customHeight="1">
      <c r="A1697" s="29" t="s">
        <v>12681</v>
      </c>
      <c r="B1697" s="34">
        <v>33478</v>
      </c>
      <c r="C1697" s="28">
        <v>150</v>
      </c>
      <c r="D1697" s="28">
        <v>0.1</v>
      </c>
      <c r="E1697" s="28">
        <v>0.1</v>
      </c>
      <c r="F1697" s="29" t="s">
        <v>204</v>
      </c>
      <c r="G1697" s="29" t="s">
        <v>204</v>
      </c>
      <c r="H1697" s="28">
        <v>550</v>
      </c>
      <c r="I1697" s="29" t="s">
        <v>11841</v>
      </c>
      <c r="J1697" s="33" t="s">
        <v>12679</v>
      </c>
      <c r="K1697" s="29" t="s">
        <v>178</v>
      </c>
      <c r="L1697" s="29" t="s">
        <v>12584</v>
      </c>
      <c r="M1697" s="29" t="s">
        <v>3868</v>
      </c>
      <c r="N1697" s="28">
        <v>506138.9</v>
      </c>
      <c r="O1697" s="28">
        <v>6106838</v>
      </c>
      <c r="P1697" s="29" t="s">
        <v>12678</v>
      </c>
      <c r="Q1697" s="32" t="s">
        <v>207</v>
      </c>
      <c r="R1697" s="19"/>
      <c r="S1697" s="19"/>
      <c r="T1697" s="19"/>
      <c r="U1697" s="19"/>
      <c r="V1697" s="19"/>
      <c r="W1697" s="19"/>
      <c r="X1697" s="19"/>
      <c r="Y1697" s="19"/>
      <c r="Z1697" s="19"/>
      <c r="AA1697" s="19"/>
      <c r="AB1697" s="19"/>
      <c r="AC1697" s="19"/>
      <c r="AD1697" s="19"/>
      <c r="AE1697" s="19"/>
      <c r="AF1697" s="31">
        <v>157330</v>
      </c>
      <c r="AG1697" s="31">
        <v>489560</v>
      </c>
      <c r="AH1697" s="31">
        <v>475650</v>
      </c>
      <c r="AI1697" s="31">
        <v>498290</v>
      </c>
      <c r="AJ1697" s="31">
        <v>434740</v>
      </c>
      <c r="AK1697" s="31">
        <v>389670</v>
      </c>
      <c r="AL1697" s="31">
        <v>421929</v>
      </c>
      <c r="AM1697" s="31">
        <v>463381</v>
      </c>
      <c r="AN1697" s="31">
        <v>399772</v>
      </c>
      <c r="AO1697" s="31">
        <v>450467</v>
      </c>
      <c r="AP1697" s="31">
        <v>358379.701171875</v>
      </c>
      <c r="AQ1697" s="31">
        <v>417900.703125</v>
      </c>
      <c r="AR1697" s="31">
        <v>365154.3984375</v>
      </c>
      <c r="AS1697" s="31">
        <v>404937.802734375</v>
      </c>
      <c r="AT1697" s="31">
        <v>409045.001953125</v>
      </c>
      <c r="AU1697" s="31">
        <v>385877.3974609375</v>
      </c>
      <c r="AV1697" s="31">
        <v>444097.896484375</v>
      </c>
      <c r="AW1697" s="31">
        <v>445014.599609375</v>
      </c>
      <c r="AX1697" s="31">
        <v>32320</v>
      </c>
      <c r="AY1697" s="31">
        <v>29466</v>
      </c>
      <c r="AZ1697" s="31">
        <v>61786</v>
      </c>
    </row>
    <row r="1698" spans="1:52" ht="15" customHeight="1">
      <c r="A1698" s="29" t="s">
        <v>12677</v>
      </c>
      <c r="B1698" s="34">
        <v>33478</v>
      </c>
      <c r="C1698" s="28">
        <v>150</v>
      </c>
      <c r="D1698" s="28">
        <v>0.1</v>
      </c>
      <c r="E1698" s="28">
        <v>0.1</v>
      </c>
      <c r="F1698" s="29" t="s">
        <v>204</v>
      </c>
      <c r="G1698" s="29" t="s">
        <v>204</v>
      </c>
      <c r="H1698" s="28">
        <v>550</v>
      </c>
      <c r="I1698" s="29" t="s">
        <v>11841</v>
      </c>
      <c r="J1698" s="33" t="s">
        <v>12676</v>
      </c>
      <c r="K1698" s="29" t="s">
        <v>178</v>
      </c>
      <c r="L1698" s="29" t="s">
        <v>12584</v>
      </c>
      <c r="M1698" s="29" t="s">
        <v>3868</v>
      </c>
      <c r="N1698" s="28">
        <v>506121.9</v>
      </c>
      <c r="O1698" s="28">
        <v>6106687</v>
      </c>
      <c r="P1698" s="29" t="s">
        <v>12675</v>
      </c>
      <c r="Q1698" s="32" t="s">
        <v>207</v>
      </c>
      <c r="R1698" s="19"/>
      <c r="S1698" s="19"/>
      <c r="T1698" s="19"/>
      <c r="U1698" s="19"/>
      <c r="V1698" s="19"/>
      <c r="W1698" s="19"/>
      <c r="X1698" s="19"/>
      <c r="Y1698" s="19"/>
      <c r="Z1698" s="19"/>
      <c r="AA1698" s="19"/>
      <c r="AB1698" s="19"/>
      <c r="AC1698" s="19"/>
      <c r="AD1698" s="19"/>
      <c r="AE1698" s="19"/>
      <c r="AF1698" s="31">
        <v>162830</v>
      </c>
      <c r="AG1698" s="31">
        <v>485530</v>
      </c>
      <c r="AH1698" s="31">
        <v>485510</v>
      </c>
      <c r="AI1698" s="31">
        <v>510050</v>
      </c>
      <c r="AJ1698" s="31">
        <v>448210</v>
      </c>
      <c r="AK1698" s="31">
        <v>423650</v>
      </c>
      <c r="AL1698" s="31">
        <v>437365</v>
      </c>
      <c r="AM1698" s="31">
        <v>446320</v>
      </c>
      <c r="AN1698" s="31">
        <v>423326</v>
      </c>
      <c r="AO1698" s="31">
        <v>469268</v>
      </c>
      <c r="AP1698" s="31">
        <v>380915.802734375</v>
      </c>
      <c r="AQ1698" s="31">
        <v>437081.908203125</v>
      </c>
      <c r="AR1698" s="31">
        <v>385002.599609375</v>
      </c>
      <c r="AS1698" s="31">
        <v>424613.80078125</v>
      </c>
      <c r="AT1698" s="31">
        <v>427620.197265625</v>
      </c>
      <c r="AU1698" s="31">
        <v>404223.796875</v>
      </c>
      <c r="AV1698" s="31">
        <v>464642.494140625</v>
      </c>
      <c r="AW1698" s="31">
        <v>350495.20043945313</v>
      </c>
      <c r="AX1698" s="31">
        <v>34357.6015625</v>
      </c>
      <c r="AY1698" s="31">
        <v>30337.69921875</v>
      </c>
      <c r="AZ1698" s="31">
        <v>64695.30078125</v>
      </c>
    </row>
    <row r="1699" spans="1:52" ht="15" customHeight="1">
      <c r="A1699" s="29" t="s">
        <v>12674</v>
      </c>
      <c r="B1699" s="34">
        <v>33928</v>
      </c>
      <c r="C1699" s="28">
        <v>250</v>
      </c>
      <c r="D1699" s="28">
        <v>0.1</v>
      </c>
      <c r="E1699" s="28">
        <v>0.1</v>
      </c>
      <c r="F1699" s="29" t="s">
        <v>204</v>
      </c>
      <c r="G1699" s="29" t="s">
        <v>204</v>
      </c>
      <c r="H1699" s="28">
        <v>550</v>
      </c>
      <c r="I1699" s="29" t="s">
        <v>11841</v>
      </c>
      <c r="J1699" s="33" t="s">
        <v>12673</v>
      </c>
      <c r="K1699" s="29" t="s">
        <v>178</v>
      </c>
      <c r="L1699" s="29" t="s">
        <v>12584</v>
      </c>
      <c r="M1699" s="29" t="s">
        <v>3868</v>
      </c>
      <c r="N1699" s="28">
        <v>506157.4</v>
      </c>
      <c r="O1699" s="28">
        <v>6107014</v>
      </c>
      <c r="P1699" s="29" t="s">
        <v>12672</v>
      </c>
      <c r="Q1699" s="32" t="s">
        <v>207</v>
      </c>
      <c r="R1699" s="19"/>
      <c r="S1699" s="19"/>
      <c r="T1699" s="19"/>
      <c r="U1699" s="19"/>
      <c r="V1699" s="19"/>
      <c r="W1699" s="19"/>
      <c r="X1699" s="19"/>
      <c r="Y1699" s="19"/>
      <c r="Z1699" s="19"/>
      <c r="AA1699" s="19"/>
      <c r="AB1699" s="19"/>
      <c r="AC1699" s="19"/>
      <c r="AD1699" s="19"/>
      <c r="AE1699" s="19"/>
      <c r="AF1699" s="19"/>
      <c r="AG1699" s="31">
        <v>0</v>
      </c>
      <c r="AH1699" s="31">
        <v>495570</v>
      </c>
      <c r="AI1699" s="31">
        <v>531450</v>
      </c>
      <c r="AJ1699" s="31">
        <v>461330</v>
      </c>
      <c r="AK1699" s="31">
        <v>429340</v>
      </c>
      <c r="AL1699" s="31">
        <v>449924</v>
      </c>
      <c r="AM1699" s="31">
        <v>481122</v>
      </c>
      <c r="AN1699" s="31">
        <v>423902</v>
      </c>
      <c r="AO1699" s="31">
        <v>484450</v>
      </c>
      <c r="AP1699" s="31">
        <v>378045.400390625</v>
      </c>
      <c r="AQ1699" s="31">
        <v>451561.49609375</v>
      </c>
      <c r="AR1699" s="31">
        <v>381599.3984375</v>
      </c>
      <c r="AS1699" s="31">
        <v>421260.6953125</v>
      </c>
      <c r="AT1699" s="31">
        <v>415545.998046875</v>
      </c>
      <c r="AU1699" s="31">
        <v>398169.1005859375</v>
      </c>
      <c r="AV1699" s="31">
        <v>476943.794921875</v>
      </c>
      <c r="AW1699" s="31">
        <v>440246.90234375</v>
      </c>
      <c r="AX1699" s="31">
        <v>35133.6015625</v>
      </c>
      <c r="AY1699" s="31">
        <v>31631.69921875</v>
      </c>
      <c r="AZ1699" s="31">
        <v>66765.30078125</v>
      </c>
    </row>
    <row r="1700" spans="1:52" ht="15" customHeight="1">
      <c r="A1700" s="29" t="s">
        <v>12671</v>
      </c>
      <c r="B1700" s="34">
        <v>34099</v>
      </c>
      <c r="C1700" s="28">
        <v>250</v>
      </c>
      <c r="D1700" s="28">
        <v>0.1</v>
      </c>
      <c r="E1700" s="28">
        <v>0.1</v>
      </c>
      <c r="F1700" s="29" t="s">
        <v>204</v>
      </c>
      <c r="G1700" s="29" t="s">
        <v>204</v>
      </c>
      <c r="H1700" s="28">
        <v>550</v>
      </c>
      <c r="I1700" s="29" t="s">
        <v>11841</v>
      </c>
      <c r="J1700" s="33" t="s">
        <v>12670</v>
      </c>
      <c r="K1700" s="29" t="s">
        <v>178</v>
      </c>
      <c r="L1700" s="29" t="s">
        <v>12584</v>
      </c>
      <c r="M1700" s="29" t="s">
        <v>3868</v>
      </c>
      <c r="N1700" s="28">
        <v>506105.1</v>
      </c>
      <c r="O1700" s="28">
        <v>6106529</v>
      </c>
      <c r="P1700" s="29" t="s">
        <v>12669</v>
      </c>
      <c r="Q1700" s="32" t="s">
        <v>207</v>
      </c>
      <c r="R1700" s="19"/>
      <c r="S1700" s="19"/>
      <c r="T1700" s="19"/>
      <c r="U1700" s="19"/>
      <c r="V1700" s="19"/>
      <c r="W1700" s="19"/>
      <c r="X1700" s="19"/>
      <c r="Y1700" s="19"/>
      <c r="Z1700" s="19"/>
      <c r="AA1700" s="19"/>
      <c r="AB1700" s="19"/>
      <c r="AC1700" s="19"/>
      <c r="AD1700" s="19"/>
      <c r="AE1700" s="19"/>
      <c r="AF1700" s="19"/>
      <c r="AG1700" s="19"/>
      <c r="AH1700" s="31">
        <v>305900</v>
      </c>
      <c r="AI1700" s="31">
        <v>598430</v>
      </c>
      <c r="AJ1700" s="31">
        <v>540380</v>
      </c>
      <c r="AK1700" s="31">
        <v>500720</v>
      </c>
      <c r="AL1700" s="31">
        <v>456625</v>
      </c>
      <c r="AM1700" s="31">
        <v>492822</v>
      </c>
      <c r="AN1700" s="31">
        <v>445654</v>
      </c>
      <c r="AO1700" s="31">
        <v>499930</v>
      </c>
      <c r="AP1700" s="31">
        <v>314312.900390625</v>
      </c>
      <c r="AQ1700" s="31">
        <v>463468.806640625</v>
      </c>
      <c r="AR1700" s="31">
        <v>395390.296875</v>
      </c>
      <c r="AS1700" s="31">
        <v>432919.59765625</v>
      </c>
      <c r="AT1700" s="31">
        <v>441522.904296875</v>
      </c>
      <c r="AU1700" s="31">
        <v>406789.099609375</v>
      </c>
      <c r="AV1700" s="31">
        <v>256453</v>
      </c>
      <c r="AW1700" s="31">
        <v>258431.798828125</v>
      </c>
      <c r="AX1700" s="31">
        <v>32865.1015625</v>
      </c>
      <c r="AY1700" s="31">
        <v>16699.900390625</v>
      </c>
      <c r="AZ1700" s="31">
        <v>49565.001953125</v>
      </c>
    </row>
    <row r="1701" spans="1:52" ht="15" customHeight="1">
      <c r="A1701" s="29" t="s">
        <v>12668</v>
      </c>
      <c r="B1701" s="34">
        <v>35324</v>
      </c>
      <c r="C1701" s="28">
        <v>600</v>
      </c>
      <c r="D1701" s="28">
        <v>43</v>
      </c>
      <c r="E1701" s="28">
        <v>45</v>
      </c>
      <c r="F1701" s="29" t="s">
        <v>172</v>
      </c>
      <c r="G1701" s="29" t="s">
        <v>4109</v>
      </c>
      <c r="H1701" s="28">
        <v>550</v>
      </c>
      <c r="I1701" s="29" t="s">
        <v>11841</v>
      </c>
      <c r="J1701" s="33" t="s">
        <v>12667</v>
      </c>
      <c r="K1701" s="29" t="s">
        <v>178</v>
      </c>
      <c r="L1701" s="29" t="s">
        <v>11974</v>
      </c>
      <c r="M1701" s="29" t="s">
        <v>12666</v>
      </c>
      <c r="N1701" s="28">
        <v>497252.8</v>
      </c>
      <c r="O1701" s="28">
        <v>6110632</v>
      </c>
      <c r="P1701" s="29" t="s">
        <v>12659</v>
      </c>
      <c r="Q1701" s="32" t="s">
        <v>174</v>
      </c>
      <c r="R1701" s="19"/>
      <c r="S1701" s="19"/>
      <c r="T1701" s="19"/>
      <c r="U1701" s="19"/>
      <c r="V1701" s="19"/>
      <c r="W1701" s="19"/>
      <c r="X1701" s="19"/>
      <c r="Y1701" s="19"/>
      <c r="Z1701" s="19"/>
      <c r="AA1701" s="19"/>
      <c r="AB1701" s="19"/>
      <c r="AC1701" s="19"/>
      <c r="AD1701" s="19"/>
      <c r="AE1701" s="19"/>
      <c r="AF1701" s="19"/>
      <c r="AG1701" s="19"/>
      <c r="AH1701" s="19"/>
      <c r="AI1701" s="19"/>
      <c r="AJ1701" s="19"/>
      <c r="AK1701" s="31">
        <v>358166</v>
      </c>
      <c r="AL1701" s="31">
        <v>1328777</v>
      </c>
      <c r="AM1701" s="31">
        <v>1454291</v>
      </c>
      <c r="AN1701" s="31">
        <v>1207518</v>
      </c>
      <c r="AO1701" s="31">
        <v>1349738</v>
      </c>
      <c r="AP1701" s="31">
        <v>1084337.66015625</v>
      </c>
      <c r="AQ1701" s="31">
        <v>1279178.64453125</v>
      </c>
      <c r="AR1701" s="31">
        <v>999645.6640625</v>
      </c>
      <c r="AS1701" s="31">
        <v>1181950.0078125</v>
      </c>
      <c r="AT1701" s="31">
        <v>1177282.01171875</v>
      </c>
      <c r="AU1701" s="31">
        <v>1078264.48828125</v>
      </c>
      <c r="AV1701" s="31">
        <v>1326591.328125</v>
      </c>
      <c r="AW1701" s="31">
        <v>1275083.984375</v>
      </c>
      <c r="AX1701" s="31">
        <v>100799.6640625</v>
      </c>
      <c r="AY1701" s="31">
        <v>85882.3359375</v>
      </c>
      <c r="AZ1701" s="31">
        <v>186682</v>
      </c>
    </row>
    <row r="1702" spans="1:52" ht="15" customHeight="1">
      <c r="A1702" s="29" t="s">
        <v>12665</v>
      </c>
      <c r="B1702" s="34">
        <v>35324</v>
      </c>
      <c r="C1702" s="28">
        <v>600</v>
      </c>
      <c r="D1702" s="28">
        <v>43</v>
      </c>
      <c r="E1702" s="28">
        <v>45</v>
      </c>
      <c r="F1702" s="29" t="s">
        <v>172</v>
      </c>
      <c r="G1702" s="29" t="s">
        <v>4109</v>
      </c>
      <c r="H1702" s="28">
        <v>550</v>
      </c>
      <c r="I1702" s="29" t="s">
        <v>11841</v>
      </c>
      <c r="J1702" s="33" t="s">
        <v>12664</v>
      </c>
      <c r="K1702" s="29" t="s">
        <v>178</v>
      </c>
      <c r="L1702" s="29" t="s">
        <v>11974</v>
      </c>
      <c r="M1702" s="29" t="s">
        <v>12663</v>
      </c>
      <c r="N1702" s="28">
        <v>497272.8</v>
      </c>
      <c r="O1702" s="28">
        <v>6110487</v>
      </c>
      <c r="P1702" s="29" t="s">
        <v>12659</v>
      </c>
      <c r="Q1702" s="32" t="s">
        <v>174</v>
      </c>
      <c r="R1702" s="19"/>
      <c r="S1702" s="19"/>
      <c r="T1702" s="19"/>
      <c r="U1702" s="19"/>
      <c r="V1702" s="19"/>
      <c r="W1702" s="19"/>
      <c r="X1702" s="19"/>
      <c r="Y1702" s="19"/>
      <c r="Z1702" s="19"/>
      <c r="AA1702" s="19"/>
      <c r="AB1702" s="19"/>
      <c r="AC1702" s="19"/>
      <c r="AD1702" s="19"/>
      <c r="AE1702" s="19"/>
      <c r="AF1702" s="19"/>
      <c r="AG1702" s="19"/>
      <c r="AH1702" s="19"/>
      <c r="AI1702" s="19"/>
      <c r="AJ1702" s="19"/>
      <c r="AK1702" s="31">
        <v>358166</v>
      </c>
      <c r="AL1702" s="31">
        <v>1328777</v>
      </c>
      <c r="AM1702" s="31">
        <v>1454291</v>
      </c>
      <c r="AN1702" s="31">
        <v>1207518</v>
      </c>
      <c r="AO1702" s="31">
        <v>1349738</v>
      </c>
      <c r="AP1702" s="31">
        <v>1084337.66015625</v>
      </c>
      <c r="AQ1702" s="31">
        <v>1279178.64453125</v>
      </c>
      <c r="AR1702" s="31">
        <v>999645.6640625</v>
      </c>
      <c r="AS1702" s="31">
        <v>1181950.0078125</v>
      </c>
      <c r="AT1702" s="31">
        <v>1177282.01171875</v>
      </c>
      <c r="AU1702" s="31">
        <v>1078264.48828125</v>
      </c>
      <c r="AV1702" s="31">
        <v>1326591.328125</v>
      </c>
      <c r="AW1702" s="31">
        <v>1275083.984375</v>
      </c>
      <c r="AX1702" s="31">
        <v>100799.6640625</v>
      </c>
      <c r="AY1702" s="31">
        <v>85882.3359375</v>
      </c>
      <c r="AZ1702" s="31">
        <v>186682</v>
      </c>
    </row>
    <row r="1703" spans="1:52" ht="15" customHeight="1">
      <c r="A1703" s="29" t="s">
        <v>12662</v>
      </c>
      <c r="B1703" s="34">
        <v>35324</v>
      </c>
      <c r="C1703" s="28">
        <v>600</v>
      </c>
      <c r="D1703" s="28">
        <v>43</v>
      </c>
      <c r="E1703" s="28">
        <v>45</v>
      </c>
      <c r="F1703" s="29" t="s">
        <v>172</v>
      </c>
      <c r="G1703" s="29" t="s">
        <v>4109</v>
      </c>
      <c r="H1703" s="28">
        <v>550</v>
      </c>
      <c r="I1703" s="29" t="s">
        <v>11841</v>
      </c>
      <c r="J1703" s="33" t="s">
        <v>12661</v>
      </c>
      <c r="K1703" s="29" t="s">
        <v>178</v>
      </c>
      <c r="L1703" s="29" t="s">
        <v>11974</v>
      </c>
      <c r="M1703" s="29" t="s">
        <v>12660</v>
      </c>
      <c r="N1703" s="28">
        <v>497292.5</v>
      </c>
      <c r="O1703" s="28">
        <v>6110349</v>
      </c>
      <c r="P1703" s="29" t="s">
        <v>12659</v>
      </c>
      <c r="Q1703" s="32" t="s">
        <v>174</v>
      </c>
      <c r="R1703" s="19"/>
      <c r="S1703" s="19"/>
      <c r="T1703" s="19"/>
      <c r="U1703" s="19"/>
      <c r="V1703" s="19"/>
      <c r="W1703" s="19"/>
      <c r="X1703" s="19"/>
      <c r="Y1703" s="19"/>
      <c r="Z1703" s="19"/>
      <c r="AA1703" s="19"/>
      <c r="AB1703" s="19"/>
      <c r="AC1703" s="19"/>
      <c r="AD1703" s="19"/>
      <c r="AE1703" s="19"/>
      <c r="AF1703" s="19"/>
      <c r="AG1703" s="19"/>
      <c r="AH1703" s="19"/>
      <c r="AI1703" s="19"/>
      <c r="AJ1703" s="19"/>
      <c r="AK1703" s="31">
        <v>358166</v>
      </c>
      <c r="AL1703" s="31">
        <v>1328777</v>
      </c>
      <c r="AM1703" s="31">
        <v>1454291</v>
      </c>
      <c r="AN1703" s="31">
        <v>1207518</v>
      </c>
      <c r="AO1703" s="31">
        <v>1349738</v>
      </c>
      <c r="AP1703" s="31">
        <v>1084337.66015625</v>
      </c>
      <c r="AQ1703" s="31">
        <v>1279178.64453125</v>
      </c>
      <c r="AR1703" s="31">
        <v>999645.6640625</v>
      </c>
      <c r="AS1703" s="31">
        <v>1181950.0078125</v>
      </c>
      <c r="AT1703" s="31">
        <v>1177282.01171875</v>
      </c>
      <c r="AU1703" s="31">
        <v>1078264.48828125</v>
      </c>
      <c r="AV1703" s="31">
        <v>1326591.328125</v>
      </c>
      <c r="AW1703" s="31">
        <v>1275083.984375</v>
      </c>
      <c r="AX1703" s="31">
        <v>100799.6640625</v>
      </c>
      <c r="AY1703" s="31">
        <v>85882.3359375</v>
      </c>
      <c r="AZ1703" s="31">
        <v>186682</v>
      </c>
    </row>
    <row r="1704" spans="1:52" ht="15" customHeight="1">
      <c r="A1704" s="29" t="s">
        <v>12658</v>
      </c>
      <c r="B1704" s="34">
        <v>35399</v>
      </c>
      <c r="C1704" s="28">
        <v>750</v>
      </c>
      <c r="D1704" s="28">
        <v>44</v>
      </c>
      <c r="E1704" s="28">
        <v>46</v>
      </c>
      <c r="F1704" s="29" t="s">
        <v>172</v>
      </c>
      <c r="G1704" s="29" t="s">
        <v>4012</v>
      </c>
      <c r="H1704" s="28">
        <v>550</v>
      </c>
      <c r="I1704" s="29" t="s">
        <v>11841</v>
      </c>
      <c r="J1704" s="33" t="s">
        <v>12657</v>
      </c>
      <c r="K1704" s="29" t="s">
        <v>178</v>
      </c>
      <c r="L1704" s="29" t="s">
        <v>12550</v>
      </c>
      <c r="M1704" s="29" t="s">
        <v>3868</v>
      </c>
      <c r="N1704" s="28">
        <v>500797.9</v>
      </c>
      <c r="O1704" s="28">
        <v>6107788</v>
      </c>
      <c r="P1704" s="29" t="s">
        <v>12652</v>
      </c>
      <c r="Q1704" s="32" t="s">
        <v>174</v>
      </c>
      <c r="R1704" s="19"/>
      <c r="S1704" s="19"/>
      <c r="T1704" s="19"/>
      <c r="U1704" s="19"/>
      <c r="V1704" s="19"/>
      <c r="W1704" s="19"/>
      <c r="X1704" s="19"/>
      <c r="Y1704" s="19"/>
      <c r="Z1704" s="19"/>
      <c r="AA1704" s="19"/>
      <c r="AB1704" s="19"/>
      <c r="AC1704" s="19"/>
      <c r="AD1704" s="19"/>
      <c r="AE1704" s="19"/>
      <c r="AF1704" s="19"/>
      <c r="AG1704" s="19"/>
      <c r="AH1704" s="19"/>
      <c r="AI1704" s="19"/>
      <c r="AJ1704" s="19"/>
      <c r="AK1704" s="31">
        <v>90033</v>
      </c>
      <c r="AL1704" s="31">
        <v>1308033</v>
      </c>
      <c r="AM1704" s="31">
        <v>1418044</v>
      </c>
      <c r="AN1704" s="31">
        <v>1176056</v>
      </c>
      <c r="AO1704" s="31">
        <v>1365836</v>
      </c>
      <c r="AP1704" s="31">
        <v>983440.6640625</v>
      </c>
      <c r="AQ1704" s="31">
        <v>1222213.99609375</v>
      </c>
      <c r="AR1704" s="31">
        <v>1048680.0078125</v>
      </c>
      <c r="AS1704" s="31">
        <v>1147171.71875</v>
      </c>
      <c r="AT1704" s="31">
        <v>1118098.3359375</v>
      </c>
      <c r="AU1704" s="31">
        <v>1092368.6630859375</v>
      </c>
      <c r="AV1704" s="31">
        <v>1321928.99609375</v>
      </c>
      <c r="AW1704" s="31">
        <v>1277982.67578125</v>
      </c>
      <c r="AX1704" s="31">
        <v>104888.6640625</v>
      </c>
      <c r="AY1704" s="31">
        <v>83789.6640625</v>
      </c>
      <c r="AZ1704" s="31">
        <v>188678.328125</v>
      </c>
    </row>
    <row r="1705" spans="1:52" ht="15" customHeight="1">
      <c r="A1705" s="29" t="s">
        <v>12656</v>
      </c>
      <c r="B1705" s="34">
        <v>35345</v>
      </c>
      <c r="C1705" s="28">
        <v>750</v>
      </c>
      <c r="D1705" s="28">
        <v>43</v>
      </c>
      <c r="E1705" s="28">
        <v>46</v>
      </c>
      <c r="F1705" s="29" t="s">
        <v>172</v>
      </c>
      <c r="G1705" s="29" t="s">
        <v>4012</v>
      </c>
      <c r="H1705" s="28">
        <v>550</v>
      </c>
      <c r="I1705" s="29" t="s">
        <v>11841</v>
      </c>
      <c r="J1705" s="33" t="s">
        <v>12655</v>
      </c>
      <c r="K1705" s="29" t="s">
        <v>178</v>
      </c>
      <c r="L1705" s="29" t="s">
        <v>12550</v>
      </c>
      <c r="M1705" s="29" t="s">
        <v>10050</v>
      </c>
      <c r="N1705" s="28">
        <v>500450.8</v>
      </c>
      <c r="O1705" s="28">
        <v>6107995</v>
      </c>
      <c r="P1705" s="29" t="s">
        <v>12652</v>
      </c>
      <c r="Q1705" s="32" t="s">
        <v>174</v>
      </c>
      <c r="R1705" s="19"/>
      <c r="S1705" s="19"/>
      <c r="T1705" s="19"/>
      <c r="U1705" s="19"/>
      <c r="V1705" s="19"/>
      <c r="W1705" s="19"/>
      <c r="X1705" s="19"/>
      <c r="Y1705" s="19"/>
      <c r="Z1705" s="19"/>
      <c r="AA1705" s="19"/>
      <c r="AB1705" s="19"/>
      <c r="AC1705" s="19"/>
      <c r="AD1705" s="19"/>
      <c r="AE1705" s="19"/>
      <c r="AF1705" s="19"/>
      <c r="AG1705" s="19"/>
      <c r="AH1705" s="19"/>
      <c r="AI1705" s="19"/>
      <c r="AJ1705" s="19"/>
      <c r="AK1705" s="31">
        <v>90033</v>
      </c>
      <c r="AL1705" s="31">
        <v>1308033</v>
      </c>
      <c r="AM1705" s="31">
        <v>1418044</v>
      </c>
      <c r="AN1705" s="31">
        <v>1176056</v>
      </c>
      <c r="AO1705" s="31">
        <v>1365836</v>
      </c>
      <c r="AP1705" s="31">
        <v>983440.6640625</v>
      </c>
      <c r="AQ1705" s="31">
        <v>1222213.99609375</v>
      </c>
      <c r="AR1705" s="31">
        <v>1048680.0078125</v>
      </c>
      <c r="AS1705" s="31">
        <v>1147171.71875</v>
      </c>
      <c r="AT1705" s="31">
        <v>1118098.3359375</v>
      </c>
      <c r="AU1705" s="31">
        <v>1092368.6630859375</v>
      </c>
      <c r="AV1705" s="31">
        <v>1321928.99609375</v>
      </c>
      <c r="AW1705" s="31">
        <v>1277982.67578125</v>
      </c>
      <c r="AX1705" s="31">
        <v>104888.6640625</v>
      </c>
      <c r="AY1705" s="31">
        <v>83789.6640625</v>
      </c>
      <c r="AZ1705" s="31">
        <v>188678.328125</v>
      </c>
    </row>
    <row r="1706" spans="1:52" ht="15" customHeight="1">
      <c r="A1706" s="29" t="s">
        <v>12654</v>
      </c>
      <c r="B1706" s="34">
        <v>35345</v>
      </c>
      <c r="C1706" s="28">
        <v>750</v>
      </c>
      <c r="D1706" s="28">
        <v>44</v>
      </c>
      <c r="E1706" s="28">
        <v>46</v>
      </c>
      <c r="F1706" s="29" t="s">
        <v>172</v>
      </c>
      <c r="G1706" s="29" t="s">
        <v>12366</v>
      </c>
      <c r="H1706" s="28">
        <v>550</v>
      </c>
      <c r="I1706" s="29" t="s">
        <v>11841</v>
      </c>
      <c r="J1706" s="33" t="s">
        <v>12653</v>
      </c>
      <c r="K1706" s="29" t="s">
        <v>178</v>
      </c>
      <c r="L1706" s="29" t="s">
        <v>12550</v>
      </c>
      <c r="M1706" s="29" t="s">
        <v>184</v>
      </c>
      <c r="N1706" s="28">
        <v>500624.8</v>
      </c>
      <c r="O1706" s="28">
        <v>6107892</v>
      </c>
      <c r="P1706" s="29" t="s">
        <v>12652</v>
      </c>
      <c r="Q1706" s="32" t="s">
        <v>174</v>
      </c>
      <c r="R1706" s="19"/>
      <c r="S1706" s="19"/>
      <c r="T1706" s="19"/>
      <c r="U1706" s="19"/>
      <c r="V1706" s="19"/>
      <c r="W1706" s="19"/>
      <c r="X1706" s="19"/>
      <c r="Y1706" s="19"/>
      <c r="Z1706" s="19"/>
      <c r="AA1706" s="19"/>
      <c r="AB1706" s="19"/>
      <c r="AC1706" s="19"/>
      <c r="AD1706" s="19"/>
      <c r="AE1706" s="19"/>
      <c r="AF1706" s="19"/>
      <c r="AG1706" s="19"/>
      <c r="AH1706" s="19"/>
      <c r="AI1706" s="19"/>
      <c r="AJ1706" s="19"/>
      <c r="AK1706" s="31">
        <v>90033</v>
      </c>
      <c r="AL1706" s="31">
        <v>1308033</v>
      </c>
      <c r="AM1706" s="31">
        <v>1418044</v>
      </c>
      <c r="AN1706" s="31">
        <v>1176056</v>
      </c>
      <c r="AO1706" s="31">
        <v>1365836</v>
      </c>
      <c r="AP1706" s="31">
        <v>983440.6640625</v>
      </c>
      <c r="AQ1706" s="31">
        <v>1222213.99609375</v>
      </c>
      <c r="AR1706" s="31">
        <v>1048680.0078125</v>
      </c>
      <c r="AS1706" s="31">
        <v>1147171.71875</v>
      </c>
      <c r="AT1706" s="31">
        <v>1118098.3359375</v>
      </c>
      <c r="AU1706" s="31">
        <v>1092368.6630859375</v>
      </c>
      <c r="AV1706" s="31">
        <v>1321928.99609375</v>
      </c>
      <c r="AW1706" s="31">
        <v>1277982.67578125</v>
      </c>
      <c r="AX1706" s="31">
        <v>104888.6640625</v>
      </c>
      <c r="AY1706" s="31">
        <v>83789.6640625</v>
      </c>
      <c r="AZ1706" s="31">
        <v>188678.328125</v>
      </c>
    </row>
    <row r="1707" spans="1:52" ht="15" customHeight="1">
      <c r="A1707" s="29" t="s">
        <v>12651</v>
      </c>
      <c r="B1707" s="34">
        <v>35431</v>
      </c>
      <c r="C1707" s="28">
        <v>600</v>
      </c>
      <c r="D1707" s="28">
        <v>43</v>
      </c>
      <c r="E1707" s="28">
        <v>46</v>
      </c>
      <c r="F1707" s="29" t="s">
        <v>1171</v>
      </c>
      <c r="G1707" s="29" t="s">
        <v>4869</v>
      </c>
      <c r="H1707" s="28">
        <v>550</v>
      </c>
      <c r="I1707" s="29" t="s">
        <v>11841</v>
      </c>
      <c r="J1707" s="33" t="s">
        <v>12650</v>
      </c>
      <c r="K1707" s="29" t="s">
        <v>178</v>
      </c>
      <c r="L1707" s="29" t="s">
        <v>12623</v>
      </c>
      <c r="M1707" s="29" t="s">
        <v>12649</v>
      </c>
      <c r="N1707" s="28">
        <v>512814.7</v>
      </c>
      <c r="O1707" s="28">
        <v>6105691</v>
      </c>
      <c r="P1707" s="29" t="s">
        <v>12648</v>
      </c>
      <c r="Q1707" s="32" t="s">
        <v>174</v>
      </c>
      <c r="R1707" s="19"/>
      <c r="S1707" s="19"/>
      <c r="T1707" s="19"/>
      <c r="U1707" s="19"/>
      <c r="V1707" s="19"/>
      <c r="W1707" s="19"/>
      <c r="X1707" s="19"/>
      <c r="Y1707" s="19"/>
      <c r="Z1707" s="19"/>
      <c r="AA1707" s="19"/>
      <c r="AB1707" s="19"/>
      <c r="AC1707" s="19"/>
      <c r="AD1707" s="19"/>
      <c r="AE1707" s="19"/>
      <c r="AF1707" s="19"/>
      <c r="AG1707" s="19"/>
      <c r="AH1707" s="19"/>
      <c r="AI1707" s="19"/>
      <c r="AJ1707" s="19"/>
      <c r="AK1707" s="19"/>
      <c r="AL1707" s="31">
        <v>1208611</v>
      </c>
      <c r="AM1707" s="31">
        <v>1456061</v>
      </c>
      <c r="AN1707" s="31">
        <v>1281057</v>
      </c>
      <c r="AO1707" s="31">
        <v>1420770</v>
      </c>
      <c r="AP1707" s="31">
        <v>1114934</v>
      </c>
      <c r="AQ1707" s="31">
        <v>1307392</v>
      </c>
      <c r="AR1707" s="31">
        <v>1137581</v>
      </c>
      <c r="AS1707" s="31">
        <v>1190509</v>
      </c>
      <c r="AT1707" s="31">
        <v>671542</v>
      </c>
      <c r="AU1707" s="31">
        <v>1156121</v>
      </c>
      <c r="AV1707" s="31">
        <v>1384700</v>
      </c>
      <c r="AW1707" s="31">
        <v>1299415</v>
      </c>
      <c r="AX1707" s="31">
        <v>102975</v>
      </c>
      <c r="AY1707" s="31">
        <v>87656</v>
      </c>
      <c r="AZ1707" s="31">
        <v>190631</v>
      </c>
    </row>
    <row r="1708" spans="1:52" ht="15" customHeight="1">
      <c r="A1708" s="29" t="s">
        <v>12647</v>
      </c>
      <c r="B1708" s="34">
        <v>35483</v>
      </c>
      <c r="C1708" s="28">
        <v>600</v>
      </c>
      <c r="D1708" s="28">
        <v>43</v>
      </c>
      <c r="E1708" s="28">
        <v>46</v>
      </c>
      <c r="F1708" s="29" t="s">
        <v>1171</v>
      </c>
      <c r="G1708" s="29" t="s">
        <v>12643</v>
      </c>
      <c r="H1708" s="28">
        <v>550</v>
      </c>
      <c r="I1708" s="29" t="s">
        <v>11841</v>
      </c>
      <c r="J1708" s="33" t="s">
        <v>12646</v>
      </c>
      <c r="K1708" s="29" t="s">
        <v>178</v>
      </c>
      <c r="L1708" s="29" t="s">
        <v>12623</v>
      </c>
      <c r="M1708" s="29" t="s">
        <v>8880</v>
      </c>
      <c r="N1708" s="28">
        <v>512785.8</v>
      </c>
      <c r="O1708" s="28">
        <v>6105938</v>
      </c>
      <c r="P1708" s="29" t="s">
        <v>12645</v>
      </c>
      <c r="Q1708" s="32" t="s">
        <v>174</v>
      </c>
      <c r="R1708" s="19"/>
      <c r="S1708" s="19"/>
      <c r="T1708" s="19"/>
      <c r="U1708" s="19"/>
      <c r="V1708" s="19"/>
      <c r="W1708" s="19"/>
      <c r="X1708" s="19"/>
      <c r="Y1708" s="19"/>
      <c r="Z1708" s="19"/>
      <c r="AA1708" s="19"/>
      <c r="AB1708" s="19"/>
      <c r="AC1708" s="19"/>
      <c r="AD1708" s="19"/>
      <c r="AE1708" s="19"/>
      <c r="AF1708" s="19"/>
      <c r="AG1708" s="19"/>
      <c r="AH1708" s="19"/>
      <c r="AI1708" s="19"/>
      <c r="AJ1708" s="19"/>
      <c r="AK1708" s="19"/>
      <c r="AL1708" s="31">
        <v>1143580</v>
      </c>
      <c r="AM1708" s="31">
        <v>1492049</v>
      </c>
      <c r="AN1708" s="31">
        <v>1280443</v>
      </c>
      <c r="AO1708" s="31">
        <v>1377036</v>
      </c>
      <c r="AP1708" s="31">
        <v>1130571</v>
      </c>
      <c r="AQ1708" s="31">
        <v>1092652.99609375</v>
      </c>
      <c r="AR1708" s="31">
        <v>970683</v>
      </c>
      <c r="AS1708" s="31">
        <v>1117318</v>
      </c>
      <c r="AT1708" s="31">
        <v>1160628.4921875</v>
      </c>
      <c r="AU1708" s="31">
        <v>666017</v>
      </c>
      <c r="AV1708" s="31">
        <v>1123402</v>
      </c>
      <c r="AW1708" s="31">
        <v>787201</v>
      </c>
      <c r="AX1708" s="31">
        <v>106122</v>
      </c>
      <c r="AY1708" s="31">
        <v>90904</v>
      </c>
      <c r="AZ1708" s="31">
        <v>197026</v>
      </c>
    </row>
    <row r="1709" spans="1:52" ht="15" customHeight="1">
      <c r="A1709" s="29" t="s">
        <v>12644</v>
      </c>
      <c r="B1709" s="34">
        <v>35457</v>
      </c>
      <c r="C1709" s="28">
        <v>600</v>
      </c>
      <c r="D1709" s="28">
        <v>43</v>
      </c>
      <c r="E1709" s="28">
        <v>46</v>
      </c>
      <c r="F1709" s="29" t="s">
        <v>1171</v>
      </c>
      <c r="G1709" s="29" t="s">
        <v>8783</v>
      </c>
      <c r="H1709" s="28">
        <v>550</v>
      </c>
      <c r="I1709" s="29" t="s">
        <v>11841</v>
      </c>
      <c r="J1709" s="33" t="s">
        <v>12642</v>
      </c>
      <c r="K1709" s="29" t="s">
        <v>178</v>
      </c>
      <c r="L1709" s="29" t="s">
        <v>12623</v>
      </c>
      <c r="M1709" s="29" t="s">
        <v>2333</v>
      </c>
      <c r="N1709" s="28">
        <v>512742.3</v>
      </c>
      <c r="O1709" s="28">
        <v>6106162</v>
      </c>
      <c r="P1709" s="29" t="s">
        <v>12641</v>
      </c>
      <c r="Q1709" s="32" t="s">
        <v>174</v>
      </c>
      <c r="R1709" s="19"/>
      <c r="S1709" s="19"/>
      <c r="T1709" s="19"/>
      <c r="U1709" s="19"/>
      <c r="V1709" s="19"/>
      <c r="W1709" s="19"/>
      <c r="X1709" s="19"/>
      <c r="Y1709" s="19"/>
      <c r="Z1709" s="19"/>
      <c r="AA1709" s="19"/>
      <c r="AB1709" s="19"/>
      <c r="AC1709" s="19"/>
      <c r="AD1709" s="19"/>
      <c r="AE1709" s="19"/>
      <c r="AF1709" s="19"/>
      <c r="AG1709" s="19"/>
      <c r="AH1709" s="19"/>
      <c r="AI1709" s="19"/>
      <c r="AJ1709" s="19"/>
      <c r="AK1709" s="19"/>
      <c r="AL1709" s="31">
        <v>1274603</v>
      </c>
      <c r="AM1709" s="31">
        <v>1461394</v>
      </c>
      <c r="AN1709" s="31">
        <v>1273710</v>
      </c>
      <c r="AO1709" s="31">
        <v>1418587</v>
      </c>
      <c r="AP1709" s="31">
        <v>1151076</v>
      </c>
      <c r="AQ1709" s="31">
        <v>1309193</v>
      </c>
      <c r="AR1709" s="31">
        <v>1148605</v>
      </c>
      <c r="AS1709" s="31">
        <v>1260436</v>
      </c>
      <c r="AT1709" s="31">
        <v>1246089</v>
      </c>
      <c r="AU1709" s="31">
        <v>1161895</v>
      </c>
      <c r="AV1709" s="31">
        <v>1393888</v>
      </c>
      <c r="AW1709" s="31">
        <v>1360807</v>
      </c>
      <c r="AX1709" s="31">
        <v>106153</v>
      </c>
      <c r="AY1709" s="31">
        <v>89351</v>
      </c>
      <c r="AZ1709" s="31">
        <v>195504</v>
      </c>
    </row>
    <row r="1710" spans="1:52" ht="15" customHeight="1">
      <c r="A1710" s="29" t="s">
        <v>12640</v>
      </c>
      <c r="B1710" s="34">
        <v>35453</v>
      </c>
      <c r="C1710" s="28">
        <v>600</v>
      </c>
      <c r="D1710" s="28">
        <v>43</v>
      </c>
      <c r="E1710" s="28">
        <v>46</v>
      </c>
      <c r="F1710" s="29" t="s">
        <v>1171</v>
      </c>
      <c r="G1710" s="29" t="s">
        <v>4869</v>
      </c>
      <c r="H1710" s="28">
        <v>550</v>
      </c>
      <c r="I1710" s="29" t="s">
        <v>11841</v>
      </c>
      <c r="J1710" s="33" t="s">
        <v>12639</v>
      </c>
      <c r="K1710" s="29" t="s">
        <v>178</v>
      </c>
      <c r="L1710" s="29" t="s">
        <v>12638</v>
      </c>
      <c r="M1710" s="29" t="s">
        <v>12637</v>
      </c>
      <c r="N1710" s="28">
        <v>512691.9</v>
      </c>
      <c r="O1710" s="28">
        <v>6106385</v>
      </c>
      <c r="P1710" s="29" t="s">
        <v>12636</v>
      </c>
      <c r="Q1710" s="32" t="s">
        <v>174</v>
      </c>
      <c r="R1710" s="19"/>
      <c r="S1710" s="19"/>
      <c r="T1710" s="19"/>
      <c r="U1710" s="19"/>
      <c r="V1710" s="19"/>
      <c r="W1710" s="19"/>
      <c r="X1710" s="19"/>
      <c r="Y1710" s="19"/>
      <c r="Z1710" s="19"/>
      <c r="AA1710" s="19"/>
      <c r="AB1710" s="19"/>
      <c r="AC1710" s="19"/>
      <c r="AD1710" s="19"/>
      <c r="AE1710" s="19"/>
      <c r="AF1710" s="19"/>
      <c r="AG1710" s="19"/>
      <c r="AH1710" s="19"/>
      <c r="AI1710" s="19"/>
      <c r="AJ1710" s="19"/>
      <c r="AK1710" s="19"/>
      <c r="AL1710" s="31">
        <v>1187347</v>
      </c>
      <c r="AM1710" s="31">
        <v>1396776</v>
      </c>
      <c r="AN1710" s="31">
        <v>1226312</v>
      </c>
      <c r="AO1710" s="31">
        <v>1349463</v>
      </c>
      <c r="AP1710" s="31">
        <v>1081701</v>
      </c>
      <c r="AQ1710" s="31">
        <v>1248916</v>
      </c>
      <c r="AR1710" s="31">
        <v>1105082</v>
      </c>
      <c r="AS1710" s="31">
        <v>1066416</v>
      </c>
      <c r="AT1710" s="31">
        <v>1192780</v>
      </c>
      <c r="AU1710" s="31">
        <v>1125857</v>
      </c>
      <c r="AV1710" s="31">
        <v>1169073</v>
      </c>
      <c r="AW1710" s="31">
        <v>1321486</v>
      </c>
      <c r="AX1710" s="31">
        <v>104620</v>
      </c>
      <c r="AY1710" s="31">
        <v>85405</v>
      </c>
      <c r="AZ1710" s="31">
        <v>190025</v>
      </c>
    </row>
    <row r="1711" spans="1:52" ht="15" customHeight="1">
      <c r="A1711" s="29" t="s">
        <v>12635</v>
      </c>
      <c r="B1711" s="34">
        <v>35431</v>
      </c>
      <c r="C1711" s="28">
        <v>600</v>
      </c>
      <c r="D1711" s="28">
        <v>43</v>
      </c>
      <c r="E1711" s="28">
        <v>46</v>
      </c>
      <c r="F1711" s="29" t="s">
        <v>1171</v>
      </c>
      <c r="G1711" s="29" t="s">
        <v>4869</v>
      </c>
      <c r="H1711" s="28">
        <v>550</v>
      </c>
      <c r="I1711" s="29" t="s">
        <v>11841</v>
      </c>
      <c r="J1711" s="33" t="s">
        <v>12634</v>
      </c>
      <c r="K1711" s="29" t="s">
        <v>178</v>
      </c>
      <c r="L1711" s="29" t="s">
        <v>12623</v>
      </c>
      <c r="M1711" s="29" t="s">
        <v>10483</v>
      </c>
      <c r="N1711" s="28">
        <v>512625.3</v>
      </c>
      <c r="O1711" s="28">
        <v>6106617</v>
      </c>
      <c r="P1711" s="29" t="s">
        <v>12633</v>
      </c>
      <c r="Q1711" s="32" t="s">
        <v>174</v>
      </c>
      <c r="R1711" s="19"/>
      <c r="S1711" s="19"/>
      <c r="T1711" s="19"/>
      <c r="U1711" s="19"/>
      <c r="V1711" s="19"/>
      <c r="W1711" s="19"/>
      <c r="X1711" s="19"/>
      <c r="Y1711" s="19"/>
      <c r="Z1711" s="19"/>
      <c r="AA1711" s="19"/>
      <c r="AB1711" s="19"/>
      <c r="AC1711" s="19"/>
      <c r="AD1711" s="19"/>
      <c r="AE1711" s="19"/>
      <c r="AF1711" s="19"/>
      <c r="AG1711" s="19"/>
      <c r="AH1711" s="19"/>
      <c r="AI1711" s="19"/>
      <c r="AJ1711" s="19"/>
      <c r="AK1711" s="19"/>
      <c r="AL1711" s="31">
        <v>1208304</v>
      </c>
      <c r="AM1711" s="31">
        <v>1435602</v>
      </c>
      <c r="AN1711" s="31">
        <v>1232764</v>
      </c>
      <c r="AO1711" s="31">
        <v>1394161</v>
      </c>
      <c r="AP1711" s="31">
        <v>1056797</v>
      </c>
      <c r="AQ1711" s="31">
        <v>1305879</v>
      </c>
      <c r="AR1711" s="31">
        <v>1047309</v>
      </c>
      <c r="AS1711" s="31">
        <v>1124616</v>
      </c>
      <c r="AT1711" s="31">
        <v>1240131</v>
      </c>
      <c r="AU1711" s="31">
        <v>1171888</v>
      </c>
      <c r="AV1711" s="31">
        <v>1406568</v>
      </c>
      <c r="AW1711" s="31">
        <v>1358611</v>
      </c>
      <c r="AX1711" s="31">
        <v>108164</v>
      </c>
      <c r="AY1711" s="31">
        <v>92981</v>
      </c>
      <c r="AZ1711" s="31">
        <v>201145</v>
      </c>
    </row>
    <row r="1712" spans="1:52" ht="15" customHeight="1">
      <c r="A1712" s="29" t="s">
        <v>12632</v>
      </c>
      <c r="B1712" s="34">
        <v>35422</v>
      </c>
      <c r="C1712" s="28">
        <v>600</v>
      </c>
      <c r="D1712" s="28">
        <v>43</v>
      </c>
      <c r="E1712" s="28">
        <v>46</v>
      </c>
      <c r="F1712" s="29" t="s">
        <v>1171</v>
      </c>
      <c r="G1712" s="29" t="s">
        <v>4869</v>
      </c>
      <c r="H1712" s="28">
        <v>550</v>
      </c>
      <c r="I1712" s="29" t="s">
        <v>11841</v>
      </c>
      <c r="J1712" s="33" t="s">
        <v>12631</v>
      </c>
      <c r="K1712" s="29" t="s">
        <v>178</v>
      </c>
      <c r="L1712" s="29" t="s">
        <v>12623</v>
      </c>
      <c r="M1712" s="29" t="s">
        <v>12630</v>
      </c>
      <c r="N1712" s="28">
        <v>513058.5</v>
      </c>
      <c r="O1712" s="28">
        <v>6106148</v>
      </c>
      <c r="P1712" s="29" t="s">
        <v>12629</v>
      </c>
      <c r="Q1712" s="32" t="s">
        <v>174</v>
      </c>
      <c r="R1712" s="19"/>
      <c r="S1712" s="19"/>
      <c r="T1712" s="19"/>
      <c r="U1712" s="19"/>
      <c r="V1712" s="19"/>
      <c r="W1712" s="19"/>
      <c r="X1712" s="19"/>
      <c r="Y1712" s="19"/>
      <c r="Z1712" s="19"/>
      <c r="AA1712" s="19"/>
      <c r="AB1712" s="19"/>
      <c r="AC1712" s="19"/>
      <c r="AD1712" s="19"/>
      <c r="AE1712" s="19"/>
      <c r="AF1712" s="19"/>
      <c r="AG1712" s="19"/>
      <c r="AH1712" s="19"/>
      <c r="AI1712" s="19"/>
      <c r="AJ1712" s="19"/>
      <c r="AK1712" s="31">
        <v>0</v>
      </c>
      <c r="AL1712" s="31">
        <v>1292927</v>
      </c>
      <c r="AM1712" s="31">
        <v>1400265</v>
      </c>
      <c r="AN1712" s="31">
        <v>1237103</v>
      </c>
      <c r="AO1712" s="31">
        <v>1382159</v>
      </c>
      <c r="AP1712" s="31">
        <v>1060921</v>
      </c>
      <c r="AQ1712" s="31">
        <v>1188703.0078125</v>
      </c>
      <c r="AR1712" s="31">
        <v>1093647</v>
      </c>
      <c r="AS1712" s="31">
        <v>1215513</v>
      </c>
      <c r="AT1712" s="31">
        <v>1221516</v>
      </c>
      <c r="AU1712" s="31">
        <v>1138811</v>
      </c>
      <c r="AV1712" s="31">
        <v>1354344</v>
      </c>
      <c r="AW1712" s="31">
        <v>1316375</v>
      </c>
      <c r="AX1712" s="31">
        <v>103768</v>
      </c>
      <c r="AY1712" s="31">
        <v>90110</v>
      </c>
      <c r="AZ1712" s="31">
        <v>193878</v>
      </c>
    </row>
    <row r="1713" spans="1:52" ht="15" customHeight="1">
      <c r="A1713" s="29" t="s">
        <v>12628</v>
      </c>
      <c r="B1713" s="34">
        <v>35422</v>
      </c>
      <c r="C1713" s="28">
        <v>600</v>
      </c>
      <c r="D1713" s="28">
        <v>43</v>
      </c>
      <c r="E1713" s="28">
        <v>46</v>
      </c>
      <c r="F1713" s="29" t="s">
        <v>1171</v>
      </c>
      <c r="G1713" s="29" t="s">
        <v>4869</v>
      </c>
      <c r="H1713" s="28">
        <v>550</v>
      </c>
      <c r="I1713" s="29" t="s">
        <v>11841</v>
      </c>
      <c r="J1713" s="33" t="s">
        <v>12627</v>
      </c>
      <c r="K1713" s="29" t="s">
        <v>178</v>
      </c>
      <c r="L1713" s="29" t="s">
        <v>12623</v>
      </c>
      <c r="M1713" s="29" t="s">
        <v>10300</v>
      </c>
      <c r="N1713" s="28">
        <v>513021.9</v>
      </c>
      <c r="O1713" s="28">
        <v>6106382</v>
      </c>
      <c r="P1713" s="29" t="s">
        <v>12626</v>
      </c>
      <c r="Q1713" s="32" t="s">
        <v>174</v>
      </c>
      <c r="R1713" s="19"/>
      <c r="S1713" s="19"/>
      <c r="T1713" s="19"/>
      <c r="U1713" s="19"/>
      <c r="V1713" s="19"/>
      <c r="W1713" s="19"/>
      <c r="X1713" s="19"/>
      <c r="Y1713" s="19"/>
      <c r="Z1713" s="19"/>
      <c r="AA1713" s="19"/>
      <c r="AB1713" s="19"/>
      <c r="AC1713" s="19"/>
      <c r="AD1713" s="19"/>
      <c r="AE1713" s="19"/>
      <c r="AF1713" s="19"/>
      <c r="AG1713" s="19"/>
      <c r="AH1713" s="19"/>
      <c r="AI1713" s="19"/>
      <c r="AJ1713" s="19"/>
      <c r="AK1713" s="31">
        <v>0</v>
      </c>
      <c r="AL1713" s="31">
        <v>1251186</v>
      </c>
      <c r="AM1713" s="31">
        <v>1365404</v>
      </c>
      <c r="AN1713" s="31">
        <v>1204963</v>
      </c>
      <c r="AO1713" s="31">
        <v>1301418</v>
      </c>
      <c r="AP1713" s="31">
        <v>998226</v>
      </c>
      <c r="AQ1713" s="31">
        <v>1223196</v>
      </c>
      <c r="AR1713" s="31">
        <v>1032801</v>
      </c>
      <c r="AS1713" s="31">
        <v>1109379</v>
      </c>
      <c r="AT1713" s="31">
        <v>1108998</v>
      </c>
      <c r="AU1713" s="31">
        <v>1080885</v>
      </c>
      <c r="AV1713" s="31">
        <v>1275694</v>
      </c>
      <c r="AW1713" s="31">
        <v>1258062</v>
      </c>
      <c r="AX1713" s="31">
        <v>97897</v>
      </c>
      <c r="AY1713" s="31">
        <v>80481</v>
      </c>
      <c r="AZ1713" s="31">
        <v>178378</v>
      </c>
    </row>
    <row r="1714" spans="1:52" ht="15" customHeight="1">
      <c r="A1714" s="29" t="s">
        <v>12625</v>
      </c>
      <c r="B1714" s="34">
        <v>35461</v>
      </c>
      <c r="C1714" s="28">
        <v>600</v>
      </c>
      <c r="D1714" s="28">
        <v>43</v>
      </c>
      <c r="E1714" s="28">
        <v>46</v>
      </c>
      <c r="F1714" s="29" t="s">
        <v>1171</v>
      </c>
      <c r="G1714" s="29" t="s">
        <v>4869</v>
      </c>
      <c r="H1714" s="28">
        <v>550</v>
      </c>
      <c r="I1714" s="29" t="s">
        <v>11841</v>
      </c>
      <c r="J1714" s="33" t="s">
        <v>12624</v>
      </c>
      <c r="K1714" s="29" t="s">
        <v>178</v>
      </c>
      <c r="L1714" s="29" t="s">
        <v>12623</v>
      </c>
      <c r="M1714" s="29" t="s">
        <v>1475</v>
      </c>
      <c r="N1714" s="28">
        <v>512990.4</v>
      </c>
      <c r="O1714" s="28">
        <v>6106605</v>
      </c>
      <c r="P1714" s="29" t="s">
        <v>12622</v>
      </c>
      <c r="Q1714" s="32" t="s">
        <v>174</v>
      </c>
      <c r="R1714" s="19"/>
      <c r="S1714" s="19"/>
      <c r="T1714" s="19"/>
      <c r="U1714" s="19"/>
      <c r="V1714" s="19"/>
      <c r="W1714" s="19"/>
      <c r="X1714" s="19"/>
      <c r="Y1714" s="19"/>
      <c r="Z1714" s="19"/>
      <c r="AA1714" s="19"/>
      <c r="AB1714" s="19"/>
      <c r="AC1714" s="19"/>
      <c r="AD1714" s="19"/>
      <c r="AE1714" s="19"/>
      <c r="AF1714" s="19"/>
      <c r="AG1714" s="19"/>
      <c r="AH1714" s="19"/>
      <c r="AI1714" s="19"/>
      <c r="AJ1714" s="19"/>
      <c r="AK1714" s="19"/>
      <c r="AL1714" s="31">
        <v>1232615</v>
      </c>
      <c r="AM1714" s="31">
        <v>1359723</v>
      </c>
      <c r="AN1714" s="31">
        <v>1167558</v>
      </c>
      <c r="AO1714" s="31">
        <v>1303721</v>
      </c>
      <c r="AP1714" s="31">
        <v>985132</v>
      </c>
      <c r="AQ1714" s="31">
        <v>1239053</v>
      </c>
      <c r="AR1714" s="31">
        <v>1069195</v>
      </c>
      <c r="AS1714" s="31">
        <v>1164643</v>
      </c>
      <c r="AT1714" s="31">
        <v>1171494</v>
      </c>
      <c r="AU1714" s="31">
        <v>1092764</v>
      </c>
      <c r="AV1714" s="31">
        <v>1321300</v>
      </c>
      <c r="AW1714" s="31">
        <v>1212464</v>
      </c>
      <c r="AX1714" s="31">
        <v>98995</v>
      </c>
      <c r="AY1714" s="31">
        <v>88856</v>
      </c>
      <c r="AZ1714" s="31">
        <v>187851</v>
      </c>
    </row>
    <row r="1715" spans="1:52" ht="15" customHeight="1">
      <c r="A1715" s="29" t="s">
        <v>12621</v>
      </c>
      <c r="B1715" s="34">
        <v>35481</v>
      </c>
      <c r="C1715" s="28">
        <v>600</v>
      </c>
      <c r="D1715" s="28">
        <v>43</v>
      </c>
      <c r="E1715" s="28">
        <v>42</v>
      </c>
      <c r="F1715" s="29" t="s">
        <v>1171</v>
      </c>
      <c r="G1715" s="29" t="s">
        <v>4869</v>
      </c>
      <c r="H1715" s="28">
        <v>550</v>
      </c>
      <c r="I1715" s="29" t="s">
        <v>11841</v>
      </c>
      <c r="J1715" s="33" t="s">
        <v>12620</v>
      </c>
      <c r="K1715" s="29" t="s">
        <v>178</v>
      </c>
      <c r="L1715" s="29" t="s">
        <v>12619</v>
      </c>
      <c r="M1715" s="29" t="s">
        <v>12618</v>
      </c>
      <c r="N1715" s="28">
        <v>504835.3</v>
      </c>
      <c r="O1715" s="28">
        <v>6121495</v>
      </c>
      <c r="P1715" s="29" t="s">
        <v>12617</v>
      </c>
      <c r="Q1715" s="32" t="s">
        <v>174</v>
      </c>
      <c r="R1715" s="19"/>
      <c r="S1715" s="19"/>
      <c r="T1715" s="19"/>
      <c r="U1715" s="19"/>
      <c r="V1715" s="19"/>
      <c r="W1715" s="19"/>
      <c r="X1715" s="19"/>
      <c r="Y1715" s="19"/>
      <c r="Z1715" s="19"/>
      <c r="AA1715" s="19"/>
      <c r="AB1715" s="19"/>
      <c r="AC1715" s="19"/>
      <c r="AD1715" s="19"/>
      <c r="AE1715" s="19"/>
      <c r="AF1715" s="19"/>
      <c r="AG1715" s="19"/>
      <c r="AH1715" s="19"/>
      <c r="AI1715" s="19"/>
      <c r="AJ1715" s="19"/>
      <c r="AK1715" s="19"/>
      <c r="AL1715" s="31">
        <v>995745</v>
      </c>
      <c r="AM1715" s="31">
        <v>1351778</v>
      </c>
      <c r="AN1715" s="31">
        <v>1164205</v>
      </c>
      <c r="AO1715" s="31">
        <v>1365272</v>
      </c>
      <c r="AP1715" s="31">
        <v>1027220.9765625</v>
      </c>
      <c r="AQ1715" s="31">
        <v>1186475</v>
      </c>
      <c r="AR1715" s="31">
        <v>1026866</v>
      </c>
      <c r="AS1715" s="31">
        <v>1119427</v>
      </c>
      <c r="AT1715" s="31">
        <v>1094341</v>
      </c>
      <c r="AU1715" s="31">
        <v>1004738.9453125</v>
      </c>
      <c r="AV1715" s="31">
        <v>1305604</v>
      </c>
      <c r="AW1715" s="31">
        <v>1247102</v>
      </c>
      <c r="AX1715" s="31">
        <v>100739</v>
      </c>
      <c r="AY1715" s="31">
        <v>82951</v>
      </c>
      <c r="AZ1715" s="31">
        <v>183690</v>
      </c>
    </row>
    <row r="1716" spans="1:52" ht="15" customHeight="1">
      <c r="A1716" s="29" t="s">
        <v>12616</v>
      </c>
      <c r="B1716" s="34">
        <v>35422</v>
      </c>
      <c r="C1716" s="28">
        <v>600</v>
      </c>
      <c r="D1716" s="28">
        <v>43</v>
      </c>
      <c r="E1716" s="28">
        <v>40</v>
      </c>
      <c r="F1716" s="29" t="s">
        <v>172</v>
      </c>
      <c r="G1716" s="29" t="s">
        <v>12611</v>
      </c>
      <c r="H1716" s="28">
        <v>550</v>
      </c>
      <c r="I1716" s="29" t="s">
        <v>11841</v>
      </c>
      <c r="J1716" s="33" t="s">
        <v>12615</v>
      </c>
      <c r="K1716" s="29" t="s">
        <v>178</v>
      </c>
      <c r="L1716" s="29" t="s">
        <v>11974</v>
      </c>
      <c r="M1716" s="29" t="s">
        <v>12614</v>
      </c>
      <c r="N1716" s="28">
        <v>511273.4</v>
      </c>
      <c r="O1716" s="28">
        <v>6106924</v>
      </c>
      <c r="P1716" s="29" t="s">
        <v>12613</v>
      </c>
      <c r="Q1716" s="32" t="s">
        <v>174</v>
      </c>
      <c r="R1716" s="19"/>
      <c r="S1716" s="19"/>
      <c r="T1716" s="19"/>
      <c r="U1716" s="19"/>
      <c r="V1716" s="19"/>
      <c r="W1716" s="19"/>
      <c r="X1716" s="19"/>
      <c r="Y1716" s="19"/>
      <c r="Z1716" s="19"/>
      <c r="AA1716" s="19"/>
      <c r="AB1716" s="19"/>
      <c r="AC1716" s="19"/>
      <c r="AD1716" s="19"/>
      <c r="AE1716" s="19"/>
      <c r="AF1716" s="19"/>
      <c r="AG1716" s="19"/>
      <c r="AH1716" s="19"/>
      <c r="AI1716" s="19"/>
      <c r="AJ1716" s="19"/>
      <c r="AK1716" s="31">
        <v>0</v>
      </c>
      <c r="AL1716" s="31">
        <v>1153248</v>
      </c>
      <c r="AM1716" s="31">
        <v>1292971</v>
      </c>
      <c r="AN1716" s="31">
        <v>1066685</v>
      </c>
      <c r="AO1716" s="31">
        <v>1261480</v>
      </c>
      <c r="AP1716" s="31">
        <v>986099</v>
      </c>
      <c r="AQ1716" s="31">
        <v>1196791</v>
      </c>
      <c r="AR1716" s="31">
        <v>1051267</v>
      </c>
      <c r="AS1716" s="31">
        <v>1125642</v>
      </c>
      <c r="AT1716" s="31">
        <v>1152055</v>
      </c>
      <c r="AU1716" s="31">
        <v>1083315</v>
      </c>
      <c r="AV1716" s="31">
        <v>1277713</v>
      </c>
      <c r="AW1716" s="31">
        <v>1238903.921875</v>
      </c>
      <c r="AX1716" s="31">
        <v>95721</v>
      </c>
      <c r="AY1716" s="31">
        <v>47050</v>
      </c>
      <c r="AZ1716" s="31">
        <v>142771</v>
      </c>
    </row>
    <row r="1717" spans="1:52" ht="15" customHeight="1">
      <c r="A1717" s="29" t="s">
        <v>12612</v>
      </c>
      <c r="B1717" s="34">
        <v>35682</v>
      </c>
      <c r="C1717" s="28">
        <v>750</v>
      </c>
      <c r="D1717" s="28">
        <v>48</v>
      </c>
      <c r="E1717" s="28">
        <v>45</v>
      </c>
      <c r="F1717" s="29" t="s">
        <v>172</v>
      </c>
      <c r="G1717" s="29" t="s">
        <v>926</v>
      </c>
      <c r="H1717" s="28">
        <v>550</v>
      </c>
      <c r="I1717" s="29" t="s">
        <v>11841</v>
      </c>
      <c r="J1717" s="33" t="s">
        <v>12610</v>
      </c>
      <c r="K1717" s="29" t="s">
        <v>178</v>
      </c>
      <c r="L1717" s="29" t="s">
        <v>11974</v>
      </c>
      <c r="M1717" s="29" t="s">
        <v>12609</v>
      </c>
      <c r="N1717" s="28">
        <v>497331.3</v>
      </c>
      <c r="O1717" s="28">
        <v>6110055</v>
      </c>
      <c r="P1717" s="29" t="s">
        <v>12608</v>
      </c>
      <c r="Q1717" s="32" t="s">
        <v>174</v>
      </c>
      <c r="R1717" s="19"/>
      <c r="S1717" s="19"/>
      <c r="T1717" s="19"/>
      <c r="U1717" s="19"/>
      <c r="V1717" s="19"/>
      <c r="W1717" s="19"/>
      <c r="X1717" s="19"/>
      <c r="Y1717" s="19"/>
      <c r="Z1717" s="19"/>
      <c r="AA1717" s="19"/>
      <c r="AB1717" s="19"/>
      <c r="AC1717" s="19"/>
      <c r="AD1717" s="19"/>
      <c r="AE1717" s="19"/>
      <c r="AF1717" s="19"/>
      <c r="AG1717" s="19"/>
      <c r="AH1717" s="19"/>
      <c r="AI1717" s="19"/>
      <c r="AJ1717" s="19"/>
      <c r="AK1717" s="19"/>
      <c r="AL1717" s="31">
        <v>458059</v>
      </c>
      <c r="AM1717" s="31">
        <v>1719713</v>
      </c>
      <c r="AN1717" s="31">
        <v>1497364</v>
      </c>
      <c r="AO1717" s="31">
        <v>1736188</v>
      </c>
      <c r="AP1717" s="31">
        <v>1368778</v>
      </c>
      <c r="AQ1717" s="31">
        <v>1597233</v>
      </c>
      <c r="AR1717" s="31">
        <v>1357446</v>
      </c>
      <c r="AS1717" s="31">
        <v>1288805.001953125</v>
      </c>
      <c r="AT1717" s="31">
        <v>1428398</v>
      </c>
      <c r="AU1717" s="31">
        <v>1354154.6015625</v>
      </c>
      <c r="AV1717" s="31">
        <v>1625920</v>
      </c>
      <c r="AW1717" s="31">
        <v>1581408.96875</v>
      </c>
      <c r="AX1717" s="31">
        <v>122110</v>
      </c>
      <c r="AY1717" s="31">
        <v>104336</v>
      </c>
      <c r="AZ1717" s="31">
        <v>226446</v>
      </c>
    </row>
    <row r="1718" spans="1:52" ht="15" customHeight="1">
      <c r="A1718" s="29" t="s">
        <v>12607</v>
      </c>
      <c r="B1718" s="34">
        <v>35675</v>
      </c>
      <c r="C1718" s="28">
        <v>600</v>
      </c>
      <c r="D1718" s="28">
        <v>0.1</v>
      </c>
      <c r="E1718" s="28">
        <v>0.1</v>
      </c>
      <c r="F1718" s="29" t="s">
        <v>204</v>
      </c>
      <c r="G1718" s="29" t="s">
        <v>204</v>
      </c>
      <c r="H1718" s="28">
        <v>550</v>
      </c>
      <c r="I1718" s="29" t="s">
        <v>11841</v>
      </c>
      <c r="J1718" s="33" t="s">
        <v>12606</v>
      </c>
      <c r="K1718" s="29" t="s">
        <v>178</v>
      </c>
      <c r="L1718" s="29" t="s">
        <v>12588</v>
      </c>
      <c r="M1718" s="29" t="s">
        <v>2238</v>
      </c>
      <c r="N1718" s="28">
        <v>502625.7</v>
      </c>
      <c r="O1718" s="28">
        <v>6105369</v>
      </c>
      <c r="P1718" s="29" t="s">
        <v>12605</v>
      </c>
      <c r="Q1718" s="32" t="s">
        <v>174</v>
      </c>
      <c r="R1718" s="19"/>
      <c r="S1718" s="19"/>
      <c r="T1718" s="19"/>
      <c r="U1718" s="19"/>
      <c r="V1718" s="19"/>
      <c r="W1718" s="19"/>
      <c r="X1718" s="19"/>
      <c r="Y1718" s="19"/>
      <c r="Z1718" s="19"/>
      <c r="AA1718" s="19"/>
      <c r="AB1718" s="19"/>
      <c r="AC1718" s="19"/>
      <c r="AD1718" s="19"/>
      <c r="AE1718" s="19"/>
      <c r="AF1718" s="19"/>
      <c r="AG1718" s="19"/>
      <c r="AH1718" s="19"/>
      <c r="AI1718" s="19"/>
      <c r="AJ1718" s="19"/>
      <c r="AK1718" s="19"/>
      <c r="AL1718" s="31">
        <v>189657</v>
      </c>
      <c r="AM1718" s="31">
        <v>608903</v>
      </c>
      <c r="AN1718" s="31">
        <v>935155</v>
      </c>
      <c r="AO1718" s="31">
        <v>1327111</v>
      </c>
      <c r="AP1718" s="31">
        <v>1025120.140625</v>
      </c>
      <c r="AQ1718" s="31">
        <v>1208501.42578125</v>
      </c>
      <c r="AR1718" s="31">
        <v>1053663</v>
      </c>
      <c r="AS1718" s="31">
        <v>1143362.4765625</v>
      </c>
      <c r="AT1718" s="31">
        <v>1137910.0078125</v>
      </c>
      <c r="AU1718" s="31">
        <v>1025255.419921875</v>
      </c>
      <c r="AV1718" s="31">
        <v>1278303.7109375</v>
      </c>
      <c r="AW1718" s="31">
        <v>1301668</v>
      </c>
      <c r="AX1718" s="31">
        <v>104893</v>
      </c>
      <c r="AY1718" s="31">
        <v>88631</v>
      </c>
      <c r="AZ1718" s="31">
        <v>193524</v>
      </c>
    </row>
    <row r="1719" spans="1:52" ht="15" customHeight="1">
      <c r="A1719" s="29" t="s">
        <v>12604</v>
      </c>
      <c r="B1719" s="34">
        <v>35675</v>
      </c>
      <c r="C1719" s="28">
        <v>600</v>
      </c>
      <c r="D1719" s="28">
        <v>43</v>
      </c>
      <c r="E1719" s="28">
        <v>46</v>
      </c>
      <c r="F1719" s="29" t="s">
        <v>1171</v>
      </c>
      <c r="G1719" s="29" t="s">
        <v>4869</v>
      </c>
      <c r="H1719" s="28">
        <v>550</v>
      </c>
      <c r="I1719" s="29" t="s">
        <v>11841</v>
      </c>
      <c r="J1719" s="33" t="s">
        <v>12603</v>
      </c>
      <c r="K1719" s="29" t="s">
        <v>178</v>
      </c>
      <c r="L1719" s="29" t="s">
        <v>12588</v>
      </c>
      <c r="M1719" s="29" t="s">
        <v>12602</v>
      </c>
      <c r="N1719" s="28">
        <v>502663.8</v>
      </c>
      <c r="O1719" s="28">
        <v>6105066</v>
      </c>
      <c r="P1719" s="29" t="s">
        <v>12601</v>
      </c>
      <c r="Q1719" s="32" t="s">
        <v>174</v>
      </c>
      <c r="R1719" s="19"/>
      <c r="S1719" s="19"/>
      <c r="T1719" s="19"/>
      <c r="U1719" s="19"/>
      <c r="V1719" s="19"/>
      <c r="W1719" s="19"/>
      <c r="X1719" s="19"/>
      <c r="Y1719" s="19"/>
      <c r="Z1719" s="19"/>
      <c r="AA1719" s="19"/>
      <c r="AB1719" s="19"/>
      <c r="AC1719" s="19"/>
      <c r="AD1719" s="19"/>
      <c r="AE1719" s="19"/>
      <c r="AF1719" s="19"/>
      <c r="AG1719" s="19"/>
      <c r="AH1719" s="19"/>
      <c r="AI1719" s="19"/>
      <c r="AJ1719" s="19"/>
      <c r="AK1719" s="19"/>
      <c r="AL1719" s="31">
        <v>189657</v>
      </c>
      <c r="AM1719" s="31">
        <v>608903</v>
      </c>
      <c r="AN1719" s="31">
        <v>935155</v>
      </c>
      <c r="AO1719" s="31">
        <v>1327111</v>
      </c>
      <c r="AP1719" s="31">
        <v>1025120.140625</v>
      </c>
      <c r="AQ1719" s="31">
        <v>1208501.42578125</v>
      </c>
      <c r="AR1719" s="31">
        <v>1053663</v>
      </c>
      <c r="AS1719" s="31">
        <v>1143362.4765625</v>
      </c>
      <c r="AT1719" s="31">
        <v>1137910.0078125</v>
      </c>
      <c r="AU1719" s="31">
        <v>1025255.419921875</v>
      </c>
      <c r="AV1719" s="31">
        <v>1296320.00390625</v>
      </c>
      <c r="AW1719" s="31">
        <v>1367001</v>
      </c>
      <c r="AX1719" s="31">
        <v>106154</v>
      </c>
      <c r="AY1719" s="31">
        <v>91227</v>
      </c>
      <c r="AZ1719" s="31">
        <v>197381</v>
      </c>
    </row>
    <row r="1720" spans="1:52" ht="15" customHeight="1">
      <c r="A1720" s="29" t="s">
        <v>12600</v>
      </c>
      <c r="B1720" s="34">
        <v>35678</v>
      </c>
      <c r="C1720" s="28">
        <v>600</v>
      </c>
      <c r="D1720" s="28">
        <v>43</v>
      </c>
      <c r="E1720" s="28">
        <v>46</v>
      </c>
      <c r="F1720" s="29" t="s">
        <v>1171</v>
      </c>
      <c r="G1720" s="29" t="s">
        <v>4869</v>
      </c>
      <c r="H1720" s="28">
        <v>550</v>
      </c>
      <c r="I1720" s="29" t="s">
        <v>11841</v>
      </c>
      <c r="J1720" s="33" t="s">
        <v>12599</v>
      </c>
      <c r="K1720" s="29" t="s">
        <v>178</v>
      </c>
      <c r="L1720" s="29" t="s">
        <v>12588</v>
      </c>
      <c r="M1720" s="29" t="s">
        <v>12598</v>
      </c>
      <c r="N1720" s="28">
        <v>502625</v>
      </c>
      <c r="O1720" s="28">
        <v>6105368</v>
      </c>
      <c r="P1720" s="29" t="s">
        <v>12595</v>
      </c>
      <c r="Q1720" s="32" t="s">
        <v>174</v>
      </c>
      <c r="R1720" s="19"/>
      <c r="S1720" s="19"/>
      <c r="T1720" s="19"/>
      <c r="U1720" s="19"/>
      <c r="V1720" s="19"/>
      <c r="W1720" s="19"/>
      <c r="X1720" s="19"/>
      <c r="Y1720" s="19"/>
      <c r="Z1720" s="19"/>
      <c r="AA1720" s="19"/>
      <c r="AB1720" s="19"/>
      <c r="AC1720" s="19"/>
      <c r="AD1720" s="19"/>
      <c r="AE1720" s="19"/>
      <c r="AF1720" s="19"/>
      <c r="AG1720" s="19"/>
      <c r="AH1720" s="19"/>
      <c r="AI1720" s="19"/>
      <c r="AJ1720" s="19"/>
      <c r="AK1720" s="19"/>
      <c r="AL1720" s="31">
        <v>189657</v>
      </c>
      <c r="AM1720" s="31">
        <v>608903</v>
      </c>
      <c r="AN1720" s="31">
        <v>935155</v>
      </c>
      <c r="AO1720" s="31">
        <v>1327111</v>
      </c>
      <c r="AP1720" s="31">
        <v>1025120.140625</v>
      </c>
      <c r="AQ1720" s="31">
        <v>1208501.42578125</v>
      </c>
      <c r="AR1720" s="31">
        <v>1053663</v>
      </c>
      <c r="AS1720" s="31">
        <v>1143362.4765625</v>
      </c>
      <c r="AT1720" s="31">
        <v>1137910.0078125</v>
      </c>
      <c r="AU1720" s="31">
        <v>1025255.419921875</v>
      </c>
      <c r="AV1720" s="31">
        <v>1290750.5</v>
      </c>
      <c r="AW1720" s="31">
        <v>1320051</v>
      </c>
      <c r="AX1720" s="31">
        <v>104897</v>
      </c>
      <c r="AY1720" s="31">
        <v>88814</v>
      </c>
      <c r="AZ1720" s="31">
        <v>193711</v>
      </c>
    </row>
    <row r="1721" spans="1:52" ht="15" customHeight="1">
      <c r="A1721" s="29" t="s">
        <v>12597</v>
      </c>
      <c r="B1721" s="34">
        <v>36395</v>
      </c>
      <c r="C1721" s="28">
        <v>600</v>
      </c>
      <c r="D1721" s="28">
        <v>43</v>
      </c>
      <c r="E1721" s="28">
        <v>46</v>
      </c>
      <c r="F1721" s="29" t="s">
        <v>1171</v>
      </c>
      <c r="G1721" s="29" t="s">
        <v>4869</v>
      </c>
      <c r="H1721" s="28">
        <v>550</v>
      </c>
      <c r="I1721" s="29" t="s">
        <v>11841</v>
      </c>
      <c r="J1721" s="33" t="s">
        <v>12596</v>
      </c>
      <c r="K1721" s="29" t="s">
        <v>178</v>
      </c>
      <c r="L1721" s="29" t="s">
        <v>12588</v>
      </c>
      <c r="M1721" s="29" t="s">
        <v>12481</v>
      </c>
      <c r="N1721" s="28">
        <v>502733.9</v>
      </c>
      <c r="O1721" s="28">
        <v>6104453</v>
      </c>
      <c r="P1721" s="29" t="s">
        <v>12595</v>
      </c>
      <c r="Q1721" s="32" t="s">
        <v>174</v>
      </c>
      <c r="R1721" s="19"/>
      <c r="S1721" s="19"/>
      <c r="T1721" s="19"/>
      <c r="U1721" s="19"/>
      <c r="V1721" s="19"/>
      <c r="W1721" s="19"/>
      <c r="X1721" s="19"/>
      <c r="Y1721" s="19"/>
      <c r="Z1721" s="19"/>
      <c r="AA1721" s="19"/>
      <c r="AB1721" s="19"/>
      <c r="AC1721" s="19"/>
      <c r="AD1721" s="19"/>
      <c r="AE1721" s="19"/>
      <c r="AF1721" s="19"/>
      <c r="AG1721" s="19"/>
      <c r="AH1721" s="19"/>
      <c r="AI1721" s="19"/>
      <c r="AJ1721" s="19"/>
      <c r="AK1721" s="19"/>
      <c r="AL1721" s="31">
        <v>189657</v>
      </c>
      <c r="AM1721" s="31">
        <v>608903</v>
      </c>
      <c r="AN1721" s="31">
        <v>935155</v>
      </c>
      <c r="AO1721" s="31">
        <v>1327111</v>
      </c>
      <c r="AP1721" s="31">
        <v>1025120.140625</v>
      </c>
      <c r="AQ1721" s="31">
        <v>1208501.42578125</v>
      </c>
      <c r="AR1721" s="31">
        <v>1053663</v>
      </c>
      <c r="AS1721" s="31">
        <v>1143362.4765625</v>
      </c>
      <c r="AT1721" s="31">
        <v>1137910.0078125</v>
      </c>
      <c r="AU1721" s="31">
        <v>1025255.419921875</v>
      </c>
      <c r="AV1721" s="31">
        <v>1254414.0859375</v>
      </c>
      <c r="AW1721" s="31">
        <v>1332306.5</v>
      </c>
      <c r="AX1721" s="31">
        <v>105472.6015625</v>
      </c>
      <c r="AY1721" s="31">
        <v>88644.203125</v>
      </c>
      <c r="AZ1721" s="31">
        <v>194116.8046875</v>
      </c>
    </row>
    <row r="1722" spans="1:52" ht="15" customHeight="1">
      <c r="A1722" s="29" t="s">
        <v>12594</v>
      </c>
      <c r="B1722" s="34">
        <v>36195</v>
      </c>
      <c r="C1722" s="28">
        <v>600</v>
      </c>
      <c r="D1722" s="28">
        <v>43</v>
      </c>
      <c r="E1722" s="28">
        <v>46</v>
      </c>
      <c r="F1722" s="29" t="s">
        <v>1171</v>
      </c>
      <c r="G1722" s="29" t="s">
        <v>4869</v>
      </c>
      <c r="H1722" s="28">
        <v>550</v>
      </c>
      <c r="I1722" s="29" t="s">
        <v>11841</v>
      </c>
      <c r="J1722" s="33" t="s">
        <v>12593</v>
      </c>
      <c r="K1722" s="29" t="s">
        <v>178</v>
      </c>
      <c r="L1722" s="29" t="s">
        <v>12592</v>
      </c>
      <c r="M1722" s="29" t="s">
        <v>175</v>
      </c>
      <c r="N1722" s="28">
        <v>503132</v>
      </c>
      <c r="O1722" s="28">
        <v>6104648</v>
      </c>
      <c r="P1722" s="29" t="s">
        <v>12591</v>
      </c>
      <c r="Q1722" s="32" t="s">
        <v>174</v>
      </c>
      <c r="R1722" s="19"/>
      <c r="S1722" s="19"/>
      <c r="T1722" s="19"/>
      <c r="U1722" s="19"/>
      <c r="V1722" s="19"/>
      <c r="W1722" s="19"/>
      <c r="X1722" s="19"/>
      <c r="Y1722" s="19"/>
      <c r="Z1722" s="19"/>
      <c r="AA1722" s="19"/>
      <c r="AB1722" s="19"/>
      <c r="AC1722" s="19"/>
      <c r="AD1722" s="19"/>
      <c r="AE1722" s="19"/>
      <c r="AF1722" s="19"/>
      <c r="AG1722" s="19"/>
      <c r="AH1722" s="19"/>
      <c r="AI1722" s="19"/>
      <c r="AJ1722" s="19"/>
      <c r="AK1722" s="19"/>
      <c r="AL1722" s="31">
        <v>189657</v>
      </c>
      <c r="AM1722" s="31">
        <v>608903</v>
      </c>
      <c r="AN1722" s="31">
        <v>935155</v>
      </c>
      <c r="AO1722" s="31">
        <v>1327111</v>
      </c>
      <c r="AP1722" s="31">
        <v>1025120.140625</v>
      </c>
      <c r="AQ1722" s="31">
        <v>1208501.42578125</v>
      </c>
      <c r="AR1722" s="31">
        <v>1053663</v>
      </c>
      <c r="AS1722" s="31">
        <v>1143362.4765625</v>
      </c>
      <c r="AT1722" s="31">
        <v>1137910.0078125</v>
      </c>
      <c r="AU1722" s="31">
        <v>1025255.419921875</v>
      </c>
      <c r="AV1722" s="31">
        <v>1254414.0859375</v>
      </c>
      <c r="AW1722" s="31">
        <v>1240257.71484375</v>
      </c>
      <c r="AX1722" s="31">
        <v>99024</v>
      </c>
      <c r="AY1722" s="31">
        <v>80625.8984375</v>
      </c>
      <c r="AZ1722" s="31">
        <v>179649.8984375</v>
      </c>
    </row>
    <row r="1723" spans="1:52" ht="15" customHeight="1">
      <c r="A1723" s="29" t="s">
        <v>12590</v>
      </c>
      <c r="B1723" s="34">
        <v>36206</v>
      </c>
      <c r="C1723" s="28">
        <v>600</v>
      </c>
      <c r="D1723" s="28">
        <v>43</v>
      </c>
      <c r="E1723" s="28">
        <v>46</v>
      </c>
      <c r="F1723" s="29" t="s">
        <v>1171</v>
      </c>
      <c r="G1723" s="29" t="s">
        <v>4869</v>
      </c>
      <c r="H1723" s="28">
        <v>550</v>
      </c>
      <c r="I1723" s="29" t="s">
        <v>11841</v>
      </c>
      <c r="J1723" s="33" t="s">
        <v>12589</v>
      </c>
      <c r="K1723" s="29" t="s">
        <v>178</v>
      </c>
      <c r="L1723" s="29" t="s">
        <v>12588</v>
      </c>
      <c r="M1723" s="29" t="s">
        <v>2896</v>
      </c>
      <c r="N1723" s="28">
        <v>503099.8</v>
      </c>
      <c r="O1723" s="28">
        <v>6104961</v>
      </c>
      <c r="P1723" s="29" t="s">
        <v>12587</v>
      </c>
      <c r="Q1723" s="32" t="s">
        <v>174</v>
      </c>
      <c r="R1723" s="19"/>
      <c r="S1723" s="19"/>
      <c r="T1723" s="19"/>
      <c r="U1723" s="19"/>
      <c r="V1723" s="19"/>
      <c r="W1723" s="19"/>
      <c r="X1723" s="19"/>
      <c r="Y1723" s="19"/>
      <c r="Z1723" s="19"/>
      <c r="AA1723" s="19"/>
      <c r="AB1723" s="19"/>
      <c r="AC1723" s="19"/>
      <c r="AD1723" s="19"/>
      <c r="AE1723" s="19"/>
      <c r="AF1723" s="19"/>
      <c r="AG1723" s="19"/>
      <c r="AH1723" s="19"/>
      <c r="AI1723" s="19"/>
      <c r="AJ1723" s="19"/>
      <c r="AK1723" s="19"/>
      <c r="AL1723" s="31">
        <v>189657</v>
      </c>
      <c r="AM1723" s="31">
        <v>608903</v>
      </c>
      <c r="AN1723" s="31">
        <v>935155</v>
      </c>
      <c r="AO1723" s="31">
        <v>1327111</v>
      </c>
      <c r="AP1723" s="31">
        <v>1025120.140625</v>
      </c>
      <c r="AQ1723" s="31">
        <v>1208501.42578125</v>
      </c>
      <c r="AR1723" s="31">
        <v>1053663</v>
      </c>
      <c r="AS1723" s="31">
        <v>1143362.4765625</v>
      </c>
      <c r="AT1723" s="31">
        <v>1137910.0078125</v>
      </c>
      <c r="AU1723" s="31">
        <v>1025255.419921875</v>
      </c>
      <c r="AV1723" s="31">
        <v>1254414.0859375</v>
      </c>
      <c r="AW1723" s="31">
        <v>953162.5</v>
      </c>
      <c r="AX1723" s="31">
        <v>0</v>
      </c>
      <c r="AY1723" s="31">
        <v>24167</v>
      </c>
      <c r="AZ1723" s="31">
        <v>24167</v>
      </c>
    </row>
    <row r="1724" spans="1:52" ht="15" customHeight="1">
      <c r="A1724" s="29" t="s">
        <v>12586</v>
      </c>
      <c r="B1724" s="34">
        <v>36385</v>
      </c>
      <c r="C1724" s="28">
        <v>600</v>
      </c>
      <c r="D1724" s="28">
        <v>43</v>
      </c>
      <c r="E1724" s="28">
        <v>46</v>
      </c>
      <c r="F1724" s="29" t="s">
        <v>1171</v>
      </c>
      <c r="G1724" s="29" t="s">
        <v>4869</v>
      </c>
      <c r="H1724" s="28">
        <v>550</v>
      </c>
      <c r="I1724" s="29" t="s">
        <v>11841</v>
      </c>
      <c r="J1724" s="33" t="s">
        <v>12585</v>
      </c>
      <c r="K1724" s="29" t="s">
        <v>178</v>
      </c>
      <c r="L1724" s="29" t="s">
        <v>12584</v>
      </c>
      <c r="M1724" s="29" t="s">
        <v>12583</v>
      </c>
      <c r="N1724" s="28">
        <v>503065</v>
      </c>
      <c r="O1724" s="28">
        <v>6105253</v>
      </c>
      <c r="P1724" s="29" t="s">
        <v>12582</v>
      </c>
      <c r="Q1724" s="32" t="s">
        <v>174</v>
      </c>
      <c r="R1724" s="19"/>
      <c r="S1724" s="19"/>
      <c r="T1724" s="19"/>
      <c r="U1724" s="19"/>
      <c r="V1724" s="19"/>
      <c r="W1724" s="19"/>
      <c r="X1724" s="19"/>
      <c r="Y1724" s="19"/>
      <c r="Z1724" s="19"/>
      <c r="AA1724" s="19"/>
      <c r="AB1724" s="19"/>
      <c r="AC1724" s="19"/>
      <c r="AD1724" s="19"/>
      <c r="AE1724" s="19"/>
      <c r="AF1724" s="19"/>
      <c r="AG1724" s="19"/>
      <c r="AH1724" s="19"/>
      <c r="AI1724" s="19"/>
      <c r="AJ1724" s="19"/>
      <c r="AK1724" s="19"/>
      <c r="AL1724" s="31">
        <v>189657</v>
      </c>
      <c r="AM1724" s="31">
        <v>608903</v>
      </c>
      <c r="AN1724" s="31">
        <v>935155</v>
      </c>
      <c r="AO1724" s="31">
        <v>1327111</v>
      </c>
      <c r="AP1724" s="31">
        <v>1025120.140625</v>
      </c>
      <c r="AQ1724" s="31">
        <v>1208501.42578125</v>
      </c>
      <c r="AR1724" s="31">
        <v>1053663</v>
      </c>
      <c r="AS1724" s="31">
        <v>1143362.4765625</v>
      </c>
      <c r="AT1724" s="31">
        <v>1137910.0078125</v>
      </c>
      <c r="AU1724" s="31">
        <v>1025255.419921875</v>
      </c>
      <c r="AV1724" s="31">
        <v>1254414.0859375</v>
      </c>
      <c r="AW1724" s="31">
        <v>1292026.5</v>
      </c>
      <c r="AX1724" s="31">
        <v>104330</v>
      </c>
      <c r="AY1724" s="31">
        <v>87199</v>
      </c>
      <c r="AZ1724" s="31">
        <v>191529</v>
      </c>
    </row>
    <row r="1725" spans="1:52" ht="15" customHeight="1">
      <c r="A1725" s="29" t="s">
        <v>12581</v>
      </c>
      <c r="B1725" s="34">
        <v>35751</v>
      </c>
      <c r="C1725" s="28">
        <v>600</v>
      </c>
      <c r="D1725" s="28">
        <v>44</v>
      </c>
      <c r="E1725" s="28">
        <v>45</v>
      </c>
      <c r="F1725" s="29" t="s">
        <v>242</v>
      </c>
      <c r="G1725" s="29" t="s">
        <v>4753</v>
      </c>
      <c r="H1725" s="28">
        <v>550</v>
      </c>
      <c r="I1725" s="29" t="s">
        <v>11841</v>
      </c>
      <c r="J1725" s="33" t="s">
        <v>12580</v>
      </c>
      <c r="K1725" s="29" t="s">
        <v>178</v>
      </c>
      <c r="L1725" s="29" t="s">
        <v>12097</v>
      </c>
      <c r="M1725" s="29" t="s">
        <v>12579</v>
      </c>
      <c r="N1725" s="28">
        <v>496550.9</v>
      </c>
      <c r="O1725" s="28">
        <v>6108477</v>
      </c>
      <c r="P1725" s="29" t="s">
        <v>12573</v>
      </c>
      <c r="Q1725" s="32" t="s">
        <v>174</v>
      </c>
      <c r="R1725" s="19"/>
      <c r="S1725" s="19"/>
      <c r="T1725" s="19"/>
      <c r="U1725" s="19"/>
      <c r="V1725" s="19"/>
      <c r="W1725" s="19"/>
      <c r="X1725" s="19"/>
      <c r="Y1725" s="19"/>
      <c r="Z1725" s="19"/>
      <c r="AA1725" s="19"/>
      <c r="AB1725" s="19"/>
      <c r="AC1725" s="19"/>
      <c r="AD1725" s="19"/>
      <c r="AE1725" s="19"/>
      <c r="AF1725" s="19"/>
      <c r="AG1725" s="19"/>
      <c r="AH1725" s="19"/>
      <c r="AI1725" s="19"/>
      <c r="AJ1725" s="19"/>
      <c r="AK1725" s="19"/>
      <c r="AL1725" s="31">
        <v>195365</v>
      </c>
      <c r="AM1725" s="31">
        <v>1371728</v>
      </c>
      <c r="AN1725" s="31">
        <v>1154119</v>
      </c>
      <c r="AO1725" s="31">
        <v>1344720</v>
      </c>
      <c r="AP1725" s="31">
        <v>1060143.99609375</v>
      </c>
      <c r="AQ1725" s="31">
        <v>1216745</v>
      </c>
      <c r="AR1725" s="31">
        <v>1066514.16796875</v>
      </c>
      <c r="AS1725" s="31">
        <v>1168926.68359375</v>
      </c>
      <c r="AT1725" s="31">
        <v>1156805.8359375</v>
      </c>
      <c r="AU1725" s="31">
        <v>1066042.515625</v>
      </c>
      <c r="AV1725" s="31">
        <v>1306940.828125</v>
      </c>
      <c r="AW1725" s="31">
        <v>1263917.84765625</v>
      </c>
      <c r="AX1725" s="31">
        <v>107664.6640625</v>
      </c>
      <c r="AY1725" s="31">
        <v>86304.3359375</v>
      </c>
      <c r="AZ1725" s="31">
        <v>193969</v>
      </c>
    </row>
    <row r="1726" spans="1:52" ht="15" customHeight="1">
      <c r="A1726" s="29" t="s">
        <v>12578</v>
      </c>
      <c r="B1726" s="34">
        <v>35751</v>
      </c>
      <c r="C1726" s="28">
        <v>600</v>
      </c>
      <c r="D1726" s="28">
        <v>44</v>
      </c>
      <c r="E1726" s="28">
        <v>45</v>
      </c>
      <c r="F1726" s="29" t="s">
        <v>242</v>
      </c>
      <c r="G1726" s="29" t="s">
        <v>12399</v>
      </c>
      <c r="H1726" s="28">
        <v>550</v>
      </c>
      <c r="I1726" s="29" t="s">
        <v>11841</v>
      </c>
      <c r="J1726" s="33" t="s">
        <v>12577</v>
      </c>
      <c r="K1726" s="29" t="s">
        <v>178</v>
      </c>
      <c r="L1726" s="29" t="s">
        <v>12097</v>
      </c>
      <c r="M1726" s="29" t="s">
        <v>11852</v>
      </c>
      <c r="N1726" s="28">
        <v>495889.5</v>
      </c>
      <c r="O1726" s="28">
        <v>6107850</v>
      </c>
      <c r="P1726" s="29" t="s">
        <v>12573</v>
      </c>
      <c r="Q1726" s="32" t="s">
        <v>174</v>
      </c>
      <c r="R1726" s="19"/>
      <c r="S1726" s="19"/>
      <c r="T1726" s="19"/>
      <c r="U1726" s="19"/>
      <c r="V1726" s="19"/>
      <c r="W1726" s="19"/>
      <c r="X1726" s="19"/>
      <c r="Y1726" s="19"/>
      <c r="Z1726" s="19"/>
      <c r="AA1726" s="19"/>
      <c r="AB1726" s="19"/>
      <c r="AC1726" s="19"/>
      <c r="AD1726" s="19"/>
      <c r="AE1726" s="19"/>
      <c r="AF1726" s="19"/>
      <c r="AG1726" s="19"/>
      <c r="AH1726" s="19"/>
      <c r="AI1726" s="19"/>
      <c r="AJ1726" s="19"/>
      <c r="AK1726" s="19"/>
      <c r="AL1726" s="31">
        <v>195365</v>
      </c>
      <c r="AM1726" s="31">
        <v>1371728</v>
      </c>
      <c r="AN1726" s="31">
        <v>1154119</v>
      </c>
      <c r="AO1726" s="31">
        <v>1344720</v>
      </c>
      <c r="AP1726" s="31">
        <v>1060143.99609375</v>
      </c>
      <c r="AQ1726" s="31">
        <v>1216745</v>
      </c>
      <c r="AR1726" s="31">
        <v>1066514.16796875</v>
      </c>
      <c r="AS1726" s="31">
        <v>1168926.68359375</v>
      </c>
      <c r="AT1726" s="31">
        <v>1156805.8359375</v>
      </c>
      <c r="AU1726" s="31">
        <v>1066042.515625</v>
      </c>
      <c r="AV1726" s="31">
        <v>1306940.828125</v>
      </c>
      <c r="AW1726" s="31">
        <v>1263917.84765625</v>
      </c>
      <c r="AX1726" s="31">
        <v>107664.6640625</v>
      </c>
      <c r="AY1726" s="31">
        <v>86304.3359375</v>
      </c>
      <c r="AZ1726" s="31">
        <v>193969</v>
      </c>
    </row>
    <row r="1727" spans="1:52" ht="15" customHeight="1">
      <c r="A1727" s="29" t="s">
        <v>12576</v>
      </c>
      <c r="B1727" s="34">
        <v>35751</v>
      </c>
      <c r="C1727" s="28">
        <v>600</v>
      </c>
      <c r="D1727" s="28">
        <v>0.1</v>
      </c>
      <c r="E1727" s="28">
        <v>0.1</v>
      </c>
      <c r="F1727" s="29" t="s">
        <v>204</v>
      </c>
      <c r="G1727" s="29" t="s">
        <v>204</v>
      </c>
      <c r="H1727" s="28">
        <v>550</v>
      </c>
      <c r="I1727" s="29" t="s">
        <v>11841</v>
      </c>
      <c r="J1727" s="33" t="s">
        <v>12575</v>
      </c>
      <c r="K1727" s="29" t="s">
        <v>178</v>
      </c>
      <c r="L1727" s="29" t="s">
        <v>12574</v>
      </c>
      <c r="M1727" s="29" t="s">
        <v>6445</v>
      </c>
      <c r="N1727" s="28">
        <v>495683</v>
      </c>
      <c r="O1727" s="28">
        <v>6107675</v>
      </c>
      <c r="P1727" s="29" t="s">
        <v>12573</v>
      </c>
      <c r="Q1727" s="32" t="s">
        <v>174</v>
      </c>
      <c r="R1727" s="19"/>
      <c r="S1727" s="19"/>
      <c r="T1727" s="19"/>
      <c r="U1727" s="19"/>
      <c r="V1727" s="19"/>
      <c r="W1727" s="19"/>
      <c r="X1727" s="19"/>
      <c r="Y1727" s="19"/>
      <c r="Z1727" s="19"/>
      <c r="AA1727" s="19"/>
      <c r="AB1727" s="19"/>
      <c r="AC1727" s="19"/>
      <c r="AD1727" s="19"/>
      <c r="AE1727" s="19"/>
      <c r="AF1727" s="19"/>
      <c r="AG1727" s="19"/>
      <c r="AH1727" s="19"/>
      <c r="AI1727" s="19"/>
      <c r="AJ1727" s="19"/>
      <c r="AK1727" s="19"/>
      <c r="AL1727" s="31">
        <v>195365</v>
      </c>
      <c r="AM1727" s="31">
        <v>1371728</v>
      </c>
      <c r="AN1727" s="31">
        <v>1154119</v>
      </c>
      <c r="AO1727" s="31">
        <v>1344720</v>
      </c>
      <c r="AP1727" s="31">
        <v>1060143.99609375</v>
      </c>
      <c r="AQ1727" s="31">
        <v>1216745</v>
      </c>
      <c r="AR1727" s="31">
        <v>1066514.16796875</v>
      </c>
      <c r="AS1727" s="31">
        <v>1168926.68359375</v>
      </c>
      <c r="AT1727" s="31">
        <v>1156805.8359375</v>
      </c>
      <c r="AU1727" s="31">
        <v>1066042.515625</v>
      </c>
      <c r="AV1727" s="31">
        <v>1306940.828125</v>
      </c>
      <c r="AW1727" s="31">
        <v>1263917.84765625</v>
      </c>
      <c r="AX1727" s="31">
        <v>107664.6640625</v>
      </c>
      <c r="AY1727" s="31">
        <v>86304.3359375</v>
      </c>
      <c r="AZ1727" s="31">
        <v>193969</v>
      </c>
    </row>
    <row r="1728" spans="1:52" ht="15" customHeight="1">
      <c r="A1728" s="29" t="s">
        <v>12572</v>
      </c>
      <c r="B1728" s="34">
        <v>35751</v>
      </c>
      <c r="C1728" s="28">
        <v>600</v>
      </c>
      <c r="D1728" s="28">
        <v>43</v>
      </c>
      <c r="E1728" s="28">
        <v>44.5</v>
      </c>
      <c r="F1728" s="29" t="s">
        <v>786</v>
      </c>
      <c r="G1728" s="29" t="s">
        <v>12568</v>
      </c>
      <c r="H1728" s="28">
        <v>550</v>
      </c>
      <c r="I1728" s="29" t="s">
        <v>11841</v>
      </c>
      <c r="J1728" s="33" t="s">
        <v>12571</v>
      </c>
      <c r="K1728" s="29" t="s">
        <v>178</v>
      </c>
      <c r="L1728" s="29" t="s">
        <v>12097</v>
      </c>
      <c r="M1728" s="29" t="s">
        <v>5533</v>
      </c>
      <c r="N1728" s="28">
        <v>496897.8</v>
      </c>
      <c r="O1728" s="28">
        <v>6109330</v>
      </c>
      <c r="P1728" s="29" t="s">
        <v>12570</v>
      </c>
      <c r="Q1728" s="32" t="s">
        <v>174</v>
      </c>
      <c r="R1728" s="19"/>
      <c r="S1728" s="19"/>
      <c r="T1728" s="19"/>
      <c r="U1728" s="19"/>
      <c r="V1728" s="19"/>
      <c r="W1728" s="19"/>
      <c r="X1728" s="19"/>
      <c r="Y1728" s="19"/>
      <c r="Z1728" s="19"/>
      <c r="AA1728" s="19"/>
      <c r="AB1728" s="19"/>
      <c r="AC1728" s="19"/>
      <c r="AD1728" s="19"/>
      <c r="AE1728" s="19"/>
      <c r="AF1728" s="19"/>
      <c r="AG1728" s="19"/>
      <c r="AH1728" s="19"/>
      <c r="AI1728" s="19"/>
      <c r="AJ1728" s="19"/>
      <c r="AK1728" s="19"/>
      <c r="AL1728" s="31">
        <v>137500</v>
      </c>
      <c r="AM1728" s="31">
        <v>1479281</v>
      </c>
      <c r="AN1728" s="31">
        <v>1156029</v>
      </c>
      <c r="AO1728" s="31">
        <v>1309582</v>
      </c>
      <c r="AP1728" s="31">
        <v>1039771</v>
      </c>
      <c r="AQ1728" s="31">
        <v>1243005</v>
      </c>
      <c r="AR1728" s="31">
        <v>1054649.984375</v>
      </c>
      <c r="AS1728" s="31">
        <v>1177535</v>
      </c>
      <c r="AT1728" s="31">
        <v>1097668</v>
      </c>
      <c r="AU1728" s="31">
        <v>1074584</v>
      </c>
      <c r="AV1728" s="31">
        <v>1306573.390625</v>
      </c>
      <c r="AW1728" s="31">
        <v>1286211.48828125</v>
      </c>
      <c r="AX1728" s="31">
        <v>89983.6015625</v>
      </c>
      <c r="AY1728" s="31">
        <v>82516.6015625</v>
      </c>
      <c r="AZ1728" s="31">
        <v>172500.203125</v>
      </c>
    </row>
    <row r="1729" spans="1:52" ht="15" customHeight="1">
      <c r="A1729" s="29" t="s">
        <v>12569</v>
      </c>
      <c r="B1729" s="34">
        <v>35825</v>
      </c>
      <c r="C1729" s="28">
        <v>660</v>
      </c>
      <c r="D1729" s="28">
        <v>47</v>
      </c>
      <c r="E1729" s="28">
        <v>45</v>
      </c>
      <c r="F1729" s="29" t="s">
        <v>242</v>
      </c>
      <c r="G1729" s="29" t="s">
        <v>4425</v>
      </c>
      <c r="H1729" s="28">
        <v>550</v>
      </c>
      <c r="I1729" s="29" t="s">
        <v>11841</v>
      </c>
      <c r="J1729" s="33" t="s">
        <v>12567</v>
      </c>
      <c r="K1729" s="29" t="s">
        <v>178</v>
      </c>
      <c r="L1729" s="29" t="s">
        <v>11974</v>
      </c>
      <c r="M1729" s="29" t="s">
        <v>235</v>
      </c>
      <c r="N1729" s="28">
        <v>497793.3</v>
      </c>
      <c r="O1729" s="28">
        <v>6109548</v>
      </c>
      <c r="P1729" s="29" t="s">
        <v>12566</v>
      </c>
      <c r="Q1729" s="32" t="s">
        <v>174</v>
      </c>
      <c r="R1729" s="19"/>
      <c r="S1729" s="19"/>
      <c r="T1729" s="19"/>
      <c r="U1729" s="19"/>
      <c r="V1729" s="19"/>
      <c r="W1729" s="19"/>
      <c r="X1729" s="19"/>
      <c r="Y1729" s="19"/>
      <c r="Z1729" s="19"/>
      <c r="AA1729" s="19"/>
      <c r="AB1729" s="19"/>
      <c r="AC1729" s="19"/>
      <c r="AD1729" s="19"/>
      <c r="AE1729" s="19"/>
      <c r="AF1729" s="19"/>
      <c r="AG1729" s="19"/>
      <c r="AH1729" s="19"/>
      <c r="AI1729" s="19"/>
      <c r="AJ1729" s="19"/>
      <c r="AK1729" s="19"/>
      <c r="AL1729" s="19"/>
      <c r="AM1729" s="31">
        <v>1452859</v>
      </c>
      <c r="AN1729" s="31">
        <v>1300026</v>
      </c>
      <c r="AO1729" s="31">
        <v>1488886</v>
      </c>
      <c r="AP1729" s="31">
        <v>1156279</v>
      </c>
      <c r="AQ1729" s="31">
        <v>1364636</v>
      </c>
      <c r="AR1729" s="31">
        <v>1132052</v>
      </c>
      <c r="AS1729" s="31">
        <v>1290713.1328125</v>
      </c>
      <c r="AT1729" s="31">
        <v>1243640</v>
      </c>
      <c r="AU1729" s="31">
        <v>1164926</v>
      </c>
      <c r="AV1729" s="31">
        <v>1459212</v>
      </c>
      <c r="AW1729" s="31">
        <v>1414287</v>
      </c>
      <c r="AX1729" s="31">
        <v>110850</v>
      </c>
      <c r="AY1729" s="31">
        <v>92091</v>
      </c>
      <c r="AZ1729" s="31">
        <v>202941</v>
      </c>
    </row>
    <row r="1730" spans="1:52" ht="15" customHeight="1">
      <c r="A1730" s="29" t="s">
        <v>12565</v>
      </c>
      <c r="B1730" s="34">
        <v>35863</v>
      </c>
      <c r="C1730" s="28">
        <v>660</v>
      </c>
      <c r="D1730" s="28">
        <v>47</v>
      </c>
      <c r="E1730" s="28">
        <v>45</v>
      </c>
      <c r="F1730" s="29" t="s">
        <v>242</v>
      </c>
      <c r="G1730" s="29" t="s">
        <v>4425</v>
      </c>
      <c r="H1730" s="28">
        <v>550</v>
      </c>
      <c r="I1730" s="29" t="s">
        <v>11841</v>
      </c>
      <c r="J1730" s="33" t="s">
        <v>12564</v>
      </c>
      <c r="K1730" s="29" t="s">
        <v>178</v>
      </c>
      <c r="L1730" s="29" t="s">
        <v>12550</v>
      </c>
      <c r="M1730" s="29" t="s">
        <v>3338</v>
      </c>
      <c r="N1730" s="28">
        <v>501030.3</v>
      </c>
      <c r="O1730" s="28">
        <v>6107919</v>
      </c>
      <c r="P1730" s="29" t="s">
        <v>12563</v>
      </c>
      <c r="Q1730" s="32" t="s">
        <v>174</v>
      </c>
      <c r="R1730" s="19"/>
      <c r="S1730" s="19"/>
      <c r="T1730" s="19"/>
      <c r="U1730" s="19"/>
      <c r="V1730" s="19"/>
      <c r="W1730" s="19"/>
      <c r="X1730" s="19"/>
      <c r="Y1730" s="19"/>
      <c r="Z1730" s="19"/>
      <c r="AA1730" s="19"/>
      <c r="AB1730" s="19"/>
      <c r="AC1730" s="19"/>
      <c r="AD1730" s="19"/>
      <c r="AE1730" s="19"/>
      <c r="AF1730" s="19"/>
      <c r="AG1730" s="19"/>
      <c r="AH1730" s="19"/>
      <c r="AI1730" s="19"/>
      <c r="AJ1730" s="19"/>
      <c r="AK1730" s="19"/>
      <c r="AL1730" s="19"/>
      <c r="AM1730" s="31">
        <v>1118826</v>
      </c>
      <c r="AN1730" s="31">
        <v>1565455</v>
      </c>
      <c r="AO1730" s="31">
        <v>1004450</v>
      </c>
      <c r="AP1730" s="31">
        <v>962068.7265625</v>
      </c>
      <c r="AQ1730" s="31">
        <v>1127065.66796875</v>
      </c>
      <c r="AR1730" s="31">
        <v>978132.6640625</v>
      </c>
      <c r="AS1730" s="31">
        <v>1087887.6484375</v>
      </c>
      <c r="AT1730" s="31">
        <v>1040464.81640625</v>
      </c>
      <c r="AU1730" s="31">
        <v>980847.087890625</v>
      </c>
      <c r="AV1730" s="31">
        <v>1124188.66796875</v>
      </c>
      <c r="AW1730" s="31">
        <v>1121838.171875</v>
      </c>
      <c r="AX1730" s="31">
        <v>108339</v>
      </c>
      <c r="AY1730" s="31">
        <v>88154</v>
      </c>
      <c r="AZ1730" s="31">
        <v>196493</v>
      </c>
    </row>
    <row r="1731" spans="1:52" ht="15" customHeight="1">
      <c r="A1731" s="29" t="s">
        <v>12562</v>
      </c>
      <c r="B1731" s="34">
        <v>35863</v>
      </c>
      <c r="C1731" s="28">
        <v>660</v>
      </c>
      <c r="D1731" s="28">
        <v>47</v>
      </c>
      <c r="E1731" s="28">
        <v>46</v>
      </c>
      <c r="F1731" s="29" t="s">
        <v>242</v>
      </c>
      <c r="G1731" s="29" t="s">
        <v>12558</v>
      </c>
      <c r="H1731" s="28">
        <v>550</v>
      </c>
      <c r="I1731" s="29" t="s">
        <v>11841</v>
      </c>
      <c r="J1731" s="33" t="s">
        <v>12561</v>
      </c>
      <c r="K1731" s="29" t="s">
        <v>178</v>
      </c>
      <c r="L1731" s="29" t="s">
        <v>12550</v>
      </c>
      <c r="M1731" s="29" t="s">
        <v>256</v>
      </c>
      <c r="N1731" s="28">
        <v>501009.8</v>
      </c>
      <c r="O1731" s="28">
        <v>6107687</v>
      </c>
      <c r="P1731" s="29" t="s">
        <v>12560</v>
      </c>
      <c r="Q1731" s="32" t="s">
        <v>174</v>
      </c>
      <c r="R1731" s="19"/>
      <c r="S1731" s="19"/>
      <c r="T1731" s="19"/>
      <c r="U1731" s="19"/>
      <c r="V1731" s="19"/>
      <c r="W1731" s="19"/>
      <c r="X1731" s="19"/>
      <c r="Y1731" s="19"/>
      <c r="Z1731" s="19"/>
      <c r="AA1731" s="19"/>
      <c r="AB1731" s="19"/>
      <c r="AC1731" s="19"/>
      <c r="AD1731" s="19"/>
      <c r="AE1731" s="19"/>
      <c r="AF1731" s="19"/>
      <c r="AG1731" s="19"/>
      <c r="AH1731" s="19"/>
      <c r="AI1731" s="19"/>
      <c r="AJ1731" s="19"/>
      <c r="AK1731" s="19"/>
      <c r="AL1731" s="19"/>
      <c r="AM1731" s="31">
        <v>1118826</v>
      </c>
      <c r="AN1731" s="31">
        <v>1565455</v>
      </c>
      <c r="AO1731" s="31">
        <v>1004450</v>
      </c>
      <c r="AP1731" s="31">
        <v>962068.7265625</v>
      </c>
      <c r="AQ1731" s="31">
        <v>1127065.66796875</v>
      </c>
      <c r="AR1731" s="31">
        <v>978132.6640625</v>
      </c>
      <c r="AS1731" s="31">
        <v>1087887.6484375</v>
      </c>
      <c r="AT1731" s="31">
        <v>1040464.81640625</v>
      </c>
      <c r="AU1731" s="31">
        <v>980847.087890625</v>
      </c>
      <c r="AV1731" s="31">
        <v>1124188.66796875</v>
      </c>
      <c r="AW1731" s="31">
        <v>1121838.171875</v>
      </c>
      <c r="AX1731" s="31">
        <v>116682</v>
      </c>
      <c r="AY1731" s="31">
        <v>92119</v>
      </c>
      <c r="AZ1731" s="31">
        <v>208801</v>
      </c>
    </row>
    <row r="1732" spans="1:52" ht="15" customHeight="1">
      <c r="A1732" s="29" t="s">
        <v>12559</v>
      </c>
      <c r="B1732" s="34">
        <v>36480</v>
      </c>
      <c r="C1732" s="28">
        <v>1300</v>
      </c>
      <c r="D1732" s="28">
        <v>60</v>
      </c>
      <c r="E1732" s="28">
        <v>46</v>
      </c>
      <c r="F1732" s="29" t="s">
        <v>1171</v>
      </c>
      <c r="G1732" s="29" t="s">
        <v>12540</v>
      </c>
      <c r="H1732" s="28">
        <v>550</v>
      </c>
      <c r="I1732" s="29" t="s">
        <v>11841</v>
      </c>
      <c r="J1732" s="33" t="s">
        <v>12557</v>
      </c>
      <c r="K1732" s="29" t="s">
        <v>178</v>
      </c>
      <c r="L1732" s="29" t="s">
        <v>12543</v>
      </c>
      <c r="M1732" s="29" t="s">
        <v>832</v>
      </c>
      <c r="N1732" s="28">
        <v>501209.5</v>
      </c>
      <c r="O1732" s="28">
        <v>6107751</v>
      </c>
      <c r="P1732" s="29" t="s">
        <v>12556</v>
      </c>
      <c r="Q1732" s="32" t="s">
        <v>174</v>
      </c>
      <c r="R1732" s="19"/>
      <c r="S1732" s="19"/>
      <c r="T1732" s="19"/>
      <c r="U1732" s="19"/>
      <c r="V1732" s="19"/>
      <c r="W1732" s="19"/>
      <c r="X1732" s="19"/>
      <c r="Y1732" s="19"/>
      <c r="Z1732" s="19"/>
      <c r="AA1732" s="19"/>
      <c r="AB1732" s="19"/>
      <c r="AC1732" s="19"/>
      <c r="AD1732" s="19"/>
      <c r="AE1732" s="19"/>
      <c r="AF1732" s="19"/>
      <c r="AG1732" s="19"/>
      <c r="AH1732" s="19"/>
      <c r="AI1732" s="19"/>
      <c r="AJ1732" s="19"/>
      <c r="AK1732" s="19"/>
      <c r="AL1732" s="19"/>
      <c r="AM1732" s="19"/>
      <c r="AN1732" s="19"/>
      <c r="AO1732" s="31">
        <v>1961632</v>
      </c>
      <c r="AP1732" s="31">
        <v>1878865.3125</v>
      </c>
      <c r="AQ1732" s="31">
        <v>2201092.9375</v>
      </c>
      <c r="AR1732" s="31">
        <v>1910235.515625</v>
      </c>
      <c r="AS1732" s="31">
        <v>2124580.5703125</v>
      </c>
      <c r="AT1732" s="31">
        <v>2031966.5703125</v>
      </c>
      <c r="AU1732" s="31">
        <v>1915536.64453125</v>
      </c>
      <c r="AV1732" s="31">
        <v>2195474.3359375</v>
      </c>
      <c r="AW1732" s="31">
        <v>2190883.9296875</v>
      </c>
      <c r="AX1732" s="31">
        <v>184642</v>
      </c>
      <c r="AY1732" s="31">
        <v>150450</v>
      </c>
      <c r="AZ1732" s="31">
        <v>335092</v>
      </c>
    </row>
    <row r="1733" spans="1:52" ht="15" customHeight="1">
      <c r="A1733" s="29" t="s">
        <v>12555</v>
      </c>
      <c r="B1733" s="34">
        <v>36739</v>
      </c>
      <c r="C1733" s="28">
        <v>1300</v>
      </c>
      <c r="D1733" s="28">
        <v>60</v>
      </c>
      <c r="E1733" s="28">
        <v>46</v>
      </c>
      <c r="F1733" s="29" t="s">
        <v>1171</v>
      </c>
      <c r="G1733" s="29" t="s">
        <v>12540</v>
      </c>
      <c r="H1733" s="28">
        <v>550</v>
      </c>
      <c r="I1733" s="29" t="s">
        <v>11841</v>
      </c>
      <c r="J1733" s="33" t="s">
        <v>12554</v>
      </c>
      <c r="K1733" s="29" t="s">
        <v>178</v>
      </c>
      <c r="L1733" s="29" t="s">
        <v>12543</v>
      </c>
      <c r="M1733" s="29" t="s">
        <v>9391</v>
      </c>
      <c r="N1733" s="28">
        <v>501227.5</v>
      </c>
      <c r="O1733" s="28">
        <v>6108056</v>
      </c>
      <c r="P1733" s="29" t="s">
        <v>12553</v>
      </c>
      <c r="Q1733" s="32" t="s">
        <v>174</v>
      </c>
      <c r="R1733" s="19"/>
      <c r="S1733" s="19"/>
      <c r="T1733" s="19"/>
      <c r="U1733" s="19"/>
      <c r="V1733" s="19"/>
      <c r="W1733" s="19"/>
      <c r="X1733" s="19"/>
      <c r="Y1733" s="19"/>
      <c r="Z1733" s="19"/>
      <c r="AA1733" s="19"/>
      <c r="AB1733" s="19"/>
      <c r="AC1733" s="19"/>
      <c r="AD1733" s="19"/>
      <c r="AE1733" s="19"/>
      <c r="AF1733" s="19"/>
      <c r="AG1733" s="19"/>
      <c r="AH1733" s="19"/>
      <c r="AI1733" s="19"/>
      <c r="AJ1733" s="19"/>
      <c r="AK1733" s="19"/>
      <c r="AL1733" s="19"/>
      <c r="AM1733" s="19"/>
      <c r="AN1733" s="19"/>
      <c r="AO1733" s="31">
        <v>1961632</v>
      </c>
      <c r="AP1733" s="31">
        <v>1878865.3125</v>
      </c>
      <c r="AQ1733" s="31">
        <v>2201092.9375</v>
      </c>
      <c r="AR1733" s="31">
        <v>1910235.515625</v>
      </c>
      <c r="AS1733" s="31">
        <v>2124580.5703125</v>
      </c>
      <c r="AT1733" s="31">
        <v>2031966.5703125</v>
      </c>
      <c r="AU1733" s="31">
        <v>1915536.64453125</v>
      </c>
      <c r="AV1733" s="31">
        <v>2195474.3359375</v>
      </c>
      <c r="AW1733" s="31">
        <v>2190883.9296875</v>
      </c>
      <c r="AX1733" s="31">
        <v>156874</v>
      </c>
      <c r="AY1733" s="31">
        <v>149643</v>
      </c>
      <c r="AZ1733" s="31">
        <v>306517</v>
      </c>
    </row>
    <row r="1734" spans="1:52" ht="15" customHeight="1">
      <c r="A1734" s="29" t="s">
        <v>12552</v>
      </c>
      <c r="B1734" s="34">
        <v>36739</v>
      </c>
      <c r="C1734" s="28">
        <v>1300</v>
      </c>
      <c r="D1734" s="28">
        <v>60</v>
      </c>
      <c r="E1734" s="28">
        <v>46</v>
      </c>
      <c r="F1734" s="29" t="s">
        <v>1171</v>
      </c>
      <c r="G1734" s="29" t="s">
        <v>12540</v>
      </c>
      <c r="H1734" s="28">
        <v>550</v>
      </c>
      <c r="I1734" s="29" t="s">
        <v>11841</v>
      </c>
      <c r="J1734" s="33" t="s">
        <v>12551</v>
      </c>
      <c r="K1734" s="29" t="s">
        <v>178</v>
      </c>
      <c r="L1734" s="29" t="s">
        <v>12550</v>
      </c>
      <c r="M1734" s="29" t="s">
        <v>9415</v>
      </c>
      <c r="N1734" s="28">
        <v>501447.6</v>
      </c>
      <c r="O1734" s="28">
        <v>6108150</v>
      </c>
      <c r="P1734" s="29" t="s">
        <v>12549</v>
      </c>
      <c r="Q1734" s="32" t="s">
        <v>174</v>
      </c>
      <c r="R1734" s="19"/>
      <c r="S1734" s="19"/>
      <c r="T1734" s="19"/>
      <c r="U1734" s="19"/>
      <c r="V1734" s="19"/>
      <c r="W1734" s="19"/>
      <c r="X1734" s="19"/>
      <c r="Y1734" s="19"/>
      <c r="Z1734" s="19"/>
      <c r="AA1734" s="19"/>
      <c r="AB1734" s="19"/>
      <c r="AC1734" s="19"/>
      <c r="AD1734" s="19"/>
      <c r="AE1734" s="19"/>
      <c r="AF1734" s="19"/>
      <c r="AG1734" s="19"/>
      <c r="AH1734" s="19"/>
      <c r="AI1734" s="19"/>
      <c r="AJ1734" s="19"/>
      <c r="AK1734" s="19"/>
      <c r="AL1734" s="19"/>
      <c r="AM1734" s="19"/>
      <c r="AN1734" s="19"/>
      <c r="AO1734" s="31">
        <v>1961632</v>
      </c>
      <c r="AP1734" s="31">
        <v>1878865.3125</v>
      </c>
      <c r="AQ1734" s="31">
        <v>2201092.9375</v>
      </c>
      <c r="AR1734" s="31">
        <v>1910235.515625</v>
      </c>
      <c r="AS1734" s="31">
        <v>2124580.5703125</v>
      </c>
      <c r="AT1734" s="31">
        <v>2031966.5703125</v>
      </c>
      <c r="AU1734" s="31">
        <v>1915536.64453125</v>
      </c>
      <c r="AV1734" s="31">
        <v>2195474.3359375</v>
      </c>
      <c r="AW1734" s="31">
        <v>2190883.9296875</v>
      </c>
      <c r="AX1734" s="31">
        <v>172137</v>
      </c>
      <c r="AY1734" s="31">
        <v>160541</v>
      </c>
      <c r="AZ1734" s="31">
        <v>332678</v>
      </c>
    </row>
    <row r="1735" spans="1:52" ht="15" customHeight="1">
      <c r="A1735" s="29" t="s">
        <v>12548</v>
      </c>
      <c r="B1735" s="34">
        <v>36739</v>
      </c>
      <c r="C1735" s="28">
        <v>1300</v>
      </c>
      <c r="D1735" s="28">
        <v>0.1</v>
      </c>
      <c r="E1735" s="28">
        <v>0.1</v>
      </c>
      <c r="F1735" s="29" t="s">
        <v>204</v>
      </c>
      <c r="G1735" s="29" t="s">
        <v>204</v>
      </c>
      <c r="H1735" s="28">
        <v>550</v>
      </c>
      <c r="I1735" s="29" t="s">
        <v>11841</v>
      </c>
      <c r="J1735" s="33" t="s">
        <v>12547</v>
      </c>
      <c r="K1735" s="29" t="s">
        <v>178</v>
      </c>
      <c r="L1735" s="29" t="s">
        <v>12543</v>
      </c>
      <c r="M1735" s="29" t="s">
        <v>2432</v>
      </c>
      <c r="N1735" s="28">
        <v>501428.7</v>
      </c>
      <c r="O1735" s="28">
        <v>6107891</v>
      </c>
      <c r="P1735" s="29" t="s">
        <v>12546</v>
      </c>
      <c r="Q1735" s="32" t="s">
        <v>174</v>
      </c>
      <c r="R1735" s="19"/>
      <c r="S1735" s="19"/>
      <c r="T1735" s="19"/>
      <c r="U1735" s="19"/>
      <c r="V1735" s="19"/>
      <c r="W1735" s="19"/>
      <c r="X1735" s="19"/>
      <c r="Y1735" s="19"/>
      <c r="Z1735" s="19"/>
      <c r="AA1735" s="19"/>
      <c r="AB1735" s="19"/>
      <c r="AC1735" s="19"/>
      <c r="AD1735" s="19"/>
      <c r="AE1735" s="19"/>
      <c r="AF1735" s="19"/>
      <c r="AG1735" s="19"/>
      <c r="AH1735" s="19"/>
      <c r="AI1735" s="19"/>
      <c r="AJ1735" s="19"/>
      <c r="AK1735" s="19"/>
      <c r="AL1735" s="19"/>
      <c r="AM1735" s="19"/>
      <c r="AN1735" s="19"/>
      <c r="AO1735" s="31">
        <v>1961632</v>
      </c>
      <c r="AP1735" s="31">
        <v>1878865.3125</v>
      </c>
      <c r="AQ1735" s="31">
        <v>2201092.9375</v>
      </c>
      <c r="AR1735" s="31">
        <v>1910235.515625</v>
      </c>
      <c r="AS1735" s="31">
        <v>2124580.5703125</v>
      </c>
      <c r="AT1735" s="31">
        <v>2031966.5703125</v>
      </c>
      <c r="AU1735" s="31">
        <v>1915536.64453125</v>
      </c>
      <c r="AV1735" s="31">
        <v>2195474.3359375</v>
      </c>
      <c r="AW1735" s="31">
        <v>2190883.9296875</v>
      </c>
      <c r="AX1735" s="31">
        <v>188870</v>
      </c>
      <c r="AY1735" s="31">
        <v>149286</v>
      </c>
      <c r="AZ1735" s="31">
        <v>338156</v>
      </c>
    </row>
    <row r="1736" spans="1:52" ht="15" customHeight="1">
      <c r="A1736" s="29" t="s">
        <v>12545</v>
      </c>
      <c r="B1736" s="34">
        <v>36739</v>
      </c>
      <c r="C1736" s="28">
        <v>1300</v>
      </c>
      <c r="D1736" s="28">
        <v>60</v>
      </c>
      <c r="E1736" s="28">
        <v>46</v>
      </c>
      <c r="F1736" s="29" t="s">
        <v>1171</v>
      </c>
      <c r="G1736" s="29" t="s">
        <v>12540</v>
      </c>
      <c r="H1736" s="28">
        <v>550</v>
      </c>
      <c r="I1736" s="29" t="s">
        <v>11841</v>
      </c>
      <c r="J1736" s="33" t="s">
        <v>12544</v>
      </c>
      <c r="K1736" s="29" t="s">
        <v>178</v>
      </c>
      <c r="L1736" s="29" t="s">
        <v>12543</v>
      </c>
      <c r="M1736" s="29" t="s">
        <v>829</v>
      </c>
      <c r="N1736" s="28">
        <v>501639.2</v>
      </c>
      <c r="O1736" s="28">
        <v>6107968</v>
      </c>
      <c r="P1736" s="29" t="s">
        <v>12542</v>
      </c>
      <c r="Q1736" s="32" t="s">
        <v>174</v>
      </c>
      <c r="R1736" s="19"/>
      <c r="S1736" s="19"/>
      <c r="T1736" s="19"/>
      <c r="U1736" s="19"/>
      <c r="V1736" s="19"/>
      <c r="W1736" s="19"/>
      <c r="X1736" s="19"/>
      <c r="Y1736" s="19"/>
      <c r="Z1736" s="19"/>
      <c r="AA1736" s="19"/>
      <c r="AB1736" s="19"/>
      <c r="AC1736" s="19"/>
      <c r="AD1736" s="19"/>
      <c r="AE1736" s="19"/>
      <c r="AF1736" s="19"/>
      <c r="AG1736" s="19"/>
      <c r="AH1736" s="19"/>
      <c r="AI1736" s="19"/>
      <c r="AJ1736" s="19"/>
      <c r="AK1736" s="19"/>
      <c r="AL1736" s="19"/>
      <c r="AM1736" s="19"/>
      <c r="AN1736" s="19"/>
      <c r="AO1736" s="31">
        <v>1961632</v>
      </c>
      <c r="AP1736" s="31">
        <v>1878865.3125</v>
      </c>
      <c r="AQ1736" s="31">
        <v>2201092.9375</v>
      </c>
      <c r="AR1736" s="31">
        <v>1910235.515625</v>
      </c>
      <c r="AS1736" s="31">
        <v>2124580.5703125</v>
      </c>
      <c r="AT1736" s="31">
        <v>2031966.5703125</v>
      </c>
      <c r="AU1736" s="31">
        <v>1915536.64453125</v>
      </c>
      <c r="AV1736" s="31">
        <v>2195474.3359375</v>
      </c>
      <c r="AW1736" s="31">
        <v>2190883.9296875</v>
      </c>
      <c r="AX1736" s="31">
        <v>160825</v>
      </c>
      <c r="AY1736" s="31">
        <v>129906</v>
      </c>
      <c r="AZ1736" s="31">
        <v>290731</v>
      </c>
    </row>
    <row r="1737" spans="1:52" ht="15" customHeight="1">
      <c r="A1737" s="29" t="s">
        <v>12541</v>
      </c>
      <c r="B1737" s="34">
        <v>35906</v>
      </c>
      <c r="C1737" s="28">
        <v>600</v>
      </c>
      <c r="D1737" s="28">
        <v>43</v>
      </c>
      <c r="E1737" s="28">
        <v>44.5</v>
      </c>
      <c r="F1737" s="29" t="s">
        <v>172</v>
      </c>
      <c r="G1737" s="29" t="s">
        <v>12536</v>
      </c>
      <c r="H1737" s="28">
        <v>550</v>
      </c>
      <c r="I1737" s="29" t="s">
        <v>11841</v>
      </c>
      <c r="J1737" s="33" t="s">
        <v>12539</v>
      </c>
      <c r="K1737" s="29" t="s">
        <v>178</v>
      </c>
      <c r="L1737" s="29" t="s">
        <v>12097</v>
      </c>
      <c r="M1737" s="29" t="s">
        <v>5533</v>
      </c>
      <c r="N1737" s="28">
        <v>496555.2</v>
      </c>
      <c r="O1737" s="28">
        <v>6109264</v>
      </c>
      <c r="P1737" s="29" t="s">
        <v>12538</v>
      </c>
      <c r="Q1737" s="32" t="s">
        <v>174</v>
      </c>
      <c r="R1737" s="19"/>
      <c r="S1737" s="19"/>
      <c r="T1737" s="19"/>
      <c r="U1737" s="19"/>
      <c r="V1737" s="19"/>
      <c r="W1737" s="19"/>
      <c r="X1737" s="19"/>
      <c r="Y1737" s="19"/>
      <c r="Z1737" s="19"/>
      <c r="AA1737" s="19"/>
      <c r="AB1737" s="19"/>
      <c r="AC1737" s="19"/>
      <c r="AD1737" s="19"/>
      <c r="AE1737" s="19"/>
      <c r="AF1737" s="19"/>
      <c r="AG1737" s="19"/>
      <c r="AH1737" s="19"/>
      <c r="AI1737" s="19"/>
      <c r="AJ1737" s="19"/>
      <c r="AK1737" s="19"/>
      <c r="AL1737" s="19"/>
      <c r="AM1737" s="31">
        <v>696039</v>
      </c>
      <c r="AN1737" s="31">
        <v>1146300</v>
      </c>
      <c r="AO1737" s="31">
        <v>1302387</v>
      </c>
      <c r="AP1737" s="31">
        <v>1036225</v>
      </c>
      <c r="AQ1737" s="31">
        <v>1238506</v>
      </c>
      <c r="AR1737" s="31">
        <v>1070258.6953125</v>
      </c>
      <c r="AS1737" s="31">
        <v>1180652.9921875</v>
      </c>
      <c r="AT1737" s="31">
        <v>1156393</v>
      </c>
      <c r="AU1737" s="31">
        <v>1084075.90625</v>
      </c>
      <c r="AV1737" s="31">
        <v>1326167</v>
      </c>
      <c r="AW1737" s="31">
        <v>1208820.20703125</v>
      </c>
      <c r="AX1737" s="31">
        <v>101286.6015625</v>
      </c>
      <c r="AY1737" s="31">
        <v>82017.5</v>
      </c>
      <c r="AZ1737" s="31">
        <v>183304.1015625</v>
      </c>
    </row>
    <row r="1738" spans="1:52" ht="15" customHeight="1">
      <c r="A1738" s="29" t="s">
        <v>12537</v>
      </c>
      <c r="B1738" s="34">
        <v>32560</v>
      </c>
      <c r="C1738" s="28">
        <v>200</v>
      </c>
      <c r="D1738" s="28">
        <v>24</v>
      </c>
      <c r="E1738" s="28">
        <v>30</v>
      </c>
      <c r="F1738" s="29" t="s">
        <v>690</v>
      </c>
      <c r="G1738" s="29" t="s">
        <v>12531</v>
      </c>
      <c r="H1738" s="28">
        <v>550</v>
      </c>
      <c r="I1738" s="29" t="s">
        <v>11841</v>
      </c>
      <c r="J1738" s="33" t="s">
        <v>12535</v>
      </c>
      <c r="K1738" s="29" t="s">
        <v>178</v>
      </c>
      <c r="L1738" s="29" t="s">
        <v>12534</v>
      </c>
      <c r="M1738" s="29" t="s">
        <v>2610</v>
      </c>
      <c r="N1738" s="28">
        <v>503107.6</v>
      </c>
      <c r="O1738" s="28">
        <v>6094217</v>
      </c>
      <c r="P1738" s="29" t="s">
        <v>12533</v>
      </c>
      <c r="Q1738" s="32" t="s">
        <v>207</v>
      </c>
      <c r="R1738" s="19"/>
      <c r="S1738" s="19"/>
      <c r="T1738" s="19"/>
      <c r="U1738" s="19"/>
      <c r="V1738" s="19"/>
      <c r="W1738" s="19"/>
      <c r="X1738" s="19"/>
      <c r="Y1738" s="19"/>
      <c r="Z1738" s="19"/>
      <c r="AA1738" s="19"/>
      <c r="AB1738" s="19"/>
      <c r="AC1738" s="19"/>
      <c r="AD1738" s="31">
        <v>254251.890625</v>
      </c>
      <c r="AE1738" s="31">
        <v>335045.03125</v>
      </c>
      <c r="AF1738" s="31">
        <v>297703.53125</v>
      </c>
      <c r="AG1738" s="31">
        <v>351950</v>
      </c>
      <c r="AH1738" s="31">
        <v>308410</v>
      </c>
      <c r="AI1738" s="31">
        <v>339800</v>
      </c>
      <c r="AJ1738" s="31">
        <v>300660</v>
      </c>
      <c r="AK1738" s="31">
        <v>248890</v>
      </c>
      <c r="AL1738" s="31">
        <v>272660</v>
      </c>
      <c r="AM1738" s="31">
        <v>308424</v>
      </c>
      <c r="AN1738" s="31">
        <v>258384</v>
      </c>
      <c r="AO1738" s="31">
        <v>314875</v>
      </c>
      <c r="AP1738" s="31">
        <v>228389.498046875</v>
      </c>
      <c r="AQ1738" s="31">
        <v>276983.021484375</v>
      </c>
      <c r="AR1738" s="31">
        <v>236308.0556640625</v>
      </c>
      <c r="AS1738" s="31">
        <v>264286.6982421875</v>
      </c>
      <c r="AT1738" s="31">
        <v>248477.3984375</v>
      </c>
      <c r="AU1738" s="31">
        <v>226894.9990234375</v>
      </c>
      <c r="AV1738" s="31">
        <v>307790.6982421875</v>
      </c>
      <c r="AW1738" s="31">
        <v>289372.4970703125</v>
      </c>
      <c r="AX1738" s="31">
        <v>21505.900390625</v>
      </c>
      <c r="AY1738" s="31">
        <v>18999.80078125</v>
      </c>
      <c r="AZ1738" s="31">
        <v>40505.701171875</v>
      </c>
    </row>
    <row r="1739" spans="1:52" ht="15" customHeight="1">
      <c r="A1739" s="29" t="s">
        <v>12532</v>
      </c>
      <c r="B1739" s="34">
        <v>32665</v>
      </c>
      <c r="C1739" s="28">
        <v>160</v>
      </c>
      <c r="D1739" s="28">
        <v>23.6</v>
      </c>
      <c r="E1739" s="28">
        <v>30.6</v>
      </c>
      <c r="F1739" s="29" t="s">
        <v>1085</v>
      </c>
      <c r="G1739" s="29" t="s">
        <v>12527</v>
      </c>
      <c r="H1739" s="28">
        <v>550</v>
      </c>
      <c r="I1739" s="29" t="s">
        <v>11841</v>
      </c>
      <c r="J1739" s="33" t="s">
        <v>12530</v>
      </c>
      <c r="K1739" s="29" t="s">
        <v>178</v>
      </c>
      <c r="L1739" s="29" t="s">
        <v>12092</v>
      </c>
      <c r="M1739" s="29" t="s">
        <v>1416</v>
      </c>
      <c r="N1739" s="28">
        <v>484107.7</v>
      </c>
      <c r="O1739" s="28">
        <v>6106137</v>
      </c>
      <c r="P1739" s="29" t="s">
        <v>12529</v>
      </c>
      <c r="Q1739" s="32" t="s">
        <v>207</v>
      </c>
      <c r="R1739" s="19"/>
      <c r="S1739" s="19"/>
      <c r="T1739" s="19"/>
      <c r="U1739" s="19"/>
      <c r="V1739" s="19"/>
      <c r="W1739" s="19"/>
      <c r="X1739" s="19"/>
      <c r="Y1739" s="19"/>
      <c r="Z1739" s="19"/>
      <c r="AA1739" s="19"/>
      <c r="AB1739" s="19"/>
      <c r="AC1739" s="19"/>
      <c r="AD1739" s="31">
        <v>186537.28125</v>
      </c>
      <c r="AE1739" s="31">
        <v>409688.125</v>
      </c>
      <c r="AF1739" s="31">
        <v>364027.46875</v>
      </c>
      <c r="AG1739" s="31">
        <v>389340</v>
      </c>
      <c r="AH1739" s="31">
        <v>376870</v>
      </c>
      <c r="AI1739" s="31">
        <v>417010</v>
      </c>
      <c r="AJ1739" s="31">
        <v>348500</v>
      </c>
      <c r="AK1739" s="31">
        <v>299700</v>
      </c>
      <c r="AL1739" s="31">
        <v>325960</v>
      </c>
      <c r="AM1739" s="31">
        <v>382802</v>
      </c>
      <c r="AN1739" s="31">
        <v>130190</v>
      </c>
      <c r="AO1739" s="31">
        <v>205440</v>
      </c>
      <c r="AP1739" s="31">
        <v>270307.98828125</v>
      </c>
      <c r="AQ1739" s="31">
        <v>300841.20068359375</v>
      </c>
      <c r="AR1739" s="31">
        <v>270378.279296875</v>
      </c>
      <c r="AS1739" s="31">
        <v>309398.798828125</v>
      </c>
      <c r="AT1739" s="31">
        <v>263582.9990234375</v>
      </c>
      <c r="AU1739" s="31">
        <v>256419.09912109375</v>
      </c>
      <c r="AV1739" s="31">
        <v>344955.19775390625</v>
      </c>
      <c r="AW1739" s="31">
        <v>72089.900512695313</v>
      </c>
      <c r="AX1739" s="31">
        <v>0</v>
      </c>
      <c r="AY1739" s="31">
        <v>0</v>
      </c>
      <c r="AZ1739" s="31">
        <v>0</v>
      </c>
    </row>
    <row r="1740" spans="1:52" ht="15" customHeight="1">
      <c r="A1740" s="29" t="s">
        <v>12528</v>
      </c>
      <c r="B1740" s="34">
        <v>32951</v>
      </c>
      <c r="C1740" s="28">
        <v>250</v>
      </c>
      <c r="D1740" s="28">
        <v>0.1</v>
      </c>
      <c r="E1740" s="28">
        <v>0.1</v>
      </c>
      <c r="F1740" s="29" t="s">
        <v>204</v>
      </c>
      <c r="G1740" s="29" t="s">
        <v>204</v>
      </c>
      <c r="H1740" s="28">
        <v>550</v>
      </c>
      <c r="I1740" s="29" t="s">
        <v>11841</v>
      </c>
      <c r="J1740" s="33" t="s">
        <v>12526</v>
      </c>
      <c r="K1740" s="29" t="s">
        <v>178</v>
      </c>
      <c r="L1740" s="29" t="s">
        <v>12522</v>
      </c>
      <c r="M1740" s="29" t="s">
        <v>1436</v>
      </c>
      <c r="N1740" s="28">
        <v>486314.6</v>
      </c>
      <c r="O1740" s="28">
        <v>6088485</v>
      </c>
      <c r="P1740" s="29" t="s">
        <v>12525</v>
      </c>
      <c r="Q1740" s="32" t="s">
        <v>207</v>
      </c>
      <c r="R1740" s="19"/>
      <c r="S1740" s="19"/>
      <c r="T1740" s="19"/>
      <c r="U1740" s="19"/>
      <c r="V1740" s="19"/>
      <c r="W1740" s="19"/>
      <c r="X1740" s="19"/>
      <c r="Y1740" s="19"/>
      <c r="Z1740" s="19"/>
      <c r="AA1740" s="19"/>
      <c r="AB1740" s="19"/>
      <c r="AC1740" s="19"/>
      <c r="AD1740" s="19"/>
      <c r="AE1740" s="31">
        <v>377158.78125</v>
      </c>
      <c r="AF1740" s="31">
        <v>446831.46875</v>
      </c>
      <c r="AG1740" s="31">
        <v>476030</v>
      </c>
      <c r="AH1740" s="31">
        <v>459920</v>
      </c>
      <c r="AI1740" s="31">
        <v>505710</v>
      </c>
      <c r="AJ1740" s="31">
        <v>441940</v>
      </c>
      <c r="AK1740" s="31">
        <v>360850</v>
      </c>
      <c r="AL1740" s="31">
        <v>421760</v>
      </c>
      <c r="AM1740" s="31">
        <v>487945</v>
      </c>
      <c r="AN1740" s="31">
        <v>421553</v>
      </c>
      <c r="AO1740" s="31">
        <v>483784</v>
      </c>
      <c r="AP1740" s="31">
        <v>343263.84765625</v>
      </c>
      <c r="AQ1740" s="31">
        <v>403112.28515625</v>
      </c>
      <c r="AR1740" s="31">
        <v>354592.8154296875</v>
      </c>
      <c r="AS1740" s="31">
        <v>395907.203125</v>
      </c>
      <c r="AT1740" s="31">
        <v>361871.0009765625</v>
      </c>
      <c r="AU1740" s="31">
        <v>371863.5986328125</v>
      </c>
      <c r="AV1740" s="31">
        <v>463113.90625</v>
      </c>
      <c r="AW1740" s="31">
        <v>448932.998046875</v>
      </c>
      <c r="AX1740" s="31">
        <v>33251.19921875</v>
      </c>
      <c r="AY1740" s="31">
        <v>25888.69921875</v>
      </c>
      <c r="AZ1740" s="31">
        <v>59139.8984375</v>
      </c>
    </row>
    <row r="1741" spans="1:52" ht="15" customHeight="1">
      <c r="A1741" s="29" t="s">
        <v>12524</v>
      </c>
      <c r="B1741" s="34">
        <v>32951</v>
      </c>
      <c r="C1741" s="28">
        <v>250</v>
      </c>
      <c r="D1741" s="28">
        <v>0.1</v>
      </c>
      <c r="E1741" s="28">
        <v>0.1</v>
      </c>
      <c r="F1741" s="29" t="s">
        <v>204</v>
      </c>
      <c r="G1741" s="29" t="s">
        <v>204</v>
      </c>
      <c r="H1741" s="28">
        <v>550</v>
      </c>
      <c r="I1741" s="29" t="s">
        <v>11841</v>
      </c>
      <c r="J1741" s="33" t="s">
        <v>12523</v>
      </c>
      <c r="K1741" s="29" t="s">
        <v>178</v>
      </c>
      <c r="L1741" s="29" t="s">
        <v>12522</v>
      </c>
      <c r="M1741" s="29" t="s">
        <v>1436</v>
      </c>
      <c r="N1741" s="28">
        <v>486409</v>
      </c>
      <c r="O1741" s="28">
        <v>6088365</v>
      </c>
      <c r="P1741" s="29" t="s">
        <v>12521</v>
      </c>
      <c r="Q1741" s="32" t="s">
        <v>207</v>
      </c>
      <c r="R1741" s="19"/>
      <c r="S1741" s="19"/>
      <c r="T1741" s="19"/>
      <c r="U1741" s="19"/>
      <c r="V1741" s="19"/>
      <c r="W1741" s="19"/>
      <c r="X1741" s="19"/>
      <c r="Y1741" s="19"/>
      <c r="Z1741" s="19"/>
      <c r="AA1741" s="19"/>
      <c r="AB1741" s="19"/>
      <c r="AC1741" s="19"/>
      <c r="AD1741" s="19"/>
      <c r="AE1741" s="31">
        <v>369823.28125</v>
      </c>
      <c r="AF1741" s="31">
        <v>438140.875</v>
      </c>
      <c r="AG1741" s="31">
        <v>479290</v>
      </c>
      <c r="AH1741" s="31">
        <v>453910</v>
      </c>
      <c r="AI1741" s="31">
        <v>501530</v>
      </c>
      <c r="AJ1741" s="31">
        <v>432020</v>
      </c>
      <c r="AK1741" s="31">
        <v>348760</v>
      </c>
      <c r="AL1741" s="31">
        <v>408910</v>
      </c>
      <c r="AM1741" s="31">
        <v>483323</v>
      </c>
      <c r="AN1741" s="31">
        <v>398915</v>
      </c>
      <c r="AO1741" s="31">
        <v>476450</v>
      </c>
      <c r="AP1741" s="31">
        <v>333326.84765625</v>
      </c>
      <c r="AQ1741" s="31">
        <v>397236.8447265625</v>
      </c>
      <c r="AR1741" s="31">
        <v>338865.828125</v>
      </c>
      <c r="AS1741" s="31">
        <v>396081.095703125</v>
      </c>
      <c r="AT1741" s="31">
        <v>313468.80578613281</v>
      </c>
      <c r="AU1741" s="31">
        <v>359094.703125</v>
      </c>
      <c r="AV1741" s="31">
        <v>433687.9921875</v>
      </c>
      <c r="AW1741" s="31">
        <v>452974.5</v>
      </c>
      <c r="AX1741" s="31">
        <v>31817.599609375</v>
      </c>
      <c r="AY1741" s="31">
        <v>21573.400390625</v>
      </c>
      <c r="AZ1741" s="31">
        <v>53391</v>
      </c>
    </row>
    <row r="1742" spans="1:52" ht="15" customHeight="1">
      <c r="A1742" s="29" t="s">
        <v>12520</v>
      </c>
      <c r="B1742" s="34">
        <v>32989</v>
      </c>
      <c r="C1742" s="28">
        <v>150</v>
      </c>
      <c r="D1742" s="28">
        <v>27</v>
      </c>
      <c r="E1742" s="28">
        <v>30</v>
      </c>
      <c r="F1742" s="29" t="s">
        <v>2069</v>
      </c>
      <c r="G1742" s="29" t="s">
        <v>12515</v>
      </c>
      <c r="H1742" s="28">
        <v>550</v>
      </c>
      <c r="I1742" s="29" t="s">
        <v>11841</v>
      </c>
      <c r="J1742" s="33" t="s">
        <v>12519</v>
      </c>
      <c r="K1742" s="29" t="s">
        <v>178</v>
      </c>
      <c r="L1742" s="29" t="s">
        <v>12518</v>
      </c>
      <c r="M1742" s="29" t="s">
        <v>3462</v>
      </c>
      <c r="N1742" s="28">
        <v>485871</v>
      </c>
      <c r="O1742" s="28">
        <v>6093078</v>
      </c>
      <c r="P1742" s="29" t="s">
        <v>12517</v>
      </c>
      <c r="Q1742" s="32" t="s">
        <v>207</v>
      </c>
      <c r="R1742" s="19"/>
      <c r="S1742" s="19"/>
      <c r="T1742" s="19"/>
      <c r="U1742" s="19"/>
      <c r="V1742" s="19"/>
      <c r="W1742" s="19"/>
      <c r="X1742" s="19"/>
      <c r="Y1742" s="19"/>
      <c r="Z1742" s="19"/>
      <c r="AA1742" s="19"/>
      <c r="AB1742" s="19"/>
      <c r="AC1742" s="19"/>
      <c r="AD1742" s="19"/>
      <c r="AE1742" s="31">
        <v>314872.78125</v>
      </c>
      <c r="AF1742" s="31">
        <v>419669.25</v>
      </c>
      <c r="AG1742" s="31">
        <v>470879</v>
      </c>
      <c r="AH1742" s="31">
        <v>429535</v>
      </c>
      <c r="AI1742" s="31">
        <v>451196</v>
      </c>
      <c r="AJ1742" s="31">
        <v>410535</v>
      </c>
      <c r="AK1742" s="31">
        <v>373631</v>
      </c>
      <c r="AL1742" s="31">
        <v>391155</v>
      </c>
      <c r="AM1742" s="31">
        <v>446550</v>
      </c>
      <c r="AN1742" s="31">
        <v>368660</v>
      </c>
      <c r="AO1742" s="31">
        <v>265103</v>
      </c>
      <c r="AP1742" s="31">
        <v>318482.48046875</v>
      </c>
      <c r="AQ1742" s="31">
        <v>351063.603515625</v>
      </c>
      <c r="AR1742" s="31">
        <v>326009.099609375</v>
      </c>
      <c r="AS1742" s="31">
        <v>368125.1015625</v>
      </c>
      <c r="AT1742" s="31">
        <v>348765.1982421875</v>
      </c>
      <c r="AU1742" s="31">
        <v>350063.7021484375</v>
      </c>
      <c r="AV1742" s="31">
        <v>370919.400390625</v>
      </c>
      <c r="AW1742" s="31">
        <v>376907.693359375</v>
      </c>
      <c r="AX1742" s="31">
        <v>30815.80078125</v>
      </c>
      <c r="AY1742" s="31">
        <v>24896.599609375</v>
      </c>
      <c r="AZ1742" s="31">
        <v>55712.400390625</v>
      </c>
    </row>
    <row r="1743" spans="1:52" ht="15" customHeight="1">
      <c r="A1743" s="29" t="s">
        <v>12516</v>
      </c>
      <c r="B1743" s="34">
        <v>33032</v>
      </c>
      <c r="C1743" s="28">
        <v>150</v>
      </c>
      <c r="D1743" s="28">
        <v>24.6</v>
      </c>
      <c r="E1743" s="28">
        <v>32.5</v>
      </c>
      <c r="F1743" s="29" t="s">
        <v>786</v>
      </c>
      <c r="G1743" s="29" t="s">
        <v>1350</v>
      </c>
      <c r="H1743" s="28">
        <v>550</v>
      </c>
      <c r="I1743" s="29" t="s">
        <v>11841</v>
      </c>
      <c r="J1743" s="33" t="s">
        <v>12514</v>
      </c>
      <c r="K1743" s="29" t="s">
        <v>178</v>
      </c>
      <c r="L1743" s="29" t="s">
        <v>12434</v>
      </c>
      <c r="M1743" s="29" t="s">
        <v>175</v>
      </c>
      <c r="N1743" s="28">
        <v>480281.7</v>
      </c>
      <c r="O1743" s="28">
        <v>6117518</v>
      </c>
      <c r="P1743" s="29" t="s">
        <v>12513</v>
      </c>
      <c r="Q1743" s="32" t="s">
        <v>207</v>
      </c>
      <c r="R1743" s="19"/>
      <c r="S1743" s="19"/>
      <c r="T1743" s="19"/>
      <c r="U1743" s="19"/>
      <c r="V1743" s="19"/>
      <c r="W1743" s="19"/>
      <c r="X1743" s="19"/>
      <c r="Y1743" s="19"/>
      <c r="Z1743" s="19"/>
      <c r="AA1743" s="19"/>
      <c r="AB1743" s="19"/>
      <c r="AC1743" s="19"/>
      <c r="AD1743" s="19"/>
      <c r="AE1743" s="31">
        <v>244932.4375</v>
      </c>
      <c r="AF1743" s="31">
        <v>435268.34375</v>
      </c>
      <c r="AG1743" s="31">
        <v>492693</v>
      </c>
      <c r="AH1743" s="31">
        <v>448296</v>
      </c>
      <c r="AI1743" s="31">
        <v>460481</v>
      </c>
      <c r="AJ1743" s="31">
        <v>437382</v>
      </c>
      <c r="AK1743" s="31">
        <v>346696</v>
      </c>
      <c r="AL1743" s="31">
        <v>406284</v>
      </c>
      <c r="AM1743" s="31">
        <v>495274</v>
      </c>
      <c r="AN1743" s="31">
        <v>396900</v>
      </c>
      <c r="AO1743" s="31">
        <v>470420</v>
      </c>
      <c r="AP1743" s="31">
        <v>389467.474609375</v>
      </c>
      <c r="AQ1743" s="31">
        <v>379012.953125</v>
      </c>
      <c r="AR1743" s="31">
        <v>374584.4482421875</v>
      </c>
      <c r="AS1743" s="31">
        <v>417986.3984375</v>
      </c>
      <c r="AT1743" s="31">
        <v>409914.595703125</v>
      </c>
      <c r="AU1743" s="31">
        <v>385982.70166015625</v>
      </c>
      <c r="AV1743" s="31">
        <v>469223.802734375</v>
      </c>
      <c r="AW1743" s="31">
        <v>448263.5009765625</v>
      </c>
      <c r="AX1743" s="31">
        <v>34336.30078125</v>
      </c>
      <c r="AY1743" s="31">
        <v>21820</v>
      </c>
      <c r="AZ1743" s="31">
        <v>56156.30078125</v>
      </c>
    </row>
    <row r="1744" spans="1:52" ht="15" customHeight="1">
      <c r="A1744" s="29" t="s">
        <v>12512</v>
      </c>
      <c r="B1744" s="34">
        <v>33032</v>
      </c>
      <c r="C1744" s="28">
        <v>150</v>
      </c>
      <c r="D1744" s="28">
        <v>24.6</v>
      </c>
      <c r="E1744" s="28">
        <v>32.5</v>
      </c>
      <c r="F1744" s="29" t="s">
        <v>786</v>
      </c>
      <c r="G1744" s="29" t="s">
        <v>1350</v>
      </c>
      <c r="H1744" s="28">
        <v>550</v>
      </c>
      <c r="I1744" s="29" t="s">
        <v>11841</v>
      </c>
      <c r="J1744" s="33" t="s">
        <v>12511</v>
      </c>
      <c r="K1744" s="29" t="s">
        <v>178</v>
      </c>
      <c r="L1744" s="29" t="s">
        <v>12434</v>
      </c>
      <c r="M1744" s="29" t="s">
        <v>175</v>
      </c>
      <c r="N1744" s="28">
        <v>480192</v>
      </c>
      <c r="O1744" s="28">
        <v>6117606</v>
      </c>
      <c r="P1744" s="29" t="s">
        <v>12510</v>
      </c>
      <c r="Q1744" s="32" t="s">
        <v>207</v>
      </c>
      <c r="R1744" s="19"/>
      <c r="S1744" s="19"/>
      <c r="T1744" s="19"/>
      <c r="U1744" s="19"/>
      <c r="V1744" s="19"/>
      <c r="W1744" s="19"/>
      <c r="X1744" s="19"/>
      <c r="Y1744" s="19"/>
      <c r="Z1744" s="19"/>
      <c r="AA1744" s="19"/>
      <c r="AB1744" s="19"/>
      <c r="AC1744" s="19"/>
      <c r="AD1744" s="19"/>
      <c r="AE1744" s="31">
        <v>247443.25</v>
      </c>
      <c r="AF1744" s="31">
        <v>439730.28125</v>
      </c>
      <c r="AG1744" s="31">
        <v>492399</v>
      </c>
      <c r="AH1744" s="31">
        <v>421560</v>
      </c>
      <c r="AI1744" s="31">
        <v>383983</v>
      </c>
      <c r="AJ1744" s="31">
        <v>472002</v>
      </c>
      <c r="AK1744" s="31">
        <v>374870</v>
      </c>
      <c r="AL1744" s="31">
        <v>408330</v>
      </c>
      <c r="AM1744" s="31">
        <v>510424</v>
      </c>
      <c r="AN1744" s="31">
        <v>441502</v>
      </c>
      <c r="AO1744" s="31">
        <v>478502</v>
      </c>
      <c r="AP1744" s="31">
        <v>353972.03515625</v>
      </c>
      <c r="AQ1744" s="31">
        <v>401969.5576171875</v>
      </c>
      <c r="AR1744" s="31">
        <v>353358.798828125</v>
      </c>
      <c r="AS1744" s="31">
        <v>417194.396484375</v>
      </c>
      <c r="AT1744" s="31">
        <v>405043.3037109375</v>
      </c>
      <c r="AU1744" s="31">
        <v>410144.49609375</v>
      </c>
      <c r="AV1744" s="31">
        <v>485989.798828125</v>
      </c>
      <c r="AW1744" s="31">
        <v>474263.3037109375</v>
      </c>
      <c r="AX1744" s="31">
        <v>36586.1015625</v>
      </c>
      <c r="AY1744" s="31">
        <v>27500.69921875</v>
      </c>
      <c r="AZ1744" s="31">
        <v>64086.80078125</v>
      </c>
    </row>
    <row r="1745" spans="1:52" ht="15" customHeight="1">
      <c r="A1745" s="29" t="s">
        <v>12509</v>
      </c>
      <c r="B1745" s="34">
        <v>33114</v>
      </c>
      <c r="C1745" s="28">
        <v>150</v>
      </c>
      <c r="D1745" s="28">
        <v>27</v>
      </c>
      <c r="E1745" s="28">
        <v>31</v>
      </c>
      <c r="F1745" s="29" t="s">
        <v>2069</v>
      </c>
      <c r="G1745" s="29" t="s">
        <v>12504</v>
      </c>
      <c r="H1745" s="28">
        <v>550</v>
      </c>
      <c r="I1745" s="29" t="s">
        <v>11841</v>
      </c>
      <c r="J1745" s="33" t="s">
        <v>12508</v>
      </c>
      <c r="K1745" s="29" t="s">
        <v>178</v>
      </c>
      <c r="L1745" s="29" t="s">
        <v>12507</v>
      </c>
      <c r="M1745" s="29" t="s">
        <v>10411</v>
      </c>
      <c r="N1745" s="28">
        <v>484247.5</v>
      </c>
      <c r="O1745" s="28">
        <v>6092126</v>
      </c>
      <c r="P1745" s="29" t="s">
        <v>12506</v>
      </c>
      <c r="Q1745" s="32" t="s">
        <v>207</v>
      </c>
      <c r="R1745" s="19"/>
      <c r="S1745" s="19"/>
      <c r="T1745" s="19"/>
      <c r="U1745" s="19"/>
      <c r="V1745" s="19"/>
      <c r="W1745" s="19"/>
      <c r="X1745" s="19"/>
      <c r="Y1745" s="19"/>
      <c r="Z1745" s="19"/>
      <c r="AA1745" s="19"/>
      <c r="AB1745" s="19"/>
      <c r="AC1745" s="19"/>
      <c r="AD1745" s="19"/>
      <c r="AE1745" s="31">
        <v>155363.484375</v>
      </c>
      <c r="AF1745" s="31">
        <v>414143.625</v>
      </c>
      <c r="AG1745" s="31">
        <v>455971</v>
      </c>
      <c r="AH1745" s="31">
        <v>423150</v>
      </c>
      <c r="AI1745" s="31">
        <v>445785</v>
      </c>
      <c r="AJ1745" s="31">
        <v>404540</v>
      </c>
      <c r="AK1745" s="31">
        <v>374127</v>
      </c>
      <c r="AL1745" s="31">
        <v>388742</v>
      </c>
      <c r="AM1745" s="31">
        <v>441841</v>
      </c>
      <c r="AN1745" s="31">
        <v>390615</v>
      </c>
      <c r="AO1745" s="31">
        <v>428263</v>
      </c>
      <c r="AP1745" s="31">
        <v>338026</v>
      </c>
      <c r="AQ1745" s="31">
        <v>364588.427734375</v>
      </c>
      <c r="AR1745" s="31">
        <v>336201.462890625</v>
      </c>
      <c r="AS1745" s="31">
        <v>390290.404296875</v>
      </c>
      <c r="AT1745" s="31">
        <v>363552.59765625</v>
      </c>
      <c r="AU1745" s="31">
        <v>369941.900390625</v>
      </c>
      <c r="AV1745" s="31">
        <v>431068</v>
      </c>
      <c r="AW1745" s="31">
        <v>423725.5</v>
      </c>
      <c r="AX1745" s="31">
        <v>33418.8984375</v>
      </c>
      <c r="AY1745" s="31">
        <v>27496.69921875</v>
      </c>
      <c r="AZ1745" s="31">
        <v>60915.59765625</v>
      </c>
    </row>
    <row r="1746" spans="1:52" ht="15" customHeight="1">
      <c r="A1746" s="29" t="s">
        <v>12505</v>
      </c>
      <c r="B1746" s="34">
        <v>33297</v>
      </c>
      <c r="C1746" s="28">
        <v>150</v>
      </c>
      <c r="D1746" s="28">
        <v>24.6</v>
      </c>
      <c r="E1746" s="28">
        <v>32</v>
      </c>
      <c r="F1746" s="29" t="s">
        <v>786</v>
      </c>
      <c r="G1746" s="29" t="s">
        <v>3131</v>
      </c>
      <c r="H1746" s="28">
        <v>550</v>
      </c>
      <c r="I1746" s="29" t="s">
        <v>11841</v>
      </c>
      <c r="J1746" s="33" t="s">
        <v>12503</v>
      </c>
      <c r="K1746" s="29" t="s">
        <v>178</v>
      </c>
      <c r="L1746" s="29" t="s">
        <v>12419</v>
      </c>
      <c r="M1746" s="29" t="s">
        <v>4495</v>
      </c>
      <c r="N1746" s="28">
        <v>486514</v>
      </c>
      <c r="O1746" s="28">
        <v>6111422</v>
      </c>
      <c r="P1746" s="29" t="s">
        <v>12502</v>
      </c>
      <c r="Q1746" s="32" t="s">
        <v>207</v>
      </c>
      <c r="R1746" s="19"/>
      <c r="S1746" s="19"/>
      <c r="T1746" s="19"/>
      <c r="U1746" s="19"/>
      <c r="V1746" s="19"/>
      <c r="W1746" s="19"/>
      <c r="X1746" s="19"/>
      <c r="Y1746" s="19"/>
      <c r="Z1746" s="19"/>
      <c r="AA1746" s="19"/>
      <c r="AB1746" s="19"/>
      <c r="AC1746" s="19"/>
      <c r="AD1746" s="19"/>
      <c r="AE1746" s="19"/>
      <c r="AF1746" s="31">
        <v>244076</v>
      </c>
      <c r="AG1746" s="31">
        <v>371917</v>
      </c>
      <c r="AH1746" s="31">
        <v>346924</v>
      </c>
      <c r="AI1746" s="31">
        <v>372178</v>
      </c>
      <c r="AJ1746" s="31">
        <v>332049</v>
      </c>
      <c r="AK1746" s="31">
        <v>303285</v>
      </c>
      <c r="AL1746" s="31">
        <v>308226</v>
      </c>
      <c r="AM1746" s="31">
        <v>361592</v>
      </c>
      <c r="AN1746" s="31">
        <v>315502</v>
      </c>
      <c r="AO1746" s="31">
        <v>357523</v>
      </c>
      <c r="AP1746" s="31">
        <v>253218.0771484375</v>
      </c>
      <c r="AQ1746" s="31">
        <v>306084.1201171875</v>
      </c>
      <c r="AR1746" s="31">
        <v>245577.4072265625</v>
      </c>
      <c r="AS1746" s="31">
        <v>320245.6953125</v>
      </c>
      <c r="AT1746" s="31">
        <v>314698.900390625</v>
      </c>
      <c r="AU1746" s="31">
        <v>304442.6962890625</v>
      </c>
      <c r="AV1746" s="31">
        <v>362978.69921875</v>
      </c>
      <c r="AW1746" s="31">
        <v>355539.197265625</v>
      </c>
      <c r="AX1746" s="31">
        <v>26293.69921875</v>
      </c>
      <c r="AY1746" s="31">
        <v>21285.30078125</v>
      </c>
      <c r="AZ1746" s="31">
        <v>47579</v>
      </c>
    </row>
    <row r="1747" spans="1:52" ht="15" customHeight="1">
      <c r="A1747" s="29" t="s">
        <v>12501</v>
      </c>
      <c r="B1747" s="34">
        <v>33525</v>
      </c>
      <c r="C1747" s="28">
        <v>130</v>
      </c>
      <c r="D1747" s="28">
        <v>20</v>
      </c>
      <c r="E1747" s="28">
        <v>31</v>
      </c>
      <c r="F1747" s="29" t="s">
        <v>6495</v>
      </c>
      <c r="G1747" s="29" t="s">
        <v>204</v>
      </c>
      <c r="H1747" s="28">
        <v>550</v>
      </c>
      <c r="I1747" s="29" t="s">
        <v>11841</v>
      </c>
      <c r="J1747" s="33" t="s">
        <v>12500</v>
      </c>
      <c r="K1747" s="29" t="s">
        <v>178</v>
      </c>
      <c r="L1747" s="29" t="s">
        <v>12237</v>
      </c>
      <c r="M1747" s="29" t="s">
        <v>1253</v>
      </c>
      <c r="N1747" s="28">
        <v>489988</v>
      </c>
      <c r="O1747" s="28">
        <v>6097576</v>
      </c>
      <c r="P1747" s="29" t="s">
        <v>12499</v>
      </c>
      <c r="Q1747" s="32" t="s">
        <v>207</v>
      </c>
      <c r="R1747" s="19"/>
      <c r="S1747" s="19"/>
      <c r="T1747" s="19"/>
      <c r="U1747" s="19"/>
      <c r="V1747" s="19"/>
      <c r="W1747" s="19"/>
      <c r="X1747" s="19"/>
      <c r="Y1747" s="19"/>
      <c r="Z1747" s="19"/>
      <c r="AA1747" s="19"/>
      <c r="AB1747" s="19"/>
      <c r="AC1747" s="19"/>
      <c r="AD1747" s="19"/>
      <c r="AE1747" s="19"/>
      <c r="AF1747" s="31">
        <v>38299</v>
      </c>
      <c r="AG1747" s="31">
        <v>247627</v>
      </c>
      <c r="AH1747" s="31">
        <v>222710</v>
      </c>
      <c r="AI1747" s="31">
        <v>244848</v>
      </c>
      <c r="AJ1747" s="31">
        <v>207467</v>
      </c>
      <c r="AK1747" s="31">
        <v>173934</v>
      </c>
      <c r="AL1747" s="31">
        <v>193168</v>
      </c>
      <c r="AM1747" s="31">
        <v>222003</v>
      </c>
      <c r="AN1747" s="31">
        <v>188874</v>
      </c>
      <c r="AO1747" s="31">
        <v>220863</v>
      </c>
      <c r="AP1747" s="31">
        <v>161718.2783203125</v>
      </c>
      <c r="AQ1747" s="31">
        <v>199515.66455078125</v>
      </c>
      <c r="AR1747" s="31">
        <v>167210.11376953125</v>
      </c>
      <c r="AS1747" s="31">
        <v>179210.111328125</v>
      </c>
      <c r="AT1747" s="31">
        <v>138008.49853515625</v>
      </c>
      <c r="AU1747" s="31">
        <v>170298.60009765625</v>
      </c>
      <c r="AV1747" s="31">
        <v>213343.3994140625</v>
      </c>
      <c r="AW1747" s="31">
        <v>217753.701171875</v>
      </c>
      <c r="AX1747" s="31">
        <v>15698.7998046875</v>
      </c>
      <c r="AY1747" s="31">
        <v>13979.400390625</v>
      </c>
      <c r="AZ1747" s="31">
        <v>29678.2001953125</v>
      </c>
    </row>
    <row r="1748" spans="1:52" ht="15" customHeight="1">
      <c r="A1748" s="29" t="s">
        <v>12498</v>
      </c>
      <c r="B1748" s="34">
        <v>33703</v>
      </c>
      <c r="C1748" s="28">
        <v>150</v>
      </c>
      <c r="D1748" s="28">
        <v>24.6</v>
      </c>
      <c r="E1748" s="28">
        <v>32.5</v>
      </c>
      <c r="F1748" s="29" t="s">
        <v>172</v>
      </c>
      <c r="G1748" s="29" t="s">
        <v>1350</v>
      </c>
      <c r="H1748" s="28">
        <v>550</v>
      </c>
      <c r="I1748" s="29" t="s">
        <v>11841</v>
      </c>
      <c r="J1748" s="33" t="s">
        <v>12497</v>
      </c>
      <c r="K1748" s="29" t="s">
        <v>178</v>
      </c>
      <c r="L1748" s="29" t="s">
        <v>12092</v>
      </c>
      <c r="M1748" s="29" t="s">
        <v>262</v>
      </c>
      <c r="N1748" s="28">
        <v>484027.3</v>
      </c>
      <c r="O1748" s="28">
        <v>6106208</v>
      </c>
      <c r="P1748" s="29" t="s">
        <v>12496</v>
      </c>
      <c r="Q1748" s="32" t="s">
        <v>207</v>
      </c>
      <c r="R1748" s="19"/>
      <c r="S1748" s="19"/>
      <c r="T1748" s="19"/>
      <c r="U1748" s="19"/>
      <c r="V1748" s="19"/>
      <c r="W1748" s="19"/>
      <c r="X1748" s="19"/>
      <c r="Y1748" s="19"/>
      <c r="Z1748" s="19"/>
      <c r="AA1748" s="19"/>
      <c r="AB1748" s="19"/>
      <c r="AC1748" s="19"/>
      <c r="AD1748" s="19"/>
      <c r="AE1748" s="19"/>
      <c r="AF1748" s="19"/>
      <c r="AG1748" s="31">
        <v>294752</v>
      </c>
      <c r="AH1748" s="31">
        <v>408693</v>
      </c>
      <c r="AI1748" s="31">
        <v>443085</v>
      </c>
      <c r="AJ1748" s="31">
        <v>395061</v>
      </c>
      <c r="AK1748" s="31">
        <v>351640</v>
      </c>
      <c r="AL1748" s="31">
        <v>385217</v>
      </c>
      <c r="AM1748" s="31">
        <v>434517</v>
      </c>
      <c r="AN1748" s="31">
        <v>372843</v>
      </c>
      <c r="AO1748" s="31">
        <v>416874</v>
      </c>
      <c r="AP1748" s="31">
        <v>326798.59765625</v>
      </c>
      <c r="AQ1748" s="31">
        <v>353587.044921875</v>
      </c>
      <c r="AR1748" s="31">
        <v>332173.8662109375</v>
      </c>
      <c r="AS1748" s="31">
        <v>375563.5</v>
      </c>
      <c r="AT1748" s="31">
        <v>366305.80078125</v>
      </c>
      <c r="AU1748" s="31">
        <v>348489.595703125</v>
      </c>
      <c r="AV1748" s="31">
        <v>423633.5966796875</v>
      </c>
      <c r="AW1748" s="31">
        <v>399736.2001953125</v>
      </c>
      <c r="AX1748" s="31">
        <v>30741.30078125</v>
      </c>
      <c r="AY1748" s="31">
        <v>24544.80078125</v>
      </c>
      <c r="AZ1748" s="31">
        <v>55286.1015625</v>
      </c>
    </row>
    <row r="1749" spans="1:52" ht="15" customHeight="1">
      <c r="A1749" s="29" t="s">
        <v>12495</v>
      </c>
      <c r="B1749" s="34">
        <v>34622</v>
      </c>
      <c r="C1749" s="28">
        <v>500</v>
      </c>
      <c r="D1749" s="28">
        <v>39</v>
      </c>
      <c r="E1749" s="28">
        <v>40</v>
      </c>
      <c r="F1749" s="29" t="s">
        <v>242</v>
      </c>
      <c r="G1749" s="29" t="s">
        <v>7698</v>
      </c>
      <c r="H1749" s="28">
        <v>550</v>
      </c>
      <c r="I1749" s="29" t="s">
        <v>11841</v>
      </c>
      <c r="J1749" s="33" t="s">
        <v>12494</v>
      </c>
      <c r="K1749" s="29" t="s">
        <v>178</v>
      </c>
      <c r="L1749" s="29" t="s">
        <v>12224</v>
      </c>
      <c r="M1749" s="29" t="s">
        <v>10535</v>
      </c>
      <c r="N1749" s="28">
        <v>484579.8</v>
      </c>
      <c r="O1749" s="28">
        <v>6094186</v>
      </c>
      <c r="P1749" s="29" t="s">
        <v>12493</v>
      </c>
      <c r="Q1749" s="32" t="s">
        <v>174</v>
      </c>
      <c r="R1749" s="19"/>
      <c r="S1749" s="19"/>
      <c r="T1749" s="19"/>
      <c r="U1749" s="19"/>
      <c r="V1749" s="19"/>
      <c r="W1749" s="19"/>
      <c r="X1749" s="19"/>
      <c r="Y1749" s="19"/>
      <c r="Z1749" s="19"/>
      <c r="AA1749" s="19"/>
      <c r="AB1749" s="19"/>
      <c r="AC1749" s="19"/>
      <c r="AD1749" s="19"/>
      <c r="AE1749" s="19"/>
      <c r="AF1749" s="19"/>
      <c r="AG1749" s="19"/>
      <c r="AH1749" s="19"/>
      <c r="AI1749" s="31">
        <v>349058</v>
      </c>
      <c r="AJ1749" s="31">
        <v>1290866</v>
      </c>
      <c r="AK1749" s="31">
        <v>1128770</v>
      </c>
      <c r="AL1749" s="31">
        <v>1221861</v>
      </c>
      <c r="AM1749" s="31">
        <v>1404205</v>
      </c>
      <c r="AN1749" s="31">
        <v>1176942</v>
      </c>
      <c r="AO1749" s="31">
        <v>1356282</v>
      </c>
      <c r="AP1749" s="31">
        <v>1054952</v>
      </c>
      <c r="AQ1749" s="31">
        <v>1177173</v>
      </c>
      <c r="AR1749" s="31">
        <v>1080183</v>
      </c>
      <c r="AS1749" s="31">
        <v>1216715</v>
      </c>
      <c r="AT1749" s="31">
        <v>1182022</v>
      </c>
      <c r="AU1749" s="31">
        <v>1131635</v>
      </c>
      <c r="AV1749" s="31">
        <v>1317617</v>
      </c>
      <c r="AW1749" s="31">
        <v>1285427.3125</v>
      </c>
      <c r="AX1749" s="31">
        <v>98200</v>
      </c>
      <c r="AY1749" s="31">
        <v>79296</v>
      </c>
      <c r="AZ1749" s="31">
        <v>177496</v>
      </c>
    </row>
    <row r="1750" spans="1:52" ht="15" customHeight="1">
      <c r="A1750" s="29" t="s">
        <v>12492</v>
      </c>
      <c r="B1750" s="34">
        <v>34880</v>
      </c>
      <c r="C1750" s="28">
        <v>600</v>
      </c>
      <c r="D1750" s="28">
        <v>42</v>
      </c>
      <c r="E1750" s="28">
        <v>39</v>
      </c>
      <c r="F1750" s="29" t="s">
        <v>242</v>
      </c>
      <c r="G1750" s="29" t="s">
        <v>3963</v>
      </c>
      <c r="H1750" s="28">
        <v>550</v>
      </c>
      <c r="I1750" s="29" t="s">
        <v>11841</v>
      </c>
      <c r="J1750" s="33" t="s">
        <v>12491</v>
      </c>
      <c r="K1750" s="29" t="s">
        <v>178</v>
      </c>
      <c r="L1750" s="29" t="s">
        <v>12134</v>
      </c>
      <c r="M1750" s="29" t="s">
        <v>2768</v>
      </c>
      <c r="N1750" s="28">
        <v>493228.3</v>
      </c>
      <c r="O1750" s="28">
        <v>6098740</v>
      </c>
      <c r="P1750" s="29" t="s">
        <v>12490</v>
      </c>
      <c r="Q1750" s="32" t="s">
        <v>174</v>
      </c>
      <c r="R1750" s="19"/>
      <c r="S1750" s="19"/>
      <c r="T1750" s="19"/>
      <c r="U1750" s="19"/>
      <c r="V1750" s="19"/>
      <c r="W1750" s="19"/>
      <c r="X1750" s="19"/>
      <c r="Y1750" s="19"/>
      <c r="Z1750" s="19"/>
      <c r="AA1750" s="19"/>
      <c r="AB1750" s="19"/>
      <c r="AC1750" s="19"/>
      <c r="AD1750" s="19"/>
      <c r="AE1750" s="19"/>
      <c r="AF1750" s="19"/>
      <c r="AG1750" s="19"/>
      <c r="AH1750" s="19"/>
      <c r="AI1750" s="19"/>
      <c r="AJ1750" s="31">
        <v>412406</v>
      </c>
      <c r="AK1750" s="31">
        <v>1033421</v>
      </c>
      <c r="AL1750" s="31">
        <v>1112422</v>
      </c>
      <c r="AM1750" s="31">
        <v>1231614</v>
      </c>
      <c r="AN1750" s="31">
        <v>1066649</v>
      </c>
      <c r="AO1750" s="31">
        <v>1272798</v>
      </c>
      <c r="AP1750" s="31">
        <v>942920</v>
      </c>
      <c r="AQ1750" s="31">
        <v>1085466</v>
      </c>
      <c r="AR1750" s="31">
        <v>961916</v>
      </c>
      <c r="AS1750" s="31">
        <v>1081218</v>
      </c>
      <c r="AT1750" s="31">
        <v>1062213</v>
      </c>
      <c r="AU1750" s="31">
        <v>1006071</v>
      </c>
      <c r="AV1750" s="31">
        <v>1242234</v>
      </c>
      <c r="AW1750" s="31">
        <v>1210198</v>
      </c>
      <c r="AX1750" s="31">
        <v>93709</v>
      </c>
      <c r="AY1750" s="31">
        <v>57294</v>
      </c>
      <c r="AZ1750" s="31">
        <v>151003</v>
      </c>
    </row>
    <row r="1751" spans="1:52" ht="15" customHeight="1">
      <c r="A1751" s="29" t="s">
        <v>12489</v>
      </c>
      <c r="B1751" s="34">
        <v>34958</v>
      </c>
      <c r="C1751" s="28">
        <v>600</v>
      </c>
      <c r="D1751" s="28">
        <v>44</v>
      </c>
      <c r="E1751" s="28">
        <v>46</v>
      </c>
      <c r="F1751" s="29" t="s">
        <v>172</v>
      </c>
      <c r="G1751" s="29" t="s">
        <v>4109</v>
      </c>
      <c r="H1751" s="28">
        <v>550</v>
      </c>
      <c r="I1751" s="29" t="s">
        <v>11841</v>
      </c>
      <c r="J1751" s="33" t="s">
        <v>12488</v>
      </c>
      <c r="K1751" s="29" t="s">
        <v>178</v>
      </c>
      <c r="L1751" s="29" t="s">
        <v>12126</v>
      </c>
      <c r="M1751" s="29" t="s">
        <v>2520</v>
      </c>
      <c r="N1751" s="28">
        <v>485635.5</v>
      </c>
      <c r="O1751" s="28">
        <v>6119689</v>
      </c>
      <c r="P1751" s="29" t="s">
        <v>12487</v>
      </c>
      <c r="Q1751" s="32" t="s">
        <v>174</v>
      </c>
      <c r="R1751" s="19"/>
      <c r="S1751" s="19"/>
      <c r="T1751" s="19"/>
      <c r="U1751" s="19"/>
      <c r="V1751" s="19"/>
      <c r="W1751" s="19"/>
      <c r="X1751" s="19"/>
      <c r="Y1751" s="19"/>
      <c r="Z1751" s="19"/>
      <c r="AA1751" s="19"/>
      <c r="AB1751" s="19"/>
      <c r="AC1751" s="19"/>
      <c r="AD1751" s="19"/>
      <c r="AE1751" s="19"/>
      <c r="AF1751" s="19"/>
      <c r="AG1751" s="19"/>
      <c r="AH1751" s="19"/>
      <c r="AI1751" s="19"/>
      <c r="AJ1751" s="31">
        <v>353379</v>
      </c>
      <c r="AK1751" s="31">
        <v>1345619</v>
      </c>
      <c r="AL1751" s="31">
        <v>1435478</v>
      </c>
      <c r="AM1751" s="31">
        <v>1565938</v>
      </c>
      <c r="AN1751" s="31">
        <v>1344324</v>
      </c>
      <c r="AO1751" s="31">
        <v>1546172</v>
      </c>
      <c r="AP1751" s="31">
        <v>1230129</v>
      </c>
      <c r="AQ1751" s="31">
        <v>1369184</v>
      </c>
      <c r="AR1751" s="31">
        <v>1071749</v>
      </c>
      <c r="AS1751" s="31">
        <v>1146882</v>
      </c>
      <c r="AT1751" s="31">
        <v>1360729</v>
      </c>
      <c r="AU1751" s="31">
        <v>1311468</v>
      </c>
      <c r="AV1751" s="31">
        <v>1524709</v>
      </c>
      <c r="AW1751" s="31">
        <v>1397740.234375</v>
      </c>
      <c r="AX1751" s="31">
        <v>120487</v>
      </c>
      <c r="AY1751" s="31">
        <v>89466</v>
      </c>
      <c r="AZ1751" s="31">
        <v>209953</v>
      </c>
    </row>
    <row r="1752" spans="1:52" ht="15" customHeight="1">
      <c r="A1752" s="29" t="s">
        <v>12486</v>
      </c>
      <c r="B1752" s="34">
        <v>34958</v>
      </c>
      <c r="C1752" s="28">
        <v>600</v>
      </c>
      <c r="D1752" s="28">
        <v>44</v>
      </c>
      <c r="E1752" s="28">
        <v>46</v>
      </c>
      <c r="F1752" s="29" t="s">
        <v>172</v>
      </c>
      <c r="G1752" s="29" t="s">
        <v>4109</v>
      </c>
      <c r="H1752" s="28">
        <v>550</v>
      </c>
      <c r="I1752" s="29" t="s">
        <v>11841</v>
      </c>
      <c r="J1752" s="33" t="s">
        <v>12485</v>
      </c>
      <c r="K1752" s="29" t="s">
        <v>178</v>
      </c>
      <c r="L1752" s="29" t="s">
        <v>12036</v>
      </c>
      <c r="M1752" s="29" t="s">
        <v>12481</v>
      </c>
      <c r="N1752" s="28">
        <v>486998.4</v>
      </c>
      <c r="O1752" s="28">
        <v>6120588</v>
      </c>
      <c r="P1752" s="29" t="s">
        <v>12484</v>
      </c>
      <c r="Q1752" s="32" t="s">
        <v>174</v>
      </c>
      <c r="R1752" s="19"/>
      <c r="S1752" s="19"/>
      <c r="T1752" s="19"/>
      <c r="U1752" s="19"/>
      <c r="V1752" s="19"/>
      <c r="W1752" s="19"/>
      <c r="X1752" s="19"/>
      <c r="Y1752" s="19"/>
      <c r="Z1752" s="19"/>
      <c r="AA1752" s="19"/>
      <c r="AB1752" s="19"/>
      <c r="AC1752" s="19"/>
      <c r="AD1752" s="19"/>
      <c r="AE1752" s="19"/>
      <c r="AF1752" s="19"/>
      <c r="AG1752" s="19"/>
      <c r="AH1752" s="19"/>
      <c r="AI1752" s="19"/>
      <c r="AJ1752" s="31">
        <v>339299</v>
      </c>
      <c r="AK1752" s="31">
        <v>1356830</v>
      </c>
      <c r="AL1752" s="31">
        <v>1436995</v>
      </c>
      <c r="AM1752" s="31">
        <v>1637099</v>
      </c>
      <c r="AN1752" s="31">
        <v>1374209</v>
      </c>
      <c r="AO1752" s="31">
        <v>1495882</v>
      </c>
      <c r="AP1752" s="31">
        <v>1239013</v>
      </c>
      <c r="AQ1752" s="31">
        <v>1399474</v>
      </c>
      <c r="AR1752" s="31">
        <v>1256156</v>
      </c>
      <c r="AS1752" s="31">
        <v>1387927</v>
      </c>
      <c r="AT1752" s="31">
        <v>1360714</v>
      </c>
      <c r="AU1752" s="31">
        <v>1276868.6953125</v>
      </c>
      <c r="AV1752" s="31">
        <v>1508376.5078125</v>
      </c>
      <c r="AW1752" s="31">
        <v>1452346.98046875</v>
      </c>
      <c r="AX1752" s="31">
        <v>112319.3984375</v>
      </c>
      <c r="AY1752" s="31">
        <v>97659.6015625</v>
      </c>
      <c r="AZ1752" s="31">
        <v>209979</v>
      </c>
    </row>
    <row r="1753" spans="1:52" ht="15" customHeight="1">
      <c r="A1753" s="29" t="s">
        <v>12483</v>
      </c>
      <c r="B1753" s="34">
        <v>34958</v>
      </c>
      <c r="C1753" s="28">
        <v>600</v>
      </c>
      <c r="D1753" s="28">
        <v>44</v>
      </c>
      <c r="E1753" s="28">
        <v>46</v>
      </c>
      <c r="F1753" s="29" t="s">
        <v>172</v>
      </c>
      <c r="G1753" s="29" t="s">
        <v>4109</v>
      </c>
      <c r="H1753" s="28">
        <v>550</v>
      </c>
      <c r="I1753" s="29" t="s">
        <v>11841</v>
      </c>
      <c r="J1753" s="33" t="s">
        <v>12482</v>
      </c>
      <c r="K1753" s="29" t="s">
        <v>178</v>
      </c>
      <c r="L1753" s="29" t="s">
        <v>12036</v>
      </c>
      <c r="M1753" s="29" t="s">
        <v>12481</v>
      </c>
      <c r="N1753" s="28">
        <v>487034.1</v>
      </c>
      <c r="O1753" s="28">
        <v>6120854</v>
      </c>
      <c r="P1753" s="29" t="s">
        <v>12480</v>
      </c>
      <c r="Q1753" s="32" t="s">
        <v>174</v>
      </c>
      <c r="R1753" s="19"/>
      <c r="S1753" s="19"/>
      <c r="T1753" s="19"/>
      <c r="U1753" s="19"/>
      <c r="V1753" s="19"/>
      <c r="W1753" s="19"/>
      <c r="X1753" s="19"/>
      <c r="Y1753" s="19"/>
      <c r="Z1753" s="19"/>
      <c r="AA1753" s="19"/>
      <c r="AB1753" s="19"/>
      <c r="AC1753" s="19"/>
      <c r="AD1753" s="19"/>
      <c r="AE1753" s="19"/>
      <c r="AF1753" s="19"/>
      <c r="AG1753" s="19"/>
      <c r="AH1753" s="19"/>
      <c r="AI1753" s="19"/>
      <c r="AJ1753" s="31">
        <v>277893</v>
      </c>
      <c r="AK1753" s="31">
        <v>1231437</v>
      </c>
      <c r="AL1753" s="31">
        <v>1332595</v>
      </c>
      <c r="AM1753" s="31">
        <v>1535382</v>
      </c>
      <c r="AN1753" s="31">
        <v>1316334</v>
      </c>
      <c r="AO1753" s="31">
        <v>1461266</v>
      </c>
      <c r="AP1753" s="31">
        <v>1078293</v>
      </c>
      <c r="AQ1753" s="31">
        <v>1296497</v>
      </c>
      <c r="AR1753" s="31">
        <v>1186597</v>
      </c>
      <c r="AS1753" s="31">
        <v>1347456</v>
      </c>
      <c r="AT1753" s="31">
        <v>1292236</v>
      </c>
      <c r="AU1753" s="31">
        <v>1187910.216796875</v>
      </c>
      <c r="AV1753" s="31">
        <v>1441868.19921875</v>
      </c>
      <c r="AW1753" s="31">
        <v>1404931.9140625</v>
      </c>
      <c r="AX1753" s="31">
        <v>114854.203125</v>
      </c>
      <c r="AY1753" s="31">
        <v>67491.6015625</v>
      </c>
      <c r="AZ1753" s="31">
        <v>182345.8046875</v>
      </c>
    </row>
    <row r="1754" spans="1:52" ht="15" customHeight="1">
      <c r="A1754" s="29" t="s">
        <v>12479</v>
      </c>
      <c r="B1754" s="34">
        <v>35046</v>
      </c>
      <c r="C1754" s="28">
        <v>600</v>
      </c>
      <c r="D1754" s="28">
        <v>47</v>
      </c>
      <c r="E1754" s="28">
        <v>40</v>
      </c>
      <c r="F1754" s="29" t="s">
        <v>242</v>
      </c>
      <c r="G1754" s="29" t="s">
        <v>5621</v>
      </c>
      <c r="H1754" s="28">
        <v>550</v>
      </c>
      <c r="I1754" s="29" t="s">
        <v>11841</v>
      </c>
      <c r="J1754" s="33" t="s">
        <v>12478</v>
      </c>
      <c r="K1754" s="29" t="s">
        <v>178</v>
      </c>
      <c r="L1754" s="29" t="s">
        <v>12224</v>
      </c>
      <c r="M1754" s="29" t="s">
        <v>6801</v>
      </c>
      <c r="N1754" s="28">
        <v>487504.3</v>
      </c>
      <c r="O1754" s="28">
        <v>6094171</v>
      </c>
      <c r="P1754" s="29" t="s">
        <v>12477</v>
      </c>
      <c r="Q1754" s="32" t="s">
        <v>174</v>
      </c>
      <c r="R1754" s="19"/>
      <c r="S1754" s="19"/>
      <c r="T1754" s="19"/>
      <c r="U1754" s="19"/>
      <c r="V1754" s="19"/>
      <c r="W1754" s="19"/>
      <c r="X1754" s="19"/>
      <c r="Y1754" s="19"/>
      <c r="Z1754" s="19"/>
      <c r="AA1754" s="19"/>
      <c r="AB1754" s="19"/>
      <c r="AC1754" s="19"/>
      <c r="AD1754" s="19"/>
      <c r="AE1754" s="19"/>
      <c r="AF1754" s="19"/>
      <c r="AG1754" s="19"/>
      <c r="AH1754" s="19"/>
      <c r="AI1754" s="19"/>
      <c r="AJ1754" s="31">
        <v>0</v>
      </c>
      <c r="AK1754" s="31">
        <v>1261138</v>
      </c>
      <c r="AL1754" s="31">
        <v>1456513</v>
      </c>
      <c r="AM1754" s="31">
        <v>1562006</v>
      </c>
      <c r="AN1754" s="31">
        <v>1423256</v>
      </c>
      <c r="AO1754" s="31">
        <v>1641013</v>
      </c>
      <c r="AP1754" s="31">
        <v>1316363</v>
      </c>
      <c r="AQ1754" s="31">
        <v>1473779</v>
      </c>
      <c r="AR1754" s="31">
        <v>1309966</v>
      </c>
      <c r="AS1754" s="31">
        <v>1456957</v>
      </c>
      <c r="AT1754" s="31">
        <v>1352362</v>
      </c>
      <c r="AU1754" s="31">
        <v>1324061</v>
      </c>
      <c r="AV1754" s="31">
        <v>1559069.30859375</v>
      </c>
      <c r="AW1754" s="31">
        <v>1508445.7890625</v>
      </c>
      <c r="AX1754" s="31">
        <v>114178.203125</v>
      </c>
      <c r="AY1754" s="31">
        <v>99550.703125</v>
      </c>
      <c r="AZ1754" s="31">
        <v>213728.90625</v>
      </c>
    </row>
    <row r="1755" spans="1:52" ht="15" customHeight="1">
      <c r="A1755" s="29" t="s">
        <v>12476</v>
      </c>
      <c r="B1755" s="34">
        <v>35054</v>
      </c>
      <c r="C1755" s="28">
        <v>600</v>
      </c>
      <c r="D1755" s="28">
        <v>44</v>
      </c>
      <c r="E1755" s="28">
        <v>46</v>
      </c>
      <c r="F1755" s="29" t="s">
        <v>242</v>
      </c>
      <c r="G1755" s="29" t="s">
        <v>12471</v>
      </c>
      <c r="H1755" s="28">
        <v>550</v>
      </c>
      <c r="I1755" s="29" t="s">
        <v>11841</v>
      </c>
      <c r="J1755" s="33" t="s">
        <v>12475</v>
      </c>
      <c r="K1755" s="29" t="s">
        <v>178</v>
      </c>
      <c r="L1755" s="29" t="s">
        <v>12474</v>
      </c>
      <c r="M1755" s="29" t="s">
        <v>829</v>
      </c>
      <c r="N1755" s="28">
        <v>494297</v>
      </c>
      <c r="O1755" s="28">
        <v>6089296</v>
      </c>
      <c r="P1755" s="29" t="s">
        <v>12473</v>
      </c>
      <c r="Q1755" s="32" t="s">
        <v>174</v>
      </c>
      <c r="R1755" s="19"/>
      <c r="S1755" s="19"/>
      <c r="T1755" s="19"/>
      <c r="U1755" s="19"/>
      <c r="V1755" s="19"/>
      <c r="W1755" s="19"/>
      <c r="X1755" s="19"/>
      <c r="Y1755" s="19"/>
      <c r="Z1755" s="19"/>
      <c r="AA1755" s="19"/>
      <c r="AB1755" s="19"/>
      <c r="AC1755" s="19"/>
      <c r="AD1755" s="19"/>
      <c r="AE1755" s="19"/>
      <c r="AF1755" s="19"/>
      <c r="AG1755" s="19"/>
      <c r="AH1755" s="19"/>
      <c r="AI1755" s="19"/>
      <c r="AJ1755" s="31">
        <v>0</v>
      </c>
      <c r="AK1755" s="31">
        <v>1227338</v>
      </c>
      <c r="AL1755" s="31">
        <v>1320910</v>
      </c>
      <c r="AM1755" s="31">
        <v>1463044</v>
      </c>
      <c r="AN1755" s="31">
        <v>1279346</v>
      </c>
      <c r="AO1755" s="31">
        <v>1458912</v>
      </c>
      <c r="AP1755" s="31">
        <v>1102154</v>
      </c>
      <c r="AQ1755" s="31">
        <v>1228429</v>
      </c>
      <c r="AR1755" s="31">
        <v>1102148</v>
      </c>
      <c r="AS1755" s="31">
        <v>1188017</v>
      </c>
      <c r="AT1755" s="31">
        <v>1221772</v>
      </c>
      <c r="AU1755" s="31">
        <v>1168255</v>
      </c>
      <c r="AV1755" s="31">
        <v>1357173</v>
      </c>
      <c r="AW1755" s="31">
        <v>1117741.0625</v>
      </c>
      <c r="AX1755" s="31">
        <v>8</v>
      </c>
      <c r="AY1755" s="31">
        <v>21</v>
      </c>
      <c r="AZ1755" s="31">
        <v>29</v>
      </c>
    </row>
    <row r="1756" spans="1:52" ht="15" customHeight="1">
      <c r="A1756" s="29" t="s">
        <v>12472</v>
      </c>
      <c r="B1756" s="34">
        <v>34973</v>
      </c>
      <c r="C1756" s="28">
        <v>600</v>
      </c>
      <c r="D1756" s="28">
        <v>44</v>
      </c>
      <c r="E1756" s="28">
        <v>45</v>
      </c>
      <c r="F1756" s="29" t="s">
        <v>172</v>
      </c>
      <c r="G1756" s="29" t="s">
        <v>4109</v>
      </c>
      <c r="H1756" s="28">
        <v>550</v>
      </c>
      <c r="I1756" s="29" t="s">
        <v>11841</v>
      </c>
      <c r="J1756" s="33" t="s">
        <v>12470</v>
      </c>
      <c r="K1756" s="29" t="s">
        <v>178</v>
      </c>
      <c r="L1756" s="29" t="s">
        <v>11856</v>
      </c>
      <c r="M1756" s="29" t="s">
        <v>11855</v>
      </c>
      <c r="N1756" s="28">
        <v>479604.1</v>
      </c>
      <c r="O1756" s="28">
        <v>6097969</v>
      </c>
      <c r="P1756" s="29" t="s">
        <v>12469</v>
      </c>
      <c r="Q1756" s="32" t="s">
        <v>174</v>
      </c>
      <c r="R1756" s="19"/>
      <c r="S1756" s="19"/>
      <c r="T1756" s="19"/>
      <c r="U1756" s="19"/>
      <c r="V1756" s="19"/>
      <c r="W1756" s="19"/>
      <c r="X1756" s="19"/>
      <c r="Y1756" s="19"/>
      <c r="Z1756" s="19"/>
      <c r="AA1756" s="19"/>
      <c r="AB1756" s="19"/>
      <c r="AC1756" s="19"/>
      <c r="AD1756" s="19"/>
      <c r="AE1756" s="19"/>
      <c r="AF1756" s="19"/>
      <c r="AG1756" s="19"/>
      <c r="AH1756" s="19"/>
      <c r="AI1756" s="19"/>
      <c r="AJ1756" s="31">
        <v>331179</v>
      </c>
      <c r="AK1756" s="31">
        <v>1360254</v>
      </c>
      <c r="AL1756" s="31">
        <v>1443625</v>
      </c>
      <c r="AM1756" s="31">
        <v>1691559</v>
      </c>
      <c r="AN1756" s="31">
        <v>1492836</v>
      </c>
      <c r="AO1756" s="31">
        <v>1567503</v>
      </c>
      <c r="AP1756" s="31">
        <v>1280273</v>
      </c>
      <c r="AQ1756" s="31">
        <v>1430828</v>
      </c>
      <c r="AR1756" s="31">
        <v>1287955</v>
      </c>
      <c r="AS1756" s="31">
        <v>1445827</v>
      </c>
      <c r="AT1756" s="31">
        <v>1365666</v>
      </c>
      <c r="AU1756" s="31">
        <v>1381694</v>
      </c>
      <c r="AV1756" s="31">
        <v>1398670</v>
      </c>
      <c r="AW1756" s="31">
        <v>1572694</v>
      </c>
      <c r="AX1756" s="31">
        <v>119913</v>
      </c>
      <c r="AY1756" s="31">
        <v>93890</v>
      </c>
      <c r="AZ1756" s="31">
        <v>213803</v>
      </c>
    </row>
    <row r="1757" spans="1:52" ht="15" customHeight="1">
      <c r="A1757" s="29" t="s">
        <v>12468</v>
      </c>
      <c r="B1757" s="34">
        <v>35034</v>
      </c>
      <c r="C1757" s="28">
        <v>600</v>
      </c>
      <c r="D1757" s="28">
        <v>47</v>
      </c>
      <c r="E1757" s="28">
        <v>40.5</v>
      </c>
      <c r="F1757" s="29" t="s">
        <v>242</v>
      </c>
      <c r="G1757" s="29" t="s">
        <v>6616</v>
      </c>
      <c r="H1757" s="28">
        <v>550</v>
      </c>
      <c r="I1757" s="29" t="s">
        <v>11841</v>
      </c>
      <c r="J1757" s="33" t="s">
        <v>12467</v>
      </c>
      <c r="K1757" s="29" t="s">
        <v>178</v>
      </c>
      <c r="L1757" s="29" t="s">
        <v>12224</v>
      </c>
      <c r="M1757" s="29" t="s">
        <v>832</v>
      </c>
      <c r="N1757" s="28">
        <v>486859</v>
      </c>
      <c r="O1757" s="28">
        <v>6094089</v>
      </c>
      <c r="P1757" s="29" t="s">
        <v>12466</v>
      </c>
      <c r="Q1757" s="32" t="s">
        <v>174</v>
      </c>
      <c r="R1757" s="19"/>
      <c r="S1757" s="19"/>
      <c r="T1757" s="19"/>
      <c r="U1757" s="19"/>
      <c r="V1757" s="19"/>
      <c r="W1757" s="19"/>
      <c r="X1757" s="19"/>
      <c r="Y1757" s="19"/>
      <c r="Z1757" s="19"/>
      <c r="AA1757" s="19"/>
      <c r="AB1757" s="19"/>
      <c r="AC1757" s="19"/>
      <c r="AD1757" s="19"/>
      <c r="AE1757" s="19"/>
      <c r="AF1757" s="19"/>
      <c r="AG1757" s="19"/>
      <c r="AH1757" s="19"/>
      <c r="AI1757" s="19"/>
      <c r="AJ1757" s="31">
        <v>0</v>
      </c>
      <c r="AK1757" s="31">
        <v>1245509</v>
      </c>
      <c r="AL1757" s="31">
        <v>1557446</v>
      </c>
      <c r="AM1757" s="31">
        <v>1803571</v>
      </c>
      <c r="AN1757" s="31">
        <v>1533356</v>
      </c>
      <c r="AO1757" s="31">
        <v>1694955</v>
      </c>
      <c r="AP1757" s="31">
        <v>1344282</v>
      </c>
      <c r="AQ1757" s="31">
        <v>1550275</v>
      </c>
      <c r="AR1757" s="31">
        <v>1421556</v>
      </c>
      <c r="AS1757" s="31">
        <v>1589222</v>
      </c>
      <c r="AT1757" s="31">
        <v>1538120</v>
      </c>
      <c r="AU1757" s="31">
        <v>1443117</v>
      </c>
      <c r="AV1757" s="31">
        <v>1673611</v>
      </c>
      <c r="AW1757" s="31">
        <v>1567342</v>
      </c>
      <c r="AX1757" s="31">
        <v>128880</v>
      </c>
      <c r="AY1757" s="31">
        <v>103262</v>
      </c>
      <c r="AZ1757" s="31">
        <v>232142</v>
      </c>
    </row>
    <row r="1758" spans="1:52" ht="15" customHeight="1">
      <c r="A1758" s="29" t="s">
        <v>12465</v>
      </c>
      <c r="B1758" s="34">
        <v>35255</v>
      </c>
      <c r="C1758" s="28">
        <v>600</v>
      </c>
      <c r="D1758" s="28">
        <v>44</v>
      </c>
      <c r="E1758" s="28">
        <v>45</v>
      </c>
      <c r="F1758" s="29" t="s">
        <v>242</v>
      </c>
      <c r="G1758" s="29" t="s">
        <v>4753</v>
      </c>
      <c r="H1758" s="28">
        <v>550</v>
      </c>
      <c r="I1758" s="29" t="s">
        <v>11841</v>
      </c>
      <c r="J1758" s="33" t="s">
        <v>12464</v>
      </c>
      <c r="K1758" s="29" t="s">
        <v>178</v>
      </c>
      <c r="L1758" s="29" t="s">
        <v>12463</v>
      </c>
      <c r="M1758" s="29" t="s">
        <v>5951</v>
      </c>
      <c r="N1758" s="28">
        <v>487032.5</v>
      </c>
      <c r="O1758" s="28">
        <v>6105066</v>
      </c>
      <c r="P1758" s="29" t="s">
        <v>12462</v>
      </c>
      <c r="Q1758" s="32" t="s">
        <v>174</v>
      </c>
      <c r="R1758" s="19"/>
      <c r="S1758" s="19"/>
      <c r="T1758" s="19"/>
      <c r="U1758" s="19"/>
      <c r="V1758" s="19"/>
      <c r="W1758" s="19"/>
      <c r="X1758" s="19"/>
      <c r="Y1758" s="19"/>
      <c r="Z1758" s="19"/>
      <c r="AA1758" s="19"/>
      <c r="AB1758" s="19"/>
      <c r="AC1758" s="19"/>
      <c r="AD1758" s="19"/>
      <c r="AE1758" s="19"/>
      <c r="AF1758" s="19"/>
      <c r="AG1758" s="19"/>
      <c r="AH1758" s="19"/>
      <c r="AI1758" s="19"/>
      <c r="AJ1758" s="19"/>
      <c r="AK1758" s="31">
        <v>549400</v>
      </c>
      <c r="AL1758" s="31">
        <v>1446100</v>
      </c>
      <c r="AM1758" s="31">
        <v>1574952</v>
      </c>
      <c r="AN1758" s="31">
        <v>1418806</v>
      </c>
      <c r="AO1758" s="31">
        <v>1562018</v>
      </c>
      <c r="AP1758" s="31">
        <v>1232430</v>
      </c>
      <c r="AQ1758" s="31">
        <v>1320674</v>
      </c>
      <c r="AR1758" s="31">
        <v>1226536</v>
      </c>
      <c r="AS1758" s="31">
        <v>1380869</v>
      </c>
      <c r="AT1758" s="31">
        <v>1344868</v>
      </c>
      <c r="AU1758" s="31">
        <v>1267950</v>
      </c>
      <c r="AV1758" s="31">
        <v>1546094.1953125</v>
      </c>
      <c r="AW1758" s="31">
        <v>1456744</v>
      </c>
      <c r="AX1758" s="31">
        <v>113517</v>
      </c>
      <c r="AY1758" s="31">
        <v>93942</v>
      </c>
      <c r="AZ1758" s="31">
        <v>207459</v>
      </c>
    </row>
    <row r="1759" spans="1:52" ht="15" customHeight="1">
      <c r="A1759" s="29" t="s">
        <v>12461</v>
      </c>
      <c r="B1759" s="34">
        <v>35235</v>
      </c>
      <c r="C1759" s="28">
        <v>600</v>
      </c>
      <c r="D1759" s="28">
        <v>44</v>
      </c>
      <c r="E1759" s="28">
        <v>45</v>
      </c>
      <c r="F1759" s="29" t="s">
        <v>242</v>
      </c>
      <c r="G1759" s="29" t="s">
        <v>12279</v>
      </c>
      <c r="H1759" s="28">
        <v>550</v>
      </c>
      <c r="I1759" s="29" t="s">
        <v>11841</v>
      </c>
      <c r="J1759" s="33" t="s">
        <v>12460</v>
      </c>
      <c r="K1759" s="29" t="s">
        <v>178</v>
      </c>
      <c r="L1759" s="29" t="s">
        <v>12377</v>
      </c>
      <c r="M1759" s="29" t="s">
        <v>1450</v>
      </c>
      <c r="N1759" s="28">
        <v>487333.6</v>
      </c>
      <c r="O1759" s="28">
        <v>6104959</v>
      </c>
      <c r="P1759" s="29" t="s">
        <v>12459</v>
      </c>
      <c r="Q1759" s="32" t="s">
        <v>174</v>
      </c>
      <c r="R1759" s="19"/>
      <c r="S1759" s="19"/>
      <c r="T1759" s="19"/>
      <c r="U1759" s="19"/>
      <c r="V1759" s="19"/>
      <c r="W1759" s="19"/>
      <c r="X1759" s="19"/>
      <c r="Y1759" s="19"/>
      <c r="Z1759" s="19"/>
      <c r="AA1759" s="19"/>
      <c r="AB1759" s="19"/>
      <c r="AC1759" s="19"/>
      <c r="AD1759" s="19"/>
      <c r="AE1759" s="19"/>
      <c r="AF1759" s="19"/>
      <c r="AG1759" s="19"/>
      <c r="AH1759" s="19"/>
      <c r="AI1759" s="19"/>
      <c r="AJ1759" s="19"/>
      <c r="AK1759" s="31">
        <v>621915</v>
      </c>
      <c r="AL1759" s="31">
        <v>1477400</v>
      </c>
      <c r="AM1759" s="31">
        <v>1623012</v>
      </c>
      <c r="AN1759" s="31">
        <v>1433900</v>
      </c>
      <c r="AO1759" s="31">
        <v>1592430</v>
      </c>
      <c r="AP1759" s="31">
        <v>1202198</v>
      </c>
      <c r="AQ1759" s="31">
        <v>1296410.9921875</v>
      </c>
      <c r="AR1759" s="31">
        <v>1143885</v>
      </c>
      <c r="AS1759" s="31">
        <v>1326091</v>
      </c>
      <c r="AT1759" s="31">
        <v>1290476.89453125</v>
      </c>
      <c r="AU1759" s="31">
        <v>1184005.904296875</v>
      </c>
      <c r="AV1759" s="31">
        <v>1468035.8984375</v>
      </c>
      <c r="AW1759" s="31">
        <v>1390801.1796875</v>
      </c>
      <c r="AX1759" s="31">
        <v>91158</v>
      </c>
      <c r="AY1759" s="31">
        <v>90344.8984375</v>
      </c>
      <c r="AZ1759" s="31">
        <v>181502.8984375</v>
      </c>
    </row>
    <row r="1760" spans="1:52" ht="15" customHeight="1">
      <c r="A1760" s="29" t="s">
        <v>12458</v>
      </c>
      <c r="B1760" s="34">
        <v>35326</v>
      </c>
      <c r="C1760" s="28">
        <v>600</v>
      </c>
      <c r="D1760" s="28">
        <v>44</v>
      </c>
      <c r="E1760" s="28">
        <v>45</v>
      </c>
      <c r="F1760" s="29" t="s">
        <v>242</v>
      </c>
      <c r="G1760" s="29" t="s">
        <v>12279</v>
      </c>
      <c r="H1760" s="28">
        <v>550</v>
      </c>
      <c r="I1760" s="29" t="s">
        <v>11841</v>
      </c>
      <c r="J1760" s="33" t="s">
        <v>12457</v>
      </c>
      <c r="K1760" s="29" t="s">
        <v>178</v>
      </c>
      <c r="L1760" s="29" t="s">
        <v>12229</v>
      </c>
      <c r="M1760" s="29" t="s">
        <v>10013</v>
      </c>
      <c r="N1760" s="28">
        <v>481660.2</v>
      </c>
      <c r="O1760" s="28">
        <v>6101560</v>
      </c>
      <c r="P1760" s="29" t="s">
        <v>12456</v>
      </c>
      <c r="Q1760" s="32" t="s">
        <v>174</v>
      </c>
      <c r="R1760" s="19"/>
      <c r="S1760" s="19"/>
      <c r="T1760" s="19"/>
      <c r="U1760" s="19"/>
      <c r="V1760" s="19"/>
      <c r="W1760" s="19"/>
      <c r="X1760" s="19"/>
      <c r="Y1760" s="19"/>
      <c r="Z1760" s="19"/>
      <c r="AA1760" s="19"/>
      <c r="AB1760" s="19"/>
      <c r="AC1760" s="19"/>
      <c r="AD1760" s="19"/>
      <c r="AE1760" s="19"/>
      <c r="AF1760" s="19"/>
      <c r="AG1760" s="19"/>
      <c r="AH1760" s="19"/>
      <c r="AI1760" s="19"/>
      <c r="AJ1760" s="19"/>
      <c r="AK1760" s="31">
        <v>369800</v>
      </c>
      <c r="AL1760" s="31">
        <v>1432500</v>
      </c>
      <c r="AM1760" s="31">
        <v>1708052</v>
      </c>
      <c r="AN1760" s="31">
        <v>1477998</v>
      </c>
      <c r="AO1760" s="31">
        <v>1637319</v>
      </c>
      <c r="AP1760" s="31">
        <v>1289690</v>
      </c>
      <c r="AQ1760" s="31">
        <v>1456649</v>
      </c>
      <c r="AR1760" s="31">
        <v>1291088</v>
      </c>
      <c r="AS1760" s="31">
        <v>1462480</v>
      </c>
      <c r="AT1760" s="31">
        <v>1418724</v>
      </c>
      <c r="AU1760" s="31">
        <v>1374153.5</v>
      </c>
      <c r="AV1760" s="31">
        <v>1562571.60546875</v>
      </c>
      <c r="AW1760" s="31">
        <v>1551190.50390625</v>
      </c>
      <c r="AX1760" s="31">
        <v>126488.296875</v>
      </c>
      <c r="AY1760" s="31">
        <v>98758.5</v>
      </c>
      <c r="AZ1760" s="31">
        <v>225246.796875</v>
      </c>
    </row>
    <row r="1761" spans="1:52" ht="15" customHeight="1">
      <c r="A1761" s="29" t="s">
        <v>12455</v>
      </c>
      <c r="B1761" s="34">
        <v>35373</v>
      </c>
      <c r="C1761" s="28">
        <v>600</v>
      </c>
      <c r="D1761" s="28">
        <v>44</v>
      </c>
      <c r="E1761" s="28">
        <v>45</v>
      </c>
      <c r="F1761" s="29" t="s">
        <v>242</v>
      </c>
      <c r="G1761" s="29" t="s">
        <v>12279</v>
      </c>
      <c r="H1761" s="28">
        <v>550</v>
      </c>
      <c r="I1761" s="29" t="s">
        <v>11841</v>
      </c>
      <c r="J1761" s="33" t="s">
        <v>12454</v>
      </c>
      <c r="K1761" s="29" t="s">
        <v>178</v>
      </c>
      <c r="L1761" s="29" t="s">
        <v>12453</v>
      </c>
      <c r="M1761" s="29" t="s">
        <v>10259</v>
      </c>
      <c r="N1761" s="28">
        <v>501287.9</v>
      </c>
      <c r="O1761" s="28">
        <v>6084820</v>
      </c>
      <c r="P1761" s="29" t="s">
        <v>12452</v>
      </c>
      <c r="Q1761" s="32" t="s">
        <v>174</v>
      </c>
      <c r="R1761" s="19"/>
      <c r="S1761" s="19"/>
      <c r="T1761" s="19"/>
      <c r="U1761" s="19"/>
      <c r="V1761" s="19"/>
      <c r="W1761" s="19"/>
      <c r="X1761" s="19"/>
      <c r="Y1761" s="19"/>
      <c r="Z1761" s="19"/>
      <c r="AA1761" s="19"/>
      <c r="AB1761" s="19"/>
      <c r="AC1761" s="19"/>
      <c r="AD1761" s="19"/>
      <c r="AE1761" s="19"/>
      <c r="AF1761" s="19"/>
      <c r="AG1761" s="19"/>
      <c r="AH1761" s="19"/>
      <c r="AI1761" s="19"/>
      <c r="AJ1761" s="19"/>
      <c r="AK1761" s="31">
        <v>126100</v>
      </c>
      <c r="AL1761" s="31">
        <v>1231600</v>
      </c>
      <c r="AM1761" s="31">
        <v>1403848</v>
      </c>
      <c r="AN1761" s="31">
        <v>1219723</v>
      </c>
      <c r="AO1761" s="31">
        <v>1337658</v>
      </c>
      <c r="AP1761" s="31">
        <v>1050314</v>
      </c>
      <c r="AQ1761" s="31">
        <v>1243513.0078125</v>
      </c>
      <c r="AR1761" s="31">
        <v>1051056</v>
      </c>
      <c r="AS1761" s="31">
        <v>1029394</v>
      </c>
      <c r="AT1761" s="31">
        <v>1155613.20703125</v>
      </c>
      <c r="AU1761" s="31">
        <v>1115934.103515625</v>
      </c>
      <c r="AV1761" s="31">
        <v>1303845.3046875</v>
      </c>
      <c r="AW1761" s="31">
        <v>1294089.59375</v>
      </c>
      <c r="AX1761" s="31">
        <v>96135.8984375</v>
      </c>
      <c r="AY1761" s="31">
        <v>85813.796875</v>
      </c>
      <c r="AZ1761" s="31">
        <v>181949.6953125</v>
      </c>
    </row>
    <row r="1762" spans="1:52" ht="15" customHeight="1">
      <c r="A1762" s="29" t="s">
        <v>12451</v>
      </c>
      <c r="B1762" s="34">
        <v>35342</v>
      </c>
      <c r="C1762" s="28">
        <v>600</v>
      </c>
      <c r="D1762" s="28">
        <v>44</v>
      </c>
      <c r="E1762" s="28">
        <v>45</v>
      </c>
      <c r="F1762" s="29" t="s">
        <v>242</v>
      </c>
      <c r="G1762" s="29" t="s">
        <v>12254</v>
      </c>
      <c r="H1762" s="28">
        <v>550</v>
      </c>
      <c r="I1762" s="29" t="s">
        <v>11841</v>
      </c>
      <c r="J1762" s="33" t="s">
        <v>12450</v>
      </c>
      <c r="K1762" s="29" t="s">
        <v>178</v>
      </c>
      <c r="L1762" s="29" t="s">
        <v>12449</v>
      </c>
      <c r="M1762" s="29" t="s">
        <v>12448</v>
      </c>
      <c r="N1762" s="28">
        <v>487147.8</v>
      </c>
      <c r="O1762" s="28">
        <v>6097715</v>
      </c>
      <c r="P1762" s="29" t="s">
        <v>12447</v>
      </c>
      <c r="Q1762" s="32" t="s">
        <v>174</v>
      </c>
      <c r="R1762" s="19"/>
      <c r="S1762" s="19"/>
      <c r="T1762" s="19"/>
      <c r="U1762" s="19"/>
      <c r="V1762" s="19"/>
      <c r="W1762" s="19"/>
      <c r="X1762" s="19"/>
      <c r="Y1762" s="19"/>
      <c r="Z1762" s="19"/>
      <c r="AA1762" s="19"/>
      <c r="AB1762" s="19"/>
      <c r="AC1762" s="19"/>
      <c r="AD1762" s="19"/>
      <c r="AE1762" s="19"/>
      <c r="AF1762" s="19"/>
      <c r="AG1762" s="19"/>
      <c r="AH1762" s="19"/>
      <c r="AI1762" s="19"/>
      <c r="AJ1762" s="19"/>
      <c r="AK1762" s="31">
        <v>296800</v>
      </c>
      <c r="AL1762" s="31">
        <v>1471200</v>
      </c>
      <c r="AM1762" s="31">
        <v>1618788</v>
      </c>
      <c r="AN1762" s="31">
        <v>1475164</v>
      </c>
      <c r="AO1762" s="31">
        <v>1600462</v>
      </c>
      <c r="AP1762" s="31">
        <v>1269508</v>
      </c>
      <c r="AQ1762" s="31">
        <v>1418243</v>
      </c>
      <c r="AR1762" s="31">
        <v>1299625</v>
      </c>
      <c r="AS1762" s="31">
        <v>1438518</v>
      </c>
      <c r="AT1762" s="31">
        <v>1414974.90625</v>
      </c>
      <c r="AU1762" s="31">
        <v>1366717.79296875</v>
      </c>
      <c r="AV1762" s="31">
        <v>1581473.4765625</v>
      </c>
      <c r="AW1762" s="31">
        <v>1542231.12890625</v>
      </c>
      <c r="AX1762" s="31">
        <v>124580.5</v>
      </c>
      <c r="AY1762" s="31">
        <v>61668.6015625</v>
      </c>
      <c r="AZ1762" s="31">
        <v>186249.1015625</v>
      </c>
    </row>
    <row r="1763" spans="1:52" ht="15" customHeight="1">
      <c r="A1763" s="29" t="s">
        <v>12446</v>
      </c>
      <c r="B1763" s="34">
        <v>35376</v>
      </c>
      <c r="C1763" s="28">
        <v>600</v>
      </c>
      <c r="D1763" s="28">
        <v>43</v>
      </c>
      <c r="E1763" s="28">
        <v>46</v>
      </c>
      <c r="F1763" s="29" t="s">
        <v>172</v>
      </c>
      <c r="G1763" s="29" t="s">
        <v>12428</v>
      </c>
      <c r="H1763" s="28">
        <v>550</v>
      </c>
      <c r="I1763" s="29" t="s">
        <v>11841</v>
      </c>
      <c r="J1763" s="33" t="s">
        <v>12445</v>
      </c>
      <c r="K1763" s="29" t="s">
        <v>178</v>
      </c>
      <c r="L1763" s="29" t="s">
        <v>12434</v>
      </c>
      <c r="M1763" s="29" t="s">
        <v>2501</v>
      </c>
      <c r="N1763" s="28">
        <v>481885.1</v>
      </c>
      <c r="O1763" s="28">
        <v>6118742</v>
      </c>
      <c r="P1763" s="29" t="s">
        <v>12444</v>
      </c>
      <c r="Q1763" s="32" t="s">
        <v>174</v>
      </c>
      <c r="R1763" s="19"/>
      <c r="S1763" s="19"/>
      <c r="T1763" s="19"/>
      <c r="U1763" s="19"/>
      <c r="V1763" s="19"/>
      <c r="W1763" s="19"/>
      <c r="X1763" s="19"/>
      <c r="Y1763" s="19"/>
      <c r="Z1763" s="19"/>
      <c r="AA1763" s="19"/>
      <c r="AB1763" s="19"/>
      <c r="AC1763" s="19"/>
      <c r="AD1763" s="19"/>
      <c r="AE1763" s="19"/>
      <c r="AF1763" s="19"/>
      <c r="AG1763" s="19"/>
      <c r="AH1763" s="19"/>
      <c r="AI1763" s="19"/>
      <c r="AJ1763" s="19"/>
      <c r="AK1763" s="31">
        <v>123900</v>
      </c>
      <c r="AL1763" s="31">
        <v>1482500</v>
      </c>
      <c r="AM1763" s="31">
        <v>1615206</v>
      </c>
      <c r="AN1763" s="31">
        <v>1107657</v>
      </c>
      <c r="AO1763" s="31">
        <v>1639056</v>
      </c>
      <c r="AP1763" s="31">
        <v>1327287</v>
      </c>
      <c r="AQ1763" s="31">
        <v>1422756</v>
      </c>
      <c r="AR1763" s="31">
        <v>1328598.9765625</v>
      </c>
      <c r="AS1763" s="31">
        <v>1518721</v>
      </c>
      <c r="AT1763" s="31">
        <v>1453126</v>
      </c>
      <c r="AU1763" s="31">
        <v>1383575.2109375</v>
      </c>
      <c r="AV1763" s="31">
        <v>1667997.1171875</v>
      </c>
      <c r="AW1763" s="31">
        <v>1588708.7890625</v>
      </c>
      <c r="AX1763" s="31">
        <v>121652.8984375</v>
      </c>
      <c r="AY1763" s="31">
        <v>97509.296875</v>
      </c>
      <c r="AZ1763" s="31">
        <v>219162.1953125</v>
      </c>
    </row>
    <row r="1764" spans="1:52" ht="15" customHeight="1">
      <c r="A1764" s="29" t="s">
        <v>12443</v>
      </c>
      <c r="B1764" s="34">
        <v>35402</v>
      </c>
      <c r="C1764" s="28">
        <v>600</v>
      </c>
      <c r="D1764" s="28">
        <v>43</v>
      </c>
      <c r="E1764" s="28">
        <v>46</v>
      </c>
      <c r="F1764" s="29" t="s">
        <v>172</v>
      </c>
      <c r="G1764" s="29" t="s">
        <v>12439</v>
      </c>
      <c r="H1764" s="28">
        <v>550</v>
      </c>
      <c r="I1764" s="29" t="s">
        <v>11841</v>
      </c>
      <c r="J1764" s="33" t="s">
        <v>12442</v>
      </c>
      <c r="K1764" s="29" t="s">
        <v>178</v>
      </c>
      <c r="L1764" s="29" t="s">
        <v>12434</v>
      </c>
      <c r="M1764" s="29" t="s">
        <v>2501</v>
      </c>
      <c r="N1764" s="28">
        <v>481933</v>
      </c>
      <c r="O1764" s="28">
        <v>6118542</v>
      </c>
      <c r="P1764" s="29" t="s">
        <v>12441</v>
      </c>
      <c r="Q1764" s="32" t="s">
        <v>174</v>
      </c>
      <c r="R1764" s="19"/>
      <c r="S1764" s="19"/>
      <c r="T1764" s="19"/>
      <c r="U1764" s="19"/>
      <c r="V1764" s="19"/>
      <c r="W1764" s="19"/>
      <c r="X1764" s="19"/>
      <c r="Y1764" s="19"/>
      <c r="Z1764" s="19"/>
      <c r="AA1764" s="19"/>
      <c r="AB1764" s="19"/>
      <c r="AC1764" s="19"/>
      <c r="AD1764" s="19"/>
      <c r="AE1764" s="19"/>
      <c r="AF1764" s="19"/>
      <c r="AG1764" s="19"/>
      <c r="AH1764" s="19"/>
      <c r="AI1764" s="19"/>
      <c r="AJ1764" s="19"/>
      <c r="AK1764" s="31">
        <v>40300</v>
      </c>
      <c r="AL1764" s="31">
        <v>1454300</v>
      </c>
      <c r="AM1764" s="31">
        <v>1732803</v>
      </c>
      <c r="AN1764" s="31">
        <v>1493910</v>
      </c>
      <c r="AO1764" s="31">
        <v>1470292</v>
      </c>
      <c r="AP1764" s="31">
        <v>1337374</v>
      </c>
      <c r="AQ1764" s="31">
        <v>1409530.984375</v>
      </c>
      <c r="AR1764" s="31">
        <v>1282647.984375</v>
      </c>
      <c r="AS1764" s="31">
        <v>1202813</v>
      </c>
      <c r="AT1764" s="31">
        <v>1455674</v>
      </c>
      <c r="AU1764" s="31">
        <v>1393366</v>
      </c>
      <c r="AV1764" s="31">
        <v>1621463</v>
      </c>
      <c r="AW1764" s="31">
        <v>1561100.09375</v>
      </c>
      <c r="AX1764" s="31">
        <v>125104</v>
      </c>
      <c r="AY1764" s="31">
        <v>95850</v>
      </c>
      <c r="AZ1764" s="31">
        <v>220954</v>
      </c>
    </row>
    <row r="1765" spans="1:52" ht="15" customHeight="1">
      <c r="A1765" s="29" t="s">
        <v>12440</v>
      </c>
      <c r="B1765" s="34">
        <v>35402</v>
      </c>
      <c r="C1765" s="28">
        <v>600</v>
      </c>
      <c r="D1765" s="28">
        <v>43</v>
      </c>
      <c r="E1765" s="28">
        <v>46</v>
      </c>
      <c r="F1765" s="29" t="s">
        <v>172</v>
      </c>
      <c r="G1765" s="29" t="s">
        <v>12428</v>
      </c>
      <c r="H1765" s="28">
        <v>550</v>
      </c>
      <c r="I1765" s="29" t="s">
        <v>11841</v>
      </c>
      <c r="J1765" s="33" t="s">
        <v>12438</v>
      </c>
      <c r="K1765" s="29" t="s">
        <v>178</v>
      </c>
      <c r="L1765" s="29" t="s">
        <v>12434</v>
      </c>
      <c r="M1765" s="29" t="s">
        <v>1525</v>
      </c>
      <c r="N1765" s="28">
        <v>482100.2</v>
      </c>
      <c r="O1765" s="28">
        <v>6118532</v>
      </c>
      <c r="P1765" s="29" t="s">
        <v>12437</v>
      </c>
      <c r="Q1765" s="32" t="s">
        <v>174</v>
      </c>
      <c r="R1765" s="19"/>
      <c r="S1765" s="19"/>
      <c r="T1765" s="19"/>
      <c r="U1765" s="19"/>
      <c r="V1765" s="19"/>
      <c r="W1765" s="19"/>
      <c r="X1765" s="19"/>
      <c r="Y1765" s="19"/>
      <c r="Z1765" s="19"/>
      <c r="AA1765" s="19"/>
      <c r="AB1765" s="19"/>
      <c r="AC1765" s="19"/>
      <c r="AD1765" s="19"/>
      <c r="AE1765" s="19"/>
      <c r="AF1765" s="19"/>
      <c r="AG1765" s="19"/>
      <c r="AH1765" s="19"/>
      <c r="AI1765" s="19"/>
      <c r="AJ1765" s="19"/>
      <c r="AK1765" s="31">
        <v>0</v>
      </c>
      <c r="AL1765" s="31">
        <v>1531400</v>
      </c>
      <c r="AM1765" s="31">
        <v>1598690</v>
      </c>
      <c r="AN1765" s="31">
        <v>1412654</v>
      </c>
      <c r="AO1765" s="31">
        <v>1653839</v>
      </c>
      <c r="AP1765" s="31">
        <v>1306914</v>
      </c>
      <c r="AQ1765" s="31">
        <v>1449841.9609375</v>
      </c>
      <c r="AR1765" s="31">
        <v>1325298.03125</v>
      </c>
      <c r="AS1765" s="31">
        <v>1510086</v>
      </c>
      <c r="AT1765" s="31">
        <v>1418715</v>
      </c>
      <c r="AU1765" s="31">
        <v>1408784</v>
      </c>
      <c r="AV1765" s="31">
        <v>1356545.09375</v>
      </c>
      <c r="AW1765" s="31">
        <v>1515396.58984375</v>
      </c>
      <c r="AX1765" s="31">
        <v>120599.296875</v>
      </c>
      <c r="AY1765" s="31">
        <v>85647.796875</v>
      </c>
      <c r="AZ1765" s="31">
        <v>206247.09375</v>
      </c>
    </row>
    <row r="1766" spans="1:52" ht="15" customHeight="1">
      <c r="A1766" s="29" t="s">
        <v>12436</v>
      </c>
      <c r="B1766" s="34">
        <v>35402</v>
      </c>
      <c r="C1766" s="28">
        <v>600</v>
      </c>
      <c r="D1766" s="28">
        <v>43</v>
      </c>
      <c r="E1766" s="28">
        <v>46</v>
      </c>
      <c r="F1766" s="29" t="s">
        <v>172</v>
      </c>
      <c r="G1766" s="29" t="s">
        <v>12428</v>
      </c>
      <c r="H1766" s="28">
        <v>550</v>
      </c>
      <c r="I1766" s="29" t="s">
        <v>11841</v>
      </c>
      <c r="J1766" s="33" t="s">
        <v>12435</v>
      </c>
      <c r="K1766" s="29" t="s">
        <v>178</v>
      </c>
      <c r="L1766" s="29" t="s">
        <v>12434</v>
      </c>
      <c r="M1766" s="29" t="s">
        <v>1440</v>
      </c>
      <c r="N1766" s="28">
        <v>482040.4</v>
      </c>
      <c r="O1766" s="28">
        <v>6118725</v>
      </c>
      <c r="P1766" s="29" t="s">
        <v>12433</v>
      </c>
      <c r="Q1766" s="32" t="s">
        <v>174</v>
      </c>
      <c r="R1766" s="19"/>
      <c r="S1766" s="19"/>
      <c r="T1766" s="19"/>
      <c r="U1766" s="19"/>
      <c r="V1766" s="19"/>
      <c r="W1766" s="19"/>
      <c r="X1766" s="19"/>
      <c r="Y1766" s="19"/>
      <c r="Z1766" s="19"/>
      <c r="AA1766" s="19"/>
      <c r="AB1766" s="19"/>
      <c r="AC1766" s="19"/>
      <c r="AD1766" s="19"/>
      <c r="AE1766" s="19"/>
      <c r="AF1766" s="19"/>
      <c r="AG1766" s="19"/>
      <c r="AH1766" s="19"/>
      <c r="AI1766" s="19"/>
      <c r="AJ1766" s="19"/>
      <c r="AK1766" s="31">
        <v>0</v>
      </c>
      <c r="AL1766" s="31">
        <v>1491500</v>
      </c>
      <c r="AM1766" s="31">
        <v>1581483</v>
      </c>
      <c r="AN1766" s="31">
        <v>1414787</v>
      </c>
      <c r="AO1766" s="31">
        <v>1560671</v>
      </c>
      <c r="AP1766" s="31">
        <v>1143728</v>
      </c>
      <c r="AQ1766" s="31">
        <v>1391039.9765625</v>
      </c>
      <c r="AR1766" s="31">
        <v>1283562.9765625</v>
      </c>
      <c r="AS1766" s="31">
        <v>1455825</v>
      </c>
      <c r="AT1766" s="31">
        <v>1387814</v>
      </c>
      <c r="AU1766" s="31">
        <v>1336751</v>
      </c>
      <c r="AV1766" s="31">
        <v>1582985</v>
      </c>
      <c r="AW1766" s="31">
        <v>1056641.6015625</v>
      </c>
      <c r="AX1766" s="31">
        <v>110191</v>
      </c>
      <c r="AY1766" s="31">
        <v>95251</v>
      </c>
      <c r="AZ1766" s="31">
        <v>205442</v>
      </c>
    </row>
    <row r="1767" spans="1:52" ht="15" customHeight="1">
      <c r="A1767" s="29" t="s">
        <v>12432</v>
      </c>
      <c r="B1767" s="34">
        <v>35369</v>
      </c>
      <c r="C1767" s="28">
        <v>600</v>
      </c>
      <c r="D1767" s="28">
        <v>43</v>
      </c>
      <c r="E1767" s="28">
        <v>46</v>
      </c>
      <c r="F1767" s="29" t="s">
        <v>172</v>
      </c>
      <c r="G1767" s="29" t="s">
        <v>12428</v>
      </c>
      <c r="H1767" s="28">
        <v>550</v>
      </c>
      <c r="I1767" s="29" t="s">
        <v>11841</v>
      </c>
      <c r="J1767" s="33" t="s">
        <v>12431</v>
      </c>
      <c r="K1767" s="29" t="s">
        <v>178</v>
      </c>
      <c r="L1767" s="29" t="s">
        <v>12122</v>
      </c>
      <c r="M1767" s="29" t="s">
        <v>5932</v>
      </c>
      <c r="N1767" s="28">
        <v>487874.3</v>
      </c>
      <c r="O1767" s="28">
        <v>6119130</v>
      </c>
      <c r="P1767" s="29" t="s">
        <v>12430</v>
      </c>
      <c r="Q1767" s="32" t="s">
        <v>174</v>
      </c>
      <c r="R1767" s="19"/>
      <c r="S1767" s="19"/>
      <c r="T1767" s="19"/>
      <c r="U1767" s="19"/>
      <c r="V1767" s="19"/>
      <c r="W1767" s="19"/>
      <c r="X1767" s="19"/>
      <c r="Y1767" s="19"/>
      <c r="Z1767" s="19"/>
      <c r="AA1767" s="19"/>
      <c r="AB1767" s="19"/>
      <c r="AC1767" s="19"/>
      <c r="AD1767" s="19"/>
      <c r="AE1767" s="19"/>
      <c r="AF1767" s="19"/>
      <c r="AG1767" s="19"/>
      <c r="AH1767" s="19"/>
      <c r="AI1767" s="19"/>
      <c r="AJ1767" s="19"/>
      <c r="AK1767" s="31">
        <v>193100</v>
      </c>
      <c r="AL1767" s="31">
        <v>1423000</v>
      </c>
      <c r="AM1767" s="31">
        <v>1451132</v>
      </c>
      <c r="AN1767" s="31">
        <v>1332129</v>
      </c>
      <c r="AO1767" s="31">
        <v>1512690</v>
      </c>
      <c r="AP1767" s="31">
        <v>1062627</v>
      </c>
      <c r="AQ1767" s="31">
        <v>1376788.015625</v>
      </c>
      <c r="AR1767" s="31">
        <v>1231206</v>
      </c>
      <c r="AS1767" s="31">
        <v>1352897</v>
      </c>
      <c r="AT1767" s="31">
        <v>1303367.20703125</v>
      </c>
      <c r="AU1767" s="31">
        <v>1259248.71875</v>
      </c>
      <c r="AV1767" s="31">
        <v>1470270.796875</v>
      </c>
      <c r="AW1767" s="31">
        <v>1338387.2109375</v>
      </c>
      <c r="AX1767" s="31">
        <v>112473.203125</v>
      </c>
      <c r="AY1767" s="31">
        <v>92309.8984375</v>
      </c>
      <c r="AZ1767" s="31">
        <v>204783.1015625</v>
      </c>
    </row>
    <row r="1768" spans="1:52" ht="15" customHeight="1">
      <c r="A1768" s="29" t="s">
        <v>12429</v>
      </c>
      <c r="B1768" s="34">
        <v>35376</v>
      </c>
      <c r="C1768" s="28">
        <v>660</v>
      </c>
      <c r="D1768" s="28">
        <v>47</v>
      </c>
      <c r="E1768" s="28">
        <v>45</v>
      </c>
      <c r="F1768" s="29" t="s">
        <v>242</v>
      </c>
      <c r="G1768" s="29" t="s">
        <v>5621</v>
      </c>
      <c r="H1768" s="28">
        <v>550</v>
      </c>
      <c r="I1768" s="29" t="s">
        <v>11841</v>
      </c>
      <c r="J1768" s="33" t="s">
        <v>12427</v>
      </c>
      <c r="K1768" s="29" t="s">
        <v>178</v>
      </c>
      <c r="L1768" s="29" t="s">
        <v>12423</v>
      </c>
      <c r="M1768" s="29" t="s">
        <v>3433</v>
      </c>
      <c r="N1768" s="28">
        <v>485043.4</v>
      </c>
      <c r="O1768" s="28">
        <v>6103529</v>
      </c>
      <c r="P1768" s="29" t="s">
        <v>12426</v>
      </c>
      <c r="Q1768" s="32" t="s">
        <v>174</v>
      </c>
      <c r="R1768" s="19"/>
      <c r="S1768" s="19"/>
      <c r="T1768" s="19"/>
      <c r="U1768" s="19"/>
      <c r="V1768" s="19"/>
      <c r="W1768" s="19"/>
      <c r="X1768" s="19"/>
      <c r="Y1768" s="19"/>
      <c r="Z1768" s="19"/>
      <c r="AA1768" s="19"/>
      <c r="AB1768" s="19"/>
      <c r="AC1768" s="19"/>
      <c r="AD1768" s="19"/>
      <c r="AE1768" s="19"/>
      <c r="AF1768" s="19"/>
      <c r="AG1768" s="19"/>
      <c r="AH1768" s="19"/>
      <c r="AI1768" s="19"/>
      <c r="AJ1768" s="19"/>
      <c r="AK1768" s="31">
        <v>155000</v>
      </c>
      <c r="AL1768" s="31">
        <v>1574700</v>
      </c>
      <c r="AM1768" s="31">
        <v>1859762</v>
      </c>
      <c r="AN1768" s="31">
        <v>1630930</v>
      </c>
      <c r="AO1768" s="31">
        <v>1880567</v>
      </c>
      <c r="AP1768" s="31">
        <v>1502941</v>
      </c>
      <c r="AQ1768" s="31">
        <v>1628568.9921875</v>
      </c>
      <c r="AR1768" s="31">
        <v>1510547</v>
      </c>
      <c r="AS1768" s="31">
        <v>1688422</v>
      </c>
      <c r="AT1768" s="31">
        <v>1683907</v>
      </c>
      <c r="AU1768" s="31">
        <v>1537541</v>
      </c>
      <c r="AV1768" s="31">
        <v>1690023</v>
      </c>
      <c r="AW1768" s="31">
        <v>1725003</v>
      </c>
      <c r="AX1768" s="31">
        <v>140819</v>
      </c>
      <c r="AY1768" s="31">
        <v>110825</v>
      </c>
      <c r="AZ1768" s="31">
        <v>251644</v>
      </c>
    </row>
    <row r="1769" spans="1:52" ht="15" customHeight="1">
      <c r="A1769" s="29" t="s">
        <v>12425</v>
      </c>
      <c r="B1769" s="34">
        <v>35370</v>
      </c>
      <c r="C1769" s="28">
        <v>660</v>
      </c>
      <c r="D1769" s="28">
        <v>47</v>
      </c>
      <c r="E1769" s="28">
        <v>45</v>
      </c>
      <c r="F1769" s="29" t="s">
        <v>242</v>
      </c>
      <c r="G1769" s="29" t="s">
        <v>5621</v>
      </c>
      <c r="H1769" s="28">
        <v>550</v>
      </c>
      <c r="I1769" s="29" t="s">
        <v>11841</v>
      </c>
      <c r="J1769" s="33" t="s">
        <v>12424</v>
      </c>
      <c r="K1769" s="29" t="s">
        <v>178</v>
      </c>
      <c r="L1769" s="29" t="s">
        <v>12423</v>
      </c>
      <c r="M1769" s="29" t="s">
        <v>2826</v>
      </c>
      <c r="N1769" s="28">
        <v>484572.5</v>
      </c>
      <c r="O1769" s="28">
        <v>6103328</v>
      </c>
      <c r="P1769" s="29" t="s">
        <v>12422</v>
      </c>
      <c r="Q1769" s="32" t="s">
        <v>174</v>
      </c>
      <c r="R1769" s="19"/>
      <c r="S1769" s="19"/>
      <c r="T1769" s="19"/>
      <c r="U1769" s="19"/>
      <c r="V1769" s="19"/>
      <c r="W1769" s="19"/>
      <c r="X1769" s="19"/>
      <c r="Y1769" s="19"/>
      <c r="Z1769" s="19"/>
      <c r="AA1769" s="19"/>
      <c r="AB1769" s="19"/>
      <c r="AC1769" s="19"/>
      <c r="AD1769" s="19"/>
      <c r="AE1769" s="19"/>
      <c r="AF1769" s="19"/>
      <c r="AG1769" s="19"/>
      <c r="AH1769" s="19"/>
      <c r="AI1769" s="19"/>
      <c r="AJ1769" s="19"/>
      <c r="AK1769" s="31">
        <v>122400</v>
      </c>
      <c r="AL1769" s="31">
        <v>1635400</v>
      </c>
      <c r="AM1769" s="31">
        <v>1895403</v>
      </c>
      <c r="AN1769" s="31">
        <v>1692346</v>
      </c>
      <c r="AO1769" s="31">
        <v>1913448</v>
      </c>
      <c r="AP1769" s="31">
        <v>1533939</v>
      </c>
      <c r="AQ1769" s="31">
        <v>1380462.9921875</v>
      </c>
      <c r="AR1769" s="31">
        <v>1539732</v>
      </c>
      <c r="AS1769" s="31">
        <v>1731840</v>
      </c>
      <c r="AT1769" s="31">
        <v>1716788</v>
      </c>
      <c r="AU1769" s="31">
        <v>1629475</v>
      </c>
      <c r="AV1769" s="31">
        <v>1872387</v>
      </c>
      <c r="AW1769" s="31">
        <v>1715911</v>
      </c>
      <c r="AX1769" s="31">
        <v>145987</v>
      </c>
      <c r="AY1769" s="31">
        <v>111376</v>
      </c>
      <c r="AZ1769" s="31">
        <v>257363</v>
      </c>
    </row>
    <row r="1770" spans="1:52" ht="15" customHeight="1">
      <c r="A1770" s="29" t="s">
        <v>12421</v>
      </c>
      <c r="B1770" s="34">
        <v>35416</v>
      </c>
      <c r="C1770" s="28">
        <v>600</v>
      </c>
      <c r="D1770" s="28">
        <v>38</v>
      </c>
      <c r="E1770" s="28">
        <v>40</v>
      </c>
      <c r="F1770" s="29" t="s">
        <v>786</v>
      </c>
      <c r="G1770" s="29" t="s">
        <v>12340</v>
      </c>
      <c r="H1770" s="28">
        <v>550</v>
      </c>
      <c r="I1770" s="29" t="s">
        <v>11841</v>
      </c>
      <c r="J1770" s="33" t="s">
        <v>12420</v>
      </c>
      <c r="K1770" s="29" t="s">
        <v>178</v>
      </c>
      <c r="L1770" s="29" t="s">
        <v>12419</v>
      </c>
      <c r="M1770" s="29" t="s">
        <v>4495</v>
      </c>
      <c r="N1770" s="28">
        <v>486514</v>
      </c>
      <c r="O1770" s="28">
        <v>6111422</v>
      </c>
      <c r="P1770" s="29" t="s">
        <v>12418</v>
      </c>
      <c r="Q1770" s="32" t="s">
        <v>174</v>
      </c>
      <c r="R1770" s="19"/>
      <c r="S1770" s="19"/>
      <c r="T1770" s="19"/>
      <c r="U1770" s="19"/>
      <c r="V1770" s="19"/>
      <c r="W1770" s="19"/>
      <c r="X1770" s="19"/>
      <c r="Y1770" s="19"/>
      <c r="Z1770" s="19"/>
      <c r="AA1770" s="19"/>
      <c r="AB1770" s="19"/>
      <c r="AC1770" s="19"/>
      <c r="AD1770" s="19"/>
      <c r="AE1770" s="19"/>
      <c r="AF1770" s="19"/>
      <c r="AG1770" s="19"/>
      <c r="AH1770" s="19"/>
      <c r="AI1770" s="19"/>
      <c r="AJ1770" s="19"/>
      <c r="AK1770" s="31">
        <v>0</v>
      </c>
      <c r="AL1770" s="31">
        <v>1239600</v>
      </c>
      <c r="AM1770" s="31">
        <v>1318722</v>
      </c>
      <c r="AN1770" s="31">
        <v>1169623</v>
      </c>
      <c r="AO1770" s="31">
        <v>1313278</v>
      </c>
      <c r="AP1770" s="31">
        <v>1008755</v>
      </c>
      <c r="AQ1770" s="31">
        <v>1182650</v>
      </c>
      <c r="AR1770" s="31">
        <v>1002974</v>
      </c>
      <c r="AS1770" s="31">
        <v>1107462</v>
      </c>
      <c r="AT1770" s="31">
        <v>854029</v>
      </c>
      <c r="AU1770" s="31">
        <v>1085114</v>
      </c>
      <c r="AV1770" s="31">
        <v>1277588</v>
      </c>
      <c r="AW1770" s="31">
        <v>1255107</v>
      </c>
      <c r="AX1770" s="31">
        <v>88953</v>
      </c>
      <c r="AY1770" s="31">
        <v>76892</v>
      </c>
      <c r="AZ1770" s="31">
        <v>165845</v>
      </c>
    </row>
    <row r="1771" spans="1:52" ht="15" customHeight="1">
      <c r="A1771" s="29" t="s">
        <v>12417</v>
      </c>
      <c r="B1771" s="34">
        <v>35440</v>
      </c>
      <c r="C1771" s="28">
        <v>750</v>
      </c>
      <c r="D1771" s="28">
        <v>44</v>
      </c>
      <c r="E1771" s="28">
        <v>46</v>
      </c>
      <c r="F1771" s="29" t="s">
        <v>172</v>
      </c>
      <c r="G1771" s="29" t="s">
        <v>5721</v>
      </c>
      <c r="H1771" s="28">
        <v>550</v>
      </c>
      <c r="I1771" s="29" t="s">
        <v>11841</v>
      </c>
      <c r="J1771" s="33" t="s">
        <v>12416</v>
      </c>
      <c r="K1771" s="29" t="s">
        <v>178</v>
      </c>
      <c r="L1771" s="29" t="s">
        <v>12051</v>
      </c>
      <c r="M1771" s="29" t="s">
        <v>12412</v>
      </c>
      <c r="N1771" s="28">
        <v>491267.5</v>
      </c>
      <c r="O1771" s="28">
        <v>6105276</v>
      </c>
      <c r="P1771" s="29" t="s">
        <v>12415</v>
      </c>
      <c r="Q1771" s="32" t="s">
        <v>174</v>
      </c>
      <c r="R1771" s="19"/>
      <c r="S1771" s="19"/>
      <c r="T1771" s="19"/>
      <c r="U1771" s="19"/>
      <c r="V1771" s="19"/>
      <c r="W1771" s="19"/>
      <c r="X1771" s="19"/>
      <c r="Y1771" s="19"/>
      <c r="Z1771" s="19"/>
      <c r="AA1771" s="19"/>
      <c r="AB1771" s="19"/>
      <c r="AC1771" s="19"/>
      <c r="AD1771" s="19"/>
      <c r="AE1771" s="19"/>
      <c r="AF1771" s="19"/>
      <c r="AG1771" s="19"/>
      <c r="AH1771" s="19"/>
      <c r="AI1771" s="19"/>
      <c r="AJ1771" s="19"/>
      <c r="AK1771" s="19"/>
      <c r="AL1771" s="31">
        <v>1458400</v>
      </c>
      <c r="AM1771" s="31">
        <v>1593579</v>
      </c>
      <c r="AN1771" s="31">
        <v>1413297</v>
      </c>
      <c r="AO1771" s="31">
        <v>1559970</v>
      </c>
      <c r="AP1771" s="31">
        <v>1116542</v>
      </c>
      <c r="AQ1771" s="31">
        <v>1406476</v>
      </c>
      <c r="AR1771" s="31">
        <v>1197404</v>
      </c>
      <c r="AS1771" s="31">
        <v>1354580.1875</v>
      </c>
      <c r="AT1771" s="31">
        <v>1329236.3046875</v>
      </c>
      <c r="AU1771" s="31">
        <v>1253137.59765625</v>
      </c>
      <c r="AV1771" s="31">
        <v>1509273.29296875</v>
      </c>
      <c r="AW1771" s="31">
        <v>1467734.37890625</v>
      </c>
      <c r="AX1771" s="31">
        <v>111353.3984375</v>
      </c>
      <c r="AY1771" s="31">
        <v>94261.203125</v>
      </c>
      <c r="AZ1771" s="31">
        <v>205614.6015625</v>
      </c>
    </row>
    <row r="1772" spans="1:52" ht="15" customHeight="1">
      <c r="A1772" s="29" t="s">
        <v>12414</v>
      </c>
      <c r="B1772" s="34">
        <v>35440</v>
      </c>
      <c r="C1772" s="28">
        <v>750</v>
      </c>
      <c r="D1772" s="28">
        <v>44</v>
      </c>
      <c r="E1772" s="28">
        <v>46</v>
      </c>
      <c r="F1772" s="29" t="s">
        <v>172</v>
      </c>
      <c r="G1772" s="29" t="s">
        <v>5721</v>
      </c>
      <c r="H1772" s="28">
        <v>550</v>
      </c>
      <c r="I1772" s="29" t="s">
        <v>11841</v>
      </c>
      <c r="J1772" s="33" t="s">
        <v>12413</v>
      </c>
      <c r="K1772" s="29" t="s">
        <v>178</v>
      </c>
      <c r="L1772" s="29" t="s">
        <v>12051</v>
      </c>
      <c r="M1772" s="29" t="s">
        <v>12412</v>
      </c>
      <c r="N1772" s="28">
        <v>491343.5</v>
      </c>
      <c r="O1772" s="28">
        <v>6105429</v>
      </c>
      <c r="P1772" s="29" t="s">
        <v>12411</v>
      </c>
      <c r="Q1772" s="32" t="s">
        <v>174</v>
      </c>
      <c r="R1772" s="19"/>
      <c r="S1772" s="19"/>
      <c r="T1772" s="19"/>
      <c r="U1772" s="19"/>
      <c r="V1772" s="19"/>
      <c r="W1772" s="19"/>
      <c r="X1772" s="19"/>
      <c r="Y1772" s="19"/>
      <c r="Z1772" s="19"/>
      <c r="AA1772" s="19"/>
      <c r="AB1772" s="19"/>
      <c r="AC1772" s="19"/>
      <c r="AD1772" s="19"/>
      <c r="AE1772" s="19"/>
      <c r="AF1772" s="19"/>
      <c r="AG1772" s="19"/>
      <c r="AH1772" s="19"/>
      <c r="AI1772" s="19"/>
      <c r="AJ1772" s="19"/>
      <c r="AK1772" s="19"/>
      <c r="AL1772" s="31">
        <v>1424500</v>
      </c>
      <c r="AM1772" s="31">
        <v>1523409</v>
      </c>
      <c r="AN1772" s="31">
        <v>1339818</v>
      </c>
      <c r="AO1772" s="31">
        <v>1485611</v>
      </c>
      <c r="AP1772" s="31">
        <v>1168205</v>
      </c>
      <c r="AQ1772" s="31">
        <v>1346798.9921875</v>
      </c>
      <c r="AR1772" s="31">
        <v>1173233</v>
      </c>
      <c r="AS1772" s="31">
        <v>1311162</v>
      </c>
      <c r="AT1772" s="31">
        <v>1309050</v>
      </c>
      <c r="AU1772" s="31">
        <v>1223709</v>
      </c>
      <c r="AV1772" s="31">
        <v>1481847</v>
      </c>
      <c r="AW1772" s="31">
        <v>1381270</v>
      </c>
      <c r="AX1772" s="31">
        <v>99829</v>
      </c>
      <c r="AY1772" s="31">
        <v>92760</v>
      </c>
      <c r="AZ1772" s="31">
        <v>192589</v>
      </c>
    </row>
    <row r="1773" spans="1:52" ht="15" customHeight="1">
      <c r="A1773" s="29" t="s">
        <v>12410</v>
      </c>
      <c r="B1773" s="34">
        <v>35452</v>
      </c>
      <c r="C1773" s="28">
        <v>750</v>
      </c>
      <c r="D1773" s="28">
        <v>44</v>
      </c>
      <c r="E1773" s="28">
        <v>46</v>
      </c>
      <c r="F1773" s="29" t="s">
        <v>172</v>
      </c>
      <c r="G1773" s="29" t="s">
        <v>5721</v>
      </c>
      <c r="H1773" s="28">
        <v>550</v>
      </c>
      <c r="I1773" s="29" t="s">
        <v>11841</v>
      </c>
      <c r="J1773" s="33" t="s">
        <v>12409</v>
      </c>
      <c r="K1773" s="29" t="s">
        <v>178</v>
      </c>
      <c r="L1773" s="29" t="s">
        <v>11946</v>
      </c>
      <c r="M1773" s="29" t="s">
        <v>12408</v>
      </c>
      <c r="N1773" s="28">
        <v>485121.2</v>
      </c>
      <c r="O1773" s="28">
        <v>6117803</v>
      </c>
      <c r="P1773" s="29" t="s">
        <v>12407</v>
      </c>
      <c r="Q1773" s="32" t="s">
        <v>174</v>
      </c>
      <c r="R1773" s="19"/>
      <c r="S1773" s="19"/>
      <c r="T1773" s="19"/>
      <c r="U1773" s="19"/>
      <c r="V1773" s="19"/>
      <c r="W1773" s="19"/>
      <c r="X1773" s="19"/>
      <c r="Y1773" s="19"/>
      <c r="Z1773" s="19"/>
      <c r="AA1773" s="19"/>
      <c r="AB1773" s="19"/>
      <c r="AC1773" s="19"/>
      <c r="AD1773" s="19"/>
      <c r="AE1773" s="19"/>
      <c r="AF1773" s="19"/>
      <c r="AG1773" s="19"/>
      <c r="AH1773" s="19"/>
      <c r="AI1773" s="19"/>
      <c r="AJ1773" s="19"/>
      <c r="AK1773" s="19"/>
      <c r="AL1773" s="31">
        <v>1462800</v>
      </c>
      <c r="AM1773" s="31">
        <v>1689939</v>
      </c>
      <c r="AN1773" s="31">
        <v>1383072</v>
      </c>
      <c r="AO1773" s="31">
        <v>1649186</v>
      </c>
      <c r="AP1773" s="31">
        <v>1268718</v>
      </c>
      <c r="AQ1773" s="31">
        <v>1446270.9921875</v>
      </c>
      <c r="AR1773" s="31">
        <v>1288547.9921875</v>
      </c>
      <c r="AS1773" s="31">
        <v>1432795</v>
      </c>
      <c r="AT1773" s="31">
        <v>1402901</v>
      </c>
      <c r="AU1773" s="31">
        <v>1332404</v>
      </c>
      <c r="AV1773" s="31">
        <v>1584565</v>
      </c>
      <c r="AW1773" s="31">
        <v>1518801</v>
      </c>
      <c r="AX1773" s="31">
        <v>117374</v>
      </c>
      <c r="AY1773" s="31">
        <v>92632</v>
      </c>
      <c r="AZ1773" s="31">
        <v>210006</v>
      </c>
    </row>
    <row r="1774" spans="1:52" ht="15" customHeight="1">
      <c r="A1774" s="29" t="s">
        <v>12406</v>
      </c>
      <c r="B1774" s="34">
        <v>35452</v>
      </c>
      <c r="C1774" s="28">
        <v>750</v>
      </c>
      <c r="D1774" s="28">
        <v>43</v>
      </c>
      <c r="E1774" s="28">
        <v>46</v>
      </c>
      <c r="F1774" s="29" t="s">
        <v>172</v>
      </c>
      <c r="G1774" s="29" t="s">
        <v>5721</v>
      </c>
      <c r="H1774" s="28">
        <v>550</v>
      </c>
      <c r="I1774" s="29" t="s">
        <v>11841</v>
      </c>
      <c r="J1774" s="33" t="s">
        <v>12405</v>
      </c>
      <c r="K1774" s="29" t="s">
        <v>178</v>
      </c>
      <c r="L1774" s="29" t="s">
        <v>11946</v>
      </c>
      <c r="M1774" s="29" t="s">
        <v>2672</v>
      </c>
      <c r="N1774" s="28">
        <v>485423</v>
      </c>
      <c r="O1774" s="28">
        <v>6117758</v>
      </c>
      <c r="P1774" s="29" t="s">
        <v>12404</v>
      </c>
      <c r="Q1774" s="32" t="s">
        <v>174</v>
      </c>
      <c r="R1774" s="19"/>
      <c r="S1774" s="19"/>
      <c r="T1774" s="19"/>
      <c r="U1774" s="19"/>
      <c r="V1774" s="19"/>
      <c r="W1774" s="19"/>
      <c r="X1774" s="19"/>
      <c r="Y1774" s="19"/>
      <c r="Z1774" s="19"/>
      <c r="AA1774" s="19"/>
      <c r="AB1774" s="19"/>
      <c r="AC1774" s="19"/>
      <c r="AD1774" s="19"/>
      <c r="AE1774" s="19"/>
      <c r="AF1774" s="19"/>
      <c r="AG1774" s="19"/>
      <c r="AH1774" s="19"/>
      <c r="AI1774" s="19"/>
      <c r="AJ1774" s="19"/>
      <c r="AK1774" s="19"/>
      <c r="AL1774" s="31">
        <v>1502200</v>
      </c>
      <c r="AM1774" s="31">
        <v>1668054</v>
      </c>
      <c r="AN1774" s="31">
        <v>1439314</v>
      </c>
      <c r="AO1774" s="31">
        <v>1551817</v>
      </c>
      <c r="AP1774" s="31">
        <v>1278282</v>
      </c>
      <c r="AQ1774" s="31">
        <v>1423508.9921875</v>
      </c>
      <c r="AR1774" s="31">
        <v>1253831.0390625</v>
      </c>
      <c r="AS1774" s="31">
        <v>1400457</v>
      </c>
      <c r="AT1774" s="31">
        <v>1368566</v>
      </c>
      <c r="AU1774" s="31">
        <v>1291900</v>
      </c>
      <c r="AV1774" s="31">
        <v>1555340</v>
      </c>
      <c r="AW1774" s="31">
        <v>1437073</v>
      </c>
      <c r="AX1774" s="31">
        <v>112174</v>
      </c>
      <c r="AY1774" s="31">
        <v>87024</v>
      </c>
      <c r="AZ1774" s="31">
        <v>199198</v>
      </c>
    </row>
    <row r="1775" spans="1:52" ht="15" customHeight="1">
      <c r="A1775" s="29" t="s">
        <v>12403</v>
      </c>
      <c r="B1775" s="34">
        <v>35416</v>
      </c>
      <c r="C1775" s="28">
        <v>600</v>
      </c>
      <c r="D1775" s="28">
        <v>44</v>
      </c>
      <c r="E1775" s="28">
        <v>43.4</v>
      </c>
      <c r="F1775" s="29" t="s">
        <v>242</v>
      </c>
      <c r="G1775" s="29" t="s">
        <v>12399</v>
      </c>
      <c r="H1775" s="28">
        <v>550</v>
      </c>
      <c r="I1775" s="29" t="s">
        <v>11841</v>
      </c>
      <c r="J1775" s="33" t="s">
        <v>12402</v>
      </c>
      <c r="K1775" s="29" t="s">
        <v>178</v>
      </c>
      <c r="L1775" s="29" t="s">
        <v>12130</v>
      </c>
      <c r="M1775" s="29" t="s">
        <v>262</v>
      </c>
      <c r="N1775" s="28">
        <v>483658.9</v>
      </c>
      <c r="O1775" s="28">
        <v>6101707</v>
      </c>
      <c r="P1775" s="29" t="s">
        <v>12401</v>
      </c>
      <c r="Q1775" s="32" t="s">
        <v>174</v>
      </c>
      <c r="R1775" s="19"/>
      <c r="S1775" s="19"/>
      <c r="T1775" s="19"/>
      <c r="U1775" s="19"/>
      <c r="V1775" s="19"/>
      <c r="W1775" s="19"/>
      <c r="X1775" s="19"/>
      <c r="Y1775" s="19"/>
      <c r="Z1775" s="19"/>
      <c r="AA1775" s="19"/>
      <c r="AB1775" s="19"/>
      <c r="AC1775" s="19"/>
      <c r="AD1775" s="19"/>
      <c r="AE1775" s="19"/>
      <c r="AF1775" s="19"/>
      <c r="AG1775" s="19"/>
      <c r="AH1775" s="19"/>
      <c r="AI1775" s="19"/>
      <c r="AJ1775" s="19"/>
      <c r="AK1775" s="31">
        <v>0</v>
      </c>
      <c r="AL1775" s="31">
        <v>1528500</v>
      </c>
      <c r="AM1775" s="31">
        <v>1702434</v>
      </c>
      <c r="AN1775" s="31">
        <v>1457308</v>
      </c>
      <c r="AO1775" s="31">
        <v>1597847</v>
      </c>
      <c r="AP1775" s="31">
        <v>1281131</v>
      </c>
      <c r="AQ1775" s="31">
        <v>1409116</v>
      </c>
      <c r="AR1775" s="31">
        <v>1264204</v>
      </c>
      <c r="AS1775" s="31">
        <v>1426968</v>
      </c>
      <c r="AT1775" s="31">
        <v>1416425</v>
      </c>
      <c r="AU1775" s="31">
        <v>1332680</v>
      </c>
      <c r="AV1775" s="31">
        <v>1577730</v>
      </c>
      <c r="AW1775" s="31">
        <v>1486096.6796875</v>
      </c>
      <c r="AX1775" s="31">
        <v>117678</v>
      </c>
      <c r="AY1775" s="31">
        <v>99724</v>
      </c>
      <c r="AZ1775" s="31">
        <v>217402</v>
      </c>
    </row>
    <row r="1776" spans="1:52" ht="15" customHeight="1">
      <c r="A1776" s="29" t="s">
        <v>12400</v>
      </c>
      <c r="B1776" s="34">
        <v>35439</v>
      </c>
      <c r="C1776" s="28">
        <v>600</v>
      </c>
      <c r="D1776" s="28">
        <v>44</v>
      </c>
      <c r="E1776" s="28">
        <v>45</v>
      </c>
      <c r="F1776" s="29" t="s">
        <v>242</v>
      </c>
      <c r="G1776" s="29" t="s">
        <v>12254</v>
      </c>
      <c r="H1776" s="28">
        <v>550</v>
      </c>
      <c r="I1776" s="29" t="s">
        <v>11841</v>
      </c>
      <c r="J1776" s="33" t="s">
        <v>12398</v>
      </c>
      <c r="K1776" s="29" t="s">
        <v>178</v>
      </c>
      <c r="L1776" s="29" t="s">
        <v>12397</v>
      </c>
      <c r="M1776" s="29" t="s">
        <v>12396</v>
      </c>
      <c r="N1776" s="28">
        <v>486416.3</v>
      </c>
      <c r="O1776" s="28">
        <v>6100008</v>
      </c>
      <c r="P1776" s="29" t="s">
        <v>12395</v>
      </c>
      <c r="Q1776" s="32" t="s">
        <v>174</v>
      </c>
      <c r="R1776" s="19"/>
      <c r="S1776" s="19"/>
      <c r="T1776" s="19"/>
      <c r="U1776" s="19"/>
      <c r="V1776" s="19"/>
      <c r="W1776" s="19"/>
      <c r="X1776" s="19"/>
      <c r="Y1776" s="19"/>
      <c r="Z1776" s="19"/>
      <c r="AA1776" s="19"/>
      <c r="AB1776" s="19"/>
      <c r="AC1776" s="19"/>
      <c r="AD1776" s="19"/>
      <c r="AE1776" s="19"/>
      <c r="AF1776" s="19"/>
      <c r="AG1776" s="19"/>
      <c r="AH1776" s="19"/>
      <c r="AI1776" s="19"/>
      <c r="AJ1776" s="19"/>
      <c r="AK1776" s="19"/>
      <c r="AL1776" s="31">
        <v>1433000</v>
      </c>
      <c r="AM1776" s="31">
        <v>1635541</v>
      </c>
      <c r="AN1776" s="31">
        <v>1452040</v>
      </c>
      <c r="AO1776" s="31">
        <v>1635478</v>
      </c>
      <c r="AP1776" s="31">
        <v>1271474</v>
      </c>
      <c r="AQ1776" s="31">
        <v>1434994</v>
      </c>
      <c r="AR1776" s="31">
        <v>1278356</v>
      </c>
      <c r="AS1776" s="31">
        <v>1424108</v>
      </c>
      <c r="AT1776" s="31">
        <v>1373229</v>
      </c>
      <c r="AU1776" s="31">
        <v>1330754</v>
      </c>
      <c r="AV1776" s="31">
        <v>1491913</v>
      </c>
      <c r="AW1776" s="31">
        <v>1262287</v>
      </c>
      <c r="AX1776" s="31">
        <v>66290</v>
      </c>
      <c r="AY1776" s="31">
        <v>50598</v>
      </c>
      <c r="AZ1776" s="31">
        <v>116888</v>
      </c>
    </row>
    <row r="1777" spans="1:52" ht="15" customHeight="1">
      <c r="A1777" s="29" t="s">
        <v>12394</v>
      </c>
      <c r="B1777" s="34">
        <v>35557</v>
      </c>
      <c r="C1777" s="28">
        <v>750</v>
      </c>
      <c r="D1777" s="28">
        <v>44</v>
      </c>
      <c r="E1777" s="28">
        <v>46</v>
      </c>
      <c r="F1777" s="29" t="s">
        <v>172</v>
      </c>
      <c r="G1777" s="29" t="s">
        <v>12389</v>
      </c>
      <c r="H1777" s="28">
        <v>550</v>
      </c>
      <c r="I1777" s="29" t="s">
        <v>11841</v>
      </c>
      <c r="J1777" s="33" t="s">
        <v>12393</v>
      </c>
      <c r="K1777" s="29" t="s">
        <v>178</v>
      </c>
      <c r="L1777" s="29" t="s">
        <v>12126</v>
      </c>
      <c r="M1777" s="29" t="s">
        <v>12392</v>
      </c>
      <c r="N1777" s="28">
        <v>485044.1</v>
      </c>
      <c r="O1777" s="28">
        <v>6119564</v>
      </c>
      <c r="P1777" s="29" t="s">
        <v>12391</v>
      </c>
      <c r="Q1777" s="32" t="s">
        <v>174</v>
      </c>
      <c r="R1777" s="19"/>
      <c r="S1777" s="19"/>
      <c r="T1777" s="19"/>
      <c r="U1777" s="19"/>
      <c r="V1777" s="19"/>
      <c r="W1777" s="19"/>
      <c r="X1777" s="19"/>
      <c r="Y1777" s="19"/>
      <c r="Z1777" s="19"/>
      <c r="AA1777" s="19"/>
      <c r="AB1777" s="19"/>
      <c r="AC1777" s="19"/>
      <c r="AD1777" s="19"/>
      <c r="AE1777" s="19"/>
      <c r="AF1777" s="19"/>
      <c r="AG1777" s="19"/>
      <c r="AH1777" s="19"/>
      <c r="AI1777" s="19"/>
      <c r="AJ1777" s="19"/>
      <c r="AK1777" s="19"/>
      <c r="AL1777" s="31">
        <v>722400</v>
      </c>
      <c r="AM1777" s="31">
        <v>1551698</v>
      </c>
      <c r="AN1777" s="31">
        <v>1375977</v>
      </c>
      <c r="AO1777" s="31">
        <v>1535195</v>
      </c>
      <c r="AP1777" s="31">
        <v>1219517</v>
      </c>
      <c r="AQ1777" s="31">
        <v>1379138.9921875</v>
      </c>
      <c r="AR1777" s="31">
        <v>1231727</v>
      </c>
      <c r="AS1777" s="31">
        <v>1385998</v>
      </c>
      <c r="AT1777" s="31">
        <v>1346120</v>
      </c>
      <c r="AU1777" s="31">
        <v>1296928</v>
      </c>
      <c r="AV1777" s="31">
        <v>1518237</v>
      </c>
      <c r="AW1777" s="31">
        <v>1424523</v>
      </c>
      <c r="AX1777" s="31">
        <v>116970</v>
      </c>
      <c r="AY1777" s="31">
        <v>86317</v>
      </c>
      <c r="AZ1777" s="31">
        <v>203287</v>
      </c>
    </row>
    <row r="1778" spans="1:52" ht="15" customHeight="1">
      <c r="A1778" s="29" t="s">
        <v>12390</v>
      </c>
      <c r="B1778" s="34">
        <v>35552</v>
      </c>
      <c r="C1778" s="28">
        <v>750</v>
      </c>
      <c r="D1778" s="28">
        <v>44</v>
      </c>
      <c r="E1778" s="28">
        <v>46</v>
      </c>
      <c r="F1778" s="29" t="s">
        <v>172</v>
      </c>
      <c r="G1778" s="29" t="s">
        <v>5721</v>
      </c>
      <c r="H1778" s="28">
        <v>550</v>
      </c>
      <c r="I1778" s="29" t="s">
        <v>11841</v>
      </c>
      <c r="J1778" s="33" t="s">
        <v>12388</v>
      </c>
      <c r="K1778" s="29" t="s">
        <v>178</v>
      </c>
      <c r="L1778" s="29" t="s">
        <v>12387</v>
      </c>
      <c r="M1778" s="29" t="s">
        <v>1377</v>
      </c>
      <c r="N1778" s="28">
        <v>489176.6</v>
      </c>
      <c r="O1778" s="28">
        <v>6089686</v>
      </c>
      <c r="P1778" s="29" t="s">
        <v>12386</v>
      </c>
      <c r="Q1778" s="32" t="s">
        <v>174</v>
      </c>
      <c r="R1778" s="19"/>
      <c r="S1778" s="19"/>
      <c r="T1778" s="19"/>
      <c r="U1778" s="19"/>
      <c r="V1778" s="19"/>
      <c r="W1778" s="19"/>
      <c r="X1778" s="19"/>
      <c r="Y1778" s="19"/>
      <c r="Z1778" s="19"/>
      <c r="AA1778" s="19"/>
      <c r="AB1778" s="19"/>
      <c r="AC1778" s="19"/>
      <c r="AD1778" s="19"/>
      <c r="AE1778" s="19"/>
      <c r="AF1778" s="19"/>
      <c r="AG1778" s="19"/>
      <c r="AH1778" s="19"/>
      <c r="AI1778" s="19"/>
      <c r="AJ1778" s="19"/>
      <c r="AK1778" s="19"/>
      <c r="AL1778" s="31">
        <v>706800</v>
      </c>
      <c r="AM1778" s="31">
        <v>1474133</v>
      </c>
      <c r="AN1778" s="31">
        <v>1280279</v>
      </c>
      <c r="AO1778" s="31">
        <v>1381152</v>
      </c>
      <c r="AP1778" s="31">
        <v>1094808</v>
      </c>
      <c r="AQ1778" s="31">
        <v>1269049</v>
      </c>
      <c r="AR1778" s="31">
        <v>1040987.984375</v>
      </c>
      <c r="AS1778" s="31">
        <v>1226014</v>
      </c>
      <c r="AT1778" s="31">
        <v>1175291</v>
      </c>
      <c r="AU1778" s="31">
        <v>1149801</v>
      </c>
      <c r="AV1778" s="31">
        <v>1366656.703125</v>
      </c>
      <c r="AW1778" s="31">
        <v>1314157.515625</v>
      </c>
      <c r="AX1778" s="31">
        <v>95874.296875</v>
      </c>
      <c r="AY1778" s="31">
        <v>90380.296875</v>
      </c>
      <c r="AZ1778" s="31">
        <v>186254.59375</v>
      </c>
    </row>
    <row r="1779" spans="1:52" ht="15" customHeight="1">
      <c r="A1779" s="29" t="s">
        <v>12385</v>
      </c>
      <c r="B1779" s="34">
        <v>35592</v>
      </c>
      <c r="C1779" s="28">
        <v>600</v>
      </c>
      <c r="D1779" s="28">
        <v>44</v>
      </c>
      <c r="E1779" s="28">
        <v>46</v>
      </c>
      <c r="F1779" s="29" t="s">
        <v>242</v>
      </c>
      <c r="G1779" s="29" t="s">
        <v>12332</v>
      </c>
      <c r="H1779" s="28">
        <v>550</v>
      </c>
      <c r="I1779" s="29" t="s">
        <v>11841</v>
      </c>
      <c r="J1779" s="33" t="s">
        <v>12384</v>
      </c>
      <c r="K1779" s="29" t="s">
        <v>178</v>
      </c>
      <c r="L1779" s="29" t="s">
        <v>12069</v>
      </c>
      <c r="M1779" s="29" t="s">
        <v>10013</v>
      </c>
      <c r="N1779" s="28">
        <v>491159.2</v>
      </c>
      <c r="O1779" s="28">
        <v>6103136</v>
      </c>
      <c r="P1779" s="29" t="s">
        <v>12383</v>
      </c>
      <c r="Q1779" s="32" t="s">
        <v>174</v>
      </c>
      <c r="R1779" s="19"/>
      <c r="S1779" s="19"/>
      <c r="T1779" s="19"/>
      <c r="U1779" s="19"/>
      <c r="V1779" s="19"/>
      <c r="W1779" s="19"/>
      <c r="X1779" s="19"/>
      <c r="Y1779" s="19"/>
      <c r="Z1779" s="19"/>
      <c r="AA1779" s="19"/>
      <c r="AB1779" s="19"/>
      <c r="AC1779" s="19"/>
      <c r="AD1779" s="19"/>
      <c r="AE1779" s="19"/>
      <c r="AF1779" s="19"/>
      <c r="AG1779" s="19"/>
      <c r="AH1779" s="19"/>
      <c r="AI1779" s="19"/>
      <c r="AJ1779" s="19"/>
      <c r="AK1779" s="19"/>
      <c r="AL1779" s="31">
        <v>625900</v>
      </c>
      <c r="AM1779" s="31">
        <v>1466358</v>
      </c>
      <c r="AN1779" s="31">
        <v>1264016</v>
      </c>
      <c r="AO1779" s="31">
        <v>1445713</v>
      </c>
      <c r="AP1779" s="31">
        <v>1137227</v>
      </c>
      <c r="AQ1779" s="31">
        <v>1283342.9921875</v>
      </c>
      <c r="AR1779" s="31">
        <v>1159279</v>
      </c>
      <c r="AS1779" s="31">
        <v>1293853</v>
      </c>
      <c r="AT1779" s="31">
        <v>1259467.296875</v>
      </c>
      <c r="AU1779" s="31">
        <v>1200072.703125</v>
      </c>
      <c r="AV1779" s="31">
        <v>1440228.41015625</v>
      </c>
      <c r="AW1779" s="31">
        <v>1364856.890625</v>
      </c>
      <c r="AX1779" s="31">
        <v>107847.8984375</v>
      </c>
      <c r="AY1779" s="31">
        <v>87909.6015625</v>
      </c>
      <c r="AZ1779" s="31">
        <v>195757.5</v>
      </c>
    </row>
    <row r="1780" spans="1:52" ht="15" customHeight="1">
      <c r="A1780" s="29" t="s">
        <v>12382</v>
      </c>
      <c r="B1780" s="34">
        <v>35566</v>
      </c>
      <c r="C1780" s="28">
        <v>750</v>
      </c>
      <c r="D1780" s="28">
        <v>44</v>
      </c>
      <c r="E1780" s="28">
        <v>46</v>
      </c>
      <c r="F1780" s="29" t="s">
        <v>172</v>
      </c>
      <c r="G1780" s="29" t="s">
        <v>5721</v>
      </c>
      <c r="H1780" s="28">
        <v>550</v>
      </c>
      <c r="I1780" s="29" t="s">
        <v>11841</v>
      </c>
      <c r="J1780" s="33" t="s">
        <v>12381</v>
      </c>
      <c r="K1780" s="29" t="s">
        <v>178</v>
      </c>
      <c r="L1780" s="29" t="s">
        <v>12321</v>
      </c>
      <c r="M1780" s="29" t="s">
        <v>262</v>
      </c>
      <c r="N1780" s="28">
        <v>490869.1</v>
      </c>
      <c r="O1780" s="28">
        <v>6103042</v>
      </c>
      <c r="P1780" s="29" t="s">
        <v>12380</v>
      </c>
      <c r="Q1780" s="32" t="s">
        <v>174</v>
      </c>
      <c r="R1780" s="19"/>
      <c r="S1780" s="19"/>
      <c r="T1780" s="19"/>
      <c r="U1780" s="19"/>
      <c r="V1780" s="19"/>
      <c r="W1780" s="19"/>
      <c r="X1780" s="19"/>
      <c r="Y1780" s="19"/>
      <c r="Z1780" s="19"/>
      <c r="AA1780" s="19"/>
      <c r="AB1780" s="19"/>
      <c r="AC1780" s="19"/>
      <c r="AD1780" s="19"/>
      <c r="AE1780" s="19"/>
      <c r="AF1780" s="19"/>
      <c r="AG1780" s="19"/>
      <c r="AH1780" s="19"/>
      <c r="AI1780" s="19"/>
      <c r="AJ1780" s="19"/>
      <c r="AK1780" s="19"/>
      <c r="AL1780" s="31">
        <v>728700</v>
      </c>
      <c r="AM1780" s="31">
        <v>1515518</v>
      </c>
      <c r="AN1780" s="31">
        <v>1345648</v>
      </c>
      <c r="AO1780" s="31">
        <v>1513510</v>
      </c>
      <c r="AP1780" s="31">
        <v>1153746</v>
      </c>
      <c r="AQ1780" s="31">
        <v>1364179</v>
      </c>
      <c r="AR1780" s="31">
        <v>1202108</v>
      </c>
      <c r="AS1780" s="31">
        <v>1334501</v>
      </c>
      <c r="AT1780" s="31">
        <v>1329657.6015625</v>
      </c>
      <c r="AU1780" s="31">
        <v>1256645.3125</v>
      </c>
      <c r="AV1780" s="31">
        <v>1500867.609375</v>
      </c>
      <c r="AW1780" s="31">
        <v>1421637.19921875</v>
      </c>
      <c r="AX1780" s="31">
        <v>109279.296875</v>
      </c>
      <c r="AY1780" s="31">
        <v>93718.703125</v>
      </c>
      <c r="AZ1780" s="31">
        <v>202998</v>
      </c>
    </row>
    <row r="1781" spans="1:52" ht="15" customHeight="1">
      <c r="A1781" s="29" t="s">
        <v>12379</v>
      </c>
      <c r="B1781" s="34">
        <v>35559</v>
      </c>
      <c r="C1781" s="28">
        <v>750</v>
      </c>
      <c r="D1781" s="28">
        <v>44</v>
      </c>
      <c r="E1781" s="28">
        <v>46</v>
      </c>
      <c r="F1781" s="29" t="s">
        <v>172</v>
      </c>
      <c r="G1781" s="29" t="s">
        <v>5721</v>
      </c>
      <c r="H1781" s="28">
        <v>550</v>
      </c>
      <c r="I1781" s="29" t="s">
        <v>11841</v>
      </c>
      <c r="J1781" s="33" t="s">
        <v>12378</v>
      </c>
      <c r="K1781" s="29" t="s">
        <v>178</v>
      </c>
      <c r="L1781" s="29" t="s">
        <v>12377</v>
      </c>
      <c r="M1781" s="29" t="s">
        <v>3872</v>
      </c>
      <c r="N1781" s="28">
        <v>490578.3</v>
      </c>
      <c r="O1781" s="28">
        <v>6102985</v>
      </c>
      <c r="P1781" s="29" t="s">
        <v>12376</v>
      </c>
      <c r="Q1781" s="32" t="s">
        <v>174</v>
      </c>
      <c r="R1781" s="19"/>
      <c r="S1781" s="19"/>
      <c r="T1781" s="19"/>
      <c r="U1781" s="19"/>
      <c r="V1781" s="19"/>
      <c r="W1781" s="19"/>
      <c r="X1781" s="19"/>
      <c r="Y1781" s="19"/>
      <c r="Z1781" s="19"/>
      <c r="AA1781" s="19"/>
      <c r="AB1781" s="19"/>
      <c r="AC1781" s="19"/>
      <c r="AD1781" s="19"/>
      <c r="AE1781" s="19"/>
      <c r="AF1781" s="19"/>
      <c r="AG1781" s="19"/>
      <c r="AH1781" s="19"/>
      <c r="AI1781" s="19"/>
      <c r="AJ1781" s="19"/>
      <c r="AK1781" s="19"/>
      <c r="AL1781" s="31">
        <v>724200</v>
      </c>
      <c r="AM1781" s="31">
        <v>1535425</v>
      </c>
      <c r="AN1781" s="31">
        <v>1356134</v>
      </c>
      <c r="AO1781" s="31">
        <v>1534369</v>
      </c>
      <c r="AP1781" s="31">
        <v>1169416</v>
      </c>
      <c r="AQ1781" s="31">
        <v>1391966.984375</v>
      </c>
      <c r="AR1781" s="31">
        <v>1222065</v>
      </c>
      <c r="AS1781" s="31">
        <v>1350959</v>
      </c>
      <c r="AT1781" s="31">
        <v>1272472.8984375</v>
      </c>
      <c r="AU1781" s="31">
        <v>1241623.1875</v>
      </c>
      <c r="AV1781" s="31">
        <v>1503114.5078125</v>
      </c>
      <c r="AW1781" s="31">
        <v>1430089.49609375</v>
      </c>
      <c r="AX1781" s="31">
        <v>109318.1015625</v>
      </c>
      <c r="AY1781" s="31">
        <v>95017.6015625</v>
      </c>
      <c r="AZ1781" s="31">
        <v>204335.703125</v>
      </c>
    </row>
    <row r="1782" spans="1:52" ht="15" customHeight="1">
      <c r="A1782" s="29" t="s">
        <v>12375</v>
      </c>
      <c r="B1782" s="34">
        <v>35536</v>
      </c>
      <c r="C1782" s="28">
        <v>600</v>
      </c>
      <c r="D1782" s="28">
        <v>44</v>
      </c>
      <c r="E1782" s="28">
        <v>45</v>
      </c>
      <c r="F1782" s="29" t="s">
        <v>242</v>
      </c>
      <c r="G1782" s="29" t="s">
        <v>12279</v>
      </c>
      <c r="H1782" s="28">
        <v>550</v>
      </c>
      <c r="I1782" s="29" t="s">
        <v>11841</v>
      </c>
      <c r="J1782" s="33" t="s">
        <v>12374</v>
      </c>
      <c r="K1782" s="29" t="s">
        <v>178</v>
      </c>
      <c r="L1782" s="29" t="s">
        <v>12373</v>
      </c>
      <c r="M1782" s="29" t="s">
        <v>12372</v>
      </c>
      <c r="N1782" s="28">
        <v>489668.2</v>
      </c>
      <c r="O1782" s="28">
        <v>6092846</v>
      </c>
      <c r="P1782" s="29" t="s">
        <v>12371</v>
      </c>
      <c r="Q1782" s="32" t="s">
        <v>174</v>
      </c>
      <c r="R1782" s="19"/>
      <c r="S1782" s="19"/>
      <c r="T1782" s="19"/>
      <c r="U1782" s="19"/>
      <c r="V1782" s="19"/>
      <c r="W1782" s="19"/>
      <c r="X1782" s="19"/>
      <c r="Y1782" s="19"/>
      <c r="Z1782" s="19"/>
      <c r="AA1782" s="19"/>
      <c r="AB1782" s="19"/>
      <c r="AC1782" s="19"/>
      <c r="AD1782" s="19"/>
      <c r="AE1782" s="19"/>
      <c r="AF1782" s="19"/>
      <c r="AG1782" s="19"/>
      <c r="AH1782" s="19"/>
      <c r="AI1782" s="19"/>
      <c r="AJ1782" s="19"/>
      <c r="AK1782" s="19"/>
      <c r="AL1782" s="31">
        <v>817200</v>
      </c>
      <c r="AM1782" s="31">
        <v>1528513</v>
      </c>
      <c r="AN1782" s="31">
        <v>1345173</v>
      </c>
      <c r="AO1782" s="31">
        <v>1503479</v>
      </c>
      <c r="AP1782" s="31">
        <v>1190258</v>
      </c>
      <c r="AQ1782" s="31">
        <v>1364246</v>
      </c>
      <c r="AR1782" s="31">
        <v>1230459</v>
      </c>
      <c r="AS1782" s="31">
        <v>1353124</v>
      </c>
      <c r="AT1782" s="31">
        <v>1358865</v>
      </c>
      <c r="AU1782" s="31">
        <v>1285012.796875</v>
      </c>
      <c r="AV1782" s="31">
        <v>1515131.21875</v>
      </c>
      <c r="AW1782" s="31">
        <v>1457828.20703125</v>
      </c>
      <c r="AX1782" s="31">
        <v>113068.296875</v>
      </c>
      <c r="AY1782" s="31">
        <v>98094</v>
      </c>
      <c r="AZ1782" s="31">
        <v>211162.296875</v>
      </c>
    </row>
    <row r="1783" spans="1:52" ht="15" customHeight="1">
      <c r="A1783" s="29" t="s">
        <v>12370</v>
      </c>
      <c r="B1783" s="34">
        <v>35607</v>
      </c>
      <c r="C1783" s="28">
        <v>750</v>
      </c>
      <c r="D1783" s="28">
        <v>44</v>
      </c>
      <c r="E1783" s="28">
        <v>46</v>
      </c>
      <c r="F1783" s="29" t="s">
        <v>172</v>
      </c>
      <c r="G1783" s="29" t="s">
        <v>12366</v>
      </c>
      <c r="H1783" s="28">
        <v>550</v>
      </c>
      <c r="I1783" s="29" t="s">
        <v>11841</v>
      </c>
      <c r="J1783" s="33" t="s">
        <v>12369</v>
      </c>
      <c r="K1783" s="29" t="s">
        <v>178</v>
      </c>
      <c r="L1783" s="29" t="s">
        <v>12122</v>
      </c>
      <c r="M1783" s="29" t="s">
        <v>3779</v>
      </c>
      <c r="N1783" s="28">
        <v>491086.2</v>
      </c>
      <c r="O1783" s="28">
        <v>6119806</v>
      </c>
      <c r="P1783" s="29" t="s">
        <v>12368</v>
      </c>
      <c r="Q1783" s="32" t="s">
        <v>174</v>
      </c>
      <c r="R1783" s="19"/>
      <c r="S1783" s="19"/>
      <c r="T1783" s="19"/>
      <c r="U1783" s="19"/>
      <c r="V1783" s="19"/>
      <c r="W1783" s="19"/>
      <c r="X1783" s="19"/>
      <c r="Y1783" s="19"/>
      <c r="Z1783" s="19"/>
      <c r="AA1783" s="19"/>
      <c r="AB1783" s="19"/>
      <c r="AC1783" s="19"/>
      <c r="AD1783" s="19"/>
      <c r="AE1783" s="19"/>
      <c r="AF1783" s="19"/>
      <c r="AG1783" s="19"/>
      <c r="AH1783" s="19"/>
      <c r="AI1783" s="19"/>
      <c r="AJ1783" s="19"/>
      <c r="AK1783" s="19"/>
      <c r="AL1783" s="31">
        <v>581400</v>
      </c>
      <c r="AM1783" s="31">
        <v>1579374</v>
      </c>
      <c r="AN1783" s="31">
        <v>1338127</v>
      </c>
      <c r="AO1783" s="31">
        <v>1423054</v>
      </c>
      <c r="AP1783" s="31">
        <v>1201299</v>
      </c>
      <c r="AQ1783" s="31">
        <v>1375628</v>
      </c>
      <c r="AR1783" s="31">
        <v>1209154</v>
      </c>
      <c r="AS1783" s="31">
        <v>1370961</v>
      </c>
      <c r="AT1783" s="31">
        <v>1346563</v>
      </c>
      <c r="AU1783" s="31">
        <v>1254170</v>
      </c>
      <c r="AV1783" s="31">
        <v>1538052</v>
      </c>
      <c r="AW1783" s="31">
        <v>1468442</v>
      </c>
      <c r="AX1783" s="31">
        <v>116487</v>
      </c>
      <c r="AY1783" s="31">
        <v>95240</v>
      </c>
      <c r="AZ1783" s="31">
        <v>211727</v>
      </c>
    </row>
    <row r="1784" spans="1:52" ht="15" customHeight="1">
      <c r="A1784" s="29" t="s">
        <v>12367</v>
      </c>
      <c r="B1784" s="34">
        <v>35607</v>
      </c>
      <c r="C1784" s="28">
        <v>750</v>
      </c>
      <c r="D1784" s="28">
        <v>44</v>
      </c>
      <c r="E1784" s="28">
        <v>46</v>
      </c>
      <c r="F1784" s="29" t="s">
        <v>172</v>
      </c>
      <c r="G1784" s="29" t="s">
        <v>5721</v>
      </c>
      <c r="H1784" s="28">
        <v>550</v>
      </c>
      <c r="I1784" s="29" t="s">
        <v>11841</v>
      </c>
      <c r="J1784" s="33" t="s">
        <v>12365</v>
      </c>
      <c r="K1784" s="29" t="s">
        <v>178</v>
      </c>
      <c r="L1784" s="29" t="s">
        <v>12122</v>
      </c>
      <c r="M1784" s="29" t="s">
        <v>190</v>
      </c>
      <c r="N1784" s="28">
        <v>491078.3</v>
      </c>
      <c r="O1784" s="28">
        <v>6119649</v>
      </c>
      <c r="P1784" s="29" t="s">
        <v>12364</v>
      </c>
      <c r="Q1784" s="32" t="s">
        <v>174</v>
      </c>
      <c r="R1784" s="19"/>
      <c r="S1784" s="19"/>
      <c r="T1784" s="19"/>
      <c r="U1784" s="19"/>
      <c r="V1784" s="19"/>
      <c r="W1784" s="19"/>
      <c r="X1784" s="19"/>
      <c r="Y1784" s="19"/>
      <c r="Z1784" s="19"/>
      <c r="AA1784" s="19"/>
      <c r="AB1784" s="19"/>
      <c r="AC1784" s="19"/>
      <c r="AD1784" s="19"/>
      <c r="AE1784" s="19"/>
      <c r="AF1784" s="19"/>
      <c r="AG1784" s="19"/>
      <c r="AH1784" s="19"/>
      <c r="AI1784" s="19"/>
      <c r="AJ1784" s="19"/>
      <c r="AK1784" s="19"/>
      <c r="AL1784" s="31">
        <v>546800</v>
      </c>
      <c r="AM1784" s="31">
        <v>1596148</v>
      </c>
      <c r="AN1784" s="31">
        <v>1334570</v>
      </c>
      <c r="AO1784" s="31">
        <v>1383777</v>
      </c>
      <c r="AP1784" s="31">
        <v>1210071</v>
      </c>
      <c r="AQ1784" s="31">
        <v>1369781</v>
      </c>
      <c r="AR1784" s="31">
        <v>1143562</v>
      </c>
      <c r="AS1784" s="31">
        <v>1373702</v>
      </c>
      <c r="AT1784" s="31">
        <v>1356794</v>
      </c>
      <c r="AU1784" s="31">
        <v>1248065</v>
      </c>
      <c r="AV1784" s="31">
        <v>1536833</v>
      </c>
      <c r="AW1784" s="31">
        <v>1461953</v>
      </c>
      <c r="AX1784" s="31">
        <v>114845</v>
      </c>
      <c r="AY1784" s="31">
        <v>95403</v>
      </c>
      <c r="AZ1784" s="31">
        <v>210248</v>
      </c>
    </row>
    <row r="1785" spans="1:52" ht="15" customHeight="1">
      <c r="A1785" s="29" t="s">
        <v>12363</v>
      </c>
      <c r="B1785" s="34">
        <v>35607</v>
      </c>
      <c r="C1785" s="28">
        <v>750</v>
      </c>
      <c r="D1785" s="28">
        <v>48</v>
      </c>
      <c r="E1785" s="28">
        <v>46</v>
      </c>
      <c r="F1785" s="29" t="s">
        <v>172</v>
      </c>
      <c r="G1785" s="29" t="s">
        <v>5721</v>
      </c>
      <c r="H1785" s="28">
        <v>550</v>
      </c>
      <c r="I1785" s="29" t="s">
        <v>11841</v>
      </c>
      <c r="J1785" s="33" t="s">
        <v>12362</v>
      </c>
      <c r="K1785" s="29" t="s">
        <v>178</v>
      </c>
      <c r="L1785" s="29" t="s">
        <v>12122</v>
      </c>
      <c r="M1785" s="29" t="s">
        <v>12361</v>
      </c>
      <c r="N1785" s="28">
        <v>491027.1</v>
      </c>
      <c r="O1785" s="28">
        <v>6119564</v>
      </c>
      <c r="P1785" s="29" t="s">
        <v>12360</v>
      </c>
      <c r="Q1785" s="32" t="s">
        <v>174</v>
      </c>
      <c r="R1785" s="19"/>
      <c r="S1785" s="19"/>
      <c r="T1785" s="19"/>
      <c r="U1785" s="19"/>
      <c r="V1785" s="19"/>
      <c r="W1785" s="19"/>
      <c r="X1785" s="19"/>
      <c r="Y1785" s="19"/>
      <c r="Z1785" s="19"/>
      <c r="AA1785" s="19"/>
      <c r="AB1785" s="19"/>
      <c r="AC1785" s="19"/>
      <c r="AD1785" s="19"/>
      <c r="AE1785" s="19"/>
      <c r="AF1785" s="19"/>
      <c r="AG1785" s="19"/>
      <c r="AH1785" s="19"/>
      <c r="AI1785" s="19"/>
      <c r="AJ1785" s="19"/>
      <c r="AK1785" s="19"/>
      <c r="AL1785" s="31">
        <v>596500</v>
      </c>
      <c r="AM1785" s="31">
        <v>1604745</v>
      </c>
      <c r="AN1785" s="31">
        <v>1370479</v>
      </c>
      <c r="AO1785" s="31">
        <v>1584830</v>
      </c>
      <c r="AP1785" s="31">
        <v>1225412</v>
      </c>
      <c r="AQ1785" s="31">
        <v>1453723</v>
      </c>
      <c r="AR1785" s="31">
        <v>1269277</v>
      </c>
      <c r="AS1785" s="31">
        <v>1413521</v>
      </c>
      <c r="AT1785" s="31">
        <v>1380409</v>
      </c>
      <c r="AU1785" s="31">
        <v>1303375</v>
      </c>
      <c r="AV1785" s="31">
        <v>1575456</v>
      </c>
      <c r="AW1785" s="31">
        <v>1513153</v>
      </c>
      <c r="AX1785" s="31">
        <v>118766</v>
      </c>
      <c r="AY1785" s="31">
        <v>96681</v>
      </c>
      <c r="AZ1785" s="31">
        <v>215447</v>
      </c>
    </row>
    <row r="1786" spans="1:52" ht="15" customHeight="1">
      <c r="A1786" s="29" t="s">
        <v>12359</v>
      </c>
      <c r="B1786" s="34">
        <v>35621</v>
      </c>
      <c r="C1786" s="28">
        <v>600</v>
      </c>
      <c r="D1786" s="28">
        <v>0.1</v>
      </c>
      <c r="E1786" s="28">
        <v>0.1</v>
      </c>
      <c r="F1786" s="29" t="s">
        <v>242</v>
      </c>
      <c r="G1786" s="29" t="s">
        <v>204</v>
      </c>
      <c r="H1786" s="28">
        <v>550</v>
      </c>
      <c r="I1786" s="29" t="s">
        <v>11841</v>
      </c>
      <c r="J1786" s="33" t="s">
        <v>12358</v>
      </c>
      <c r="K1786" s="29" t="s">
        <v>178</v>
      </c>
      <c r="L1786" s="29" t="s">
        <v>12248</v>
      </c>
      <c r="M1786" s="29" t="s">
        <v>12357</v>
      </c>
      <c r="N1786" s="28">
        <v>486121.6</v>
      </c>
      <c r="O1786" s="28">
        <v>6098386</v>
      </c>
      <c r="P1786" s="29" t="s">
        <v>12356</v>
      </c>
      <c r="Q1786" s="32" t="s">
        <v>174</v>
      </c>
      <c r="R1786" s="19"/>
      <c r="S1786" s="19"/>
      <c r="T1786" s="19"/>
      <c r="U1786" s="19"/>
      <c r="V1786" s="19"/>
      <c r="W1786" s="19"/>
      <c r="X1786" s="19"/>
      <c r="Y1786" s="19"/>
      <c r="Z1786" s="19"/>
      <c r="AA1786" s="19"/>
      <c r="AB1786" s="19"/>
      <c r="AC1786" s="19"/>
      <c r="AD1786" s="19"/>
      <c r="AE1786" s="19"/>
      <c r="AF1786" s="19"/>
      <c r="AG1786" s="19"/>
      <c r="AH1786" s="19"/>
      <c r="AI1786" s="19"/>
      <c r="AJ1786" s="19"/>
      <c r="AK1786" s="19"/>
      <c r="AL1786" s="31">
        <v>544000</v>
      </c>
      <c r="AM1786" s="31">
        <v>1518679</v>
      </c>
      <c r="AN1786" s="31">
        <v>1330164</v>
      </c>
      <c r="AO1786" s="31">
        <v>1488094</v>
      </c>
      <c r="AP1786" s="31">
        <v>1155051</v>
      </c>
      <c r="AQ1786" s="31">
        <v>1319183</v>
      </c>
      <c r="AR1786" s="31">
        <v>1156105</v>
      </c>
      <c r="AS1786" s="31">
        <v>1290781</v>
      </c>
      <c r="AT1786" s="31">
        <v>1268699</v>
      </c>
      <c r="AU1786" s="31">
        <v>1194503</v>
      </c>
      <c r="AV1786" s="31">
        <v>1445770</v>
      </c>
      <c r="AW1786" s="31">
        <v>1416050</v>
      </c>
      <c r="AX1786" s="31">
        <v>112546</v>
      </c>
      <c r="AY1786" s="31">
        <v>88590</v>
      </c>
      <c r="AZ1786" s="31">
        <v>201136</v>
      </c>
    </row>
    <row r="1787" spans="1:52" ht="15" customHeight="1">
      <c r="A1787" s="29" t="s">
        <v>12355</v>
      </c>
      <c r="B1787" s="34">
        <v>35705</v>
      </c>
      <c r="C1787" s="28">
        <v>600</v>
      </c>
      <c r="D1787" s="28">
        <v>44</v>
      </c>
      <c r="E1787" s="28">
        <v>45</v>
      </c>
      <c r="F1787" s="29" t="s">
        <v>242</v>
      </c>
      <c r="G1787" s="29" t="s">
        <v>12254</v>
      </c>
      <c r="H1787" s="28">
        <v>550</v>
      </c>
      <c r="I1787" s="29" t="s">
        <v>11841</v>
      </c>
      <c r="J1787" s="33" t="s">
        <v>12354</v>
      </c>
      <c r="K1787" s="29" t="s">
        <v>178</v>
      </c>
      <c r="L1787" s="29" t="s">
        <v>12353</v>
      </c>
      <c r="M1787" s="29" t="s">
        <v>832</v>
      </c>
      <c r="N1787" s="28">
        <v>487284.5</v>
      </c>
      <c r="O1787" s="28">
        <v>6105312</v>
      </c>
      <c r="P1787" s="29" t="s">
        <v>12352</v>
      </c>
      <c r="Q1787" s="32" t="s">
        <v>174</v>
      </c>
      <c r="R1787" s="19"/>
      <c r="S1787" s="19"/>
      <c r="T1787" s="19"/>
      <c r="U1787" s="19"/>
      <c r="V1787" s="19"/>
      <c r="W1787" s="19"/>
      <c r="X1787" s="19"/>
      <c r="Y1787" s="19"/>
      <c r="Z1787" s="19"/>
      <c r="AA1787" s="19"/>
      <c r="AB1787" s="19"/>
      <c r="AC1787" s="19"/>
      <c r="AD1787" s="19"/>
      <c r="AE1787" s="19"/>
      <c r="AF1787" s="19"/>
      <c r="AG1787" s="19"/>
      <c r="AH1787" s="19"/>
      <c r="AI1787" s="19"/>
      <c r="AJ1787" s="19"/>
      <c r="AK1787" s="19"/>
      <c r="AL1787" s="31">
        <v>372025</v>
      </c>
      <c r="AM1787" s="31">
        <v>1592974</v>
      </c>
      <c r="AN1787" s="31">
        <v>1402587</v>
      </c>
      <c r="AO1787" s="31">
        <v>1555072</v>
      </c>
      <c r="AP1787" s="31">
        <v>1232193</v>
      </c>
      <c r="AQ1787" s="31">
        <v>1390182</v>
      </c>
      <c r="AR1787" s="31">
        <v>1237668</v>
      </c>
      <c r="AS1787" s="31">
        <v>1244834</v>
      </c>
      <c r="AT1787" s="31">
        <v>1149949</v>
      </c>
      <c r="AU1787" s="31">
        <v>1080635</v>
      </c>
      <c r="AV1787" s="31">
        <v>1325329</v>
      </c>
      <c r="AW1787" s="31">
        <v>1252135</v>
      </c>
      <c r="AX1787" s="31">
        <v>93461</v>
      </c>
      <c r="AY1787" s="31">
        <v>67582</v>
      </c>
      <c r="AZ1787" s="31">
        <v>161043</v>
      </c>
    </row>
    <row r="1788" spans="1:52" ht="15" customHeight="1">
      <c r="A1788" s="29" t="s">
        <v>12351</v>
      </c>
      <c r="B1788" s="34">
        <v>35605</v>
      </c>
      <c r="C1788" s="28">
        <v>750</v>
      </c>
      <c r="D1788" s="28">
        <v>48</v>
      </c>
      <c r="E1788" s="28">
        <v>42</v>
      </c>
      <c r="F1788" s="29" t="s">
        <v>172</v>
      </c>
      <c r="G1788" s="29" t="s">
        <v>12347</v>
      </c>
      <c r="H1788" s="28">
        <v>550</v>
      </c>
      <c r="I1788" s="29" t="s">
        <v>11841</v>
      </c>
      <c r="J1788" s="33" t="s">
        <v>12350</v>
      </c>
      <c r="K1788" s="29" t="s">
        <v>178</v>
      </c>
      <c r="L1788" s="29" t="s">
        <v>11841</v>
      </c>
      <c r="M1788" s="29" t="s">
        <v>9613</v>
      </c>
      <c r="N1788" s="28">
        <v>492710.1</v>
      </c>
      <c r="O1788" s="28">
        <v>6090011</v>
      </c>
      <c r="P1788" s="29" t="s">
        <v>12349</v>
      </c>
      <c r="Q1788" s="32" t="s">
        <v>174</v>
      </c>
      <c r="R1788" s="19"/>
      <c r="S1788" s="19"/>
      <c r="T1788" s="19"/>
      <c r="U1788" s="19"/>
      <c r="V1788" s="19"/>
      <c r="W1788" s="19"/>
      <c r="X1788" s="19"/>
      <c r="Y1788" s="19"/>
      <c r="Z1788" s="19"/>
      <c r="AA1788" s="19"/>
      <c r="AB1788" s="19"/>
      <c r="AC1788" s="19"/>
      <c r="AD1788" s="19"/>
      <c r="AE1788" s="19"/>
      <c r="AF1788" s="19"/>
      <c r="AG1788" s="19"/>
      <c r="AH1788" s="19"/>
      <c r="AI1788" s="19"/>
      <c r="AJ1788" s="19"/>
      <c r="AK1788" s="19"/>
      <c r="AL1788" s="31">
        <v>553200</v>
      </c>
      <c r="AM1788" s="31">
        <v>1496197</v>
      </c>
      <c r="AN1788" s="31">
        <v>1289358</v>
      </c>
      <c r="AO1788" s="31">
        <v>1377288</v>
      </c>
      <c r="AP1788" s="31">
        <v>1116365</v>
      </c>
      <c r="AQ1788" s="31">
        <v>1298492</v>
      </c>
      <c r="AR1788" s="31">
        <v>1128143</v>
      </c>
      <c r="AS1788" s="31">
        <v>1247474.5078125</v>
      </c>
      <c r="AT1788" s="31">
        <v>1251695.796875</v>
      </c>
      <c r="AU1788" s="31">
        <v>1176169.10546875</v>
      </c>
      <c r="AV1788" s="31">
        <v>1390737.77734375</v>
      </c>
      <c r="AW1788" s="31">
        <v>1341445.6015625</v>
      </c>
      <c r="AX1788" s="31">
        <v>98783</v>
      </c>
      <c r="AY1788" s="31">
        <v>92325.296875</v>
      </c>
      <c r="AZ1788" s="31">
        <v>191108.296875</v>
      </c>
    </row>
    <row r="1789" spans="1:52" ht="15" customHeight="1">
      <c r="A1789" s="29" t="s">
        <v>12348</v>
      </c>
      <c r="B1789" s="34">
        <v>35605</v>
      </c>
      <c r="C1789" s="28">
        <v>750</v>
      </c>
      <c r="D1789" s="28">
        <v>44</v>
      </c>
      <c r="E1789" s="28">
        <v>47</v>
      </c>
      <c r="F1789" s="29" t="s">
        <v>172</v>
      </c>
      <c r="G1789" s="29" t="s">
        <v>5721</v>
      </c>
      <c r="H1789" s="28">
        <v>550</v>
      </c>
      <c r="I1789" s="29" t="s">
        <v>11841</v>
      </c>
      <c r="J1789" s="33" t="s">
        <v>12346</v>
      </c>
      <c r="K1789" s="29" t="s">
        <v>178</v>
      </c>
      <c r="L1789" s="29" t="s">
        <v>11841</v>
      </c>
      <c r="M1789" s="29" t="s">
        <v>2520</v>
      </c>
      <c r="N1789" s="28">
        <v>497802.2</v>
      </c>
      <c r="O1789" s="28">
        <v>6086091</v>
      </c>
      <c r="P1789" s="29" t="s">
        <v>12345</v>
      </c>
      <c r="Q1789" s="32" t="s">
        <v>174</v>
      </c>
      <c r="R1789" s="19"/>
      <c r="S1789" s="19"/>
      <c r="T1789" s="19"/>
      <c r="U1789" s="19"/>
      <c r="V1789" s="19"/>
      <c r="W1789" s="19"/>
      <c r="X1789" s="19"/>
      <c r="Y1789" s="19"/>
      <c r="Z1789" s="19"/>
      <c r="AA1789" s="19"/>
      <c r="AB1789" s="19"/>
      <c r="AC1789" s="19"/>
      <c r="AD1789" s="19"/>
      <c r="AE1789" s="19"/>
      <c r="AF1789" s="19"/>
      <c r="AG1789" s="19"/>
      <c r="AH1789" s="19"/>
      <c r="AI1789" s="19"/>
      <c r="AJ1789" s="19"/>
      <c r="AK1789" s="19"/>
      <c r="AL1789" s="31">
        <v>595700</v>
      </c>
      <c r="AM1789" s="31">
        <v>1640076</v>
      </c>
      <c r="AN1789" s="31">
        <v>1410690</v>
      </c>
      <c r="AO1789" s="31">
        <v>1564628</v>
      </c>
      <c r="AP1789" s="31">
        <v>1214472</v>
      </c>
      <c r="AQ1789" s="31">
        <v>1422358</v>
      </c>
      <c r="AR1789" s="31">
        <v>1239673</v>
      </c>
      <c r="AS1789" s="31">
        <v>1362401</v>
      </c>
      <c r="AT1789" s="31">
        <v>1332675</v>
      </c>
      <c r="AU1789" s="31">
        <v>1327893</v>
      </c>
      <c r="AV1789" s="31">
        <v>1545171</v>
      </c>
      <c r="AW1789" s="31">
        <v>1536423.1953125</v>
      </c>
      <c r="AX1789" s="31">
        <v>115153.796875</v>
      </c>
      <c r="AY1789" s="31">
        <v>100349</v>
      </c>
      <c r="AZ1789" s="31">
        <v>215502.796875</v>
      </c>
    </row>
    <row r="1790" spans="1:52" ht="15" customHeight="1">
      <c r="A1790" s="29" t="s">
        <v>12344</v>
      </c>
      <c r="B1790" s="34">
        <v>35699</v>
      </c>
      <c r="C1790" s="28">
        <v>600</v>
      </c>
      <c r="D1790" s="28">
        <v>43</v>
      </c>
      <c r="E1790" s="28">
        <v>42</v>
      </c>
      <c r="F1790" s="29" t="s">
        <v>172</v>
      </c>
      <c r="G1790" s="29" t="s">
        <v>12340</v>
      </c>
      <c r="H1790" s="28">
        <v>550</v>
      </c>
      <c r="I1790" s="29" t="s">
        <v>11841</v>
      </c>
      <c r="J1790" s="33" t="s">
        <v>12343</v>
      </c>
      <c r="K1790" s="29" t="s">
        <v>178</v>
      </c>
      <c r="L1790" s="29" t="s">
        <v>12032</v>
      </c>
      <c r="M1790" s="29" t="s">
        <v>229</v>
      </c>
      <c r="N1790" s="28">
        <v>500125.1</v>
      </c>
      <c r="O1790" s="28">
        <v>6092105</v>
      </c>
      <c r="P1790" s="29" t="s">
        <v>12342</v>
      </c>
      <c r="Q1790" s="32" t="s">
        <v>174</v>
      </c>
      <c r="R1790" s="19"/>
      <c r="S1790" s="19"/>
      <c r="T1790" s="19"/>
      <c r="U1790" s="19"/>
      <c r="V1790" s="19"/>
      <c r="W1790" s="19"/>
      <c r="X1790" s="19"/>
      <c r="Y1790" s="19"/>
      <c r="Z1790" s="19"/>
      <c r="AA1790" s="19"/>
      <c r="AB1790" s="19"/>
      <c r="AC1790" s="19"/>
      <c r="AD1790" s="19"/>
      <c r="AE1790" s="19"/>
      <c r="AF1790" s="19"/>
      <c r="AG1790" s="19"/>
      <c r="AH1790" s="19"/>
      <c r="AI1790" s="19"/>
      <c r="AJ1790" s="19"/>
      <c r="AK1790" s="19"/>
      <c r="AL1790" s="31">
        <v>306922</v>
      </c>
      <c r="AM1790" s="31">
        <v>1262637</v>
      </c>
      <c r="AN1790" s="31">
        <v>1134083</v>
      </c>
      <c r="AO1790" s="31">
        <v>1282485</v>
      </c>
      <c r="AP1790" s="31">
        <v>932030</v>
      </c>
      <c r="AQ1790" s="31">
        <v>1124602.9921875</v>
      </c>
      <c r="AR1790" s="31">
        <v>980872</v>
      </c>
      <c r="AS1790" s="31">
        <v>1079330</v>
      </c>
      <c r="AT1790" s="31">
        <v>1071106</v>
      </c>
      <c r="AU1790" s="31">
        <v>1033300.90625</v>
      </c>
      <c r="AV1790" s="31">
        <v>1244199.98828125</v>
      </c>
      <c r="AW1790" s="31">
        <v>1223987.51171875</v>
      </c>
      <c r="AX1790" s="31">
        <v>94688.8984375</v>
      </c>
      <c r="AY1790" s="31">
        <v>78348</v>
      </c>
      <c r="AZ1790" s="31">
        <v>173036.8984375</v>
      </c>
    </row>
    <row r="1791" spans="1:52" ht="15" customHeight="1">
      <c r="A1791" s="29" t="s">
        <v>12341</v>
      </c>
      <c r="B1791" s="34">
        <v>35697</v>
      </c>
      <c r="C1791" s="28">
        <v>600</v>
      </c>
      <c r="D1791" s="28">
        <v>43</v>
      </c>
      <c r="E1791" s="28">
        <v>44.5</v>
      </c>
      <c r="F1791" s="29" t="s">
        <v>786</v>
      </c>
      <c r="G1791" s="29" t="s">
        <v>12336</v>
      </c>
      <c r="H1791" s="28">
        <v>550</v>
      </c>
      <c r="I1791" s="29" t="s">
        <v>11841</v>
      </c>
      <c r="J1791" s="33" t="s">
        <v>12339</v>
      </c>
      <c r="K1791" s="29" t="s">
        <v>178</v>
      </c>
      <c r="L1791" s="29" t="s">
        <v>12032</v>
      </c>
      <c r="M1791" s="29" t="s">
        <v>229</v>
      </c>
      <c r="N1791" s="28">
        <v>500064.1</v>
      </c>
      <c r="O1791" s="28">
        <v>6092411</v>
      </c>
      <c r="P1791" s="29" t="s">
        <v>12338</v>
      </c>
      <c r="Q1791" s="32" t="s">
        <v>174</v>
      </c>
      <c r="R1791" s="19"/>
      <c r="S1791" s="19"/>
      <c r="T1791" s="19"/>
      <c r="U1791" s="19"/>
      <c r="V1791" s="19"/>
      <c r="W1791" s="19"/>
      <c r="X1791" s="19"/>
      <c r="Y1791" s="19"/>
      <c r="Z1791" s="19"/>
      <c r="AA1791" s="19"/>
      <c r="AB1791" s="19"/>
      <c r="AC1791" s="19"/>
      <c r="AD1791" s="19"/>
      <c r="AE1791" s="19"/>
      <c r="AF1791" s="19"/>
      <c r="AG1791" s="19"/>
      <c r="AH1791" s="19"/>
      <c r="AI1791" s="19"/>
      <c r="AJ1791" s="19"/>
      <c r="AK1791" s="19"/>
      <c r="AL1791" s="31">
        <v>298156</v>
      </c>
      <c r="AM1791" s="31">
        <v>1167216</v>
      </c>
      <c r="AN1791" s="31">
        <v>1109927</v>
      </c>
      <c r="AO1791" s="31">
        <v>1292630</v>
      </c>
      <c r="AP1791" s="31">
        <v>962771</v>
      </c>
      <c r="AQ1791" s="31">
        <v>1119828</v>
      </c>
      <c r="AR1791" s="31">
        <v>964324.9921875</v>
      </c>
      <c r="AS1791" s="31">
        <v>1077772</v>
      </c>
      <c r="AT1791" s="31">
        <v>1050735</v>
      </c>
      <c r="AU1791" s="31">
        <v>1033464</v>
      </c>
      <c r="AV1791" s="31">
        <v>1221004</v>
      </c>
      <c r="AW1791" s="31">
        <v>1188217</v>
      </c>
      <c r="AX1791" s="31">
        <v>92490</v>
      </c>
      <c r="AY1791" s="31">
        <v>78519</v>
      </c>
      <c r="AZ1791" s="31">
        <v>171009</v>
      </c>
    </row>
    <row r="1792" spans="1:52" ht="15" customHeight="1">
      <c r="A1792" s="29" t="s">
        <v>12337</v>
      </c>
      <c r="B1792" s="34">
        <v>35695</v>
      </c>
      <c r="C1792" s="28">
        <v>600</v>
      </c>
      <c r="D1792" s="28">
        <v>44</v>
      </c>
      <c r="E1792" s="28">
        <v>45</v>
      </c>
      <c r="F1792" s="29" t="s">
        <v>242</v>
      </c>
      <c r="G1792" s="29" t="s">
        <v>12332</v>
      </c>
      <c r="H1792" s="28">
        <v>550</v>
      </c>
      <c r="I1792" s="29" t="s">
        <v>11841</v>
      </c>
      <c r="J1792" s="33" t="s">
        <v>12335</v>
      </c>
      <c r="K1792" s="29" t="s">
        <v>178</v>
      </c>
      <c r="L1792" s="29" t="s">
        <v>12173</v>
      </c>
      <c r="M1792" s="29" t="s">
        <v>190</v>
      </c>
      <c r="N1792" s="28">
        <v>497813.9</v>
      </c>
      <c r="O1792" s="28">
        <v>6086103</v>
      </c>
      <c r="P1792" s="29" t="s">
        <v>12334</v>
      </c>
      <c r="Q1792" s="32" t="s">
        <v>174</v>
      </c>
      <c r="R1792" s="19"/>
      <c r="S1792" s="19"/>
      <c r="T1792" s="19"/>
      <c r="U1792" s="19"/>
      <c r="V1792" s="19"/>
      <c r="W1792" s="19"/>
      <c r="X1792" s="19"/>
      <c r="Y1792" s="19"/>
      <c r="Z1792" s="19"/>
      <c r="AA1792" s="19"/>
      <c r="AB1792" s="19"/>
      <c r="AC1792" s="19"/>
      <c r="AD1792" s="19"/>
      <c r="AE1792" s="19"/>
      <c r="AF1792" s="19"/>
      <c r="AG1792" s="19"/>
      <c r="AH1792" s="19"/>
      <c r="AI1792" s="19"/>
      <c r="AJ1792" s="19"/>
      <c r="AK1792" s="19"/>
      <c r="AL1792" s="31">
        <v>356827</v>
      </c>
      <c r="AM1792" s="31">
        <v>1446089</v>
      </c>
      <c r="AN1792" s="31">
        <v>1246629</v>
      </c>
      <c r="AO1792" s="31">
        <v>1404154</v>
      </c>
      <c r="AP1792" s="31">
        <v>1093721</v>
      </c>
      <c r="AQ1792" s="31">
        <v>1257521</v>
      </c>
      <c r="AR1792" s="31">
        <v>1067765</v>
      </c>
      <c r="AS1792" s="31">
        <v>1236387.9765625</v>
      </c>
      <c r="AT1792" s="31">
        <v>1213091.3984375</v>
      </c>
      <c r="AU1792" s="31">
        <v>1157412.6796875</v>
      </c>
      <c r="AV1792" s="31">
        <v>1378390.21875</v>
      </c>
      <c r="AW1792" s="31">
        <v>1331024.1953125</v>
      </c>
      <c r="AX1792" s="31">
        <v>98140.1015625</v>
      </c>
      <c r="AY1792" s="31">
        <v>88567.796875</v>
      </c>
      <c r="AZ1792" s="31">
        <v>186707.8984375</v>
      </c>
    </row>
    <row r="1793" spans="1:52" ht="15" customHeight="1">
      <c r="A1793" s="29" t="s">
        <v>12333</v>
      </c>
      <c r="B1793" s="34">
        <v>35724</v>
      </c>
      <c r="C1793" s="28">
        <v>600</v>
      </c>
      <c r="D1793" s="28">
        <v>44</v>
      </c>
      <c r="E1793" s="28">
        <v>46</v>
      </c>
      <c r="F1793" s="29" t="s">
        <v>440</v>
      </c>
      <c r="G1793" s="29" t="s">
        <v>12327</v>
      </c>
      <c r="H1793" s="28">
        <v>550</v>
      </c>
      <c r="I1793" s="29" t="s">
        <v>11841</v>
      </c>
      <c r="J1793" s="33" t="s">
        <v>12331</v>
      </c>
      <c r="K1793" s="29" t="s">
        <v>178</v>
      </c>
      <c r="L1793" s="29" t="s">
        <v>12330</v>
      </c>
      <c r="M1793" s="29" t="s">
        <v>1535</v>
      </c>
      <c r="N1793" s="28">
        <v>495982.2</v>
      </c>
      <c r="O1793" s="28">
        <v>6087919</v>
      </c>
      <c r="P1793" s="29" t="s">
        <v>12329</v>
      </c>
      <c r="Q1793" s="32" t="s">
        <v>174</v>
      </c>
      <c r="R1793" s="19"/>
      <c r="S1793" s="19"/>
      <c r="T1793" s="19"/>
      <c r="U1793" s="19"/>
      <c r="V1793" s="19"/>
      <c r="W1793" s="19"/>
      <c r="X1793" s="19"/>
      <c r="Y1793" s="19"/>
      <c r="Z1793" s="19"/>
      <c r="AA1793" s="19"/>
      <c r="AB1793" s="19"/>
      <c r="AC1793" s="19"/>
      <c r="AD1793" s="19"/>
      <c r="AE1793" s="19"/>
      <c r="AF1793" s="19"/>
      <c r="AG1793" s="19"/>
      <c r="AH1793" s="19"/>
      <c r="AI1793" s="19"/>
      <c r="AJ1793" s="19"/>
      <c r="AK1793" s="19"/>
      <c r="AL1793" s="31">
        <v>256294</v>
      </c>
      <c r="AM1793" s="31">
        <v>1484332</v>
      </c>
      <c r="AN1793" s="31">
        <v>1316066</v>
      </c>
      <c r="AO1793" s="31">
        <v>1457660</v>
      </c>
      <c r="AP1793" s="31">
        <v>1116635</v>
      </c>
      <c r="AQ1793" s="31">
        <v>1275461</v>
      </c>
      <c r="AR1793" s="31">
        <v>1142957</v>
      </c>
      <c r="AS1793" s="31">
        <v>1228475</v>
      </c>
      <c r="AT1793" s="31">
        <v>1226101</v>
      </c>
      <c r="AU1793" s="31">
        <v>1166398</v>
      </c>
      <c r="AV1793" s="31">
        <v>1368703</v>
      </c>
      <c r="AW1793" s="31">
        <v>1330858</v>
      </c>
      <c r="AX1793" s="31">
        <v>105094</v>
      </c>
      <c r="AY1793" s="31">
        <v>83332</v>
      </c>
      <c r="AZ1793" s="31">
        <v>188426</v>
      </c>
    </row>
    <row r="1794" spans="1:52" ht="15" customHeight="1">
      <c r="A1794" s="29" t="s">
        <v>12328</v>
      </c>
      <c r="B1794" s="34">
        <v>35698</v>
      </c>
      <c r="C1794" s="28">
        <v>600</v>
      </c>
      <c r="D1794" s="28">
        <v>42</v>
      </c>
      <c r="E1794" s="28">
        <v>45</v>
      </c>
      <c r="F1794" s="29" t="s">
        <v>440</v>
      </c>
      <c r="G1794" s="29" t="s">
        <v>12323</v>
      </c>
      <c r="H1794" s="28">
        <v>550</v>
      </c>
      <c r="I1794" s="29" t="s">
        <v>11841</v>
      </c>
      <c r="J1794" s="33" t="s">
        <v>12326</v>
      </c>
      <c r="K1794" s="29" t="s">
        <v>178</v>
      </c>
      <c r="L1794" s="29" t="s">
        <v>12032</v>
      </c>
      <c r="M1794" s="29" t="s">
        <v>6528</v>
      </c>
      <c r="N1794" s="28">
        <v>500171.6</v>
      </c>
      <c r="O1794" s="28">
        <v>6091883</v>
      </c>
      <c r="P1794" s="29" t="s">
        <v>12325</v>
      </c>
      <c r="Q1794" s="32" t="s">
        <v>174</v>
      </c>
      <c r="R1794" s="19"/>
      <c r="S1794" s="19"/>
      <c r="T1794" s="19"/>
      <c r="U1794" s="19"/>
      <c r="V1794" s="19"/>
      <c r="W1794" s="19"/>
      <c r="X1794" s="19"/>
      <c r="Y1794" s="19"/>
      <c r="Z1794" s="19"/>
      <c r="AA1794" s="19"/>
      <c r="AB1794" s="19"/>
      <c r="AC1794" s="19"/>
      <c r="AD1794" s="19"/>
      <c r="AE1794" s="19"/>
      <c r="AF1794" s="19"/>
      <c r="AG1794" s="19"/>
      <c r="AH1794" s="19"/>
      <c r="AI1794" s="19"/>
      <c r="AJ1794" s="19"/>
      <c r="AK1794" s="19"/>
      <c r="AL1794" s="31">
        <v>242540</v>
      </c>
      <c r="AM1794" s="31">
        <v>1340062</v>
      </c>
      <c r="AN1794" s="31">
        <v>1189723</v>
      </c>
      <c r="AO1794" s="31">
        <v>1329575</v>
      </c>
      <c r="AP1794" s="31">
        <v>989055</v>
      </c>
      <c r="AQ1794" s="31">
        <v>1166732</v>
      </c>
      <c r="AR1794" s="31">
        <v>1011205</v>
      </c>
      <c r="AS1794" s="31">
        <v>1116304</v>
      </c>
      <c r="AT1794" s="31">
        <v>985206</v>
      </c>
      <c r="AU1794" s="31">
        <v>1075381</v>
      </c>
      <c r="AV1794" s="31">
        <v>1270163</v>
      </c>
      <c r="AW1794" s="31">
        <v>1260620</v>
      </c>
      <c r="AX1794" s="31">
        <v>97265</v>
      </c>
      <c r="AY1794" s="31">
        <v>82780</v>
      </c>
      <c r="AZ1794" s="31">
        <v>180045</v>
      </c>
    </row>
    <row r="1795" spans="1:52" ht="15" customHeight="1">
      <c r="A1795" s="29" t="s">
        <v>12324</v>
      </c>
      <c r="B1795" s="34">
        <v>35814</v>
      </c>
      <c r="C1795" s="28">
        <v>660</v>
      </c>
      <c r="D1795" s="28">
        <v>47</v>
      </c>
      <c r="E1795" s="28">
        <v>46</v>
      </c>
      <c r="F1795" s="29" t="s">
        <v>242</v>
      </c>
      <c r="G1795" s="29" t="s">
        <v>5621</v>
      </c>
      <c r="H1795" s="28">
        <v>550</v>
      </c>
      <c r="I1795" s="29" t="s">
        <v>11841</v>
      </c>
      <c r="J1795" s="33" t="s">
        <v>12322</v>
      </c>
      <c r="K1795" s="29" t="s">
        <v>178</v>
      </c>
      <c r="L1795" s="29" t="s">
        <v>12321</v>
      </c>
      <c r="M1795" s="29" t="s">
        <v>12320</v>
      </c>
      <c r="N1795" s="28">
        <v>492111.2</v>
      </c>
      <c r="O1795" s="28">
        <v>6099357</v>
      </c>
      <c r="P1795" s="29" t="s">
        <v>12319</v>
      </c>
      <c r="Q1795" s="32" t="s">
        <v>174</v>
      </c>
      <c r="R1795" s="19"/>
      <c r="S1795" s="19"/>
      <c r="T1795" s="19"/>
      <c r="U1795" s="19"/>
      <c r="V1795" s="19"/>
      <c r="W1795" s="19"/>
      <c r="X1795" s="19"/>
      <c r="Y1795" s="19"/>
      <c r="Z1795" s="19"/>
      <c r="AA1795" s="19"/>
      <c r="AB1795" s="19"/>
      <c r="AC1795" s="19"/>
      <c r="AD1795" s="19"/>
      <c r="AE1795" s="19"/>
      <c r="AF1795" s="19"/>
      <c r="AG1795" s="19"/>
      <c r="AH1795" s="19"/>
      <c r="AI1795" s="19"/>
      <c r="AJ1795" s="19"/>
      <c r="AK1795" s="19"/>
      <c r="AL1795" s="19"/>
      <c r="AM1795" s="31">
        <v>1268856</v>
      </c>
      <c r="AN1795" s="31">
        <v>1213723</v>
      </c>
      <c r="AO1795" s="31">
        <v>1470571</v>
      </c>
      <c r="AP1795" s="31">
        <v>1124254</v>
      </c>
      <c r="AQ1795" s="31">
        <v>1312266</v>
      </c>
      <c r="AR1795" s="31">
        <v>1088483</v>
      </c>
      <c r="AS1795" s="31">
        <v>1274709.328125</v>
      </c>
      <c r="AT1795" s="31">
        <v>1168588</v>
      </c>
      <c r="AU1795" s="31">
        <v>1203857</v>
      </c>
      <c r="AV1795" s="31">
        <v>1441103</v>
      </c>
      <c r="AW1795" s="31">
        <v>1414286</v>
      </c>
      <c r="AX1795" s="31">
        <v>112236</v>
      </c>
      <c r="AY1795" s="31">
        <v>88496</v>
      </c>
      <c r="AZ1795" s="31">
        <v>200732</v>
      </c>
    </row>
    <row r="1796" spans="1:52" ht="15" customHeight="1">
      <c r="A1796" s="29" t="s">
        <v>12318</v>
      </c>
      <c r="B1796" s="34">
        <v>35818</v>
      </c>
      <c r="C1796" s="28">
        <v>660</v>
      </c>
      <c r="D1796" s="28">
        <v>47</v>
      </c>
      <c r="E1796" s="28">
        <v>46</v>
      </c>
      <c r="F1796" s="29" t="s">
        <v>242</v>
      </c>
      <c r="G1796" s="29" t="s">
        <v>4425</v>
      </c>
      <c r="H1796" s="28">
        <v>550</v>
      </c>
      <c r="I1796" s="29" t="s">
        <v>11841</v>
      </c>
      <c r="J1796" s="33" t="s">
        <v>12317</v>
      </c>
      <c r="K1796" s="29" t="s">
        <v>178</v>
      </c>
      <c r="L1796" s="29" t="s">
        <v>12134</v>
      </c>
      <c r="M1796" s="29" t="s">
        <v>12316</v>
      </c>
      <c r="N1796" s="28">
        <v>491923.6</v>
      </c>
      <c r="O1796" s="28">
        <v>6099340</v>
      </c>
      <c r="P1796" s="29" t="s">
        <v>12315</v>
      </c>
      <c r="Q1796" s="32" t="s">
        <v>174</v>
      </c>
      <c r="R1796" s="19"/>
      <c r="S1796" s="19"/>
      <c r="T1796" s="19"/>
      <c r="U1796" s="19"/>
      <c r="V1796" s="19"/>
      <c r="W1796" s="19"/>
      <c r="X1796" s="19"/>
      <c r="Y1796" s="19"/>
      <c r="Z1796" s="19"/>
      <c r="AA1796" s="19"/>
      <c r="AB1796" s="19"/>
      <c r="AC1796" s="19"/>
      <c r="AD1796" s="19"/>
      <c r="AE1796" s="19"/>
      <c r="AF1796" s="19"/>
      <c r="AG1796" s="19"/>
      <c r="AH1796" s="19"/>
      <c r="AI1796" s="19"/>
      <c r="AJ1796" s="19"/>
      <c r="AK1796" s="19"/>
      <c r="AL1796" s="19"/>
      <c r="AM1796" s="31">
        <v>1304435</v>
      </c>
      <c r="AN1796" s="31">
        <v>1240791</v>
      </c>
      <c r="AO1796" s="31">
        <v>1467755</v>
      </c>
      <c r="AP1796" s="31">
        <v>1029177</v>
      </c>
      <c r="AQ1796" s="31">
        <v>1219076</v>
      </c>
      <c r="AR1796" s="31">
        <v>1176977</v>
      </c>
      <c r="AS1796" s="31">
        <v>1346978</v>
      </c>
      <c r="AT1796" s="31">
        <v>1323395</v>
      </c>
      <c r="AU1796" s="31">
        <v>1244457</v>
      </c>
      <c r="AV1796" s="31">
        <v>1511612</v>
      </c>
      <c r="AW1796" s="31">
        <v>1429658.015625</v>
      </c>
      <c r="AX1796" s="31">
        <v>114800</v>
      </c>
      <c r="AY1796" s="31">
        <v>92668</v>
      </c>
      <c r="AZ1796" s="31">
        <v>207468</v>
      </c>
    </row>
    <row r="1797" spans="1:52" ht="15" customHeight="1">
      <c r="A1797" s="29" t="s">
        <v>12314</v>
      </c>
      <c r="B1797" s="34">
        <v>35818</v>
      </c>
      <c r="C1797" s="28">
        <v>660</v>
      </c>
      <c r="D1797" s="28">
        <v>0.1</v>
      </c>
      <c r="E1797" s="28">
        <v>0.1</v>
      </c>
      <c r="F1797" s="29" t="s">
        <v>204</v>
      </c>
      <c r="G1797" s="29" t="s">
        <v>204</v>
      </c>
      <c r="H1797" s="28">
        <v>550</v>
      </c>
      <c r="I1797" s="29" t="s">
        <v>11841</v>
      </c>
      <c r="J1797" s="33" t="s">
        <v>12313</v>
      </c>
      <c r="K1797" s="29" t="s">
        <v>178</v>
      </c>
      <c r="L1797" s="29" t="s">
        <v>12134</v>
      </c>
      <c r="M1797" s="29" t="s">
        <v>2896</v>
      </c>
      <c r="N1797" s="28">
        <v>491867.1</v>
      </c>
      <c r="O1797" s="28">
        <v>6099465</v>
      </c>
      <c r="P1797" s="29" t="s">
        <v>12312</v>
      </c>
      <c r="Q1797" s="32" t="s">
        <v>174</v>
      </c>
      <c r="R1797" s="19"/>
      <c r="S1797" s="19"/>
      <c r="T1797" s="19"/>
      <c r="U1797" s="19"/>
      <c r="V1797" s="19"/>
      <c r="W1797" s="19"/>
      <c r="X1797" s="19"/>
      <c r="Y1797" s="19"/>
      <c r="Z1797" s="19"/>
      <c r="AA1797" s="19"/>
      <c r="AB1797" s="19"/>
      <c r="AC1797" s="19"/>
      <c r="AD1797" s="19"/>
      <c r="AE1797" s="19"/>
      <c r="AF1797" s="19"/>
      <c r="AG1797" s="19"/>
      <c r="AH1797" s="19"/>
      <c r="AI1797" s="19"/>
      <c r="AJ1797" s="19"/>
      <c r="AK1797" s="19"/>
      <c r="AL1797" s="19"/>
      <c r="AM1797" s="31">
        <v>1312216</v>
      </c>
      <c r="AN1797" s="31">
        <v>1195950</v>
      </c>
      <c r="AO1797" s="31">
        <v>1458379</v>
      </c>
      <c r="AP1797" s="31">
        <v>1103660</v>
      </c>
      <c r="AQ1797" s="31">
        <v>1279602</v>
      </c>
      <c r="AR1797" s="31">
        <v>1175258</v>
      </c>
      <c r="AS1797" s="31">
        <v>1337312</v>
      </c>
      <c r="AT1797" s="31">
        <v>1309202</v>
      </c>
      <c r="AU1797" s="31">
        <v>1264614.896484375</v>
      </c>
      <c r="AV1797" s="31">
        <v>1517666.19140625</v>
      </c>
      <c r="AW1797" s="31">
        <v>1426778.18359375</v>
      </c>
      <c r="AX1797" s="31">
        <v>112415.296875</v>
      </c>
      <c r="AY1797" s="31">
        <v>91626.703125</v>
      </c>
      <c r="AZ1797" s="31">
        <v>204042</v>
      </c>
    </row>
    <row r="1798" spans="1:52" ht="15" customHeight="1">
      <c r="A1798" s="29" t="s">
        <v>12311</v>
      </c>
      <c r="B1798" s="34">
        <v>35873</v>
      </c>
      <c r="C1798" s="28">
        <v>750</v>
      </c>
      <c r="D1798" s="28">
        <v>44</v>
      </c>
      <c r="E1798" s="28">
        <v>46</v>
      </c>
      <c r="F1798" s="29" t="s">
        <v>172</v>
      </c>
      <c r="G1798" s="29" t="s">
        <v>12307</v>
      </c>
      <c r="H1798" s="28">
        <v>550</v>
      </c>
      <c r="I1798" s="29" t="s">
        <v>11841</v>
      </c>
      <c r="J1798" s="33" t="s">
        <v>12310</v>
      </c>
      <c r="K1798" s="29" t="s">
        <v>178</v>
      </c>
      <c r="L1798" s="29" t="s">
        <v>11946</v>
      </c>
      <c r="M1798" s="29" t="s">
        <v>3433</v>
      </c>
      <c r="N1798" s="28">
        <v>485752.8</v>
      </c>
      <c r="O1798" s="28">
        <v>6117713</v>
      </c>
      <c r="P1798" s="29" t="s">
        <v>12309</v>
      </c>
      <c r="Q1798" s="32" t="s">
        <v>174</v>
      </c>
      <c r="R1798" s="19"/>
      <c r="S1798" s="19"/>
      <c r="T1798" s="19"/>
      <c r="U1798" s="19"/>
      <c r="V1798" s="19"/>
      <c r="W1798" s="19"/>
      <c r="X1798" s="19"/>
      <c r="Y1798" s="19"/>
      <c r="Z1798" s="19"/>
      <c r="AA1798" s="19"/>
      <c r="AB1798" s="19"/>
      <c r="AC1798" s="19"/>
      <c r="AD1798" s="19"/>
      <c r="AE1798" s="19"/>
      <c r="AF1798" s="19"/>
      <c r="AG1798" s="19"/>
      <c r="AH1798" s="19"/>
      <c r="AI1798" s="19"/>
      <c r="AJ1798" s="19"/>
      <c r="AK1798" s="19"/>
      <c r="AL1798" s="19"/>
      <c r="AM1798" s="31">
        <v>1106685</v>
      </c>
      <c r="AN1798" s="31">
        <v>1268762</v>
      </c>
      <c r="AO1798" s="31">
        <v>1523596</v>
      </c>
      <c r="AP1798" s="31">
        <v>1205362</v>
      </c>
      <c r="AQ1798" s="31">
        <v>1356769.0078125</v>
      </c>
      <c r="AR1798" s="31">
        <v>1187116.0078125</v>
      </c>
      <c r="AS1798" s="31">
        <v>1332345</v>
      </c>
      <c r="AT1798" s="31">
        <v>1292853</v>
      </c>
      <c r="AU1798" s="31">
        <v>1241236</v>
      </c>
      <c r="AV1798" s="31">
        <v>1482852</v>
      </c>
      <c r="AW1798" s="31">
        <v>1383321</v>
      </c>
      <c r="AX1798" s="31">
        <v>109145</v>
      </c>
      <c r="AY1798" s="31">
        <v>85601</v>
      </c>
      <c r="AZ1798" s="31">
        <v>194746</v>
      </c>
    </row>
    <row r="1799" spans="1:52" ht="15" customHeight="1">
      <c r="A1799" s="29" t="s">
        <v>12308</v>
      </c>
      <c r="B1799" s="34">
        <v>35873</v>
      </c>
      <c r="C1799" s="28">
        <v>750</v>
      </c>
      <c r="D1799" s="28">
        <v>44</v>
      </c>
      <c r="E1799" s="28">
        <v>46</v>
      </c>
      <c r="F1799" s="29" t="s">
        <v>172</v>
      </c>
      <c r="G1799" s="29" t="s">
        <v>855</v>
      </c>
      <c r="H1799" s="28">
        <v>550</v>
      </c>
      <c r="I1799" s="29" t="s">
        <v>11841</v>
      </c>
      <c r="J1799" s="33" t="s">
        <v>12306</v>
      </c>
      <c r="K1799" s="29" t="s">
        <v>178</v>
      </c>
      <c r="L1799" s="29" t="s">
        <v>11946</v>
      </c>
      <c r="M1799" s="29" t="s">
        <v>12305</v>
      </c>
      <c r="N1799" s="28">
        <v>486073.7</v>
      </c>
      <c r="O1799" s="28">
        <v>6117666</v>
      </c>
      <c r="P1799" s="29" t="s">
        <v>12304</v>
      </c>
      <c r="Q1799" s="32" t="s">
        <v>174</v>
      </c>
      <c r="R1799" s="19"/>
      <c r="S1799" s="19"/>
      <c r="T1799" s="19"/>
      <c r="U1799" s="19"/>
      <c r="V1799" s="19"/>
      <c r="W1799" s="19"/>
      <c r="X1799" s="19"/>
      <c r="Y1799" s="19"/>
      <c r="Z1799" s="19"/>
      <c r="AA1799" s="19"/>
      <c r="AB1799" s="19"/>
      <c r="AC1799" s="19"/>
      <c r="AD1799" s="19"/>
      <c r="AE1799" s="19"/>
      <c r="AF1799" s="19"/>
      <c r="AG1799" s="19"/>
      <c r="AH1799" s="19"/>
      <c r="AI1799" s="19"/>
      <c r="AJ1799" s="19"/>
      <c r="AK1799" s="19"/>
      <c r="AL1799" s="19"/>
      <c r="AM1799" s="31">
        <v>1135108</v>
      </c>
      <c r="AN1799" s="31">
        <v>1369131</v>
      </c>
      <c r="AO1799" s="31">
        <v>1542661</v>
      </c>
      <c r="AP1799" s="31">
        <v>1226447</v>
      </c>
      <c r="AQ1799" s="31">
        <v>1049880</v>
      </c>
      <c r="AR1799" s="31">
        <v>1017567.984375</v>
      </c>
      <c r="AS1799" s="31">
        <v>1394412</v>
      </c>
      <c r="AT1799" s="31">
        <v>1347234</v>
      </c>
      <c r="AU1799" s="31">
        <v>1307783</v>
      </c>
      <c r="AV1799" s="31">
        <v>1574987</v>
      </c>
      <c r="AW1799" s="31">
        <v>1505632</v>
      </c>
      <c r="AX1799" s="31">
        <v>115008</v>
      </c>
      <c r="AY1799" s="31">
        <v>93996</v>
      </c>
      <c r="AZ1799" s="31">
        <v>209004</v>
      </c>
    </row>
    <row r="1800" spans="1:52" ht="15" customHeight="1">
      <c r="A1800" s="29" t="s">
        <v>12303</v>
      </c>
      <c r="B1800" s="34">
        <v>35873</v>
      </c>
      <c r="C1800" s="28">
        <v>750</v>
      </c>
      <c r="D1800" s="28">
        <v>44</v>
      </c>
      <c r="E1800" s="28">
        <v>46</v>
      </c>
      <c r="F1800" s="29" t="s">
        <v>172</v>
      </c>
      <c r="G1800" s="29" t="s">
        <v>855</v>
      </c>
      <c r="H1800" s="28">
        <v>550</v>
      </c>
      <c r="I1800" s="29" t="s">
        <v>11841</v>
      </c>
      <c r="J1800" s="33" t="s">
        <v>12302</v>
      </c>
      <c r="K1800" s="29" t="s">
        <v>178</v>
      </c>
      <c r="L1800" s="29" t="s">
        <v>11946</v>
      </c>
      <c r="M1800" s="29" t="s">
        <v>12301</v>
      </c>
      <c r="N1800" s="28">
        <v>486307</v>
      </c>
      <c r="O1800" s="28">
        <v>6117954</v>
      </c>
      <c r="P1800" s="29" t="s">
        <v>12300</v>
      </c>
      <c r="Q1800" s="32" t="s">
        <v>174</v>
      </c>
      <c r="R1800" s="19"/>
      <c r="S1800" s="19"/>
      <c r="T1800" s="19"/>
      <c r="U1800" s="19"/>
      <c r="V1800" s="19"/>
      <c r="W1800" s="19"/>
      <c r="X1800" s="19"/>
      <c r="Y1800" s="19"/>
      <c r="Z1800" s="19"/>
      <c r="AA1800" s="19"/>
      <c r="AB1800" s="19"/>
      <c r="AC1800" s="19"/>
      <c r="AD1800" s="19"/>
      <c r="AE1800" s="19"/>
      <c r="AF1800" s="19"/>
      <c r="AG1800" s="19"/>
      <c r="AH1800" s="19"/>
      <c r="AI1800" s="19"/>
      <c r="AJ1800" s="19"/>
      <c r="AK1800" s="19"/>
      <c r="AL1800" s="19"/>
      <c r="AM1800" s="31">
        <v>1120039</v>
      </c>
      <c r="AN1800" s="31">
        <v>1267292</v>
      </c>
      <c r="AO1800" s="31">
        <v>1525858</v>
      </c>
      <c r="AP1800" s="31">
        <v>1226166</v>
      </c>
      <c r="AQ1800" s="31">
        <v>1357749</v>
      </c>
      <c r="AR1800" s="31">
        <v>1216888.0390625</v>
      </c>
      <c r="AS1800" s="31">
        <v>1366856</v>
      </c>
      <c r="AT1800" s="31">
        <v>1343853</v>
      </c>
      <c r="AU1800" s="31">
        <v>1279418</v>
      </c>
      <c r="AV1800" s="31">
        <v>1450144</v>
      </c>
      <c r="AW1800" s="31">
        <v>1117612</v>
      </c>
      <c r="AX1800" s="31">
        <v>113004</v>
      </c>
      <c r="AY1800" s="31">
        <v>93135</v>
      </c>
      <c r="AZ1800" s="31">
        <v>206139</v>
      </c>
    </row>
    <row r="1801" spans="1:52" ht="15" customHeight="1">
      <c r="A1801" s="29" t="s">
        <v>12299</v>
      </c>
      <c r="B1801" s="34">
        <v>35873</v>
      </c>
      <c r="C1801" s="28">
        <v>750</v>
      </c>
      <c r="D1801" s="28">
        <v>0.1</v>
      </c>
      <c r="E1801" s="28">
        <v>0.1</v>
      </c>
      <c r="F1801" s="29" t="s">
        <v>204</v>
      </c>
      <c r="G1801" s="29" t="s">
        <v>204</v>
      </c>
      <c r="H1801" s="28">
        <v>550</v>
      </c>
      <c r="I1801" s="29" t="s">
        <v>11841</v>
      </c>
      <c r="J1801" s="33" t="s">
        <v>12298</v>
      </c>
      <c r="K1801" s="29" t="s">
        <v>178</v>
      </c>
      <c r="L1801" s="29" t="s">
        <v>11946</v>
      </c>
      <c r="M1801" s="29" t="s">
        <v>3433</v>
      </c>
      <c r="N1801" s="28">
        <v>486013.3</v>
      </c>
      <c r="O1801" s="28">
        <v>6117989</v>
      </c>
      <c r="P1801" s="29" t="s">
        <v>12297</v>
      </c>
      <c r="Q1801" s="32" t="s">
        <v>174</v>
      </c>
      <c r="R1801" s="19"/>
      <c r="S1801" s="19"/>
      <c r="T1801" s="19"/>
      <c r="U1801" s="19"/>
      <c r="V1801" s="19"/>
      <c r="W1801" s="19"/>
      <c r="X1801" s="19"/>
      <c r="Y1801" s="19"/>
      <c r="Z1801" s="19"/>
      <c r="AA1801" s="19"/>
      <c r="AB1801" s="19"/>
      <c r="AC1801" s="19"/>
      <c r="AD1801" s="19"/>
      <c r="AE1801" s="19"/>
      <c r="AF1801" s="19"/>
      <c r="AG1801" s="19"/>
      <c r="AH1801" s="19"/>
      <c r="AI1801" s="19"/>
      <c r="AJ1801" s="19"/>
      <c r="AK1801" s="19"/>
      <c r="AL1801" s="19"/>
      <c r="AM1801" s="31">
        <v>1095107</v>
      </c>
      <c r="AN1801" s="31">
        <v>1326173</v>
      </c>
      <c r="AO1801" s="31">
        <v>1522658</v>
      </c>
      <c r="AP1801" s="31">
        <v>1222850</v>
      </c>
      <c r="AQ1801" s="31">
        <v>1372522</v>
      </c>
      <c r="AR1801" s="31">
        <v>1194789.0234375</v>
      </c>
      <c r="AS1801" s="31">
        <v>1321220</v>
      </c>
      <c r="AT1801" s="31">
        <v>1294990</v>
      </c>
      <c r="AU1801" s="31">
        <v>1234084</v>
      </c>
      <c r="AV1801" s="31">
        <v>1511152</v>
      </c>
      <c r="AW1801" s="31">
        <v>1423397</v>
      </c>
      <c r="AX1801" s="31">
        <v>110731</v>
      </c>
      <c r="AY1801" s="31">
        <v>88337</v>
      </c>
      <c r="AZ1801" s="31">
        <v>199068</v>
      </c>
    </row>
    <row r="1802" spans="1:52" ht="15" customHeight="1">
      <c r="A1802" s="29" t="s">
        <v>12296</v>
      </c>
      <c r="B1802" s="34">
        <v>35873</v>
      </c>
      <c r="C1802" s="28">
        <v>750</v>
      </c>
      <c r="D1802" s="28">
        <v>44</v>
      </c>
      <c r="E1802" s="28">
        <v>46</v>
      </c>
      <c r="F1802" s="29" t="s">
        <v>172</v>
      </c>
      <c r="G1802" s="29" t="s">
        <v>855</v>
      </c>
      <c r="H1802" s="28">
        <v>550</v>
      </c>
      <c r="I1802" s="29" t="s">
        <v>11841</v>
      </c>
      <c r="J1802" s="33" t="s">
        <v>12295</v>
      </c>
      <c r="K1802" s="29" t="s">
        <v>178</v>
      </c>
      <c r="L1802" s="29" t="s">
        <v>11946</v>
      </c>
      <c r="M1802" s="29" t="s">
        <v>12294</v>
      </c>
      <c r="N1802" s="28">
        <v>485693.4</v>
      </c>
      <c r="O1802" s="28">
        <v>6118037</v>
      </c>
      <c r="P1802" s="29" t="s">
        <v>12293</v>
      </c>
      <c r="Q1802" s="32" t="s">
        <v>174</v>
      </c>
      <c r="R1802" s="19"/>
      <c r="S1802" s="19"/>
      <c r="T1802" s="19"/>
      <c r="U1802" s="19"/>
      <c r="V1802" s="19"/>
      <c r="W1802" s="19"/>
      <c r="X1802" s="19"/>
      <c r="Y1802" s="19"/>
      <c r="Z1802" s="19"/>
      <c r="AA1802" s="19"/>
      <c r="AB1802" s="19"/>
      <c r="AC1802" s="19"/>
      <c r="AD1802" s="19"/>
      <c r="AE1802" s="19"/>
      <c r="AF1802" s="19"/>
      <c r="AG1802" s="19"/>
      <c r="AH1802" s="19"/>
      <c r="AI1802" s="19"/>
      <c r="AJ1802" s="19"/>
      <c r="AK1802" s="19"/>
      <c r="AL1802" s="19"/>
      <c r="AM1802" s="31">
        <v>1131791</v>
      </c>
      <c r="AN1802" s="31">
        <v>1364409</v>
      </c>
      <c r="AO1802" s="31">
        <v>1546745</v>
      </c>
      <c r="AP1802" s="31">
        <v>1223072</v>
      </c>
      <c r="AQ1802" s="31">
        <v>1335068</v>
      </c>
      <c r="AR1802" s="31">
        <v>1196190.9921875</v>
      </c>
      <c r="AS1802" s="31">
        <v>1334612</v>
      </c>
      <c r="AT1802" s="31">
        <v>1313036</v>
      </c>
      <c r="AU1802" s="31">
        <v>1209445</v>
      </c>
      <c r="AV1802" s="31">
        <v>1434690</v>
      </c>
      <c r="AW1802" s="31">
        <v>1391521</v>
      </c>
      <c r="AX1802" s="31">
        <v>107562</v>
      </c>
      <c r="AY1802" s="31">
        <v>85830</v>
      </c>
      <c r="AZ1802" s="31">
        <v>193392</v>
      </c>
    </row>
    <row r="1803" spans="1:52" ht="15" customHeight="1">
      <c r="A1803" s="29" t="s">
        <v>12292</v>
      </c>
      <c r="B1803" s="34">
        <v>35873</v>
      </c>
      <c r="C1803" s="28">
        <v>750</v>
      </c>
      <c r="D1803" s="28">
        <v>44</v>
      </c>
      <c r="E1803" s="28">
        <v>46</v>
      </c>
      <c r="F1803" s="29" t="s">
        <v>172</v>
      </c>
      <c r="G1803" s="29" t="s">
        <v>5721</v>
      </c>
      <c r="H1803" s="28">
        <v>550</v>
      </c>
      <c r="I1803" s="29" t="s">
        <v>11841</v>
      </c>
      <c r="J1803" s="33" t="s">
        <v>12291</v>
      </c>
      <c r="K1803" s="29" t="s">
        <v>178</v>
      </c>
      <c r="L1803" s="29" t="s">
        <v>11946</v>
      </c>
      <c r="M1803" s="29" t="s">
        <v>10013</v>
      </c>
      <c r="N1803" s="28">
        <v>485383.7</v>
      </c>
      <c r="O1803" s="28">
        <v>6118081</v>
      </c>
      <c r="P1803" s="29" t="s">
        <v>12290</v>
      </c>
      <c r="Q1803" s="32" t="s">
        <v>174</v>
      </c>
      <c r="R1803" s="19"/>
      <c r="S1803" s="19"/>
      <c r="T1803" s="19"/>
      <c r="U1803" s="19"/>
      <c r="V1803" s="19"/>
      <c r="W1803" s="19"/>
      <c r="X1803" s="19"/>
      <c r="Y1803" s="19"/>
      <c r="Z1803" s="19"/>
      <c r="AA1803" s="19"/>
      <c r="AB1803" s="19"/>
      <c r="AC1803" s="19"/>
      <c r="AD1803" s="19"/>
      <c r="AE1803" s="19"/>
      <c r="AF1803" s="19"/>
      <c r="AG1803" s="19"/>
      <c r="AH1803" s="19"/>
      <c r="AI1803" s="19"/>
      <c r="AJ1803" s="19"/>
      <c r="AK1803" s="19"/>
      <c r="AL1803" s="19"/>
      <c r="AM1803" s="31">
        <v>1173765</v>
      </c>
      <c r="AN1803" s="31">
        <v>1398545</v>
      </c>
      <c r="AO1803" s="31">
        <v>1490121</v>
      </c>
      <c r="AP1803" s="31">
        <v>1263886</v>
      </c>
      <c r="AQ1803" s="31">
        <v>1414524</v>
      </c>
      <c r="AR1803" s="31">
        <v>1254176.9921875</v>
      </c>
      <c r="AS1803" s="31">
        <v>1422068</v>
      </c>
      <c r="AT1803" s="31">
        <v>1286264</v>
      </c>
      <c r="AU1803" s="31">
        <v>1309882</v>
      </c>
      <c r="AV1803" s="31">
        <v>1601919.59375</v>
      </c>
      <c r="AW1803" s="31">
        <v>1514929.51171875</v>
      </c>
      <c r="AX1803" s="31">
        <v>115599.203125</v>
      </c>
      <c r="AY1803" s="31">
        <v>93884</v>
      </c>
      <c r="AZ1803" s="31">
        <v>209483.203125</v>
      </c>
    </row>
    <row r="1804" spans="1:52" ht="15" customHeight="1">
      <c r="A1804" s="29" t="s">
        <v>12289</v>
      </c>
      <c r="B1804" s="34">
        <v>35801</v>
      </c>
      <c r="C1804" s="28">
        <v>660</v>
      </c>
      <c r="D1804" s="28">
        <v>47</v>
      </c>
      <c r="E1804" s="28">
        <v>46</v>
      </c>
      <c r="F1804" s="29" t="s">
        <v>242</v>
      </c>
      <c r="G1804" s="29" t="s">
        <v>4425</v>
      </c>
      <c r="H1804" s="28">
        <v>550</v>
      </c>
      <c r="I1804" s="29" t="s">
        <v>11841</v>
      </c>
      <c r="J1804" s="33" t="s">
        <v>12288</v>
      </c>
      <c r="K1804" s="29" t="s">
        <v>178</v>
      </c>
      <c r="L1804" s="29" t="s">
        <v>12017</v>
      </c>
      <c r="M1804" s="29" t="s">
        <v>11855</v>
      </c>
      <c r="N1804" s="28">
        <v>490905.7</v>
      </c>
      <c r="O1804" s="28">
        <v>6111049</v>
      </c>
      <c r="P1804" s="29" t="s">
        <v>12287</v>
      </c>
      <c r="Q1804" s="32" t="s">
        <v>174</v>
      </c>
      <c r="R1804" s="19"/>
      <c r="S1804" s="19"/>
      <c r="T1804" s="19"/>
      <c r="U1804" s="19"/>
      <c r="V1804" s="19"/>
      <c r="W1804" s="19"/>
      <c r="X1804" s="19"/>
      <c r="Y1804" s="19"/>
      <c r="Z1804" s="19"/>
      <c r="AA1804" s="19"/>
      <c r="AB1804" s="19"/>
      <c r="AC1804" s="19"/>
      <c r="AD1804" s="19"/>
      <c r="AE1804" s="19"/>
      <c r="AF1804" s="19"/>
      <c r="AG1804" s="19"/>
      <c r="AH1804" s="19"/>
      <c r="AI1804" s="19"/>
      <c r="AJ1804" s="19"/>
      <c r="AK1804" s="19"/>
      <c r="AL1804" s="19"/>
      <c r="AM1804" s="31">
        <v>1609641</v>
      </c>
      <c r="AN1804" s="31">
        <v>1431100</v>
      </c>
      <c r="AO1804" s="31">
        <v>1611587</v>
      </c>
      <c r="AP1804" s="31">
        <v>1190150</v>
      </c>
      <c r="AQ1804" s="31">
        <v>1360672</v>
      </c>
      <c r="AR1804" s="31">
        <v>1174717</v>
      </c>
      <c r="AS1804" s="31">
        <v>1288581.1484375</v>
      </c>
      <c r="AT1804" s="31">
        <v>1320400</v>
      </c>
      <c r="AU1804" s="31">
        <v>1262201</v>
      </c>
      <c r="AV1804" s="31">
        <v>1534039</v>
      </c>
      <c r="AW1804" s="31">
        <v>1436784</v>
      </c>
      <c r="AX1804" s="31">
        <v>112242</v>
      </c>
      <c r="AY1804" s="31">
        <v>88515</v>
      </c>
      <c r="AZ1804" s="31">
        <v>200757</v>
      </c>
    </row>
    <row r="1805" spans="1:52" ht="15" customHeight="1">
      <c r="A1805" s="29" t="s">
        <v>12286</v>
      </c>
      <c r="B1805" s="34">
        <v>35776</v>
      </c>
      <c r="C1805" s="28">
        <v>600</v>
      </c>
      <c r="D1805" s="28">
        <v>44</v>
      </c>
      <c r="E1805" s="28">
        <v>45</v>
      </c>
      <c r="F1805" s="29" t="s">
        <v>242</v>
      </c>
      <c r="G1805" s="29" t="s">
        <v>12254</v>
      </c>
      <c r="H1805" s="28">
        <v>550</v>
      </c>
      <c r="I1805" s="29" t="s">
        <v>11841</v>
      </c>
      <c r="J1805" s="33" t="s">
        <v>12285</v>
      </c>
      <c r="K1805" s="29" t="s">
        <v>178</v>
      </c>
      <c r="L1805" s="29" t="s">
        <v>12248</v>
      </c>
      <c r="M1805" s="29" t="s">
        <v>159</v>
      </c>
      <c r="N1805" s="28">
        <v>485674.5</v>
      </c>
      <c r="O1805" s="28">
        <v>6098997</v>
      </c>
      <c r="P1805" s="29" t="s">
        <v>12284</v>
      </c>
      <c r="Q1805" s="32" t="s">
        <v>174</v>
      </c>
      <c r="R1805" s="19"/>
      <c r="S1805" s="19"/>
      <c r="T1805" s="19"/>
      <c r="U1805" s="19"/>
      <c r="V1805" s="19"/>
      <c r="W1805" s="19"/>
      <c r="X1805" s="19"/>
      <c r="Y1805" s="19"/>
      <c r="Z1805" s="19"/>
      <c r="AA1805" s="19"/>
      <c r="AB1805" s="19"/>
      <c r="AC1805" s="19"/>
      <c r="AD1805" s="19"/>
      <c r="AE1805" s="19"/>
      <c r="AF1805" s="19"/>
      <c r="AG1805" s="19"/>
      <c r="AH1805" s="19"/>
      <c r="AI1805" s="19"/>
      <c r="AJ1805" s="19"/>
      <c r="AK1805" s="19"/>
      <c r="AL1805" s="31">
        <v>0</v>
      </c>
      <c r="AM1805" s="31">
        <v>1614179</v>
      </c>
      <c r="AN1805" s="31">
        <v>1446358</v>
      </c>
      <c r="AO1805" s="31">
        <v>1624450</v>
      </c>
      <c r="AP1805" s="31">
        <v>1249975</v>
      </c>
      <c r="AQ1805" s="31">
        <v>1422903</v>
      </c>
      <c r="AR1805" s="31">
        <v>1261152</v>
      </c>
      <c r="AS1805" s="31">
        <v>1383274</v>
      </c>
      <c r="AT1805" s="31">
        <v>1369313</v>
      </c>
      <c r="AU1805" s="31">
        <v>1353872</v>
      </c>
      <c r="AV1805" s="31">
        <v>1561931</v>
      </c>
      <c r="AW1805" s="31">
        <v>1418473.71875</v>
      </c>
      <c r="AX1805" s="31">
        <v>122245</v>
      </c>
      <c r="AY1805" s="31">
        <v>92078</v>
      </c>
      <c r="AZ1805" s="31">
        <v>214323</v>
      </c>
    </row>
    <row r="1806" spans="1:52" ht="15" customHeight="1">
      <c r="A1806" s="29" t="s">
        <v>12283</v>
      </c>
      <c r="B1806" s="34">
        <v>35773</v>
      </c>
      <c r="C1806" s="28">
        <v>600</v>
      </c>
      <c r="D1806" s="28">
        <v>44</v>
      </c>
      <c r="E1806" s="28">
        <v>45</v>
      </c>
      <c r="F1806" s="29" t="s">
        <v>242</v>
      </c>
      <c r="G1806" s="29" t="s">
        <v>12279</v>
      </c>
      <c r="H1806" s="28">
        <v>550</v>
      </c>
      <c r="I1806" s="29" t="s">
        <v>11841</v>
      </c>
      <c r="J1806" s="33" t="s">
        <v>12282</v>
      </c>
      <c r="K1806" s="29" t="s">
        <v>178</v>
      </c>
      <c r="L1806" s="29" t="s">
        <v>12229</v>
      </c>
      <c r="M1806" s="29" t="s">
        <v>12228</v>
      </c>
      <c r="N1806" s="28">
        <v>481497.5</v>
      </c>
      <c r="O1806" s="28">
        <v>6102404</v>
      </c>
      <c r="P1806" s="29" t="s">
        <v>12281</v>
      </c>
      <c r="Q1806" s="32" t="s">
        <v>174</v>
      </c>
      <c r="R1806" s="19"/>
      <c r="S1806" s="19"/>
      <c r="T1806" s="19"/>
      <c r="U1806" s="19"/>
      <c r="V1806" s="19"/>
      <c r="W1806" s="19"/>
      <c r="X1806" s="19"/>
      <c r="Y1806" s="19"/>
      <c r="Z1806" s="19"/>
      <c r="AA1806" s="19"/>
      <c r="AB1806" s="19"/>
      <c r="AC1806" s="19"/>
      <c r="AD1806" s="19"/>
      <c r="AE1806" s="19"/>
      <c r="AF1806" s="19"/>
      <c r="AG1806" s="19"/>
      <c r="AH1806" s="19"/>
      <c r="AI1806" s="19"/>
      <c r="AJ1806" s="19"/>
      <c r="AK1806" s="19"/>
      <c r="AL1806" s="31">
        <v>0</v>
      </c>
      <c r="AM1806" s="31">
        <v>1726129</v>
      </c>
      <c r="AN1806" s="31">
        <v>1455216</v>
      </c>
      <c r="AO1806" s="31">
        <v>1660520</v>
      </c>
      <c r="AP1806" s="31">
        <v>1349958</v>
      </c>
      <c r="AQ1806" s="31">
        <v>1454243</v>
      </c>
      <c r="AR1806" s="31">
        <v>1315582</v>
      </c>
      <c r="AS1806" s="31">
        <v>1461154</v>
      </c>
      <c r="AT1806" s="31">
        <v>1459728</v>
      </c>
      <c r="AU1806" s="31">
        <v>1371531.203125</v>
      </c>
      <c r="AV1806" s="31">
        <v>1582809.39453125</v>
      </c>
      <c r="AW1806" s="31">
        <v>1569886.1953125</v>
      </c>
      <c r="AX1806" s="31">
        <v>126081.703125</v>
      </c>
      <c r="AY1806" s="31">
        <v>96192.6015625</v>
      </c>
      <c r="AZ1806" s="31">
        <v>222274.3046875</v>
      </c>
    </row>
    <row r="1807" spans="1:52" ht="15" customHeight="1">
      <c r="A1807" s="29" t="s">
        <v>12280</v>
      </c>
      <c r="B1807" s="34">
        <v>35892</v>
      </c>
      <c r="C1807" s="28">
        <v>660</v>
      </c>
      <c r="D1807" s="28">
        <v>47</v>
      </c>
      <c r="E1807" s="28">
        <v>45</v>
      </c>
      <c r="F1807" s="29" t="s">
        <v>242</v>
      </c>
      <c r="G1807" s="29" t="s">
        <v>4425</v>
      </c>
      <c r="H1807" s="28">
        <v>550</v>
      </c>
      <c r="I1807" s="29" t="s">
        <v>11841</v>
      </c>
      <c r="J1807" s="33" t="s">
        <v>12278</v>
      </c>
      <c r="K1807" s="29" t="s">
        <v>178</v>
      </c>
      <c r="L1807" s="29" t="s">
        <v>12277</v>
      </c>
      <c r="M1807" s="29" t="s">
        <v>10013</v>
      </c>
      <c r="N1807" s="28">
        <v>490558.2</v>
      </c>
      <c r="O1807" s="28">
        <v>6111089</v>
      </c>
      <c r="P1807" s="29" t="s">
        <v>12276</v>
      </c>
      <c r="Q1807" s="32" t="s">
        <v>174</v>
      </c>
      <c r="R1807" s="19"/>
      <c r="S1807" s="19"/>
      <c r="T1807" s="19"/>
      <c r="U1807" s="19"/>
      <c r="V1807" s="19"/>
      <c r="W1807" s="19"/>
      <c r="X1807" s="19"/>
      <c r="Y1807" s="19"/>
      <c r="Z1807" s="19"/>
      <c r="AA1807" s="19"/>
      <c r="AB1807" s="19"/>
      <c r="AC1807" s="19"/>
      <c r="AD1807" s="19"/>
      <c r="AE1807" s="19"/>
      <c r="AF1807" s="19"/>
      <c r="AG1807" s="19"/>
      <c r="AH1807" s="19"/>
      <c r="AI1807" s="19"/>
      <c r="AJ1807" s="19"/>
      <c r="AK1807" s="19"/>
      <c r="AL1807" s="19"/>
      <c r="AM1807" s="31">
        <v>1095265</v>
      </c>
      <c r="AN1807" s="31">
        <v>1414266</v>
      </c>
      <c r="AO1807" s="31">
        <v>1572417</v>
      </c>
      <c r="AP1807" s="31">
        <v>1197685</v>
      </c>
      <c r="AQ1807" s="31">
        <v>1365482</v>
      </c>
      <c r="AR1807" s="31">
        <v>1184647</v>
      </c>
      <c r="AS1807" s="31">
        <v>1350593</v>
      </c>
      <c r="AT1807" s="31">
        <v>1334345</v>
      </c>
      <c r="AU1807" s="31">
        <v>1269364</v>
      </c>
      <c r="AV1807" s="31">
        <v>1454882</v>
      </c>
      <c r="AW1807" s="31">
        <v>1429338</v>
      </c>
      <c r="AX1807" s="31">
        <v>108106</v>
      </c>
      <c r="AY1807" s="31">
        <v>77647</v>
      </c>
      <c r="AZ1807" s="31">
        <v>185753</v>
      </c>
    </row>
    <row r="1808" spans="1:52" ht="15" customHeight="1">
      <c r="A1808" s="29" t="s">
        <v>12275</v>
      </c>
      <c r="B1808" s="34">
        <v>35901</v>
      </c>
      <c r="C1808" s="28">
        <v>660</v>
      </c>
      <c r="D1808" s="28">
        <v>47</v>
      </c>
      <c r="E1808" s="28">
        <v>46</v>
      </c>
      <c r="F1808" s="29" t="s">
        <v>242</v>
      </c>
      <c r="G1808" s="29" t="s">
        <v>4425</v>
      </c>
      <c r="H1808" s="28">
        <v>550</v>
      </c>
      <c r="I1808" s="29" t="s">
        <v>11841</v>
      </c>
      <c r="J1808" s="33" t="s">
        <v>12274</v>
      </c>
      <c r="K1808" s="29" t="s">
        <v>178</v>
      </c>
      <c r="L1808" s="29" t="s">
        <v>12065</v>
      </c>
      <c r="M1808" s="29" t="s">
        <v>3462</v>
      </c>
      <c r="N1808" s="28">
        <v>502947.8</v>
      </c>
      <c r="O1808" s="28">
        <v>6093503</v>
      </c>
      <c r="P1808" s="29" t="s">
        <v>12273</v>
      </c>
      <c r="Q1808" s="32" t="s">
        <v>174</v>
      </c>
      <c r="R1808" s="19"/>
      <c r="S1808" s="19"/>
      <c r="T1808" s="19"/>
      <c r="U1808" s="19"/>
      <c r="V1808" s="19"/>
      <c r="W1808" s="19"/>
      <c r="X1808" s="19"/>
      <c r="Y1808" s="19"/>
      <c r="Z1808" s="19"/>
      <c r="AA1808" s="19"/>
      <c r="AB1808" s="19"/>
      <c r="AC1808" s="19"/>
      <c r="AD1808" s="19"/>
      <c r="AE1808" s="19"/>
      <c r="AF1808" s="19"/>
      <c r="AG1808" s="19"/>
      <c r="AH1808" s="19"/>
      <c r="AI1808" s="19"/>
      <c r="AJ1808" s="19"/>
      <c r="AK1808" s="19"/>
      <c r="AL1808" s="19"/>
      <c r="AM1808" s="31">
        <v>992587</v>
      </c>
      <c r="AN1808" s="31">
        <v>1381911</v>
      </c>
      <c r="AO1808" s="31">
        <v>1565395</v>
      </c>
      <c r="AP1808" s="31">
        <v>1188949</v>
      </c>
      <c r="AQ1808" s="31">
        <v>1382129</v>
      </c>
      <c r="AR1808" s="31">
        <v>1214506</v>
      </c>
      <c r="AS1808" s="31">
        <v>1327032</v>
      </c>
      <c r="AT1808" s="31">
        <v>1305258.3984375</v>
      </c>
      <c r="AU1808" s="31">
        <v>1257341</v>
      </c>
      <c r="AV1808" s="31">
        <v>1513000</v>
      </c>
      <c r="AW1808" s="31">
        <v>1493227</v>
      </c>
      <c r="AX1808" s="31">
        <v>115508</v>
      </c>
      <c r="AY1808" s="31">
        <v>86034</v>
      </c>
      <c r="AZ1808" s="31">
        <v>201542</v>
      </c>
    </row>
    <row r="1809" spans="1:52" ht="15" customHeight="1">
      <c r="A1809" s="29" t="s">
        <v>12272</v>
      </c>
      <c r="B1809" s="34">
        <v>35901</v>
      </c>
      <c r="C1809" s="28">
        <v>750</v>
      </c>
      <c r="D1809" s="28">
        <v>48</v>
      </c>
      <c r="E1809" s="28">
        <v>45</v>
      </c>
      <c r="F1809" s="29" t="s">
        <v>172</v>
      </c>
      <c r="G1809" s="29" t="s">
        <v>12192</v>
      </c>
      <c r="H1809" s="28">
        <v>550</v>
      </c>
      <c r="I1809" s="29" t="s">
        <v>11841</v>
      </c>
      <c r="J1809" s="33" t="s">
        <v>12271</v>
      </c>
      <c r="K1809" s="29" t="s">
        <v>178</v>
      </c>
      <c r="L1809" s="29" t="s">
        <v>12065</v>
      </c>
      <c r="M1809" s="29" t="s">
        <v>1554</v>
      </c>
      <c r="N1809" s="28">
        <v>503075</v>
      </c>
      <c r="O1809" s="28">
        <v>6093100</v>
      </c>
      <c r="P1809" s="29" t="s">
        <v>12270</v>
      </c>
      <c r="Q1809" s="32" t="s">
        <v>174</v>
      </c>
      <c r="R1809" s="19"/>
      <c r="S1809" s="19"/>
      <c r="T1809" s="19"/>
      <c r="U1809" s="19"/>
      <c r="V1809" s="19"/>
      <c r="W1809" s="19"/>
      <c r="X1809" s="19"/>
      <c r="Y1809" s="19"/>
      <c r="Z1809" s="19"/>
      <c r="AA1809" s="19"/>
      <c r="AB1809" s="19"/>
      <c r="AC1809" s="19"/>
      <c r="AD1809" s="19"/>
      <c r="AE1809" s="19"/>
      <c r="AF1809" s="19"/>
      <c r="AG1809" s="19"/>
      <c r="AH1809" s="19"/>
      <c r="AI1809" s="19"/>
      <c r="AJ1809" s="19"/>
      <c r="AK1809" s="19"/>
      <c r="AL1809" s="19"/>
      <c r="AM1809" s="31">
        <v>1079727</v>
      </c>
      <c r="AN1809" s="31">
        <v>1637351</v>
      </c>
      <c r="AO1809" s="31">
        <v>1767618</v>
      </c>
      <c r="AP1809" s="31">
        <v>1383258</v>
      </c>
      <c r="AQ1809" s="31">
        <v>1610789.0078125</v>
      </c>
      <c r="AR1809" s="31">
        <v>1409827</v>
      </c>
      <c r="AS1809" s="31">
        <v>1347953</v>
      </c>
      <c r="AT1809" s="31">
        <v>1532318.796875</v>
      </c>
      <c r="AU1809" s="31">
        <v>1466048</v>
      </c>
      <c r="AV1809" s="31">
        <v>1740729.1796875</v>
      </c>
      <c r="AW1809" s="31">
        <v>1707002.6796875</v>
      </c>
      <c r="AX1809" s="31">
        <v>129109.5</v>
      </c>
      <c r="AY1809" s="31">
        <v>112531.6015625</v>
      </c>
      <c r="AZ1809" s="31">
        <v>241641.1015625</v>
      </c>
    </row>
    <row r="1810" spans="1:52" ht="15" customHeight="1">
      <c r="A1810" s="29" t="s">
        <v>12269</v>
      </c>
      <c r="B1810" s="34">
        <v>35901</v>
      </c>
      <c r="C1810" s="28">
        <v>750</v>
      </c>
      <c r="D1810" s="28">
        <v>0.1</v>
      </c>
      <c r="E1810" s="28">
        <v>0.1</v>
      </c>
      <c r="F1810" s="29" t="s">
        <v>204</v>
      </c>
      <c r="G1810" s="29" t="s">
        <v>204</v>
      </c>
      <c r="H1810" s="28">
        <v>550</v>
      </c>
      <c r="I1810" s="29" t="s">
        <v>11841</v>
      </c>
      <c r="J1810" s="33" t="s">
        <v>12268</v>
      </c>
      <c r="K1810" s="29" t="s">
        <v>178</v>
      </c>
      <c r="L1810" s="29" t="s">
        <v>12065</v>
      </c>
      <c r="M1810" s="29" t="s">
        <v>1554</v>
      </c>
      <c r="N1810" s="28">
        <v>502971</v>
      </c>
      <c r="O1810" s="28">
        <v>6093192</v>
      </c>
      <c r="P1810" s="29" t="s">
        <v>12267</v>
      </c>
      <c r="Q1810" s="32" t="s">
        <v>174</v>
      </c>
      <c r="R1810" s="19"/>
      <c r="S1810" s="19"/>
      <c r="T1810" s="19"/>
      <c r="U1810" s="19"/>
      <c r="V1810" s="19"/>
      <c r="W1810" s="19"/>
      <c r="X1810" s="19"/>
      <c r="Y1810" s="19"/>
      <c r="Z1810" s="19"/>
      <c r="AA1810" s="19"/>
      <c r="AB1810" s="19"/>
      <c r="AC1810" s="19"/>
      <c r="AD1810" s="19"/>
      <c r="AE1810" s="19"/>
      <c r="AF1810" s="19"/>
      <c r="AG1810" s="19"/>
      <c r="AH1810" s="19"/>
      <c r="AI1810" s="19"/>
      <c r="AJ1810" s="19"/>
      <c r="AK1810" s="19"/>
      <c r="AL1810" s="19"/>
      <c r="AM1810" s="31">
        <v>1182404</v>
      </c>
      <c r="AN1810" s="31">
        <v>1631072</v>
      </c>
      <c r="AO1810" s="31">
        <v>1779023</v>
      </c>
      <c r="AP1810" s="31">
        <v>1388739</v>
      </c>
      <c r="AQ1810" s="31">
        <v>1557291</v>
      </c>
      <c r="AR1810" s="31">
        <v>1424458</v>
      </c>
      <c r="AS1810" s="31">
        <v>1550696</v>
      </c>
      <c r="AT1810" s="31">
        <v>1149208.5625</v>
      </c>
      <c r="AU1810" s="31">
        <v>1358895</v>
      </c>
      <c r="AV1810" s="31">
        <v>1506492</v>
      </c>
      <c r="AW1810" s="31">
        <v>1593416.13671875</v>
      </c>
      <c r="AX1810" s="31">
        <v>129616</v>
      </c>
      <c r="AY1810" s="31">
        <v>114157</v>
      </c>
      <c r="AZ1810" s="31">
        <v>243773</v>
      </c>
    </row>
    <row r="1811" spans="1:52" ht="15" customHeight="1">
      <c r="A1811" s="29" t="s">
        <v>12266</v>
      </c>
      <c r="B1811" s="34">
        <v>35835</v>
      </c>
      <c r="C1811" s="28">
        <v>750</v>
      </c>
      <c r="D1811" s="28">
        <v>0.1</v>
      </c>
      <c r="E1811" s="28">
        <v>46</v>
      </c>
      <c r="F1811" s="29" t="s">
        <v>172</v>
      </c>
      <c r="G1811" s="29" t="s">
        <v>204</v>
      </c>
      <c r="H1811" s="28">
        <v>550</v>
      </c>
      <c r="I1811" s="29" t="s">
        <v>11841</v>
      </c>
      <c r="J1811" s="33" t="s">
        <v>12265</v>
      </c>
      <c r="K1811" s="29" t="s">
        <v>178</v>
      </c>
      <c r="L1811" s="29" t="s">
        <v>12264</v>
      </c>
      <c r="M1811" s="29" t="s">
        <v>161</v>
      </c>
      <c r="N1811" s="28">
        <v>493421.8</v>
      </c>
      <c r="O1811" s="28">
        <v>6090771</v>
      </c>
      <c r="P1811" s="29" t="s">
        <v>12263</v>
      </c>
      <c r="Q1811" s="32" t="s">
        <v>174</v>
      </c>
      <c r="R1811" s="19"/>
      <c r="S1811" s="19"/>
      <c r="T1811" s="19"/>
      <c r="U1811" s="19"/>
      <c r="V1811" s="19"/>
      <c r="W1811" s="19"/>
      <c r="X1811" s="19"/>
      <c r="Y1811" s="19"/>
      <c r="Z1811" s="19"/>
      <c r="AA1811" s="19"/>
      <c r="AB1811" s="19"/>
      <c r="AC1811" s="19"/>
      <c r="AD1811" s="19"/>
      <c r="AE1811" s="19"/>
      <c r="AF1811" s="19"/>
      <c r="AG1811" s="19"/>
      <c r="AH1811" s="19"/>
      <c r="AI1811" s="19"/>
      <c r="AJ1811" s="19"/>
      <c r="AK1811" s="19"/>
      <c r="AL1811" s="19"/>
      <c r="AM1811" s="31">
        <v>1397214</v>
      </c>
      <c r="AN1811" s="31">
        <v>1409688</v>
      </c>
      <c r="AO1811" s="31">
        <v>1565600</v>
      </c>
      <c r="AP1811" s="31">
        <v>1232063</v>
      </c>
      <c r="AQ1811" s="31">
        <v>1409705.9921875</v>
      </c>
      <c r="AR1811" s="31">
        <v>1241781</v>
      </c>
      <c r="AS1811" s="31">
        <v>1374013.125</v>
      </c>
      <c r="AT1811" s="31">
        <v>1384185.18359375</v>
      </c>
      <c r="AU1811" s="31">
        <v>1323592.0859375</v>
      </c>
      <c r="AV1811" s="31">
        <v>1565440.7890625</v>
      </c>
      <c r="AW1811" s="31">
        <v>1508108.078125</v>
      </c>
      <c r="AX1811" s="31">
        <v>112321</v>
      </c>
      <c r="AY1811" s="31">
        <v>104413</v>
      </c>
      <c r="AZ1811" s="31">
        <v>216734</v>
      </c>
    </row>
    <row r="1812" spans="1:52" ht="15" customHeight="1">
      <c r="A1812" s="29" t="s">
        <v>12262</v>
      </c>
      <c r="B1812" s="34">
        <v>35804</v>
      </c>
      <c r="C1812" s="28">
        <v>11</v>
      </c>
      <c r="D1812" s="28">
        <v>13</v>
      </c>
      <c r="E1812" s="28">
        <v>18</v>
      </c>
      <c r="F1812" s="29" t="s">
        <v>12258</v>
      </c>
      <c r="G1812" s="29" t="s">
        <v>204</v>
      </c>
      <c r="H1812" s="28">
        <v>550</v>
      </c>
      <c r="I1812" s="29" t="s">
        <v>11841</v>
      </c>
      <c r="J1812" s="33" t="s">
        <v>12261</v>
      </c>
      <c r="K1812" s="29" t="s">
        <v>178</v>
      </c>
      <c r="L1812" s="29" t="s">
        <v>12248</v>
      </c>
      <c r="M1812" s="29" t="s">
        <v>2888</v>
      </c>
      <c r="N1812" s="28">
        <v>488217</v>
      </c>
      <c r="O1812" s="28">
        <v>6100122</v>
      </c>
      <c r="P1812" s="29" t="s">
        <v>12260</v>
      </c>
      <c r="Q1812" s="32" t="s">
        <v>368</v>
      </c>
      <c r="R1812" s="19"/>
      <c r="S1812" s="19"/>
      <c r="T1812" s="19"/>
      <c r="U1812" s="19"/>
      <c r="V1812" s="19"/>
      <c r="W1812" s="19"/>
      <c r="X1812" s="19"/>
      <c r="Y1812" s="19"/>
      <c r="Z1812" s="19"/>
      <c r="AA1812" s="19"/>
      <c r="AB1812" s="19"/>
      <c r="AC1812" s="19"/>
      <c r="AD1812" s="19"/>
      <c r="AE1812" s="19"/>
      <c r="AF1812" s="19"/>
      <c r="AG1812" s="19"/>
      <c r="AH1812" s="19"/>
      <c r="AI1812" s="19"/>
      <c r="AJ1812" s="19"/>
      <c r="AK1812" s="19"/>
      <c r="AL1812" s="19"/>
      <c r="AM1812" s="31">
        <v>22183.333984375</v>
      </c>
      <c r="AN1812" s="31">
        <v>24200</v>
      </c>
      <c r="AO1812" s="31">
        <v>24200</v>
      </c>
      <c r="AP1812" s="31">
        <v>23239</v>
      </c>
      <c r="AQ1812" s="31">
        <v>21213</v>
      </c>
      <c r="AR1812" s="31">
        <v>24162</v>
      </c>
      <c r="AS1812" s="31">
        <v>24153</v>
      </c>
      <c r="AT1812" s="31">
        <v>27447</v>
      </c>
      <c r="AU1812" s="31">
        <v>26292</v>
      </c>
      <c r="AV1812" s="31">
        <v>32900</v>
      </c>
      <c r="AW1812" s="31">
        <v>32700</v>
      </c>
      <c r="AX1812" s="31">
        <v>2300</v>
      </c>
      <c r="AY1812" s="31">
        <v>2000</v>
      </c>
      <c r="AZ1812" s="31">
        <v>4300</v>
      </c>
    </row>
    <row r="1813" spans="1:52" ht="15" customHeight="1">
      <c r="A1813" s="29" t="s">
        <v>12259</v>
      </c>
      <c r="B1813" s="34">
        <v>35326</v>
      </c>
      <c r="C1813" s="28">
        <v>600</v>
      </c>
      <c r="D1813" s="28">
        <v>44</v>
      </c>
      <c r="E1813" s="28">
        <v>43.4</v>
      </c>
      <c r="F1813" s="29" t="s">
        <v>242</v>
      </c>
      <c r="G1813" s="29" t="s">
        <v>12254</v>
      </c>
      <c r="H1813" s="28">
        <v>550</v>
      </c>
      <c r="I1813" s="29" t="s">
        <v>11841</v>
      </c>
      <c r="J1813" s="33" t="s">
        <v>12257</v>
      </c>
      <c r="K1813" s="29" t="s">
        <v>178</v>
      </c>
      <c r="L1813" s="29" t="s">
        <v>12229</v>
      </c>
      <c r="M1813" s="29" t="s">
        <v>2851</v>
      </c>
      <c r="N1813" s="28">
        <v>481593.2</v>
      </c>
      <c r="O1813" s="28">
        <v>6102014</v>
      </c>
      <c r="P1813" s="29" t="s">
        <v>12256</v>
      </c>
      <c r="Q1813" s="32" t="s">
        <v>174</v>
      </c>
      <c r="R1813" s="19"/>
      <c r="S1813" s="19"/>
      <c r="T1813" s="19"/>
      <c r="U1813" s="19"/>
      <c r="V1813" s="19"/>
      <c r="W1813" s="19"/>
      <c r="X1813" s="19"/>
      <c r="Y1813" s="19"/>
      <c r="Z1813" s="19"/>
      <c r="AA1813" s="19"/>
      <c r="AB1813" s="19"/>
      <c r="AC1813" s="19"/>
      <c r="AD1813" s="19"/>
      <c r="AE1813" s="19"/>
      <c r="AF1813" s="19"/>
      <c r="AG1813" s="19"/>
      <c r="AH1813" s="19"/>
      <c r="AI1813" s="19"/>
      <c r="AJ1813" s="19"/>
      <c r="AK1813" s="31">
        <v>374500</v>
      </c>
      <c r="AL1813" s="31">
        <v>1458100</v>
      </c>
      <c r="AM1813" s="31">
        <v>1667669</v>
      </c>
      <c r="AN1813" s="31">
        <v>1339558</v>
      </c>
      <c r="AO1813" s="31">
        <v>1610266</v>
      </c>
      <c r="AP1813" s="31">
        <v>1325347</v>
      </c>
      <c r="AQ1813" s="31">
        <v>1464411</v>
      </c>
      <c r="AR1813" s="31">
        <v>1268685</v>
      </c>
      <c r="AS1813" s="31">
        <v>1448892</v>
      </c>
      <c r="AT1813" s="31">
        <v>1446545</v>
      </c>
      <c r="AU1813" s="31">
        <v>1368026.6015625</v>
      </c>
      <c r="AV1813" s="31">
        <v>1630688.49609375</v>
      </c>
      <c r="AW1813" s="31">
        <v>1509268.4140625</v>
      </c>
      <c r="AX1813" s="31">
        <v>120706.296875</v>
      </c>
      <c r="AY1813" s="31">
        <v>100242.6015625</v>
      </c>
      <c r="AZ1813" s="31">
        <v>220948.8984375</v>
      </c>
    </row>
    <row r="1814" spans="1:52" ht="15" customHeight="1">
      <c r="A1814" s="29" t="s">
        <v>12255</v>
      </c>
      <c r="B1814" s="34">
        <v>32174</v>
      </c>
      <c r="C1814" s="28">
        <v>180</v>
      </c>
      <c r="D1814" s="28">
        <v>23.2</v>
      </c>
      <c r="E1814" s="28">
        <v>30</v>
      </c>
      <c r="F1814" s="29" t="s">
        <v>690</v>
      </c>
      <c r="G1814" s="29" t="s">
        <v>12250</v>
      </c>
      <c r="H1814" s="28">
        <v>550</v>
      </c>
      <c r="I1814" s="29" t="s">
        <v>11841</v>
      </c>
      <c r="J1814" s="33" t="s">
        <v>12253</v>
      </c>
      <c r="K1814" s="29" t="s">
        <v>178</v>
      </c>
      <c r="L1814" s="29" t="s">
        <v>12092</v>
      </c>
      <c r="M1814" s="29" t="s">
        <v>9592</v>
      </c>
      <c r="N1814" s="28">
        <v>484027.3</v>
      </c>
      <c r="O1814" s="28">
        <v>6106208</v>
      </c>
      <c r="P1814" s="29" t="s">
        <v>12252</v>
      </c>
      <c r="Q1814" s="32" t="s">
        <v>207</v>
      </c>
      <c r="R1814" s="19"/>
      <c r="S1814" s="19"/>
      <c r="T1814" s="19"/>
      <c r="U1814" s="19"/>
      <c r="V1814" s="19"/>
      <c r="W1814" s="19"/>
      <c r="X1814" s="19"/>
      <c r="Y1814" s="19"/>
      <c r="Z1814" s="19"/>
      <c r="AA1814" s="19"/>
      <c r="AB1814" s="19"/>
      <c r="AC1814" s="31">
        <v>360050</v>
      </c>
      <c r="AD1814" s="31">
        <v>335450</v>
      </c>
      <c r="AE1814" s="31">
        <v>251340</v>
      </c>
      <c r="AF1814" s="31">
        <v>363720</v>
      </c>
      <c r="AG1814" s="31">
        <v>392260</v>
      </c>
      <c r="AH1814" s="31">
        <v>367800</v>
      </c>
      <c r="AI1814" s="31">
        <v>368000</v>
      </c>
      <c r="AJ1814" s="31">
        <v>341820</v>
      </c>
      <c r="AK1814" s="31">
        <v>285490</v>
      </c>
      <c r="AL1814" s="31">
        <v>323100</v>
      </c>
      <c r="AM1814" s="31">
        <v>199768</v>
      </c>
      <c r="AN1814" s="31">
        <v>326724</v>
      </c>
      <c r="AO1814" s="31">
        <v>440892</v>
      </c>
      <c r="AP1814" s="31">
        <v>320757.8515625</v>
      </c>
      <c r="AQ1814" s="31">
        <v>379571.5400390625</v>
      </c>
      <c r="AR1814" s="31">
        <v>310439.349609375</v>
      </c>
      <c r="AS1814" s="31">
        <v>360039.501953125</v>
      </c>
      <c r="AT1814" s="31">
        <v>359835.501953125</v>
      </c>
      <c r="AU1814" s="31">
        <v>339063</v>
      </c>
      <c r="AV1814" s="31">
        <v>408246.796875</v>
      </c>
      <c r="AW1814" s="31">
        <v>382821.3994140625</v>
      </c>
      <c r="AX1814" s="31">
        <v>27187.900390625</v>
      </c>
      <c r="AY1814" s="31">
        <v>24241.19921875</v>
      </c>
      <c r="AZ1814" s="31">
        <v>51429.099609375</v>
      </c>
    </row>
    <row r="1815" spans="1:52" ht="15" customHeight="1">
      <c r="A1815" s="29" t="s">
        <v>12251</v>
      </c>
      <c r="B1815" s="34">
        <v>33239</v>
      </c>
      <c r="C1815" s="28">
        <v>250</v>
      </c>
      <c r="D1815" s="28">
        <v>0.1</v>
      </c>
      <c r="E1815" s="28">
        <v>0.1</v>
      </c>
      <c r="F1815" s="29" t="s">
        <v>204</v>
      </c>
      <c r="G1815" s="29" t="s">
        <v>204</v>
      </c>
      <c r="H1815" s="28">
        <v>550</v>
      </c>
      <c r="I1815" s="29" t="s">
        <v>11841</v>
      </c>
      <c r="J1815" s="33" t="s">
        <v>12249</v>
      </c>
      <c r="K1815" s="29" t="s">
        <v>178</v>
      </c>
      <c r="L1815" s="29" t="s">
        <v>12248</v>
      </c>
      <c r="M1815" s="29" t="s">
        <v>2302</v>
      </c>
      <c r="N1815" s="28">
        <v>486466.2</v>
      </c>
      <c r="O1815" s="28">
        <v>6088001</v>
      </c>
      <c r="P1815" s="29" t="s">
        <v>12247</v>
      </c>
      <c r="Q1815" s="32" t="s">
        <v>207</v>
      </c>
      <c r="R1815" s="19"/>
      <c r="S1815" s="19"/>
      <c r="T1815" s="19"/>
      <c r="U1815" s="19"/>
      <c r="V1815" s="19"/>
      <c r="W1815" s="19"/>
      <c r="X1815" s="19"/>
      <c r="Y1815" s="19"/>
      <c r="Z1815" s="19"/>
      <c r="AA1815" s="19"/>
      <c r="AB1815" s="19"/>
      <c r="AC1815" s="19"/>
      <c r="AD1815" s="19"/>
      <c r="AE1815" s="19"/>
      <c r="AF1815" s="31">
        <v>410928.0625</v>
      </c>
      <c r="AG1815" s="31">
        <v>486960</v>
      </c>
      <c r="AH1815" s="31">
        <v>471974</v>
      </c>
      <c r="AI1815" s="31">
        <v>516885</v>
      </c>
      <c r="AJ1815" s="31">
        <v>450462</v>
      </c>
      <c r="AK1815" s="31">
        <v>366895</v>
      </c>
      <c r="AL1815" s="31">
        <v>431774</v>
      </c>
      <c r="AM1815" s="31">
        <v>487929</v>
      </c>
      <c r="AN1815" s="31">
        <v>383478</v>
      </c>
      <c r="AO1815" s="31">
        <v>474855</v>
      </c>
      <c r="AP1815" s="31">
        <v>333990.5263671875</v>
      </c>
      <c r="AQ1815" s="31">
        <v>401404.982421875</v>
      </c>
      <c r="AR1815" s="31">
        <v>331517.119140625</v>
      </c>
      <c r="AS1815" s="31">
        <v>382823.6962890625</v>
      </c>
      <c r="AT1815" s="31">
        <v>354719</v>
      </c>
      <c r="AU1815" s="31">
        <v>376692.79638671875</v>
      </c>
      <c r="AV1815" s="31">
        <v>475195.59375</v>
      </c>
      <c r="AW1815" s="31">
        <v>450703.1005859375</v>
      </c>
      <c r="AX1815" s="31">
        <v>33490.5</v>
      </c>
      <c r="AY1815" s="31">
        <v>27333.80078125</v>
      </c>
      <c r="AZ1815" s="31">
        <v>60824.30078125</v>
      </c>
    </row>
    <row r="1816" spans="1:52" ht="15" customHeight="1">
      <c r="A1816" s="29" t="s">
        <v>12246</v>
      </c>
      <c r="B1816" s="34">
        <v>33322</v>
      </c>
      <c r="C1816" s="28">
        <v>150</v>
      </c>
      <c r="D1816" s="28">
        <v>24.6</v>
      </c>
      <c r="E1816" s="28">
        <v>32.5</v>
      </c>
      <c r="F1816" s="29" t="s">
        <v>786</v>
      </c>
      <c r="G1816" s="29" t="s">
        <v>6373</v>
      </c>
      <c r="H1816" s="28">
        <v>550</v>
      </c>
      <c r="I1816" s="29" t="s">
        <v>11841</v>
      </c>
      <c r="J1816" s="33" t="s">
        <v>12245</v>
      </c>
      <c r="K1816" s="29" t="s">
        <v>178</v>
      </c>
      <c r="L1816" s="29" t="s">
        <v>12126</v>
      </c>
      <c r="M1816" s="29" t="s">
        <v>12241</v>
      </c>
      <c r="N1816" s="28">
        <v>480739.2</v>
      </c>
      <c r="O1816" s="28">
        <v>6120001</v>
      </c>
      <c r="P1816" s="29" t="s">
        <v>12244</v>
      </c>
      <c r="Q1816" s="32" t="s">
        <v>207</v>
      </c>
      <c r="R1816" s="19"/>
      <c r="S1816" s="19"/>
      <c r="T1816" s="19"/>
      <c r="U1816" s="19"/>
      <c r="V1816" s="19"/>
      <c r="W1816" s="19"/>
      <c r="X1816" s="19"/>
      <c r="Y1816" s="19"/>
      <c r="Z1816" s="19"/>
      <c r="AA1816" s="19"/>
      <c r="AB1816" s="19"/>
      <c r="AC1816" s="19"/>
      <c r="AD1816" s="19"/>
      <c r="AE1816" s="19"/>
      <c r="AF1816" s="31">
        <v>319614.8125</v>
      </c>
      <c r="AG1816" s="31">
        <v>479183</v>
      </c>
      <c r="AH1816" s="31">
        <v>420016</v>
      </c>
      <c r="AI1816" s="31">
        <v>467876</v>
      </c>
      <c r="AJ1816" s="31">
        <v>420969</v>
      </c>
      <c r="AK1816" s="31">
        <v>370684</v>
      </c>
      <c r="AL1816" s="31">
        <v>386650</v>
      </c>
      <c r="AM1816" s="31">
        <v>488722</v>
      </c>
      <c r="AN1816" s="31">
        <v>392259</v>
      </c>
      <c r="AO1816" s="31">
        <v>440584</v>
      </c>
      <c r="AP1816" s="31">
        <v>349567.001953125</v>
      </c>
      <c r="AQ1816" s="31">
        <v>359197.1884765625</v>
      </c>
      <c r="AR1816" s="31">
        <v>344572.44140625</v>
      </c>
      <c r="AS1816" s="31">
        <v>408106.59765625</v>
      </c>
      <c r="AT1816" s="31">
        <v>377355.9951171875</v>
      </c>
      <c r="AU1816" s="31">
        <v>350781.5986328125</v>
      </c>
      <c r="AV1816" s="31">
        <v>433031.703125</v>
      </c>
      <c r="AW1816" s="31">
        <v>426355.69921875</v>
      </c>
      <c r="AX1816" s="31">
        <v>29557.19921875</v>
      </c>
      <c r="AY1816" s="31">
        <v>18689.80078125</v>
      </c>
      <c r="AZ1816" s="31">
        <v>48247</v>
      </c>
    </row>
    <row r="1817" spans="1:52" ht="15" customHeight="1">
      <c r="A1817" s="29" t="s">
        <v>12243</v>
      </c>
      <c r="B1817" s="34">
        <v>33322</v>
      </c>
      <c r="C1817" s="28">
        <v>150</v>
      </c>
      <c r="D1817" s="28">
        <v>24.6</v>
      </c>
      <c r="E1817" s="28">
        <v>32.5</v>
      </c>
      <c r="F1817" s="29" t="s">
        <v>786</v>
      </c>
      <c r="G1817" s="29" t="s">
        <v>6373</v>
      </c>
      <c r="H1817" s="28">
        <v>550</v>
      </c>
      <c r="I1817" s="29" t="s">
        <v>11841</v>
      </c>
      <c r="J1817" s="33" t="s">
        <v>12242</v>
      </c>
      <c r="K1817" s="29" t="s">
        <v>178</v>
      </c>
      <c r="L1817" s="29" t="s">
        <v>12126</v>
      </c>
      <c r="M1817" s="29" t="s">
        <v>12241</v>
      </c>
      <c r="N1817" s="28">
        <v>480728.9</v>
      </c>
      <c r="O1817" s="28">
        <v>6120116</v>
      </c>
      <c r="P1817" s="29" t="s">
        <v>12240</v>
      </c>
      <c r="Q1817" s="32" t="s">
        <v>207</v>
      </c>
      <c r="R1817" s="19"/>
      <c r="S1817" s="19"/>
      <c r="T1817" s="19"/>
      <c r="U1817" s="19"/>
      <c r="V1817" s="19"/>
      <c r="W1817" s="19"/>
      <c r="X1817" s="19"/>
      <c r="Y1817" s="19"/>
      <c r="Z1817" s="19"/>
      <c r="AA1817" s="19"/>
      <c r="AB1817" s="19"/>
      <c r="AC1817" s="19"/>
      <c r="AD1817" s="19"/>
      <c r="AE1817" s="19"/>
      <c r="AF1817" s="31">
        <v>322193.59375</v>
      </c>
      <c r="AG1817" s="31">
        <v>481301</v>
      </c>
      <c r="AH1817" s="31">
        <v>441233</v>
      </c>
      <c r="AI1817" s="31">
        <v>466906</v>
      </c>
      <c r="AJ1817" s="31">
        <v>425728</v>
      </c>
      <c r="AK1817" s="31">
        <v>375373</v>
      </c>
      <c r="AL1817" s="31">
        <v>388609</v>
      </c>
      <c r="AM1817" s="31">
        <v>497744</v>
      </c>
      <c r="AN1817" s="31">
        <v>405746</v>
      </c>
      <c r="AO1817" s="31">
        <v>412722</v>
      </c>
      <c r="AP1817" s="31">
        <v>360250.90625</v>
      </c>
      <c r="AQ1817" s="31">
        <v>386519.8828125</v>
      </c>
      <c r="AR1817" s="31">
        <v>344257.4013671875</v>
      </c>
      <c r="AS1817" s="31">
        <v>386860.59765625</v>
      </c>
      <c r="AT1817" s="31">
        <v>354309.498046875</v>
      </c>
      <c r="AU1817" s="31">
        <v>363521.80078125</v>
      </c>
      <c r="AV1817" s="31">
        <v>467470.396484375</v>
      </c>
      <c r="AW1817" s="31">
        <v>422098.40014648438</v>
      </c>
      <c r="AX1817" s="31">
        <v>33606.1015625</v>
      </c>
      <c r="AY1817" s="31">
        <v>24342.900390625</v>
      </c>
      <c r="AZ1817" s="31">
        <v>57949.001953125</v>
      </c>
    </row>
    <row r="1818" spans="1:52" ht="15" customHeight="1">
      <c r="A1818" s="29" t="s">
        <v>12239</v>
      </c>
      <c r="B1818" s="34">
        <v>32287</v>
      </c>
      <c r="C1818" s="28">
        <v>200</v>
      </c>
      <c r="D1818" s="28">
        <v>25</v>
      </c>
      <c r="E1818" s="28">
        <v>30</v>
      </c>
      <c r="F1818" s="29" t="s">
        <v>242</v>
      </c>
      <c r="G1818" s="29" t="s">
        <v>3066</v>
      </c>
      <c r="H1818" s="28">
        <v>550</v>
      </c>
      <c r="I1818" s="29" t="s">
        <v>11841</v>
      </c>
      <c r="J1818" s="33" t="s">
        <v>12238</v>
      </c>
      <c r="K1818" s="29" t="s">
        <v>178</v>
      </c>
      <c r="L1818" s="29" t="s">
        <v>12237</v>
      </c>
      <c r="M1818" s="29" t="s">
        <v>157</v>
      </c>
      <c r="N1818" s="28">
        <v>488567.7</v>
      </c>
      <c r="O1818" s="28">
        <v>6098210</v>
      </c>
      <c r="P1818" s="29" t="s">
        <v>12236</v>
      </c>
      <c r="Q1818" s="32" t="s">
        <v>207</v>
      </c>
      <c r="R1818" s="19"/>
      <c r="S1818" s="19"/>
      <c r="T1818" s="19"/>
      <c r="U1818" s="19"/>
      <c r="V1818" s="19"/>
      <c r="W1818" s="19"/>
      <c r="X1818" s="19"/>
      <c r="Y1818" s="19"/>
      <c r="Z1818" s="19"/>
      <c r="AA1818" s="19"/>
      <c r="AB1818" s="19"/>
      <c r="AC1818" s="31">
        <v>222289.75</v>
      </c>
      <c r="AD1818" s="31">
        <v>365872.21875</v>
      </c>
      <c r="AE1818" s="31">
        <v>401778.9375</v>
      </c>
      <c r="AF1818" s="31">
        <v>356999.78125</v>
      </c>
      <c r="AG1818" s="31">
        <v>412910</v>
      </c>
      <c r="AH1818" s="31">
        <v>384230</v>
      </c>
      <c r="AI1818" s="31">
        <v>409080</v>
      </c>
      <c r="AJ1818" s="31">
        <v>364700</v>
      </c>
      <c r="AK1818" s="31">
        <v>303160</v>
      </c>
      <c r="AL1818" s="31">
        <v>326440</v>
      </c>
      <c r="AM1818" s="31">
        <v>370226</v>
      </c>
      <c r="AN1818" s="31">
        <v>319410</v>
      </c>
      <c r="AO1818" s="31">
        <v>349392</v>
      </c>
      <c r="AP1818" s="31">
        <v>275418.560546875</v>
      </c>
      <c r="AQ1818" s="31">
        <v>287458.9833984375</v>
      </c>
      <c r="AR1818" s="31">
        <v>280369.7099609375</v>
      </c>
      <c r="AS1818" s="31">
        <v>287884.80078125</v>
      </c>
      <c r="AT1818" s="31">
        <v>289937.9990234375</v>
      </c>
      <c r="AU1818" s="31">
        <v>292166.1962890625</v>
      </c>
      <c r="AV1818" s="31">
        <v>317695.4033203125</v>
      </c>
      <c r="AW1818" s="31">
        <v>314135.9033203125</v>
      </c>
      <c r="AX1818" s="31">
        <v>27214.80078125</v>
      </c>
      <c r="AY1818" s="31">
        <v>20368.30078125</v>
      </c>
      <c r="AZ1818" s="31">
        <v>47583.1015625</v>
      </c>
    </row>
    <row r="1819" spans="1:52" ht="15" customHeight="1">
      <c r="A1819" s="29" t="s">
        <v>12235</v>
      </c>
      <c r="B1819" s="34">
        <v>32847</v>
      </c>
      <c r="C1819" s="28">
        <v>200</v>
      </c>
      <c r="D1819" s="28">
        <v>24</v>
      </c>
      <c r="E1819" s="28">
        <v>30</v>
      </c>
      <c r="F1819" s="29" t="s">
        <v>690</v>
      </c>
      <c r="G1819" s="29" t="s">
        <v>12231</v>
      </c>
      <c r="H1819" s="28">
        <v>550</v>
      </c>
      <c r="I1819" s="29" t="s">
        <v>11841</v>
      </c>
      <c r="J1819" s="33" t="s">
        <v>12234</v>
      </c>
      <c r="K1819" s="29" t="s">
        <v>178</v>
      </c>
      <c r="L1819" s="29" t="s">
        <v>12155</v>
      </c>
      <c r="M1819" s="29" t="s">
        <v>837</v>
      </c>
      <c r="N1819" s="28">
        <v>493519.3</v>
      </c>
      <c r="O1819" s="28">
        <v>6105971</v>
      </c>
      <c r="P1819" s="29" t="s">
        <v>12233</v>
      </c>
      <c r="Q1819" s="32" t="s">
        <v>207</v>
      </c>
      <c r="R1819" s="19"/>
      <c r="S1819" s="19"/>
      <c r="T1819" s="19"/>
      <c r="U1819" s="19"/>
      <c r="V1819" s="19"/>
      <c r="W1819" s="19"/>
      <c r="X1819" s="19"/>
      <c r="Y1819" s="19"/>
      <c r="Z1819" s="19"/>
      <c r="AA1819" s="19"/>
      <c r="AB1819" s="19"/>
      <c r="AC1819" s="19"/>
      <c r="AD1819" s="31">
        <v>0</v>
      </c>
      <c r="AE1819" s="31">
        <v>381557.03125</v>
      </c>
      <c r="AF1819" s="31">
        <v>339031.65625</v>
      </c>
      <c r="AG1819" s="31">
        <v>413120</v>
      </c>
      <c r="AH1819" s="31">
        <v>339860</v>
      </c>
      <c r="AI1819" s="31">
        <v>387590</v>
      </c>
      <c r="AJ1819" s="31">
        <v>337210</v>
      </c>
      <c r="AK1819" s="31">
        <v>303150</v>
      </c>
      <c r="AL1819" s="31">
        <v>287250</v>
      </c>
      <c r="AM1819" s="31">
        <v>358330</v>
      </c>
      <c r="AN1819" s="31">
        <v>304898</v>
      </c>
      <c r="AO1819" s="31">
        <v>346609</v>
      </c>
      <c r="AP1819" s="31">
        <v>251969.623046875</v>
      </c>
      <c r="AQ1819" s="31">
        <v>302909.0244140625</v>
      </c>
      <c r="AR1819" s="31">
        <v>262202.3896484375</v>
      </c>
      <c r="AS1819" s="31">
        <v>278626.2978515625</v>
      </c>
      <c r="AT1819" s="31">
        <v>276766.49609375</v>
      </c>
      <c r="AU1819" s="31">
        <v>268280.50341796875</v>
      </c>
      <c r="AV1819" s="31">
        <v>321653.7021484375</v>
      </c>
      <c r="AW1819" s="31">
        <v>277865.29953575134</v>
      </c>
      <c r="AX1819" s="31">
        <v>0</v>
      </c>
      <c r="AY1819" s="31">
        <v>4428.39990234375</v>
      </c>
      <c r="AZ1819" s="31">
        <v>4428.39990234375</v>
      </c>
    </row>
    <row r="1820" spans="1:52" ht="15" customHeight="1">
      <c r="A1820" s="29" t="s">
        <v>12232</v>
      </c>
      <c r="B1820" s="34">
        <v>30991</v>
      </c>
      <c r="C1820" s="28">
        <v>22</v>
      </c>
      <c r="D1820" s="28">
        <v>10</v>
      </c>
      <c r="E1820" s="28">
        <v>18.5</v>
      </c>
      <c r="F1820" s="29" t="s">
        <v>12216</v>
      </c>
      <c r="G1820" s="29" t="s">
        <v>4364</v>
      </c>
      <c r="H1820" s="28">
        <v>550</v>
      </c>
      <c r="I1820" s="29" t="s">
        <v>11841</v>
      </c>
      <c r="J1820" s="33" t="s">
        <v>12230</v>
      </c>
      <c r="K1820" s="29" t="s">
        <v>178</v>
      </c>
      <c r="L1820" s="29" t="s">
        <v>12229</v>
      </c>
      <c r="M1820" s="29" t="s">
        <v>12228</v>
      </c>
      <c r="N1820" s="28">
        <v>480424.8</v>
      </c>
      <c r="O1820" s="28">
        <v>6100992</v>
      </c>
      <c r="P1820" s="29" t="s">
        <v>12227</v>
      </c>
      <c r="Q1820" s="32" t="s">
        <v>368</v>
      </c>
      <c r="R1820" s="19"/>
      <c r="S1820" s="19"/>
      <c r="T1820" s="19"/>
      <c r="U1820" s="19"/>
      <c r="V1820" s="19"/>
      <c r="W1820" s="19"/>
      <c r="X1820" s="19"/>
      <c r="Y1820" s="31">
        <v>4033.333251953125</v>
      </c>
      <c r="Z1820" s="31">
        <v>48400</v>
      </c>
      <c r="AA1820" s="31">
        <v>48400</v>
      </c>
      <c r="AB1820" s="31">
        <v>48400</v>
      </c>
      <c r="AC1820" s="31">
        <v>48400</v>
      </c>
      <c r="AD1820" s="31">
        <v>48400</v>
      </c>
      <c r="AE1820" s="31">
        <v>48400</v>
      </c>
      <c r="AF1820" s="31">
        <v>48400</v>
      </c>
      <c r="AG1820" s="31">
        <v>48400</v>
      </c>
      <c r="AH1820" s="31">
        <v>48400</v>
      </c>
      <c r="AI1820" s="31">
        <v>48400</v>
      </c>
      <c r="AJ1820" s="31">
        <v>48400</v>
      </c>
      <c r="AK1820" s="31">
        <v>48400</v>
      </c>
      <c r="AL1820" s="31">
        <v>48400</v>
      </c>
      <c r="AM1820" s="31">
        <v>48400</v>
      </c>
      <c r="AN1820" s="31">
        <v>48400</v>
      </c>
      <c r="AO1820" s="31">
        <v>48400</v>
      </c>
      <c r="AP1820" s="31">
        <v>15397</v>
      </c>
      <c r="AQ1820" s="31">
        <v>14206</v>
      </c>
      <c r="AR1820" s="31">
        <v>6202</v>
      </c>
      <c r="AS1820" s="31">
        <v>9959</v>
      </c>
      <c r="AT1820" s="31">
        <v>12402</v>
      </c>
      <c r="AU1820" s="31">
        <v>9003</v>
      </c>
      <c r="AV1820" s="31">
        <v>13594</v>
      </c>
      <c r="AW1820" s="31">
        <v>9204</v>
      </c>
      <c r="AX1820" s="31">
        <v>778</v>
      </c>
      <c r="AY1820" s="31">
        <v>367</v>
      </c>
      <c r="AZ1820" s="31">
        <v>1145</v>
      </c>
    </row>
    <row r="1821" spans="1:52" ht="15" customHeight="1">
      <c r="A1821" s="29" t="s">
        <v>12226</v>
      </c>
      <c r="B1821" s="34">
        <v>32249</v>
      </c>
      <c r="C1821" s="28">
        <v>200</v>
      </c>
      <c r="D1821" s="28">
        <v>0.1</v>
      </c>
      <c r="E1821" s="28">
        <v>0.1</v>
      </c>
      <c r="F1821" s="29" t="s">
        <v>204</v>
      </c>
      <c r="G1821" s="29" t="s">
        <v>204</v>
      </c>
      <c r="H1821" s="28">
        <v>550</v>
      </c>
      <c r="I1821" s="29" t="s">
        <v>11841</v>
      </c>
      <c r="J1821" s="33" t="s">
        <v>12225</v>
      </c>
      <c r="K1821" s="29" t="s">
        <v>178</v>
      </c>
      <c r="L1821" s="29" t="s">
        <v>12224</v>
      </c>
      <c r="M1821" s="29" t="s">
        <v>832</v>
      </c>
      <c r="N1821" s="28">
        <v>484296.3</v>
      </c>
      <c r="O1821" s="28">
        <v>6094350</v>
      </c>
      <c r="P1821" s="29" t="s">
        <v>12223</v>
      </c>
      <c r="Q1821" s="32" t="s">
        <v>207</v>
      </c>
      <c r="R1821" s="19"/>
      <c r="S1821" s="19"/>
      <c r="T1821" s="19"/>
      <c r="U1821" s="19"/>
      <c r="V1821" s="19"/>
      <c r="W1821" s="19"/>
      <c r="X1821" s="19"/>
      <c r="Y1821" s="19"/>
      <c r="Z1821" s="19"/>
      <c r="AA1821" s="19"/>
      <c r="AB1821" s="19"/>
      <c r="AC1821" s="31">
        <v>325849.8125</v>
      </c>
      <c r="AD1821" s="31">
        <v>469283.75</v>
      </c>
      <c r="AE1821" s="31">
        <v>515339.28125</v>
      </c>
      <c r="AF1821" s="31">
        <v>457903.59375</v>
      </c>
      <c r="AG1821" s="31">
        <v>517570</v>
      </c>
      <c r="AH1821" s="31">
        <v>478520</v>
      </c>
      <c r="AI1821" s="31">
        <v>511610</v>
      </c>
      <c r="AJ1821" s="31">
        <v>458420</v>
      </c>
      <c r="AK1821" s="31">
        <v>402640</v>
      </c>
      <c r="AL1821" s="31">
        <v>428030</v>
      </c>
      <c r="AM1821" s="31">
        <v>487317</v>
      </c>
      <c r="AN1821" s="31">
        <v>415362</v>
      </c>
      <c r="AO1821" s="31">
        <v>451829</v>
      </c>
      <c r="AP1821" s="31">
        <v>350833.453125</v>
      </c>
      <c r="AQ1821" s="31">
        <v>397054.9462890625</v>
      </c>
      <c r="AR1821" s="31">
        <v>363927.6640625</v>
      </c>
      <c r="AS1821" s="31">
        <v>411821.701171875</v>
      </c>
      <c r="AT1821" s="31">
        <v>386061.197265625</v>
      </c>
      <c r="AU1821" s="31">
        <v>367073.2998046875</v>
      </c>
      <c r="AV1821" s="31">
        <v>438612.857421875</v>
      </c>
      <c r="AW1821" s="31">
        <v>397163.896484375</v>
      </c>
      <c r="AX1821" s="31">
        <v>32274.400390625</v>
      </c>
      <c r="AY1821" s="31">
        <v>26718.400390625</v>
      </c>
      <c r="AZ1821" s="31">
        <v>58992.80078125</v>
      </c>
    </row>
    <row r="1822" spans="1:52" ht="15" customHeight="1">
      <c r="A1822" s="29" t="s">
        <v>12222</v>
      </c>
      <c r="B1822" s="34">
        <v>30784</v>
      </c>
      <c r="C1822" s="28">
        <v>22</v>
      </c>
      <c r="D1822" s="28">
        <v>10</v>
      </c>
      <c r="E1822" s="28">
        <v>18.5</v>
      </c>
      <c r="F1822" s="29" t="s">
        <v>12216</v>
      </c>
      <c r="G1822" s="29" t="s">
        <v>204</v>
      </c>
      <c r="H1822" s="28">
        <v>550</v>
      </c>
      <c r="I1822" s="29" t="s">
        <v>11841</v>
      </c>
      <c r="J1822" s="33" t="s">
        <v>12221</v>
      </c>
      <c r="K1822" s="29" t="s">
        <v>178</v>
      </c>
      <c r="L1822" s="29" t="s">
        <v>12220</v>
      </c>
      <c r="M1822" s="29" t="s">
        <v>12219</v>
      </c>
      <c r="N1822" s="28">
        <v>478728</v>
      </c>
      <c r="O1822" s="28">
        <v>6105421</v>
      </c>
      <c r="P1822" s="29" t="s">
        <v>12218</v>
      </c>
      <c r="Q1822" s="32" t="s">
        <v>368</v>
      </c>
      <c r="R1822" s="19"/>
      <c r="S1822" s="19"/>
      <c r="T1822" s="19"/>
      <c r="U1822" s="19"/>
      <c r="V1822" s="19"/>
      <c r="W1822" s="19"/>
      <c r="X1822" s="19"/>
      <c r="Y1822" s="31">
        <v>32266.666015625</v>
      </c>
      <c r="Z1822" s="31">
        <v>48400</v>
      </c>
      <c r="AA1822" s="31">
        <v>48400</v>
      </c>
      <c r="AB1822" s="31">
        <v>48400</v>
      </c>
      <c r="AC1822" s="31">
        <v>48400</v>
      </c>
      <c r="AD1822" s="31">
        <v>48400</v>
      </c>
      <c r="AE1822" s="31">
        <v>48400</v>
      </c>
      <c r="AF1822" s="31">
        <v>48400</v>
      </c>
      <c r="AG1822" s="31">
        <v>48400</v>
      </c>
      <c r="AH1822" s="31">
        <v>48400</v>
      </c>
      <c r="AI1822" s="31">
        <v>48400</v>
      </c>
      <c r="AJ1822" s="31">
        <v>48400</v>
      </c>
      <c r="AK1822" s="31">
        <v>48400</v>
      </c>
      <c r="AL1822" s="31">
        <v>48400</v>
      </c>
      <c r="AM1822" s="31">
        <v>48400</v>
      </c>
      <c r="AN1822" s="31">
        <v>48400</v>
      </c>
      <c r="AO1822" s="31">
        <v>48400</v>
      </c>
      <c r="AP1822" s="31">
        <v>29342</v>
      </c>
      <c r="AQ1822" s="31">
        <v>27034</v>
      </c>
      <c r="AR1822" s="31">
        <v>25479</v>
      </c>
      <c r="AS1822" s="31">
        <v>31493</v>
      </c>
      <c r="AT1822" s="31">
        <v>15160</v>
      </c>
      <c r="AU1822" s="31">
        <v>26139</v>
      </c>
      <c r="AV1822" s="31">
        <v>29303</v>
      </c>
      <c r="AW1822" s="31">
        <v>30454</v>
      </c>
      <c r="AX1822" s="31">
        <v>998</v>
      </c>
      <c r="AY1822" s="31">
        <v>1234</v>
      </c>
      <c r="AZ1822" s="31">
        <v>2232</v>
      </c>
    </row>
    <row r="1823" spans="1:52" ht="15" customHeight="1">
      <c r="A1823" s="29" t="s">
        <v>12217</v>
      </c>
      <c r="B1823" s="34">
        <v>35933</v>
      </c>
      <c r="C1823" s="28">
        <v>660</v>
      </c>
      <c r="D1823" s="28">
        <v>47</v>
      </c>
      <c r="E1823" s="28">
        <v>45</v>
      </c>
      <c r="F1823" s="29" t="s">
        <v>242</v>
      </c>
      <c r="G1823" s="29" t="s">
        <v>2129</v>
      </c>
      <c r="H1823" s="28">
        <v>550</v>
      </c>
      <c r="I1823" s="29" t="s">
        <v>11841</v>
      </c>
      <c r="J1823" s="33" t="s">
        <v>12215</v>
      </c>
      <c r="K1823" s="29" t="s">
        <v>178</v>
      </c>
      <c r="L1823" s="29" t="s">
        <v>11974</v>
      </c>
      <c r="M1823" s="29" t="s">
        <v>235</v>
      </c>
      <c r="N1823" s="28">
        <v>497757.8</v>
      </c>
      <c r="O1823" s="28">
        <v>6109829</v>
      </c>
      <c r="P1823" s="29" t="s">
        <v>12214</v>
      </c>
      <c r="Q1823" s="32" t="s">
        <v>174</v>
      </c>
      <c r="R1823" s="19"/>
      <c r="S1823" s="19"/>
      <c r="T1823" s="19"/>
      <c r="U1823" s="19"/>
      <c r="V1823" s="19"/>
      <c r="W1823" s="19"/>
      <c r="X1823" s="19"/>
      <c r="Y1823" s="19"/>
      <c r="Z1823" s="19"/>
      <c r="AA1823" s="19"/>
      <c r="AB1823" s="19"/>
      <c r="AC1823" s="19"/>
      <c r="AD1823" s="19"/>
      <c r="AE1823" s="19"/>
      <c r="AF1823" s="19"/>
      <c r="AG1823" s="19"/>
      <c r="AH1823" s="19"/>
      <c r="AI1823" s="19"/>
      <c r="AJ1823" s="19"/>
      <c r="AK1823" s="19"/>
      <c r="AL1823" s="19"/>
      <c r="AM1823" s="31">
        <v>884224</v>
      </c>
      <c r="AN1823" s="31">
        <v>1316145</v>
      </c>
      <c r="AO1823" s="31">
        <v>1470532</v>
      </c>
      <c r="AP1823" s="31">
        <v>1160511</v>
      </c>
      <c r="AQ1823" s="31">
        <v>1359027</v>
      </c>
      <c r="AR1823" s="31">
        <v>1120321</v>
      </c>
      <c r="AS1823" s="31">
        <v>1225603</v>
      </c>
      <c r="AT1823" s="31">
        <v>1247483</v>
      </c>
      <c r="AU1823" s="31">
        <v>1142827.208984375</v>
      </c>
      <c r="AV1823" s="31">
        <v>1381606.67578125</v>
      </c>
      <c r="AW1823" s="31">
        <v>1451809.1875</v>
      </c>
      <c r="AX1823" s="31">
        <v>115379.796875</v>
      </c>
      <c r="AY1823" s="31">
        <v>75987.5</v>
      </c>
      <c r="AZ1823" s="31">
        <v>191367.296875</v>
      </c>
    </row>
    <row r="1824" spans="1:52" ht="15" customHeight="1">
      <c r="A1824" s="29" t="s">
        <v>12213</v>
      </c>
      <c r="B1824" s="34">
        <v>36008</v>
      </c>
      <c r="C1824" s="28">
        <v>750</v>
      </c>
      <c r="D1824" s="28">
        <v>0.1</v>
      </c>
      <c r="E1824" s="28">
        <v>0.1</v>
      </c>
      <c r="F1824" s="29" t="s">
        <v>204</v>
      </c>
      <c r="G1824" s="29" t="s">
        <v>204</v>
      </c>
      <c r="H1824" s="28">
        <v>550</v>
      </c>
      <c r="I1824" s="29" t="s">
        <v>11841</v>
      </c>
      <c r="J1824" s="33" t="s">
        <v>12212</v>
      </c>
      <c r="K1824" s="29" t="s">
        <v>178</v>
      </c>
      <c r="L1824" s="29" t="s">
        <v>12122</v>
      </c>
      <c r="M1824" s="29" t="s">
        <v>2900</v>
      </c>
      <c r="N1824" s="28">
        <v>488959.8</v>
      </c>
      <c r="O1824" s="28">
        <v>6116933</v>
      </c>
      <c r="P1824" s="29" t="s">
        <v>12211</v>
      </c>
      <c r="Q1824" s="32" t="s">
        <v>174</v>
      </c>
      <c r="R1824" s="19"/>
      <c r="S1824" s="19"/>
      <c r="T1824" s="19"/>
      <c r="U1824" s="19"/>
      <c r="V1824" s="19"/>
      <c r="W1824" s="19"/>
      <c r="X1824" s="19"/>
      <c r="Y1824" s="19"/>
      <c r="Z1824" s="19"/>
      <c r="AA1824" s="19"/>
      <c r="AB1824" s="19"/>
      <c r="AC1824" s="19"/>
      <c r="AD1824" s="19"/>
      <c r="AE1824" s="19"/>
      <c r="AF1824" s="19"/>
      <c r="AG1824" s="19"/>
      <c r="AH1824" s="19"/>
      <c r="AI1824" s="19"/>
      <c r="AJ1824" s="19"/>
      <c r="AK1824" s="19"/>
      <c r="AL1824" s="19"/>
      <c r="AM1824" s="31">
        <v>720929</v>
      </c>
      <c r="AN1824" s="31">
        <v>1572407</v>
      </c>
      <c r="AO1824" s="31">
        <v>1756713</v>
      </c>
      <c r="AP1824" s="31">
        <v>1316358</v>
      </c>
      <c r="AQ1824" s="31">
        <v>1564748</v>
      </c>
      <c r="AR1824" s="31">
        <v>1384575</v>
      </c>
      <c r="AS1824" s="31">
        <v>1544799</v>
      </c>
      <c r="AT1824" s="31">
        <v>1542043</v>
      </c>
      <c r="AU1824" s="31">
        <v>1470433</v>
      </c>
      <c r="AV1824" s="31">
        <v>1544123</v>
      </c>
      <c r="AW1824" s="31">
        <v>1666051.109375</v>
      </c>
      <c r="AX1824" s="31">
        <v>132681</v>
      </c>
      <c r="AY1824" s="31">
        <v>101625</v>
      </c>
      <c r="AZ1824" s="31">
        <v>234306</v>
      </c>
    </row>
    <row r="1825" spans="1:52" ht="15" customHeight="1">
      <c r="A1825" s="29" t="s">
        <v>12210</v>
      </c>
      <c r="B1825" s="34">
        <v>36008</v>
      </c>
      <c r="C1825" s="28">
        <v>750</v>
      </c>
      <c r="D1825" s="28">
        <v>48</v>
      </c>
      <c r="E1825" s="28">
        <v>45</v>
      </c>
      <c r="F1825" s="29" t="s">
        <v>172</v>
      </c>
      <c r="G1825" s="29" t="s">
        <v>204</v>
      </c>
      <c r="H1825" s="28">
        <v>550</v>
      </c>
      <c r="I1825" s="29" t="s">
        <v>11841</v>
      </c>
      <c r="J1825" s="33" t="s">
        <v>12209</v>
      </c>
      <c r="K1825" s="29" t="s">
        <v>178</v>
      </c>
      <c r="L1825" s="29" t="s">
        <v>12122</v>
      </c>
      <c r="M1825" s="29" t="s">
        <v>12208</v>
      </c>
      <c r="N1825" s="28">
        <v>489214.4</v>
      </c>
      <c r="O1825" s="28">
        <v>6117003</v>
      </c>
      <c r="P1825" s="29" t="s">
        <v>12207</v>
      </c>
      <c r="Q1825" s="32" t="s">
        <v>174</v>
      </c>
      <c r="R1825" s="19"/>
      <c r="S1825" s="19"/>
      <c r="T1825" s="19"/>
      <c r="U1825" s="19"/>
      <c r="V1825" s="19"/>
      <c r="W1825" s="19"/>
      <c r="X1825" s="19"/>
      <c r="Y1825" s="19"/>
      <c r="Z1825" s="19"/>
      <c r="AA1825" s="19"/>
      <c r="AB1825" s="19"/>
      <c r="AC1825" s="19"/>
      <c r="AD1825" s="19"/>
      <c r="AE1825" s="19"/>
      <c r="AF1825" s="19"/>
      <c r="AG1825" s="19"/>
      <c r="AH1825" s="19"/>
      <c r="AI1825" s="19"/>
      <c r="AJ1825" s="19"/>
      <c r="AK1825" s="19"/>
      <c r="AL1825" s="19"/>
      <c r="AM1825" s="31">
        <v>705385</v>
      </c>
      <c r="AN1825" s="31">
        <v>1557863</v>
      </c>
      <c r="AO1825" s="31">
        <v>1686772</v>
      </c>
      <c r="AP1825" s="31">
        <v>1302067</v>
      </c>
      <c r="AQ1825" s="31">
        <v>1517204</v>
      </c>
      <c r="AR1825" s="31">
        <v>1344929</v>
      </c>
      <c r="AS1825" s="31">
        <v>1430968</v>
      </c>
      <c r="AT1825" s="31">
        <v>1443826</v>
      </c>
      <c r="AU1825" s="31">
        <v>1385754</v>
      </c>
      <c r="AV1825" s="31">
        <v>1615702</v>
      </c>
      <c r="AW1825" s="31">
        <v>1588463</v>
      </c>
      <c r="AX1825" s="31">
        <v>130928</v>
      </c>
      <c r="AY1825" s="31">
        <v>94738</v>
      </c>
      <c r="AZ1825" s="31">
        <v>225666</v>
      </c>
    </row>
    <row r="1826" spans="1:52" ht="15" customHeight="1">
      <c r="A1826" s="29" t="s">
        <v>12206</v>
      </c>
      <c r="B1826" s="34">
        <v>36008</v>
      </c>
      <c r="C1826" s="28">
        <v>750</v>
      </c>
      <c r="D1826" s="28">
        <v>48</v>
      </c>
      <c r="E1826" s="28">
        <v>45</v>
      </c>
      <c r="F1826" s="29" t="s">
        <v>172</v>
      </c>
      <c r="G1826" s="29" t="s">
        <v>648</v>
      </c>
      <c r="H1826" s="28">
        <v>550</v>
      </c>
      <c r="I1826" s="29" t="s">
        <v>11841</v>
      </c>
      <c r="J1826" s="33" t="s">
        <v>12205</v>
      </c>
      <c r="K1826" s="29" t="s">
        <v>178</v>
      </c>
      <c r="L1826" s="29" t="s">
        <v>12122</v>
      </c>
      <c r="M1826" s="29" t="s">
        <v>12121</v>
      </c>
      <c r="N1826" s="28">
        <v>489469</v>
      </c>
      <c r="O1826" s="28">
        <v>6117071</v>
      </c>
      <c r="P1826" s="29" t="s">
        <v>12204</v>
      </c>
      <c r="Q1826" s="32" t="s">
        <v>174</v>
      </c>
      <c r="R1826" s="19"/>
      <c r="S1826" s="19"/>
      <c r="T1826" s="19"/>
      <c r="U1826" s="19"/>
      <c r="V1826" s="19"/>
      <c r="W1826" s="19"/>
      <c r="X1826" s="19"/>
      <c r="Y1826" s="19"/>
      <c r="Z1826" s="19"/>
      <c r="AA1826" s="19"/>
      <c r="AB1826" s="19"/>
      <c r="AC1826" s="19"/>
      <c r="AD1826" s="19"/>
      <c r="AE1826" s="19"/>
      <c r="AF1826" s="19"/>
      <c r="AG1826" s="19"/>
      <c r="AH1826" s="19"/>
      <c r="AI1826" s="19"/>
      <c r="AJ1826" s="19"/>
      <c r="AK1826" s="19"/>
      <c r="AL1826" s="19"/>
      <c r="AM1826" s="31">
        <v>732526</v>
      </c>
      <c r="AN1826" s="31">
        <v>1548114</v>
      </c>
      <c r="AO1826" s="31">
        <v>1732465</v>
      </c>
      <c r="AP1826" s="31">
        <v>1281498</v>
      </c>
      <c r="AQ1826" s="31">
        <v>1484060</v>
      </c>
      <c r="AR1826" s="31">
        <v>1332033</v>
      </c>
      <c r="AS1826" s="31">
        <v>1470118</v>
      </c>
      <c r="AT1826" s="31">
        <v>1476298</v>
      </c>
      <c r="AU1826" s="31">
        <v>1414872</v>
      </c>
      <c r="AV1826" s="31">
        <v>1629357</v>
      </c>
      <c r="AW1826" s="31">
        <v>1600098</v>
      </c>
      <c r="AX1826" s="31">
        <v>131306</v>
      </c>
      <c r="AY1826" s="31">
        <v>95509</v>
      </c>
      <c r="AZ1826" s="31">
        <v>226815</v>
      </c>
    </row>
    <row r="1827" spans="1:52" ht="15" customHeight="1">
      <c r="A1827" s="29" t="s">
        <v>12203</v>
      </c>
      <c r="B1827" s="34">
        <v>36008</v>
      </c>
      <c r="C1827" s="28">
        <v>750</v>
      </c>
      <c r="D1827" s="28">
        <v>0.1</v>
      </c>
      <c r="E1827" s="28">
        <v>0.1</v>
      </c>
      <c r="F1827" s="29" t="s">
        <v>204</v>
      </c>
      <c r="G1827" s="29" t="s">
        <v>204</v>
      </c>
      <c r="H1827" s="28">
        <v>550</v>
      </c>
      <c r="I1827" s="29" t="s">
        <v>11841</v>
      </c>
      <c r="J1827" s="33" t="s">
        <v>12202</v>
      </c>
      <c r="K1827" s="29" t="s">
        <v>178</v>
      </c>
      <c r="L1827" s="29" t="s">
        <v>12122</v>
      </c>
      <c r="M1827" s="29" t="s">
        <v>12201</v>
      </c>
      <c r="N1827" s="28">
        <v>489723.5</v>
      </c>
      <c r="O1827" s="28">
        <v>6117141</v>
      </c>
      <c r="P1827" s="29" t="s">
        <v>12200</v>
      </c>
      <c r="Q1827" s="32" t="s">
        <v>174</v>
      </c>
      <c r="R1827" s="19"/>
      <c r="S1827" s="19"/>
      <c r="T1827" s="19"/>
      <c r="U1827" s="19"/>
      <c r="V1827" s="19"/>
      <c r="W1827" s="19"/>
      <c r="X1827" s="19"/>
      <c r="Y1827" s="19"/>
      <c r="Z1827" s="19"/>
      <c r="AA1827" s="19"/>
      <c r="AB1827" s="19"/>
      <c r="AC1827" s="19"/>
      <c r="AD1827" s="19"/>
      <c r="AE1827" s="19"/>
      <c r="AF1827" s="19"/>
      <c r="AG1827" s="19"/>
      <c r="AH1827" s="19"/>
      <c r="AI1827" s="19"/>
      <c r="AJ1827" s="19"/>
      <c r="AK1827" s="19"/>
      <c r="AL1827" s="19"/>
      <c r="AM1827" s="31">
        <v>724024</v>
      </c>
      <c r="AN1827" s="31">
        <v>1591314</v>
      </c>
      <c r="AO1827" s="31">
        <v>1775987</v>
      </c>
      <c r="AP1827" s="31">
        <v>1301289</v>
      </c>
      <c r="AQ1827" s="31">
        <v>1533277</v>
      </c>
      <c r="AR1827" s="31">
        <v>1361096</v>
      </c>
      <c r="AS1827" s="31">
        <v>1504146</v>
      </c>
      <c r="AT1827" s="31">
        <v>1507664</v>
      </c>
      <c r="AU1827" s="31">
        <v>1443268</v>
      </c>
      <c r="AV1827" s="31">
        <v>1555112</v>
      </c>
      <c r="AW1827" s="31">
        <v>1469395</v>
      </c>
      <c r="AX1827" s="31">
        <v>133289</v>
      </c>
      <c r="AY1827" s="31">
        <v>96765</v>
      </c>
      <c r="AZ1827" s="31">
        <v>230054</v>
      </c>
    </row>
    <row r="1828" spans="1:52" ht="15" customHeight="1">
      <c r="A1828" s="29" t="s">
        <v>12199</v>
      </c>
      <c r="B1828" s="34">
        <v>36008</v>
      </c>
      <c r="C1828" s="28">
        <v>750</v>
      </c>
      <c r="D1828" s="28">
        <v>48</v>
      </c>
      <c r="E1828" s="28">
        <v>45</v>
      </c>
      <c r="F1828" s="29" t="s">
        <v>172</v>
      </c>
      <c r="G1828" s="29" t="s">
        <v>12192</v>
      </c>
      <c r="H1828" s="28">
        <v>550</v>
      </c>
      <c r="I1828" s="29" t="s">
        <v>11841</v>
      </c>
      <c r="J1828" s="33" t="s">
        <v>12198</v>
      </c>
      <c r="K1828" s="29" t="s">
        <v>178</v>
      </c>
      <c r="L1828" s="29" t="s">
        <v>12122</v>
      </c>
      <c r="M1828" s="29" t="s">
        <v>1416</v>
      </c>
      <c r="N1828" s="28">
        <v>489978.1</v>
      </c>
      <c r="O1828" s="28">
        <v>6117210</v>
      </c>
      <c r="P1828" s="29" t="s">
        <v>12197</v>
      </c>
      <c r="Q1828" s="32" t="s">
        <v>174</v>
      </c>
      <c r="R1828" s="19"/>
      <c r="S1828" s="19"/>
      <c r="T1828" s="19"/>
      <c r="U1828" s="19"/>
      <c r="V1828" s="19"/>
      <c r="W1828" s="19"/>
      <c r="X1828" s="19"/>
      <c r="Y1828" s="19"/>
      <c r="Z1828" s="19"/>
      <c r="AA1828" s="19"/>
      <c r="AB1828" s="19"/>
      <c r="AC1828" s="19"/>
      <c r="AD1828" s="19"/>
      <c r="AE1828" s="19"/>
      <c r="AF1828" s="19"/>
      <c r="AG1828" s="19"/>
      <c r="AH1828" s="19"/>
      <c r="AI1828" s="19"/>
      <c r="AJ1828" s="19"/>
      <c r="AK1828" s="19"/>
      <c r="AL1828" s="19"/>
      <c r="AM1828" s="31">
        <v>707394</v>
      </c>
      <c r="AN1828" s="31">
        <v>1542794</v>
      </c>
      <c r="AO1828" s="31">
        <v>1730203</v>
      </c>
      <c r="AP1828" s="31">
        <v>1331002</v>
      </c>
      <c r="AQ1828" s="31">
        <v>1025880</v>
      </c>
      <c r="AR1828" s="31">
        <v>1362535</v>
      </c>
      <c r="AS1828" s="31">
        <v>1476580</v>
      </c>
      <c r="AT1828" s="31">
        <v>1513012</v>
      </c>
      <c r="AU1828" s="31">
        <v>1439222</v>
      </c>
      <c r="AV1828" s="31">
        <v>1730534</v>
      </c>
      <c r="AW1828" s="31">
        <v>1660600</v>
      </c>
      <c r="AX1828" s="31">
        <v>111823</v>
      </c>
      <c r="AY1828" s="31">
        <v>99117</v>
      </c>
      <c r="AZ1828" s="31">
        <v>210940</v>
      </c>
    </row>
    <row r="1829" spans="1:52" ht="15" customHeight="1">
      <c r="A1829" s="29" t="s">
        <v>12196</v>
      </c>
      <c r="B1829" s="34">
        <v>36008</v>
      </c>
      <c r="C1829" s="28">
        <v>750</v>
      </c>
      <c r="D1829" s="28">
        <v>48</v>
      </c>
      <c r="E1829" s="28">
        <v>45</v>
      </c>
      <c r="F1829" s="29" t="s">
        <v>172</v>
      </c>
      <c r="G1829" s="29" t="s">
        <v>12192</v>
      </c>
      <c r="H1829" s="28">
        <v>550</v>
      </c>
      <c r="I1829" s="29" t="s">
        <v>11841</v>
      </c>
      <c r="J1829" s="33" t="s">
        <v>12195</v>
      </c>
      <c r="K1829" s="29" t="s">
        <v>178</v>
      </c>
      <c r="L1829" s="29" t="s">
        <v>12122</v>
      </c>
      <c r="M1829" s="29" t="s">
        <v>10458</v>
      </c>
      <c r="N1829" s="28">
        <v>490232.7</v>
      </c>
      <c r="O1829" s="28">
        <v>6117281</v>
      </c>
      <c r="P1829" s="29" t="s">
        <v>12194</v>
      </c>
      <c r="Q1829" s="32" t="s">
        <v>174</v>
      </c>
      <c r="R1829" s="19"/>
      <c r="S1829" s="19"/>
      <c r="T1829" s="19"/>
      <c r="U1829" s="19"/>
      <c r="V1829" s="19"/>
      <c r="W1829" s="19"/>
      <c r="X1829" s="19"/>
      <c r="Y1829" s="19"/>
      <c r="Z1829" s="19"/>
      <c r="AA1829" s="19"/>
      <c r="AB1829" s="19"/>
      <c r="AC1829" s="19"/>
      <c r="AD1829" s="19"/>
      <c r="AE1829" s="19"/>
      <c r="AF1829" s="19"/>
      <c r="AG1829" s="19"/>
      <c r="AH1829" s="19"/>
      <c r="AI1829" s="19"/>
      <c r="AJ1829" s="19"/>
      <c r="AK1829" s="19"/>
      <c r="AL1829" s="19"/>
      <c r="AM1829" s="31">
        <v>695874</v>
      </c>
      <c r="AN1829" s="31">
        <v>1520904</v>
      </c>
      <c r="AO1829" s="31">
        <v>1745436</v>
      </c>
      <c r="AP1829" s="31">
        <v>1340424</v>
      </c>
      <c r="AQ1829" s="31">
        <v>1588680</v>
      </c>
      <c r="AR1829" s="31">
        <v>1263637</v>
      </c>
      <c r="AS1829" s="31">
        <v>1524498</v>
      </c>
      <c r="AT1829" s="31">
        <v>1506479</v>
      </c>
      <c r="AU1829" s="31">
        <v>1440658</v>
      </c>
      <c r="AV1829" s="31">
        <v>1700562</v>
      </c>
      <c r="AW1829" s="31">
        <v>1573194</v>
      </c>
      <c r="AX1829" s="31">
        <v>131696</v>
      </c>
      <c r="AY1829" s="31">
        <v>98575</v>
      </c>
      <c r="AZ1829" s="31">
        <v>230271</v>
      </c>
    </row>
    <row r="1830" spans="1:52" ht="15" customHeight="1">
      <c r="A1830" s="29" t="s">
        <v>12193</v>
      </c>
      <c r="B1830" s="34">
        <v>36008</v>
      </c>
      <c r="C1830" s="28">
        <v>750</v>
      </c>
      <c r="D1830" s="28">
        <v>48</v>
      </c>
      <c r="E1830" s="28">
        <v>45</v>
      </c>
      <c r="F1830" s="29" t="s">
        <v>172</v>
      </c>
      <c r="G1830" s="29" t="s">
        <v>171</v>
      </c>
      <c r="H1830" s="28">
        <v>550</v>
      </c>
      <c r="I1830" s="29" t="s">
        <v>11841</v>
      </c>
      <c r="J1830" s="33" t="s">
        <v>12191</v>
      </c>
      <c r="K1830" s="29" t="s">
        <v>178</v>
      </c>
      <c r="L1830" s="29" t="s">
        <v>12122</v>
      </c>
      <c r="M1830" s="29" t="s">
        <v>2298</v>
      </c>
      <c r="N1830" s="28">
        <v>488705.2</v>
      </c>
      <c r="O1830" s="28">
        <v>6116864</v>
      </c>
      <c r="P1830" s="29" t="s">
        <v>12190</v>
      </c>
      <c r="Q1830" s="32" t="s">
        <v>174</v>
      </c>
      <c r="R1830" s="19"/>
      <c r="S1830" s="19"/>
      <c r="T1830" s="19"/>
      <c r="U1830" s="19"/>
      <c r="V1830" s="19"/>
      <c r="W1830" s="19"/>
      <c r="X1830" s="19"/>
      <c r="Y1830" s="19"/>
      <c r="Z1830" s="19"/>
      <c r="AA1830" s="19"/>
      <c r="AB1830" s="19"/>
      <c r="AC1830" s="19"/>
      <c r="AD1830" s="19"/>
      <c r="AE1830" s="19"/>
      <c r="AF1830" s="19"/>
      <c r="AG1830" s="19"/>
      <c r="AH1830" s="19"/>
      <c r="AI1830" s="19"/>
      <c r="AJ1830" s="19"/>
      <c r="AK1830" s="19"/>
      <c r="AL1830" s="19"/>
      <c r="AM1830" s="31">
        <v>676449</v>
      </c>
      <c r="AN1830" s="31">
        <v>1428302</v>
      </c>
      <c r="AO1830" s="31">
        <v>1757586</v>
      </c>
      <c r="AP1830" s="31">
        <v>1380227</v>
      </c>
      <c r="AQ1830" s="31">
        <v>1573407</v>
      </c>
      <c r="AR1830" s="31">
        <v>1401304</v>
      </c>
      <c r="AS1830" s="31">
        <v>1556409</v>
      </c>
      <c r="AT1830" s="31">
        <v>1560652</v>
      </c>
      <c r="AU1830" s="31">
        <v>1460769</v>
      </c>
      <c r="AV1830" s="31">
        <v>1739275</v>
      </c>
      <c r="AW1830" s="31">
        <v>1599493.984375</v>
      </c>
      <c r="AX1830" s="31">
        <v>133907</v>
      </c>
      <c r="AY1830" s="31">
        <v>99595</v>
      </c>
      <c r="AZ1830" s="31">
        <v>233502</v>
      </c>
    </row>
    <row r="1831" spans="1:52" ht="15" customHeight="1">
      <c r="A1831" s="29" t="s">
        <v>12189</v>
      </c>
      <c r="B1831" s="34">
        <v>35969</v>
      </c>
      <c r="C1831" s="28">
        <v>750</v>
      </c>
      <c r="D1831" s="28">
        <v>44</v>
      </c>
      <c r="E1831" s="28">
        <v>46</v>
      </c>
      <c r="F1831" s="29" t="s">
        <v>172</v>
      </c>
      <c r="G1831" s="29" t="s">
        <v>855</v>
      </c>
      <c r="H1831" s="28">
        <v>550</v>
      </c>
      <c r="I1831" s="29" t="s">
        <v>11841</v>
      </c>
      <c r="J1831" s="33" t="s">
        <v>12188</v>
      </c>
      <c r="K1831" s="29" t="s">
        <v>178</v>
      </c>
      <c r="L1831" s="29" t="s">
        <v>12126</v>
      </c>
      <c r="M1831" s="29" t="s">
        <v>229</v>
      </c>
      <c r="N1831" s="28">
        <v>485348.9</v>
      </c>
      <c r="O1831" s="28">
        <v>6119622</v>
      </c>
      <c r="P1831" s="29" t="s">
        <v>12187</v>
      </c>
      <c r="Q1831" s="32" t="s">
        <v>174</v>
      </c>
      <c r="R1831" s="19"/>
      <c r="S1831" s="19"/>
      <c r="T1831" s="19"/>
      <c r="U1831" s="19"/>
      <c r="V1831" s="19"/>
      <c r="W1831" s="19"/>
      <c r="X1831" s="19"/>
      <c r="Y1831" s="19"/>
      <c r="Z1831" s="19"/>
      <c r="AA1831" s="19"/>
      <c r="AB1831" s="19"/>
      <c r="AC1831" s="19"/>
      <c r="AD1831" s="19"/>
      <c r="AE1831" s="19"/>
      <c r="AF1831" s="19"/>
      <c r="AG1831" s="19"/>
      <c r="AH1831" s="19"/>
      <c r="AI1831" s="19"/>
      <c r="AJ1831" s="19"/>
      <c r="AK1831" s="19"/>
      <c r="AL1831" s="19"/>
      <c r="AM1831" s="31">
        <v>806950</v>
      </c>
      <c r="AN1831" s="31">
        <v>1387809</v>
      </c>
      <c r="AO1831" s="31">
        <v>1590468</v>
      </c>
      <c r="AP1831" s="31">
        <v>1218084</v>
      </c>
      <c r="AQ1831" s="31">
        <v>1377754</v>
      </c>
      <c r="AR1831" s="31">
        <v>1249012</v>
      </c>
      <c r="AS1831" s="31">
        <v>1375844</v>
      </c>
      <c r="AT1831" s="31">
        <v>1360679</v>
      </c>
      <c r="AU1831" s="31">
        <v>1312087</v>
      </c>
      <c r="AV1831" s="31">
        <v>1542323</v>
      </c>
      <c r="AW1831" s="31">
        <v>1493855</v>
      </c>
      <c r="AX1831" s="31">
        <v>118541</v>
      </c>
      <c r="AY1831" s="31">
        <v>87160</v>
      </c>
      <c r="AZ1831" s="31">
        <v>205701</v>
      </c>
    </row>
    <row r="1832" spans="1:52" ht="15" customHeight="1">
      <c r="A1832" s="29" t="s">
        <v>12186</v>
      </c>
      <c r="B1832" s="34">
        <v>35931</v>
      </c>
      <c r="C1832" s="28">
        <v>660</v>
      </c>
      <c r="D1832" s="28">
        <v>47</v>
      </c>
      <c r="E1832" s="28">
        <v>45</v>
      </c>
      <c r="F1832" s="29" t="s">
        <v>242</v>
      </c>
      <c r="G1832" s="29" t="s">
        <v>5621</v>
      </c>
      <c r="H1832" s="28">
        <v>550</v>
      </c>
      <c r="I1832" s="29" t="s">
        <v>11841</v>
      </c>
      <c r="J1832" s="33" t="s">
        <v>12185</v>
      </c>
      <c r="K1832" s="29" t="s">
        <v>178</v>
      </c>
      <c r="L1832" s="29" t="s">
        <v>12122</v>
      </c>
      <c r="M1832" s="29" t="s">
        <v>12184</v>
      </c>
      <c r="N1832" s="28">
        <v>490200.8</v>
      </c>
      <c r="O1832" s="28">
        <v>6117510</v>
      </c>
      <c r="P1832" s="29" t="s">
        <v>12183</v>
      </c>
      <c r="Q1832" s="32" t="s">
        <v>174</v>
      </c>
      <c r="R1832" s="19"/>
      <c r="S1832" s="19"/>
      <c r="T1832" s="19"/>
      <c r="U1832" s="19"/>
      <c r="V1832" s="19"/>
      <c r="W1832" s="19"/>
      <c r="X1832" s="19"/>
      <c r="Y1832" s="19"/>
      <c r="Z1832" s="19"/>
      <c r="AA1832" s="19"/>
      <c r="AB1832" s="19"/>
      <c r="AC1832" s="19"/>
      <c r="AD1832" s="19"/>
      <c r="AE1832" s="19"/>
      <c r="AF1832" s="19"/>
      <c r="AG1832" s="19"/>
      <c r="AH1832" s="19"/>
      <c r="AI1832" s="19"/>
      <c r="AJ1832" s="19"/>
      <c r="AK1832" s="19"/>
      <c r="AL1832" s="19"/>
      <c r="AM1832" s="31">
        <v>806110</v>
      </c>
      <c r="AN1832" s="31">
        <v>1280500</v>
      </c>
      <c r="AO1832" s="31">
        <v>1540610</v>
      </c>
      <c r="AP1832" s="31">
        <v>1194151</v>
      </c>
      <c r="AQ1832" s="31">
        <v>1410108</v>
      </c>
      <c r="AR1832" s="31">
        <v>1215258</v>
      </c>
      <c r="AS1832" s="31">
        <v>1373508.9921875</v>
      </c>
      <c r="AT1832" s="31">
        <v>1363662</v>
      </c>
      <c r="AU1832" s="31">
        <v>1243802</v>
      </c>
      <c r="AV1832" s="31">
        <v>1423519</v>
      </c>
      <c r="AW1832" s="31">
        <v>1195093</v>
      </c>
      <c r="AX1832" s="31">
        <v>115248</v>
      </c>
      <c r="AY1832" s="31">
        <v>92308</v>
      </c>
      <c r="AZ1832" s="31">
        <v>207556</v>
      </c>
    </row>
    <row r="1833" spans="1:52" ht="15" customHeight="1">
      <c r="A1833" s="29" t="s">
        <v>12182</v>
      </c>
      <c r="B1833" s="34">
        <v>36008</v>
      </c>
      <c r="C1833" s="28">
        <v>750</v>
      </c>
      <c r="D1833" s="28">
        <v>0.1</v>
      </c>
      <c r="E1833" s="28">
        <v>0.1</v>
      </c>
      <c r="F1833" s="29" t="s">
        <v>204</v>
      </c>
      <c r="G1833" s="29" t="s">
        <v>204</v>
      </c>
      <c r="H1833" s="28">
        <v>550</v>
      </c>
      <c r="I1833" s="29" t="s">
        <v>11841</v>
      </c>
      <c r="J1833" s="33" t="s">
        <v>12181</v>
      </c>
      <c r="K1833" s="29" t="s">
        <v>178</v>
      </c>
      <c r="L1833" s="29" t="s">
        <v>12122</v>
      </c>
      <c r="M1833" s="29" t="s">
        <v>12177</v>
      </c>
      <c r="N1833" s="28">
        <v>489691.9</v>
      </c>
      <c r="O1833" s="28">
        <v>6117371</v>
      </c>
      <c r="P1833" s="29" t="s">
        <v>12180</v>
      </c>
      <c r="Q1833" s="32" t="s">
        <v>174</v>
      </c>
      <c r="R1833" s="19"/>
      <c r="S1833" s="19"/>
      <c r="T1833" s="19"/>
      <c r="U1833" s="19"/>
      <c r="V1833" s="19"/>
      <c r="W1833" s="19"/>
      <c r="X1833" s="19"/>
      <c r="Y1833" s="19"/>
      <c r="Z1833" s="19"/>
      <c r="AA1833" s="19"/>
      <c r="AB1833" s="19"/>
      <c r="AC1833" s="19"/>
      <c r="AD1833" s="19"/>
      <c r="AE1833" s="19"/>
      <c r="AF1833" s="19"/>
      <c r="AG1833" s="19"/>
      <c r="AH1833" s="19"/>
      <c r="AI1833" s="19"/>
      <c r="AJ1833" s="19"/>
      <c r="AK1833" s="19"/>
      <c r="AL1833" s="19"/>
      <c r="AM1833" s="31">
        <v>695905</v>
      </c>
      <c r="AN1833" s="31">
        <v>1499731</v>
      </c>
      <c r="AO1833" s="31">
        <v>1742503</v>
      </c>
      <c r="AP1833" s="31">
        <v>1335533</v>
      </c>
      <c r="AQ1833" s="31">
        <v>1525422</v>
      </c>
      <c r="AR1833" s="31">
        <v>1359085</v>
      </c>
      <c r="AS1833" s="31">
        <v>1534665</v>
      </c>
      <c r="AT1833" s="31">
        <v>1518775</v>
      </c>
      <c r="AU1833" s="31">
        <v>1403793</v>
      </c>
      <c r="AV1833" s="31">
        <v>1482430</v>
      </c>
      <c r="AW1833" s="31">
        <v>1590080</v>
      </c>
      <c r="AX1833" s="31">
        <v>126124</v>
      </c>
      <c r="AY1833" s="31">
        <v>99314</v>
      </c>
      <c r="AZ1833" s="31">
        <v>225438</v>
      </c>
    </row>
    <row r="1834" spans="1:52" ht="15" customHeight="1">
      <c r="A1834" s="29" t="s">
        <v>12179</v>
      </c>
      <c r="B1834" s="34">
        <v>36008</v>
      </c>
      <c r="C1834" s="28">
        <v>750</v>
      </c>
      <c r="D1834" s="28">
        <v>48</v>
      </c>
      <c r="E1834" s="28">
        <v>45</v>
      </c>
      <c r="F1834" s="29" t="s">
        <v>172</v>
      </c>
      <c r="G1834" s="29" t="s">
        <v>10508</v>
      </c>
      <c r="H1834" s="28">
        <v>550</v>
      </c>
      <c r="I1834" s="29" t="s">
        <v>11841</v>
      </c>
      <c r="J1834" s="33" t="s">
        <v>12178</v>
      </c>
      <c r="K1834" s="29" t="s">
        <v>178</v>
      </c>
      <c r="L1834" s="29" t="s">
        <v>12122</v>
      </c>
      <c r="M1834" s="29" t="s">
        <v>12177</v>
      </c>
      <c r="N1834" s="28">
        <v>489946.5</v>
      </c>
      <c r="O1834" s="28">
        <v>6117440</v>
      </c>
      <c r="P1834" s="29" t="s">
        <v>12176</v>
      </c>
      <c r="Q1834" s="32" t="s">
        <v>174</v>
      </c>
      <c r="R1834" s="19"/>
      <c r="S1834" s="19"/>
      <c r="T1834" s="19"/>
      <c r="U1834" s="19"/>
      <c r="V1834" s="19"/>
      <c r="W1834" s="19"/>
      <c r="X1834" s="19"/>
      <c r="Y1834" s="19"/>
      <c r="Z1834" s="19"/>
      <c r="AA1834" s="19"/>
      <c r="AB1834" s="19"/>
      <c r="AC1834" s="19"/>
      <c r="AD1834" s="19"/>
      <c r="AE1834" s="19"/>
      <c r="AF1834" s="19"/>
      <c r="AG1834" s="19"/>
      <c r="AH1834" s="19"/>
      <c r="AI1834" s="19"/>
      <c r="AJ1834" s="19"/>
      <c r="AK1834" s="19"/>
      <c r="AL1834" s="19"/>
      <c r="AM1834" s="31">
        <v>698989</v>
      </c>
      <c r="AN1834" s="31">
        <v>1486355</v>
      </c>
      <c r="AO1834" s="31">
        <v>1725184</v>
      </c>
      <c r="AP1834" s="31">
        <v>1163178</v>
      </c>
      <c r="AQ1834" s="31">
        <v>1554161.9921875</v>
      </c>
      <c r="AR1834" s="31">
        <v>1365651</v>
      </c>
      <c r="AS1834" s="31">
        <v>1552242</v>
      </c>
      <c r="AT1834" s="31">
        <v>1499630</v>
      </c>
      <c r="AU1834" s="31">
        <v>1453525</v>
      </c>
      <c r="AV1834" s="31">
        <v>1728993</v>
      </c>
      <c r="AW1834" s="31">
        <v>1501887</v>
      </c>
      <c r="AX1834" s="31">
        <v>130177</v>
      </c>
      <c r="AY1834" s="31">
        <v>104102</v>
      </c>
      <c r="AZ1834" s="31">
        <v>234279</v>
      </c>
    </row>
    <row r="1835" spans="1:52" ht="15" customHeight="1">
      <c r="A1835" s="29" t="s">
        <v>12175</v>
      </c>
      <c r="B1835" s="34">
        <v>36027</v>
      </c>
      <c r="C1835" s="28">
        <v>750</v>
      </c>
      <c r="D1835" s="28">
        <v>48</v>
      </c>
      <c r="E1835" s="28">
        <v>45</v>
      </c>
      <c r="F1835" s="29" t="s">
        <v>172</v>
      </c>
      <c r="G1835" s="29" t="s">
        <v>12170</v>
      </c>
      <c r="H1835" s="28">
        <v>550</v>
      </c>
      <c r="I1835" s="29" t="s">
        <v>11841</v>
      </c>
      <c r="J1835" s="33" t="s">
        <v>12174</v>
      </c>
      <c r="K1835" s="29" t="s">
        <v>178</v>
      </c>
      <c r="L1835" s="29" t="s">
        <v>12173</v>
      </c>
      <c r="M1835" s="29" t="s">
        <v>2317</v>
      </c>
      <c r="N1835" s="28">
        <v>498540.6</v>
      </c>
      <c r="O1835" s="28">
        <v>6086770</v>
      </c>
      <c r="P1835" s="29" t="s">
        <v>12172</v>
      </c>
      <c r="Q1835" s="32" t="s">
        <v>174</v>
      </c>
      <c r="R1835" s="19"/>
      <c r="S1835" s="19"/>
      <c r="T1835" s="19"/>
      <c r="U1835" s="19"/>
      <c r="V1835" s="19"/>
      <c r="W1835" s="19"/>
      <c r="X1835" s="19"/>
      <c r="Y1835" s="19"/>
      <c r="Z1835" s="19"/>
      <c r="AA1835" s="19"/>
      <c r="AB1835" s="19"/>
      <c r="AC1835" s="19"/>
      <c r="AD1835" s="19"/>
      <c r="AE1835" s="19"/>
      <c r="AF1835" s="19"/>
      <c r="AG1835" s="19"/>
      <c r="AH1835" s="19"/>
      <c r="AI1835" s="19"/>
      <c r="AJ1835" s="19"/>
      <c r="AK1835" s="19"/>
      <c r="AL1835" s="19"/>
      <c r="AM1835" s="31">
        <v>653704</v>
      </c>
      <c r="AN1835" s="31">
        <v>1586322</v>
      </c>
      <c r="AO1835" s="31">
        <v>1740053</v>
      </c>
      <c r="AP1835" s="31">
        <v>1348223</v>
      </c>
      <c r="AQ1835" s="31">
        <v>1584235</v>
      </c>
      <c r="AR1835" s="31">
        <v>1383139</v>
      </c>
      <c r="AS1835" s="31">
        <v>1495759</v>
      </c>
      <c r="AT1835" s="31">
        <v>1510706</v>
      </c>
      <c r="AU1835" s="31">
        <v>1439447</v>
      </c>
      <c r="AV1835" s="31">
        <v>1671796</v>
      </c>
      <c r="AW1835" s="31">
        <v>1622761</v>
      </c>
      <c r="AX1835" s="31">
        <v>118788</v>
      </c>
      <c r="AY1835" s="31">
        <v>107764</v>
      </c>
      <c r="AZ1835" s="31">
        <v>226552</v>
      </c>
    </row>
    <row r="1836" spans="1:52" ht="15" customHeight="1">
      <c r="A1836" s="29" t="s">
        <v>12171</v>
      </c>
      <c r="B1836" s="34">
        <v>36095</v>
      </c>
      <c r="C1836" s="28">
        <v>750</v>
      </c>
      <c r="D1836" s="28">
        <v>48</v>
      </c>
      <c r="E1836" s="28">
        <v>45</v>
      </c>
      <c r="F1836" s="29" t="s">
        <v>172</v>
      </c>
      <c r="G1836" s="29" t="s">
        <v>171</v>
      </c>
      <c r="H1836" s="28">
        <v>550</v>
      </c>
      <c r="I1836" s="29" t="s">
        <v>11841</v>
      </c>
      <c r="J1836" s="33" t="s">
        <v>12169</v>
      </c>
      <c r="K1836" s="29" t="s">
        <v>178</v>
      </c>
      <c r="L1836" s="29" t="s">
        <v>12168</v>
      </c>
      <c r="M1836" s="29" t="s">
        <v>245</v>
      </c>
      <c r="N1836" s="28">
        <v>487900.4</v>
      </c>
      <c r="O1836" s="28">
        <v>6110585</v>
      </c>
      <c r="P1836" s="29" t="s">
        <v>12167</v>
      </c>
      <c r="Q1836" s="32" t="s">
        <v>174</v>
      </c>
      <c r="R1836" s="19"/>
      <c r="S1836" s="19"/>
      <c r="T1836" s="19"/>
      <c r="U1836" s="19"/>
      <c r="V1836" s="19"/>
      <c r="W1836" s="19"/>
      <c r="X1836" s="19"/>
      <c r="Y1836" s="19"/>
      <c r="Z1836" s="19"/>
      <c r="AA1836" s="19"/>
      <c r="AB1836" s="19"/>
      <c r="AC1836" s="19"/>
      <c r="AD1836" s="19"/>
      <c r="AE1836" s="19"/>
      <c r="AF1836" s="19"/>
      <c r="AG1836" s="19"/>
      <c r="AH1836" s="19"/>
      <c r="AI1836" s="19"/>
      <c r="AJ1836" s="19"/>
      <c r="AK1836" s="19"/>
      <c r="AL1836" s="19"/>
      <c r="AM1836" s="31">
        <v>300567</v>
      </c>
      <c r="AN1836" s="31">
        <v>1722185</v>
      </c>
      <c r="AO1836" s="31">
        <v>1921836</v>
      </c>
      <c r="AP1836" s="31">
        <v>1504464</v>
      </c>
      <c r="AQ1836" s="31">
        <v>1725398</v>
      </c>
      <c r="AR1836" s="31">
        <v>1519645</v>
      </c>
      <c r="AS1836" s="31">
        <v>1688443</v>
      </c>
      <c r="AT1836" s="31">
        <v>1666332</v>
      </c>
      <c r="AU1836" s="31">
        <v>1544206</v>
      </c>
      <c r="AV1836" s="31">
        <v>1892192</v>
      </c>
      <c r="AW1836" s="31">
        <v>1754254</v>
      </c>
      <c r="AX1836" s="31">
        <v>138751</v>
      </c>
      <c r="AY1836" s="31">
        <v>112793</v>
      </c>
      <c r="AZ1836" s="31">
        <v>251544</v>
      </c>
    </row>
    <row r="1837" spans="1:52" ht="15" customHeight="1">
      <c r="A1837" s="29" t="s">
        <v>12166</v>
      </c>
      <c r="B1837" s="34">
        <v>36095</v>
      </c>
      <c r="C1837" s="28">
        <v>750</v>
      </c>
      <c r="D1837" s="28">
        <v>48</v>
      </c>
      <c r="E1837" s="28">
        <v>45</v>
      </c>
      <c r="F1837" s="29" t="s">
        <v>172</v>
      </c>
      <c r="G1837" s="29" t="s">
        <v>171</v>
      </c>
      <c r="H1837" s="28">
        <v>550</v>
      </c>
      <c r="I1837" s="29" t="s">
        <v>11841</v>
      </c>
      <c r="J1837" s="33" t="s">
        <v>12165</v>
      </c>
      <c r="K1837" s="29" t="s">
        <v>178</v>
      </c>
      <c r="L1837" s="29" t="s">
        <v>12164</v>
      </c>
      <c r="M1837" s="29" t="s">
        <v>12163</v>
      </c>
      <c r="N1837" s="28">
        <v>487962</v>
      </c>
      <c r="O1837" s="28">
        <v>6110891</v>
      </c>
      <c r="P1837" s="29" t="s">
        <v>12162</v>
      </c>
      <c r="Q1837" s="32" t="s">
        <v>174</v>
      </c>
      <c r="R1837" s="19"/>
      <c r="S1837" s="19"/>
      <c r="T1837" s="19"/>
      <c r="U1837" s="19"/>
      <c r="V1837" s="19"/>
      <c r="W1837" s="19"/>
      <c r="X1837" s="19"/>
      <c r="Y1837" s="19"/>
      <c r="Z1837" s="19"/>
      <c r="AA1837" s="19"/>
      <c r="AB1837" s="19"/>
      <c r="AC1837" s="19"/>
      <c r="AD1837" s="19"/>
      <c r="AE1837" s="19"/>
      <c r="AF1837" s="19"/>
      <c r="AG1837" s="19"/>
      <c r="AH1837" s="19"/>
      <c r="AI1837" s="19"/>
      <c r="AJ1837" s="19"/>
      <c r="AK1837" s="19"/>
      <c r="AL1837" s="19"/>
      <c r="AM1837" s="31">
        <v>292902</v>
      </c>
      <c r="AN1837" s="31">
        <v>1730081</v>
      </c>
      <c r="AO1837" s="31">
        <v>1904473</v>
      </c>
      <c r="AP1837" s="31">
        <v>1523240</v>
      </c>
      <c r="AQ1837" s="31">
        <v>1740519</v>
      </c>
      <c r="AR1837" s="31">
        <v>1543568.9921875</v>
      </c>
      <c r="AS1837" s="31">
        <v>1729111</v>
      </c>
      <c r="AT1837" s="31">
        <v>1709916</v>
      </c>
      <c r="AU1837" s="31">
        <v>1591663</v>
      </c>
      <c r="AV1837" s="31">
        <v>1930170</v>
      </c>
      <c r="AW1837" s="31">
        <v>1819845</v>
      </c>
      <c r="AX1837" s="31">
        <v>135478</v>
      </c>
      <c r="AY1837" s="31">
        <v>109414</v>
      </c>
      <c r="AZ1837" s="31">
        <v>244892</v>
      </c>
    </row>
    <row r="1838" spans="1:52" ht="15" customHeight="1">
      <c r="A1838" s="29" t="s">
        <v>12161</v>
      </c>
      <c r="B1838" s="34">
        <v>36063</v>
      </c>
      <c r="C1838" s="28">
        <v>660</v>
      </c>
      <c r="D1838" s="28">
        <v>47</v>
      </c>
      <c r="E1838" s="28">
        <v>45</v>
      </c>
      <c r="F1838" s="29" t="s">
        <v>242</v>
      </c>
      <c r="G1838" s="29" t="s">
        <v>4425</v>
      </c>
      <c r="H1838" s="28">
        <v>550</v>
      </c>
      <c r="I1838" s="29" t="s">
        <v>11841</v>
      </c>
      <c r="J1838" s="33" t="s">
        <v>12160</v>
      </c>
      <c r="K1838" s="29" t="s">
        <v>178</v>
      </c>
      <c r="L1838" s="29" t="s">
        <v>12097</v>
      </c>
      <c r="M1838" s="29" t="s">
        <v>12159</v>
      </c>
      <c r="N1838" s="28">
        <v>492784</v>
      </c>
      <c r="O1838" s="28">
        <v>6105692</v>
      </c>
      <c r="P1838" s="29" t="s">
        <v>12158</v>
      </c>
      <c r="Q1838" s="32" t="s">
        <v>174</v>
      </c>
      <c r="R1838" s="19"/>
      <c r="S1838" s="19"/>
      <c r="T1838" s="19"/>
      <c r="U1838" s="19"/>
      <c r="V1838" s="19"/>
      <c r="W1838" s="19"/>
      <c r="X1838" s="19"/>
      <c r="Y1838" s="19"/>
      <c r="Z1838" s="19"/>
      <c r="AA1838" s="19"/>
      <c r="AB1838" s="19"/>
      <c r="AC1838" s="19"/>
      <c r="AD1838" s="19"/>
      <c r="AE1838" s="19"/>
      <c r="AF1838" s="19"/>
      <c r="AG1838" s="19"/>
      <c r="AH1838" s="19"/>
      <c r="AI1838" s="19"/>
      <c r="AJ1838" s="19"/>
      <c r="AK1838" s="19"/>
      <c r="AL1838" s="19"/>
      <c r="AM1838" s="31">
        <v>369143</v>
      </c>
      <c r="AN1838" s="31">
        <v>1300027</v>
      </c>
      <c r="AO1838" s="31">
        <v>1593207</v>
      </c>
      <c r="AP1838" s="31">
        <v>1248885</v>
      </c>
      <c r="AQ1838" s="31">
        <v>1453414</v>
      </c>
      <c r="AR1838" s="31">
        <v>1286812</v>
      </c>
      <c r="AS1838" s="31">
        <v>1437084</v>
      </c>
      <c r="AT1838" s="31">
        <v>1405306</v>
      </c>
      <c r="AU1838" s="31">
        <v>1189687</v>
      </c>
      <c r="AV1838" s="31">
        <v>1629179</v>
      </c>
      <c r="AW1838" s="31">
        <v>1584675</v>
      </c>
      <c r="AX1838" s="31">
        <v>113973</v>
      </c>
      <c r="AY1838" s="31">
        <v>38529</v>
      </c>
      <c r="AZ1838" s="31">
        <v>152502</v>
      </c>
    </row>
    <row r="1839" spans="1:52" ht="15" customHeight="1">
      <c r="A1839" s="29" t="s">
        <v>12157</v>
      </c>
      <c r="B1839" s="34">
        <v>36063</v>
      </c>
      <c r="C1839" s="28">
        <v>660</v>
      </c>
      <c r="D1839" s="28">
        <v>47</v>
      </c>
      <c r="E1839" s="28">
        <v>46</v>
      </c>
      <c r="F1839" s="29" t="s">
        <v>242</v>
      </c>
      <c r="G1839" s="29" t="s">
        <v>5621</v>
      </c>
      <c r="H1839" s="28">
        <v>550</v>
      </c>
      <c r="I1839" s="29" t="s">
        <v>11841</v>
      </c>
      <c r="J1839" s="33" t="s">
        <v>12156</v>
      </c>
      <c r="K1839" s="29" t="s">
        <v>178</v>
      </c>
      <c r="L1839" s="29" t="s">
        <v>12155</v>
      </c>
      <c r="M1839" s="29" t="s">
        <v>12154</v>
      </c>
      <c r="N1839" s="28">
        <v>492889.2</v>
      </c>
      <c r="O1839" s="28">
        <v>6105631</v>
      </c>
      <c r="P1839" s="29" t="s">
        <v>12153</v>
      </c>
      <c r="Q1839" s="32" t="s">
        <v>174</v>
      </c>
      <c r="R1839" s="19"/>
      <c r="S1839" s="19"/>
      <c r="T1839" s="19"/>
      <c r="U1839" s="19"/>
      <c r="V1839" s="19"/>
      <c r="W1839" s="19"/>
      <c r="X1839" s="19"/>
      <c r="Y1839" s="19"/>
      <c r="Z1839" s="19"/>
      <c r="AA1839" s="19"/>
      <c r="AB1839" s="19"/>
      <c r="AC1839" s="19"/>
      <c r="AD1839" s="19"/>
      <c r="AE1839" s="19"/>
      <c r="AF1839" s="19"/>
      <c r="AG1839" s="19"/>
      <c r="AH1839" s="19"/>
      <c r="AI1839" s="19"/>
      <c r="AJ1839" s="19"/>
      <c r="AK1839" s="19"/>
      <c r="AL1839" s="19"/>
      <c r="AM1839" s="31">
        <v>355731</v>
      </c>
      <c r="AN1839" s="31">
        <v>1255279</v>
      </c>
      <c r="AO1839" s="31">
        <v>1550592</v>
      </c>
      <c r="AP1839" s="31">
        <v>1193514</v>
      </c>
      <c r="AQ1839" s="31">
        <v>1435891</v>
      </c>
      <c r="AR1839" s="31">
        <v>1258125</v>
      </c>
      <c r="AS1839" s="31">
        <v>1360296</v>
      </c>
      <c r="AT1839" s="31">
        <v>1354355</v>
      </c>
      <c r="AU1839" s="31">
        <v>1342746</v>
      </c>
      <c r="AV1839" s="31">
        <v>1509114</v>
      </c>
      <c r="AW1839" s="31">
        <v>1460528</v>
      </c>
      <c r="AX1839" s="31">
        <v>118570</v>
      </c>
      <c r="AY1839" s="31">
        <v>93001</v>
      </c>
      <c r="AZ1839" s="31">
        <v>211571</v>
      </c>
    </row>
    <row r="1840" spans="1:52" ht="15" customHeight="1">
      <c r="A1840" s="29" t="s">
        <v>12152</v>
      </c>
      <c r="B1840" s="34">
        <v>36132</v>
      </c>
      <c r="C1840" s="28">
        <v>750</v>
      </c>
      <c r="D1840" s="28">
        <v>48</v>
      </c>
      <c r="E1840" s="28">
        <v>45</v>
      </c>
      <c r="F1840" s="29" t="s">
        <v>172</v>
      </c>
      <c r="G1840" s="29" t="s">
        <v>8076</v>
      </c>
      <c r="H1840" s="28">
        <v>550</v>
      </c>
      <c r="I1840" s="29" t="s">
        <v>11841</v>
      </c>
      <c r="J1840" s="33" t="s">
        <v>12151</v>
      </c>
      <c r="K1840" s="29" t="s">
        <v>178</v>
      </c>
      <c r="L1840" s="29" t="s">
        <v>12051</v>
      </c>
      <c r="M1840" s="29" t="s">
        <v>9735</v>
      </c>
      <c r="N1840" s="28">
        <v>490872.8</v>
      </c>
      <c r="O1840" s="28">
        <v>6105367</v>
      </c>
      <c r="P1840" s="29" t="s">
        <v>12150</v>
      </c>
      <c r="Q1840" s="32" t="s">
        <v>174</v>
      </c>
      <c r="R1840" s="19"/>
      <c r="S1840" s="19"/>
      <c r="T1840" s="19"/>
      <c r="U1840" s="19"/>
      <c r="V1840" s="19"/>
      <c r="W1840" s="19"/>
      <c r="X1840" s="19"/>
      <c r="Y1840" s="19"/>
      <c r="Z1840" s="19"/>
      <c r="AA1840" s="19"/>
      <c r="AB1840" s="19"/>
      <c r="AC1840" s="19"/>
      <c r="AD1840" s="19"/>
      <c r="AE1840" s="19"/>
      <c r="AF1840" s="19"/>
      <c r="AG1840" s="19"/>
      <c r="AH1840" s="19"/>
      <c r="AI1840" s="19"/>
      <c r="AJ1840" s="19"/>
      <c r="AK1840" s="19"/>
      <c r="AL1840" s="19"/>
      <c r="AM1840" s="31">
        <v>0</v>
      </c>
      <c r="AN1840" s="31">
        <v>1585609</v>
      </c>
      <c r="AO1840" s="31">
        <v>1913518</v>
      </c>
      <c r="AP1840" s="31">
        <v>1496751</v>
      </c>
      <c r="AQ1840" s="31">
        <v>1691951</v>
      </c>
      <c r="AR1840" s="31">
        <v>1477856</v>
      </c>
      <c r="AS1840" s="31">
        <v>1646820</v>
      </c>
      <c r="AT1840" s="31">
        <v>1604235</v>
      </c>
      <c r="AU1840" s="31">
        <v>1537845</v>
      </c>
      <c r="AV1840" s="31">
        <v>1808687</v>
      </c>
      <c r="AW1840" s="31">
        <v>1723385</v>
      </c>
      <c r="AX1840" s="31">
        <v>133933</v>
      </c>
      <c r="AY1840" s="31">
        <v>112586</v>
      </c>
      <c r="AZ1840" s="31">
        <v>246519</v>
      </c>
    </row>
    <row r="1841" spans="1:52" ht="15" customHeight="1">
      <c r="A1841" s="29" t="s">
        <v>12149</v>
      </c>
      <c r="B1841" s="34">
        <v>36291</v>
      </c>
      <c r="C1841" s="28">
        <v>1300</v>
      </c>
      <c r="D1841" s="28">
        <v>60</v>
      </c>
      <c r="E1841" s="28">
        <v>46</v>
      </c>
      <c r="F1841" s="29" t="s">
        <v>1171</v>
      </c>
      <c r="G1841" s="29" t="s">
        <v>12143</v>
      </c>
      <c r="H1841" s="28">
        <v>550</v>
      </c>
      <c r="I1841" s="29" t="s">
        <v>11841</v>
      </c>
      <c r="J1841" s="33" t="s">
        <v>12148</v>
      </c>
      <c r="K1841" s="29" t="s">
        <v>178</v>
      </c>
      <c r="L1841" s="29" t="s">
        <v>12147</v>
      </c>
      <c r="M1841" s="29" t="s">
        <v>12146</v>
      </c>
      <c r="N1841" s="28">
        <v>500667.4</v>
      </c>
      <c r="O1841" s="28">
        <v>6102239</v>
      </c>
      <c r="P1841" s="29" t="s">
        <v>12145</v>
      </c>
      <c r="Q1841" s="32" t="s">
        <v>174</v>
      </c>
      <c r="R1841" s="19"/>
      <c r="S1841" s="19"/>
      <c r="T1841" s="19"/>
      <c r="U1841" s="19"/>
      <c r="V1841" s="19"/>
      <c r="W1841" s="19"/>
      <c r="X1841" s="19"/>
      <c r="Y1841" s="19"/>
      <c r="Z1841" s="19"/>
      <c r="AA1841" s="19"/>
      <c r="AB1841" s="19"/>
      <c r="AC1841" s="19"/>
      <c r="AD1841" s="19"/>
      <c r="AE1841" s="19"/>
      <c r="AF1841" s="19"/>
      <c r="AG1841" s="19"/>
      <c r="AH1841" s="19"/>
      <c r="AI1841" s="19"/>
      <c r="AJ1841" s="19"/>
      <c r="AK1841" s="19"/>
      <c r="AL1841" s="19"/>
      <c r="AM1841" s="19"/>
      <c r="AN1841" s="31">
        <v>1201192</v>
      </c>
      <c r="AO1841" s="31">
        <v>2781046</v>
      </c>
      <c r="AP1841" s="31">
        <v>1931352</v>
      </c>
      <c r="AQ1841" s="31">
        <v>2539724</v>
      </c>
      <c r="AR1841" s="31">
        <v>2236924</v>
      </c>
      <c r="AS1841" s="31">
        <v>2427305</v>
      </c>
      <c r="AT1841" s="31">
        <v>2354150</v>
      </c>
      <c r="AU1841" s="31">
        <v>2317806</v>
      </c>
      <c r="AV1841" s="31">
        <v>2616268</v>
      </c>
      <c r="AW1841" s="31">
        <v>2604123</v>
      </c>
      <c r="AX1841" s="31">
        <v>209460</v>
      </c>
      <c r="AY1841" s="31">
        <v>137967</v>
      </c>
      <c r="AZ1841" s="31">
        <v>347427</v>
      </c>
    </row>
    <row r="1842" spans="1:52" ht="15" customHeight="1">
      <c r="A1842" s="29" t="s">
        <v>12144</v>
      </c>
      <c r="B1842" s="34">
        <v>36192</v>
      </c>
      <c r="C1842" s="28">
        <v>660</v>
      </c>
      <c r="D1842" s="28">
        <v>47</v>
      </c>
      <c r="E1842" s="28">
        <v>45</v>
      </c>
      <c r="F1842" s="29" t="s">
        <v>242</v>
      </c>
      <c r="G1842" s="29" t="s">
        <v>3057</v>
      </c>
      <c r="H1842" s="28">
        <v>550</v>
      </c>
      <c r="I1842" s="29" t="s">
        <v>11841</v>
      </c>
      <c r="J1842" s="33" t="s">
        <v>12142</v>
      </c>
      <c r="K1842" s="29" t="s">
        <v>178</v>
      </c>
      <c r="L1842" s="29" t="s">
        <v>12097</v>
      </c>
      <c r="M1842" s="29" t="s">
        <v>12141</v>
      </c>
      <c r="N1842" s="28">
        <v>500570.5</v>
      </c>
      <c r="O1842" s="28">
        <v>6107256</v>
      </c>
      <c r="P1842" s="29" t="s">
        <v>12140</v>
      </c>
      <c r="Q1842" s="32" t="s">
        <v>174</v>
      </c>
      <c r="R1842" s="19"/>
      <c r="S1842" s="19"/>
      <c r="T1842" s="19"/>
      <c r="U1842" s="19"/>
      <c r="V1842" s="19"/>
      <c r="W1842" s="19"/>
      <c r="X1842" s="19"/>
      <c r="Y1842" s="19"/>
      <c r="Z1842" s="19"/>
      <c r="AA1842" s="19"/>
      <c r="AB1842" s="19"/>
      <c r="AC1842" s="19"/>
      <c r="AD1842" s="19"/>
      <c r="AE1842" s="19"/>
      <c r="AF1842" s="19"/>
      <c r="AG1842" s="19"/>
      <c r="AH1842" s="19"/>
      <c r="AI1842" s="19"/>
      <c r="AJ1842" s="19"/>
      <c r="AK1842" s="19"/>
      <c r="AL1842" s="19"/>
      <c r="AM1842" s="19"/>
      <c r="AN1842" s="31">
        <v>1160661</v>
      </c>
      <c r="AO1842" s="31">
        <v>1569201</v>
      </c>
      <c r="AP1842" s="31">
        <v>1216539</v>
      </c>
      <c r="AQ1842" s="31">
        <v>1095665</v>
      </c>
      <c r="AR1842" s="31">
        <v>1205514</v>
      </c>
      <c r="AS1842" s="31">
        <v>1378166.234375</v>
      </c>
      <c r="AT1842" s="31">
        <v>1354459</v>
      </c>
      <c r="AU1842" s="31">
        <v>1274287</v>
      </c>
      <c r="AV1842" s="31">
        <v>1496096</v>
      </c>
      <c r="AW1842" s="31">
        <v>1493969</v>
      </c>
      <c r="AX1842" s="31">
        <v>124712</v>
      </c>
      <c r="AY1842" s="31">
        <v>96702</v>
      </c>
      <c r="AZ1842" s="31">
        <v>221414</v>
      </c>
    </row>
    <row r="1843" spans="1:52" ht="15" customHeight="1">
      <c r="A1843" s="29" t="s">
        <v>12139</v>
      </c>
      <c r="B1843" s="34">
        <v>36111</v>
      </c>
      <c r="C1843" s="28">
        <v>750</v>
      </c>
      <c r="D1843" s="28">
        <v>48.2</v>
      </c>
      <c r="E1843" s="28">
        <v>45</v>
      </c>
      <c r="F1843" s="29" t="s">
        <v>172</v>
      </c>
      <c r="G1843" s="29" t="s">
        <v>171</v>
      </c>
      <c r="H1843" s="28">
        <v>550</v>
      </c>
      <c r="I1843" s="29" t="s">
        <v>11841</v>
      </c>
      <c r="J1843" s="33" t="s">
        <v>12138</v>
      </c>
      <c r="K1843" s="29" t="s">
        <v>178</v>
      </c>
      <c r="L1843" s="29" t="s">
        <v>12134</v>
      </c>
      <c r="M1843" s="29" t="s">
        <v>3451</v>
      </c>
      <c r="N1843" s="28">
        <v>492550</v>
      </c>
      <c r="O1843" s="28">
        <v>6103025</v>
      </c>
      <c r="P1843" s="29" t="s">
        <v>12137</v>
      </c>
      <c r="Q1843" s="32" t="s">
        <v>174</v>
      </c>
      <c r="R1843" s="19"/>
      <c r="S1843" s="19"/>
      <c r="T1843" s="19"/>
      <c r="U1843" s="19"/>
      <c r="V1843" s="19"/>
      <c r="W1843" s="19"/>
      <c r="X1843" s="19"/>
      <c r="Y1843" s="19"/>
      <c r="Z1843" s="19"/>
      <c r="AA1843" s="19"/>
      <c r="AB1843" s="19"/>
      <c r="AC1843" s="19"/>
      <c r="AD1843" s="19"/>
      <c r="AE1843" s="19"/>
      <c r="AF1843" s="19"/>
      <c r="AG1843" s="19"/>
      <c r="AH1843" s="19"/>
      <c r="AI1843" s="19"/>
      <c r="AJ1843" s="19"/>
      <c r="AK1843" s="19"/>
      <c r="AL1843" s="19"/>
      <c r="AM1843" s="31">
        <v>162519</v>
      </c>
      <c r="AN1843" s="31">
        <v>1617113</v>
      </c>
      <c r="AO1843" s="31">
        <v>1850060</v>
      </c>
      <c r="AP1843" s="31">
        <v>1358954</v>
      </c>
      <c r="AQ1843" s="31">
        <v>1426036</v>
      </c>
      <c r="AR1843" s="31">
        <v>1485677</v>
      </c>
      <c r="AS1843" s="31">
        <v>1626557</v>
      </c>
      <c r="AT1843" s="31">
        <v>1614087</v>
      </c>
      <c r="AU1843" s="31">
        <v>1537289</v>
      </c>
      <c r="AV1843" s="31">
        <v>1799878</v>
      </c>
      <c r="AW1843" s="31">
        <v>1738625</v>
      </c>
      <c r="AX1843" s="31">
        <v>130072</v>
      </c>
      <c r="AY1843" s="31">
        <v>116773</v>
      </c>
      <c r="AZ1843" s="31">
        <v>246845</v>
      </c>
    </row>
    <row r="1844" spans="1:52" ht="15" customHeight="1">
      <c r="A1844" s="29" t="s">
        <v>12136</v>
      </c>
      <c r="B1844" s="34">
        <v>36111</v>
      </c>
      <c r="C1844" s="28">
        <v>750</v>
      </c>
      <c r="D1844" s="28">
        <v>0.1</v>
      </c>
      <c r="E1844" s="28">
        <v>0.1</v>
      </c>
      <c r="F1844" s="29" t="s">
        <v>204</v>
      </c>
      <c r="G1844" s="29" t="s">
        <v>204</v>
      </c>
      <c r="H1844" s="28">
        <v>550</v>
      </c>
      <c r="I1844" s="29" t="s">
        <v>11841</v>
      </c>
      <c r="J1844" s="33" t="s">
        <v>12135</v>
      </c>
      <c r="K1844" s="29" t="s">
        <v>178</v>
      </c>
      <c r="L1844" s="29" t="s">
        <v>12134</v>
      </c>
      <c r="M1844" s="29" t="s">
        <v>3451</v>
      </c>
      <c r="N1844" s="28">
        <v>492618.9</v>
      </c>
      <c r="O1844" s="28">
        <v>6102735</v>
      </c>
      <c r="P1844" s="29" t="s">
        <v>12133</v>
      </c>
      <c r="Q1844" s="32" t="s">
        <v>174</v>
      </c>
      <c r="R1844" s="19"/>
      <c r="S1844" s="19"/>
      <c r="T1844" s="19"/>
      <c r="U1844" s="19"/>
      <c r="V1844" s="19"/>
      <c r="W1844" s="19"/>
      <c r="X1844" s="19"/>
      <c r="Y1844" s="19"/>
      <c r="Z1844" s="19"/>
      <c r="AA1844" s="19"/>
      <c r="AB1844" s="19"/>
      <c r="AC1844" s="19"/>
      <c r="AD1844" s="19"/>
      <c r="AE1844" s="19"/>
      <c r="AF1844" s="19"/>
      <c r="AG1844" s="19"/>
      <c r="AH1844" s="19"/>
      <c r="AI1844" s="19"/>
      <c r="AJ1844" s="19"/>
      <c r="AK1844" s="19"/>
      <c r="AL1844" s="19"/>
      <c r="AM1844" s="31">
        <v>183423</v>
      </c>
      <c r="AN1844" s="31">
        <v>1603798</v>
      </c>
      <c r="AO1844" s="31">
        <v>1775893</v>
      </c>
      <c r="AP1844" s="31">
        <v>1417226</v>
      </c>
      <c r="AQ1844" s="31">
        <v>1653270</v>
      </c>
      <c r="AR1844" s="31">
        <v>1454603</v>
      </c>
      <c r="AS1844" s="31">
        <v>1621556</v>
      </c>
      <c r="AT1844" s="31">
        <v>1605168</v>
      </c>
      <c r="AU1844" s="31">
        <v>1520558</v>
      </c>
      <c r="AV1844" s="31">
        <v>1784284</v>
      </c>
      <c r="AW1844" s="31">
        <v>1758163</v>
      </c>
      <c r="AX1844" s="31">
        <v>130974</v>
      </c>
      <c r="AY1844" s="31">
        <v>111116</v>
      </c>
      <c r="AZ1844" s="31">
        <v>242090</v>
      </c>
    </row>
    <row r="1845" spans="1:52" ht="15" customHeight="1">
      <c r="A1845" s="29" t="s">
        <v>12132</v>
      </c>
      <c r="B1845" s="34">
        <v>36151</v>
      </c>
      <c r="C1845" s="28">
        <v>600</v>
      </c>
      <c r="D1845" s="28">
        <v>44</v>
      </c>
      <c r="E1845" s="28">
        <v>49</v>
      </c>
      <c r="F1845" s="29" t="s">
        <v>242</v>
      </c>
      <c r="G1845" s="29" t="s">
        <v>2716</v>
      </c>
      <c r="H1845" s="28">
        <v>550</v>
      </c>
      <c r="I1845" s="29" t="s">
        <v>11841</v>
      </c>
      <c r="J1845" s="33" t="s">
        <v>12131</v>
      </c>
      <c r="K1845" s="29" t="s">
        <v>178</v>
      </c>
      <c r="L1845" s="29" t="s">
        <v>12130</v>
      </c>
      <c r="M1845" s="29" t="s">
        <v>2875</v>
      </c>
      <c r="N1845" s="28">
        <v>483278.3</v>
      </c>
      <c r="O1845" s="28">
        <v>6101289</v>
      </c>
      <c r="P1845" s="29" t="s">
        <v>12129</v>
      </c>
      <c r="Q1845" s="32" t="s">
        <v>174</v>
      </c>
      <c r="R1845" s="19"/>
      <c r="S1845" s="19"/>
      <c r="T1845" s="19"/>
      <c r="U1845" s="19"/>
      <c r="V1845" s="19"/>
      <c r="W1845" s="19"/>
      <c r="X1845" s="19"/>
      <c r="Y1845" s="19"/>
      <c r="Z1845" s="19"/>
      <c r="AA1845" s="19"/>
      <c r="AB1845" s="19"/>
      <c r="AC1845" s="19"/>
      <c r="AD1845" s="19"/>
      <c r="AE1845" s="19"/>
      <c r="AF1845" s="19"/>
      <c r="AG1845" s="19"/>
      <c r="AH1845" s="19"/>
      <c r="AI1845" s="19"/>
      <c r="AJ1845" s="19"/>
      <c r="AK1845" s="19"/>
      <c r="AL1845" s="19"/>
      <c r="AM1845" s="31">
        <v>7594</v>
      </c>
      <c r="AN1845" s="31">
        <v>1449392</v>
      </c>
      <c r="AO1845" s="31">
        <v>1604730</v>
      </c>
      <c r="AP1845" s="31">
        <v>1322783</v>
      </c>
      <c r="AQ1845" s="31">
        <v>1434289</v>
      </c>
      <c r="AR1845" s="31">
        <v>1297604</v>
      </c>
      <c r="AS1845" s="31">
        <v>1457496</v>
      </c>
      <c r="AT1845" s="31">
        <v>1447388</v>
      </c>
      <c r="AU1845" s="31">
        <v>1365082</v>
      </c>
      <c r="AV1845" s="31">
        <v>1623204</v>
      </c>
      <c r="AW1845" s="31">
        <v>1504561</v>
      </c>
      <c r="AX1845" s="31">
        <v>118423</v>
      </c>
      <c r="AY1845" s="31">
        <v>97557</v>
      </c>
      <c r="AZ1845" s="31">
        <v>215980</v>
      </c>
    </row>
    <row r="1846" spans="1:52" ht="15" customHeight="1">
      <c r="A1846" s="29" t="s">
        <v>12128</v>
      </c>
      <c r="B1846" s="34">
        <v>36214</v>
      </c>
      <c r="C1846" s="28">
        <v>150</v>
      </c>
      <c r="D1846" s="28">
        <v>24.6</v>
      </c>
      <c r="E1846" s="28">
        <v>32.5</v>
      </c>
      <c r="F1846" s="29" t="s">
        <v>172</v>
      </c>
      <c r="G1846" s="29" t="s">
        <v>5704</v>
      </c>
      <c r="H1846" s="28">
        <v>550</v>
      </c>
      <c r="I1846" s="29" t="s">
        <v>11841</v>
      </c>
      <c r="J1846" s="33" t="s">
        <v>12127</v>
      </c>
      <c r="K1846" s="29" t="s">
        <v>178</v>
      </c>
      <c r="L1846" s="29" t="s">
        <v>12126</v>
      </c>
      <c r="M1846" s="29" t="s">
        <v>2339</v>
      </c>
      <c r="N1846" s="28">
        <v>480751.4</v>
      </c>
      <c r="O1846" s="28">
        <v>6119892</v>
      </c>
      <c r="P1846" s="29" t="s">
        <v>12125</v>
      </c>
      <c r="Q1846" s="32" t="s">
        <v>207</v>
      </c>
      <c r="R1846" s="19"/>
      <c r="S1846" s="19"/>
      <c r="T1846" s="19"/>
      <c r="U1846" s="19"/>
      <c r="V1846" s="19"/>
      <c r="W1846" s="19"/>
      <c r="X1846" s="19"/>
      <c r="Y1846" s="19"/>
      <c r="Z1846" s="19"/>
      <c r="AA1846" s="19"/>
      <c r="AB1846" s="19"/>
      <c r="AC1846" s="19"/>
      <c r="AD1846" s="19"/>
      <c r="AE1846" s="19"/>
      <c r="AF1846" s="19"/>
      <c r="AG1846" s="19"/>
      <c r="AH1846" s="19"/>
      <c r="AI1846" s="19"/>
      <c r="AJ1846" s="19"/>
      <c r="AK1846" s="19"/>
      <c r="AL1846" s="19"/>
      <c r="AM1846" s="19"/>
      <c r="AN1846" s="31">
        <v>319521</v>
      </c>
      <c r="AO1846" s="31">
        <v>453101</v>
      </c>
      <c r="AP1846" s="31">
        <v>356894.072265625</v>
      </c>
      <c r="AQ1846" s="31">
        <v>368798.78466796875</v>
      </c>
      <c r="AR1846" s="31">
        <v>362376.634765625</v>
      </c>
      <c r="AS1846" s="31">
        <v>356564.6025390625</v>
      </c>
      <c r="AT1846" s="31">
        <v>406278.30078125</v>
      </c>
      <c r="AU1846" s="31">
        <v>390980.501953125</v>
      </c>
      <c r="AV1846" s="31">
        <v>457064.896484375</v>
      </c>
      <c r="AW1846" s="31">
        <v>431462.5009765625</v>
      </c>
      <c r="AX1846" s="31">
        <v>33938.6015625</v>
      </c>
      <c r="AY1846" s="31">
        <v>25377.19921875</v>
      </c>
      <c r="AZ1846" s="31">
        <v>59315.80078125</v>
      </c>
    </row>
    <row r="1847" spans="1:52" ht="15" customHeight="1">
      <c r="A1847" s="29" t="s">
        <v>12124</v>
      </c>
      <c r="B1847" s="34">
        <v>36192</v>
      </c>
      <c r="C1847" s="28">
        <v>750</v>
      </c>
      <c r="D1847" s="28">
        <v>48</v>
      </c>
      <c r="E1847" s="28">
        <v>45</v>
      </c>
      <c r="F1847" s="29" t="s">
        <v>172</v>
      </c>
      <c r="G1847" s="29" t="s">
        <v>9425</v>
      </c>
      <c r="H1847" s="28">
        <v>550</v>
      </c>
      <c r="I1847" s="29" t="s">
        <v>11841</v>
      </c>
      <c r="J1847" s="33" t="s">
        <v>12123</v>
      </c>
      <c r="K1847" s="29" t="s">
        <v>178</v>
      </c>
      <c r="L1847" s="29" t="s">
        <v>12122</v>
      </c>
      <c r="M1847" s="29" t="s">
        <v>12121</v>
      </c>
      <c r="N1847" s="28">
        <v>488673.7</v>
      </c>
      <c r="O1847" s="28">
        <v>6117094</v>
      </c>
      <c r="P1847" s="29" t="s">
        <v>12120</v>
      </c>
      <c r="Q1847" s="32" t="s">
        <v>174</v>
      </c>
      <c r="R1847" s="19"/>
      <c r="S1847" s="19"/>
      <c r="T1847" s="19"/>
      <c r="U1847" s="19"/>
      <c r="V1847" s="19"/>
      <c r="W1847" s="19"/>
      <c r="X1847" s="19"/>
      <c r="Y1847" s="19"/>
      <c r="Z1847" s="19"/>
      <c r="AA1847" s="19"/>
      <c r="AB1847" s="19"/>
      <c r="AC1847" s="19"/>
      <c r="AD1847" s="19"/>
      <c r="AE1847" s="19"/>
      <c r="AF1847" s="19"/>
      <c r="AG1847" s="19"/>
      <c r="AH1847" s="19"/>
      <c r="AI1847" s="19"/>
      <c r="AJ1847" s="19"/>
      <c r="AK1847" s="19"/>
      <c r="AL1847" s="19"/>
      <c r="AM1847" s="19"/>
      <c r="AN1847" s="31">
        <v>1187945</v>
      </c>
      <c r="AO1847" s="31">
        <v>1731123</v>
      </c>
      <c r="AP1847" s="31">
        <v>1330572</v>
      </c>
      <c r="AQ1847" s="31">
        <v>1512085</v>
      </c>
      <c r="AR1847" s="31">
        <v>1344992</v>
      </c>
      <c r="AS1847" s="31">
        <v>1516088</v>
      </c>
      <c r="AT1847" s="31">
        <v>1472889</v>
      </c>
      <c r="AU1847" s="31">
        <v>1401027</v>
      </c>
      <c r="AV1847" s="31">
        <v>1500221</v>
      </c>
      <c r="AW1847" s="31">
        <v>1569779</v>
      </c>
      <c r="AX1847" s="31">
        <v>125874</v>
      </c>
      <c r="AY1847" s="31">
        <v>98697</v>
      </c>
      <c r="AZ1847" s="31">
        <v>224571</v>
      </c>
    </row>
    <row r="1848" spans="1:52" ht="15" customHeight="1">
      <c r="A1848" s="29" t="s">
        <v>12119</v>
      </c>
      <c r="B1848" s="34">
        <v>36306</v>
      </c>
      <c r="C1848" s="28">
        <v>660</v>
      </c>
      <c r="D1848" s="28">
        <v>47</v>
      </c>
      <c r="E1848" s="28">
        <v>46</v>
      </c>
      <c r="F1848" s="29" t="s">
        <v>242</v>
      </c>
      <c r="G1848" s="29" t="s">
        <v>3687</v>
      </c>
      <c r="H1848" s="28">
        <v>550</v>
      </c>
      <c r="I1848" s="29" t="s">
        <v>11841</v>
      </c>
      <c r="J1848" s="33" t="s">
        <v>12118</v>
      </c>
      <c r="K1848" s="29" t="s">
        <v>178</v>
      </c>
      <c r="L1848" s="29" t="s">
        <v>12056</v>
      </c>
      <c r="M1848" s="29" t="s">
        <v>12117</v>
      </c>
      <c r="N1848" s="28">
        <v>509142.6</v>
      </c>
      <c r="O1848" s="28">
        <v>6116321</v>
      </c>
      <c r="P1848" s="29" t="s">
        <v>12116</v>
      </c>
      <c r="Q1848" s="32" t="s">
        <v>174</v>
      </c>
      <c r="R1848" s="19"/>
      <c r="S1848" s="19"/>
      <c r="T1848" s="19"/>
      <c r="U1848" s="19"/>
      <c r="V1848" s="19"/>
      <c r="W1848" s="19"/>
      <c r="X1848" s="19"/>
      <c r="Y1848" s="19"/>
      <c r="Z1848" s="19"/>
      <c r="AA1848" s="19"/>
      <c r="AB1848" s="19"/>
      <c r="AC1848" s="19"/>
      <c r="AD1848" s="19"/>
      <c r="AE1848" s="19"/>
      <c r="AF1848" s="19"/>
      <c r="AG1848" s="19"/>
      <c r="AH1848" s="19"/>
      <c r="AI1848" s="19"/>
      <c r="AJ1848" s="19"/>
      <c r="AK1848" s="19"/>
      <c r="AL1848" s="19"/>
      <c r="AM1848" s="19"/>
      <c r="AN1848" s="31">
        <v>641888</v>
      </c>
      <c r="AO1848" s="31">
        <v>1415347</v>
      </c>
      <c r="AP1848" s="31">
        <v>1090322</v>
      </c>
      <c r="AQ1848" s="31">
        <v>1297840</v>
      </c>
      <c r="AR1848" s="31">
        <v>1111570</v>
      </c>
      <c r="AS1848" s="31">
        <v>1202871</v>
      </c>
      <c r="AT1848" s="31">
        <v>1186600</v>
      </c>
      <c r="AU1848" s="31">
        <v>1102338</v>
      </c>
      <c r="AV1848" s="31">
        <v>1251833</v>
      </c>
      <c r="AW1848" s="31">
        <v>1298644</v>
      </c>
      <c r="AX1848" s="31">
        <v>105740</v>
      </c>
      <c r="AY1848" s="31">
        <v>84695</v>
      </c>
      <c r="AZ1848" s="31">
        <v>190435</v>
      </c>
    </row>
    <row r="1849" spans="1:52" ht="15" customHeight="1">
      <c r="A1849" s="29" t="s">
        <v>12115</v>
      </c>
      <c r="B1849" s="34">
        <v>36350</v>
      </c>
      <c r="C1849" s="28">
        <v>660</v>
      </c>
      <c r="D1849" s="28">
        <v>47</v>
      </c>
      <c r="E1849" s="28">
        <v>46</v>
      </c>
      <c r="F1849" s="29" t="s">
        <v>242</v>
      </c>
      <c r="G1849" s="29" t="s">
        <v>4425</v>
      </c>
      <c r="H1849" s="28">
        <v>550</v>
      </c>
      <c r="I1849" s="29" t="s">
        <v>11841</v>
      </c>
      <c r="J1849" s="33" t="s">
        <v>12114</v>
      </c>
      <c r="K1849" s="29" t="s">
        <v>178</v>
      </c>
      <c r="L1849" s="29" t="s">
        <v>12017</v>
      </c>
      <c r="M1849" s="29" t="s">
        <v>11855</v>
      </c>
      <c r="N1849" s="28">
        <v>491253.4</v>
      </c>
      <c r="O1849" s="28">
        <v>6111010</v>
      </c>
      <c r="P1849" s="29" t="s">
        <v>12113</v>
      </c>
      <c r="Q1849" s="32" t="s">
        <v>174</v>
      </c>
      <c r="R1849" s="19"/>
      <c r="S1849" s="19"/>
      <c r="T1849" s="19"/>
      <c r="U1849" s="19"/>
      <c r="V1849" s="19"/>
      <c r="W1849" s="19"/>
      <c r="X1849" s="19"/>
      <c r="Y1849" s="19"/>
      <c r="Z1849" s="19"/>
      <c r="AA1849" s="19"/>
      <c r="AB1849" s="19"/>
      <c r="AC1849" s="19"/>
      <c r="AD1849" s="19"/>
      <c r="AE1849" s="19"/>
      <c r="AF1849" s="19"/>
      <c r="AG1849" s="19"/>
      <c r="AH1849" s="19"/>
      <c r="AI1849" s="19"/>
      <c r="AJ1849" s="19"/>
      <c r="AK1849" s="19"/>
      <c r="AL1849" s="19"/>
      <c r="AM1849" s="19"/>
      <c r="AN1849" s="31">
        <v>658263</v>
      </c>
      <c r="AO1849" s="31">
        <v>1625859</v>
      </c>
      <c r="AP1849" s="31">
        <v>1187652</v>
      </c>
      <c r="AQ1849" s="31">
        <v>1363654</v>
      </c>
      <c r="AR1849" s="31">
        <v>1225814</v>
      </c>
      <c r="AS1849" s="31">
        <v>1348797</v>
      </c>
      <c r="AT1849" s="31">
        <v>1363839</v>
      </c>
      <c r="AU1849" s="31">
        <v>1274210</v>
      </c>
      <c r="AV1849" s="31">
        <v>1532596</v>
      </c>
      <c r="AW1849" s="31">
        <v>1456257</v>
      </c>
      <c r="AX1849" s="31">
        <v>108853</v>
      </c>
      <c r="AY1849" s="31">
        <v>87268</v>
      </c>
      <c r="AZ1849" s="31">
        <v>196121</v>
      </c>
    </row>
    <row r="1850" spans="1:52" ht="15" customHeight="1">
      <c r="A1850" s="29" t="s">
        <v>12112</v>
      </c>
      <c r="B1850" s="34">
        <v>36146</v>
      </c>
      <c r="C1850" s="28">
        <v>750</v>
      </c>
      <c r="D1850" s="28">
        <v>48.2</v>
      </c>
      <c r="E1850" s="28">
        <v>45</v>
      </c>
      <c r="F1850" s="29" t="s">
        <v>172</v>
      </c>
      <c r="G1850" s="29" t="s">
        <v>171</v>
      </c>
      <c r="H1850" s="28">
        <v>550</v>
      </c>
      <c r="I1850" s="29" t="s">
        <v>11841</v>
      </c>
      <c r="J1850" s="33" t="s">
        <v>12111</v>
      </c>
      <c r="K1850" s="29" t="s">
        <v>178</v>
      </c>
      <c r="L1850" s="29" t="s">
        <v>12110</v>
      </c>
      <c r="M1850" s="29" t="s">
        <v>12109</v>
      </c>
      <c r="N1850" s="28">
        <v>492281</v>
      </c>
      <c r="O1850" s="28">
        <v>6103101</v>
      </c>
      <c r="P1850" s="29" t="s">
        <v>12108</v>
      </c>
      <c r="Q1850" s="32" t="s">
        <v>174</v>
      </c>
      <c r="R1850" s="19"/>
      <c r="S1850" s="19"/>
      <c r="T1850" s="19"/>
      <c r="U1850" s="19"/>
      <c r="V1850" s="19"/>
      <c r="W1850" s="19"/>
      <c r="X1850" s="19"/>
      <c r="Y1850" s="19"/>
      <c r="Z1850" s="19"/>
      <c r="AA1850" s="19"/>
      <c r="AB1850" s="19"/>
      <c r="AC1850" s="19"/>
      <c r="AD1850" s="19"/>
      <c r="AE1850" s="19"/>
      <c r="AF1850" s="19"/>
      <c r="AG1850" s="19"/>
      <c r="AH1850" s="19"/>
      <c r="AI1850" s="19"/>
      <c r="AJ1850" s="19"/>
      <c r="AK1850" s="19"/>
      <c r="AL1850" s="19"/>
      <c r="AM1850" s="31">
        <v>76308</v>
      </c>
      <c r="AN1850" s="31">
        <v>1628859</v>
      </c>
      <c r="AO1850" s="31">
        <v>1815416</v>
      </c>
      <c r="AP1850" s="31">
        <v>1431060</v>
      </c>
      <c r="AQ1850" s="31">
        <v>1688428</v>
      </c>
      <c r="AR1850" s="31">
        <v>1480156</v>
      </c>
      <c r="AS1850" s="31">
        <v>1648268.984375</v>
      </c>
      <c r="AT1850" s="31">
        <v>1591987</v>
      </c>
      <c r="AU1850" s="31">
        <v>1531284</v>
      </c>
      <c r="AV1850" s="31">
        <v>1817277</v>
      </c>
      <c r="AW1850" s="31">
        <v>1754641</v>
      </c>
      <c r="AX1850" s="31">
        <v>129892</v>
      </c>
      <c r="AY1850" s="31">
        <v>114502</v>
      </c>
      <c r="AZ1850" s="31">
        <v>244394</v>
      </c>
    </row>
    <row r="1851" spans="1:52" ht="15" customHeight="1">
      <c r="A1851" s="29" t="s">
        <v>12107</v>
      </c>
      <c r="B1851" s="34">
        <v>36350</v>
      </c>
      <c r="C1851" s="28">
        <v>660</v>
      </c>
      <c r="D1851" s="28">
        <v>47</v>
      </c>
      <c r="E1851" s="28">
        <v>45</v>
      </c>
      <c r="F1851" s="29" t="s">
        <v>242</v>
      </c>
      <c r="G1851" s="29" t="s">
        <v>4425</v>
      </c>
      <c r="H1851" s="28">
        <v>550</v>
      </c>
      <c r="I1851" s="29" t="s">
        <v>11841</v>
      </c>
      <c r="J1851" s="33" t="s">
        <v>12106</v>
      </c>
      <c r="K1851" s="29" t="s">
        <v>178</v>
      </c>
      <c r="L1851" s="29" t="s">
        <v>12105</v>
      </c>
      <c r="M1851" s="29" t="s">
        <v>10013</v>
      </c>
      <c r="N1851" s="28">
        <v>490531.7</v>
      </c>
      <c r="O1851" s="28">
        <v>6110750</v>
      </c>
      <c r="P1851" s="29" t="s">
        <v>12104</v>
      </c>
      <c r="Q1851" s="32" t="s">
        <v>174</v>
      </c>
      <c r="R1851" s="19"/>
      <c r="S1851" s="19"/>
      <c r="T1851" s="19"/>
      <c r="U1851" s="19"/>
      <c r="V1851" s="19"/>
      <c r="W1851" s="19"/>
      <c r="X1851" s="19"/>
      <c r="Y1851" s="19"/>
      <c r="Z1851" s="19"/>
      <c r="AA1851" s="19"/>
      <c r="AB1851" s="19"/>
      <c r="AC1851" s="19"/>
      <c r="AD1851" s="19"/>
      <c r="AE1851" s="19"/>
      <c r="AF1851" s="19"/>
      <c r="AG1851" s="19"/>
      <c r="AH1851" s="19"/>
      <c r="AI1851" s="19"/>
      <c r="AJ1851" s="19"/>
      <c r="AK1851" s="19"/>
      <c r="AL1851" s="19"/>
      <c r="AM1851" s="19"/>
      <c r="AN1851" s="31">
        <v>658286</v>
      </c>
      <c r="AO1851" s="31">
        <v>1576848</v>
      </c>
      <c r="AP1851" s="31">
        <v>1184452</v>
      </c>
      <c r="AQ1851" s="31">
        <v>1401948.9921875</v>
      </c>
      <c r="AR1851" s="31">
        <v>1232328</v>
      </c>
      <c r="AS1851" s="31">
        <v>1374340</v>
      </c>
      <c r="AT1851" s="31">
        <v>1358583</v>
      </c>
      <c r="AU1851" s="31">
        <v>1064735</v>
      </c>
      <c r="AV1851" s="31">
        <v>1540775</v>
      </c>
      <c r="AW1851" s="31">
        <v>1481458</v>
      </c>
      <c r="AX1851" s="31">
        <v>112980</v>
      </c>
      <c r="AY1851" s="31">
        <v>88150</v>
      </c>
      <c r="AZ1851" s="31">
        <v>201130</v>
      </c>
    </row>
    <row r="1852" spans="1:52" ht="15" customHeight="1">
      <c r="A1852" s="29" t="s">
        <v>12103</v>
      </c>
      <c r="B1852" s="34">
        <v>36276</v>
      </c>
      <c r="C1852" s="28">
        <v>660</v>
      </c>
      <c r="D1852" s="28">
        <v>47</v>
      </c>
      <c r="E1852" s="28">
        <v>45</v>
      </c>
      <c r="F1852" s="29" t="s">
        <v>242</v>
      </c>
      <c r="G1852" s="29" t="s">
        <v>4425</v>
      </c>
      <c r="H1852" s="28">
        <v>550</v>
      </c>
      <c r="I1852" s="29" t="s">
        <v>11841</v>
      </c>
      <c r="J1852" s="33" t="s">
        <v>12102</v>
      </c>
      <c r="K1852" s="29" t="s">
        <v>178</v>
      </c>
      <c r="L1852" s="29" t="s">
        <v>12097</v>
      </c>
      <c r="M1852" s="29" t="s">
        <v>12101</v>
      </c>
      <c r="N1852" s="28">
        <v>499994.3</v>
      </c>
      <c r="O1852" s="28">
        <v>6107523</v>
      </c>
      <c r="P1852" s="29" t="s">
        <v>12100</v>
      </c>
      <c r="Q1852" s="32" t="s">
        <v>174</v>
      </c>
      <c r="R1852" s="19"/>
      <c r="S1852" s="19"/>
      <c r="T1852" s="19"/>
      <c r="U1852" s="19"/>
      <c r="V1852" s="19"/>
      <c r="W1852" s="19"/>
      <c r="X1852" s="19"/>
      <c r="Y1852" s="19"/>
      <c r="Z1852" s="19"/>
      <c r="AA1852" s="19"/>
      <c r="AB1852" s="19"/>
      <c r="AC1852" s="19"/>
      <c r="AD1852" s="19"/>
      <c r="AE1852" s="19"/>
      <c r="AF1852" s="19"/>
      <c r="AG1852" s="19"/>
      <c r="AH1852" s="19"/>
      <c r="AI1852" s="19"/>
      <c r="AJ1852" s="19"/>
      <c r="AK1852" s="19"/>
      <c r="AL1852" s="19"/>
      <c r="AM1852" s="19"/>
      <c r="AN1852" s="31">
        <v>717960</v>
      </c>
      <c r="AO1852" s="31">
        <v>1505935</v>
      </c>
      <c r="AP1852" s="31">
        <v>1134254</v>
      </c>
      <c r="AQ1852" s="31">
        <v>1350603</v>
      </c>
      <c r="AR1852" s="31">
        <v>1212351</v>
      </c>
      <c r="AS1852" s="31">
        <v>1320595.1015625</v>
      </c>
      <c r="AT1852" s="31">
        <v>1291162.453125</v>
      </c>
      <c r="AU1852" s="31">
        <v>1275434.5</v>
      </c>
      <c r="AV1852" s="31">
        <v>1454402</v>
      </c>
      <c r="AW1852" s="31">
        <v>1445457</v>
      </c>
      <c r="AX1852" s="31">
        <v>118459</v>
      </c>
      <c r="AY1852" s="31">
        <v>88578</v>
      </c>
      <c r="AZ1852" s="31">
        <v>207037</v>
      </c>
    </row>
    <row r="1853" spans="1:52" ht="15" customHeight="1">
      <c r="A1853" s="29" t="s">
        <v>12099</v>
      </c>
      <c r="B1853" s="34">
        <v>36244</v>
      </c>
      <c r="C1853" s="28">
        <v>1000</v>
      </c>
      <c r="D1853" s="28">
        <v>54.2</v>
      </c>
      <c r="E1853" s="28">
        <v>45</v>
      </c>
      <c r="F1853" s="29" t="s">
        <v>440</v>
      </c>
      <c r="G1853" s="29" t="s">
        <v>12094</v>
      </c>
      <c r="H1853" s="28">
        <v>550</v>
      </c>
      <c r="I1853" s="29" t="s">
        <v>11841</v>
      </c>
      <c r="J1853" s="33" t="s">
        <v>12098</v>
      </c>
      <c r="K1853" s="29" t="s">
        <v>178</v>
      </c>
      <c r="L1853" s="29" t="s">
        <v>12097</v>
      </c>
      <c r="M1853" s="29" t="s">
        <v>1562</v>
      </c>
      <c r="N1853" s="28">
        <v>498642</v>
      </c>
      <c r="O1853" s="28">
        <v>6106775</v>
      </c>
      <c r="P1853" s="29" t="s">
        <v>12096</v>
      </c>
      <c r="Q1853" s="32" t="s">
        <v>174</v>
      </c>
      <c r="R1853" s="19"/>
      <c r="S1853" s="19"/>
      <c r="T1853" s="19"/>
      <c r="U1853" s="19"/>
      <c r="V1853" s="19"/>
      <c r="W1853" s="19"/>
      <c r="X1853" s="19"/>
      <c r="Y1853" s="19"/>
      <c r="Z1853" s="19"/>
      <c r="AA1853" s="19"/>
      <c r="AB1853" s="19"/>
      <c r="AC1853" s="19"/>
      <c r="AD1853" s="19"/>
      <c r="AE1853" s="19"/>
      <c r="AF1853" s="19"/>
      <c r="AG1853" s="19"/>
      <c r="AH1853" s="19"/>
      <c r="AI1853" s="19"/>
      <c r="AJ1853" s="19"/>
      <c r="AK1853" s="19"/>
      <c r="AL1853" s="19"/>
      <c r="AM1853" s="19"/>
      <c r="AN1853" s="31">
        <v>1301194</v>
      </c>
      <c r="AO1853" s="31">
        <v>2200153</v>
      </c>
      <c r="AP1853" s="31">
        <v>1605657</v>
      </c>
      <c r="AQ1853" s="31">
        <v>1937787.9921875</v>
      </c>
      <c r="AR1853" s="31">
        <v>1706436</v>
      </c>
      <c r="AS1853" s="31">
        <v>1873406.6640625</v>
      </c>
      <c r="AT1853" s="31">
        <v>1856963</v>
      </c>
      <c r="AU1853" s="31">
        <v>1760605.5</v>
      </c>
      <c r="AV1853" s="31">
        <v>2073270</v>
      </c>
      <c r="AW1853" s="31">
        <v>2079613</v>
      </c>
      <c r="AX1853" s="31">
        <v>167374</v>
      </c>
      <c r="AY1853" s="31">
        <v>140202</v>
      </c>
      <c r="AZ1853" s="31">
        <v>307576</v>
      </c>
    </row>
    <row r="1854" spans="1:52" ht="15" customHeight="1">
      <c r="A1854" s="29" t="s">
        <v>12095</v>
      </c>
      <c r="B1854" s="34">
        <v>36327</v>
      </c>
      <c r="C1854" s="28">
        <v>660</v>
      </c>
      <c r="D1854" s="28">
        <v>0.1</v>
      </c>
      <c r="E1854" s="28">
        <v>0.1</v>
      </c>
      <c r="F1854" s="29" t="s">
        <v>204</v>
      </c>
      <c r="G1854" s="29" t="s">
        <v>204</v>
      </c>
      <c r="H1854" s="28">
        <v>550</v>
      </c>
      <c r="I1854" s="29" t="s">
        <v>11841</v>
      </c>
      <c r="J1854" s="33" t="s">
        <v>12093</v>
      </c>
      <c r="K1854" s="29" t="s">
        <v>178</v>
      </c>
      <c r="L1854" s="29" t="s">
        <v>12092</v>
      </c>
      <c r="M1854" s="29" t="s">
        <v>12091</v>
      </c>
      <c r="N1854" s="28">
        <v>484116.5</v>
      </c>
      <c r="O1854" s="28">
        <v>6103132</v>
      </c>
      <c r="P1854" s="29" t="s">
        <v>12090</v>
      </c>
      <c r="Q1854" s="32" t="s">
        <v>174</v>
      </c>
      <c r="R1854" s="19"/>
      <c r="S1854" s="19"/>
      <c r="T1854" s="19"/>
      <c r="U1854" s="19"/>
      <c r="V1854" s="19"/>
      <c r="W1854" s="19"/>
      <c r="X1854" s="19"/>
      <c r="Y1854" s="19"/>
      <c r="Z1854" s="19"/>
      <c r="AA1854" s="19"/>
      <c r="AB1854" s="19"/>
      <c r="AC1854" s="19"/>
      <c r="AD1854" s="19"/>
      <c r="AE1854" s="19"/>
      <c r="AF1854" s="19"/>
      <c r="AG1854" s="19"/>
      <c r="AH1854" s="19"/>
      <c r="AI1854" s="19"/>
      <c r="AJ1854" s="19"/>
      <c r="AK1854" s="19"/>
      <c r="AL1854" s="19"/>
      <c r="AM1854" s="19"/>
      <c r="AN1854" s="31">
        <v>721666</v>
      </c>
      <c r="AO1854" s="31">
        <v>1872351</v>
      </c>
      <c r="AP1854" s="31">
        <v>1512999</v>
      </c>
      <c r="AQ1854" s="31">
        <v>1668139</v>
      </c>
      <c r="AR1854" s="31">
        <v>1509152</v>
      </c>
      <c r="AS1854" s="31">
        <v>1689143</v>
      </c>
      <c r="AT1854" s="31">
        <v>1655634</v>
      </c>
      <c r="AU1854" s="31">
        <v>1557067</v>
      </c>
      <c r="AV1854" s="31">
        <v>1817501</v>
      </c>
      <c r="AW1854" s="31">
        <v>1723370</v>
      </c>
      <c r="AX1854" s="31">
        <v>145905</v>
      </c>
      <c r="AY1854" s="31">
        <v>114229</v>
      </c>
      <c r="AZ1854" s="31">
        <v>260134</v>
      </c>
    </row>
    <row r="1855" spans="1:52" ht="15" customHeight="1">
      <c r="A1855" s="29" t="s">
        <v>12089</v>
      </c>
      <c r="B1855" s="34">
        <v>36269</v>
      </c>
      <c r="C1855" s="28">
        <v>660</v>
      </c>
      <c r="D1855" s="28">
        <v>47</v>
      </c>
      <c r="E1855" s="28">
        <v>45</v>
      </c>
      <c r="F1855" s="29" t="s">
        <v>242</v>
      </c>
      <c r="G1855" s="29" t="s">
        <v>4425</v>
      </c>
      <c r="H1855" s="28">
        <v>550</v>
      </c>
      <c r="I1855" s="29" t="s">
        <v>11841</v>
      </c>
      <c r="J1855" s="33" t="s">
        <v>12088</v>
      </c>
      <c r="K1855" s="29" t="s">
        <v>178</v>
      </c>
      <c r="L1855" s="29" t="s">
        <v>12017</v>
      </c>
      <c r="M1855" s="29" t="s">
        <v>3433</v>
      </c>
      <c r="N1855" s="28">
        <v>488327.3</v>
      </c>
      <c r="O1855" s="28">
        <v>6110539</v>
      </c>
      <c r="P1855" s="29" t="s">
        <v>12087</v>
      </c>
      <c r="Q1855" s="32" t="s">
        <v>174</v>
      </c>
      <c r="R1855" s="19"/>
      <c r="S1855" s="19"/>
      <c r="T1855" s="19"/>
      <c r="U1855" s="19"/>
      <c r="V1855" s="19"/>
      <c r="W1855" s="19"/>
      <c r="X1855" s="19"/>
      <c r="Y1855" s="19"/>
      <c r="Z1855" s="19"/>
      <c r="AA1855" s="19"/>
      <c r="AB1855" s="19"/>
      <c r="AC1855" s="19"/>
      <c r="AD1855" s="19"/>
      <c r="AE1855" s="19"/>
      <c r="AF1855" s="19"/>
      <c r="AG1855" s="19"/>
      <c r="AH1855" s="19"/>
      <c r="AI1855" s="19"/>
      <c r="AJ1855" s="19"/>
      <c r="AK1855" s="19"/>
      <c r="AL1855" s="19"/>
      <c r="AM1855" s="19"/>
      <c r="AN1855" s="31">
        <v>876480</v>
      </c>
      <c r="AO1855" s="31">
        <v>1669161</v>
      </c>
      <c r="AP1855" s="31">
        <v>1236371</v>
      </c>
      <c r="AQ1855" s="31">
        <v>1494729.9921875</v>
      </c>
      <c r="AR1855" s="31">
        <v>1320642</v>
      </c>
      <c r="AS1855" s="31">
        <v>1437900</v>
      </c>
      <c r="AT1855" s="31">
        <v>1439676</v>
      </c>
      <c r="AU1855" s="31">
        <v>1387624</v>
      </c>
      <c r="AV1855" s="31">
        <v>1655603</v>
      </c>
      <c r="AW1855" s="31">
        <v>1569861</v>
      </c>
      <c r="AX1855" s="31">
        <v>120022</v>
      </c>
      <c r="AY1855" s="31">
        <v>99769</v>
      </c>
      <c r="AZ1855" s="31">
        <v>219791</v>
      </c>
    </row>
    <row r="1856" spans="1:52" ht="15" customHeight="1">
      <c r="A1856" s="29" t="s">
        <v>12086</v>
      </c>
      <c r="B1856" s="34">
        <v>36320</v>
      </c>
      <c r="C1856" s="28">
        <v>1300</v>
      </c>
      <c r="D1856" s="28">
        <v>60</v>
      </c>
      <c r="E1856" s="28">
        <v>46</v>
      </c>
      <c r="F1856" s="29" t="s">
        <v>1171</v>
      </c>
      <c r="G1856" s="29" t="s">
        <v>12081</v>
      </c>
      <c r="H1856" s="28">
        <v>550</v>
      </c>
      <c r="I1856" s="29" t="s">
        <v>11841</v>
      </c>
      <c r="J1856" s="33" t="s">
        <v>12085</v>
      </c>
      <c r="K1856" s="29" t="s">
        <v>178</v>
      </c>
      <c r="L1856" s="29" t="s">
        <v>12084</v>
      </c>
      <c r="M1856" s="29" t="s">
        <v>1591</v>
      </c>
      <c r="N1856" s="28">
        <v>508837.8</v>
      </c>
      <c r="O1856" s="28">
        <v>6116162</v>
      </c>
      <c r="P1856" s="29" t="s">
        <v>12083</v>
      </c>
      <c r="Q1856" s="32" t="s">
        <v>174</v>
      </c>
      <c r="R1856" s="19"/>
      <c r="S1856" s="19"/>
      <c r="T1856" s="19"/>
      <c r="U1856" s="19"/>
      <c r="V1856" s="19"/>
      <c r="W1856" s="19"/>
      <c r="X1856" s="19"/>
      <c r="Y1856" s="19"/>
      <c r="Z1856" s="19"/>
      <c r="AA1856" s="19"/>
      <c r="AB1856" s="19"/>
      <c r="AC1856" s="19"/>
      <c r="AD1856" s="19"/>
      <c r="AE1856" s="19"/>
      <c r="AF1856" s="19"/>
      <c r="AG1856" s="19"/>
      <c r="AH1856" s="19"/>
      <c r="AI1856" s="19"/>
      <c r="AJ1856" s="19"/>
      <c r="AK1856" s="19"/>
      <c r="AL1856" s="19"/>
      <c r="AM1856" s="19"/>
      <c r="AN1856" s="31">
        <v>1098652</v>
      </c>
      <c r="AO1856" s="31">
        <v>2195132</v>
      </c>
      <c r="AP1856" s="31">
        <v>1945635</v>
      </c>
      <c r="AQ1856" s="31">
        <v>2218797</v>
      </c>
      <c r="AR1856" s="31">
        <v>1978804</v>
      </c>
      <c r="AS1856" s="31">
        <v>2126471</v>
      </c>
      <c r="AT1856" s="31">
        <v>2062059</v>
      </c>
      <c r="AU1856" s="31">
        <v>1893644</v>
      </c>
      <c r="AV1856" s="31">
        <v>2331520</v>
      </c>
      <c r="AW1856" s="31">
        <v>2262617</v>
      </c>
      <c r="AX1856" s="31">
        <v>196105</v>
      </c>
      <c r="AY1856" s="31">
        <v>152928</v>
      </c>
      <c r="AZ1856" s="31">
        <v>349033</v>
      </c>
    </row>
    <row r="1857" spans="1:52" ht="15" customHeight="1">
      <c r="A1857" s="29" t="s">
        <v>12082</v>
      </c>
      <c r="B1857" s="34">
        <v>36241</v>
      </c>
      <c r="C1857" s="28">
        <v>1300</v>
      </c>
      <c r="D1857" s="28">
        <v>60</v>
      </c>
      <c r="E1857" s="28">
        <v>46</v>
      </c>
      <c r="F1857" s="29" t="s">
        <v>1171</v>
      </c>
      <c r="G1857" s="29" t="s">
        <v>9994</v>
      </c>
      <c r="H1857" s="28">
        <v>550</v>
      </c>
      <c r="I1857" s="29" t="s">
        <v>11841</v>
      </c>
      <c r="J1857" s="33" t="s">
        <v>12080</v>
      </c>
      <c r="K1857" s="29" t="s">
        <v>178</v>
      </c>
      <c r="L1857" s="29" t="s">
        <v>12056</v>
      </c>
      <c r="M1857" s="29" t="s">
        <v>10013</v>
      </c>
      <c r="N1857" s="28">
        <v>508483.4</v>
      </c>
      <c r="O1857" s="28">
        <v>6116285</v>
      </c>
      <c r="P1857" s="29" t="s">
        <v>12079</v>
      </c>
      <c r="Q1857" s="32" t="s">
        <v>174</v>
      </c>
      <c r="R1857" s="19"/>
      <c r="S1857" s="19"/>
      <c r="T1857" s="19"/>
      <c r="U1857" s="19"/>
      <c r="V1857" s="19"/>
      <c r="W1857" s="19"/>
      <c r="X1857" s="19"/>
      <c r="Y1857" s="19"/>
      <c r="Z1857" s="19"/>
      <c r="AA1857" s="19"/>
      <c r="AB1857" s="19"/>
      <c r="AC1857" s="19"/>
      <c r="AD1857" s="19"/>
      <c r="AE1857" s="19"/>
      <c r="AF1857" s="19"/>
      <c r="AG1857" s="19"/>
      <c r="AH1857" s="19"/>
      <c r="AI1857" s="19"/>
      <c r="AJ1857" s="19"/>
      <c r="AK1857" s="19"/>
      <c r="AL1857" s="19"/>
      <c r="AM1857" s="19"/>
      <c r="AN1857" s="31">
        <v>1419344</v>
      </c>
      <c r="AO1857" s="31">
        <v>2526511</v>
      </c>
      <c r="AP1857" s="31">
        <v>1946655</v>
      </c>
      <c r="AQ1857" s="31">
        <v>2300194.984375</v>
      </c>
      <c r="AR1857" s="31">
        <v>2030592</v>
      </c>
      <c r="AS1857" s="31">
        <v>2198468</v>
      </c>
      <c r="AT1857" s="31">
        <v>2124385</v>
      </c>
      <c r="AU1857" s="31">
        <v>2022963</v>
      </c>
      <c r="AV1857" s="31">
        <v>2363818</v>
      </c>
      <c r="AW1857" s="31">
        <v>2402437</v>
      </c>
      <c r="AX1857" s="31">
        <v>195396</v>
      </c>
      <c r="AY1857" s="31">
        <v>151344</v>
      </c>
      <c r="AZ1857" s="31">
        <v>346740</v>
      </c>
    </row>
    <row r="1858" spans="1:52" ht="15" customHeight="1">
      <c r="A1858" s="29" t="s">
        <v>12078</v>
      </c>
      <c r="B1858" s="34">
        <v>36241</v>
      </c>
      <c r="C1858" s="28">
        <v>1300</v>
      </c>
      <c r="D1858" s="28">
        <v>60</v>
      </c>
      <c r="E1858" s="28">
        <v>46</v>
      </c>
      <c r="F1858" s="29" t="s">
        <v>1171</v>
      </c>
      <c r="G1858" s="29" t="s">
        <v>9994</v>
      </c>
      <c r="H1858" s="28">
        <v>550</v>
      </c>
      <c r="I1858" s="29" t="s">
        <v>11841</v>
      </c>
      <c r="J1858" s="33" t="s">
        <v>12077</v>
      </c>
      <c r="K1858" s="29" t="s">
        <v>178</v>
      </c>
      <c r="L1858" s="29" t="s">
        <v>12073</v>
      </c>
      <c r="M1858" s="29" t="s">
        <v>262</v>
      </c>
      <c r="N1858" s="28">
        <v>508162.1</v>
      </c>
      <c r="O1858" s="28">
        <v>6116402</v>
      </c>
      <c r="P1858" s="29" t="s">
        <v>12076</v>
      </c>
      <c r="Q1858" s="32" t="s">
        <v>174</v>
      </c>
      <c r="R1858" s="19"/>
      <c r="S1858" s="19"/>
      <c r="T1858" s="19"/>
      <c r="U1858" s="19"/>
      <c r="V1858" s="19"/>
      <c r="W1858" s="19"/>
      <c r="X1858" s="19"/>
      <c r="Y1858" s="19"/>
      <c r="Z1858" s="19"/>
      <c r="AA1858" s="19"/>
      <c r="AB1858" s="19"/>
      <c r="AC1858" s="19"/>
      <c r="AD1858" s="19"/>
      <c r="AE1858" s="19"/>
      <c r="AF1858" s="19"/>
      <c r="AG1858" s="19"/>
      <c r="AH1858" s="19"/>
      <c r="AI1858" s="19"/>
      <c r="AJ1858" s="19"/>
      <c r="AK1858" s="19"/>
      <c r="AL1858" s="19"/>
      <c r="AM1858" s="19"/>
      <c r="AN1858" s="31">
        <v>1139904</v>
      </c>
      <c r="AO1858" s="31">
        <v>2499622</v>
      </c>
      <c r="AP1858" s="31">
        <v>2010112</v>
      </c>
      <c r="AQ1858" s="31">
        <v>2233863</v>
      </c>
      <c r="AR1858" s="31">
        <v>2095127</v>
      </c>
      <c r="AS1858" s="31">
        <v>2284106</v>
      </c>
      <c r="AT1858" s="31">
        <v>2242881</v>
      </c>
      <c r="AU1858" s="31">
        <v>2047325</v>
      </c>
      <c r="AV1858" s="31">
        <v>2481674</v>
      </c>
      <c r="AW1858" s="31">
        <v>2360374</v>
      </c>
      <c r="AX1858" s="31">
        <v>199846</v>
      </c>
      <c r="AY1858" s="31">
        <v>163283</v>
      </c>
      <c r="AZ1858" s="31">
        <v>363129</v>
      </c>
    </row>
    <row r="1859" spans="1:52" ht="15" customHeight="1">
      <c r="A1859" s="29" t="s">
        <v>12075</v>
      </c>
      <c r="B1859" s="34">
        <v>36241</v>
      </c>
      <c r="C1859" s="28">
        <v>1300</v>
      </c>
      <c r="D1859" s="28">
        <v>60</v>
      </c>
      <c r="E1859" s="28">
        <v>46</v>
      </c>
      <c r="F1859" s="29" t="s">
        <v>1171</v>
      </c>
      <c r="G1859" s="29" t="s">
        <v>9994</v>
      </c>
      <c r="H1859" s="28">
        <v>550</v>
      </c>
      <c r="I1859" s="29" t="s">
        <v>11841</v>
      </c>
      <c r="J1859" s="33" t="s">
        <v>12074</v>
      </c>
      <c r="K1859" s="29" t="s">
        <v>178</v>
      </c>
      <c r="L1859" s="29" t="s">
        <v>12073</v>
      </c>
      <c r="M1859" s="29" t="s">
        <v>2851</v>
      </c>
      <c r="N1859" s="28">
        <v>508403.5</v>
      </c>
      <c r="O1859" s="28">
        <v>6116582</v>
      </c>
      <c r="P1859" s="29" t="s">
        <v>12072</v>
      </c>
      <c r="Q1859" s="32" t="s">
        <v>174</v>
      </c>
      <c r="R1859" s="19"/>
      <c r="S1859" s="19"/>
      <c r="T1859" s="19"/>
      <c r="U1859" s="19"/>
      <c r="V1859" s="19"/>
      <c r="W1859" s="19"/>
      <c r="X1859" s="19"/>
      <c r="Y1859" s="19"/>
      <c r="Z1859" s="19"/>
      <c r="AA1859" s="19"/>
      <c r="AB1859" s="19"/>
      <c r="AC1859" s="19"/>
      <c r="AD1859" s="19"/>
      <c r="AE1859" s="19"/>
      <c r="AF1859" s="19"/>
      <c r="AG1859" s="19"/>
      <c r="AH1859" s="19"/>
      <c r="AI1859" s="19"/>
      <c r="AJ1859" s="19"/>
      <c r="AK1859" s="19"/>
      <c r="AL1859" s="19"/>
      <c r="AM1859" s="19"/>
      <c r="AN1859" s="31">
        <v>1164529</v>
      </c>
      <c r="AO1859" s="31">
        <v>2501738</v>
      </c>
      <c r="AP1859" s="31">
        <v>1893751</v>
      </c>
      <c r="AQ1859" s="31">
        <v>2300296</v>
      </c>
      <c r="AR1859" s="31">
        <v>1720218</v>
      </c>
      <c r="AS1859" s="31">
        <v>1939587</v>
      </c>
      <c r="AT1859" s="31">
        <v>771144</v>
      </c>
      <c r="AU1859" s="31">
        <v>2089607</v>
      </c>
      <c r="AV1859" s="31">
        <v>2429395</v>
      </c>
      <c r="AW1859" s="31">
        <v>2436369</v>
      </c>
      <c r="AX1859" s="31">
        <v>198106</v>
      </c>
      <c r="AY1859" s="31">
        <v>114543</v>
      </c>
      <c r="AZ1859" s="31">
        <v>312649</v>
      </c>
    </row>
    <row r="1860" spans="1:52" ht="15" customHeight="1">
      <c r="A1860" s="29" t="s">
        <v>12071</v>
      </c>
      <c r="B1860" s="34">
        <v>36348</v>
      </c>
      <c r="C1860" s="28">
        <v>600</v>
      </c>
      <c r="D1860" s="28">
        <v>44</v>
      </c>
      <c r="E1860" s="28">
        <v>45</v>
      </c>
      <c r="F1860" s="29" t="s">
        <v>242</v>
      </c>
      <c r="G1860" s="29" t="s">
        <v>2716</v>
      </c>
      <c r="H1860" s="28">
        <v>550</v>
      </c>
      <c r="I1860" s="29" t="s">
        <v>11841</v>
      </c>
      <c r="J1860" s="33" t="s">
        <v>12070</v>
      </c>
      <c r="K1860" s="29" t="s">
        <v>178</v>
      </c>
      <c r="L1860" s="29" t="s">
        <v>12069</v>
      </c>
      <c r="M1860" s="29" t="s">
        <v>1595</v>
      </c>
      <c r="N1860" s="28">
        <v>483469.1</v>
      </c>
      <c r="O1860" s="28">
        <v>6101499</v>
      </c>
      <c r="P1860" s="29" t="s">
        <v>12068</v>
      </c>
      <c r="Q1860" s="32" t="s">
        <v>174</v>
      </c>
      <c r="R1860" s="19"/>
      <c r="S1860" s="19"/>
      <c r="T1860" s="19"/>
      <c r="U1860" s="19"/>
      <c r="V1860" s="19"/>
      <c r="W1860" s="19"/>
      <c r="X1860" s="19"/>
      <c r="Y1860" s="19"/>
      <c r="Z1860" s="19"/>
      <c r="AA1860" s="19"/>
      <c r="AB1860" s="19"/>
      <c r="AC1860" s="19"/>
      <c r="AD1860" s="19"/>
      <c r="AE1860" s="19"/>
      <c r="AF1860" s="19"/>
      <c r="AG1860" s="19"/>
      <c r="AH1860" s="19"/>
      <c r="AI1860" s="19"/>
      <c r="AJ1860" s="19"/>
      <c r="AK1860" s="19"/>
      <c r="AL1860" s="19"/>
      <c r="AM1860" s="19"/>
      <c r="AN1860" s="31">
        <v>640788</v>
      </c>
      <c r="AO1860" s="31">
        <v>1558224</v>
      </c>
      <c r="AP1860" s="31">
        <v>1225329</v>
      </c>
      <c r="AQ1860" s="31">
        <v>1363555</v>
      </c>
      <c r="AR1860" s="31">
        <v>1214702</v>
      </c>
      <c r="AS1860" s="31">
        <v>1378834</v>
      </c>
      <c r="AT1860" s="31">
        <v>1376615</v>
      </c>
      <c r="AU1860" s="31">
        <v>1275856</v>
      </c>
      <c r="AV1860" s="31">
        <v>1533944</v>
      </c>
      <c r="AW1860" s="31">
        <v>1429858</v>
      </c>
      <c r="AX1860" s="31">
        <v>112805</v>
      </c>
      <c r="AY1860" s="31">
        <v>94944</v>
      </c>
      <c r="AZ1860" s="31">
        <v>207749</v>
      </c>
    </row>
    <row r="1861" spans="1:52" ht="15" customHeight="1">
      <c r="A1861" s="29" t="s">
        <v>12067</v>
      </c>
      <c r="B1861" s="34">
        <v>36458</v>
      </c>
      <c r="C1861" s="28">
        <v>750</v>
      </c>
      <c r="D1861" s="28">
        <v>48</v>
      </c>
      <c r="E1861" s="28">
        <v>45</v>
      </c>
      <c r="F1861" s="29" t="s">
        <v>172</v>
      </c>
      <c r="G1861" s="29" t="s">
        <v>171</v>
      </c>
      <c r="H1861" s="28">
        <v>550</v>
      </c>
      <c r="I1861" s="29" t="s">
        <v>11841</v>
      </c>
      <c r="J1861" s="33" t="s">
        <v>12066</v>
      </c>
      <c r="K1861" s="29" t="s">
        <v>178</v>
      </c>
      <c r="L1861" s="29" t="s">
        <v>12065</v>
      </c>
      <c r="M1861" s="29" t="s">
        <v>187</v>
      </c>
      <c r="N1861" s="28">
        <v>502470</v>
      </c>
      <c r="O1861" s="28">
        <v>6091600</v>
      </c>
      <c r="P1861" s="29" t="s">
        <v>12064</v>
      </c>
      <c r="Q1861" s="32" t="s">
        <v>174</v>
      </c>
      <c r="R1861" s="19"/>
      <c r="S1861" s="19"/>
      <c r="T1861" s="19"/>
      <c r="U1861" s="19"/>
      <c r="V1861" s="19"/>
      <c r="W1861" s="19"/>
      <c r="X1861" s="19"/>
      <c r="Y1861" s="19"/>
      <c r="Z1861" s="19"/>
      <c r="AA1861" s="19"/>
      <c r="AB1861" s="19"/>
      <c r="AC1861" s="19"/>
      <c r="AD1861" s="19"/>
      <c r="AE1861" s="19"/>
      <c r="AF1861" s="19"/>
      <c r="AG1861" s="19"/>
      <c r="AH1861" s="19"/>
      <c r="AI1861" s="19"/>
      <c r="AJ1861" s="19"/>
      <c r="AK1861" s="19"/>
      <c r="AL1861" s="19"/>
      <c r="AM1861" s="19"/>
      <c r="AN1861" s="31">
        <v>356584</v>
      </c>
      <c r="AO1861" s="31">
        <v>1703984</v>
      </c>
      <c r="AP1861" s="31">
        <v>1309206</v>
      </c>
      <c r="AQ1861" s="31">
        <v>1536875</v>
      </c>
      <c r="AR1861" s="31">
        <v>1378220</v>
      </c>
      <c r="AS1861" s="31">
        <v>1513488</v>
      </c>
      <c r="AT1861" s="31">
        <v>1475292.6015625</v>
      </c>
      <c r="AU1861" s="31">
        <v>1346788</v>
      </c>
      <c r="AV1861" s="31">
        <v>1669661</v>
      </c>
      <c r="AW1861" s="31">
        <v>1667439.09375</v>
      </c>
      <c r="AX1861" s="31">
        <v>125139</v>
      </c>
      <c r="AY1861" s="31">
        <v>109010</v>
      </c>
      <c r="AZ1861" s="31">
        <v>234149</v>
      </c>
    </row>
    <row r="1862" spans="1:52" ht="15" customHeight="1">
      <c r="A1862" s="29" t="s">
        <v>12063</v>
      </c>
      <c r="B1862" s="34">
        <v>36426</v>
      </c>
      <c r="C1862" s="28">
        <v>1300</v>
      </c>
      <c r="D1862" s="28">
        <v>60</v>
      </c>
      <c r="E1862" s="28">
        <v>46</v>
      </c>
      <c r="F1862" s="29" t="s">
        <v>1171</v>
      </c>
      <c r="G1862" s="29" t="s">
        <v>9994</v>
      </c>
      <c r="H1862" s="28">
        <v>550</v>
      </c>
      <c r="I1862" s="29" t="s">
        <v>11841</v>
      </c>
      <c r="J1862" s="33" t="s">
        <v>12062</v>
      </c>
      <c r="K1862" s="29" t="s">
        <v>178</v>
      </c>
      <c r="L1862" s="29" t="s">
        <v>11974</v>
      </c>
      <c r="M1862" s="29" t="s">
        <v>3868</v>
      </c>
      <c r="N1862" s="28">
        <v>496579.2</v>
      </c>
      <c r="O1862" s="28">
        <v>6110519</v>
      </c>
      <c r="P1862" s="29" t="s">
        <v>12059</v>
      </c>
      <c r="Q1862" s="32" t="s">
        <v>174</v>
      </c>
      <c r="R1862" s="19"/>
      <c r="S1862" s="19"/>
      <c r="T1862" s="19"/>
      <c r="U1862" s="19"/>
      <c r="V1862" s="19"/>
      <c r="W1862" s="19"/>
      <c r="X1862" s="19"/>
      <c r="Y1862" s="19"/>
      <c r="Z1862" s="19"/>
      <c r="AA1862" s="19"/>
      <c r="AB1862" s="19"/>
      <c r="AC1862" s="19"/>
      <c r="AD1862" s="19"/>
      <c r="AE1862" s="19"/>
      <c r="AF1862" s="19"/>
      <c r="AG1862" s="19"/>
      <c r="AH1862" s="19"/>
      <c r="AI1862" s="19"/>
      <c r="AJ1862" s="19"/>
      <c r="AK1862" s="19"/>
      <c r="AL1862" s="19"/>
      <c r="AM1862" s="19"/>
      <c r="AN1862" s="31">
        <v>297436</v>
      </c>
      <c r="AO1862" s="31">
        <v>1923167</v>
      </c>
      <c r="AP1862" s="31">
        <v>1965434</v>
      </c>
      <c r="AQ1862" s="31">
        <v>2349834.5</v>
      </c>
      <c r="AR1862" s="31">
        <v>1955944.5</v>
      </c>
      <c r="AS1862" s="31">
        <v>2177909.609375</v>
      </c>
      <c r="AT1862" s="31">
        <v>2194875.5</v>
      </c>
      <c r="AU1862" s="31">
        <v>1698941</v>
      </c>
      <c r="AV1862" s="31">
        <v>2105622.5</v>
      </c>
      <c r="AW1862" s="31">
        <v>2286963</v>
      </c>
      <c r="AX1862" s="31">
        <v>173502</v>
      </c>
      <c r="AY1862" s="31">
        <v>153858</v>
      </c>
      <c r="AZ1862" s="31">
        <v>327360</v>
      </c>
    </row>
    <row r="1863" spans="1:52" ht="15" customHeight="1">
      <c r="A1863" s="29" t="s">
        <v>12061</v>
      </c>
      <c r="B1863" s="34">
        <v>36426</v>
      </c>
      <c r="C1863" s="28">
        <v>1300</v>
      </c>
      <c r="D1863" s="28">
        <v>0.1</v>
      </c>
      <c r="E1863" s="28">
        <v>0.1</v>
      </c>
      <c r="F1863" s="29" t="s">
        <v>204</v>
      </c>
      <c r="G1863" s="29" t="s">
        <v>204</v>
      </c>
      <c r="H1863" s="28">
        <v>550</v>
      </c>
      <c r="I1863" s="29" t="s">
        <v>11841</v>
      </c>
      <c r="J1863" s="33" t="s">
        <v>12060</v>
      </c>
      <c r="K1863" s="29" t="s">
        <v>178</v>
      </c>
      <c r="L1863" s="29" t="s">
        <v>843</v>
      </c>
      <c r="M1863" s="29" t="s">
        <v>843</v>
      </c>
      <c r="N1863" s="28">
        <v>496312.8</v>
      </c>
      <c r="O1863" s="28">
        <v>6109891</v>
      </c>
      <c r="P1863" s="29" t="s">
        <v>12059</v>
      </c>
      <c r="Q1863" s="32" t="s">
        <v>174</v>
      </c>
      <c r="R1863" s="19"/>
      <c r="S1863" s="19"/>
      <c r="T1863" s="19"/>
      <c r="U1863" s="19"/>
      <c r="V1863" s="19"/>
      <c r="W1863" s="19"/>
      <c r="X1863" s="19"/>
      <c r="Y1863" s="19"/>
      <c r="Z1863" s="19"/>
      <c r="AA1863" s="19"/>
      <c r="AB1863" s="19"/>
      <c r="AC1863" s="19"/>
      <c r="AD1863" s="19"/>
      <c r="AE1863" s="19"/>
      <c r="AF1863" s="19"/>
      <c r="AG1863" s="19"/>
      <c r="AH1863" s="19"/>
      <c r="AI1863" s="19"/>
      <c r="AJ1863" s="19"/>
      <c r="AK1863" s="19"/>
      <c r="AL1863" s="19"/>
      <c r="AM1863" s="19"/>
      <c r="AN1863" s="31">
        <v>297436</v>
      </c>
      <c r="AO1863" s="31">
        <v>1923167</v>
      </c>
      <c r="AP1863" s="31">
        <v>1965434</v>
      </c>
      <c r="AQ1863" s="31">
        <v>2349834.5</v>
      </c>
      <c r="AR1863" s="31">
        <v>1955944.5</v>
      </c>
      <c r="AS1863" s="31">
        <v>2177909.609375</v>
      </c>
      <c r="AT1863" s="31">
        <v>2194875.5</v>
      </c>
      <c r="AU1863" s="31">
        <v>1698941</v>
      </c>
      <c r="AV1863" s="31">
        <v>2105622.5</v>
      </c>
      <c r="AW1863" s="31">
        <v>2286963</v>
      </c>
      <c r="AX1863" s="31">
        <v>173502</v>
      </c>
      <c r="AY1863" s="31">
        <v>153858</v>
      </c>
      <c r="AZ1863" s="31">
        <v>327360</v>
      </c>
    </row>
    <row r="1864" spans="1:52" ht="15" customHeight="1">
      <c r="A1864" s="29" t="s">
        <v>12058</v>
      </c>
      <c r="B1864" s="34">
        <v>36491</v>
      </c>
      <c r="C1864" s="28">
        <v>1300</v>
      </c>
      <c r="D1864" s="28">
        <v>60</v>
      </c>
      <c r="E1864" s="28">
        <v>46</v>
      </c>
      <c r="F1864" s="29" t="s">
        <v>1171</v>
      </c>
      <c r="G1864" s="29" t="s">
        <v>9994</v>
      </c>
      <c r="H1864" s="28">
        <v>550</v>
      </c>
      <c r="I1864" s="29" t="s">
        <v>11841</v>
      </c>
      <c r="J1864" s="33" t="s">
        <v>12057</v>
      </c>
      <c r="K1864" s="29" t="s">
        <v>178</v>
      </c>
      <c r="L1864" s="29" t="s">
        <v>12056</v>
      </c>
      <c r="M1864" s="29" t="s">
        <v>12055</v>
      </c>
      <c r="N1864" s="28">
        <v>508764.3</v>
      </c>
      <c r="O1864" s="28">
        <v>6116438</v>
      </c>
      <c r="P1864" s="29" t="s">
        <v>12054</v>
      </c>
      <c r="Q1864" s="32" t="s">
        <v>174</v>
      </c>
      <c r="R1864" s="19"/>
      <c r="S1864" s="19"/>
      <c r="T1864" s="19"/>
      <c r="U1864" s="19"/>
      <c r="V1864" s="19"/>
      <c r="W1864" s="19"/>
      <c r="X1864" s="19"/>
      <c r="Y1864" s="19"/>
      <c r="Z1864" s="19"/>
      <c r="AA1864" s="19"/>
      <c r="AB1864" s="19"/>
      <c r="AC1864" s="19"/>
      <c r="AD1864" s="19"/>
      <c r="AE1864" s="19"/>
      <c r="AF1864" s="19"/>
      <c r="AG1864" s="19"/>
      <c r="AH1864" s="19"/>
      <c r="AI1864" s="19"/>
      <c r="AJ1864" s="19"/>
      <c r="AK1864" s="19"/>
      <c r="AL1864" s="19"/>
      <c r="AM1864" s="19"/>
      <c r="AN1864" s="31">
        <v>288856</v>
      </c>
      <c r="AO1864" s="31">
        <v>2295718</v>
      </c>
      <c r="AP1864" s="31">
        <v>1817667</v>
      </c>
      <c r="AQ1864" s="31">
        <v>2207870</v>
      </c>
      <c r="AR1864" s="31">
        <v>1758604</v>
      </c>
      <c r="AS1864" s="31">
        <v>2146801</v>
      </c>
      <c r="AT1864" s="31">
        <v>2135522</v>
      </c>
      <c r="AU1864" s="31">
        <v>2022961</v>
      </c>
      <c r="AV1864" s="31">
        <v>2367420</v>
      </c>
      <c r="AW1864" s="31">
        <v>2336922</v>
      </c>
      <c r="AX1864" s="31">
        <v>192537</v>
      </c>
      <c r="AY1864" s="31">
        <v>156770</v>
      </c>
      <c r="AZ1864" s="31">
        <v>349307</v>
      </c>
    </row>
    <row r="1865" spans="1:52" ht="15" customHeight="1">
      <c r="A1865" s="29" t="s">
        <v>12053</v>
      </c>
      <c r="B1865" s="34">
        <v>36524</v>
      </c>
      <c r="C1865" s="28">
        <v>660</v>
      </c>
      <c r="D1865" s="28">
        <v>47</v>
      </c>
      <c r="E1865" s="28">
        <v>43.7</v>
      </c>
      <c r="F1865" s="29" t="s">
        <v>242</v>
      </c>
      <c r="G1865" s="29" t="s">
        <v>4425</v>
      </c>
      <c r="H1865" s="28">
        <v>550</v>
      </c>
      <c r="I1865" s="29" t="s">
        <v>11841</v>
      </c>
      <c r="J1865" s="33" t="s">
        <v>12052</v>
      </c>
      <c r="K1865" s="29" t="s">
        <v>178</v>
      </c>
      <c r="L1865" s="29" t="s">
        <v>12051</v>
      </c>
      <c r="M1865" s="29" t="s">
        <v>6442</v>
      </c>
      <c r="N1865" s="28">
        <v>490983.8</v>
      </c>
      <c r="O1865" s="28">
        <v>6105517</v>
      </c>
      <c r="P1865" s="29" t="s">
        <v>12050</v>
      </c>
      <c r="Q1865" s="32" t="s">
        <v>174</v>
      </c>
      <c r="R1865" s="19"/>
      <c r="S1865" s="19"/>
      <c r="T1865" s="19"/>
      <c r="U1865" s="19"/>
      <c r="V1865" s="19"/>
      <c r="W1865" s="19"/>
      <c r="X1865" s="19"/>
      <c r="Y1865" s="19"/>
      <c r="Z1865" s="19"/>
      <c r="AA1865" s="19"/>
      <c r="AB1865" s="19"/>
      <c r="AC1865" s="19"/>
      <c r="AD1865" s="19"/>
      <c r="AE1865" s="19"/>
      <c r="AF1865" s="19"/>
      <c r="AG1865" s="19"/>
      <c r="AH1865" s="19"/>
      <c r="AI1865" s="19"/>
      <c r="AJ1865" s="19"/>
      <c r="AK1865" s="19"/>
      <c r="AL1865" s="19"/>
      <c r="AM1865" s="19"/>
      <c r="AN1865" s="31">
        <v>0</v>
      </c>
      <c r="AO1865" s="31">
        <v>1587410</v>
      </c>
      <c r="AP1865" s="31">
        <v>1252956</v>
      </c>
      <c r="AQ1865" s="31">
        <v>1422683</v>
      </c>
      <c r="AR1865" s="31">
        <v>1233303</v>
      </c>
      <c r="AS1865" s="31">
        <v>1416484</v>
      </c>
      <c r="AT1865" s="31">
        <v>1350408</v>
      </c>
      <c r="AU1865" s="31">
        <v>1276949</v>
      </c>
      <c r="AV1865" s="31">
        <v>1568181</v>
      </c>
      <c r="AW1865" s="31">
        <v>1437762</v>
      </c>
      <c r="AX1865" s="31">
        <v>107437</v>
      </c>
      <c r="AY1865" s="31">
        <v>98376</v>
      </c>
      <c r="AZ1865" s="31">
        <v>205813</v>
      </c>
    </row>
    <row r="1866" spans="1:52" ht="15" customHeight="1">
      <c r="A1866" s="29" t="s">
        <v>12049</v>
      </c>
      <c r="B1866" s="34">
        <v>36592</v>
      </c>
      <c r="C1866" s="28">
        <v>750</v>
      </c>
      <c r="D1866" s="28">
        <v>48</v>
      </c>
      <c r="E1866" s="28">
        <v>45</v>
      </c>
      <c r="F1866" s="29" t="s">
        <v>172</v>
      </c>
      <c r="G1866" s="29" t="s">
        <v>171</v>
      </c>
      <c r="H1866" s="28">
        <v>550</v>
      </c>
      <c r="I1866" s="29" t="s">
        <v>11841</v>
      </c>
      <c r="J1866" s="33" t="s">
        <v>12048</v>
      </c>
      <c r="K1866" s="29" t="s">
        <v>178</v>
      </c>
      <c r="L1866" s="29" t="s">
        <v>12036</v>
      </c>
      <c r="M1866" s="29" t="s">
        <v>2688</v>
      </c>
      <c r="N1866" s="28">
        <v>488928.2</v>
      </c>
      <c r="O1866" s="28">
        <v>6117163</v>
      </c>
      <c r="P1866" s="29" t="s">
        <v>12047</v>
      </c>
      <c r="Q1866" s="32" t="s">
        <v>174</v>
      </c>
      <c r="R1866" s="19"/>
      <c r="S1866" s="19"/>
      <c r="T1866" s="19"/>
      <c r="U1866" s="19"/>
      <c r="V1866" s="19"/>
      <c r="W1866" s="19"/>
      <c r="X1866" s="19"/>
      <c r="Y1866" s="19"/>
      <c r="Z1866" s="19"/>
      <c r="AA1866" s="19"/>
      <c r="AB1866" s="19"/>
      <c r="AC1866" s="19"/>
      <c r="AD1866" s="19"/>
      <c r="AE1866" s="19"/>
      <c r="AF1866" s="19"/>
      <c r="AG1866" s="19"/>
      <c r="AH1866" s="19"/>
      <c r="AI1866" s="19"/>
      <c r="AJ1866" s="19"/>
      <c r="AK1866" s="19"/>
      <c r="AL1866" s="19"/>
      <c r="AM1866" s="19"/>
      <c r="AN1866" s="19"/>
      <c r="AO1866" s="31">
        <v>1166183</v>
      </c>
      <c r="AP1866" s="31">
        <v>1325694</v>
      </c>
      <c r="AQ1866" s="31">
        <v>1516016</v>
      </c>
      <c r="AR1866" s="31">
        <v>1017599</v>
      </c>
      <c r="AS1866" s="31">
        <v>1500050</v>
      </c>
      <c r="AT1866" s="31">
        <v>1458866</v>
      </c>
      <c r="AU1866" s="31">
        <v>1419341</v>
      </c>
      <c r="AV1866" s="31">
        <v>1717156</v>
      </c>
      <c r="AW1866" s="31">
        <v>1635102</v>
      </c>
      <c r="AX1866" s="31">
        <v>109750</v>
      </c>
      <c r="AY1866" s="31">
        <v>100924</v>
      </c>
      <c r="AZ1866" s="31">
        <v>210674</v>
      </c>
    </row>
    <row r="1867" spans="1:52" ht="15" customHeight="1">
      <c r="A1867" s="29" t="s">
        <v>12046</v>
      </c>
      <c r="B1867" s="34">
        <v>36709</v>
      </c>
      <c r="C1867" s="28">
        <v>660</v>
      </c>
      <c r="D1867" s="28">
        <v>47</v>
      </c>
      <c r="E1867" s="28">
        <v>45</v>
      </c>
      <c r="F1867" s="29" t="s">
        <v>242</v>
      </c>
      <c r="G1867" s="29" t="s">
        <v>4425</v>
      </c>
      <c r="H1867" s="28">
        <v>550</v>
      </c>
      <c r="I1867" s="29" t="s">
        <v>11841</v>
      </c>
      <c r="J1867" s="33" t="s">
        <v>12045</v>
      </c>
      <c r="K1867" s="29" t="s">
        <v>178</v>
      </c>
      <c r="L1867" s="29" t="s">
        <v>12044</v>
      </c>
      <c r="M1867" s="29" t="s">
        <v>159</v>
      </c>
      <c r="N1867" s="28">
        <v>491567.9</v>
      </c>
      <c r="O1867" s="28">
        <v>6110627</v>
      </c>
      <c r="P1867" s="29" t="s">
        <v>12043</v>
      </c>
      <c r="Q1867" s="32" t="s">
        <v>174</v>
      </c>
      <c r="R1867" s="19"/>
      <c r="S1867" s="19"/>
      <c r="T1867" s="19"/>
      <c r="U1867" s="19"/>
      <c r="V1867" s="19"/>
      <c r="W1867" s="19"/>
      <c r="X1867" s="19"/>
      <c r="Y1867" s="19"/>
      <c r="Z1867" s="19"/>
      <c r="AA1867" s="19"/>
      <c r="AB1867" s="19"/>
      <c r="AC1867" s="19"/>
      <c r="AD1867" s="19"/>
      <c r="AE1867" s="19"/>
      <c r="AF1867" s="19"/>
      <c r="AG1867" s="19"/>
      <c r="AH1867" s="19"/>
      <c r="AI1867" s="19"/>
      <c r="AJ1867" s="19"/>
      <c r="AK1867" s="19"/>
      <c r="AL1867" s="19"/>
      <c r="AM1867" s="19"/>
      <c r="AN1867" s="19"/>
      <c r="AO1867" s="31">
        <v>598962</v>
      </c>
      <c r="AP1867" s="31">
        <v>1049435</v>
      </c>
      <c r="AQ1867" s="31">
        <v>1243911.0078125</v>
      </c>
      <c r="AR1867" s="31">
        <v>1094679</v>
      </c>
      <c r="AS1867" s="31">
        <v>1253861</v>
      </c>
      <c r="AT1867" s="31">
        <v>1260336</v>
      </c>
      <c r="AU1867" s="31">
        <v>1190239</v>
      </c>
      <c r="AV1867" s="31">
        <v>1423745</v>
      </c>
      <c r="AW1867" s="31">
        <v>1346458</v>
      </c>
      <c r="AX1867" s="31">
        <v>98262</v>
      </c>
      <c r="AY1867" s="31">
        <v>79908</v>
      </c>
      <c r="AZ1867" s="31">
        <v>178170</v>
      </c>
    </row>
    <row r="1868" spans="1:52" ht="15" customHeight="1">
      <c r="A1868" s="29" t="s">
        <v>12042</v>
      </c>
      <c r="B1868" s="34">
        <v>36710</v>
      </c>
      <c r="C1868" s="28">
        <v>750</v>
      </c>
      <c r="D1868" s="28">
        <v>0.1</v>
      </c>
      <c r="E1868" s="28">
        <v>0.1</v>
      </c>
      <c r="F1868" s="29" t="s">
        <v>204</v>
      </c>
      <c r="G1868" s="29" t="s">
        <v>204</v>
      </c>
      <c r="H1868" s="28">
        <v>550</v>
      </c>
      <c r="I1868" s="29" t="s">
        <v>11841</v>
      </c>
      <c r="J1868" s="33" t="s">
        <v>12041</v>
      </c>
      <c r="K1868" s="29" t="s">
        <v>178</v>
      </c>
      <c r="L1868" s="29" t="s">
        <v>12040</v>
      </c>
      <c r="M1868" s="29" t="s">
        <v>10453</v>
      </c>
      <c r="N1868" s="28">
        <v>496327.8</v>
      </c>
      <c r="O1868" s="28">
        <v>6092307</v>
      </c>
      <c r="P1868" s="29" t="s">
        <v>12039</v>
      </c>
      <c r="Q1868" s="32" t="s">
        <v>174</v>
      </c>
      <c r="R1868" s="19"/>
      <c r="S1868" s="19"/>
      <c r="T1868" s="19"/>
      <c r="U1868" s="19"/>
      <c r="V1868" s="19"/>
      <c r="W1868" s="19"/>
      <c r="X1868" s="19"/>
      <c r="Y1868" s="19"/>
      <c r="Z1868" s="19"/>
      <c r="AA1868" s="19"/>
      <c r="AB1868" s="19"/>
      <c r="AC1868" s="19"/>
      <c r="AD1868" s="19"/>
      <c r="AE1868" s="19"/>
      <c r="AF1868" s="19"/>
      <c r="AG1868" s="19"/>
      <c r="AH1868" s="19"/>
      <c r="AI1868" s="19"/>
      <c r="AJ1868" s="19"/>
      <c r="AK1868" s="19"/>
      <c r="AL1868" s="19"/>
      <c r="AM1868" s="19"/>
      <c r="AN1868" s="19"/>
      <c r="AO1868" s="31">
        <v>615850</v>
      </c>
      <c r="AP1868" s="31">
        <v>1153791</v>
      </c>
      <c r="AQ1868" s="31">
        <v>1348975</v>
      </c>
      <c r="AR1868" s="31">
        <v>869586</v>
      </c>
      <c r="AS1868" s="31">
        <v>1288588</v>
      </c>
      <c r="AT1868" s="31">
        <v>1239025</v>
      </c>
      <c r="AU1868" s="31">
        <v>1195175</v>
      </c>
      <c r="AV1868" s="31">
        <v>1435023</v>
      </c>
      <c r="AW1868" s="31">
        <v>1423318</v>
      </c>
      <c r="AX1868" s="31">
        <v>106535</v>
      </c>
      <c r="AY1868" s="31">
        <v>91932</v>
      </c>
      <c r="AZ1868" s="31">
        <v>198467</v>
      </c>
    </row>
    <row r="1869" spans="1:52" ht="15" customHeight="1">
      <c r="A1869" s="29" t="s">
        <v>12038</v>
      </c>
      <c r="B1869" s="34">
        <v>36733</v>
      </c>
      <c r="C1869" s="28">
        <v>750</v>
      </c>
      <c r="D1869" s="28">
        <v>48</v>
      </c>
      <c r="E1869" s="28">
        <v>45</v>
      </c>
      <c r="F1869" s="29" t="s">
        <v>172</v>
      </c>
      <c r="G1869" s="29" t="s">
        <v>171</v>
      </c>
      <c r="H1869" s="28">
        <v>550</v>
      </c>
      <c r="I1869" s="29" t="s">
        <v>11841</v>
      </c>
      <c r="J1869" s="33" t="s">
        <v>12037</v>
      </c>
      <c r="K1869" s="29" t="s">
        <v>178</v>
      </c>
      <c r="L1869" s="29" t="s">
        <v>12036</v>
      </c>
      <c r="M1869" s="29" t="s">
        <v>2709</v>
      </c>
      <c r="N1869" s="28">
        <v>489437.4</v>
      </c>
      <c r="O1869" s="28">
        <v>6117301</v>
      </c>
      <c r="P1869" s="29" t="s">
        <v>12035</v>
      </c>
      <c r="Q1869" s="32" t="s">
        <v>174</v>
      </c>
      <c r="R1869" s="19"/>
      <c r="S1869" s="19"/>
      <c r="T1869" s="19"/>
      <c r="U1869" s="19"/>
      <c r="V1869" s="19"/>
      <c r="W1869" s="19"/>
      <c r="X1869" s="19"/>
      <c r="Y1869" s="19"/>
      <c r="Z1869" s="19"/>
      <c r="AA1869" s="19"/>
      <c r="AB1869" s="19"/>
      <c r="AC1869" s="19"/>
      <c r="AD1869" s="19"/>
      <c r="AE1869" s="19"/>
      <c r="AF1869" s="19"/>
      <c r="AG1869" s="19"/>
      <c r="AH1869" s="19"/>
      <c r="AI1869" s="19"/>
      <c r="AJ1869" s="19"/>
      <c r="AK1869" s="19"/>
      <c r="AL1869" s="19"/>
      <c r="AM1869" s="19"/>
      <c r="AN1869" s="19"/>
      <c r="AO1869" s="31">
        <v>646129</v>
      </c>
      <c r="AP1869" s="31">
        <v>1334750</v>
      </c>
      <c r="AQ1869" s="31">
        <v>1519810</v>
      </c>
      <c r="AR1869" s="31">
        <v>1344852</v>
      </c>
      <c r="AS1869" s="31">
        <v>1518404</v>
      </c>
      <c r="AT1869" s="31">
        <v>1521541</v>
      </c>
      <c r="AU1869" s="31">
        <v>1434742</v>
      </c>
      <c r="AV1869" s="31">
        <v>1730193</v>
      </c>
      <c r="AW1869" s="31">
        <v>1628952</v>
      </c>
      <c r="AX1869" s="31">
        <v>130940</v>
      </c>
      <c r="AY1869" s="31">
        <v>100823</v>
      </c>
      <c r="AZ1869" s="31">
        <v>231763</v>
      </c>
    </row>
    <row r="1870" spans="1:52" ht="15" customHeight="1">
      <c r="A1870" s="29" t="s">
        <v>12034</v>
      </c>
      <c r="B1870" s="34">
        <v>36847</v>
      </c>
      <c r="C1870" s="28">
        <v>600</v>
      </c>
      <c r="D1870" s="28">
        <v>45</v>
      </c>
      <c r="E1870" s="28">
        <v>45</v>
      </c>
      <c r="F1870" s="29" t="s">
        <v>392</v>
      </c>
      <c r="G1870" s="29" t="s">
        <v>12029</v>
      </c>
      <c r="H1870" s="28">
        <v>550</v>
      </c>
      <c r="I1870" s="29" t="s">
        <v>11841</v>
      </c>
      <c r="J1870" s="33" t="s">
        <v>12033</v>
      </c>
      <c r="K1870" s="29" t="s">
        <v>178</v>
      </c>
      <c r="L1870" s="29" t="s">
        <v>12032</v>
      </c>
      <c r="M1870" s="29" t="s">
        <v>6528</v>
      </c>
      <c r="N1870" s="28">
        <v>500255.1</v>
      </c>
      <c r="O1870" s="28">
        <v>6091502</v>
      </c>
      <c r="P1870" s="29" t="s">
        <v>12031</v>
      </c>
      <c r="Q1870" s="32" t="s">
        <v>174</v>
      </c>
      <c r="R1870" s="19"/>
      <c r="S1870" s="19"/>
      <c r="T1870" s="19"/>
      <c r="U1870" s="19"/>
      <c r="V1870" s="19"/>
      <c r="W1870" s="19"/>
      <c r="X1870" s="19"/>
      <c r="Y1870" s="19"/>
      <c r="Z1870" s="19"/>
      <c r="AA1870" s="19"/>
      <c r="AB1870" s="19"/>
      <c r="AC1870" s="19"/>
      <c r="AD1870" s="19"/>
      <c r="AE1870" s="19"/>
      <c r="AF1870" s="19"/>
      <c r="AG1870" s="19"/>
      <c r="AH1870" s="19"/>
      <c r="AI1870" s="19"/>
      <c r="AJ1870" s="19"/>
      <c r="AK1870" s="19"/>
      <c r="AL1870" s="19"/>
      <c r="AM1870" s="19"/>
      <c r="AN1870" s="19"/>
      <c r="AO1870" s="31">
        <v>156184</v>
      </c>
      <c r="AP1870" s="31">
        <v>1040515</v>
      </c>
      <c r="AQ1870" s="31">
        <v>1196994</v>
      </c>
      <c r="AR1870" s="31">
        <v>1087065</v>
      </c>
      <c r="AS1870" s="31">
        <v>1204551</v>
      </c>
      <c r="AT1870" s="31">
        <v>1175676.3984375</v>
      </c>
      <c r="AU1870" s="31">
        <v>1123023</v>
      </c>
      <c r="AV1870" s="31">
        <v>1300888</v>
      </c>
      <c r="AW1870" s="31">
        <v>1243098</v>
      </c>
      <c r="AX1870" s="31">
        <v>35989</v>
      </c>
      <c r="AY1870" s="31">
        <v>59076</v>
      </c>
      <c r="AZ1870" s="31">
        <v>95065</v>
      </c>
    </row>
    <row r="1871" spans="1:52" ht="15" customHeight="1">
      <c r="A1871" s="29" t="s">
        <v>12030</v>
      </c>
      <c r="B1871" s="34">
        <v>36875</v>
      </c>
      <c r="C1871" s="28">
        <v>600</v>
      </c>
      <c r="D1871" s="28">
        <v>0.1</v>
      </c>
      <c r="E1871" s="28">
        <v>45</v>
      </c>
      <c r="F1871" s="29" t="s">
        <v>440</v>
      </c>
      <c r="G1871" s="29" t="s">
        <v>12025</v>
      </c>
      <c r="H1871" s="28">
        <v>550</v>
      </c>
      <c r="I1871" s="29" t="s">
        <v>11841</v>
      </c>
      <c r="J1871" s="33" t="s">
        <v>12028</v>
      </c>
      <c r="K1871" s="29" t="s">
        <v>178</v>
      </c>
      <c r="L1871" s="29" t="s">
        <v>12001</v>
      </c>
      <c r="M1871" s="29" t="s">
        <v>3433</v>
      </c>
      <c r="N1871" s="28">
        <v>492141.8</v>
      </c>
      <c r="O1871" s="28">
        <v>6096461</v>
      </c>
      <c r="P1871" s="29" t="s">
        <v>12027</v>
      </c>
      <c r="Q1871" s="32" t="s">
        <v>174</v>
      </c>
      <c r="R1871" s="19"/>
      <c r="S1871" s="19"/>
      <c r="T1871" s="19"/>
      <c r="U1871" s="19"/>
      <c r="V1871" s="19"/>
      <c r="W1871" s="19"/>
      <c r="X1871" s="19"/>
      <c r="Y1871" s="19"/>
      <c r="Z1871" s="19"/>
      <c r="AA1871" s="19"/>
      <c r="AB1871" s="19"/>
      <c r="AC1871" s="19"/>
      <c r="AD1871" s="19"/>
      <c r="AE1871" s="19"/>
      <c r="AF1871" s="19"/>
      <c r="AG1871" s="19"/>
      <c r="AH1871" s="19"/>
      <c r="AI1871" s="19"/>
      <c r="AJ1871" s="19"/>
      <c r="AK1871" s="19"/>
      <c r="AL1871" s="19"/>
      <c r="AM1871" s="19"/>
      <c r="AN1871" s="19"/>
      <c r="AO1871" s="31">
        <v>31393</v>
      </c>
      <c r="AP1871" s="31">
        <v>1025522</v>
      </c>
      <c r="AQ1871" s="31">
        <v>1180922</v>
      </c>
      <c r="AR1871" s="31">
        <v>1023571</v>
      </c>
      <c r="AS1871" s="31">
        <v>1142935</v>
      </c>
      <c r="AT1871" s="31">
        <v>1061279</v>
      </c>
      <c r="AU1871" s="31">
        <v>1061235</v>
      </c>
      <c r="AV1871" s="31">
        <v>1220267</v>
      </c>
      <c r="AW1871" s="31">
        <v>1163063.9375</v>
      </c>
      <c r="AX1871" s="31">
        <v>91706</v>
      </c>
      <c r="AY1871" s="31">
        <v>78529</v>
      </c>
      <c r="AZ1871" s="31">
        <v>170235</v>
      </c>
    </row>
    <row r="1872" spans="1:52" ht="15" customHeight="1">
      <c r="A1872" s="29" t="s">
        <v>12026</v>
      </c>
      <c r="B1872" s="34">
        <v>36913</v>
      </c>
      <c r="C1872" s="28">
        <v>660</v>
      </c>
      <c r="D1872" s="28">
        <v>47</v>
      </c>
      <c r="E1872" s="28">
        <v>46</v>
      </c>
      <c r="F1872" s="29" t="s">
        <v>242</v>
      </c>
      <c r="G1872" s="29" t="s">
        <v>4425</v>
      </c>
      <c r="H1872" s="28">
        <v>550</v>
      </c>
      <c r="I1872" s="29" t="s">
        <v>11841</v>
      </c>
      <c r="J1872" s="33" t="s">
        <v>12024</v>
      </c>
      <c r="K1872" s="29" t="s">
        <v>178</v>
      </c>
      <c r="L1872" s="29" t="s">
        <v>12017</v>
      </c>
      <c r="M1872" s="29" t="s">
        <v>11855</v>
      </c>
      <c r="N1872" s="28">
        <v>491601.1</v>
      </c>
      <c r="O1872" s="28">
        <v>6110970</v>
      </c>
      <c r="P1872" s="29" t="s">
        <v>12023</v>
      </c>
      <c r="Q1872" s="32" t="s">
        <v>174</v>
      </c>
      <c r="R1872" s="19"/>
      <c r="S1872" s="19"/>
      <c r="T1872" s="19"/>
      <c r="U1872" s="19"/>
      <c r="V1872" s="19"/>
      <c r="W1872" s="19"/>
      <c r="X1872" s="19"/>
      <c r="Y1872" s="19"/>
      <c r="Z1872" s="19"/>
      <c r="AA1872" s="19"/>
      <c r="AB1872" s="19"/>
      <c r="AC1872" s="19"/>
      <c r="AD1872" s="19"/>
      <c r="AE1872" s="19"/>
      <c r="AF1872" s="19"/>
      <c r="AG1872" s="19"/>
      <c r="AH1872" s="19"/>
      <c r="AI1872" s="19"/>
      <c r="AJ1872" s="19"/>
      <c r="AK1872" s="19"/>
      <c r="AL1872" s="19"/>
      <c r="AM1872" s="19"/>
      <c r="AN1872" s="19"/>
      <c r="AO1872" s="19"/>
      <c r="AP1872" s="31">
        <v>1034589</v>
      </c>
      <c r="AQ1872" s="31">
        <v>1273113</v>
      </c>
      <c r="AR1872" s="31">
        <v>1132531</v>
      </c>
      <c r="AS1872" s="31">
        <v>1249131</v>
      </c>
      <c r="AT1872" s="31">
        <v>1225848.0078125</v>
      </c>
      <c r="AU1872" s="31">
        <v>1179363</v>
      </c>
      <c r="AV1872" s="31">
        <v>1412662</v>
      </c>
      <c r="AW1872" s="31">
        <v>1360932</v>
      </c>
      <c r="AX1872" s="31">
        <v>103307</v>
      </c>
      <c r="AY1872" s="31">
        <v>83232</v>
      </c>
      <c r="AZ1872" s="31">
        <v>186539</v>
      </c>
    </row>
    <row r="1873" spans="1:52" ht="15" customHeight="1">
      <c r="A1873" s="29" t="s">
        <v>12022</v>
      </c>
      <c r="B1873" s="34">
        <v>36881</v>
      </c>
      <c r="C1873" s="28">
        <v>660</v>
      </c>
      <c r="D1873" s="28">
        <v>47</v>
      </c>
      <c r="E1873" s="28">
        <v>46</v>
      </c>
      <c r="F1873" s="29" t="s">
        <v>242</v>
      </c>
      <c r="G1873" s="29" t="s">
        <v>4425</v>
      </c>
      <c r="H1873" s="28">
        <v>550</v>
      </c>
      <c r="I1873" s="29" t="s">
        <v>11841</v>
      </c>
      <c r="J1873" s="33" t="s">
        <v>12021</v>
      </c>
      <c r="K1873" s="29" t="s">
        <v>178</v>
      </c>
      <c r="L1873" s="29" t="s">
        <v>12017</v>
      </c>
      <c r="M1873" s="29" t="s">
        <v>10013</v>
      </c>
      <c r="N1873" s="28">
        <v>490879.4</v>
      </c>
      <c r="O1873" s="28">
        <v>6110710</v>
      </c>
      <c r="P1873" s="29" t="s">
        <v>12020</v>
      </c>
      <c r="Q1873" s="32" t="s">
        <v>174</v>
      </c>
      <c r="R1873" s="19"/>
      <c r="S1873" s="19"/>
      <c r="T1873" s="19"/>
      <c r="U1873" s="19"/>
      <c r="V1873" s="19"/>
      <c r="W1873" s="19"/>
      <c r="X1873" s="19"/>
      <c r="Y1873" s="19"/>
      <c r="Z1873" s="19"/>
      <c r="AA1873" s="19"/>
      <c r="AB1873" s="19"/>
      <c r="AC1873" s="19"/>
      <c r="AD1873" s="19"/>
      <c r="AE1873" s="19"/>
      <c r="AF1873" s="19"/>
      <c r="AG1873" s="19"/>
      <c r="AH1873" s="19"/>
      <c r="AI1873" s="19"/>
      <c r="AJ1873" s="19"/>
      <c r="AK1873" s="19"/>
      <c r="AL1873" s="19"/>
      <c r="AM1873" s="19"/>
      <c r="AN1873" s="19"/>
      <c r="AO1873" s="31">
        <v>13792</v>
      </c>
      <c r="AP1873" s="31">
        <v>1129862</v>
      </c>
      <c r="AQ1873" s="31">
        <v>1297955</v>
      </c>
      <c r="AR1873" s="31">
        <v>1171200</v>
      </c>
      <c r="AS1873" s="31">
        <v>1295491</v>
      </c>
      <c r="AT1873" s="31">
        <v>1284976</v>
      </c>
      <c r="AU1873" s="31">
        <v>1229140</v>
      </c>
      <c r="AV1873" s="31">
        <v>1473930</v>
      </c>
      <c r="AW1873" s="31">
        <v>1349684.890625</v>
      </c>
      <c r="AX1873" s="31">
        <v>110200</v>
      </c>
      <c r="AY1873" s="31">
        <v>84829</v>
      </c>
      <c r="AZ1873" s="31">
        <v>195029</v>
      </c>
    </row>
    <row r="1874" spans="1:52" ht="15" customHeight="1">
      <c r="A1874" s="29" t="s">
        <v>12019</v>
      </c>
      <c r="B1874" s="34">
        <v>36881</v>
      </c>
      <c r="C1874" s="28">
        <v>660</v>
      </c>
      <c r="D1874" s="28">
        <v>47</v>
      </c>
      <c r="E1874" s="28">
        <v>46</v>
      </c>
      <c r="F1874" s="29" t="s">
        <v>242</v>
      </c>
      <c r="G1874" s="29" t="s">
        <v>4425</v>
      </c>
      <c r="H1874" s="28">
        <v>550</v>
      </c>
      <c r="I1874" s="29" t="s">
        <v>11841</v>
      </c>
      <c r="J1874" s="33" t="s">
        <v>12018</v>
      </c>
      <c r="K1874" s="29" t="s">
        <v>178</v>
      </c>
      <c r="L1874" s="29" t="s">
        <v>12017</v>
      </c>
      <c r="M1874" s="29" t="s">
        <v>10013</v>
      </c>
      <c r="N1874" s="28">
        <v>491226.1</v>
      </c>
      <c r="O1874" s="28">
        <v>6110670</v>
      </c>
      <c r="P1874" s="29" t="s">
        <v>12016</v>
      </c>
      <c r="Q1874" s="32" t="s">
        <v>174</v>
      </c>
      <c r="R1874" s="19"/>
      <c r="S1874" s="19"/>
      <c r="T1874" s="19"/>
      <c r="U1874" s="19"/>
      <c r="V1874" s="19"/>
      <c r="W1874" s="19"/>
      <c r="X1874" s="19"/>
      <c r="Y1874" s="19"/>
      <c r="Z1874" s="19"/>
      <c r="AA1874" s="19"/>
      <c r="AB1874" s="19"/>
      <c r="AC1874" s="19"/>
      <c r="AD1874" s="19"/>
      <c r="AE1874" s="19"/>
      <c r="AF1874" s="19"/>
      <c r="AG1874" s="19"/>
      <c r="AH1874" s="19"/>
      <c r="AI1874" s="19"/>
      <c r="AJ1874" s="19"/>
      <c r="AK1874" s="19"/>
      <c r="AL1874" s="19"/>
      <c r="AM1874" s="19"/>
      <c r="AN1874" s="19"/>
      <c r="AO1874" s="31">
        <v>11856</v>
      </c>
      <c r="AP1874" s="31">
        <v>1138744</v>
      </c>
      <c r="AQ1874" s="31">
        <v>1347904</v>
      </c>
      <c r="AR1874" s="31">
        <v>1171357</v>
      </c>
      <c r="AS1874" s="31">
        <v>1318149.0390625</v>
      </c>
      <c r="AT1874" s="31">
        <v>1308393</v>
      </c>
      <c r="AU1874" s="31">
        <v>1233886</v>
      </c>
      <c r="AV1874" s="31">
        <v>1494284</v>
      </c>
      <c r="AW1874" s="31">
        <v>1432044</v>
      </c>
      <c r="AX1874" s="31">
        <v>75064</v>
      </c>
      <c r="AY1874" s="31">
        <v>85362</v>
      </c>
      <c r="AZ1874" s="31">
        <v>160426</v>
      </c>
    </row>
    <row r="1875" spans="1:52" ht="15" customHeight="1">
      <c r="A1875" s="29" t="s">
        <v>12015</v>
      </c>
      <c r="B1875" s="34">
        <v>36822</v>
      </c>
      <c r="C1875" s="28">
        <v>750</v>
      </c>
      <c r="D1875" s="28">
        <v>48</v>
      </c>
      <c r="E1875" s="28">
        <v>45</v>
      </c>
      <c r="F1875" s="29" t="s">
        <v>172</v>
      </c>
      <c r="G1875" s="29" t="s">
        <v>8076</v>
      </c>
      <c r="H1875" s="28">
        <v>550</v>
      </c>
      <c r="I1875" s="29" t="s">
        <v>11841</v>
      </c>
      <c r="J1875" s="33" t="s">
        <v>12014</v>
      </c>
      <c r="K1875" s="29" t="s">
        <v>178</v>
      </c>
      <c r="L1875" s="29" t="s">
        <v>12013</v>
      </c>
      <c r="M1875" s="29" t="s">
        <v>2680</v>
      </c>
      <c r="N1875" s="28">
        <v>489182.8</v>
      </c>
      <c r="O1875" s="28">
        <v>6117232</v>
      </c>
      <c r="P1875" s="29" t="s">
        <v>12012</v>
      </c>
      <c r="Q1875" s="32" t="s">
        <v>174</v>
      </c>
      <c r="R1875" s="19"/>
      <c r="S1875" s="19"/>
      <c r="T1875" s="19"/>
      <c r="U1875" s="19"/>
      <c r="V1875" s="19"/>
      <c r="W1875" s="19"/>
      <c r="X1875" s="19"/>
      <c r="Y1875" s="19"/>
      <c r="Z1875" s="19"/>
      <c r="AA1875" s="19"/>
      <c r="AB1875" s="19"/>
      <c r="AC1875" s="19"/>
      <c r="AD1875" s="19"/>
      <c r="AE1875" s="19"/>
      <c r="AF1875" s="19"/>
      <c r="AG1875" s="19"/>
      <c r="AH1875" s="19"/>
      <c r="AI1875" s="19"/>
      <c r="AJ1875" s="19"/>
      <c r="AK1875" s="19"/>
      <c r="AL1875" s="19"/>
      <c r="AM1875" s="19"/>
      <c r="AN1875" s="19"/>
      <c r="AO1875" s="31">
        <v>339624</v>
      </c>
      <c r="AP1875" s="31">
        <v>1300971</v>
      </c>
      <c r="AQ1875" s="31">
        <v>1466994</v>
      </c>
      <c r="AR1875" s="31">
        <v>1307980</v>
      </c>
      <c r="AS1875" s="31">
        <v>1463468.171875</v>
      </c>
      <c r="AT1875" s="31">
        <v>1397719</v>
      </c>
      <c r="AU1875" s="31">
        <v>1384060</v>
      </c>
      <c r="AV1875" s="31">
        <v>1681889</v>
      </c>
      <c r="AW1875" s="31">
        <v>1586926</v>
      </c>
      <c r="AX1875" s="31">
        <v>126642</v>
      </c>
      <c r="AY1875" s="31">
        <v>99337</v>
      </c>
      <c r="AZ1875" s="31">
        <v>225979</v>
      </c>
    </row>
    <row r="1876" spans="1:52" ht="15" customHeight="1">
      <c r="A1876" s="29" t="s">
        <v>12011</v>
      </c>
      <c r="B1876" s="34">
        <v>34648</v>
      </c>
      <c r="C1876" s="28">
        <v>500</v>
      </c>
      <c r="D1876" s="28">
        <v>37</v>
      </c>
      <c r="E1876" s="28">
        <v>41.5</v>
      </c>
      <c r="F1876" s="29" t="s">
        <v>227</v>
      </c>
      <c r="G1876" s="29" t="s">
        <v>11998</v>
      </c>
      <c r="H1876" s="28">
        <v>550</v>
      </c>
      <c r="I1876" s="29" t="s">
        <v>11841</v>
      </c>
      <c r="J1876" s="33" t="s">
        <v>12010</v>
      </c>
      <c r="K1876" s="29" t="s">
        <v>178</v>
      </c>
      <c r="L1876" s="29" t="s">
        <v>12001</v>
      </c>
      <c r="M1876" s="29" t="s">
        <v>3779</v>
      </c>
      <c r="N1876" s="28">
        <v>492996.5</v>
      </c>
      <c r="O1876" s="28">
        <v>6093554</v>
      </c>
      <c r="P1876" s="29" t="s">
        <v>12000</v>
      </c>
      <c r="Q1876" s="32" t="s">
        <v>919</v>
      </c>
      <c r="R1876" s="19"/>
      <c r="S1876" s="19"/>
      <c r="T1876" s="19"/>
      <c r="U1876" s="19"/>
      <c r="V1876" s="19"/>
      <c r="W1876" s="19"/>
      <c r="X1876" s="19"/>
      <c r="Y1876" s="19"/>
      <c r="Z1876" s="19"/>
      <c r="AA1876" s="19"/>
      <c r="AB1876" s="19"/>
      <c r="AC1876" s="19"/>
      <c r="AD1876" s="19"/>
      <c r="AE1876" s="19"/>
      <c r="AF1876" s="19"/>
      <c r="AG1876" s="19"/>
      <c r="AH1876" s="19"/>
      <c r="AI1876" s="31">
        <v>144246.203125</v>
      </c>
      <c r="AJ1876" s="31">
        <v>858968.1875</v>
      </c>
      <c r="AK1876" s="31">
        <v>806603.375</v>
      </c>
      <c r="AL1876" s="31">
        <v>815034.375</v>
      </c>
      <c r="AM1876" s="31">
        <v>967440</v>
      </c>
      <c r="AN1876" s="31">
        <v>808600</v>
      </c>
      <c r="AO1876" s="31">
        <v>960684</v>
      </c>
      <c r="AP1876" s="31">
        <v>631423.203125</v>
      </c>
      <c r="AQ1876" s="31">
        <v>735997</v>
      </c>
      <c r="AR1876" s="31">
        <v>673759.5</v>
      </c>
      <c r="AS1876" s="31">
        <v>774427.03125</v>
      </c>
      <c r="AT1876" s="31">
        <v>811721.1015625</v>
      </c>
      <c r="AU1876" s="31">
        <v>634382.8984375</v>
      </c>
      <c r="AV1876" s="31">
        <v>578782</v>
      </c>
      <c r="AW1876" s="31">
        <v>714375.001953125</v>
      </c>
      <c r="AX1876" s="31">
        <v>56618.80078125</v>
      </c>
      <c r="AY1876" s="31">
        <v>47696.19921875</v>
      </c>
      <c r="AZ1876" s="31">
        <v>104315</v>
      </c>
    </row>
    <row r="1877" spans="1:52" ht="15" customHeight="1">
      <c r="A1877" s="29" t="s">
        <v>12009</v>
      </c>
      <c r="B1877" s="34">
        <v>34648</v>
      </c>
      <c r="C1877" s="28">
        <v>500</v>
      </c>
      <c r="D1877" s="28">
        <v>37</v>
      </c>
      <c r="E1877" s="28">
        <v>41.5</v>
      </c>
      <c r="F1877" s="29" t="s">
        <v>227</v>
      </c>
      <c r="G1877" s="29" t="s">
        <v>11998</v>
      </c>
      <c r="H1877" s="28">
        <v>550</v>
      </c>
      <c r="I1877" s="29" t="s">
        <v>11841</v>
      </c>
      <c r="J1877" s="33" t="s">
        <v>12008</v>
      </c>
      <c r="K1877" s="29" t="s">
        <v>178</v>
      </c>
      <c r="L1877" s="29" t="s">
        <v>12001</v>
      </c>
      <c r="M1877" s="29" t="s">
        <v>3779</v>
      </c>
      <c r="N1877" s="28">
        <v>493034.5</v>
      </c>
      <c r="O1877" s="28">
        <v>6093256</v>
      </c>
      <c r="P1877" s="29" t="s">
        <v>12000</v>
      </c>
      <c r="Q1877" s="32" t="s">
        <v>919</v>
      </c>
      <c r="R1877" s="19"/>
      <c r="S1877" s="19"/>
      <c r="T1877" s="19"/>
      <c r="U1877" s="19"/>
      <c r="V1877" s="19"/>
      <c r="W1877" s="19"/>
      <c r="X1877" s="19"/>
      <c r="Y1877" s="19"/>
      <c r="Z1877" s="19"/>
      <c r="AA1877" s="19"/>
      <c r="AB1877" s="19"/>
      <c r="AC1877" s="19"/>
      <c r="AD1877" s="19"/>
      <c r="AE1877" s="19"/>
      <c r="AF1877" s="19"/>
      <c r="AG1877" s="19"/>
      <c r="AH1877" s="19"/>
      <c r="AI1877" s="31">
        <v>144246.203125</v>
      </c>
      <c r="AJ1877" s="31">
        <v>858968.1875</v>
      </c>
      <c r="AK1877" s="31">
        <v>806603.375</v>
      </c>
      <c r="AL1877" s="31">
        <v>815034.375</v>
      </c>
      <c r="AM1877" s="31">
        <v>967440</v>
      </c>
      <c r="AN1877" s="31">
        <v>808600</v>
      </c>
      <c r="AO1877" s="31">
        <v>960684</v>
      </c>
      <c r="AP1877" s="31">
        <v>631423.203125</v>
      </c>
      <c r="AQ1877" s="31">
        <v>735997</v>
      </c>
      <c r="AR1877" s="31">
        <v>673759.5</v>
      </c>
      <c r="AS1877" s="31">
        <v>774427.03125</v>
      </c>
      <c r="AT1877" s="31">
        <v>811721.1015625</v>
      </c>
      <c r="AU1877" s="31">
        <v>634382.8984375</v>
      </c>
      <c r="AV1877" s="31">
        <v>578782</v>
      </c>
      <c r="AW1877" s="31">
        <v>714375.001953125</v>
      </c>
      <c r="AX1877" s="31">
        <v>56618.80078125</v>
      </c>
      <c r="AY1877" s="31">
        <v>47696.19921875</v>
      </c>
      <c r="AZ1877" s="31">
        <v>104315</v>
      </c>
    </row>
    <row r="1878" spans="1:52" ht="15" customHeight="1">
      <c r="A1878" s="29" t="s">
        <v>12007</v>
      </c>
      <c r="B1878" s="34">
        <v>34648</v>
      </c>
      <c r="C1878" s="28">
        <v>500</v>
      </c>
      <c r="D1878" s="28">
        <v>37</v>
      </c>
      <c r="E1878" s="28">
        <v>41.5</v>
      </c>
      <c r="F1878" s="29" t="s">
        <v>227</v>
      </c>
      <c r="G1878" s="29" t="s">
        <v>11998</v>
      </c>
      <c r="H1878" s="28">
        <v>550</v>
      </c>
      <c r="I1878" s="29" t="s">
        <v>11841</v>
      </c>
      <c r="J1878" s="33" t="s">
        <v>12006</v>
      </c>
      <c r="K1878" s="29" t="s">
        <v>178</v>
      </c>
      <c r="L1878" s="29" t="s">
        <v>12001</v>
      </c>
      <c r="M1878" s="29" t="s">
        <v>3779</v>
      </c>
      <c r="N1878" s="28">
        <v>493072.4</v>
      </c>
      <c r="O1878" s="28">
        <v>6092959</v>
      </c>
      <c r="P1878" s="29" t="s">
        <v>12000</v>
      </c>
      <c r="Q1878" s="32" t="s">
        <v>919</v>
      </c>
      <c r="R1878" s="19"/>
      <c r="S1878" s="19"/>
      <c r="T1878" s="19"/>
      <c r="U1878" s="19"/>
      <c r="V1878" s="19"/>
      <c r="W1878" s="19"/>
      <c r="X1878" s="19"/>
      <c r="Y1878" s="19"/>
      <c r="Z1878" s="19"/>
      <c r="AA1878" s="19"/>
      <c r="AB1878" s="19"/>
      <c r="AC1878" s="19"/>
      <c r="AD1878" s="19"/>
      <c r="AE1878" s="19"/>
      <c r="AF1878" s="19"/>
      <c r="AG1878" s="19"/>
      <c r="AH1878" s="19"/>
      <c r="AI1878" s="31">
        <v>144246.203125</v>
      </c>
      <c r="AJ1878" s="31">
        <v>858968.1875</v>
      </c>
      <c r="AK1878" s="31">
        <v>806603.375</v>
      </c>
      <c r="AL1878" s="31">
        <v>815034.375</v>
      </c>
      <c r="AM1878" s="31">
        <v>967440</v>
      </c>
      <c r="AN1878" s="31">
        <v>808600</v>
      </c>
      <c r="AO1878" s="31">
        <v>960684</v>
      </c>
      <c r="AP1878" s="31">
        <v>631423.203125</v>
      </c>
      <c r="AQ1878" s="31">
        <v>735997</v>
      </c>
      <c r="AR1878" s="31">
        <v>673759.5</v>
      </c>
      <c r="AS1878" s="31">
        <v>774427.03125</v>
      </c>
      <c r="AT1878" s="31">
        <v>811721.1015625</v>
      </c>
      <c r="AU1878" s="31">
        <v>634382.8984375</v>
      </c>
      <c r="AV1878" s="31">
        <v>578782</v>
      </c>
      <c r="AW1878" s="31">
        <v>714375.001953125</v>
      </c>
      <c r="AX1878" s="31">
        <v>56618.80078125</v>
      </c>
      <c r="AY1878" s="31">
        <v>47696.19921875</v>
      </c>
      <c r="AZ1878" s="31">
        <v>104315</v>
      </c>
    </row>
    <row r="1879" spans="1:52" ht="15" customHeight="1">
      <c r="A1879" s="29" t="s">
        <v>12005</v>
      </c>
      <c r="B1879" s="34">
        <v>34648</v>
      </c>
      <c r="C1879" s="28">
        <v>500</v>
      </c>
      <c r="D1879" s="28">
        <v>37</v>
      </c>
      <c r="E1879" s="28">
        <v>41.5</v>
      </c>
      <c r="F1879" s="29" t="s">
        <v>227</v>
      </c>
      <c r="G1879" s="29" t="s">
        <v>11998</v>
      </c>
      <c r="H1879" s="28">
        <v>550</v>
      </c>
      <c r="I1879" s="29" t="s">
        <v>11841</v>
      </c>
      <c r="J1879" s="33" t="s">
        <v>12004</v>
      </c>
      <c r="K1879" s="29" t="s">
        <v>178</v>
      </c>
      <c r="L1879" s="29" t="s">
        <v>12001</v>
      </c>
      <c r="M1879" s="29" t="s">
        <v>3779</v>
      </c>
      <c r="N1879" s="28">
        <v>493128.2</v>
      </c>
      <c r="O1879" s="28">
        <v>6093422</v>
      </c>
      <c r="P1879" s="29" t="s">
        <v>12000</v>
      </c>
      <c r="Q1879" s="32" t="s">
        <v>919</v>
      </c>
      <c r="R1879" s="19"/>
      <c r="S1879" s="19"/>
      <c r="T1879" s="19"/>
      <c r="U1879" s="19"/>
      <c r="V1879" s="19"/>
      <c r="W1879" s="19"/>
      <c r="X1879" s="19"/>
      <c r="Y1879" s="19"/>
      <c r="Z1879" s="19"/>
      <c r="AA1879" s="19"/>
      <c r="AB1879" s="19"/>
      <c r="AC1879" s="19"/>
      <c r="AD1879" s="19"/>
      <c r="AE1879" s="19"/>
      <c r="AF1879" s="19"/>
      <c r="AG1879" s="19"/>
      <c r="AH1879" s="19"/>
      <c r="AI1879" s="31">
        <v>144246.203125</v>
      </c>
      <c r="AJ1879" s="31">
        <v>858968.1875</v>
      </c>
      <c r="AK1879" s="31">
        <v>806603.375</v>
      </c>
      <c r="AL1879" s="31">
        <v>815034.375</v>
      </c>
      <c r="AM1879" s="31">
        <v>967440</v>
      </c>
      <c r="AN1879" s="31">
        <v>808600</v>
      </c>
      <c r="AO1879" s="31">
        <v>960684</v>
      </c>
      <c r="AP1879" s="31">
        <v>631423.203125</v>
      </c>
      <c r="AQ1879" s="31">
        <v>735997</v>
      </c>
      <c r="AR1879" s="31">
        <v>673759.5</v>
      </c>
      <c r="AS1879" s="31">
        <v>774427.03125</v>
      </c>
      <c r="AT1879" s="31">
        <v>811721.1015625</v>
      </c>
      <c r="AU1879" s="31">
        <v>634382.8984375</v>
      </c>
      <c r="AV1879" s="31">
        <v>578782</v>
      </c>
      <c r="AW1879" s="31">
        <v>714375.001953125</v>
      </c>
      <c r="AX1879" s="31">
        <v>56618.80078125</v>
      </c>
      <c r="AY1879" s="31">
        <v>47696.19921875</v>
      </c>
      <c r="AZ1879" s="31">
        <v>104315</v>
      </c>
    </row>
    <row r="1880" spans="1:52" ht="15" customHeight="1">
      <c r="A1880" s="29" t="s">
        <v>12003</v>
      </c>
      <c r="B1880" s="34">
        <v>34648</v>
      </c>
      <c r="C1880" s="28">
        <v>500</v>
      </c>
      <c r="D1880" s="28">
        <v>37</v>
      </c>
      <c r="E1880" s="28">
        <v>41.5</v>
      </c>
      <c r="F1880" s="29" t="s">
        <v>227</v>
      </c>
      <c r="G1880" s="29" t="s">
        <v>11998</v>
      </c>
      <c r="H1880" s="28">
        <v>550</v>
      </c>
      <c r="I1880" s="29" t="s">
        <v>11841</v>
      </c>
      <c r="J1880" s="33" t="s">
        <v>12002</v>
      </c>
      <c r="K1880" s="29" t="s">
        <v>178</v>
      </c>
      <c r="L1880" s="29" t="s">
        <v>12001</v>
      </c>
      <c r="M1880" s="29" t="s">
        <v>3779</v>
      </c>
      <c r="N1880" s="28">
        <v>493163.9</v>
      </c>
      <c r="O1880" s="28">
        <v>6093082</v>
      </c>
      <c r="P1880" s="29" t="s">
        <v>12000</v>
      </c>
      <c r="Q1880" s="32" t="s">
        <v>919</v>
      </c>
      <c r="R1880" s="19"/>
      <c r="S1880" s="19"/>
      <c r="T1880" s="19"/>
      <c r="U1880" s="19"/>
      <c r="V1880" s="19"/>
      <c r="W1880" s="19"/>
      <c r="X1880" s="19"/>
      <c r="Y1880" s="19"/>
      <c r="Z1880" s="19"/>
      <c r="AA1880" s="19"/>
      <c r="AB1880" s="19"/>
      <c r="AC1880" s="19"/>
      <c r="AD1880" s="19"/>
      <c r="AE1880" s="19"/>
      <c r="AF1880" s="19"/>
      <c r="AG1880" s="19"/>
      <c r="AH1880" s="19"/>
      <c r="AI1880" s="31">
        <v>144246.203125</v>
      </c>
      <c r="AJ1880" s="31">
        <v>858968.1875</v>
      </c>
      <c r="AK1880" s="31">
        <v>806603.375</v>
      </c>
      <c r="AL1880" s="31">
        <v>815034.375</v>
      </c>
      <c r="AM1880" s="31">
        <v>967440</v>
      </c>
      <c r="AN1880" s="31">
        <v>808600</v>
      </c>
      <c r="AO1880" s="31">
        <v>960684</v>
      </c>
      <c r="AP1880" s="31">
        <v>631423.203125</v>
      </c>
      <c r="AQ1880" s="31">
        <v>735997</v>
      </c>
      <c r="AR1880" s="31">
        <v>673759.5</v>
      </c>
      <c r="AS1880" s="31">
        <v>774427.03125</v>
      </c>
      <c r="AT1880" s="31">
        <v>811721.1015625</v>
      </c>
      <c r="AU1880" s="31">
        <v>634382.8984375</v>
      </c>
      <c r="AV1880" s="31">
        <v>578782</v>
      </c>
      <c r="AW1880" s="31">
        <v>714375.001953125</v>
      </c>
      <c r="AX1880" s="31">
        <v>56618.80078125</v>
      </c>
      <c r="AY1880" s="31">
        <v>47696.19921875</v>
      </c>
      <c r="AZ1880" s="31">
        <v>104315</v>
      </c>
    </row>
    <row r="1881" spans="1:52" ht="15" customHeight="1">
      <c r="A1881" s="29" t="s">
        <v>11999</v>
      </c>
      <c r="B1881" s="34">
        <v>36186</v>
      </c>
      <c r="C1881" s="28">
        <v>600</v>
      </c>
      <c r="D1881" s="28">
        <v>42</v>
      </c>
      <c r="E1881" s="28">
        <v>43.5</v>
      </c>
      <c r="F1881" s="29" t="s">
        <v>227</v>
      </c>
      <c r="G1881" s="29" t="s">
        <v>10441</v>
      </c>
      <c r="H1881" s="28">
        <v>550</v>
      </c>
      <c r="I1881" s="29" t="s">
        <v>11841</v>
      </c>
      <c r="J1881" s="33" t="s">
        <v>11997</v>
      </c>
      <c r="K1881" s="29" t="s">
        <v>178</v>
      </c>
      <c r="L1881" s="29" t="s">
        <v>11974</v>
      </c>
      <c r="M1881" s="29" t="s">
        <v>3872</v>
      </c>
      <c r="N1881" s="28">
        <v>496351.3</v>
      </c>
      <c r="O1881" s="28">
        <v>6109610</v>
      </c>
      <c r="P1881" s="29" t="s">
        <v>11972</v>
      </c>
      <c r="Q1881" s="32" t="s">
        <v>919</v>
      </c>
      <c r="R1881" s="19"/>
      <c r="S1881" s="19"/>
      <c r="T1881" s="19"/>
      <c r="U1881" s="19"/>
      <c r="V1881" s="19"/>
      <c r="W1881" s="19"/>
      <c r="X1881" s="19"/>
      <c r="Y1881" s="19"/>
      <c r="Z1881" s="19"/>
      <c r="AA1881" s="19"/>
      <c r="AB1881" s="19"/>
      <c r="AC1881" s="19"/>
      <c r="AD1881" s="19"/>
      <c r="AE1881" s="19"/>
      <c r="AF1881" s="19"/>
      <c r="AG1881" s="19"/>
      <c r="AH1881" s="19"/>
      <c r="AI1881" s="19"/>
      <c r="AJ1881" s="19"/>
      <c r="AK1881" s="19"/>
      <c r="AL1881" s="19"/>
      <c r="AM1881" s="19"/>
      <c r="AN1881" s="31">
        <v>780903.625</v>
      </c>
      <c r="AO1881" s="31">
        <v>1195349.125</v>
      </c>
      <c r="AP1881" s="31">
        <v>925089.5390625</v>
      </c>
      <c r="AQ1881" s="31">
        <v>1019789.08203125</v>
      </c>
      <c r="AR1881" s="31">
        <v>896049.09375</v>
      </c>
      <c r="AS1881" s="31">
        <v>1006748.2890625</v>
      </c>
      <c r="AT1881" s="31">
        <v>969220.9140625</v>
      </c>
      <c r="AU1881" s="31">
        <v>896840.91015625</v>
      </c>
      <c r="AV1881" s="31">
        <v>1064414.9921875</v>
      </c>
      <c r="AW1881" s="31">
        <v>1001447.6171875</v>
      </c>
      <c r="AX1881" s="31">
        <v>81140.8203125</v>
      </c>
      <c r="AY1881" s="31">
        <v>69965.09375</v>
      </c>
      <c r="AZ1881" s="31">
        <v>151105.9140625</v>
      </c>
    </row>
    <row r="1882" spans="1:52" ht="15" customHeight="1">
      <c r="A1882" s="29" t="s">
        <v>11996</v>
      </c>
      <c r="B1882" s="34">
        <v>36186</v>
      </c>
      <c r="C1882" s="28">
        <v>600</v>
      </c>
      <c r="D1882" s="28">
        <v>42</v>
      </c>
      <c r="E1882" s="28">
        <v>43.5</v>
      </c>
      <c r="F1882" s="29" t="s">
        <v>227</v>
      </c>
      <c r="G1882" s="29" t="s">
        <v>10441</v>
      </c>
      <c r="H1882" s="28">
        <v>550</v>
      </c>
      <c r="I1882" s="29" t="s">
        <v>11841</v>
      </c>
      <c r="J1882" s="33" t="s">
        <v>11995</v>
      </c>
      <c r="K1882" s="29" t="s">
        <v>178</v>
      </c>
      <c r="L1882" s="29" t="s">
        <v>11974</v>
      </c>
      <c r="M1882" s="29" t="s">
        <v>11994</v>
      </c>
      <c r="N1882" s="28">
        <v>496273</v>
      </c>
      <c r="O1882" s="28">
        <v>6110182</v>
      </c>
      <c r="P1882" s="29" t="s">
        <v>11972</v>
      </c>
      <c r="Q1882" s="32" t="s">
        <v>919</v>
      </c>
      <c r="R1882" s="19"/>
      <c r="S1882" s="19"/>
      <c r="T1882" s="19"/>
      <c r="U1882" s="19"/>
      <c r="V1882" s="19"/>
      <c r="W1882" s="19"/>
      <c r="X1882" s="19"/>
      <c r="Y1882" s="19"/>
      <c r="Z1882" s="19"/>
      <c r="AA1882" s="19"/>
      <c r="AB1882" s="19"/>
      <c r="AC1882" s="19"/>
      <c r="AD1882" s="19"/>
      <c r="AE1882" s="19"/>
      <c r="AF1882" s="19"/>
      <c r="AG1882" s="19"/>
      <c r="AH1882" s="19"/>
      <c r="AI1882" s="19"/>
      <c r="AJ1882" s="19"/>
      <c r="AK1882" s="19"/>
      <c r="AL1882" s="19"/>
      <c r="AM1882" s="19"/>
      <c r="AN1882" s="31">
        <v>780903.625</v>
      </c>
      <c r="AO1882" s="31">
        <v>1195349.125</v>
      </c>
      <c r="AP1882" s="31">
        <v>925089.5390625</v>
      </c>
      <c r="AQ1882" s="31">
        <v>1019789.08203125</v>
      </c>
      <c r="AR1882" s="31">
        <v>896049.09375</v>
      </c>
      <c r="AS1882" s="31">
        <v>1006748.2890625</v>
      </c>
      <c r="AT1882" s="31">
        <v>969220.9140625</v>
      </c>
      <c r="AU1882" s="31">
        <v>896840.91015625</v>
      </c>
      <c r="AV1882" s="31">
        <v>1064414.9921875</v>
      </c>
      <c r="AW1882" s="31">
        <v>1001447.6171875</v>
      </c>
      <c r="AX1882" s="31">
        <v>81140.8203125</v>
      </c>
      <c r="AY1882" s="31">
        <v>69965.09375</v>
      </c>
      <c r="AZ1882" s="31">
        <v>151105.9140625</v>
      </c>
    </row>
    <row r="1883" spans="1:52" ht="15" customHeight="1">
      <c r="A1883" s="29" t="s">
        <v>11993</v>
      </c>
      <c r="B1883" s="34">
        <v>36186</v>
      </c>
      <c r="C1883" s="28">
        <v>600</v>
      </c>
      <c r="D1883" s="28">
        <v>42</v>
      </c>
      <c r="E1883" s="28">
        <v>43.5</v>
      </c>
      <c r="F1883" s="29" t="s">
        <v>227</v>
      </c>
      <c r="G1883" s="29" t="s">
        <v>10441</v>
      </c>
      <c r="H1883" s="28">
        <v>550</v>
      </c>
      <c r="I1883" s="29" t="s">
        <v>11841</v>
      </c>
      <c r="J1883" s="33" t="s">
        <v>11992</v>
      </c>
      <c r="K1883" s="29" t="s">
        <v>178</v>
      </c>
      <c r="L1883" s="29" t="s">
        <v>11974</v>
      </c>
      <c r="M1883" s="29" t="s">
        <v>215</v>
      </c>
      <c r="N1883" s="28">
        <v>496233.4</v>
      </c>
      <c r="O1883" s="28">
        <v>6110464</v>
      </c>
      <c r="P1883" s="29" t="s">
        <v>11972</v>
      </c>
      <c r="Q1883" s="32" t="s">
        <v>919</v>
      </c>
      <c r="R1883" s="19"/>
      <c r="S1883" s="19"/>
      <c r="T1883" s="19"/>
      <c r="U1883" s="19"/>
      <c r="V1883" s="19"/>
      <c r="W1883" s="19"/>
      <c r="X1883" s="19"/>
      <c r="Y1883" s="19"/>
      <c r="Z1883" s="19"/>
      <c r="AA1883" s="19"/>
      <c r="AB1883" s="19"/>
      <c r="AC1883" s="19"/>
      <c r="AD1883" s="19"/>
      <c r="AE1883" s="19"/>
      <c r="AF1883" s="19"/>
      <c r="AG1883" s="19"/>
      <c r="AH1883" s="19"/>
      <c r="AI1883" s="19"/>
      <c r="AJ1883" s="19"/>
      <c r="AK1883" s="19"/>
      <c r="AL1883" s="19"/>
      <c r="AM1883" s="19"/>
      <c r="AN1883" s="31">
        <v>780903.625</v>
      </c>
      <c r="AO1883" s="31">
        <v>1195349.125</v>
      </c>
      <c r="AP1883" s="31">
        <v>925089.5390625</v>
      </c>
      <c r="AQ1883" s="31">
        <v>1019789.08203125</v>
      </c>
      <c r="AR1883" s="31">
        <v>896049.09375</v>
      </c>
      <c r="AS1883" s="31">
        <v>1006748.2890625</v>
      </c>
      <c r="AT1883" s="31">
        <v>969220.9140625</v>
      </c>
      <c r="AU1883" s="31">
        <v>896840.91015625</v>
      </c>
      <c r="AV1883" s="31">
        <v>1064414.9921875</v>
      </c>
      <c r="AW1883" s="31">
        <v>1001447.6171875</v>
      </c>
      <c r="AX1883" s="31">
        <v>81140.8203125</v>
      </c>
      <c r="AY1883" s="31">
        <v>69965.09375</v>
      </c>
      <c r="AZ1883" s="31">
        <v>151105.9140625</v>
      </c>
    </row>
    <row r="1884" spans="1:52" ht="15" customHeight="1">
      <c r="A1884" s="29" t="s">
        <v>11991</v>
      </c>
      <c r="B1884" s="34">
        <v>36186</v>
      </c>
      <c r="C1884" s="28">
        <v>600</v>
      </c>
      <c r="D1884" s="28">
        <v>42</v>
      </c>
      <c r="E1884" s="28">
        <v>43.5</v>
      </c>
      <c r="F1884" s="29" t="s">
        <v>227</v>
      </c>
      <c r="G1884" s="29" t="s">
        <v>10441</v>
      </c>
      <c r="H1884" s="28">
        <v>550</v>
      </c>
      <c r="I1884" s="29" t="s">
        <v>11841</v>
      </c>
      <c r="J1884" s="33" t="s">
        <v>11990</v>
      </c>
      <c r="K1884" s="29" t="s">
        <v>178</v>
      </c>
      <c r="L1884" s="29" t="s">
        <v>11974</v>
      </c>
      <c r="M1884" s="29" t="s">
        <v>9822</v>
      </c>
      <c r="N1884" s="28">
        <v>496696.2</v>
      </c>
      <c r="O1884" s="28">
        <v>6109666</v>
      </c>
      <c r="P1884" s="29" t="s">
        <v>11972</v>
      </c>
      <c r="Q1884" s="32" t="s">
        <v>919</v>
      </c>
      <c r="R1884" s="19"/>
      <c r="S1884" s="19"/>
      <c r="T1884" s="19"/>
      <c r="U1884" s="19"/>
      <c r="V1884" s="19"/>
      <c r="W1884" s="19"/>
      <c r="X1884" s="19"/>
      <c r="Y1884" s="19"/>
      <c r="Z1884" s="19"/>
      <c r="AA1884" s="19"/>
      <c r="AB1884" s="19"/>
      <c r="AC1884" s="19"/>
      <c r="AD1884" s="19"/>
      <c r="AE1884" s="19"/>
      <c r="AF1884" s="19"/>
      <c r="AG1884" s="19"/>
      <c r="AH1884" s="19"/>
      <c r="AI1884" s="19"/>
      <c r="AJ1884" s="19"/>
      <c r="AK1884" s="19"/>
      <c r="AL1884" s="19"/>
      <c r="AM1884" s="19"/>
      <c r="AN1884" s="31">
        <v>780903.625</v>
      </c>
      <c r="AO1884" s="31">
        <v>1195349.125</v>
      </c>
      <c r="AP1884" s="31">
        <v>925089.5390625</v>
      </c>
      <c r="AQ1884" s="31">
        <v>1019789.08203125</v>
      </c>
      <c r="AR1884" s="31">
        <v>896049.09375</v>
      </c>
      <c r="AS1884" s="31">
        <v>1006748.2890625</v>
      </c>
      <c r="AT1884" s="31">
        <v>969220.9140625</v>
      </c>
      <c r="AU1884" s="31">
        <v>896840.91015625</v>
      </c>
      <c r="AV1884" s="31">
        <v>1064414.9921875</v>
      </c>
      <c r="AW1884" s="31">
        <v>1001447.6171875</v>
      </c>
      <c r="AX1884" s="31">
        <v>81140.8203125</v>
      </c>
      <c r="AY1884" s="31">
        <v>69965.09375</v>
      </c>
      <c r="AZ1884" s="31">
        <v>151105.9140625</v>
      </c>
    </row>
    <row r="1885" spans="1:52" ht="15" customHeight="1">
      <c r="A1885" s="29" t="s">
        <v>11989</v>
      </c>
      <c r="B1885" s="34">
        <v>36186</v>
      </c>
      <c r="C1885" s="28">
        <v>600</v>
      </c>
      <c r="D1885" s="28">
        <v>42</v>
      </c>
      <c r="E1885" s="28">
        <v>43.5</v>
      </c>
      <c r="F1885" s="29" t="s">
        <v>227</v>
      </c>
      <c r="G1885" s="29" t="s">
        <v>10441</v>
      </c>
      <c r="H1885" s="28">
        <v>550</v>
      </c>
      <c r="I1885" s="29" t="s">
        <v>11841</v>
      </c>
      <c r="J1885" s="33" t="s">
        <v>11988</v>
      </c>
      <c r="K1885" s="29" t="s">
        <v>178</v>
      </c>
      <c r="L1885" s="29" t="s">
        <v>11974</v>
      </c>
      <c r="M1885" s="29" t="s">
        <v>9822</v>
      </c>
      <c r="N1885" s="28">
        <v>496657.6</v>
      </c>
      <c r="O1885" s="28">
        <v>6109946</v>
      </c>
      <c r="P1885" s="29" t="s">
        <v>11972</v>
      </c>
      <c r="Q1885" s="32" t="s">
        <v>919</v>
      </c>
      <c r="R1885" s="19"/>
      <c r="S1885" s="19"/>
      <c r="T1885" s="19"/>
      <c r="U1885" s="19"/>
      <c r="V1885" s="19"/>
      <c r="W1885" s="19"/>
      <c r="X1885" s="19"/>
      <c r="Y1885" s="19"/>
      <c r="Z1885" s="19"/>
      <c r="AA1885" s="19"/>
      <c r="AB1885" s="19"/>
      <c r="AC1885" s="19"/>
      <c r="AD1885" s="19"/>
      <c r="AE1885" s="19"/>
      <c r="AF1885" s="19"/>
      <c r="AG1885" s="19"/>
      <c r="AH1885" s="19"/>
      <c r="AI1885" s="19"/>
      <c r="AJ1885" s="19"/>
      <c r="AK1885" s="19"/>
      <c r="AL1885" s="19"/>
      <c r="AM1885" s="19"/>
      <c r="AN1885" s="31">
        <v>780903.625</v>
      </c>
      <c r="AO1885" s="31">
        <v>1195349.125</v>
      </c>
      <c r="AP1885" s="31">
        <v>925089.5390625</v>
      </c>
      <c r="AQ1885" s="31">
        <v>1019789.08203125</v>
      </c>
      <c r="AR1885" s="31">
        <v>896049.09375</v>
      </c>
      <c r="AS1885" s="31">
        <v>1006748.2890625</v>
      </c>
      <c r="AT1885" s="31">
        <v>969220.9140625</v>
      </c>
      <c r="AU1885" s="31">
        <v>896840.91015625</v>
      </c>
      <c r="AV1885" s="31">
        <v>1064414.9921875</v>
      </c>
      <c r="AW1885" s="31">
        <v>1001447.6171875</v>
      </c>
      <c r="AX1885" s="31">
        <v>81140.8203125</v>
      </c>
      <c r="AY1885" s="31">
        <v>69965.09375</v>
      </c>
      <c r="AZ1885" s="31">
        <v>151105.9140625</v>
      </c>
    </row>
    <row r="1886" spans="1:52" ht="15" customHeight="1">
      <c r="A1886" s="29" t="s">
        <v>11987</v>
      </c>
      <c r="B1886" s="34">
        <v>36186</v>
      </c>
      <c r="C1886" s="28">
        <v>600</v>
      </c>
      <c r="D1886" s="28">
        <v>42</v>
      </c>
      <c r="E1886" s="28">
        <v>43.5</v>
      </c>
      <c r="F1886" s="29" t="s">
        <v>227</v>
      </c>
      <c r="G1886" s="29" t="s">
        <v>10441</v>
      </c>
      <c r="H1886" s="28">
        <v>550</v>
      </c>
      <c r="I1886" s="29" t="s">
        <v>11841</v>
      </c>
      <c r="J1886" s="33" t="s">
        <v>11986</v>
      </c>
      <c r="K1886" s="29" t="s">
        <v>178</v>
      </c>
      <c r="L1886" s="29" t="s">
        <v>11974</v>
      </c>
      <c r="M1886" s="29" t="s">
        <v>11985</v>
      </c>
      <c r="N1886" s="28">
        <v>496617.8</v>
      </c>
      <c r="O1886" s="28">
        <v>6110238</v>
      </c>
      <c r="P1886" s="29" t="s">
        <v>11972</v>
      </c>
      <c r="Q1886" s="32" t="s">
        <v>919</v>
      </c>
      <c r="R1886" s="19"/>
      <c r="S1886" s="19"/>
      <c r="T1886" s="19"/>
      <c r="U1886" s="19"/>
      <c r="V1886" s="19"/>
      <c r="W1886" s="19"/>
      <c r="X1886" s="19"/>
      <c r="Y1886" s="19"/>
      <c r="Z1886" s="19"/>
      <c r="AA1886" s="19"/>
      <c r="AB1886" s="19"/>
      <c r="AC1886" s="19"/>
      <c r="AD1886" s="19"/>
      <c r="AE1886" s="19"/>
      <c r="AF1886" s="19"/>
      <c r="AG1886" s="19"/>
      <c r="AH1886" s="19"/>
      <c r="AI1886" s="19"/>
      <c r="AJ1886" s="19"/>
      <c r="AK1886" s="19"/>
      <c r="AL1886" s="19"/>
      <c r="AM1886" s="19"/>
      <c r="AN1886" s="31">
        <v>780903.625</v>
      </c>
      <c r="AO1886" s="31">
        <v>1195349.125</v>
      </c>
      <c r="AP1886" s="31">
        <v>925089.5390625</v>
      </c>
      <c r="AQ1886" s="31">
        <v>1019789.08203125</v>
      </c>
      <c r="AR1886" s="31">
        <v>896049.09375</v>
      </c>
      <c r="AS1886" s="31">
        <v>1006748.2890625</v>
      </c>
      <c r="AT1886" s="31">
        <v>969220.9140625</v>
      </c>
      <c r="AU1886" s="31">
        <v>896840.91015625</v>
      </c>
      <c r="AV1886" s="31">
        <v>1064414.9921875</v>
      </c>
      <c r="AW1886" s="31">
        <v>1001447.6171875</v>
      </c>
      <c r="AX1886" s="31">
        <v>81140.8203125</v>
      </c>
      <c r="AY1886" s="31">
        <v>69965.09375</v>
      </c>
      <c r="AZ1886" s="31">
        <v>151105.9140625</v>
      </c>
    </row>
    <row r="1887" spans="1:52" ht="15" customHeight="1">
      <c r="A1887" s="29" t="s">
        <v>11984</v>
      </c>
      <c r="B1887" s="34">
        <v>36186</v>
      </c>
      <c r="C1887" s="28">
        <v>600</v>
      </c>
      <c r="D1887" s="28">
        <v>42</v>
      </c>
      <c r="E1887" s="28">
        <v>43.5</v>
      </c>
      <c r="F1887" s="29" t="s">
        <v>227</v>
      </c>
      <c r="G1887" s="29" t="s">
        <v>10441</v>
      </c>
      <c r="H1887" s="28">
        <v>550</v>
      </c>
      <c r="I1887" s="29" t="s">
        <v>11841</v>
      </c>
      <c r="J1887" s="33" t="s">
        <v>11983</v>
      </c>
      <c r="K1887" s="29" t="s">
        <v>178</v>
      </c>
      <c r="L1887" s="29" t="s">
        <v>11974</v>
      </c>
      <c r="M1887" s="29" t="s">
        <v>2710</v>
      </c>
      <c r="N1887" s="28">
        <v>497031.1</v>
      </c>
      <c r="O1887" s="28">
        <v>6109720</v>
      </c>
      <c r="P1887" s="29" t="s">
        <v>11972</v>
      </c>
      <c r="Q1887" s="32" t="s">
        <v>919</v>
      </c>
      <c r="R1887" s="19"/>
      <c r="S1887" s="19"/>
      <c r="T1887" s="19"/>
      <c r="U1887" s="19"/>
      <c r="V1887" s="19"/>
      <c r="W1887" s="19"/>
      <c r="X1887" s="19"/>
      <c r="Y1887" s="19"/>
      <c r="Z1887" s="19"/>
      <c r="AA1887" s="19"/>
      <c r="AB1887" s="19"/>
      <c r="AC1887" s="19"/>
      <c r="AD1887" s="19"/>
      <c r="AE1887" s="19"/>
      <c r="AF1887" s="19"/>
      <c r="AG1887" s="19"/>
      <c r="AH1887" s="19"/>
      <c r="AI1887" s="19"/>
      <c r="AJ1887" s="19"/>
      <c r="AK1887" s="19"/>
      <c r="AL1887" s="19"/>
      <c r="AM1887" s="19"/>
      <c r="AN1887" s="31">
        <v>780903.625</v>
      </c>
      <c r="AO1887" s="31">
        <v>1195349.125</v>
      </c>
      <c r="AP1887" s="31">
        <v>925089.5390625</v>
      </c>
      <c r="AQ1887" s="31">
        <v>1019789.08203125</v>
      </c>
      <c r="AR1887" s="31">
        <v>896049.09375</v>
      </c>
      <c r="AS1887" s="31">
        <v>1006748.2890625</v>
      </c>
      <c r="AT1887" s="31">
        <v>969220.9140625</v>
      </c>
      <c r="AU1887" s="31">
        <v>896840.91015625</v>
      </c>
      <c r="AV1887" s="31">
        <v>1064414.9921875</v>
      </c>
      <c r="AW1887" s="31">
        <v>1001447.6171875</v>
      </c>
      <c r="AX1887" s="31">
        <v>81140.8203125</v>
      </c>
      <c r="AY1887" s="31">
        <v>69965.09375</v>
      </c>
      <c r="AZ1887" s="31">
        <v>151105.9140625</v>
      </c>
    </row>
    <row r="1888" spans="1:52" ht="15" customHeight="1">
      <c r="A1888" s="29" t="s">
        <v>11982</v>
      </c>
      <c r="B1888" s="34">
        <v>36186</v>
      </c>
      <c r="C1888" s="28">
        <v>600</v>
      </c>
      <c r="D1888" s="28">
        <v>42</v>
      </c>
      <c r="E1888" s="28">
        <v>43.5</v>
      </c>
      <c r="F1888" s="29" t="s">
        <v>227</v>
      </c>
      <c r="G1888" s="29" t="s">
        <v>10441</v>
      </c>
      <c r="H1888" s="28">
        <v>550</v>
      </c>
      <c r="I1888" s="29" t="s">
        <v>11841</v>
      </c>
      <c r="J1888" s="33" t="s">
        <v>11981</v>
      </c>
      <c r="K1888" s="29" t="s">
        <v>178</v>
      </c>
      <c r="L1888" s="29" t="s">
        <v>11974</v>
      </c>
      <c r="M1888" s="29" t="s">
        <v>2710</v>
      </c>
      <c r="N1888" s="28">
        <v>496992.5</v>
      </c>
      <c r="O1888" s="28">
        <v>6110000</v>
      </c>
      <c r="P1888" s="29" t="s">
        <v>11972</v>
      </c>
      <c r="Q1888" s="32" t="s">
        <v>919</v>
      </c>
      <c r="R1888" s="19"/>
      <c r="S1888" s="19"/>
      <c r="T1888" s="19"/>
      <c r="U1888" s="19"/>
      <c r="V1888" s="19"/>
      <c r="W1888" s="19"/>
      <c r="X1888" s="19"/>
      <c r="Y1888" s="19"/>
      <c r="Z1888" s="19"/>
      <c r="AA1888" s="19"/>
      <c r="AB1888" s="19"/>
      <c r="AC1888" s="19"/>
      <c r="AD1888" s="19"/>
      <c r="AE1888" s="19"/>
      <c r="AF1888" s="19"/>
      <c r="AG1888" s="19"/>
      <c r="AH1888" s="19"/>
      <c r="AI1888" s="19"/>
      <c r="AJ1888" s="19"/>
      <c r="AK1888" s="19"/>
      <c r="AL1888" s="19"/>
      <c r="AM1888" s="19"/>
      <c r="AN1888" s="31">
        <v>780903.625</v>
      </c>
      <c r="AO1888" s="31">
        <v>1195349.125</v>
      </c>
      <c r="AP1888" s="31">
        <v>925089.5390625</v>
      </c>
      <c r="AQ1888" s="31">
        <v>1019789.08203125</v>
      </c>
      <c r="AR1888" s="31">
        <v>896049.09375</v>
      </c>
      <c r="AS1888" s="31">
        <v>1006748.2890625</v>
      </c>
      <c r="AT1888" s="31">
        <v>969220.9140625</v>
      </c>
      <c r="AU1888" s="31">
        <v>896840.91015625</v>
      </c>
      <c r="AV1888" s="31">
        <v>1064414.9921875</v>
      </c>
      <c r="AW1888" s="31">
        <v>1001447.6171875</v>
      </c>
      <c r="AX1888" s="31">
        <v>81140.8203125</v>
      </c>
      <c r="AY1888" s="31">
        <v>69965.09375</v>
      </c>
      <c r="AZ1888" s="31">
        <v>151105.9140625</v>
      </c>
    </row>
    <row r="1889" spans="1:52" ht="15" customHeight="1">
      <c r="A1889" s="29" t="s">
        <v>11980</v>
      </c>
      <c r="B1889" s="34">
        <v>36186</v>
      </c>
      <c r="C1889" s="28">
        <v>600</v>
      </c>
      <c r="D1889" s="28">
        <v>42</v>
      </c>
      <c r="E1889" s="28">
        <v>43.5</v>
      </c>
      <c r="F1889" s="29" t="s">
        <v>227</v>
      </c>
      <c r="G1889" s="29" t="s">
        <v>10441</v>
      </c>
      <c r="H1889" s="28">
        <v>550</v>
      </c>
      <c r="I1889" s="29" t="s">
        <v>11841</v>
      </c>
      <c r="J1889" s="33" t="s">
        <v>11979</v>
      </c>
      <c r="K1889" s="29" t="s">
        <v>178</v>
      </c>
      <c r="L1889" s="29" t="s">
        <v>11974</v>
      </c>
      <c r="M1889" s="29" t="s">
        <v>9735</v>
      </c>
      <c r="N1889" s="28">
        <v>496951.7</v>
      </c>
      <c r="O1889" s="28">
        <v>6110291</v>
      </c>
      <c r="P1889" s="29" t="s">
        <v>11972</v>
      </c>
      <c r="Q1889" s="32" t="s">
        <v>919</v>
      </c>
      <c r="R1889" s="19"/>
      <c r="S1889" s="19"/>
      <c r="T1889" s="19"/>
      <c r="U1889" s="19"/>
      <c r="V1889" s="19"/>
      <c r="W1889" s="19"/>
      <c r="X1889" s="19"/>
      <c r="Y1889" s="19"/>
      <c r="Z1889" s="19"/>
      <c r="AA1889" s="19"/>
      <c r="AB1889" s="19"/>
      <c r="AC1889" s="19"/>
      <c r="AD1889" s="19"/>
      <c r="AE1889" s="19"/>
      <c r="AF1889" s="19"/>
      <c r="AG1889" s="19"/>
      <c r="AH1889" s="19"/>
      <c r="AI1889" s="19"/>
      <c r="AJ1889" s="19"/>
      <c r="AK1889" s="19"/>
      <c r="AL1889" s="19"/>
      <c r="AM1889" s="19"/>
      <c r="AN1889" s="31">
        <v>780903.625</v>
      </c>
      <c r="AO1889" s="31">
        <v>1195349.125</v>
      </c>
      <c r="AP1889" s="31">
        <v>925089.5390625</v>
      </c>
      <c r="AQ1889" s="31">
        <v>1019789.08203125</v>
      </c>
      <c r="AR1889" s="31">
        <v>896049.09375</v>
      </c>
      <c r="AS1889" s="31">
        <v>1006748.2890625</v>
      </c>
      <c r="AT1889" s="31">
        <v>969220.9140625</v>
      </c>
      <c r="AU1889" s="31">
        <v>896840.91015625</v>
      </c>
      <c r="AV1889" s="31">
        <v>1064414.9921875</v>
      </c>
      <c r="AW1889" s="31">
        <v>1001447.6171875</v>
      </c>
      <c r="AX1889" s="31">
        <v>81140.8203125</v>
      </c>
      <c r="AY1889" s="31">
        <v>69965.09375</v>
      </c>
      <c r="AZ1889" s="31">
        <v>151105.9140625</v>
      </c>
    </row>
    <row r="1890" spans="1:52" ht="15" customHeight="1">
      <c r="A1890" s="29" t="s">
        <v>11978</v>
      </c>
      <c r="B1890" s="34">
        <v>36186</v>
      </c>
      <c r="C1890" s="28">
        <v>600</v>
      </c>
      <c r="D1890" s="28">
        <v>42</v>
      </c>
      <c r="E1890" s="28">
        <v>43.5</v>
      </c>
      <c r="F1890" s="29" t="s">
        <v>227</v>
      </c>
      <c r="G1890" s="29" t="s">
        <v>10441</v>
      </c>
      <c r="H1890" s="28">
        <v>550</v>
      </c>
      <c r="I1890" s="29" t="s">
        <v>11841</v>
      </c>
      <c r="J1890" s="33" t="s">
        <v>11977</v>
      </c>
      <c r="K1890" s="29" t="s">
        <v>178</v>
      </c>
      <c r="L1890" s="29" t="s">
        <v>11974</v>
      </c>
      <c r="M1890" s="29" t="s">
        <v>9822</v>
      </c>
      <c r="N1890" s="28">
        <v>496913.1</v>
      </c>
      <c r="O1890" s="28">
        <v>6110573</v>
      </c>
      <c r="P1890" s="29" t="s">
        <v>11972</v>
      </c>
      <c r="Q1890" s="32" t="s">
        <v>919</v>
      </c>
      <c r="R1890" s="19"/>
      <c r="S1890" s="19"/>
      <c r="T1890" s="19"/>
      <c r="U1890" s="19"/>
      <c r="V1890" s="19"/>
      <c r="W1890" s="19"/>
      <c r="X1890" s="19"/>
      <c r="Y1890" s="19"/>
      <c r="Z1890" s="19"/>
      <c r="AA1890" s="19"/>
      <c r="AB1890" s="19"/>
      <c r="AC1890" s="19"/>
      <c r="AD1890" s="19"/>
      <c r="AE1890" s="19"/>
      <c r="AF1890" s="19"/>
      <c r="AG1890" s="19"/>
      <c r="AH1890" s="19"/>
      <c r="AI1890" s="19"/>
      <c r="AJ1890" s="19"/>
      <c r="AK1890" s="19"/>
      <c r="AL1890" s="19"/>
      <c r="AM1890" s="19"/>
      <c r="AN1890" s="31">
        <v>780903.625</v>
      </c>
      <c r="AO1890" s="31">
        <v>1195349.125</v>
      </c>
      <c r="AP1890" s="31">
        <v>925089.5390625</v>
      </c>
      <c r="AQ1890" s="31">
        <v>1019789.08203125</v>
      </c>
      <c r="AR1890" s="31">
        <v>896049.09375</v>
      </c>
      <c r="AS1890" s="31">
        <v>1006748.2890625</v>
      </c>
      <c r="AT1890" s="31">
        <v>969220.9140625</v>
      </c>
      <c r="AU1890" s="31">
        <v>896840.91015625</v>
      </c>
      <c r="AV1890" s="31">
        <v>1064414.9921875</v>
      </c>
      <c r="AW1890" s="31">
        <v>1001447.6171875</v>
      </c>
      <c r="AX1890" s="31">
        <v>81140.8203125</v>
      </c>
      <c r="AY1890" s="31">
        <v>69965.09375</v>
      </c>
      <c r="AZ1890" s="31">
        <v>151105.9140625</v>
      </c>
    </row>
    <row r="1891" spans="1:52" ht="15" customHeight="1">
      <c r="A1891" s="29" t="s">
        <v>11976</v>
      </c>
      <c r="B1891" s="34">
        <v>36186</v>
      </c>
      <c r="C1891" s="28">
        <v>600</v>
      </c>
      <c r="D1891" s="28">
        <v>42</v>
      </c>
      <c r="E1891" s="28">
        <v>43.5</v>
      </c>
      <c r="F1891" s="29" t="s">
        <v>227</v>
      </c>
      <c r="G1891" s="29" t="s">
        <v>10441</v>
      </c>
      <c r="H1891" s="28">
        <v>550</v>
      </c>
      <c r="I1891" s="29" t="s">
        <v>11841</v>
      </c>
      <c r="J1891" s="33" t="s">
        <v>11975</v>
      </c>
      <c r="K1891" s="29" t="s">
        <v>178</v>
      </c>
      <c r="L1891" s="29" t="s">
        <v>11974</v>
      </c>
      <c r="M1891" s="29" t="s">
        <v>11973</v>
      </c>
      <c r="N1891" s="28">
        <v>497369.9</v>
      </c>
      <c r="O1891" s="28">
        <v>6109775</v>
      </c>
      <c r="P1891" s="29" t="s">
        <v>11972</v>
      </c>
      <c r="Q1891" s="32" t="s">
        <v>919</v>
      </c>
      <c r="R1891" s="19"/>
      <c r="S1891" s="19"/>
      <c r="T1891" s="19"/>
      <c r="U1891" s="19"/>
      <c r="V1891" s="19"/>
      <c r="W1891" s="19"/>
      <c r="X1891" s="19"/>
      <c r="Y1891" s="19"/>
      <c r="Z1891" s="19"/>
      <c r="AA1891" s="19"/>
      <c r="AB1891" s="19"/>
      <c r="AC1891" s="19"/>
      <c r="AD1891" s="19"/>
      <c r="AE1891" s="19"/>
      <c r="AF1891" s="19"/>
      <c r="AG1891" s="19"/>
      <c r="AH1891" s="19"/>
      <c r="AI1891" s="19"/>
      <c r="AJ1891" s="19"/>
      <c r="AK1891" s="19"/>
      <c r="AL1891" s="19"/>
      <c r="AM1891" s="19"/>
      <c r="AN1891" s="31">
        <v>780903.625</v>
      </c>
      <c r="AO1891" s="31">
        <v>1195349.125</v>
      </c>
      <c r="AP1891" s="31">
        <v>925089.5390625</v>
      </c>
      <c r="AQ1891" s="31">
        <v>1019789.08203125</v>
      </c>
      <c r="AR1891" s="31">
        <v>896049.09375</v>
      </c>
      <c r="AS1891" s="31">
        <v>1006748.2890625</v>
      </c>
      <c r="AT1891" s="31">
        <v>969220.9140625</v>
      </c>
      <c r="AU1891" s="31">
        <v>896840.91015625</v>
      </c>
      <c r="AV1891" s="31">
        <v>1064414.9921875</v>
      </c>
      <c r="AW1891" s="31">
        <v>1001447.6171875</v>
      </c>
      <c r="AX1891" s="31">
        <v>81140.8203125</v>
      </c>
      <c r="AY1891" s="31">
        <v>69965.09375</v>
      </c>
      <c r="AZ1891" s="31">
        <v>151105.9140625</v>
      </c>
    </row>
    <row r="1892" spans="1:52" ht="15" customHeight="1">
      <c r="A1892" s="29" t="s">
        <v>11971</v>
      </c>
      <c r="B1892" s="34">
        <v>33703</v>
      </c>
      <c r="C1892" s="28">
        <v>400</v>
      </c>
      <c r="D1892" s="28">
        <v>31</v>
      </c>
      <c r="E1892" s="28">
        <v>36</v>
      </c>
      <c r="F1892" s="29" t="s">
        <v>462</v>
      </c>
      <c r="G1892" s="29" t="s">
        <v>4156</v>
      </c>
      <c r="H1892" s="28">
        <v>550</v>
      </c>
      <c r="I1892" s="29" t="s">
        <v>11841</v>
      </c>
      <c r="J1892" s="33" t="s">
        <v>11970</v>
      </c>
      <c r="K1892" s="29" t="s">
        <v>178</v>
      </c>
      <c r="L1892" s="29" t="s">
        <v>11967</v>
      </c>
      <c r="M1892" s="29" t="s">
        <v>1062</v>
      </c>
      <c r="N1892" s="28">
        <v>505252</v>
      </c>
      <c r="O1892" s="28">
        <v>6110557</v>
      </c>
      <c r="P1892" s="29" t="s">
        <v>11966</v>
      </c>
      <c r="Q1892" s="32" t="s">
        <v>207</v>
      </c>
      <c r="R1892" s="19"/>
      <c r="S1892" s="19"/>
      <c r="T1892" s="19"/>
      <c r="U1892" s="19"/>
      <c r="V1892" s="19"/>
      <c r="W1892" s="19"/>
      <c r="X1892" s="19"/>
      <c r="Y1892" s="19"/>
      <c r="Z1892" s="19"/>
      <c r="AA1892" s="19"/>
      <c r="AB1892" s="19"/>
      <c r="AC1892" s="19"/>
      <c r="AD1892" s="19"/>
      <c r="AE1892" s="19"/>
      <c r="AF1892" s="19"/>
      <c r="AG1892" s="31">
        <v>423553</v>
      </c>
      <c r="AH1892" s="31">
        <v>635329.5</v>
      </c>
      <c r="AI1892" s="31">
        <v>725861</v>
      </c>
      <c r="AJ1892" s="31">
        <v>492644</v>
      </c>
      <c r="AK1892" s="31">
        <v>574415</v>
      </c>
      <c r="AL1892" s="31">
        <v>623161</v>
      </c>
      <c r="AM1892" s="31">
        <v>624000</v>
      </c>
      <c r="AN1892" s="31">
        <v>519800</v>
      </c>
      <c r="AO1892" s="31">
        <v>612526</v>
      </c>
      <c r="AP1892" s="31">
        <v>497850.10546875</v>
      </c>
      <c r="AQ1892" s="31">
        <v>598985.5</v>
      </c>
      <c r="AR1892" s="31">
        <v>522799.201171875</v>
      </c>
      <c r="AS1892" s="31">
        <v>550004.076171875</v>
      </c>
      <c r="AT1892" s="31">
        <v>422557.001953125</v>
      </c>
      <c r="AU1892" s="31">
        <v>517914.4423828125</v>
      </c>
      <c r="AV1892" s="31">
        <v>633952.947265625</v>
      </c>
      <c r="AW1892" s="31">
        <v>627392.849609375</v>
      </c>
      <c r="AX1892" s="31">
        <v>46941.3515625</v>
      </c>
      <c r="AY1892" s="31">
        <v>38215.6484375</v>
      </c>
      <c r="AZ1892" s="31">
        <v>85157</v>
      </c>
    </row>
    <row r="1893" spans="1:52" ht="15" customHeight="1">
      <c r="A1893" s="29" t="s">
        <v>11969</v>
      </c>
      <c r="B1893" s="34">
        <v>33703</v>
      </c>
      <c r="C1893" s="28">
        <v>400</v>
      </c>
      <c r="D1893" s="28">
        <v>31</v>
      </c>
      <c r="E1893" s="28">
        <v>36</v>
      </c>
      <c r="F1893" s="29" t="s">
        <v>462</v>
      </c>
      <c r="G1893" s="29" t="s">
        <v>4156</v>
      </c>
      <c r="H1893" s="28">
        <v>550</v>
      </c>
      <c r="I1893" s="29" t="s">
        <v>11841</v>
      </c>
      <c r="J1893" s="33" t="s">
        <v>11968</v>
      </c>
      <c r="K1893" s="29" t="s">
        <v>178</v>
      </c>
      <c r="L1893" s="29" t="s">
        <v>11967</v>
      </c>
      <c r="M1893" s="29" t="s">
        <v>1062</v>
      </c>
      <c r="N1893" s="28">
        <v>505011.6</v>
      </c>
      <c r="O1893" s="28">
        <v>6110646</v>
      </c>
      <c r="P1893" s="29" t="s">
        <v>11966</v>
      </c>
      <c r="Q1893" s="32" t="s">
        <v>207</v>
      </c>
      <c r="R1893" s="19"/>
      <c r="S1893" s="19"/>
      <c r="T1893" s="19"/>
      <c r="U1893" s="19"/>
      <c r="V1893" s="19"/>
      <c r="W1893" s="19"/>
      <c r="X1893" s="19"/>
      <c r="Y1893" s="19"/>
      <c r="Z1893" s="19"/>
      <c r="AA1893" s="19"/>
      <c r="AB1893" s="19"/>
      <c r="AC1893" s="19"/>
      <c r="AD1893" s="19"/>
      <c r="AE1893" s="19"/>
      <c r="AF1893" s="19"/>
      <c r="AG1893" s="31">
        <v>423553</v>
      </c>
      <c r="AH1893" s="31">
        <v>635329.5</v>
      </c>
      <c r="AI1893" s="31">
        <v>725861</v>
      </c>
      <c r="AJ1893" s="31">
        <v>492644</v>
      </c>
      <c r="AK1893" s="31">
        <v>574415</v>
      </c>
      <c r="AL1893" s="31">
        <v>623161</v>
      </c>
      <c r="AM1893" s="31">
        <v>666800</v>
      </c>
      <c r="AN1893" s="31">
        <v>540000</v>
      </c>
      <c r="AO1893" s="31">
        <v>701349</v>
      </c>
      <c r="AP1893" s="31">
        <v>515798.10546875</v>
      </c>
      <c r="AQ1893" s="31">
        <v>598985.5</v>
      </c>
      <c r="AR1893" s="31">
        <v>522799.201171875</v>
      </c>
      <c r="AS1893" s="31">
        <v>550004.076171875</v>
      </c>
      <c r="AT1893" s="31">
        <v>422557.001953125</v>
      </c>
      <c r="AU1893" s="31">
        <v>517914.4423828125</v>
      </c>
      <c r="AV1893" s="31">
        <v>633952.947265625</v>
      </c>
      <c r="AW1893" s="31">
        <v>627392.849609375</v>
      </c>
      <c r="AX1893" s="31">
        <v>46941.3515625</v>
      </c>
      <c r="AY1893" s="31">
        <v>38215.6484375</v>
      </c>
      <c r="AZ1893" s="31">
        <v>85157</v>
      </c>
    </row>
    <row r="1894" spans="1:52" ht="15" customHeight="1">
      <c r="A1894" s="29" t="s">
        <v>11965</v>
      </c>
      <c r="B1894" s="34">
        <v>33756</v>
      </c>
      <c r="C1894" s="28">
        <v>400</v>
      </c>
      <c r="D1894" s="28">
        <v>31</v>
      </c>
      <c r="E1894" s="28">
        <v>36</v>
      </c>
      <c r="F1894" s="29" t="s">
        <v>462</v>
      </c>
      <c r="G1894" s="29" t="s">
        <v>4156</v>
      </c>
      <c r="H1894" s="28">
        <v>550</v>
      </c>
      <c r="I1894" s="29" t="s">
        <v>11841</v>
      </c>
      <c r="J1894" s="33" t="s">
        <v>11964</v>
      </c>
      <c r="K1894" s="29" t="s">
        <v>178</v>
      </c>
      <c r="L1894" s="29" t="s">
        <v>11946</v>
      </c>
      <c r="M1894" s="29" t="s">
        <v>832</v>
      </c>
      <c r="N1894" s="28">
        <v>481941.5</v>
      </c>
      <c r="O1894" s="28">
        <v>6117816</v>
      </c>
      <c r="P1894" s="29" t="s">
        <v>11945</v>
      </c>
      <c r="Q1894" s="32" t="s">
        <v>919</v>
      </c>
      <c r="R1894" s="19"/>
      <c r="S1894" s="19"/>
      <c r="T1894" s="19"/>
      <c r="U1894" s="19"/>
      <c r="V1894" s="19"/>
      <c r="W1894" s="19"/>
      <c r="X1894" s="19"/>
      <c r="Y1894" s="19"/>
      <c r="Z1894" s="19"/>
      <c r="AA1894" s="19"/>
      <c r="AB1894" s="19"/>
      <c r="AC1894" s="19"/>
      <c r="AD1894" s="19"/>
      <c r="AE1894" s="19"/>
      <c r="AF1894" s="19"/>
      <c r="AG1894" s="31">
        <v>357369.125</v>
      </c>
      <c r="AH1894" s="31">
        <v>787206.25</v>
      </c>
      <c r="AI1894" s="31">
        <v>849273</v>
      </c>
      <c r="AJ1894" s="31">
        <v>759408.625</v>
      </c>
      <c r="AK1894" s="31">
        <v>659094</v>
      </c>
      <c r="AL1894" s="31">
        <v>695226.75</v>
      </c>
      <c r="AM1894" s="31">
        <v>795062.5</v>
      </c>
      <c r="AN1894" s="31">
        <v>698275</v>
      </c>
      <c r="AO1894" s="31">
        <v>785167.875</v>
      </c>
      <c r="AP1894" s="31">
        <v>610526.3125</v>
      </c>
      <c r="AQ1894" s="31">
        <v>631154.6875</v>
      </c>
      <c r="AR1894" s="31">
        <v>545424.375</v>
      </c>
      <c r="AS1894" s="31">
        <v>678981.3125</v>
      </c>
      <c r="AT1894" s="31">
        <v>644233.625</v>
      </c>
      <c r="AU1894" s="31">
        <v>648816.9375</v>
      </c>
      <c r="AV1894" s="31">
        <v>774546.875</v>
      </c>
      <c r="AW1894" s="31">
        <v>732956.6875</v>
      </c>
      <c r="AX1894" s="31">
        <v>52409.375</v>
      </c>
      <c r="AY1894" s="31">
        <v>45303.375</v>
      </c>
      <c r="AZ1894" s="31">
        <v>97712.75</v>
      </c>
    </row>
    <row r="1895" spans="1:52" ht="15" customHeight="1">
      <c r="A1895" s="29" t="s">
        <v>11963</v>
      </c>
      <c r="B1895" s="34">
        <v>33756</v>
      </c>
      <c r="C1895" s="28">
        <v>400</v>
      </c>
      <c r="D1895" s="28">
        <v>31</v>
      </c>
      <c r="E1895" s="28">
        <v>36</v>
      </c>
      <c r="F1895" s="29" t="s">
        <v>462</v>
      </c>
      <c r="G1895" s="29" t="s">
        <v>4156</v>
      </c>
      <c r="H1895" s="28">
        <v>550</v>
      </c>
      <c r="I1895" s="29" t="s">
        <v>11841</v>
      </c>
      <c r="J1895" s="33" t="s">
        <v>11962</v>
      </c>
      <c r="K1895" s="29" t="s">
        <v>178</v>
      </c>
      <c r="L1895" s="29" t="s">
        <v>11946</v>
      </c>
      <c r="M1895" s="29" t="s">
        <v>11961</v>
      </c>
      <c r="N1895" s="28">
        <v>481987.7</v>
      </c>
      <c r="O1895" s="28">
        <v>6117605</v>
      </c>
      <c r="P1895" s="29" t="s">
        <v>11945</v>
      </c>
      <c r="Q1895" s="32" t="s">
        <v>919</v>
      </c>
      <c r="R1895" s="19"/>
      <c r="S1895" s="19"/>
      <c r="T1895" s="19"/>
      <c r="U1895" s="19"/>
      <c r="V1895" s="19"/>
      <c r="W1895" s="19"/>
      <c r="X1895" s="19"/>
      <c r="Y1895" s="19"/>
      <c r="Z1895" s="19"/>
      <c r="AA1895" s="19"/>
      <c r="AB1895" s="19"/>
      <c r="AC1895" s="19"/>
      <c r="AD1895" s="19"/>
      <c r="AE1895" s="19"/>
      <c r="AF1895" s="19"/>
      <c r="AG1895" s="31">
        <v>357369.125</v>
      </c>
      <c r="AH1895" s="31">
        <v>787206.25</v>
      </c>
      <c r="AI1895" s="31">
        <v>849273</v>
      </c>
      <c r="AJ1895" s="31">
        <v>759408.625</v>
      </c>
      <c r="AK1895" s="31">
        <v>659094</v>
      </c>
      <c r="AL1895" s="31">
        <v>695226.75</v>
      </c>
      <c r="AM1895" s="31">
        <v>795062.5</v>
      </c>
      <c r="AN1895" s="31">
        <v>698275</v>
      </c>
      <c r="AO1895" s="31">
        <v>785167.875</v>
      </c>
      <c r="AP1895" s="31">
        <v>610526.3125</v>
      </c>
      <c r="AQ1895" s="31">
        <v>631154.6875</v>
      </c>
      <c r="AR1895" s="31">
        <v>545424.375</v>
      </c>
      <c r="AS1895" s="31">
        <v>678981.3125</v>
      </c>
      <c r="AT1895" s="31">
        <v>644233.625</v>
      </c>
      <c r="AU1895" s="31">
        <v>648816.9375</v>
      </c>
      <c r="AV1895" s="31">
        <v>774546.875</v>
      </c>
      <c r="AW1895" s="31">
        <v>732956.6875</v>
      </c>
      <c r="AX1895" s="31">
        <v>52409.375</v>
      </c>
      <c r="AY1895" s="31">
        <v>45303.375</v>
      </c>
      <c r="AZ1895" s="31">
        <v>97712.75</v>
      </c>
    </row>
    <row r="1896" spans="1:52" ht="15" customHeight="1">
      <c r="A1896" s="29" t="s">
        <v>11960</v>
      </c>
      <c r="B1896" s="34">
        <v>33756</v>
      </c>
      <c r="C1896" s="28">
        <v>400</v>
      </c>
      <c r="D1896" s="28">
        <v>31</v>
      </c>
      <c r="E1896" s="28">
        <v>36</v>
      </c>
      <c r="F1896" s="29" t="s">
        <v>462</v>
      </c>
      <c r="G1896" s="29" t="s">
        <v>4156</v>
      </c>
      <c r="H1896" s="28">
        <v>550</v>
      </c>
      <c r="I1896" s="29" t="s">
        <v>11841</v>
      </c>
      <c r="J1896" s="33" t="s">
        <v>11959</v>
      </c>
      <c r="K1896" s="29" t="s">
        <v>178</v>
      </c>
      <c r="L1896" s="29" t="s">
        <v>11946</v>
      </c>
      <c r="M1896" s="29" t="s">
        <v>11958</v>
      </c>
      <c r="N1896" s="28">
        <v>482034.9</v>
      </c>
      <c r="O1896" s="28">
        <v>6117392</v>
      </c>
      <c r="P1896" s="29" t="s">
        <v>11945</v>
      </c>
      <c r="Q1896" s="32" t="s">
        <v>919</v>
      </c>
      <c r="R1896" s="19"/>
      <c r="S1896" s="19"/>
      <c r="T1896" s="19"/>
      <c r="U1896" s="19"/>
      <c r="V1896" s="19"/>
      <c r="W1896" s="19"/>
      <c r="X1896" s="19"/>
      <c r="Y1896" s="19"/>
      <c r="Z1896" s="19"/>
      <c r="AA1896" s="19"/>
      <c r="AB1896" s="19"/>
      <c r="AC1896" s="19"/>
      <c r="AD1896" s="19"/>
      <c r="AE1896" s="19"/>
      <c r="AF1896" s="19"/>
      <c r="AG1896" s="31">
        <v>357369.125</v>
      </c>
      <c r="AH1896" s="31">
        <v>787206.25</v>
      </c>
      <c r="AI1896" s="31">
        <v>849273</v>
      </c>
      <c r="AJ1896" s="31">
        <v>759408.625</v>
      </c>
      <c r="AK1896" s="31">
        <v>659094</v>
      </c>
      <c r="AL1896" s="31">
        <v>695226.75</v>
      </c>
      <c r="AM1896" s="31">
        <v>795062.5</v>
      </c>
      <c r="AN1896" s="31">
        <v>698275</v>
      </c>
      <c r="AO1896" s="31">
        <v>785167.875</v>
      </c>
      <c r="AP1896" s="31">
        <v>610526.3125</v>
      </c>
      <c r="AQ1896" s="31">
        <v>631154.6875</v>
      </c>
      <c r="AR1896" s="31">
        <v>545424.375</v>
      </c>
      <c r="AS1896" s="31">
        <v>678981.3125</v>
      </c>
      <c r="AT1896" s="31">
        <v>644233.625</v>
      </c>
      <c r="AU1896" s="31">
        <v>648816.9375</v>
      </c>
      <c r="AV1896" s="31">
        <v>774546.875</v>
      </c>
      <c r="AW1896" s="31">
        <v>732956.6875</v>
      </c>
      <c r="AX1896" s="31">
        <v>52409.375</v>
      </c>
      <c r="AY1896" s="31">
        <v>45303.375</v>
      </c>
      <c r="AZ1896" s="31">
        <v>97712.75</v>
      </c>
    </row>
    <row r="1897" spans="1:52" ht="15" customHeight="1">
      <c r="A1897" s="29" t="s">
        <v>11957</v>
      </c>
      <c r="B1897" s="34">
        <v>33756</v>
      </c>
      <c r="C1897" s="28">
        <v>400</v>
      </c>
      <c r="D1897" s="28">
        <v>31</v>
      </c>
      <c r="E1897" s="28">
        <v>36</v>
      </c>
      <c r="F1897" s="29" t="s">
        <v>462</v>
      </c>
      <c r="G1897" s="29" t="s">
        <v>4156</v>
      </c>
      <c r="H1897" s="28">
        <v>550</v>
      </c>
      <c r="I1897" s="29" t="s">
        <v>11841</v>
      </c>
      <c r="J1897" s="33" t="s">
        <v>11956</v>
      </c>
      <c r="K1897" s="29" t="s">
        <v>178</v>
      </c>
      <c r="L1897" s="29" t="s">
        <v>11946</v>
      </c>
      <c r="M1897" s="29" t="s">
        <v>245</v>
      </c>
      <c r="N1897" s="28">
        <v>482084.4</v>
      </c>
      <c r="O1897" s="28">
        <v>6117168</v>
      </c>
      <c r="P1897" s="29" t="s">
        <v>11945</v>
      </c>
      <c r="Q1897" s="32" t="s">
        <v>919</v>
      </c>
      <c r="R1897" s="19"/>
      <c r="S1897" s="19"/>
      <c r="T1897" s="19"/>
      <c r="U1897" s="19"/>
      <c r="V1897" s="19"/>
      <c r="W1897" s="19"/>
      <c r="X1897" s="19"/>
      <c r="Y1897" s="19"/>
      <c r="Z1897" s="19"/>
      <c r="AA1897" s="19"/>
      <c r="AB1897" s="19"/>
      <c r="AC1897" s="19"/>
      <c r="AD1897" s="19"/>
      <c r="AE1897" s="19"/>
      <c r="AF1897" s="19"/>
      <c r="AG1897" s="31">
        <v>357369.125</v>
      </c>
      <c r="AH1897" s="31">
        <v>787206.25</v>
      </c>
      <c r="AI1897" s="31">
        <v>849273</v>
      </c>
      <c r="AJ1897" s="31">
        <v>759408.625</v>
      </c>
      <c r="AK1897" s="31">
        <v>659094</v>
      </c>
      <c r="AL1897" s="31">
        <v>695226.75</v>
      </c>
      <c r="AM1897" s="31">
        <v>795062.5</v>
      </c>
      <c r="AN1897" s="31">
        <v>698275</v>
      </c>
      <c r="AO1897" s="31">
        <v>785167.875</v>
      </c>
      <c r="AP1897" s="31">
        <v>610526.3125</v>
      </c>
      <c r="AQ1897" s="31">
        <v>631154.6875</v>
      </c>
      <c r="AR1897" s="31">
        <v>545424.375</v>
      </c>
      <c r="AS1897" s="31">
        <v>678981.3125</v>
      </c>
      <c r="AT1897" s="31">
        <v>644233.625</v>
      </c>
      <c r="AU1897" s="31">
        <v>648816.9375</v>
      </c>
      <c r="AV1897" s="31">
        <v>774546.875</v>
      </c>
      <c r="AW1897" s="31">
        <v>732956.6875</v>
      </c>
      <c r="AX1897" s="31">
        <v>52409.375</v>
      </c>
      <c r="AY1897" s="31">
        <v>45303.375</v>
      </c>
      <c r="AZ1897" s="31">
        <v>97712.75</v>
      </c>
    </row>
    <row r="1898" spans="1:52" ht="15" customHeight="1">
      <c r="A1898" s="29" t="s">
        <v>11955</v>
      </c>
      <c r="B1898" s="34">
        <v>33756</v>
      </c>
      <c r="C1898" s="28">
        <v>400</v>
      </c>
      <c r="D1898" s="28">
        <v>31</v>
      </c>
      <c r="E1898" s="28">
        <v>36</v>
      </c>
      <c r="F1898" s="29" t="s">
        <v>462</v>
      </c>
      <c r="G1898" s="29" t="s">
        <v>4156</v>
      </c>
      <c r="H1898" s="28">
        <v>550</v>
      </c>
      <c r="I1898" s="29" t="s">
        <v>11841</v>
      </c>
      <c r="J1898" s="33" t="s">
        <v>11954</v>
      </c>
      <c r="K1898" s="29" t="s">
        <v>178</v>
      </c>
      <c r="L1898" s="29" t="s">
        <v>11946</v>
      </c>
      <c r="M1898" s="29" t="s">
        <v>832</v>
      </c>
      <c r="N1898" s="28">
        <v>482228.5</v>
      </c>
      <c r="O1898" s="28">
        <v>6117812</v>
      </c>
      <c r="P1898" s="29" t="s">
        <v>11945</v>
      </c>
      <c r="Q1898" s="32" t="s">
        <v>919</v>
      </c>
      <c r="R1898" s="19"/>
      <c r="S1898" s="19"/>
      <c r="T1898" s="19"/>
      <c r="U1898" s="19"/>
      <c r="V1898" s="19"/>
      <c r="W1898" s="19"/>
      <c r="X1898" s="19"/>
      <c r="Y1898" s="19"/>
      <c r="Z1898" s="19"/>
      <c r="AA1898" s="19"/>
      <c r="AB1898" s="19"/>
      <c r="AC1898" s="19"/>
      <c r="AD1898" s="19"/>
      <c r="AE1898" s="19"/>
      <c r="AF1898" s="19"/>
      <c r="AG1898" s="31">
        <v>357369.125</v>
      </c>
      <c r="AH1898" s="31">
        <v>787206.25</v>
      </c>
      <c r="AI1898" s="31">
        <v>849273</v>
      </c>
      <c r="AJ1898" s="31">
        <v>759408.625</v>
      </c>
      <c r="AK1898" s="31">
        <v>659094</v>
      </c>
      <c r="AL1898" s="31">
        <v>695226.75</v>
      </c>
      <c r="AM1898" s="31">
        <v>795062.5</v>
      </c>
      <c r="AN1898" s="31">
        <v>698275</v>
      </c>
      <c r="AO1898" s="31">
        <v>785167.875</v>
      </c>
      <c r="AP1898" s="31">
        <v>610526.3125</v>
      </c>
      <c r="AQ1898" s="31">
        <v>631154.6875</v>
      </c>
      <c r="AR1898" s="31">
        <v>545424.375</v>
      </c>
      <c r="AS1898" s="31">
        <v>678981.3125</v>
      </c>
      <c r="AT1898" s="31">
        <v>644233.625</v>
      </c>
      <c r="AU1898" s="31">
        <v>648816.9375</v>
      </c>
      <c r="AV1898" s="31">
        <v>774546.875</v>
      </c>
      <c r="AW1898" s="31">
        <v>732956.6875</v>
      </c>
      <c r="AX1898" s="31">
        <v>52409.375</v>
      </c>
      <c r="AY1898" s="31">
        <v>45303.375</v>
      </c>
      <c r="AZ1898" s="31">
        <v>97712.75</v>
      </c>
    </row>
    <row r="1899" spans="1:52" ht="15" customHeight="1">
      <c r="A1899" s="29" t="s">
        <v>11953</v>
      </c>
      <c r="B1899" s="34">
        <v>33756</v>
      </c>
      <c r="C1899" s="28">
        <v>400</v>
      </c>
      <c r="D1899" s="28">
        <v>31</v>
      </c>
      <c r="E1899" s="28">
        <v>36</v>
      </c>
      <c r="F1899" s="29" t="s">
        <v>462</v>
      </c>
      <c r="G1899" s="29" t="s">
        <v>4156</v>
      </c>
      <c r="H1899" s="28">
        <v>550</v>
      </c>
      <c r="I1899" s="29" t="s">
        <v>11841</v>
      </c>
      <c r="J1899" s="33" t="s">
        <v>11952</v>
      </c>
      <c r="K1899" s="29" t="s">
        <v>178</v>
      </c>
      <c r="L1899" s="29" t="s">
        <v>11946</v>
      </c>
      <c r="M1899" s="29" t="s">
        <v>832</v>
      </c>
      <c r="N1899" s="28">
        <v>482274.8</v>
      </c>
      <c r="O1899" s="28">
        <v>6117600</v>
      </c>
      <c r="P1899" s="29" t="s">
        <v>11945</v>
      </c>
      <c r="Q1899" s="32" t="s">
        <v>919</v>
      </c>
      <c r="R1899" s="19"/>
      <c r="S1899" s="19"/>
      <c r="T1899" s="19"/>
      <c r="U1899" s="19"/>
      <c r="V1899" s="19"/>
      <c r="W1899" s="19"/>
      <c r="X1899" s="19"/>
      <c r="Y1899" s="19"/>
      <c r="Z1899" s="19"/>
      <c r="AA1899" s="19"/>
      <c r="AB1899" s="19"/>
      <c r="AC1899" s="19"/>
      <c r="AD1899" s="19"/>
      <c r="AE1899" s="19"/>
      <c r="AF1899" s="19"/>
      <c r="AG1899" s="31">
        <v>357369.125</v>
      </c>
      <c r="AH1899" s="31">
        <v>787206.25</v>
      </c>
      <c r="AI1899" s="31">
        <v>849273</v>
      </c>
      <c r="AJ1899" s="31">
        <v>759408.625</v>
      </c>
      <c r="AK1899" s="31">
        <v>659094</v>
      </c>
      <c r="AL1899" s="31">
        <v>695226.75</v>
      </c>
      <c r="AM1899" s="31">
        <v>795062.5</v>
      </c>
      <c r="AN1899" s="31">
        <v>698275</v>
      </c>
      <c r="AO1899" s="31">
        <v>785167.875</v>
      </c>
      <c r="AP1899" s="31">
        <v>610526.3125</v>
      </c>
      <c r="AQ1899" s="31">
        <v>631154.6875</v>
      </c>
      <c r="AR1899" s="31">
        <v>545424.375</v>
      </c>
      <c r="AS1899" s="31">
        <v>678981.3125</v>
      </c>
      <c r="AT1899" s="31">
        <v>644233.625</v>
      </c>
      <c r="AU1899" s="31">
        <v>648816.9375</v>
      </c>
      <c r="AV1899" s="31">
        <v>774546.875</v>
      </c>
      <c r="AW1899" s="31">
        <v>732956.6875</v>
      </c>
      <c r="AX1899" s="31">
        <v>52409.375</v>
      </c>
      <c r="AY1899" s="31">
        <v>45303.375</v>
      </c>
      <c r="AZ1899" s="31">
        <v>97712.75</v>
      </c>
    </row>
    <row r="1900" spans="1:52" ht="15" customHeight="1">
      <c r="A1900" s="29" t="s">
        <v>11951</v>
      </c>
      <c r="B1900" s="34">
        <v>33756</v>
      </c>
      <c r="C1900" s="28">
        <v>400</v>
      </c>
      <c r="D1900" s="28">
        <v>31</v>
      </c>
      <c r="E1900" s="28">
        <v>36</v>
      </c>
      <c r="F1900" s="29" t="s">
        <v>462</v>
      </c>
      <c r="G1900" s="29" t="s">
        <v>4156</v>
      </c>
      <c r="H1900" s="28">
        <v>550</v>
      </c>
      <c r="I1900" s="29" t="s">
        <v>11841</v>
      </c>
      <c r="J1900" s="33" t="s">
        <v>11950</v>
      </c>
      <c r="K1900" s="29" t="s">
        <v>178</v>
      </c>
      <c r="L1900" s="29" t="s">
        <v>11946</v>
      </c>
      <c r="M1900" s="29" t="s">
        <v>11949</v>
      </c>
      <c r="N1900" s="28">
        <v>482321.9</v>
      </c>
      <c r="O1900" s="28">
        <v>6117389</v>
      </c>
      <c r="P1900" s="29" t="s">
        <v>11945</v>
      </c>
      <c r="Q1900" s="32" t="s">
        <v>919</v>
      </c>
      <c r="R1900" s="19"/>
      <c r="S1900" s="19"/>
      <c r="T1900" s="19"/>
      <c r="U1900" s="19"/>
      <c r="V1900" s="19"/>
      <c r="W1900" s="19"/>
      <c r="X1900" s="19"/>
      <c r="Y1900" s="19"/>
      <c r="Z1900" s="19"/>
      <c r="AA1900" s="19"/>
      <c r="AB1900" s="19"/>
      <c r="AC1900" s="19"/>
      <c r="AD1900" s="19"/>
      <c r="AE1900" s="19"/>
      <c r="AF1900" s="19"/>
      <c r="AG1900" s="31">
        <v>357369.125</v>
      </c>
      <c r="AH1900" s="31">
        <v>787206.25</v>
      </c>
      <c r="AI1900" s="31">
        <v>849273</v>
      </c>
      <c r="AJ1900" s="31">
        <v>759408.625</v>
      </c>
      <c r="AK1900" s="31">
        <v>659094</v>
      </c>
      <c r="AL1900" s="31">
        <v>695226.75</v>
      </c>
      <c r="AM1900" s="31">
        <v>795062.5</v>
      </c>
      <c r="AN1900" s="31">
        <v>698275</v>
      </c>
      <c r="AO1900" s="31">
        <v>785167.875</v>
      </c>
      <c r="AP1900" s="31">
        <v>610526.3125</v>
      </c>
      <c r="AQ1900" s="31">
        <v>631154.6875</v>
      </c>
      <c r="AR1900" s="31">
        <v>545424.375</v>
      </c>
      <c r="AS1900" s="31">
        <v>678981.3125</v>
      </c>
      <c r="AT1900" s="31">
        <v>644233.625</v>
      </c>
      <c r="AU1900" s="31">
        <v>648816.9375</v>
      </c>
      <c r="AV1900" s="31">
        <v>774546.875</v>
      </c>
      <c r="AW1900" s="31">
        <v>732956.6875</v>
      </c>
      <c r="AX1900" s="31">
        <v>52409.375</v>
      </c>
      <c r="AY1900" s="31">
        <v>45303.375</v>
      </c>
      <c r="AZ1900" s="31">
        <v>97712.75</v>
      </c>
    </row>
    <row r="1901" spans="1:52" ht="15" customHeight="1">
      <c r="A1901" s="29" t="s">
        <v>11948</v>
      </c>
      <c r="B1901" s="34">
        <v>33756</v>
      </c>
      <c r="C1901" s="28">
        <v>400</v>
      </c>
      <c r="D1901" s="28">
        <v>31</v>
      </c>
      <c r="E1901" s="28">
        <v>36</v>
      </c>
      <c r="F1901" s="29" t="s">
        <v>462</v>
      </c>
      <c r="G1901" s="29" t="s">
        <v>4156</v>
      </c>
      <c r="H1901" s="28">
        <v>550</v>
      </c>
      <c r="I1901" s="29" t="s">
        <v>11841</v>
      </c>
      <c r="J1901" s="33" t="s">
        <v>11947</v>
      </c>
      <c r="K1901" s="29" t="s">
        <v>178</v>
      </c>
      <c r="L1901" s="29" t="s">
        <v>11946</v>
      </c>
      <c r="M1901" s="29" t="s">
        <v>245</v>
      </c>
      <c r="N1901" s="28">
        <v>482371.4</v>
      </c>
      <c r="O1901" s="28">
        <v>6117165</v>
      </c>
      <c r="P1901" s="29" t="s">
        <v>11945</v>
      </c>
      <c r="Q1901" s="32" t="s">
        <v>919</v>
      </c>
      <c r="R1901" s="19"/>
      <c r="S1901" s="19"/>
      <c r="T1901" s="19"/>
      <c r="U1901" s="19"/>
      <c r="V1901" s="19"/>
      <c r="W1901" s="19"/>
      <c r="X1901" s="19"/>
      <c r="Y1901" s="19"/>
      <c r="Z1901" s="19"/>
      <c r="AA1901" s="19"/>
      <c r="AB1901" s="19"/>
      <c r="AC1901" s="19"/>
      <c r="AD1901" s="19"/>
      <c r="AE1901" s="19"/>
      <c r="AF1901" s="19"/>
      <c r="AG1901" s="31">
        <v>357369.125</v>
      </c>
      <c r="AH1901" s="31">
        <v>787206.25</v>
      </c>
      <c r="AI1901" s="31">
        <v>849273</v>
      </c>
      <c r="AJ1901" s="31">
        <v>759408.625</v>
      </c>
      <c r="AK1901" s="31">
        <v>659094</v>
      </c>
      <c r="AL1901" s="31">
        <v>695226.75</v>
      </c>
      <c r="AM1901" s="31">
        <v>795062.5</v>
      </c>
      <c r="AN1901" s="31">
        <v>698275</v>
      </c>
      <c r="AO1901" s="31">
        <v>785167.875</v>
      </c>
      <c r="AP1901" s="31">
        <v>610526.3125</v>
      </c>
      <c r="AQ1901" s="31">
        <v>631154.6875</v>
      </c>
      <c r="AR1901" s="31">
        <v>545424.375</v>
      </c>
      <c r="AS1901" s="31">
        <v>678981.3125</v>
      </c>
      <c r="AT1901" s="31">
        <v>644233.625</v>
      </c>
      <c r="AU1901" s="31">
        <v>648816.9375</v>
      </c>
      <c r="AV1901" s="31">
        <v>774546.875</v>
      </c>
      <c r="AW1901" s="31">
        <v>732956.6875</v>
      </c>
      <c r="AX1901" s="31">
        <v>52409.375</v>
      </c>
      <c r="AY1901" s="31">
        <v>45303.375</v>
      </c>
      <c r="AZ1901" s="31">
        <v>97712.75</v>
      </c>
    </row>
    <row r="1902" spans="1:52" ht="15" customHeight="1">
      <c r="A1902" s="29" t="s">
        <v>11944</v>
      </c>
      <c r="B1902" s="34">
        <v>34625</v>
      </c>
      <c r="C1902" s="28">
        <v>600</v>
      </c>
      <c r="D1902" s="28">
        <v>42</v>
      </c>
      <c r="E1902" s="28">
        <v>45</v>
      </c>
      <c r="F1902" s="29" t="s">
        <v>462</v>
      </c>
      <c r="G1902" s="29" t="s">
        <v>8357</v>
      </c>
      <c r="H1902" s="28">
        <v>550</v>
      </c>
      <c r="I1902" s="29" t="s">
        <v>11841</v>
      </c>
      <c r="J1902" s="33" t="s">
        <v>11943</v>
      </c>
      <c r="K1902" s="29" t="s">
        <v>178</v>
      </c>
      <c r="L1902" s="29" t="s">
        <v>11936</v>
      </c>
      <c r="M1902" s="29" t="s">
        <v>11935</v>
      </c>
      <c r="N1902" s="28">
        <v>479502.5</v>
      </c>
      <c r="O1902" s="28">
        <v>6094233</v>
      </c>
      <c r="P1902" s="29" t="s">
        <v>11934</v>
      </c>
      <c r="Q1902" s="32" t="s">
        <v>919</v>
      </c>
      <c r="R1902" s="19"/>
      <c r="S1902" s="19"/>
      <c r="T1902" s="19"/>
      <c r="U1902" s="19"/>
      <c r="V1902" s="19"/>
      <c r="W1902" s="19"/>
      <c r="X1902" s="19"/>
      <c r="Y1902" s="19"/>
      <c r="Z1902" s="19"/>
      <c r="AA1902" s="19"/>
      <c r="AB1902" s="19"/>
      <c r="AC1902" s="19"/>
      <c r="AD1902" s="19"/>
      <c r="AE1902" s="19"/>
      <c r="AF1902" s="19"/>
      <c r="AG1902" s="19"/>
      <c r="AH1902" s="19"/>
      <c r="AI1902" s="31">
        <v>300030.5</v>
      </c>
      <c r="AJ1902" s="31">
        <v>1345876</v>
      </c>
      <c r="AK1902" s="31">
        <v>1480921.25</v>
      </c>
      <c r="AL1902" s="31">
        <v>1498533.5</v>
      </c>
      <c r="AM1902" s="31">
        <v>1886350</v>
      </c>
      <c r="AN1902" s="31">
        <v>1596400</v>
      </c>
      <c r="AO1902" s="31">
        <v>1624083</v>
      </c>
      <c r="AP1902" s="31">
        <v>1392095.125</v>
      </c>
      <c r="AQ1902" s="31">
        <v>1295831.875</v>
      </c>
      <c r="AR1902" s="31">
        <v>1371135</v>
      </c>
      <c r="AS1902" s="31">
        <v>1565816.5</v>
      </c>
      <c r="AT1902" s="31">
        <v>1517399.875</v>
      </c>
      <c r="AU1902" s="31">
        <v>1413377.875</v>
      </c>
      <c r="AV1902" s="31">
        <v>1595096.5</v>
      </c>
      <c r="AW1902" s="31">
        <v>1386459</v>
      </c>
      <c r="AX1902" s="31">
        <v>0</v>
      </c>
      <c r="AY1902" s="31">
        <v>105667.25</v>
      </c>
      <c r="AZ1902" s="31">
        <v>105667.25</v>
      </c>
    </row>
    <row r="1903" spans="1:52" ht="15" customHeight="1">
      <c r="A1903" s="29" t="s">
        <v>11942</v>
      </c>
      <c r="B1903" s="34">
        <v>34625</v>
      </c>
      <c r="C1903" s="28">
        <v>600</v>
      </c>
      <c r="D1903" s="28">
        <v>42</v>
      </c>
      <c r="E1903" s="28">
        <v>45</v>
      </c>
      <c r="F1903" s="29" t="s">
        <v>462</v>
      </c>
      <c r="G1903" s="29" t="s">
        <v>8357</v>
      </c>
      <c r="H1903" s="28">
        <v>550</v>
      </c>
      <c r="I1903" s="29" t="s">
        <v>11841</v>
      </c>
      <c r="J1903" s="33" t="s">
        <v>11941</v>
      </c>
      <c r="K1903" s="29" t="s">
        <v>178</v>
      </c>
      <c r="L1903" s="29" t="s">
        <v>11936</v>
      </c>
      <c r="M1903" s="29" t="s">
        <v>11935</v>
      </c>
      <c r="N1903" s="28">
        <v>479502.7</v>
      </c>
      <c r="O1903" s="28">
        <v>6094021</v>
      </c>
      <c r="P1903" s="29" t="s">
        <v>11934</v>
      </c>
      <c r="Q1903" s="32" t="s">
        <v>919</v>
      </c>
      <c r="R1903" s="19"/>
      <c r="S1903" s="19"/>
      <c r="T1903" s="19"/>
      <c r="U1903" s="19"/>
      <c r="V1903" s="19"/>
      <c r="W1903" s="19"/>
      <c r="X1903" s="19"/>
      <c r="Y1903" s="19"/>
      <c r="Z1903" s="19"/>
      <c r="AA1903" s="19"/>
      <c r="AB1903" s="19"/>
      <c r="AC1903" s="19"/>
      <c r="AD1903" s="19"/>
      <c r="AE1903" s="19"/>
      <c r="AF1903" s="19"/>
      <c r="AG1903" s="19"/>
      <c r="AH1903" s="19"/>
      <c r="AI1903" s="31">
        <v>300030.5</v>
      </c>
      <c r="AJ1903" s="31">
        <v>1345876</v>
      </c>
      <c r="AK1903" s="31">
        <v>1480921.25</v>
      </c>
      <c r="AL1903" s="31">
        <v>1498533.5</v>
      </c>
      <c r="AM1903" s="31">
        <v>1886350</v>
      </c>
      <c r="AN1903" s="31">
        <v>1596400</v>
      </c>
      <c r="AO1903" s="31">
        <v>1624083</v>
      </c>
      <c r="AP1903" s="31">
        <v>1392095.125</v>
      </c>
      <c r="AQ1903" s="31">
        <v>1295831.875</v>
      </c>
      <c r="AR1903" s="31">
        <v>1371135</v>
      </c>
      <c r="AS1903" s="31">
        <v>1565816.5</v>
      </c>
      <c r="AT1903" s="31">
        <v>1517399.875</v>
      </c>
      <c r="AU1903" s="31">
        <v>1413377.875</v>
      </c>
      <c r="AV1903" s="31">
        <v>1595096.5</v>
      </c>
      <c r="AW1903" s="31">
        <v>1386459</v>
      </c>
      <c r="AX1903" s="31">
        <v>0</v>
      </c>
      <c r="AY1903" s="31">
        <v>105667.25</v>
      </c>
      <c r="AZ1903" s="31">
        <v>105667.25</v>
      </c>
    </row>
    <row r="1904" spans="1:52" ht="15" customHeight="1">
      <c r="A1904" s="29" t="s">
        <v>11940</v>
      </c>
      <c r="B1904" s="34">
        <v>34625</v>
      </c>
      <c r="C1904" s="28">
        <v>600</v>
      </c>
      <c r="D1904" s="28">
        <v>42</v>
      </c>
      <c r="E1904" s="28">
        <v>45</v>
      </c>
      <c r="F1904" s="29" t="s">
        <v>462</v>
      </c>
      <c r="G1904" s="29" t="s">
        <v>8357</v>
      </c>
      <c r="H1904" s="28">
        <v>550</v>
      </c>
      <c r="I1904" s="29" t="s">
        <v>11841</v>
      </c>
      <c r="J1904" s="33" t="s">
        <v>11939</v>
      </c>
      <c r="K1904" s="29" t="s">
        <v>178</v>
      </c>
      <c r="L1904" s="29" t="s">
        <v>11936</v>
      </c>
      <c r="M1904" s="29" t="s">
        <v>11935</v>
      </c>
      <c r="N1904" s="28">
        <v>479502.9</v>
      </c>
      <c r="O1904" s="28">
        <v>6093810</v>
      </c>
      <c r="P1904" s="29" t="s">
        <v>11934</v>
      </c>
      <c r="Q1904" s="32" t="s">
        <v>919</v>
      </c>
      <c r="R1904" s="19"/>
      <c r="S1904" s="19"/>
      <c r="T1904" s="19"/>
      <c r="U1904" s="19"/>
      <c r="V1904" s="19"/>
      <c r="W1904" s="19"/>
      <c r="X1904" s="19"/>
      <c r="Y1904" s="19"/>
      <c r="Z1904" s="19"/>
      <c r="AA1904" s="19"/>
      <c r="AB1904" s="19"/>
      <c r="AC1904" s="19"/>
      <c r="AD1904" s="19"/>
      <c r="AE1904" s="19"/>
      <c r="AF1904" s="19"/>
      <c r="AG1904" s="19"/>
      <c r="AH1904" s="19"/>
      <c r="AI1904" s="31">
        <v>300030.5</v>
      </c>
      <c r="AJ1904" s="31">
        <v>1345876</v>
      </c>
      <c r="AK1904" s="31">
        <v>1480921.25</v>
      </c>
      <c r="AL1904" s="31">
        <v>1498533.5</v>
      </c>
      <c r="AM1904" s="31">
        <v>1886350</v>
      </c>
      <c r="AN1904" s="31">
        <v>1596400</v>
      </c>
      <c r="AO1904" s="31">
        <v>1624083</v>
      </c>
      <c r="AP1904" s="31">
        <v>1392095.125</v>
      </c>
      <c r="AQ1904" s="31">
        <v>1295831.875</v>
      </c>
      <c r="AR1904" s="31">
        <v>1371135</v>
      </c>
      <c r="AS1904" s="31">
        <v>1565816.5</v>
      </c>
      <c r="AT1904" s="31">
        <v>1517399.875</v>
      </c>
      <c r="AU1904" s="31">
        <v>1413377.875</v>
      </c>
      <c r="AV1904" s="31">
        <v>1595096.5</v>
      </c>
      <c r="AW1904" s="31">
        <v>1386459</v>
      </c>
      <c r="AX1904" s="31">
        <v>0</v>
      </c>
      <c r="AY1904" s="31">
        <v>105667.25</v>
      </c>
      <c r="AZ1904" s="31">
        <v>105667.25</v>
      </c>
    </row>
    <row r="1905" spans="1:52" ht="15" customHeight="1">
      <c r="A1905" s="29" t="s">
        <v>11938</v>
      </c>
      <c r="B1905" s="34">
        <v>34625</v>
      </c>
      <c r="C1905" s="28">
        <v>600</v>
      </c>
      <c r="D1905" s="28">
        <v>42</v>
      </c>
      <c r="E1905" s="28">
        <v>45</v>
      </c>
      <c r="F1905" s="29" t="s">
        <v>462</v>
      </c>
      <c r="G1905" s="29" t="s">
        <v>8357</v>
      </c>
      <c r="H1905" s="28">
        <v>550</v>
      </c>
      <c r="I1905" s="29" t="s">
        <v>11841</v>
      </c>
      <c r="J1905" s="33" t="s">
        <v>11937</v>
      </c>
      <c r="K1905" s="29" t="s">
        <v>178</v>
      </c>
      <c r="L1905" s="29" t="s">
        <v>11936</v>
      </c>
      <c r="M1905" s="29" t="s">
        <v>11935</v>
      </c>
      <c r="N1905" s="28">
        <v>479504.1</v>
      </c>
      <c r="O1905" s="28">
        <v>6093598</v>
      </c>
      <c r="P1905" s="29" t="s">
        <v>11934</v>
      </c>
      <c r="Q1905" s="32" t="s">
        <v>919</v>
      </c>
      <c r="R1905" s="19"/>
      <c r="S1905" s="19"/>
      <c r="T1905" s="19"/>
      <c r="U1905" s="19"/>
      <c r="V1905" s="19"/>
      <c r="W1905" s="19"/>
      <c r="X1905" s="19"/>
      <c r="Y1905" s="19"/>
      <c r="Z1905" s="19"/>
      <c r="AA1905" s="19"/>
      <c r="AB1905" s="19"/>
      <c r="AC1905" s="19"/>
      <c r="AD1905" s="19"/>
      <c r="AE1905" s="19"/>
      <c r="AF1905" s="19"/>
      <c r="AG1905" s="19"/>
      <c r="AH1905" s="19"/>
      <c r="AI1905" s="31">
        <v>300030.5</v>
      </c>
      <c r="AJ1905" s="31">
        <v>1345876</v>
      </c>
      <c r="AK1905" s="31">
        <v>1480921.25</v>
      </c>
      <c r="AL1905" s="31">
        <v>1498533.5</v>
      </c>
      <c r="AM1905" s="31">
        <v>1886350</v>
      </c>
      <c r="AN1905" s="31">
        <v>1596400</v>
      </c>
      <c r="AO1905" s="31">
        <v>1624083</v>
      </c>
      <c r="AP1905" s="31">
        <v>1392095.125</v>
      </c>
      <c r="AQ1905" s="31">
        <v>1295831.875</v>
      </c>
      <c r="AR1905" s="31">
        <v>1371135</v>
      </c>
      <c r="AS1905" s="31">
        <v>1565816.5</v>
      </c>
      <c r="AT1905" s="31">
        <v>1517399.875</v>
      </c>
      <c r="AU1905" s="31">
        <v>1413377.875</v>
      </c>
      <c r="AV1905" s="31">
        <v>1595096.5</v>
      </c>
      <c r="AW1905" s="31">
        <v>1386459</v>
      </c>
      <c r="AX1905" s="31">
        <v>0</v>
      </c>
      <c r="AY1905" s="31">
        <v>105667.25</v>
      </c>
      <c r="AZ1905" s="31">
        <v>105667.25</v>
      </c>
    </row>
    <row r="1906" spans="1:52" ht="15" customHeight="1">
      <c r="A1906" s="29" t="s">
        <v>11933</v>
      </c>
      <c r="B1906" s="34">
        <v>34822</v>
      </c>
      <c r="C1906" s="28">
        <v>600</v>
      </c>
      <c r="D1906" s="28">
        <v>42</v>
      </c>
      <c r="E1906" s="28">
        <v>45</v>
      </c>
      <c r="F1906" s="29" t="s">
        <v>462</v>
      </c>
      <c r="G1906" s="29" t="s">
        <v>8357</v>
      </c>
      <c r="H1906" s="28">
        <v>550</v>
      </c>
      <c r="I1906" s="29" t="s">
        <v>11841</v>
      </c>
      <c r="J1906" s="33" t="s">
        <v>11932</v>
      </c>
      <c r="K1906" s="29" t="s">
        <v>178</v>
      </c>
      <c r="L1906" s="29" t="s">
        <v>11886</v>
      </c>
      <c r="M1906" s="29" t="s">
        <v>2851</v>
      </c>
      <c r="N1906" s="28">
        <v>478577.1</v>
      </c>
      <c r="O1906" s="28">
        <v>6100036</v>
      </c>
      <c r="P1906" s="29" t="s">
        <v>11846</v>
      </c>
      <c r="Q1906" s="32" t="s">
        <v>919</v>
      </c>
      <c r="R1906" s="19"/>
      <c r="S1906" s="19"/>
      <c r="T1906" s="19"/>
      <c r="U1906" s="19"/>
      <c r="V1906" s="19"/>
      <c r="W1906" s="19"/>
      <c r="X1906" s="19"/>
      <c r="Y1906" s="19"/>
      <c r="Z1906" s="19"/>
      <c r="AA1906" s="19"/>
      <c r="AB1906" s="19"/>
      <c r="AC1906" s="19"/>
      <c r="AD1906" s="19"/>
      <c r="AE1906" s="19"/>
      <c r="AF1906" s="19"/>
      <c r="AG1906" s="19"/>
      <c r="AH1906" s="19"/>
      <c r="AI1906" s="19"/>
      <c r="AJ1906" s="31">
        <v>555475.9375</v>
      </c>
      <c r="AK1906" s="31">
        <v>1248117.625</v>
      </c>
      <c r="AL1906" s="31">
        <v>1340559.875</v>
      </c>
      <c r="AM1906" s="31">
        <v>1582359</v>
      </c>
      <c r="AN1906" s="31">
        <v>1069289.75</v>
      </c>
      <c r="AO1906" s="31">
        <v>1038257.5</v>
      </c>
      <c r="AP1906" s="31">
        <v>1188273.9296875</v>
      </c>
      <c r="AQ1906" s="31">
        <v>1171537.12890625</v>
      </c>
      <c r="AR1906" s="31">
        <v>1081856.8671875</v>
      </c>
      <c r="AS1906" s="31">
        <v>1324665.5703125</v>
      </c>
      <c r="AT1906" s="31">
        <v>1194753.41015625</v>
      </c>
      <c r="AU1906" s="31">
        <v>1099699.4765625</v>
      </c>
      <c r="AV1906" s="31">
        <v>1451846.56640625</v>
      </c>
      <c r="AW1906" s="31">
        <v>1384023.5546875</v>
      </c>
      <c r="AX1906" s="31">
        <v>93821.078125</v>
      </c>
      <c r="AY1906" s="31">
        <v>74132.4375</v>
      </c>
      <c r="AZ1906" s="31">
        <v>167953.515625</v>
      </c>
    </row>
    <row r="1907" spans="1:52" ht="15" customHeight="1">
      <c r="A1907" s="29" t="s">
        <v>11931</v>
      </c>
      <c r="B1907" s="34">
        <v>34822</v>
      </c>
      <c r="C1907" s="28">
        <v>600</v>
      </c>
      <c r="D1907" s="28">
        <v>42</v>
      </c>
      <c r="E1907" s="28">
        <v>45</v>
      </c>
      <c r="F1907" s="29" t="s">
        <v>462</v>
      </c>
      <c r="G1907" s="29" t="s">
        <v>8357</v>
      </c>
      <c r="H1907" s="28">
        <v>550</v>
      </c>
      <c r="I1907" s="29" t="s">
        <v>11841</v>
      </c>
      <c r="J1907" s="33" t="s">
        <v>11930</v>
      </c>
      <c r="K1907" s="29" t="s">
        <v>178</v>
      </c>
      <c r="L1907" s="29" t="s">
        <v>11886</v>
      </c>
      <c r="M1907" s="29" t="s">
        <v>175</v>
      </c>
      <c r="N1907" s="28">
        <v>478835.1</v>
      </c>
      <c r="O1907" s="28">
        <v>6100033</v>
      </c>
      <c r="P1907" s="29" t="s">
        <v>11846</v>
      </c>
      <c r="Q1907" s="32" t="s">
        <v>919</v>
      </c>
      <c r="R1907" s="19"/>
      <c r="S1907" s="19"/>
      <c r="T1907" s="19"/>
      <c r="U1907" s="19"/>
      <c r="V1907" s="19"/>
      <c r="W1907" s="19"/>
      <c r="X1907" s="19"/>
      <c r="Y1907" s="19"/>
      <c r="Z1907" s="19"/>
      <c r="AA1907" s="19"/>
      <c r="AB1907" s="19"/>
      <c r="AC1907" s="19"/>
      <c r="AD1907" s="19"/>
      <c r="AE1907" s="19"/>
      <c r="AF1907" s="19"/>
      <c r="AG1907" s="19"/>
      <c r="AH1907" s="19"/>
      <c r="AI1907" s="19"/>
      <c r="AJ1907" s="31">
        <v>555475.9375</v>
      </c>
      <c r="AK1907" s="31">
        <v>1248117.625</v>
      </c>
      <c r="AL1907" s="31">
        <v>1340559.875</v>
      </c>
      <c r="AM1907" s="31">
        <v>1582359</v>
      </c>
      <c r="AN1907" s="31">
        <v>1069289.75</v>
      </c>
      <c r="AO1907" s="31">
        <v>1038257.5</v>
      </c>
      <c r="AP1907" s="31">
        <v>1188273.9296875</v>
      </c>
      <c r="AQ1907" s="31">
        <v>1171537.12890625</v>
      </c>
      <c r="AR1907" s="31">
        <v>1081856.8671875</v>
      </c>
      <c r="AS1907" s="31">
        <v>1324665.5703125</v>
      </c>
      <c r="AT1907" s="31">
        <v>1194753.41015625</v>
      </c>
      <c r="AU1907" s="31">
        <v>1099699.4765625</v>
      </c>
      <c r="AV1907" s="31">
        <v>1451846.56640625</v>
      </c>
      <c r="AW1907" s="31">
        <v>1384023.5546875</v>
      </c>
      <c r="AX1907" s="31">
        <v>93821.078125</v>
      </c>
      <c r="AY1907" s="31">
        <v>74132.4375</v>
      </c>
      <c r="AZ1907" s="31">
        <v>167953.515625</v>
      </c>
    </row>
    <row r="1908" spans="1:52" ht="15" customHeight="1">
      <c r="A1908" s="29" t="s">
        <v>11929</v>
      </c>
      <c r="B1908" s="34">
        <v>34822</v>
      </c>
      <c r="C1908" s="28">
        <v>600</v>
      </c>
      <c r="D1908" s="28">
        <v>42</v>
      </c>
      <c r="E1908" s="28">
        <v>45</v>
      </c>
      <c r="F1908" s="29" t="s">
        <v>462</v>
      </c>
      <c r="G1908" s="29" t="s">
        <v>8357</v>
      </c>
      <c r="H1908" s="28">
        <v>550</v>
      </c>
      <c r="I1908" s="29" t="s">
        <v>11841</v>
      </c>
      <c r="J1908" s="33" t="s">
        <v>11928</v>
      </c>
      <c r="K1908" s="29" t="s">
        <v>178</v>
      </c>
      <c r="L1908" s="29" t="s">
        <v>11886</v>
      </c>
      <c r="M1908" s="29" t="s">
        <v>11925</v>
      </c>
      <c r="N1908" s="28">
        <v>479099.1</v>
      </c>
      <c r="O1908" s="28">
        <v>6100031</v>
      </c>
      <c r="P1908" s="29" t="s">
        <v>11846</v>
      </c>
      <c r="Q1908" s="32" t="s">
        <v>919</v>
      </c>
      <c r="R1908" s="19"/>
      <c r="S1908" s="19"/>
      <c r="T1908" s="19"/>
      <c r="U1908" s="19"/>
      <c r="V1908" s="19"/>
      <c r="W1908" s="19"/>
      <c r="X1908" s="19"/>
      <c r="Y1908" s="19"/>
      <c r="Z1908" s="19"/>
      <c r="AA1908" s="19"/>
      <c r="AB1908" s="19"/>
      <c r="AC1908" s="19"/>
      <c r="AD1908" s="19"/>
      <c r="AE1908" s="19"/>
      <c r="AF1908" s="19"/>
      <c r="AG1908" s="19"/>
      <c r="AH1908" s="19"/>
      <c r="AI1908" s="19"/>
      <c r="AJ1908" s="31">
        <v>555475.9375</v>
      </c>
      <c r="AK1908" s="31">
        <v>1248117.625</v>
      </c>
      <c r="AL1908" s="31">
        <v>1340559.875</v>
      </c>
      <c r="AM1908" s="31">
        <v>1582359</v>
      </c>
      <c r="AN1908" s="31">
        <v>1069289.75</v>
      </c>
      <c r="AO1908" s="31">
        <v>1038257.5</v>
      </c>
      <c r="AP1908" s="31">
        <v>1188273.9296875</v>
      </c>
      <c r="AQ1908" s="31">
        <v>1171537.12890625</v>
      </c>
      <c r="AR1908" s="31">
        <v>1081856.8671875</v>
      </c>
      <c r="AS1908" s="31">
        <v>1324665.5703125</v>
      </c>
      <c r="AT1908" s="31">
        <v>1194753.41015625</v>
      </c>
      <c r="AU1908" s="31">
        <v>1099699.4765625</v>
      </c>
      <c r="AV1908" s="31">
        <v>1451846.56640625</v>
      </c>
      <c r="AW1908" s="31">
        <v>1384023.5546875</v>
      </c>
      <c r="AX1908" s="31">
        <v>93821.078125</v>
      </c>
      <c r="AY1908" s="31">
        <v>74132.4375</v>
      </c>
      <c r="AZ1908" s="31">
        <v>167953.515625</v>
      </c>
    </row>
    <row r="1909" spans="1:52" ht="15" customHeight="1">
      <c r="A1909" s="29" t="s">
        <v>11927</v>
      </c>
      <c r="B1909" s="34">
        <v>34822</v>
      </c>
      <c r="C1909" s="28">
        <v>600</v>
      </c>
      <c r="D1909" s="28">
        <v>42</v>
      </c>
      <c r="E1909" s="28">
        <v>45</v>
      </c>
      <c r="F1909" s="29" t="s">
        <v>462</v>
      </c>
      <c r="G1909" s="29" t="s">
        <v>8357</v>
      </c>
      <c r="H1909" s="28">
        <v>550</v>
      </c>
      <c r="I1909" s="29" t="s">
        <v>11841</v>
      </c>
      <c r="J1909" s="33" t="s">
        <v>11926</v>
      </c>
      <c r="K1909" s="29" t="s">
        <v>178</v>
      </c>
      <c r="L1909" s="29" t="s">
        <v>11886</v>
      </c>
      <c r="M1909" s="29" t="s">
        <v>11925</v>
      </c>
      <c r="N1909" s="28">
        <v>479356</v>
      </c>
      <c r="O1909" s="28">
        <v>6100037</v>
      </c>
      <c r="P1909" s="29" t="s">
        <v>11846</v>
      </c>
      <c r="Q1909" s="32" t="s">
        <v>919</v>
      </c>
      <c r="R1909" s="19"/>
      <c r="S1909" s="19"/>
      <c r="T1909" s="19"/>
      <c r="U1909" s="19"/>
      <c r="V1909" s="19"/>
      <c r="W1909" s="19"/>
      <c r="X1909" s="19"/>
      <c r="Y1909" s="19"/>
      <c r="Z1909" s="19"/>
      <c r="AA1909" s="19"/>
      <c r="AB1909" s="19"/>
      <c r="AC1909" s="19"/>
      <c r="AD1909" s="19"/>
      <c r="AE1909" s="19"/>
      <c r="AF1909" s="19"/>
      <c r="AG1909" s="19"/>
      <c r="AH1909" s="19"/>
      <c r="AI1909" s="19"/>
      <c r="AJ1909" s="31">
        <v>555475.9375</v>
      </c>
      <c r="AK1909" s="31">
        <v>1248117.625</v>
      </c>
      <c r="AL1909" s="31">
        <v>1340559.875</v>
      </c>
      <c r="AM1909" s="31">
        <v>1582359</v>
      </c>
      <c r="AN1909" s="31">
        <v>1069289.75</v>
      </c>
      <c r="AO1909" s="31">
        <v>1038257.5</v>
      </c>
      <c r="AP1909" s="31">
        <v>1188273.9296875</v>
      </c>
      <c r="AQ1909" s="31">
        <v>1171537.12890625</v>
      </c>
      <c r="AR1909" s="31">
        <v>1081856.8671875</v>
      </c>
      <c r="AS1909" s="31">
        <v>1324665.5703125</v>
      </c>
      <c r="AT1909" s="31">
        <v>1194753.41015625</v>
      </c>
      <c r="AU1909" s="31">
        <v>1099699.4765625</v>
      </c>
      <c r="AV1909" s="31">
        <v>1451846.56640625</v>
      </c>
      <c r="AW1909" s="31">
        <v>1384023.5546875</v>
      </c>
      <c r="AX1909" s="31">
        <v>93821.078125</v>
      </c>
      <c r="AY1909" s="31">
        <v>74132.4375</v>
      </c>
      <c r="AZ1909" s="31">
        <v>167953.515625</v>
      </c>
    </row>
    <row r="1910" spans="1:52" ht="15" customHeight="1">
      <c r="A1910" s="29" t="s">
        <v>11924</v>
      </c>
      <c r="B1910" s="34">
        <v>34822</v>
      </c>
      <c r="C1910" s="28">
        <v>600</v>
      </c>
      <c r="D1910" s="28">
        <v>42</v>
      </c>
      <c r="E1910" s="28">
        <v>45</v>
      </c>
      <c r="F1910" s="29" t="s">
        <v>462</v>
      </c>
      <c r="G1910" s="29" t="s">
        <v>8357</v>
      </c>
      <c r="H1910" s="28">
        <v>550</v>
      </c>
      <c r="I1910" s="29" t="s">
        <v>11841</v>
      </c>
      <c r="J1910" s="33" t="s">
        <v>11923</v>
      </c>
      <c r="K1910" s="29" t="s">
        <v>178</v>
      </c>
      <c r="L1910" s="29" t="s">
        <v>11886</v>
      </c>
      <c r="M1910" s="29" t="s">
        <v>2851</v>
      </c>
      <c r="N1910" s="28">
        <v>478610.3</v>
      </c>
      <c r="O1910" s="28">
        <v>6099777</v>
      </c>
      <c r="P1910" s="29" t="s">
        <v>11846</v>
      </c>
      <c r="Q1910" s="32" t="s">
        <v>919</v>
      </c>
      <c r="R1910" s="19"/>
      <c r="S1910" s="19"/>
      <c r="T1910" s="19"/>
      <c r="U1910" s="19"/>
      <c r="V1910" s="19"/>
      <c r="W1910" s="19"/>
      <c r="X1910" s="19"/>
      <c r="Y1910" s="19"/>
      <c r="Z1910" s="19"/>
      <c r="AA1910" s="19"/>
      <c r="AB1910" s="19"/>
      <c r="AC1910" s="19"/>
      <c r="AD1910" s="19"/>
      <c r="AE1910" s="19"/>
      <c r="AF1910" s="19"/>
      <c r="AG1910" s="19"/>
      <c r="AH1910" s="19"/>
      <c r="AI1910" s="19"/>
      <c r="AJ1910" s="31">
        <v>555475.9375</v>
      </c>
      <c r="AK1910" s="31">
        <v>1248117.625</v>
      </c>
      <c r="AL1910" s="31">
        <v>1340559.875</v>
      </c>
      <c r="AM1910" s="31">
        <v>1582359</v>
      </c>
      <c r="AN1910" s="31">
        <v>1069289.75</v>
      </c>
      <c r="AO1910" s="31">
        <v>1038257.5</v>
      </c>
      <c r="AP1910" s="31">
        <v>1188273.9296875</v>
      </c>
      <c r="AQ1910" s="31">
        <v>1171537.12890625</v>
      </c>
      <c r="AR1910" s="31">
        <v>1081856.8671875</v>
      </c>
      <c r="AS1910" s="31">
        <v>1324665.5703125</v>
      </c>
      <c r="AT1910" s="31">
        <v>1194753.41015625</v>
      </c>
      <c r="AU1910" s="31">
        <v>1099699.4765625</v>
      </c>
      <c r="AV1910" s="31">
        <v>1451846.56640625</v>
      </c>
      <c r="AW1910" s="31">
        <v>1384023.5546875</v>
      </c>
      <c r="AX1910" s="31">
        <v>93821.078125</v>
      </c>
      <c r="AY1910" s="31">
        <v>74132.4375</v>
      </c>
      <c r="AZ1910" s="31">
        <v>167953.515625</v>
      </c>
    </row>
    <row r="1911" spans="1:52" ht="15" customHeight="1">
      <c r="A1911" s="29" t="s">
        <v>11922</v>
      </c>
      <c r="B1911" s="34">
        <v>34822</v>
      </c>
      <c r="C1911" s="28">
        <v>600</v>
      </c>
      <c r="D1911" s="28">
        <v>42</v>
      </c>
      <c r="E1911" s="28">
        <v>45</v>
      </c>
      <c r="F1911" s="29" t="s">
        <v>462</v>
      </c>
      <c r="G1911" s="29" t="s">
        <v>8357</v>
      </c>
      <c r="H1911" s="28">
        <v>550</v>
      </c>
      <c r="I1911" s="29" t="s">
        <v>11841</v>
      </c>
      <c r="J1911" s="33" t="s">
        <v>11921</v>
      </c>
      <c r="K1911" s="29" t="s">
        <v>178</v>
      </c>
      <c r="L1911" s="29" t="s">
        <v>11886</v>
      </c>
      <c r="M1911" s="29" t="s">
        <v>2851</v>
      </c>
      <c r="N1911" s="28">
        <v>478873.2</v>
      </c>
      <c r="O1911" s="28">
        <v>6099778</v>
      </c>
      <c r="P1911" s="29" t="s">
        <v>11846</v>
      </c>
      <c r="Q1911" s="32" t="s">
        <v>919</v>
      </c>
      <c r="R1911" s="19"/>
      <c r="S1911" s="19"/>
      <c r="T1911" s="19"/>
      <c r="U1911" s="19"/>
      <c r="V1911" s="19"/>
      <c r="W1911" s="19"/>
      <c r="X1911" s="19"/>
      <c r="Y1911" s="19"/>
      <c r="Z1911" s="19"/>
      <c r="AA1911" s="19"/>
      <c r="AB1911" s="19"/>
      <c r="AC1911" s="19"/>
      <c r="AD1911" s="19"/>
      <c r="AE1911" s="19"/>
      <c r="AF1911" s="19"/>
      <c r="AG1911" s="19"/>
      <c r="AH1911" s="19"/>
      <c r="AI1911" s="19"/>
      <c r="AJ1911" s="31">
        <v>555475.9375</v>
      </c>
      <c r="AK1911" s="31">
        <v>1248117.625</v>
      </c>
      <c r="AL1911" s="31">
        <v>1340559.875</v>
      </c>
      <c r="AM1911" s="31">
        <v>1582359</v>
      </c>
      <c r="AN1911" s="31">
        <v>1069289.75</v>
      </c>
      <c r="AO1911" s="31">
        <v>1038257.5</v>
      </c>
      <c r="AP1911" s="31">
        <v>1188273.9296875</v>
      </c>
      <c r="AQ1911" s="31">
        <v>1171537.12890625</v>
      </c>
      <c r="AR1911" s="31">
        <v>1081856.8671875</v>
      </c>
      <c r="AS1911" s="31">
        <v>1324665.5703125</v>
      </c>
      <c r="AT1911" s="31">
        <v>1194753.41015625</v>
      </c>
      <c r="AU1911" s="31">
        <v>1099699.4765625</v>
      </c>
      <c r="AV1911" s="31">
        <v>1451846.56640625</v>
      </c>
      <c r="AW1911" s="31">
        <v>1384023.5546875</v>
      </c>
      <c r="AX1911" s="31">
        <v>93821.078125</v>
      </c>
      <c r="AY1911" s="31">
        <v>74132.4375</v>
      </c>
      <c r="AZ1911" s="31">
        <v>167953.515625</v>
      </c>
    </row>
    <row r="1912" spans="1:52" ht="15" customHeight="1">
      <c r="A1912" s="29" t="s">
        <v>11920</v>
      </c>
      <c r="B1912" s="34">
        <v>34822</v>
      </c>
      <c r="C1912" s="28">
        <v>600</v>
      </c>
      <c r="D1912" s="28">
        <v>42</v>
      </c>
      <c r="E1912" s="28">
        <v>45</v>
      </c>
      <c r="F1912" s="29" t="s">
        <v>462</v>
      </c>
      <c r="G1912" s="29" t="s">
        <v>8357</v>
      </c>
      <c r="H1912" s="28">
        <v>550</v>
      </c>
      <c r="I1912" s="29" t="s">
        <v>11841</v>
      </c>
      <c r="J1912" s="33" t="s">
        <v>11919</v>
      </c>
      <c r="K1912" s="29" t="s">
        <v>178</v>
      </c>
      <c r="L1912" s="29" t="s">
        <v>11886</v>
      </c>
      <c r="M1912" s="29" t="s">
        <v>11918</v>
      </c>
      <c r="N1912" s="28">
        <v>479134.3</v>
      </c>
      <c r="O1912" s="28">
        <v>6099774</v>
      </c>
      <c r="P1912" s="29" t="s">
        <v>11846</v>
      </c>
      <c r="Q1912" s="32" t="s">
        <v>919</v>
      </c>
      <c r="R1912" s="19"/>
      <c r="S1912" s="19"/>
      <c r="T1912" s="19"/>
      <c r="U1912" s="19"/>
      <c r="V1912" s="19"/>
      <c r="W1912" s="19"/>
      <c r="X1912" s="19"/>
      <c r="Y1912" s="19"/>
      <c r="Z1912" s="19"/>
      <c r="AA1912" s="19"/>
      <c r="AB1912" s="19"/>
      <c r="AC1912" s="19"/>
      <c r="AD1912" s="19"/>
      <c r="AE1912" s="19"/>
      <c r="AF1912" s="19"/>
      <c r="AG1912" s="19"/>
      <c r="AH1912" s="19"/>
      <c r="AI1912" s="19"/>
      <c r="AJ1912" s="31">
        <v>555475.9375</v>
      </c>
      <c r="AK1912" s="31">
        <v>1248117.625</v>
      </c>
      <c r="AL1912" s="31">
        <v>1340559.875</v>
      </c>
      <c r="AM1912" s="31">
        <v>1582359</v>
      </c>
      <c r="AN1912" s="31">
        <v>1069289.75</v>
      </c>
      <c r="AO1912" s="31">
        <v>1038257.5</v>
      </c>
      <c r="AP1912" s="31">
        <v>1188273.9296875</v>
      </c>
      <c r="AQ1912" s="31">
        <v>1171537.12890625</v>
      </c>
      <c r="AR1912" s="31">
        <v>1081856.8671875</v>
      </c>
      <c r="AS1912" s="31">
        <v>1324665.5703125</v>
      </c>
      <c r="AT1912" s="31">
        <v>1194753.41015625</v>
      </c>
      <c r="AU1912" s="31">
        <v>1099699.4765625</v>
      </c>
      <c r="AV1912" s="31">
        <v>1451846.56640625</v>
      </c>
      <c r="AW1912" s="31">
        <v>1384023.5546875</v>
      </c>
      <c r="AX1912" s="31">
        <v>93821.078125</v>
      </c>
      <c r="AY1912" s="31">
        <v>74132.4375</v>
      </c>
      <c r="AZ1912" s="31">
        <v>167953.515625</v>
      </c>
    </row>
    <row r="1913" spans="1:52" ht="15" customHeight="1">
      <c r="A1913" s="29" t="s">
        <v>11917</v>
      </c>
      <c r="B1913" s="34">
        <v>34822</v>
      </c>
      <c r="C1913" s="28">
        <v>600</v>
      </c>
      <c r="D1913" s="28">
        <v>42</v>
      </c>
      <c r="E1913" s="28">
        <v>45</v>
      </c>
      <c r="F1913" s="29" t="s">
        <v>462</v>
      </c>
      <c r="G1913" s="29" t="s">
        <v>8357</v>
      </c>
      <c r="H1913" s="28">
        <v>550</v>
      </c>
      <c r="I1913" s="29" t="s">
        <v>11841</v>
      </c>
      <c r="J1913" s="33" t="s">
        <v>11916</v>
      </c>
      <c r="K1913" s="29" t="s">
        <v>178</v>
      </c>
      <c r="L1913" s="29" t="s">
        <v>11886</v>
      </c>
      <c r="M1913" s="29" t="s">
        <v>2333</v>
      </c>
      <c r="N1913" s="28">
        <v>479393.9</v>
      </c>
      <c r="O1913" s="28">
        <v>6099787</v>
      </c>
      <c r="P1913" s="29" t="s">
        <v>11846</v>
      </c>
      <c r="Q1913" s="32" t="s">
        <v>919</v>
      </c>
      <c r="R1913" s="19"/>
      <c r="S1913" s="19"/>
      <c r="T1913" s="19"/>
      <c r="U1913" s="19"/>
      <c r="V1913" s="19"/>
      <c r="W1913" s="19"/>
      <c r="X1913" s="19"/>
      <c r="Y1913" s="19"/>
      <c r="Z1913" s="19"/>
      <c r="AA1913" s="19"/>
      <c r="AB1913" s="19"/>
      <c r="AC1913" s="19"/>
      <c r="AD1913" s="19"/>
      <c r="AE1913" s="19"/>
      <c r="AF1913" s="19"/>
      <c r="AG1913" s="19"/>
      <c r="AH1913" s="19"/>
      <c r="AI1913" s="19"/>
      <c r="AJ1913" s="31">
        <v>555475.9375</v>
      </c>
      <c r="AK1913" s="31">
        <v>1248117.625</v>
      </c>
      <c r="AL1913" s="31">
        <v>1340559.875</v>
      </c>
      <c r="AM1913" s="31">
        <v>1582359</v>
      </c>
      <c r="AN1913" s="31">
        <v>1069289.75</v>
      </c>
      <c r="AO1913" s="31">
        <v>1038257.5</v>
      </c>
      <c r="AP1913" s="31">
        <v>1188273.9296875</v>
      </c>
      <c r="AQ1913" s="31">
        <v>1171537.12890625</v>
      </c>
      <c r="AR1913" s="31">
        <v>1081856.8671875</v>
      </c>
      <c r="AS1913" s="31">
        <v>1324665.5703125</v>
      </c>
      <c r="AT1913" s="31">
        <v>1194753.41015625</v>
      </c>
      <c r="AU1913" s="31">
        <v>1099699.4765625</v>
      </c>
      <c r="AV1913" s="31">
        <v>1451846.56640625</v>
      </c>
      <c r="AW1913" s="31">
        <v>1384023.5546875</v>
      </c>
      <c r="AX1913" s="31">
        <v>93821.078125</v>
      </c>
      <c r="AY1913" s="31">
        <v>74132.4375</v>
      </c>
      <c r="AZ1913" s="31">
        <v>167953.515625</v>
      </c>
    </row>
    <row r="1914" spans="1:52" ht="15" customHeight="1">
      <c r="A1914" s="29" t="s">
        <v>11915</v>
      </c>
      <c r="B1914" s="34">
        <v>34822</v>
      </c>
      <c r="C1914" s="28">
        <v>600</v>
      </c>
      <c r="D1914" s="28">
        <v>42</v>
      </c>
      <c r="E1914" s="28">
        <v>45</v>
      </c>
      <c r="F1914" s="29" t="s">
        <v>462</v>
      </c>
      <c r="G1914" s="29" t="s">
        <v>8357</v>
      </c>
      <c r="H1914" s="28">
        <v>550</v>
      </c>
      <c r="I1914" s="29" t="s">
        <v>11841</v>
      </c>
      <c r="J1914" s="33" t="s">
        <v>11914</v>
      </c>
      <c r="K1914" s="29" t="s">
        <v>178</v>
      </c>
      <c r="L1914" s="29" t="s">
        <v>11886</v>
      </c>
      <c r="M1914" s="29" t="s">
        <v>11855</v>
      </c>
      <c r="N1914" s="28">
        <v>478638.5</v>
      </c>
      <c r="O1914" s="28">
        <v>6099512</v>
      </c>
      <c r="P1914" s="29" t="s">
        <v>11846</v>
      </c>
      <c r="Q1914" s="32" t="s">
        <v>919</v>
      </c>
      <c r="R1914" s="19"/>
      <c r="S1914" s="19"/>
      <c r="T1914" s="19"/>
      <c r="U1914" s="19"/>
      <c r="V1914" s="19"/>
      <c r="W1914" s="19"/>
      <c r="X1914" s="19"/>
      <c r="Y1914" s="19"/>
      <c r="Z1914" s="19"/>
      <c r="AA1914" s="19"/>
      <c r="AB1914" s="19"/>
      <c r="AC1914" s="19"/>
      <c r="AD1914" s="19"/>
      <c r="AE1914" s="19"/>
      <c r="AF1914" s="19"/>
      <c r="AG1914" s="19"/>
      <c r="AH1914" s="19"/>
      <c r="AI1914" s="19"/>
      <c r="AJ1914" s="31">
        <v>555475.9375</v>
      </c>
      <c r="AK1914" s="31">
        <v>1248117.625</v>
      </c>
      <c r="AL1914" s="31">
        <v>1340559.875</v>
      </c>
      <c r="AM1914" s="31">
        <v>1582359</v>
      </c>
      <c r="AN1914" s="31">
        <v>1069289.75</v>
      </c>
      <c r="AO1914" s="31">
        <v>1038257.5</v>
      </c>
      <c r="AP1914" s="31">
        <v>1188273.9296875</v>
      </c>
      <c r="AQ1914" s="31">
        <v>1171537.12890625</v>
      </c>
      <c r="AR1914" s="31">
        <v>1081856.8671875</v>
      </c>
      <c r="AS1914" s="31">
        <v>1324665.5703125</v>
      </c>
      <c r="AT1914" s="31">
        <v>1194753.41015625</v>
      </c>
      <c r="AU1914" s="31">
        <v>1099699.4765625</v>
      </c>
      <c r="AV1914" s="31">
        <v>1451846.56640625</v>
      </c>
      <c r="AW1914" s="31">
        <v>1384023.5546875</v>
      </c>
      <c r="AX1914" s="31">
        <v>93821.078125</v>
      </c>
      <c r="AY1914" s="31">
        <v>74132.4375</v>
      </c>
      <c r="AZ1914" s="31">
        <v>167953.515625</v>
      </c>
    </row>
    <row r="1915" spans="1:52" ht="15" customHeight="1">
      <c r="A1915" s="29" t="s">
        <v>11913</v>
      </c>
      <c r="B1915" s="34">
        <v>34822</v>
      </c>
      <c r="C1915" s="28">
        <v>600</v>
      </c>
      <c r="D1915" s="28">
        <v>42</v>
      </c>
      <c r="E1915" s="28">
        <v>45</v>
      </c>
      <c r="F1915" s="29" t="s">
        <v>462</v>
      </c>
      <c r="G1915" s="29" t="s">
        <v>8357</v>
      </c>
      <c r="H1915" s="28">
        <v>550</v>
      </c>
      <c r="I1915" s="29" t="s">
        <v>11841</v>
      </c>
      <c r="J1915" s="33" t="s">
        <v>11912</v>
      </c>
      <c r="K1915" s="29" t="s">
        <v>178</v>
      </c>
      <c r="L1915" s="29" t="s">
        <v>11886</v>
      </c>
      <c r="M1915" s="29" t="s">
        <v>11889</v>
      </c>
      <c r="N1915" s="28">
        <v>478898.4</v>
      </c>
      <c r="O1915" s="28">
        <v>6099519</v>
      </c>
      <c r="P1915" s="29" t="s">
        <v>11846</v>
      </c>
      <c r="Q1915" s="32" t="s">
        <v>919</v>
      </c>
      <c r="R1915" s="19"/>
      <c r="S1915" s="19"/>
      <c r="T1915" s="19"/>
      <c r="U1915" s="19"/>
      <c r="V1915" s="19"/>
      <c r="W1915" s="19"/>
      <c r="X1915" s="19"/>
      <c r="Y1915" s="19"/>
      <c r="Z1915" s="19"/>
      <c r="AA1915" s="19"/>
      <c r="AB1915" s="19"/>
      <c r="AC1915" s="19"/>
      <c r="AD1915" s="19"/>
      <c r="AE1915" s="19"/>
      <c r="AF1915" s="19"/>
      <c r="AG1915" s="19"/>
      <c r="AH1915" s="19"/>
      <c r="AI1915" s="19"/>
      <c r="AJ1915" s="31">
        <v>555475.9375</v>
      </c>
      <c r="AK1915" s="31">
        <v>1248117.625</v>
      </c>
      <c r="AL1915" s="31">
        <v>1340559.875</v>
      </c>
      <c r="AM1915" s="31">
        <v>1582359</v>
      </c>
      <c r="AN1915" s="31">
        <v>1069289.75</v>
      </c>
      <c r="AO1915" s="31">
        <v>1038257.5</v>
      </c>
      <c r="AP1915" s="31">
        <v>1188273.9296875</v>
      </c>
      <c r="AQ1915" s="31">
        <v>1171537.12890625</v>
      </c>
      <c r="AR1915" s="31">
        <v>1081856.8671875</v>
      </c>
      <c r="AS1915" s="31">
        <v>1324665.5703125</v>
      </c>
      <c r="AT1915" s="31">
        <v>1194753.41015625</v>
      </c>
      <c r="AU1915" s="31">
        <v>1099699.4765625</v>
      </c>
      <c r="AV1915" s="31">
        <v>1451846.56640625</v>
      </c>
      <c r="AW1915" s="31">
        <v>1384023.5546875</v>
      </c>
      <c r="AX1915" s="31">
        <v>93821.078125</v>
      </c>
      <c r="AY1915" s="31">
        <v>74132.4375</v>
      </c>
      <c r="AZ1915" s="31">
        <v>167953.515625</v>
      </c>
    </row>
    <row r="1916" spans="1:52" ht="15" customHeight="1">
      <c r="A1916" s="29" t="s">
        <v>11911</v>
      </c>
      <c r="B1916" s="34">
        <v>34822</v>
      </c>
      <c r="C1916" s="28">
        <v>600</v>
      </c>
      <c r="D1916" s="28">
        <v>42</v>
      </c>
      <c r="E1916" s="28">
        <v>45</v>
      </c>
      <c r="F1916" s="29" t="s">
        <v>462</v>
      </c>
      <c r="G1916" s="29" t="s">
        <v>8357</v>
      </c>
      <c r="H1916" s="28">
        <v>550</v>
      </c>
      <c r="I1916" s="29" t="s">
        <v>11841</v>
      </c>
      <c r="J1916" s="33" t="s">
        <v>11910</v>
      </c>
      <c r="K1916" s="29" t="s">
        <v>178</v>
      </c>
      <c r="L1916" s="29" t="s">
        <v>11886</v>
      </c>
      <c r="M1916" s="29" t="s">
        <v>2826</v>
      </c>
      <c r="N1916" s="28">
        <v>479162.3</v>
      </c>
      <c r="O1916" s="28">
        <v>6099522</v>
      </c>
      <c r="P1916" s="29" t="s">
        <v>11846</v>
      </c>
      <c r="Q1916" s="32" t="s">
        <v>919</v>
      </c>
      <c r="R1916" s="19"/>
      <c r="S1916" s="19"/>
      <c r="T1916" s="19"/>
      <c r="U1916" s="19"/>
      <c r="V1916" s="19"/>
      <c r="W1916" s="19"/>
      <c r="X1916" s="19"/>
      <c r="Y1916" s="19"/>
      <c r="Z1916" s="19"/>
      <c r="AA1916" s="19"/>
      <c r="AB1916" s="19"/>
      <c r="AC1916" s="19"/>
      <c r="AD1916" s="19"/>
      <c r="AE1916" s="19"/>
      <c r="AF1916" s="19"/>
      <c r="AG1916" s="19"/>
      <c r="AH1916" s="19"/>
      <c r="AI1916" s="19"/>
      <c r="AJ1916" s="31">
        <v>555475.9375</v>
      </c>
      <c r="AK1916" s="31">
        <v>1248117.625</v>
      </c>
      <c r="AL1916" s="31">
        <v>1340559.875</v>
      </c>
      <c r="AM1916" s="31">
        <v>1582359</v>
      </c>
      <c r="AN1916" s="31">
        <v>1069289.75</v>
      </c>
      <c r="AO1916" s="31">
        <v>1038257.5</v>
      </c>
      <c r="AP1916" s="31">
        <v>1188273.9296875</v>
      </c>
      <c r="AQ1916" s="31">
        <v>1171537.12890625</v>
      </c>
      <c r="AR1916" s="31">
        <v>1081856.8671875</v>
      </c>
      <c r="AS1916" s="31">
        <v>1324665.5703125</v>
      </c>
      <c r="AT1916" s="31">
        <v>1194753.41015625</v>
      </c>
      <c r="AU1916" s="31">
        <v>1099699.4765625</v>
      </c>
      <c r="AV1916" s="31">
        <v>1451846.56640625</v>
      </c>
      <c r="AW1916" s="31">
        <v>1384023.5546875</v>
      </c>
      <c r="AX1916" s="31">
        <v>93821.078125</v>
      </c>
      <c r="AY1916" s="31">
        <v>74132.4375</v>
      </c>
      <c r="AZ1916" s="31">
        <v>167953.515625</v>
      </c>
    </row>
    <row r="1917" spans="1:52" ht="15" customHeight="1">
      <c r="A1917" s="29" t="s">
        <v>11909</v>
      </c>
      <c r="B1917" s="34">
        <v>34822</v>
      </c>
      <c r="C1917" s="28">
        <v>600</v>
      </c>
      <c r="D1917" s="28">
        <v>42</v>
      </c>
      <c r="E1917" s="28">
        <v>45</v>
      </c>
      <c r="F1917" s="29" t="s">
        <v>462</v>
      </c>
      <c r="G1917" s="29" t="s">
        <v>8357</v>
      </c>
      <c r="H1917" s="28">
        <v>550</v>
      </c>
      <c r="I1917" s="29" t="s">
        <v>11841</v>
      </c>
      <c r="J1917" s="33" t="s">
        <v>11908</v>
      </c>
      <c r="K1917" s="29" t="s">
        <v>178</v>
      </c>
      <c r="L1917" s="29" t="s">
        <v>11886</v>
      </c>
      <c r="M1917" s="29" t="s">
        <v>9391</v>
      </c>
      <c r="N1917" s="28">
        <v>479422.3</v>
      </c>
      <c r="O1917" s="28">
        <v>6099519</v>
      </c>
      <c r="P1917" s="29" t="s">
        <v>11846</v>
      </c>
      <c r="Q1917" s="32" t="s">
        <v>919</v>
      </c>
      <c r="R1917" s="19"/>
      <c r="S1917" s="19"/>
      <c r="T1917" s="19"/>
      <c r="U1917" s="19"/>
      <c r="V1917" s="19"/>
      <c r="W1917" s="19"/>
      <c r="X1917" s="19"/>
      <c r="Y1917" s="19"/>
      <c r="Z1917" s="19"/>
      <c r="AA1917" s="19"/>
      <c r="AB1917" s="19"/>
      <c r="AC1917" s="19"/>
      <c r="AD1917" s="19"/>
      <c r="AE1917" s="19"/>
      <c r="AF1917" s="19"/>
      <c r="AG1917" s="19"/>
      <c r="AH1917" s="19"/>
      <c r="AI1917" s="19"/>
      <c r="AJ1917" s="31">
        <v>555475.9375</v>
      </c>
      <c r="AK1917" s="31">
        <v>1248117.625</v>
      </c>
      <c r="AL1917" s="31">
        <v>1340559.875</v>
      </c>
      <c r="AM1917" s="31">
        <v>1582359</v>
      </c>
      <c r="AN1917" s="31">
        <v>1069289.75</v>
      </c>
      <c r="AO1917" s="31">
        <v>1038257.5</v>
      </c>
      <c r="AP1917" s="31">
        <v>1188273.9296875</v>
      </c>
      <c r="AQ1917" s="31">
        <v>1171537.12890625</v>
      </c>
      <c r="AR1917" s="31">
        <v>1081856.8671875</v>
      </c>
      <c r="AS1917" s="31">
        <v>1324665.5703125</v>
      </c>
      <c r="AT1917" s="31">
        <v>1194753.41015625</v>
      </c>
      <c r="AU1917" s="31">
        <v>1099699.4765625</v>
      </c>
      <c r="AV1917" s="31">
        <v>1451846.56640625</v>
      </c>
      <c r="AW1917" s="31">
        <v>1384023.5546875</v>
      </c>
      <c r="AX1917" s="31">
        <v>93821.078125</v>
      </c>
      <c r="AY1917" s="31">
        <v>74132.4375</v>
      </c>
      <c r="AZ1917" s="31">
        <v>167953.515625</v>
      </c>
    </row>
    <row r="1918" spans="1:52" ht="15" customHeight="1">
      <c r="A1918" s="29" t="s">
        <v>11907</v>
      </c>
      <c r="B1918" s="34">
        <v>34822</v>
      </c>
      <c r="C1918" s="28">
        <v>600</v>
      </c>
      <c r="D1918" s="28">
        <v>42</v>
      </c>
      <c r="E1918" s="28">
        <v>45</v>
      </c>
      <c r="F1918" s="29" t="s">
        <v>462</v>
      </c>
      <c r="G1918" s="29" t="s">
        <v>8357</v>
      </c>
      <c r="H1918" s="28">
        <v>550</v>
      </c>
      <c r="I1918" s="29" t="s">
        <v>11841</v>
      </c>
      <c r="J1918" s="33" t="s">
        <v>11906</v>
      </c>
      <c r="K1918" s="29" t="s">
        <v>178</v>
      </c>
      <c r="L1918" s="29" t="s">
        <v>11886</v>
      </c>
      <c r="M1918" s="29" t="s">
        <v>11889</v>
      </c>
      <c r="N1918" s="28">
        <v>478417.8</v>
      </c>
      <c r="O1918" s="28">
        <v>6099253</v>
      </c>
      <c r="P1918" s="29" t="s">
        <v>11846</v>
      </c>
      <c r="Q1918" s="32" t="s">
        <v>919</v>
      </c>
      <c r="R1918" s="19"/>
      <c r="S1918" s="19"/>
      <c r="T1918" s="19"/>
      <c r="U1918" s="19"/>
      <c r="V1918" s="19"/>
      <c r="W1918" s="19"/>
      <c r="X1918" s="19"/>
      <c r="Y1918" s="19"/>
      <c r="Z1918" s="19"/>
      <c r="AA1918" s="19"/>
      <c r="AB1918" s="19"/>
      <c r="AC1918" s="19"/>
      <c r="AD1918" s="19"/>
      <c r="AE1918" s="19"/>
      <c r="AF1918" s="19"/>
      <c r="AG1918" s="19"/>
      <c r="AH1918" s="19"/>
      <c r="AI1918" s="19"/>
      <c r="AJ1918" s="31">
        <v>555475.9375</v>
      </c>
      <c r="AK1918" s="31">
        <v>1248117.625</v>
      </c>
      <c r="AL1918" s="31">
        <v>1340559.875</v>
      </c>
      <c r="AM1918" s="31">
        <v>1582359</v>
      </c>
      <c r="AN1918" s="31">
        <v>1069289.75</v>
      </c>
      <c r="AO1918" s="31">
        <v>1038257.5</v>
      </c>
      <c r="AP1918" s="31">
        <v>1188273.9296875</v>
      </c>
      <c r="AQ1918" s="31">
        <v>1171537.12890625</v>
      </c>
      <c r="AR1918" s="31">
        <v>1081856.8671875</v>
      </c>
      <c r="AS1918" s="31">
        <v>1324665.5703125</v>
      </c>
      <c r="AT1918" s="31">
        <v>1194753.41015625</v>
      </c>
      <c r="AU1918" s="31">
        <v>1099699.4765625</v>
      </c>
      <c r="AV1918" s="31">
        <v>1451846.56640625</v>
      </c>
      <c r="AW1918" s="31">
        <v>1384023.5546875</v>
      </c>
      <c r="AX1918" s="31">
        <v>93821.078125</v>
      </c>
      <c r="AY1918" s="31">
        <v>74132.4375</v>
      </c>
      <c r="AZ1918" s="31">
        <v>167953.515625</v>
      </c>
    </row>
    <row r="1919" spans="1:52" ht="15" customHeight="1">
      <c r="A1919" s="29" t="s">
        <v>11905</v>
      </c>
      <c r="B1919" s="34">
        <v>34822</v>
      </c>
      <c r="C1919" s="28">
        <v>600</v>
      </c>
      <c r="D1919" s="28">
        <v>42</v>
      </c>
      <c r="E1919" s="28">
        <v>45</v>
      </c>
      <c r="F1919" s="29" t="s">
        <v>462</v>
      </c>
      <c r="G1919" s="29" t="s">
        <v>8357</v>
      </c>
      <c r="H1919" s="28">
        <v>550</v>
      </c>
      <c r="I1919" s="29" t="s">
        <v>11841</v>
      </c>
      <c r="J1919" s="33" t="s">
        <v>11904</v>
      </c>
      <c r="K1919" s="29" t="s">
        <v>178</v>
      </c>
      <c r="L1919" s="29" t="s">
        <v>11886</v>
      </c>
      <c r="M1919" s="29" t="s">
        <v>2826</v>
      </c>
      <c r="N1919" s="28">
        <v>478674.5</v>
      </c>
      <c r="O1919" s="28">
        <v>6099264</v>
      </c>
      <c r="P1919" s="29" t="s">
        <v>11846</v>
      </c>
      <c r="Q1919" s="32" t="s">
        <v>919</v>
      </c>
      <c r="R1919" s="19"/>
      <c r="S1919" s="19"/>
      <c r="T1919" s="19"/>
      <c r="U1919" s="19"/>
      <c r="V1919" s="19"/>
      <c r="W1919" s="19"/>
      <c r="X1919" s="19"/>
      <c r="Y1919" s="19"/>
      <c r="Z1919" s="19"/>
      <c r="AA1919" s="19"/>
      <c r="AB1919" s="19"/>
      <c r="AC1919" s="19"/>
      <c r="AD1919" s="19"/>
      <c r="AE1919" s="19"/>
      <c r="AF1919" s="19"/>
      <c r="AG1919" s="19"/>
      <c r="AH1919" s="19"/>
      <c r="AI1919" s="19"/>
      <c r="AJ1919" s="31">
        <v>555475.9375</v>
      </c>
      <c r="AK1919" s="31">
        <v>1248117.625</v>
      </c>
      <c r="AL1919" s="31">
        <v>1340559.875</v>
      </c>
      <c r="AM1919" s="31">
        <v>1582359</v>
      </c>
      <c r="AN1919" s="31">
        <v>1069289.75</v>
      </c>
      <c r="AO1919" s="31">
        <v>1038257.5</v>
      </c>
      <c r="AP1919" s="31">
        <v>1188273.9296875</v>
      </c>
      <c r="AQ1919" s="31">
        <v>1171537.12890625</v>
      </c>
      <c r="AR1919" s="31">
        <v>1081856.8671875</v>
      </c>
      <c r="AS1919" s="31">
        <v>1324665.5703125</v>
      </c>
      <c r="AT1919" s="31">
        <v>1194753.41015625</v>
      </c>
      <c r="AU1919" s="31">
        <v>1099699.4765625</v>
      </c>
      <c r="AV1919" s="31">
        <v>1451846.56640625</v>
      </c>
      <c r="AW1919" s="31">
        <v>1384023.5546875</v>
      </c>
      <c r="AX1919" s="31">
        <v>93821.078125</v>
      </c>
      <c r="AY1919" s="31">
        <v>74132.4375</v>
      </c>
      <c r="AZ1919" s="31">
        <v>167953.515625</v>
      </c>
    </row>
    <row r="1920" spans="1:52" ht="15" customHeight="1">
      <c r="A1920" s="29" t="s">
        <v>11903</v>
      </c>
      <c r="B1920" s="34">
        <v>34822</v>
      </c>
      <c r="C1920" s="28">
        <v>600</v>
      </c>
      <c r="D1920" s="28">
        <v>42</v>
      </c>
      <c r="E1920" s="28">
        <v>45</v>
      </c>
      <c r="F1920" s="29" t="s">
        <v>462</v>
      </c>
      <c r="G1920" s="29" t="s">
        <v>8357</v>
      </c>
      <c r="H1920" s="28">
        <v>550</v>
      </c>
      <c r="I1920" s="29" t="s">
        <v>11841</v>
      </c>
      <c r="J1920" s="33" t="s">
        <v>11902</v>
      </c>
      <c r="K1920" s="29" t="s">
        <v>178</v>
      </c>
      <c r="L1920" s="29" t="s">
        <v>11886</v>
      </c>
      <c r="M1920" s="29" t="s">
        <v>11889</v>
      </c>
      <c r="N1920" s="28">
        <v>478936.5</v>
      </c>
      <c r="O1920" s="28">
        <v>6099258</v>
      </c>
      <c r="P1920" s="29" t="s">
        <v>11846</v>
      </c>
      <c r="Q1920" s="32" t="s">
        <v>919</v>
      </c>
      <c r="R1920" s="19"/>
      <c r="S1920" s="19"/>
      <c r="T1920" s="19"/>
      <c r="U1920" s="19"/>
      <c r="V1920" s="19"/>
      <c r="W1920" s="19"/>
      <c r="X1920" s="19"/>
      <c r="Y1920" s="19"/>
      <c r="Z1920" s="19"/>
      <c r="AA1920" s="19"/>
      <c r="AB1920" s="19"/>
      <c r="AC1920" s="19"/>
      <c r="AD1920" s="19"/>
      <c r="AE1920" s="19"/>
      <c r="AF1920" s="19"/>
      <c r="AG1920" s="19"/>
      <c r="AH1920" s="19"/>
      <c r="AI1920" s="19"/>
      <c r="AJ1920" s="31">
        <v>555475.9375</v>
      </c>
      <c r="AK1920" s="31">
        <v>1248117.625</v>
      </c>
      <c r="AL1920" s="31">
        <v>1340559.875</v>
      </c>
      <c r="AM1920" s="31">
        <v>1582359</v>
      </c>
      <c r="AN1920" s="31">
        <v>1069289.75</v>
      </c>
      <c r="AO1920" s="31">
        <v>1038257.5</v>
      </c>
      <c r="AP1920" s="31">
        <v>1188273.9296875</v>
      </c>
      <c r="AQ1920" s="31">
        <v>1171537.12890625</v>
      </c>
      <c r="AR1920" s="31">
        <v>1081856.8671875</v>
      </c>
      <c r="AS1920" s="31">
        <v>1324665.5703125</v>
      </c>
      <c r="AT1920" s="31">
        <v>1194753.41015625</v>
      </c>
      <c r="AU1920" s="31">
        <v>1099699.4765625</v>
      </c>
      <c r="AV1920" s="31">
        <v>1451846.56640625</v>
      </c>
      <c r="AW1920" s="31">
        <v>1384023.5546875</v>
      </c>
      <c r="AX1920" s="31">
        <v>93821.078125</v>
      </c>
      <c r="AY1920" s="31">
        <v>74132.4375</v>
      </c>
      <c r="AZ1920" s="31">
        <v>167953.515625</v>
      </c>
    </row>
    <row r="1921" spans="1:52" ht="15" customHeight="1">
      <c r="A1921" s="29" t="s">
        <v>11901</v>
      </c>
      <c r="B1921" s="34">
        <v>34822</v>
      </c>
      <c r="C1921" s="28">
        <v>600</v>
      </c>
      <c r="D1921" s="28">
        <v>42</v>
      </c>
      <c r="E1921" s="28">
        <v>45</v>
      </c>
      <c r="F1921" s="29" t="s">
        <v>462</v>
      </c>
      <c r="G1921" s="29" t="s">
        <v>8357</v>
      </c>
      <c r="H1921" s="28">
        <v>550</v>
      </c>
      <c r="I1921" s="29" t="s">
        <v>11841</v>
      </c>
      <c r="J1921" s="33" t="s">
        <v>11900</v>
      </c>
      <c r="K1921" s="29" t="s">
        <v>178</v>
      </c>
      <c r="L1921" s="29" t="s">
        <v>11886</v>
      </c>
      <c r="M1921" s="29" t="s">
        <v>11889</v>
      </c>
      <c r="N1921" s="28">
        <v>479188.5</v>
      </c>
      <c r="O1921" s="28">
        <v>6099260</v>
      </c>
      <c r="P1921" s="29" t="s">
        <v>11846</v>
      </c>
      <c r="Q1921" s="32" t="s">
        <v>919</v>
      </c>
      <c r="R1921" s="19"/>
      <c r="S1921" s="19"/>
      <c r="T1921" s="19"/>
      <c r="U1921" s="19"/>
      <c r="V1921" s="19"/>
      <c r="W1921" s="19"/>
      <c r="X1921" s="19"/>
      <c r="Y1921" s="19"/>
      <c r="Z1921" s="19"/>
      <c r="AA1921" s="19"/>
      <c r="AB1921" s="19"/>
      <c r="AC1921" s="19"/>
      <c r="AD1921" s="19"/>
      <c r="AE1921" s="19"/>
      <c r="AF1921" s="19"/>
      <c r="AG1921" s="19"/>
      <c r="AH1921" s="19"/>
      <c r="AI1921" s="19"/>
      <c r="AJ1921" s="31">
        <v>555475.9375</v>
      </c>
      <c r="AK1921" s="31">
        <v>1248117.625</v>
      </c>
      <c r="AL1921" s="31">
        <v>1340559.875</v>
      </c>
      <c r="AM1921" s="31">
        <v>1582359</v>
      </c>
      <c r="AN1921" s="31">
        <v>1069289.75</v>
      </c>
      <c r="AO1921" s="31">
        <v>1038257.5</v>
      </c>
      <c r="AP1921" s="31">
        <v>1188273.9296875</v>
      </c>
      <c r="AQ1921" s="31">
        <v>1171537.12890625</v>
      </c>
      <c r="AR1921" s="31">
        <v>1081856.8671875</v>
      </c>
      <c r="AS1921" s="31">
        <v>1324665.5703125</v>
      </c>
      <c r="AT1921" s="31">
        <v>1194753.41015625</v>
      </c>
      <c r="AU1921" s="31">
        <v>1099699.4765625</v>
      </c>
      <c r="AV1921" s="31">
        <v>1451846.56640625</v>
      </c>
      <c r="AW1921" s="31">
        <v>1384023.5546875</v>
      </c>
      <c r="AX1921" s="31">
        <v>93821.078125</v>
      </c>
      <c r="AY1921" s="31">
        <v>74132.4375</v>
      </c>
      <c r="AZ1921" s="31">
        <v>167953.515625</v>
      </c>
    </row>
    <row r="1922" spans="1:52" ht="15" customHeight="1">
      <c r="A1922" s="29" t="s">
        <v>11899</v>
      </c>
      <c r="B1922" s="34">
        <v>34822</v>
      </c>
      <c r="C1922" s="28">
        <v>600</v>
      </c>
      <c r="D1922" s="28">
        <v>42</v>
      </c>
      <c r="E1922" s="28">
        <v>45</v>
      </c>
      <c r="F1922" s="29" t="s">
        <v>462</v>
      </c>
      <c r="G1922" s="29" t="s">
        <v>8357</v>
      </c>
      <c r="H1922" s="28">
        <v>550</v>
      </c>
      <c r="I1922" s="29" t="s">
        <v>11841</v>
      </c>
      <c r="J1922" s="33" t="s">
        <v>11898</v>
      </c>
      <c r="K1922" s="29" t="s">
        <v>178</v>
      </c>
      <c r="L1922" s="29" t="s">
        <v>11856</v>
      </c>
      <c r="M1922" s="29" t="s">
        <v>3433</v>
      </c>
      <c r="N1922" s="28">
        <v>478183.8</v>
      </c>
      <c r="O1922" s="28">
        <v>6098996</v>
      </c>
      <c r="P1922" s="29" t="s">
        <v>11846</v>
      </c>
      <c r="Q1922" s="32" t="s">
        <v>919</v>
      </c>
      <c r="R1922" s="19"/>
      <c r="S1922" s="19"/>
      <c r="T1922" s="19"/>
      <c r="U1922" s="19"/>
      <c r="V1922" s="19"/>
      <c r="W1922" s="19"/>
      <c r="X1922" s="19"/>
      <c r="Y1922" s="19"/>
      <c r="Z1922" s="19"/>
      <c r="AA1922" s="19"/>
      <c r="AB1922" s="19"/>
      <c r="AC1922" s="19"/>
      <c r="AD1922" s="19"/>
      <c r="AE1922" s="19"/>
      <c r="AF1922" s="19"/>
      <c r="AG1922" s="19"/>
      <c r="AH1922" s="19"/>
      <c r="AI1922" s="19"/>
      <c r="AJ1922" s="31">
        <v>555475.9375</v>
      </c>
      <c r="AK1922" s="31">
        <v>1248117.625</v>
      </c>
      <c r="AL1922" s="31">
        <v>1340559.875</v>
      </c>
      <c r="AM1922" s="31">
        <v>1582359</v>
      </c>
      <c r="AN1922" s="31">
        <v>1069289.75</v>
      </c>
      <c r="AO1922" s="31">
        <v>1038257.5</v>
      </c>
      <c r="AP1922" s="31">
        <v>1188273.9296875</v>
      </c>
      <c r="AQ1922" s="31">
        <v>1171537.12890625</v>
      </c>
      <c r="AR1922" s="31">
        <v>1081856.8671875</v>
      </c>
      <c r="AS1922" s="31">
        <v>1324665.5703125</v>
      </c>
      <c r="AT1922" s="31">
        <v>1194753.41015625</v>
      </c>
      <c r="AU1922" s="31">
        <v>1099699.4765625</v>
      </c>
      <c r="AV1922" s="31">
        <v>1451846.56640625</v>
      </c>
      <c r="AW1922" s="31">
        <v>1384023.5546875</v>
      </c>
      <c r="AX1922" s="31">
        <v>93821.078125</v>
      </c>
      <c r="AY1922" s="31">
        <v>74132.4375</v>
      </c>
      <c r="AZ1922" s="31">
        <v>167953.515625</v>
      </c>
    </row>
    <row r="1923" spans="1:52" ht="15" customHeight="1">
      <c r="A1923" s="29" t="s">
        <v>11897</v>
      </c>
      <c r="B1923" s="34">
        <v>34822</v>
      </c>
      <c r="C1923" s="28">
        <v>600</v>
      </c>
      <c r="D1923" s="28">
        <v>42</v>
      </c>
      <c r="E1923" s="28">
        <v>45</v>
      </c>
      <c r="F1923" s="29" t="s">
        <v>462</v>
      </c>
      <c r="G1923" s="29" t="s">
        <v>8357</v>
      </c>
      <c r="H1923" s="28">
        <v>550</v>
      </c>
      <c r="I1923" s="29" t="s">
        <v>11841</v>
      </c>
      <c r="J1923" s="33" t="s">
        <v>11896</v>
      </c>
      <c r="K1923" s="29" t="s">
        <v>178</v>
      </c>
      <c r="L1923" s="29" t="s">
        <v>11856</v>
      </c>
      <c r="M1923" s="29" t="s">
        <v>157</v>
      </c>
      <c r="N1923" s="28">
        <v>478442.8</v>
      </c>
      <c r="O1923" s="28">
        <v>6098991</v>
      </c>
      <c r="P1923" s="29" t="s">
        <v>11846</v>
      </c>
      <c r="Q1923" s="32" t="s">
        <v>919</v>
      </c>
      <c r="R1923" s="19"/>
      <c r="S1923" s="19"/>
      <c r="T1923" s="19"/>
      <c r="U1923" s="19"/>
      <c r="V1923" s="19"/>
      <c r="W1923" s="19"/>
      <c r="X1923" s="19"/>
      <c r="Y1923" s="19"/>
      <c r="Z1923" s="19"/>
      <c r="AA1923" s="19"/>
      <c r="AB1923" s="19"/>
      <c r="AC1923" s="19"/>
      <c r="AD1923" s="19"/>
      <c r="AE1923" s="19"/>
      <c r="AF1923" s="19"/>
      <c r="AG1923" s="19"/>
      <c r="AH1923" s="19"/>
      <c r="AI1923" s="19"/>
      <c r="AJ1923" s="31">
        <v>555475.9375</v>
      </c>
      <c r="AK1923" s="31">
        <v>1248117.625</v>
      </c>
      <c r="AL1923" s="31">
        <v>1340559.875</v>
      </c>
      <c r="AM1923" s="31">
        <v>1582359</v>
      </c>
      <c r="AN1923" s="31">
        <v>1069289.75</v>
      </c>
      <c r="AO1923" s="31">
        <v>1038257.5</v>
      </c>
      <c r="AP1923" s="31">
        <v>1188273.9296875</v>
      </c>
      <c r="AQ1923" s="31">
        <v>1171537.12890625</v>
      </c>
      <c r="AR1923" s="31">
        <v>1081856.8671875</v>
      </c>
      <c r="AS1923" s="31">
        <v>1324665.5703125</v>
      </c>
      <c r="AT1923" s="31">
        <v>1194753.41015625</v>
      </c>
      <c r="AU1923" s="31">
        <v>1099699.4765625</v>
      </c>
      <c r="AV1923" s="31">
        <v>1451846.56640625</v>
      </c>
      <c r="AW1923" s="31">
        <v>1384023.5546875</v>
      </c>
      <c r="AX1923" s="31">
        <v>93821.078125</v>
      </c>
      <c r="AY1923" s="31">
        <v>74132.4375</v>
      </c>
      <c r="AZ1923" s="31">
        <v>167953.515625</v>
      </c>
    </row>
    <row r="1924" spans="1:52" ht="15" customHeight="1">
      <c r="A1924" s="29" t="s">
        <v>11895</v>
      </c>
      <c r="B1924" s="34">
        <v>34822</v>
      </c>
      <c r="C1924" s="28">
        <v>600</v>
      </c>
      <c r="D1924" s="28">
        <v>42</v>
      </c>
      <c r="E1924" s="28">
        <v>45</v>
      </c>
      <c r="F1924" s="29" t="s">
        <v>462</v>
      </c>
      <c r="G1924" s="29" t="s">
        <v>8357</v>
      </c>
      <c r="H1924" s="28">
        <v>550</v>
      </c>
      <c r="I1924" s="29" t="s">
        <v>11841</v>
      </c>
      <c r="J1924" s="33" t="s">
        <v>11894</v>
      </c>
      <c r="K1924" s="29" t="s">
        <v>178</v>
      </c>
      <c r="L1924" s="29" t="s">
        <v>11856</v>
      </c>
      <c r="M1924" s="29" t="s">
        <v>3433</v>
      </c>
      <c r="N1924" s="28">
        <v>478701.8</v>
      </c>
      <c r="O1924" s="28">
        <v>6098994</v>
      </c>
      <c r="P1924" s="29" t="s">
        <v>11846</v>
      </c>
      <c r="Q1924" s="32" t="s">
        <v>919</v>
      </c>
      <c r="R1924" s="19"/>
      <c r="S1924" s="19"/>
      <c r="T1924" s="19"/>
      <c r="U1924" s="19"/>
      <c r="V1924" s="19"/>
      <c r="W1924" s="19"/>
      <c r="X1924" s="19"/>
      <c r="Y1924" s="19"/>
      <c r="Z1924" s="19"/>
      <c r="AA1924" s="19"/>
      <c r="AB1924" s="19"/>
      <c r="AC1924" s="19"/>
      <c r="AD1924" s="19"/>
      <c r="AE1924" s="19"/>
      <c r="AF1924" s="19"/>
      <c r="AG1924" s="19"/>
      <c r="AH1924" s="19"/>
      <c r="AI1924" s="19"/>
      <c r="AJ1924" s="31">
        <v>555475.9375</v>
      </c>
      <c r="AK1924" s="31">
        <v>1248117.625</v>
      </c>
      <c r="AL1924" s="31">
        <v>1340559.875</v>
      </c>
      <c r="AM1924" s="31">
        <v>1582359</v>
      </c>
      <c r="AN1924" s="31">
        <v>1069289.75</v>
      </c>
      <c r="AO1924" s="31">
        <v>1038257.5</v>
      </c>
      <c r="AP1924" s="31">
        <v>1188273.9296875</v>
      </c>
      <c r="AQ1924" s="31">
        <v>1171537.12890625</v>
      </c>
      <c r="AR1924" s="31">
        <v>1081856.8671875</v>
      </c>
      <c r="AS1924" s="31">
        <v>1324665.5703125</v>
      </c>
      <c r="AT1924" s="31">
        <v>1194753.41015625</v>
      </c>
      <c r="AU1924" s="31">
        <v>1099699.4765625</v>
      </c>
      <c r="AV1924" s="31">
        <v>1451846.56640625</v>
      </c>
      <c r="AW1924" s="31">
        <v>1384023.5546875</v>
      </c>
      <c r="AX1924" s="31">
        <v>93821.078125</v>
      </c>
      <c r="AY1924" s="31">
        <v>74132.4375</v>
      </c>
      <c r="AZ1924" s="31">
        <v>167953.515625</v>
      </c>
    </row>
    <row r="1925" spans="1:52" ht="15" customHeight="1">
      <c r="A1925" s="29" t="s">
        <v>11893</v>
      </c>
      <c r="B1925" s="34">
        <v>34822</v>
      </c>
      <c r="C1925" s="28">
        <v>600</v>
      </c>
      <c r="D1925" s="28">
        <v>42</v>
      </c>
      <c r="E1925" s="28">
        <v>45</v>
      </c>
      <c r="F1925" s="29" t="s">
        <v>462</v>
      </c>
      <c r="G1925" s="29" t="s">
        <v>8357</v>
      </c>
      <c r="H1925" s="28">
        <v>550</v>
      </c>
      <c r="I1925" s="29" t="s">
        <v>11841</v>
      </c>
      <c r="J1925" s="33" t="s">
        <v>11892</v>
      </c>
      <c r="K1925" s="29" t="s">
        <v>178</v>
      </c>
      <c r="L1925" s="29" t="s">
        <v>11886</v>
      </c>
      <c r="M1925" s="29" t="s">
        <v>11889</v>
      </c>
      <c r="N1925" s="28">
        <v>478962.8</v>
      </c>
      <c r="O1925" s="28">
        <v>6098997</v>
      </c>
      <c r="P1925" s="29" t="s">
        <v>11846</v>
      </c>
      <c r="Q1925" s="32" t="s">
        <v>919</v>
      </c>
      <c r="R1925" s="19"/>
      <c r="S1925" s="19"/>
      <c r="T1925" s="19"/>
      <c r="U1925" s="19"/>
      <c r="V1925" s="19"/>
      <c r="W1925" s="19"/>
      <c r="X1925" s="19"/>
      <c r="Y1925" s="19"/>
      <c r="Z1925" s="19"/>
      <c r="AA1925" s="19"/>
      <c r="AB1925" s="19"/>
      <c r="AC1925" s="19"/>
      <c r="AD1925" s="19"/>
      <c r="AE1925" s="19"/>
      <c r="AF1925" s="19"/>
      <c r="AG1925" s="19"/>
      <c r="AH1925" s="19"/>
      <c r="AI1925" s="19"/>
      <c r="AJ1925" s="31">
        <v>555475.9375</v>
      </c>
      <c r="AK1925" s="31">
        <v>1248117.625</v>
      </c>
      <c r="AL1925" s="31">
        <v>1340559.875</v>
      </c>
      <c r="AM1925" s="31">
        <v>1582359</v>
      </c>
      <c r="AN1925" s="31">
        <v>1069289.75</v>
      </c>
      <c r="AO1925" s="31">
        <v>1038257.5</v>
      </c>
      <c r="AP1925" s="31">
        <v>1188273.9296875</v>
      </c>
      <c r="AQ1925" s="31">
        <v>1171537.12890625</v>
      </c>
      <c r="AR1925" s="31">
        <v>1081856.8671875</v>
      </c>
      <c r="AS1925" s="31">
        <v>1324665.5703125</v>
      </c>
      <c r="AT1925" s="31">
        <v>1194753.41015625</v>
      </c>
      <c r="AU1925" s="31">
        <v>1099699.4765625</v>
      </c>
      <c r="AV1925" s="31">
        <v>1451846.56640625</v>
      </c>
      <c r="AW1925" s="31">
        <v>1384023.5546875</v>
      </c>
      <c r="AX1925" s="31">
        <v>93821.078125</v>
      </c>
      <c r="AY1925" s="31">
        <v>74132.4375</v>
      </c>
      <c r="AZ1925" s="31">
        <v>167953.515625</v>
      </c>
    </row>
    <row r="1926" spans="1:52" ht="15" customHeight="1">
      <c r="A1926" s="29" t="s">
        <v>11891</v>
      </c>
      <c r="B1926" s="34">
        <v>34822</v>
      </c>
      <c r="C1926" s="28">
        <v>600</v>
      </c>
      <c r="D1926" s="28">
        <v>42</v>
      </c>
      <c r="E1926" s="28">
        <v>45</v>
      </c>
      <c r="F1926" s="29" t="s">
        <v>462</v>
      </c>
      <c r="G1926" s="29" t="s">
        <v>8357</v>
      </c>
      <c r="H1926" s="28">
        <v>550</v>
      </c>
      <c r="I1926" s="29" t="s">
        <v>11841</v>
      </c>
      <c r="J1926" s="33" t="s">
        <v>11890</v>
      </c>
      <c r="K1926" s="29" t="s">
        <v>178</v>
      </c>
      <c r="L1926" s="29" t="s">
        <v>11886</v>
      </c>
      <c r="M1926" s="29" t="s">
        <v>11889</v>
      </c>
      <c r="N1926" s="28">
        <v>479224.7</v>
      </c>
      <c r="O1926" s="28">
        <v>6098998</v>
      </c>
      <c r="P1926" s="29" t="s">
        <v>11846</v>
      </c>
      <c r="Q1926" s="32" t="s">
        <v>919</v>
      </c>
      <c r="R1926" s="19"/>
      <c r="S1926" s="19"/>
      <c r="T1926" s="19"/>
      <c r="U1926" s="19"/>
      <c r="V1926" s="19"/>
      <c r="W1926" s="19"/>
      <c r="X1926" s="19"/>
      <c r="Y1926" s="19"/>
      <c r="Z1926" s="19"/>
      <c r="AA1926" s="19"/>
      <c r="AB1926" s="19"/>
      <c r="AC1926" s="19"/>
      <c r="AD1926" s="19"/>
      <c r="AE1926" s="19"/>
      <c r="AF1926" s="19"/>
      <c r="AG1926" s="19"/>
      <c r="AH1926" s="19"/>
      <c r="AI1926" s="19"/>
      <c r="AJ1926" s="31">
        <v>555475.9375</v>
      </c>
      <c r="AK1926" s="31">
        <v>1248117.625</v>
      </c>
      <c r="AL1926" s="31">
        <v>1340559.875</v>
      </c>
      <c r="AM1926" s="31">
        <v>1582359</v>
      </c>
      <c r="AN1926" s="31">
        <v>1069289.75</v>
      </c>
      <c r="AO1926" s="31">
        <v>1038257.5</v>
      </c>
      <c r="AP1926" s="31">
        <v>1188273.9296875</v>
      </c>
      <c r="AQ1926" s="31">
        <v>1171537.12890625</v>
      </c>
      <c r="AR1926" s="31">
        <v>1081856.8671875</v>
      </c>
      <c r="AS1926" s="31">
        <v>1324665.5703125</v>
      </c>
      <c r="AT1926" s="31">
        <v>1194753.41015625</v>
      </c>
      <c r="AU1926" s="31">
        <v>1099699.4765625</v>
      </c>
      <c r="AV1926" s="31">
        <v>1451846.56640625</v>
      </c>
      <c r="AW1926" s="31">
        <v>1384023.5546875</v>
      </c>
      <c r="AX1926" s="31">
        <v>93821.078125</v>
      </c>
      <c r="AY1926" s="31">
        <v>74132.4375</v>
      </c>
      <c r="AZ1926" s="31">
        <v>167953.515625</v>
      </c>
    </row>
    <row r="1927" spans="1:52" ht="15" customHeight="1">
      <c r="A1927" s="29" t="s">
        <v>11888</v>
      </c>
      <c r="B1927" s="34">
        <v>34822</v>
      </c>
      <c r="C1927" s="28">
        <v>600</v>
      </c>
      <c r="D1927" s="28">
        <v>42</v>
      </c>
      <c r="E1927" s="28">
        <v>45</v>
      </c>
      <c r="F1927" s="29" t="s">
        <v>462</v>
      </c>
      <c r="G1927" s="29" t="s">
        <v>8357</v>
      </c>
      <c r="H1927" s="28">
        <v>550</v>
      </c>
      <c r="I1927" s="29" t="s">
        <v>11841</v>
      </c>
      <c r="J1927" s="33" t="s">
        <v>11887</v>
      </c>
      <c r="K1927" s="29" t="s">
        <v>178</v>
      </c>
      <c r="L1927" s="29" t="s">
        <v>11886</v>
      </c>
      <c r="M1927" s="29" t="s">
        <v>11855</v>
      </c>
      <c r="N1927" s="28">
        <v>479486.4</v>
      </c>
      <c r="O1927" s="28">
        <v>6099010</v>
      </c>
      <c r="P1927" s="29" t="s">
        <v>11846</v>
      </c>
      <c r="Q1927" s="32" t="s">
        <v>919</v>
      </c>
      <c r="R1927" s="19"/>
      <c r="S1927" s="19"/>
      <c r="T1927" s="19"/>
      <c r="U1927" s="19"/>
      <c r="V1927" s="19"/>
      <c r="W1927" s="19"/>
      <c r="X1927" s="19"/>
      <c r="Y1927" s="19"/>
      <c r="Z1927" s="19"/>
      <c r="AA1927" s="19"/>
      <c r="AB1927" s="19"/>
      <c r="AC1927" s="19"/>
      <c r="AD1927" s="19"/>
      <c r="AE1927" s="19"/>
      <c r="AF1927" s="19"/>
      <c r="AG1927" s="19"/>
      <c r="AH1927" s="19"/>
      <c r="AI1927" s="19"/>
      <c r="AJ1927" s="31">
        <v>555475.9375</v>
      </c>
      <c r="AK1927" s="31">
        <v>1248117.625</v>
      </c>
      <c r="AL1927" s="31">
        <v>1340559.875</v>
      </c>
      <c r="AM1927" s="31">
        <v>1582359</v>
      </c>
      <c r="AN1927" s="31">
        <v>1069289.75</v>
      </c>
      <c r="AO1927" s="31">
        <v>1038257.5</v>
      </c>
      <c r="AP1927" s="31">
        <v>1188273.9296875</v>
      </c>
      <c r="AQ1927" s="31">
        <v>1171537.12890625</v>
      </c>
      <c r="AR1927" s="31">
        <v>1081856.8671875</v>
      </c>
      <c r="AS1927" s="31">
        <v>1324665.5703125</v>
      </c>
      <c r="AT1927" s="31">
        <v>1194753.41015625</v>
      </c>
      <c r="AU1927" s="31">
        <v>1099699.4765625</v>
      </c>
      <c r="AV1927" s="31">
        <v>1451846.56640625</v>
      </c>
      <c r="AW1927" s="31">
        <v>1384023.5546875</v>
      </c>
      <c r="AX1927" s="31">
        <v>93821.078125</v>
      </c>
      <c r="AY1927" s="31">
        <v>74132.4375</v>
      </c>
      <c r="AZ1927" s="31">
        <v>167953.515625</v>
      </c>
    </row>
    <row r="1928" spans="1:52" ht="15" customHeight="1">
      <c r="A1928" s="29" t="s">
        <v>11885</v>
      </c>
      <c r="B1928" s="34">
        <v>34822</v>
      </c>
      <c r="C1928" s="28">
        <v>600</v>
      </c>
      <c r="D1928" s="28">
        <v>42</v>
      </c>
      <c r="E1928" s="28">
        <v>45</v>
      </c>
      <c r="F1928" s="29" t="s">
        <v>462</v>
      </c>
      <c r="G1928" s="29" t="s">
        <v>8357</v>
      </c>
      <c r="H1928" s="28">
        <v>550</v>
      </c>
      <c r="I1928" s="29" t="s">
        <v>11841</v>
      </c>
      <c r="J1928" s="33" t="s">
        <v>11884</v>
      </c>
      <c r="K1928" s="29" t="s">
        <v>178</v>
      </c>
      <c r="L1928" s="29" t="s">
        <v>11856</v>
      </c>
      <c r="M1928" s="29" t="s">
        <v>11883</v>
      </c>
      <c r="N1928" s="28">
        <v>478219.1</v>
      </c>
      <c r="O1928" s="28">
        <v>6098736</v>
      </c>
      <c r="P1928" s="29" t="s">
        <v>11846</v>
      </c>
      <c r="Q1928" s="32" t="s">
        <v>919</v>
      </c>
      <c r="R1928" s="19"/>
      <c r="S1928" s="19"/>
      <c r="T1928" s="19"/>
      <c r="U1928" s="19"/>
      <c r="V1928" s="19"/>
      <c r="W1928" s="19"/>
      <c r="X1928" s="19"/>
      <c r="Y1928" s="19"/>
      <c r="Z1928" s="19"/>
      <c r="AA1928" s="19"/>
      <c r="AB1928" s="19"/>
      <c r="AC1928" s="19"/>
      <c r="AD1928" s="19"/>
      <c r="AE1928" s="19"/>
      <c r="AF1928" s="19"/>
      <c r="AG1928" s="19"/>
      <c r="AH1928" s="19"/>
      <c r="AI1928" s="19"/>
      <c r="AJ1928" s="31">
        <v>555475.9375</v>
      </c>
      <c r="AK1928" s="31">
        <v>1248117.625</v>
      </c>
      <c r="AL1928" s="31">
        <v>1340559.875</v>
      </c>
      <c r="AM1928" s="31">
        <v>1582359</v>
      </c>
      <c r="AN1928" s="31">
        <v>1069289.75</v>
      </c>
      <c r="AO1928" s="31">
        <v>1038257.5</v>
      </c>
      <c r="AP1928" s="31">
        <v>1188273.9296875</v>
      </c>
      <c r="AQ1928" s="31">
        <v>1171537.12890625</v>
      </c>
      <c r="AR1928" s="31">
        <v>1081856.8671875</v>
      </c>
      <c r="AS1928" s="31">
        <v>1324665.5703125</v>
      </c>
      <c r="AT1928" s="31">
        <v>1194753.41015625</v>
      </c>
      <c r="AU1928" s="31">
        <v>1099699.4765625</v>
      </c>
      <c r="AV1928" s="31">
        <v>1451846.56640625</v>
      </c>
      <c r="AW1928" s="31">
        <v>1384023.5546875</v>
      </c>
      <c r="AX1928" s="31">
        <v>93821.078125</v>
      </c>
      <c r="AY1928" s="31">
        <v>74132.4375</v>
      </c>
      <c r="AZ1928" s="31">
        <v>167953.515625</v>
      </c>
    </row>
    <row r="1929" spans="1:52" ht="15" customHeight="1">
      <c r="A1929" s="29" t="s">
        <v>11882</v>
      </c>
      <c r="B1929" s="34">
        <v>34822</v>
      </c>
      <c r="C1929" s="28">
        <v>600</v>
      </c>
      <c r="D1929" s="28">
        <v>42</v>
      </c>
      <c r="E1929" s="28">
        <v>45</v>
      </c>
      <c r="F1929" s="29" t="s">
        <v>462</v>
      </c>
      <c r="G1929" s="29" t="s">
        <v>8357</v>
      </c>
      <c r="H1929" s="28">
        <v>550</v>
      </c>
      <c r="I1929" s="29" t="s">
        <v>11841</v>
      </c>
      <c r="J1929" s="33" t="s">
        <v>11881</v>
      </c>
      <c r="K1929" s="29" t="s">
        <v>178</v>
      </c>
      <c r="L1929" s="29" t="s">
        <v>11856</v>
      </c>
      <c r="M1929" s="29" t="s">
        <v>832</v>
      </c>
      <c r="N1929" s="28">
        <v>478471</v>
      </c>
      <c r="O1929" s="28">
        <v>6098737</v>
      </c>
      <c r="P1929" s="29" t="s">
        <v>11846</v>
      </c>
      <c r="Q1929" s="32" t="s">
        <v>919</v>
      </c>
      <c r="R1929" s="19"/>
      <c r="S1929" s="19"/>
      <c r="T1929" s="19"/>
      <c r="U1929" s="19"/>
      <c r="V1929" s="19"/>
      <c r="W1929" s="19"/>
      <c r="X1929" s="19"/>
      <c r="Y1929" s="19"/>
      <c r="Z1929" s="19"/>
      <c r="AA1929" s="19"/>
      <c r="AB1929" s="19"/>
      <c r="AC1929" s="19"/>
      <c r="AD1929" s="19"/>
      <c r="AE1929" s="19"/>
      <c r="AF1929" s="19"/>
      <c r="AG1929" s="19"/>
      <c r="AH1929" s="19"/>
      <c r="AI1929" s="19"/>
      <c r="AJ1929" s="31">
        <v>555475.9375</v>
      </c>
      <c r="AK1929" s="31">
        <v>1248117.625</v>
      </c>
      <c r="AL1929" s="31">
        <v>1340559.875</v>
      </c>
      <c r="AM1929" s="31">
        <v>1582359</v>
      </c>
      <c r="AN1929" s="31">
        <v>1069289.75</v>
      </c>
      <c r="AO1929" s="31">
        <v>1038257.5</v>
      </c>
      <c r="AP1929" s="31">
        <v>1188273.9296875</v>
      </c>
      <c r="AQ1929" s="31">
        <v>1171537.12890625</v>
      </c>
      <c r="AR1929" s="31">
        <v>1081856.8671875</v>
      </c>
      <c r="AS1929" s="31">
        <v>1324665.5703125</v>
      </c>
      <c r="AT1929" s="31">
        <v>1194753.41015625</v>
      </c>
      <c r="AU1929" s="31">
        <v>1099699.4765625</v>
      </c>
      <c r="AV1929" s="31">
        <v>1451846.56640625</v>
      </c>
      <c r="AW1929" s="31">
        <v>1384023.5546875</v>
      </c>
      <c r="AX1929" s="31">
        <v>93821.078125</v>
      </c>
      <c r="AY1929" s="31">
        <v>74132.4375</v>
      </c>
      <c r="AZ1929" s="31">
        <v>167953.515625</v>
      </c>
    </row>
    <row r="1930" spans="1:52" ht="15" customHeight="1">
      <c r="A1930" s="29" t="s">
        <v>11880</v>
      </c>
      <c r="B1930" s="34">
        <v>34822</v>
      </c>
      <c r="C1930" s="28">
        <v>600</v>
      </c>
      <c r="D1930" s="28">
        <v>42</v>
      </c>
      <c r="E1930" s="28">
        <v>45</v>
      </c>
      <c r="F1930" s="29" t="s">
        <v>462</v>
      </c>
      <c r="G1930" s="29" t="s">
        <v>8357</v>
      </c>
      <c r="H1930" s="28">
        <v>550</v>
      </c>
      <c r="I1930" s="29" t="s">
        <v>11841</v>
      </c>
      <c r="J1930" s="33" t="s">
        <v>11879</v>
      </c>
      <c r="K1930" s="29" t="s">
        <v>178</v>
      </c>
      <c r="L1930" s="29" t="s">
        <v>11856</v>
      </c>
      <c r="M1930" s="29" t="s">
        <v>837</v>
      </c>
      <c r="N1930" s="28">
        <v>478730.9</v>
      </c>
      <c r="O1930" s="28">
        <v>6098740</v>
      </c>
      <c r="P1930" s="29" t="s">
        <v>11846</v>
      </c>
      <c r="Q1930" s="32" t="s">
        <v>919</v>
      </c>
      <c r="R1930" s="19"/>
      <c r="S1930" s="19"/>
      <c r="T1930" s="19"/>
      <c r="U1930" s="19"/>
      <c r="V1930" s="19"/>
      <c r="W1930" s="19"/>
      <c r="X1930" s="19"/>
      <c r="Y1930" s="19"/>
      <c r="Z1930" s="19"/>
      <c r="AA1930" s="19"/>
      <c r="AB1930" s="19"/>
      <c r="AC1930" s="19"/>
      <c r="AD1930" s="19"/>
      <c r="AE1930" s="19"/>
      <c r="AF1930" s="19"/>
      <c r="AG1930" s="19"/>
      <c r="AH1930" s="19"/>
      <c r="AI1930" s="19"/>
      <c r="AJ1930" s="31">
        <v>555475.9375</v>
      </c>
      <c r="AK1930" s="31">
        <v>1248117.625</v>
      </c>
      <c r="AL1930" s="31">
        <v>1340559.875</v>
      </c>
      <c r="AM1930" s="31">
        <v>1582359</v>
      </c>
      <c r="AN1930" s="31">
        <v>1069289.75</v>
      </c>
      <c r="AO1930" s="31">
        <v>1038257.5</v>
      </c>
      <c r="AP1930" s="31">
        <v>1188273.9296875</v>
      </c>
      <c r="AQ1930" s="31">
        <v>1171537.12890625</v>
      </c>
      <c r="AR1930" s="31">
        <v>1081856.8671875</v>
      </c>
      <c r="AS1930" s="31">
        <v>1324665.5703125</v>
      </c>
      <c r="AT1930" s="31">
        <v>1194753.41015625</v>
      </c>
      <c r="AU1930" s="31">
        <v>1099699.4765625</v>
      </c>
      <c r="AV1930" s="31">
        <v>1451846.56640625</v>
      </c>
      <c r="AW1930" s="31">
        <v>1384023.5546875</v>
      </c>
      <c r="AX1930" s="31">
        <v>93821.078125</v>
      </c>
      <c r="AY1930" s="31">
        <v>74132.4375</v>
      </c>
      <c r="AZ1930" s="31">
        <v>167953.515625</v>
      </c>
    </row>
    <row r="1931" spans="1:52" ht="15" customHeight="1">
      <c r="A1931" s="29" t="s">
        <v>11878</v>
      </c>
      <c r="B1931" s="34">
        <v>34822</v>
      </c>
      <c r="C1931" s="28">
        <v>600</v>
      </c>
      <c r="D1931" s="28">
        <v>42</v>
      </c>
      <c r="E1931" s="28">
        <v>45</v>
      </c>
      <c r="F1931" s="29" t="s">
        <v>462</v>
      </c>
      <c r="G1931" s="29" t="s">
        <v>8357</v>
      </c>
      <c r="H1931" s="28">
        <v>550</v>
      </c>
      <c r="I1931" s="29" t="s">
        <v>11841</v>
      </c>
      <c r="J1931" s="33" t="s">
        <v>11877</v>
      </c>
      <c r="K1931" s="29" t="s">
        <v>178</v>
      </c>
      <c r="L1931" s="29" t="s">
        <v>11856</v>
      </c>
      <c r="M1931" s="29" t="s">
        <v>11855</v>
      </c>
      <c r="N1931" s="28">
        <v>479254.7</v>
      </c>
      <c r="O1931" s="28">
        <v>6098744</v>
      </c>
      <c r="P1931" s="29" t="s">
        <v>11846</v>
      </c>
      <c r="Q1931" s="32" t="s">
        <v>919</v>
      </c>
      <c r="R1931" s="19"/>
      <c r="S1931" s="19"/>
      <c r="T1931" s="19"/>
      <c r="U1931" s="19"/>
      <c r="V1931" s="19"/>
      <c r="W1931" s="19"/>
      <c r="X1931" s="19"/>
      <c r="Y1931" s="19"/>
      <c r="Z1931" s="19"/>
      <c r="AA1931" s="19"/>
      <c r="AB1931" s="19"/>
      <c r="AC1931" s="19"/>
      <c r="AD1931" s="19"/>
      <c r="AE1931" s="19"/>
      <c r="AF1931" s="19"/>
      <c r="AG1931" s="19"/>
      <c r="AH1931" s="19"/>
      <c r="AI1931" s="19"/>
      <c r="AJ1931" s="31">
        <v>555475.9375</v>
      </c>
      <c r="AK1931" s="31">
        <v>1248117.625</v>
      </c>
      <c r="AL1931" s="31">
        <v>1340559.875</v>
      </c>
      <c r="AM1931" s="31">
        <v>1582359</v>
      </c>
      <c r="AN1931" s="31">
        <v>1069289.75</v>
      </c>
      <c r="AO1931" s="31">
        <v>1038257.5</v>
      </c>
      <c r="AP1931" s="31">
        <v>1188273.9296875</v>
      </c>
      <c r="AQ1931" s="31">
        <v>1171537.12890625</v>
      </c>
      <c r="AR1931" s="31">
        <v>1081856.8671875</v>
      </c>
      <c r="AS1931" s="31">
        <v>1324665.5703125</v>
      </c>
      <c r="AT1931" s="31">
        <v>1194753.41015625</v>
      </c>
      <c r="AU1931" s="31">
        <v>1099699.4765625</v>
      </c>
      <c r="AV1931" s="31">
        <v>1451846.56640625</v>
      </c>
      <c r="AW1931" s="31">
        <v>1384023.5546875</v>
      </c>
      <c r="AX1931" s="31">
        <v>93821.078125</v>
      </c>
      <c r="AY1931" s="31">
        <v>74132.4375</v>
      </c>
      <c r="AZ1931" s="31">
        <v>167953.515625</v>
      </c>
    </row>
    <row r="1932" spans="1:52" ht="15" customHeight="1">
      <c r="A1932" s="29" t="s">
        <v>11876</v>
      </c>
      <c r="B1932" s="34">
        <v>34822</v>
      </c>
      <c r="C1932" s="28">
        <v>600</v>
      </c>
      <c r="D1932" s="28">
        <v>42</v>
      </c>
      <c r="E1932" s="28">
        <v>45</v>
      </c>
      <c r="F1932" s="29" t="s">
        <v>462</v>
      </c>
      <c r="G1932" s="29" t="s">
        <v>8357</v>
      </c>
      <c r="H1932" s="28">
        <v>550</v>
      </c>
      <c r="I1932" s="29" t="s">
        <v>11841</v>
      </c>
      <c r="J1932" s="33" t="s">
        <v>11875</v>
      </c>
      <c r="K1932" s="29" t="s">
        <v>178</v>
      </c>
      <c r="L1932" s="29" t="s">
        <v>11856</v>
      </c>
      <c r="M1932" s="29" t="s">
        <v>829</v>
      </c>
      <c r="N1932" s="28">
        <v>478241.2</v>
      </c>
      <c r="O1932" s="28">
        <v>6098480</v>
      </c>
      <c r="P1932" s="29" t="s">
        <v>11846</v>
      </c>
      <c r="Q1932" s="32" t="s">
        <v>919</v>
      </c>
      <c r="R1932" s="19"/>
      <c r="S1932" s="19"/>
      <c r="T1932" s="19"/>
      <c r="U1932" s="19"/>
      <c r="V1932" s="19"/>
      <c r="W1932" s="19"/>
      <c r="X1932" s="19"/>
      <c r="Y1932" s="19"/>
      <c r="Z1932" s="19"/>
      <c r="AA1932" s="19"/>
      <c r="AB1932" s="19"/>
      <c r="AC1932" s="19"/>
      <c r="AD1932" s="19"/>
      <c r="AE1932" s="19"/>
      <c r="AF1932" s="19"/>
      <c r="AG1932" s="19"/>
      <c r="AH1932" s="19"/>
      <c r="AI1932" s="19"/>
      <c r="AJ1932" s="31">
        <v>555475.9375</v>
      </c>
      <c r="AK1932" s="31">
        <v>1248117.625</v>
      </c>
      <c r="AL1932" s="31">
        <v>1340559.875</v>
      </c>
      <c r="AM1932" s="31">
        <v>1582359</v>
      </c>
      <c r="AN1932" s="31">
        <v>1069289.75</v>
      </c>
      <c r="AO1932" s="31">
        <v>1038257.5</v>
      </c>
      <c r="AP1932" s="31">
        <v>1188273.9296875</v>
      </c>
      <c r="AQ1932" s="31">
        <v>1171537.12890625</v>
      </c>
      <c r="AR1932" s="31">
        <v>1081856.8671875</v>
      </c>
      <c r="AS1932" s="31">
        <v>1324665.5703125</v>
      </c>
      <c r="AT1932" s="31">
        <v>1194753.41015625</v>
      </c>
      <c r="AU1932" s="31">
        <v>1099699.4765625</v>
      </c>
      <c r="AV1932" s="31">
        <v>1451846.56640625</v>
      </c>
      <c r="AW1932" s="31">
        <v>1384023.5546875</v>
      </c>
      <c r="AX1932" s="31">
        <v>93821.078125</v>
      </c>
      <c r="AY1932" s="31">
        <v>74132.4375</v>
      </c>
      <c r="AZ1932" s="31">
        <v>167953.515625</v>
      </c>
    </row>
    <row r="1933" spans="1:52" ht="15" customHeight="1">
      <c r="A1933" s="29" t="s">
        <v>11874</v>
      </c>
      <c r="B1933" s="34">
        <v>34822</v>
      </c>
      <c r="C1933" s="28">
        <v>600</v>
      </c>
      <c r="D1933" s="28">
        <v>42</v>
      </c>
      <c r="E1933" s="28">
        <v>45</v>
      </c>
      <c r="F1933" s="29" t="s">
        <v>462</v>
      </c>
      <c r="G1933" s="29" t="s">
        <v>8357</v>
      </c>
      <c r="H1933" s="28">
        <v>550</v>
      </c>
      <c r="I1933" s="29" t="s">
        <v>11841</v>
      </c>
      <c r="J1933" s="33" t="s">
        <v>11873</v>
      </c>
      <c r="K1933" s="29" t="s">
        <v>178</v>
      </c>
      <c r="L1933" s="29" t="s">
        <v>11856</v>
      </c>
      <c r="M1933" s="29" t="s">
        <v>157</v>
      </c>
      <c r="N1933" s="28">
        <v>478516</v>
      </c>
      <c r="O1933" s="28">
        <v>6098485</v>
      </c>
      <c r="P1933" s="29" t="s">
        <v>11846</v>
      </c>
      <c r="Q1933" s="32" t="s">
        <v>919</v>
      </c>
      <c r="R1933" s="19"/>
      <c r="S1933" s="19"/>
      <c r="T1933" s="19"/>
      <c r="U1933" s="19"/>
      <c r="V1933" s="19"/>
      <c r="W1933" s="19"/>
      <c r="X1933" s="19"/>
      <c r="Y1933" s="19"/>
      <c r="Z1933" s="19"/>
      <c r="AA1933" s="19"/>
      <c r="AB1933" s="19"/>
      <c r="AC1933" s="19"/>
      <c r="AD1933" s="19"/>
      <c r="AE1933" s="19"/>
      <c r="AF1933" s="19"/>
      <c r="AG1933" s="19"/>
      <c r="AH1933" s="19"/>
      <c r="AI1933" s="19"/>
      <c r="AJ1933" s="31">
        <v>555475.9375</v>
      </c>
      <c r="AK1933" s="31">
        <v>1248117.625</v>
      </c>
      <c r="AL1933" s="31">
        <v>1340559.875</v>
      </c>
      <c r="AM1933" s="31">
        <v>1582359</v>
      </c>
      <c r="AN1933" s="31">
        <v>1069289.75</v>
      </c>
      <c r="AO1933" s="31">
        <v>1038257.5</v>
      </c>
      <c r="AP1933" s="31">
        <v>1188273.9296875</v>
      </c>
      <c r="AQ1933" s="31">
        <v>1171537.12890625</v>
      </c>
      <c r="AR1933" s="31">
        <v>1081856.8671875</v>
      </c>
      <c r="AS1933" s="31">
        <v>1324665.5703125</v>
      </c>
      <c r="AT1933" s="31">
        <v>1194753.41015625</v>
      </c>
      <c r="AU1933" s="31">
        <v>1099699.4765625</v>
      </c>
      <c r="AV1933" s="31">
        <v>1451846.56640625</v>
      </c>
      <c r="AW1933" s="31">
        <v>1384023.5546875</v>
      </c>
      <c r="AX1933" s="31">
        <v>93821.078125</v>
      </c>
      <c r="AY1933" s="31">
        <v>74132.4375</v>
      </c>
      <c r="AZ1933" s="31">
        <v>167953.515625</v>
      </c>
    </row>
    <row r="1934" spans="1:52" ht="15" customHeight="1">
      <c r="A1934" s="29" t="s">
        <v>11872</v>
      </c>
      <c r="B1934" s="34">
        <v>34822</v>
      </c>
      <c r="C1934" s="28">
        <v>600</v>
      </c>
      <c r="D1934" s="28">
        <v>42</v>
      </c>
      <c r="E1934" s="28">
        <v>45</v>
      </c>
      <c r="F1934" s="29" t="s">
        <v>462</v>
      </c>
      <c r="G1934" s="29" t="s">
        <v>8357</v>
      </c>
      <c r="H1934" s="28">
        <v>550</v>
      </c>
      <c r="I1934" s="29" t="s">
        <v>11841</v>
      </c>
      <c r="J1934" s="33" t="s">
        <v>11871</v>
      </c>
      <c r="K1934" s="29" t="s">
        <v>178</v>
      </c>
      <c r="L1934" s="29" t="s">
        <v>11856</v>
      </c>
      <c r="M1934" s="29" t="s">
        <v>837</v>
      </c>
      <c r="N1934" s="28">
        <v>478765.9</v>
      </c>
      <c r="O1934" s="28">
        <v>6098487</v>
      </c>
      <c r="P1934" s="29" t="s">
        <v>11846</v>
      </c>
      <c r="Q1934" s="32" t="s">
        <v>919</v>
      </c>
      <c r="R1934" s="19"/>
      <c r="S1934" s="19"/>
      <c r="T1934" s="19"/>
      <c r="U1934" s="19"/>
      <c r="V1934" s="19"/>
      <c r="W1934" s="19"/>
      <c r="X1934" s="19"/>
      <c r="Y1934" s="19"/>
      <c r="Z1934" s="19"/>
      <c r="AA1934" s="19"/>
      <c r="AB1934" s="19"/>
      <c r="AC1934" s="19"/>
      <c r="AD1934" s="19"/>
      <c r="AE1934" s="19"/>
      <c r="AF1934" s="19"/>
      <c r="AG1934" s="19"/>
      <c r="AH1934" s="19"/>
      <c r="AI1934" s="19"/>
      <c r="AJ1934" s="31">
        <v>555475.9375</v>
      </c>
      <c r="AK1934" s="31">
        <v>1248117.625</v>
      </c>
      <c r="AL1934" s="31">
        <v>1340559.875</v>
      </c>
      <c r="AM1934" s="31">
        <v>1582359</v>
      </c>
      <c r="AN1934" s="31">
        <v>1069289.75</v>
      </c>
      <c r="AO1934" s="31">
        <v>1038257.5</v>
      </c>
      <c r="AP1934" s="31">
        <v>1188273.9296875</v>
      </c>
      <c r="AQ1934" s="31">
        <v>1171537.12890625</v>
      </c>
      <c r="AR1934" s="31">
        <v>1081856.8671875</v>
      </c>
      <c r="AS1934" s="31">
        <v>1324665.5703125</v>
      </c>
      <c r="AT1934" s="31">
        <v>1194753.41015625</v>
      </c>
      <c r="AU1934" s="31">
        <v>1099699.4765625</v>
      </c>
      <c r="AV1934" s="31">
        <v>1451846.56640625</v>
      </c>
      <c r="AW1934" s="31">
        <v>1384023.5546875</v>
      </c>
      <c r="AX1934" s="31">
        <v>93821.078125</v>
      </c>
      <c r="AY1934" s="31">
        <v>74132.4375</v>
      </c>
      <c r="AZ1934" s="31">
        <v>167953.515625</v>
      </c>
    </row>
    <row r="1935" spans="1:52" ht="15" customHeight="1">
      <c r="A1935" s="29" t="s">
        <v>11870</v>
      </c>
      <c r="B1935" s="34">
        <v>34822</v>
      </c>
      <c r="C1935" s="28">
        <v>600</v>
      </c>
      <c r="D1935" s="28">
        <v>42</v>
      </c>
      <c r="E1935" s="28">
        <v>45</v>
      </c>
      <c r="F1935" s="29" t="s">
        <v>462</v>
      </c>
      <c r="G1935" s="29" t="s">
        <v>8357</v>
      </c>
      <c r="H1935" s="28">
        <v>550</v>
      </c>
      <c r="I1935" s="29" t="s">
        <v>11841</v>
      </c>
      <c r="J1935" s="33" t="s">
        <v>11869</v>
      </c>
      <c r="K1935" s="29" t="s">
        <v>178</v>
      </c>
      <c r="L1935" s="29" t="s">
        <v>11856</v>
      </c>
      <c r="M1935" s="29" t="s">
        <v>829</v>
      </c>
      <c r="N1935" s="28">
        <v>479021</v>
      </c>
      <c r="O1935" s="28">
        <v>6098481</v>
      </c>
      <c r="P1935" s="29" t="s">
        <v>11846</v>
      </c>
      <c r="Q1935" s="32" t="s">
        <v>919</v>
      </c>
      <c r="R1935" s="19"/>
      <c r="S1935" s="19"/>
      <c r="T1935" s="19"/>
      <c r="U1935" s="19"/>
      <c r="V1935" s="19"/>
      <c r="W1935" s="19"/>
      <c r="X1935" s="19"/>
      <c r="Y1935" s="19"/>
      <c r="Z1935" s="19"/>
      <c r="AA1935" s="19"/>
      <c r="AB1935" s="19"/>
      <c r="AC1935" s="19"/>
      <c r="AD1935" s="19"/>
      <c r="AE1935" s="19"/>
      <c r="AF1935" s="19"/>
      <c r="AG1935" s="19"/>
      <c r="AH1935" s="19"/>
      <c r="AI1935" s="19"/>
      <c r="AJ1935" s="31">
        <v>555475.9375</v>
      </c>
      <c r="AK1935" s="31">
        <v>1248117.625</v>
      </c>
      <c r="AL1935" s="31">
        <v>1340559.875</v>
      </c>
      <c r="AM1935" s="31">
        <v>1582359</v>
      </c>
      <c r="AN1935" s="31">
        <v>1069289.75</v>
      </c>
      <c r="AO1935" s="31">
        <v>1038257.5</v>
      </c>
      <c r="AP1935" s="31">
        <v>1188273.9296875</v>
      </c>
      <c r="AQ1935" s="31">
        <v>1171537.12890625</v>
      </c>
      <c r="AR1935" s="31">
        <v>1081856.8671875</v>
      </c>
      <c r="AS1935" s="31">
        <v>1324665.5703125</v>
      </c>
      <c r="AT1935" s="31">
        <v>1194753.41015625</v>
      </c>
      <c r="AU1935" s="31">
        <v>1099699.4765625</v>
      </c>
      <c r="AV1935" s="31">
        <v>1451846.56640625</v>
      </c>
      <c r="AW1935" s="31">
        <v>1384023.5546875</v>
      </c>
      <c r="AX1935" s="31">
        <v>93821.078125</v>
      </c>
      <c r="AY1935" s="31">
        <v>74132.4375</v>
      </c>
      <c r="AZ1935" s="31">
        <v>167953.515625</v>
      </c>
    </row>
    <row r="1936" spans="1:52" ht="15" customHeight="1">
      <c r="A1936" s="29" t="s">
        <v>11868</v>
      </c>
      <c r="B1936" s="34">
        <v>34822</v>
      </c>
      <c r="C1936" s="28">
        <v>600</v>
      </c>
      <c r="D1936" s="28">
        <v>42</v>
      </c>
      <c r="E1936" s="28">
        <v>45</v>
      </c>
      <c r="F1936" s="29" t="s">
        <v>462</v>
      </c>
      <c r="G1936" s="29" t="s">
        <v>8357</v>
      </c>
      <c r="H1936" s="28">
        <v>550</v>
      </c>
      <c r="I1936" s="29" t="s">
        <v>11841</v>
      </c>
      <c r="J1936" s="33" t="s">
        <v>11867</v>
      </c>
      <c r="K1936" s="29" t="s">
        <v>178</v>
      </c>
      <c r="L1936" s="29" t="s">
        <v>11856</v>
      </c>
      <c r="M1936" s="29" t="s">
        <v>10013</v>
      </c>
      <c r="N1936" s="28">
        <v>479277.9</v>
      </c>
      <c r="O1936" s="28">
        <v>6098485</v>
      </c>
      <c r="P1936" s="29" t="s">
        <v>11846</v>
      </c>
      <c r="Q1936" s="32" t="s">
        <v>919</v>
      </c>
      <c r="R1936" s="19"/>
      <c r="S1936" s="19"/>
      <c r="T1936" s="19"/>
      <c r="U1936" s="19"/>
      <c r="V1936" s="19"/>
      <c r="W1936" s="19"/>
      <c r="X1936" s="19"/>
      <c r="Y1936" s="19"/>
      <c r="Z1936" s="19"/>
      <c r="AA1936" s="19"/>
      <c r="AB1936" s="19"/>
      <c r="AC1936" s="19"/>
      <c r="AD1936" s="19"/>
      <c r="AE1936" s="19"/>
      <c r="AF1936" s="19"/>
      <c r="AG1936" s="19"/>
      <c r="AH1936" s="19"/>
      <c r="AI1936" s="19"/>
      <c r="AJ1936" s="31">
        <v>555475.9375</v>
      </c>
      <c r="AK1936" s="31">
        <v>1248117.625</v>
      </c>
      <c r="AL1936" s="31">
        <v>1340559.875</v>
      </c>
      <c r="AM1936" s="31">
        <v>1582359</v>
      </c>
      <c r="AN1936" s="31">
        <v>1069289.75</v>
      </c>
      <c r="AO1936" s="31">
        <v>1038257.5</v>
      </c>
      <c r="AP1936" s="31">
        <v>1188273.9296875</v>
      </c>
      <c r="AQ1936" s="31">
        <v>1171537.12890625</v>
      </c>
      <c r="AR1936" s="31">
        <v>1081856.8671875</v>
      </c>
      <c r="AS1936" s="31">
        <v>1324665.5703125</v>
      </c>
      <c r="AT1936" s="31">
        <v>1194753.41015625</v>
      </c>
      <c r="AU1936" s="31">
        <v>1099699.4765625</v>
      </c>
      <c r="AV1936" s="31">
        <v>1451846.56640625</v>
      </c>
      <c r="AW1936" s="31">
        <v>1384023.5546875</v>
      </c>
      <c r="AX1936" s="31">
        <v>93821.078125</v>
      </c>
      <c r="AY1936" s="31">
        <v>74132.4375</v>
      </c>
      <c r="AZ1936" s="31">
        <v>167953.515625</v>
      </c>
    </row>
    <row r="1937" spans="1:52" ht="15" customHeight="1">
      <c r="A1937" s="29" t="s">
        <v>11866</v>
      </c>
      <c r="B1937" s="34">
        <v>34822</v>
      </c>
      <c r="C1937" s="28">
        <v>600</v>
      </c>
      <c r="D1937" s="28">
        <v>42</v>
      </c>
      <c r="E1937" s="28">
        <v>45</v>
      </c>
      <c r="F1937" s="29" t="s">
        <v>462</v>
      </c>
      <c r="G1937" s="29" t="s">
        <v>8357</v>
      </c>
      <c r="H1937" s="28">
        <v>550</v>
      </c>
      <c r="I1937" s="29" t="s">
        <v>11841</v>
      </c>
      <c r="J1937" s="33" t="s">
        <v>11865</v>
      </c>
      <c r="K1937" s="29" t="s">
        <v>178</v>
      </c>
      <c r="L1937" s="29" t="s">
        <v>11847</v>
      </c>
      <c r="M1937" s="29" t="s">
        <v>2505</v>
      </c>
      <c r="N1937" s="28">
        <v>478532.2</v>
      </c>
      <c r="O1937" s="28">
        <v>6098226</v>
      </c>
      <c r="P1937" s="29" t="s">
        <v>11846</v>
      </c>
      <c r="Q1937" s="32" t="s">
        <v>919</v>
      </c>
      <c r="R1937" s="19"/>
      <c r="S1937" s="19"/>
      <c r="T1937" s="19"/>
      <c r="U1937" s="19"/>
      <c r="V1937" s="19"/>
      <c r="W1937" s="19"/>
      <c r="X1937" s="19"/>
      <c r="Y1937" s="19"/>
      <c r="Z1937" s="19"/>
      <c r="AA1937" s="19"/>
      <c r="AB1937" s="19"/>
      <c r="AC1937" s="19"/>
      <c r="AD1937" s="19"/>
      <c r="AE1937" s="19"/>
      <c r="AF1937" s="19"/>
      <c r="AG1937" s="19"/>
      <c r="AH1937" s="19"/>
      <c r="AI1937" s="19"/>
      <c r="AJ1937" s="31">
        <v>555475.9375</v>
      </c>
      <c r="AK1937" s="31">
        <v>1248117.625</v>
      </c>
      <c r="AL1937" s="31">
        <v>1340559.875</v>
      </c>
      <c r="AM1937" s="31">
        <v>1582359</v>
      </c>
      <c r="AN1937" s="31">
        <v>1069289.75</v>
      </c>
      <c r="AO1937" s="31">
        <v>1038257.5</v>
      </c>
      <c r="AP1937" s="31">
        <v>1188273.9296875</v>
      </c>
      <c r="AQ1937" s="31">
        <v>1171537.12890625</v>
      </c>
      <c r="AR1937" s="31">
        <v>1081856.8671875</v>
      </c>
      <c r="AS1937" s="31">
        <v>1324665.5703125</v>
      </c>
      <c r="AT1937" s="31">
        <v>1194753.41015625</v>
      </c>
      <c r="AU1937" s="31">
        <v>1099699.4765625</v>
      </c>
      <c r="AV1937" s="31">
        <v>1451846.56640625</v>
      </c>
      <c r="AW1937" s="31">
        <v>1384023.5546875</v>
      </c>
      <c r="AX1937" s="31">
        <v>93821.078125</v>
      </c>
      <c r="AY1937" s="31">
        <v>74132.4375</v>
      </c>
      <c r="AZ1937" s="31">
        <v>167953.515625</v>
      </c>
    </row>
    <row r="1938" spans="1:52" ht="15" customHeight="1">
      <c r="A1938" s="29" t="s">
        <v>11864</v>
      </c>
      <c r="B1938" s="34">
        <v>34822</v>
      </c>
      <c r="C1938" s="28">
        <v>600</v>
      </c>
      <c r="D1938" s="28">
        <v>42</v>
      </c>
      <c r="E1938" s="28">
        <v>45</v>
      </c>
      <c r="F1938" s="29" t="s">
        <v>462</v>
      </c>
      <c r="G1938" s="29" t="s">
        <v>8357</v>
      </c>
      <c r="H1938" s="28">
        <v>550</v>
      </c>
      <c r="I1938" s="29" t="s">
        <v>11841</v>
      </c>
      <c r="J1938" s="33" t="s">
        <v>11863</v>
      </c>
      <c r="K1938" s="29" t="s">
        <v>178</v>
      </c>
      <c r="L1938" s="29" t="s">
        <v>11847</v>
      </c>
      <c r="M1938" s="29" t="s">
        <v>829</v>
      </c>
      <c r="N1938" s="28">
        <v>478796.1</v>
      </c>
      <c r="O1938" s="28">
        <v>6098227</v>
      </c>
      <c r="P1938" s="29" t="s">
        <v>11846</v>
      </c>
      <c r="Q1938" s="32" t="s">
        <v>919</v>
      </c>
      <c r="R1938" s="19"/>
      <c r="S1938" s="19"/>
      <c r="T1938" s="19"/>
      <c r="U1938" s="19"/>
      <c r="V1938" s="19"/>
      <c r="W1938" s="19"/>
      <c r="X1938" s="19"/>
      <c r="Y1938" s="19"/>
      <c r="Z1938" s="19"/>
      <c r="AA1938" s="19"/>
      <c r="AB1938" s="19"/>
      <c r="AC1938" s="19"/>
      <c r="AD1938" s="19"/>
      <c r="AE1938" s="19"/>
      <c r="AF1938" s="19"/>
      <c r="AG1938" s="19"/>
      <c r="AH1938" s="19"/>
      <c r="AI1938" s="19"/>
      <c r="AJ1938" s="31">
        <v>555475.9375</v>
      </c>
      <c r="AK1938" s="31">
        <v>1248117.625</v>
      </c>
      <c r="AL1938" s="31">
        <v>1340559.875</v>
      </c>
      <c r="AM1938" s="31">
        <v>1582359</v>
      </c>
      <c r="AN1938" s="31">
        <v>1069289.75</v>
      </c>
      <c r="AO1938" s="31">
        <v>1038257.5</v>
      </c>
      <c r="AP1938" s="31">
        <v>1188273.9296875</v>
      </c>
      <c r="AQ1938" s="31">
        <v>1171537.12890625</v>
      </c>
      <c r="AR1938" s="31">
        <v>1081856.8671875</v>
      </c>
      <c r="AS1938" s="31">
        <v>1324665.5703125</v>
      </c>
      <c r="AT1938" s="31">
        <v>1194753.41015625</v>
      </c>
      <c r="AU1938" s="31">
        <v>1099699.4765625</v>
      </c>
      <c r="AV1938" s="31">
        <v>1451846.56640625</v>
      </c>
      <c r="AW1938" s="31">
        <v>1384023.5546875</v>
      </c>
      <c r="AX1938" s="31">
        <v>93821.078125</v>
      </c>
      <c r="AY1938" s="31">
        <v>74132.4375</v>
      </c>
      <c r="AZ1938" s="31">
        <v>167953.515625</v>
      </c>
    </row>
    <row r="1939" spans="1:52" ht="15" customHeight="1">
      <c r="A1939" s="29" t="s">
        <v>11862</v>
      </c>
      <c r="B1939" s="34">
        <v>34822</v>
      </c>
      <c r="C1939" s="28">
        <v>600</v>
      </c>
      <c r="D1939" s="28">
        <v>42</v>
      </c>
      <c r="E1939" s="28">
        <v>45</v>
      </c>
      <c r="F1939" s="29" t="s">
        <v>462</v>
      </c>
      <c r="G1939" s="29" t="s">
        <v>8357</v>
      </c>
      <c r="H1939" s="28">
        <v>550</v>
      </c>
      <c r="I1939" s="29" t="s">
        <v>11841</v>
      </c>
      <c r="J1939" s="33" t="s">
        <v>11861</v>
      </c>
      <c r="K1939" s="29" t="s">
        <v>178</v>
      </c>
      <c r="L1939" s="29" t="s">
        <v>11847</v>
      </c>
      <c r="M1939" s="29" t="s">
        <v>153</v>
      </c>
      <c r="N1939" s="28">
        <v>479057.1</v>
      </c>
      <c r="O1939" s="28">
        <v>6098226</v>
      </c>
      <c r="P1939" s="29" t="s">
        <v>11846</v>
      </c>
      <c r="Q1939" s="32" t="s">
        <v>919</v>
      </c>
      <c r="R1939" s="19"/>
      <c r="S1939" s="19"/>
      <c r="T1939" s="19"/>
      <c r="U1939" s="19"/>
      <c r="V1939" s="19"/>
      <c r="W1939" s="19"/>
      <c r="X1939" s="19"/>
      <c r="Y1939" s="19"/>
      <c r="Z1939" s="19"/>
      <c r="AA1939" s="19"/>
      <c r="AB1939" s="19"/>
      <c r="AC1939" s="19"/>
      <c r="AD1939" s="19"/>
      <c r="AE1939" s="19"/>
      <c r="AF1939" s="19"/>
      <c r="AG1939" s="19"/>
      <c r="AH1939" s="19"/>
      <c r="AI1939" s="19"/>
      <c r="AJ1939" s="31">
        <v>555475.9375</v>
      </c>
      <c r="AK1939" s="31">
        <v>1248117.625</v>
      </c>
      <c r="AL1939" s="31">
        <v>1340559.875</v>
      </c>
      <c r="AM1939" s="31">
        <v>1582359</v>
      </c>
      <c r="AN1939" s="31">
        <v>1069289.75</v>
      </c>
      <c r="AO1939" s="31">
        <v>1038257.5</v>
      </c>
      <c r="AP1939" s="31">
        <v>1188273.9296875</v>
      </c>
      <c r="AQ1939" s="31">
        <v>1171537.12890625</v>
      </c>
      <c r="AR1939" s="31">
        <v>1081856.8671875</v>
      </c>
      <c r="AS1939" s="31">
        <v>1324665.5703125</v>
      </c>
      <c r="AT1939" s="31">
        <v>1194753.41015625</v>
      </c>
      <c r="AU1939" s="31">
        <v>1099699.4765625</v>
      </c>
      <c r="AV1939" s="31">
        <v>1451846.56640625</v>
      </c>
      <c r="AW1939" s="31">
        <v>1384023.5546875</v>
      </c>
      <c r="AX1939" s="31">
        <v>93821.078125</v>
      </c>
      <c r="AY1939" s="31">
        <v>74132.4375</v>
      </c>
      <c r="AZ1939" s="31">
        <v>167953.515625</v>
      </c>
    </row>
    <row r="1940" spans="1:52" ht="15" customHeight="1">
      <c r="A1940" s="29" t="s">
        <v>11860</v>
      </c>
      <c r="B1940" s="34">
        <v>34822</v>
      </c>
      <c r="C1940" s="28">
        <v>600</v>
      </c>
      <c r="D1940" s="28">
        <v>42</v>
      </c>
      <c r="E1940" s="28">
        <v>45</v>
      </c>
      <c r="F1940" s="29" t="s">
        <v>462</v>
      </c>
      <c r="G1940" s="29" t="s">
        <v>8357</v>
      </c>
      <c r="H1940" s="28">
        <v>550</v>
      </c>
      <c r="I1940" s="29" t="s">
        <v>11841</v>
      </c>
      <c r="J1940" s="33" t="s">
        <v>11859</v>
      </c>
      <c r="K1940" s="29" t="s">
        <v>178</v>
      </c>
      <c r="L1940" s="29" t="s">
        <v>11847</v>
      </c>
      <c r="M1940" s="29" t="s">
        <v>10337</v>
      </c>
      <c r="N1940" s="28">
        <v>479317</v>
      </c>
      <c r="O1940" s="28">
        <v>6098228</v>
      </c>
      <c r="P1940" s="29" t="s">
        <v>11846</v>
      </c>
      <c r="Q1940" s="32" t="s">
        <v>919</v>
      </c>
      <c r="R1940" s="19"/>
      <c r="S1940" s="19"/>
      <c r="T1940" s="19"/>
      <c r="U1940" s="19"/>
      <c r="V1940" s="19"/>
      <c r="W1940" s="19"/>
      <c r="X1940" s="19"/>
      <c r="Y1940" s="19"/>
      <c r="Z1940" s="19"/>
      <c r="AA1940" s="19"/>
      <c r="AB1940" s="19"/>
      <c r="AC1940" s="19"/>
      <c r="AD1940" s="19"/>
      <c r="AE1940" s="19"/>
      <c r="AF1940" s="19"/>
      <c r="AG1940" s="19"/>
      <c r="AH1940" s="19"/>
      <c r="AI1940" s="19"/>
      <c r="AJ1940" s="31">
        <v>555475.9375</v>
      </c>
      <c r="AK1940" s="31">
        <v>1248117.625</v>
      </c>
      <c r="AL1940" s="31">
        <v>1340559.875</v>
      </c>
      <c r="AM1940" s="31">
        <v>1582359</v>
      </c>
      <c r="AN1940" s="31">
        <v>1069289.75</v>
      </c>
      <c r="AO1940" s="31">
        <v>1038257.5</v>
      </c>
      <c r="AP1940" s="31">
        <v>1188273.9296875</v>
      </c>
      <c r="AQ1940" s="31">
        <v>1171537.12890625</v>
      </c>
      <c r="AR1940" s="31">
        <v>1081856.8671875</v>
      </c>
      <c r="AS1940" s="31">
        <v>1324665.5703125</v>
      </c>
      <c r="AT1940" s="31">
        <v>1194753.41015625</v>
      </c>
      <c r="AU1940" s="31">
        <v>1099699.4765625</v>
      </c>
      <c r="AV1940" s="31">
        <v>1451846.56640625</v>
      </c>
      <c r="AW1940" s="31">
        <v>1384023.5546875</v>
      </c>
      <c r="AX1940" s="31">
        <v>93821.078125</v>
      </c>
      <c r="AY1940" s="31">
        <v>74132.4375</v>
      </c>
      <c r="AZ1940" s="31">
        <v>167953.515625</v>
      </c>
    </row>
    <row r="1941" spans="1:52" ht="15" customHeight="1">
      <c r="A1941" s="29" t="s">
        <v>11858</v>
      </c>
      <c r="B1941" s="34">
        <v>34822</v>
      </c>
      <c r="C1941" s="28">
        <v>600</v>
      </c>
      <c r="D1941" s="28">
        <v>42</v>
      </c>
      <c r="E1941" s="28">
        <v>45</v>
      </c>
      <c r="F1941" s="29" t="s">
        <v>462</v>
      </c>
      <c r="G1941" s="29" t="s">
        <v>8357</v>
      </c>
      <c r="H1941" s="28">
        <v>550</v>
      </c>
      <c r="I1941" s="29" t="s">
        <v>11841</v>
      </c>
      <c r="J1941" s="33" t="s">
        <v>11857</v>
      </c>
      <c r="K1941" s="29" t="s">
        <v>178</v>
      </c>
      <c r="L1941" s="29" t="s">
        <v>11856</v>
      </c>
      <c r="M1941" s="29" t="s">
        <v>11855</v>
      </c>
      <c r="N1941" s="28">
        <v>479573.9</v>
      </c>
      <c r="O1941" s="28">
        <v>6098230</v>
      </c>
      <c r="P1941" s="29" t="s">
        <v>11846</v>
      </c>
      <c r="Q1941" s="32" t="s">
        <v>919</v>
      </c>
      <c r="R1941" s="19"/>
      <c r="S1941" s="19"/>
      <c r="T1941" s="19"/>
      <c r="U1941" s="19"/>
      <c r="V1941" s="19"/>
      <c r="W1941" s="19"/>
      <c r="X1941" s="19"/>
      <c r="Y1941" s="19"/>
      <c r="Z1941" s="19"/>
      <c r="AA1941" s="19"/>
      <c r="AB1941" s="19"/>
      <c r="AC1941" s="19"/>
      <c r="AD1941" s="19"/>
      <c r="AE1941" s="19"/>
      <c r="AF1941" s="19"/>
      <c r="AG1941" s="19"/>
      <c r="AH1941" s="19"/>
      <c r="AI1941" s="19"/>
      <c r="AJ1941" s="31">
        <v>555475.9375</v>
      </c>
      <c r="AK1941" s="31">
        <v>1248117.625</v>
      </c>
      <c r="AL1941" s="31">
        <v>1340559.875</v>
      </c>
      <c r="AM1941" s="31">
        <v>1582359</v>
      </c>
      <c r="AN1941" s="31">
        <v>1069289.75</v>
      </c>
      <c r="AO1941" s="31">
        <v>1038257.5</v>
      </c>
      <c r="AP1941" s="31">
        <v>1188273.9296875</v>
      </c>
      <c r="AQ1941" s="31">
        <v>1171537.12890625</v>
      </c>
      <c r="AR1941" s="31">
        <v>1081856.8671875</v>
      </c>
      <c r="AS1941" s="31">
        <v>1324665.5703125</v>
      </c>
      <c r="AT1941" s="31">
        <v>1194753.41015625</v>
      </c>
      <c r="AU1941" s="31">
        <v>1099699.4765625</v>
      </c>
      <c r="AV1941" s="31">
        <v>1451846.56640625</v>
      </c>
      <c r="AW1941" s="31">
        <v>1384023.5546875</v>
      </c>
      <c r="AX1941" s="31">
        <v>93821.078125</v>
      </c>
      <c r="AY1941" s="31">
        <v>74132.4375</v>
      </c>
      <c r="AZ1941" s="31">
        <v>167953.515625</v>
      </c>
    </row>
    <row r="1942" spans="1:52" ht="15" customHeight="1">
      <c r="A1942" s="29" t="s">
        <v>11854</v>
      </c>
      <c r="B1942" s="34">
        <v>34822</v>
      </c>
      <c r="C1942" s="28">
        <v>600</v>
      </c>
      <c r="D1942" s="28">
        <v>42</v>
      </c>
      <c r="E1942" s="28">
        <v>45</v>
      </c>
      <c r="F1942" s="29" t="s">
        <v>462</v>
      </c>
      <c r="G1942" s="29" t="s">
        <v>8357</v>
      </c>
      <c r="H1942" s="28">
        <v>550</v>
      </c>
      <c r="I1942" s="29" t="s">
        <v>11841</v>
      </c>
      <c r="J1942" s="33" t="s">
        <v>11853</v>
      </c>
      <c r="K1942" s="29" t="s">
        <v>178</v>
      </c>
      <c r="L1942" s="29" t="s">
        <v>11847</v>
      </c>
      <c r="M1942" s="29" t="s">
        <v>11852</v>
      </c>
      <c r="N1942" s="28">
        <v>478828.3</v>
      </c>
      <c r="O1942" s="28">
        <v>6097969</v>
      </c>
      <c r="P1942" s="29" t="s">
        <v>11846</v>
      </c>
      <c r="Q1942" s="32" t="s">
        <v>919</v>
      </c>
      <c r="R1942" s="19"/>
      <c r="S1942" s="19"/>
      <c r="T1942" s="19"/>
      <c r="U1942" s="19"/>
      <c r="V1942" s="19"/>
      <c r="W1942" s="19"/>
      <c r="X1942" s="19"/>
      <c r="Y1942" s="19"/>
      <c r="Z1942" s="19"/>
      <c r="AA1942" s="19"/>
      <c r="AB1942" s="19"/>
      <c r="AC1942" s="19"/>
      <c r="AD1942" s="19"/>
      <c r="AE1942" s="19"/>
      <c r="AF1942" s="19"/>
      <c r="AG1942" s="19"/>
      <c r="AH1942" s="19"/>
      <c r="AI1942" s="19"/>
      <c r="AJ1942" s="31">
        <v>555475.9375</v>
      </c>
      <c r="AK1942" s="31">
        <v>1248117.625</v>
      </c>
      <c r="AL1942" s="31">
        <v>1340559.875</v>
      </c>
      <c r="AM1942" s="31">
        <v>1582359</v>
      </c>
      <c r="AN1942" s="31">
        <v>1069289.75</v>
      </c>
      <c r="AO1942" s="31">
        <v>1038257.5</v>
      </c>
      <c r="AP1942" s="31">
        <v>1188273.9296875</v>
      </c>
      <c r="AQ1942" s="31">
        <v>1171537.12890625</v>
      </c>
      <c r="AR1942" s="31">
        <v>1081856.8671875</v>
      </c>
      <c r="AS1942" s="31">
        <v>1324665.5703125</v>
      </c>
      <c r="AT1942" s="31">
        <v>1194753.41015625</v>
      </c>
      <c r="AU1942" s="31">
        <v>1099699.4765625</v>
      </c>
      <c r="AV1942" s="31">
        <v>1451846.56640625</v>
      </c>
      <c r="AW1942" s="31">
        <v>1384023.5546875</v>
      </c>
      <c r="AX1942" s="31">
        <v>93821.078125</v>
      </c>
      <c r="AY1942" s="31">
        <v>74132.4375</v>
      </c>
      <c r="AZ1942" s="31">
        <v>167953.515625</v>
      </c>
    </row>
    <row r="1943" spans="1:52" ht="15" customHeight="1">
      <c r="A1943" s="29" t="s">
        <v>11851</v>
      </c>
      <c r="B1943" s="34">
        <v>34822</v>
      </c>
      <c r="C1943" s="28">
        <v>600</v>
      </c>
      <c r="D1943" s="28">
        <v>42</v>
      </c>
      <c r="E1943" s="28">
        <v>45</v>
      </c>
      <c r="F1943" s="29" t="s">
        <v>462</v>
      </c>
      <c r="G1943" s="29" t="s">
        <v>8357</v>
      </c>
      <c r="H1943" s="28">
        <v>550</v>
      </c>
      <c r="I1943" s="29" t="s">
        <v>11841</v>
      </c>
      <c r="J1943" s="33" t="s">
        <v>11850</v>
      </c>
      <c r="K1943" s="29" t="s">
        <v>178</v>
      </c>
      <c r="L1943" s="29" t="s">
        <v>11847</v>
      </c>
      <c r="M1943" s="29" t="s">
        <v>153</v>
      </c>
      <c r="N1943" s="28">
        <v>479086.3</v>
      </c>
      <c r="O1943" s="28">
        <v>6097966</v>
      </c>
      <c r="P1943" s="29" t="s">
        <v>11846</v>
      </c>
      <c r="Q1943" s="32" t="s">
        <v>919</v>
      </c>
      <c r="R1943" s="19"/>
      <c r="S1943" s="19"/>
      <c r="T1943" s="19"/>
      <c r="U1943" s="19"/>
      <c r="V1943" s="19"/>
      <c r="W1943" s="19"/>
      <c r="X1943" s="19"/>
      <c r="Y1943" s="19"/>
      <c r="Z1943" s="19"/>
      <c r="AA1943" s="19"/>
      <c r="AB1943" s="19"/>
      <c r="AC1943" s="19"/>
      <c r="AD1943" s="19"/>
      <c r="AE1943" s="19"/>
      <c r="AF1943" s="19"/>
      <c r="AG1943" s="19"/>
      <c r="AH1943" s="19"/>
      <c r="AI1943" s="19"/>
      <c r="AJ1943" s="31">
        <v>555475.9375</v>
      </c>
      <c r="AK1943" s="31">
        <v>1248117.625</v>
      </c>
      <c r="AL1943" s="31">
        <v>1340559.875</v>
      </c>
      <c r="AM1943" s="31">
        <v>1582359</v>
      </c>
      <c r="AN1943" s="31">
        <v>1069289.75</v>
      </c>
      <c r="AO1943" s="31">
        <v>1038257.5</v>
      </c>
      <c r="AP1943" s="31">
        <v>1188273.9296875</v>
      </c>
      <c r="AQ1943" s="31">
        <v>1171537.12890625</v>
      </c>
      <c r="AR1943" s="31">
        <v>1081856.8671875</v>
      </c>
      <c r="AS1943" s="31">
        <v>1324665.5703125</v>
      </c>
      <c r="AT1943" s="31">
        <v>1194753.41015625</v>
      </c>
      <c r="AU1943" s="31">
        <v>1099699.4765625</v>
      </c>
      <c r="AV1943" s="31">
        <v>1451846.56640625</v>
      </c>
      <c r="AW1943" s="31">
        <v>1384023.5546875</v>
      </c>
      <c r="AX1943" s="31">
        <v>93821.078125</v>
      </c>
      <c r="AY1943" s="31">
        <v>74132.4375</v>
      </c>
      <c r="AZ1943" s="31">
        <v>167953.515625</v>
      </c>
    </row>
    <row r="1944" spans="1:52" ht="15" customHeight="1">
      <c r="A1944" s="29" t="s">
        <v>11849</v>
      </c>
      <c r="B1944" s="34">
        <v>34822</v>
      </c>
      <c r="C1944" s="28">
        <v>600</v>
      </c>
      <c r="D1944" s="28">
        <v>42</v>
      </c>
      <c r="E1944" s="28">
        <v>45</v>
      </c>
      <c r="F1944" s="29" t="s">
        <v>462</v>
      </c>
      <c r="G1944" s="29" t="s">
        <v>8357</v>
      </c>
      <c r="H1944" s="28">
        <v>550</v>
      </c>
      <c r="I1944" s="29" t="s">
        <v>11841</v>
      </c>
      <c r="J1944" s="33" t="s">
        <v>11848</v>
      </c>
      <c r="K1944" s="29" t="s">
        <v>178</v>
      </c>
      <c r="L1944" s="29" t="s">
        <v>11847</v>
      </c>
      <c r="M1944" s="29" t="s">
        <v>10337</v>
      </c>
      <c r="N1944" s="28">
        <v>479342.2</v>
      </c>
      <c r="O1944" s="28">
        <v>6097968</v>
      </c>
      <c r="P1944" s="29" t="s">
        <v>11846</v>
      </c>
      <c r="Q1944" s="32" t="s">
        <v>919</v>
      </c>
      <c r="R1944" s="19"/>
      <c r="S1944" s="19"/>
      <c r="T1944" s="19"/>
      <c r="U1944" s="19"/>
      <c r="V1944" s="19"/>
      <c r="W1944" s="19"/>
      <c r="X1944" s="19"/>
      <c r="Y1944" s="19"/>
      <c r="Z1944" s="19"/>
      <c r="AA1944" s="19"/>
      <c r="AB1944" s="19"/>
      <c r="AC1944" s="19"/>
      <c r="AD1944" s="19"/>
      <c r="AE1944" s="19"/>
      <c r="AF1944" s="19"/>
      <c r="AG1944" s="19"/>
      <c r="AH1944" s="19"/>
      <c r="AI1944" s="19"/>
      <c r="AJ1944" s="31">
        <v>555475.9375</v>
      </c>
      <c r="AK1944" s="31">
        <v>1248117.625</v>
      </c>
      <c r="AL1944" s="31">
        <v>1340559.875</v>
      </c>
      <c r="AM1944" s="31">
        <v>1582359</v>
      </c>
      <c r="AN1944" s="31">
        <v>1069289.75</v>
      </c>
      <c r="AO1944" s="31">
        <v>1038257.5</v>
      </c>
      <c r="AP1944" s="31">
        <v>1188273.9296875</v>
      </c>
      <c r="AQ1944" s="31">
        <v>1171537.12890625</v>
      </c>
      <c r="AR1944" s="31">
        <v>1081856.8671875</v>
      </c>
      <c r="AS1944" s="31">
        <v>1324665.5703125</v>
      </c>
      <c r="AT1944" s="31">
        <v>1194753.41015625</v>
      </c>
      <c r="AU1944" s="31">
        <v>1099699.4765625</v>
      </c>
      <c r="AV1944" s="31">
        <v>1451846.56640625</v>
      </c>
      <c r="AW1944" s="31">
        <v>1384023.5546875</v>
      </c>
      <c r="AX1944" s="31">
        <v>93821.078125</v>
      </c>
      <c r="AY1944" s="31">
        <v>74132.4375</v>
      </c>
      <c r="AZ1944" s="31">
        <v>167953.515625</v>
      </c>
    </row>
    <row r="1945" spans="1:52" ht="15" customHeight="1">
      <c r="A1945" s="29" t="s">
        <v>11845</v>
      </c>
      <c r="B1945" s="34">
        <v>37978</v>
      </c>
      <c r="C1945" s="28">
        <v>900</v>
      </c>
      <c r="D1945" s="28">
        <v>52</v>
      </c>
      <c r="E1945" s="28">
        <v>54</v>
      </c>
      <c r="F1945" s="29" t="s">
        <v>2104</v>
      </c>
      <c r="G1945" s="29" t="s">
        <v>11835</v>
      </c>
      <c r="H1945" s="28">
        <v>550</v>
      </c>
      <c r="I1945" s="29" t="s">
        <v>11841</v>
      </c>
      <c r="J1945" s="33" t="s">
        <v>11844</v>
      </c>
      <c r="K1945" s="29" t="s">
        <v>178</v>
      </c>
      <c r="L1945" s="29" t="s">
        <v>11839</v>
      </c>
      <c r="M1945" s="29" t="s">
        <v>11838</v>
      </c>
      <c r="N1945" s="28">
        <v>496215</v>
      </c>
      <c r="O1945" s="28">
        <v>6087897</v>
      </c>
      <c r="P1945" s="29" t="s">
        <v>11843</v>
      </c>
      <c r="Q1945" s="32" t="s">
        <v>174</v>
      </c>
      <c r="R1945" s="19"/>
      <c r="S1945" s="19"/>
      <c r="T1945" s="19"/>
      <c r="U1945" s="19"/>
      <c r="V1945" s="19"/>
      <c r="W1945" s="19"/>
      <c r="X1945" s="19"/>
      <c r="Y1945" s="19"/>
      <c r="Z1945" s="19"/>
      <c r="AA1945" s="19"/>
      <c r="AB1945" s="19"/>
      <c r="AC1945" s="19"/>
      <c r="AD1945" s="19"/>
      <c r="AE1945" s="19"/>
      <c r="AF1945" s="19"/>
      <c r="AG1945" s="19"/>
      <c r="AH1945" s="19"/>
      <c r="AI1945" s="19"/>
      <c r="AJ1945" s="19"/>
      <c r="AK1945" s="19"/>
      <c r="AL1945" s="19"/>
      <c r="AM1945" s="19"/>
      <c r="AN1945" s="19"/>
      <c r="AO1945" s="19"/>
      <c r="AP1945" s="19"/>
      <c r="AQ1945" s="19"/>
      <c r="AR1945" s="31">
        <v>81499.203125</v>
      </c>
      <c r="AS1945" s="31">
        <v>2005789.3671875</v>
      </c>
      <c r="AT1945" s="31">
        <v>1989583.40625</v>
      </c>
      <c r="AU1945" s="31">
        <v>1914832.9921875</v>
      </c>
      <c r="AV1945" s="31">
        <v>2216589.890625</v>
      </c>
      <c r="AW1945" s="31">
        <v>2135675.28125</v>
      </c>
      <c r="AX1945" s="31">
        <v>172503.90625</v>
      </c>
      <c r="AY1945" s="31">
        <v>133893.703125</v>
      </c>
      <c r="AZ1945" s="31">
        <v>306397.609375</v>
      </c>
    </row>
    <row r="1946" spans="1:52" ht="15" customHeight="1">
      <c r="A1946" s="29" t="s">
        <v>11842</v>
      </c>
      <c r="B1946" s="34">
        <v>37978</v>
      </c>
      <c r="C1946" s="28">
        <v>900</v>
      </c>
      <c r="D1946" s="28">
        <v>52</v>
      </c>
      <c r="E1946" s="28">
        <v>54</v>
      </c>
      <c r="F1946" s="29" t="s">
        <v>2104</v>
      </c>
      <c r="G1946" s="29" t="s">
        <v>11835</v>
      </c>
      <c r="H1946" s="28">
        <v>550</v>
      </c>
      <c r="I1946" s="29" t="s">
        <v>11841</v>
      </c>
      <c r="J1946" s="33" t="s">
        <v>11840</v>
      </c>
      <c r="K1946" s="29" t="s">
        <v>178</v>
      </c>
      <c r="L1946" s="29" t="s">
        <v>11839</v>
      </c>
      <c r="M1946" s="29" t="s">
        <v>11838</v>
      </c>
      <c r="N1946" s="28">
        <v>496531</v>
      </c>
      <c r="O1946" s="28">
        <v>6088113</v>
      </c>
      <c r="P1946" s="29" t="s">
        <v>11837</v>
      </c>
      <c r="Q1946" s="32" t="s">
        <v>174</v>
      </c>
      <c r="R1946" s="19"/>
      <c r="S1946" s="19"/>
      <c r="T1946" s="19"/>
      <c r="U1946" s="19"/>
      <c r="V1946" s="19"/>
      <c r="W1946" s="19"/>
      <c r="X1946" s="19"/>
      <c r="Y1946" s="19"/>
      <c r="Z1946" s="19"/>
      <c r="AA1946" s="19"/>
      <c r="AB1946" s="19"/>
      <c r="AC1946" s="19"/>
      <c r="AD1946" s="19"/>
      <c r="AE1946" s="19"/>
      <c r="AF1946" s="19"/>
      <c r="AG1946" s="19"/>
      <c r="AH1946" s="19"/>
      <c r="AI1946" s="19"/>
      <c r="AJ1946" s="19"/>
      <c r="AK1946" s="19"/>
      <c r="AL1946" s="19"/>
      <c r="AM1946" s="19"/>
      <c r="AN1946" s="19"/>
      <c r="AO1946" s="19"/>
      <c r="AP1946" s="19"/>
      <c r="AQ1946" s="19"/>
      <c r="AR1946" s="31">
        <v>87121.796875</v>
      </c>
      <c r="AS1946" s="31">
        <v>2065040.703125</v>
      </c>
      <c r="AT1946" s="31">
        <v>2048027.1015625</v>
      </c>
      <c r="AU1946" s="31">
        <v>1981180.59375</v>
      </c>
      <c r="AV1946" s="31">
        <v>2299140.125</v>
      </c>
      <c r="AW1946" s="31">
        <v>2179259.4765625</v>
      </c>
      <c r="AX1946" s="31">
        <v>175486.5</v>
      </c>
      <c r="AY1946" s="31">
        <v>141898</v>
      </c>
      <c r="AZ1946" s="31">
        <v>317384.5</v>
      </c>
    </row>
    <row r="1947" spans="1:52" ht="15" customHeight="1">
      <c r="A1947" s="29" t="s">
        <v>11836</v>
      </c>
      <c r="B1947" s="34">
        <v>30069</v>
      </c>
      <c r="C1947" s="28">
        <v>44</v>
      </c>
      <c r="D1947" s="28">
        <v>0.1</v>
      </c>
      <c r="E1947" s="28">
        <v>0.1</v>
      </c>
      <c r="F1947" s="29" t="s">
        <v>204</v>
      </c>
      <c r="G1947" s="29" t="s">
        <v>204</v>
      </c>
      <c r="H1947" s="28">
        <v>561</v>
      </c>
      <c r="I1947" s="29" t="s">
        <v>11327</v>
      </c>
      <c r="J1947" s="33" t="s">
        <v>11834</v>
      </c>
      <c r="K1947" s="29" t="s">
        <v>178</v>
      </c>
      <c r="L1947" s="29" t="s">
        <v>11833</v>
      </c>
      <c r="M1947" s="29" t="s">
        <v>2966</v>
      </c>
      <c r="N1947" s="28">
        <v>482346.1</v>
      </c>
      <c r="O1947" s="28">
        <v>6149577</v>
      </c>
      <c r="P1947" s="29" t="s">
        <v>11832</v>
      </c>
      <c r="Q1947" s="32" t="s">
        <v>368</v>
      </c>
      <c r="R1947" s="19"/>
      <c r="S1947" s="19"/>
      <c r="T1947" s="19"/>
      <c r="U1947" s="19"/>
      <c r="V1947" s="19"/>
      <c r="W1947" s="31">
        <v>64533</v>
      </c>
      <c r="X1947" s="31">
        <v>96800</v>
      </c>
      <c r="Y1947" s="31">
        <v>96800</v>
      </c>
      <c r="Z1947" s="31">
        <v>96800</v>
      </c>
      <c r="AA1947" s="31">
        <v>96800</v>
      </c>
      <c r="AB1947" s="31">
        <v>96800</v>
      </c>
      <c r="AC1947" s="31">
        <v>96800</v>
      </c>
      <c r="AD1947" s="31">
        <v>96800</v>
      </c>
      <c r="AE1947" s="31">
        <v>96800</v>
      </c>
      <c r="AF1947" s="31">
        <v>96800</v>
      </c>
      <c r="AG1947" s="31">
        <v>96800</v>
      </c>
      <c r="AH1947" s="31">
        <v>96800</v>
      </c>
      <c r="AI1947" s="31">
        <v>96800</v>
      </c>
      <c r="AJ1947" s="31">
        <v>96800</v>
      </c>
      <c r="AK1947" s="31">
        <v>96800</v>
      </c>
      <c r="AL1947" s="31">
        <v>96800</v>
      </c>
      <c r="AM1947" s="31">
        <v>96800</v>
      </c>
      <c r="AN1947" s="31">
        <v>96800</v>
      </c>
      <c r="AO1947" s="31">
        <v>96800</v>
      </c>
      <c r="AP1947" s="31">
        <v>41628</v>
      </c>
      <c r="AQ1947" s="31">
        <v>16829</v>
      </c>
      <c r="AR1947" s="31">
        <v>22690</v>
      </c>
      <c r="AS1947" s="31">
        <v>19868</v>
      </c>
      <c r="AT1947" s="31">
        <v>18349</v>
      </c>
      <c r="AU1947" s="31">
        <v>27132</v>
      </c>
      <c r="AV1947" s="31">
        <v>34914</v>
      </c>
      <c r="AW1947" s="31">
        <v>26491</v>
      </c>
      <c r="AX1947" s="31">
        <v>0</v>
      </c>
      <c r="AY1947" s="31">
        <v>9</v>
      </c>
      <c r="AZ1947" s="31">
        <v>9</v>
      </c>
    </row>
    <row r="1948" spans="1:52" ht="15" customHeight="1">
      <c r="A1948" s="29" t="s">
        <v>11831</v>
      </c>
      <c r="B1948" s="34">
        <v>32890</v>
      </c>
      <c r="C1948" s="28">
        <v>99</v>
      </c>
      <c r="D1948" s="28">
        <v>0.1</v>
      </c>
      <c r="E1948" s="28">
        <v>0.1</v>
      </c>
      <c r="F1948" s="29" t="s">
        <v>204</v>
      </c>
      <c r="G1948" s="29" t="s">
        <v>204</v>
      </c>
      <c r="H1948" s="28">
        <v>561</v>
      </c>
      <c r="I1948" s="29" t="s">
        <v>11327</v>
      </c>
      <c r="J1948" s="33" t="s">
        <v>11830</v>
      </c>
      <c r="K1948" s="29" t="s">
        <v>178</v>
      </c>
      <c r="L1948" s="29" t="s">
        <v>11829</v>
      </c>
      <c r="M1948" s="29" t="s">
        <v>2586</v>
      </c>
      <c r="N1948" s="28">
        <v>459547.3</v>
      </c>
      <c r="O1948" s="28">
        <v>6160321</v>
      </c>
      <c r="P1948" s="29" t="s">
        <v>11828</v>
      </c>
      <c r="Q1948" s="32" t="s">
        <v>3133</v>
      </c>
      <c r="R1948" s="19"/>
      <c r="S1948" s="19"/>
      <c r="T1948" s="19"/>
      <c r="U1948" s="19"/>
      <c r="V1948" s="19"/>
      <c r="W1948" s="19"/>
      <c r="X1948" s="19"/>
      <c r="Y1948" s="19"/>
      <c r="Z1948" s="19"/>
      <c r="AA1948" s="19"/>
      <c r="AB1948" s="19"/>
      <c r="AC1948" s="19"/>
      <c r="AD1948" s="19"/>
      <c r="AE1948" s="31">
        <v>211246</v>
      </c>
      <c r="AF1948" s="31">
        <v>212019</v>
      </c>
      <c r="AG1948" s="31">
        <v>221390</v>
      </c>
      <c r="AH1948" s="31">
        <v>210280</v>
      </c>
      <c r="AI1948" s="31">
        <v>223000</v>
      </c>
      <c r="AJ1948" s="31">
        <v>196860</v>
      </c>
      <c r="AK1948" s="31">
        <v>160600</v>
      </c>
      <c r="AL1948" s="31">
        <v>195530</v>
      </c>
      <c r="AM1948" s="31">
        <v>215700</v>
      </c>
      <c r="AN1948" s="31">
        <v>88658</v>
      </c>
      <c r="AO1948" s="31">
        <v>197548</v>
      </c>
      <c r="AP1948" s="31">
        <v>144555.8251953125</v>
      </c>
      <c r="AQ1948" s="31">
        <v>160665.87353515625</v>
      </c>
      <c r="AR1948" s="31">
        <v>148250.47412109375</v>
      </c>
      <c r="AS1948" s="31">
        <v>175832.7763671875</v>
      </c>
      <c r="AT1948" s="31">
        <v>89136.825210571289</v>
      </c>
      <c r="AU1948" s="31">
        <v>44081.274444580078</v>
      </c>
      <c r="AV1948" s="31">
        <v>71987.349731445313</v>
      </c>
      <c r="AW1948" s="31">
        <v>104524.57570819929</v>
      </c>
      <c r="AX1948" s="31">
        <v>12977.4501953125</v>
      </c>
      <c r="AY1948" s="31">
        <v>8442.099609375</v>
      </c>
      <c r="AZ1948" s="31">
        <v>21419.5498046875</v>
      </c>
    </row>
    <row r="1949" spans="1:52" ht="15" customHeight="1">
      <c r="A1949" s="29" t="s">
        <v>11827</v>
      </c>
      <c r="B1949" s="34">
        <v>33122</v>
      </c>
      <c r="C1949" s="28">
        <v>150</v>
      </c>
      <c r="D1949" s="28">
        <v>0.1</v>
      </c>
      <c r="E1949" s="28">
        <v>0.1</v>
      </c>
      <c r="F1949" s="29" t="s">
        <v>204</v>
      </c>
      <c r="G1949" s="29" t="s">
        <v>204</v>
      </c>
      <c r="H1949" s="28">
        <v>561</v>
      </c>
      <c r="I1949" s="29" t="s">
        <v>11327</v>
      </c>
      <c r="J1949" s="33" t="s">
        <v>11826</v>
      </c>
      <c r="K1949" s="29" t="s">
        <v>178</v>
      </c>
      <c r="L1949" s="29" t="s">
        <v>11823</v>
      </c>
      <c r="M1949" s="29" t="s">
        <v>216</v>
      </c>
      <c r="N1949" s="28">
        <v>488525.5</v>
      </c>
      <c r="O1949" s="28">
        <v>6145514</v>
      </c>
      <c r="P1949" s="29" t="s">
        <v>11822</v>
      </c>
      <c r="Q1949" s="32" t="s">
        <v>207</v>
      </c>
      <c r="R1949" s="19"/>
      <c r="S1949" s="19"/>
      <c r="T1949" s="19"/>
      <c r="U1949" s="19"/>
      <c r="V1949" s="19"/>
      <c r="W1949" s="19"/>
      <c r="X1949" s="19"/>
      <c r="Y1949" s="19"/>
      <c r="Z1949" s="19"/>
      <c r="AA1949" s="19"/>
      <c r="AB1949" s="19"/>
      <c r="AC1949" s="19"/>
      <c r="AD1949" s="19"/>
      <c r="AE1949" s="31">
        <v>89983.5</v>
      </c>
      <c r="AF1949" s="31">
        <v>331146</v>
      </c>
      <c r="AG1949" s="31">
        <v>335325</v>
      </c>
      <c r="AH1949" s="31">
        <v>328010</v>
      </c>
      <c r="AI1949" s="31">
        <v>354980</v>
      </c>
      <c r="AJ1949" s="31">
        <v>302930</v>
      </c>
      <c r="AK1949" s="31">
        <v>279160</v>
      </c>
      <c r="AL1949" s="31">
        <v>303785</v>
      </c>
      <c r="AM1949" s="31">
        <v>318331</v>
      </c>
      <c r="AN1949" s="31">
        <v>285660.5</v>
      </c>
      <c r="AO1949" s="31">
        <v>314380</v>
      </c>
      <c r="AP1949" s="31">
        <v>250462.1005859375</v>
      </c>
      <c r="AQ1949" s="31">
        <v>293195.6005859375</v>
      </c>
      <c r="AR1949" s="31">
        <v>247577.14453125</v>
      </c>
      <c r="AS1949" s="31">
        <v>274911.302734375</v>
      </c>
      <c r="AT1949" s="31">
        <v>267959.7685546875</v>
      </c>
      <c r="AU1949" s="31">
        <v>259526.755859375</v>
      </c>
      <c r="AV1949" s="31">
        <v>313463.4912109375</v>
      </c>
      <c r="AW1949" s="31">
        <v>306590.1474609375</v>
      </c>
      <c r="AX1949" s="31">
        <v>25967.25</v>
      </c>
      <c r="AY1949" s="31">
        <v>18268.05078125</v>
      </c>
      <c r="AZ1949" s="31">
        <v>44235.30078125</v>
      </c>
    </row>
    <row r="1950" spans="1:52" ht="15" customHeight="1">
      <c r="A1950" s="29" t="s">
        <v>11825</v>
      </c>
      <c r="B1950" s="34">
        <v>33122</v>
      </c>
      <c r="C1950" s="28">
        <v>150</v>
      </c>
      <c r="D1950" s="28">
        <v>0.1</v>
      </c>
      <c r="E1950" s="28">
        <v>0.1</v>
      </c>
      <c r="F1950" s="29" t="s">
        <v>204</v>
      </c>
      <c r="G1950" s="29" t="s">
        <v>204</v>
      </c>
      <c r="H1950" s="28">
        <v>561</v>
      </c>
      <c r="I1950" s="29" t="s">
        <v>11327</v>
      </c>
      <c r="J1950" s="33" t="s">
        <v>11824</v>
      </c>
      <c r="K1950" s="29" t="s">
        <v>178</v>
      </c>
      <c r="L1950" s="29" t="s">
        <v>11823</v>
      </c>
      <c r="M1950" s="29" t="s">
        <v>216</v>
      </c>
      <c r="N1950" s="28">
        <v>488525.4</v>
      </c>
      <c r="O1950" s="28">
        <v>6145555</v>
      </c>
      <c r="P1950" s="29" t="s">
        <v>11822</v>
      </c>
      <c r="Q1950" s="32" t="s">
        <v>207</v>
      </c>
      <c r="R1950" s="19"/>
      <c r="S1950" s="19"/>
      <c r="T1950" s="19"/>
      <c r="U1950" s="19"/>
      <c r="V1950" s="19"/>
      <c r="W1950" s="19"/>
      <c r="X1950" s="19"/>
      <c r="Y1950" s="19"/>
      <c r="Z1950" s="19"/>
      <c r="AA1950" s="19"/>
      <c r="AB1950" s="19"/>
      <c r="AC1950" s="19"/>
      <c r="AD1950" s="19"/>
      <c r="AE1950" s="31">
        <v>89983.5</v>
      </c>
      <c r="AF1950" s="31">
        <v>331146</v>
      </c>
      <c r="AG1950" s="31">
        <v>335325</v>
      </c>
      <c r="AH1950" s="31">
        <v>328010</v>
      </c>
      <c r="AI1950" s="31">
        <v>354980</v>
      </c>
      <c r="AJ1950" s="31">
        <v>302930</v>
      </c>
      <c r="AK1950" s="31">
        <v>279160</v>
      </c>
      <c r="AL1950" s="31">
        <v>303785</v>
      </c>
      <c r="AM1950" s="31">
        <v>318331</v>
      </c>
      <c r="AN1950" s="31">
        <v>285660.5</v>
      </c>
      <c r="AO1950" s="31">
        <v>314380</v>
      </c>
      <c r="AP1950" s="31">
        <v>250462.1005859375</v>
      </c>
      <c r="AQ1950" s="31">
        <v>293195.6005859375</v>
      </c>
      <c r="AR1950" s="31">
        <v>247577.14453125</v>
      </c>
      <c r="AS1950" s="31">
        <v>274911.302734375</v>
      </c>
      <c r="AT1950" s="31">
        <v>267959.7685546875</v>
      </c>
      <c r="AU1950" s="31">
        <v>259526.755859375</v>
      </c>
      <c r="AV1950" s="31">
        <v>313463.4912109375</v>
      </c>
      <c r="AW1950" s="31">
        <v>306590.1474609375</v>
      </c>
      <c r="AX1950" s="31">
        <v>25967.25</v>
      </c>
      <c r="AY1950" s="31">
        <v>18268.05078125</v>
      </c>
      <c r="AZ1950" s="31">
        <v>44235.30078125</v>
      </c>
    </row>
    <row r="1951" spans="1:52" ht="15" customHeight="1">
      <c r="A1951" s="29" t="s">
        <v>11821</v>
      </c>
      <c r="B1951" s="34">
        <v>35166</v>
      </c>
      <c r="C1951" s="28">
        <v>600</v>
      </c>
      <c r="D1951" s="28">
        <v>44</v>
      </c>
      <c r="E1951" s="28">
        <v>45</v>
      </c>
      <c r="F1951" s="29" t="s">
        <v>242</v>
      </c>
      <c r="G1951" s="29" t="s">
        <v>2716</v>
      </c>
      <c r="H1951" s="28">
        <v>561</v>
      </c>
      <c r="I1951" s="29" t="s">
        <v>11327</v>
      </c>
      <c r="J1951" s="33" t="s">
        <v>11820</v>
      </c>
      <c r="K1951" s="29" t="s">
        <v>178</v>
      </c>
      <c r="L1951" s="29" t="s">
        <v>11745</v>
      </c>
      <c r="M1951" s="29" t="s">
        <v>554</v>
      </c>
      <c r="N1951" s="28">
        <v>462169.7</v>
      </c>
      <c r="O1951" s="28">
        <v>6155415</v>
      </c>
      <c r="P1951" s="29" t="s">
        <v>11819</v>
      </c>
      <c r="Q1951" s="32" t="s">
        <v>174</v>
      </c>
      <c r="R1951" s="19"/>
      <c r="S1951" s="19"/>
      <c r="T1951" s="19"/>
      <c r="U1951" s="19"/>
      <c r="V1951" s="19"/>
      <c r="W1951" s="19"/>
      <c r="X1951" s="19"/>
      <c r="Y1951" s="19"/>
      <c r="Z1951" s="19"/>
      <c r="AA1951" s="19"/>
      <c r="AB1951" s="19"/>
      <c r="AC1951" s="19"/>
      <c r="AD1951" s="19"/>
      <c r="AE1951" s="19"/>
      <c r="AF1951" s="19"/>
      <c r="AG1951" s="19"/>
      <c r="AH1951" s="19"/>
      <c r="AI1951" s="19"/>
      <c r="AJ1951" s="19"/>
      <c r="AK1951" s="31">
        <v>763970</v>
      </c>
      <c r="AL1951" s="31">
        <v>1298170</v>
      </c>
      <c r="AM1951" s="31">
        <v>1445890</v>
      </c>
      <c r="AN1951" s="31">
        <v>1303757</v>
      </c>
      <c r="AO1951" s="31">
        <v>1432338</v>
      </c>
      <c r="AP1951" s="31">
        <v>1128195.75</v>
      </c>
      <c r="AQ1951" s="31">
        <v>1244347</v>
      </c>
      <c r="AR1951" s="31">
        <v>1100052.75</v>
      </c>
      <c r="AS1951" s="31">
        <v>1247227.5</v>
      </c>
      <c r="AT1951" s="31">
        <v>1211325.8984375</v>
      </c>
      <c r="AU1951" s="31">
        <v>1199302.10546875</v>
      </c>
      <c r="AV1951" s="31">
        <v>1350718.11328125</v>
      </c>
      <c r="AW1951" s="31">
        <v>1328577.78125</v>
      </c>
      <c r="AX1951" s="31">
        <v>117188.796875</v>
      </c>
      <c r="AY1951" s="31">
        <v>69800.3984375</v>
      </c>
      <c r="AZ1951" s="31">
        <v>186989.1953125</v>
      </c>
    </row>
    <row r="1952" spans="1:52" ht="15" customHeight="1">
      <c r="A1952" s="29" t="s">
        <v>11818</v>
      </c>
      <c r="B1952" s="34">
        <v>35452</v>
      </c>
      <c r="C1952" s="28">
        <v>600</v>
      </c>
      <c r="D1952" s="28">
        <v>44</v>
      </c>
      <c r="E1952" s="28">
        <v>45</v>
      </c>
      <c r="F1952" s="29" t="s">
        <v>242</v>
      </c>
      <c r="G1952" s="29" t="s">
        <v>2716</v>
      </c>
      <c r="H1952" s="28">
        <v>561</v>
      </c>
      <c r="I1952" s="29" t="s">
        <v>11327</v>
      </c>
      <c r="J1952" s="33" t="s">
        <v>11817</v>
      </c>
      <c r="K1952" s="29" t="s">
        <v>178</v>
      </c>
      <c r="L1952" s="29" t="s">
        <v>11810</v>
      </c>
      <c r="M1952" s="29" t="s">
        <v>11809</v>
      </c>
      <c r="N1952" s="28">
        <v>479296.9</v>
      </c>
      <c r="O1952" s="28">
        <v>6143411</v>
      </c>
      <c r="P1952" s="29" t="s">
        <v>11816</v>
      </c>
      <c r="Q1952" s="32" t="s">
        <v>174</v>
      </c>
      <c r="R1952" s="19"/>
      <c r="S1952" s="19"/>
      <c r="T1952" s="19"/>
      <c r="U1952" s="19"/>
      <c r="V1952" s="19"/>
      <c r="W1952" s="19"/>
      <c r="X1952" s="19"/>
      <c r="Y1952" s="19"/>
      <c r="Z1952" s="19"/>
      <c r="AA1952" s="19"/>
      <c r="AB1952" s="19"/>
      <c r="AC1952" s="19"/>
      <c r="AD1952" s="19"/>
      <c r="AE1952" s="19"/>
      <c r="AF1952" s="19"/>
      <c r="AG1952" s="19"/>
      <c r="AH1952" s="19"/>
      <c r="AI1952" s="19"/>
      <c r="AJ1952" s="19"/>
      <c r="AK1952" s="19"/>
      <c r="AL1952" s="31">
        <v>1294620</v>
      </c>
      <c r="AM1952" s="31">
        <v>1542980</v>
      </c>
      <c r="AN1952" s="31">
        <v>1319853</v>
      </c>
      <c r="AO1952" s="31">
        <v>1529361</v>
      </c>
      <c r="AP1952" s="31">
        <v>1179571.75</v>
      </c>
      <c r="AQ1952" s="31">
        <v>1341215.5</v>
      </c>
      <c r="AR1952" s="31">
        <v>1178751</v>
      </c>
      <c r="AS1952" s="31">
        <v>1331567.75</v>
      </c>
      <c r="AT1952" s="31">
        <v>1277388.5</v>
      </c>
      <c r="AU1952" s="31">
        <v>1243748.25</v>
      </c>
      <c r="AV1952" s="31">
        <v>1441690</v>
      </c>
      <c r="AW1952" s="31">
        <v>1355458.25</v>
      </c>
      <c r="AX1952" s="31">
        <v>111298</v>
      </c>
      <c r="AY1952" s="31">
        <v>82169</v>
      </c>
      <c r="AZ1952" s="31">
        <v>193467</v>
      </c>
    </row>
    <row r="1953" spans="1:52" ht="15" customHeight="1">
      <c r="A1953" s="29" t="s">
        <v>11815</v>
      </c>
      <c r="B1953" s="34">
        <v>35452</v>
      </c>
      <c r="C1953" s="28">
        <v>600</v>
      </c>
      <c r="D1953" s="28">
        <v>44</v>
      </c>
      <c r="E1953" s="28">
        <v>45</v>
      </c>
      <c r="F1953" s="29" t="s">
        <v>242</v>
      </c>
      <c r="G1953" s="29" t="s">
        <v>2716</v>
      </c>
      <c r="H1953" s="28">
        <v>561</v>
      </c>
      <c r="I1953" s="29" t="s">
        <v>11327</v>
      </c>
      <c r="J1953" s="33" t="s">
        <v>11814</v>
      </c>
      <c r="K1953" s="29" t="s">
        <v>178</v>
      </c>
      <c r="L1953" s="29" t="s">
        <v>11810</v>
      </c>
      <c r="M1953" s="29" t="s">
        <v>11809</v>
      </c>
      <c r="N1953" s="28">
        <v>479263.6</v>
      </c>
      <c r="O1953" s="28">
        <v>6143595</v>
      </c>
      <c r="P1953" s="29" t="s">
        <v>11813</v>
      </c>
      <c r="Q1953" s="32" t="s">
        <v>174</v>
      </c>
      <c r="R1953" s="19"/>
      <c r="S1953" s="19"/>
      <c r="T1953" s="19"/>
      <c r="U1953" s="19"/>
      <c r="V1953" s="19"/>
      <c r="W1953" s="19"/>
      <c r="X1953" s="19"/>
      <c r="Y1953" s="19"/>
      <c r="Z1953" s="19"/>
      <c r="AA1953" s="19"/>
      <c r="AB1953" s="19"/>
      <c r="AC1953" s="19"/>
      <c r="AD1953" s="19"/>
      <c r="AE1953" s="19"/>
      <c r="AF1953" s="19"/>
      <c r="AG1953" s="19"/>
      <c r="AH1953" s="19"/>
      <c r="AI1953" s="19"/>
      <c r="AJ1953" s="19"/>
      <c r="AK1953" s="19"/>
      <c r="AL1953" s="31">
        <v>1286010</v>
      </c>
      <c r="AM1953" s="31">
        <v>1551590</v>
      </c>
      <c r="AN1953" s="31">
        <v>1368859</v>
      </c>
      <c r="AO1953" s="31">
        <v>1525438</v>
      </c>
      <c r="AP1953" s="31">
        <v>1208205.75</v>
      </c>
      <c r="AQ1953" s="31">
        <v>1365449.5</v>
      </c>
      <c r="AR1953" s="31">
        <v>1208639.75</v>
      </c>
      <c r="AS1953" s="31">
        <v>1351896.25</v>
      </c>
      <c r="AT1953" s="31">
        <v>1300184.25</v>
      </c>
      <c r="AU1953" s="31">
        <v>1263462.75</v>
      </c>
      <c r="AV1953" s="31">
        <v>1477440</v>
      </c>
      <c r="AW1953" s="31">
        <v>1461951.25</v>
      </c>
      <c r="AX1953" s="31">
        <v>118186</v>
      </c>
      <c r="AY1953" s="31">
        <v>85790</v>
      </c>
      <c r="AZ1953" s="31">
        <v>203976</v>
      </c>
    </row>
    <row r="1954" spans="1:52" ht="15" customHeight="1">
      <c r="A1954" s="29" t="s">
        <v>11812</v>
      </c>
      <c r="B1954" s="34">
        <v>35447</v>
      </c>
      <c r="C1954" s="28">
        <v>600</v>
      </c>
      <c r="D1954" s="28">
        <v>44</v>
      </c>
      <c r="E1954" s="28">
        <v>45</v>
      </c>
      <c r="F1954" s="29" t="s">
        <v>242</v>
      </c>
      <c r="G1954" s="29" t="s">
        <v>2716</v>
      </c>
      <c r="H1954" s="28">
        <v>561</v>
      </c>
      <c r="I1954" s="29" t="s">
        <v>11327</v>
      </c>
      <c r="J1954" s="33" t="s">
        <v>11811</v>
      </c>
      <c r="K1954" s="29" t="s">
        <v>178</v>
      </c>
      <c r="L1954" s="29" t="s">
        <v>11810</v>
      </c>
      <c r="M1954" s="29" t="s">
        <v>11809</v>
      </c>
      <c r="N1954" s="28">
        <v>479230.4</v>
      </c>
      <c r="O1954" s="28">
        <v>6143775</v>
      </c>
      <c r="P1954" s="29" t="s">
        <v>11808</v>
      </c>
      <c r="Q1954" s="32" t="s">
        <v>174</v>
      </c>
      <c r="R1954" s="19"/>
      <c r="S1954" s="19"/>
      <c r="T1954" s="19"/>
      <c r="U1954" s="19"/>
      <c r="V1954" s="19"/>
      <c r="W1954" s="19"/>
      <c r="X1954" s="19"/>
      <c r="Y1954" s="19"/>
      <c r="Z1954" s="19"/>
      <c r="AA1954" s="19"/>
      <c r="AB1954" s="19"/>
      <c r="AC1954" s="19"/>
      <c r="AD1954" s="19"/>
      <c r="AE1954" s="19"/>
      <c r="AF1954" s="19"/>
      <c r="AG1954" s="19"/>
      <c r="AH1954" s="19"/>
      <c r="AI1954" s="19"/>
      <c r="AJ1954" s="19"/>
      <c r="AK1954" s="19"/>
      <c r="AL1954" s="31">
        <v>1287790</v>
      </c>
      <c r="AM1954" s="31">
        <v>1525210</v>
      </c>
      <c r="AN1954" s="31">
        <v>1346508</v>
      </c>
      <c r="AO1954" s="31">
        <v>1497648</v>
      </c>
      <c r="AP1954" s="31">
        <v>1182775.75</v>
      </c>
      <c r="AQ1954" s="31">
        <v>1344548.25</v>
      </c>
      <c r="AR1954" s="31">
        <v>1163172</v>
      </c>
      <c r="AS1954" s="31">
        <v>1286041.25</v>
      </c>
      <c r="AT1954" s="31">
        <v>1215897.25</v>
      </c>
      <c r="AU1954" s="31">
        <v>1233284.25</v>
      </c>
      <c r="AV1954" s="31">
        <v>1452450</v>
      </c>
      <c r="AW1954" s="31">
        <v>1420667</v>
      </c>
      <c r="AX1954" s="31">
        <v>113498.5</v>
      </c>
      <c r="AY1954" s="31">
        <v>82830.5</v>
      </c>
      <c r="AZ1954" s="31">
        <v>196329</v>
      </c>
    </row>
    <row r="1955" spans="1:52" ht="15" customHeight="1">
      <c r="A1955" s="29" t="s">
        <v>11807</v>
      </c>
      <c r="B1955" s="34">
        <v>35447</v>
      </c>
      <c r="C1955" s="28">
        <v>600</v>
      </c>
      <c r="D1955" s="28">
        <v>44</v>
      </c>
      <c r="E1955" s="28">
        <v>45</v>
      </c>
      <c r="F1955" s="29" t="s">
        <v>242</v>
      </c>
      <c r="G1955" s="29" t="s">
        <v>2716</v>
      </c>
      <c r="H1955" s="28">
        <v>561</v>
      </c>
      <c r="I1955" s="29" t="s">
        <v>11327</v>
      </c>
      <c r="J1955" s="33" t="s">
        <v>11806</v>
      </c>
      <c r="K1955" s="29" t="s">
        <v>178</v>
      </c>
      <c r="L1955" s="29" t="s">
        <v>11805</v>
      </c>
      <c r="M1955" s="29" t="s">
        <v>8307</v>
      </c>
      <c r="N1955" s="28">
        <v>461958.7</v>
      </c>
      <c r="O1955" s="28">
        <v>6155543</v>
      </c>
      <c r="P1955" s="29" t="s">
        <v>11804</v>
      </c>
      <c r="Q1955" s="32" t="s">
        <v>174</v>
      </c>
      <c r="R1955" s="19"/>
      <c r="S1955" s="19"/>
      <c r="T1955" s="19"/>
      <c r="U1955" s="19"/>
      <c r="V1955" s="19"/>
      <c r="W1955" s="19"/>
      <c r="X1955" s="19"/>
      <c r="Y1955" s="19"/>
      <c r="Z1955" s="19"/>
      <c r="AA1955" s="19"/>
      <c r="AB1955" s="19"/>
      <c r="AC1955" s="19"/>
      <c r="AD1955" s="19"/>
      <c r="AE1955" s="19"/>
      <c r="AF1955" s="19"/>
      <c r="AG1955" s="19"/>
      <c r="AH1955" s="19"/>
      <c r="AI1955" s="19"/>
      <c r="AJ1955" s="19"/>
      <c r="AK1955" s="19"/>
      <c r="AL1955" s="31">
        <v>1211110</v>
      </c>
      <c r="AM1955" s="31">
        <v>1397800</v>
      </c>
      <c r="AN1955" s="31">
        <v>1249649</v>
      </c>
      <c r="AO1955" s="31">
        <v>1441129</v>
      </c>
      <c r="AP1955" s="31">
        <v>1076218.5</v>
      </c>
      <c r="AQ1955" s="31">
        <v>1179825.25</v>
      </c>
      <c r="AR1955" s="31">
        <v>1044988.75</v>
      </c>
      <c r="AS1955" s="31">
        <v>1187588.75</v>
      </c>
      <c r="AT1955" s="31">
        <v>1138663.38671875</v>
      </c>
      <c r="AU1955" s="31">
        <v>1146076.80859375</v>
      </c>
      <c r="AV1955" s="31">
        <v>1303816.796875</v>
      </c>
      <c r="AW1955" s="31">
        <v>1265308.3984375</v>
      </c>
      <c r="AX1955" s="31">
        <v>108930.1015625</v>
      </c>
      <c r="AY1955" s="31">
        <v>66415.703125</v>
      </c>
      <c r="AZ1955" s="31">
        <v>175345.8046875</v>
      </c>
    </row>
    <row r="1956" spans="1:52" ht="15" customHeight="1">
      <c r="A1956" s="29" t="s">
        <v>11803</v>
      </c>
      <c r="B1956" s="34">
        <v>35446</v>
      </c>
      <c r="C1956" s="28">
        <v>600</v>
      </c>
      <c r="D1956" s="28">
        <v>44</v>
      </c>
      <c r="E1956" s="28">
        <v>45</v>
      </c>
      <c r="F1956" s="29" t="s">
        <v>242</v>
      </c>
      <c r="G1956" s="29" t="s">
        <v>2716</v>
      </c>
      <c r="H1956" s="28">
        <v>561</v>
      </c>
      <c r="I1956" s="29" t="s">
        <v>11327</v>
      </c>
      <c r="J1956" s="33" t="s">
        <v>11802</v>
      </c>
      <c r="K1956" s="29" t="s">
        <v>178</v>
      </c>
      <c r="L1956" s="29" t="s">
        <v>11745</v>
      </c>
      <c r="M1956" s="29" t="s">
        <v>554</v>
      </c>
      <c r="N1956" s="28">
        <v>462180.3</v>
      </c>
      <c r="O1956" s="28">
        <v>6155658</v>
      </c>
      <c r="P1956" s="29" t="s">
        <v>11801</v>
      </c>
      <c r="Q1956" s="32" t="s">
        <v>174</v>
      </c>
      <c r="R1956" s="19"/>
      <c r="S1956" s="19"/>
      <c r="T1956" s="19"/>
      <c r="U1956" s="19"/>
      <c r="V1956" s="19"/>
      <c r="W1956" s="19"/>
      <c r="X1956" s="19"/>
      <c r="Y1956" s="19"/>
      <c r="Z1956" s="19"/>
      <c r="AA1956" s="19"/>
      <c r="AB1956" s="19"/>
      <c r="AC1956" s="19"/>
      <c r="AD1956" s="19"/>
      <c r="AE1956" s="19"/>
      <c r="AF1956" s="19"/>
      <c r="AG1956" s="19"/>
      <c r="AH1956" s="19"/>
      <c r="AI1956" s="19"/>
      <c r="AJ1956" s="19"/>
      <c r="AK1956" s="19"/>
      <c r="AL1956" s="31">
        <v>1217540</v>
      </c>
      <c r="AM1956" s="31">
        <v>1383430</v>
      </c>
      <c r="AN1956" s="31">
        <v>1203318</v>
      </c>
      <c r="AO1956" s="31">
        <v>1374163</v>
      </c>
      <c r="AP1956" s="31">
        <v>1042271.5</v>
      </c>
      <c r="AQ1956" s="31">
        <v>1160396</v>
      </c>
      <c r="AR1956" s="31">
        <v>1014407.5</v>
      </c>
      <c r="AS1956" s="31">
        <v>1158893.5</v>
      </c>
      <c r="AT1956" s="31">
        <v>1117084.25</v>
      </c>
      <c r="AU1956" s="31">
        <v>1097795</v>
      </c>
      <c r="AV1956" s="31">
        <v>1242514.25</v>
      </c>
      <c r="AW1956" s="31">
        <v>1232149</v>
      </c>
      <c r="AX1956" s="31">
        <v>107908.75</v>
      </c>
      <c r="AY1956" s="31">
        <v>69782.5</v>
      </c>
      <c r="AZ1956" s="31">
        <v>177691.25</v>
      </c>
    </row>
    <row r="1957" spans="1:52" ht="15" customHeight="1">
      <c r="A1957" s="29" t="s">
        <v>11800</v>
      </c>
      <c r="B1957" s="34">
        <v>35412</v>
      </c>
      <c r="C1957" s="28">
        <v>600</v>
      </c>
      <c r="D1957" s="28">
        <v>44</v>
      </c>
      <c r="E1957" s="28">
        <v>45</v>
      </c>
      <c r="F1957" s="29" t="s">
        <v>242</v>
      </c>
      <c r="G1957" s="29" t="s">
        <v>2716</v>
      </c>
      <c r="H1957" s="28">
        <v>561</v>
      </c>
      <c r="I1957" s="29" t="s">
        <v>11327</v>
      </c>
      <c r="J1957" s="33" t="s">
        <v>11799</v>
      </c>
      <c r="K1957" s="29" t="s">
        <v>178</v>
      </c>
      <c r="L1957" s="29" t="s">
        <v>11795</v>
      </c>
      <c r="M1957" s="29" t="s">
        <v>365</v>
      </c>
      <c r="N1957" s="28">
        <v>459618.6</v>
      </c>
      <c r="O1957" s="28">
        <v>6157244</v>
      </c>
      <c r="P1957" s="29" t="s">
        <v>11798</v>
      </c>
      <c r="Q1957" s="32" t="s">
        <v>174</v>
      </c>
      <c r="R1957" s="19"/>
      <c r="S1957" s="19"/>
      <c r="T1957" s="19"/>
      <c r="U1957" s="19"/>
      <c r="V1957" s="19"/>
      <c r="W1957" s="19"/>
      <c r="X1957" s="19"/>
      <c r="Y1957" s="19"/>
      <c r="Z1957" s="19"/>
      <c r="AA1957" s="19"/>
      <c r="AB1957" s="19"/>
      <c r="AC1957" s="19"/>
      <c r="AD1957" s="19"/>
      <c r="AE1957" s="19"/>
      <c r="AF1957" s="19"/>
      <c r="AG1957" s="19"/>
      <c r="AH1957" s="19"/>
      <c r="AI1957" s="19"/>
      <c r="AJ1957" s="19"/>
      <c r="AK1957" s="31">
        <v>55960</v>
      </c>
      <c r="AL1957" s="31">
        <v>1286450</v>
      </c>
      <c r="AM1957" s="31">
        <v>1402040</v>
      </c>
      <c r="AN1957" s="31">
        <v>1240382</v>
      </c>
      <c r="AO1957" s="31">
        <v>1461865</v>
      </c>
      <c r="AP1957" s="31">
        <v>1125627</v>
      </c>
      <c r="AQ1957" s="31">
        <v>1211562</v>
      </c>
      <c r="AR1957" s="31">
        <v>1082135.5</v>
      </c>
      <c r="AS1957" s="31">
        <v>1207079.5</v>
      </c>
      <c r="AT1957" s="31">
        <v>1214721.3359375</v>
      </c>
      <c r="AU1957" s="31">
        <v>1147635.798828125</v>
      </c>
      <c r="AV1957" s="31">
        <v>1324943.39453125</v>
      </c>
      <c r="AW1957" s="31">
        <v>1249351.8828125</v>
      </c>
      <c r="AX1957" s="31">
        <v>107518.8984375</v>
      </c>
      <c r="AY1957" s="31">
        <v>67475.8984375</v>
      </c>
      <c r="AZ1957" s="31">
        <v>174994.796875</v>
      </c>
    </row>
    <row r="1958" spans="1:52" ht="15" customHeight="1">
      <c r="A1958" s="29" t="s">
        <v>11797</v>
      </c>
      <c r="B1958" s="34">
        <v>35412</v>
      </c>
      <c r="C1958" s="28">
        <v>600</v>
      </c>
      <c r="D1958" s="28">
        <v>44</v>
      </c>
      <c r="E1958" s="28">
        <v>45</v>
      </c>
      <c r="F1958" s="29" t="s">
        <v>242</v>
      </c>
      <c r="G1958" s="29" t="s">
        <v>2716</v>
      </c>
      <c r="H1958" s="28">
        <v>561</v>
      </c>
      <c r="I1958" s="29" t="s">
        <v>11327</v>
      </c>
      <c r="J1958" s="33" t="s">
        <v>11796</v>
      </c>
      <c r="K1958" s="29" t="s">
        <v>178</v>
      </c>
      <c r="L1958" s="29" t="s">
        <v>11795</v>
      </c>
      <c r="M1958" s="29" t="s">
        <v>365</v>
      </c>
      <c r="N1958" s="28">
        <v>459785.7</v>
      </c>
      <c r="O1958" s="28">
        <v>6157208</v>
      </c>
      <c r="P1958" s="29" t="s">
        <v>11794</v>
      </c>
      <c r="Q1958" s="32" t="s">
        <v>174</v>
      </c>
      <c r="R1958" s="19"/>
      <c r="S1958" s="19"/>
      <c r="T1958" s="19"/>
      <c r="U1958" s="19"/>
      <c r="V1958" s="19"/>
      <c r="W1958" s="19"/>
      <c r="X1958" s="19"/>
      <c r="Y1958" s="19"/>
      <c r="Z1958" s="19"/>
      <c r="AA1958" s="19"/>
      <c r="AB1958" s="19"/>
      <c r="AC1958" s="19"/>
      <c r="AD1958" s="19"/>
      <c r="AE1958" s="19"/>
      <c r="AF1958" s="19"/>
      <c r="AG1958" s="19"/>
      <c r="AH1958" s="19"/>
      <c r="AI1958" s="19"/>
      <c r="AJ1958" s="19"/>
      <c r="AK1958" s="31">
        <v>58530</v>
      </c>
      <c r="AL1958" s="31">
        <v>1249540</v>
      </c>
      <c r="AM1958" s="31">
        <v>1387730</v>
      </c>
      <c r="AN1958" s="31">
        <v>1267128</v>
      </c>
      <c r="AO1958" s="31">
        <v>1427445</v>
      </c>
      <c r="AP1958" s="31">
        <v>1108490.5</v>
      </c>
      <c r="AQ1958" s="31">
        <v>1202071.75</v>
      </c>
      <c r="AR1958" s="31">
        <v>1060840.5</v>
      </c>
      <c r="AS1958" s="31">
        <v>1189180.25</v>
      </c>
      <c r="AT1958" s="31">
        <v>1176377.8984375</v>
      </c>
      <c r="AU1958" s="31">
        <v>1071836.099609375</v>
      </c>
      <c r="AV1958" s="31">
        <v>1292767.2109375</v>
      </c>
      <c r="AW1958" s="31">
        <v>1218722.69921875</v>
      </c>
      <c r="AX1958" s="31">
        <v>105170.796875</v>
      </c>
      <c r="AY1958" s="31">
        <v>65176.1015625</v>
      </c>
      <c r="AZ1958" s="31">
        <v>170346.8984375</v>
      </c>
    </row>
    <row r="1959" spans="1:52" ht="15" customHeight="1">
      <c r="A1959" s="29" t="s">
        <v>11793</v>
      </c>
      <c r="B1959" s="34">
        <v>35459</v>
      </c>
      <c r="C1959" s="28">
        <v>225</v>
      </c>
      <c r="D1959" s="28">
        <v>29</v>
      </c>
      <c r="E1959" s="28">
        <v>32</v>
      </c>
      <c r="F1959" s="29" t="s">
        <v>242</v>
      </c>
      <c r="G1959" s="29" t="s">
        <v>11771</v>
      </c>
      <c r="H1959" s="28">
        <v>561</v>
      </c>
      <c r="I1959" s="29" t="s">
        <v>11327</v>
      </c>
      <c r="J1959" s="33" t="s">
        <v>11792</v>
      </c>
      <c r="K1959" s="29" t="s">
        <v>178</v>
      </c>
      <c r="L1959" s="29" t="s">
        <v>11774</v>
      </c>
      <c r="M1959" s="29" t="s">
        <v>2640</v>
      </c>
      <c r="N1959" s="28">
        <v>475409.8</v>
      </c>
      <c r="O1959" s="28">
        <v>6146591</v>
      </c>
      <c r="P1959" s="29" t="s">
        <v>11791</v>
      </c>
      <c r="Q1959" s="32" t="s">
        <v>207</v>
      </c>
      <c r="R1959" s="19"/>
      <c r="S1959" s="19"/>
      <c r="T1959" s="19"/>
      <c r="U1959" s="19"/>
      <c r="V1959" s="19"/>
      <c r="W1959" s="19"/>
      <c r="X1959" s="19"/>
      <c r="Y1959" s="19"/>
      <c r="Z1959" s="19"/>
      <c r="AA1959" s="19"/>
      <c r="AB1959" s="19"/>
      <c r="AC1959" s="19"/>
      <c r="AD1959" s="19"/>
      <c r="AE1959" s="19"/>
      <c r="AF1959" s="19"/>
      <c r="AG1959" s="19"/>
      <c r="AH1959" s="19"/>
      <c r="AI1959" s="19"/>
      <c r="AJ1959" s="19"/>
      <c r="AK1959" s="19"/>
      <c r="AL1959" s="31">
        <v>456656</v>
      </c>
      <c r="AM1959" s="31">
        <v>530545</v>
      </c>
      <c r="AN1959" s="31">
        <v>468131</v>
      </c>
      <c r="AO1959" s="31">
        <v>544640</v>
      </c>
      <c r="AP1959" s="31">
        <v>418704.099609375</v>
      </c>
      <c r="AQ1959" s="31">
        <v>465238.916015625</v>
      </c>
      <c r="AR1959" s="31">
        <v>397414.771484375</v>
      </c>
      <c r="AS1959" s="31">
        <v>452364.31640625</v>
      </c>
      <c r="AT1959" s="31">
        <v>418909.5</v>
      </c>
      <c r="AU1959" s="31">
        <v>432890.7021484375</v>
      </c>
      <c r="AV1959" s="31">
        <v>501322.802734375</v>
      </c>
      <c r="AW1959" s="31">
        <v>497613.501953125</v>
      </c>
      <c r="AX1959" s="31">
        <v>40246</v>
      </c>
      <c r="AY1959" s="31">
        <v>28081.30078125</v>
      </c>
      <c r="AZ1959" s="31">
        <v>68327.30078125</v>
      </c>
    </row>
    <row r="1960" spans="1:52" ht="15" customHeight="1">
      <c r="A1960" s="29" t="s">
        <v>11790</v>
      </c>
      <c r="B1960" s="34">
        <v>35494</v>
      </c>
      <c r="C1960" s="28">
        <v>225</v>
      </c>
      <c r="D1960" s="28">
        <v>29</v>
      </c>
      <c r="E1960" s="28">
        <v>32</v>
      </c>
      <c r="F1960" s="29" t="s">
        <v>242</v>
      </c>
      <c r="G1960" s="29" t="s">
        <v>11771</v>
      </c>
      <c r="H1960" s="28">
        <v>561</v>
      </c>
      <c r="I1960" s="29" t="s">
        <v>11327</v>
      </c>
      <c r="J1960" s="33" t="s">
        <v>11789</v>
      </c>
      <c r="K1960" s="29" t="s">
        <v>178</v>
      </c>
      <c r="L1960" s="29" t="s">
        <v>11774</v>
      </c>
      <c r="M1960" s="29" t="s">
        <v>11788</v>
      </c>
      <c r="N1960" s="28">
        <v>475491.6</v>
      </c>
      <c r="O1960" s="28">
        <v>6146610</v>
      </c>
      <c r="P1960" s="29" t="s">
        <v>11787</v>
      </c>
      <c r="Q1960" s="32" t="s">
        <v>207</v>
      </c>
      <c r="R1960" s="19"/>
      <c r="S1960" s="19"/>
      <c r="T1960" s="19"/>
      <c r="U1960" s="19"/>
      <c r="V1960" s="19"/>
      <c r="W1960" s="19"/>
      <c r="X1960" s="19"/>
      <c r="Y1960" s="19"/>
      <c r="Z1960" s="19"/>
      <c r="AA1960" s="19"/>
      <c r="AB1960" s="19"/>
      <c r="AC1960" s="19"/>
      <c r="AD1960" s="19"/>
      <c r="AE1960" s="19"/>
      <c r="AF1960" s="19"/>
      <c r="AG1960" s="19"/>
      <c r="AH1960" s="19"/>
      <c r="AI1960" s="19"/>
      <c r="AJ1960" s="19"/>
      <c r="AK1960" s="19"/>
      <c r="AL1960" s="31">
        <v>369497</v>
      </c>
      <c r="AM1960" s="31">
        <v>536340</v>
      </c>
      <c r="AN1960" s="31">
        <v>471020</v>
      </c>
      <c r="AO1960" s="31">
        <v>549225</v>
      </c>
      <c r="AP1960" s="31">
        <v>422839.5703125</v>
      </c>
      <c r="AQ1960" s="31">
        <v>470389.103515625</v>
      </c>
      <c r="AR1960" s="31">
        <v>401233.01953125</v>
      </c>
      <c r="AS1960" s="31">
        <v>453293.697265625</v>
      </c>
      <c r="AT1960" s="31">
        <v>436409.00390625</v>
      </c>
      <c r="AU1960" s="31">
        <v>426233.9013671875</v>
      </c>
      <c r="AV1960" s="31">
        <v>504822.90234375</v>
      </c>
      <c r="AW1960" s="31">
        <v>498809.50390625</v>
      </c>
      <c r="AX1960" s="31">
        <v>42767.5</v>
      </c>
      <c r="AY1960" s="31">
        <v>28577.599609375</v>
      </c>
      <c r="AZ1960" s="31">
        <v>71345.099609375</v>
      </c>
    </row>
    <row r="1961" spans="1:52" ht="15" customHeight="1">
      <c r="A1961" s="29" t="s">
        <v>11786</v>
      </c>
      <c r="B1961" s="34">
        <v>35459</v>
      </c>
      <c r="C1961" s="28">
        <v>225</v>
      </c>
      <c r="D1961" s="28">
        <v>29</v>
      </c>
      <c r="E1961" s="28">
        <v>32</v>
      </c>
      <c r="F1961" s="29" t="s">
        <v>242</v>
      </c>
      <c r="G1961" s="29" t="s">
        <v>11771</v>
      </c>
      <c r="H1961" s="28">
        <v>561</v>
      </c>
      <c r="I1961" s="29" t="s">
        <v>11327</v>
      </c>
      <c r="J1961" s="33" t="s">
        <v>11785</v>
      </c>
      <c r="K1961" s="29" t="s">
        <v>178</v>
      </c>
      <c r="L1961" s="29" t="s">
        <v>11781</v>
      </c>
      <c r="M1961" s="29" t="s">
        <v>683</v>
      </c>
      <c r="N1961" s="28">
        <v>475703.5</v>
      </c>
      <c r="O1961" s="28">
        <v>6146634</v>
      </c>
      <c r="P1961" s="29" t="s">
        <v>11784</v>
      </c>
      <c r="Q1961" s="32" t="s">
        <v>207</v>
      </c>
      <c r="R1961" s="19"/>
      <c r="S1961" s="19"/>
      <c r="T1961" s="19"/>
      <c r="U1961" s="19"/>
      <c r="V1961" s="19"/>
      <c r="W1961" s="19"/>
      <c r="X1961" s="19"/>
      <c r="Y1961" s="19"/>
      <c r="Z1961" s="19"/>
      <c r="AA1961" s="19"/>
      <c r="AB1961" s="19"/>
      <c r="AC1961" s="19"/>
      <c r="AD1961" s="19"/>
      <c r="AE1961" s="19"/>
      <c r="AF1961" s="19"/>
      <c r="AG1961" s="19"/>
      <c r="AH1961" s="19"/>
      <c r="AI1961" s="19"/>
      <c r="AJ1961" s="19"/>
      <c r="AK1961" s="19"/>
      <c r="AL1961" s="31">
        <v>450630</v>
      </c>
      <c r="AM1961" s="31">
        <v>524523</v>
      </c>
      <c r="AN1961" s="31">
        <v>456170</v>
      </c>
      <c r="AO1961" s="31">
        <v>542904</v>
      </c>
      <c r="AP1961" s="31">
        <v>415440.599609375</v>
      </c>
      <c r="AQ1961" s="31">
        <v>458366.74609375</v>
      </c>
      <c r="AR1961" s="31">
        <v>390756.1015625</v>
      </c>
      <c r="AS1961" s="31">
        <v>434158.576171875</v>
      </c>
      <c r="AT1961" s="31">
        <v>410178.001953125</v>
      </c>
      <c r="AU1961" s="31">
        <v>410780.2978515625</v>
      </c>
      <c r="AV1961" s="31">
        <v>481152.203125</v>
      </c>
      <c r="AW1961" s="31">
        <v>485333.794921875</v>
      </c>
      <c r="AX1961" s="31">
        <v>41249.8984375</v>
      </c>
      <c r="AY1961" s="31">
        <v>27192.599609375</v>
      </c>
      <c r="AZ1961" s="31">
        <v>68442.498046875</v>
      </c>
    </row>
    <row r="1962" spans="1:52" ht="15" customHeight="1">
      <c r="A1962" s="29" t="s">
        <v>11783</v>
      </c>
      <c r="B1962" s="34">
        <v>35494</v>
      </c>
      <c r="C1962" s="28">
        <v>225</v>
      </c>
      <c r="D1962" s="28">
        <v>29</v>
      </c>
      <c r="E1962" s="28">
        <v>32</v>
      </c>
      <c r="F1962" s="29" t="s">
        <v>242</v>
      </c>
      <c r="G1962" s="29" t="s">
        <v>11771</v>
      </c>
      <c r="H1962" s="28">
        <v>561</v>
      </c>
      <c r="I1962" s="29" t="s">
        <v>11327</v>
      </c>
      <c r="J1962" s="33" t="s">
        <v>11782</v>
      </c>
      <c r="K1962" s="29" t="s">
        <v>178</v>
      </c>
      <c r="L1962" s="29" t="s">
        <v>11781</v>
      </c>
      <c r="M1962" s="29" t="s">
        <v>683</v>
      </c>
      <c r="N1962" s="28">
        <v>475857.6</v>
      </c>
      <c r="O1962" s="28">
        <v>6146634</v>
      </c>
      <c r="P1962" s="29" t="s">
        <v>11780</v>
      </c>
      <c r="Q1962" s="32" t="s">
        <v>207</v>
      </c>
      <c r="R1962" s="19"/>
      <c r="S1962" s="19"/>
      <c r="T1962" s="19"/>
      <c r="U1962" s="19"/>
      <c r="V1962" s="19"/>
      <c r="W1962" s="19"/>
      <c r="X1962" s="19"/>
      <c r="Y1962" s="19"/>
      <c r="Z1962" s="19"/>
      <c r="AA1962" s="19"/>
      <c r="AB1962" s="19"/>
      <c r="AC1962" s="19"/>
      <c r="AD1962" s="19"/>
      <c r="AE1962" s="19"/>
      <c r="AF1962" s="19"/>
      <c r="AG1962" s="19"/>
      <c r="AH1962" s="19"/>
      <c r="AI1962" s="19"/>
      <c r="AJ1962" s="19"/>
      <c r="AK1962" s="19"/>
      <c r="AL1962" s="31">
        <v>369823</v>
      </c>
      <c r="AM1962" s="31">
        <v>552902</v>
      </c>
      <c r="AN1962" s="31">
        <v>488223</v>
      </c>
      <c r="AO1962" s="31">
        <v>566313</v>
      </c>
      <c r="AP1962" s="31">
        <v>434112.552734375</v>
      </c>
      <c r="AQ1962" s="31">
        <v>494782.267578125</v>
      </c>
      <c r="AR1962" s="31">
        <v>418177.248046875</v>
      </c>
      <c r="AS1962" s="31">
        <v>465889.296875</v>
      </c>
      <c r="AT1962" s="31">
        <v>448149.296875</v>
      </c>
      <c r="AU1962" s="31">
        <v>445778.001953125</v>
      </c>
      <c r="AV1962" s="31">
        <v>498189.87109375</v>
      </c>
      <c r="AW1962" s="31">
        <v>513644.6484375</v>
      </c>
      <c r="AX1962" s="31">
        <v>42635.7734375</v>
      </c>
      <c r="AY1962" s="31">
        <v>28832.150390625</v>
      </c>
      <c r="AZ1962" s="31">
        <v>71467.923828125</v>
      </c>
    </row>
    <row r="1963" spans="1:52" ht="15" customHeight="1">
      <c r="A1963" s="29" t="s">
        <v>11779</v>
      </c>
      <c r="B1963" s="34">
        <v>35478</v>
      </c>
      <c r="C1963" s="28">
        <v>225</v>
      </c>
      <c r="D1963" s="28">
        <v>29</v>
      </c>
      <c r="E1963" s="28">
        <v>32</v>
      </c>
      <c r="F1963" s="29" t="s">
        <v>242</v>
      </c>
      <c r="G1963" s="29" t="s">
        <v>11771</v>
      </c>
      <c r="H1963" s="28">
        <v>561</v>
      </c>
      <c r="I1963" s="29" t="s">
        <v>11327</v>
      </c>
      <c r="J1963" s="33" t="s">
        <v>11778</v>
      </c>
      <c r="K1963" s="29" t="s">
        <v>178</v>
      </c>
      <c r="L1963" s="29" t="s">
        <v>11774</v>
      </c>
      <c r="M1963" s="29" t="s">
        <v>7054</v>
      </c>
      <c r="N1963" s="28">
        <v>475213.4</v>
      </c>
      <c r="O1963" s="28">
        <v>6146392</v>
      </c>
      <c r="P1963" s="29" t="s">
        <v>11777</v>
      </c>
      <c r="Q1963" s="32" t="s">
        <v>207</v>
      </c>
      <c r="R1963" s="19"/>
      <c r="S1963" s="19"/>
      <c r="T1963" s="19"/>
      <c r="U1963" s="19"/>
      <c r="V1963" s="19"/>
      <c r="W1963" s="19"/>
      <c r="X1963" s="19"/>
      <c r="Y1963" s="19"/>
      <c r="Z1963" s="19"/>
      <c r="AA1963" s="19"/>
      <c r="AB1963" s="19"/>
      <c r="AC1963" s="19"/>
      <c r="AD1963" s="19"/>
      <c r="AE1963" s="19"/>
      <c r="AF1963" s="19"/>
      <c r="AG1963" s="19"/>
      <c r="AH1963" s="19"/>
      <c r="AI1963" s="19"/>
      <c r="AJ1963" s="19"/>
      <c r="AK1963" s="19"/>
      <c r="AL1963" s="31">
        <v>427268</v>
      </c>
      <c r="AM1963" s="31">
        <v>548953</v>
      </c>
      <c r="AN1963" s="31">
        <v>467368</v>
      </c>
      <c r="AO1963" s="31">
        <v>566160</v>
      </c>
      <c r="AP1963" s="31">
        <v>432207.021484375</v>
      </c>
      <c r="AQ1963" s="31">
        <v>483603.146484375</v>
      </c>
      <c r="AR1963" s="31">
        <v>404886.830078125</v>
      </c>
      <c r="AS1963" s="31">
        <v>466033.6484375</v>
      </c>
      <c r="AT1963" s="31">
        <v>455488.39453125</v>
      </c>
      <c r="AU1963" s="31">
        <v>455192.09765625</v>
      </c>
      <c r="AV1963" s="31">
        <v>510914.599609375</v>
      </c>
      <c r="AW1963" s="31">
        <v>507129.69921875</v>
      </c>
      <c r="AX1963" s="31">
        <v>43110.19921875</v>
      </c>
      <c r="AY1963" s="31">
        <v>29262.19921875</v>
      </c>
      <c r="AZ1963" s="31">
        <v>72372.3984375</v>
      </c>
    </row>
    <row r="1964" spans="1:52" ht="15" customHeight="1">
      <c r="A1964" s="29" t="s">
        <v>11776</v>
      </c>
      <c r="B1964" s="34">
        <v>35459</v>
      </c>
      <c r="C1964" s="28">
        <v>225</v>
      </c>
      <c r="D1964" s="28">
        <v>29</v>
      </c>
      <c r="E1964" s="28">
        <v>32</v>
      </c>
      <c r="F1964" s="29" t="s">
        <v>242</v>
      </c>
      <c r="G1964" s="29" t="s">
        <v>11771</v>
      </c>
      <c r="H1964" s="28">
        <v>561</v>
      </c>
      <c r="I1964" s="29" t="s">
        <v>11327</v>
      </c>
      <c r="J1964" s="33" t="s">
        <v>11775</v>
      </c>
      <c r="K1964" s="29" t="s">
        <v>178</v>
      </c>
      <c r="L1964" s="29" t="s">
        <v>11774</v>
      </c>
      <c r="M1964" s="29" t="s">
        <v>7054</v>
      </c>
      <c r="N1964" s="28">
        <v>475341.7</v>
      </c>
      <c r="O1964" s="28">
        <v>6146429</v>
      </c>
      <c r="P1964" s="29" t="s">
        <v>11773</v>
      </c>
      <c r="Q1964" s="32" t="s">
        <v>207</v>
      </c>
      <c r="R1964" s="19"/>
      <c r="S1964" s="19"/>
      <c r="T1964" s="19"/>
      <c r="U1964" s="19"/>
      <c r="V1964" s="19"/>
      <c r="W1964" s="19"/>
      <c r="X1964" s="19"/>
      <c r="Y1964" s="19"/>
      <c r="Z1964" s="19"/>
      <c r="AA1964" s="19"/>
      <c r="AB1964" s="19"/>
      <c r="AC1964" s="19"/>
      <c r="AD1964" s="19"/>
      <c r="AE1964" s="19"/>
      <c r="AF1964" s="19"/>
      <c r="AG1964" s="19"/>
      <c r="AH1964" s="19"/>
      <c r="AI1964" s="19"/>
      <c r="AJ1964" s="19"/>
      <c r="AK1964" s="19"/>
      <c r="AL1964" s="31">
        <v>475493</v>
      </c>
      <c r="AM1964" s="31">
        <v>554419</v>
      </c>
      <c r="AN1964" s="31">
        <v>482711</v>
      </c>
      <c r="AO1964" s="31">
        <v>557520</v>
      </c>
      <c r="AP1964" s="31">
        <v>435320.478515625</v>
      </c>
      <c r="AQ1964" s="31">
        <v>489508.998046875</v>
      </c>
      <c r="AR1964" s="31">
        <v>404476.6484375</v>
      </c>
      <c r="AS1964" s="31">
        <v>471299.873046875</v>
      </c>
      <c r="AT1964" s="31">
        <v>441296.400390625</v>
      </c>
      <c r="AU1964" s="31">
        <v>451216.197265625</v>
      </c>
      <c r="AV1964" s="31">
        <v>503631.25390625</v>
      </c>
      <c r="AW1964" s="31">
        <v>517699.974609375</v>
      </c>
      <c r="AX1964" s="31">
        <v>42770</v>
      </c>
      <c r="AY1964" s="31">
        <v>29530.599609375</v>
      </c>
      <c r="AZ1964" s="31">
        <v>72300.599609375</v>
      </c>
    </row>
    <row r="1965" spans="1:52" ht="15" customHeight="1">
      <c r="A1965" s="29" t="s">
        <v>11772</v>
      </c>
      <c r="B1965" s="34">
        <v>35622</v>
      </c>
      <c r="C1965" s="28">
        <v>600</v>
      </c>
      <c r="D1965" s="28">
        <v>45</v>
      </c>
      <c r="E1965" s="28">
        <v>45</v>
      </c>
      <c r="F1965" s="29" t="s">
        <v>11767</v>
      </c>
      <c r="G1965" s="29" t="s">
        <v>11766</v>
      </c>
      <c r="H1965" s="28">
        <v>561</v>
      </c>
      <c r="I1965" s="29" t="s">
        <v>11327</v>
      </c>
      <c r="J1965" s="33" t="s">
        <v>11770</v>
      </c>
      <c r="K1965" s="29" t="s">
        <v>178</v>
      </c>
      <c r="L1965" s="29" t="s">
        <v>11690</v>
      </c>
      <c r="M1965" s="29" t="s">
        <v>1313</v>
      </c>
      <c r="N1965" s="28">
        <v>471147.3</v>
      </c>
      <c r="O1965" s="28">
        <v>6147542</v>
      </c>
      <c r="P1965" s="29" t="s">
        <v>11769</v>
      </c>
      <c r="Q1965" s="32" t="s">
        <v>174</v>
      </c>
      <c r="R1965" s="19"/>
      <c r="S1965" s="19"/>
      <c r="T1965" s="19"/>
      <c r="U1965" s="19"/>
      <c r="V1965" s="19"/>
      <c r="W1965" s="19"/>
      <c r="X1965" s="19"/>
      <c r="Y1965" s="19"/>
      <c r="Z1965" s="19"/>
      <c r="AA1965" s="19"/>
      <c r="AB1965" s="19"/>
      <c r="AC1965" s="19"/>
      <c r="AD1965" s="19"/>
      <c r="AE1965" s="19"/>
      <c r="AF1965" s="19"/>
      <c r="AG1965" s="19"/>
      <c r="AH1965" s="19"/>
      <c r="AI1965" s="19"/>
      <c r="AJ1965" s="19"/>
      <c r="AK1965" s="19"/>
      <c r="AL1965" s="31">
        <v>303460</v>
      </c>
      <c r="AM1965" s="31">
        <v>1356840</v>
      </c>
      <c r="AN1965" s="31">
        <v>1252382</v>
      </c>
      <c r="AO1965" s="31">
        <v>1436549</v>
      </c>
      <c r="AP1965" s="31">
        <v>1120238.75</v>
      </c>
      <c r="AQ1965" s="31">
        <v>1020348.5</v>
      </c>
      <c r="AR1965" s="31">
        <v>1031955.25</v>
      </c>
      <c r="AS1965" s="31">
        <v>1232752.5</v>
      </c>
      <c r="AT1965" s="31">
        <v>796365.25</v>
      </c>
      <c r="AU1965" s="31">
        <v>989942.25</v>
      </c>
      <c r="AV1965" s="31">
        <v>1239305.75</v>
      </c>
      <c r="AW1965" s="31">
        <v>1111855.109375</v>
      </c>
      <c r="AX1965" s="31">
        <v>110504</v>
      </c>
      <c r="AY1965" s="31">
        <v>73588</v>
      </c>
      <c r="AZ1965" s="31">
        <v>184092</v>
      </c>
    </row>
    <row r="1966" spans="1:52" ht="15" customHeight="1">
      <c r="A1966" s="29" t="s">
        <v>11768</v>
      </c>
      <c r="B1966" s="34">
        <v>35929</v>
      </c>
      <c r="C1966" s="28">
        <v>600</v>
      </c>
      <c r="D1966" s="28">
        <v>44</v>
      </c>
      <c r="E1966" s="28">
        <v>50</v>
      </c>
      <c r="F1966" s="29" t="s">
        <v>220</v>
      </c>
      <c r="G1966" s="29" t="s">
        <v>2716</v>
      </c>
      <c r="H1966" s="28">
        <v>561</v>
      </c>
      <c r="I1966" s="29" t="s">
        <v>11327</v>
      </c>
      <c r="J1966" s="33" t="s">
        <v>11765</v>
      </c>
      <c r="K1966" s="29" t="s">
        <v>178</v>
      </c>
      <c r="L1966" s="29" t="s">
        <v>11758</v>
      </c>
      <c r="M1966" s="29" t="s">
        <v>1363</v>
      </c>
      <c r="N1966" s="28">
        <v>479474.6</v>
      </c>
      <c r="O1966" s="28">
        <v>6145614</v>
      </c>
      <c r="P1966" s="29" t="s">
        <v>11764</v>
      </c>
      <c r="Q1966" s="32" t="s">
        <v>174</v>
      </c>
      <c r="R1966" s="19"/>
      <c r="S1966" s="19"/>
      <c r="T1966" s="19"/>
      <c r="U1966" s="19"/>
      <c r="V1966" s="19"/>
      <c r="W1966" s="19"/>
      <c r="X1966" s="19"/>
      <c r="Y1966" s="19"/>
      <c r="Z1966" s="19"/>
      <c r="AA1966" s="19"/>
      <c r="AB1966" s="19"/>
      <c r="AC1966" s="19"/>
      <c r="AD1966" s="19"/>
      <c r="AE1966" s="19"/>
      <c r="AF1966" s="19"/>
      <c r="AG1966" s="19"/>
      <c r="AH1966" s="19"/>
      <c r="AI1966" s="19"/>
      <c r="AJ1966" s="19"/>
      <c r="AK1966" s="19"/>
      <c r="AL1966" s="19"/>
      <c r="AM1966" s="31">
        <v>916780</v>
      </c>
      <c r="AN1966" s="31">
        <v>1384699</v>
      </c>
      <c r="AO1966" s="31">
        <v>1590637</v>
      </c>
      <c r="AP1966" s="31">
        <v>1231429.75</v>
      </c>
      <c r="AQ1966" s="31">
        <v>1358627.25</v>
      </c>
      <c r="AR1966" s="31">
        <v>1212731</v>
      </c>
      <c r="AS1966" s="31">
        <v>1348671.5</v>
      </c>
      <c r="AT1966" s="31">
        <v>1291292.3984375</v>
      </c>
      <c r="AU1966" s="31">
        <v>1292325.7890625</v>
      </c>
      <c r="AV1966" s="31">
        <v>1481600.69921875</v>
      </c>
      <c r="AW1966" s="31">
        <v>1462432.203125</v>
      </c>
      <c r="AX1966" s="31">
        <v>121208.703125</v>
      </c>
      <c r="AY1966" s="31">
        <v>84611.1015625</v>
      </c>
      <c r="AZ1966" s="31">
        <v>205819.8046875</v>
      </c>
    </row>
    <row r="1967" spans="1:52" ht="15" customHeight="1">
      <c r="A1967" s="29" t="s">
        <v>11763</v>
      </c>
      <c r="B1967" s="34">
        <v>35929</v>
      </c>
      <c r="C1967" s="28">
        <v>600</v>
      </c>
      <c r="D1967" s="28">
        <v>44</v>
      </c>
      <c r="E1967" s="28">
        <v>50</v>
      </c>
      <c r="F1967" s="29" t="s">
        <v>220</v>
      </c>
      <c r="G1967" s="29" t="s">
        <v>2716</v>
      </c>
      <c r="H1967" s="28">
        <v>561</v>
      </c>
      <c r="I1967" s="29" t="s">
        <v>11327</v>
      </c>
      <c r="J1967" s="33" t="s">
        <v>11762</v>
      </c>
      <c r="K1967" s="29" t="s">
        <v>178</v>
      </c>
      <c r="L1967" s="29" t="s">
        <v>11758</v>
      </c>
      <c r="M1967" s="29" t="s">
        <v>1363</v>
      </c>
      <c r="N1967" s="28">
        <v>479648.7</v>
      </c>
      <c r="O1967" s="28">
        <v>6145516</v>
      </c>
      <c r="P1967" s="29" t="s">
        <v>11761</v>
      </c>
      <c r="Q1967" s="32" t="s">
        <v>174</v>
      </c>
      <c r="R1967" s="19"/>
      <c r="S1967" s="19"/>
      <c r="T1967" s="19"/>
      <c r="U1967" s="19"/>
      <c r="V1967" s="19"/>
      <c r="W1967" s="19"/>
      <c r="X1967" s="19"/>
      <c r="Y1967" s="19"/>
      <c r="Z1967" s="19"/>
      <c r="AA1967" s="19"/>
      <c r="AB1967" s="19"/>
      <c r="AC1967" s="19"/>
      <c r="AD1967" s="19"/>
      <c r="AE1967" s="19"/>
      <c r="AF1967" s="19"/>
      <c r="AG1967" s="19"/>
      <c r="AH1967" s="19"/>
      <c r="AI1967" s="19"/>
      <c r="AJ1967" s="19"/>
      <c r="AK1967" s="19"/>
      <c r="AL1967" s="19"/>
      <c r="AM1967" s="31">
        <v>875960</v>
      </c>
      <c r="AN1967" s="31">
        <v>1351394</v>
      </c>
      <c r="AO1967" s="31">
        <v>1526404</v>
      </c>
      <c r="AP1967" s="31">
        <v>1183271.5</v>
      </c>
      <c r="AQ1967" s="31">
        <v>1340466</v>
      </c>
      <c r="AR1967" s="31">
        <v>1137644.75</v>
      </c>
      <c r="AS1967" s="31">
        <v>1285480</v>
      </c>
      <c r="AT1967" s="31">
        <v>1246248</v>
      </c>
      <c r="AU1967" s="31">
        <v>1244279</v>
      </c>
      <c r="AV1967" s="31">
        <v>1412635.5</v>
      </c>
      <c r="AW1967" s="31">
        <v>1438395.25</v>
      </c>
      <c r="AX1967" s="31">
        <v>119735.25</v>
      </c>
      <c r="AY1967" s="31">
        <v>80972.75</v>
      </c>
      <c r="AZ1967" s="31">
        <v>200708</v>
      </c>
    </row>
    <row r="1968" spans="1:52" ht="15" customHeight="1">
      <c r="A1968" s="29" t="s">
        <v>11760</v>
      </c>
      <c r="B1968" s="34">
        <v>35928</v>
      </c>
      <c r="C1968" s="28">
        <v>600</v>
      </c>
      <c r="D1968" s="28">
        <v>44</v>
      </c>
      <c r="E1968" s="28">
        <v>50</v>
      </c>
      <c r="F1968" s="29" t="s">
        <v>220</v>
      </c>
      <c r="G1968" s="29" t="s">
        <v>2716</v>
      </c>
      <c r="H1968" s="28">
        <v>561</v>
      </c>
      <c r="I1968" s="29" t="s">
        <v>11327</v>
      </c>
      <c r="J1968" s="33" t="s">
        <v>11759</v>
      </c>
      <c r="K1968" s="29" t="s">
        <v>178</v>
      </c>
      <c r="L1968" s="29" t="s">
        <v>11758</v>
      </c>
      <c r="M1968" s="29" t="s">
        <v>1363</v>
      </c>
      <c r="N1968" s="28">
        <v>479804.3</v>
      </c>
      <c r="O1968" s="28">
        <v>6145429</v>
      </c>
      <c r="P1968" s="29" t="s">
        <v>11757</v>
      </c>
      <c r="Q1968" s="32" t="s">
        <v>174</v>
      </c>
      <c r="R1968" s="19"/>
      <c r="S1968" s="19"/>
      <c r="T1968" s="19"/>
      <c r="U1968" s="19"/>
      <c r="V1968" s="19"/>
      <c r="W1968" s="19"/>
      <c r="X1968" s="19"/>
      <c r="Y1968" s="19"/>
      <c r="Z1968" s="19"/>
      <c r="AA1968" s="19"/>
      <c r="AB1968" s="19"/>
      <c r="AC1968" s="19"/>
      <c r="AD1968" s="19"/>
      <c r="AE1968" s="19"/>
      <c r="AF1968" s="19"/>
      <c r="AG1968" s="19"/>
      <c r="AH1968" s="19"/>
      <c r="AI1968" s="19"/>
      <c r="AJ1968" s="19"/>
      <c r="AK1968" s="19"/>
      <c r="AL1968" s="19"/>
      <c r="AM1968" s="31">
        <v>865010</v>
      </c>
      <c r="AN1968" s="31">
        <v>1335985</v>
      </c>
      <c r="AO1968" s="31">
        <v>1514217</v>
      </c>
      <c r="AP1968" s="31">
        <v>1177413.5</v>
      </c>
      <c r="AQ1968" s="31">
        <v>1352327.5</v>
      </c>
      <c r="AR1968" s="31">
        <v>1156399.25</v>
      </c>
      <c r="AS1968" s="31">
        <v>1276834.5</v>
      </c>
      <c r="AT1968" s="31">
        <v>1204661.10546875</v>
      </c>
      <c r="AU1968" s="31">
        <v>1228531.296875</v>
      </c>
      <c r="AV1968" s="31">
        <v>1409986.8828125</v>
      </c>
      <c r="AW1968" s="31">
        <v>1418978.8984375</v>
      </c>
      <c r="AX1968" s="31">
        <v>117506.5</v>
      </c>
      <c r="AY1968" s="31">
        <v>79129</v>
      </c>
      <c r="AZ1968" s="31">
        <v>196635.5</v>
      </c>
    </row>
    <row r="1969" spans="1:52" ht="15" customHeight="1">
      <c r="A1969" s="29" t="s">
        <v>11756</v>
      </c>
      <c r="B1969" s="34">
        <v>36048</v>
      </c>
      <c r="C1969" s="28">
        <v>600</v>
      </c>
      <c r="D1969" s="28">
        <v>44</v>
      </c>
      <c r="E1969" s="28">
        <v>45</v>
      </c>
      <c r="F1969" s="29" t="s">
        <v>220</v>
      </c>
      <c r="G1969" s="29" t="s">
        <v>2716</v>
      </c>
      <c r="H1969" s="28">
        <v>561</v>
      </c>
      <c r="I1969" s="29" t="s">
        <v>11327</v>
      </c>
      <c r="J1969" s="33" t="s">
        <v>11755</v>
      </c>
      <c r="K1969" s="29" t="s">
        <v>178</v>
      </c>
      <c r="L1969" s="29" t="s">
        <v>11745</v>
      </c>
      <c r="M1969" s="29" t="s">
        <v>11754</v>
      </c>
      <c r="N1969" s="28">
        <v>461958.7</v>
      </c>
      <c r="O1969" s="28">
        <v>6155543</v>
      </c>
      <c r="P1969" s="29" t="s">
        <v>11753</v>
      </c>
      <c r="Q1969" s="32" t="s">
        <v>174</v>
      </c>
      <c r="R1969" s="19"/>
      <c r="S1969" s="19"/>
      <c r="T1969" s="19"/>
      <c r="U1969" s="19"/>
      <c r="V1969" s="19"/>
      <c r="W1969" s="19"/>
      <c r="X1969" s="19"/>
      <c r="Y1969" s="19"/>
      <c r="Z1969" s="19"/>
      <c r="AA1969" s="19"/>
      <c r="AB1969" s="19"/>
      <c r="AC1969" s="19"/>
      <c r="AD1969" s="19"/>
      <c r="AE1969" s="19"/>
      <c r="AF1969" s="19"/>
      <c r="AG1969" s="19"/>
      <c r="AH1969" s="19"/>
      <c r="AI1969" s="19"/>
      <c r="AJ1969" s="19"/>
      <c r="AK1969" s="19"/>
      <c r="AL1969" s="19"/>
      <c r="AM1969" s="31">
        <v>391700</v>
      </c>
      <c r="AN1969" s="31">
        <v>1158481</v>
      </c>
      <c r="AO1969" s="31">
        <v>1337987</v>
      </c>
      <c r="AP1969" s="31">
        <v>998416.5</v>
      </c>
      <c r="AQ1969" s="31">
        <v>1126815.5</v>
      </c>
      <c r="AR1969" s="31">
        <v>945464.25</v>
      </c>
      <c r="AS1969" s="31">
        <v>1117099</v>
      </c>
      <c r="AT1969" s="31">
        <v>1061348</v>
      </c>
      <c r="AU1969" s="31">
        <v>1058437.5</v>
      </c>
      <c r="AV1969" s="31">
        <v>1236416</v>
      </c>
      <c r="AW1969" s="31">
        <v>1191373.5</v>
      </c>
      <c r="AX1969" s="31">
        <v>99861.25</v>
      </c>
      <c r="AY1969" s="31">
        <v>61589.75</v>
      </c>
      <c r="AZ1969" s="31">
        <v>161451</v>
      </c>
    </row>
    <row r="1970" spans="1:52" ht="15" customHeight="1">
      <c r="A1970" s="29" t="s">
        <v>11752</v>
      </c>
      <c r="B1970" s="34">
        <v>36131</v>
      </c>
      <c r="C1970" s="28">
        <v>755</v>
      </c>
      <c r="D1970" s="28">
        <v>48</v>
      </c>
      <c r="E1970" s="28">
        <v>45</v>
      </c>
      <c r="F1970" s="29" t="s">
        <v>392</v>
      </c>
      <c r="G1970" s="29" t="s">
        <v>11747</v>
      </c>
      <c r="H1970" s="28">
        <v>561</v>
      </c>
      <c r="I1970" s="29" t="s">
        <v>11327</v>
      </c>
      <c r="J1970" s="33" t="s">
        <v>11751</v>
      </c>
      <c r="K1970" s="29" t="s">
        <v>178</v>
      </c>
      <c r="L1970" s="29" t="s">
        <v>11750</v>
      </c>
      <c r="M1970" s="29" t="s">
        <v>1247</v>
      </c>
      <c r="N1970" s="28">
        <v>471182.8</v>
      </c>
      <c r="O1970" s="28">
        <v>6147812</v>
      </c>
      <c r="P1970" s="29" t="s">
        <v>11749</v>
      </c>
      <c r="Q1970" s="32" t="s">
        <v>174</v>
      </c>
      <c r="R1970" s="19"/>
      <c r="S1970" s="19"/>
      <c r="T1970" s="19"/>
      <c r="U1970" s="19"/>
      <c r="V1970" s="19"/>
      <c r="W1970" s="19"/>
      <c r="X1970" s="19"/>
      <c r="Y1970" s="19"/>
      <c r="Z1970" s="19"/>
      <c r="AA1970" s="19"/>
      <c r="AB1970" s="19"/>
      <c r="AC1970" s="19"/>
      <c r="AD1970" s="19"/>
      <c r="AE1970" s="19"/>
      <c r="AF1970" s="19"/>
      <c r="AG1970" s="19"/>
      <c r="AH1970" s="19"/>
      <c r="AI1970" s="19"/>
      <c r="AJ1970" s="19"/>
      <c r="AK1970" s="19"/>
      <c r="AL1970" s="19"/>
      <c r="AM1970" s="31">
        <v>0</v>
      </c>
      <c r="AN1970" s="31">
        <v>1017373</v>
      </c>
      <c r="AO1970" s="31">
        <v>1431510</v>
      </c>
      <c r="AP1970" s="31">
        <v>1128827.25</v>
      </c>
      <c r="AQ1970" s="31">
        <v>1188770</v>
      </c>
      <c r="AR1970" s="31">
        <v>1115976.75</v>
      </c>
      <c r="AS1970" s="31">
        <v>826213.25</v>
      </c>
      <c r="AT1970" s="31">
        <v>718315.208984375</v>
      </c>
      <c r="AU1970" s="31">
        <v>298771.2041015625</v>
      </c>
      <c r="AV1970" s="31">
        <v>613748.19921875</v>
      </c>
      <c r="AW1970" s="31">
        <v>260106.00170898438</v>
      </c>
      <c r="AX1970" s="31">
        <v>0</v>
      </c>
      <c r="AY1970" s="31">
        <v>0</v>
      </c>
      <c r="AZ1970" s="31">
        <v>0</v>
      </c>
    </row>
    <row r="1971" spans="1:52" ht="15" customHeight="1">
      <c r="A1971" s="29" t="s">
        <v>11748</v>
      </c>
      <c r="B1971" s="34">
        <v>36141</v>
      </c>
      <c r="C1971" s="28">
        <v>600</v>
      </c>
      <c r="D1971" s="28">
        <v>44</v>
      </c>
      <c r="E1971" s="28">
        <v>45</v>
      </c>
      <c r="F1971" s="29" t="s">
        <v>220</v>
      </c>
      <c r="G1971" s="29" t="s">
        <v>2716</v>
      </c>
      <c r="H1971" s="28">
        <v>561</v>
      </c>
      <c r="I1971" s="29" t="s">
        <v>11327</v>
      </c>
      <c r="J1971" s="33" t="s">
        <v>11746</v>
      </c>
      <c r="K1971" s="29" t="s">
        <v>178</v>
      </c>
      <c r="L1971" s="29" t="s">
        <v>11745</v>
      </c>
      <c r="M1971" s="29" t="s">
        <v>554</v>
      </c>
      <c r="N1971" s="28">
        <v>462376.2</v>
      </c>
      <c r="O1971" s="28">
        <v>6155754</v>
      </c>
      <c r="P1971" s="29" t="s">
        <v>11744</v>
      </c>
      <c r="Q1971" s="32" t="s">
        <v>174</v>
      </c>
      <c r="R1971" s="19"/>
      <c r="S1971" s="19"/>
      <c r="T1971" s="19"/>
      <c r="U1971" s="19"/>
      <c r="V1971" s="19"/>
      <c r="W1971" s="19"/>
      <c r="X1971" s="19"/>
      <c r="Y1971" s="19"/>
      <c r="Z1971" s="19"/>
      <c r="AA1971" s="19"/>
      <c r="AB1971" s="19"/>
      <c r="AC1971" s="19"/>
      <c r="AD1971" s="19"/>
      <c r="AE1971" s="19"/>
      <c r="AF1971" s="19"/>
      <c r="AG1971" s="19"/>
      <c r="AH1971" s="19"/>
      <c r="AI1971" s="19"/>
      <c r="AJ1971" s="19"/>
      <c r="AK1971" s="19"/>
      <c r="AL1971" s="19"/>
      <c r="AM1971" s="31">
        <v>80390</v>
      </c>
      <c r="AN1971" s="31">
        <v>1124200</v>
      </c>
      <c r="AO1971" s="31">
        <v>1324120</v>
      </c>
      <c r="AP1971" s="31">
        <v>987821.75</v>
      </c>
      <c r="AQ1971" s="31">
        <v>1143711</v>
      </c>
      <c r="AR1971" s="31">
        <v>984569.75</v>
      </c>
      <c r="AS1971" s="31">
        <v>1133662.25</v>
      </c>
      <c r="AT1971" s="31">
        <v>1086355.25</v>
      </c>
      <c r="AU1971" s="31">
        <v>989353.5</v>
      </c>
      <c r="AV1971" s="31">
        <v>1193322.5</v>
      </c>
      <c r="AW1971" s="31">
        <v>1164476.25</v>
      </c>
      <c r="AX1971" s="31">
        <v>98997.75</v>
      </c>
      <c r="AY1971" s="31">
        <v>59130.5</v>
      </c>
      <c r="AZ1971" s="31">
        <v>158128.25</v>
      </c>
    </row>
    <row r="1972" spans="1:52" ht="15" customHeight="1">
      <c r="A1972" s="29" t="s">
        <v>11743</v>
      </c>
      <c r="B1972" s="34">
        <v>35480</v>
      </c>
      <c r="C1972" s="28">
        <v>600</v>
      </c>
      <c r="D1972" s="28">
        <v>43</v>
      </c>
      <c r="E1972" s="28">
        <v>45</v>
      </c>
      <c r="F1972" s="29" t="s">
        <v>786</v>
      </c>
      <c r="G1972" s="29" t="s">
        <v>10699</v>
      </c>
      <c r="H1972" s="28">
        <v>561</v>
      </c>
      <c r="I1972" s="29" t="s">
        <v>11327</v>
      </c>
      <c r="J1972" s="33" t="s">
        <v>11742</v>
      </c>
      <c r="K1972" s="29" t="s">
        <v>178</v>
      </c>
      <c r="L1972" s="29" t="s">
        <v>11712</v>
      </c>
      <c r="M1972" s="29" t="s">
        <v>1116</v>
      </c>
      <c r="N1972" s="28">
        <v>468713.8</v>
      </c>
      <c r="O1972" s="28">
        <v>6145274</v>
      </c>
      <c r="P1972" s="29" t="s">
        <v>11731</v>
      </c>
      <c r="Q1972" s="32" t="s">
        <v>174</v>
      </c>
      <c r="R1972" s="19"/>
      <c r="S1972" s="19"/>
      <c r="T1972" s="19"/>
      <c r="U1972" s="19"/>
      <c r="V1972" s="19"/>
      <c r="W1972" s="19"/>
      <c r="X1972" s="19"/>
      <c r="Y1972" s="19"/>
      <c r="Z1972" s="19"/>
      <c r="AA1972" s="19"/>
      <c r="AB1972" s="19"/>
      <c r="AC1972" s="19"/>
      <c r="AD1972" s="19"/>
      <c r="AE1972" s="19"/>
      <c r="AF1972" s="19"/>
      <c r="AG1972" s="19"/>
      <c r="AH1972" s="19"/>
      <c r="AI1972" s="19"/>
      <c r="AJ1972" s="19"/>
      <c r="AK1972" s="19"/>
      <c r="AL1972" s="31">
        <v>1096922</v>
      </c>
      <c r="AM1972" s="31">
        <v>1554658</v>
      </c>
      <c r="AN1972" s="31">
        <v>1388085.375</v>
      </c>
      <c r="AO1972" s="31">
        <v>1604167</v>
      </c>
      <c r="AP1972" s="31">
        <v>1216716.328125</v>
      </c>
      <c r="AQ1972" s="31">
        <v>1341742.98828125</v>
      </c>
      <c r="AR1972" s="31">
        <v>1196218.359375</v>
      </c>
      <c r="AS1972" s="31">
        <v>1316192.0078125</v>
      </c>
      <c r="AT1972" s="31">
        <v>1253098.28125</v>
      </c>
      <c r="AU1972" s="31">
        <v>1232161.912109375</v>
      </c>
      <c r="AV1972" s="31">
        <v>1265449.64453125</v>
      </c>
      <c r="AW1972" s="31">
        <v>1430305.2578125</v>
      </c>
      <c r="AX1972" s="31">
        <v>131033.46875</v>
      </c>
      <c r="AY1972" s="31">
        <v>74513</v>
      </c>
      <c r="AZ1972" s="31">
        <v>205546.46875</v>
      </c>
    </row>
    <row r="1973" spans="1:52" ht="15" customHeight="1">
      <c r="A1973" s="29" t="s">
        <v>11741</v>
      </c>
      <c r="B1973" s="34">
        <v>35480</v>
      </c>
      <c r="C1973" s="28">
        <v>600</v>
      </c>
      <c r="D1973" s="28">
        <v>43</v>
      </c>
      <c r="E1973" s="28">
        <v>45</v>
      </c>
      <c r="F1973" s="29" t="s">
        <v>786</v>
      </c>
      <c r="G1973" s="29" t="s">
        <v>10699</v>
      </c>
      <c r="H1973" s="28">
        <v>561</v>
      </c>
      <c r="I1973" s="29" t="s">
        <v>11327</v>
      </c>
      <c r="J1973" s="33" t="s">
        <v>11740</v>
      </c>
      <c r="K1973" s="29" t="s">
        <v>178</v>
      </c>
      <c r="L1973" s="29" t="s">
        <v>11712</v>
      </c>
      <c r="M1973" s="29" t="s">
        <v>1116</v>
      </c>
      <c r="N1973" s="28">
        <v>468879</v>
      </c>
      <c r="O1973" s="28">
        <v>6145262</v>
      </c>
      <c r="P1973" s="29" t="s">
        <v>11731</v>
      </c>
      <c r="Q1973" s="32" t="s">
        <v>174</v>
      </c>
      <c r="R1973" s="19"/>
      <c r="S1973" s="19"/>
      <c r="T1973" s="19"/>
      <c r="U1973" s="19"/>
      <c r="V1973" s="19"/>
      <c r="W1973" s="19"/>
      <c r="X1973" s="19"/>
      <c r="Y1973" s="19"/>
      <c r="Z1973" s="19"/>
      <c r="AA1973" s="19"/>
      <c r="AB1973" s="19"/>
      <c r="AC1973" s="19"/>
      <c r="AD1973" s="19"/>
      <c r="AE1973" s="19"/>
      <c r="AF1973" s="19"/>
      <c r="AG1973" s="19"/>
      <c r="AH1973" s="19"/>
      <c r="AI1973" s="19"/>
      <c r="AJ1973" s="19"/>
      <c r="AK1973" s="19"/>
      <c r="AL1973" s="31">
        <v>1096922</v>
      </c>
      <c r="AM1973" s="31">
        <v>1554658</v>
      </c>
      <c r="AN1973" s="31">
        <v>1388085.375</v>
      </c>
      <c r="AO1973" s="31">
        <v>1604167</v>
      </c>
      <c r="AP1973" s="31">
        <v>1216716.328125</v>
      </c>
      <c r="AQ1973" s="31">
        <v>1341742.98828125</v>
      </c>
      <c r="AR1973" s="31">
        <v>1196218.359375</v>
      </c>
      <c r="AS1973" s="31">
        <v>1316192.0078125</v>
      </c>
      <c r="AT1973" s="31">
        <v>1253098.28125</v>
      </c>
      <c r="AU1973" s="31">
        <v>1232161.912109375</v>
      </c>
      <c r="AV1973" s="31">
        <v>1265449.64453125</v>
      </c>
      <c r="AW1973" s="31">
        <v>1430305.2578125</v>
      </c>
      <c r="AX1973" s="31">
        <v>131033.46875</v>
      </c>
      <c r="AY1973" s="31">
        <v>74513</v>
      </c>
      <c r="AZ1973" s="31">
        <v>205546.46875</v>
      </c>
    </row>
    <row r="1974" spans="1:52" ht="15" customHeight="1">
      <c r="A1974" s="29" t="s">
        <v>11739</v>
      </c>
      <c r="B1974" s="34">
        <v>35480</v>
      </c>
      <c r="C1974" s="28">
        <v>600</v>
      </c>
      <c r="D1974" s="28">
        <v>43</v>
      </c>
      <c r="E1974" s="28">
        <v>45</v>
      </c>
      <c r="F1974" s="29" t="s">
        <v>786</v>
      </c>
      <c r="G1974" s="29" t="s">
        <v>10699</v>
      </c>
      <c r="H1974" s="28">
        <v>561</v>
      </c>
      <c r="I1974" s="29" t="s">
        <v>11327</v>
      </c>
      <c r="J1974" s="33" t="s">
        <v>11738</v>
      </c>
      <c r="K1974" s="29" t="s">
        <v>178</v>
      </c>
      <c r="L1974" s="29" t="s">
        <v>11712</v>
      </c>
      <c r="M1974" s="29" t="s">
        <v>1116</v>
      </c>
      <c r="N1974" s="28">
        <v>469043.5</v>
      </c>
      <c r="O1974" s="28">
        <v>6145237</v>
      </c>
      <c r="P1974" s="29" t="s">
        <v>11731</v>
      </c>
      <c r="Q1974" s="32" t="s">
        <v>174</v>
      </c>
      <c r="R1974" s="19"/>
      <c r="S1974" s="19"/>
      <c r="T1974" s="19"/>
      <c r="U1974" s="19"/>
      <c r="V1974" s="19"/>
      <c r="W1974" s="19"/>
      <c r="X1974" s="19"/>
      <c r="Y1974" s="19"/>
      <c r="Z1974" s="19"/>
      <c r="AA1974" s="19"/>
      <c r="AB1974" s="19"/>
      <c r="AC1974" s="19"/>
      <c r="AD1974" s="19"/>
      <c r="AE1974" s="19"/>
      <c r="AF1974" s="19"/>
      <c r="AG1974" s="19"/>
      <c r="AH1974" s="19"/>
      <c r="AI1974" s="19"/>
      <c r="AJ1974" s="19"/>
      <c r="AK1974" s="19"/>
      <c r="AL1974" s="31">
        <v>1096922</v>
      </c>
      <c r="AM1974" s="31">
        <v>1554658</v>
      </c>
      <c r="AN1974" s="31">
        <v>1388085.375</v>
      </c>
      <c r="AO1974" s="31">
        <v>1604167</v>
      </c>
      <c r="AP1974" s="31">
        <v>1216716.328125</v>
      </c>
      <c r="AQ1974" s="31">
        <v>1341742.98828125</v>
      </c>
      <c r="AR1974" s="31">
        <v>1196218.359375</v>
      </c>
      <c r="AS1974" s="31">
        <v>1316192.0078125</v>
      </c>
      <c r="AT1974" s="31">
        <v>1253098.28125</v>
      </c>
      <c r="AU1974" s="31">
        <v>1232161.912109375</v>
      </c>
      <c r="AV1974" s="31">
        <v>1265449.64453125</v>
      </c>
      <c r="AW1974" s="31">
        <v>1430305.2578125</v>
      </c>
      <c r="AX1974" s="31">
        <v>131033.46875</v>
      </c>
      <c r="AY1974" s="31">
        <v>74513</v>
      </c>
      <c r="AZ1974" s="31">
        <v>205546.46875</v>
      </c>
    </row>
    <row r="1975" spans="1:52" ht="15" customHeight="1">
      <c r="A1975" s="29" t="s">
        <v>11737</v>
      </c>
      <c r="B1975" s="34">
        <v>35480</v>
      </c>
      <c r="C1975" s="28">
        <v>600</v>
      </c>
      <c r="D1975" s="28">
        <v>43</v>
      </c>
      <c r="E1975" s="28">
        <v>45</v>
      </c>
      <c r="F1975" s="29" t="s">
        <v>786</v>
      </c>
      <c r="G1975" s="29" t="s">
        <v>10699</v>
      </c>
      <c r="H1975" s="28">
        <v>561</v>
      </c>
      <c r="I1975" s="29" t="s">
        <v>11327</v>
      </c>
      <c r="J1975" s="33" t="s">
        <v>11736</v>
      </c>
      <c r="K1975" s="29" t="s">
        <v>178</v>
      </c>
      <c r="L1975" s="29" t="s">
        <v>11712</v>
      </c>
      <c r="M1975" s="29" t="s">
        <v>1116</v>
      </c>
      <c r="N1975" s="28">
        <v>469199.6</v>
      </c>
      <c r="O1975" s="28">
        <v>6145181</v>
      </c>
      <c r="P1975" s="29" t="s">
        <v>11731</v>
      </c>
      <c r="Q1975" s="32" t="s">
        <v>174</v>
      </c>
      <c r="R1975" s="19"/>
      <c r="S1975" s="19"/>
      <c r="T1975" s="19"/>
      <c r="U1975" s="19"/>
      <c r="V1975" s="19"/>
      <c r="W1975" s="19"/>
      <c r="X1975" s="19"/>
      <c r="Y1975" s="19"/>
      <c r="Z1975" s="19"/>
      <c r="AA1975" s="19"/>
      <c r="AB1975" s="19"/>
      <c r="AC1975" s="19"/>
      <c r="AD1975" s="19"/>
      <c r="AE1975" s="19"/>
      <c r="AF1975" s="19"/>
      <c r="AG1975" s="19"/>
      <c r="AH1975" s="19"/>
      <c r="AI1975" s="19"/>
      <c r="AJ1975" s="19"/>
      <c r="AK1975" s="19"/>
      <c r="AL1975" s="31">
        <v>1096922</v>
      </c>
      <c r="AM1975" s="31">
        <v>1554658</v>
      </c>
      <c r="AN1975" s="31">
        <v>1388085.375</v>
      </c>
      <c r="AO1975" s="31">
        <v>1604167</v>
      </c>
      <c r="AP1975" s="31">
        <v>1216716.328125</v>
      </c>
      <c r="AQ1975" s="31">
        <v>1341742.98828125</v>
      </c>
      <c r="AR1975" s="31">
        <v>1196218.359375</v>
      </c>
      <c r="AS1975" s="31">
        <v>1316192.0078125</v>
      </c>
      <c r="AT1975" s="31">
        <v>1253098.28125</v>
      </c>
      <c r="AU1975" s="31">
        <v>1232161.912109375</v>
      </c>
      <c r="AV1975" s="31">
        <v>1265449.64453125</v>
      </c>
      <c r="AW1975" s="31">
        <v>1430305.2578125</v>
      </c>
      <c r="AX1975" s="31">
        <v>131033.46875</v>
      </c>
      <c r="AY1975" s="31">
        <v>74513</v>
      </c>
      <c r="AZ1975" s="31">
        <v>205546.46875</v>
      </c>
    </row>
    <row r="1976" spans="1:52" ht="15" customHeight="1">
      <c r="A1976" s="29" t="s">
        <v>11735</v>
      </c>
      <c r="B1976" s="34">
        <v>35480</v>
      </c>
      <c r="C1976" s="28">
        <v>600</v>
      </c>
      <c r="D1976" s="28">
        <v>43</v>
      </c>
      <c r="E1976" s="28">
        <v>45</v>
      </c>
      <c r="F1976" s="29" t="s">
        <v>786</v>
      </c>
      <c r="G1976" s="29" t="s">
        <v>10699</v>
      </c>
      <c r="H1976" s="28">
        <v>561</v>
      </c>
      <c r="I1976" s="29" t="s">
        <v>11327</v>
      </c>
      <c r="J1976" s="33" t="s">
        <v>11734</v>
      </c>
      <c r="K1976" s="29" t="s">
        <v>178</v>
      </c>
      <c r="L1976" s="29" t="s">
        <v>11712</v>
      </c>
      <c r="M1976" s="29" t="s">
        <v>1116</v>
      </c>
      <c r="N1976" s="28">
        <v>469365.7</v>
      </c>
      <c r="O1976" s="28">
        <v>6145175</v>
      </c>
      <c r="P1976" s="29" t="s">
        <v>11731</v>
      </c>
      <c r="Q1976" s="32" t="s">
        <v>174</v>
      </c>
      <c r="R1976" s="19"/>
      <c r="S1976" s="19"/>
      <c r="T1976" s="19"/>
      <c r="U1976" s="19"/>
      <c r="V1976" s="19"/>
      <c r="W1976" s="19"/>
      <c r="X1976" s="19"/>
      <c r="Y1976" s="19"/>
      <c r="Z1976" s="19"/>
      <c r="AA1976" s="19"/>
      <c r="AB1976" s="19"/>
      <c r="AC1976" s="19"/>
      <c r="AD1976" s="19"/>
      <c r="AE1976" s="19"/>
      <c r="AF1976" s="19"/>
      <c r="AG1976" s="19"/>
      <c r="AH1976" s="19"/>
      <c r="AI1976" s="19"/>
      <c r="AJ1976" s="19"/>
      <c r="AK1976" s="19"/>
      <c r="AL1976" s="31">
        <v>1096922</v>
      </c>
      <c r="AM1976" s="31">
        <v>1554658</v>
      </c>
      <c r="AN1976" s="31">
        <v>1388085.375</v>
      </c>
      <c r="AO1976" s="31">
        <v>1604167</v>
      </c>
      <c r="AP1976" s="31">
        <v>1216716.328125</v>
      </c>
      <c r="AQ1976" s="31">
        <v>1341742.98828125</v>
      </c>
      <c r="AR1976" s="31">
        <v>1196218.359375</v>
      </c>
      <c r="AS1976" s="31">
        <v>1316192.0078125</v>
      </c>
      <c r="AT1976" s="31">
        <v>1253098.28125</v>
      </c>
      <c r="AU1976" s="31">
        <v>1232161.912109375</v>
      </c>
      <c r="AV1976" s="31">
        <v>1265449.64453125</v>
      </c>
      <c r="AW1976" s="31">
        <v>1430305.2578125</v>
      </c>
      <c r="AX1976" s="31">
        <v>131033.46875</v>
      </c>
      <c r="AY1976" s="31">
        <v>74513</v>
      </c>
      <c r="AZ1976" s="31">
        <v>205546.46875</v>
      </c>
    </row>
    <row r="1977" spans="1:52" ht="15" customHeight="1">
      <c r="A1977" s="29" t="s">
        <v>11733</v>
      </c>
      <c r="B1977" s="34">
        <v>35480</v>
      </c>
      <c r="C1977" s="28">
        <v>600</v>
      </c>
      <c r="D1977" s="28">
        <v>43</v>
      </c>
      <c r="E1977" s="28">
        <v>45</v>
      </c>
      <c r="F1977" s="29" t="s">
        <v>786</v>
      </c>
      <c r="G1977" s="29" t="s">
        <v>10699</v>
      </c>
      <c r="H1977" s="28">
        <v>561</v>
      </c>
      <c r="I1977" s="29" t="s">
        <v>11327</v>
      </c>
      <c r="J1977" s="33" t="s">
        <v>11732</v>
      </c>
      <c r="K1977" s="29" t="s">
        <v>178</v>
      </c>
      <c r="L1977" s="29" t="s">
        <v>11712</v>
      </c>
      <c r="M1977" s="29" t="s">
        <v>1116</v>
      </c>
      <c r="N1977" s="28">
        <v>469530.8</v>
      </c>
      <c r="O1977" s="28">
        <v>6145161</v>
      </c>
      <c r="P1977" s="29" t="s">
        <v>11731</v>
      </c>
      <c r="Q1977" s="32" t="s">
        <v>174</v>
      </c>
      <c r="R1977" s="19"/>
      <c r="S1977" s="19"/>
      <c r="T1977" s="19"/>
      <c r="U1977" s="19"/>
      <c r="V1977" s="19"/>
      <c r="W1977" s="19"/>
      <c r="X1977" s="19"/>
      <c r="Y1977" s="19"/>
      <c r="Z1977" s="19"/>
      <c r="AA1977" s="19"/>
      <c r="AB1977" s="19"/>
      <c r="AC1977" s="19"/>
      <c r="AD1977" s="19"/>
      <c r="AE1977" s="19"/>
      <c r="AF1977" s="19"/>
      <c r="AG1977" s="19"/>
      <c r="AH1977" s="19"/>
      <c r="AI1977" s="19"/>
      <c r="AJ1977" s="19"/>
      <c r="AK1977" s="19"/>
      <c r="AL1977" s="31">
        <v>1096922</v>
      </c>
      <c r="AM1977" s="31">
        <v>1554658</v>
      </c>
      <c r="AN1977" s="31">
        <v>1388085.375</v>
      </c>
      <c r="AO1977" s="31">
        <v>1604167</v>
      </c>
      <c r="AP1977" s="31">
        <v>1216716.328125</v>
      </c>
      <c r="AQ1977" s="31">
        <v>1341742.98828125</v>
      </c>
      <c r="AR1977" s="31">
        <v>1196218.359375</v>
      </c>
      <c r="AS1977" s="31">
        <v>1316192.0078125</v>
      </c>
      <c r="AT1977" s="31">
        <v>1253098.28125</v>
      </c>
      <c r="AU1977" s="31">
        <v>1232161.912109375</v>
      </c>
      <c r="AV1977" s="31">
        <v>1265449.64453125</v>
      </c>
      <c r="AW1977" s="31">
        <v>1430305.2578125</v>
      </c>
      <c r="AX1977" s="31">
        <v>131033.46875</v>
      </c>
      <c r="AY1977" s="31">
        <v>74513</v>
      </c>
      <c r="AZ1977" s="31">
        <v>205546.46875</v>
      </c>
    </row>
    <row r="1978" spans="1:52" ht="15" customHeight="1">
      <c r="A1978" s="29" t="s">
        <v>11730</v>
      </c>
      <c r="B1978" s="34">
        <v>32954</v>
      </c>
      <c r="C1978" s="28">
        <v>200</v>
      </c>
      <c r="D1978" s="28">
        <v>25</v>
      </c>
      <c r="E1978" s="28">
        <v>29</v>
      </c>
      <c r="F1978" s="29" t="s">
        <v>220</v>
      </c>
      <c r="G1978" s="29" t="s">
        <v>5775</v>
      </c>
      <c r="H1978" s="28">
        <v>561</v>
      </c>
      <c r="I1978" s="29" t="s">
        <v>11327</v>
      </c>
      <c r="J1978" s="33" t="s">
        <v>11729</v>
      </c>
      <c r="K1978" s="29" t="s">
        <v>178</v>
      </c>
      <c r="L1978" s="29" t="s">
        <v>11712</v>
      </c>
      <c r="M1978" s="29" t="s">
        <v>1247</v>
      </c>
      <c r="N1978" s="28">
        <v>468594.1</v>
      </c>
      <c r="O1978" s="28">
        <v>6145462</v>
      </c>
      <c r="P1978" s="29" t="s">
        <v>11719</v>
      </c>
      <c r="Q1978" s="32" t="s">
        <v>207</v>
      </c>
      <c r="R1978" s="19"/>
      <c r="S1978" s="19"/>
      <c r="T1978" s="19"/>
      <c r="U1978" s="19"/>
      <c r="V1978" s="19"/>
      <c r="W1978" s="19"/>
      <c r="X1978" s="19"/>
      <c r="Y1978" s="19"/>
      <c r="Z1978" s="19"/>
      <c r="AA1978" s="19"/>
      <c r="AB1978" s="19"/>
      <c r="AC1978" s="19"/>
      <c r="AD1978" s="19"/>
      <c r="AE1978" s="19"/>
      <c r="AF1978" s="31">
        <v>191809.203125</v>
      </c>
      <c r="AG1978" s="31">
        <v>444678</v>
      </c>
      <c r="AH1978" s="31">
        <v>190832</v>
      </c>
      <c r="AI1978" s="31">
        <v>479216</v>
      </c>
      <c r="AJ1978" s="31">
        <v>413842</v>
      </c>
      <c r="AK1978" s="31">
        <v>441675</v>
      </c>
      <c r="AL1978" s="31">
        <v>378774.8125</v>
      </c>
      <c r="AM1978" s="31">
        <v>445193.59375</v>
      </c>
      <c r="AN1978" s="31">
        <v>387967.40625</v>
      </c>
      <c r="AO1978" s="31">
        <v>459583.40625</v>
      </c>
      <c r="AP1978" s="31">
        <v>327125.80078125</v>
      </c>
      <c r="AQ1978" s="31">
        <v>350669.1943359375</v>
      </c>
      <c r="AR1978" s="31">
        <v>320170.677734375</v>
      </c>
      <c r="AS1978" s="31">
        <v>379398.341796875</v>
      </c>
      <c r="AT1978" s="31">
        <v>343223.677734375</v>
      </c>
      <c r="AU1978" s="31">
        <v>357461.09765625</v>
      </c>
      <c r="AV1978" s="31">
        <v>412140.5751953125</v>
      </c>
      <c r="AW1978" s="31">
        <v>416374.18310546875</v>
      </c>
      <c r="AX1978" s="31">
        <v>32452.5</v>
      </c>
      <c r="AY1978" s="31">
        <v>18344.16015625</v>
      </c>
      <c r="AZ1978" s="31">
        <v>50796.66015625</v>
      </c>
    </row>
    <row r="1979" spans="1:52" ht="15" customHeight="1">
      <c r="A1979" s="29" t="s">
        <v>11728</v>
      </c>
      <c r="B1979" s="34">
        <v>32954</v>
      </c>
      <c r="C1979" s="28">
        <v>200</v>
      </c>
      <c r="D1979" s="28">
        <v>25</v>
      </c>
      <c r="E1979" s="28">
        <v>29</v>
      </c>
      <c r="F1979" s="29" t="s">
        <v>220</v>
      </c>
      <c r="G1979" s="29" t="s">
        <v>5775</v>
      </c>
      <c r="H1979" s="28">
        <v>561</v>
      </c>
      <c r="I1979" s="29" t="s">
        <v>11327</v>
      </c>
      <c r="J1979" s="33" t="s">
        <v>11727</v>
      </c>
      <c r="K1979" s="29" t="s">
        <v>178</v>
      </c>
      <c r="L1979" s="29" t="s">
        <v>11712</v>
      </c>
      <c r="M1979" s="29" t="s">
        <v>1247</v>
      </c>
      <c r="N1979" s="28">
        <v>468580.9</v>
      </c>
      <c r="O1979" s="28">
        <v>6145385</v>
      </c>
      <c r="P1979" s="29" t="s">
        <v>11719</v>
      </c>
      <c r="Q1979" s="32" t="s">
        <v>207</v>
      </c>
      <c r="R1979" s="19"/>
      <c r="S1979" s="19"/>
      <c r="T1979" s="19"/>
      <c r="U1979" s="19"/>
      <c r="V1979" s="19"/>
      <c r="W1979" s="19"/>
      <c r="X1979" s="19"/>
      <c r="Y1979" s="19"/>
      <c r="Z1979" s="19"/>
      <c r="AA1979" s="19"/>
      <c r="AB1979" s="19"/>
      <c r="AC1979" s="19"/>
      <c r="AD1979" s="19"/>
      <c r="AE1979" s="19"/>
      <c r="AF1979" s="31">
        <v>191809.203125</v>
      </c>
      <c r="AG1979" s="31">
        <v>444680</v>
      </c>
      <c r="AH1979" s="31">
        <v>190832</v>
      </c>
      <c r="AI1979" s="31">
        <v>479216</v>
      </c>
      <c r="AJ1979" s="31">
        <v>413842</v>
      </c>
      <c r="AK1979" s="31">
        <v>441675</v>
      </c>
      <c r="AL1979" s="31">
        <v>378774.8125</v>
      </c>
      <c r="AM1979" s="31">
        <v>445193.59375</v>
      </c>
      <c r="AN1979" s="31">
        <v>387967.40625</v>
      </c>
      <c r="AO1979" s="31">
        <v>459583.40625</v>
      </c>
      <c r="AP1979" s="31">
        <v>327125.80078125</v>
      </c>
      <c r="AQ1979" s="31">
        <v>350669.1943359375</v>
      </c>
      <c r="AR1979" s="31">
        <v>320170.677734375</v>
      </c>
      <c r="AS1979" s="31">
        <v>379398.341796875</v>
      </c>
      <c r="AT1979" s="31">
        <v>343223.677734375</v>
      </c>
      <c r="AU1979" s="31">
        <v>357461.09765625</v>
      </c>
      <c r="AV1979" s="31">
        <v>412140.5751953125</v>
      </c>
      <c r="AW1979" s="31">
        <v>416374.18310546875</v>
      </c>
      <c r="AX1979" s="31">
        <v>32452.5</v>
      </c>
      <c r="AY1979" s="31">
        <v>18344.16015625</v>
      </c>
      <c r="AZ1979" s="31">
        <v>50796.66015625</v>
      </c>
    </row>
    <row r="1980" spans="1:52" ht="15" customHeight="1">
      <c r="A1980" s="29" t="s">
        <v>11726</v>
      </c>
      <c r="B1980" s="34">
        <v>32954</v>
      </c>
      <c r="C1980" s="28">
        <v>200</v>
      </c>
      <c r="D1980" s="28">
        <v>25</v>
      </c>
      <c r="E1980" s="28">
        <v>29</v>
      </c>
      <c r="F1980" s="29" t="s">
        <v>220</v>
      </c>
      <c r="G1980" s="29" t="s">
        <v>5775</v>
      </c>
      <c r="H1980" s="28">
        <v>561</v>
      </c>
      <c r="I1980" s="29" t="s">
        <v>11327</v>
      </c>
      <c r="J1980" s="33" t="s">
        <v>11725</v>
      </c>
      <c r="K1980" s="29" t="s">
        <v>178</v>
      </c>
      <c r="L1980" s="29" t="s">
        <v>11712</v>
      </c>
      <c r="M1980" s="29" t="s">
        <v>1247</v>
      </c>
      <c r="N1980" s="28">
        <v>468478.2</v>
      </c>
      <c r="O1980" s="28">
        <v>6145503</v>
      </c>
      <c r="P1980" s="29" t="s">
        <v>11719</v>
      </c>
      <c r="Q1980" s="32" t="s">
        <v>207</v>
      </c>
      <c r="R1980" s="19"/>
      <c r="S1980" s="19"/>
      <c r="T1980" s="19"/>
      <c r="U1980" s="19"/>
      <c r="V1980" s="19"/>
      <c r="W1980" s="19"/>
      <c r="X1980" s="19"/>
      <c r="Y1980" s="19"/>
      <c r="Z1980" s="19"/>
      <c r="AA1980" s="19"/>
      <c r="AB1980" s="19"/>
      <c r="AC1980" s="19"/>
      <c r="AD1980" s="19"/>
      <c r="AE1980" s="19"/>
      <c r="AF1980" s="31">
        <v>191809.203125</v>
      </c>
      <c r="AG1980" s="31">
        <v>444680</v>
      </c>
      <c r="AH1980" s="31">
        <v>190832</v>
      </c>
      <c r="AI1980" s="31">
        <v>479216</v>
      </c>
      <c r="AJ1980" s="31">
        <v>413842</v>
      </c>
      <c r="AK1980" s="31">
        <v>441675</v>
      </c>
      <c r="AL1980" s="31">
        <v>378774.8125</v>
      </c>
      <c r="AM1980" s="31">
        <v>445193.59375</v>
      </c>
      <c r="AN1980" s="31">
        <v>387967.40625</v>
      </c>
      <c r="AO1980" s="31">
        <v>459583.40625</v>
      </c>
      <c r="AP1980" s="31">
        <v>327125.80078125</v>
      </c>
      <c r="AQ1980" s="31">
        <v>350669.1943359375</v>
      </c>
      <c r="AR1980" s="31">
        <v>320170.677734375</v>
      </c>
      <c r="AS1980" s="31">
        <v>379398.341796875</v>
      </c>
      <c r="AT1980" s="31">
        <v>343223.677734375</v>
      </c>
      <c r="AU1980" s="31">
        <v>357461.09765625</v>
      </c>
      <c r="AV1980" s="31">
        <v>412140.5751953125</v>
      </c>
      <c r="AW1980" s="31">
        <v>416374.18310546875</v>
      </c>
      <c r="AX1980" s="31">
        <v>32452.5</v>
      </c>
      <c r="AY1980" s="31">
        <v>18344.16015625</v>
      </c>
      <c r="AZ1980" s="31">
        <v>50796.66015625</v>
      </c>
    </row>
    <row r="1981" spans="1:52" ht="15" customHeight="1">
      <c r="A1981" s="29" t="s">
        <v>11724</v>
      </c>
      <c r="B1981" s="34">
        <v>33435</v>
      </c>
      <c r="C1981" s="28">
        <v>200</v>
      </c>
      <c r="D1981" s="28">
        <v>25</v>
      </c>
      <c r="E1981" s="28">
        <v>29</v>
      </c>
      <c r="F1981" s="29" t="s">
        <v>1566</v>
      </c>
      <c r="G1981" s="29" t="s">
        <v>11721</v>
      </c>
      <c r="H1981" s="28">
        <v>561</v>
      </c>
      <c r="I1981" s="29" t="s">
        <v>11327</v>
      </c>
      <c r="J1981" s="33" t="s">
        <v>11723</v>
      </c>
      <c r="K1981" s="29" t="s">
        <v>178</v>
      </c>
      <c r="L1981" s="29" t="s">
        <v>11712</v>
      </c>
      <c r="M1981" s="29" t="s">
        <v>1247</v>
      </c>
      <c r="N1981" s="28">
        <v>468464.3</v>
      </c>
      <c r="O1981" s="28">
        <v>6145432</v>
      </c>
      <c r="P1981" s="29" t="s">
        <v>11719</v>
      </c>
      <c r="Q1981" s="32" t="s">
        <v>207</v>
      </c>
      <c r="R1981" s="19"/>
      <c r="S1981" s="19"/>
      <c r="T1981" s="19"/>
      <c r="U1981" s="19"/>
      <c r="V1981" s="19"/>
      <c r="W1981" s="19"/>
      <c r="X1981" s="19"/>
      <c r="Y1981" s="19"/>
      <c r="Z1981" s="19"/>
      <c r="AA1981" s="19"/>
      <c r="AB1981" s="19"/>
      <c r="AC1981" s="19"/>
      <c r="AD1981" s="19"/>
      <c r="AE1981" s="19"/>
      <c r="AF1981" s="31">
        <v>191809.203125</v>
      </c>
      <c r="AG1981" s="31">
        <v>444680</v>
      </c>
      <c r="AH1981" s="31">
        <v>190832</v>
      </c>
      <c r="AI1981" s="31">
        <v>479216</v>
      </c>
      <c r="AJ1981" s="31">
        <v>413842</v>
      </c>
      <c r="AK1981" s="31">
        <v>441675</v>
      </c>
      <c r="AL1981" s="31">
        <v>378774.8125</v>
      </c>
      <c r="AM1981" s="31">
        <v>445193.59375</v>
      </c>
      <c r="AN1981" s="31">
        <v>387967.40625</v>
      </c>
      <c r="AO1981" s="31">
        <v>459583.40625</v>
      </c>
      <c r="AP1981" s="31">
        <v>327125.80078125</v>
      </c>
      <c r="AQ1981" s="31">
        <v>350669.1943359375</v>
      </c>
      <c r="AR1981" s="31">
        <v>320170.677734375</v>
      </c>
      <c r="AS1981" s="31">
        <v>379398.341796875</v>
      </c>
      <c r="AT1981" s="31">
        <v>343223.677734375</v>
      </c>
      <c r="AU1981" s="31">
        <v>357461.09765625</v>
      </c>
      <c r="AV1981" s="31">
        <v>412140.5751953125</v>
      </c>
      <c r="AW1981" s="31">
        <v>416374.18310546875</v>
      </c>
      <c r="AX1981" s="31">
        <v>32452.5</v>
      </c>
      <c r="AY1981" s="31">
        <v>18344.16015625</v>
      </c>
      <c r="AZ1981" s="31">
        <v>50796.66015625</v>
      </c>
    </row>
    <row r="1982" spans="1:52" ht="15" customHeight="1">
      <c r="A1982" s="29" t="s">
        <v>11722</v>
      </c>
      <c r="B1982" s="34">
        <v>33435</v>
      </c>
      <c r="C1982" s="28">
        <v>200</v>
      </c>
      <c r="D1982" s="28">
        <v>25</v>
      </c>
      <c r="E1982" s="28">
        <v>29</v>
      </c>
      <c r="F1982" s="29" t="s">
        <v>11709</v>
      </c>
      <c r="G1982" s="29" t="s">
        <v>5775</v>
      </c>
      <c r="H1982" s="28">
        <v>561</v>
      </c>
      <c r="I1982" s="29" t="s">
        <v>11327</v>
      </c>
      <c r="J1982" s="33" t="s">
        <v>11720</v>
      </c>
      <c r="K1982" s="29" t="s">
        <v>178</v>
      </c>
      <c r="L1982" s="29" t="s">
        <v>11712</v>
      </c>
      <c r="M1982" s="29" t="s">
        <v>1247</v>
      </c>
      <c r="N1982" s="28">
        <v>468369.4</v>
      </c>
      <c r="O1982" s="28">
        <v>6145546</v>
      </c>
      <c r="P1982" s="29" t="s">
        <v>11719</v>
      </c>
      <c r="Q1982" s="32" t="s">
        <v>207</v>
      </c>
      <c r="R1982" s="19"/>
      <c r="S1982" s="19"/>
      <c r="T1982" s="19"/>
      <c r="U1982" s="19"/>
      <c r="V1982" s="19"/>
      <c r="W1982" s="19"/>
      <c r="X1982" s="19"/>
      <c r="Y1982" s="19"/>
      <c r="Z1982" s="19"/>
      <c r="AA1982" s="19"/>
      <c r="AB1982" s="19"/>
      <c r="AC1982" s="19"/>
      <c r="AD1982" s="19"/>
      <c r="AE1982" s="19"/>
      <c r="AF1982" s="31">
        <v>191809.203125</v>
      </c>
      <c r="AG1982" s="31">
        <v>444680</v>
      </c>
      <c r="AH1982" s="31">
        <v>190832</v>
      </c>
      <c r="AI1982" s="31">
        <v>479216</v>
      </c>
      <c r="AJ1982" s="31">
        <v>413842</v>
      </c>
      <c r="AK1982" s="31">
        <v>441675</v>
      </c>
      <c r="AL1982" s="31">
        <v>378774.8125</v>
      </c>
      <c r="AM1982" s="31">
        <v>445193.59375</v>
      </c>
      <c r="AN1982" s="31">
        <v>387967.40625</v>
      </c>
      <c r="AO1982" s="31">
        <v>459583.40625</v>
      </c>
      <c r="AP1982" s="31">
        <v>327125.80078125</v>
      </c>
      <c r="AQ1982" s="31">
        <v>350669.1943359375</v>
      </c>
      <c r="AR1982" s="31">
        <v>320170.677734375</v>
      </c>
      <c r="AS1982" s="31">
        <v>379398.341796875</v>
      </c>
      <c r="AT1982" s="31">
        <v>343223.677734375</v>
      </c>
      <c r="AU1982" s="31">
        <v>357461.09765625</v>
      </c>
      <c r="AV1982" s="31">
        <v>412140.5751953125</v>
      </c>
      <c r="AW1982" s="31">
        <v>416374.18310546875</v>
      </c>
      <c r="AX1982" s="31">
        <v>32452.5</v>
      </c>
      <c r="AY1982" s="31">
        <v>18344.16015625</v>
      </c>
      <c r="AZ1982" s="31">
        <v>50796.66015625</v>
      </c>
    </row>
    <row r="1983" spans="1:52" ht="15" customHeight="1">
      <c r="A1983" s="29" t="s">
        <v>11718</v>
      </c>
      <c r="B1983" s="34">
        <v>33435</v>
      </c>
      <c r="C1983" s="28">
        <v>200</v>
      </c>
      <c r="D1983" s="28">
        <v>25</v>
      </c>
      <c r="E1983" s="28">
        <v>29</v>
      </c>
      <c r="F1983" s="29" t="s">
        <v>11709</v>
      </c>
      <c r="G1983" s="29" t="s">
        <v>5775</v>
      </c>
      <c r="H1983" s="28">
        <v>561</v>
      </c>
      <c r="I1983" s="29" t="s">
        <v>11327</v>
      </c>
      <c r="J1983" s="33" t="s">
        <v>11717</v>
      </c>
      <c r="K1983" s="29" t="s">
        <v>178</v>
      </c>
      <c r="L1983" s="29" t="s">
        <v>11712</v>
      </c>
      <c r="M1983" s="29" t="s">
        <v>2838</v>
      </c>
      <c r="N1983" s="28">
        <v>468349.5</v>
      </c>
      <c r="O1983" s="28">
        <v>6145471</v>
      </c>
      <c r="P1983" s="29" t="s">
        <v>11711</v>
      </c>
      <c r="Q1983" s="32" t="s">
        <v>207</v>
      </c>
      <c r="R1983" s="19"/>
      <c r="S1983" s="19"/>
      <c r="T1983" s="19"/>
      <c r="U1983" s="19"/>
      <c r="V1983" s="19"/>
      <c r="W1983" s="19"/>
      <c r="X1983" s="19"/>
      <c r="Y1983" s="19"/>
      <c r="Z1983" s="19"/>
      <c r="AA1983" s="19"/>
      <c r="AB1983" s="19"/>
      <c r="AC1983" s="19"/>
      <c r="AD1983" s="19"/>
      <c r="AE1983" s="31">
        <v>368992</v>
      </c>
      <c r="AF1983" s="31">
        <v>452640.34375</v>
      </c>
      <c r="AG1983" s="31">
        <v>437240</v>
      </c>
      <c r="AH1983" s="31">
        <v>202426</v>
      </c>
      <c r="AI1983" s="31">
        <v>479900</v>
      </c>
      <c r="AJ1983" s="31">
        <v>421493.34375</v>
      </c>
      <c r="AK1983" s="31">
        <v>382275.34375</v>
      </c>
      <c r="AL1983" s="31">
        <v>613014.3125</v>
      </c>
      <c r="AM1983" s="31">
        <v>433990.34375</v>
      </c>
      <c r="AN1983" s="31">
        <v>383723</v>
      </c>
      <c r="AO1983" s="31">
        <v>445505</v>
      </c>
      <c r="AP1983" s="31">
        <v>320927.1640625</v>
      </c>
      <c r="AQ1983" s="31">
        <v>371434.50390625</v>
      </c>
      <c r="AR1983" s="31">
        <v>315841.7646484375</v>
      </c>
      <c r="AS1983" s="31">
        <v>353524.234375</v>
      </c>
      <c r="AT1983" s="31">
        <v>309992.765625</v>
      </c>
      <c r="AU1983" s="31">
        <v>347219.7021484375</v>
      </c>
      <c r="AV1983" s="31">
        <v>391342.8662109375</v>
      </c>
      <c r="AW1983" s="31">
        <v>400971.9013671875</v>
      </c>
      <c r="AX1983" s="31">
        <v>29966.19921875</v>
      </c>
      <c r="AY1983" s="31">
        <v>16721.56640625</v>
      </c>
      <c r="AZ1983" s="31">
        <v>46687.765625</v>
      </c>
    </row>
    <row r="1984" spans="1:52" ht="15" customHeight="1">
      <c r="A1984" s="29" t="s">
        <v>11716</v>
      </c>
      <c r="B1984" s="34">
        <v>33435</v>
      </c>
      <c r="C1984" s="28">
        <v>200</v>
      </c>
      <c r="D1984" s="28">
        <v>25</v>
      </c>
      <c r="E1984" s="28">
        <v>29</v>
      </c>
      <c r="F1984" s="29" t="s">
        <v>11709</v>
      </c>
      <c r="G1984" s="29" t="s">
        <v>5775</v>
      </c>
      <c r="H1984" s="28">
        <v>561</v>
      </c>
      <c r="I1984" s="29" t="s">
        <v>11327</v>
      </c>
      <c r="J1984" s="33" t="s">
        <v>11715</v>
      </c>
      <c r="K1984" s="29" t="s">
        <v>178</v>
      </c>
      <c r="L1984" s="29" t="s">
        <v>11712</v>
      </c>
      <c r="M1984" s="29" t="s">
        <v>2838</v>
      </c>
      <c r="N1984" s="28">
        <v>468256.6</v>
      </c>
      <c r="O1984" s="28">
        <v>6145590</v>
      </c>
      <c r="P1984" s="29" t="s">
        <v>11711</v>
      </c>
      <c r="Q1984" s="32" t="s">
        <v>207</v>
      </c>
      <c r="R1984" s="19"/>
      <c r="S1984" s="19"/>
      <c r="T1984" s="19"/>
      <c r="U1984" s="19"/>
      <c r="V1984" s="19"/>
      <c r="W1984" s="19"/>
      <c r="X1984" s="19"/>
      <c r="Y1984" s="19"/>
      <c r="Z1984" s="19"/>
      <c r="AA1984" s="19"/>
      <c r="AB1984" s="19"/>
      <c r="AC1984" s="19"/>
      <c r="AD1984" s="19"/>
      <c r="AE1984" s="31">
        <v>368992</v>
      </c>
      <c r="AF1984" s="31">
        <v>452640.34375</v>
      </c>
      <c r="AG1984" s="31">
        <v>437240</v>
      </c>
      <c r="AH1984" s="31">
        <v>202427</v>
      </c>
      <c r="AI1984" s="31">
        <v>479900</v>
      </c>
      <c r="AJ1984" s="31">
        <v>421493.34375</v>
      </c>
      <c r="AK1984" s="31">
        <v>382275.34375</v>
      </c>
      <c r="AL1984" s="31">
        <v>613014.3125</v>
      </c>
      <c r="AM1984" s="31">
        <v>433990.34375</v>
      </c>
      <c r="AN1984" s="31">
        <v>383723</v>
      </c>
      <c r="AO1984" s="31">
        <v>445505</v>
      </c>
      <c r="AP1984" s="31">
        <v>320927.1640625</v>
      </c>
      <c r="AQ1984" s="31">
        <v>371434.50390625</v>
      </c>
      <c r="AR1984" s="31">
        <v>315841.7646484375</v>
      </c>
      <c r="AS1984" s="31">
        <v>353524.234375</v>
      </c>
      <c r="AT1984" s="31">
        <v>309992.765625</v>
      </c>
      <c r="AU1984" s="31">
        <v>347219.7021484375</v>
      </c>
      <c r="AV1984" s="31">
        <v>391342.8662109375</v>
      </c>
      <c r="AW1984" s="31">
        <v>400971.9013671875</v>
      </c>
      <c r="AX1984" s="31">
        <v>29966.19921875</v>
      </c>
      <c r="AY1984" s="31">
        <v>16721.56640625</v>
      </c>
      <c r="AZ1984" s="31">
        <v>46687.765625</v>
      </c>
    </row>
    <row r="1985" spans="1:52" ht="15" customHeight="1">
      <c r="A1985" s="29" t="s">
        <v>11714</v>
      </c>
      <c r="B1985" s="34">
        <v>33435</v>
      </c>
      <c r="C1985" s="28">
        <v>200</v>
      </c>
      <c r="D1985" s="28">
        <v>25</v>
      </c>
      <c r="E1985" s="28">
        <v>29</v>
      </c>
      <c r="F1985" s="29" t="s">
        <v>11709</v>
      </c>
      <c r="G1985" s="29" t="s">
        <v>5775</v>
      </c>
      <c r="H1985" s="28">
        <v>561</v>
      </c>
      <c r="I1985" s="29" t="s">
        <v>11327</v>
      </c>
      <c r="J1985" s="33" t="s">
        <v>11713</v>
      </c>
      <c r="K1985" s="29" t="s">
        <v>178</v>
      </c>
      <c r="L1985" s="29" t="s">
        <v>11712</v>
      </c>
      <c r="M1985" s="29" t="s">
        <v>2838</v>
      </c>
      <c r="N1985" s="28">
        <v>468235.7</v>
      </c>
      <c r="O1985" s="28">
        <v>6145518</v>
      </c>
      <c r="P1985" s="29" t="s">
        <v>11711</v>
      </c>
      <c r="Q1985" s="32" t="s">
        <v>207</v>
      </c>
      <c r="R1985" s="19"/>
      <c r="S1985" s="19"/>
      <c r="T1985" s="19"/>
      <c r="U1985" s="19"/>
      <c r="V1985" s="19"/>
      <c r="W1985" s="19"/>
      <c r="X1985" s="19"/>
      <c r="Y1985" s="19"/>
      <c r="Z1985" s="19"/>
      <c r="AA1985" s="19"/>
      <c r="AB1985" s="19"/>
      <c r="AC1985" s="19"/>
      <c r="AD1985" s="19"/>
      <c r="AE1985" s="31">
        <v>368992</v>
      </c>
      <c r="AF1985" s="31">
        <v>452640.34375</v>
      </c>
      <c r="AG1985" s="31">
        <v>437240</v>
      </c>
      <c r="AH1985" s="31">
        <v>202427</v>
      </c>
      <c r="AI1985" s="31">
        <v>479900</v>
      </c>
      <c r="AJ1985" s="31">
        <v>421493.34375</v>
      </c>
      <c r="AK1985" s="31">
        <v>382275.34375</v>
      </c>
      <c r="AL1985" s="31">
        <v>613014.3125</v>
      </c>
      <c r="AM1985" s="31">
        <v>433990.34375</v>
      </c>
      <c r="AN1985" s="31">
        <v>383723</v>
      </c>
      <c r="AO1985" s="31">
        <v>445505</v>
      </c>
      <c r="AP1985" s="31">
        <v>320927.1640625</v>
      </c>
      <c r="AQ1985" s="31">
        <v>371434.50390625</v>
      </c>
      <c r="AR1985" s="31">
        <v>315841.7646484375</v>
      </c>
      <c r="AS1985" s="31">
        <v>353524.234375</v>
      </c>
      <c r="AT1985" s="31">
        <v>309992.765625</v>
      </c>
      <c r="AU1985" s="31">
        <v>347219.7021484375</v>
      </c>
      <c r="AV1985" s="31">
        <v>391342.8662109375</v>
      </c>
      <c r="AW1985" s="31">
        <v>400971.9013671875</v>
      </c>
      <c r="AX1985" s="31">
        <v>29966.19921875</v>
      </c>
      <c r="AY1985" s="31">
        <v>16721.56640625</v>
      </c>
      <c r="AZ1985" s="31">
        <v>46687.765625</v>
      </c>
    </row>
    <row r="1986" spans="1:52" ht="15" customHeight="1">
      <c r="A1986" s="29" t="s">
        <v>11710</v>
      </c>
      <c r="B1986" s="34">
        <v>35419</v>
      </c>
      <c r="C1986" s="28">
        <v>600</v>
      </c>
      <c r="D1986" s="28">
        <v>0.1</v>
      </c>
      <c r="E1986" s="28">
        <v>0.1</v>
      </c>
      <c r="F1986" s="29" t="s">
        <v>204</v>
      </c>
      <c r="G1986" s="29" t="s">
        <v>204</v>
      </c>
      <c r="H1986" s="28">
        <v>561</v>
      </c>
      <c r="I1986" s="29" t="s">
        <v>11327</v>
      </c>
      <c r="J1986" s="33" t="s">
        <v>11708</v>
      </c>
      <c r="K1986" s="29" t="s">
        <v>178</v>
      </c>
      <c r="L1986" s="29" t="s">
        <v>11675</v>
      </c>
      <c r="M1986" s="29" t="s">
        <v>4290</v>
      </c>
      <c r="N1986" s="28">
        <v>470093.4</v>
      </c>
      <c r="O1986" s="28">
        <v>6146032</v>
      </c>
      <c r="P1986" s="29" t="s">
        <v>11707</v>
      </c>
      <c r="Q1986" s="32" t="s">
        <v>207</v>
      </c>
      <c r="R1986" s="19"/>
      <c r="S1986" s="19"/>
      <c r="T1986" s="19"/>
      <c r="U1986" s="19"/>
      <c r="V1986" s="19"/>
      <c r="W1986" s="19"/>
      <c r="X1986" s="19"/>
      <c r="Y1986" s="19"/>
      <c r="Z1986" s="19"/>
      <c r="AA1986" s="19"/>
      <c r="AB1986" s="19"/>
      <c r="AC1986" s="19"/>
      <c r="AD1986" s="19"/>
      <c r="AE1986" s="19"/>
      <c r="AF1986" s="19"/>
      <c r="AG1986" s="19"/>
      <c r="AH1986" s="19"/>
      <c r="AI1986" s="19"/>
      <c r="AJ1986" s="19"/>
      <c r="AK1986" s="31">
        <v>23888</v>
      </c>
      <c r="AL1986" s="31">
        <v>1317758</v>
      </c>
      <c r="AM1986" s="31">
        <v>1470098</v>
      </c>
      <c r="AN1986" s="31">
        <v>1354694</v>
      </c>
      <c r="AO1986" s="31">
        <v>1603987</v>
      </c>
      <c r="AP1986" s="31">
        <v>1190077.953125</v>
      </c>
      <c r="AQ1986" s="31">
        <v>1297960.296875</v>
      </c>
      <c r="AR1986" s="31">
        <v>1137966.99609375</v>
      </c>
      <c r="AS1986" s="31">
        <v>1305124.91015625</v>
      </c>
      <c r="AT1986" s="31">
        <v>1030853.2329101563</v>
      </c>
      <c r="AU1986" s="31">
        <v>1177429.576171875</v>
      </c>
      <c r="AV1986" s="31">
        <v>1301067.494140625</v>
      </c>
      <c r="AW1986" s="31">
        <v>1340310.50390625</v>
      </c>
      <c r="AX1986" s="31">
        <v>131005.609375</v>
      </c>
      <c r="AY1986" s="31">
        <v>69447.4140625</v>
      </c>
      <c r="AZ1986" s="31">
        <v>200453.0234375</v>
      </c>
    </row>
    <row r="1987" spans="1:52" ht="15" customHeight="1">
      <c r="A1987" s="29" t="s">
        <v>11706</v>
      </c>
      <c r="B1987" s="34">
        <v>35419</v>
      </c>
      <c r="C1987" s="28">
        <v>600</v>
      </c>
      <c r="D1987" s="28">
        <v>0.1</v>
      </c>
      <c r="E1987" s="28">
        <v>44.5</v>
      </c>
      <c r="F1987" s="29" t="s">
        <v>786</v>
      </c>
      <c r="G1987" s="29" t="s">
        <v>11702</v>
      </c>
      <c r="H1987" s="28">
        <v>561</v>
      </c>
      <c r="I1987" s="29" t="s">
        <v>11327</v>
      </c>
      <c r="J1987" s="33" t="s">
        <v>11705</v>
      </c>
      <c r="K1987" s="29" t="s">
        <v>178</v>
      </c>
      <c r="L1987" s="29" t="s">
        <v>11675</v>
      </c>
      <c r="M1987" s="29" t="s">
        <v>4290</v>
      </c>
      <c r="N1987" s="28">
        <v>469981</v>
      </c>
      <c r="O1987" s="28">
        <v>6146203</v>
      </c>
      <c r="P1987" s="29" t="s">
        <v>11704</v>
      </c>
      <c r="Q1987" s="32" t="s">
        <v>207</v>
      </c>
      <c r="R1987" s="19"/>
      <c r="S1987" s="19"/>
      <c r="T1987" s="19"/>
      <c r="U1987" s="19"/>
      <c r="V1987" s="19"/>
      <c r="W1987" s="19"/>
      <c r="X1987" s="19"/>
      <c r="Y1987" s="19"/>
      <c r="Z1987" s="19"/>
      <c r="AA1987" s="19"/>
      <c r="AB1987" s="19"/>
      <c r="AC1987" s="19"/>
      <c r="AD1987" s="19"/>
      <c r="AE1987" s="19"/>
      <c r="AF1987" s="19"/>
      <c r="AG1987" s="19"/>
      <c r="AH1987" s="19"/>
      <c r="AI1987" s="19"/>
      <c r="AJ1987" s="19"/>
      <c r="AK1987" s="31">
        <v>29350</v>
      </c>
      <c r="AL1987" s="31">
        <v>1209912</v>
      </c>
      <c r="AM1987" s="31">
        <v>1373949</v>
      </c>
      <c r="AN1987" s="31">
        <v>1236561</v>
      </c>
      <c r="AO1987" s="31">
        <v>1497199</v>
      </c>
      <c r="AP1987" s="31">
        <v>1101015.73046875</v>
      </c>
      <c r="AQ1987" s="31">
        <v>1210733.88671875</v>
      </c>
      <c r="AR1987" s="31">
        <v>1032822.05078125</v>
      </c>
      <c r="AS1987" s="31">
        <v>1200470.7265625</v>
      </c>
      <c r="AT1987" s="31">
        <v>1165930.328125</v>
      </c>
      <c r="AU1987" s="31">
        <v>1102906.52734375</v>
      </c>
      <c r="AV1987" s="31">
        <v>1268656.08984375</v>
      </c>
      <c r="AW1987" s="31">
        <v>1310407.64453125</v>
      </c>
      <c r="AX1987" s="31">
        <v>113078.7890625</v>
      </c>
      <c r="AY1987" s="31">
        <v>72148.1328125</v>
      </c>
      <c r="AZ1987" s="31">
        <v>185226.921875</v>
      </c>
    </row>
    <row r="1988" spans="1:52" ht="15" customHeight="1">
      <c r="A1988" s="29" t="s">
        <v>11703</v>
      </c>
      <c r="B1988" s="34">
        <v>35419</v>
      </c>
      <c r="C1988" s="28">
        <v>600</v>
      </c>
      <c r="D1988" s="28">
        <v>43</v>
      </c>
      <c r="E1988" s="28">
        <v>44.5</v>
      </c>
      <c r="F1988" s="29" t="s">
        <v>786</v>
      </c>
      <c r="G1988" s="29" t="s">
        <v>11698</v>
      </c>
      <c r="H1988" s="28">
        <v>561</v>
      </c>
      <c r="I1988" s="29" t="s">
        <v>11327</v>
      </c>
      <c r="J1988" s="33" t="s">
        <v>11701</v>
      </c>
      <c r="K1988" s="29" t="s">
        <v>178</v>
      </c>
      <c r="L1988" s="29" t="s">
        <v>11675</v>
      </c>
      <c r="M1988" s="29" t="s">
        <v>590</v>
      </c>
      <c r="N1988" s="28">
        <v>469863.4</v>
      </c>
      <c r="O1988" s="28">
        <v>6146385</v>
      </c>
      <c r="P1988" s="29" t="s">
        <v>11700</v>
      </c>
      <c r="Q1988" s="32" t="s">
        <v>207</v>
      </c>
      <c r="R1988" s="19"/>
      <c r="S1988" s="19"/>
      <c r="T1988" s="19"/>
      <c r="U1988" s="19"/>
      <c r="V1988" s="19"/>
      <c r="W1988" s="19"/>
      <c r="X1988" s="19"/>
      <c r="Y1988" s="19"/>
      <c r="Z1988" s="19"/>
      <c r="AA1988" s="19"/>
      <c r="AB1988" s="19"/>
      <c r="AC1988" s="19"/>
      <c r="AD1988" s="19"/>
      <c r="AE1988" s="19"/>
      <c r="AF1988" s="19"/>
      <c r="AG1988" s="19"/>
      <c r="AH1988" s="19"/>
      <c r="AI1988" s="19"/>
      <c r="AJ1988" s="19"/>
      <c r="AK1988" s="31">
        <v>10500</v>
      </c>
      <c r="AL1988" s="31">
        <v>1192542</v>
      </c>
      <c r="AM1988" s="31">
        <v>1327946</v>
      </c>
      <c r="AN1988" s="31">
        <v>1176134</v>
      </c>
      <c r="AO1988" s="31">
        <v>1412606</v>
      </c>
      <c r="AP1988" s="31">
        <v>1033275.015625</v>
      </c>
      <c r="AQ1988" s="31">
        <v>1126509.61328125</v>
      </c>
      <c r="AR1988" s="31">
        <v>978419.21875</v>
      </c>
      <c r="AS1988" s="31">
        <v>1153617.09765625</v>
      </c>
      <c r="AT1988" s="31">
        <v>1100769.8046875</v>
      </c>
      <c r="AU1988" s="31">
        <v>1091958.2265625</v>
      </c>
      <c r="AV1988" s="31">
        <v>1139359.51953125</v>
      </c>
      <c r="AW1988" s="31">
        <v>1208520.59375</v>
      </c>
      <c r="AX1988" s="31">
        <v>98077.21875</v>
      </c>
      <c r="AY1988" s="31">
        <v>70601.453125</v>
      </c>
      <c r="AZ1988" s="31">
        <v>168678.671875</v>
      </c>
    </row>
    <row r="1989" spans="1:52" ht="15" customHeight="1">
      <c r="A1989" s="29" t="s">
        <v>11699</v>
      </c>
      <c r="B1989" s="34">
        <v>35419</v>
      </c>
      <c r="C1989" s="28">
        <v>600</v>
      </c>
      <c r="D1989" s="28">
        <v>0.1</v>
      </c>
      <c r="E1989" s="28">
        <v>0.1</v>
      </c>
      <c r="F1989" s="29" t="s">
        <v>204</v>
      </c>
      <c r="G1989" s="29" t="s">
        <v>204</v>
      </c>
      <c r="H1989" s="28">
        <v>561</v>
      </c>
      <c r="I1989" s="29" t="s">
        <v>11327</v>
      </c>
      <c r="J1989" s="33" t="s">
        <v>11697</v>
      </c>
      <c r="K1989" s="29" t="s">
        <v>178</v>
      </c>
      <c r="L1989" s="29" t="s">
        <v>11675</v>
      </c>
      <c r="M1989" s="29" t="s">
        <v>590</v>
      </c>
      <c r="N1989" s="28">
        <v>469937.8</v>
      </c>
      <c r="O1989" s="28">
        <v>6146273</v>
      </c>
      <c r="P1989" s="29" t="s">
        <v>11696</v>
      </c>
      <c r="Q1989" s="32" t="s">
        <v>207</v>
      </c>
      <c r="R1989" s="19"/>
      <c r="S1989" s="19"/>
      <c r="T1989" s="19"/>
      <c r="U1989" s="19"/>
      <c r="V1989" s="19"/>
      <c r="W1989" s="19"/>
      <c r="X1989" s="19"/>
      <c r="Y1989" s="19"/>
      <c r="Z1989" s="19"/>
      <c r="AA1989" s="19"/>
      <c r="AB1989" s="19"/>
      <c r="AC1989" s="19"/>
      <c r="AD1989" s="19"/>
      <c r="AE1989" s="19"/>
      <c r="AF1989" s="19"/>
      <c r="AG1989" s="19"/>
      <c r="AH1989" s="19"/>
      <c r="AI1989" s="19"/>
      <c r="AJ1989" s="19"/>
      <c r="AK1989" s="31">
        <v>17701</v>
      </c>
      <c r="AL1989" s="31">
        <v>1322691</v>
      </c>
      <c r="AM1989" s="31">
        <v>1492776</v>
      </c>
      <c r="AN1989" s="31">
        <v>1265461</v>
      </c>
      <c r="AO1989" s="31">
        <v>1606043</v>
      </c>
      <c r="AP1989" s="31">
        <v>1169536.390625</v>
      </c>
      <c r="AQ1989" s="31">
        <v>1259594.828125</v>
      </c>
      <c r="AR1989" s="31">
        <v>1117067.578125</v>
      </c>
      <c r="AS1989" s="31">
        <v>1140446.8447265625</v>
      </c>
      <c r="AT1989" s="31">
        <v>1076140.28125</v>
      </c>
      <c r="AU1989" s="31">
        <v>1152553.939453125</v>
      </c>
      <c r="AV1989" s="31">
        <v>1147357.0390625</v>
      </c>
      <c r="AW1989" s="31">
        <v>1295156.78125</v>
      </c>
      <c r="AX1989" s="31">
        <v>105755.4609375</v>
      </c>
      <c r="AY1989" s="31">
        <v>71271.5859375</v>
      </c>
      <c r="AZ1989" s="31">
        <v>177027.046875</v>
      </c>
    </row>
    <row r="1990" spans="1:52" ht="15" customHeight="1">
      <c r="A1990" s="29" t="s">
        <v>11695</v>
      </c>
      <c r="B1990" s="34">
        <v>35419</v>
      </c>
      <c r="C1990" s="28">
        <v>600</v>
      </c>
      <c r="D1990" s="28">
        <v>0.1</v>
      </c>
      <c r="E1990" s="28">
        <v>0.1</v>
      </c>
      <c r="F1990" s="29" t="s">
        <v>204</v>
      </c>
      <c r="G1990" s="29" t="s">
        <v>204</v>
      </c>
      <c r="H1990" s="28">
        <v>561</v>
      </c>
      <c r="I1990" s="29" t="s">
        <v>11327</v>
      </c>
      <c r="J1990" s="33" t="s">
        <v>11694</v>
      </c>
      <c r="K1990" s="29" t="s">
        <v>178</v>
      </c>
      <c r="L1990" s="29" t="s">
        <v>11675</v>
      </c>
      <c r="M1990" s="29" t="s">
        <v>590</v>
      </c>
      <c r="N1990" s="28">
        <v>469803.7</v>
      </c>
      <c r="O1990" s="28">
        <v>6146479</v>
      </c>
      <c r="P1990" s="29" t="s">
        <v>11693</v>
      </c>
      <c r="Q1990" s="32" t="s">
        <v>207</v>
      </c>
      <c r="R1990" s="19"/>
      <c r="S1990" s="19"/>
      <c r="T1990" s="19"/>
      <c r="U1990" s="19"/>
      <c r="V1990" s="19"/>
      <c r="W1990" s="19"/>
      <c r="X1990" s="19"/>
      <c r="Y1990" s="19"/>
      <c r="Z1990" s="19"/>
      <c r="AA1990" s="19"/>
      <c r="AB1990" s="19"/>
      <c r="AC1990" s="19"/>
      <c r="AD1990" s="19"/>
      <c r="AE1990" s="19"/>
      <c r="AF1990" s="19"/>
      <c r="AG1990" s="19"/>
      <c r="AH1990" s="19"/>
      <c r="AI1990" s="19"/>
      <c r="AJ1990" s="19"/>
      <c r="AK1990" s="31">
        <v>27594</v>
      </c>
      <c r="AL1990" s="31">
        <v>1239088</v>
      </c>
      <c r="AM1990" s="31">
        <v>1421118</v>
      </c>
      <c r="AN1990" s="31">
        <v>1249142</v>
      </c>
      <c r="AO1990" s="31">
        <v>1491667</v>
      </c>
      <c r="AP1990" s="31">
        <v>1091167.8984375</v>
      </c>
      <c r="AQ1990" s="31">
        <v>1186532.82421875</v>
      </c>
      <c r="AR1990" s="31">
        <v>1052370.28515625</v>
      </c>
      <c r="AS1990" s="31">
        <v>1183535.001953125</v>
      </c>
      <c r="AT1990" s="31">
        <v>1006043.15625</v>
      </c>
      <c r="AU1990" s="31">
        <v>1076345.322265625</v>
      </c>
      <c r="AV1990" s="31">
        <v>1317655.75390625</v>
      </c>
      <c r="AW1990" s="31">
        <v>1323997.1796875</v>
      </c>
      <c r="AX1990" s="31">
        <v>115256</v>
      </c>
      <c r="AY1990" s="31">
        <v>73310.1953125</v>
      </c>
      <c r="AZ1990" s="31">
        <v>188566.1953125</v>
      </c>
    </row>
    <row r="1991" spans="1:52" ht="15" customHeight="1">
      <c r="A1991" s="29" t="s">
        <v>11692</v>
      </c>
      <c r="B1991" s="34">
        <v>36447</v>
      </c>
      <c r="C1991" s="28">
        <v>750</v>
      </c>
      <c r="D1991" s="28">
        <v>48</v>
      </c>
      <c r="E1991" s="28">
        <v>45</v>
      </c>
      <c r="F1991" s="29" t="s">
        <v>172</v>
      </c>
      <c r="G1991" s="29" t="s">
        <v>11687</v>
      </c>
      <c r="H1991" s="28">
        <v>561</v>
      </c>
      <c r="I1991" s="29" t="s">
        <v>11327</v>
      </c>
      <c r="J1991" s="33" t="s">
        <v>11691</v>
      </c>
      <c r="K1991" s="29" t="s">
        <v>178</v>
      </c>
      <c r="L1991" s="29" t="s">
        <v>11690</v>
      </c>
      <c r="M1991" s="29" t="s">
        <v>2459</v>
      </c>
      <c r="N1991" s="28">
        <v>471211.2</v>
      </c>
      <c r="O1991" s="28">
        <v>6148087</v>
      </c>
      <c r="P1991" s="29" t="s">
        <v>11689</v>
      </c>
      <c r="Q1991" s="32" t="s">
        <v>174</v>
      </c>
      <c r="R1991" s="19"/>
      <c r="S1991" s="19"/>
      <c r="T1991" s="19"/>
      <c r="U1991" s="19"/>
      <c r="V1991" s="19"/>
      <c r="W1991" s="19"/>
      <c r="X1991" s="19"/>
      <c r="Y1991" s="19"/>
      <c r="Z1991" s="19"/>
      <c r="AA1991" s="19"/>
      <c r="AB1991" s="19"/>
      <c r="AC1991" s="19"/>
      <c r="AD1991" s="19"/>
      <c r="AE1991" s="19"/>
      <c r="AF1991" s="19"/>
      <c r="AG1991" s="19"/>
      <c r="AH1991" s="19"/>
      <c r="AI1991" s="19"/>
      <c r="AJ1991" s="19"/>
      <c r="AK1991" s="19"/>
      <c r="AL1991" s="19"/>
      <c r="AM1991" s="19"/>
      <c r="AN1991" s="31">
        <v>460706</v>
      </c>
      <c r="AO1991" s="31">
        <v>1886458</v>
      </c>
      <c r="AP1991" s="31">
        <v>1458493.25</v>
      </c>
      <c r="AQ1991" s="31">
        <v>1600403</v>
      </c>
      <c r="AR1991" s="31">
        <v>1403140.25</v>
      </c>
      <c r="AS1991" s="31">
        <v>1609064.75</v>
      </c>
      <c r="AT1991" s="31">
        <v>1576487.390625</v>
      </c>
      <c r="AU1991" s="31">
        <v>1549952.296875</v>
      </c>
      <c r="AV1991" s="31">
        <v>1481144.3046875</v>
      </c>
      <c r="AW1991" s="31">
        <v>1705572.8828125</v>
      </c>
      <c r="AX1991" s="31">
        <v>142533.40625</v>
      </c>
      <c r="AY1991" s="31">
        <v>97285.203125</v>
      </c>
      <c r="AZ1991" s="31">
        <v>239818.609375</v>
      </c>
    </row>
    <row r="1992" spans="1:52" ht="15" customHeight="1">
      <c r="A1992" s="29" t="s">
        <v>11688</v>
      </c>
      <c r="B1992" s="34">
        <v>35125</v>
      </c>
      <c r="C1992" s="28">
        <v>2000</v>
      </c>
      <c r="D1992" s="28">
        <v>80</v>
      </c>
      <c r="E1992" s="28">
        <v>60</v>
      </c>
      <c r="F1992" s="29" t="s">
        <v>220</v>
      </c>
      <c r="G1992" s="29" t="s">
        <v>11682</v>
      </c>
      <c r="H1992" s="28">
        <v>561</v>
      </c>
      <c r="I1992" s="29" t="s">
        <v>11327</v>
      </c>
      <c r="J1992" s="33" t="s">
        <v>11686</v>
      </c>
      <c r="K1992" s="29" t="s">
        <v>178</v>
      </c>
      <c r="L1992" s="29" t="s">
        <v>11616</v>
      </c>
      <c r="M1992" s="29" t="s">
        <v>11685</v>
      </c>
      <c r="N1992" s="28">
        <v>474626</v>
      </c>
      <c r="O1992" s="28">
        <v>6144626</v>
      </c>
      <c r="P1992" s="29" t="s">
        <v>11684</v>
      </c>
      <c r="Q1992" s="32" t="s">
        <v>919</v>
      </c>
      <c r="R1992" s="19"/>
      <c r="S1992" s="19"/>
      <c r="T1992" s="19"/>
      <c r="U1992" s="19"/>
      <c r="V1992" s="19"/>
      <c r="W1992" s="19"/>
      <c r="X1992" s="19"/>
      <c r="Y1992" s="19"/>
      <c r="Z1992" s="19"/>
      <c r="AA1992" s="19"/>
      <c r="AB1992" s="19"/>
      <c r="AC1992" s="31">
        <v>0</v>
      </c>
      <c r="AD1992" s="31">
        <v>0</v>
      </c>
      <c r="AE1992" s="31">
        <v>0</v>
      </c>
      <c r="AF1992" s="31">
        <v>734751</v>
      </c>
      <c r="AG1992" s="31">
        <v>845000</v>
      </c>
      <c r="AH1992" s="31">
        <v>833319</v>
      </c>
      <c r="AI1992" s="31">
        <v>1002336</v>
      </c>
      <c r="AJ1992" s="31">
        <v>1207259</v>
      </c>
      <c r="AK1992" s="31">
        <v>1727609</v>
      </c>
      <c r="AL1992" s="31">
        <v>2792885</v>
      </c>
      <c r="AM1992" s="31">
        <v>3280480</v>
      </c>
      <c r="AN1992" s="31">
        <v>3021602.25</v>
      </c>
      <c r="AO1992" s="31">
        <v>2932676</v>
      </c>
      <c r="AP1992" s="31">
        <v>1773676.35546875</v>
      </c>
      <c r="AQ1992" s="31">
        <v>364430.53125</v>
      </c>
      <c r="AR1992" s="31">
        <v>2835333.3125</v>
      </c>
      <c r="AS1992" s="31">
        <v>3372825.2265625</v>
      </c>
      <c r="AT1992" s="31">
        <v>1947279.2578125</v>
      </c>
      <c r="AU1992" s="31">
        <v>1433507.515625</v>
      </c>
      <c r="AV1992" s="31">
        <v>2206663.265625</v>
      </c>
      <c r="AW1992" s="31">
        <v>2483454.328125</v>
      </c>
      <c r="AX1992" s="31">
        <v>332246.40625</v>
      </c>
      <c r="AY1992" s="31">
        <v>219222.796875</v>
      </c>
      <c r="AZ1992" s="31">
        <v>551469.203125</v>
      </c>
    </row>
    <row r="1993" spans="1:52" ht="15" customHeight="1">
      <c r="A1993" s="29" t="s">
        <v>11683</v>
      </c>
      <c r="B1993" s="34">
        <v>35012</v>
      </c>
      <c r="C1993" s="28">
        <v>500</v>
      </c>
      <c r="D1993" s="28">
        <v>37</v>
      </c>
      <c r="E1993" s="28">
        <v>35</v>
      </c>
      <c r="F1993" s="29" t="s">
        <v>786</v>
      </c>
      <c r="G1993" s="29" t="s">
        <v>4480</v>
      </c>
      <c r="H1993" s="28">
        <v>561</v>
      </c>
      <c r="I1993" s="29" t="s">
        <v>11327</v>
      </c>
      <c r="J1993" s="33" t="s">
        <v>11681</v>
      </c>
      <c r="K1993" s="29" t="s">
        <v>178</v>
      </c>
      <c r="L1993" s="29" t="s">
        <v>11675</v>
      </c>
      <c r="M1993" s="29" t="s">
        <v>11680</v>
      </c>
      <c r="N1993" s="28">
        <v>470310.3</v>
      </c>
      <c r="O1993" s="28">
        <v>6146331</v>
      </c>
      <c r="P1993" s="29" t="s">
        <v>11674</v>
      </c>
      <c r="Q1993" s="32" t="s">
        <v>174</v>
      </c>
      <c r="R1993" s="19"/>
      <c r="S1993" s="19"/>
      <c r="T1993" s="19"/>
      <c r="U1993" s="19"/>
      <c r="V1993" s="19"/>
      <c r="W1993" s="19"/>
      <c r="X1993" s="19"/>
      <c r="Y1993" s="19"/>
      <c r="Z1993" s="19"/>
      <c r="AA1993" s="19"/>
      <c r="AB1993" s="19"/>
      <c r="AC1993" s="19"/>
      <c r="AD1993" s="19"/>
      <c r="AE1993" s="19"/>
      <c r="AF1993" s="19"/>
      <c r="AG1993" s="19"/>
      <c r="AH1993" s="19"/>
      <c r="AI1993" s="19"/>
      <c r="AJ1993" s="31">
        <v>75934</v>
      </c>
      <c r="AK1993" s="31">
        <v>924739</v>
      </c>
      <c r="AL1993" s="31">
        <v>640390</v>
      </c>
      <c r="AM1993" s="31">
        <v>1011687</v>
      </c>
      <c r="AN1993" s="31">
        <v>875346</v>
      </c>
      <c r="AO1993" s="31">
        <v>1052177</v>
      </c>
      <c r="AP1993" s="31">
        <v>581587</v>
      </c>
      <c r="AQ1993" s="31">
        <v>878803.328125</v>
      </c>
      <c r="AR1993" s="31">
        <v>735243.3359375</v>
      </c>
      <c r="AS1993" s="31">
        <v>850720.671875</v>
      </c>
      <c r="AT1993" s="31">
        <v>818230</v>
      </c>
      <c r="AU1993" s="31">
        <v>824019.6640625</v>
      </c>
      <c r="AV1993" s="31">
        <v>934317.328125</v>
      </c>
      <c r="AW1993" s="31">
        <v>767411.0078125</v>
      </c>
      <c r="AX1993" s="31">
        <v>84936</v>
      </c>
      <c r="AY1993" s="31">
        <v>47987.66796875</v>
      </c>
      <c r="AZ1993" s="31">
        <v>132923.66796875</v>
      </c>
    </row>
    <row r="1994" spans="1:52" ht="15" customHeight="1">
      <c r="A1994" s="29" t="s">
        <v>11679</v>
      </c>
      <c r="B1994" s="34">
        <v>35012</v>
      </c>
      <c r="C1994" s="28">
        <v>500</v>
      </c>
      <c r="D1994" s="28">
        <v>37</v>
      </c>
      <c r="E1994" s="28">
        <v>35</v>
      </c>
      <c r="F1994" s="29" t="s">
        <v>786</v>
      </c>
      <c r="G1994" s="29" t="s">
        <v>4480</v>
      </c>
      <c r="H1994" s="28">
        <v>561</v>
      </c>
      <c r="I1994" s="29" t="s">
        <v>11327</v>
      </c>
      <c r="J1994" s="33" t="s">
        <v>11678</v>
      </c>
      <c r="K1994" s="29" t="s">
        <v>178</v>
      </c>
      <c r="L1994" s="29" t="s">
        <v>11675</v>
      </c>
      <c r="M1994" s="29" t="s">
        <v>745</v>
      </c>
      <c r="N1994" s="28">
        <v>470201</v>
      </c>
      <c r="O1994" s="28">
        <v>6146499</v>
      </c>
      <c r="P1994" s="29" t="s">
        <v>11674</v>
      </c>
      <c r="Q1994" s="32" t="s">
        <v>174</v>
      </c>
      <c r="R1994" s="19"/>
      <c r="S1994" s="19"/>
      <c r="T1994" s="19"/>
      <c r="U1994" s="19"/>
      <c r="V1994" s="19"/>
      <c r="W1994" s="19"/>
      <c r="X1994" s="19"/>
      <c r="Y1994" s="19"/>
      <c r="Z1994" s="19"/>
      <c r="AA1994" s="19"/>
      <c r="AB1994" s="19"/>
      <c r="AC1994" s="19"/>
      <c r="AD1994" s="19"/>
      <c r="AE1994" s="19"/>
      <c r="AF1994" s="19"/>
      <c r="AG1994" s="19"/>
      <c r="AH1994" s="19"/>
      <c r="AI1994" s="19"/>
      <c r="AJ1994" s="31">
        <v>75934</v>
      </c>
      <c r="AK1994" s="31">
        <v>924738</v>
      </c>
      <c r="AL1994" s="31">
        <v>640390</v>
      </c>
      <c r="AM1994" s="31">
        <v>1011687</v>
      </c>
      <c r="AN1994" s="31">
        <v>875347</v>
      </c>
      <c r="AO1994" s="31">
        <v>1052177</v>
      </c>
      <c r="AP1994" s="31">
        <v>581586</v>
      </c>
      <c r="AQ1994" s="31">
        <v>878803.328125</v>
      </c>
      <c r="AR1994" s="31">
        <v>735243.3359375</v>
      </c>
      <c r="AS1994" s="31">
        <v>850720.671875</v>
      </c>
      <c r="AT1994" s="31">
        <v>818230</v>
      </c>
      <c r="AU1994" s="31">
        <v>824019.6640625</v>
      </c>
      <c r="AV1994" s="31">
        <v>934317.328125</v>
      </c>
      <c r="AW1994" s="31">
        <v>767411.0078125</v>
      </c>
      <c r="AX1994" s="31">
        <v>84936</v>
      </c>
      <c r="AY1994" s="31">
        <v>47987.66796875</v>
      </c>
      <c r="AZ1994" s="31">
        <v>132923.66796875</v>
      </c>
    </row>
    <row r="1995" spans="1:52" ht="15" customHeight="1">
      <c r="A1995" s="29" t="s">
        <v>11677</v>
      </c>
      <c r="B1995" s="34">
        <v>35012</v>
      </c>
      <c r="C1995" s="28">
        <v>500</v>
      </c>
      <c r="D1995" s="28">
        <v>37</v>
      </c>
      <c r="E1995" s="28">
        <v>35</v>
      </c>
      <c r="F1995" s="29" t="s">
        <v>786</v>
      </c>
      <c r="G1995" s="29" t="s">
        <v>4480</v>
      </c>
      <c r="H1995" s="28">
        <v>561</v>
      </c>
      <c r="I1995" s="29" t="s">
        <v>11327</v>
      </c>
      <c r="J1995" s="33" t="s">
        <v>11676</v>
      </c>
      <c r="K1995" s="29" t="s">
        <v>178</v>
      </c>
      <c r="L1995" s="29" t="s">
        <v>11675</v>
      </c>
      <c r="M1995" s="29" t="s">
        <v>745</v>
      </c>
      <c r="N1995" s="28">
        <v>470091.7</v>
      </c>
      <c r="O1995" s="28">
        <v>6146667</v>
      </c>
      <c r="P1995" s="29" t="s">
        <v>11674</v>
      </c>
      <c r="Q1995" s="32" t="s">
        <v>174</v>
      </c>
      <c r="R1995" s="19"/>
      <c r="S1995" s="19"/>
      <c r="T1995" s="19"/>
      <c r="U1995" s="19"/>
      <c r="V1995" s="19"/>
      <c r="W1995" s="19"/>
      <c r="X1995" s="19"/>
      <c r="Y1995" s="19"/>
      <c r="Z1995" s="19"/>
      <c r="AA1995" s="19"/>
      <c r="AB1995" s="19"/>
      <c r="AC1995" s="19"/>
      <c r="AD1995" s="19"/>
      <c r="AE1995" s="19"/>
      <c r="AF1995" s="19"/>
      <c r="AG1995" s="19"/>
      <c r="AH1995" s="19"/>
      <c r="AI1995" s="19"/>
      <c r="AJ1995" s="31">
        <v>75934</v>
      </c>
      <c r="AK1995" s="31">
        <v>924739</v>
      </c>
      <c r="AL1995" s="31">
        <v>640390</v>
      </c>
      <c r="AM1995" s="31">
        <v>1011686</v>
      </c>
      <c r="AN1995" s="31">
        <v>875347</v>
      </c>
      <c r="AO1995" s="31">
        <v>1052176</v>
      </c>
      <c r="AP1995" s="31">
        <v>581587</v>
      </c>
      <c r="AQ1995" s="31">
        <v>878803.328125</v>
      </c>
      <c r="AR1995" s="31">
        <v>735243.3359375</v>
      </c>
      <c r="AS1995" s="31">
        <v>850720.671875</v>
      </c>
      <c r="AT1995" s="31">
        <v>818230</v>
      </c>
      <c r="AU1995" s="31">
        <v>824019.6640625</v>
      </c>
      <c r="AV1995" s="31">
        <v>934317.328125</v>
      </c>
      <c r="AW1995" s="31">
        <v>767411.0078125</v>
      </c>
      <c r="AX1995" s="31">
        <v>84936</v>
      </c>
      <c r="AY1995" s="31">
        <v>47987.66796875</v>
      </c>
      <c r="AZ1995" s="31">
        <v>132923.66796875</v>
      </c>
    </row>
    <row r="1996" spans="1:52" ht="15" customHeight="1">
      <c r="A1996" s="29" t="s">
        <v>11673</v>
      </c>
      <c r="B1996" s="34">
        <v>32610</v>
      </c>
      <c r="C1996" s="28">
        <v>200</v>
      </c>
      <c r="D1996" s="28">
        <v>24</v>
      </c>
      <c r="E1996" s="28">
        <v>28.7</v>
      </c>
      <c r="F1996" s="29" t="s">
        <v>1566</v>
      </c>
      <c r="G1996" s="29" t="s">
        <v>1165</v>
      </c>
      <c r="H1996" s="28">
        <v>561</v>
      </c>
      <c r="I1996" s="29" t="s">
        <v>11327</v>
      </c>
      <c r="J1996" s="33" t="s">
        <v>11672</v>
      </c>
      <c r="K1996" s="29" t="s">
        <v>178</v>
      </c>
      <c r="L1996" s="29" t="s">
        <v>11657</v>
      </c>
      <c r="M1996" s="29" t="s">
        <v>11656</v>
      </c>
      <c r="N1996" s="28">
        <v>480163.2</v>
      </c>
      <c r="O1996" s="28">
        <v>6126031</v>
      </c>
      <c r="P1996" s="29" t="s">
        <v>11671</v>
      </c>
      <c r="Q1996" s="32" t="s">
        <v>207</v>
      </c>
      <c r="R1996" s="19"/>
      <c r="S1996" s="19"/>
      <c r="T1996" s="19"/>
      <c r="U1996" s="19"/>
      <c r="V1996" s="19"/>
      <c r="W1996" s="19"/>
      <c r="X1996" s="19"/>
      <c r="Y1996" s="19"/>
      <c r="Z1996" s="19"/>
      <c r="AA1996" s="19"/>
      <c r="AB1996" s="19"/>
      <c r="AC1996" s="19"/>
      <c r="AD1996" s="31">
        <v>280064.15625</v>
      </c>
      <c r="AE1996" s="31">
        <v>461324.5</v>
      </c>
      <c r="AF1996" s="31">
        <v>409908.84375</v>
      </c>
      <c r="AG1996" s="31">
        <v>470380</v>
      </c>
      <c r="AH1996" s="31">
        <v>424550</v>
      </c>
      <c r="AI1996" s="31">
        <v>446580</v>
      </c>
      <c r="AJ1996" s="31">
        <v>388450</v>
      </c>
      <c r="AK1996" s="31">
        <v>307960</v>
      </c>
      <c r="AL1996" s="31">
        <v>371950</v>
      </c>
      <c r="AM1996" s="31">
        <v>477895</v>
      </c>
      <c r="AN1996" s="31">
        <v>404619</v>
      </c>
      <c r="AO1996" s="31">
        <v>437431</v>
      </c>
      <c r="AP1996" s="31">
        <v>286862.48559570313</v>
      </c>
      <c r="AQ1996" s="31">
        <v>357622.8125</v>
      </c>
      <c r="AR1996" s="31">
        <v>316114.6376953125</v>
      </c>
      <c r="AS1996" s="31">
        <v>296248.298828125</v>
      </c>
      <c r="AT1996" s="31">
        <v>290298.4033203125</v>
      </c>
      <c r="AU1996" s="31">
        <v>351270.30078125</v>
      </c>
      <c r="AV1996" s="31">
        <v>388159.591796875</v>
      </c>
      <c r="AW1996" s="31">
        <v>192000.00378417969</v>
      </c>
      <c r="AX1996" s="31">
        <v>25736.599609375</v>
      </c>
      <c r="AY1996" s="31">
        <v>17419.599609375</v>
      </c>
      <c r="AZ1996" s="31">
        <v>43156.19921875</v>
      </c>
    </row>
    <row r="1997" spans="1:52" ht="15" customHeight="1">
      <c r="A1997" s="29" t="s">
        <v>11670</v>
      </c>
      <c r="B1997" s="34">
        <v>32610</v>
      </c>
      <c r="C1997" s="28">
        <v>200</v>
      </c>
      <c r="D1997" s="28">
        <v>24</v>
      </c>
      <c r="E1997" s="28">
        <v>28.7</v>
      </c>
      <c r="F1997" s="29" t="s">
        <v>1566</v>
      </c>
      <c r="G1997" s="29" t="s">
        <v>1165</v>
      </c>
      <c r="H1997" s="28">
        <v>561</v>
      </c>
      <c r="I1997" s="29" t="s">
        <v>11327</v>
      </c>
      <c r="J1997" s="33" t="s">
        <v>11669</v>
      </c>
      <c r="K1997" s="29" t="s">
        <v>178</v>
      </c>
      <c r="L1997" s="29" t="s">
        <v>11657</v>
      </c>
      <c r="M1997" s="29" t="s">
        <v>11656</v>
      </c>
      <c r="N1997" s="28">
        <v>480142</v>
      </c>
      <c r="O1997" s="28">
        <v>6125890</v>
      </c>
      <c r="P1997" s="29" t="s">
        <v>11668</v>
      </c>
      <c r="Q1997" s="32" t="s">
        <v>207</v>
      </c>
      <c r="R1997" s="19"/>
      <c r="S1997" s="19"/>
      <c r="T1997" s="19"/>
      <c r="U1997" s="19"/>
      <c r="V1997" s="19"/>
      <c r="W1997" s="19"/>
      <c r="X1997" s="19"/>
      <c r="Y1997" s="19"/>
      <c r="Z1997" s="19"/>
      <c r="AA1997" s="19"/>
      <c r="AB1997" s="19"/>
      <c r="AC1997" s="19"/>
      <c r="AD1997" s="31">
        <v>306874.03125</v>
      </c>
      <c r="AE1997" s="31">
        <v>505486.03125</v>
      </c>
      <c r="AF1997" s="31">
        <v>449148.46875</v>
      </c>
      <c r="AG1997" s="31">
        <v>513870</v>
      </c>
      <c r="AH1997" s="31">
        <v>467620</v>
      </c>
      <c r="AI1997" s="31">
        <v>505080</v>
      </c>
      <c r="AJ1997" s="31">
        <v>448800</v>
      </c>
      <c r="AK1997" s="31">
        <v>356260</v>
      </c>
      <c r="AL1997" s="31">
        <v>409620</v>
      </c>
      <c r="AM1997" s="31">
        <v>505377</v>
      </c>
      <c r="AN1997" s="31">
        <v>411301</v>
      </c>
      <c r="AO1997" s="31">
        <v>464359</v>
      </c>
      <c r="AP1997" s="31">
        <v>356287.873046875</v>
      </c>
      <c r="AQ1997" s="31">
        <v>410222.8642578125</v>
      </c>
      <c r="AR1997" s="31">
        <v>365603.9208984375</v>
      </c>
      <c r="AS1997" s="31">
        <v>425112.69921875</v>
      </c>
      <c r="AT1997" s="31">
        <v>346966.50390625</v>
      </c>
      <c r="AU1997" s="31">
        <v>283483.49926757813</v>
      </c>
      <c r="AV1997" s="31">
        <v>373286.498046875</v>
      </c>
      <c r="AW1997" s="31">
        <v>334233.2021484375</v>
      </c>
      <c r="AX1997" s="31">
        <v>30460.900390625</v>
      </c>
      <c r="AY1997" s="31">
        <v>22694.599609375</v>
      </c>
      <c r="AZ1997" s="31">
        <v>53155.5</v>
      </c>
    </row>
    <row r="1998" spans="1:52" ht="15" customHeight="1">
      <c r="A1998" s="29" t="s">
        <v>11667</v>
      </c>
      <c r="B1998" s="34">
        <v>32610</v>
      </c>
      <c r="C1998" s="28">
        <v>200</v>
      </c>
      <c r="D1998" s="28">
        <v>24</v>
      </c>
      <c r="E1998" s="28">
        <v>28.7</v>
      </c>
      <c r="F1998" s="29" t="s">
        <v>1566</v>
      </c>
      <c r="G1998" s="29" t="s">
        <v>1165</v>
      </c>
      <c r="H1998" s="28">
        <v>561</v>
      </c>
      <c r="I1998" s="29" t="s">
        <v>11327</v>
      </c>
      <c r="J1998" s="33" t="s">
        <v>11666</v>
      </c>
      <c r="K1998" s="29" t="s">
        <v>178</v>
      </c>
      <c r="L1998" s="29" t="s">
        <v>11657</v>
      </c>
      <c r="M1998" s="29" t="s">
        <v>11656</v>
      </c>
      <c r="N1998" s="28">
        <v>480289.7</v>
      </c>
      <c r="O1998" s="28">
        <v>6125855</v>
      </c>
      <c r="P1998" s="29" t="s">
        <v>11665</v>
      </c>
      <c r="Q1998" s="32" t="s">
        <v>207</v>
      </c>
      <c r="R1998" s="19"/>
      <c r="S1998" s="19"/>
      <c r="T1998" s="19"/>
      <c r="U1998" s="19"/>
      <c r="V1998" s="19"/>
      <c r="W1998" s="19"/>
      <c r="X1998" s="19"/>
      <c r="Y1998" s="19"/>
      <c r="Z1998" s="19"/>
      <c r="AA1998" s="19"/>
      <c r="AB1998" s="19"/>
      <c r="AC1998" s="19"/>
      <c r="AD1998" s="31">
        <v>279135</v>
      </c>
      <c r="AE1998" s="31">
        <v>468672</v>
      </c>
      <c r="AF1998" s="31">
        <v>414909</v>
      </c>
      <c r="AG1998" s="31">
        <v>486050</v>
      </c>
      <c r="AH1998" s="31">
        <v>446680</v>
      </c>
      <c r="AI1998" s="31">
        <v>489610</v>
      </c>
      <c r="AJ1998" s="31">
        <v>418810</v>
      </c>
      <c r="AK1998" s="31">
        <v>357120</v>
      </c>
      <c r="AL1998" s="31">
        <v>397570</v>
      </c>
      <c r="AM1998" s="31">
        <v>496476</v>
      </c>
      <c r="AN1998" s="31">
        <v>405793</v>
      </c>
      <c r="AO1998" s="31">
        <v>390645</v>
      </c>
      <c r="AP1998" s="31">
        <v>439176.4296875</v>
      </c>
      <c r="AQ1998" s="31">
        <v>385435.7294921875</v>
      </c>
      <c r="AR1998" s="31">
        <v>319471.4716796875</v>
      </c>
      <c r="AS1998" s="31">
        <v>266691.998046875</v>
      </c>
      <c r="AT1998" s="31">
        <v>358302.001953125</v>
      </c>
      <c r="AU1998" s="31">
        <v>381286.5986328125</v>
      </c>
      <c r="AV1998" s="31">
        <v>425842.1953125</v>
      </c>
      <c r="AW1998" s="31">
        <v>232995.197265625</v>
      </c>
      <c r="AX1998" s="31">
        <v>13615.2998046875</v>
      </c>
      <c r="AY1998" s="31">
        <v>22965.900390625</v>
      </c>
      <c r="AZ1998" s="31">
        <v>36581.2001953125</v>
      </c>
    </row>
    <row r="1999" spans="1:52" ht="15" customHeight="1">
      <c r="A1999" s="29" t="s">
        <v>11664</v>
      </c>
      <c r="B1999" s="34">
        <v>33399</v>
      </c>
      <c r="C1999" s="28">
        <v>150</v>
      </c>
      <c r="D1999" s="28">
        <v>23</v>
      </c>
      <c r="E1999" s="28">
        <v>30</v>
      </c>
      <c r="F1999" s="29" t="s">
        <v>440</v>
      </c>
      <c r="G1999" s="29" t="s">
        <v>11659</v>
      </c>
      <c r="H1999" s="28">
        <v>561</v>
      </c>
      <c r="I1999" s="29" t="s">
        <v>11327</v>
      </c>
      <c r="J1999" s="33" t="s">
        <v>11663</v>
      </c>
      <c r="K1999" s="29" t="s">
        <v>178</v>
      </c>
      <c r="L1999" s="29" t="s">
        <v>11662</v>
      </c>
      <c r="M1999" s="29" t="s">
        <v>355</v>
      </c>
      <c r="N1999" s="28">
        <v>492995</v>
      </c>
      <c r="O1999" s="28">
        <v>6139189</v>
      </c>
      <c r="P1999" s="29" t="s">
        <v>11661</v>
      </c>
      <c r="Q1999" s="32" t="s">
        <v>207</v>
      </c>
      <c r="R1999" s="19"/>
      <c r="S1999" s="19"/>
      <c r="T1999" s="19"/>
      <c r="U1999" s="19"/>
      <c r="V1999" s="19"/>
      <c r="W1999" s="19"/>
      <c r="X1999" s="19"/>
      <c r="Y1999" s="19"/>
      <c r="Z1999" s="19"/>
      <c r="AA1999" s="19"/>
      <c r="AB1999" s="19"/>
      <c r="AC1999" s="19"/>
      <c r="AD1999" s="19"/>
      <c r="AE1999" s="19"/>
      <c r="AF1999" s="31">
        <v>123803</v>
      </c>
      <c r="AG1999" s="31">
        <v>318535</v>
      </c>
      <c r="AH1999" s="31">
        <v>315260</v>
      </c>
      <c r="AI1999" s="31">
        <v>338753</v>
      </c>
      <c r="AJ1999" s="31">
        <v>289495</v>
      </c>
      <c r="AK1999" s="31">
        <v>259592</v>
      </c>
      <c r="AL1999" s="31">
        <v>273070</v>
      </c>
      <c r="AM1999" s="31">
        <v>307482</v>
      </c>
      <c r="AN1999" s="31">
        <v>267771</v>
      </c>
      <c r="AO1999" s="31">
        <v>315702</v>
      </c>
      <c r="AP1999" s="31">
        <v>245240.6279296875</v>
      </c>
      <c r="AQ1999" s="31">
        <v>281967.044921875</v>
      </c>
      <c r="AR1999" s="31">
        <v>240125.4736328125</v>
      </c>
      <c r="AS1999" s="31">
        <v>270294.8994140625</v>
      </c>
      <c r="AT1999" s="31">
        <v>268162.8994140625</v>
      </c>
      <c r="AU1999" s="31">
        <v>256216.7998046875</v>
      </c>
      <c r="AV1999" s="31">
        <v>263859.69775390625</v>
      </c>
      <c r="AW1999" s="31">
        <v>298003.89453125</v>
      </c>
      <c r="AX1999" s="31">
        <v>21850.5</v>
      </c>
      <c r="AY1999" s="31">
        <v>18719</v>
      </c>
      <c r="AZ1999" s="31">
        <v>40569.5</v>
      </c>
    </row>
    <row r="2000" spans="1:52" ht="15" customHeight="1">
      <c r="A2000" s="29" t="s">
        <v>11660</v>
      </c>
      <c r="B2000" s="34">
        <v>35053</v>
      </c>
      <c r="C2000" s="28">
        <v>250</v>
      </c>
      <c r="D2000" s="28">
        <v>24</v>
      </c>
      <c r="E2000" s="28">
        <v>28.7</v>
      </c>
      <c r="F2000" s="29" t="s">
        <v>1566</v>
      </c>
      <c r="G2000" s="29" t="s">
        <v>11653</v>
      </c>
      <c r="H2000" s="28">
        <v>561</v>
      </c>
      <c r="I2000" s="29" t="s">
        <v>11327</v>
      </c>
      <c r="J2000" s="33" t="s">
        <v>11658</v>
      </c>
      <c r="K2000" s="29" t="s">
        <v>178</v>
      </c>
      <c r="L2000" s="29" t="s">
        <v>11657</v>
      </c>
      <c r="M2000" s="29" t="s">
        <v>11656</v>
      </c>
      <c r="N2000" s="28">
        <v>480180.7</v>
      </c>
      <c r="O2000" s="28">
        <v>6126154</v>
      </c>
      <c r="P2000" s="29" t="s">
        <v>11655</v>
      </c>
      <c r="Q2000" s="32" t="s">
        <v>207</v>
      </c>
      <c r="R2000" s="19"/>
      <c r="S2000" s="19"/>
      <c r="T2000" s="19"/>
      <c r="U2000" s="19"/>
      <c r="V2000" s="19"/>
      <c r="W2000" s="19"/>
      <c r="X2000" s="19"/>
      <c r="Y2000" s="19"/>
      <c r="Z2000" s="19"/>
      <c r="AA2000" s="19"/>
      <c r="AB2000" s="19"/>
      <c r="AC2000" s="19"/>
      <c r="AD2000" s="19"/>
      <c r="AE2000" s="19"/>
      <c r="AF2000" s="19"/>
      <c r="AG2000" s="19"/>
      <c r="AH2000" s="19"/>
      <c r="AI2000" s="19"/>
      <c r="AJ2000" s="31">
        <v>0</v>
      </c>
      <c r="AK2000" s="31">
        <v>449160</v>
      </c>
      <c r="AL2000" s="31">
        <v>520140</v>
      </c>
      <c r="AM2000" s="31">
        <v>645054</v>
      </c>
      <c r="AN2000" s="31">
        <v>525300</v>
      </c>
      <c r="AO2000" s="31">
        <v>589772</v>
      </c>
      <c r="AP2000" s="31">
        <v>462479.177734375</v>
      </c>
      <c r="AQ2000" s="31">
        <v>506912.59765625</v>
      </c>
      <c r="AR2000" s="31">
        <v>439668.97265625</v>
      </c>
      <c r="AS2000" s="31">
        <v>524844.80078125</v>
      </c>
      <c r="AT2000" s="31">
        <v>399483.201171875</v>
      </c>
      <c r="AU2000" s="31">
        <v>201019.10205078125</v>
      </c>
      <c r="AV2000" s="31">
        <v>354313.69921875</v>
      </c>
      <c r="AW2000" s="31">
        <v>538594.19140625</v>
      </c>
      <c r="AX2000" s="31">
        <v>38268.80078125</v>
      </c>
      <c r="AY2000" s="31">
        <v>31336.80078125</v>
      </c>
      <c r="AZ2000" s="31">
        <v>69605.6015625</v>
      </c>
    </row>
    <row r="2001" spans="1:52" ht="15" customHeight="1">
      <c r="A2001" s="29" t="s">
        <v>11654</v>
      </c>
      <c r="B2001" s="34">
        <v>35415</v>
      </c>
      <c r="C2001" s="28">
        <v>550</v>
      </c>
      <c r="D2001" s="28">
        <v>0.1</v>
      </c>
      <c r="E2001" s="28">
        <v>40</v>
      </c>
      <c r="F2001" s="29" t="s">
        <v>227</v>
      </c>
      <c r="G2001" s="29" t="s">
        <v>11642</v>
      </c>
      <c r="H2001" s="28">
        <v>561</v>
      </c>
      <c r="I2001" s="29" t="s">
        <v>11327</v>
      </c>
      <c r="J2001" s="33" t="s">
        <v>11652</v>
      </c>
      <c r="K2001" s="29" t="s">
        <v>178</v>
      </c>
      <c r="L2001" s="29" t="s">
        <v>11645</v>
      </c>
      <c r="M2001" s="29" t="s">
        <v>837</v>
      </c>
      <c r="N2001" s="28">
        <v>486359.5</v>
      </c>
      <c r="O2001" s="28">
        <v>6136595</v>
      </c>
      <c r="P2001" s="29" t="s">
        <v>11651</v>
      </c>
      <c r="Q2001" s="32" t="s">
        <v>174</v>
      </c>
      <c r="R2001" s="19"/>
      <c r="S2001" s="19"/>
      <c r="T2001" s="19"/>
      <c r="U2001" s="19"/>
      <c r="V2001" s="19"/>
      <c r="W2001" s="19"/>
      <c r="X2001" s="19"/>
      <c r="Y2001" s="19"/>
      <c r="Z2001" s="19"/>
      <c r="AA2001" s="19"/>
      <c r="AB2001" s="19"/>
      <c r="AC2001" s="19"/>
      <c r="AD2001" s="19"/>
      <c r="AE2001" s="19"/>
      <c r="AF2001" s="19"/>
      <c r="AG2001" s="19"/>
      <c r="AH2001" s="19"/>
      <c r="AI2001" s="19"/>
      <c r="AJ2001" s="19"/>
      <c r="AK2001" s="31">
        <v>0</v>
      </c>
      <c r="AL2001" s="31">
        <v>883000</v>
      </c>
      <c r="AM2001" s="31">
        <v>1058639</v>
      </c>
      <c r="AN2001" s="31">
        <v>902712</v>
      </c>
      <c r="AO2001" s="31">
        <v>1059752</v>
      </c>
      <c r="AP2001" s="31">
        <v>803457</v>
      </c>
      <c r="AQ2001" s="31">
        <v>961484.00390625</v>
      </c>
      <c r="AR2001" s="31">
        <v>812259</v>
      </c>
      <c r="AS2001" s="31">
        <v>913559</v>
      </c>
      <c r="AT2001" s="31">
        <v>886530</v>
      </c>
      <c r="AU2001" s="31">
        <v>818705.90625</v>
      </c>
      <c r="AV2001" s="31">
        <v>1008993.90625</v>
      </c>
      <c r="AW2001" s="31">
        <v>414243.296875</v>
      </c>
      <c r="AX2001" s="31">
        <v>73546</v>
      </c>
      <c r="AY2001" s="31">
        <v>58103.19921875</v>
      </c>
      <c r="AZ2001" s="31">
        <v>131649.19921875</v>
      </c>
    </row>
    <row r="2002" spans="1:52" ht="15" customHeight="1">
      <c r="A2002" s="29" t="s">
        <v>11650</v>
      </c>
      <c r="B2002" s="34">
        <v>35415</v>
      </c>
      <c r="C2002" s="28">
        <v>550</v>
      </c>
      <c r="D2002" s="28">
        <v>37.299999999999997</v>
      </c>
      <c r="E2002" s="28">
        <v>41.5</v>
      </c>
      <c r="F2002" s="29" t="s">
        <v>227</v>
      </c>
      <c r="G2002" s="29" t="s">
        <v>11642</v>
      </c>
      <c r="H2002" s="28">
        <v>561</v>
      </c>
      <c r="I2002" s="29" t="s">
        <v>11327</v>
      </c>
      <c r="J2002" s="33" t="s">
        <v>11649</v>
      </c>
      <c r="K2002" s="29" t="s">
        <v>178</v>
      </c>
      <c r="L2002" s="29" t="s">
        <v>11645</v>
      </c>
      <c r="M2002" s="29" t="s">
        <v>583</v>
      </c>
      <c r="N2002" s="28">
        <v>486478.3</v>
      </c>
      <c r="O2002" s="28">
        <v>6136454</v>
      </c>
      <c r="P2002" s="29" t="s">
        <v>11648</v>
      </c>
      <c r="Q2002" s="32" t="s">
        <v>174</v>
      </c>
      <c r="R2002" s="19"/>
      <c r="S2002" s="19"/>
      <c r="T2002" s="19"/>
      <c r="U2002" s="19"/>
      <c r="V2002" s="19"/>
      <c r="W2002" s="19"/>
      <c r="X2002" s="19"/>
      <c r="Y2002" s="19"/>
      <c r="Z2002" s="19"/>
      <c r="AA2002" s="19"/>
      <c r="AB2002" s="19"/>
      <c r="AC2002" s="19"/>
      <c r="AD2002" s="19"/>
      <c r="AE2002" s="19"/>
      <c r="AF2002" s="19"/>
      <c r="AG2002" s="19"/>
      <c r="AH2002" s="19"/>
      <c r="AI2002" s="19"/>
      <c r="AJ2002" s="19"/>
      <c r="AK2002" s="31">
        <v>0</v>
      </c>
      <c r="AL2002" s="31">
        <v>794300</v>
      </c>
      <c r="AM2002" s="31">
        <v>981501</v>
      </c>
      <c r="AN2002" s="31">
        <v>816202</v>
      </c>
      <c r="AO2002" s="31">
        <v>988922</v>
      </c>
      <c r="AP2002" s="31">
        <v>735930</v>
      </c>
      <c r="AQ2002" s="31">
        <v>900169.00390625</v>
      </c>
      <c r="AR2002" s="31">
        <v>739740</v>
      </c>
      <c r="AS2002" s="31">
        <v>815679</v>
      </c>
      <c r="AT2002" s="31">
        <v>801452</v>
      </c>
      <c r="AU2002" s="31">
        <v>819109.703125</v>
      </c>
      <c r="AV2002" s="31">
        <v>1003138.09765625</v>
      </c>
      <c r="AW2002" s="31">
        <v>910929.99609375</v>
      </c>
      <c r="AX2002" s="31">
        <v>71525.203125</v>
      </c>
      <c r="AY2002" s="31">
        <v>56842.5</v>
      </c>
      <c r="AZ2002" s="31">
        <v>128367.703125</v>
      </c>
    </row>
    <row r="2003" spans="1:52" ht="15" customHeight="1">
      <c r="A2003" s="29" t="s">
        <v>11647</v>
      </c>
      <c r="B2003" s="34">
        <v>35415</v>
      </c>
      <c r="C2003" s="28">
        <v>550</v>
      </c>
      <c r="D2003" s="28">
        <v>37.299999999999997</v>
      </c>
      <c r="E2003" s="28">
        <v>41.5</v>
      </c>
      <c r="F2003" s="29" t="s">
        <v>227</v>
      </c>
      <c r="G2003" s="29" t="s">
        <v>11642</v>
      </c>
      <c r="H2003" s="28">
        <v>561</v>
      </c>
      <c r="I2003" s="29" t="s">
        <v>11327</v>
      </c>
      <c r="J2003" s="33" t="s">
        <v>11646</v>
      </c>
      <c r="K2003" s="29" t="s">
        <v>178</v>
      </c>
      <c r="L2003" s="29" t="s">
        <v>11645</v>
      </c>
      <c r="M2003" s="29" t="s">
        <v>583</v>
      </c>
      <c r="N2003" s="28">
        <v>486595.4</v>
      </c>
      <c r="O2003" s="28">
        <v>6136297</v>
      </c>
      <c r="P2003" s="29" t="s">
        <v>11644</v>
      </c>
      <c r="Q2003" s="32" t="s">
        <v>174</v>
      </c>
      <c r="R2003" s="19"/>
      <c r="S2003" s="19"/>
      <c r="T2003" s="19"/>
      <c r="U2003" s="19"/>
      <c r="V2003" s="19"/>
      <c r="W2003" s="19"/>
      <c r="X2003" s="19"/>
      <c r="Y2003" s="19"/>
      <c r="Z2003" s="19"/>
      <c r="AA2003" s="19"/>
      <c r="AB2003" s="19"/>
      <c r="AC2003" s="19"/>
      <c r="AD2003" s="19"/>
      <c r="AE2003" s="19"/>
      <c r="AF2003" s="19"/>
      <c r="AG2003" s="19"/>
      <c r="AH2003" s="19"/>
      <c r="AI2003" s="19"/>
      <c r="AJ2003" s="19"/>
      <c r="AK2003" s="31">
        <v>0</v>
      </c>
      <c r="AL2003" s="31">
        <v>910900</v>
      </c>
      <c r="AM2003" s="31">
        <v>1016377</v>
      </c>
      <c r="AN2003" s="31">
        <v>724815</v>
      </c>
      <c r="AO2003" s="31">
        <v>1044443</v>
      </c>
      <c r="AP2003" s="31">
        <v>775129</v>
      </c>
      <c r="AQ2003" s="31">
        <v>887998.99609375</v>
      </c>
      <c r="AR2003" s="31">
        <v>776632</v>
      </c>
      <c r="AS2003" s="31">
        <v>828635</v>
      </c>
      <c r="AT2003" s="31">
        <v>841793</v>
      </c>
      <c r="AU2003" s="31">
        <v>805943.296875</v>
      </c>
      <c r="AV2003" s="31">
        <v>539053.796875</v>
      </c>
      <c r="AW2003" s="31">
        <v>501981</v>
      </c>
      <c r="AX2003" s="31">
        <v>77393</v>
      </c>
      <c r="AY2003" s="31">
        <v>57989</v>
      </c>
      <c r="AZ2003" s="31">
        <v>135382</v>
      </c>
    </row>
    <row r="2004" spans="1:52" ht="15" customHeight="1">
      <c r="A2004" s="29" t="s">
        <v>11643</v>
      </c>
      <c r="B2004" s="34">
        <v>36655</v>
      </c>
      <c r="C2004" s="28">
        <v>1300</v>
      </c>
      <c r="D2004" s="28">
        <v>62</v>
      </c>
      <c r="E2004" s="28">
        <v>49</v>
      </c>
      <c r="F2004" s="29" t="s">
        <v>440</v>
      </c>
      <c r="G2004" s="29" t="s">
        <v>11629</v>
      </c>
      <c r="H2004" s="28">
        <v>561</v>
      </c>
      <c r="I2004" s="29" t="s">
        <v>11327</v>
      </c>
      <c r="J2004" s="33" t="s">
        <v>11641</v>
      </c>
      <c r="K2004" s="29" t="s">
        <v>178</v>
      </c>
      <c r="L2004" s="29" t="s">
        <v>11633</v>
      </c>
      <c r="M2004" s="29" t="s">
        <v>1324</v>
      </c>
      <c r="N2004" s="28">
        <v>484371.5</v>
      </c>
      <c r="O2004" s="28">
        <v>6122311</v>
      </c>
      <c r="P2004" s="29" t="s">
        <v>11640</v>
      </c>
      <c r="Q2004" s="32" t="s">
        <v>174</v>
      </c>
      <c r="R2004" s="19"/>
      <c r="S2004" s="19"/>
      <c r="T2004" s="19"/>
      <c r="U2004" s="19"/>
      <c r="V2004" s="19"/>
      <c r="W2004" s="19"/>
      <c r="X2004" s="19"/>
      <c r="Y2004" s="19"/>
      <c r="Z2004" s="19"/>
      <c r="AA2004" s="19"/>
      <c r="AB2004" s="19"/>
      <c r="AC2004" s="19"/>
      <c r="AD2004" s="19"/>
      <c r="AE2004" s="19"/>
      <c r="AF2004" s="19"/>
      <c r="AG2004" s="19"/>
      <c r="AH2004" s="19"/>
      <c r="AI2004" s="19"/>
      <c r="AJ2004" s="19"/>
      <c r="AK2004" s="19"/>
      <c r="AL2004" s="19"/>
      <c r="AM2004" s="19"/>
      <c r="AN2004" s="19"/>
      <c r="AO2004" s="31">
        <v>1894062</v>
      </c>
      <c r="AP2004" s="31">
        <v>2615804</v>
      </c>
      <c r="AQ2004" s="31">
        <v>2922091</v>
      </c>
      <c r="AR2004" s="31">
        <v>2529863</v>
      </c>
      <c r="AS2004" s="31">
        <v>2899428</v>
      </c>
      <c r="AT2004" s="31">
        <v>2814529</v>
      </c>
      <c r="AU2004" s="31">
        <v>2706222</v>
      </c>
      <c r="AV2004" s="31">
        <v>3196714</v>
      </c>
      <c r="AW2004" s="31">
        <v>3009471</v>
      </c>
      <c r="AX2004" s="31">
        <v>245766</v>
      </c>
      <c r="AY2004" s="31">
        <v>191640</v>
      </c>
      <c r="AZ2004" s="31">
        <v>437406</v>
      </c>
    </row>
    <row r="2005" spans="1:52" ht="15" customHeight="1">
      <c r="A2005" s="29" t="s">
        <v>11639</v>
      </c>
      <c r="B2005" s="34">
        <v>36655</v>
      </c>
      <c r="C2005" s="28">
        <v>1300</v>
      </c>
      <c r="D2005" s="28">
        <v>62</v>
      </c>
      <c r="E2005" s="28">
        <v>49</v>
      </c>
      <c r="F2005" s="29" t="s">
        <v>440</v>
      </c>
      <c r="G2005" s="29" t="s">
        <v>11629</v>
      </c>
      <c r="H2005" s="28">
        <v>561</v>
      </c>
      <c r="I2005" s="29" t="s">
        <v>11327</v>
      </c>
      <c r="J2005" s="33" t="s">
        <v>11638</v>
      </c>
      <c r="K2005" s="29" t="s">
        <v>178</v>
      </c>
      <c r="L2005" s="29" t="s">
        <v>11633</v>
      </c>
      <c r="M2005" s="29" t="s">
        <v>11637</v>
      </c>
      <c r="N2005" s="28">
        <v>483987.6</v>
      </c>
      <c r="O2005" s="28">
        <v>6122309</v>
      </c>
      <c r="P2005" s="29" t="s">
        <v>11636</v>
      </c>
      <c r="Q2005" s="32" t="s">
        <v>174</v>
      </c>
      <c r="R2005" s="19"/>
      <c r="S2005" s="19"/>
      <c r="T2005" s="19"/>
      <c r="U2005" s="19"/>
      <c r="V2005" s="19"/>
      <c r="W2005" s="19"/>
      <c r="X2005" s="19"/>
      <c r="Y2005" s="19"/>
      <c r="Z2005" s="19"/>
      <c r="AA2005" s="19"/>
      <c r="AB2005" s="19"/>
      <c r="AC2005" s="19"/>
      <c r="AD2005" s="19"/>
      <c r="AE2005" s="19"/>
      <c r="AF2005" s="19"/>
      <c r="AG2005" s="19"/>
      <c r="AH2005" s="19"/>
      <c r="AI2005" s="19"/>
      <c r="AJ2005" s="19"/>
      <c r="AK2005" s="19"/>
      <c r="AL2005" s="19"/>
      <c r="AM2005" s="19"/>
      <c r="AN2005" s="19"/>
      <c r="AO2005" s="31">
        <v>1893229</v>
      </c>
      <c r="AP2005" s="31">
        <v>2678648</v>
      </c>
      <c r="AQ2005" s="31">
        <v>3025304</v>
      </c>
      <c r="AR2005" s="31">
        <v>2691638</v>
      </c>
      <c r="AS2005" s="31">
        <v>2989088</v>
      </c>
      <c r="AT2005" s="31">
        <v>2932101</v>
      </c>
      <c r="AU2005" s="31">
        <v>2704723</v>
      </c>
      <c r="AV2005" s="31">
        <v>3204900</v>
      </c>
      <c r="AW2005" s="31">
        <v>3065703</v>
      </c>
      <c r="AX2005" s="31">
        <v>254603</v>
      </c>
      <c r="AY2005" s="31">
        <v>173503</v>
      </c>
      <c r="AZ2005" s="31">
        <v>428106</v>
      </c>
    </row>
    <row r="2006" spans="1:52" ht="15" customHeight="1">
      <c r="A2006" s="29" t="s">
        <v>11635</v>
      </c>
      <c r="B2006" s="34">
        <v>36655</v>
      </c>
      <c r="C2006" s="28">
        <v>1300</v>
      </c>
      <c r="D2006" s="28">
        <v>62</v>
      </c>
      <c r="E2006" s="28">
        <v>49</v>
      </c>
      <c r="F2006" s="29" t="s">
        <v>440</v>
      </c>
      <c r="G2006" s="29" t="s">
        <v>11629</v>
      </c>
      <c r="H2006" s="28">
        <v>561</v>
      </c>
      <c r="I2006" s="29" t="s">
        <v>11327</v>
      </c>
      <c r="J2006" s="33" t="s">
        <v>11634</v>
      </c>
      <c r="K2006" s="29" t="s">
        <v>178</v>
      </c>
      <c r="L2006" s="29" t="s">
        <v>11633</v>
      </c>
      <c r="M2006" s="29" t="s">
        <v>11632</v>
      </c>
      <c r="N2006" s="28">
        <v>483595.7</v>
      </c>
      <c r="O2006" s="28">
        <v>6122309</v>
      </c>
      <c r="P2006" s="29" t="s">
        <v>11631</v>
      </c>
      <c r="Q2006" s="32" t="s">
        <v>174</v>
      </c>
      <c r="R2006" s="19"/>
      <c r="S2006" s="19"/>
      <c r="T2006" s="19"/>
      <c r="U2006" s="19"/>
      <c r="V2006" s="19"/>
      <c r="W2006" s="19"/>
      <c r="X2006" s="19"/>
      <c r="Y2006" s="19"/>
      <c r="Z2006" s="19"/>
      <c r="AA2006" s="19"/>
      <c r="AB2006" s="19"/>
      <c r="AC2006" s="19"/>
      <c r="AD2006" s="19"/>
      <c r="AE2006" s="19"/>
      <c r="AF2006" s="19"/>
      <c r="AG2006" s="19"/>
      <c r="AH2006" s="19"/>
      <c r="AI2006" s="19"/>
      <c r="AJ2006" s="19"/>
      <c r="AK2006" s="19"/>
      <c r="AL2006" s="19"/>
      <c r="AM2006" s="19"/>
      <c r="AN2006" s="19"/>
      <c r="AO2006" s="31">
        <v>1951704</v>
      </c>
      <c r="AP2006" s="31">
        <v>2727385</v>
      </c>
      <c r="AQ2006" s="31">
        <v>3017681</v>
      </c>
      <c r="AR2006" s="31">
        <v>2703662</v>
      </c>
      <c r="AS2006" s="31">
        <v>3070008</v>
      </c>
      <c r="AT2006" s="31">
        <v>2992012</v>
      </c>
      <c r="AU2006" s="31">
        <v>2850833</v>
      </c>
      <c r="AV2006" s="31">
        <v>3390796</v>
      </c>
      <c r="AW2006" s="31">
        <v>2632267</v>
      </c>
      <c r="AX2006" s="31">
        <v>255681</v>
      </c>
      <c r="AY2006" s="31">
        <v>201049</v>
      </c>
      <c r="AZ2006" s="31">
        <v>456730</v>
      </c>
    </row>
    <row r="2007" spans="1:52" ht="15" customHeight="1">
      <c r="A2007" s="29" t="s">
        <v>11630</v>
      </c>
      <c r="B2007" s="34">
        <v>37210</v>
      </c>
      <c r="C2007" s="28">
        <v>750</v>
      </c>
      <c r="D2007" s="28">
        <v>48.2</v>
      </c>
      <c r="E2007" s="28">
        <v>45</v>
      </c>
      <c r="F2007" s="29" t="s">
        <v>2104</v>
      </c>
      <c r="G2007" s="29" t="s">
        <v>926</v>
      </c>
      <c r="H2007" s="28">
        <v>561</v>
      </c>
      <c r="I2007" s="29" t="s">
        <v>11327</v>
      </c>
      <c r="J2007" s="33" t="s">
        <v>11628</v>
      </c>
      <c r="K2007" s="29" t="s">
        <v>178</v>
      </c>
      <c r="L2007" s="29" t="s">
        <v>11624</v>
      </c>
      <c r="M2007" s="29" t="s">
        <v>1302</v>
      </c>
      <c r="N2007" s="28">
        <v>468590.9</v>
      </c>
      <c r="O2007" s="28">
        <v>6145570</v>
      </c>
      <c r="P2007" s="29" t="s">
        <v>11627</v>
      </c>
      <c r="Q2007" s="32" t="s">
        <v>174</v>
      </c>
      <c r="R2007" s="19"/>
      <c r="S2007" s="19"/>
      <c r="T2007" s="19"/>
      <c r="U2007" s="19"/>
      <c r="V2007" s="19"/>
      <c r="W2007" s="19"/>
      <c r="X2007" s="19"/>
      <c r="Y2007" s="19"/>
      <c r="Z2007" s="19"/>
      <c r="AA2007" s="19"/>
      <c r="AB2007" s="19"/>
      <c r="AC2007" s="19"/>
      <c r="AD2007" s="19"/>
      <c r="AE2007" s="19"/>
      <c r="AF2007" s="19"/>
      <c r="AG2007" s="19"/>
      <c r="AH2007" s="19"/>
      <c r="AI2007" s="19"/>
      <c r="AJ2007" s="19"/>
      <c r="AK2007" s="19"/>
      <c r="AL2007" s="19"/>
      <c r="AM2007" s="19"/>
      <c r="AN2007" s="19"/>
      <c r="AO2007" s="19"/>
      <c r="AP2007" s="31">
        <v>89150.25</v>
      </c>
      <c r="AQ2007" s="31">
        <v>1584540.2890625</v>
      </c>
      <c r="AR2007" s="31">
        <v>1432532.7109375</v>
      </c>
      <c r="AS2007" s="31">
        <v>1585268.8828125</v>
      </c>
      <c r="AT2007" s="31">
        <v>1518905.40234375</v>
      </c>
      <c r="AU2007" s="31">
        <v>1554863.60546875</v>
      </c>
      <c r="AV2007" s="31">
        <v>1663508.1171875</v>
      </c>
      <c r="AW2007" s="31">
        <v>1786207.49609375</v>
      </c>
      <c r="AX2007" s="31">
        <v>162278</v>
      </c>
      <c r="AY2007" s="31">
        <v>80977</v>
      </c>
      <c r="AZ2007" s="31">
        <v>243255</v>
      </c>
    </row>
    <row r="2008" spans="1:52" ht="15" customHeight="1">
      <c r="A2008" s="29" t="s">
        <v>11626</v>
      </c>
      <c r="B2008" s="34">
        <v>37246</v>
      </c>
      <c r="C2008" s="28">
        <v>750</v>
      </c>
      <c r="D2008" s="28">
        <v>48.2</v>
      </c>
      <c r="E2008" s="28">
        <v>45</v>
      </c>
      <c r="F2008" s="29" t="s">
        <v>2104</v>
      </c>
      <c r="G2008" s="29" t="s">
        <v>926</v>
      </c>
      <c r="H2008" s="28">
        <v>561</v>
      </c>
      <c r="I2008" s="29" t="s">
        <v>11327</v>
      </c>
      <c r="J2008" s="33" t="s">
        <v>11625</v>
      </c>
      <c r="K2008" s="29" t="s">
        <v>178</v>
      </c>
      <c r="L2008" s="29" t="s">
        <v>11624</v>
      </c>
      <c r="M2008" s="29" t="s">
        <v>1302</v>
      </c>
      <c r="N2008" s="28">
        <v>468671</v>
      </c>
      <c r="O2008" s="28">
        <v>6145832</v>
      </c>
      <c r="P2008" s="29" t="s">
        <v>11623</v>
      </c>
      <c r="Q2008" s="32" t="s">
        <v>174</v>
      </c>
      <c r="R2008" s="19"/>
      <c r="S2008" s="19"/>
      <c r="T2008" s="19"/>
      <c r="U2008" s="19"/>
      <c r="V2008" s="19"/>
      <c r="W2008" s="19"/>
      <c r="X2008" s="19"/>
      <c r="Y2008" s="19"/>
      <c r="Z2008" s="19"/>
      <c r="AA2008" s="19"/>
      <c r="AB2008" s="19"/>
      <c r="AC2008" s="19"/>
      <c r="AD2008" s="19"/>
      <c r="AE2008" s="19"/>
      <c r="AF2008" s="19"/>
      <c r="AG2008" s="19"/>
      <c r="AH2008" s="19"/>
      <c r="AI2008" s="19"/>
      <c r="AJ2008" s="19"/>
      <c r="AK2008" s="19"/>
      <c r="AL2008" s="19"/>
      <c r="AM2008" s="19"/>
      <c r="AN2008" s="19"/>
      <c r="AO2008" s="19"/>
      <c r="AP2008" s="31">
        <v>59749.94921875</v>
      </c>
      <c r="AQ2008" s="31">
        <v>1560071.890625</v>
      </c>
      <c r="AR2008" s="31">
        <v>1445481.296875</v>
      </c>
      <c r="AS2008" s="31">
        <v>1649968.3828125</v>
      </c>
      <c r="AT2008" s="31">
        <v>1582767.2890625</v>
      </c>
      <c r="AU2008" s="31">
        <v>1631593.60546875</v>
      </c>
      <c r="AV2008" s="31">
        <v>1753997.1875</v>
      </c>
      <c r="AW2008" s="31">
        <v>1708748.77734375</v>
      </c>
      <c r="AX2008" s="31">
        <v>144000.59375</v>
      </c>
      <c r="AY2008" s="31">
        <v>101526.203125</v>
      </c>
      <c r="AZ2008" s="31">
        <v>245526.796875</v>
      </c>
    </row>
    <row r="2009" spans="1:52" ht="15" customHeight="1">
      <c r="A2009" s="29" t="s">
        <v>11622</v>
      </c>
      <c r="B2009" s="34">
        <v>37252</v>
      </c>
      <c r="C2009" s="28">
        <v>2000</v>
      </c>
      <c r="D2009" s="28">
        <v>80</v>
      </c>
      <c r="E2009" s="28">
        <v>60</v>
      </c>
      <c r="F2009" s="29" t="s">
        <v>220</v>
      </c>
      <c r="G2009" s="29" t="s">
        <v>11618</v>
      </c>
      <c r="H2009" s="28">
        <v>561</v>
      </c>
      <c r="I2009" s="29" t="s">
        <v>11327</v>
      </c>
      <c r="J2009" s="33" t="s">
        <v>11621</v>
      </c>
      <c r="K2009" s="29" t="s">
        <v>178</v>
      </c>
      <c r="L2009" s="29" t="s">
        <v>11616</v>
      </c>
      <c r="M2009" s="29" t="s">
        <v>11305</v>
      </c>
      <c r="N2009" s="28">
        <v>474300</v>
      </c>
      <c r="O2009" s="28">
        <v>6144750</v>
      </c>
      <c r="P2009" s="29" t="s">
        <v>11620</v>
      </c>
      <c r="Q2009" s="32" t="s">
        <v>919</v>
      </c>
      <c r="R2009" s="19"/>
      <c r="S2009" s="19"/>
      <c r="T2009" s="19"/>
      <c r="U2009" s="19"/>
      <c r="V2009" s="19"/>
      <c r="W2009" s="19"/>
      <c r="X2009" s="19"/>
      <c r="Y2009" s="19"/>
      <c r="Z2009" s="19"/>
      <c r="AA2009" s="19"/>
      <c r="AB2009" s="19"/>
      <c r="AC2009" s="19"/>
      <c r="AD2009" s="19"/>
      <c r="AE2009" s="19"/>
      <c r="AF2009" s="19"/>
      <c r="AG2009" s="19"/>
      <c r="AH2009" s="19"/>
      <c r="AI2009" s="19"/>
      <c r="AJ2009" s="19"/>
      <c r="AK2009" s="19"/>
      <c r="AL2009" s="19"/>
      <c r="AM2009" s="19"/>
      <c r="AN2009" s="19"/>
      <c r="AO2009" s="19"/>
      <c r="AP2009" s="31">
        <v>0</v>
      </c>
      <c r="AQ2009" s="31">
        <v>4564673.74609375</v>
      </c>
      <c r="AR2009" s="31">
        <v>3926267.390625</v>
      </c>
      <c r="AS2009" s="31">
        <v>3290718.544921875</v>
      </c>
      <c r="AT2009" s="31">
        <v>4948281.15625</v>
      </c>
      <c r="AU2009" s="31">
        <v>5046583.40625</v>
      </c>
      <c r="AV2009" s="31">
        <v>5406074.84375</v>
      </c>
      <c r="AW2009" s="31">
        <v>3269602.1998291016</v>
      </c>
      <c r="AX2009" s="31">
        <v>436593.6875</v>
      </c>
      <c r="AY2009" s="31">
        <v>341700.90625</v>
      </c>
      <c r="AZ2009" s="31">
        <v>778294.59375</v>
      </c>
    </row>
    <row r="2010" spans="1:52" ht="15" customHeight="1">
      <c r="A2010" s="29" t="s">
        <v>11619</v>
      </c>
      <c r="B2010" s="34">
        <v>37337</v>
      </c>
      <c r="C2010" s="28">
        <v>2500</v>
      </c>
      <c r="D2010" s="28">
        <v>80</v>
      </c>
      <c r="E2010" s="28">
        <v>57</v>
      </c>
      <c r="F2010" s="29" t="s">
        <v>780</v>
      </c>
      <c r="G2010" s="29" t="s">
        <v>11613</v>
      </c>
      <c r="H2010" s="28">
        <v>561</v>
      </c>
      <c r="I2010" s="29" t="s">
        <v>11327</v>
      </c>
      <c r="J2010" s="33" t="s">
        <v>11617</v>
      </c>
      <c r="K2010" s="29" t="s">
        <v>178</v>
      </c>
      <c r="L2010" s="29" t="s">
        <v>11616</v>
      </c>
      <c r="M2010" s="29" t="s">
        <v>11324</v>
      </c>
      <c r="N2010" s="28">
        <v>473833</v>
      </c>
      <c r="O2010" s="28">
        <v>6144928</v>
      </c>
      <c r="P2010" s="29" t="s">
        <v>11615</v>
      </c>
      <c r="Q2010" s="32" t="s">
        <v>919</v>
      </c>
      <c r="R2010" s="19"/>
      <c r="S2010" s="19"/>
      <c r="T2010" s="19"/>
      <c r="U2010" s="19"/>
      <c r="V2010" s="19"/>
      <c r="W2010" s="19"/>
      <c r="X2010" s="19"/>
      <c r="Y2010" s="19"/>
      <c r="Z2010" s="19"/>
      <c r="AA2010" s="19"/>
      <c r="AB2010" s="19"/>
      <c r="AC2010" s="19"/>
      <c r="AD2010" s="19"/>
      <c r="AE2010" s="19"/>
      <c r="AF2010" s="19"/>
      <c r="AG2010" s="19"/>
      <c r="AH2010" s="19"/>
      <c r="AI2010" s="19"/>
      <c r="AJ2010" s="19"/>
      <c r="AK2010" s="19"/>
      <c r="AL2010" s="19"/>
      <c r="AM2010" s="19"/>
      <c r="AN2010" s="19"/>
      <c r="AO2010" s="19"/>
      <c r="AP2010" s="19"/>
      <c r="AQ2010" s="31">
        <v>2136478.021484375</v>
      </c>
      <c r="AR2010" s="31">
        <v>4315983.546875</v>
      </c>
      <c r="AS2010" s="31">
        <v>4598866.171875</v>
      </c>
      <c r="AT2010" s="31">
        <v>4597011.859375</v>
      </c>
      <c r="AU2010" s="31">
        <v>4393119.28125</v>
      </c>
      <c r="AV2010" s="31">
        <v>4941571.25</v>
      </c>
      <c r="AW2010" s="31">
        <v>3961614.0625</v>
      </c>
      <c r="AX2010" s="31">
        <v>306363.90625</v>
      </c>
      <c r="AY2010" s="31">
        <v>319870.3125</v>
      </c>
      <c r="AZ2010" s="31">
        <v>626234.21875</v>
      </c>
    </row>
    <row r="2011" spans="1:52" ht="15" customHeight="1">
      <c r="A2011" s="29" t="s">
        <v>11614</v>
      </c>
      <c r="B2011" s="34">
        <v>37568</v>
      </c>
      <c r="C2011" s="28">
        <v>1300</v>
      </c>
      <c r="D2011" s="28">
        <v>62</v>
      </c>
      <c r="E2011" s="28">
        <v>49</v>
      </c>
      <c r="F2011" s="29" t="s">
        <v>440</v>
      </c>
      <c r="G2011" s="29" t="s">
        <v>11599</v>
      </c>
      <c r="H2011" s="28">
        <v>561</v>
      </c>
      <c r="I2011" s="29" t="s">
        <v>11327</v>
      </c>
      <c r="J2011" s="33" t="s">
        <v>11612</v>
      </c>
      <c r="K2011" s="29" t="s">
        <v>178</v>
      </c>
      <c r="L2011" s="29" t="s">
        <v>11603</v>
      </c>
      <c r="M2011" s="29" t="s">
        <v>11611</v>
      </c>
      <c r="N2011" s="28">
        <v>480542.7</v>
      </c>
      <c r="O2011" s="28">
        <v>6140052</v>
      </c>
      <c r="P2011" s="29" t="s">
        <v>11610</v>
      </c>
      <c r="Q2011" s="32" t="s">
        <v>174</v>
      </c>
      <c r="R2011" s="19"/>
      <c r="S2011" s="19"/>
      <c r="T2011" s="19"/>
      <c r="U2011" s="19"/>
      <c r="V2011" s="19"/>
      <c r="W2011" s="19"/>
      <c r="X2011" s="19"/>
      <c r="Y2011" s="19"/>
      <c r="Z2011" s="19"/>
      <c r="AA2011" s="19"/>
      <c r="AB2011" s="19"/>
      <c r="AC2011" s="19"/>
      <c r="AD2011" s="19"/>
      <c r="AE2011" s="19"/>
      <c r="AF2011" s="19"/>
      <c r="AG2011" s="19"/>
      <c r="AH2011" s="19"/>
      <c r="AI2011" s="19"/>
      <c r="AJ2011" s="19"/>
      <c r="AK2011" s="19"/>
      <c r="AL2011" s="19"/>
      <c r="AM2011" s="19"/>
      <c r="AN2011" s="19"/>
      <c r="AO2011" s="19"/>
      <c r="AP2011" s="19"/>
      <c r="AQ2011" s="31">
        <v>359316.1015625</v>
      </c>
      <c r="AR2011" s="31">
        <v>2717567.5625</v>
      </c>
      <c r="AS2011" s="31">
        <v>3375969.46875</v>
      </c>
      <c r="AT2011" s="31">
        <v>3238039.109375</v>
      </c>
      <c r="AU2011" s="31">
        <v>3233255.15625</v>
      </c>
      <c r="AV2011" s="31">
        <v>3730462.671875</v>
      </c>
      <c r="AW2011" s="31">
        <v>3603775.9375</v>
      </c>
      <c r="AX2011" s="31">
        <v>296875.40625</v>
      </c>
      <c r="AY2011" s="31">
        <v>185270.90625</v>
      </c>
      <c r="AZ2011" s="31">
        <v>482146.3125</v>
      </c>
    </row>
    <row r="2012" spans="1:52" ht="15" customHeight="1">
      <c r="A2012" s="29" t="s">
        <v>11609</v>
      </c>
      <c r="B2012" s="34">
        <v>37568</v>
      </c>
      <c r="C2012" s="28">
        <v>1300</v>
      </c>
      <c r="D2012" s="28">
        <v>62</v>
      </c>
      <c r="E2012" s="28">
        <v>49</v>
      </c>
      <c r="F2012" s="29" t="s">
        <v>440</v>
      </c>
      <c r="G2012" s="29" t="s">
        <v>11599</v>
      </c>
      <c r="H2012" s="28">
        <v>561</v>
      </c>
      <c r="I2012" s="29" t="s">
        <v>11327</v>
      </c>
      <c r="J2012" s="33" t="s">
        <v>11608</v>
      </c>
      <c r="K2012" s="29" t="s">
        <v>178</v>
      </c>
      <c r="L2012" s="29" t="s">
        <v>11603</v>
      </c>
      <c r="M2012" s="29" t="s">
        <v>11607</v>
      </c>
      <c r="N2012" s="28">
        <v>480065.9</v>
      </c>
      <c r="O2012" s="28">
        <v>6139994</v>
      </c>
      <c r="P2012" s="29" t="s">
        <v>11606</v>
      </c>
      <c r="Q2012" s="32" t="s">
        <v>174</v>
      </c>
      <c r="R2012" s="19"/>
      <c r="S2012" s="19"/>
      <c r="T2012" s="19"/>
      <c r="U2012" s="19"/>
      <c r="V2012" s="19"/>
      <c r="W2012" s="19"/>
      <c r="X2012" s="19"/>
      <c r="Y2012" s="19"/>
      <c r="Z2012" s="19"/>
      <c r="AA2012" s="19"/>
      <c r="AB2012" s="19"/>
      <c r="AC2012" s="19"/>
      <c r="AD2012" s="19"/>
      <c r="AE2012" s="19"/>
      <c r="AF2012" s="19"/>
      <c r="AG2012" s="19"/>
      <c r="AH2012" s="19"/>
      <c r="AI2012" s="19"/>
      <c r="AJ2012" s="19"/>
      <c r="AK2012" s="19"/>
      <c r="AL2012" s="19"/>
      <c r="AM2012" s="19"/>
      <c r="AN2012" s="19"/>
      <c r="AO2012" s="19"/>
      <c r="AP2012" s="19"/>
      <c r="AQ2012" s="31">
        <v>355157.609375</v>
      </c>
      <c r="AR2012" s="31">
        <v>3029122.296875</v>
      </c>
      <c r="AS2012" s="31">
        <v>3476468.34375</v>
      </c>
      <c r="AT2012" s="31">
        <v>3325865.078125</v>
      </c>
      <c r="AU2012" s="31">
        <v>3290865.890625</v>
      </c>
      <c r="AV2012" s="31">
        <v>3797765.671875</v>
      </c>
      <c r="AW2012" s="31">
        <v>3622190.734375</v>
      </c>
      <c r="AX2012" s="31">
        <v>303245.09375</v>
      </c>
      <c r="AY2012" s="31">
        <v>208993.59375</v>
      </c>
      <c r="AZ2012" s="31">
        <v>512238.6875</v>
      </c>
    </row>
    <row r="2013" spans="1:52" ht="15" customHeight="1">
      <c r="A2013" s="29" t="s">
        <v>11605</v>
      </c>
      <c r="B2013" s="34">
        <v>37568</v>
      </c>
      <c r="C2013" s="28">
        <v>1300</v>
      </c>
      <c r="D2013" s="28">
        <v>62</v>
      </c>
      <c r="E2013" s="28">
        <v>49</v>
      </c>
      <c r="F2013" s="29" t="s">
        <v>440</v>
      </c>
      <c r="G2013" s="29" t="s">
        <v>11599</v>
      </c>
      <c r="H2013" s="28">
        <v>561</v>
      </c>
      <c r="I2013" s="29" t="s">
        <v>11327</v>
      </c>
      <c r="J2013" s="33" t="s">
        <v>11604</v>
      </c>
      <c r="K2013" s="29" t="s">
        <v>178</v>
      </c>
      <c r="L2013" s="29" t="s">
        <v>11603</v>
      </c>
      <c r="M2013" s="29" t="s">
        <v>11602</v>
      </c>
      <c r="N2013" s="28">
        <v>479590.2</v>
      </c>
      <c r="O2013" s="28">
        <v>6139935</v>
      </c>
      <c r="P2013" s="29" t="s">
        <v>11601</v>
      </c>
      <c r="Q2013" s="32" t="s">
        <v>174</v>
      </c>
      <c r="R2013" s="19"/>
      <c r="S2013" s="19"/>
      <c r="T2013" s="19"/>
      <c r="U2013" s="19"/>
      <c r="V2013" s="19"/>
      <c r="W2013" s="19"/>
      <c r="X2013" s="19"/>
      <c r="Y2013" s="19"/>
      <c r="Z2013" s="19"/>
      <c r="AA2013" s="19"/>
      <c r="AB2013" s="19"/>
      <c r="AC2013" s="19"/>
      <c r="AD2013" s="19"/>
      <c r="AE2013" s="19"/>
      <c r="AF2013" s="19"/>
      <c r="AG2013" s="19"/>
      <c r="AH2013" s="19"/>
      <c r="AI2013" s="19"/>
      <c r="AJ2013" s="19"/>
      <c r="AK2013" s="19"/>
      <c r="AL2013" s="19"/>
      <c r="AM2013" s="19"/>
      <c r="AN2013" s="19"/>
      <c r="AO2013" s="19"/>
      <c r="AP2013" s="19"/>
      <c r="AQ2013" s="31">
        <v>354919.015625</v>
      </c>
      <c r="AR2013" s="31">
        <v>3203219.625</v>
      </c>
      <c r="AS2013" s="31">
        <v>3682722.734375</v>
      </c>
      <c r="AT2013" s="31">
        <v>3515118.515625</v>
      </c>
      <c r="AU2013" s="31">
        <v>3482356.15625</v>
      </c>
      <c r="AV2013" s="31">
        <v>3990194.265625</v>
      </c>
      <c r="AW2013" s="31">
        <v>3802077.609375</v>
      </c>
      <c r="AX2013" s="31">
        <v>306478.09375</v>
      </c>
      <c r="AY2013" s="31">
        <v>106087.5</v>
      </c>
      <c r="AZ2013" s="31">
        <v>412565.59375</v>
      </c>
    </row>
    <row r="2014" spans="1:52" ht="15" customHeight="1">
      <c r="A2014" s="29" t="s">
        <v>11600</v>
      </c>
      <c r="B2014" s="34">
        <v>37503</v>
      </c>
      <c r="C2014" s="28">
        <v>2000</v>
      </c>
      <c r="D2014" s="28">
        <v>80</v>
      </c>
      <c r="E2014" s="28">
        <v>70</v>
      </c>
      <c r="F2014" s="29" t="s">
        <v>5244</v>
      </c>
      <c r="G2014" s="29" t="s">
        <v>11357</v>
      </c>
      <c r="H2014" s="28">
        <v>561</v>
      </c>
      <c r="I2014" s="29" t="s">
        <v>11327</v>
      </c>
      <c r="J2014" s="33" t="s">
        <v>11598</v>
      </c>
      <c r="K2014" s="29" t="s">
        <v>2997</v>
      </c>
      <c r="L2014" s="29" t="s">
        <v>11360</v>
      </c>
      <c r="M2014" s="29" t="s">
        <v>8577</v>
      </c>
      <c r="N2014" s="28">
        <v>423974</v>
      </c>
      <c r="O2014" s="28">
        <v>6151447</v>
      </c>
      <c r="P2014" s="29" t="s">
        <v>11597</v>
      </c>
      <c r="Q2014" s="32" t="s">
        <v>843</v>
      </c>
      <c r="R2014" s="19"/>
      <c r="S2014" s="19"/>
      <c r="T2014" s="19"/>
      <c r="U2014" s="19"/>
      <c r="V2014" s="19"/>
      <c r="W2014" s="19"/>
      <c r="X2014" s="19"/>
      <c r="Y2014" s="19"/>
      <c r="Z2014" s="19"/>
      <c r="AA2014" s="19"/>
      <c r="AB2014" s="19"/>
      <c r="AC2014" s="19"/>
      <c r="AD2014" s="19"/>
      <c r="AE2014" s="19"/>
      <c r="AF2014" s="19"/>
      <c r="AG2014" s="19"/>
      <c r="AH2014" s="19"/>
      <c r="AI2014" s="19"/>
      <c r="AJ2014" s="19"/>
      <c r="AK2014" s="19"/>
      <c r="AL2014" s="19"/>
      <c r="AM2014" s="19"/>
      <c r="AN2014" s="19"/>
      <c r="AO2014" s="19"/>
      <c r="AP2014" s="19"/>
      <c r="AQ2014" s="31">
        <v>888633.078125</v>
      </c>
      <c r="AR2014" s="31">
        <v>5747214.65625</v>
      </c>
      <c r="AS2014" s="31">
        <v>4586146.46484375</v>
      </c>
      <c r="AT2014" s="31">
        <v>7874580.3125</v>
      </c>
      <c r="AU2014" s="31">
        <v>7453327.203125</v>
      </c>
      <c r="AV2014" s="31">
        <v>8244047.09375</v>
      </c>
      <c r="AW2014" s="31">
        <v>7836396.78125</v>
      </c>
      <c r="AX2014" s="31">
        <v>742545.0625</v>
      </c>
      <c r="AY2014" s="31">
        <v>507052.4375</v>
      </c>
      <c r="AZ2014" s="31">
        <v>1249597.5</v>
      </c>
    </row>
    <row r="2015" spans="1:52" ht="15" customHeight="1">
      <c r="A2015" s="29" t="s">
        <v>11596</v>
      </c>
      <c r="B2015" s="34">
        <v>37510</v>
      </c>
      <c r="C2015" s="28">
        <v>2000</v>
      </c>
      <c r="D2015" s="28">
        <v>80</v>
      </c>
      <c r="E2015" s="28">
        <v>70</v>
      </c>
      <c r="F2015" s="29" t="s">
        <v>5244</v>
      </c>
      <c r="G2015" s="29" t="s">
        <v>11357</v>
      </c>
      <c r="H2015" s="28">
        <v>561</v>
      </c>
      <c r="I2015" s="29" t="s">
        <v>11327</v>
      </c>
      <c r="J2015" s="33" t="s">
        <v>11595</v>
      </c>
      <c r="K2015" s="29" t="s">
        <v>2997</v>
      </c>
      <c r="L2015" s="29" t="s">
        <v>11360</v>
      </c>
      <c r="M2015" s="29" t="s">
        <v>8577</v>
      </c>
      <c r="N2015" s="28">
        <v>424042</v>
      </c>
      <c r="O2015" s="28">
        <v>6150891</v>
      </c>
      <c r="P2015" s="29" t="s">
        <v>11594</v>
      </c>
      <c r="Q2015" s="32" t="s">
        <v>843</v>
      </c>
      <c r="R2015" s="19"/>
      <c r="S2015" s="19"/>
      <c r="T2015" s="19"/>
      <c r="U2015" s="19"/>
      <c r="V2015" s="19"/>
      <c r="W2015" s="19"/>
      <c r="X2015" s="19"/>
      <c r="Y2015" s="19"/>
      <c r="Z2015" s="19"/>
      <c r="AA2015" s="19"/>
      <c r="AB2015" s="19"/>
      <c r="AC2015" s="19"/>
      <c r="AD2015" s="19"/>
      <c r="AE2015" s="19"/>
      <c r="AF2015" s="19"/>
      <c r="AG2015" s="19"/>
      <c r="AH2015" s="19"/>
      <c r="AI2015" s="19"/>
      <c r="AJ2015" s="19"/>
      <c r="AK2015" s="19"/>
      <c r="AL2015" s="19"/>
      <c r="AM2015" s="19"/>
      <c r="AN2015" s="19"/>
      <c r="AO2015" s="19"/>
      <c r="AP2015" s="19"/>
      <c r="AQ2015" s="31">
        <v>888633.078125</v>
      </c>
      <c r="AR2015" s="31">
        <v>5747214.65625</v>
      </c>
      <c r="AS2015" s="31">
        <v>4586146.46484375</v>
      </c>
      <c r="AT2015" s="31">
        <v>7874580.3125</v>
      </c>
      <c r="AU2015" s="31">
        <v>7453327.203125</v>
      </c>
      <c r="AV2015" s="31">
        <v>8244047.09375</v>
      </c>
      <c r="AW2015" s="31">
        <v>7836396.78125</v>
      </c>
      <c r="AX2015" s="31">
        <v>742545.0625</v>
      </c>
      <c r="AY2015" s="31">
        <v>507052.4375</v>
      </c>
      <c r="AZ2015" s="31">
        <v>1249597.5</v>
      </c>
    </row>
    <row r="2016" spans="1:52" ht="15" customHeight="1">
      <c r="A2016" s="29" t="s">
        <v>11593</v>
      </c>
      <c r="B2016" s="34">
        <v>37600</v>
      </c>
      <c r="C2016" s="28">
        <v>2000</v>
      </c>
      <c r="D2016" s="28">
        <v>80</v>
      </c>
      <c r="E2016" s="28">
        <v>70</v>
      </c>
      <c r="F2016" s="29" t="s">
        <v>5244</v>
      </c>
      <c r="G2016" s="29" t="s">
        <v>11357</v>
      </c>
      <c r="H2016" s="28">
        <v>561</v>
      </c>
      <c r="I2016" s="29" t="s">
        <v>11327</v>
      </c>
      <c r="J2016" s="33" t="s">
        <v>11592</v>
      </c>
      <c r="K2016" s="29" t="s">
        <v>2997</v>
      </c>
      <c r="L2016" s="29" t="s">
        <v>11360</v>
      </c>
      <c r="M2016" s="29" t="s">
        <v>8577</v>
      </c>
      <c r="N2016" s="28">
        <v>424111</v>
      </c>
      <c r="O2016" s="28">
        <v>6150335</v>
      </c>
      <c r="P2016" s="29" t="s">
        <v>11591</v>
      </c>
      <c r="Q2016" s="32" t="s">
        <v>843</v>
      </c>
      <c r="R2016" s="19"/>
      <c r="S2016" s="19"/>
      <c r="T2016" s="19"/>
      <c r="U2016" s="19"/>
      <c r="V2016" s="19"/>
      <c r="W2016" s="19"/>
      <c r="X2016" s="19"/>
      <c r="Y2016" s="19"/>
      <c r="Z2016" s="19"/>
      <c r="AA2016" s="19"/>
      <c r="AB2016" s="19"/>
      <c r="AC2016" s="19"/>
      <c r="AD2016" s="19"/>
      <c r="AE2016" s="19"/>
      <c r="AF2016" s="19"/>
      <c r="AG2016" s="19"/>
      <c r="AH2016" s="19"/>
      <c r="AI2016" s="19"/>
      <c r="AJ2016" s="19"/>
      <c r="AK2016" s="19"/>
      <c r="AL2016" s="19"/>
      <c r="AM2016" s="19"/>
      <c r="AN2016" s="19"/>
      <c r="AO2016" s="19"/>
      <c r="AP2016" s="19"/>
      <c r="AQ2016" s="31">
        <v>295824.609375</v>
      </c>
      <c r="AR2016" s="31">
        <v>5747214.65625</v>
      </c>
      <c r="AS2016" s="31">
        <v>4586146.46484375</v>
      </c>
      <c r="AT2016" s="31">
        <v>7874580.3125</v>
      </c>
      <c r="AU2016" s="31">
        <v>7453327.203125</v>
      </c>
      <c r="AV2016" s="31">
        <v>8244047.09375</v>
      </c>
      <c r="AW2016" s="31">
        <v>7836396.78125</v>
      </c>
      <c r="AX2016" s="31">
        <v>742545.0625</v>
      </c>
      <c r="AY2016" s="31">
        <v>507052.4375</v>
      </c>
      <c r="AZ2016" s="31">
        <v>1249597.5</v>
      </c>
    </row>
    <row r="2017" spans="1:52" ht="15" customHeight="1">
      <c r="A2017" s="29" t="s">
        <v>11590</v>
      </c>
      <c r="B2017" s="34">
        <v>37576</v>
      </c>
      <c r="C2017" s="28">
        <v>2000</v>
      </c>
      <c r="D2017" s="28">
        <v>80</v>
      </c>
      <c r="E2017" s="28">
        <v>70</v>
      </c>
      <c r="F2017" s="29" t="s">
        <v>5244</v>
      </c>
      <c r="G2017" s="29" t="s">
        <v>11357</v>
      </c>
      <c r="H2017" s="28">
        <v>561</v>
      </c>
      <c r="I2017" s="29" t="s">
        <v>11327</v>
      </c>
      <c r="J2017" s="33" t="s">
        <v>11589</v>
      </c>
      <c r="K2017" s="29" t="s">
        <v>2997</v>
      </c>
      <c r="L2017" s="29" t="s">
        <v>11360</v>
      </c>
      <c r="M2017" s="29" t="s">
        <v>8577</v>
      </c>
      <c r="N2017" s="28">
        <v>424179</v>
      </c>
      <c r="O2017" s="28">
        <v>6149780</v>
      </c>
      <c r="P2017" s="29" t="s">
        <v>11588</v>
      </c>
      <c r="Q2017" s="32" t="s">
        <v>843</v>
      </c>
      <c r="R2017" s="19"/>
      <c r="S2017" s="19"/>
      <c r="T2017" s="19"/>
      <c r="U2017" s="19"/>
      <c r="V2017" s="19"/>
      <c r="W2017" s="19"/>
      <c r="X2017" s="19"/>
      <c r="Y2017" s="19"/>
      <c r="Z2017" s="19"/>
      <c r="AA2017" s="19"/>
      <c r="AB2017" s="19"/>
      <c r="AC2017" s="19"/>
      <c r="AD2017" s="19"/>
      <c r="AE2017" s="19"/>
      <c r="AF2017" s="19"/>
      <c r="AG2017" s="19"/>
      <c r="AH2017" s="19"/>
      <c r="AI2017" s="19"/>
      <c r="AJ2017" s="19"/>
      <c r="AK2017" s="19"/>
      <c r="AL2017" s="19"/>
      <c r="AM2017" s="19"/>
      <c r="AN2017" s="19"/>
      <c r="AO2017" s="19"/>
      <c r="AP2017" s="19"/>
      <c r="AQ2017" s="31">
        <v>888633.078125</v>
      </c>
      <c r="AR2017" s="31">
        <v>5747214.65625</v>
      </c>
      <c r="AS2017" s="31">
        <v>4586146.46484375</v>
      </c>
      <c r="AT2017" s="31">
        <v>7874580.3125</v>
      </c>
      <c r="AU2017" s="31">
        <v>7453327.203125</v>
      </c>
      <c r="AV2017" s="31">
        <v>8244047.09375</v>
      </c>
      <c r="AW2017" s="31">
        <v>7836396.78125</v>
      </c>
      <c r="AX2017" s="31">
        <v>742545.0625</v>
      </c>
      <c r="AY2017" s="31">
        <v>507052.4375</v>
      </c>
      <c r="AZ2017" s="31">
        <v>1249597.5</v>
      </c>
    </row>
    <row r="2018" spans="1:52" ht="15" customHeight="1">
      <c r="A2018" s="29" t="s">
        <v>11587</v>
      </c>
      <c r="B2018" s="34">
        <v>37518</v>
      </c>
      <c r="C2018" s="28">
        <v>2000</v>
      </c>
      <c r="D2018" s="28">
        <v>80</v>
      </c>
      <c r="E2018" s="28">
        <v>70</v>
      </c>
      <c r="F2018" s="29" t="s">
        <v>5244</v>
      </c>
      <c r="G2018" s="29" t="s">
        <v>11357</v>
      </c>
      <c r="H2018" s="28">
        <v>561</v>
      </c>
      <c r="I2018" s="29" t="s">
        <v>11327</v>
      </c>
      <c r="J2018" s="33" t="s">
        <v>11586</v>
      </c>
      <c r="K2018" s="29" t="s">
        <v>2997</v>
      </c>
      <c r="L2018" s="29" t="s">
        <v>11360</v>
      </c>
      <c r="M2018" s="29" t="s">
        <v>8577</v>
      </c>
      <c r="N2018" s="28">
        <v>424247</v>
      </c>
      <c r="O2018" s="28">
        <v>6149224</v>
      </c>
      <c r="P2018" s="29" t="s">
        <v>11585</v>
      </c>
      <c r="Q2018" s="32" t="s">
        <v>843</v>
      </c>
      <c r="R2018" s="19"/>
      <c r="S2018" s="19"/>
      <c r="T2018" s="19"/>
      <c r="U2018" s="19"/>
      <c r="V2018" s="19"/>
      <c r="W2018" s="19"/>
      <c r="X2018" s="19"/>
      <c r="Y2018" s="19"/>
      <c r="Z2018" s="19"/>
      <c r="AA2018" s="19"/>
      <c r="AB2018" s="19"/>
      <c r="AC2018" s="19"/>
      <c r="AD2018" s="19"/>
      <c r="AE2018" s="19"/>
      <c r="AF2018" s="19"/>
      <c r="AG2018" s="19"/>
      <c r="AH2018" s="19"/>
      <c r="AI2018" s="19"/>
      <c r="AJ2018" s="19"/>
      <c r="AK2018" s="19"/>
      <c r="AL2018" s="19"/>
      <c r="AM2018" s="19"/>
      <c r="AN2018" s="19"/>
      <c r="AO2018" s="19"/>
      <c r="AP2018" s="19"/>
      <c r="AQ2018" s="31">
        <v>888633.078125</v>
      </c>
      <c r="AR2018" s="31">
        <v>5747214.65625</v>
      </c>
      <c r="AS2018" s="31">
        <v>4586146.46484375</v>
      </c>
      <c r="AT2018" s="31">
        <v>7874580.3125</v>
      </c>
      <c r="AU2018" s="31">
        <v>7453327.203125</v>
      </c>
      <c r="AV2018" s="31">
        <v>8244047.09375</v>
      </c>
      <c r="AW2018" s="31">
        <v>7836396.78125</v>
      </c>
      <c r="AX2018" s="31">
        <v>742545.0625</v>
      </c>
      <c r="AY2018" s="31">
        <v>507052.4375</v>
      </c>
      <c r="AZ2018" s="31">
        <v>1249597.5</v>
      </c>
    </row>
    <row r="2019" spans="1:52" ht="15" customHeight="1">
      <c r="A2019" s="29" t="s">
        <v>11584</v>
      </c>
      <c r="B2019" s="34">
        <v>37507</v>
      </c>
      <c r="C2019" s="28">
        <v>2000</v>
      </c>
      <c r="D2019" s="28">
        <v>80</v>
      </c>
      <c r="E2019" s="28">
        <v>70</v>
      </c>
      <c r="F2019" s="29" t="s">
        <v>5244</v>
      </c>
      <c r="G2019" s="29" t="s">
        <v>11357</v>
      </c>
      <c r="H2019" s="28">
        <v>561</v>
      </c>
      <c r="I2019" s="29" t="s">
        <v>11327</v>
      </c>
      <c r="J2019" s="33" t="s">
        <v>11583</v>
      </c>
      <c r="K2019" s="29" t="s">
        <v>2997</v>
      </c>
      <c r="L2019" s="29" t="s">
        <v>11360</v>
      </c>
      <c r="M2019" s="29" t="s">
        <v>8577</v>
      </c>
      <c r="N2019" s="28">
        <v>424315</v>
      </c>
      <c r="O2019" s="28">
        <v>6148668</v>
      </c>
      <c r="P2019" s="29" t="s">
        <v>11582</v>
      </c>
      <c r="Q2019" s="32" t="s">
        <v>843</v>
      </c>
      <c r="R2019" s="19"/>
      <c r="S2019" s="19"/>
      <c r="T2019" s="19"/>
      <c r="U2019" s="19"/>
      <c r="V2019" s="19"/>
      <c r="W2019" s="19"/>
      <c r="X2019" s="19"/>
      <c r="Y2019" s="19"/>
      <c r="Z2019" s="19"/>
      <c r="AA2019" s="19"/>
      <c r="AB2019" s="19"/>
      <c r="AC2019" s="19"/>
      <c r="AD2019" s="19"/>
      <c r="AE2019" s="19"/>
      <c r="AF2019" s="19"/>
      <c r="AG2019" s="19"/>
      <c r="AH2019" s="19"/>
      <c r="AI2019" s="19"/>
      <c r="AJ2019" s="19"/>
      <c r="AK2019" s="19"/>
      <c r="AL2019" s="19"/>
      <c r="AM2019" s="19"/>
      <c r="AN2019" s="19"/>
      <c r="AO2019" s="19"/>
      <c r="AP2019" s="19"/>
      <c r="AQ2019" s="31">
        <v>888633.078125</v>
      </c>
      <c r="AR2019" s="31">
        <v>5747214.65625</v>
      </c>
      <c r="AS2019" s="31">
        <v>4586146.46484375</v>
      </c>
      <c r="AT2019" s="31">
        <v>7874580.3125</v>
      </c>
      <c r="AU2019" s="31">
        <v>7453327.203125</v>
      </c>
      <c r="AV2019" s="31">
        <v>8244047.09375</v>
      </c>
      <c r="AW2019" s="31">
        <v>7836396.78125</v>
      </c>
      <c r="AX2019" s="31">
        <v>742545.0625</v>
      </c>
      <c r="AY2019" s="31">
        <v>507052.4375</v>
      </c>
      <c r="AZ2019" s="31">
        <v>1249597.5</v>
      </c>
    </row>
    <row r="2020" spans="1:52" ht="15" customHeight="1">
      <c r="A2020" s="29" t="s">
        <v>11581</v>
      </c>
      <c r="B2020" s="34">
        <v>37523</v>
      </c>
      <c r="C2020" s="28">
        <v>2000</v>
      </c>
      <c r="D2020" s="28">
        <v>80</v>
      </c>
      <c r="E2020" s="28">
        <v>70</v>
      </c>
      <c r="F2020" s="29" t="s">
        <v>5244</v>
      </c>
      <c r="G2020" s="29" t="s">
        <v>11357</v>
      </c>
      <c r="H2020" s="28">
        <v>561</v>
      </c>
      <c r="I2020" s="29" t="s">
        <v>11327</v>
      </c>
      <c r="J2020" s="33" t="s">
        <v>11580</v>
      </c>
      <c r="K2020" s="29" t="s">
        <v>2997</v>
      </c>
      <c r="L2020" s="29" t="s">
        <v>11360</v>
      </c>
      <c r="M2020" s="29" t="s">
        <v>8577</v>
      </c>
      <c r="N2020" s="28">
        <v>424384</v>
      </c>
      <c r="O2020" s="28">
        <v>6148112</v>
      </c>
      <c r="P2020" s="29" t="s">
        <v>11579</v>
      </c>
      <c r="Q2020" s="32" t="s">
        <v>843</v>
      </c>
      <c r="R2020" s="19"/>
      <c r="S2020" s="19"/>
      <c r="T2020" s="19"/>
      <c r="U2020" s="19"/>
      <c r="V2020" s="19"/>
      <c r="W2020" s="19"/>
      <c r="X2020" s="19"/>
      <c r="Y2020" s="19"/>
      <c r="Z2020" s="19"/>
      <c r="AA2020" s="19"/>
      <c r="AB2020" s="19"/>
      <c r="AC2020" s="19"/>
      <c r="AD2020" s="19"/>
      <c r="AE2020" s="19"/>
      <c r="AF2020" s="19"/>
      <c r="AG2020" s="19"/>
      <c r="AH2020" s="19"/>
      <c r="AI2020" s="19"/>
      <c r="AJ2020" s="19"/>
      <c r="AK2020" s="19"/>
      <c r="AL2020" s="19"/>
      <c r="AM2020" s="19"/>
      <c r="AN2020" s="19"/>
      <c r="AO2020" s="19"/>
      <c r="AP2020" s="19"/>
      <c r="AQ2020" s="31">
        <v>761448.3125</v>
      </c>
      <c r="AR2020" s="31">
        <v>5747214.65625</v>
      </c>
      <c r="AS2020" s="31">
        <v>4586146.46484375</v>
      </c>
      <c r="AT2020" s="31">
        <v>7874580.3125</v>
      </c>
      <c r="AU2020" s="31">
        <v>7453327.203125</v>
      </c>
      <c r="AV2020" s="31">
        <v>8244047.09375</v>
      </c>
      <c r="AW2020" s="31">
        <v>7836396.78125</v>
      </c>
      <c r="AX2020" s="31">
        <v>742545.0625</v>
      </c>
      <c r="AY2020" s="31">
        <v>507052.4375</v>
      </c>
      <c r="AZ2020" s="31">
        <v>1249597.5</v>
      </c>
    </row>
    <row r="2021" spans="1:52" ht="15" customHeight="1">
      <c r="A2021" s="29" t="s">
        <v>11578</v>
      </c>
      <c r="B2021" s="34">
        <v>37528</v>
      </c>
      <c r="C2021" s="28">
        <v>2000</v>
      </c>
      <c r="D2021" s="28">
        <v>80</v>
      </c>
      <c r="E2021" s="28">
        <v>70</v>
      </c>
      <c r="F2021" s="29" t="s">
        <v>5244</v>
      </c>
      <c r="G2021" s="29" t="s">
        <v>11357</v>
      </c>
      <c r="H2021" s="28">
        <v>561</v>
      </c>
      <c r="I2021" s="29" t="s">
        <v>11327</v>
      </c>
      <c r="J2021" s="33" t="s">
        <v>11577</v>
      </c>
      <c r="K2021" s="29" t="s">
        <v>2997</v>
      </c>
      <c r="L2021" s="29" t="s">
        <v>11360</v>
      </c>
      <c r="M2021" s="29" t="s">
        <v>8577</v>
      </c>
      <c r="N2021" s="28">
        <v>424452</v>
      </c>
      <c r="O2021" s="28">
        <v>6147556</v>
      </c>
      <c r="P2021" s="29" t="s">
        <v>11576</v>
      </c>
      <c r="Q2021" s="32" t="s">
        <v>843</v>
      </c>
      <c r="R2021" s="19"/>
      <c r="S2021" s="19"/>
      <c r="T2021" s="19"/>
      <c r="U2021" s="19"/>
      <c r="V2021" s="19"/>
      <c r="W2021" s="19"/>
      <c r="X2021" s="19"/>
      <c r="Y2021" s="19"/>
      <c r="Z2021" s="19"/>
      <c r="AA2021" s="19"/>
      <c r="AB2021" s="19"/>
      <c r="AC2021" s="19"/>
      <c r="AD2021" s="19"/>
      <c r="AE2021" s="19"/>
      <c r="AF2021" s="19"/>
      <c r="AG2021" s="19"/>
      <c r="AH2021" s="19"/>
      <c r="AI2021" s="19"/>
      <c r="AJ2021" s="19"/>
      <c r="AK2021" s="19"/>
      <c r="AL2021" s="19"/>
      <c r="AM2021" s="19"/>
      <c r="AN2021" s="19"/>
      <c r="AO2021" s="19"/>
      <c r="AP2021" s="19"/>
      <c r="AQ2021" s="31">
        <v>761448.3125</v>
      </c>
      <c r="AR2021" s="31">
        <v>5747214.65625</v>
      </c>
      <c r="AS2021" s="31">
        <v>4586146.46484375</v>
      </c>
      <c r="AT2021" s="31">
        <v>7874580.3125</v>
      </c>
      <c r="AU2021" s="31">
        <v>7453327.203125</v>
      </c>
      <c r="AV2021" s="31">
        <v>8244047.09375</v>
      </c>
      <c r="AW2021" s="31">
        <v>7836396.78125</v>
      </c>
      <c r="AX2021" s="31">
        <v>742545.0625</v>
      </c>
      <c r="AY2021" s="31">
        <v>507052.4375</v>
      </c>
      <c r="AZ2021" s="31">
        <v>1249597.5</v>
      </c>
    </row>
    <row r="2022" spans="1:52" ht="15" customHeight="1">
      <c r="A2022" s="29" t="s">
        <v>11575</v>
      </c>
      <c r="B2022" s="34">
        <v>37497</v>
      </c>
      <c r="C2022" s="28">
        <v>2000</v>
      </c>
      <c r="D2022" s="28">
        <v>80</v>
      </c>
      <c r="E2022" s="28">
        <v>70</v>
      </c>
      <c r="F2022" s="29" t="s">
        <v>5244</v>
      </c>
      <c r="G2022" s="29" t="s">
        <v>11357</v>
      </c>
      <c r="H2022" s="28">
        <v>561</v>
      </c>
      <c r="I2022" s="29" t="s">
        <v>11327</v>
      </c>
      <c r="J2022" s="33" t="s">
        <v>11574</v>
      </c>
      <c r="K2022" s="29" t="s">
        <v>2997</v>
      </c>
      <c r="L2022" s="29" t="s">
        <v>11360</v>
      </c>
      <c r="M2022" s="29" t="s">
        <v>8577</v>
      </c>
      <c r="N2022" s="28">
        <v>424534</v>
      </c>
      <c r="O2022" s="28">
        <v>6151447</v>
      </c>
      <c r="P2022" s="29" t="s">
        <v>11573</v>
      </c>
      <c r="Q2022" s="32" t="s">
        <v>843</v>
      </c>
      <c r="R2022" s="19"/>
      <c r="S2022" s="19"/>
      <c r="T2022" s="19"/>
      <c r="U2022" s="19"/>
      <c r="V2022" s="19"/>
      <c r="W2022" s="19"/>
      <c r="X2022" s="19"/>
      <c r="Y2022" s="19"/>
      <c r="Z2022" s="19"/>
      <c r="AA2022" s="19"/>
      <c r="AB2022" s="19"/>
      <c r="AC2022" s="19"/>
      <c r="AD2022" s="19"/>
      <c r="AE2022" s="19"/>
      <c r="AF2022" s="19"/>
      <c r="AG2022" s="19"/>
      <c r="AH2022" s="19"/>
      <c r="AI2022" s="19"/>
      <c r="AJ2022" s="19"/>
      <c r="AK2022" s="19"/>
      <c r="AL2022" s="19"/>
      <c r="AM2022" s="19"/>
      <c r="AN2022" s="19"/>
      <c r="AO2022" s="19"/>
      <c r="AP2022" s="19"/>
      <c r="AQ2022" s="31">
        <v>1018249.828125</v>
      </c>
      <c r="AR2022" s="31">
        <v>5747214.65625</v>
      </c>
      <c r="AS2022" s="31">
        <v>4586146.46484375</v>
      </c>
      <c r="AT2022" s="31">
        <v>7874580.3125</v>
      </c>
      <c r="AU2022" s="31">
        <v>7453327.203125</v>
      </c>
      <c r="AV2022" s="31">
        <v>8244047.09375</v>
      </c>
      <c r="AW2022" s="31">
        <v>7836396.78125</v>
      </c>
      <c r="AX2022" s="31">
        <v>742545.0625</v>
      </c>
      <c r="AY2022" s="31">
        <v>507052.4375</v>
      </c>
      <c r="AZ2022" s="31">
        <v>1249597.5</v>
      </c>
    </row>
    <row r="2023" spans="1:52" ht="15" customHeight="1">
      <c r="A2023" s="29" t="s">
        <v>11572</v>
      </c>
      <c r="B2023" s="34">
        <v>37511</v>
      </c>
      <c r="C2023" s="28">
        <v>2000</v>
      </c>
      <c r="D2023" s="28">
        <v>80</v>
      </c>
      <c r="E2023" s="28">
        <v>70</v>
      </c>
      <c r="F2023" s="29" t="s">
        <v>5244</v>
      </c>
      <c r="G2023" s="29" t="s">
        <v>11357</v>
      </c>
      <c r="H2023" s="28">
        <v>561</v>
      </c>
      <c r="I2023" s="29" t="s">
        <v>11327</v>
      </c>
      <c r="J2023" s="33" t="s">
        <v>11571</v>
      </c>
      <c r="K2023" s="29" t="s">
        <v>2997</v>
      </c>
      <c r="L2023" s="29" t="s">
        <v>11360</v>
      </c>
      <c r="M2023" s="29" t="s">
        <v>8577</v>
      </c>
      <c r="N2023" s="28">
        <v>424602</v>
      </c>
      <c r="O2023" s="28">
        <v>6150891</v>
      </c>
      <c r="P2023" s="29" t="s">
        <v>11570</v>
      </c>
      <c r="Q2023" s="32" t="s">
        <v>843</v>
      </c>
      <c r="R2023" s="19"/>
      <c r="S2023" s="19"/>
      <c r="T2023" s="19"/>
      <c r="U2023" s="19"/>
      <c r="V2023" s="19"/>
      <c r="W2023" s="19"/>
      <c r="X2023" s="19"/>
      <c r="Y2023" s="19"/>
      <c r="Z2023" s="19"/>
      <c r="AA2023" s="19"/>
      <c r="AB2023" s="19"/>
      <c r="AC2023" s="19"/>
      <c r="AD2023" s="19"/>
      <c r="AE2023" s="19"/>
      <c r="AF2023" s="19"/>
      <c r="AG2023" s="19"/>
      <c r="AH2023" s="19"/>
      <c r="AI2023" s="19"/>
      <c r="AJ2023" s="19"/>
      <c r="AK2023" s="19"/>
      <c r="AL2023" s="19"/>
      <c r="AM2023" s="19"/>
      <c r="AN2023" s="19"/>
      <c r="AO2023" s="19"/>
      <c r="AP2023" s="19"/>
      <c r="AQ2023" s="31">
        <v>888633.078125</v>
      </c>
      <c r="AR2023" s="31">
        <v>5747214.65625</v>
      </c>
      <c r="AS2023" s="31">
        <v>4586146.46484375</v>
      </c>
      <c r="AT2023" s="31">
        <v>7874580.3125</v>
      </c>
      <c r="AU2023" s="31">
        <v>7453327.203125</v>
      </c>
      <c r="AV2023" s="31">
        <v>8244047.09375</v>
      </c>
      <c r="AW2023" s="31">
        <v>7836396.78125</v>
      </c>
      <c r="AX2023" s="31">
        <v>742545.0625</v>
      </c>
      <c r="AY2023" s="31">
        <v>507052.4375</v>
      </c>
      <c r="AZ2023" s="31">
        <v>1249597.5</v>
      </c>
    </row>
    <row r="2024" spans="1:52" ht="15" customHeight="1">
      <c r="A2024" s="29" t="s">
        <v>11569</v>
      </c>
      <c r="B2024" s="34">
        <v>37511</v>
      </c>
      <c r="C2024" s="28">
        <v>2000</v>
      </c>
      <c r="D2024" s="28">
        <v>80</v>
      </c>
      <c r="E2024" s="28">
        <v>70</v>
      </c>
      <c r="F2024" s="29" t="s">
        <v>5244</v>
      </c>
      <c r="G2024" s="29" t="s">
        <v>11357</v>
      </c>
      <c r="H2024" s="28">
        <v>561</v>
      </c>
      <c r="I2024" s="29" t="s">
        <v>11327</v>
      </c>
      <c r="J2024" s="33" t="s">
        <v>11568</v>
      </c>
      <c r="K2024" s="29" t="s">
        <v>2997</v>
      </c>
      <c r="L2024" s="29" t="s">
        <v>11360</v>
      </c>
      <c r="M2024" s="29" t="s">
        <v>8577</v>
      </c>
      <c r="N2024" s="28">
        <v>424671</v>
      </c>
      <c r="O2024" s="28">
        <v>6150335</v>
      </c>
      <c r="P2024" s="29" t="s">
        <v>11567</v>
      </c>
      <c r="Q2024" s="32" t="s">
        <v>843</v>
      </c>
      <c r="R2024" s="19"/>
      <c r="S2024" s="19"/>
      <c r="T2024" s="19"/>
      <c r="U2024" s="19"/>
      <c r="V2024" s="19"/>
      <c r="W2024" s="19"/>
      <c r="X2024" s="19"/>
      <c r="Y2024" s="19"/>
      <c r="Z2024" s="19"/>
      <c r="AA2024" s="19"/>
      <c r="AB2024" s="19"/>
      <c r="AC2024" s="19"/>
      <c r="AD2024" s="19"/>
      <c r="AE2024" s="19"/>
      <c r="AF2024" s="19"/>
      <c r="AG2024" s="19"/>
      <c r="AH2024" s="19"/>
      <c r="AI2024" s="19"/>
      <c r="AJ2024" s="19"/>
      <c r="AK2024" s="19"/>
      <c r="AL2024" s="19"/>
      <c r="AM2024" s="19"/>
      <c r="AN2024" s="19"/>
      <c r="AO2024" s="19"/>
      <c r="AP2024" s="19"/>
      <c r="AQ2024" s="31">
        <v>888633.078125</v>
      </c>
      <c r="AR2024" s="31">
        <v>5747214.65625</v>
      </c>
      <c r="AS2024" s="31">
        <v>4586146.46484375</v>
      </c>
      <c r="AT2024" s="31">
        <v>7874580.3125</v>
      </c>
      <c r="AU2024" s="31">
        <v>7453327.203125</v>
      </c>
      <c r="AV2024" s="31">
        <v>8244047.09375</v>
      </c>
      <c r="AW2024" s="31">
        <v>7836396.78125</v>
      </c>
      <c r="AX2024" s="31">
        <v>742545.0625</v>
      </c>
      <c r="AY2024" s="31">
        <v>507052.4375</v>
      </c>
      <c r="AZ2024" s="31">
        <v>1249597.5</v>
      </c>
    </row>
    <row r="2025" spans="1:52" ht="15" customHeight="1">
      <c r="A2025" s="29" t="s">
        <v>11566</v>
      </c>
      <c r="B2025" s="34">
        <v>37511</v>
      </c>
      <c r="C2025" s="28">
        <v>2000</v>
      </c>
      <c r="D2025" s="28">
        <v>80</v>
      </c>
      <c r="E2025" s="28">
        <v>70</v>
      </c>
      <c r="F2025" s="29" t="s">
        <v>5244</v>
      </c>
      <c r="G2025" s="29" t="s">
        <v>11357</v>
      </c>
      <c r="H2025" s="28">
        <v>561</v>
      </c>
      <c r="I2025" s="29" t="s">
        <v>11327</v>
      </c>
      <c r="J2025" s="33" t="s">
        <v>11565</v>
      </c>
      <c r="K2025" s="29" t="s">
        <v>2997</v>
      </c>
      <c r="L2025" s="29" t="s">
        <v>11360</v>
      </c>
      <c r="M2025" s="29" t="s">
        <v>8577</v>
      </c>
      <c r="N2025" s="28">
        <v>424739</v>
      </c>
      <c r="O2025" s="28">
        <v>6149780</v>
      </c>
      <c r="P2025" s="29" t="s">
        <v>11564</v>
      </c>
      <c r="Q2025" s="32" t="s">
        <v>843</v>
      </c>
      <c r="R2025" s="19"/>
      <c r="S2025" s="19"/>
      <c r="T2025" s="19"/>
      <c r="U2025" s="19"/>
      <c r="V2025" s="19"/>
      <c r="W2025" s="19"/>
      <c r="X2025" s="19"/>
      <c r="Y2025" s="19"/>
      <c r="Z2025" s="19"/>
      <c r="AA2025" s="19"/>
      <c r="AB2025" s="19"/>
      <c r="AC2025" s="19"/>
      <c r="AD2025" s="19"/>
      <c r="AE2025" s="19"/>
      <c r="AF2025" s="19"/>
      <c r="AG2025" s="19"/>
      <c r="AH2025" s="19"/>
      <c r="AI2025" s="19"/>
      <c r="AJ2025" s="19"/>
      <c r="AK2025" s="19"/>
      <c r="AL2025" s="19"/>
      <c r="AM2025" s="19"/>
      <c r="AN2025" s="19"/>
      <c r="AO2025" s="19"/>
      <c r="AP2025" s="19"/>
      <c r="AQ2025" s="31">
        <v>761448.3125</v>
      </c>
      <c r="AR2025" s="31">
        <v>5747214.65625</v>
      </c>
      <c r="AS2025" s="31">
        <v>4586146.46484375</v>
      </c>
      <c r="AT2025" s="31">
        <v>7874580.3125</v>
      </c>
      <c r="AU2025" s="31">
        <v>7453327.203125</v>
      </c>
      <c r="AV2025" s="31">
        <v>8244047.09375</v>
      </c>
      <c r="AW2025" s="31">
        <v>7836396.78125</v>
      </c>
      <c r="AX2025" s="31">
        <v>742545.0625</v>
      </c>
      <c r="AY2025" s="31">
        <v>507052.4375</v>
      </c>
      <c r="AZ2025" s="31">
        <v>1249597.5</v>
      </c>
    </row>
    <row r="2026" spans="1:52" ht="15" customHeight="1">
      <c r="A2026" s="29" t="s">
        <v>11563</v>
      </c>
      <c r="B2026" s="34">
        <v>37518</v>
      </c>
      <c r="C2026" s="28">
        <v>2000</v>
      </c>
      <c r="D2026" s="28">
        <v>80</v>
      </c>
      <c r="E2026" s="28">
        <v>70</v>
      </c>
      <c r="F2026" s="29" t="s">
        <v>5244</v>
      </c>
      <c r="G2026" s="29" t="s">
        <v>11357</v>
      </c>
      <c r="H2026" s="28">
        <v>561</v>
      </c>
      <c r="I2026" s="29" t="s">
        <v>11327</v>
      </c>
      <c r="J2026" s="33" t="s">
        <v>11562</v>
      </c>
      <c r="K2026" s="29" t="s">
        <v>2997</v>
      </c>
      <c r="L2026" s="29" t="s">
        <v>11360</v>
      </c>
      <c r="M2026" s="29" t="s">
        <v>8577</v>
      </c>
      <c r="N2026" s="28">
        <v>424807</v>
      </c>
      <c r="O2026" s="28">
        <v>6149224</v>
      </c>
      <c r="P2026" s="29" t="s">
        <v>11561</v>
      </c>
      <c r="Q2026" s="32" t="s">
        <v>843</v>
      </c>
      <c r="R2026" s="19"/>
      <c r="S2026" s="19"/>
      <c r="T2026" s="19"/>
      <c r="U2026" s="19"/>
      <c r="V2026" s="19"/>
      <c r="W2026" s="19"/>
      <c r="X2026" s="19"/>
      <c r="Y2026" s="19"/>
      <c r="Z2026" s="19"/>
      <c r="AA2026" s="19"/>
      <c r="AB2026" s="19"/>
      <c r="AC2026" s="19"/>
      <c r="AD2026" s="19"/>
      <c r="AE2026" s="19"/>
      <c r="AF2026" s="19"/>
      <c r="AG2026" s="19"/>
      <c r="AH2026" s="19"/>
      <c r="AI2026" s="19"/>
      <c r="AJ2026" s="19"/>
      <c r="AK2026" s="19"/>
      <c r="AL2026" s="19"/>
      <c r="AM2026" s="19"/>
      <c r="AN2026" s="19"/>
      <c r="AO2026" s="19"/>
      <c r="AP2026" s="19"/>
      <c r="AQ2026" s="31">
        <v>761448.3125</v>
      </c>
      <c r="AR2026" s="31">
        <v>5747214.65625</v>
      </c>
      <c r="AS2026" s="31">
        <v>4586146.46484375</v>
      </c>
      <c r="AT2026" s="31">
        <v>7874580.3125</v>
      </c>
      <c r="AU2026" s="31">
        <v>7453327.203125</v>
      </c>
      <c r="AV2026" s="31">
        <v>8244047.09375</v>
      </c>
      <c r="AW2026" s="31">
        <v>7836396.78125</v>
      </c>
      <c r="AX2026" s="31">
        <v>742545.0625</v>
      </c>
      <c r="AY2026" s="31">
        <v>507052.4375</v>
      </c>
      <c r="AZ2026" s="31">
        <v>1249597.5</v>
      </c>
    </row>
    <row r="2027" spans="1:52" ht="15" customHeight="1">
      <c r="A2027" s="29" t="s">
        <v>11560</v>
      </c>
      <c r="B2027" s="34">
        <v>37536</v>
      </c>
      <c r="C2027" s="28">
        <v>2000</v>
      </c>
      <c r="D2027" s="28">
        <v>80</v>
      </c>
      <c r="E2027" s="28">
        <v>70</v>
      </c>
      <c r="F2027" s="29" t="s">
        <v>5244</v>
      </c>
      <c r="G2027" s="29" t="s">
        <v>11357</v>
      </c>
      <c r="H2027" s="28">
        <v>561</v>
      </c>
      <c r="I2027" s="29" t="s">
        <v>11327</v>
      </c>
      <c r="J2027" s="33" t="s">
        <v>11559</v>
      </c>
      <c r="K2027" s="29" t="s">
        <v>2997</v>
      </c>
      <c r="L2027" s="29" t="s">
        <v>11360</v>
      </c>
      <c r="M2027" s="29" t="s">
        <v>8577</v>
      </c>
      <c r="N2027" s="28">
        <v>424875</v>
      </c>
      <c r="O2027" s="28">
        <v>6148668</v>
      </c>
      <c r="P2027" s="29" t="s">
        <v>11558</v>
      </c>
      <c r="Q2027" s="32" t="s">
        <v>843</v>
      </c>
      <c r="R2027" s="19"/>
      <c r="S2027" s="19"/>
      <c r="T2027" s="19"/>
      <c r="U2027" s="19"/>
      <c r="V2027" s="19"/>
      <c r="W2027" s="19"/>
      <c r="X2027" s="19"/>
      <c r="Y2027" s="19"/>
      <c r="Z2027" s="19"/>
      <c r="AA2027" s="19"/>
      <c r="AB2027" s="19"/>
      <c r="AC2027" s="19"/>
      <c r="AD2027" s="19"/>
      <c r="AE2027" s="19"/>
      <c r="AF2027" s="19"/>
      <c r="AG2027" s="19"/>
      <c r="AH2027" s="19"/>
      <c r="AI2027" s="19"/>
      <c r="AJ2027" s="19"/>
      <c r="AK2027" s="19"/>
      <c r="AL2027" s="19"/>
      <c r="AM2027" s="19"/>
      <c r="AN2027" s="19"/>
      <c r="AO2027" s="19"/>
      <c r="AP2027" s="19"/>
      <c r="AQ2027" s="31">
        <v>761448.3125</v>
      </c>
      <c r="AR2027" s="31">
        <v>5747214.65625</v>
      </c>
      <c r="AS2027" s="31">
        <v>4586146.46484375</v>
      </c>
      <c r="AT2027" s="31">
        <v>7874580.3125</v>
      </c>
      <c r="AU2027" s="31">
        <v>7453327.203125</v>
      </c>
      <c r="AV2027" s="31">
        <v>8244047.09375</v>
      </c>
      <c r="AW2027" s="31">
        <v>7836396.78125</v>
      </c>
      <c r="AX2027" s="31">
        <v>742545.0625</v>
      </c>
      <c r="AY2027" s="31">
        <v>507052.4375</v>
      </c>
      <c r="AZ2027" s="31">
        <v>1249597.5</v>
      </c>
    </row>
    <row r="2028" spans="1:52" ht="15" customHeight="1">
      <c r="A2028" s="29" t="s">
        <v>11557</v>
      </c>
      <c r="B2028" s="34">
        <v>37523</v>
      </c>
      <c r="C2028" s="28">
        <v>2000</v>
      </c>
      <c r="D2028" s="28">
        <v>80</v>
      </c>
      <c r="E2028" s="28">
        <v>70</v>
      </c>
      <c r="F2028" s="29" t="s">
        <v>5244</v>
      </c>
      <c r="G2028" s="29" t="s">
        <v>11357</v>
      </c>
      <c r="H2028" s="28">
        <v>561</v>
      </c>
      <c r="I2028" s="29" t="s">
        <v>11327</v>
      </c>
      <c r="J2028" s="33" t="s">
        <v>11556</v>
      </c>
      <c r="K2028" s="29" t="s">
        <v>2997</v>
      </c>
      <c r="L2028" s="29" t="s">
        <v>11360</v>
      </c>
      <c r="M2028" s="29" t="s">
        <v>8577</v>
      </c>
      <c r="N2028" s="28">
        <v>424944</v>
      </c>
      <c r="O2028" s="28">
        <v>6148112</v>
      </c>
      <c r="P2028" s="29" t="s">
        <v>11555</v>
      </c>
      <c r="Q2028" s="32" t="s">
        <v>843</v>
      </c>
      <c r="R2028" s="19"/>
      <c r="S2028" s="19"/>
      <c r="T2028" s="19"/>
      <c r="U2028" s="19"/>
      <c r="V2028" s="19"/>
      <c r="W2028" s="19"/>
      <c r="X2028" s="19"/>
      <c r="Y2028" s="19"/>
      <c r="Z2028" s="19"/>
      <c r="AA2028" s="19"/>
      <c r="AB2028" s="19"/>
      <c r="AC2028" s="19"/>
      <c r="AD2028" s="19"/>
      <c r="AE2028" s="19"/>
      <c r="AF2028" s="19"/>
      <c r="AG2028" s="19"/>
      <c r="AH2028" s="19"/>
      <c r="AI2028" s="19"/>
      <c r="AJ2028" s="19"/>
      <c r="AK2028" s="19"/>
      <c r="AL2028" s="19"/>
      <c r="AM2028" s="19"/>
      <c r="AN2028" s="19"/>
      <c r="AO2028" s="19"/>
      <c r="AP2028" s="19"/>
      <c r="AQ2028" s="31">
        <v>761448.3125</v>
      </c>
      <c r="AR2028" s="31">
        <v>5747214.65625</v>
      </c>
      <c r="AS2028" s="31">
        <v>4586146.46484375</v>
      </c>
      <c r="AT2028" s="31">
        <v>7874580.3125</v>
      </c>
      <c r="AU2028" s="31">
        <v>7453327.203125</v>
      </c>
      <c r="AV2028" s="31">
        <v>8244047.09375</v>
      </c>
      <c r="AW2028" s="31">
        <v>7836396.78125</v>
      </c>
      <c r="AX2028" s="31">
        <v>742545.0625</v>
      </c>
      <c r="AY2028" s="31">
        <v>507052.4375</v>
      </c>
      <c r="AZ2028" s="31">
        <v>1249597.5</v>
      </c>
    </row>
    <row r="2029" spans="1:52" ht="15" customHeight="1">
      <c r="A2029" s="29" t="s">
        <v>11554</v>
      </c>
      <c r="B2029" s="34">
        <v>37525</v>
      </c>
      <c r="C2029" s="28">
        <v>2000</v>
      </c>
      <c r="D2029" s="28">
        <v>80</v>
      </c>
      <c r="E2029" s="28">
        <v>70</v>
      </c>
      <c r="F2029" s="29" t="s">
        <v>5244</v>
      </c>
      <c r="G2029" s="29" t="s">
        <v>11357</v>
      </c>
      <c r="H2029" s="28">
        <v>561</v>
      </c>
      <c r="I2029" s="29" t="s">
        <v>11327</v>
      </c>
      <c r="J2029" s="33" t="s">
        <v>11553</v>
      </c>
      <c r="K2029" s="29" t="s">
        <v>2997</v>
      </c>
      <c r="L2029" s="29" t="s">
        <v>11360</v>
      </c>
      <c r="M2029" s="29" t="s">
        <v>8577</v>
      </c>
      <c r="N2029" s="28">
        <v>425012</v>
      </c>
      <c r="O2029" s="28">
        <v>6147556</v>
      </c>
      <c r="P2029" s="29" t="s">
        <v>11552</v>
      </c>
      <c r="Q2029" s="32" t="s">
        <v>843</v>
      </c>
      <c r="R2029" s="19"/>
      <c r="S2029" s="19"/>
      <c r="T2029" s="19"/>
      <c r="U2029" s="19"/>
      <c r="V2029" s="19"/>
      <c r="W2029" s="19"/>
      <c r="X2029" s="19"/>
      <c r="Y2029" s="19"/>
      <c r="Z2029" s="19"/>
      <c r="AA2029" s="19"/>
      <c r="AB2029" s="19"/>
      <c r="AC2029" s="19"/>
      <c r="AD2029" s="19"/>
      <c r="AE2029" s="19"/>
      <c r="AF2029" s="19"/>
      <c r="AG2029" s="19"/>
      <c r="AH2029" s="19"/>
      <c r="AI2029" s="19"/>
      <c r="AJ2029" s="19"/>
      <c r="AK2029" s="19"/>
      <c r="AL2029" s="19"/>
      <c r="AM2029" s="19"/>
      <c r="AN2029" s="19"/>
      <c r="AO2029" s="19"/>
      <c r="AP2029" s="19"/>
      <c r="AQ2029" s="31">
        <v>761448.3125</v>
      </c>
      <c r="AR2029" s="31">
        <v>5747214.65625</v>
      </c>
      <c r="AS2029" s="31">
        <v>4586146.46484375</v>
      </c>
      <c r="AT2029" s="31">
        <v>7874580.3125</v>
      </c>
      <c r="AU2029" s="31">
        <v>7453327.203125</v>
      </c>
      <c r="AV2029" s="31">
        <v>8244047.09375</v>
      </c>
      <c r="AW2029" s="31">
        <v>7836396.78125</v>
      </c>
      <c r="AX2029" s="31">
        <v>742545.0625</v>
      </c>
      <c r="AY2029" s="31">
        <v>507052.4375</v>
      </c>
      <c r="AZ2029" s="31">
        <v>1249597.5</v>
      </c>
    </row>
    <row r="2030" spans="1:52" ht="15" customHeight="1">
      <c r="A2030" s="29" t="s">
        <v>11551</v>
      </c>
      <c r="B2030" s="34">
        <v>37531</v>
      </c>
      <c r="C2030" s="28">
        <v>2000</v>
      </c>
      <c r="D2030" s="28">
        <v>80</v>
      </c>
      <c r="E2030" s="28">
        <v>70</v>
      </c>
      <c r="F2030" s="29" t="s">
        <v>5244</v>
      </c>
      <c r="G2030" s="29" t="s">
        <v>11357</v>
      </c>
      <c r="H2030" s="28">
        <v>561</v>
      </c>
      <c r="I2030" s="29" t="s">
        <v>11327</v>
      </c>
      <c r="J2030" s="33" t="s">
        <v>11550</v>
      </c>
      <c r="K2030" s="29" t="s">
        <v>2997</v>
      </c>
      <c r="L2030" s="29" t="s">
        <v>11360</v>
      </c>
      <c r="M2030" s="29" t="s">
        <v>8577</v>
      </c>
      <c r="N2030" s="28">
        <v>425094</v>
      </c>
      <c r="O2030" s="28">
        <v>6151447</v>
      </c>
      <c r="P2030" s="29" t="s">
        <v>11549</v>
      </c>
      <c r="Q2030" s="32" t="s">
        <v>843</v>
      </c>
      <c r="R2030" s="19"/>
      <c r="S2030" s="19"/>
      <c r="T2030" s="19"/>
      <c r="U2030" s="19"/>
      <c r="V2030" s="19"/>
      <c r="W2030" s="19"/>
      <c r="X2030" s="19"/>
      <c r="Y2030" s="19"/>
      <c r="Z2030" s="19"/>
      <c r="AA2030" s="19"/>
      <c r="AB2030" s="19"/>
      <c r="AC2030" s="19"/>
      <c r="AD2030" s="19"/>
      <c r="AE2030" s="19"/>
      <c r="AF2030" s="19"/>
      <c r="AG2030" s="19"/>
      <c r="AH2030" s="19"/>
      <c r="AI2030" s="19"/>
      <c r="AJ2030" s="19"/>
      <c r="AK2030" s="19"/>
      <c r="AL2030" s="19"/>
      <c r="AM2030" s="19"/>
      <c r="AN2030" s="19"/>
      <c r="AO2030" s="19"/>
      <c r="AP2030" s="19"/>
      <c r="AQ2030" s="31">
        <v>761448.3125</v>
      </c>
      <c r="AR2030" s="31">
        <v>5747214.65625</v>
      </c>
      <c r="AS2030" s="31">
        <v>4586146.46484375</v>
      </c>
      <c r="AT2030" s="31">
        <v>7874580.3125</v>
      </c>
      <c r="AU2030" s="31">
        <v>7453327.203125</v>
      </c>
      <c r="AV2030" s="31">
        <v>8244047.09375</v>
      </c>
      <c r="AW2030" s="31">
        <v>7836396.78125</v>
      </c>
      <c r="AX2030" s="31">
        <v>742545.0625</v>
      </c>
      <c r="AY2030" s="31">
        <v>507052.4375</v>
      </c>
      <c r="AZ2030" s="31">
        <v>1249597.5</v>
      </c>
    </row>
    <row r="2031" spans="1:52" ht="15" customHeight="1">
      <c r="A2031" s="29" t="s">
        <v>11548</v>
      </c>
      <c r="B2031" s="34">
        <v>37528</v>
      </c>
      <c r="C2031" s="28">
        <v>2000</v>
      </c>
      <c r="D2031" s="28">
        <v>80</v>
      </c>
      <c r="E2031" s="28">
        <v>70</v>
      </c>
      <c r="F2031" s="29" t="s">
        <v>5244</v>
      </c>
      <c r="G2031" s="29" t="s">
        <v>11357</v>
      </c>
      <c r="H2031" s="28">
        <v>561</v>
      </c>
      <c r="I2031" s="29" t="s">
        <v>11327</v>
      </c>
      <c r="J2031" s="33" t="s">
        <v>11547</v>
      </c>
      <c r="K2031" s="29" t="s">
        <v>2997</v>
      </c>
      <c r="L2031" s="29" t="s">
        <v>11360</v>
      </c>
      <c r="M2031" s="29" t="s">
        <v>8577</v>
      </c>
      <c r="N2031" s="28">
        <v>425162</v>
      </c>
      <c r="O2031" s="28">
        <v>6150891</v>
      </c>
      <c r="P2031" s="29" t="s">
        <v>11546</v>
      </c>
      <c r="Q2031" s="32" t="s">
        <v>843</v>
      </c>
      <c r="R2031" s="19"/>
      <c r="S2031" s="19"/>
      <c r="T2031" s="19"/>
      <c r="U2031" s="19"/>
      <c r="V2031" s="19"/>
      <c r="W2031" s="19"/>
      <c r="X2031" s="19"/>
      <c r="Y2031" s="19"/>
      <c r="Z2031" s="19"/>
      <c r="AA2031" s="19"/>
      <c r="AB2031" s="19"/>
      <c r="AC2031" s="19"/>
      <c r="AD2031" s="19"/>
      <c r="AE2031" s="19"/>
      <c r="AF2031" s="19"/>
      <c r="AG2031" s="19"/>
      <c r="AH2031" s="19"/>
      <c r="AI2031" s="19"/>
      <c r="AJ2031" s="19"/>
      <c r="AK2031" s="19"/>
      <c r="AL2031" s="19"/>
      <c r="AM2031" s="19"/>
      <c r="AN2031" s="19"/>
      <c r="AO2031" s="19"/>
      <c r="AP2031" s="19"/>
      <c r="AQ2031" s="31">
        <v>761448.3125</v>
      </c>
      <c r="AR2031" s="31">
        <v>5747214.65625</v>
      </c>
      <c r="AS2031" s="31">
        <v>4586146.46484375</v>
      </c>
      <c r="AT2031" s="31">
        <v>7874580.3125</v>
      </c>
      <c r="AU2031" s="31">
        <v>7453327.203125</v>
      </c>
      <c r="AV2031" s="31">
        <v>8244047.09375</v>
      </c>
      <c r="AW2031" s="31">
        <v>7836396.78125</v>
      </c>
      <c r="AX2031" s="31">
        <v>742545.0625</v>
      </c>
      <c r="AY2031" s="31">
        <v>507052.4375</v>
      </c>
      <c r="AZ2031" s="31">
        <v>1249597.5</v>
      </c>
    </row>
    <row r="2032" spans="1:52" ht="15" customHeight="1">
      <c r="A2032" s="29" t="s">
        <v>11545</v>
      </c>
      <c r="B2032" s="34">
        <v>37528</v>
      </c>
      <c r="C2032" s="28">
        <v>2000</v>
      </c>
      <c r="D2032" s="28">
        <v>80</v>
      </c>
      <c r="E2032" s="28">
        <v>70</v>
      </c>
      <c r="F2032" s="29" t="s">
        <v>5244</v>
      </c>
      <c r="G2032" s="29" t="s">
        <v>11357</v>
      </c>
      <c r="H2032" s="28">
        <v>561</v>
      </c>
      <c r="I2032" s="29" t="s">
        <v>11327</v>
      </c>
      <c r="J2032" s="33" t="s">
        <v>11544</v>
      </c>
      <c r="K2032" s="29" t="s">
        <v>2997</v>
      </c>
      <c r="L2032" s="29" t="s">
        <v>11360</v>
      </c>
      <c r="M2032" s="29" t="s">
        <v>8577</v>
      </c>
      <c r="N2032" s="28">
        <v>425231</v>
      </c>
      <c r="O2032" s="28">
        <v>6150335</v>
      </c>
      <c r="P2032" s="29" t="s">
        <v>11543</v>
      </c>
      <c r="Q2032" s="32" t="s">
        <v>843</v>
      </c>
      <c r="R2032" s="19"/>
      <c r="S2032" s="19"/>
      <c r="T2032" s="19"/>
      <c r="U2032" s="19"/>
      <c r="V2032" s="19"/>
      <c r="W2032" s="19"/>
      <c r="X2032" s="19"/>
      <c r="Y2032" s="19"/>
      <c r="Z2032" s="19"/>
      <c r="AA2032" s="19"/>
      <c r="AB2032" s="19"/>
      <c r="AC2032" s="19"/>
      <c r="AD2032" s="19"/>
      <c r="AE2032" s="19"/>
      <c r="AF2032" s="19"/>
      <c r="AG2032" s="19"/>
      <c r="AH2032" s="19"/>
      <c r="AI2032" s="19"/>
      <c r="AJ2032" s="19"/>
      <c r="AK2032" s="19"/>
      <c r="AL2032" s="19"/>
      <c r="AM2032" s="19"/>
      <c r="AN2032" s="19"/>
      <c r="AO2032" s="19"/>
      <c r="AP2032" s="19"/>
      <c r="AQ2032" s="31">
        <v>761448.3125</v>
      </c>
      <c r="AR2032" s="31">
        <v>5747214.65625</v>
      </c>
      <c r="AS2032" s="31">
        <v>4586146.46484375</v>
      </c>
      <c r="AT2032" s="31">
        <v>7874580.3125</v>
      </c>
      <c r="AU2032" s="31">
        <v>7453327.203125</v>
      </c>
      <c r="AV2032" s="31">
        <v>8244047.09375</v>
      </c>
      <c r="AW2032" s="31">
        <v>7836396.78125</v>
      </c>
      <c r="AX2032" s="31">
        <v>742545.0625</v>
      </c>
      <c r="AY2032" s="31">
        <v>507052.4375</v>
      </c>
      <c r="AZ2032" s="31">
        <v>1249597.5</v>
      </c>
    </row>
    <row r="2033" spans="1:52" ht="15" customHeight="1">
      <c r="A2033" s="29" t="s">
        <v>11542</v>
      </c>
      <c r="B2033" s="34">
        <v>37535</v>
      </c>
      <c r="C2033" s="28">
        <v>2000</v>
      </c>
      <c r="D2033" s="28">
        <v>80</v>
      </c>
      <c r="E2033" s="28">
        <v>70</v>
      </c>
      <c r="F2033" s="29" t="s">
        <v>5244</v>
      </c>
      <c r="G2033" s="29" t="s">
        <v>11357</v>
      </c>
      <c r="H2033" s="28">
        <v>561</v>
      </c>
      <c r="I2033" s="29" t="s">
        <v>11327</v>
      </c>
      <c r="J2033" s="33" t="s">
        <v>11541</v>
      </c>
      <c r="K2033" s="29" t="s">
        <v>2997</v>
      </c>
      <c r="L2033" s="29" t="s">
        <v>11360</v>
      </c>
      <c r="M2033" s="29" t="s">
        <v>8577</v>
      </c>
      <c r="N2033" s="28">
        <v>425299</v>
      </c>
      <c r="O2033" s="28">
        <v>6149780</v>
      </c>
      <c r="P2033" s="29" t="s">
        <v>11540</v>
      </c>
      <c r="Q2033" s="32" t="s">
        <v>843</v>
      </c>
      <c r="R2033" s="19"/>
      <c r="S2033" s="19"/>
      <c r="T2033" s="19"/>
      <c r="U2033" s="19"/>
      <c r="V2033" s="19"/>
      <c r="W2033" s="19"/>
      <c r="X2033" s="19"/>
      <c r="Y2033" s="19"/>
      <c r="Z2033" s="19"/>
      <c r="AA2033" s="19"/>
      <c r="AB2033" s="19"/>
      <c r="AC2033" s="19"/>
      <c r="AD2033" s="19"/>
      <c r="AE2033" s="19"/>
      <c r="AF2033" s="19"/>
      <c r="AG2033" s="19"/>
      <c r="AH2033" s="19"/>
      <c r="AI2033" s="19"/>
      <c r="AJ2033" s="19"/>
      <c r="AK2033" s="19"/>
      <c r="AL2033" s="19"/>
      <c r="AM2033" s="19"/>
      <c r="AN2033" s="19"/>
      <c r="AO2033" s="19"/>
      <c r="AP2033" s="19"/>
      <c r="AQ2033" s="31">
        <v>761448.3125</v>
      </c>
      <c r="AR2033" s="31">
        <v>5747214.65625</v>
      </c>
      <c r="AS2033" s="31">
        <v>4586146.46484375</v>
      </c>
      <c r="AT2033" s="31">
        <v>7874580.3125</v>
      </c>
      <c r="AU2033" s="31">
        <v>7453327.203125</v>
      </c>
      <c r="AV2033" s="31">
        <v>8244047.09375</v>
      </c>
      <c r="AW2033" s="31">
        <v>7836396.78125</v>
      </c>
      <c r="AX2033" s="31">
        <v>742545.0625</v>
      </c>
      <c r="AY2033" s="31">
        <v>507052.4375</v>
      </c>
      <c r="AZ2033" s="31">
        <v>1249597.5</v>
      </c>
    </row>
    <row r="2034" spans="1:52" ht="15" customHeight="1">
      <c r="A2034" s="29" t="s">
        <v>11539</v>
      </c>
      <c r="B2034" s="34">
        <v>37545</v>
      </c>
      <c r="C2034" s="28">
        <v>2000</v>
      </c>
      <c r="D2034" s="28">
        <v>80</v>
      </c>
      <c r="E2034" s="28">
        <v>70</v>
      </c>
      <c r="F2034" s="29" t="s">
        <v>5244</v>
      </c>
      <c r="G2034" s="29" t="s">
        <v>11357</v>
      </c>
      <c r="H2034" s="28">
        <v>561</v>
      </c>
      <c r="I2034" s="29" t="s">
        <v>11327</v>
      </c>
      <c r="J2034" s="33" t="s">
        <v>11538</v>
      </c>
      <c r="K2034" s="29" t="s">
        <v>2997</v>
      </c>
      <c r="L2034" s="29" t="s">
        <v>11360</v>
      </c>
      <c r="M2034" s="29" t="s">
        <v>8577</v>
      </c>
      <c r="N2034" s="28">
        <v>425367</v>
      </c>
      <c r="O2034" s="28">
        <v>6149224</v>
      </c>
      <c r="P2034" s="29" t="s">
        <v>11537</v>
      </c>
      <c r="Q2034" s="32" t="s">
        <v>843</v>
      </c>
      <c r="R2034" s="19"/>
      <c r="S2034" s="19"/>
      <c r="T2034" s="19"/>
      <c r="U2034" s="19"/>
      <c r="V2034" s="19"/>
      <c r="W2034" s="19"/>
      <c r="X2034" s="19"/>
      <c r="Y2034" s="19"/>
      <c r="Z2034" s="19"/>
      <c r="AA2034" s="19"/>
      <c r="AB2034" s="19"/>
      <c r="AC2034" s="19"/>
      <c r="AD2034" s="19"/>
      <c r="AE2034" s="19"/>
      <c r="AF2034" s="19"/>
      <c r="AG2034" s="19"/>
      <c r="AH2034" s="19"/>
      <c r="AI2034" s="19"/>
      <c r="AJ2034" s="19"/>
      <c r="AK2034" s="19"/>
      <c r="AL2034" s="19"/>
      <c r="AM2034" s="19"/>
      <c r="AN2034" s="19"/>
      <c r="AO2034" s="19"/>
      <c r="AP2034" s="19"/>
      <c r="AQ2034" s="31">
        <v>761448.3125</v>
      </c>
      <c r="AR2034" s="31">
        <v>5747214.65625</v>
      </c>
      <c r="AS2034" s="31">
        <v>4586146.46484375</v>
      </c>
      <c r="AT2034" s="31">
        <v>7874580.3125</v>
      </c>
      <c r="AU2034" s="31">
        <v>7453327.203125</v>
      </c>
      <c r="AV2034" s="31">
        <v>8244047.09375</v>
      </c>
      <c r="AW2034" s="31">
        <v>7836396.78125</v>
      </c>
      <c r="AX2034" s="31">
        <v>742545.0625</v>
      </c>
      <c r="AY2034" s="31">
        <v>507052.4375</v>
      </c>
      <c r="AZ2034" s="31">
        <v>1249597.5</v>
      </c>
    </row>
    <row r="2035" spans="1:52" ht="15" customHeight="1">
      <c r="A2035" s="29" t="s">
        <v>11536</v>
      </c>
      <c r="B2035" s="34">
        <v>37531</v>
      </c>
      <c r="C2035" s="28">
        <v>2000</v>
      </c>
      <c r="D2035" s="28">
        <v>80</v>
      </c>
      <c r="E2035" s="28">
        <v>70</v>
      </c>
      <c r="F2035" s="29" t="s">
        <v>5244</v>
      </c>
      <c r="G2035" s="29" t="s">
        <v>11357</v>
      </c>
      <c r="H2035" s="28">
        <v>561</v>
      </c>
      <c r="I2035" s="29" t="s">
        <v>11327</v>
      </c>
      <c r="J2035" s="33" t="s">
        <v>11535</v>
      </c>
      <c r="K2035" s="29" t="s">
        <v>2997</v>
      </c>
      <c r="L2035" s="29" t="s">
        <v>11360</v>
      </c>
      <c r="M2035" s="29" t="s">
        <v>8577</v>
      </c>
      <c r="N2035" s="28">
        <v>425435</v>
      </c>
      <c r="O2035" s="28">
        <v>6148668</v>
      </c>
      <c r="P2035" s="29" t="s">
        <v>11534</v>
      </c>
      <c r="Q2035" s="32" t="s">
        <v>843</v>
      </c>
      <c r="R2035" s="19"/>
      <c r="S2035" s="19"/>
      <c r="T2035" s="19"/>
      <c r="U2035" s="19"/>
      <c r="V2035" s="19"/>
      <c r="W2035" s="19"/>
      <c r="X2035" s="19"/>
      <c r="Y2035" s="19"/>
      <c r="Z2035" s="19"/>
      <c r="AA2035" s="19"/>
      <c r="AB2035" s="19"/>
      <c r="AC2035" s="19"/>
      <c r="AD2035" s="19"/>
      <c r="AE2035" s="19"/>
      <c r="AF2035" s="19"/>
      <c r="AG2035" s="19"/>
      <c r="AH2035" s="19"/>
      <c r="AI2035" s="19"/>
      <c r="AJ2035" s="19"/>
      <c r="AK2035" s="19"/>
      <c r="AL2035" s="19"/>
      <c r="AM2035" s="19"/>
      <c r="AN2035" s="19"/>
      <c r="AO2035" s="19"/>
      <c r="AP2035" s="19"/>
      <c r="AQ2035" s="31">
        <v>761448.3125</v>
      </c>
      <c r="AR2035" s="31">
        <v>5747214.65625</v>
      </c>
      <c r="AS2035" s="31">
        <v>4586146.46484375</v>
      </c>
      <c r="AT2035" s="31">
        <v>7874580.3125</v>
      </c>
      <c r="AU2035" s="31">
        <v>7453327.203125</v>
      </c>
      <c r="AV2035" s="31">
        <v>8244047.09375</v>
      </c>
      <c r="AW2035" s="31">
        <v>7836396.78125</v>
      </c>
      <c r="AX2035" s="31">
        <v>742545.0625</v>
      </c>
      <c r="AY2035" s="31">
        <v>507052.4375</v>
      </c>
      <c r="AZ2035" s="31">
        <v>1249597.5</v>
      </c>
    </row>
    <row r="2036" spans="1:52" ht="15" customHeight="1">
      <c r="A2036" s="29" t="s">
        <v>11533</v>
      </c>
      <c r="B2036" s="34">
        <v>37547</v>
      </c>
      <c r="C2036" s="28">
        <v>2000</v>
      </c>
      <c r="D2036" s="28">
        <v>80</v>
      </c>
      <c r="E2036" s="28">
        <v>70</v>
      </c>
      <c r="F2036" s="29" t="s">
        <v>5244</v>
      </c>
      <c r="G2036" s="29" t="s">
        <v>11357</v>
      </c>
      <c r="H2036" s="28">
        <v>561</v>
      </c>
      <c r="I2036" s="29" t="s">
        <v>11327</v>
      </c>
      <c r="J2036" s="33" t="s">
        <v>11532</v>
      </c>
      <c r="K2036" s="29" t="s">
        <v>2997</v>
      </c>
      <c r="L2036" s="29" t="s">
        <v>11360</v>
      </c>
      <c r="M2036" s="29" t="s">
        <v>8577</v>
      </c>
      <c r="N2036" s="28">
        <v>425504</v>
      </c>
      <c r="O2036" s="28">
        <v>6148112</v>
      </c>
      <c r="P2036" s="29" t="s">
        <v>11531</v>
      </c>
      <c r="Q2036" s="32" t="s">
        <v>843</v>
      </c>
      <c r="R2036" s="19"/>
      <c r="S2036" s="19"/>
      <c r="T2036" s="19"/>
      <c r="U2036" s="19"/>
      <c r="V2036" s="19"/>
      <c r="W2036" s="19"/>
      <c r="X2036" s="19"/>
      <c r="Y2036" s="19"/>
      <c r="Z2036" s="19"/>
      <c r="AA2036" s="19"/>
      <c r="AB2036" s="19"/>
      <c r="AC2036" s="19"/>
      <c r="AD2036" s="19"/>
      <c r="AE2036" s="19"/>
      <c r="AF2036" s="19"/>
      <c r="AG2036" s="19"/>
      <c r="AH2036" s="19"/>
      <c r="AI2036" s="19"/>
      <c r="AJ2036" s="19"/>
      <c r="AK2036" s="19"/>
      <c r="AL2036" s="19"/>
      <c r="AM2036" s="19"/>
      <c r="AN2036" s="19"/>
      <c r="AO2036" s="19"/>
      <c r="AP2036" s="19"/>
      <c r="AQ2036" s="31">
        <v>592808.46875</v>
      </c>
      <c r="AR2036" s="31">
        <v>5747214.65625</v>
      </c>
      <c r="AS2036" s="31">
        <v>4586146.46484375</v>
      </c>
      <c r="AT2036" s="31">
        <v>7874580.3125</v>
      </c>
      <c r="AU2036" s="31">
        <v>7453327.203125</v>
      </c>
      <c r="AV2036" s="31">
        <v>8244047.09375</v>
      </c>
      <c r="AW2036" s="31">
        <v>7836396.78125</v>
      </c>
      <c r="AX2036" s="31">
        <v>742545.0625</v>
      </c>
      <c r="AY2036" s="31">
        <v>507052.4375</v>
      </c>
      <c r="AZ2036" s="31">
        <v>1249597.5</v>
      </c>
    </row>
    <row r="2037" spans="1:52" ht="15" customHeight="1">
      <c r="A2037" s="29" t="s">
        <v>11530</v>
      </c>
      <c r="B2037" s="34">
        <v>37536</v>
      </c>
      <c r="C2037" s="28">
        <v>2000</v>
      </c>
      <c r="D2037" s="28">
        <v>80</v>
      </c>
      <c r="E2037" s="28">
        <v>70</v>
      </c>
      <c r="F2037" s="29" t="s">
        <v>5244</v>
      </c>
      <c r="G2037" s="29" t="s">
        <v>11357</v>
      </c>
      <c r="H2037" s="28">
        <v>561</v>
      </c>
      <c r="I2037" s="29" t="s">
        <v>11327</v>
      </c>
      <c r="J2037" s="33" t="s">
        <v>11529</v>
      </c>
      <c r="K2037" s="29" t="s">
        <v>2997</v>
      </c>
      <c r="L2037" s="29" t="s">
        <v>11360</v>
      </c>
      <c r="M2037" s="29" t="s">
        <v>8577</v>
      </c>
      <c r="N2037" s="28">
        <v>425572</v>
      </c>
      <c r="O2037" s="28">
        <v>6147556</v>
      </c>
      <c r="P2037" s="29" t="s">
        <v>11528</v>
      </c>
      <c r="Q2037" s="32" t="s">
        <v>843</v>
      </c>
      <c r="R2037" s="19"/>
      <c r="S2037" s="19"/>
      <c r="T2037" s="19"/>
      <c r="U2037" s="19"/>
      <c r="V2037" s="19"/>
      <c r="W2037" s="19"/>
      <c r="X2037" s="19"/>
      <c r="Y2037" s="19"/>
      <c r="Z2037" s="19"/>
      <c r="AA2037" s="19"/>
      <c r="AB2037" s="19"/>
      <c r="AC2037" s="19"/>
      <c r="AD2037" s="19"/>
      <c r="AE2037" s="19"/>
      <c r="AF2037" s="19"/>
      <c r="AG2037" s="19"/>
      <c r="AH2037" s="19"/>
      <c r="AI2037" s="19"/>
      <c r="AJ2037" s="19"/>
      <c r="AK2037" s="19"/>
      <c r="AL2037" s="19"/>
      <c r="AM2037" s="19"/>
      <c r="AN2037" s="19"/>
      <c r="AO2037" s="19"/>
      <c r="AP2037" s="19"/>
      <c r="AQ2037" s="31">
        <v>761448.3125</v>
      </c>
      <c r="AR2037" s="31">
        <v>5747214.65625</v>
      </c>
      <c r="AS2037" s="31">
        <v>4586146.46484375</v>
      </c>
      <c r="AT2037" s="31">
        <v>7874580.3125</v>
      </c>
      <c r="AU2037" s="31">
        <v>7453327.203125</v>
      </c>
      <c r="AV2037" s="31">
        <v>8244047.09375</v>
      </c>
      <c r="AW2037" s="31">
        <v>7836396.78125</v>
      </c>
      <c r="AX2037" s="31">
        <v>742545.0625</v>
      </c>
      <c r="AY2037" s="31">
        <v>507052.4375</v>
      </c>
      <c r="AZ2037" s="31">
        <v>1249597.5</v>
      </c>
    </row>
    <row r="2038" spans="1:52" ht="15" customHeight="1">
      <c r="A2038" s="29" t="s">
        <v>11527</v>
      </c>
      <c r="B2038" s="34">
        <v>37502</v>
      </c>
      <c r="C2038" s="28">
        <v>2000</v>
      </c>
      <c r="D2038" s="28">
        <v>80</v>
      </c>
      <c r="E2038" s="28">
        <v>70</v>
      </c>
      <c r="F2038" s="29" t="s">
        <v>5244</v>
      </c>
      <c r="G2038" s="29" t="s">
        <v>11357</v>
      </c>
      <c r="H2038" s="28">
        <v>561</v>
      </c>
      <c r="I2038" s="29" t="s">
        <v>11327</v>
      </c>
      <c r="J2038" s="33" t="s">
        <v>11526</v>
      </c>
      <c r="K2038" s="29" t="s">
        <v>2997</v>
      </c>
      <c r="L2038" s="29" t="s">
        <v>11360</v>
      </c>
      <c r="M2038" s="29" t="s">
        <v>8577</v>
      </c>
      <c r="N2038" s="28">
        <v>425654</v>
      </c>
      <c r="O2038" s="28">
        <v>6151447</v>
      </c>
      <c r="P2038" s="29" t="s">
        <v>11525</v>
      </c>
      <c r="Q2038" s="32" t="s">
        <v>843</v>
      </c>
      <c r="R2038" s="19"/>
      <c r="S2038" s="19"/>
      <c r="T2038" s="19"/>
      <c r="U2038" s="19"/>
      <c r="V2038" s="19"/>
      <c r="W2038" s="19"/>
      <c r="X2038" s="19"/>
      <c r="Y2038" s="19"/>
      <c r="Z2038" s="19"/>
      <c r="AA2038" s="19"/>
      <c r="AB2038" s="19"/>
      <c r="AC2038" s="19"/>
      <c r="AD2038" s="19"/>
      <c r="AE2038" s="19"/>
      <c r="AF2038" s="19"/>
      <c r="AG2038" s="19"/>
      <c r="AH2038" s="19"/>
      <c r="AI2038" s="19"/>
      <c r="AJ2038" s="19"/>
      <c r="AK2038" s="19"/>
      <c r="AL2038" s="19"/>
      <c r="AM2038" s="19"/>
      <c r="AN2038" s="19"/>
      <c r="AO2038" s="19"/>
      <c r="AP2038" s="19"/>
      <c r="AQ2038" s="31">
        <v>888633.078125</v>
      </c>
      <c r="AR2038" s="31">
        <v>5747214.65625</v>
      </c>
      <c r="AS2038" s="31">
        <v>4586146.46484375</v>
      </c>
      <c r="AT2038" s="31">
        <v>7874580.3125</v>
      </c>
      <c r="AU2038" s="31">
        <v>7453327.203125</v>
      </c>
      <c r="AV2038" s="31">
        <v>8244047.09375</v>
      </c>
      <c r="AW2038" s="31">
        <v>7836396.78125</v>
      </c>
      <c r="AX2038" s="31">
        <v>742545.0625</v>
      </c>
      <c r="AY2038" s="31">
        <v>507052.4375</v>
      </c>
      <c r="AZ2038" s="31">
        <v>1249597.5</v>
      </c>
    </row>
    <row r="2039" spans="1:52" ht="15" customHeight="1">
      <c r="A2039" s="29" t="s">
        <v>11524</v>
      </c>
      <c r="B2039" s="34">
        <v>37545</v>
      </c>
      <c r="C2039" s="28">
        <v>2000</v>
      </c>
      <c r="D2039" s="28">
        <v>80</v>
      </c>
      <c r="E2039" s="28">
        <v>70</v>
      </c>
      <c r="F2039" s="29" t="s">
        <v>5244</v>
      </c>
      <c r="G2039" s="29" t="s">
        <v>11357</v>
      </c>
      <c r="H2039" s="28">
        <v>561</v>
      </c>
      <c r="I2039" s="29" t="s">
        <v>11327</v>
      </c>
      <c r="J2039" s="33" t="s">
        <v>11523</v>
      </c>
      <c r="K2039" s="29" t="s">
        <v>2997</v>
      </c>
      <c r="L2039" s="29" t="s">
        <v>11360</v>
      </c>
      <c r="M2039" s="29" t="s">
        <v>8577</v>
      </c>
      <c r="N2039" s="28">
        <v>425722</v>
      </c>
      <c r="O2039" s="28">
        <v>6150891</v>
      </c>
      <c r="P2039" s="29" t="s">
        <v>11522</v>
      </c>
      <c r="Q2039" s="32" t="s">
        <v>843</v>
      </c>
      <c r="R2039" s="19"/>
      <c r="S2039" s="19"/>
      <c r="T2039" s="19"/>
      <c r="U2039" s="19"/>
      <c r="V2039" s="19"/>
      <c r="W2039" s="19"/>
      <c r="X2039" s="19"/>
      <c r="Y2039" s="19"/>
      <c r="Z2039" s="19"/>
      <c r="AA2039" s="19"/>
      <c r="AB2039" s="19"/>
      <c r="AC2039" s="19"/>
      <c r="AD2039" s="19"/>
      <c r="AE2039" s="19"/>
      <c r="AF2039" s="19"/>
      <c r="AG2039" s="19"/>
      <c r="AH2039" s="19"/>
      <c r="AI2039" s="19"/>
      <c r="AJ2039" s="19"/>
      <c r="AK2039" s="19"/>
      <c r="AL2039" s="19"/>
      <c r="AM2039" s="19"/>
      <c r="AN2039" s="19"/>
      <c r="AO2039" s="19"/>
      <c r="AP2039" s="19"/>
      <c r="AQ2039" s="31">
        <v>761448.3125</v>
      </c>
      <c r="AR2039" s="31">
        <v>5747214.65625</v>
      </c>
      <c r="AS2039" s="31">
        <v>4586146.46484375</v>
      </c>
      <c r="AT2039" s="31">
        <v>7874580.3125</v>
      </c>
      <c r="AU2039" s="31">
        <v>7453327.203125</v>
      </c>
      <c r="AV2039" s="31">
        <v>8244047.09375</v>
      </c>
      <c r="AW2039" s="31">
        <v>7836396.78125</v>
      </c>
      <c r="AX2039" s="31">
        <v>742545.0625</v>
      </c>
      <c r="AY2039" s="31">
        <v>507052.4375</v>
      </c>
      <c r="AZ2039" s="31">
        <v>1249597.5</v>
      </c>
    </row>
    <row r="2040" spans="1:52" ht="15" customHeight="1">
      <c r="A2040" s="29" t="s">
        <v>11521</v>
      </c>
      <c r="B2040" s="34">
        <v>37536</v>
      </c>
      <c r="C2040" s="28">
        <v>2000</v>
      </c>
      <c r="D2040" s="28">
        <v>80</v>
      </c>
      <c r="E2040" s="28">
        <v>70</v>
      </c>
      <c r="F2040" s="29" t="s">
        <v>5244</v>
      </c>
      <c r="G2040" s="29" t="s">
        <v>11357</v>
      </c>
      <c r="H2040" s="28">
        <v>561</v>
      </c>
      <c r="I2040" s="29" t="s">
        <v>11327</v>
      </c>
      <c r="J2040" s="33" t="s">
        <v>11520</v>
      </c>
      <c r="K2040" s="29" t="s">
        <v>2997</v>
      </c>
      <c r="L2040" s="29" t="s">
        <v>11360</v>
      </c>
      <c r="M2040" s="29" t="s">
        <v>8577</v>
      </c>
      <c r="N2040" s="28">
        <v>425791</v>
      </c>
      <c r="O2040" s="28">
        <v>6150335</v>
      </c>
      <c r="P2040" s="29" t="s">
        <v>11519</v>
      </c>
      <c r="Q2040" s="32" t="s">
        <v>843</v>
      </c>
      <c r="R2040" s="19"/>
      <c r="S2040" s="19"/>
      <c r="T2040" s="19"/>
      <c r="U2040" s="19"/>
      <c r="V2040" s="19"/>
      <c r="W2040" s="19"/>
      <c r="X2040" s="19"/>
      <c r="Y2040" s="19"/>
      <c r="Z2040" s="19"/>
      <c r="AA2040" s="19"/>
      <c r="AB2040" s="19"/>
      <c r="AC2040" s="19"/>
      <c r="AD2040" s="19"/>
      <c r="AE2040" s="19"/>
      <c r="AF2040" s="19"/>
      <c r="AG2040" s="19"/>
      <c r="AH2040" s="19"/>
      <c r="AI2040" s="19"/>
      <c r="AJ2040" s="19"/>
      <c r="AK2040" s="19"/>
      <c r="AL2040" s="19"/>
      <c r="AM2040" s="19"/>
      <c r="AN2040" s="19"/>
      <c r="AO2040" s="19"/>
      <c r="AP2040" s="19"/>
      <c r="AQ2040" s="31">
        <v>761448.3125</v>
      </c>
      <c r="AR2040" s="31">
        <v>5747214.65625</v>
      </c>
      <c r="AS2040" s="31">
        <v>4586146.46484375</v>
      </c>
      <c r="AT2040" s="31">
        <v>7874580.3125</v>
      </c>
      <c r="AU2040" s="31">
        <v>7453327.203125</v>
      </c>
      <c r="AV2040" s="31">
        <v>8244047.09375</v>
      </c>
      <c r="AW2040" s="31">
        <v>7836396.78125</v>
      </c>
      <c r="AX2040" s="31">
        <v>742545.0625</v>
      </c>
      <c r="AY2040" s="31">
        <v>507052.4375</v>
      </c>
      <c r="AZ2040" s="31">
        <v>1249597.5</v>
      </c>
    </row>
    <row r="2041" spans="1:52" ht="15" customHeight="1">
      <c r="A2041" s="29" t="s">
        <v>11518</v>
      </c>
      <c r="B2041" s="34">
        <v>37547</v>
      </c>
      <c r="C2041" s="28">
        <v>2000</v>
      </c>
      <c r="D2041" s="28">
        <v>80</v>
      </c>
      <c r="E2041" s="28">
        <v>70</v>
      </c>
      <c r="F2041" s="29" t="s">
        <v>5244</v>
      </c>
      <c r="G2041" s="29" t="s">
        <v>11357</v>
      </c>
      <c r="H2041" s="28">
        <v>561</v>
      </c>
      <c r="I2041" s="29" t="s">
        <v>11327</v>
      </c>
      <c r="J2041" s="33" t="s">
        <v>11517</v>
      </c>
      <c r="K2041" s="29" t="s">
        <v>2997</v>
      </c>
      <c r="L2041" s="29" t="s">
        <v>11360</v>
      </c>
      <c r="M2041" s="29" t="s">
        <v>8577</v>
      </c>
      <c r="N2041" s="28">
        <v>425859</v>
      </c>
      <c r="O2041" s="28">
        <v>6149780</v>
      </c>
      <c r="P2041" s="29" t="s">
        <v>11516</v>
      </c>
      <c r="Q2041" s="32" t="s">
        <v>843</v>
      </c>
      <c r="R2041" s="19"/>
      <c r="S2041" s="19"/>
      <c r="T2041" s="19"/>
      <c r="U2041" s="19"/>
      <c r="V2041" s="19"/>
      <c r="W2041" s="19"/>
      <c r="X2041" s="19"/>
      <c r="Y2041" s="19"/>
      <c r="Z2041" s="19"/>
      <c r="AA2041" s="19"/>
      <c r="AB2041" s="19"/>
      <c r="AC2041" s="19"/>
      <c r="AD2041" s="19"/>
      <c r="AE2041" s="19"/>
      <c r="AF2041" s="19"/>
      <c r="AG2041" s="19"/>
      <c r="AH2041" s="19"/>
      <c r="AI2041" s="19"/>
      <c r="AJ2041" s="19"/>
      <c r="AK2041" s="19"/>
      <c r="AL2041" s="19"/>
      <c r="AM2041" s="19"/>
      <c r="AN2041" s="19"/>
      <c r="AO2041" s="19"/>
      <c r="AP2041" s="19"/>
      <c r="AQ2041" s="31">
        <v>761448.3125</v>
      </c>
      <c r="AR2041" s="31">
        <v>5747214.65625</v>
      </c>
      <c r="AS2041" s="31">
        <v>4586146.46484375</v>
      </c>
      <c r="AT2041" s="31">
        <v>7874580.3125</v>
      </c>
      <c r="AU2041" s="31">
        <v>7453327.203125</v>
      </c>
      <c r="AV2041" s="31">
        <v>8244047.09375</v>
      </c>
      <c r="AW2041" s="31">
        <v>7836396.78125</v>
      </c>
      <c r="AX2041" s="31">
        <v>742545.0625</v>
      </c>
      <c r="AY2041" s="31">
        <v>507052.4375</v>
      </c>
      <c r="AZ2041" s="31">
        <v>1249597.5</v>
      </c>
    </row>
    <row r="2042" spans="1:52" ht="15" customHeight="1">
      <c r="A2042" s="29" t="s">
        <v>11515</v>
      </c>
      <c r="B2042" s="34">
        <v>37594</v>
      </c>
      <c r="C2042" s="28">
        <v>2000</v>
      </c>
      <c r="D2042" s="28">
        <v>80</v>
      </c>
      <c r="E2042" s="28">
        <v>70</v>
      </c>
      <c r="F2042" s="29" t="s">
        <v>5244</v>
      </c>
      <c r="G2042" s="29" t="s">
        <v>11357</v>
      </c>
      <c r="H2042" s="28">
        <v>561</v>
      </c>
      <c r="I2042" s="29" t="s">
        <v>11327</v>
      </c>
      <c r="J2042" s="33" t="s">
        <v>11514</v>
      </c>
      <c r="K2042" s="29" t="s">
        <v>2997</v>
      </c>
      <c r="L2042" s="29" t="s">
        <v>11360</v>
      </c>
      <c r="M2042" s="29" t="s">
        <v>8577</v>
      </c>
      <c r="N2042" s="28">
        <v>425927</v>
      </c>
      <c r="O2042" s="28">
        <v>6149224</v>
      </c>
      <c r="P2042" s="29" t="s">
        <v>11513</v>
      </c>
      <c r="Q2042" s="32" t="s">
        <v>843</v>
      </c>
      <c r="R2042" s="19"/>
      <c r="S2042" s="19"/>
      <c r="T2042" s="19"/>
      <c r="U2042" s="19"/>
      <c r="V2042" s="19"/>
      <c r="W2042" s="19"/>
      <c r="X2042" s="19"/>
      <c r="Y2042" s="19"/>
      <c r="Z2042" s="19"/>
      <c r="AA2042" s="19"/>
      <c r="AB2042" s="19"/>
      <c r="AC2042" s="19"/>
      <c r="AD2042" s="19"/>
      <c r="AE2042" s="19"/>
      <c r="AF2042" s="19"/>
      <c r="AG2042" s="19"/>
      <c r="AH2042" s="19"/>
      <c r="AI2042" s="19"/>
      <c r="AJ2042" s="19"/>
      <c r="AK2042" s="19"/>
      <c r="AL2042" s="19"/>
      <c r="AM2042" s="19"/>
      <c r="AN2042" s="19"/>
      <c r="AO2042" s="19"/>
      <c r="AP2042" s="19"/>
      <c r="AQ2042" s="19"/>
      <c r="AR2042" s="31">
        <v>5747214.65625</v>
      </c>
      <c r="AS2042" s="31">
        <v>4586146.46484375</v>
      </c>
      <c r="AT2042" s="31">
        <v>7874580.3125</v>
      </c>
      <c r="AU2042" s="31">
        <v>7453327.203125</v>
      </c>
      <c r="AV2042" s="31">
        <v>8244047.09375</v>
      </c>
      <c r="AW2042" s="31">
        <v>7836396.78125</v>
      </c>
      <c r="AX2042" s="31">
        <v>742545.0625</v>
      </c>
      <c r="AY2042" s="31">
        <v>507052.4375</v>
      </c>
      <c r="AZ2042" s="31">
        <v>1249597.5</v>
      </c>
    </row>
    <row r="2043" spans="1:52" ht="15" customHeight="1">
      <c r="A2043" s="29" t="s">
        <v>11512</v>
      </c>
      <c r="B2043" s="34">
        <v>37544</v>
      </c>
      <c r="C2043" s="28">
        <v>2000</v>
      </c>
      <c r="D2043" s="28">
        <v>80</v>
      </c>
      <c r="E2043" s="28">
        <v>70</v>
      </c>
      <c r="F2043" s="29" t="s">
        <v>5244</v>
      </c>
      <c r="G2043" s="29" t="s">
        <v>11357</v>
      </c>
      <c r="H2043" s="28">
        <v>561</v>
      </c>
      <c r="I2043" s="29" t="s">
        <v>11327</v>
      </c>
      <c r="J2043" s="33" t="s">
        <v>11511</v>
      </c>
      <c r="K2043" s="29" t="s">
        <v>2997</v>
      </c>
      <c r="L2043" s="29" t="s">
        <v>11360</v>
      </c>
      <c r="M2043" s="29" t="s">
        <v>8577</v>
      </c>
      <c r="N2043" s="28">
        <v>425995</v>
      </c>
      <c r="O2043" s="28">
        <v>6148668</v>
      </c>
      <c r="P2043" s="29" t="s">
        <v>11510</v>
      </c>
      <c r="Q2043" s="32" t="s">
        <v>843</v>
      </c>
      <c r="R2043" s="19"/>
      <c r="S2043" s="19"/>
      <c r="T2043" s="19"/>
      <c r="U2043" s="19"/>
      <c r="V2043" s="19"/>
      <c r="W2043" s="19"/>
      <c r="X2043" s="19"/>
      <c r="Y2043" s="19"/>
      <c r="Z2043" s="19"/>
      <c r="AA2043" s="19"/>
      <c r="AB2043" s="19"/>
      <c r="AC2043" s="19"/>
      <c r="AD2043" s="19"/>
      <c r="AE2043" s="19"/>
      <c r="AF2043" s="19"/>
      <c r="AG2043" s="19"/>
      <c r="AH2043" s="19"/>
      <c r="AI2043" s="19"/>
      <c r="AJ2043" s="19"/>
      <c r="AK2043" s="19"/>
      <c r="AL2043" s="19"/>
      <c r="AM2043" s="19"/>
      <c r="AN2043" s="19"/>
      <c r="AO2043" s="19"/>
      <c r="AP2043" s="19"/>
      <c r="AQ2043" s="31">
        <v>761448.3125</v>
      </c>
      <c r="AR2043" s="31">
        <v>5747214.65625</v>
      </c>
      <c r="AS2043" s="31">
        <v>4586146.46484375</v>
      </c>
      <c r="AT2043" s="31">
        <v>7874580.3125</v>
      </c>
      <c r="AU2043" s="31">
        <v>7453327.203125</v>
      </c>
      <c r="AV2043" s="31">
        <v>8244047.09375</v>
      </c>
      <c r="AW2043" s="31">
        <v>7836396.78125</v>
      </c>
      <c r="AX2043" s="31">
        <v>742545.0625</v>
      </c>
      <c r="AY2043" s="31">
        <v>507052.4375</v>
      </c>
      <c r="AZ2043" s="31">
        <v>1249597.5</v>
      </c>
    </row>
    <row r="2044" spans="1:52" ht="15" customHeight="1">
      <c r="A2044" s="29" t="s">
        <v>11509</v>
      </c>
      <c r="B2044" s="34">
        <v>37567</v>
      </c>
      <c r="C2044" s="28">
        <v>2000</v>
      </c>
      <c r="D2044" s="28">
        <v>80</v>
      </c>
      <c r="E2044" s="28">
        <v>70</v>
      </c>
      <c r="F2044" s="29" t="s">
        <v>5244</v>
      </c>
      <c r="G2044" s="29" t="s">
        <v>11357</v>
      </c>
      <c r="H2044" s="28">
        <v>561</v>
      </c>
      <c r="I2044" s="29" t="s">
        <v>11327</v>
      </c>
      <c r="J2044" s="33" t="s">
        <v>11508</v>
      </c>
      <c r="K2044" s="29" t="s">
        <v>2997</v>
      </c>
      <c r="L2044" s="29" t="s">
        <v>11360</v>
      </c>
      <c r="M2044" s="29" t="s">
        <v>8577</v>
      </c>
      <c r="N2044" s="28">
        <v>426064</v>
      </c>
      <c r="O2044" s="28">
        <v>6148112</v>
      </c>
      <c r="P2044" s="29" t="s">
        <v>11507</v>
      </c>
      <c r="Q2044" s="32" t="s">
        <v>843</v>
      </c>
      <c r="R2044" s="19"/>
      <c r="S2044" s="19"/>
      <c r="T2044" s="19"/>
      <c r="U2044" s="19"/>
      <c r="V2044" s="19"/>
      <c r="W2044" s="19"/>
      <c r="X2044" s="19"/>
      <c r="Y2044" s="19"/>
      <c r="Z2044" s="19"/>
      <c r="AA2044" s="19"/>
      <c r="AB2044" s="19"/>
      <c r="AC2044" s="19"/>
      <c r="AD2044" s="19"/>
      <c r="AE2044" s="19"/>
      <c r="AF2044" s="19"/>
      <c r="AG2044" s="19"/>
      <c r="AH2044" s="19"/>
      <c r="AI2044" s="19"/>
      <c r="AJ2044" s="19"/>
      <c r="AK2044" s="19"/>
      <c r="AL2044" s="19"/>
      <c r="AM2044" s="19"/>
      <c r="AN2044" s="19"/>
      <c r="AO2044" s="19"/>
      <c r="AP2044" s="19"/>
      <c r="AQ2044" s="31">
        <v>592808.46875</v>
      </c>
      <c r="AR2044" s="31">
        <v>5747214.65625</v>
      </c>
      <c r="AS2044" s="31">
        <v>4586146.46484375</v>
      </c>
      <c r="AT2044" s="31">
        <v>7874580.3125</v>
      </c>
      <c r="AU2044" s="31">
        <v>7453327.203125</v>
      </c>
      <c r="AV2044" s="31">
        <v>8244047.09375</v>
      </c>
      <c r="AW2044" s="31">
        <v>7836396.78125</v>
      </c>
      <c r="AX2044" s="31">
        <v>742545.0625</v>
      </c>
      <c r="AY2044" s="31">
        <v>507052.4375</v>
      </c>
      <c r="AZ2044" s="31">
        <v>1249597.5</v>
      </c>
    </row>
    <row r="2045" spans="1:52" ht="15" customHeight="1">
      <c r="A2045" s="29" t="s">
        <v>11506</v>
      </c>
      <c r="B2045" s="34">
        <v>37567</v>
      </c>
      <c r="C2045" s="28">
        <v>2000</v>
      </c>
      <c r="D2045" s="28">
        <v>80</v>
      </c>
      <c r="E2045" s="28">
        <v>70</v>
      </c>
      <c r="F2045" s="29" t="s">
        <v>5244</v>
      </c>
      <c r="G2045" s="29" t="s">
        <v>11357</v>
      </c>
      <c r="H2045" s="28">
        <v>561</v>
      </c>
      <c r="I2045" s="29" t="s">
        <v>11327</v>
      </c>
      <c r="J2045" s="33" t="s">
        <v>11505</v>
      </c>
      <c r="K2045" s="29" t="s">
        <v>2997</v>
      </c>
      <c r="L2045" s="29" t="s">
        <v>11360</v>
      </c>
      <c r="M2045" s="29" t="s">
        <v>8577</v>
      </c>
      <c r="N2045" s="28">
        <v>426132</v>
      </c>
      <c r="O2045" s="28">
        <v>6147556</v>
      </c>
      <c r="P2045" s="29" t="s">
        <v>11504</v>
      </c>
      <c r="Q2045" s="32" t="s">
        <v>843</v>
      </c>
      <c r="R2045" s="19"/>
      <c r="S2045" s="19"/>
      <c r="T2045" s="19"/>
      <c r="U2045" s="19"/>
      <c r="V2045" s="19"/>
      <c r="W2045" s="19"/>
      <c r="X2045" s="19"/>
      <c r="Y2045" s="19"/>
      <c r="Z2045" s="19"/>
      <c r="AA2045" s="19"/>
      <c r="AB2045" s="19"/>
      <c r="AC2045" s="19"/>
      <c r="AD2045" s="19"/>
      <c r="AE2045" s="19"/>
      <c r="AF2045" s="19"/>
      <c r="AG2045" s="19"/>
      <c r="AH2045" s="19"/>
      <c r="AI2045" s="19"/>
      <c r="AJ2045" s="19"/>
      <c r="AK2045" s="19"/>
      <c r="AL2045" s="19"/>
      <c r="AM2045" s="19"/>
      <c r="AN2045" s="19"/>
      <c r="AO2045" s="19"/>
      <c r="AP2045" s="19"/>
      <c r="AQ2045" s="31">
        <v>592808.46875</v>
      </c>
      <c r="AR2045" s="31">
        <v>5747214.65625</v>
      </c>
      <c r="AS2045" s="31">
        <v>4586146.46484375</v>
      </c>
      <c r="AT2045" s="31">
        <v>7874580.3125</v>
      </c>
      <c r="AU2045" s="31">
        <v>7453327.203125</v>
      </c>
      <c r="AV2045" s="31">
        <v>8244047.09375</v>
      </c>
      <c r="AW2045" s="31">
        <v>7836396.78125</v>
      </c>
      <c r="AX2045" s="31">
        <v>742545.0625</v>
      </c>
      <c r="AY2045" s="31">
        <v>507052.4375</v>
      </c>
      <c r="AZ2045" s="31">
        <v>1249597.5</v>
      </c>
    </row>
    <row r="2046" spans="1:52" ht="15" customHeight="1">
      <c r="A2046" s="29" t="s">
        <v>11503</v>
      </c>
      <c r="B2046" s="34">
        <v>37576</v>
      </c>
      <c r="C2046" s="28">
        <v>2000</v>
      </c>
      <c r="D2046" s="28">
        <v>80</v>
      </c>
      <c r="E2046" s="28">
        <v>70</v>
      </c>
      <c r="F2046" s="29" t="s">
        <v>5244</v>
      </c>
      <c r="G2046" s="29" t="s">
        <v>11357</v>
      </c>
      <c r="H2046" s="28">
        <v>561</v>
      </c>
      <c r="I2046" s="29" t="s">
        <v>11327</v>
      </c>
      <c r="J2046" s="33" t="s">
        <v>11502</v>
      </c>
      <c r="K2046" s="29" t="s">
        <v>2997</v>
      </c>
      <c r="L2046" s="29" t="s">
        <v>11360</v>
      </c>
      <c r="M2046" s="29" t="s">
        <v>8577</v>
      </c>
      <c r="N2046" s="28">
        <v>426214</v>
      </c>
      <c r="O2046" s="28">
        <v>6151447</v>
      </c>
      <c r="P2046" s="29" t="s">
        <v>11501</v>
      </c>
      <c r="Q2046" s="32" t="s">
        <v>843</v>
      </c>
      <c r="R2046" s="19"/>
      <c r="S2046" s="19"/>
      <c r="T2046" s="19"/>
      <c r="U2046" s="19"/>
      <c r="V2046" s="19"/>
      <c r="W2046" s="19"/>
      <c r="X2046" s="19"/>
      <c r="Y2046" s="19"/>
      <c r="Z2046" s="19"/>
      <c r="AA2046" s="19"/>
      <c r="AB2046" s="19"/>
      <c r="AC2046" s="19"/>
      <c r="AD2046" s="19"/>
      <c r="AE2046" s="19"/>
      <c r="AF2046" s="19"/>
      <c r="AG2046" s="19"/>
      <c r="AH2046" s="19"/>
      <c r="AI2046" s="19"/>
      <c r="AJ2046" s="19"/>
      <c r="AK2046" s="19"/>
      <c r="AL2046" s="19"/>
      <c r="AM2046" s="19"/>
      <c r="AN2046" s="19"/>
      <c r="AO2046" s="19"/>
      <c r="AP2046" s="19"/>
      <c r="AQ2046" s="31">
        <v>592808.46875</v>
      </c>
      <c r="AR2046" s="31">
        <v>5747214.65625</v>
      </c>
      <c r="AS2046" s="31">
        <v>4586146.46484375</v>
      </c>
      <c r="AT2046" s="31">
        <v>7874580.3125</v>
      </c>
      <c r="AU2046" s="31">
        <v>7453327.203125</v>
      </c>
      <c r="AV2046" s="31">
        <v>8244047.09375</v>
      </c>
      <c r="AW2046" s="31">
        <v>7836396.78125</v>
      </c>
      <c r="AX2046" s="31">
        <v>742545.0625</v>
      </c>
      <c r="AY2046" s="31">
        <v>507052.4375</v>
      </c>
      <c r="AZ2046" s="31">
        <v>1249597.5</v>
      </c>
    </row>
    <row r="2047" spans="1:52" ht="15" customHeight="1">
      <c r="A2047" s="29" t="s">
        <v>11500</v>
      </c>
      <c r="B2047" s="34">
        <v>37561</v>
      </c>
      <c r="C2047" s="28">
        <v>2000</v>
      </c>
      <c r="D2047" s="28">
        <v>80</v>
      </c>
      <c r="E2047" s="28">
        <v>70</v>
      </c>
      <c r="F2047" s="29" t="s">
        <v>5244</v>
      </c>
      <c r="G2047" s="29" t="s">
        <v>11357</v>
      </c>
      <c r="H2047" s="28">
        <v>561</v>
      </c>
      <c r="I2047" s="29" t="s">
        <v>11327</v>
      </c>
      <c r="J2047" s="33" t="s">
        <v>11499</v>
      </c>
      <c r="K2047" s="29" t="s">
        <v>2997</v>
      </c>
      <c r="L2047" s="29" t="s">
        <v>11360</v>
      </c>
      <c r="M2047" s="29" t="s">
        <v>8577</v>
      </c>
      <c r="N2047" s="28">
        <v>426282</v>
      </c>
      <c r="O2047" s="28">
        <v>6150891</v>
      </c>
      <c r="P2047" s="29" t="s">
        <v>11498</v>
      </c>
      <c r="Q2047" s="32" t="s">
        <v>843</v>
      </c>
      <c r="R2047" s="19"/>
      <c r="S2047" s="19"/>
      <c r="T2047" s="19"/>
      <c r="U2047" s="19"/>
      <c r="V2047" s="19"/>
      <c r="W2047" s="19"/>
      <c r="X2047" s="19"/>
      <c r="Y2047" s="19"/>
      <c r="Z2047" s="19"/>
      <c r="AA2047" s="19"/>
      <c r="AB2047" s="19"/>
      <c r="AC2047" s="19"/>
      <c r="AD2047" s="19"/>
      <c r="AE2047" s="19"/>
      <c r="AF2047" s="19"/>
      <c r="AG2047" s="19"/>
      <c r="AH2047" s="19"/>
      <c r="AI2047" s="19"/>
      <c r="AJ2047" s="19"/>
      <c r="AK2047" s="19"/>
      <c r="AL2047" s="19"/>
      <c r="AM2047" s="19"/>
      <c r="AN2047" s="19"/>
      <c r="AO2047" s="19"/>
      <c r="AP2047" s="19"/>
      <c r="AQ2047" s="31">
        <v>592808.46875</v>
      </c>
      <c r="AR2047" s="31">
        <v>5747214.65625</v>
      </c>
      <c r="AS2047" s="31">
        <v>4586146.46484375</v>
      </c>
      <c r="AT2047" s="31">
        <v>7874580.3125</v>
      </c>
      <c r="AU2047" s="31">
        <v>7453327.203125</v>
      </c>
      <c r="AV2047" s="31">
        <v>8244047.09375</v>
      </c>
      <c r="AW2047" s="31">
        <v>7836396.78125</v>
      </c>
      <c r="AX2047" s="31">
        <v>742545.0625</v>
      </c>
      <c r="AY2047" s="31">
        <v>507052.4375</v>
      </c>
      <c r="AZ2047" s="31">
        <v>1249597.5</v>
      </c>
    </row>
    <row r="2048" spans="1:52" ht="15" customHeight="1">
      <c r="A2048" s="29" t="s">
        <v>11497</v>
      </c>
      <c r="B2048" s="34">
        <v>37561</v>
      </c>
      <c r="C2048" s="28">
        <v>2000</v>
      </c>
      <c r="D2048" s="28">
        <v>80</v>
      </c>
      <c r="E2048" s="28">
        <v>70</v>
      </c>
      <c r="F2048" s="29" t="s">
        <v>5244</v>
      </c>
      <c r="G2048" s="29" t="s">
        <v>11357</v>
      </c>
      <c r="H2048" s="28">
        <v>561</v>
      </c>
      <c r="I2048" s="29" t="s">
        <v>11327</v>
      </c>
      <c r="J2048" s="33" t="s">
        <v>11496</v>
      </c>
      <c r="K2048" s="29" t="s">
        <v>2997</v>
      </c>
      <c r="L2048" s="29" t="s">
        <v>11360</v>
      </c>
      <c r="M2048" s="29" t="s">
        <v>8577</v>
      </c>
      <c r="N2048" s="28">
        <v>426351</v>
      </c>
      <c r="O2048" s="28">
        <v>6150335</v>
      </c>
      <c r="P2048" s="29" t="s">
        <v>11495</v>
      </c>
      <c r="Q2048" s="32" t="s">
        <v>843</v>
      </c>
      <c r="R2048" s="19"/>
      <c r="S2048" s="19"/>
      <c r="T2048" s="19"/>
      <c r="U2048" s="19"/>
      <c r="V2048" s="19"/>
      <c r="W2048" s="19"/>
      <c r="X2048" s="19"/>
      <c r="Y2048" s="19"/>
      <c r="Z2048" s="19"/>
      <c r="AA2048" s="19"/>
      <c r="AB2048" s="19"/>
      <c r="AC2048" s="19"/>
      <c r="AD2048" s="19"/>
      <c r="AE2048" s="19"/>
      <c r="AF2048" s="19"/>
      <c r="AG2048" s="19"/>
      <c r="AH2048" s="19"/>
      <c r="AI2048" s="19"/>
      <c r="AJ2048" s="19"/>
      <c r="AK2048" s="19"/>
      <c r="AL2048" s="19"/>
      <c r="AM2048" s="19"/>
      <c r="AN2048" s="19"/>
      <c r="AO2048" s="19"/>
      <c r="AP2048" s="19"/>
      <c r="AQ2048" s="31">
        <v>592808.46875</v>
      </c>
      <c r="AR2048" s="31">
        <v>5747214.65625</v>
      </c>
      <c r="AS2048" s="31">
        <v>4586146.46484375</v>
      </c>
      <c r="AT2048" s="31">
        <v>7874580.3125</v>
      </c>
      <c r="AU2048" s="31">
        <v>7453327.203125</v>
      </c>
      <c r="AV2048" s="31">
        <v>8244047.09375</v>
      </c>
      <c r="AW2048" s="31">
        <v>7836396.78125</v>
      </c>
      <c r="AX2048" s="31">
        <v>742545.0625</v>
      </c>
      <c r="AY2048" s="31">
        <v>507052.4375</v>
      </c>
      <c r="AZ2048" s="31">
        <v>1249597.5</v>
      </c>
    </row>
    <row r="2049" spans="1:52" ht="15" customHeight="1">
      <c r="A2049" s="29" t="s">
        <v>11494</v>
      </c>
      <c r="B2049" s="34">
        <v>37558</v>
      </c>
      <c r="C2049" s="28">
        <v>2000</v>
      </c>
      <c r="D2049" s="28">
        <v>80</v>
      </c>
      <c r="E2049" s="28">
        <v>70</v>
      </c>
      <c r="F2049" s="29" t="s">
        <v>5244</v>
      </c>
      <c r="G2049" s="29" t="s">
        <v>11357</v>
      </c>
      <c r="H2049" s="28">
        <v>561</v>
      </c>
      <c r="I2049" s="29" t="s">
        <v>11327</v>
      </c>
      <c r="J2049" s="33" t="s">
        <v>11493</v>
      </c>
      <c r="K2049" s="29" t="s">
        <v>2997</v>
      </c>
      <c r="L2049" s="29" t="s">
        <v>11360</v>
      </c>
      <c r="M2049" s="29" t="s">
        <v>8577</v>
      </c>
      <c r="N2049" s="28">
        <v>426419</v>
      </c>
      <c r="O2049" s="28">
        <v>6149780</v>
      </c>
      <c r="P2049" s="29" t="s">
        <v>11492</v>
      </c>
      <c r="Q2049" s="32" t="s">
        <v>843</v>
      </c>
      <c r="R2049" s="19"/>
      <c r="S2049" s="19"/>
      <c r="T2049" s="19"/>
      <c r="U2049" s="19"/>
      <c r="V2049" s="19"/>
      <c r="W2049" s="19"/>
      <c r="X2049" s="19"/>
      <c r="Y2049" s="19"/>
      <c r="Z2049" s="19"/>
      <c r="AA2049" s="19"/>
      <c r="AB2049" s="19"/>
      <c r="AC2049" s="19"/>
      <c r="AD2049" s="19"/>
      <c r="AE2049" s="19"/>
      <c r="AF2049" s="19"/>
      <c r="AG2049" s="19"/>
      <c r="AH2049" s="19"/>
      <c r="AI2049" s="19"/>
      <c r="AJ2049" s="19"/>
      <c r="AK2049" s="19"/>
      <c r="AL2049" s="19"/>
      <c r="AM2049" s="19"/>
      <c r="AN2049" s="19"/>
      <c r="AO2049" s="19"/>
      <c r="AP2049" s="19"/>
      <c r="AQ2049" s="31">
        <v>592808.46875</v>
      </c>
      <c r="AR2049" s="31">
        <v>5747214.65625</v>
      </c>
      <c r="AS2049" s="31">
        <v>4586146.46484375</v>
      </c>
      <c r="AT2049" s="31">
        <v>7874580.3125</v>
      </c>
      <c r="AU2049" s="31">
        <v>7453327.203125</v>
      </c>
      <c r="AV2049" s="31">
        <v>8244047.09375</v>
      </c>
      <c r="AW2049" s="31">
        <v>7836396.78125</v>
      </c>
      <c r="AX2049" s="31">
        <v>742545.0625</v>
      </c>
      <c r="AY2049" s="31">
        <v>507052.4375</v>
      </c>
      <c r="AZ2049" s="31">
        <v>1249597.5</v>
      </c>
    </row>
    <row r="2050" spans="1:52" ht="15" customHeight="1">
      <c r="A2050" s="29" t="s">
        <v>11491</v>
      </c>
      <c r="B2050" s="34">
        <v>37561</v>
      </c>
      <c r="C2050" s="28">
        <v>2000</v>
      </c>
      <c r="D2050" s="28">
        <v>80</v>
      </c>
      <c r="E2050" s="28">
        <v>70</v>
      </c>
      <c r="F2050" s="29" t="s">
        <v>5244</v>
      </c>
      <c r="G2050" s="29" t="s">
        <v>11357</v>
      </c>
      <c r="H2050" s="28">
        <v>561</v>
      </c>
      <c r="I2050" s="29" t="s">
        <v>11327</v>
      </c>
      <c r="J2050" s="33" t="s">
        <v>11490</v>
      </c>
      <c r="K2050" s="29" t="s">
        <v>2997</v>
      </c>
      <c r="L2050" s="29" t="s">
        <v>11360</v>
      </c>
      <c r="M2050" s="29" t="s">
        <v>8577</v>
      </c>
      <c r="N2050" s="28">
        <v>426487</v>
      </c>
      <c r="O2050" s="28">
        <v>6149224</v>
      </c>
      <c r="P2050" s="29" t="s">
        <v>11489</v>
      </c>
      <c r="Q2050" s="32" t="s">
        <v>843</v>
      </c>
      <c r="R2050" s="19"/>
      <c r="S2050" s="19"/>
      <c r="T2050" s="19"/>
      <c r="U2050" s="19"/>
      <c r="V2050" s="19"/>
      <c r="W2050" s="19"/>
      <c r="X2050" s="19"/>
      <c r="Y2050" s="19"/>
      <c r="Z2050" s="19"/>
      <c r="AA2050" s="19"/>
      <c r="AB2050" s="19"/>
      <c r="AC2050" s="19"/>
      <c r="AD2050" s="19"/>
      <c r="AE2050" s="19"/>
      <c r="AF2050" s="19"/>
      <c r="AG2050" s="19"/>
      <c r="AH2050" s="19"/>
      <c r="AI2050" s="19"/>
      <c r="AJ2050" s="19"/>
      <c r="AK2050" s="19"/>
      <c r="AL2050" s="19"/>
      <c r="AM2050" s="19"/>
      <c r="AN2050" s="19"/>
      <c r="AO2050" s="19"/>
      <c r="AP2050" s="19"/>
      <c r="AQ2050" s="31">
        <v>592808.46875</v>
      </c>
      <c r="AR2050" s="31">
        <v>5747214.65625</v>
      </c>
      <c r="AS2050" s="31">
        <v>4586146.46484375</v>
      </c>
      <c r="AT2050" s="31">
        <v>7874580.3125</v>
      </c>
      <c r="AU2050" s="31">
        <v>7453327.203125</v>
      </c>
      <c r="AV2050" s="31">
        <v>8244047.09375</v>
      </c>
      <c r="AW2050" s="31">
        <v>7836396.78125</v>
      </c>
      <c r="AX2050" s="31">
        <v>742545.0625</v>
      </c>
      <c r="AY2050" s="31">
        <v>507052.4375</v>
      </c>
      <c r="AZ2050" s="31">
        <v>1249597.5</v>
      </c>
    </row>
    <row r="2051" spans="1:52" ht="15" customHeight="1">
      <c r="A2051" s="29" t="s">
        <v>11488</v>
      </c>
      <c r="B2051" s="34">
        <v>37561</v>
      </c>
      <c r="C2051" s="28">
        <v>2000</v>
      </c>
      <c r="D2051" s="28">
        <v>80</v>
      </c>
      <c r="E2051" s="28">
        <v>70</v>
      </c>
      <c r="F2051" s="29" t="s">
        <v>5244</v>
      </c>
      <c r="G2051" s="29" t="s">
        <v>11357</v>
      </c>
      <c r="H2051" s="28">
        <v>561</v>
      </c>
      <c r="I2051" s="29" t="s">
        <v>11327</v>
      </c>
      <c r="J2051" s="33" t="s">
        <v>11487</v>
      </c>
      <c r="K2051" s="29" t="s">
        <v>2997</v>
      </c>
      <c r="L2051" s="29" t="s">
        <v>11360</v>
      </c>
      <c r="M2051" s="29" t="s">
        <v>8577</v>
      </c>
      <c r="N2051" s="28">
        <v>426555</v>
      </c>
      <c r="O2051" s="28">
        <v>6148668</v>
      </c>
      <c r="P2051" s="29" t="s">
        <v>11486</v>
      </c>
      <c r="Q2051" s="32" t="s">
        <v>843</v>
      </c>
      <c r="R2051" s="19"/>
      <c r="S2051" s="19"/>
      <c r="T2051" s="19"/>
      <c r="U2051" s="19"/>
      <c r="V2051" s="19"/>
      <c r="W2051" s="19"/>
      <c r="X2051" s="19"/>
      <c r="Y2051" s="19"/>
      <c r="Z2051" s="19"/>
      <c r="AA2051" s="19"/>
      <c r="AB2051" s="19"/>
      <c r="AC2051" s="19"/>
      <c r="AD2051" s="19"/>
      <c r="AE2051" s="19"/>
      <c r="AF2051" s="19"/>
      <c r="AG2051" s="19"/>
      <c r="AH2051" s="19"/>
      <c r="AI2051" s="19"/>
      <c r="AJ2051" s="19"/>
      <c r="AK2051" s="19"/>
      <c r="AL2051" s="19"/>
      <c r="AM2051" s="19"/>
      <c r="AN2051" s="19"/>
      <c r="AO2051" s="19"/>
      <c r="AP2051" s="19"/>
      <c r="AQ2051" s="31">
        <v>592808.46875</v>
      </c>
      <c r="AR2051" s="31">
        <v>5747214.65625</v>
      </c>
      <c r="AS2051" s="31">
        <v>4586146.46484375</v>
      </c>
      <c r="AT2051" s="31">
        <v>7874580.3125</v>
      </c>
      <c r="AU2051" s="31">
        <v>7453327.203125</v>
      </c>
      <c r="AV2051" s="31">
        <v>8244047.09375</v>
      </c>
      <c r="AW2051" s="31">
        <v>7836396.78125</v>
      </c>
      <c r="AX2051" s="31">
        <v>742545.0625</v>
      </c>
      <c r="AY2051" s="31">
        <v>507052.4375</v>
      </c>
      <c r="AZ2051" s="31">
        <v>1249597.5</v>
      </c>
    </row>
    <row r="2052" spans="1:52" ht="15" customHeight="1">
      <c r="A2052" s="29" t="s">
        <v>11485</v>
      </c>
      <c r="B2052" s="34">
        <v>37561</v>
      </c>
      <c r="C2052" s="28">
        <v>2000</v>
      </c>
      <c r="D2052" s="28">
        <v>80</v>
      </c>
      <c r="E2052" s="28">
        <v>70</v>
      </c>
      <c r="F2052" s="29" t="s">
        <v>5244</v>
      </c>
      <c r="G2052" s="29" t="s">
        <v>11357</v>
      </c>
      <c r="H2052" s="28">
        <v>561</v>
      </c>
      <c r="I2052" s="29" t="s">
        <v>11327</v>
      </c>
      <c r="J2052" s="33" t="s">
        <v>11484</v>
      </c>
      <c r="K2052" s="29" t="s">
        <v>2997</v>
      </c>
      <c r="L2052" s="29" t="s">
        <v>11360</v>
      </c>
      <c r="M2052" s="29" t="s">
        <v>8577</v>
      </c>
      <c r="N2052" s="28">
        <v>426624</v>
      </c>
      <c r="O2052" s="28">
        <v>6148112</v>
      </c>
      <c r="P2052" s="29" t="s">
        <v>11483</v>
      </c>
      <c r="Q2052" s="32" t="s">
        <v>843</v>
      </c>
      <c r="R2052" s="19"/>
      <c r="S2052" s="19"/>
      <c r="T2052" s="19"/>
      <c r="U2052" s="19"/>
      <c r="V2052" s="19"/>
      <c r="W2052" s="19"/>
      <c r="X2052" s="19"/>
      <c r="Y2052" s="19"/>
      <c r="Z2052" s="19"/>
      <c r="AA2052" s="19"/>
      <c r="AB2052" s="19"/>
      <c r="AC2052" s="19"/>
      <c r="AD2052" s="19"/>
      <c r="AE2052" s="19"/>
      <c r="AF2052" s="19"/>
      <c r="AG2052" s="19"/>
      <c r="AH2052" s="19"/>
      <c r="AI2052" s="19"/>
      <c r="AJ2052" s="19"/>
      <c r="AK2052" s="19"/>
      <c r="AL2052" s="19"/>
      <c r="AM2052" s="19"/>
      <c r="AN2052" s="19"/>
      <c r="AO2052" s="19"/>
      <c r="AP2052" s="19"/>
      <c r="AQ2052" s="31">
        <v>592808.46875</v>
      </c>
      <c r="AR2052" s="31">
        <v>5747214.65625</v>
      </c>
      <c r="AS2052" s="31">
        <v>4586146.46484375</v>
      </c>
      <c r="AT2052" s="31">
        <v>7874580.3125</v>
      </c>
      <c r="AU2052" s="31">
        <v>7453327.203125</v>
      </c>
      <c r="AV2052" s="31">
        <v>8244047.09375</v>
      </c>
      <c r="AW2052" s="31">
        <v>7836396.78125</v>
      </c>
      <c r="AX2052" s="31">
        <v>742545.0625</v>
      </c>
      <c r="AY2052" s="31">
        <v>507052.4375</v>
      </c>
      <c r="AZ2052" s="31">
        <v>1249597.5</v>
      </c>
    </row>
    <row r="2053" spans="1:52" ht="15" customHeight="1">
      <c r="A2053" s="29" t="s">
        <v>11482</v>
      </c>
      <c r="B2053" s="34">
        <v>37561</v>
      </c>
      <c r="C2053" s="28">
        <v>2000</v>
      </c>
      <c r="D2053" s="28">
        <v>80</v>
      </c>
      <c r="E2053" s="28">
        <v>70</v>
      </c>
      <c r="F2053" s="29" t="s">
        <v>5244</v>
      </c>
      <c r="G2053" s="29" t="s">
        <v>11357</v>
      </c>
      <c r="H2053" s="28">
        <v>561</v>
      </c>
      <c r="I2053" s="29" t="s">
        <v>11327</v>
      </c>
      <c r="J2053" s="33" t="s">
        <v>11481</v>
      </c>
      <c r="K2053" s="29" t="s">
        <v>2997</v>
      </c>
      <c r="L2053" s="29" t="s">
        <v>11360</v>
      </c>
      <c r="M2053" s="29" t="s">
        <v>8577</v>
      </c>
      <c r="N2053" s="28">
        <v>426692</v>
      </c>
      <c r="O2053" s="28">
        <v>6147556</v>
      </c>
      <c r="P2053" s="29" t="s">
        <v>11480</v>
      </c>
      <c r="Q2053" s="32" t="s">
        <v>843</v>
      </c>
      <c r="R2053" s="19"/>
      <c r="S2053" s="19"/>
      <c r="T2053" s="19"/>
      <c r="U2053" s="19"/>
      <c r="V2053" s="19"/>
      <c r="W2053" s="19"/>
      <c r="X2053" s="19"/>
      <c r="Y2053" s="19"/>
      <c r="Z2053" s="19"/>
      <c r="AA2053" s="19"/>
      <c r="AB2053" s="19"/>
      <c r="AC2053" s="19"/>
      <c r="AD2053" s="19"/>
      <c r="AE2053" s="19"/>
      <c r="AF2053" s="19"/>
      <c r="AG2053" s="19"/>
      <c r="AH2053" s="19"/>
      <c r="AI2053" s="19"/>
      <c r="AJ2053" s="19"/>
      <c r="AK2053" s="19"/>
      <c r="AL2053" s="19"/>
      <c r="AM2053" s="19"/>
      <c r="AN2053" s="19"/>
      <c r="AO2053" s="19"/>
      <c r="AP2053" s="19"/>
      <c r="AQ2053" s="31">
        <v>592808.46875</v>
      </c>
      <c r="AR2053" s="31">
        <v>5747214.65625</v>
      </c>
      <c r="AS2053" s="31">
        <v>4586146.46484375</v>
      </c>
      <c r="AT2053" s="31">
        <v>7874580.3125</v>
      </c>
      <c r="AU2053" s="31">
        <v>7453327.203125</v>
      </c>
      <c r="AV2053" s="31">
        <v>8244047.09375</v>
      </c>
      <c r="AW2053" s="31">
        <v>7836396.78125</v>
      </c>
      <c r="AX2053" s="31">
        <v>742545.0625</v>
      </c>
      <c r="AY2053" s="31">
        <v>507052.4375</v>
      </c>
      <c r="AZ2053" s="31">
        <v>1249597.5</v>
      </c>
    </row>
    <row r="2054" spans="1:52" ht="15" customHeight="1">
      <c r="A2054" s="29" t="s">
        <v>11479</v>
      </c>
      <c r="B2054" s="34">
        <v>37489</v>
      </c>
      <c r="C2054" s="28">
        <v>2000</v>
      </c>
      <c r="D2054" s="28">
        <v>80</v>
      </c>
      <c r="E2054" s="28">
        <v>70</v>
      </c>
      <c r="F2054" s="29" t="s">
        <v>5244</v>
      </c>
      <c r="G2054" s="29" t="s">
        <v>11357</v>
      </c>
      <c r="H2054" s="28">
        <v>561</v>
      </c>
      <c r="I2054" s="29" t="s">
        <v>11327</v>
      </c>
      <c r="J2054" s="33" t="s">
        <v>11478</v>
      </c>
      <c r="K2054" s="29" t="s">
        <v>2997</v>
      </c>
      <c r="L2054" s="29" t="s">
        <v>11360</v>
      </c>
      <c r="M2054" s="29" t="s">
        <v>8577</v>
      </c>
      <c r="N2054" s="28">
        <v>426774</v>
      </c>
      <c r="O2054" s="28">
        <v>6151447</v>
      </c>
      <c r="P2054" s="29" t="s">
        <v>11477</v>
      </c>
      <c r="Q2054" s="32" t="s">
        <v>843</v>
      </c>
      <c r="R2054" s="19"/>
      <c r="S2054" s="19"/>
      <c r="T2054" s="19"/>
      <c r="U2054" s="19"/>
      <c r="V2054" s="19"/>
      <c r="W2054" s="19"/>
      <c r="X2054" s="19"/>
      <c r="Y2054" s="19"/>
      <c r="Z2054" s="19"/>
      <c r="AA2054" s="19"/>
      <c r="AB2054" s="19"/>
      <c r="AC2054" s="19"/>
      <c r="AD2054" s="19"/>
      <c r="AE2054" s="19"/>
      <c r="AF2054" s="19"/>
      <c r="AG2054" s="19"/>
      <c r="AH2054" s="19"/>
      <c r="AI2054" s="19"/>
      <c r="AJ2054" s="19"/>
      <c r="AK2054" s="19"/>
      <c r="AL2054" s="19"/>
      <c r="AM2054" s="19"/>
      <c r="AN2054" s="19"/>
      <c r="AO2054" s="19"/>
      <c r="AP2054" s="19"/>
      <c r="AQ2054" s="31">
        <v>1018249.828125</v>
      </c>
      <c r="AR2054" s="31">
        <v>5747214.65625</v>
      </c>
      <c r="AS2054" s="31">
        <v>4586146.46484375</v>
      </c>
      <c r="AT2054" s="31">
        <v>7874580.3125</v>
      </c>
      <c r="AU2054" s="31">
        <v>7453327.203125</v>
      </c>
      <c r="AV2054" s="31">
        <v>8244047.09375</v>
      </c>
      <c r="AW2054" s="31">
        <v>7836396.78125</v>
      </c>
      <c r="AX2054" s="31">
        <v>742545.0625</v>
      </c>
      <c r="AY2054" s="31">
        <v>507052.4375</v>
      </c>
      <c r="AZ2054" s="31">
        <v>1249597.5</v>
      </c>
    </row>
    <row r="2055" spans="1:52" ht="15" customHeight="1">
      <c r="A2055" s="29" t="s">
        <v>11476</v>
      </c>
      <c r="B2055" s="34">
        <v>37580</v>
      </c>
      <c r="C2055" s="28">
        <v>2000</v>
      </c>
      <c r="D2055" s="28">
        <v>80</v>
      </c>
      <c r="E2055" s="28">
        <v>70</v>
      </c>
      <c r="F2055" s="29" t="s">
        <v>5244</v>
      </c>
      <c r="G2055" s="29" t="s">
        <v>11357</v>
      </c>
      <c r="H2055" s="28">
        <v>561</v>
      </c>
      <c r="I2055" s="29" t="s">
        <v>11327</v>
      </c>
      <c r="J2055" s="33" t="s">
        <v>11475</v>
      </c>
      <c r="K2055" s="29" t="s">
        <v>2997</v>
      </c>
      <c r="L2055" s="29" t="s">
        <v>11360</v>
      </c>
      <c r="M2055" s="29" t="s">
        <v>8577</v>
      </c>
      <c r="N2055" s="28">
        <v>426842</v>
      </c>
      <c r="O2055" s="28">
        <v>6150891</v>
      </c>
      <c r="P2055" s="29" t="s">
        <v>11474</v>
      </c>
      <c r="Q2055" s="32" t="s">
        <v>843</v>
      </c>
      <c r="R2055" s="19"/>
      <c r="S2055" s="19"/>
      <c r="T2055" s="19"/>
      <c r="U2055" s="19"/>
      <c r="V2055" s="19"/>
      <c r="W2055" s="19"/>
      <c r="X2055" s="19"/>
      <c r="Y2055" s="19"/>
      <c r="Z2055" s="19"/>
      <c r="AA2055" s="19"/>
      <c r="AB2055" s="19"/>
      <c r="AC2055" s="19"/>
      <c r="AD2055" s="19"/>
      <c r="AE2055" s="19"/>
      <c r="AF2055" s="19"/>
      <c r="AG2055" s="19"/>
      <c r="AH2055" s="19"/>
      <c r="AI2055" s="19"/>
      <c r="AJ2055" s="19"/>
      <c r="AK2055" s="19"/>
      <c r="AL2055" s="19"/>
      <c r="AM2055" s="19"/>
      <c r="AN2055" s="19"/>
      <c r="AO2055" s="19"/>
      <c r="AP2055" s="19"/>
      <c r="AQ2055" s="31">
        <v>592808.46875</v>
      </c>
      <c r="AR2055" s="31">
        <v>5747214.65625</v>
      </c>
      <c r="AS2055" s="31">
        <v>4586146.46484375</v>
      </c>
      <c r="AT2055" s="31">
        <v>7874580.3125</v>
      </c>
      <c r="AU2055" s="31">
        <v>7453327.203125</v>
      </c>
      <c r="AV2055" s="31">
        <v>8244047.09375</v>
      </c>
      <c r="AW2055" s="31">
        <v>7836396.78125</v>
      </c>
      <c r="AX2055" s="31">
        <v>742545.0625</v>
      </c>
      <c r="AY2055" s="31">
        <v>507052.4375</v>
      </c>
      <c r="AZ2055" s="31">
        <v>1249597.5</v>
      </c>
    </row>
    <row r="2056" spans="1:52" ht="15" customHeight="1">
      <c r="A2056" s="29" t="s">
        <v>11473</v>
      </c>
      <c r="B2056" s="34">
        <v>37564</v>
      </c>
      <c r="C2056" s="28">
        <v>2000</v>
      </c>
      <c r="D2056" s="28">
        <v>80</v>
      </c>
      <c r="E2056" s="28">
        <v>70</v>
      </c>
      <c r="F2056" s="29" t="s">
        <v>5244</v>
      </c>
      <c r="G2056" s="29" t="s">
        <v>11357</v>
      </c>
      <c r="H2056" s="28">
        <v>561</v>
      </c>
      <c r="I2056" s="29" t="s">
        <v>11327</v>
      </c>
      <c r="J2056" s="33" t="s">
        <v>11472</v>
      </c>
      <c r="K2056" s="29" t="s">
        <v>2997</v>
      </c>
      <c r="L2056" s="29" t="s">
        <v>11360</v>
      </c>
      <c r="M2056" s="29" t="s">
        <v>8577</v>
      </c>
      <c r="N2056" s="28">
        <v>426911</v>
      </c>
      <c r="O2056" s="28">
        <v>6150335</v>
      </c>
      <c r="P2056" s="29" t="s">
        <v>11471</v>
      </c>
      <c r="Q2056" s="32" t="s">
        <v>843</v>
      </c>
      <c r="R2056" s="19"/>
      <c r="S2056" s="19"/>
      <c r="T2056" s="19"/>
      <c r="U2056" s="19"/>
      <c r="V2056" s="19"/>
      <c r="W2056" s="19"/>
      <c r="X2056" s="19"/>
      <c r="Y2056" s="19"/>
      <c r="Z2056" s="19"/>
      <c r="AA2056" s="19"/>
      <c r="AB2056" s="19"/>
      <c r="AC2056" s="19"/>
      <c r="AD2056" s="19"/>
      <c r="AE2056" s="19"/>
      <c r="AF2056" s="19"/>
      <c r="AG2056" s="19"/>
      <c r="AH2056" s="19"/>
      <c r="AI2056" s="19"/>
      <c r="AJ2056" s="19"/>
      <c r="AK2056" s="19"/>
      <c r="AL2056" s="19"/>
      <c r="AM2056" s="19"/>
      <c r="AN2056" s="19"/>
      <c r="AO2056" s="19"/>
      <c r="AP2056" s="19"/>
      <c r="AQ2056" s="31">
        <v>592808.46875</v>
      </c>
      <c r="AR2056" s="31">
        <v>5747214.65625</v>
      </c>
      <c r="AS2056" s="31">
        <v>4586146.46484375</v>
      </c>
      <c r="AT2056" s="31">
        <v>7874580.3125</v>
      </c>
      <c r="AU2056" s="31">
        <v>7453327.203125</v>
      </c>
      <c r="AV2056" s="31">
        <v>8244047.09375</v>
      </c>
      <c r="AW2056" s="31">
        <v>7836396.78125</v>
      </c>
      <c r="AX2056" s="31">
        <v>742545.0625</v>
      </c>
      <c r="AY2056" s="31">
        <v>507052.4375</v>
      </c>
      <c r="AZ2056" s="31">
        <v>1249597.5</v>
      </c>
    </row>
    <row r="2057" spans="1:52" ht="15" customHeight="1">
      <c r="A2057" s="29" t="s">
        <v>11470</v>
      </c>
      <c r="B2057" s="34">
        <v>37561</v>
      </c>
      <c r="C2057" s="28">
        <v>2000</v>
      </c>
      <c r="D2057" s="28">
        <v>80</v>
      </c>
      <c r="E2057" s="28">
        <v>70</v>
      </c>
      <c r="F2057" s="29" t="s">
        <v>5244</v>
      </c>
      <c r="G2057" s="29" t="s">
        <v>11357</v>
      </c>
      <c r="H2057" s="28">
        <v>561</v>
      </c>
      <c r="I2057" s="29" t="s">
        <v>11327</v>
      </c>
      <c r="J2057" s="33" t="s">
        <v>11469</v>
      </c>
      <c r="K2057" s="29" t="s">
        <v>2997</v>
      </c>
      <c r="L2057" s="29" t="s">
        <v>11360</v>
      </c>
      <c r="M2057" s="29" t="s">
        <v>8577</v>
      </c>
      <c r="N2057" s="28">
        <v>426979</v>
      </c>
      <c r="O2057" s="28">
        <v>6149780</v>
      </c>
      <c r="P2057" s="29" t="s">
        <v>11468</v>
      </c>
      <c r="Q2057" s="32" t="s">
        <v>843</v>
      </c>
      <c r="R2057" s="19"/>
      <c r="S2057" s="19"/>
      <c r="T2057" s="19"/>
      <c r="U2057" s="19"/>
      <c r="V2057" s="19"/>
      <c r="W2057" s="19"/>
      <c r="X2057" s="19"/>
      <c r="Y2057" s="19"/>
      <c r="Z2057" s="19"/>
      <c r="AA2057" s="19"/>
      <c r="AB2057" s="19"/>
      <c r="AC2057" s="19"/>
      <c r="AD2057" s="19"/>
      <c r="AE2057" s="19"/>
      <c r="AF2057" s="19"/>
      <c r="AG2057" s="19"/>
      <c r="AH2057" s="19"/>
      <c r="AI2057" s="19"/>
      <c r="AJ2057" s="19"/>
      <c r="AK2057" s="19"/>
      <c r="AL2057" s="19"/>
      <c r="AM2057" s="19"/>
      <c r="AN2057" s="19"/>
      <c r="AO2057" s="19"/>
      <c r="AP2057" s="19"/>
      <c r="AQ2057" s="31">
        <v>592808.46875</v>
      </c>
      <c r="AR2057" s="31">
        <v>5747214.65625</v>
      </c>
      <c r="AS2057" s="31">
        <v>4586146.46484375</v>
      </c>
      <c r="AT2057" s="31">
        <v>7874580.3125</v>
      </c>
      <c r="AU2057" s="31">
        <v>7453327.203125</v>
      </c>
      <c r="AV2057" s="31">
        <v>8244047.09375</v>
      </c>
      <c r="AW2057" s="31">
        <v>7836396.78125</v>
      </c>
      <c r="AX2057" s="31">
        <v>742545.0625</v>
      </c>
      <c r="AY2057" s="31">
        <v>507052.4375</v>
      </c>
      <c r="AZ2057" s="31">
        <v>1249597.5</v>
      </c>
    </row>
    <row r="2058" spans="1:52" ht="15" customHeight="1">
      <c r="A2058" s="29" t="s">
        <v>11467</v>
      </c>
      <c r="B2058" s="34">
        <v>37577</v>
      </c>
      <c r="C2058" s="28">
        <v>2000</v>
      </c>
      <c r="D2058" s="28">
        <v>80</v>
      </c>
      <c r="E2058" s="28">
        <v>70</v>
      </c>
      <c r="F2058" s="29" t="s">
        <v>5244</v>
      </c>
      <c r="G2058" s="29" t="s">
        <v>11357</v>
      </c>
      <c r="H2058" s="28">
        <v>561</v>
      </c>
      <c r="I2058" s="29" t="s">
        <v>11327</v>
      </c>
      <c r="J2058" s="33" t="s">
        <v>11466</v>
      </c>
      <c r="K2058" s="29" t="s">
        <v>2997</v>
      </c>
      <c r="L2058" s="29" t="s">
        <v>11360</v>
      </c>
      <c r="M2058" s="29" t="s">
        <v>8577</v>
      </c>
      <c r="N2058" s="28">
        <v>427047</v>
      </c>
      <c r="O2058" s="28">
        <v>6149224</v>
      </c>
      <c r="P2058" s="29" t="s">
        <v>11465</v>
      </c>
      <c r="Q2058" s="32" t="s">
        <v>843</v>
      </c>
      <c r="R2058" s="19"/>
      <c r="S2058" s="19"/>
      <c r="T2058" s="19"/>
      <c r="U2058" s="19"/>
      <c r="V2058" s="19"/>
      <c r="W2058" s="19"/>
      <c r="X2058" s="19"/>
      <c r="Y2058" s="19"/>
      <c r="Z2058" s="19"/>
      <c r="AA2058" s="19"/>
      <c r="AB2058" s="19"/>
      <c r="AC2058" s="19"/>
      <c r="AD2058" s="19"/>
      <c r="AE2058" s="19"/>
      <c r="AF2058" s="19"/>
      <c r="AG2058" s="19"/>
      <c r="AH2058" s="19"/>
      <c r="AI2058" s="19"/>
      <c r="AJ2058" s="19"/>
      <c r="AK2058" s="19"/>
      <c r="AL2058" s="19"/>
      <c r="AM2058" s="19"/>
      <c r="AN2058" s="19"/>
      <c r="AO2058" s="19"/>
      <c r="AP2058" s="19"/>
      <c r="AQ2058" s="31">
        <v>592808.46875</v>
      </c>
      <c r="AR2058" s="31">
        <v>5747214.65625</v>
      </c>
      <c r="AS2058" s="31">
        <v>4586146.46484375</v>
      </c>
      <c r="AT2058" s="31">
        <v>7874580.3125</v>
      </c>
      <c r="AU2058" s="31">
        <v>7453327.203125</v>
      </c>
      <c r="AV2058" s="31">
        <v>8244047.09375</v>
      </c>
      <c r="AW2058" s="31">
        <v>7836396.78125</v>
      </c>
      <c r="AX2058" s="31">
        <v>742545.0625</v>
      </c>
      <c r="AY2058" s="31">
        <v>507052.4375</v>
      </c>
      <c r="AZ2058" s="31">
        <v>1249597.5</v>
      </c>
    </row>
    <row r="2059" spans="1:52" ht="15" customHeight="1">
      <c r="A2059" s="29" t="s">
        <v>11464</v>
      </c>
      <c r="B2059" s="34">
        <v>37575</v>
      </c>
      <c r="C2059" s="28">
        <v>2000</v>
      </c>
      <c r="D2059" s="28">
        <v>80</v>
      </c>
      <c r="E2059" s="28">
        <v>70</v>
      </c>
      <c r="F2059" s="29" t="s">
        <v>5244</v>
      </c>
      <c r="G2059" s="29" t="s">
        <v>11357</v>
      </c>
      <c r="H2059" s="28">
        <v>561</v>
      </c>
      <c r="I2059" s="29" t="s">
        <v>11327</v>
      </c>
      <c r="J2059" s="33" t="s">
        <v>11463</v>
      </c>
      <c r="K2059" s="29" t="s">
        <v>2997</v>
      </c>
      <c r="L2059" s="29" t="s">
        <v>11360</v>
      </c>
      <c r="M2059" s="29" t="s">
        <v>8577</v>
      </c>
      <c r="N2059" s="28">
        <v>427115</v>
      </c>
      <c r="O2059" s="28">
        <v>6148668</v>
      </c>
      <c r="P2059" s="29" t="s">
        <v>11462</v>
      </c>
      <c r="Q2059" s="32" t="s">
        <v>843</v>
      </c>
      <c r="R2059" s="19"/>
      <c r="S2059" s="19"/>
      <c r="T2059" s="19"/>
      <c r="U2059" s="19"/>
      <c r="V2059" s="19"/>
      <c r="W2059" s="19"/>
      <c r="X2059" s="19"/>
      <c r="Y2059" s="19"/>
      <c r="Z2059" s="19"/>
      <c r="AA2059" s="19"/>
      <c r="AB2059" s="19"/>
      <c r="AC2059" s="19"/>
      <c r="AD2059" s="19"/>
      <c r="AE2059" s="19"/>
      <c r="AF2059" s="19"/>
      <c r="AG2059" s="19"/>
      <c r="AH2059" s="19"/>
      <c r="AI2059" s="19"/>
      <c r="AJ2059" s="19"/>
      <c r="AK2059" s="19"/>
      <c r="AL2059" s="19"/>
      <c r="AM2059" s="19"/>
      <c r="AN2059" s="19"/>
      <c r="AO2059" s="19"/>
      <c r="AP2059" s="19"/>
      <c r="AQ2059" s="31">
        <v>592808.46875</v>
      </c>
      <c r="AR2059" s="31">
        <v>5747214.65625</v>
      </c>
      <c r="AS2059" s="31">
        <v>4586146.46484375</v>
      </c>
      <c r="AT2059" s="31">
        <v>7874580.3125</v>
      </c>
      <c r="AU2059" s="31">
        <v>7453327.203125</v>
      </c>
      <c r="AV2059" s="31">
        <v>8244047.09375</v>
      </c>
      <c r="AW2059" s="31">
        <v>7836396.78125</v>
      </c>
      <c r="AX2059" s="31">
        <v>742545.0625</v>
      </c>
      <c r="AY2059" s="31">
        <v>507052.4375</v>
      </c>
      <c r="AZ2059" s="31">
        <v>1249597.5</v>
      </c>
    </row>
    <row r="2060" spans="1:52" ht="15" customHeight="1">
      <c r="A2060" s="29" t="s">
        <v>11461</v>
      </c>
      <c r="B2060" s="34">
        <v>37580</v>
      </c>
      <c r="C2060" s="28">
        <v>2000</v>
      </c>
      <c r="D2060" s="28">
        <v>80</v>
      </c>
      <c r="E2060" s="28">
        <v>70</v>
      </c>
      <c r="F2060" s="29" t="s">
        <v>5244</v>
      </c>
      <c r="G2060" s="29" t="s">
        <v>11357</v>
      </c>
      <c r="H2060" s="28">
        <v>561</v>
      </c>
      <c r="I2060" s="29" t="s">
        <v>11327</v>
      </c>
      <c r="J2060" s="33" t="s">
        <v>11460</v>
      </c>
      <c r="K2060" s="29" t="s">
        <v>2997</v>
      </c>
      <c r="L2060" s="29" t="s">
        <v>11360</v>
      </c>
      <c r="M2060" s="29" t="s">
        <v>8577</v>
      </c>
      <c r="N2060" s="28">
        <v>427184</v>
      </c>
      <c r="O2060" s="28">
        <v>6148112</v>
      </c>
      <c r="P2060" s="29" t="s">
        <v>11459</v>
      </c>
      <c r="Q2060" s="32" t="s">
        <v>843</v>
      </c>
      <c r="R2060" s="19"/>
      <c r="S2060" s="19"/>
      <c r="T2060" s="19"/>
      <c r="U2060" s="19"/>
      <c r="V2060" s="19"/>
      <c r="W2060" s="19"/>
      <c r="X2060" s="19"/>
      <c r="Y2060" s="19"/>
      <c r="Z2060" s="19"/>
      <c r="AA2060" s="19"/>
      <c r="AB2060" s="19"/>
      <c r="AC2060" s="19"/>
      <c r="AD2060" s="19"/>
      <c r="AE2060" s="19"/>
      <c r="AF2060" s="19"/>
      <c r="AG2060" s="19"/>
      <c r="AH2060" s="19"/>
      <c r="AI2060" s="19"/>
      <c r="AJ2060" s="19"/>
      <c r="AK2060" s="19"/>
      <c r="AL2060" s="19"/>
      <c r="AM2060" s="19"/>
      <c r="AN2060" s="19"/>
      <c r="AO2060" s="19"/>
      <c r="AP2060" s="19"/>
      <c r="AQ2060" s="19"/>
      <c r="AR2060" s="31">
        <v>5747214.65625</v>
      </c>
      <c r="AS2060" s="31">
        <v>4586146.46484375</v>
      </c>
      <c r="AT2060" s="31">
        <v>7874580.3125</v>
      </c>
      <c r="AU2060" s="31">
        <v>7453327.203125</v>
      </c>
      <c r="AV2060" s="31">
        <v>8244047.09375</v>
      </c>
      <c r="AW2060" s="31">
        <v>7836396.78125</v>
      </c>
      <c r="AX2060" s="31">
        <v>742545.0625</v>
      </c>
      <c r="AY2060" s="31">
        <v>507052.4375</v>
      </c>
      <c r="AZ2060" s="31">
        <v>1249597.5</v>
      </c>
    </row>
    <row r="2061" spans="1:52" ht="15" customHeight="1">
      <c r="A2061" s="29" t="s">
        <v>11458</v>
      </c>
      <c r="B2061" s="34">
        <v>37567</v>
      </c>
      <c r="C2061" s="28">
        <v>2000</v>
      </c>
      <c r="D2061" s="28">
        <v>80</v>
      </c>
      <c r="E2061" s="28">
        <v>70</v>
      </c>
      <c r="F2061" s="29" t="s">
        <v>5244</v>
      </c>
      <c r="G2061" s="29" t="s">
        <v>11357</v>
      </c>
      <c r="H2061" s="28">
        <v>561</v>
      </c>
      <c r="I2061" s="29" t="s">
        <v>11327</v>
      </c>
      <c r="J2061" s="33" t="s">
        <v>11457</v>
      </c>
      <c r="K2061" s="29" t="s">
        <v>2997</v>
      </c>
      <c r="L2061" s="29" t="s">
        <v>11360</v>
      </c>
      <c r="M2061" s="29" t="s">
        <v>8577</v>
      </c>
      <c r="N2061" s="28">
        <v>427252</v>
      </c>
      <c r="O2061" s="28">
        <v>6147556</v>
      </c>
      <c r="P2061" s="29" t="s">
        <v>11456</v>
      </c>
      <c r="Q2061" s="32" t="s">
        <v>843</v>
      </c>
      <c r="R2061" s="19"/>
      <c r="S2061" s="19"/>
      <c r="T2061" s="19"/>
      <c r="U2061" s="19"/>
      <c r="V2061" s="19"/>
      <c r="W2061" s="19"/>
      <c r="X2061" s="19"/>
      <c r="Y2061" s="19"/>
      <c r="Z2061" s="19"/>
      <c r="AA2061" s="19"/>
      <c r="AB2061" s="19"/>
      <c r="AC2061" s="19"/>
      <c r="AD2061" s="19"/>
      <c r="AE2061" s="19"/>
      <c r="AF2061" s="19"/>
      <c r="AG2061" s="19"/>
      <c r="AH2061" s="19"/>
      <c r="AI2061" s="19"/>
      <c r="AJ2061" s="19"/>
      <c r="AK2061" s="19"/>
      <c r="AL2061" s="19"/>
      <c r="AM2061" s="19"/>
      <c r="AN2061" s="19"/>
      <c r="AO2061" s="19"/>
      <c r="AP2061" s="19"/>
      <c r="AQ2061" s="31">
        <v>592808.46875</v>
      </c>
      <c r="AR2061" s="31">
        <v>5747214.65625</v>
      </c>
      <c r="AS2061" s="31">
        <v>4586146.46484375</v>
      </c>
      <c r="AT2061" s="31">
        <v>7874580.3125</v>
      </c>
      <c r="AU2061" s="31">
        <v>7453327.203125</v>
      </c>
      <c r="AV2061" s="31">
        <v>8244047.09375</v>
      </c>
      <c r="AW2061" s="31">
        <v>7836396.78125</v>
      </c>
      <c r="AX2061" s="31">
        <v>742545.0625</v>
      </c>
      <c r="AY2061" s="31">
        <v>507052.4375</v>
      </c>
      <c r="AZ2061" s="31">
        <v>1249597.5</v>
      </c>
    </row>
    <row r="2062" spans="1:52" ht="15" customHeight="1">
      <c r="A2062" s="29" t="s">
        <v>11455</v>
      </c>
      <c r="B2062" s="34">
        <v>37576</v>
      </c>
      <c r="C2062" s="28">
        <v>2000</v>
      </c>
      <c r="D2062" s="28">
        <v>80</v>
      </c>
      <c r="E2062" s="28">
        <v>70</v>
      </c>
      <c r="F2062" s="29" t="s">
        <v>5244</v>
      </c>
      <c r="G2062" s="29" t="s">
        <v>11357</v>
      </c>
      <c r="H2062" s="28">
        <v>561</v>
      </c>
      <c r="I2062" s="29" t="s">
        <v>11327</v>
      </c>
      <c r="J2062" s="33" t="s">
        <v>11454</v>
      </c>
      <c r="K2062" s="29" t="s">
        <v>2997</v>
      </c>
      <c r="L2062" s="29" t="s">
        <v>11360</v>
      </c>
      <c r="M2062" s="29" t="s">
        <v>8577</v>
      </c>
      <c r="N2062" s="28">
        <v>427334</v>
      </c>
      <c r="O2062" s="28">
        <v>6151447</v>
      </c>
      <c r="P2062" s="29" t="s">
        <v>11453</v>
      </c>
      <c r="Q2062" s="32" t="s">
        <v>843</v>
      </c>
      <c r="R2062" s="19"/>
      <c r="S2062" s="19"/>
      <c r="T2062" s="19"/>
      <c r="U2062" s="19"/>
      <c r="V2062" s="19"/>
      <c r="W2062" s="19"/>
      <c r="X2062" s="19"/>
      <c r="Y2062" s="19"/>
      <c r="Z2062" s="19"/>
      <c r="AA2062" s="19"/>
      <c r="AB2062" s="19"/>
      <c r="AC2062" s="19"/>
      <c r="AD2062" s="19"/>
      <c r="AE2062" s="19"/>
      <c r="AF2062" s="19"/>
      <c r="AG2062" s="19"/>
      <c r="AH2062" s="19"/>
      <c r="AI2062" s="19"/>
      <c r="AJ2062" s="19"/>
      <c r="AK2062" s="19"/>
      <c r="AL2062" s="19"/>
      <c r="AM2062" s="19"/>
      <c r="AN2062" s="19"/>
      <c r="AO2062" s="19"/>
      <c r="AP2062" s="19"/>
      <c r="AQ2062" s="31">
        <v>592808.46875</v>
      </c>
      <c r="AR2062" s="31">
        <v>5747214.65625</v>
      </c>
      <c r="AS2062" s="31">
        <v>4586146.46484375</v>
      </c>
      <c r="AT2062" s="31">
        <v>7874580.3125</v>
      </c>
      <c r="AU2062" s="31">
        <v>7453327.203125</v>
      </c>
      <c r="AV2062" s="31">
        <v>8244047.09375</v>
      </c>
      <c r="AW2062" s="31">
        <v>7836396.78125</v>
      </c>
      <c r="AX2062" s="31">
        <v>742545.0625</v>
      </c>
      <c r="AY2062" s="31">
        <v>507052.4375</v>
      </c>
      <c r="AZ2062" s="31">
        <v>1249597.5</v>
      </c>
    </row>
    <row r="2063" spans="1:52" ht="15" customHeight="1">
      <c r="A2063" s="29" t="s">
        <v>11452</v>
      </c>
      <c r="B2063" s="34">
        <v>37561</v>
      </c>
      <c r="C2063" s="28">
        <v>2000</v>
      </c>
      <c r="D2063" s="28">
        <v>80</v>
      </c>
      <c r="E2063" s="28">
        <v>70</v>
      </c>
      <c r="F2063" s="29" t="s">
        <v>5244</v>
      </c>
      <c r="G2063" s="29" t="s">
        <v>11357</v>
      </c>
      <c r="H2063" s="28">
        <v>561</v>
      </c>
      <c r="I2063" s="29" t="s">
        <v>11327</v>
      </c>
      <c r="J2063" s="33" t="s">
        <v>11451</v>
      </c>
      <c r="K2063" s="29" t="s">
        <v>2997</v>
      </c>
      <c r="L2063" s="29" t="s">
        <v>11360</v>
      </c>
      <c r="M2063" s="29" t="s">
        <v>8577</v>
      </c>
      <c r="N2063" s="28">
        <v>427402</v>
      </c>
      <c r="O2063" s="28">
        <v>6150891</v>
      </c>
      <c r="P2063" s="29" t="s">
        <v>11450</v>
      </c>
      <c r="Q2063" s="32" t="s">
        <v>843</v>
      </c>
      <c r="R2063" s="19"/>
      <c r="S2063" s="19"/>
      <c r="T2063" s="19"/>
      <c r="U2063" s="19"/>
      <c r="V2063" s="19"/>
      <c r="W2063" s="19"/>
      <c r="X2063" s="19"/>
      <c r="Y2063" s="19"/>
      <c r="Z2063" s="19"/>
      <c r="AA2063" s="19"/>
      <c r="AB2063" s="19"/>
      <c r="AC2063" s="19"/>
      <c r="AD2063" s="19"/>
      <c r="AE2063" s="19"/>
      <c r="AF2063" s="19"/>
      <c r="AG2063" s="19"/>
      <c r="AH2063" s="19"/>
      <c r="AI2063" s="19"/>
      <c r="AJ2063" s="19"/>
      <c r="AK2063" s="19"/>
      <c r="AL2063" s="19"/>
      <c r="AM2063" s="19"/>
      <c r="AN2063" s="19"/>
      <c r="AO2063" s="19"/>
      <c r="AP2063" s="19"/>
      <c r="AQ2063" s="31">
        <v>592808.46875</v>
      </c>
      <c r="AR2063" s="31">
        <v>5747214.65625</v>
      </c>
      <c r="AS2063" s="31">
        <v>4586146.46484375</v>
      </c>
      <c r="AT2063" s="31">
        <v>7874580.3125</v>
      </c>
      <c r="AU2063" s="31">
        <v>7453327.203125</v>
      </c>
      <c r="AV2063" s="31">
        <v>8244047.09375</v>
      </c>
      <c r="AW2063" s="31">
        <v>7836396.78125</v>
      </c>
      <c r="AX2063" s="31">
        <v>742545.0625</v>
      </c>
      <c r="AY2063" s="31">
        <v>507052.4375</v>
      </c>
      <c r="AZ2063" s="31">
        <v>1249597.5</v>
      </c>
    </row>
    <row r="2064" spans="1:52" ht="15" customHeight="1">
      <c r="A2064" s="29" t="s">
        <v>11449</v>
      </c>
      <c r="B2064" s="34">
        <v>37575</v>
      </c>
      <c r="C2064" s="28">
        <v>2000</v>
      </c>
      <c r="D2064" s="28">
        <v>80</v>
      </c>
      <c r="E2064" s="28">
        <v>70</v>
      </c>
      <c r="F2064" s="29" t="s">
        <v>5244</v>
      </c>
      <c r="G2064" s="29" t="s">
        <v>11357</v>
      </c>
      <c r="H2064" s="28">
        <v>561</v>
      </c>
      <c r="I2064" s="29" t="s">
        <v>11327</v>
      </c>
      <c r="J2064" s="33" t="s">
        <v>11448</v>
      </c>
      <c r="K2064" s="29" t="s">
        <v>2997</v>
      </c>
      <c r="L2064" s="29" t="s">
        <v>11360</v>
      </c>
      <c r="M2064" s="29" t="s">
        <v>8577</v>
      </c>
      <c r="N2064" s="28">
        <v>427471</v>
      </c>
      <c r="O2064" s="28">
        <v>6150335</v>
      </c>
      <c r="P2064" s="29" t="s">
        <v>11447</v>
      </c>
      <c r="Q2064" s="32" t="s">
        <v>843</v>
      </c>
      <c r="R2064" s="19"/>
      <c r="S2064" s="19"/>
      <c r="T2064" s="19"/>
      <c r="U2064" s="19"/>
      <c r="V2064" s="19"/>
      <c r="W2064" s="19"/>
      <c r="X2064" s="19"/>
      <c r="Y2064" s="19"/>
      <c r="Z2064" s="19"/>
      <c r="AA2064" s="19"/>
      <c r="AB2064" s="19"/>
      <c r="AC2064" s="19"/>
      <c r="AD2064" s="19"/>
      <c r="AE2064" s="19"/>
      <c r="AF2064" s="19"/>
      <c r="AG2064" s="19"/>
      <c r="AH2064" s="19"/>
      <c r="AI2064" s="19"/>
      <c r="AJ2064" s="19"/>
      <c r="AK2064" s="19"/>
      <c r="AL2064" s="19"/>
      <c r="AM2064" s="19"/>
      <c r="AN2064" s="19"/>
      <c r="AO2064" s="19"/>
      <c r="AP2064" s="19"/>
      <c r="AQ2064" s="31">
        <v>592808.46875</v>
      </c>
      <c r="AR2064" s="31">
        <v>5747214.65625</v>
      </c>
      <c r="AS2064" s="31">
        <v>4586146.46484375</v>
      </c>
      <c r="AT2064" s="31">
        <v>7874580.3125</v>
      </c>
      <c r="AU2064" s="31">
        <v>7453327.203125</v>
      </c>
      <c r="AV2064" s="31">
        <v>8244047.09375</v>
      </c>
      <c r="AW2064" s="31">
        <v>7836396.78125</v>
      </c>
      <c r="AX2064" s="31">
        <v>742545.0625</v>
      </c>
      <c r="AY2064" s="31">
        <v>507052.4375</v>
      </c>
      <c r="AZ2064" s="31">
        <v>1249597.5</v>
      </c>
    </row>
    <row r="2065" spans="1:52" ht="15" customHeight="1">
      <c r="A2065" s="29" t="s">
        <v>11446</v>
      </c>
      <c r="B2065" s="34">
        <v>37575</v>
      </c>
      <c r="C2065" s="28">
        <v>2000</v>
      </c>
      <c r="D2065" s="28">
        <v>80</v>
      </c>
      <c r="E2065" s="28">
        <v>70</v>
      </c>
      <c r="F2065" s="29" t="s">
        <v>5244</v>
      </c>
      <c r="G2065" s="29" t="s">
        <v>11357</v>
      </c>
      <c r="H2065" s="28">
        <v>561</v>
      </c>
      <c r="I2065" s="29" t="s">
        <v>11327</v>
      </c>
      <c r="J2065" s="33" t="s">
        <v>11445</v>
      </c>
      <c r="K2065" s="29" t="s">
        <v>2997</v>
      </c>
      <c r="L2065" s="29" t="s">
        <v>11360</v>
      </c>
      <c r="M2065" s="29" t="s">
        <v>8577</v>
      </c>
      <c r="N2065" s="28">
        <v>427539</v>
      </c>
      <c r="O2065" s="28">
        <v>6149780</v>
      </c>
      <c r="P2065" s="29" t="s">
        <v>11444</v>
      </c>
      <c r="Q2065" s="32" t="s">
        <v>843</v>
      </c>
      <c r="R2065" s="19"/>
      <c r="S2065" s="19"/>
      <c r="T2065" s="19"/>
      <c r="U2065" s="19"/>
      <c r="V2065" s="19"/>
      <c r="W2065" s="19"/>
      <c r="X2065" s="19"/>
      <c r="Y2065" s="19"/>
      <c r="Z2065" s="19"/>
      <c r="AA2065" s="19"/>
      <c r="AB2065" s="19"/>
      <c r="AC2065" s="19"/>
      <c r="AD2065" s="19"/>
      <c r="AE2065" s="19"/>
      <c r="AF2065" s="19"/>
      <c r="AG2065" s="19"/>
      <c r="AH2065" s="19"/>
      <c r="AI2065" s="19"/>
      <c r="AJ2065" s="19"/>
      <c r="AK2065" s="19"/>
      <c r="AL2065" s="19"/>
      <c r="AM2065" s="19"/>
      <c r="AN2065" s="19"/>
      <c r="AO2065" s="19"/>
      <c r="AP2065" s="19"/>
      <c r="AQ2065" s="31">
        <v>592808.46875</v>
      </c>
      <c r="AR2065" s="31">
        <v>5747214.65625</v>
      </c>
      <c r="AS2065" s="31">
        <v>4586146.46484375</v>
      </c>
      <c r="AT2065" s="31">
        <v>7874580.3125</v>
      </c>
      <c r="AU2065" s="31">
        <v>7453327.203125</v>
      </c>
      <c r="AV2065" s="31">
        <v>8244047.09375</v>
      </c>
      <c r="AW2065" s="31">
        <v>7836396.78125</v>
      </c>
      <c r="AX2065" s="31">
        <v>742545.0625</v>
      </c>
      <c r="AY2065" s="31">
        <v>507052.4375</v>
      </c>
      <c r="AZ2065" s="31">
        <v>1249597.5</v>
      </c>
    </row>
    <row r="2066" spans="1:52" ht="15" customHeight="1">
      <c r="A2066" s="29" t="s">
        <v>11443</v>
      </c>
      <c r="B2066" s="34">
        <v>37577</v>
      </c>
      <c r="C2066" s="28">
        <v>2000</v>
      </c>
      <c r="D2066" s="28">
        <v>80</v>
      </c>
      <c r="E2066" s="28">
        <v>70</v>
      </c>
      <c r="F2066" s="29" t="s">
        <v>5244</v>
      </c>
      <c r="G2066" s="29" t="s">
        <v>11357</v>
      </c>
      <c r="H2066" s="28">
        <v>561</v>
      </c>
      <c r="I2066" s="29" t="s">
        <v>11327</v>
      </c>
      <c r="J2066" s="33" t="s">
        <v>11442</v>
      </c>
      <c r="K2066" s="29" t="s">
        <v>2997</v>
      </c>
      <c r="L2066" s="29" t="s">
        <v>11360</v>
      </c>
      <c r="M2066" s="29" t="s">
        <v>8577</v>
      </c>
      <c r="N2066" s="28">
        <v>427607</v>
      </c>
      <c r="O2066" s="28">
        <v>6149224</v>
      </c>
      <c r="P2066" s="29" t="s">
        <v>11441</v>
      </c>
      <c r="Q2066" s="32" t="s">
        <v>843</v>
      </c>
      <c r="R2066" s="19"/>
      <c r="S2066" s="19"/>
      <c r="T2066" s="19"/>
      <c r="U2066" s="19"/>
      <c r="V2066" s="19"/>
      <c r="W2066" s="19"/>
      <c r="X2066" s="19"/>
      <c r="Y2066" s="19"/>
      <c r="Z2066" s="19"/>
      <c r="AA2066" s="19"/>
      <c r="AB2066" s="19"/>
      <c r="AC2066" s="19"/>
      <c r="AD2066" s="19"/>
      <c r="AE2066" s="19"/>
      <c r="AF2066" s="19"/>
      <c r="AG2066" s="19"/>
      <c r="AH2066" s="19"/>
      <c r="AI2066" s="19"/>
      <c r="AJ2066" s="19"/>
      <c r="AK2066" s="19"/>
      <c r="AL2066" s="19"/>
      <c r="AM2066" s="19"/>
      <c r="AN2066" s="19"/>
      <c r="AO2066" s="19"/>
      <c r="AP2066" s="19"/>
      <c r="AQ2066" s="19"/>
      <c r="AR2066" s="31">
        <v>5747214.65625</v>
      </c>
      <c r="AS2066" s="31">
        <v>4586146.46484375</v>
      </c>
      <c r="AT2066" s="31">
        <v>7874580.3125</v>
      </c>
      <c r="AU2066" s="31">
        <v>7453327.203125</v>
      </c>
      <c r="AV2066" s="31">
        <v>8244047.09375</v>
      </c>
      <c r="AW2066" s="31">
        <v>7836396.78125</v>
      </c>
      <c r="AX2066" s="31">
        <v>742545.0625</v>
      </c>
      <c r="AY2066" s="31">
        <v>507052.4375</v>
      </c>
      <c r="AZ2066" s="31">
        <v>1249597.5</v>
      </c>
    </row>
    <row r="2067" spans="1:52" ht="15" customHeight="1">
      <c r="A2067" s="29" t="s">
        <v>11440</v>
      </c>
      <c r="B2067" s="34">
        <v>37579</v>
      </c>
      <c r="C2067" s="28">
        <v>2000</v>
      </c>
      <c r="D2067" s="28">
        <v>80</v>
      </c>
      <c r="E2067" s="28">
        <v>70</v>
      </c>
      <c r="F2067" s="29" t="s">
        <v>5244</v>
      </c>
      <c r="G2067" s="29" t="s">
        <v>11357</v>
      </c>
      <c r="H2067" s="28">
        <v>561</v>
      </c>
      <c r="I2067" s="29" t="s">
        <v>11327</v>
      </c>
      <c r="J2067" s="33" t="s">
        <v>11439</v>
      </c>
      <c r="K2067" s="29" t="s">
        <v>2997</v>
      </c>
      <c r="L2067" s="29" t="s">
        <v>11360</v>
      </c>
      <c r="M2067" s="29" t="s">
        <v>8577</v>
      </c>
      <c r="N2067" s="28">
        <v>427675</v>
      </c>
      <c r="O2067" s="28">
        <v>6148668</v>
      </c>
      <c r="P2067" s="29" t="s">
        <v>11438</v>
      </c>
      <c r="Q2067" s="32" t="s">
        <v>843</v>
      </c>
      <c r="R2067" s="19"/>
      <c r="S2067" s="19"/>
      <c r="T2067" s="19"/>
      <c r="U2067" s="19"/>
      <c r="V2067" s="19"/>
      <c r="W2067" s="19"/>
      <c r="X2067" s="19"/>
      <c r="Y2067" s="19"/>
      <c r="Z2067" s="19"/>
      <c r="AA2067" s="19"/>
      <c r="AB2067" s="19"/>
      <c r="AC2067" s="19"/>
      <c r="AD2067" s="19"/>
      <c r="AE2067" s="19"/>
      <c r="AF2067" s="19"/>
      <c r="AG2067" s="19"/>
      <c r="AH2067" s="19"/>
      <c r="AI2067" s="19"/>
      <c r="AJ2067" s="19"/>
      <c r="AK2067" s="19"/>
      <c r="AL2067" s="19"/>
      <c r="AM2067" s="19"/>
      <c r="AN2067" s="19"/>
      <c r="AO2067" s="19"/>
      <c r="AP2067" s="19"/>
      <c r="AQ2067" s="31">
        <v>592808.46875</v>
      </c>
      <c r="AR2067" s="31">
        <v>5747214.65625</v>
      </c>
      <c r="AS2067" s="31">
        <v>4586146.46484375</v>
      </c>
      <c r="AT2067" s="31">
        <v>7874580.3125</v>
      </c>
      <c r="AU2067" s="31">
        <v>7453327.203125</v>
      </c>
      <c r="AV2067" s="31">
        <v>8244047.09375</v>
      </c>
      <c r="AW2067" s="31">
        <v>7836396.78125</v>
      </c>
      <c r="AX2067" s="31">
        <v>742545.0625</v>
      </c>
      <c r="AY2067" s="31">
        <v>507052.4375</v>
      </c>
      <c r="AZ2067" s="31">
        <v>1249597.5</v>
      </c>
    </row>
    <row r="2068" spans="1:52" ht="15" customHeight="1">
      <c r="A2068" s="29" t="s">
        <v>11437</v>
      </c>
      <c r="B2068" s="34">
        <v>37579</v>
      </c>
      <c r="C2068" s="28">
        <v>2000</v>
      </c>
      <c r="D2068" s="28">
        <v>80</v>
      </c>
      <c r="E2068" s="28">
        <v>70</v>
      </c>
      <c r="F2068" s="29" t="s">
        <v>5244</v>
      </c>
      <c r="G2068" s="29" t="s">
        <v>11357</v>
      </c>
      <c r="H2068" s="28">
        <v>561</v>
      </c>
      <c r="I2068" s="29" t="s">
        <v>11327</v>
      </c>
      <c r="J2068" s="33" t="s">
        <v>11436</v>
      </c>
      <c r="K2068" s="29" t="s">
        <v>2997</v>
      </c>
      <c r="L2068" s="29" t="s">
        <v>11360</v>
      </c>
      <c r="M2068" s="29" t="s">
        <v>8577</v>
      </c>
      <c r="N2068" s="28">
        <v>427744</v>
      </c>
      <c r="O2068" s="28">
        <v>6148112</v>
      </c>
      <c r="P2068" s="29" t="s">
        <v>11435</v>
      </c>
      <c r="Q2068" s="32" t="s">
        <v>843</v>
      </c>
      <c r="R2068" s="19"/>
      <c r="S2068" s="19"/>
      <c r="T2068" s="19"/>
      <c r="U2068" s="19"/>
      <c r="V2068" s="19"/>
      <c r="W2068" s="19"/>
      <c r="X2068" s="19"/>
      <c r="Y2068" s="19"/>
      <c r="Z2068" s="19"/>
      <c r="AA2068" s="19"/>
      <c r="AB2068" s="19"/>
      <c r="AC2068" s="19"/>
      <c r="AD2068" s="19"/>
      <c r="AE2068" s="19"/>
      <c r="AF2068" s="19"/>
      <c r="AG2068" s="19"/>
      <c r="AH2068" s="19"/>
      <c r="AI2068" s="19"/>
      <c r="AJ2068" s="19"/>
      <c r="AK2068" s="19"/>
      <c r="AL2068" s="19"/>
      <c r="AM2068" s="19"/>
      <c r="AN2068" s="19"/>
      <c r="AO2068" s="19"/>
      <c r="AP2068" s="19"/>
      <c r="AQ2068" s="31">
        <v>592808.46875</v>
      </c>
      <c r="AR2068" s="31">
        <v>5747214.65625</v>
      </c>
      <c r="AS2068" s="31">
        <v>4586146.46484375</v>
      </c>
      <c r="AT2068" s="31">
        <v>7874580.3125</v>
      </c>
      <c r="AU2068" s="31">
        <v>7453327.203125</v>
      </c>
      <c r="AV2068" s="31">
        <v>8244047.09375</v>
      </c>
      <c r="AW2068" s="31">
        <v>7836396.78125</v>
      </c>
      <c r="AX2068" s="31">
        <v>742545.0625</v>
      </c>
      <c r="AY2068" s="31">
        <v>507052.4375</v>
      </c>
      <c r="AZ2068" s="31">
        <v>1249597.5</v>
      </c>
    </row>
    <row r="2069" spans="1:52" ht="15" customHeight="1">
      <c r="A2069" s="29" t="s">
        <v>11434</v>
      </c>
      <c r="B2069" s="34">
        <v>37575</v>
      </c>
      <c r="C2069" s="28">
        <v>2000</v>
      </c>
      <c r="D2069" s="28">
        <v>80</v>
      </c>
      <c r="E2069" s="28">
        <v>70</v>
      </c>
      <c r="F2069" s="29" t="s">
        <v>5244</v>
      </c>
      <c r="G2069" s="29" t="s">
        <v>11357</v>
      </c>
      <c r="H2069" s="28">
        <v>561</v>
      </c>
      <c r="I2069" s="29" t="s">
        <v>11327</v>
      </c>
      <c r="J2069" s="33" t="s">
        <v>11433</v>
      </c>
      <c r="K2069" s="29" t="s">
        <v>2997</v>
      </c>
      <c r="L2069" s="29" t="s">
        <v>11360</v>
      </c>
      <c r="M2069" s="29" t="s">
        <v>8577</v>
      </c>
      <c r="N2069" s="28">
        <v>427812</v>
      </c>
      <c r="O2069" s="28">
        <v>6147556</v>
      </c>
      <c r="P2069" s="29" t="s">
        <v>11432</v>
      </c>
      <c r="Q2069" s="32" t="s">
        <v>843</v>
      </c>
      <c r="R2069" s="19"/>
      <c r="S2069" s="19"/>
      <c r="T2069" s="19"/>
      <c r="U2069" s="19"/>
      <c r="V2069" s="19"/>
      <c r="W2069" s="19"/>
      <c r="X2069" s="19"/>
      <c r="Y2069" s="19"/>
      <c r="Z2069" s="19"/>
      <c r="AA2069" s="19"/>
      <c r="AB2069" s="19"/>
      <c r="AC2069" s="19"/>
      <c r="AD2069" s="19"/>
      <c r="AE2069" s="19"/>
      <c r="AF2069" s="19"/>
      <c r="AG2069" s="19"/>
      <c r="AH2069" s="19"/>
      <c r="AI2069" s="19"/>
      <c r="AJ2069" s="19"/>
      <c r="AK2069" s="19"/>
      <c r="AL2069" s="19"/>
      <c r="AM2069" s="19"/>
      <c r="AN2069" s="19"/>
      <c r="AO2069" s="19"/>
      <c r="AP2069" s="19"/>
      <c r="AQ2069" s="31">
        <v>592808.46875</v>
      </c>
      <c r="AR2069" s="31">
        <v>5747214.65625</v>
      </c>
      <c r="AS2069" s="31">
        <v>4586146.46484375</v>
      </c>
      <c r="AT2069" s="31">
        <v>7874580.3125</v>
      </c>
      <c r="AU2069" s="31">
        <v>7453327.203125</v>
      </c>
      <c r="AV2069" s="31">
        <v>8244047.09375</v>
      </c>
      <c r="AW2069" s="31">
        <v>7836396.78125</v>
      </c>
      <c r="AX2069" s="31">
        <v>742545.0625</v>
      </c>
      <c r="AY2069" s="31">
        <v>507052.4375</v>
      </c>
      <c r="AZ2069" s="31">
        <v>1249597.5</v>
      </c>
    </row>
    <row r="2070" spans="1:52" ht="15" customHeight="1">
      <c r="A2070" s="29" t="s">
        <v>11431</v>
      </c>
      <c r="B2070" s="34">
        <v>37486</v>
      </c>
      <c r="C2070" s="28">
        <v>2000</v>
      </c>
      <c r="D2070" s="28">
        <v>80</v>
      </c>
      <c r="E2070" s="28">
        <v>70</v>
      </c>
      <c r="F2070" s="29" t="s">
        <v>5244</v>
      </c>
      <c r="G2070" s="29" t="s">
        <v>11357</v>
      </c>
      <c r="H2070" s="28">
        <v>561</v>
      </c>
      <c r="I2070" s="29" t="s">
        <v>11327</v>
      </c>
      <c r="J2070" s="33" t="s">
        <v>11430</v>
      </c>
      <c r="K2070" s="29" t="s">
        <v>2997</v>
      </c>
      <c r="L2070" s="29" t="s">
        <v>11360</v>
      </c>
      <c r="M2070" s="29" t="s">
        <v>8577</v>
      </c>
      <c r="N2070" s="28">
        <v>427894</v>
      </c>
      <c r="O2070" s="28">
        <v>6151447</v>
      </c>
      <c r="P2070" s="29" t="s">
        <v>11429</v>
      </c>
      <c r="Q2070" s="32" t="s">
        <v>843</v>
      </c>
      <c r="R2070" s="19"/>
      <c r="S2070" s="19"/>
      <c r="T2070" s="19"/>
      <c r="U2070" s="19"/>
      <c r="V2070" s="19"/>
      <c r="W2070" s="19"/>
      <c r="X2070" s="19"/>
      <c r="Y2070" s="19"/>
      <c r="Z2070" s="19"/>
      <c r="AA2070" s="19"/>
      <c r="AB2070" s="19"/>
      <c r="AC2070" s="19"/>
      <c r="AD2070" s="19"/>
      <c r="AE2070" s="19"/>
      <c r="AF2070" s="19"/>
      <c r="AG2070" s="19"/>
      <c r="AH2070" s="19"/>
      <c r="AI2070" s="19"/>
      <c r="AJ2070" s="19"/>
      <c r="AK2070" s="19"/>
      <c r="AL2070" s="19"/>
      <c r="AM2070" s="19"/>
      <c r="AN2070" s="19"/>
      <c r="AO2070" s="19"/>
      <c r="AP2070" s="19"/>
      <c r="AQ2070" s="31">
        <v>1018249.828125</v>
      </c>
      <c r="AR2070" s="31">
        <v>5747214.65625</v>
      </c>
      <c r="AS2070" s="31">
        <v>4586146.46484375</v>
      </c>
      <c r="AT2070" s="31">
        <v>7874580.3125</v>
      </c>
      <c r="AU2070" s="31">
        <v>7453327.203125</v>
      </c>
      <c r="AV2070" s="31">
        <v>8244047.09375</v>
      </c>
      <c r="AW2070" s="31">
        <v>7836396.78125</v>
      </c>
      <c r="AX2070" s="31">
        <v>742545.0625</v>
      </c>
      <c r="AY2070" s="31">
        <v>507052.4375</v>
      </c>
      <c r="AZ2070" s="31">
        <v>1249597.5</v>
      </c>
    </row>
    <row r="2071" spans="1:52" ht="15" customHeight="1">
      <c r="A2071" s="29" t="s">
        <v>11428</v>
      </c>
      <c r="B2071" s="34">
        <v>37579</v>
      </c>
      <c r="C2071" s="28">
        <v>2000</v>
      </c>
      <c r="D2071" s="28">
        <v>80</v>
      </c>
      <c r="E2071" s="28">
        <v>70</v>
      </c>
      <c r="F2071" s="29" t="s">
        <v>5244</v>
      </c>
      <c r="G2071" s="29" t="s">
        <v>11357</v>
      </c>
      <c r="H2071" s="28">
        <v>561</v>
      </c>
      <c r="I2071" s="29" t="s">
        <v>11327</v>
      </c>
      <c r="J2071" s="33" t="s">
        <v>11427</v>
      </c>
      <c r="K2071" s="29" t="s">
        <v>2997</v>
      </c>
      <c r="L2071" s="29" t="s">
        <v>11360</v>
      </c>
      <c r="M2071" s="29" t="s">
        <v>8577</v>
      </c>
      <c r="N2071" s="28">
        <v>427962</v>
      </c>
      <c r="O2071" s="28">
        <v>6150891</v>
      </c>
      <c r="P2071" s="29" t="s">
        <v>11426</v>
      </c>
      <c r="Q2071" s="32" t="s">
        <v>843</v>
      </c>
      <c r="R2071" s="19"/>
      <c r="S2071" s="19"/>
      <c r="T2071" s="19"/>
      <c r="U2071" s="19"/>
      <c r="V2071" s="19"/>
      <c r="W2071" s="19"/>
      <c r="X2071" s="19"/>
      <c r="Y2071" s="19"/>
      <c r="Z2071" s="19"/>
      <c r="AA2071" s="19"/>
      <c r="AB2071" s="19"/>
      <c r="AC2071" s="19"/>
      <c r="AD2071" s="19"/>
      <c r="AE2071" s="19"/>
      <c r="AF2071" s="19"/>
      <c r="AG2071" s="19"/>
      <c r="AH2071" s="19"/>
      <c r="AI2071" s="19"/>
      <c r="AJ2071" s="19"/>
      <c r="AK2071" s="19"/>
      <c r="AL2071" s="19"/>
      <c r="AM2071" s="19"/>
      <c r="AN2071" s="19"/>
      <c r="AO2071" s="19"/>
      <c r="AP2071" s="19"/>
      <c r="AQ2071" s="31">
        <v>592808.46875</v>
      </c>
      <c r="AR2071" s="31">
        <v>5747214.65625</v>
      </c>
      <c r="AS2071" s="31">
        <v>4586146.46484375</v>
      </c>
      <c r="AT2071" s="31">
        <v>7874580.3125</v>
      </c>
      <c r="AU2071" s="31">
        <v>7453327.203125</v>
      </c>
      <c r="AV2071" s="31">
        <v>8244047.09375</v>
      </c>
      <c r="AW2071" s="31">
        <v>7836396.78125</v>
      </c>
      <c r="AX2071" s="31">
        <v>742545.0625</v>
      </c>
      <c r="AY2071" s="31">
        <v>507052.4375</v>
      </c>
      <c r="AZ2071" s="31">
        <v>1249597.5</v>
      </c>
    </row>
    <row r="2072" spans="1:52" ht="15" customHeight="1">
      <c r="A2072" s="29" t="s">
        <v>11425</v>
      </c>
      <c r="B2072" s="34">
        <v>37579</v>
      </c>
      <c r="C2072" s="28">
        <v>2000</v>
      </c>
      <c r="D2072" s="28">
        <v>80</v>
      </c>
      <c r="E2072" s="28">
        <v>70</v>
      </c>
      <c r="F2072" s="29" t="s">
        <v>5244</v>
      </c>
      <c r="G2072" s="29" t="s">
        <v>11357</v>
      </c>
      <c r="H2072" s="28">
        <v>561</v>
      </c>
      <c r="I2072" s="29" t="s">
        <v>11327</v>
      </c>
      <c r="J2072" s="33" t="s">
        <v>11424</v>
      </c>
      <c r="K2072" s="29" t="s">
        <v>2997</v>
      </c>
      <c r="L2072" s="29" t="s">
        <v>11360</v>
      </c>
      <c r="M2072" s="29" t="s">
        <v>8577</v>
      </c>
      <c r="N2072" s="28">
        <v>428031</v>
      </c>
      <c r="O2072" s="28">
        <v>6150335</v>
      </c>
      <c r="P2072" s="29" t="s">
        <v>11423</v>
      </c>
      <c r="Q2072" s="32" t="s">
        <v>843</v>
      </c>
      <c r="R2072" s="19"/>
      <c r="S2072" s="19"/>
      <c r="T2072" s="19"/>
      <c r="U2072" s="19"/>
      <c r="V2072" s="19"/>
      <c r="W2072" s="19"/>
      <c r="X2072" s="19"/>
      <c r="Y2072" s="19"/>
      <c r="Z2072" s="19"/>
      <c r="AA2072" s="19"/>
      <c r="AB2072" s="19"/>
      <c r="AC2072" s="19"/>
      <c r="AD2072" s="19"/>
      <c r="AE2072" s="19"/>
      <c r="AF2072" s="19"/>
      <c r="AG2072" s="19"/>
      <c r="AH2072" s="19"/>
      <c r="AI2072" s="19"/>
      <c r="AJ2072" s="19"/>
      <c r="AK2072" s="19"/>
      <c r="AL2072" s="19"/>
      <c r="AM2072" s="19"/>
      <c r="AN2072" s="19"/>
      <c r="AO2072" s="19"/>
      <c r="AP2072" s="19"/>
      <c r="AQ2072" s="31">
        <v>592808.46875</v>
      </c>
      <c r="AR2072" s="31">
        <v>5747214.65625</v>
      </c>
      <c r="AS2072" s="31">
        <v>4586146.46484375</v>
      </c>
      <c r="AT2072" s="31">
        <v>7874580.3125</v>
      </c>
      <c r="AU2072" s="31">
        <v>7453327.203125</v>
      </c>
      <c r="AV2072" s="31">
        <v>8244047.09375</v>
      </c>
      <c r="AW2072" s="31">
        <v>7836396.78125</v>
      </c>
      <c r="AX2072" s="31">
        <v>742545.0625</v>
      </c>
      <c r="AY2072" s="31">
        <v>507052.4375</v>
      </c>
      <c r="AZ2072" s="31">
        <v>1249597.5</v>
      </c>
    </row>
    <row r="2073" spans="1:52" ht="15" customHeight="1">
      <c r="A2073" s="29" t="s">
        <v>11422</v>
      </c>
      <c r="B2073" s="34">
        <v>37584</v>
      </c>
      <c r="C2073" s="28">
        <v>2000</v>
      </c>
      <c r="D2073" s="28">
        <v>80</v>
      </c>
      <c r="E2073" s="28">
        <v>70</v>
      </c>
      <c r="F2073" s="29" t="s">
        <v>5244</v>
      </c>
      <c r="G2073" s="29" t="s">
        <v>11357</v>
      </c>
      <c r="H2073" s="28">
        <v>561</v>
      </c>
      <c r="I2073" s="29" t="s">
        <v>11327</v>
      </c>
      <c r="J2073" s="33" t="s">
        <v>11421</v>
      </c>
      <c r="K2073" s="29" t="s">
        <v>2997</v>
      </c>
      <c r="L2073" s="29" t="s">
        <v>11360</v>
      </c>
      <c r="M2073" s="29" t="s">
        <v>8577</v>
      </c>
      <c r="N2073" s="28">
        <v>428099</v>
      </c>
      <c r="O2073" s="28">
        <v>6149780</v>
      </c>
      <c r="P2073" s="29" t="s">
        <v>11420</v>
      </c>
      <c r="Q2073" s="32" t="s">
        <v>843</v>
      </c>
      <c r="R2073" s="19"/>
      <c r="S2073" s="19"/>
      <c r="T2073" s="19"/>
      <c r="U2073" s="19"/>
      <c r="V2073" s="19"/>
      <c r="W2073" s="19"/>
      <c r="X2073" s="19"/>
      <c r="Y2073" s="19"/>
      <c r="Z2073" s="19"/>
      <c r="AA2073" s="19"/>
      <c r="AB2073" s="19"/>
      <c r="AC2073" s="19"/>
      <c r="AD2073" s="19"/>
      <c r="AE2073" s="19"/>
      <c r="AF2073" s="19"/>
      <c r="AG2073" s="19"/>
      <c r="AH2073" s="19"/>
      <c r="AI2073" s="19"/>
      <c r="AJ2073" s="19"/>
      <c r="AK2073" s="19"/>
      <c r="AL2073" s="19"/>
      <c r="AM2073" s="19"/>
      <c r="AN2073" s="19"/>
      <c r="AO2073" s="19"/>
      <c r="AP2073" s="19"/>
      <c r="AQ2073" s="19"/>
      <c r="AR2073" s="31">
        <v>5747214.65625</v>
      </c>
      <c r="AS2073" s="31">
        <v>4586146.46484375</v>
      </c>
      <c r="AT2073" s="31">
        <v>7874580.3125</v>
      </c>
      <c r="AU2073" s="31">
        <v>7453327.203125</v>
      </c>
      <c r="AV2073" s="31">
        <v>8244047.09375</v>
      </c>
      <c r="AW2073" s="31">
        <v>7836396.78125</v>
      </c>
      <c r="AX2073" s="31">
        <v>742545.0625</v>
      </c>
      <c r="AY2073" s="31">
        <v>507052.4375</v>
      </c>
      <c r="AZ2073" s="31">
        <v>1249597.5</v>
      </c>
    </row>
    <row r="2074" spans="1:52" ht="15" customHeight="1">
      <c r="A2074" s="29" t="s">
        <v>11419</v>
      </c>
      <c r="B2074" s="34">
        <v>37594</v>
      </c>
      <c r="C2074" s="28">
        <v>2000</v>
      </c>
      <c r="D2074" s="28">
        <v>80</v>
      </c>
      <c r="E2074" s="28">
        <v>70</v>
      </c>
      <c r="F2074" s="29" t="s">
        <v>5244</v>
      </c>
      <c r="G2074" s="29" t="s">
        <v>11357</v>
      </c>
      <c r="H2074" s="28">
        <v>561</v>
      </c>
      <c r="I2074" s="29" t="s">
        <v>11327</v>
      </c>
      <c r="J2074" s="33" t="s">
        <v>11418</v>
      </c>
      <c r="K2074" s="29" t="s">
        <v>2997</v>
      </c>
      <c r="L2074" s="29" t="s">
        <v>11360</v>
      </c>
      <c r="M2074" s="29" t="s">
        <v>8577</v>
      </c>
      <c r="N2074" s="28">
        <v>428167</v>
      </c>
      <c r="O2074" s="28">
        <v>6149224</v>
      </c>
      <c r="P2074" s="29" t="s">
        <v>11417</v>
      </c>
      <c r="Q2074" s="32" t="s">
        <v>843</v>
      </c>
      <c r="R2074" s="19"/>
      <c r="S2074" s="19"/>
      <c r="T2074" s="19"/>
      <c r="U2074" s="19"/>
      <c r="V2074" s="19"/>
      <c r="W2074" s="19"/>
      <c r="X2074" s="19"/>
      <c r="Y2074" s="19"/>
      <c r="Z2074" s="19"/>
      <c r="AA2074" s="19"/>
      <c r="AB2074" s="19"/>
      <c r="AC2074" s="19"/>
      <c r="AD2074" s="19"/>
      <c r="AE2074" s="19"/>
      <c r="AF2074" s="19"/>
      <c r="AG2074" s="19"/>
      <c r="AH2074" s="19"/>
      <c r="AI2074" s="19"/>
      <c r="AJ2074" s="19"/>
      <c r="AK2074" s="19"/>
      <c r="AL2074" s="19"/>
      <c r="AM2074" s="19"/>
      <c r="AN2074" s="19"/>
      <c r="AO2074" s="19"/>
      <c r="AP2074" s="19"/>
      <c r="AQ2074" s="19"/>
      <c r="AR2074" s="31">
        <v>5747214.65625</v>
      </c>
      <c r="AS2074" s="31">
        <v>4586146.46484375</v>
      </c>
      <c r="AT2074" s="31">
        <v>7874580.3125</v>
      </c>
      <c r="AU2074" s="31">
        <v>7453327.203125</v>
      </c>
      <c r="AV2074" s="31">
        <v>8244047.09375</v>
      </c>
      <c r="AW2074" s="31">
        <v>7836396.78125</v>
      </c>
      <c r="AX2074" s="31">
        <v>742545.0625</v>
      </c>
      <c r="AY2074" s="31">
        <v>507052.4375</v>
      </c>
      <c r="AZ2074" s="31">
        <v>1249597.5</v>
      </c>
    </row>
    <row r="2075" spans="1:52" ht="15" customHeight="1">
      <c r="A2075" s="29" t="s">
        <v>11416</v>
      </c>
      <c r="B2075" s="34">
        <v>37579</v>
      </c>
      <c r="C2075" s="28">
        <v>2000</v>
      </c>
      <c r="D2075" s="28">
        <v>80</v>
      </c>
      <c r="E2075" s="28">
        <v>70</v>
      </c>
      <c r="F2075" s="29" t="s">
        <v>5244</v>
      </c>
      <c r="G2075" s="29" t="s">
        <v>11357</v>
      </c>
      <c r="H2075" s="28">
        <v>561</v>
      </c>
      <c r="I2075" s="29" t="s">
        <v>11327</v>
      </c>
      <c r="J2075" s="33" t="s">
        <v>11415</v>
      </c>
      <c r="K2075" s="29" t="s">
        <v>2997</v>
      </c>
      <c r="L2075" s="29" t="s">
        <v>11360</v>
      </c>
      <c r="M2075" s="29" t="s">
        <v>8577</v>
      </c>
      <c r="N2075" s="28">
        <v>428235</v>
      </c>
      <c r="O2075" s="28">
        <v>6148668</v>
      </c>
      <c r="P2075" s="29" t="s">
        <v>11414</v>
      </c>
      <c r="Q2075" s="32" t="s">
        <v>843</v>
      </c>
      <c r="R2075" s="19"/>
      <c r="S2075" s="19"/>
      <c r="T2075" s="19"/>
      <c r="U2075" s="19"/>
      <c r="V2075" s="19"/>
      <c r="W2075" s="19"/>
      <c r="X2075" s="19"/>
      <c r="Y2075" s="19"/>
      <c r="Z2075" s="19"/>
      <c r="AA2075" s="19"/>
      <c r="AB2075" s="19"/>
      <c r="AC2075" s="19"/>
      <c r="AD2075" s="19"/>
      <c r="AE2075" s="19"/>
      <c r="AF2075" s="19"/>
      <c r="AG2075" s="19"/>
      <c r="AH2075" s="19"/>
      <c r="AI2075" s="19"/>
      <c r="AJ2075" s="19"/>
      <c r="AK2075" s="19"/>
      <c r="AL2075" s="19"/>
      <c r="AM2075" s="19"/>
      <c r="AN2075" s="19"/>
      <c r="AO2075" s="19"/>
      <c r="AP2075" s="19"/>
      <c r="AQ2075" s="31">
        <v>592808.46875</v>
      </c>
      <c r="AR2075" s="31">
        <v>5747214.65625</v>
      </c>
      <c r="AS2075" s="31">
        <v>4586146.46484375</v>
      </c>
      <c r="AT2075" s="31">
        <v>7874580.3125</v>
      </c>
      <c r="AU2075" s="31">
        <v>7453327.203125</v>
      </c>
      <c r="AV2075" s="31">
        <v>8244047.09375</v>
      </c>
      <c r="AW2075" s="31">
        <v>7836396.78125</v>
      </c>
      <c r="AX2075" s="31">
        <v>742545.0625</v>
      </c>
      <c r="AY2075" s="31">
        <v>507052.4375</v>
      </c>
      <c r="AZ2075" s="31">
        <v>1249597.5</v>
      </c>
    </row>
    <row r="2076" spans="1:52" ht="15" customHeight="1">
      <c r="A2076" s="29" t="s">
        <v>11413</v>
      </c>
      <c r="B2076" s="34">
        <v>37580</v>
      </c>
      <c r="C2076" s="28">
        <v>2000</v>
      </c>
      <c r="D2076" s="28">
        <v>80</v>
      </c>
      <c r="E2076" s="28">
        <v>70</v>
      </c>
      <c r="F2076" s="29" t="s">
        <v>5244</v>
      </c>
      <c r="G2076" s="29" t="s">
        <v>11357</v>
      </c>
      <c r="H2076" s="28">
        <v>561</v>
      </c>
      <c r="I2076" s="29" t="s">
        <v>11327</v>
      </c>
      <c r="J2076" s="33" t="s">
        <v>11412</v>
      </c>
      <c r="K2076" s="29" t="s">
        <v>2997</v>
      </c>
      <c r="L2076" s="29" t="s">
        <v>11360</v>
      </c>
      <c r="M2076" s="29" t="s">
        <v>8577</v>
      </c>
      <c r="N2076" s="28">
        <v>428304</v>
      </c>
      <c r="O2076" s="28">
        <v>6148112</v>
      </c>
      <c r="P2076" s="29" t="s">
        <v>11411</v>
      </c>
      <c r="Q2076" s="32" t="s">
        <v>843</v>
      </c>
      <c r="R2076" s="19"/>
      <c r="S2076" s="19"/>
      <c r="T2076" s="19"/>
      <c r="U2076" s="19"/>
      <c r="V2076" s="19"/>
      <c r="W2076" s="19"/>
      <c r="X2076" s="19"/>
      <c r="Y2076" s="19"/>
      <c r="Z2076" s="19"/>
      <c r="AA2076" s="19"/>
      <c r="AB2076" s="19"/>
      <c r="AC2076" s="19"/>
      <c r="AD2076" s="19"/>
      <c r="AE2076" s="19"/>
      <c r="AF2076" s="19"/>
      <c r="AG2076" s="19"/>
      <c r="AH2076" s="19"/>
      <c r="AI2076" s="19"/>
      <c r="AJ2076" s="19"/>
      <c r="AK2076" s="19"/>
      <c r="AL2076" s="19"/>
      <c r="AM2076" s="19"/>
      <c r="AN2076" s="19"/>
      <c r="AO2076" s="19"/>
      <c r="AP2076" s="19"/>
      <c r="AQ2076" s="31">
        <v>592808.46875</v>
      </c>
      <c r="AR2076" s="31">
        <v>5747214.65625</v>
      </c>
      <c r="AS2076" s="31">
        <v>4586146.46484375</v>
      </c>
      <c r="AT2076" s="31">
        <v>7874580.3125</v>
      </c>
      <c r="AU2076" s="31">
        <v>7453327.203125</v>
      </c>
      <c r="AV2076" s="31">
        <v>8244047.09375</v>
      </c>
      <c r="AW2076" s="31">
        <v>7836396.78125</v>
      </c>
      <c r="AX2076" s="31">
        <v>742545.0625</v>
      </c>
      <c r="AY2076" s="31">
        <v>507052.4375</v>
      </c>
      <c r="AZ2076" s="31">
        <v>1249597.5</v>
      </c>
    </row>
    <row r="2077" spans="1:52" ht="15" customHeight="1">
      <c r="A2077" s="29" t="s">
        <v>11410</v>
      </c>
      <c r="B2077" s="34">
        <v>37579</v>
      </c>
      <c r="C2077" s="28">
        <v>2000</v>
      </c>
      <c r="D2077" s="28">
        <v>80</v>
      </c>
      <c r="E2077" s="28">
        <v>70</v>
      </c>
      <c r="F2077" s="29" t="s">
        <v>5244</v>
      </c>
      <c r="G2077" s="29" t="s">
        <v>11357</v>
      </c>
      <c r="H2077" s="28">
        <v>561</v>
      </c>
      <c r="I2077" s="29" t="s">
        <v>11327</v>
      </c>
      <c r="J2077" s="33" t="s">
        <v>11409</v>
      </c>
      <c r="K2077" s="29" t="s">
        <v>2997</v>
      </c>
      <c r="L2077" s="29" t="s">
        <v>11360</v>
      </c>
      <c r="M2077" s="29" t="s">
        <v>8577</v>
      </c>
      <c r="N2077" s="28">
        <v>428372</v>
      </c>
      <c r="O2077" s="28">
        <v>6147556</v>
      </c>
      <c r="P2077" s="29" t="s">
        <v>11408</v>
      </c>
      <c r="Q2077" s="32" t="s">
        <v>843</v>
      </c>
      <c r="R2077" s="19"/>
      <c r="S2077" s="19"/>
      <c r="T2077" s="19"/>
      <c r="U2077" s="19"/>
      <c r="V2077" s="19"/>
      <c r="W2077" s="19"/>
      <c r="X2077" s="19"/>
      <c r="Y2077" s="19"/>
      <c r="Z2077" s="19"/>
      <c r="AA2077" s="19"/>
      <c r="AB2077" s="19"/>
      <c r="AC2077" s="19"/>
      <c r="AD2077" s="19"/>
      <c r="AE2077" s="19"/>
      <c r="AF2077" s="19"/>
      <c r="AG2077" s="19"/>
      <c r="AH2077" s="19"/>
      <c r="AI2077" s="19"/>
      <c r="AJ2077" s="19"/>
      <c r="AK2077" s="19"/>
      <c r="AL2077" s="19"/>
      <c r="AM2077" s="19"/>
      <c r="AN2077" s="19"/>
      <c r="AO2077" s="19"/>
      <c r="AP2077" s="19"/>
      <c r="AQ2077" s="31">
        <v>592808.46875</v>
      </c>
      <c r="AR2077" s="31">
        <v>5747214.65625</v>
      </c>
      <c r="AS2077" s="31">
        <v>4586146.46484375</v>
      </c>
      <c r="AT2077" s="31">
        <v>7874580.3125</v>
      </c>
      <c r="AU2077" s="31">
        <v>7453327.203125</v>
      </c>
      <c r="AV2077" s="31">
        <v>8244047.09375</v>
      </c>
      <c r="AW2077" s="31">
        <v>7836396.78125</v>
      </c>
      <c r="AX2077" s="31">
        <v>742545.0625</v>
      </c>
      <c r="AY2077" s="31">
        <v>507052.4375</v>
      </c>
      <c r="AZ2077" s="31">
        <v>1249597.5</v>
      </c>
    </row>
    <row r="2078" spans="1:52" ht="15" customHeight="1">
      <c r="A2078" s="29" t="s">
        <v>11407</v>
      </c>
      <c r="B2078" s="34">
        <v>37483</v>
      </c>
      <c r="C2078" s="28">
        <v>2000</v>
      </c>
      <c r="D2078" s="28">
        <v>80</v>
      </c>
      <c r="E2078" s="28">
        <v>70</v>
      </c>
      <c r="F2078" s="29" t="s">
        <v>5244</v>
      </c>
      <c r="G2078" s="29" t="s">
        <v>11357</v>
      </c>
      <c r="H2078" s="28">
        <v>561</v>
      </c>
      <c r="I2078" s="29" t="s">
        <v>11327</v>
      </c>
      <c r="J2078" s="33" t="s">
        <v>11406</v>
      </c>
      <c r="K2078" s="29" t="s">
        <v>2997</v>
      </c>
      <c r="L2078" s="29" t="s">
        <v>11360</v>
      </c>
      <c r="M2078" s="29" t="s">
        <v>8577</v>
      </c>
      <c r="N2078" s="28">
        <v>428454</v>
      </c>
      <c r="O2078" s="28">
        <v>6151447</v>
      </c>
      <c r="P2078" s="29" t="s">
        <v>11405</v>
      </c>
      <c r="Q2078" s="32" t="s">
        <v>843</v>
      </c>
      <c r="R2078" s="19"/>
      <c r="S2078" s="19"/>
      <c r="T2078" s="19"/>
      <c r="U2078" s="19"/>
      <c r="V2078" s="19"/>
      <c r="W2078" s="19"/>
      <c r="X2078" s="19"/>
      <c r="Y2078" s="19"/>
      <c r="Z2078" s="19"/>
      <c r="AA2078" s="19"/>
      <c r="AB2078" s="19"/>
      <c r="AC2078" s="19"/>
      <c r="AD2078" s="19"/>
      <c r="AE2078" s="19"/>
      <c r="AF2078" s="19"/>
      <c r="AG2078" s="19"/>
      <c r="AH2078" s="19"/>
      <c r="AI2078" s="19"/>
      <c r="AJ2078" s="19"/>
      <c r="AK2078" s="19"/>
      <c r="AL2078" s="19"/>
      <c r="AM2078" s="19"/>
      <c r="AN2078" s="19"/>
      <c r="AO2078" s="19"/>
      <c r="AP2078" s="19"/>
      <c r="AQ2078" s="31">
        <v>761448.3125</v>
      </c>
      <c r="AR2078" s="31">
        <v>5747214.65625</v>
      </c>
      <c r="AS2078" s="31">
        <v>4586146.46484375</v>
      </c>
      <c r="AT2078" s="31">
        <v>7874580.3125</v>
      </c>
      <c r="AU2078" s="31">
        <v>7453327.203125</v>
      </c>
      <c r="AV2078" s="31">
        <v>8244047.09375</v>
      </c>
      <c r="AW2078" s="31">
        <v>7836396.78125</v>
      </c>
      <c r="AX2078" s="31">
        <v>742545.0625</v>
      </c>
      <c r="AY2078" s="31">
        <v>507052.4375</v>
      </c>
      <c r="AZ2078" s="31">
        <v>1249597.5</v>
      </c>
    </row>
    <row r="2079" spans="1:52" ht="15" customHeight="1">
      <c r="A2079" s="29" t="s">
        <v>11404</v>
      </c>
      <c r="B2079" s="34">
        <v>37590</v>
      </c>
      <c r="C2079" s="28">
        <v>2000</v>
      </c>
      <c r="D2079" s="28">
        <v>80</v>
      </c>
      <c r="E2079" s="28">
        <v>70</v>
      </c>
      <c r="F2079" s="29" t="s">
        <v>5244</v>
      </c>
      <c r="G2079" s="29" t="s">
        <v>11357</v>
      </c>
      <c r="H2079" s="28">
        <v>561</v>
      </c>
      <c r="I2079" s="29" t="s">
        <v>11327</v>
      </c>
      <c r="J2079" s="33" t="s">
        <v>11403</v>
      </c>
      <c r="K2079" s="29" t="s">
        <v>2997</v>
      </c>
      <c r="L2079" s="29" t="s">
        <v>11360</v>
      </c>
      <c r="M2079" s="29" t="s">
        <v>8577</v>
      </c>
      <c r="N2079" s="28">
        <v>428522</v>
      </c>
      <c r="O2079" s="28">
        <v>6150891</v>
      </c>
      <c r="P2079" s="29" t="s">
        <v>11402</v>
      </c>
      <c r="Q2079" s="32" t="s">
        <v>843</v>
      </c>
      <c r="R2079" s="19"/>
      <c r="S2079" s="19"/>
      <c r="T2079" s="19"/>
      <c r="U2079" s="19"/>
      <c r="V2079" s="19"/>
      <c r="W2079" s="19"/>
      <c r="X2079" s="19"/>
      <c r="Y2079" s="19"/>
      <c r="Z2079" s="19"/>
      <c r="AA2079" s="19"/>
      <c r="AB2079" s="19"/>
      <c r="AC2079" s="19"/>
      <c r="AD2079" s="19"/>
      <c r="AE2079" s="19"/>
      <c r="AF2079" s="19"/>
      <c r="AG2079" s="19"/>
      <c r="AH2079" s="19"/>
      <c r="AI2079" s="19"/>
      <c r="AJ2079" s="19"/>
      <c r="AK2079" s="19"/>
      <c r="AL2079" s="19"/>
      <c r="AM2079" s="19"/>
      <c r="AN2079" s="19"/>
      <c r="AO2079" s="19"/>
      <c r="AP2079" s="19"/>
      <c r="AQ2079" s="19"/>
      <c r="AR2079" s="31">
        <v>5747214.65625</v>
      </c>
      <c r="AS2079" s="31">
        <v>4586146.46484375</v>
      </c>
      <c r="AT2079" s="31">
        <v>7874580.3125</v>
      </c>
      <c r="AU2079" s="31">
        <v>7453327.203125</v>
      </c>
      <c r="AV2079" s="31">
        <v>8244047.09375</v>
      </c>
      <c r="AW2079" s="31">
        <v>7836396.78125</v>
      </c>
      <c r="AX2079" s="31">
        <v>742545.0625</v>
      </c>
      <c r="AY2079" s="31">
        <v>507052.4375</v>
      </c>
      <c r="AZ2079" s="31">
        <v>1249597.5</v>
      </c>
    </row>
    <row r="2080" spans="1:52" ht="15" customHeight="1">
      <c r="A2080" s="29" t="s">
        <v>11401</v>
      </c>
      <c r="B2080" s="34">
        <v>37591</v>
      </c>
      <c r="C2080" s="28">
        <v>2000</v>
      </c>
      <c r="D2080" s="28">
        <v>80</v>
      </c>
      <c r="E2080" s="28">
        <v>70</v>
      </c>
      <c r="F2080" s="29" t="s">
        <v>5244</v>
      </c>
      <c r="G2080" s="29" t="s">
        <v>11357</v>
      </c>
      <c r="H2080" s="28">
        <v>561</v>
      </c>
      <c r="I2080" s="29" t="s">
        <v>11327</v>
      </c>
      <c r="J2080" s="33" t="s">
        <v>11400</v>
      </c>
      <c r="K2080" s="29" t="s">
        <v>2997</v>
      </c>
      <c r="L2080" s="29" t="s">
        <v>11360</v>
      </c>
      <c r="M2080" s="29" t="s">
        <v>8577</v>
      </c>
      <c r="N2080" s="28">
        <v>428591</v>
      </c>
      <c r="O2080" s="28">
        <v>6150335</v>
      </c>
      <c r="P2080" s="29" t="s">
        <v>11399</v>
      </c>
      <c r="Q2080" s="32" t="s">
        <v>843</v>
      </c>
      <c r="R2080" s="19"/>
      <c r="S2080" s="19"/>
      <c r="T2080" s="19"/>
      <c r="U2080" s="19"/>
      <c r="V2080" s="19"/>
      <c r="W2080" s="19"/>
      <c r="X2080" s="19"/>
      <c r="Y2080" s="19"/>
      <c r="Z2080" s="19"/>
      <c r="AA2080" s="19"/>
      <c r="AB2080" s="19"/>
      <c r="AC2080" s="19"/>
      <c r="AD2080" s="19"/>
      <c r="AE2080" s="19"/>
      <c r="AF2080" s="19"/>
      <c r="AG2080" s="19"/>
      <c r="AH2080" s="19"/>
      <c r="AI2080" s="19"/>
      <c r="AJ2080" s="19"/>
      <c r="AK2080" s="19"/>
      <c r="AL2080" s="19"/>
      <c r="AM2080" s="19"/>
      <c r="AN2080" s="19"/>
      <c r="AO2080" s="19"/>
      <c r="AP2080" s="19"/>
      <c r="AQ2080" s="19"/>
      <c r="AR2080" s="31">
        <v>5747214.65625</v>
      </c>
      <c r="AS2080" s="31">
        <v>4586146.46484375</v>
      </c>
      <c r="AT2080" s="31">
        <v>7874580.3125</v>
      </c>
      <c r="AU2080" s="31">
        <v>7453327.203125</v>
      </c>
      <c r="AV2080" s="31">
        <v>8244047.09375</v>
      </c>
      <c r="AW2080" s="31">
        <v>7836396.78125</v>
      </c>
      <c r="AX2080" s="31">
        <v>742545.0625</v>
      </c>
      <c r="AY2080" s="31">
        <v>507052.4375</v>
      </c>
      <c r="AZ2080" s="31">
        <v>1249597.5</v>
      </c>
    </row>
    <row r="2081" spans="1:52" ht="15" customHeight="1">
      <c r="A2081" s="29" t="s">
        <v>11398</v>
      </c>
      <c r="B2081" s="34">
        <v>37594</v>
      </c>
      <c r="C2081" s="28">
        <v>2000</v>
      </c>
      <c r="D2081" s="28">
        <v>80</v>
      </c>
      <c r="E2081" s="28">
        <v>70</v>
      </c>
      <c r="F2081" s="29" t="s">
        <v>5244</v>
      </c>
      <c r="G2081" s="29" t="s">
        <v>11357</v>
      </c>
      <c r="H2081" s="28">
        <v>561</v>
      </c>
      <c r="I2081" s="29" t="s">
        <v>11327</v>
      </c>
      <c r="J2081" s="33" t="s">
        <v>11397</v>
      </c>
      <c r="K2081" s="29" t="s">
        <v>2997</v>
      </c>
      <c r="L2081" s="29" t="s">
        <v>11360</v>
      </c>
      <c r="M2081" s="29" t="s">
        <v>8577</v>
      </c>
      <c r="N2081" s="28">
        <v>428659</v>
      </c>
      <c r="O2081" s="28">
        <v>6149780</v>
      </c>
      <c r="P2081" s="29" t="s">
        <v>11396</v>
      </c>
      <c r="Q2081" s="32" t="s">
        <v>843</v>
      </c>
      <c r="R2081" s="19"/>
      <c r="S2081" s="19"/>
      <c r="T2081" s="19"/>
      <c r="U2081" s="19"/>
      <c r="V2081" s="19"/>
      <c r="W2081" s="19"/>
      <c r="X2081" s="19"/>
      <c r="Y2081" s="19"/>
      <c r="Z2081" s="19"/>
      <c r="AA2081" s="19"/>
      <c r="AB2081" s="19"/>
      <c r="AC2081" s="19"/>
      <c r="AD2081" s="19"/>
      <c r="AE2081" s="19"/>
      <c r="AF2081" s="19"/>
      <c r="AG2081" s="19"/>
      <c r="AH2081" s="19"/>
      <c r="AI2081" s="19"/>
      <c r="AJ2081" s="19"/>
      <c r="AK2081" s="19"/>
      <c r="AL2081" s="19"/>
      <c r="AM2081" s="19"/>
      <c r="AN2081" s="19"/>
      <c r="AO2081" s="19"/>
      <c r="AP2081" s="19"/>
      <c r="AQ2081" s="19"/>
      <c r="AR2081" s="31">
        <v>5747214.65625</v>
      </c>
      <c r="AS2081" s="31">
        <v>4586146.46484375</v>
      </c>
      <c r="AT2081" s="31">
        <v>7874580.3125</v>
      </c>
      <c r="AU2081" s="31">
        <v>7453327.203125</v>
      </c>
      <c r="AV2081" s="31">
        <v>8244047.09375</v>
      </c>
      <c r="AW2081" s="31">
        <v>7836396.78125</v>
      </c>
      <c r="AX2081" s="31">
        <v>742545.0625</v>
      </c>
      <c r="AY2081" s="31">
        <v>507052.4375</v>
      </c>
      <c r="AZ2081" s="31">
        <v>1249597.5</v>
      </c>
    </row>
    <row r="2082" spans="1:52" ht="15" customHeight="1">
      <c r="A2082" s="29" t="s">
        <v>11395</v>
      </c>
      <c r="B2082" s="34">
        <v>37596</v>
      </c>
      <c r="C2082" s="28">
        <v>2000</v>
      </c>
      <c r="D2082" s="28">
        <v>80</v>
      </c>
      <c r="E2082" s="28">
        <v>70</v>
      </c>
      <c r="F2082" s="29" t="s">
        <v>5244</v>
      </c>
      <c r="G2082" s="29" t="s">
        <v>11357</v>
      </c>
      <c r="H2082" s="28">
        <v>561</v>
      </c>
      <c r="I2082" s="29" t="s">
        <v>11327</v>
      </c>
      <c r="J2082" s="33" t="s">
        <v>11394</v>
      </c>
      <c r="K2082" s="29" t="s">
        <v>2997</v>
      </c>
      <c r="L2082" s="29" t="s">
        <v>11360</v>
      </c>
      <c r="M2082" s="29" t="s">
        <v>8577</v>
      </c>
      <c r="N2082" s="28">
        <v>428727</v>
      </c>
      <c r="O2082" s="28">
        <v>6149224</v>
      </c>
      <c r="P2082" s="29" t="s">
        <v>11393</v>
      </c>
      <c r="Q2082" s="32" t="s">
        <v>843</v>
      </c>
      <c r="R2082" s="19"/>
      <c r="S2082" s="19"/>
      <c r="T2082" s="19"/>
      <c r="U2082" s="19"/>
      <c r="V2082" s="19"/>
      <c r="W2082" s="19"/>
      <c r="X2082" s="19"/>
      <c r="Y2082" s="19"/>
      <c r="Z2082" s="19"/>
      <c r="AA2082" s="19"/>
      <c r="AB2082" s="19"/>
      <c r="AC2082" s="19"/>
      <c r="AD2082" s="19"/>
      <c r="AE2082" s="19"/>
      <c r="AF2082" s="19"/>
      <c r="AG2082" s="19"/>
      <c r="AH2082" s="19"/>
      <c r="AI2082" s="19"/>
      <c r="AJ2082" s="19"/>
      <c r="AK2082" s="19"/>
      <c r="AL2082" s="19"/>
      <c r="AM2082" s="19"/>
      <c r="AN2082" s="19"/>
      <c r="AO2082" s="19"/>
      <c r="AP2082" s="19"/>
      <c r="AQ2082" s="19"/>
      <c r="AR2082" s="31">
        <v>5747214.65625</v>
      </c>
      <c r="AS2082" s="31">
        <v>4586146.46484375</v>
      </c>
      <c r="AT2082" s="31">
        <v>7874580.3125</v>
      </c>
      <c r="AU2082" s="31">
        <v>7453327.203125</v>
      </c>
      <c r="AV2082" s="31">
        <v>8244047.09375</v>
      </c>
      <c r="AW2082" s="31">
        <v>7836396.78125</v>
      </c>
      <c r="AX2082" s="31">
        <v>742545.0625</v>
      </c>
      <c r="AY2082" s="31">
        <v>507052.4375</v>
      </c>
      <c r="AZ2082" s="31">
        <v>1249597.5</v>
      </c>
    </row>
    <row r="2083" spans="1:52" ht="15" customHeight="1">
      <c r="A2083" s="29" t="s">
        <v>11392</v>
      </c>
      <c r="B2083" s="34">
        <v>37580</v>
      </c>
      <c r="C2083" s="28">
        <v>2000</v>
      </c>
      <c r="D2083" s="28">
        <v>80</v>
      </c>
      <c r="E2083" s="28">
        <v>70</v>
      </c>
      <c r="F2083" s="29" t="s">
        <v>5244</v>
      </c>
      <c r="G2083" s="29" t="s">
        <v>11357</v>
      </c>
      <c r="H2083" s="28">
        <v>561</v>
      </c>
      <c r="I2083" s="29" t="s">
        <v>11327</v>
      </c>
      <c r="J2083" s="33" t="s">
        <v>11391</v>
      </c>
      <c r="K2083" s="29" t="s">
        <v>2997</v>
      </c>
      <c r="L2083" s="29" t="s">
        <v>11360</v>
      </c>
      <c r="M2083" s="29" t="s">
        <v>8577</v>
      </c>
      <c r="N2083" s="28">
        <v>428795</v>
      </c>
      <c r="O2083" s="28">
        <v>6148668</v>
      </c>
      <c r="P2083" s="29" t="s">
        <v>11390</v>
      </c>
      <c r="Q2083" s="32" t="s">
        <v>843</v>
      </c>
      <c r="R2083" s="19"/>
      <c r="S2083" s="19"/>
      <c r="T2083" s="19"/>
      <c r="U2083" s="19"/>
      <c r="V2083" s="19"/>
      <c r="W2083" s="19"/>
      <c r="X2083" s="19"/>
      <c r="Y2083" s="19"/>
      <c r="Z2083" s="19"/>
      <c r="AA2083" s="19"/>
      <c r="AB2083" s="19"/>
      <c r="AC2083" s="19"/>
      <c r="AD2083" s="19"/>
      <c r="AE2083" s="19"/>
      <c r="AF2083" s="19"/>
      <c r="AG2083" s="19"/>
      <c r="AH2083" s="19"/>
      <c r="AI2083" s="19"/>
      <c r="AJ2083" s="19"/>
      <c r="AK2083" s="19"/>
      <c r="AL2083" s="19"/>
      <c r="AM2083" s="19"/>
      <c r="AN2083" s="19"/>
      <c r="AO2083" s="19"/>
      <c r="AP2083" s="19"/>
      <c r="AQ2083" s="31">
        <v>592808.46875</v>
      </c>
      <c r="AR2083" s="31">
        <v>5747214.65625</v>
      </c>
      <c r="AS2083" s="31">
        <v>4586146.46484375</v>
      </c>
      <c r="AT2083" s="31">
        <v>7874580.3125</v>
      </c>
      <c r="AU2083" s="31">
        <v>7453327.203125</v>
      </c>
      <c r="AV2083" s="31">
        <v>8244047.09375</v>
      </c>
      <c r="AW2083" s="31">
        <v>7836396.78125</v>
      </c>
      <c r="AX2083" s="31">
        <v>742545.0625</v>
      </c>
      <c r="AY2083" s="31">
        <v>507052.4375</v>
      </c>
      <c r="AZ2083" s="31">
        <v>1249597.5</v>
      </c>
    </row>
    <row r="2084" spans="1:52" ht="15" customHeight="1">
      <c r="A2084" s="29" t="s">
        <v>11389</v>
      </c>
      <c r="B2084" s="34">
        <v>37587</v>
      </c>
      <c r="C2084" s="28">
        <v>2000</v>
      </c>
      <c r="D2084" s="28">
        <v>80</v>
      </c>
      <c r="E2084" s="28">
        <v>70</v>
      </c>
      <c r="F2084" s="29" t="s">
        <v>5244</v>
      </c>
      <c r="G2084" s="29" t="s">
        <v>11357</v>
      </c>
      <c r="H2084" s="28">
        <v>561</v>
      </c>
      <c r="I2084" s="29" t="s">
        <v>11327</v>
      </c>
      <c r="J2084" s="33" t="s">
        <v>11388</v>
      </c>
      <c r="K2084" s="29" t="s">
        <v>2997</v>
      </c>
      <c r="L2084" s="29" t="s">
        <v>11360</v>
      </c>
      <c r="M2084" s="29" t="s">
        <v>8577</v>
      </c>
      <c r="N2084" s="28">
        <v>428864</v>
      </c>
      <c r="O2084" s="28">
        <v>6148112</v>
      </c>
      <c r="P2084" s="29" t="s">
        <v>11387</v>
      </c>
      <c r="Q2084" s="32" t="s">
        <v>843</v>
      </c>
      <c r="R2084" s="19"/>
      <c r="S2084" s="19"/>
      <c r="T2084" s="19"/>
      <c r="U2084" s="19"/>
      <c r="V2084" s="19"/>
      <c r="W2084" s="19"/>
      <c r="X2084" s="19"/>
      <c r="Y2084" s="19"/>
      <c r="Z2084" s="19"/>
      <c r="AA2084" s="19"/>
      <c r="AB2084" s="19"/>
      <c r="AC2084" s="19"/>
      <c r="AD2084" s="19"/>
      <c r="AE2084" s="19"/>
      <c r="AF2084" s="19"/>
      <c r="AG2084" s="19"/>
      <c r="AH2084" s="19"/>
      <c r="AI2084" s="19"/>
      <c r="AJ2084" s="19"/>
      <c r="AK2084" s="19"/>
      <c r="AL2084" s="19"/>
      <c r="AM2084" s="19"/>
      <c r="AN2084" s="19"/>
      <c r="AO2084" s="19"/>
      <c r="AP2084" s="19"/>
      <c r="AQ2084" s="19"/>
      <c r="AR2084" s="31">
        <v>5747214.65625</v>
      </c>
      <c r="AS2084" s="31">
        <v>4586146.46484375</v>
      </c>
      <c r="AT2084" s="31">
        <v>7874580.3125</v>
      </c>
      <c r="AU2084" s="31">
        <v>7453327.203125</v>
      </c>
      <c r="AV2084" s="31">
        <v>8244047.09375</v>
      </c>
      <c r="AW2084" s="31">
        <v>7836396.78125</v>
      </c>
      <c r="AX2084" s="31">
        <v>742545.0625</v>
      </c>
      <c r="AY2084" s="31">
        <v>507052.4375</v>
      </c>
      <c r="AZ2084" s="31">
        <v>1249597.5</v>
      </c>
    </row>
    <row r="2085" spans="1:52" ht="15" customHeight="1">
      <c r="A2085" s="29" t="s">
        <v>11386</v>
      </c>
      <c r="B2085" s="34">
        <v>37587</v>
      </c>
      <c r="C2085" s="28">
        <v>2000</v>
      </c>
      <c r="D2085" s="28">
        <v>80</v>
      </c>
      <c r="E2085" s="28">
        <v>70</v>
      </c>
      <c r="F2085" s="29" t="s">
        <v>5244</v>
      </c>
      <c r="G2085" s="29" t="s">
        <v>11357</v>
      </c>
      <c r="H2085" s="28">
        <v>561</v>
      </c>
      <c r="I2085" s="29" t="s">
        <v>11327</v>
      </c>
      <c r="J2085" s="33" t="s">
        <v>11385</v>
      </c>
      <c r="K2085" s="29" t="s">
        <v>2997</v>
      </c>
      <c r="L2085" s="29" t="s">
        <v>11360</v>
      </c>
      <c r="M2085" s="29" t="s">
        <v>8577</v>
      </c>
      <c r="N2085" s="28">
        <v>428932</v>
      </c>
      <c r="O2085" s="28">
        <v>6147556</v>
      </c>
      <c r="P2085" s="29" t="s">
        <v>11384</v>
      </c>
      <c r="Q2085" s="32" t="s">
        <v>843</v>
      </c>
      <c r="R2085" s="19"/>
      <c r="S2085" s="19"/>
      <c r="T2085" s="19"/>
      <c r="U2085" s="19"/>
      <c r="V2085" s="19"/>
      <c r="W2085" s="19"/>
      <c r="X2085" s="19"/>
      <c r="Y2085" s="19"/>
      <c r="Z2085" s="19"/>
      <c r="AA2085" s="19"/>
      <c r="AB2085" s="19"/>
      <c r="AC2085" s="19"/>
      <c r="AD2085" s="19"/>
      <c r="AE2085" s="19"/>
      <c r="AF2085" s="19"/>
      <c r="AG2085" s="19"/>
      <c r="AH2085" s="19"/>
      <c r="AI2085" s="19"/>
      <c r="AJ2085" s="19"/>
      <c r="AK2085" s="19"/>
      <c r="AL2085" s="19"/>
      <c r="AM2085" s="19"/>
      <c r="AN2085" s="19"/>
      <c r="AO2085" s="19"/>
      <c r="AP2085" s="19"/>
      <c r="AQ2085" s="19"/>
      <c r="AR2085" s="31">
        <v>5747214.65625</v>
      </c>
      <c r="AS2085" s="31">
        <v>4586146.46484375</v>
      </c>
      <c r="AT2085" s="31">
        <v>7874580.3125</v>
      </c>
      <c r="AU2085" s="31">
        <v>7453327.203125</v>
      </c>
      <c r="AV2085" s="31">
        <v>8244047.09375</v>
      </c>
      <c r="AW2085" s="31">
        <v>7836396.78125</v>
      </c>
      <c r="AX2085" s="31">
        <v>742545.0625</v>
      </c>
      <c r="AY2085" s="31">
        <v>507052.4375</v>
      </c>
      <c r="AZ2085" s="31">
        <v>1249597.5</v>
      </c>
    </row>
    <row r="2086" spans="1:52" ht="15" customHeight="1">
      <c r="A2086" s="29" t="s">
        <v>11383</v>
      </c>
      <c r="B2086" s="34">
        <v>37466</v>
      </c>
      <c r="C2086" s="28">
        <v>2000</v>
      </c>
      <c r="D2086" s="28">
        <v>80</v>
      </c>
      <c r="E2086" s="28">
        <v>70</v>
      </c>
      <c r="F2086" s="29" t="s">
        <v>5244</v>
      </c>
      <c r="G2086" s="29" t="s">
        <v>11357</v>
      </c>
      <c r="H2086" s="28">
        <v>561</v>
      </c>
      <c r="I2086" s="29" t="s">
        <v>11327</v>
      </c>
      <c r="J2086" s="33" t="s">
        <v>11382</v>
      </c>
      <c r="K2086" s="29" t="s">
        <v>2997</v>
      </c>
      <c r="L2086" s="29" t="s">
        <v>11360</v>
      </c>
      <c r="M2086" s="29" t="s">
        <v>8577</v>
      </c>
      <c r="N2086" s="28">
        <v>429014</v>
      </c>
      <c r="O2086" s="28">
        <v>6151447</v>
      </c>
      <c r="P2086" s="29" t="s">
        <v>11381</v>
      </c>
      <c r="Q2086" s="32" t="s">
        <v>843</v>
      </c>
      <c r="R2086" s="19"/>
      <c r="S2086" s="19"/>
      <c r="T2086" s="19"/>
      <c r="U2086" s="19"/>
      <c r="V2086" s="19"/>
      <c r="W2086" s="19"/>
      <c r="X2086" s="19"/>
      <c r="Y2086" s="19"/>
      <c r="Z2086" s="19"/>
      <c r="AA2086" s="19"/>
      <c r="AB2086" s="19"/>
      <c r="AC2086" s="19"/>
      <c r="AD2086" s="19"/>
      <c r="AE2086" s="19"/>
      <c r="AF2086" s="19"/>
      <c r="AG2086" s="19"/>
      <c r="AH2086" s="19"/>
      <c r="AI2086" s="19"/>
      <c r="AJ2086" s="19"/>
      <c r="AK2086" s="19"/>
      <c r="AL2086" s="19"/>
      <c r="AM2086" s="19"/>
      <c r="AN2086" s="19"/>
      <c r="AO2086" s="19"/>
      <c r="AP2086" s="19"/>
      <c r="AQ2086" s="31">
        <v>1018249.828125</v>
      </c>
      <c r="AR2086" s="31">
        <v>5747214.65625</v>
      </c>
      <c r="AS2086" s="31">
        <v>4586146.46484375</v>
      </c>
      <c r="AT2086" s="31">
        <v>7874580.3125</v>
      </c>
      <c r="AU2086" s="31">
        <v>7453327.203125</v>
      </c>
      <c r="AV2086" s="31">
        <v>8244047.09375</v>
      </c>
      <c r="AW2086" s="31">
        <v>7836396.78125</v>
      </c>
      <c r="AX2086" s="31">
        <v>742545.0625</v>
      </c>
      <c r="AY2086" s="31">
        <v>507052.4375</v>
      </c>
      <c r="AZ2086" s="31">
        <v>1249597.5</v>
      </c>
    </row>
    <row r="2087" spans="1:52" ht="15" customHeight="1">
      <c r="A2087" s="29" t="s">
        <v>11380</v>
      </c>
      <c r="B2087" s="34">
        <v>37580</v>
      </c>
      <c r="C2087" s="28">
        <v>2000</v>
      </c>
      <c r="D2087" s="28">
        <v>80</v>
      </c>
      <c r="E2087" s="28">
        <v>70</v>
      </c>
      <c r="F2087" s="29" t="s">
        <v>5244</v>
      </c>
      <c r="G2087" s="29" t="s">
        <v>11357</v>
      </c>
      <c r="H2087" s="28">
        <v>561</v>
      </c>
      <c r="I2087" s="29" t="s">
        <v>11327</v>
      </c>
      <c r="J2087" s="33" t="s">
        <v>11379</v>
      </c>
      <c r="K2087" s="29" t="s">
        <v>2997</v>
      </c>
      <c r="L2087" s="29" t="s">
        <v>11360</v>
      </c>
      <c r="M2087" s="29" t="s">
        <v>8577</v>
      </c>
      <c r="N2087" s="28">
        <v>429082</v>
      </c>
      <c r="O2087" s="28">
        <v>6150891</v>
      </c>
      <c r="P2087" s="29" t="s">
        <v>11378</v>
      </c>
      <c r="Q2087" s="32" t="s">
        <v>843</v>
      </c>
      <c r="R2087" s="19"/>
      <c r="S2087" s="19"/>
      <c r="T2087" s="19"/>
      <c r="U2087" s="19"/>
      <c r="V2087" s="19"/>
      <c r="W2087" s="19"/>
      <c r="X2087" s="19"/>
      <c r="Y2087" s="19"/>
      <c r="Z2087" s="19"/>
      <c r="AA2087" s="19"/>
      <c r="AB2087" s="19"/>
      <c r="AC2087" s="19"/>
      <c r="AD2087" s="19"/>
      <c r="AE2087" s="19"/>
      <c r="AF2087" s="19"/>
      <c r="AG2087" s="19"/>
      <c r="AH2087" s="19"/>
      <c r="AI2087" s="19"/>
      <c r="AJ2087" s="19"/>
      <c r="AK2087" s="19"/>
      <c r="AL2087" s="19"/>
      <c r="AM2087" s="19"/>
      <c r="AN2087" s="19"/>
      <c r="AO2087" s="19"/>
      <c r="AP2087" s="19"/>
      <c r="AQ2087" s="31">
        <v>592808.46875</v>
      </c>
      <c r="AR2087" s="31">
        <v>5747214.65625</v>
      </c>
      <c r="AS2087" s="31">
        <v>4586146.46484375</v>
      </c>
      <c r="AT2087" s="31">
        <v>7874580.3125</v>
      </c>
      <c r="AU2087" s="31">
        <v>7453327.203125</v>
      </c>
      <c r="AV2087" s="31">
        <v>8244047.09375</v>
      </c>
      <c r="AW2087" s="31">
        <v>7836396.78125</v>
      </c>
      <c r="AX2087" s="31">
        <v>742545.0625</v>
      </c>
      <c r="AY2087" s="31">
        <v>507052.4375</v>
      </c>
      <c r="AZ2087" s="31">
        <v>1249597.5</v>
      </c>
    </row>
    <row r="2088" spans="1:52" ht="15" customHeight="1">
      <c r="A2088" s="29" t="s">
        <v>11377</v>
      </c>
      <c r="B2088" s="34">
        <v>37600</v>
      </c>
      <c r="C2088" s="28">
        <v>2000</v>
      </c>
      <c r="D2088" s="28">
        <v>80</v>
      </c>
      <c r="E2088" s="28">
        <v>70</v>
      </c>
      <c r="F2088" s="29" t="s">
        <v>5244</v>
      </c>
      <c r="G2088" s="29" t="s">
        <v>11357</v>
      </c>
      <c r="H2088" s="28">
        <v>561</v>
      </c>
      <c r="I2088" s="29" t="s">
        <v>11327</v>
      </c>
      <c r="J2088" s="33" t="s">
        <v>11376</v>
      </c>
      <c r="K2088" s="29" t="s">
        <v>2997</v>
      </c>
      <c r="L2088" s="29" t="s">
        <v>11360</v>
      </c>
      <c r="M2088" s="29" t="s">
        <v>8577</v>
      </c>
      <c r="N2088" s="28">
        <v>429151</v>
      </c>
      <c r="O2088" s="28">
        <v>6150335</v>
      </c>
      <c r="P2088" s="29" t="s">
        <v>11375</v>
      </c>
      <c r="Q2088" s="32" t="s">
        <v>843</v>
      </c>
      <c r="R2088" s="19"/>
      <c r="S2088" s="19"/>
      <c r="T2088" s="19"/>
      <c r="U2088" s="19"/>
      <c r="V2088" s="19"/>
      <c r="W2088" s="19"/>
      <c r="X2088" s="19"/>
      <c r="Y2088" s="19"/>
      <c r="Z2088" s="19"/>
      <c r="AA2088" s="19"/>
      <c r="AB2088" s="19"/>
      <c r="AC2088" s="19"/>
      <c r="AD2088" s="19"/>
      <c r="AE2088" s="19"/>
      <c r="AF2088" s="19"/>
      <c r="AG2088" s="19"/>
      <c r="AH2088" s="19"/>
      <c r="AI2088" s="19"/>
      <c r="AJ2088" s="19"/>
      <c r="AK2088" s="19"/>
      <c r="AL2088" s="19"/>
      <c r="AM2088" s="19"/>
      <c r="AN2088" s="19"/>
      <c r="AO2088" s="19"/>
      <c r="AP2088" s="19"/>
      <c r="AQ2088" s="19"/>
      <c r="AR2088" s="31">
        <v>5747214.65625</v>
      </c>
      <c r="AS2088" s="31">
        <v>4586146.46484375</v>
      </c>
      <c r="AT2088" s="31">
        <v>7874580.3125</v>
      </c>
      <c r="AU2088" s="31">
        <v>7453327.203125</v>
      </c>
      <c r="AV2088" s="31">
        <v>8244047.09375</v>
      </c>
      <c r="AW2088" s="31">
        <v>7836396.78125</v>
      </c>
      <c r="AX2088" s="31">
        <v>742545.0625</v>
      </c>
      <c r="AY2088" s="31">
        <v>507052.4375</v>
      </c>
      <c r="AZ2088" s="31">
        <v>1249597.5</v>
      </c>
    </row>
    <row r="2089" spans="1:52" ht="15" customHeight="1">
      <c r="A2089" s="29" t="s">
        <v>11374</v>
      </c>
      <c r="B2089" s="34">
        <v>37585</v>
      </c>
      <c r="C2089" s="28">
        <v>2000</v>
      </c>
      <c r="D2089" s="28">
        <v>80</v>
      </c>
      <c r="E2089" s="28">
        <v>70</v>
      </c>
      <c r="F2089" s="29" t="s">
        <v>5244</v>
      </c>
      <c r="G2089" s="29" t="s">
        <v>11357</v>
      </c>
      <c r="H2089" s="28">
        <v>561</v>
      </c>
      <c r="I2089" s="29" t="s">
        <v>11327</v>
      </c>
      <c r="J2089" s="33" t="s">
        <v>11373</v>
      </c>
      <c r="K2089" s="29" t="s">
        <v>2997</v>
      </c>
      <c r="L2089" s="29" t="s">
        <v>11360</v>
      </c>
      <c r="M2089" s="29" t="s">
        <v>8577</v>
      </c>
      <c r="N2089" s="28">
        <v>429219</v>
      </c>
      <c r="O2089" s="28">
        <v>6149780</v>
      </c>
      <c r="P2089" s="29" t="s">
        <v>11372</v>
      </c>
      <c r="Q2089" s="32" t="s">
        <v>843</v>
      </c>
      <c r="R2089" s="19"/>
      <c r="S2089" s="19"/>
      <c r="T2089" s="19"/>
      <c r="U2089" s="19"/>
      <c r="V2089" s="19"/>
      <c r="W2089" s="19"/>
      <c r="X2089" s="19"/>
      <c r="Y2089" s="19"/>
      <c r="Z2089" s="19"/>
      <c r="AA2089" s="19"/>
      <c r="AB2089" s="19"/>
      <c r="AC2089" s="19"/>
      <c r="AD2089" s="19"/>
      <c r="AE2089" s="19"/>
      <c r="AF2089" s="19"/>
      <c r="AG2089" s="19"/>
      <c r="AH2089" s="19"/>
      <c r="AI2089" s="19"/>
      <c r="AJ2089" s="19"/>
      <c r="AK2089" s="19"/>
      <c r="AL2089" s="19"/>
      <c r="AM2089" s="19"/>
      <c r="AN2089" s="19"/>
      <c r="AO2089" s="19"/>
      <c r="AP2089" s="19"/>
      <c r="AQ2089" s="19"/>
      <c r="AR2089" s="31">
        <v>5747214.65625</v>
      </c>
      <c r="AS2089" s="31">
        <v>4586146.46484375</v>
      </c>
      <c r="AT2089" s="31">
        <v>7874580.3125</v>
      </c>
      <c r="AU2089" s="31">
        <v>7453327.203125</v>
      </c>
      <c r="AV2089" s="31">
        <v>8244047.09375</v>
      </c>
      <c r="AW2089" s="31">
        <v>7836396.78125</v>
      </c>
      <c r="AX2089" s="31">
        <v>742545.0625</v>
      </c>
      <c r="AY2089" s="31">
        <v>507052.4375</v>
      </c>
      <c r="AZ2089" s="31">
        <v>1249597.5</v>
      </c>
    </row>
    <row r="2090" spans="1:52" ht="15" customHeight="1">
      <c r="A2090" s="29" t="s">
        <v>11371</v>
      </c>
      <c r="B2090" s="34">
        <v>37601</v>
      </c>
      <c r="C2090" s="28">
        <v>2000</v>
      </c>
      <c r="D2090" s="28">
        <v>80</v>
      </c>
      <c r="E2090" s="28">
        <v>70</v>
      </c>
      <c r="F2090" s="29" t="s">
        <v>5244</v>
      </c>
      <c r="G2090" s="29" t="s">
        <v>11357</v>
      </c>
      <c r="H2090" s="28">
        <v>561</v>
      </c>
      <c r="I2090" s="29" t="s">
        <v>11327</v>
      </c>
      <c r="J2090" s="33" t="s">
        <v>11370</v>
      </c>
      <c r="K2090" s="29" t="s">
        <v>2997</v>
      </c>
      <c r="L2090" s="29" t="s">
        <v>11360</v>
      </c>
      <c r="M2090" s="29" t="s">
        <v>8577</v>
      </c>
      <c r="N2090" s="28">
        <v>429287</v>
      </c>
      <c r="O2090" s="28">
        <v>6149224</v>
      </c>
      <c r="P2090" s="29" t="s">
        <v>11369</v>
      </c>
      <c r="Q2090" s="32" t="s">
        <v>843</v>
      </c>
      <c r="R2090" s="19"/>
      <c r="S2090" s="19"/>
      <c r="T2090" s="19"/>
      <c r="U2090" s="19"/>
      <c r="V2090" s="19"/>
      <c r="W2090" s="19"/>
      <c r="X2090" s="19"/>
      <c r="Y2090" s="19"/>
      <c r="Z2090" s="19"/>
      <c r="AA2090" s="19"/>
      <c r="AB2090" s="19"/>
      <c r="AC2090" s="19"/>
      <c r="AD2090" s="19"/>
      <c r="AE2090" s="19"/>
      <c r="AF2090" s="19"/>
      <c r="AG2090" s="19"/>
      <c r="AH2090" s="19"/>
      <c r="AI2090" s="19"/>
      <c r="AJ2090" s="19"/>
      <c r="AK2090" s="19"/>
      <c r="AL2090" s="19"/>
      <c r="AM2090" s="19"/>
      <c r="AN2090" s="19"/>
      <c r="AO2090" s="19"/>
      <c r="AP2090" s="19"/>
      <c r="AQ2090" s="19"/>
      <c r="AR2090" s="31">
        <v>5747214.65625</v>
      </c>
      <c r="AS2090" s="31">
        <v>4586146.46484375</v>
      </c>
      <c r="AT2090" s="31">
        <v>7874580.3125</v>
      </c>
      <c r="AU2090" s="31">
        <v>7453327.203125</v>
      </c>
      <c r="AV2090" s="31">
        <v>8244047.09375</v>
      </c>
      <c r="AW2090" s="31">
        <v>7836396.78125</v>
      </c>
      <c r="AX2090" s="31">
        <v>742545.0625</v>
      </c>
      <c r="AY2090" s="31">
        <v>507052.4375</v>
      </c>
      <c r="AZ2090" s="31">
        <v>1249597.5</v>
      </c>
    </row>
    <row r="2091" spans="1:52" ht="15" customHeight="1">
      <c r="A2091" s="29" t="s">
        <v>11368</v>
      </c>
      <c r="B2091" s="34">
        <v>37595</v>
      </c>
      <c r="C2091" s="28">
        <v>2000</v>
      </c>
      <c r="D2091" s="28">
        <v>80</v>
      </c>
      <c r="E2091" s="28">
        <v>70</v>
      </c>
      <c r="F2091" s="29" t="s">
        <v>5244</v>
      </c>
      <c r="G2091" s="29" t="s">
        <v>11357</v>
      </c>
      <c r="H2091" s="28">
        <v>561</v>
      </c>
      <c r="I2091" s="29" t="s">
        <v>11327</v>
      </c>
      <c r="J2091" s="33" t="s">
        <v>11367</v>
      </c>
      <c r="K2091" s="29" t="s">
        <v>2997</v>
      </c>
      <c r="L2091" s="29" t="s">
        <v>11360</v>
      </c>
      <c r="M2091" s="29" t="s">
        <v>8577</v>
      </c>
      <c r="N2091" s="28">
        <v>429355</v>
      </c>
      <c r="O2091" s="28">
        <v>6148668</v>
      </c>
      <c r="P2091" s="29" t="s">
        <v>11366</v>
      </c>
      <c r="Q2091" s="32" t="s">
        <v>843</v>
      </c>
      <c r="R2091" s="19"/>
      <c r="S2091" s="19"/>
      <c r="T2091" s="19"/>
      <c r="U2091" s="19"/>
      <c r="V2091" s="19"/>
      <c r="W2091" s="19"/>
      <c r="X2091" s="19"/>
      <c r="Y2091" s="19"/>
      <c r="Z2091" s="19"/>
      <c r="AA2091" s="19"/>
      <c r="AB2091" s="19"/>
      <c r="AC2091" s="19"/>
      <c r="AD2091" s="19"/>
      <c r="AE2091" s="19"/>
      <c r="AF2091" s="19"/>
      <c r="AG2091" s="19"/>
      <c r="AH2091" s="19"/>
      <c r="AI2091" s="19"/>
      <c r="AJ2091" s="19"/>
      <c r="AK2091" s="19"/>
      <c r="AL2091" s="19"/>
      <c r="AM2091" s="19"/>
      <c r="AN2091" s="19"/>
      <c r="AO2091" s="19"/>
      <c r="AP2091" s="19"/>
      <c r="AQ2091" s="19"/>
      <c r="AR2091" s="31">
        <v>5747214.65625</v>
      </c>
      <c r="AS2091" s="31">
        <v>4586146.46484375</v>
      </c>
      <c r="AT2091" s="31">
        <v>7874580.3125</v>
      </c>
      <c r="AU2091" s="31">
        <v>7453327.203125</v>
      </c>
      <c r="AV2091" s="31">
        <v>8244047.09375</v>
      </c>
      <c r="AW2091" s="31">
        <v>7836396.78125</v>
      </c>
      <c r="AX2091" s="31">
        <v>742545.0625</v>
      </c>
      <c r="AY2091" s="31">
        <v>507052.4375</v>
      </c>
      <c r="AZ2091" s="31">
        <v>1249597.5</v>
      </c>
    </row>
    <row r="2092" spans="1:52" ht="15" customHeight="1">
      <c r="A2092" s="29" t="s">
        <v>11365</v>
      </c>
      <c r="B2092" s="34">
        <v>37600</v>
      </c>
      <c r="C2092" s="28">
        <v>2000</v>
      </c>
      <c r="D2092" s="28">
        <v>80</v>
      </c>
      <c r="E2092" s="28">
        <v>70</v>
      </c>
      <c r="F2092" s="29" t="s">
        <v>5244</v>
      </c>
      <c r="G2092" s="29" t="s">
        <v>11357</v>
      </c>
      <c r="H2092" s="28">
        <v>561</v>
      </c>
      <c r="I2092" s="29" t="s">
        <v>11327</v>
      </c>
      <c r="J2092" s="33" t="s">
        <v>11364</v>
      </c>
      <c r="K2092" s="29" t="s">
        <v>2997</v>
      </c>
      <c r="L2092" s="29" t="s">
        <v>11360</v>
      </c>
      <c r="M2092" s="29" t="s">
        <v>8577</v>
      </c>
      <c r="N2092" s="28">
        <v>429424</v>
      </c>
      <c r="O2092" s="28">
        <v>6148112</v>
      </c>
      <c r="P2092" s="29" t="s">
        <v>11363</v>
      </c>
      <c r="Q2092" s="32" t="s">
        <v>843</v>
      </c>
      <c r="R2092" s="19"/>
      <c r="S2092" s="19"/>
      <c r="T2092" s="19"/>
      <c r="U2092" s="19"/>
      <c r="V2092" s="19"/>
      <c r="W2092" s="19"/>
      <c r="X2092" s="19"/>
      <c r="Y2092" s="19"/>
      <c r="Z2092" s="19"/>
      <c r="AA2092" s="19"/>
      <c r="AB2092" s="19"/>
      <c r="AC2092" s="19"/>
      <c r="AD2092" s="19"/>
      <c r="AE2092" s="19"/>
      <c r="AF2092" s="19"/>
      <c r="AG2092" s="19"/>
      <c r="AH2092" s="19"/>
      <c r="AI2092" s="19"/>
      <c r="AJ2092" s="19"/>
      <c r="AK2092" s="19"/>
      <c r="AL2092" s="19"/>
      <c r="AM2092" s="19"/>
      <c r="AN2092" s="19"/>
      <c r="AO2092" s="19"/>
      <c r="AP2092" s="19"/>
      <c r="AQ2092" s="19"/>
      <c r="AR2092" s="31">
        <v>5747214.65625</v>
      </c>
      <c r="AS2092" s="31">
        <v>4586146.46484375</v>
      </c>
      <c r="AT2092" s="31">
        <v>7874580.3125</v>
      </c>
      <c r="AU2092" s="31">
        <v>7453327.203125</v>
      </c>
      <c r="AV2092" s="31">
        <v>8244047.09375</v>
      </c>
      <c r="AW2092" s="31">
        <v>7836396.78125</v>
      </c>
      <c r="AX2092" s="31">
        <v>742545.0625</v>
      </c>
      <c r="AY2092" s="31">
        <v>507052.4375</v>
      </c>
      <c r="AZ2092" s="31">
        <v>1249597.5</v>
      </c>
    </row>
    <row r="2093" spans="1:52" ht="15" customHeight="1">
      <c r="A2093" s="29" t="s">
        <v>11362</v>
      </c>
      <c r="B2093" s="34">
        <v>37594</v>
      </c>
      <c r="C2093" s="28">
        <v>2000</v>
      </c>
      <c r="D2093" s="28">
        <v>80</v>
      </c>
      <c r="E2093" s="28">
        <v>70</v>
      </c>
      <c r="F2093" s="29" t="s">
        <v>5244</v>
      </c>
      <c r="G2093" s="29" t="s">
        <v>11357</v>
      </c>
      <c r="H2093" s="28">
        <v>561</v>
      </c>
      <c r="I2093" s="29" t="s">
        <v>11327</v>
      </c>
      <c r="J2093" s="33" t="s">
        <v>11361</v>
      </c>
      <c r="K2093" s="29" t="s">
        <v>2997</v>
      </c>
      <c r="L2093" s="29" t="s">
        <v>11360</v>
      </c>
      <c r="M2093" s="29" t="s">
        <v>8577</v>
      </c>
      <c r="N2093" s="28">
        <v>429492</v>
      </c>
      <c r="O2093" s="28">
        <v>6147556</v>
      </c>
      <c r="P2093" s="29" t="s">
        <v>11359</v>
      </c>
      <c r="Q2093" s="32" t="s">
        <v>843</v>
      </c>
      <c r="R2093" s="19"/>
      <c r="S2093" s="19"/>
      <c r="T2093" s="19"/>
      <c r="U2093" s="19"/>
      <c r="V2093" s="19"/>
      <c r="W2093" s="19"/>
      <c r="X2093" s="19"/>
      <c r="Y2093" s="19"/>
      <c r="Z2093" s="19"/>
      <c r="AA2093" s="19"/>
      <c r="AB2093" s="19"/>
      <c r="AC2093" s="19"/>
      <c r="AD2093" s="19"/>
      <c r="AE2093" s="19"/>
      <c r="AF2093" s="19"/>
      <c r="AG2093" s="19"/>
      <c r="AH2093" s="19"/>
      <c r="AI2093" s="19"/>
      <c r="AJ2093" s="19"/>
      <c r="AK2093" s="19"/>
      <c r="AL2093" s="19"/>
      <c r="AM2093" s="19"/>
      <c r="AN2093" s="19"/>
      <c r="AO2093" s="19"/>
      <c r="AP2093" s="19"/>
      <c r="AQ2093" s="19"/>
      <c r="AR2093" s="31">
        <v>5747214.65625</v>
      </c>
      <c r="AS2093" s="31">
        <v>4586146.46484375</v>
      </c>
      <c r="AT2093" s="31">
        <v>7874580.3125</v>
      </c>
      <c r="AU2093" s="31">
        <v>7453327.203125</v>
      </c>
      <c r="AV2093" s="31">
        <v>8244047.09375</v>
      </c>
      <c r="AW2093" s="31">
        <v>7836396.78125</v>
      </c>
      <c r="AX2093" s="31">
        <v>742545.0625</v>
      </c>
      <c r="AY2093" s="31">
        <v>507052.4375</v>
      </c>
      <c r="AZ2093" s="31">
        <v>1249597.5</v>
      </c>
    </row>
    <row r="2094" spans="1:52" ht="15" customHeight="1">
      <c r="A2094" s="29" t="s">
        <v>11358</v>
      </c>
      <c r="B2094" s="34">
        <v>37607</v>
      </c>
      <c r="C2094" s="28">
        <v>2750</v>
      </c>
      <c r="D2094" s="28">
        <v>80</v>
      </c>
      <c r="E2094" s="28">
        <v>60</v>
      </c>
      <c r="F2094" s="29" t="s">
        <v>2104</v>
      </c>
      <c r="G2094" s="29" t="s">
        <v>11341</v>
      </c>
      <c r="H2094" s="28">
        <v>561</v>
      </c>
      <c r="I2094" s="29" t="s">
        <v>11327</v>
      </c>
      <c r="J2094" s="33" t="s">
        <v>11356</v>
      </c>
      <c r="K2094" s="29" t="s">
        <v>178</v>
      </c>
      <c r="L2094" s="29" t="s">
        <v>11345</v>
      </c>
      <c r="M2094" s="29" t="s">
        <v>4503</v>
      </c>
      <c r="N2094" s="28">
        <v>473398</v>
      </c>
      <c r="O2094" s="28">
        <v>6144827</v>
      </c>
      <c r="P2094" s="29" t="s">
        <v>11355</v>
      </c>
      <c r="Q2094" s="32" t="s">
        <v>174</v>
      </c>
      <c r="R2094" s="19"/>
      <c r="S2094" s="19"/>
      <c r="T2094" s="19"/>
      <c r="U2094" s="19"/>
      <c r="V2094" s="19"/>
      <c r="W2094" s="19"/>
      <c r="X2094" s="19"/>
      <c r="Y2094" s="19"/>
      <c r="Z2094" s="19"/>
      <c r="AA2094" s="19"/>
      <c r="AB2094" s="19"/>
      <c r="AC2094" s="19"/>
      <c r="AD2094" s="19"/>
      <c r="AE2094" s="19"/>
      <c r="AF2094" s="19"/>
      <c r="AG2094" s="19"/>
      <c r="AH2094" s="19"/>
      <c r="AI2094" s="19"/>
      <c r="AJ2094" s="19"/>
      <c r="AK2094" s="19"/>
      <c r="AL2094" s="19"/>
      <c r="AM2094" s="19"/>
      <c r="AN2094" s="19"/>
      <c r="AO2094" s="19"/>
      <c r="AP2094" s="19"/>
      <c r="AQ2094" s="31">
        <v>30723.400390625</v>
      </c>
      <c r="AR2094" s="31">
        <v>4260636.7905273438</v>
      </c>
      <c r="AS2094" s="31">
        <v>5419162.1875</v>
      </c>
      <c r="AT2094" s="31">
        <v>5702106</v>
      </c>
      <c r="AU2094" s="31">
        <v>6467381.484375</v>
      </c>
      <c r="AV2094" s="31">
        <v>5653963.4765625</v>
      </c>
      <c r="AW2094" s="31">
        <v>6667854.46875</v>
      </c>
      <c r="AX2094" s="31">
        <v>562164.875</v>
      </c>
      <c r="AY2094" s="31">
        <v>389218.5</v>
      </c>
      <c r="AZ2094" s="31">
        <v>951383.375</v>
      </c>
    </row>
    <row r="2095" spans="1:52" ht="15" customHeight="1">
      <c r="A2095" s="29" t="s">
        <v>11354</v>
      </c>
      <c r="B2095" s="34">
        <v>37607</v>
      </c>
      <c r="C2095" s="28">
        <v>2750</v>
      </c>
      <c r="D2095" s="28">
        <v>80</v>
      </c>
      <c r="E2095" s="28">
        <v>60</v>
      </c>
      <c r="F2095" s="29" t="s">
        <v>2104</v>
      </c>
      <c r="G2095" s="29" t="s">
        <v>11341</v>
      </c>
      <c r="H2095" s="28">
        <v>561</v>
      </c>
      <c r="I2095" s="29" t="s">
        <v>11327</v>
      </c>
      <c r="J2095" s="33" t="s">
        <v>11353</v>
      </c>
      <c r="K2095" s="29" t="s">
        <v>178</v>
      </c>
      <c r="L2095" s="29" t="s">
        <v>11345</v>
      </c>
      <c r="M2095" s="29" t="s">
        <v>7450</v>
      </c>
      <c r="N2095" s="28">
        <v>473745</v>
      </c>
      <c r="O2095" s="28">
        <v>6144695</v>
      </c>
      <c r="P2095" s="29" t="s">
        <v>11352</v>
      </c>
      <c r="Q2095" s="32" t="s">
        <v>174</v>
      </c>
      <c r="R2095" s="19"/>
      <c r="S2095" s="19"/>
      <c r="T2095" s="19"/>
      <c r="U2095" s="19"/>
      <c r="V2095" s="19"/>
      <c r="W2095" s="19"/>
      <c r="X2095" s="19"/>
      <c r="Y2095" s="19"/>
      <c r="Z2095" s="19"/>
      <c r="AA2095" s="19"/>
      <c r="AB2095" s="19"/>
      <c r="AC2095" s="19"/>
      <c r="AD2095" s="19"/>
      <c r="AE2095" s="19"/>
      <c r="AF2095" s="19"/>
      <c r="AG2095" s="19"/>
      <c r="AH2095" s="19"/>
      <c r="AI2095" s="19"/>
      <c r="AJ2095" s="19"/>
      <c r="AK2095" s="19"/>
      <c r="AL2095" s="19"/>
      <c r="AM2095" s="19"/>
      <c r="AN2095" s="19"/>
      <c r="AO2095" s="19"/>
      <c r="AP2095" s="19"/>
      <c r="AQ2095" s="31">
        <v>6.1999998092651367</v>
      </c>
      <c r="AR2095" s="31">
        <v>4498277.1640625</v>
      </c>
      <c r="AS2095" s="31">
        <v>5959249.078125</v>
      </c>
      <c r="AT2095" s="31">
        <v>5390235.9375</v>
      </c>
      <c r="AU2095" s="31">
        <v>4355660.166015625</v>
      </c>
      <c r="AV2095" s="31">
        <v>5425586.859375</v>
      </c>
      <c r="AW2095" s="31">
        <v>5807516.765625</v>
      </c>
      <c r="AX2095" s="31">
        <v>516365.8125</v>
      </c>
      <c r="AY2095" s="31">
        <v>352978.5</v>
      </c>
      <c r="AZ2095" s="31">
        <v>869344.3125</v>
      </c>
    </row>
    <row r="2096" spans="1:52" ht="15" customHeight="1">
      <c r="A2096" s="29" t="s">
        <v>11351</v>
      </c>
      <c r="B2096" s="34">
        <v>37607</v>
      </c>
      <c r="C2096" s="28">
        <v>2750</v>
      </c>
      <c r="D2096" s="28">
        <v>80</v>
      </c>
      <c r="E2096" s="28">
        <v>60</v>
      </c>
      <c r="F2096" s="29" t="s">
        <v>2104</v>
      </c>
      <c r="G2096" s="29" t="s">
        <v>11341</v>
      </c>
      <c r="H2096" s="28">
        <v>561</v>
      </c>
      <c r="I2096" s="29" t="s">
        <v>11327</v>
      </c>
      <c r="J2096" s="33" t="s">
        <v>11350</v>
      </c>
      <c r="K2096" s="29" t="s">
        <v>178</v>
      </c>
      <c r="L2096" s="29" t="s">
        <v>11345</v>
      </c>
      <c r="M2096" s="29" t="s">
        <v>11349</v>
      </c>
      <c r="N2096" s="28">
        <v>474211</v>
      </c>
      <c r="O2096" s="28">
        <v>6144517</v>
      </c>
      <c r="P2096" s="29" t="s">
        <v>11348</v>
      </c>
      <c r="Q2096" s="32" t="s">
        <v>174</v>
      </c>
      <c r="R2096" s="19"/>
      <c r="S2096" s="19"/>
      <c r="T2096" s="19"/>
      <c r="U2096" s="19"/>
      <c r="V2096" s="19"/>
      <c r="W2096" s="19"/>
      <c r="X2096" s="19"/>
      <c r="Y2096" s="19"/>
      <c r="Z2096" s="19"/>
      <c r="AA2096" s="19"/>
      <c r="AB2096" s="19"/>
      <c r="AC2096" s="19"/>
      <c r="AD2096" s="19"/>
      <c r="AE2096" s="19"/>
      <c r="AF2096" s="19"/>
      <c r="AG2096" s="19"/>
      <c r="AH2096" s="19"/>
      <c r="AI2096" s="19"/>
      <c r="AJ2096" s="19"/>
      <c r="AK2096" s="19"/>
      <c r="AL2096" s="19"/>
      <c r="AM2096" s="19"/>
      <c r="AN2096" s="19"/>
      <c r="AO2096" s="19"/>
      <c r="AP2096" s="19"/>
      <c r="AQ2096" s="31">
        <v>205.89999389648438</v>
      </c>
      <c r="AR2096" s="31">
        <v>4673148.3125</v>
      </c>
      <c r="AS2096" s="31">
        <v>6111466.0625</v>
      </c>
      <c r="AT2096" s="31">
        <v>5606060.78125</v>
      </c>
      <c r="AU2096" s="31">
        <v>6360167.90625</v>
      </c>
      <c r="AV2096" s="31">
        <v>6503373.734375</v>
      </c>
      <c r="AW2096" s="31">
        <v>6764528.46875</v>
      </c>
      <c r="AX2096" s="31">
        <v>560135.625</v>
      </c>
      <c r="AY2096" s="31">
        <v>365810</v>
      </c>
      <c r="AZ2096" s="31">
        <v>925945.625</v>
      </c>
    </row>
    <row r="2097" spans="1:52" ht="15" customHeight="1">
      <c r="A2097" s="29" t="s">
        <v>11347</v>
      </c>
      <c r="B2097" s="34">
        <v>37607</v>
      </c>
      <c r="C2097" s="28">
        <v>2750</v>
      </c>
      <c r="D2097" s="28">
        <v>80</v>
      </c>
      <c r="E2097" s="28">
        <v>60</v>
      </c>
      <c r="F2097" s="29" t="s">
        <v>2104</v>
      </c>
      <c r="G2097" s="29" t="s">
        <v>11341</v>
      </c>
      <c r="H2097" s="28">
        <v>561</v>
      </c>
      <c r="I2097" s="29" t="s">
        <v>11327</v>
      </c>
      <c r="J2097" s="33" t="s">
        <v>11346</v>
      </c>
      <c r="K2097" s="29" t="s">
        <v>178</v>
      </c>
      <c r="L2097" s="29" t="s">
        <v>11345</v>
      </c>
      <c r="M2097" s="29" t="s">
        <v>11344</v>
      </c>
      <c r="N2097" s="28">
        <v>474537</v>
      </c>
      <c r="O2097" s="28">
        <v>6144392</v>
      </c>
      <c r="P2097" s="29" t="s">
        <v>11343</v>
      </c>
      <c r="Q2097" s="32" t="s">
        <v>174</v>
      </c>
      <c r="R2097" s="19"/>
      <c r="S2097" s="19"/>
      <c r="T2097" s="19"/>
      <c r="U2097" s="19"/>
      <c r="V2097" s="19"/>
      <c r="W2097" s="19"/>
      <c r="X2097" s="19"/>
      <c r="Y2097" s="19"/>
      <c r="Z2097" s="19"/>
      <c r="AA2097" s="19"/>
      <c r="AB2097" s="19"/>
      <c r="AC2097" s="19"/>
      <c r="AD2097" s="19"/>
      <c r="AE2097" s="19"/>
      <c r="AF2097" s="19"/>
      <c r="AG2097" s="19"/>
      <c r="AH2097" s="19"/>
      <c r="AI2097" s="19"/>
      <c r="AJ2097" s="19"/>
      <c r="AK2097" s="19"/>
      <c r="AL2097" s="19"/>
      <c r="AM2097" s="19"/>
      <c r="AN2097" s="19"/>
      <c r="AO2097" s="19"/>
      <c r="AP2097" s="19"/>
      <c r="AQ2097" s="31">
        <v>29373.400390625</v>
      </c>
      <c r="AR2097" s="31">
        <v>4970771.625</v>
      </c>
      <c r="AS2097" s="31">
        <v>6241811.15625</v>
      </c>
      <c r="AT2097" s="31">
        <v>5557900.59375</v>
      </c>
      <c r="AU2097" s="31">
        <v>5415606.578125</v>
      </c>
      <c r="AV2097" s="31">
        <v>2206108.671875</v>
      </c>
      <c r="AW2097" s="31">
        <v>4504052.4453125</v>
      </c>
      <c r="AX2097" s="31">
        <v>631723.875</v>
      </c>
      <c r="AY2097" s="31">
        <v>391608.3125</v>
      </c>
      <c r="AZ2097" s="31">
        <v>1023332.1875</v>
      </c>
    </row>
    <row r="2098" spans="1:52" ht="15" customHeight="1">
      <c r="A2098" s="29" t="s">
        <v>11342</v>
      </c>
      <c r="B2098" s="34">
        <v>38679</v>
      </c>
      <c r="C2098" s="28">
        <v>1500</v>
      </c>
      <c r="D2098" s="28">
        <v>64</v>
      </c>
      <c r="E2098" s="28">
        <v>48</v>
      </c>
      <c r="F2098" s="29" t="s">
        <v>2104</v>
      </c>
      <c r="G2098" s="29" t="s">
        <v>11328</v>
      </c>
      <c r="H2098" s="28">
        <v>561</v>
      </c>
      <c r="I2098" s="29" t="s">
        <v>11327</v>
      </c>
      <c r="J2098" s="33" t="s">
        <v>11340</v>
      </c>
      <c r="K2098" s="29" t="s">
        <v>178</v>
      </c>
      <c r="L2098" s="29" t="s">
        <v>11332</v>
      </c>
      <c r="M2098" s="29" t="s">
        <v>11339</v>
      </c>
      <c r="N2098" s="28">
        <v>485151</v>
      </c>
      <c r="O2098" s="28">
        <v>6122318</v>
      </c>
      <c r="P2098" s="29" t="s">
        <v>11338</v>
      </c>
      <c r="Q2098" s="32" t="s">
        <v>174</v>
      </c>
      <c r="R2098" s="19"/>
      <c r="S2098" s="19"/>
      <c r="T2098" s="19"/>
      <c r="U2098" s="19"/>
      <c r="V2098" s="19"/>
      <c r="W2098" s="19"/>
      <c r="X2098" s="19"/>
      <c r="Y2098" s="19"/>
      <c r="Z2098" s="19"/>
      <c r="AA2098" s="19"/>
      <c r="AB2098" s="19"/>
      <c r="AC2098" s="19"/>
      <c r="AD2098" s="19"/>
      <c r="AE2098" s="19"/>
      <c r="AF2098" s="19"/>
      <c r="AG2098" s="19"/>
      <c r="AH2098" s="19"/>
      <c r="AI2098" s="19"/>
      <c r="AJ2098" s="19"/>
      <c r="AK2098" s="19"/>
      <c r="AL2098" s="19"/>
      <c r="AM2098" s="19"/>
      <c r="AN2098" s="19"/>
      <c r="AO2098" s="19"/>
      <c r="AP2098" s="19"/>
      <c r="AQ2098" s="19"/>
      <c r="AR2098" s="19"/>
      <c r="AS2098" s="19"/>
      <c r="AT2098" s="31">
        <v>221794.19921875</v>
      </c>
      <c r="AU2098" s="31">
        <v>3107082.8046875</v>
      </c>
      <c r="AV2098" s="31">
        <v>3671203.4375</v>
      </c>
      <c r="AW2098" s="31">
        <v>3560396.03125</v>
      </c>
      <c r="AX2098" s="31">
        <v>292333.3125</v>
      </c>
      <c r="AY2098" s="31">
        <v>220751.09375</v>
      </c>
      <c r="AZ2098" s="31">
        <v>513084.40625</v>
      </c>
    </row>
    <row r="2099" spans="1:52" ht="15" customHeight="1">
      <c r="A2099" s="29" t="s">
        <v>11337</v>
      </c>
      <c r="B2099" s="34">
        <v>38680</v>
      </c>
      <c r="C2099" s="28">
        <v>1500</v>
      </c>
      <c r="D2099" s="28">
        <v>64</v>
      </c>
      <c r="E2099" s="28">
        <v>48</v>
      </c>
      <c r="F2099" s="29" t="s">
        <v>2104</v>
      </c>
      <c r="G2099" s="29" t="s">
        <v>11328</v>
      </c>
      <c r="H2099" s="28">
        <v>561</v>
      </c>
      <c r="I2099" s="29" t="s">
        <v>11327</v>
      </c>
      <c r="J2099" s="33" t="s">
        <v>11336</v>
      </c>
      <c r="K2099" s="29" t="s">
        <v>178</v>
      </c>
      <c r="L2099" s="29" t="s">
        <v>11332</v>
      </c>
      <c r="M2099" s="29" t="s">
        <v>11331</v>
      </c>
      <c r="N2099" s="28">
        <v>485152</v>
      </c>
      <c r="O2099" s="28">
        <v>6122310</v>
      </c>
      <c r="P2099" s="29" t="s">
        <v>11335</v>
      </c>
      <c r="Q2099" s="32" t="s">
        <v>174</v>
      </c>
      <c r="R2099" s="19"/>
      <c r="S2099" s="19"/>
      <c r="T2099" s="19"/>
      <c r="U2099" s="19"/>
      <c r="V2099" s="19"/>
      <c r="W2099" s="19"/>
      <c r="X2099" s="19"/>
      <c r="Y2099" s="19"/>
      <c r="Z2099" s="19"/>
      <c r="AA2099" s="19"/>
      <c r="AB2099" s="19"/>
      <c r="AC2099" s="19"/>
      <c r="AD2099" s="19"/>
      <c r="AE2099" s="19"/>
      <c r="AF2099" s="19"/>
      <c r="AG2099" s="19"/>
      <c r="AH2099" s="19"/>
      <c r="AI2099" s="19"/>
      <c r="AJ2099" s="19"/>
      <c r="AK2099" s="19"/>
      <c r="AL2099" s="19"/>
      <c r="AM2099" s="19"/>
      <c r="AN2099" s="19"/>
      <c r="AO2099" s="19"/>
      <c r="AP2099" s="19"/>
      <c r="AQ2099" s="19"/>
      <c r="AR2099" s="19"/>
      <c r="AS2099" s="19"/>
      <c r="AT2099" s="31">
        <v>333833.30078125</v>
      </c>
      <c r="AU2099" s="31">
        <v>3052588.8203125</v>
      </c>
      <c r="AV2099" s="31">
        <v>3539315.046875</v>
      </c>
      <c r="AW2099" s="31">
        <v>3310319.46875</v>
      </c>
      <c r="AX2099" s="31">
        <v>288347.09375</v>
      </c>
      <c r="AY2099" s="31">
        <v>209455.203125</v>
      </c>
      <c r="AZ2099" s="31">
        <v>497802.296875</v>
      </c>
    </row>
    <row r="2100" spans="1:52" ht="15" customHeight="1">
      <c r="A2100" s="29" t="s">
        <v>11334</v>
      </c>
      <c r="B2100" s="34">
        <v>38679</v>
      </c>
      <c r="C2100" s="28">
        <v>1500</v>
      </c>
      <c r="D2100" s="28">
        <v>64</v>
      </c>
      <c r="E2100" s="28">
        <v>48</v>
      </c>
      <c r="F2100" s="29" t="s">
        <v>2104</v>
      </c>
      <c r="G2100" s="29" t="s">
        <v>11328</v>
      </c>
      <c r="H2100" s="28">
        <v>561</v>
      </c>
      <c r="I2100" s="29" t="s">
        <v>11327</v>
      </c>
      <c r="J2100" s="33" t="s">
        <v>11333</v>
      </c>
      <c r="K2100" s="29" t="s">
        <v>178</v>
      </c>
      <c r="L2100" s="29" t="s">
        <v>11332</v>
      </c>
      <c r="M2100" s="29" t="s">
        <v>11331</v>
      </c>
      <c r="N2100" s="28">
        <v>485541</v>
      </c>
      <c r="O2100" s="28">
        <v>6122311</v>
      </c>
      <c r="P2100" s="29" t="s">
        <v>11330</v>
      </c>
      <c r="Q2100" s="32" t="s">
        <v>174</v>
      </c>
      <c r="R2100" s="19"/>
      <c r="S2100" s="19"/>
      <c r="T2100" s="19"/>
      <c r="U2100" s="19"/>
      <c r="V2100" s="19"/>
      <c r="W2100" s="19"/>
      <c r="X2100" s="19"/>
      <c r="Y2100" s="19"/>
      <c r="Z2100" s="19"/>
      <c r="AA2100" s="19"/>
      <c r="AB2100" s="19"/>
      <c r="AC2100" s="19"/>
      <c r="AD2100" s="19"/>
      <c r="AE2100" s="19"/>
      <c r="AF2100" s="19"/>
      <c r="AG2100" s="19"/>
      <c r="AH2100" s="19"/>
      <c r="AI2100" s="19"/>
      <c r="AJ2100" s="19"/>
      <c r="AK2100" s="19"/>
      <c r="AL2100" s="19"/>
      <c r="AM2100" s="19"/>
      <c r="AN2100" s="19"/>
      <c r="AO2100" s="19"/>
      <c r="AP2100" s="19"/>
      <c r="AQ2100" s="19"/>
      <c r="AR2100" s="19"/>
      <c r="AS2100" s="19"/>
      <c r="AT2100" s="31">
        <v>288545.09765625</v>
      </c>
      <c r="AU2100" s="31">
        <v>2982866.1328125</v>
      </c>
      <c r="AV2100" s="31">
        <v>3513497.875</v>
      </c>
      <c r="AW2100" s="31">
        <v>3318013.65625</v>
      </c>
      <c r="AX2100" s="31">
        <v>288012.59375</v>
      </c>
      <c r="AY2100" s="31">
        <v>163083.90625</v>
      </c>
      <c r="AZ2100" s="31">
        <v>451096.5</v>
      </c>
    </row>
    <row r="2101" spans="1:52" ht="15" customHeight="1">
      <c r="A2101" s="29" t="s">
        <v>11329</v>
      </c>
      <c r="B2101" s="34">
        <v>39611</v>
      </c>
      <c r="C2101" s="28">
        <v>2000</v>
      </c>
      <c r="D2101" s="28">
        <v>80</v>
      </c>
      <c r="E2101" s="28">
        <v>60</v>
      </c>
      <c r="F2101" s="29" t="s">
        <v>220</v>
      </c>
      <c r="G2101" s="29" t="s">
        <v>11321</v>
      </c>
      <c r="H2101" s="28">
        <v>561</v>
      </c>
      <c r="I2101" s="29" t="s">
        <v>11327</v>
      </c>
      <c r="J2101" s="33" t="s">
        <v>11326</v>
      </c>
      <c r="K2101" s="29" t="s">
        <v>178</v>
      </c>
      <c r="L2101" s="29" t="s">
        <v>11325</v>
      </c>
      <c r="M2101" s="29" t="s">
        <v>11324</v>
      </c>
      <c r="N2101" s="28">
        <v>473487</v>
      </c>
      <c r="O2101" s="28">
        <v>6145060</v>
      </c>
      <c r="P2101" s="29" t="s">
        <v>11323</v>
      </c>
      <c r="Q2101" s="32" t="s">
        <v>174</v>
      </c>
      <c r="R2101" s="19"/>
      <c r="S2101" s="19"/>
      <c r="T2101" s="19"/>
      <c r="U2101" s="19"/>
      <c r="V2101" s="19"/>
      <c r="W2101" s="19"/>
      <c r="X2101" s="19"/>
      <c r="Y2101" s="19"/>
      <c r="Z2101" s="19"/>
      <c r="AA2101" s="19"/>
      <c r="AB2101" s="19"/>
      <c r="AC2101" s="19"/>
      <c r="AD2101" s="19"/>
      <c r="AE2101" s="19"/>
      <c r="AF2101" s="19"/>
      <c r="AG2101" s="19"/>
      <c r="AH2101" s="19"/>
      <c r="AI2101" s="19"/>
      <c r="AJ2101" s="19"/>
      <c r="AK2101" s="19"/>
      <c r="AL2101" s="19"/>
      <c r="AM2101" s="19"/>
      <c r="AN2101" s="19"/>
      <c r="AO2101" s="19"/>
      <c r="AP2101" s="19"/>
      <c r="AQ2101" s="19"/>
      <c r="AR2101" s="19"/>
      <c r="AS2101" s="19"/>
      <c r="AT2101" s="19"/>
      <c r="AU2101" s="19"/>
      <c r="AV2101" s="19"/>
      <c r="AW2101" s="31">
        <v>3000918</v>
      </c>
      <c r="AX2101" s="31">
        <v>521544</v>
      </c>
      <c r="AY2101" s="31">
        <v>374463</v>
      </c>
      <c r="AZ2101" s="31">
        <v>896007</v>
      </c>
    </row>
    <row r="2102" spans="1:52" ht="15" customHeight="1">
      <c r="A2102" s="29" t="s">
        <v>11322</v>
      </c>
      <c r="B2102" s="34">
        <v>37544</v>
      </c>
      <c r="C2102" s="28">
        <v>660</v>
      </c>
      <c r="D2102" s="28">
        <v>47</v>
      </c>
      <c r="E2102" s="28">
        <v>40</v>
      </c>
      <c r="F2102" s="29" t="s">
        <v>220</v>
      </c>
      <c r="G2102" s="29" t="s">
        <v>5621</v>
      </c>
      <c r="H2102" s="28">
        <v>563</v>
      </c>
      <c r="I2102" s="29" t="s">
        <v>11312</v>
      </c>
      <c r="J2102" s="33" t="s">
        <v>11320</v>
      </c>
      <c r="K2102" s="29" t="s">
        <v>178</v>
      </c>
      <c r="L2102" s="29" t="s">
        <v>11316</v>
      </c>
      <c r="M2102" s="29" t="s">
        <v>11309</v>
      </c>
      <c r="N2102" s="28">
        <v>461590</v>
      </c>
      <c r="O2102" s="28">
        <v>6146509</v>
      </c>
      <c r="P2102" s="29" t="s">
        <v>11319</v>
      </c>
      <c r="Q2102" s="32" t="s">
        <v>174</v>
      </c>
      <c r="R2102" s="19"/>
      <c r="S2102" s="19"/>
      <c r="T2102" s="19"/>
      <c r="U2102" s="19"/>
      <c r="V2102" s="19"/>
      <c r="W2102" s="19"/>
      <c r="X2102" s="19"/>
      <c r="Y2102" s="19"/>
      <c r="Z2102" s="19"/>
      <c r="AA2102" s="19"/>
      <c r="AB2102" s="19"/>
      <c r="AC2102" s="19"/>
      <c r="AD2102" s="19"/>
      <c r="AE2102" s="19"/>
      <c r="AF2102" s="19"/>
      <c r="AG2102" s="19"/>
      <c r="AH2102" s="19"/>
      <c r="AI2102" s="19"/>
      <c r="AJ2102" s="19"/>
      <c r="AK2102" s="19"/>
      <c r="AL2102" s="19"/>
      <c r="AM2102" s="19"/>
      <c r="AN2102" s="19"/>
      <c r="AO2102" s="19"/>
      <c r="AP2102" s="19"/>
      <c r="AQ2102" s="31">
        <v>377397.8046875</v>
      </c>
      <c r="AR2102" s="31">
        <v>1703074.671875</v>
      </c>
      <c r="AS2102" s="31">
        <v>1998938.9375</v>
      </c>
      <c r="AT2102" s="31">
        <v>1914536.7578125</v>
      </c>
      <c r="AU2102" s="31">
        <v>1823937.0546875</v>
      </c>
      <c r="AV2102" s="31">
        <v>2117933.1796875</v>
      </c>
      <c r="AW2102" s="31">
        <v>2021395.34375</v>
      </c>
      <c r="AX2102" s="31">
        <v>168022.59375</v>
      </c>
      <c r="AY2102" s="31">
        <v>104700.234375</v>
      </c>
      <c r="AZ2102" s="31">
        <v>272722.828125</v>
      </c>
    </row>
    <row r="2103" spans="1:52" ht="15" customHeight="1">
      <c r="A2103" s="29" t="s">
        <v>11318</v>
      </c>
      <c r="B2103" s="34">
        <v>37544</v>
      </c>
      <c r="C2103" s="28">
        <v>660</v>
      </c>
      <c r="D2103" s="28">
        <v>47</v>
      </c>
      <c r="E2103" s="28">
        <v>40</v>
      </c>
      <c r="F2103" s="29" t="s">
        <v>220</v>
      </c>
      <c r="G2103" s="29" t="s">
        <v>5621</v>
      </c>
      <c r="H2103" s="28">
        <v>563</v>
      </c>
      <c r="I2103" s="29" t="s">
        <v>11312</v>
      </c>
      <c r="J2103" s="33" t="s">
        <v>11317</v>
      </c>
      <c r="K2103" s="29" t="s">
        <v>178</v>
      </c>
      <c r="L2103" s="29" t="s">
        <v>11316</v>
      </c>
      <c r="M2103" s="29" t="s">
        <v>11315</v>
      </c>
      <c r="N2103" s="28">
        <v>461540.6</v>
      </c>
      <c r="O2103" s="28">
        <v>6146342</v>
      </c>
      <c r="P2103" s="29" t="s">
        <v>11314</v>
      </c>
      <c r="Q2103" s="32" t="s">
        <v>174</v>
      </c>
      <c r="R2103" s="19"/>
      <c r="S2103" s="19"/>
      <c r="T2103" s="19"/>
      <c r="U2103" s="19"/>
      <c r="V2103" s="19"/>
      <c r="W2103" s="19"/>
      <c r="X2103" s="19"/>
      <c r="Y2103" s="19"/>
      <c r="Z2103" s="19"/>
      <c r="AA2103" s="19"/>
      <c r="AB2103" s="19"/>
      <c r="AC2103" s="19"/>
      <c r="AD2103" s="19"/>
      <c r="AE2103" s="19"/>
      <c r="AF2103" s="19"/>
      <c r="AG2103" s="19"/>
      <c r="AH2103" s="19"/>
      <c r="AI2103" s="19"/>
      <c r="AJ2103" s="19"/>
      <c r="AK2103" s="19"/>
      <c r="AL2103" s="19"/>
      <c r="AM2103" s="19"/>
      <c r="AN2103" s="19"/>
      <c r="AO2103" s="19"/>
      <c r="AP2103" s="19"/>
      <c r="AQ2103" s="31">
        <v>377397.8046875</v>
      </c>
      <c r="AR2103" s="31">
        <v>1703074.671875</v>
      </c>
      <c r="AS2103" s="31">
        <v>1998938.9375</v>
      </c>
      <c r="AT2103" s="31">
        <v>1914536.7578125</v>
      </c>
      <c r="AU2103" s="31">
        <v>1823937.0546875</v>
      </c>
      <c r="AV2103" s="31">
        <v>2117933.1796875</v>
      </c>
      <c r="AW2103" s="31">
        <v>2021395.34375</v>
      </c>
      <c r="AX2103" s="31">
        <v>168022.59375</v>
      </c>
      <c r="AY2103" s="31">
        <v>104700.234375</v>
      </c>
      <c r="AZ2103" s="31">
        <v>272722.828125</v>
      </c>
    </row>
    <row r="2104" spans="1:52" ht="15" customHeight="1">
      <c r="A2104" s="29" t="s">
        <v>11313</v>
      </c>
      <c r="B2104" s="34">
        <v>37544</v>
      </c>
      <c r="C2104" s="28">
        <v>660</v>
      </c>
      <c r="D2104" s="28">
        <v>47</v>
      </c>
      <c r="E2104" s="28">
        <v>40</v>
      </c>
      <c r="F2104" s="29" t="s">
        <v>220</v>
      </c>
      <c r="G2104" s="29" t="s">
        <v>5621</v>
      </c>
      <c r="H2104" s="28">
        <v>563</v>
      </c>
      <c r="I2104" s="29" t="s">
        <v>11312</v>
      </c>
      <c r="J2104" s="33" t="s">
        <v>11311</v>
      </c>
      <c r="K2104" s="29" t="s">
        <v>178</v>
      </c>
      <c r="L2104" s="29" t="s">
        <v>11310</v>
      </c>
      <c r="M2104" s="29" t="s">
        <v>11309</v>
      </c>
      <c r="N2104" s="28">
        <v>461491.3</v>
      </c>
      <c r="O2104" s="28">
        <v>6146175</v>
      </c>
      <c r="P2104" s="29" t="s">
        <v>11308</v>
      </c>
      <c r="Q2104" s="32" t="s">
        <v>174</v>
      </c>
      <c r="R2104" s="19"/>
      <c r="S2104" s="19"/>
      <c r="T2104" s="19"/>
      <c r="U2104" s="19"/>
      <c r="V2104" s="19"/>
      <c r="W2104" s="19"/>
      <c r="X2104" s="19"/>
      <c r="Y2104" s="19"/>
      <c r="Z2104" s="19"/>
      <c r="AA2104" s="19"/>
      <c r="AB2104" s="19"/>
      <c r="AC2104" s="19"/>
      <c r="AD2104" s="19"/>
      <c r="AE2104" s="19"/>
      <c r="AF2104" s="19"/>
      <c r="AG2104" s="19"/>
      <c r="AH2104" s="19"/>
      <c r="AI2104" s="19"/>
      <c r="AJ2104" s="19"/>
      <c r="AK2104" s="19"/>
      <c r="AL2104" s="19"/>
      <c r="AM2104" s="19"/>
      <c r="AN2104" s="19"/>
      <c r="AO2104" s="19"/>
      <c r="AP2104" s="19"/>
      <c r="AQ2104" s="31">
        <v>377397.8046875</v>
      </c>
      <c r="AR2104" s="31">
        <v>1703074.671875</v>
      </c>
      <c r="AS2104" s="31">
        <v>1998938.9375</v>
      </c>
      <c r="AT2104" s="31">
        <v>1914536.7578125</v>
      </c>
      <c r="AU2104" s="31">
        <v>1823937.0546875</v>
      </c>
      <c r="AV2104" s="31">
        <v>2117933.1796875</v>
      </c>
      <c r="AW2104" s="31">
        <v>2021395.34375</v>
      </c>
      <c r="AX2104" s="31">
        <v>168022.59375</v>
      </c>
      <c r="AY2104" s="31">
        <v>104700.234375</v>
      </c>
      <c r="AZ2104" s="31">
        <v>272722.828125</v>
      </c>
    </row>
    <row r="2105" spans="1:52" ht="15" customHeight="1">
      <c r="A2105" s="29" t="s">
        <v>11307</v>
      </c>
      <c r="B2105" s="34">
        <v>36817</v>
      </c>
      <c r="C2105" s="28">
        <v>1650</v>
      </c>
      <c r="D2105" s="28">
        <v>66</v>
      </c>
      <c r="E2105" s="28">
        <v>67</v>
      </c>
      <c r="F2105" s="29" t="s">
        <v>242</v>
      </c>
      <c r="G2105" s="29" t="s">
        <v>11293</v>
      </c>
      <c r="H2105" s="28">
        <v>573</v>
      </c>
      <c r="I2105" s="29" t="s">
        <v>10892</v>
      </c>
      <c r="J2105" s="33" t="s">
        <v>11306</v>
      </c>
      <c r="K2105" s="29" t="s">
        <v>178</v>
      </c>
      <c r="L2105" s="29" t="s">
        <v>11297</v>
      </c>
      <c r="M2105" s="29" t="s">
        <v>11305</v>
      </c>
      <c r="N2105" s="28">
        <v>461645.5</v>
      </c>
      <c r="O2105" s="28">
        <v>6170674</v>
      </c>
      <c r="P2105" s="29" t="s">
        <v>11304</v>
      </c>
      <c r="Q2105" s="32" t="s">
        <v>174</v>
      </c>
      <c r="R2105" s="19"/>
      <c r="S2105" s="19"/>
      <c r="T2105" s="19"/>
      <c r="U2105" s="19"/>
      <c r="V2105" s="19"/>
      <c r="W2105" s="19"/>
      <c r="X2105" s="19"/>
      <c r="Y2105" s="19"/>
      <c r="Z2105" s="19"/>
      <c r="AA2105" s="19"/>
      <c r="AB2105" s="19"/>
      <c r="AC2105" s="19"/>
      <c r="AD2105" s="19"/>
      <c r="AE2105" s="19"/>
      <c r="AF2105" s="19"/>
      <c r="AG2105" s="19"/>
      <c r="AH2105" s="19"/>
      <c r="AI2105" s="19"/>
      <c r="AJ2105" s="19"/>
      <c r="AK2105" s="19"/>
      <c r="AL2105" s="19"/>
      <c r="AM2105" s="19"/>
      <c r="AN2105" s="19"/>
      <c r="AO2105" s="31">
        <v>977980</v>
      </c>
      <c r="AP2105" s="31">
        <v>3247225</v>
      </c>
      <c r="AQ2105" s="31">
        <v>3390297.5</v>
      </c>
      <c r="AR2105" s="31">
        <v>2664203.25</v>
      </c>
      <c r="AS2105" s="31">
        <v>2949025.0625</v>
      </c>
      <c r="AT2105" s="31">
        <v>2231320.0068359375</v>
      </c>
      <c r="AU2105" s="31">
        <v>2982959.859375</v>
      </c>
      <c r="AV2105" s="31">
        <v>3529012.3359375</v>
      </c>
      <c r="AW2105" s="31">
        <v>2882965.90234375</v>
      </c>
      <c r="AX2105" s="31">
        <v>298592.40625</v>
      </c>
      <c r="AY2105" s="31">
        <v>169860.5</v>
      </c>
      <c r="AZ2105" s="31">
        <v>468452.90625</v>
      </c>
    </row>
    <row r="2106" spans="1:52" ht="15" customHeight="1">
      <c r="A2106" s="29" t="s">
        <v>11303</v>
      </c>
      <c r="B2106" s="34">
        <v>36827</v>
      </c>
      <c r="C2106" s="28">
        <v>1650</v>
      </c>
      <c r="D2106" s="28">
        <v>66</v>
      </c>
      <c r="E2106" s="28">
        <v>67</v>
      </c>
      <c r="F2106" s="29" t="s">
        <v>242</v>
      </c>
      <c r="G2106" s="29" t="s">
        <v>11293</v>
      </c>
      <c r="H2106" s="28">
        <v>573</v>
      </c>
      <c r="I2106" s="29" t="s">
        <v>10892</v>
      </c>
      <c r="J2106" s="33" t="s">
        <v>11302</v>
      </c>
      <c r="K2106" s="29" t="s">
        <v>178</v>
      </c>
      <c r="L2106" s="29" t="s">
        <v>11297</v>
      </c>
      <c r="M2106" s="29" t="s">
        <v>11301</v>
      </c>
      <c r="N2106" s="28">
        <v>461952.1</v>
      </c>
      <c r="O2106" s="28">
        <v>6170681</v>
      </c>
      <c r="P2106" s="29" t="s">
        <v>11300</v>
      </c>
      <c r="Q2106" s="32" t="s">
        <v>174</v>
      </c>
      <c r="R2106" s="19"/>
      <c r="S2106" s="19"/>
      <c r="T2106" s="19"/>
      <c r="U2106" s="19"/>
      <c r="V2106" s="19"/>
      <c r="W2106" s="19"/>
      <c r="X2106" s="19"/>
      <c r="Y2106" s="19"/>
      <c r="Z2106" s="19"/>
      <c r="AA2106" s="19"/>
      <c r="AB2106" s="19"/>
      <c r="AC2106" s="19"/>
      <c r="AD2106" s="19"/>
      <c r="AE2106" s="19"/>
      <c r="AF2106" s="19"/>
      <c r="AG2106" s="19"/>
      <c r="AH2106" s="19"/>
      <c r="AI2106" s="19"/>
      <c r="AJ2106" s="19"/>
      <c r="AK2106" s="19"/>
      <c r="AL2106" s="19"/>
      <c r="AM2106" s="19"/>
      <c r="AN2106" s="19"/>
      <c r="AO2106" s="31">
        <v>936322</v>
      </c>
      <c r="AP2106" s="31">
        <v>3079506.25</v>
      </c>
      <c r="AQ2106" s="31">
        <v>3251463</v>
      </c>
      <c r="AR2106" s="31">
        <v>2842777.75</v>
      </c>
      <c r="AS2106" s="31">
        <v>3112242.25</v>
      </c>
      <c r="AT2106" s="31">
        <v>3234790.5</v>
      </c>
      <c r="AU2106" s="31">
        <v>2717350.75</v>
      </c>
      <c r="AV2106" s="31">
        <v>3625840.25</v>
      </c>
      <c r="AW2106" s="31">
        <v>2984344</v>
      </c>
      <c r="AX2106" s="31">
        <v>291305.5</v>
      </c>
      <c r="AY2106" s="31">
        <v>170054.5</v>
      </c>
      <c r="AZ2106" s="31">
        <v>461360</v>
      </c>
    </row>
    <row r="2107" spans="1:52" ht="15" customHeight="1">
      <c r="A2107" s="29" t="s">
        <v>11299</v>
      </c>
      <c r="B2107" s="34">
        <v>36817</v>
      </c>
      <c r="C2107" s="28">
        <v>1650</v>
      </c>
      <c r="D2107" s="28">
        <v>66</v>
      </c>
      <c r="E2107" s="28">
        <v>67</v>
      </c>
      <c r="F2107" s="29" t="s">
        <v>242</v>
      </c>
      <c r="G2107" s="29" t="s">
        <v>11293</v>
      </c>
      <c r="H2107" s="28">
        <v>573</v>
      </c>
      <c r="I2107" s="29" t="s">
        <v>10892</v>
      </c>
      <c r="J2107" s="33" t="s">
        <v>11298</v>
      </c>
      <c r="K2107" s="29" t="s">
        <v>178</v>
      </c>
      <c r="L2107" s="29" t="s">
        <v>11297</v>
      </c>
      <c r="M2107" s="29" t="s">
        <v>11296</v>
      </c>
      <c r="N2107" s="28">
        <v>462257.1</v>
      </c>
      <c r="O2107" s="28">
        <v>6170554</v>
      </c>
      <c r="P2107" s="29" t="s">
        <v>11295</v>
      </c>
      <c r="Q2107" s="32" t="s">
        <v>174</v>
      </c>
      <c r="R2107" s="19"/>
      <c r="S2107" s="19"/>
      <c r="T2107" s="19"/>
      <c r="U2107" s="19"/>
      <c r="V2107" s="19"/>
      <c r="W2107" s="19"/>
      <c r="X2107" s="19"/>
      <c r="Y2107" s="19"/>
      <c r="Z2107" s="19"/>
      <c r="AA2107" s="19"/>
      <c r="AB2107" s="19"/>
      <c r="AC2107" s="19"/>
      <c r="AD2107" s="19"/>
      <c r="AE2107" s="19"/>
      <c r="AF2107" s="19"/>
      <c r="AG2107" s="19"/>
      <c r="AH2107" s="19"/>
      <c r="AI2107" s="19"/>
      <c r="AJ2107" s="19"/>
      <c r="AK2107" s="19"/>
      <c r="AL2107" s="19"/>
      <c r="AM2107" s="19"/>
      <c r="AN2107" s="19"/>
      <c r="AO2107" s="31">
        <v>953778</v>
      </c>
      <c r="AP2107" s="31">
        <v>3271526.75</v>
      </c>
      <c r="AQ2107" s="31">
        <v>3438055.5</v>
      </c>
      <c r="AR2107" s="31">
        <v>2757906.75</v>
      </c>
      <c r="AS2107" s="31">
        <v>3133959.75</v>
      </c>
      <c r="AT2107" s="31">
        <v>2823105.75</v>
      </c>
      <c r="AU2107" s="31">
        <v>2709519.25</v>
      </c>
      <c r="AV2107" s="31">
        <v>3597482.75</v>
      </c>
      <c r="AW2107" s="31">
        <v>2768894.75</v>
      </c>
      <c r="AX2107" s="31">
        <v>257592.25</v>
      </c>
      <c r="AY2107" s="31">
        <v>184885</v>
      </c>
      <c r="AZ2107" s="31">
        <v>442477.25</v>
      </c>
    </row>
    <row r="2108" spans="1:52" ht="15" customHeight="1">
      <c r="A2108" s="29" t="s">
        <v>11294</v>
      </c>
      <c r="B2108" s="34">
        <v>29455</v>
      </c>
      <c r="C2108" s="28">
        <v>15</v>
      </c>
      <c r="D2108" s="28">
        <v>9</v>
      </c>
      <c r="E2108" s="28">
        <v>18</v>
      </c>
      <c r="F2108" s="29" t="s">
        <v>11288</v>
      </c>
      <c r="G2108" s="29" t="s">
        <v>204</v>
      </c>
      <c r="H2108" s="28">
        <v>573</v>
      </c>
      <c r="I2108" s="29" t="s">
        <v>10892</v>
      </c>
      <c r="J2108" s="33" t="s">
        <v>11292</v>
      </c>
      <c r="K2108" s="29" t="s">
        <v>178</v>
      </c>
      <c r="L2108" s="29" t="s">
        <v>11291</v>
      </c>
      <c r="M2108" s="29" t="s">
        <v>2415</v>
      </c>
      <c r="N2108" s="28">
        <v>474016.1</v>
      </c>
      <c r="O2108" s="28">
        <v>6157454</v>
      </c>
      <c r="P2108" s="29" t="s">
        <v>11290</v>
      </c>
      <c r="Q2108" s="32" t="s">
        <v>368</v>
      </c>
      <c r="R2108" s="19"/>
      <c r="S2108" s="19"/>
      <c r="T2108" s="19"/>
      <c r="U2108" s="31">
        <v>11000</v>
      </c>
      <c r="V2108" s="31">
        <v>33000</v>
      </c>
      <c r="W2108" s="31">
        <v>33000</v>
      </c>
      <c r="X2108" s="31">
        <v>33000</v>
      </c>
      <c r="Y2108" s="31">
        <v>33000</v>
      </c>
      <c r="Z2108" s="31">
        <v>33000</v>
      </c>
      <c r="AA2108" s="31">
        <v>33000</v>
      </c>
      <c r="AB2108" s="31">
        <v>33000</v>
      </c>
      <c r="AC2108" s="31">
        <v>33000</v>
      </c>
      <c r="AD2108" s="31">
        <v>33000</v>
      </c>
      <c r="AE2108" s="31">
        <v>33000</v>
      </c>
      <c r="AF2108" s="31">
        <v>33000</v>
      </c>
      <c r="AG2108" s="31">
        <v>33000</v>
      </c>
      <c r="AH2108" s="31">
        <v>33000</v>
      </c>
      <c r="AI2108" s="31">
        <v>33000</v>
      </c>
      <c r="AJ2108" s="31">
        <v>33000</v>
      </c>
      <c r="AK2108" s="31">
        <v>33000</v>
      </c>
      <c r="AL2108" s="31">
        <v>33000</v>
      </c>
      <c r="AM2108" s="31">
        <v>33000</v>
      </c>
      <c r="AN2108" s="31">
        <v>33000</v>
      </c>
      <c r="AO2108" s="31">
        <v>33000</v>
      </c>
      <c r="AP2108" s="31">
        <v>18622</v>
      </c>
      <c r="AQ2108" s="31">
        <v>13463</v>
      </c>
      <c r="AR2108" s="31">
        <v>9327</v>
      </c>
      <c r="AS2108" s="31">
        <v>10918</v>
      </c>
      <c r="AT2108" s="31">
        <v>8921</v>
      </c>
      <c r="AU2108" s="31">
        <v>8760</v>
      </c>
      <c r="AV2108" s="31">
        <v>8689</v>
      </c>
      <c r="AW2108" s="31">
        <v>1363</v>
      </c>
      <c r="AX2108" s="31">
        <v>0</v>
      </c>
      <c r="AY2108" s="31">
        <v>0</v>
      </c>
      <c r="AZ2108" s="31">
        <v>0</v>
      </c>
    </row>
    <row r="2109" spans="1:52" ht="15" customHeight="1">
      <c r="A2109" s="29" t="s">
        <v>11289</v>
      </c>
      <c r="B2109" s="34">
        <v>30131</v>
      </c>
      <c r="C2109" s="28">
        <v>55</v>
      </c>
      <c r="D2109" s="28">
        <v>0.1</v>
      </c>
      <c r="E2109" s="28">
        <v>0.1</v>
      </c>
      <c r="F2109" s="29" t="s">
        <v>204</v>
      </c>
      <c r="G2109" s="29" t="s">
        <v>204</v>
      </c>
      <c r="H2109" s="28">
        <v>573</v>
      </c>
      <c r="I2109" s="29" t="s">
        <v>10892</v>
      </c>
      <c r="J2109" s="33" t="s">
        <v>11287</v>
      </c>
      <c r="K2109" s="29" t="s">
        <v>178</v>
      </c>
      <c r="L2109" s="29" t="s">
        <v>11286</v>
      </c>
      <c r="M2109" s="29" t="s">
        <v>1476</v>
      </c>
      <c r="N2109" s="28">
        <v>455534.2</v>
      </c>
      <c r="O2109" s="28">
        <v>6173506</v>
      </c>
      <c r="P2109" s="29" t="s">
        <v>11285</v>
      </c>
      <c r="Q2109" s="32" t="s">
        <v>368</v>
      </c>
      <c r="R2109" s="19"/>
      <c r="S2109" s="19"/>
      <c r="T2109" s="19"/>
      <c r="U2109" s="19"/>
      <c r="V2109" s="19"/>
      <c r="W2109" s="31">
        <v>60500</v>
      </c>
      <c r="X2109" s="31">
        <v>121000</v>
      </c>
      <c r="Y2109" s="31">
        <v>121000</v>
      </c>
      <c r="Z2109" s="31">
        <v>121000</v>
      </c>
      <c r="AA2109" s="31">
        <v>121000</v>
      </c>
      <c r="AB2109" s="31">
        <v>121000</v>
      </c>
      <c r="AC2109" s="31">
        <v>121000</v>
      </c>
      <c r="AD2109" s="31">
        <v>121000</v>
      </c>
      <c r="AE2109" s="31">
        <v>121000</v>
      </c>
      <c r="AF2109" s="31">
        <v>121000</v>
      </c>
      <c r="AG2109" s="31">
        <v>121000</v>
      </c>
      <c r="AH2109" s="31">
        <v>121000</v>
      </c>
      <c r="AI2109" s="31">
        <v>121000</v>
      </c>
      <c r="AJ2109" s="31">
        <v>121000</v>
      </c>
      <c r="AK2109" s="31">
        <v>121000</v>
      </c>
      <c r="AL2109" s="31">
        <v>121000</v>
      </c>
      <c r="AM2109" s="31">
        <v>121000</v>
      </c>
      <c r="AN2109" s="31">
        <v>121000</v>
      </c>
      <c r="AO2109" s="31">
        <v>121000</v>
      </c>
      <c r="AP2109" s="31">
        <v>56880</v>
      </c>
      <c r="AQ2109" s="31">
        <v>35422</v>
      </c>
      <c r="AR2109" s="31">
        <v>29835</v>
      </c>
      <c r="AS2109" s="31">
        <v>37911</v>
      </c>
      <c r="AT2109" s="31">
        <v>38267.300048828125</v>
      </c>
      <c r="AU2109" s="31">
        <v>39634.799926757813</v>
      </c>
      <c r="AV2109" s="31">
        <v>43253.5</v>
      </c>
      <c r="AW2109" s="31">
        <v>36981.200622558594</v>
      </c>
      <c r="AX2109" s="31">
        <v>2376.89990234375</v>
      </c>
      <c r="AY2109" s="31">
        <v>1318.199951171875</v>
      </c>
      <c r="AZ2109" s="31">
        <v>3695.099853515625</v>
      </c>
    </row>
    <row r="2110" spans="1:52" ht="15" customHeight="1">
      <c r="A2110" s="29" t="s">
        <v>11284</v>
      </c>
      <c r="B2110" s="34">
        <v>30375</v>
      </c>
      <c r="C2110" s="28">
        <v>55</v>
      </c>
      <c r="D2110" s="28">
        <v>15.4</v>
      </c>
      <c r="E2110" s="28">
        <v>23</v>
      </c>
      <c r="F2110" s="29" t="s">
        <v>220</v>
      </c>
      <c r="G2110" s="29" t="s">
        <v>2097</v>
      </c>
      <c r="H2110" s="28">
        <v>573</v>
      </c>
      <c r="I2110" s="29" t="s">
        <v>10892</v>
      </c>
      <c r="J2110" s="33" t="s">
        <v>11283</v>
      </c>
      <c r="K2110" s="29" t="s">
        <v>178</v>
      </c>
      <c r="L2110" s="29" t="s">
        <v>11282</v>
      </c>
      <c r="M2110" s="29" t="s">
        <v>3115</v>
      </c>
      <c r="N2110" s="28">
        <v>452629.3</v>
      </c>
      <c r="O2110" s="28">
        <v>6176940</v>
      </c>
      <c r="P2110" s="29" t="s">
        <v>11281</v>
      </c>
      <c r="Q2110" s="32" t="s">
        <v>368</v>
      </c>
      <c r="R2110" s="19"/>
      <c r="S2110" s="19"/>
      <c r="T2110" s="19"/>
      <c r="U2110" s="19"/>
      <c r="V2110" s="19"/>
      <c r="W2110" s="19"/>
      <c r="X2110" s="31">
        <v>100833</v>
      </c>
      <c r="Y2110" s="31">
        <v>121000</v>
      </c>
      <c r="Z2110" s="31">
        <v>121000</v>
      </c>
      <c r="AA2110" s="31">
        <v>121000</v>
      </c>
      <c r="AB2110" s="31">
        <v>121000</v>
      </c>
      <c r="AC2110" s="31">
        <v>121000</v>
      </c>
      <c r="AD2110" s="31">
        <v>121000</v>
      </c>
      <c r="AE2110" s="31">
        <v>121000</v>
      </c>
      <c r="AF2110" s="31">
        <v>121000</v>
      </c>
      <c r="AG2110" s="31">
        <v>121000</v>
      </c>
      <c r="AH2110" s="31">
        <v>121000</v>
      </c>
      <c r="AI2110" s="31">
        <v>121000</v>
      </c>
      <c r="AJ2110" s="31">
        <v>121000</v>
      </c>
      <c r="AK2110" s="31">
        <v>121000</v>
      </c>
      <c r="AL2110" s="31">
        <v>121000</v>
      </c>
      <c r="AM2110" s="31">
        <v>121000</v>
      </c>
      <c r="AN2110" s="31">
        <v>121000</v>
      </c>
      <c r="AO2110" s="31">
        <v>121000</v>
      </c>
      <c r="AP2110" s="31">
        <v>69943</v>
      </c>
      <c r="AQ2110" s="31">
        <v>58551</v>
      </c>
      <c r="AR2110" s="31">
        <v>49593</v>
      </c>
      <c r="AS2110" s="31">
        <v>62555</v>
      </c>
      <c r="AT2110" s="31">
        <v>65127.999755859375</v>
      </c>
      <c r="AU2110" s="31">
        <v>58327.399780273438</v>
      </c>
      <c r="AV2110" s="31">
        <v>74264.600341796875</v>
      </c>
      <c r="AW2110" s="31">
        <v>63298.7001953125</v>
      </c>
      <c r="AX2110" s="31">
        <v>5105.10009765625</v>
      </c>
      <c r="AY2110" s="31">
        <v>2429.5</v>
      </c>
      <c r="AZ2110" s="31">
        <v>7534.60009765625</v>
      </c>
    </row>
    <row r="2111" spans="1:52" ht="15" customHeight="1">
      <c r="A2111" s="29" t="s">
        <v>11280</v>
      </c>
      <c r="B2111" s="34">
        <v>32069</v>
      </c>
      <c r="C2111" s="28">
        <v>95</v>
      </c>
      <c r="D2111" s="28">
        <v>0.1</v>
      </c>
      <c r="E2111" s="28">
        <v>0.1</v>
      </c>
      <c r="F2111" s="29" t="s">
        <v>242</v>
      </c>
      <c r="G2111" s="29" t="s">
        <v>204</v>
      </c>
      <c r="H2111" s="28">
        <v>573</v>
      </c>
      <c r="I2111" s="29" t="s">
        <v>10892</v>
      </c>
      <c r="J2111" s="33" t="s">
        <v>11279</v>
      </c>
      <c r="K2111" s="29" t="s">
        <v>178</v>
      </c>
      <c r="L2111" s="29" t="s">
        <v>11278</v>
      </c>
      <c r="M2111" s="29" t="s">
        <v>10777</v>
      </c>
      <c r="N2111" s="28">
        <v>463670.6</v>
      </c>
      <c r="O2111" s="28">
        <v>6177099</v>
      </c>
      <c r="P2111" s="29" t="s">
        <v>11277</v>
      </c>
      <c r="Q2111" s="32" t="s">
        <v>368</v>
      </c>
      <c r="R2111" s="19"/>
      <c r="S2111" s="19"/>
      <c r="T2111" s="19"/>
      <c r="U2111" s="19"/>
      <c r="V2111" s="19"/>
      <c r="W2111" s="19"/>
      <c r="X2111" s="19"/>
      <c r="Y2111" s="19"/>
      <c r="Z2111" s="19"/>
      <c r="AA2111" s="19"/>
      <c r="AB2111" s="31">
        <v>34833</v>
      </c>
      <c r="AC2111" s="31">
        <v>209000</v>
      </c>
      <c r="AD2111" s="31">
        <v>209000</v>
      </c>
      <c r="AE2111" s="31">
        <v>209000</v>
      </c>
      <c r="AF2111" s="31">
        <v>209000</v>
      </c>
      <c r="AG2111" s="31">
        <v>209000</v>
      </c>
      <c r="AH2111" s="31">
        <v>209000</v>
      </c>
      <c r="AI2111" s="31">
        <v>209000</v>
      </c>
      <c r="AJ2111" s="31">
        <v>209000</v>
      </c>
      <c r="AK2111" s="31">
        <v>209000</v>
      </c>
      <c r="AL2111" s="31">
        <v>209000</v>
      </c>
      <c r="AM2111" s="31">
        <v>209000</v>
      </c>
      <c r="AN2111" s="31">
        <v>209000</v>
      </c>
      <c r="AO2111" s="31">
        <v>209000</v>
      </c>
      <c r="AP2111" s="31">
        <v>66511.5</v>
      </c>
      <c r="AQ2111" s="31">
        <v>19981.025131225586</v>
      </c>
      <c r="AR2111" s="31">
        <v>19621.550071716309</v>
      </c>
      <c r="AS2111" s="31">
        <v>15455.924951553345</v>
      </c>
      <c r="AT2111" s="31">
        <v>13135.400009155273</v>
      </c>
      <c r="AU2111" s="31">
        <v>16725.224960327148</v>
      </c>
      <c r="AV2111" s="31">
        <v>30096.899780273438</v>
      </c>
      <c r="AW2111" s="31">
        <v>23033.399871826172</v>
      </c>
      <c r="AX2111" s="31">
        <v>630.0999755859375</v>
      </c>
      <c r="AY2111" s="31">
        <v>724.70001220703125</v>
      </c>
      <c r="AZ2111" s="31">
        <v>1354.7999877929688</v>
      </c>
    </row>
    <row r="2112" spans="1:52" ht="15" customHeight="1">
      <c r="A2112" s="29" t="s">
        <v>11276</v>
      </c>
      <c r="B2112" s="34">
        <v>29168</v>
      </c>
      <c r="C2112" s="28">
        <v>22</v>
      </c>
      <c r="D2112" s="28">
        <v>0.1</v>
      </c>
      <c r="E2112" s="28">
        <v>0.1</v>
      </c>
      <c r="F2112" s="29" t="s">
        <v>204</v>
      </c>
      <c r="G2112" s="29" t="s">
        <v>204</v>
      </c>
      <c r="H2112" s="28">
        <v>573</v>
      </c>
      <c r="I2112" s="29" t="s">
        <v>10892</v>
      </c>
      <c r="J2112" s="33" t="s">
        <v>11275</v>
      </c>
      <c r="K2112" s="29" t="s">
        <v>178</v>
      </c>
      <c r="L2112" s="29" t="s">
        <v>11274</v>
      </c>
      <c r="M2112" s="29" t="s">
        <v>2926</v>
      </c>
      <c r="N2112" s="28">
        <v>456435</v>
      </c>
      <c r="O2112" s="28">
        <v>6168337</v>
      </c>
      <c r="P2112" s="29" t="s">
        <v>11273</v>
      </c>
      <c r="Q2112" s="32" t="s">
        <v>368</v>
      </c>
      <c r="R2112" s="19"/>
      <c r="S2112" s="19"/>
      <c r="T2112" s="31">
        <v>4033</v>
      </c>
      <c r="U2112" s="31">
        <v>48400</v>
      </c>
      <c r="V2112" s="31">
        <v>48400</v>
      </c>
      <c r="W2112" s="31">
        <v>48400</v>
      </c>
      <c r="X2112" s="31">
        <v>48400</v>
      </c>
      <c r="Y2112" s="31">
        <v>48400</v>
      </c>
      <c r="Z2112" s="31">
        <v>48400</v>
      </c>
      <c r="AA2112" s="31">
        <v>48400</v>
      </c>
      <c r="AB2112" s="31">
        <v>48400</v>
      </c>
      <c r="AC2112" s="31">
        <v>48400</v>
      </c>
      <c r="AD2112" s="31">
        <v>48400</v>
      </c>
      <c r="AE2112" s="31">
        <v>48400</v>
      </c>
      <c r="AF2112" s="31">
        <v>48400</v>
      </c>
      <c r="AG2112" s="31">
        <v>48400</v>
      </c>
      <c r="AH2112" s="31">
        <v>48400</v>
      </c>
      <c r="AI2112" s="31">
        <v>48400</v>
      </c>
      <c r="AJ2112" s="31">
        <v>48400</v>
      </c>
      <c r="AK2112" s="31">
        <v>48400</v>
      </c>
      <c r="AL2112" s="31">
        <v>48400</v>
      </c>
      <c r="AM2112" s="31">
        <v>48400</v>
      </c>
      <c r="AN2112" s="31">
        <v>48400</v>
      </c>
      <c r="AO2112" s="31">
        <v>48400</v>
      </c>
      <c r="AP2112" s="31">
        <v>12100</v>
      </c>
      <c r="AQ2112" s="31">
        <v>0</v>
      </c>
      <c r="AR2112" s="31">
        <v>0</v>
      </c>
      <c r="AS2112" s="31">
        <v>0</v>
      </c>
      <c r="AT2112" s="31">
        <v>0</v>
      </c>
      <c r="AU2112" s="31">
        <v>1</v>
      </c>
      <c r="AV2112" s="31">
        <v>0</v>
      </c>
      <c r="AW2112" s="31">
        <v>0</v>
      </c>
      <c r="AX2112" s="31">
        <v>0</v>
      </c>
      <c r="AY2112" s="31">
        <v>0</v>
      </c>
      <c r="AZ2112" s="31">
        <v>0</v>
      </c>
    </row>
    <row r="2113" spans="1:52" ht="15" customHeight="1">
      <c r="A2113" s="29" t="s">
        <v>11272</v>
      </c>
      <c r="B2113" s="34">
        <v>33059</v>
      </c>
      <c r="C2113" s="28">
        <v>200</v>
      </c>
      <c r="D2113" s="28">
        <v>0.1</v>
      </c>
      <c r="E2113" s="28">
        <v>0.1</v>
      </c>
      <c r="F2113" s="29" t="s">
        <v>204</v>
      </c>
      <c r="G2113" s="29" t="s">
        <v>204</v>
      </c>
      <c r="H2113" s="28">
        <v>573</v>
      </c>
      <c r="I2113" s="29" t="s">
        <v>10892</v>
      </c>
      <c r="J2113" s="33" t="s">
        <v>11271</v>
      </c>
      <c r="K2113" s="29" t="s">
        <v>178</v>
      </c>
      <c r="L2113" s="29" t="s">
        <v>11268</v>
      </c>
      <c r="M2113" s="29" t="s">
        <v>11267</v>
      </c>
      <c r="N2113" s="28">
        <v>457022.5</v>
      </c>
      <c r="O2113" s="28">
        <v>6161440</v>
      </c>
      <c r="P2113" s="29" t="s">
        <v>11266</v>
      </c>
      <c r="Q2113" s="32" t="s">
        <v>207</v>
      </c>
      <c r="R2113" s="19"/>
      <c r="S2113" s="19"/>
      <c r="T2113" s="19"/>
      <c r="U2113" s="19"/>
      <c r="V2113" s="19"/>
      <c r="W2113" s="19"/>
      <c r="X2113" s="19"/>
      <c r="Y2113" s="19"/>
      <c r="Z2113" s="19"/>
      <c r="AA2113" s="19"/>
      <c r="AB2113" s="19"/>
      <c r="AC2113" s="19"/>
      <c r="AD2113" s="19"/>
      <c r="AE2113" s="31">
        <v>198915</v>
      </c>
      <c r="AF2113" s="31">
        <v>439214</v>
      </c>
      <c r="AG2113" s="31">
        <v>448950</v>
      </c>
      <c r="AH2113" s="31">
        <v>423050</v>
      </c>
      <c r="AI2113" s="31">
        <v>463500</v>
      </c>
      <c r="AJ2113" s="31">
        <v>413000</v>
      </c>
      <c r="AK2113" s="31">
        <v>355850</v>
      </c>
      <c r="AL2113" s="31">
        <v>392150</v>
      </c>
      <c r="AM2113" s="31">
        <v>447395</v>
      </c>
      <c r="AN2113" s="31">
        <v>367776</v>
      </c>
      <c r="AO2113" s="31">
        <v>434257.5</v>
      </c>
      <c r="AP2113" s="31">
        <v>331316.25</v>
      </c>
      <c r="AQ2113" s="31">
        <v>360343.125</v>
      </c>
      <c r="AR2113" s="31">
        <v>303095.625</v>
      </c>
      <c r="AS2113" s="31">
        <v>377571.8515625</v>
      </c>
      <c r="AT2113" s="31">
        <v>304584.2509765625</v>
      </c>
      <c r="AU2113" s="31">
        <v>326095.697265625</v>
      </c>
      <c r="AV2113" s="31">
        <v>401661.0478515625</v>
      </c>
      <c r="AW2113" s="31">
        <v>229685.14599609375</v>
      </c>
      <c r="AX2113" s="31">
        <v>7780</v>
      </c>
      <c r="AY2113" s="31">
        <v>3926.050048828125</v>
      </c>
      <c r="AZ2113" s="31">
        <v>11706.050048828125</v>
      </c>
    </row>
    <row r="2114" spans="1:52" ht="15" customHeight="1">
      <c r="A2114" s="29" t="s">
        <v>11270</v>
      </c>
      <c r="B2114" s="34">
        <v>33059</v>
      </c>
      <c r="C2114" s="28">
        <v>200</v>
      </c>
      <c r="D2114" s="28">
        <v>0.1</v>
      </c>
      <c r="E2114" s="28">
        <v>0.1</v>
      </c>
      <c r="F2114" s="29" t="s">
        <v>204</v>
      </c>
      <c r="G2114" s="29" t="s">
        <v>204</v>
      </c>
      <c r="H2114" s="28">
        <v>573</v>
      </c>
      <c r="I2114" s="29" t="s">
        <v>10892</v>
      </c>
      <c r="J2114" s="33" t="s">
        <v>11269</v>
      </c>
      <c r="K2114" s="29" t="s">
        <v>178</v>
      </c>
      <c r="L2114" s="29" t="s">
        <v>11268</v>
      </c>
      <c r="M2114" s="29" t="s">
        <v>11267</v>
      </c>
      <c r="N2114" s="28">
        <v>457088.5</v>
      </c>
      <c r="O2114" s="28">
        <v>6161291</v>
      </c>
      <c r="P2114" s="29" t="s">
        <v>11266</v>
      </c>
      <c r="Q2114" s="32" t="s">
        <v>207</v>
      </c>
      <c r="R2114" s="19"/>
      <c r="S2114" s="19"/>
      <c r="T2114" s="19"/>
      <c r="U2114" s="19"/>
      <c r="V2114" s="19"/>
      <c r="W2114" s="19"/>
      <c r="X2114" s="19"/>
      <c r="Y2114" s="19"/>
      <c r="Z2114" s="19"/>
      <c r="AA2114" s="19"/>
      <c r="AB2114" s="19"/>
      <c r="AC2114" s="19"/>
      <c r="AD2114" s="19"/>
      <c r="AE2114" s="31">
        <v>198915</v>
      </c>
      <c r="AF2114" s="31">
        <v>439214</v>
      </c>
      <c r="AG2114" s="31">
        <v>448950</v>
      </c>
      <c r="AH2114" s="31">
        <v>423050</v>
      </c>
      <c r="AI2114" s="31">
        <v>463500</v>
      </c>
      <c r="AJ2114" s="31">
        <v>413000</v>
      </c>
      <c r="AK2114" s="31">
        <v>355850</v>
      </c>
      <c r="AL2114" s="31">
        <v>392150</v>
      </c>
      <c r="AM2114" s="31">
        <v>447395</v>
      </c>
      <c r="AN2114" s="31">
        <v>367777</v>
      </c>
      <c r="AO2114" s="31">
        <v>434257.5</v>
      </c>
      <c r="AP2114" s="31">
        <v>331316.25</v>
      </c>
      <c r="AQ2114" s="31">
        <v>360343.125</v>
      </c>
      <c r="AR2114" s="31">
        <v>303095.625</v>
      </c>
      <c r="AS2114" s="31">
        <v>377571.8515625</v>
      </c>
      <c r="AT2114" s="31">
        <v>304584.2509765625</v>
      </c>
      <c r="AU2114" s="31">
        <v>326095.697265625</v>
      </c>
      <c r="AV2114" s="31">
        <v>401661.0478515625</v>
      </c>
      <c r="AW2114" s="31">
        <v>229685.14599609375</v>
      </c>
      <c r="AX2114" s="31">
        <v>7780</v>
      </c>
      <c r="AY2114" s="31">
        <v>3926.050048828125</v>
      </c>
      <c r="AZ2114" s="31">
        <v>11706.050048828125</v>
      </c>
    </row>
    <row r="2115" spans="1:52" ht="15" customHeight="1">
      <c r="A2115" s="29" t="s">
        <v>11265</v>
      </c>
      <c r="B2115" s="34">
        <v>32930</v>
      </c>
      <c r="C2115" s="28">
        <v>200</v>
      </c>
      <c r="D2115" s="28">
        <v>25</v>
      </c>
      <c r="E2115" s="28">
        <v>30</v>
      </c>
      <c r="F2115" s="29" t="s">
        <v>220</v>
      </c>
      <c r="G2115" s="29" t="s">
        <v>11259</v>
      </c>
      <c r="H2115" s="28">
        <v>573</v>
      </c>
      <c r="I2115" s="29" t="s">
        <v>10892</v>
      </c>
      <c r="J2115" s="33" t="s">
        <v>11264</v>
      </c>
      <c r="K2115" s="29" t="s">
        <v>178</v>
      </c>
      <c r="L2115" s="29" t="s">
        <v>11227</v>
      </c>
      <c r="M2115" s="29" t="s">
        <v>590</v>
      </c>
      <c r="N2115" s="28">
        <v>453592.3</v>
      </c>
      <c r="O2115" s="28">
        <v>6162147</v>
      </c>
      <c r="P2115" s="29" t="s">
        <v>11261</v>
      </c>
      <c r="Q2115" s="32" t="s">
        <v>207</v>
      </c>
      <c r="R2115" s="19"/>
      <c r="S2115" s="19"/>
      <c r="T2115" s="19"/>
      <c r="U2115" s="19"/>
      <c r="V2115" s="19"/>
      <c r="W2115" s="19"/>
      <c r="X2115" s="19"/>
      <c r="Y2115" s="19"/>
      <c r="Z2115" s="19"/>
      <c r="AA2115" s="19"/>
      <c r="AB2115" s="19"/>
      <c r="AC2115" s="19"/>
      <c r="AD2115" s="19"/>
      <c r="AE2115" s="31">
        <v>363296</v>
      </c>
      <c r="AF2115" s="31">
        <v>449500</v>
      </c>
      <c r="AG2115" s="31">
        <v>455655</v>
      </c>
      <c r="AH2115" s="31">
        <v>458890</v>
      </c>
      <c r="AI2115" s="31">
        <v>477735</v>
      </c>
      <c r="AJ2115" s="31">
        <v>437765</v>
      </c>
      <c r="AK2115" s="31">
        <v>399570</v>
      </c>
      <c r="AL2115" s="31">
        <v>426815</v>
      </c>
      <c r="AM2115" s="31">
        <v>473535</v>
      </c>
      <c r="AN2115" s="31">
        <v>395410</v>
      </c>
      <c r="AO2115" s="31">
        <v>486825</v>
      </c>
      <c r="AP2115" s="31">
        <v>366911.375</v>
      </c>
      <c r="AQ2115" s="31">
        <v>392636.75</v>
      </c>
      <c r="AR2115" s="31">
        <v>357651.75</v>
      </c>
      <c r="AS2115" s="31">
        <v>415217.75</v>
      </c>
      <c r="AT2115" s="31">
        <v>397331.75</v>
      </c>
      <c r="AU2115" s="31">
        <v>392993.5</v>
      </c>
      <c r="AV2115" s="31">
        <v>448043.125</v>
      </c>
      <c r="AW2115" s="31">
        <v>374919.75</v>
      </c>
      <c r="AX2115" s="31">
        <v>39340.75</v>
      </c>
      <c r="AY2115" s="31">
        <v>22383.25</v>
      </c>
      <c r="AZ2115" s="31">
        <v>61724</v>
      </c>
    </row>
    <row r="2116" spans="1:52" ht="15" customHeight="1">
      <c r="A2116" s="29" t="s">
        <v>11263</v>
      </c>
      <c r="B2116" s="34">
        <v>32930</v>
      </c>
      <c r="C2116" s="28">
        <v>200</v>
      </c>
      <c r="D2116" s="28">
        <v>25</v>
      </c>
      <c r="E2116" s="28">
        <v>30</v>
      </c>
      <c r="F2116" s="29" t="s">
        <v>220</v>
      </c>
      <c r="G2116" s="29" t="s">
        <v>11259</v>
      </c>
      <c r="H2116" s="28">
        <v>573</v>
      </c>
      <c r="I2116" s="29" t="s">
        <v>10892</v>
      </c>
      <c r="J2116" s="33" t="s">
        <v>11262</v>
      </c>
      <c r="K2116" s="29" t="s">
        <v>178</v>
      </c>
      <c r="L2116" s="29" t="s">
        <v>11227</v>
      </c>
      <c r="M2116" s="29" t="s">
        <v>590</v>
      </c>
      <c r="N2116" s="28">
        <v>453654.8</v>
      </c>
      <c r="O2116" s="28">
        <v>6161970</v>
      </c>
      <c r="P2116" s="29" t="s">
        <v>11261</v>
      </c>
      <c r="Q2116" s="32" t="s">
        <v>207</v>
      </c>
      <c r="R2116" s="19"/>
      <c r="S2116" s="19"/>
      <c r="T2116" s="19"/>
      <c r="U2116" s="19"/>
      <c r="V2116" s="19"/>
      <c r="W2116" s="19"/>
      <c r="X2116" s="19"/>
      <c r="Y2116" s="19"/>
      <c r="Z2116" s="19"/>
      <c r="AA2116" s="19"/>
      <c r="AB2116" s="19"/>
      <c r="AC2116" s="19"/>
      <c r="AD2116" s="19"/>
      <c r="AE2116" s="31">
        <v>363297</v>
      </c>
      <c r="AF2116" s="31">
        <v>449500</v>
      </c>
      <c r="AG2116" s="31">
        <v>455655</v>
      </c>
      <c r="AH2116" s="31">
        <v>458890</v>
      </c>
      <c r="AI2116" s="31">
        <v>477735</v>
      </c>
      <c r="AJ2116" s="31">
        <v>437765</v>
      </c>
      <c r="AK2116" s="31">
        <v>399570</v>
      </c>
      <c r="AL2116" s="31">
        <v>426815</v>
      </c>
      <c r="AM2116" s="31">
        <v>473535</v>
      </c>
      <c r="AN2116" s="31">
        <v>395410</v>
      </c>
      <c r="AO2116" s="31">
        <v>486825</v>
      </c>
      <c r="AP2116" s="31">
        <v>366911.375</v>
      </c>
      <c r="AQ2116" s="31">
        <v>392636.75</v>
      </c>
      <c r="AR2116" s="31">
        <v>357651.75</v>
      </c>
      <c r="AS2116" s="31">
        <v>415217.75</v>
      </c>
      <c r="AT2116" s="31">
        <v>397331.75</v>
      </c>
      <c r="AU2116" s="31">
        <v>392993.5</v>
      </c>
      <c r="AV2116" s="31">
        <v>448043.125</v>
      </c>
      <c r="AW2116" s="31">
        <v>374919.75</v>
      </c>
      <c r="AX2116" s="31">
        <v>39340.75</v>
      </c>
      <c r="AY2116" s="31">
        <v>22383.25</v>
      </c>
      <c r="AZ2116" s="31">
        <v>61724</v>
      </c>
    </row>
    <row r="2117" spans="1:52" ht="15" customHeight="1">
      <c r="A2117" s="29" t="s">
        <v>11260</v>
      </c>
      <c r="B2117" s="34">
        <v>33071</v>
      </c>
      <c r="C2117" s="28">
        <v>150</v>
      </c>
      <c r="D2117" s="28">
        <v>0.1</v>
      </c>
      <c r="E2117" s="28">
        <v>0.1</v>
      </c>
      <c r="F2117" s="29" t="s">
        <v>204</v>
      </c>
      <c r="G2117" s="29" t="s">
        <v>204</v>
      </c>
      <c r="H2117" s="28">
        <v>573</v>
      </c>
      <c r="I2117" s="29" t="s">
        <v>10892</v>
      </c>
      <c r="J2117" s="33" t="s">
        <v>11258</v>
      </c>
      <c r="K2117" s="29" t="s">
        <v>178</v>
      </c>
      <c r="L2117" s="29" t="s">
        <v>11257</v>
      </c>
      <c r="M2117" s="29" t="s">
        <v>1258</v>
      </c>
      <c r="N2117" s="28">
        <v>459013.2</v>
      </c>
      <c r="O2117" s="28">
        <v>6164187</v>
      </c>
      <c r="P2117" s="29" t="s">
        <v>11256</v>
      </c>
      <c r="Q2117" s="32" t="s">
        <v>207</v>
      </c>
      <c r="R2117" s="19"/>
      <c r="S2117" s="19"/>
      <c r="T2117" s="19"/>
      <c r="U2117" s="19"/>
      <c r="V2117" s="19"/>
      <c r="W2117" s="19"/>
      <c r="X2117" s="19"/>
      <c r="Y2117" s="19"/>
      <c r="Z2117" s="19"/>
      <c r="AA2117" s="19"/>
      <c r="AB2117" s="19"/>
      <c r="AC2117" s="19"/>
      <c r="AD2117" s="19"/>
      <c r="AE2117" s="31">
        <v>192977</v>
      </c>
      <c r="AF2117" s="31">
        <v>426103</v>
      </c>
      <c r="AG2117" s="31">
        <v>421130</v>
      </c>
      <c r="AH2117" s="31">
        <v>424880</v>
      </c>
      <c r="AI2117" s="31">
        <v>450420</v>
      </c>
      <c r="AJ2117" s="31">
        <v>370800</v>
      </c>
      <c r="AK2117" s="31">
        <v>377500</v>
      </c>
      <c r="AL2117" s="31">
        <v>382230</v>
      </c>
      <c r="AM2117" s="31">
        <v>427701</v>
      </c>
      <c r="AN2117" s="31">
        <v>361024</v>
      </c>
      <c r="AO2117" s="31">
        <v>415960</v>
      </c>
      <c r="AP2117" s="31">
        <v>325007.453125</v>
      </c>
      <c r="AQ2117" s="31">
        <v>357382.896484375</v>
      </c>
      <c r="AR2117" s="31">
        <v>313582.3271484375</v>
      </c>
      <c r="AS2117" s="31">
        <v>351132.701171875</v>
      </c>
      <c r="AT2117" s="31">
        <v>348717.8740234375</v>
      </c>
      <c r="AU2117" s="31">
        <v>256255.7255859375</v>
      </c>
      <c r="AV2117" s="31">
        <v>347727.248046875</v>
      </c>
      <c r="AW2117" s="31">
        <v>91395.39990234375</v>
      </c>
      <c r="AX2117" s="31">
        <v>32137.80078125</v>
      </c>
      <c r="AY2117" s="31">
        <v>19989.099609375</v>
      </c>
      <c r="AZ2117" s="31">
        <v>52126.900390625</v>
      </c>
    </row>
    <row r="2118" spans="1:52" ht="15" customHeight="1">
      <c r="A2118" s="29" t="s">
        <v>11255</v>
      </c>
      <c r="B2118" s="34">
        <v>32797</v>
      </c>
      <c r="C2118" s="28">
        <v>150</v>
      </c>
      <c r="D2118" s="28">
        <v>10</v>
      </c>
      <c r="E2118" s="28">
        <v>0.1</v>
      </c>
      <c r="F2118" s="29" t="s">
        <v>1350</v>
      </c>
      <c r="G2118" s="29" t="s">
        <v>204</v>
      </c>
      <c r="H2118" s="28">
        <v>573</v>
      </c>
      <c r="I2118" s="29" t="s">
        <v>10892</v>
      </c>
      <c r="J2118" s="33" t="s">
        <v>11254</v>
      </c>
      <c r="K2118" s="29" t="s">
        <v>178</v>
      </c>
      <c r="L2118" s="29" t="s">
        <v>11249</v>
      </c>
      <c r="M2118" s="29" t="s">
        <v>2488</v>
      </c>
      <c r="N2118" s="28">
        <v>468472.4</v>
      </c>
      <c r="O2118" s="28">
        <v>6170291</v>
      </c>
      <c r="P2118" s="29" t="s">
        <v>11248</v>
      </c>
      <c r="Q2118" s="32" t="s">
        <v>207</v>
      </c>
      <c r="R2118" s="19"/>
      <c r="S2118" s="19"/>
      <c r="T2118" s="19"/>
      <c r="U2118" s="19"/>
      <c r="V2118" s="19"/>
      <c r="W2118" s="19"/>
      <c r="X2118" s="19"/>
      <c r="Y2118" s="19"/>
      <c r="Z2118" s="19"/>
      <c r="AA2118" s="19"/>
      <c r="AB2118" s="19"/>
      <c r="AC2118" s="19"/>
      <c r="AD2118" s="31">
        <v>61734</v>
      </c>
      <c r="AE2118" s="31">
        <v>377522</v>
      </c>
      <c r="AF2118" s="31">
        <v>347328.34375</v>
      </c>
      <c r="AG2118" s="31">
        <v>352240</v>
      </c>
      <c r="AH2118" s="31">
        <v>341326.65625</v>
      </c>
      <c r="AI2118" s="31">
        <v>372820</v>
      </c>
      <c r="AJ2118" s="31">
        <v>324886.65625</v>
      </c>
      <c r="AK2118" s="31">
        <v>298500</v>
      </c>
      <c r="AL2118" s="31">
        <v>312010</v>
      </c>
      <c r="AM2118" s="31">
        <v>345493.34375</v>
      </c>
      <c r="AN2118" s="31">
        <v>280981.65625</v>
      </c>
      <c r="AO2118" s="31">
        <v>332737.34375</v>
      </c>
      <c r="AP2118" s="31">
        <v>257686.087890625</v>
      </c>
      <c r="AQ2118" s="31">
        <v>301815.8359375</v>
      </c>
      <c r="AR2118" s="31">
        <v>253995.71875</v>
      </c>
      <c r="AS2118" s="31">
        <v>253097.3310546875</v>
      </c>
      <c r="AT2118" s="31">
        <v>227735.8037109375</v>
      </c>
      <c r="AU2118" s="31">
        <v>214475.3681640625</v>
      </c>
      <c r="AV2118" s="31">
        <v>313800.369140625</v>
      </c>
      <c r="AW2118" s="31">
        <v>302583.29736328125</v>
      </c>
      <c r="AX2118" s="31">
        <v>25074.19921875</v>
      </c>
      <c r="AY2118" s="31">
        <v>19092.19921875</v>
      </c>
      <c r="AZ2118" s="31">
        <v>44166.3984375</v>
      </c>
    </row>
    <row r="2119" spans="1:52" ht="15" customHeight="1">
      <c r="A2119" s="29" t="s">
        <v>11253</v>
      </c>
      <c r="B2119" s="34">
        <v>32797</v>
      </c>
      <c r="C2119" s="28">
        <v>150</v>
      </c>
      <c r="D2119" s="28">
        <v>10</v>
      </c>
      <c r="E2119" s="28">
        <v>0.1</v>
      </c>
      <c r="F2119" s="29" t="s">
        <v>1350</v>
      </c>
      <c r="G2119" s="29" t="s">
        <v>204</v>
      </c>
      <c r="H2119" s="28">
        <v>573</v>
      </c>
      <c r="I2119" s="29" t="s">
        <v>10892</v>
      </c>
      <c r="J2119" s="33" t="s">
        <v>11252</v>
      </c>
      <c r="K2119" s="29" t="s">
        <v>178</v>
      </c>
      <c r="L2119" s="29" t="s">
        <v>11249</v>
      </c>
      <c r="M2119" s="29" t="s">
        <v>2488</v>
      </c>
      <c r="N2119" s="28">
        <v>468472.4</v>
      </c>
      <c r="O2119" s="28">
        <v>6170250</v>
      </c>
      <c r="P2119" s="29" t="s">
        <v>11248</v>
      </c>
      <c r="Q2119" s="32" t="s">
        <v>207</v>
      </c>
      <c r="R2119" s="19"/>
      <c r="S2119" s="19"/>
      <c r="T2119" s="19"/>
      <c r="U2119" s="19"/>
      <c r="V2119" s="19"/>
      <c r="W2119" s="19"/>
      <c r="X2119" s="19"/>
      <c r="Y2119" s="19"/>
      <c r="Z2119" s="19"/>
      <c r="AA2119" s="19"/>
      <c r="AB2119" s="19"/>
      <c r="AC2119" s="19"/>
      <c r="AD2119" s="31">
        <v>61735</v>
      </c>
      <c r="AE2119" s="31">
        <v>377522</v>
      </c>
      <c r="AF2119" s="31">
        <v>347328.34375</v>
      </c>
      <c r="AG2119" s="31">
        <v>352240</v>
      </c>
      <c r="AH2119" s="31">
        <v>341326.65625</v>
      </c>
      <c r="AI2119" s="31">
        <v>372820</v>
      </c>
      <c r="AJ2119" s="31">
        <v>324886.65625</v>
      </c>
      <c r="AK2119" s="31">
        <v>298500</v>
      </c>
      <c r="AL2119" s="31">
        <v>312010</v>
      </c>
      <c r="AM2119" s="31">
        <v>345493.34375</v>
      </c>
      <c r="AN2119" s="31">
        <v>280981.65625</v>
      </c>
      <c r="AO2119" s="31">
        <v>332737.34375</v>
      </c>
      <c r="AP2119" s="31">
        <v>257686.087890625</v>
      </c>
      <c r="AQ2119" s="31">
        <v>301815.8359375</v>
      </c>
      <c r="AR2119" s="31">
        <v>253995.71875</v>
      </c>
      <c r="AS2119" s="31">
        <v>253097.3310546875</v>
      </c>
      <c r="AT2119" s="31">
        <v>227735.8037109375</v>
      </c>
      <c r="AU2119" s="31">
        <v>214475.3681640625</v>
      </c>
      <c r="AV2119" s="31">
        <v>313800.369140625</v>
      </c>
      <c r="AW2119" s="31">
        <v>302583.29736328125</v>
      </c>
      <c r="AX2119" s="31">
        <v>25074.19921875</v>
      </c>
      <c r="AY2119" s="31">
        <v>19092.19921875</v>
      </c>
      <c r="AZ2119" s="31">
        <v>44166.3984375</v>
      </c>
    </row>
    <row r="2120" spans="1:52" ht="15" customHeight="1">
      <c r="A2120" s="29" t="s">
        <v>11251</v>
      </c>
      <c r="B2120" s="34">
        <v>32797</v>
      </c>
      <c r="C2120" s="28">
        <v>150</v>
      </c>
      <c r="D2120" s="28">
        <v>10</v>
      </c>
      <c r="E2120" s="28">
        <v>0.1</v>
      </c>
      <c r="F2120" s="29" t="s">
        <v>1350</v>
      </c>
      <c r="G2120" s="29" t="s">
        <v>204</v>
      </c>
      <c r="H2120" s="28">
        <v>573</v>
      </c>
      <c r="I2120" s="29" t="s">
        <v>10892</v>
      </c>
      <c r="J2120" s="33" t="s">
        <v>11250</v>
      </c>
      <c r="K2120" s="29" t="s">
        <v>178</v>
      </c>
      <c r="L2120" s="29" t="s">
        <v>11249</v>
      </c>
      <c r="M2120" s="29" t="s">
        <v>2488</v>
      </c>
      <c r="N2120" s="28">
        <v>468501.4</v>
      </c>
      <c r="O2120" s="28">
        <v>6170251</v>
      </c>
      <c r="P2120" s="29" t="s">
        <v>11248</v>
      </c>
      <c r="Q2120" s="32" t="s">
        <v>207</v>
      </c>
      <c r="R2120" s="19"/>
      <c r="S2120" s="19"/>
      <c r="T2120" s="19"/>
      <c r="U2120" s="19"/>
      <c r="V2120" s="19"/>
      <c r="W2120" s="19"/>
      <c r="X2120" s="19"/>
      <c r="Y2120" s="19"/>
      <c r="Z2120" s="19"/>
      <c r="AA2120" s="19"/>
      <c r="AB2120" s="19"/>
      <c r="AC2120" s="19"/>
      <c r="AD2120" s="31">
        <v>61735</v>
      </c>
      <c r="AE2120" s="31">
        <v>377522</v>
      </c>
      <c r="AF2120" s="31">
        <v>347328.34375</v>
      </c>
      <c r="AG2120" s="31">
        <v>352240</v>
      </c>
      <c r="AH2120" s="31">
        <v>341326.65625</v>
      </c>
      <c r="AI2120" s="31">
        <v>372820</v>
      </c>
      <c r="AJ2120" s="31">
        <v>324886.65625</v>
      </c>
      <c r="AK2120" s="31">
        <v>298500</v>
      </c>
      <c r="AL2120" s="31">
        <v>312010</v>
      </c>
      <c r="AM2120" s="31">
        <v>345493.34375</v>
      </c>
      <c r="AN2120" s="31">
        <v>280981.65625</v>
      </c>
      <c r="AO2120" s="31">
        <v>332737.34375</v>
      </c>
      <c r="AP2120" s="31">
        <v>257686.087890625</v>
      </c>
      <c r="AQ2120" s="31">
        <v>301815.8359375</v>
      </c>
      <c r="AR2120" s="31">
        <v>253995.71875</v>
      </c>
      <c r="AS2120" s="31">
        <v>253097.3310546875</v>
      </c>
      <c r="AT2120" s="31">
        <v>227735.8037109375</v>
      </c>
      <c r="AU2120" s="31">
        <v>214475.3681640625</v>
      </c>
      <c r="AV2120" s="31">
        <v>313800.369140625</v>
      </c>
      <c r="AW2120" s="31">
        <v>302583.29736328125</v>
      </c>
      <c r="AX2120" s="31">
        <v>25074.19921875</v>
      </c>
      <c r="AY2120" s="31">
        <v>19092.19921875</v>
      </c>
      <c r="AZ2120" s="31">
        <v>44166.3984375</v>
      </c>
    </row>
    <row r="2121" spans="1:52" ht="15" customHeight="1">
      <c r="A2121" s="29" t="s">
        <v>11247</v>
      </c>
      <c r="B2121" s="34">
        <v>32940</v>
      </c>
      <c r="C2121" s="28">
        <v>150</v>
      </c>
      <c r="D2121" s="28">
        <v>0.1</v>
      </c>
      <c r="E2121" s="28">
        <v>0.1</v>
      </c>
      <c r="F2121" s="29" t="s">
        <v>204</v>
      </c>
      <c r="G2121" s="29" t="s">
        <v>204</v>
      </c>
      <c r="H2121" s="28">
        <v>573</v>
      </c>
      <c r="I2121" s="29" t="s">
        <v>10892</v>
      </c>
      <c r="J2121" s="33" t="s">
        <v>11246</v>
      </c>
      <c r="K2121" s="29" t="s">
        <v>178</v>
      </c>
      <c r="L2121" s="29" t="s">
        <v>10729</v>
      </c>
      <c r="M2121" s="29" t="s">
        <v>2488</v>
      </c>
      <c r="N2121" s="28">
        <v>489940.9</v>
      </c>
      <c r="O2121" s="28">
        <v>6162925</v>
      </c>
      <c r="P2121" s="29" t="s">
        <v>11241</v>
      </c>
      <c r="Q2121" s="32" t="s">
        <v>207</v>
      </c>
      <c r="R2121" s="19"/>
      <c r="S2121" s="19"/>
      <c r="T2121" s="19"/>
      <c r="U2121" s="19"/>
      <c r="V2121" s="19"/>
      <c r="W2121" s="19"/>
      <c r="X2121" s="19"/>
      <c r="Y2121" s="19"/>
      <c r="Z2121" s="19"/>
      <c r="AA2121" s="19"/>
      <c r="AB2121" s="19"/>
      <c r="AC2121" s="19"/>
      <c r="AD2121" s="19"/>
      <c r="AE2121" s="31">
        <v>229389.671875</v>
      </c>
      <c r="AF2121" s="31">
        <v>281391.34375</v>
      </c>
      <c r="AG2121" s="31">
        <v>291056.65625</v>
      </c>
      <c r="AH2121" s="31">
        <v>279333.34375</v>
      </c>
      <c r="AI2121" s="31">
        <v>282553.34375</v>
      </c>
      <c r="AJ2121" s="31">
        <v>266766.65625</v>
      </c>
      <c r="AK2121" s="31">
        <v>242816.671875</v>
      </c>
      <c r="AL2121" s="31">
        <v>258400</v>
      </c>
      <c r="AM2121" s="31">
        <v>267993.34375</v>
      </c>
      <c r="AN2121" s="31">
        <v>226243.671875</v>
      </c>
      <c r="AO2121" s="31">
        <v>282433</v>
      </c>
      <c r="AP2121" s="31">
        <v>203549.248046875</v>
      </c>
      <c r="AQ2121" s="31">
        <v>224443.0810546875</v>
      </c>
      <c r="AR2121" s="31">
        <v>172407.751953125</v>
      </c>
      <c r="AS2121" s="31">
        <v>212291.666015625</v>
      </c>
      <c r="AT2121" s="31">
        <v>211809.333984375</v>
      </c>
      <c r="AU2121" s="31">
        <v>208686.58349609375</v>
      </c>
      <c r="AV2121" s="31">
        <v>260991.033203125</v>
      </c>
      <c r="AW2121" s="31">
        <v>250340.201171875</v>
      </c>
      <c r="AX2121" s="31">
        <v>21358.3671875</v>
      </c>
      <c r="AY2121" s="31">
        <v>14865.5673828125</v>
      </c>
      <c r="AZ2121" s="31">
        <v>36223.9345703125</v>
      </c>
    </row>
    <row r="2122" spans="1:52" ht="15" customHeight="1">
      <c r="A2122" s="29" t="s">
        <v>11245</v>
      </c>
      <c r="B2122" s="34">
        <v>32940</v>
      </c>
      <c r="C2122" s="28">
        <v>150</v>
      </c>
      <c r="D2122" s="28">
        <v>0.1</v>
      </c>
      <c r="E2122" s="28">
        <v>0.1</v>
      </c>
      <c r="F2122" s="29" t="s">
        <v>204</v>
      </c>
      <c r="G2122" s="29" t="s">
        <v>204</v>
      </c>
      <c r="H2122" s="28">
        <v>573</v>
      </c>
      <c r="I2122" s="29" t="s">
        <v>10892</v>
      </c>
      <c r="J2122" s="33" t="s">
        <v>11244</v>
      </c>
      <c r="K2122" s="29" t="s">
        <v>178</v>
      </c>
      <c r="L2122" s="29" t="s">
        <v>10729</v>
      </c>
      <c r="M2122" s="29" t="s">
        <v>2488</v>
      </c>
      <c r="N2122" s="28">
        <v>489941.7</v>
      </c>
      <c r="O2122" s="28">
        <v>6162781</v>
      </c>
      <c r="P2122" s="29" t="s">
        <v>11241</v>
      </c>
      <c r="Q2122" s="32" t="s">
        <v>207</v>
      </c>
      <c r="R2122" s="19"/>
      <c r="S2122" s="19"/>
      <c r="T2122" s="19"/>
      <c r="U2122" s="19"/>
      <c r="V2122" s="19"/>
      <c r="W2122" s="19"/>
      <c r="X2122" s="19"/>
      <c r="Y2122" s="19"/>
      <c r="Z2122" s="19"/>
      <c r="AA2122" s="19"/>
      <c r="AB2122" s="19"/>
      <c r="AC2122" s="19"/>
      <c r="AD2122" s="19"/>
      <c r="AE2122" s="31">
        <v>229389.671875</v>
      </c>
      <c r="AF2122" s="31">
        <v>281391.34375</v>
      </c>
      <c r="AG2122" s="31">
        <v>291056.65625</v>
      </c>
      <c r="AH2122" s="31">
        <v>279333.34375</v>
      </c>
      <c r="AI2122" s="31">
        <v>282553.34375</v>
      </c>
      <c r="AJ2122" s="31">
        <v>266766.65625</v>
      </c>
      <c r="AK2122" s="31">
        <v>242816.671875</v>
      </c>
      <c r="AL2122" s="31">
        <v>258400</v>
      </c>
      <c r="AM2122" s="31">
        <v>267993.34375</v>
      </c>
      <c r="AN2122" s="31">
        <v>226243.671875</v>
      </c>
      <c r="AO2122" s="31">
        <v>282433</v>
      </c>
      <c r="AP2122" s="31">
        <v>203549.248046875</v>
      </c>
      <c r="AQ2122" s="31">
        <v>224443.0810546875</v>
      </c>
      <c r="AR2122" s="31">
        <v>172407.751953125</v>
      </c>
      <c r="AS2122" s="31">
        <v>212291.666015625</v>
      </c>
      <c r="AT2122" s="31">
        <v>211809.333984375</v>
      </c>
      <c r="AU2122" s="31">
        <v>208686.58349609375</v>
      </c>
      <c r="AV2122" s="31">
        <v>260991.033203125</v>
      </c>
      <c r="AW2122" s="31">
        <v>250340.201171875</v>
      </c>
      <c r="AX2122" s="31">
        <v>21358.3671875</v>
      </c>
      <c r="AY2122" s="31">
        <v>14865.5673828125</v>
      </c>
      <c r="AZ2122" s="31">
        <v>36223.9345703125</v>
      </c>
    </row>
    <row r="2123" spans="1:52" ht="15" customHeight="1">
      <c r="A2123" s="29" t="s">
        <v>11243</v>
      </c>
      <c r="B2123" s="34">
        <v>32940</v>
      </c>
      <c r="C2123" s="28">
        <v>150</v>
      </c>
      <c r="D2123" s="28">
        <v>0.1</v>
      </c>
      <c r="E2123" s="28">
        <v>0.1</v>
      </c>
      <c r="F2123" s="29" t="s">
        <v>204</v>
      </c>
      <c r="G2123" s="29" t="s">
        <v>204</v>
      </c>
      <c r="H2123" s="28">
        <v>573</v>
      </c>
      <c r="I2123" s="29" t="s">
        <v>10892</v>
      </c>
      <c r="J2123" s="33" t="s">
        <v>11242</v>
      </c>
      <c r="K2123" s="29" t="s">
        <v>178</v>
      </c>
      <c r="L2123" s="29" t="s">
        <v>10729</v>
      </c>
      <c r="M2123" s="29" t="s">
        <v>2488</v>
      </c>
      <c r="N2123" s="28">
        <v>489948.8</v>
      </c>
      <c r="O2123" s="28">
        <v>6162519</v>
      </c>
      <c r="P2123" s="29" t="s">
        <v>11241</v>
      </c>
      <c r="Q2123" s="32" t="s">
        <v>207</v>
      </c>
      <c r="R2123" s="19"/>
      <c r="S2123" s="19"/>
      <c r="T2123" s="19"/>
      <c r="U2123" s="19"/>
      <c r="V2123" s="19"/>
      <c r="W2123" s="19"/>
      <c r="X2123" s="19"/>
      <c r="Y2123" s="19"/>
      <c r="Z2123" s="19"/>
      <c r="AA2123" s="19"/>
      <c r="AB2123" s="19"/>
      <c r="AC2123" s="19"/>
      <c r="AD2123" s="19"/>
      <c r="AE2123" s="31">
        <v>229389.671875</v>
      </c>
      <c r="AF2123" s="31">
        <v>281391.34375</v>
      </c>
      <c r="AG2123" s="31">
        <v>291056.65625</v>
      </c>
      <c r="AH2123" s="31">
        <v>279333.34375</v>
      </c>
      <c r="AI2123" s="31">
        <v>282553.34375</v>
      </c>
      <c r="AJ2123" s="31">
        <v>266766.65625</v>
      </c>
      <c r="AK2123" s="31">
        <v>242816.671875</v>
      </c>
      <c r="AL2123" s="31">
        <v>258400</v>
      </c>
      <c r="AM2123" s="31">
        <v>267993.34375</v>
      </c>
      <c r="AN2123" s="31">
        <v>226243.671875</v>
      </c>
      <c r="AO2123" s="31">
        <v>282433</v>
      </c>
      <c r="AP2123" s="31">
        <v>203549.248046875</v>
      </c>
      <c r="AQ2123" s="31">
        <v>224443.0810546875</v>
      </c>
      <c r="AR2123" s="31">
        <v>172407.751953125</v>
      </c>
      <c r="AS2123" s="31">
        <v>212291.666015625</v>
      </c>
      <c r="AT2123" s="31">
        <v>211809.333984375</v>
      </c>
      <c r="AU2123" s="31">
        <v>208686.58349609375</v>
      </c>
      <c r="AV2123" s="31">
        <v>260991.033203125</v>
      </c>
      <c r="AW2123" s="31">
        <v>250340.201171875</v>
      </c>
      <c r="AX2123" s="31">
        <v>21358.3671875</v>
      </c>
      <c r="AY2123" s="31">
        <v>14865.5673828125</v>
      </c>
      <c r="AZ2123" s="31">
        <v>36223.9345703125</v>
      </c>
    </row>
    <row r="2124" spans="1:52" ht="15" customHeight="1">
      <c r="A2124" s="29" t="s">
        <v>11240</v>
      </c>
      <c r="B2124" s="34">
        <v>32863</v>
      </c>
      <c r="C2124" s="28">
        <v>150</v>
      </c>
      <c r="D2124" s="28">
        <v>0.1</v>
      </c>
      <c r="E2124" s="28">
        <v>0.1</v>
      </c>
      <c r="F2124" s="29" t="s">
        <v>204</v>
      </c>
      <c r="G2124" s="29" t="s">
        <v>204</v>
      </c>
      <c r="H2124" s="28">
        <v>573</v>
      </c>
      <c r="I2124" s="29" t="s">
        <v>10892</v>
      </c>
      <c r="J2124" s="33" t="s">
        <v>11239</v>
      </c>
      <c r="K2124" s="29" t="s">
        <v>178</v>
      </c>
      <c r="L2124" s="29" t="s">
        <v>11235</v>
      </c>
      <c r="M2124" s="29" t="s">
        <v>11238</v>
      </c>
      <c r="N2124" s="28">
        <v>474233.3</v>
      </c>
      <c r="O2124" s="28">
        <v>6159864</v>
      </c>
      <c r="P2124" s="29" t="s">
        <v>11234</v>
      </c>
      <c r="Q2124" s="32" t="s">
        <v>207</v>
      </c>
      <c r="R2124" s="19"/>
      <c r="S2124" s="19"/>
      <c r="T2124" s="19"/>
      <c r="U2124" s="19"/>
      <c r="V2124" s="19"/>
      <c r="W2124" s="19"/>
      <c r="X2124" s="19"/>
      <c r="Y2124" s="19"/>
      <c r="Z2124" s="19"/>
      <c r="AA2124" s="19"/>
      <c r="AB2124" s="19"/>
      <c r="AC2124" s="19"/>
      <c r="AD2124" s="31">
        <v>0</v>
      </c>
      <c r="AE2124" s="31">
        <v>270290</v>
      </c>
      <c r="AF2124" s="31">
        <v>341730</v>
      </c>
      <c r="AG2124" s="31">
        <v>352925</v>
      </c>
      <c r="AH2124" s="31">
        <v>339125</v>
      </c>
      <c r="AI2124" s="31">
        <v>368855</v>
      </c>
      <c r="AJ2124" s="31">
        <v>322735</v>
      </c>
      <c r="AK2124" s="31">
        <v>295645</v>
      </c>
      <c r="AL2124" s="31">
        <v>319320</v>
      </c>
      <c r="AM2124" s="31">
        <v>348370</v>
      </c>
      <c r="AN2124" s="31">
        <v>296508</v>
      </c>
      <c r="AO2124" s="31">
        <v>345378</v>
      </c>
      <c r="AP2124" s="31">
        <v>266130.212890625</v>
      </c>
      <c r="AQ2124" s="31">
        <v>299764.25390625</v>
      </c>
      <c r="AR2124" s="31">
        <v>255781.203125</v>
      </c>
      <c r="AS2124" s="31">
        <v>273330.0986328125</v>
      </c>
      <c r="AT2124" s="31">
        <v>255925.400390625</v>
      </c>
      <c r="AU2124" s="31">
        <v>271046.55029296875</v>
      </c>
      <c r="AV2124" s="31">
        <v>300253.14697265625</v>
      </c>
      <c r="AW2124" s="31">
        <v>275644.296875</v>
      </c>
      <c r="AX2124" s="31">
        <v>25093.349609375</v>
      </c>
      <c r="AY2124" s="31">
        <v>17145.94921875</v>
      </c>
      <c r="AZ2124" s="31">
        <v>42239.298828125</v>
      </c>
    </row>
    <row r="2125" spans="1:52" ht="15" customHeight="1">
      <c r="A2125" s="29" t="s">
        <v>11237</v>
      </c>
      <c r="B2125" s="34">
        <v>32863</v>
      </c>
      <c r="C2125" s="28">
        <v>150</v>
      </c>
      <c r="D2125" s="28">
        <v>0.1</v>
      </c>
      <c r="E2125" s="28">
        <v>0.1</v>
      </c>
      <c r="F2125" s="29" t="s">
        <v>204</v>
      </c>
      <c r="G2125" s="29" t="s">
        <v>204</v>
      </c>
      <c r="H2125" s="28">
        <v>573</v>
      </c>
      <c r="I2125" s="29" t="s">
        <v>10892</v>
      </c>
      <c r="J2125" s="33" t="s">
        <v>11236</v>
      </c>
      <c r="K2125" s="29" t="s">
        <v>178</v>
      </c>
      <c r="L2125" s="29" t="s">
        <v>11235</v>
      </c>
      <c r="M2125" s="29" t="s">
        <v>7532</v>
      </c>
      <c r="N2125" s="28">
        <v>474201.3</v>
      </c>
      <c r="O2125" s="28">
        <v>6159978</v>
      </c>
      <c r="P2125" s="29" t="s">
        <v>11234</v>
      </c>
      <c r="Q2125" s="32" t="s">
        <v>207</v>
      </c>
      <c r="R2125" s="19"/>
      <c r="S2125" s="19"/>
      <c r="T2125" s="19"/>
      <c r="U2125" s="19"/>
      <c r="V2125" s="19"/>
      <c r="W2125" s="19"/>
      <c r="X2125" s="19"/>
      <c r="Y2125" s="19"/>
      <c r="Z2125" s="19"/>
      <c r="AA2125" s="19"/>
      <c r="AB2125" s="19"/>
      <c r="AC2125" s="19"/>
      <c r="AD2125" s="31">
        <v>0</v>
      </c>
      <c r="AE2125" s="31">
        <v>270290</v>
      </c>
      <c r="AF2125" s="31">
        <v>341730</v>
      </c>
      <c r="AG2125" s="31">
        <v>352925</v>
      </c>
      <c r="AH2125" s="31">
        <v>339125</v>
      </c>
      <c r="AI2125" s="31">
        <v>368855</v>
      </c>
      <c r="AJ2125" s="31">
        <v>322735</v>
      </c>
      <c r="AK2125" s="31">
        <v>295645</v>
      </c>
      <c r="AL2125" s="31">
        <v>319320</v>
      </c>
      <c r="AM2125" s="31">
        <v>348370</v>
      </c>
      <c r="AN2125" s="31">
        <v>296508</v>
      </c>
      <c r="AO2125" s="31">
        <v>345378</v>
      </c>
      <c r="AP2125" s="31">
        <v>266131.212890625</v>
      </c>
      <c r="AQ2125" s="31">
        <v>299764.25390625</v>
      </c>
      <c r="AR2125" s="31">
        <v>255781.203125</v>
      </c>
      <c r="AS2125" s="31">
        <v>273330.0986328125</v>
      </c>
      <c r="AT2125" s="31">
        <v>255925.400390625</v>
      </c>
      <c r="AU2125" s="31">
        <v>271046.55029296875</v>
      </c>
      <c r="AV2125" s="31">
        <v>300253.14697265625</v>
      </c>
      <c r="AW2125" s="31">
        <v>275644.296875</v>
      </c>
      <c r="AX2125" s="31">
        <v>25093.349609375</v>
      </c>
      <c r="AY2125" s="31">
        <v>17145.94921875</v>
      </c>
      <c r="AZ2125" s="31">
        <v>42239.298828125</v>
      </c>
    </row>
    <row r="2126" spans="1:52" ht="15" customHeight="1">
      <c r="A2126" s="29" t="s">
        <v>11233</v>
      </c>
      <c r="B2126" s="34">
        <v>32926</v>
      </c>
      <c r="C2126" s="28">
        <v>200</v>
      </c>
      <c r="D2126" s="28">
        <v>0.1</v>
      </c>
      <c r="E2126" s="28">
        <v>0.1</v>
      </c>
      <c r="F2126" s="29" t="s">
        <v>204</v>
      </c>
      <c r="G2126" s="29" t="s">
        <v>204</v>
      </c>
      <c r="H2126" s="28">
        <v>573</v>
      </c>
      <c r="I2126" s="29" t="s">
        <v>10892</v>
      </c>
      <c r="J2126" s="33" t="s">
        <v>11232</v>
      </c>
      <c r="K2126" s="29" t="s">
        <v>178</v>
      </c>
      <c r="L2126" s="29" t="s">
        <v>11231</v>
      </c>
      <c r="M2126" s="29" t="s">
        <v>216</v>
      </c>
      <c r="N2126" s="28">
        <v>459989.4</v>
      </c>
      <c r="O2126" s="28">
        <v>6177348</v>
      </c>
      <c r="P2126" s="29" t="s">
        <v>11230</v>
      </c>
      <c r="Q2126" s="32" t="s">
        <v>207</v>
      </c>
      <c r="R2126" s="19"/>
      <c r="S2126" s="19"/>
      <c r="T2126" s="19"/>
      <c r="U2126" s="19"/>
      <c r="V2126" s="19"/>
      <c r="W2126" s="19"/>
      <c r="X2126" s="19"/>
      <c r="Y2126" s="19"/>
      <c r="Z2126" s="19"/>
      <c r="AA2126" s="19"/>
      <c r="AB2126" s="19"/>
      <c r="AC2126" s="19"/>
      <c r="AD2126" s="19"/>
      <c r="AE2126" s="31">
        <v>407833</v>
      </c>
      <c r="AF2126" s="31">
        <v>450258</v>
      </c>
      <c r="AG2126" s="31">
        <v>439200</v>
      </c>
      <c r="AH2126" s="31">
        <v>449400</v>
      </c>
      <c r="AI2126" s="31">
        <v>480900</v>
      </c>
      <c r="AJ2126" s="31">
        <v>437010</v>
      </c>
      <c r="AK2126" s="31">
        <v>391440</v>
      </c>
      <c r="AL2126" s="31">
        <v>415140</v>
      </c>
      <c r="AM2126" s="31">
        <v>439569</v>
      </c>
      <c r="AN2126" s="31">
        <v>357152</v>
      </c>
      <c r="AO2126" s="31">
        <v>426816</v>
      </c>
      <c r="AP2126" s="31">
        <v>334990.650390625</v>
      </c>
      <c r="AQ2126" s="31">
        <v>367515.271484375</v>
      </c>
      <c r="AR2126" s="31">
        <v>320005.447265625</v>
      </c>
      <c r="AS2126" s="31">
        <v>380242.349609375</v>
      </c>
      <c r="AT2126" s="31">
        <v>367418.953125</v>
      </c>
      <c r="AU2126" s="31">
        <v>347258.451171875</v>
      </c>
      <c r="AV2126" s="31">
        <v>423565.421875</v>
      </c>
      <c r="AW2126" s="31">
        <v>393908.7744140625</v>
      </c>
      <c r="AX2126" s="31">
        <v>32654.30078125</v>
      </c>
      <c r="AY2126" s="31">
        <v>23147.775390625</v>
      </c>
      <c r="AZ2126" s="31">
        <v>55802.076171875</v>
      </c>
    </row>
    <row r="2127" spans="1:52" ht="15" customHeight="1">
      <c r="A2127" s="29" t="s">
        <v>11229</v>
      </c>
      <c r="B2127" s="34">
        <v>32930</v>
      </c>
      <c r="C2127" s="28">
        <v>200</v>
      </c>
      <c r="D2127" s="28">
        <v>0.1</v>
      </c>
      <c r="E2127" s="28">
        <v>0.1</v>
      </c>
      <c r="F2127" s="29" t="s">
        <v>204</v>
      </c>
      <c r="G2127" s="29" t="s">
        <v>204</v>
      </c>
      <c r="H2127" s="28">
        <v>573</v>
      </c>
      <c r="I2127" s="29" t="s">
        <v>10892</v>
      </c>
      <c r="J2127" s="33" t="s">
        <v>11228</v>
      </c>
      <c r="K2127" s="29" t="s">
        <v>178</v>
      </c>
      <c r="L2127" s="29" t="s">
        <v>11227</v>
      </c>
      <c r="M2127" s="29" t="s">
        <v>590</v>
      </c>
      <c r="N2127" s="28">
        <v>453661.4</v>
      </c>
      <c r="O2127" s="28">
        <v>6162067</v>
      </c>
      <c r="P2127" s="29" t="s">
        <v>11226</v>
      </c>
      <c r="Q2127" s="32" t="s">
        <v>207</v>
      </c>
      <c r="R2127" s="19"/>
      <c r="S2127" s="19"/>
      <c r="T2127" s="19"/>
      <c r="U2127" s="19"/>
      <c r="V2127" s="19"/>
      <c r="W2127" s="19"/>
      <c r="X2127" s="19"/>
      <c r="Y2127" s="19"/>
      <c r="Z2127" s="19"/>
      <c r="AA2127" s="19"/>
      <c r="AB2127" s="19"/>
      <c r="AC2127" s="19"/>
      <c r="AD2127" s="19"/>
      <c r="AE2127" s="31">
        <v>363297</v>
      </c>
      <c r="AF2127" s="31">
        <v>449500</v>
      </c>
      <c r="AG2127" s="31">
        <v>458610</v>
      </c>
      <c r="AH2127" s="31">
        <v>456770</v>
      </c>
      <c r="AI2127" s="31">
        <v>470660</v>
      </c>
      <c r="AJ2127" s="31">
        <v>418940</v>
      </c>
      <c r="AK2127" s="31">
        <v>404640</v>
      </c>
      <c r="AL2127" s="31">
        <v>422390</v>
      </c>
      <c r="AM2127" s="31">
        <v>465098</v>
      </c>
      <c r="AN2127" s="31">
        <v>405890</v>
      </c>
      <c r="AO2127" s="31">
        <v>483685</v>
      </c>
      <c r="AP2127" s="31">
        <v>359482.80078125</v>
      </c>
      <c r="AQ2127" s="31">
        <v>389019.7734375</v>
      </c>
      <c r="AR2127" s="31">
        <v>355914.5</v>
      </c>
      <c r="AS2127" s="31">
        <v>413304.779296875</v>
      </c>
      <c r="AT2127" s="31">
        <v>394745.2734375</v>
      </c>
      <c r="AU2127" s="31">
        <v>339394.57421875</v>
      </c>
      <c r="AV2127" s="31">
        <v>423252.5234375</v>
      </c>
      <c r="AW2127" s="31">
        <v>413194.5048828125</v>
      </c>
      <c r="AX2127" s="31">
        <v>40412.80078125</v>
      </c>
      <c r="AY2127" s="31">
        <v>22600.55078125</v>
      </c>
      <c r="AZ2127" s="31">
        <v>63013.3515625</v>
      </c>
    </row>
    <row r="2128" spans="1:52" ht="15" customHeight="1">
      <c r="A2128" s="29" t="s">
        <v>11225</v>
      </c>
      <c r="B2128" s="34">
        <v>33065</v>
      </c>
      <c r="C2128" s="28">
        <v>150</v>
      </c>
      <c r="D2128" s="28">
        <v>0.1</v>
      </c>
      <c r="E2128" s="28">
        <v>0.1</v>
      </c>
      <c r="F2128" s="29" t="s">
        <v>204</v>
      </c>
      <c r="G2128" s="29" t="s">
        <v>204</v>
      </c>
      <c r="H2128" s="28">
        <v>573</v>
      </c>
      <c r="I2128" s="29" t="s">
        <v>10892</v>
      </c>
      <c r="J2128" s="33" t="s">
        <v>11224</v>
      </c>
      <c r="K2128" s="29" t="s">
        <v>178</v>
      </c>
      <c r="L2128" s="29" t="s">
        <v>11220</v>
      </c>
      <c r="M2128" s="29" t="s">
        <v>2389</v>
      </c>
      <c r="N2128" s="28">
        <v>455005.5</v>
      </c>
      <c r="O2128" s="28">
        <v>6162021</v>
      </c>
      <c r="P2128" s="29" t="s">
        <v>11223</v>
      </c>
      <c r="Q2128" s="32" t="s">
        <v>207</v>
      </c>
      <c r="R2128" s="19"/>
      <c r="S2128" s="19"/>
      <c r="T2128" s="19"/>
      <c r="U2128" s="19"/>
      <c r="V2128" s="19"/>
      <c r="W2128" s="19"/>
      <c r="X2128" s="19"/>
      <c r="Y2128" s="19"/>
      <c r="Z2128" s="19"/>
      <c r="AA2128" s="19"/>
      <c r="AB2128" s="19"/>
      <c r="AC2128" s="19"/>
      <c r="AD2128" s="19"/>
      <c r="AE2128" s="31">
        <v>211535</v>
      </c>
      <c r="AF2128" s="31">
        <v>467080</v>
      </c>
      <c r="AG2128" s="31">
        <v>450670</v>
      </c>
      <c r="AH2128" s="31">
        <v>452650</v>
      </c>
      <c r="AI2128" s="31">
        <v>480940</v>
      </c>
      <c r="AJ2128" s="31">
        <v>435750</v>
      </c>
      <c r="AK2128" s="31">
        <v>404520</v>
      </c>
      <c r="AL2128" s="31">
        <v>414330</v>
      </c>
      <c r="AM2128" s="31">
        <v>451606</v>
      </c>
      <c r="AN2128" s="31">
        <v>414359</v>
      </c>
      <c r="AO2128" s="31">
        <v>473018</v>
      </c>
      <c r="AP2128" s="31">
        <v>352922.826171875</v>
      </c>
      <c r="AQ2128" s="31">
        <v>223389.12548828125</v>
      </c>
      <c r="AR2128" s="31">
        <v>135433.64961242676</v>
      </c>
      <c r="AS2128" s="31">
        <v>381115.001953125</v>
      </c>
      <c r="AT2128" s="31">
        <v>365938.9990234375</v>
      </c>
      <c r="AU2128" s="31">
        <v>285425.20028686523</v>
      </c>
      <c r="AV2128" s="31">
        <v>372641.7021484375</v>
      </c>
      <c r="AW2128" s="31">
        <v>347993.3984375</v>
      </c>
      <c r="AX2128" s="31">
        <v>36489.1015625</v>
      </c>
      <c r="AY2128" s="31">
        <v>20267.80078125</v>
      </c>
      <c r="AZ2128" s="31">
        <v>56756.90234375</v>
      </c>
    </row>
    <row r="2129" spans="1:52" ht="15" customHeight="1">
      <c r="A2129" s="29" t="s">
        <v>11222</v>
      </c>
      <c r="B2129" s="34">
        <v>33065</v>
      </c>
      <c r="C2129" s="28">
        <v>150</v>
      </c>
      <c r="D2129" s="28">
        <v>28</v>
      </c>
      <c r="E2129" s="28">
        <v>31</v>
      </c>
      <c r="F2129" s="29" t="s">
        <v>2069</v>
      </c>
      <c r="G2129" s="29" t="s">
        <v>11217</v>
      </c>
      <c r="H2129" s="28">
        <v>573</v>
      </c>
      <c r="I2129" s="29" t="s">
        <v>10892</v>
      </c>
      <c r="J2129" s="33" t="s">
        <v>11221</v>
      </c>
      <c r="K2129" s="29" t="s">
        <v>178</v>
      </c>
      <c r="L2129" s="29" t="s">
        <v>11220</v>
      </c>
      <c r="M2129" s="29" t="s">
        <v>2389</v>
      </c>
      <c r="N2129" s="28">
        <v>454904.6</v>
      </c>
      <c r="O2129" s="28">
        <v>6162068</v>
      </c>
      <c r="P2129" s="29" t="s">
        <v>11219</v>
      </c>
      <c r="Q2129" s="32" t="s">
        <v>207</v>
      </c>
      <c r="R2129" s="19"/>
      <c r="S2129" s="19"/>
      <c r="T2129" s="19"/>
      <c r="U2129" s="19"/>
      <c r="V2129" s="19"/>
      <c r="W2129" s="19"/>
      <c r="X2129" s="19"/>
      <c r="Y2129" s="19"/>
      <c r="Z2129" s="19"/>
      <c r="AA2129" s="19"/>
      <c r="AB2129" s="19"/>
      <c r="AC2129" s="19"/>
      <c r="AD2129" s="19"/>
      <c r="AE2129" s="31">
        <v>197288</v>
      </c>
      <c r="AF2129" s="31">
        <v>435622</v>
      </c>
      <c r="AG2129" s="31">
        <v>421650</v>
      </c>
      <c r="AH2129" s="31">
        <v>429130</v>
      </c>
      <c r="AI2129" s="31">
        <v>453380</v>
      </c>
      <c r="AJ2129" s="31">
        <v>414660</v>
      </c>
      <c r="AK2129" s="31">
        <v>366280</v>
      </c>
      <c r="AL2129" s="31">
        <v>389590</v>
      </c>
      <c r="AM2129" s="31">
        <v>447473</v>
      </c>
      <c r="AN2129" s="31">
        <v>368541</v>
      </c>
      <c r="AO2129" s="31">
        <v>421276</v>
      </c>
      <c r="AP2129" s="31">
        <v>339699.400390625</v>
      </c>
      <c r="AQ2129" s="31">
        <v>378143.724609375</v>
      </c>
      <c r="AR2129" s="31">
        <v>334481.974609375</v>
      </c>
      <c r="AS2129" s="31">
        <v>378654.7265625</v>
      </c>
      <c r="AT2129" s="31">
        <v>333071.87353515625</v>
      </c>
      <c r="AU2129" s="31">
        <v>281385.49560546875</v>
      </c>
      <c r="AV2129" s="31">
        <v>371980.298828125</v>
      </c>
      <c r="AW2129" s="31">
        <v>357323.5986328125</v>
      </c>
      <c r="AX2129" s="31">
        <v>32620.19921875</v>
      </c>
      <c r="AY2129" s="31">
        <v>20677.099609375</v>
      </c>
      <c r="AZ2129" s="31">
        <v>53297.298828125</v>
      </c>
    </row>
    <row r="2130" spans="1:52" ht="15" customHeight="1">
      <c r="A2130" s="29" t="s">
        <v>11218</v>
      </c>
      <c r="B2130" s="34">
        <v>33319</v>
      </c>
      <c r="C2130" s="28">
        <v>150</v>
      </c>
      <c r="D2130" s="28">
        <v>28</v>
      </c>
      <c r="E2130" s="28">
        <v>30</v>
      </c>
      <c r="F2130" s="29" t="s">
        <v>2069</v>
      </c>
      <c r="G2130" s="29" t="s">
        <v>204</v>
      </c>
      <c r="H2130" s="28">
        <v>573</v>
      </c>
      <c r="I2130" s="29" t="s">
        <v>10892</v>
      </c>
      <c r="J2130" s="33" t="s">
        <v>11216</v>
      </c>
      <c r="K2130" s="29" t="s">
        <v>178</v>
      </c>
      <c r="L2130" s="29" t="s">
        <v>11211</v>
      </c>
      <c r="M2130" s="29" t="s">
        <v>6896</v>
      </c>
      <c r="N2130" s="28">
        <v>466983</v>
      </c>
      <c r="O2130" s="28">
        <v>6170346</v>
      </c>
      <c r="P2130" s="29" t="s">
        <v>11210</v>
      </c>
      <c r="Q2130" s="32" t="s">
        <v>207</v>
      </c>
      <c r="R2130" s="19"/>
      <c r="S2130" s="19"/>
      <c r="T2130" s="19"/>
      <c r="U2130" s="19"/>
      <c r="V2130" s="19"/>
      <c r="W2130" s="19"/>
      <c r="X2130" s="19"/>
      <c r="Y2130" s="19"/>
      <c r="Z2130" s="19"/>
      <c r="AA2130" s="19"/>
      <c r="AB2130" s="19"/>
      <c r="AC2130" s="19"/>
      <c r="AD2130" s="19"/>
      <c r="AE2130" s="19"/>
      <c r="AF2130" s="31">
        <v>282759.65625</v>
      </c>
      <c r="AG2130" s="31">
        <v>376860</v>
      </c>
      <c r="AH2130" s="31">
        <v>377096.65625</v>
      </c>
      <c r="AI2130" s="31">
        <v>395373.34375</v>
      </c>
      <c r="AJ2130" s="31">
        <v>345656.65625</v>
      </c>
      <c r="AK2130" s="31">
        <v>327430</v>
      </c>
      <c r="AL2130" s="31">
        <v>348533.34375</v>
      </c>
      <c r="AM2130" s="31">
        <v>366050</v>
      </c>
      <c r="AN2130" s="31">
        <v>310510</v>
      </c>
      <c r="AO2130" s="31">
        <v>365436.34375</v>
      </c>
      <c r="AP2130" s="31">
        <v>277664.912109375</v>
      </c>
      <c r="AQ2130" s="31">
        <v>314831.169921875</v>
      </c>
      <c r="AR2130" s="31">
        <v>266027.0791015625</v>
      </c>
      <c r="AS2130" s="31">
        <v>301997.6650390625</v>
      </c>
      <c r="AT2130" s="31">
        <v>251092.0859375</v>
      </c>
      <c r="AU2130" s="31">
        <v>236258.134765625</v>
      </c>
      <c r="AV2130" s="31">
        <v>293249.6279296875</v>
      </c>
      <c r="AW2130" s="31">
        <v>235475.89990234375</v>
      </c>
      <c r="AX2130" s="31">
        <v>29036.8671875</v>
      </c>
      <c r="AY2130" s="31">
        <v>19974.33203125</v>
      </c>
      <c r="AZ2130" s="31">
        <v>49011.19921875</v>
      </c>
    </row>
    <row r="2131" spans="1:52" ht="15" customHeight="1">
      <c r="A2131" s="29" t="s">
        <v>11215</v>
      </c>
      <c r="B2131" s="34">
        <v>33319</v>
      </c>
      <c r="C2131" s="28">
        <v>150</v>
      </c>
      <c r="D2131" s="28">
        <v>28</v>
      </c>
      <c r="E2131" s="28">
        <v>30</v>
      </c>
      <c r="F2131" s="29" t="s">
        <v>2069</v>
      </c>
      <c r="G2131" s="29" t="s">
        <v>204</v>
      </c>
      <c r="H2131" s="28">
        <v>573</v>
      </c>
      <c r="I2131" s="29" t="s">
        <v>10892</v>
      </c>
      <c r="J2131" s="33" t="s">
        <v>11214</v>
      </c>
      <c r="K2131" s="29" t="s">
        <v>178</v>
      </c>
      <c r="L2131" s="29" t="s">
        <v>11211</v>
      </c>
      <c r="M2131" s="29" t="s">
        <v>6896</v>
      </c>
      <c r="N2131" s="28">
        <v>467018.8</v>
      </c>
      <c r="O2131" s="28">
        <v>6170207</v>
      </c>
      <c r="P2131" s="29" t="s">
        <v>11210</v>
      </c>
      <c r="Q2131" s="32" t="s">
        <v>207</v>
      </c>
      <c r="R2131" s="19"/>
      <c r="S2131" s="19"/>
      <c r="T2131" s="19"/>
      <c r="U2131" s="19"/>
      <c r="V2131" s="19"/>
      <c r="W2131" s="19"/>
      <c r="X2131" s="19"/>
      <c r="Y2131" s="19"/>
      <c r="Z2131" s="19"/>
      <c r="AA2131" s="19"/>
      <c r="AB2131" s="19"/>
      <c r="AC2131" s="19"/>
      <c r="AD2131" s="19"/>
      <c r="AE2131" s="19"/>
      <c r="AF2131" s="31">
        <v>282759.65625</v>
      </c>
      <c r="AG2131" s="31">
        <v>376860</v>
      </c>
      <c r="AH2131" s="31">
        <v>377096.65625</v>
      </c>
      <c r="AI2131" s="31">
        <v>395373.34375</v>
      </c>
      <c r="AJ2131" s="31">
        <v>345656.65625</v>
      </c>
      <c r="AK2131" s="31">
        <v>327430</v>
      </c>
      <c r="AL2131" s="31">
        <v>348533.34375</v>
      </c>
      <c r="AM2131" s="31">
        <v>366050</v>
      </c>
      <c r="AN2131" s="31">
        <v>310509</v>
      </c>
      <c r="AO2131" s="31">
        <v>365436.34375</v>
      </c>
      <c r="AP2131" s="31">
        <v>277664.912109375</v>
      </c>
      <c r="AQ2131" s="31">
        <v>314831.169921875</v>
      </c>
      <c r="AR2131" s="31">
        <v>266027.0791015625</v>
      </c>
      <c r="AS2131" s="31">
        <v>301997.6650390625</v>
      </c>
      <c r="AT2131" s="31">
        <v>251092.0859375</v>
      </c>
      <c r="AU2131" s="31">
        <v>236258.134765625</v>
      </c>
      <c r="AV2131" s="31">
        <v>293249.6279296875</v>
      </c>
      <c r="AW2131" s="31">
        <v>235475.89990234375</v>
      </c>
      <c r="AX2131" s="31">
        <v>29036.8671875</v>
      </c>
      <c r="AY2131" s="31">
        <v>19974.33203125</v>
      </c>
      <c r="AZ2131" s="31">
        <v>49011.19921875</v>
      </c>
    </row>
    <row r="2132" spans="1:52" ht="15" customHeight="1">
      <c r="A2132" s="29" t="s">
        <v>11213</v>
      </c>
      <c r="B2132" s="34">
        <v>33319</v>
      </c>
      <c r="C2132" s="28">
        <v>150</v>
      </c>
      <c r="D2132" s="28">
        <v>28</v>
      </c>
      <c r="E2132" s="28">
        <v>30</v>
      </c>
      <c r="F2132" s="29" t="s">
        <v>1566</v>
      </c>
      <c r="G2132" s="29" t="s">
        <v>204</v>
      </c>
      <c r="H2132" s="28">
        <v>573</v>
      </c>
      <c r="I2132" s="29" t="s">
        <v>10892</v>
      </c>
      <c r="J2132" s="33" t="s">
        <v>11212</v>
      </c>
      <c r="K2132" s="29" t="s">
        <v>178</v>
      </c>
      <c r="L2132" s="29" t="s">
        <v>11211</v>
      </c>
      <c r="M2132" s="29" t="s">
        <v>6896</v>
      </c>
      <c r="N2132" s="28">
        <v>467055</v>
      </c>
      <c r="O2132" s="28">
        <v>6170066</v>
      </c>
      <c r="P2132" s="29" t="s">
        <v>11210</v>
      </c>
      <c r="Q2132" s="32" t="s">
        <v>207</v>
      </c>
      <c r="R2132" s="19"/>
      <c r="S2132" s="19"/>
      <c r="T2132" s="19"/>
      <c r="U2132" s="19"/>
      <c r="V2132" s="19"/>
      <c r="W2132" s="19"/>
      <c r="X2132" s="19"/>
      <c r="Y2132" s="19"/>
      <c r="Z2132" s="19"/>
      <c r="AA2132" s="19"/>
      <c r="AB2132" s="19"/>
      <c r="AC2132" s="19"/>
      <c r="AD2132" s="19"/>
      <c r="AE2132" s="19"/>
      <c r="AF2132" s="31">
        <v>282759.65625</v>
      </c>
      <c r="AG2132" s="31">
        <v>376860</v>
      </c>
      <c r="AH2132" s="31">
        <v>377096.65625</v>
      </c>
      <c r="AI2132" s="31">
        <v>395373.34375</v>
      </c>
      <c r="AJ2132" s="31">
        <v>345656.65625</v>
      </c>
      <c r="AK2132" s="31">
        <v>327430</v>
      </c>
      <c r="AL2132" s="31">
        <v>348533.34375</v>
      </c>
      <c r="AM2132" s="31">
        <v>366050</v>
      </c>
      <c r="AN2132" s="31">
        <v>310509</v>
      </c>
      <c r="AO2132" s="31">
        <v>365436.34375</v>
      </c>
      <c r="AP2132" s="31">
        <v>277664.912109375</v>
      </c>
      <c r="AQ2132" s="31">
        <v>314831.169921875</v>
      </c>
      <c r="AR2132" s="31">
        <v>266027.0791015625</v>
      </c>
      <c r="AS2132" s="31">
        <v>301997.6650390625</v>
      </c>
      <c r="AT2132" s="31">
        <v>251092.0859375</v>
      </c>
      <c r="AU2132" s="31">
        <v>236258.134765625</v>
      </c>
      <c r="AV2132" s="31">
        <v>293249.6279296875</v>
      </c>
      <c r="AW2132" s="31">
        <v>235475.89990234375</v>
      </c>
      <c r="AX2132" s="31">
        <v>29036.8671875</v>
      </c>
      <c r="AY2132" s="31">
        <v>19974.33203125</v>
      </c>
      <c r="AZ2132" s="31">
        <v>49011.19921875</v>
      </c>
    </row>
    <row r="2133" spans="1:52" ht="15" customHeight="1">
      <c r="A2133" s="29" t="s">
        <v>11209</v>
      </c>
      <c r="B2133" s="34">
        <v>33324</v>
      </c>
      <c r="C2133" s="28">
        <v>225</v>
      </c>
      <c r="D2133" s="28">
        <v>0.1</v>
      </c>
      <c r="E2133" s="28">
        <v>0.1</v>
      </c>
      <c r="F2133" s="29" t="s">
        <v>204</v>
      </c>
      <c r="G2133" s="29" t="s">
        <v>204</v>
      </c>
      <c r="H2133" s="28">
        <v>573</v>
      </c>
      <c r="I2133" s="29" t="s">
        <v>10892</v>
      </c>
      <c r="J2133" s="33" t="s">
        <v>11208</v>
      </c>
      <c r="K2133" s="29" t="s">
        <v>178</v>
      </c>
      <c r="L2133" s="29" t="s">
        <v>11094</v>
      </c>
      <c r="M2133" s="29" t="s">
        <v>1426</v>
      </c>
      <c r="N2133" s="28">
        <v>456202.8</v>
      </c>
      <c r="O2133" s="28">
        <v>6183432</v>
      </c>
      <c r="P2133" s="29" t="s">
        <v>11207</v>
      </c>
      <c r="Q2133" s="32" t="s">
        <v>207</v>
      </c>
      <c r="R2133" s="19"/>
      <c r="S2133" s="19"/>
      <c r="T2133" s="19"/>
      <c r="U2133" s="19"/>
      <c r="V2133" s="19"/>
      <c r="W2133" s="19"/>
      <c r="X2133" s="19"/>
      <c r="Y2133" s="19"/>
      <c r="Z2133" s="19"/>
      <c r="AA2133" s="19"/>
      <c r="AB2133" s="19"/>
      <c r="AC2133" s="19"/>
      <c r="AD2133" s="19"/>
      <c r="AE2133" s="19"/>
      <c r="AF2133" s="31">
        <v>403913</v>
      </c>
      <c r="AG2133" s="31">
        <v>543350</v>
      </c>
      <c r="AH2133" s="31">
        <v>536900</v>
      </c>
      <c r="AI2133" s="31">
        <v>558250</v>
      </c>
      <c r="AJ2133" s="31">
        <v>498160</v>
      </c>
      <c r="AK2133" s="31">
        <v>463990</v>
      </c>
      <c r="AL2133" s="31">
        <v>496690</v>
      </c>
      <c r="AM2133" s="31">
        <v>524879</v>
      </c>
      <c r="AN2133" s="31">
        <v>453613</v>
      </c>
      <c r="AO2133" s="31">
        <v>512078</v>
      </c>
      <c r="AP2133" s="31">
        <v>415685.052734375</v>
      </c>
      <c r="AQ2133" s="31">
        <v>448430.751953125</v>
      </c>
      <c r="AR2133" s="31">
        <v>394289.447265625</v>
      </c>
      <c r="AS2133" s="31">
        <v>463542.775390625</v>
      </c>
      <c r="AT2133" s="31">
        <v>446843.67578125</v>
      </c>
      <c r="AU2133" s="31">
        <v>420059.7783203125</v>
      </c>
      <c r="AV2133" s="31">
        <v>521714.154296875</v>
      </c>
      <c r="AW2133" s="31">
        <v>464820.298828125</v>
      </c>
      <c r="AX2133" s="31">
        <v>40613.5</v>
      </c>
      <c r="AY2133" s="31">
        <v>26339.099609375</v>
      </c>
      <c r="AZ2133" s="31">
        <v>66952.599609375</v>
      </c>
    </row>
    <row r="2134" spans="1:52" ht="15" customHeight="1">
      <c r="A2134" s="29" t="s">
        <v>11206</v>
      </c>
      <c r="B2134" s="34">
        <v>33500</v>
      </c>
      <c r="C2134" s="28">
        <v>150</v>
      </c>
      <c r="D2134" s="28">
        <v>0.1</v>
      </c>
      <c r="E2134" s="28">
        <v>0.1</v>
      </c>
      <c r="F2134" s="29" t="s">
        <v>204</v>
      </c>
      <c r="G2134" s="29" t="s">
        <v>204</v>
      </c>
      <c r="H2134" s="28">
        <v>573</v>
      </c>
      <c r="I2134" s="29" t="s">
        <v>10892</v>
      </c>
      <c r="J2134" s="33" t="s">
        <v>11205</v>
      </c>
      <c r="K2134" s="29" t="s">
        <v>178</v>
      </c>
      <c r="L2134" s="29" t="s">
        <v>11204</v>
      </c>
      <c r="M2134" s="29" t="s">
        <v>176</v>
      </c>
      <c r="N2134" s="28">
        <v>478519</v>
      </c>
      <c r="O2134" s="28">
        <v>6181442</v>
      </c>
      <c r="P2134" s="29" t="s">
        <v>11203</v>
      </c>
      <c r="Q2134" s="32" t="s">
        <v>207</v>
      </c>
      <c r="R2134" s="19"/>
      <c r="S2134" s="19"/>
      <c r="T2134" s="19"/>
      <c r="U2134" s="19"/>
      <c r="V2134" s="19"/>
      <c r="W2134" s="19"/>
      <c r="X2134" s="19"/>
      <c r="Y2134" s="19"/>
      <c r="Z2134" s="19"/>
      <c r="AA2134" s="19"/>
      <c r="AB2134" s="19"/>
      <c r="AC2134" s="19"/>
      <c r="AD2134" s="19"/>
      <c r="AE2134" s="19"/>
      <c r="AF2134" s="31">
        <v>85524</v>
      </c>
      <c r="AG2134" s="31">
        <v>336890</v>
      </c>
      <c r="AH2134" s="31">
        <v>326530</v>
      </c>
      <c r="AI2134" s="31">
        <v>363170</v>
      </c>
      <c r="AJ2134" s="31">
        <v>332720</v>
      </c>
      <c r="AK2134" s="31">
        <v>292800</v>
      </c>
      <c r="AL2134" s="31">
        <v>303130</v>
      </c>
      <c r="AM2134" s="31">
        <v>327650</v>
      </c>
      <c r="AN2134" s="31">
        <v>288318</v>
      </c>
      <c r="AO2134" s="31">
        <v>343569</v>
      </c>
      <c r="AP2134" s="31">
        <v>270632.1240234375</v>
      </c>
      <c r="AQ2134" s="31">
        <v>293952.923828125</v>
      </c>
      <c r="AR2134" s="31">
        <v>249298.650390625</v>
      </c>
      <c r="AS2134" s="31">
        <v>278301.4248046875</v>
      </c>
      <c r="AT2134" s="31">
        <v>278788.1240234375</v>
      </c>
      <c r="AU2134" s="31">
        <v>252719.92578125</v>
      </c>
      <c r="AV2134" s="31">
        <v>261645.80029296875</v>
      </c>
      <c r="AW2134" s="31">
        <v>295346.59716796875</v>
      </c>
      <c r="AX2134" s="31">
        <v>26392.900390625</v>
      </c>
      <c r="AY2134" s="31">
        <v>19126.900390625</v>
      </c>
      <c r="AZ2134" s="31">
        <v>45519.80078125</v>
      </c>
    </row>
    <row r="2135" spans="1:52" ht="15" customHeight="1">
      <c r="A2135" s="29" t="s">
        <v>11202</v>
      </c>
      <c r="B2135" s="34">
        <v>33616</v>
      </c>
      <c r="C2135" s="28">
        <v>150</v>
      </c>
      <c r="D2135" s="28">
        <v>0.1</v>
      </c>
      <c r="E2135" s="28">
        <v>0.1</v>
      </c>
      <c r="F2135" s="29" t="s">
        <v>204</v>
      </c>
      <c r="G2135" s="29" t="s">
        <v>204</v>
      </c>
      <c r="H2135" s="28">
        <v>573</v>
      </c>
      <c r="I2135" s="29" t="s">
        <v>10892</v>
      </c>
      <c r="J2135" s="33" t="s">
        <v>11201</v>
      </c>
      <c r="K2135" s="29" t="s">
        <v>178</v>
      </c>
      <c r="L2135" s="29" t="s">
        <v>11196</v>
      </c>
      <c r="M2135" s="29" t="s">
        <v>3115</v>
      </c>
      <c r="N2135" s="28">
        <v>460001.8</v>
      </c>
      <c r="O2135" s="28">
        <v>6167845</v>
      </c>
      <c r="P2135" s="29" t="s">
        <v>11195</v>
      </c>
      <c r="Q2135" s="32" t="s">
        <v>207</v>
      </c>
      <c r="R2135" s="19"/>
      <c r="S2135" s="19"/>
      <c r="T2135" s="19"/>
      <c r="U2135" s="19"/>
      <c r="V2135" s="19"/>
      <c r="W2135" s="19"/>
      <c r="X2135" s="19"/>
      <c r="Y2135" s="19"/>
      <c r="Z2135" s="19"/>
      <c r="AA2135" s="19"/>
      <c r="AB2135" s="19"/>
      <c r="AC2135" s="19"/>
      <c r="AD2135" s="19"/>
      <c r="AE2135" s="19"/>
      <c r="AF2135" s="19"/>
      <c r="AG2135" s="31">
        <v>339593.34375</v>
      </c>
      <c r="AH2135" s="31">
        <v>391843.34375</v>
      </c>
      <c r="AI2135" s="31">
        <v>391013.34375</v>
      </c>
      <c r="AJ2135" s="31">
        <v>358716.65625</v>
      </c>
      <c r="AK2135" s="31">
        <v>332366.65625</v>
      </c>
      <c r="AL2135" s="31">
        <v>331393.34375</v>
      </c>
      <c r="AM2135" s="31">
        <v>375383.34375</v>
      </c>
      <c r="AN2135" s="31">
        <v>322244.34375</v>
      </c>
      <c r="AO2135" s="31">
        <v>362576</v>
      </c>
      <c r="AP2135" s="31">
        <v>277918.8349609375</v>
      </c>
      <c r="AQ2135" s="31">
        <v>316054.8291015625</v>
      </c>
      <c r="AR2135" s="31">
        <v>282101.24609375</v>
      </c>
      <c r="AS2135" s="31">
        <v>294406</v>
      </c>
      <c r="AT2135" s="31">
        <v>289460.2490234375</v>
      </c>
      <c r="AU2135" s="31">
        <v>270293.02978515625</v>
      </c>
      <c r="AV2135" s="31">
        <v>329508.265625</v>
      </c>
      <c r="AW2135" s="31">
        <v>282946.1337890625</v>
      </c>
      <c r="AX2135" s="31">
        <v>23847.900390625</v>
      </c>
      <c r="AY2135" s="31">
        <v>18870.6328125</v>
      </c>
      <c r="AZ2135" s="31">
        <v>42718.533203125</v>
      </c>
    </row>
    <row r="2136" spans="1:52" ht="15" customHeight="1">
      <c r="A2136" s="29" t="s">
        <v>11200</v>
      </c>
      <c r="B2136" s="34">
        <v>33616</v>
      </c>
      <c r="C2136" s="28">
        <v>150</v>
      </c>
      <c r="D2136" s="28">
        <v>0.1</v>
      </c>
      <c r="E2136" s="28">
        <v>0.1</v>
      </c>
      <c r="F2136" s="29" t="s">
        <v>204</v>
      </c>
      <c r="G2136" s="29" t="s">
        <v>204</v>
      </c>
      <c r="H2136" s="28">
        <v>573</v>
      </c>
      <c r="I2136" s="29" t="s">
        <v>10892</v>
      </c>
      <c r="J2136" s="33" t="s">
        <v>11199</v>
      </c>
      <c r="K2136" s="29" t="s">
        <v>178</v>
      </c>
      <c r="L2136" s="29" t="s">
        <v>11196</v>
      </c>
      <c r="M2136" s="29" t="s">
        <v>3115</v>
      </c>
      <c r="N2136" s="28">
        <v>460028.8</v>
      </c>
      <c r="O2136" s="28">
        <v>6167845</v>
      </c>
      <c r="P2136" s="29" t="s">
        <v>11195</v>
      </c>
      <c r="Q2136" s="32" t="s">
        <v>207</v>
      </c>
      <c r="R2136" s="19"/>
      <c r="S2136" s="19"/>
      <c r="T2136" s="19"/>
      <c r="U2136" s="19"/>
      <c r="V2136" s="19"/>
      <c r="W2136" s="19"/>
      <c r="X2136" s="19"/>
      <c r="Y2136" s="19"/>
      <c r="Z2136" s="19"/>
      <c r="AA2136" s="19"/>
      <c r="AB2136" s="19"/>
      <c r="AC2136" s="19"/>
      <c r="AD2136" s="19"/>
      <c r="AE2136" s="19"/>
      <c r="AF2136" s="19"/>
      <c r="AG2136" s="31">
        <v>339593.34375</v>
      </c>
      <c r="AH2136" s="31">
        <v>391843.34375</v>
      </c>
      <c r="AI2136" s="31">
        <v>391013.34375</v>
      </c>
      <c r="AJ2136" s="31">
        <v>358716.65625</v>
      </c>
      <c r="AK2136" s="31">
        <v>332366.65625</v>
      </c>
      <c r="AL2136" s="31">
        <v>331393.34375</v>
      </c>
      <c r="AM2136" s="31">
        <v>375383.34375</v>
      </c>
      <c r="AN2136" s="31">
        <v>322244.34375</v>
      </c>
      <c r="AO2136" s="31">
        <v>362576</v>
      </c>
      <c r="AP2136" s="31">
        <v>277918.8349609375</v>
      </c>
      <c r="AQ2136" s="31">
        <v>316054.8291015625</v>
      </c>
      <c r="AR2136" s="31">
        <v>282101.24609375</v>
      </c>
      <c r="AS2136" s="31">
        <v>294406</v>
      </c>
      <c r="AT2136" s="31">
        <v>289460.2490234375</v>
      </c>
      <c r="AU2136" s="31">
        <v>270293.02978515625</v>
      </c>
      <c r="AV2136" s="31">
        <v>329508.265625</v>
      </c>
      <c r="AW2136" s="31">
        <v>282946.1337890625</v>
      </c>
      <c r="AX2136" s="31">
        <v>23847.900390625</v>
      </c>
      <c r="AY2136" s="31">
        <v>18870.6328125</v>
      </c>
      <c r="AZ2136" s="31">
        <v>42718.533203125</v>
      </c>
    </row>
    <row r="2137" spans="1:52" ht="15" customHeight="1">
      <c r="A2137" s="29" t="s">
        <v>11198</v>
      </c>
      <c r="B2137" s="34">
        <v>33616</v>
      </c>
      <c r="C2137" s="28">
        <v>150</v>
      </c>
      <c r="D2137" s="28">
        <v>0.1</v>
      </c>
      <c r="E2137" s="28">
        <v>0.1</v>
      </c>
      <c r="F2137" s="29" t="s">
        <v>204</v>
      </c>
      <c r="G2137" s="29" t="s">
        <v>204</v>
      </c>
      <c r="H2137" s="28">
        <v>573</v>
      </c>
      <c r="I2137" s="29" t="s">
        <v>10892</v>
      </c>
      <c r="J2137" s="33" t="s">
        <v>11197</v>
      </c>
      <c r="K2137" s="29" t="s">
        <v>178</v>
      </c>
      <c r="L2137" s="29" t="s">
        <v>11196</v>
      </c>
      <c r="M2137" s="29" t="s">
        <v>3115</v>
      </c>
      <c r="N2137" s="28">
        <v>460063.4</v>
      </c>
      <c r="O2137" s="28">
        <v>6167847</v>
      </c>
      <c r="P2137" s="29" t="s">
        <v>11195</v>
      </c>
      <c r="Q2137" s="32" t="s">
        <v>207</v>
      </c>
      <c r="R2137" s="19"/>
      <c r="S2137" s="19"/>
      <c r="T2137" s="19"/>
      <c r="U2137" s="19"/>
      <c r="V2137" s="19"/>
      <c r="W2137" s="19"/>
      <c r="X2137" s="19"/>
      <c r="Y2137" s="19"/>
      <c r="Z2137" s="19"/>
      <c r="AA2137" s="19"/>
      <c r="AB2137" s="19"/>
      <c r="AC2137" s="19"/>
      <c r="AD2137" s="19"/>
      <c r="AE2137" s="19"/>
      <c r="AF2137" s="19"/>
      <c r="AG2137" s="31">
        <v>339593.34375</v>
      </c>
      <c r="AH2137" s="31">
        <v>391843.34375</v>
      </c>
      <c r="AI2137" s="31">
        <v>391013.34375</v>
      </c>
      <c r="AJ2137" s="31">
        <v>358716.65625</v>
      </c>
      <c r="AK2137" s="31">
        <v>332366.65625</v>
      </c>
      <c r="AL2137" s="31">
        <v>331393.34375</v>
      </c>
      <c r="AM2137" s="31">
        <v>375383.34375</v>
      </c>
      <c r="AN2137" s="31">
        <v>322244.34375</v>
      </c>
      <c r="AO2137" s="31">
        <v>362576</v>
      </c>
      <c r="AP2137" s="31">
        <v>277918.8349609375</v>
      </c>
      <c r="AQ2137" s="31">
        <v>316054.8291015625</v>
      </c>
      <c r="AR2137" s="31">
        <v>282101.24609375</v>
      </c>
      <c r="AS2137" s="31">
        <v>294406</v>
      </c>
      <c r="AT2137" s="31">
        <v>289460.2490234375</v>
      </c>
      <c r="AU2137" s="31">
        <v>270293.02978515625</v>
      </c>
      <c r="AV2137" s="31">
        <v>329508.265625</v>
      </c>
      <c r="AW2137" s="31">
        <v>282946.1337890625</v>
      </c>
      <c r="AX2137" s="31">
        <v>23847.900390625</v>
      </c>
      <c r="AY2137" s="31">
        <v>18870.6328125</v>
      </c>
      <c r="AZ2137" s="31">
        <v>42718.533203125</v>
      </c>
    </row>
    <row r="2138" spans="1:52" ht="15" customHeight="1">
      <c r="A2138" s="29" t="s">
        <v>11194</v>
      </c>
      <c r="B2138" s="34">
        <v>33590</v>
      </c>
      <c r="C2138" s="28">
        <v>150</v>
      </c>
      <c r="D2138" s="28">
        <v>0.1</v>
      </c>
      <c r="E2138" s="28">
        <v>0.1</v>
      </c>
      <c r="F2138" s="29" t="s">
        <v>204</v>
      </c>
      <c r="G2138" s="29" t="s">
        <v>204</v>
      </c>
      <c r="H2138" s="28">
        <v>573</v>
      </c>
      <c r="I2138" s="29" t="s">
        <v>10892</v>
      </c>
      <c r="J2138" s="33" t="s">
        <v>11193</v>
      </c>
      <c r="K2138" s="29" t="s">
        <v>178</v>
      </c>
      <c r="L2138" s="29" t="s">
        <v>11192</v>
      </c>
      <c r="M2138" s="29" t="s">
        <v>337</v>
      </c>
      <c r="N2138" s="28">
        <v>489523</v>
      </c>
      <c r="O2138" s="28">
        <v>6168424</v>
      </c>
      <c r="P2138" s="29" t="s">
        <v>11191</v>
      </c>
      <c r="Q2138" s="32" t="s">
        <v>207</v>
      </c>
      <c r="R2138" s="19"/>
      <c r="S2138" s="19"/>
      <c r="T2138" s="19"/>
      <c r="U2138" s="19"/>
      <c r="V2138" s="19"/>
      <c r="W2138" s="19"/>
      <c r="X2138" s="19"/>
      <c r="Y2138" s="19"/>
      <c r="Z2138" s="19"/>
      <c r="AA2138" s="19"/>
      <c r="AB2138" s="19"/>
      <c r="AC2138" s="19"/>
      <c r="AD2138" s="19"/>
      <c r="AE2138" s="19"/>
      <c r="AF2138" s="31">
        <v>0</v>
      </c>
      <c r="AG2138" s="31">
        <v>285830</v>
      </c>
      <c r="AH2138" s="31">
        <v>287700</v>
      </c>
      <c r="AI2138" s="31">
        <v>299190</v>
      </c>
      <c r="AJ2138" s="31">
        <v>271300</v>
      </c>
      <c r="AK2138" s="31">
        <v>246890</v>
      </c>
      <c r="AL2138" s="31">
        <v>266180</v>
      </c>
      <c r="AM2138" s="31">
        <v>282170</v>
      </c>
      <c r="AN2138" s="31">
        <v>251634</v>
      </c>
      <c r="AO2138" s="31">
        <v>302986</v>
      </c>
      <c r="AP2138" s="31">
        <v>219105.5263671875</v>
      </c>
      <c r="AQ2138" s="31">
        <v>244273.2275390625</v>
      </c>
      <c r="AR2138" s="31">
        <v>210031.423828125</v>
      </c>
      <c r="AS2138" s="31">
        <v>222460.7744140625</v>
      </c>
      <c r="AT2138" s="31">
        <v>237821.10009765625</v>
      </c>
      <c r="AU2138" s="31">
        <v>218903.798828125</v>
      </c>
      <c r="AV2138" s="31">
        <v>280318.396484375</v>
      </c>
      <c r="AW2138" s="31">
        <v>258862.197265625</v>
      </c>
      <c r="AX2138" s="31">
        <v>21271.30078125</v>
      </c>
      <c r="AY2138" s="31">
        <v>14799.7001953125</v>
      </c>
      <c r="AZ2138" s="31">
        <v>36071.0009765625</v>
      </c>
    </row>
    <row r="2139" spans="1:52" ht="15" customHeight="1">
      <c r="A2139" s="29" t="s">
        <v>11190</v>
      </c>
      <c r="B2139" s="34">
        <v>33420</v>
      </c>
      <c r="C2139" s="28">
        <v>150</v>
      </c>
      <c r="D2139" s="28">
        <v>0.1</v>
      </c>
      <c r="E2139" s="28">
        <v>0.1</v>
      </c>
      <c r="F2139" s="29" t="s">
        <v>204</v>
      </c>
      <c r="G2139" s="29" t="s">
        <v>204</v>
      </c>
      <c r="H2139" s="28">
        <v>573</v>
      </c>
      <c r="I2139" s="29" t="s">
        <v>10892</v>
      </c>
      <c r="J2139" s="33" t="s">
        <v>11189</v>
      </c>
      <c r="K2139" s="29" t="s">
        <v>178</v>
      </c>
      <c r="L2139" s="29" t="s">
        <v>11186</v>
      </c>
      <c r="M2139" s="29" t="s">
        <v>270</v>
      </c>
      <c r="N2139" s="28">
        <v>470508.2</v>
      </c>
      <c r="O2139" s="28">
        <v>6182831</v>
      </c>
      <c r="P2139" s="29" t="s">
        <v>11185</v>
      </c>
      <c r="Q2139" s="32" t="s">
        <v>207</v>
      </c>
      <c r="R2139" s="19"/>
      <c r="S2139" s="19"/>
      <c r="T2139" s="19"/>
      <c r="U2139" s="19"/>
      <c r="V2139" s="19"/>
      <c r="W2139" s="19"/>
      <c r="X2139" s="19"/>
      <c r="Y2139" s="19"/>
      <c r="Z2139" s="19"/>
      <c r="AA2139" s="19"/>
      <c r="AB2139" s="19"/>
      <c r="AC2139" s="19"/>
      <c r="AD2139" s="19"/>
      <c r="AE2139" s="19"/>
      <c r="AF2139" s="31">
        <v>142658</v>
      </c>
      <c r="AG2139" s="31">
        <v>339985</v>
      </c>
      <c r="AH2139" s="31">
        <v>343980</v>
      </c>
      <c r="AI2139" s="31">
        <v>372555</v>
      </c>
      <c r="AJ2139" s="31">
        <v>317970</v>
      </c>
      <c r="AK2139" s="31">
        <v>290565</v>
      </c>
      <c r="AL2139" s="31">
        <v>305485</v>
      </c>
      <c r="AM2139" s="31">
        <v>330270</v>
      </c>
      <c r="AN2139" s="31">
        <v>286522.5</v>
      </c>
      <c r="AO2139" s="31">
        <v>332587</v>
      </c>
      <c r="AP2139" s="31">
        <v>255236.2998046875</v>
      </c>
      <c r="AQ2139" s="31">
        <v>279616.951171875</v>
      </c>
      <c r="AR2139" s="31">
        <v>244972.5517578125</v>
      </c>
      <c r="AS2139" s="31">
        <v>277510.17578125</v>
      </c>
      <c r="AT2139" s="31">
        <v>267061.0244140625</v>
      </c>
      <c r="AU2139" s="31">
        <v>260310.53955078125</v>
      </c>
      <c r="AV2139" s="31">
        <v>327861.4482421875</v>
      </c>
      <c r="AW2139" s="31">
        <v>292696.603515625</v>
      </c>
      <c r="AX2139" s="31">
        <v>25382</v>
      </c>
      <c r="AY2139" s="31">
        <v>18082.19921875</v>
      </c>
      <c r="AZ2139" s="31">
        <v>43464.19921875</v>
      </c>
    </row>
    <row r="2140" spans="1:52" ht="15" customHeight="1">
      <c r="A2140" s="29" t="s">
        <v>11188</v>
      </c>
      <c r="B2140" s="34">
        <v>33420</v>
      </c>
      <c r="C2140" s="28">
        <v>150</v>
      </c>
      <c r="D2140" s="28">
        <v>0.1</v>
      </c>
      <c r="E2140" s="28">
        <v>0.1</v>
      </c>
      <c r="F2140" s="29" t="s">
        <v>204</v>
      </c>
      <c r="G2140" s="29" t="s">
        <v>204</v>
      </c>
      <c r="H2140" s="28">
        <v>573</v>
      </c>
      <c r="I2140" s="29" t="s">
        <v>10892</v>
      </c>
      <c r="J2140" s="33" t="s">
        <v>11187</v>
      </c>
      <c r="K2140" s="29" t="s">
        <v>178</v>
      </c>
      <c r="L2140" s="29" t="s">
        <v>11186</v>
      </c>
      <c r="M2140" s="29" t="s">
        <v>270</v>
      </c>
      <c r="N2140" s="28">
        <v>470540.3</v>
      </c>
      <c r="O2140" s="28">
        <v>6182830</v>
      </c>
      <c r="P2140" s="29" t="s">
        <v>11185</v>
      </c>
      <c r="Q2140" s="32" t="s">
        <v>207</v>
      </c>
      <c r="R2140" s="19"/>
      <c r="S2140" s="19"/>
      <c r="T2140" s="19"/>
      <c r="U2140" s="19"/>
      <c r="V2140" s="19"/>
      <c r="W2140" s="19"/>
      <c r="X2140" s="19"/>
      <c r="Y2140" s="19"/>
      <c r="Z2140" s="19"/>
      <c r="AA2140" s="19"/>
      <c r="AB2140" s="19"/>
      <c r="AC2140" s="19"/>
      <c r="AD2140" s="19"/>
      <c r="AE2140" s="19"/>
      <c r="AF2140" s="31">
        <v>142659</v>
      </c>
      <c r="AG2140" s="31">
        <v>339985</v>
      </c>
      <c r="AH2140" s="31">
        <v>343980</v>
      </c>
      <c r="AI2140" s="31">
        <v>372555</v>
      </c>
      <c r="AJ2140" s="31">
        <v>317970</v>
      </c>
      <c r="AK2140" s="31">
        <v>290565</v>
      </c>
      <c r="AL2140" s="31">
        <v>305485</v>
      </c>
      <c r="AM2140" s="31">
        <v>330270</v>
      </c>
      <c r="AN2140" s="31">
        <v>286522.5</v>
      </c>
      <c r="AO2140" s="31">
        <v>332587</v>
      </c>
      <c r="AP2140" s="31">
        <v>255236.2998046875</v>
      </c>
      <c r="AQ2140" s="31">
        <v>279616.951171875</v>
      </c>
      <c r="AR2140" s="31">
        <v>244972.5517578125</v>
      </c>
      <c r="AS2140" s="31">
        <v>277510.17578125</v>
      </c>
      <c r="AT2140" s="31">
        <v>267061.0244140625</v>
      </c>
      <c r="AU2140" s="31">
        <v>260310.53955078125</v>
      </c>
      <c r="AV2140" s="31">
        <v>327861.4482421875</v>
      </c>
      <c r="AW2140" s="31">
        <v>292696.603515625</v>
      </c>
      <c r="AX2140" s="31">
        <v>25382</v>
      </c>
      <c r="AY2140" s="31">
        <v>18082.19921875</v>
      </c>
      <c r="AZ2140" s="31">
        <v>43464.19921875</v>
      </c>
    </row>
    <row r="2141" spans="1:52" ht="15" customHeight="1">
      <c r="A2141" s="29" t="s">
        <v>11184</v>
      </c>
      <c r="B2141" s="34">
        <v>33518</v>
      </c>
      <c r="C2141" s="28">
        <v>200</v>
      </c>
      <c r="D2141" s="28">
        <v>0.1</v>
      </c>
      <c r="E2141" s="28">
        <v>30</v>
      </c>
      <c r="F2141" s="29" t="s">
        <v>1566</v>
      </c>
      <c r="G2141" s="29" t="s">
        <v>11162</v>
      </c>
      <c r="H2141" s="28">
        <v>573</v>
      </c>
      <c r="I2141" s="29" t="s">
        <v>10892</v>
      </c>
      <c r="J2141" s="33" t="s">
        <v>11183</v>
      </c>
      <c r="K2141" s="29" t="s">
        <v>178</v>
      </c>
      <c r="L2141" s="29" t="s">
        <v>11165</v>
      </c>
      <c r="M2141" s="29" t="s">
        <v>1168</v>
      </c>
      <c r="N2141" s="28">
        <v>462564.6</v>
      </c>
      <c r="O2141" s="28">
        <v>6162315</v>
      </c>
      <c r="P2141" s="29" t="s">
        <v>11182</v>
      </c>
      <c r="Q2141" s="32" t="s">
        <v>207</v>
      </c>
      <c r="R2141" s="19"/>
      <c r="S2141" s="19"/>
      <c r="T2141" s="19"/>
      <c r="U2141" s="19"/>
      <c r="V2141" s="19"/>
      <c r="W2141" s="19"/>
      <c r="X2141" s="19"/>
      <c r="Y2141" s="19"/>
      <c r="Z2141" s="19"/>
      <c r="AA2141" s="19"/>
      <c r="AB2141" s="19"/>
      <c r="AC2141" s="19"/>
      <c r="AD2141" s="19"/>
      <c r="AE2141" s="19"/>
      <c r="AF2141" s="31">
        <v>64854</v>
      </c>
      <c r="AG2141" s="31">
        <v>381370</v>
      </c>
      <c r="AH2141" s="31">
        <v>374540</v>
      </c>
      <c r="AI2141" s="31">
        <v>406930</v>
      </c>
      <c r="AJ2141" s="31">
        <v>377270</v>
      </c>
      <c r="AK2141" s="31">
        <v>318960</v>
      </c>
      <c r="AL2141" s="31">
        <v>356050</v>
      </c>
      <c r="AM2141" s="31">
        <v>377004</v>
      </c>
      <c r="AN2141" s="31">
        <v>335355</v>
      </c>
      <c r="AO2141" s="31">
        <v>388504</v>
      </c>
      <c r="AP2141" s="31">
        <v>269359.25</v>
      </c>
      <c r="AQ2141" s="31">
        <v>302745.6884765625</v>
      </c>
      <c r="AR2141" s="31">
        <v>274308.02734375</v>
      </c>
      <c r="AS2141" s="31">
        <v>321490.69921875</v>
      </c>
      <c r="AT2141" s="31">
        <v>291578.6728515625</v>
      </c>
      <c r="AU2141" s="31">
        <v>299985.77197265625</v>
      </c>
      <c r="AV2141" s="31">
        <v>342881.7958984375</v>
      </c>
      <c r="AW2141" s="31">
        <v>301516.29931640625</v>
      </c>
      <c r="AX2141" s="31">
        <v>5346.89990234375</v>
      </c>
      <c r="AY2141" s="31">
        <v>18399.099609375</v>
      </c>
      <c r="AZ2141" s="31">
        <v>23745.99951171875</v>
      </c>
    </row>
    <row r="2142" spans="1:52" ht="15" customHeight="1">
      <c r="A2142" s="29" t="s">
        <v>11181</v>
      </c>
      <c r="B2142" s="34">
        <v>33515</v>
      </c>
      <c r="C2142" s="28">
        <v>150</v>
      </c>
      <c r="D2142" s="28">
        <v>24.6</v>
      </c>
      <c r="E2142" s="28">
        <v>32.5</v>
      </c>
      <c r="F2142" s="29" t="s">
        <v>786</v>
      </c>
      <c r="G2142" s="29" t="s">
        <v>1350</v>
      </c>
      <c r="H2142" s="28">
        <v>573</v>
      </c>
      <c r="I2142" s="29" t="s">
        <v>10892</v>
      </c>
      <c r="J2142" s="33" t="s">
        <v>11180</v>
      </c>
      <c r="K2142" s="29" t="s">
        <v>178</v>
      </c>
      <c r="L2142" s="29" t="s">
        <v>11179</v>
      </c>
      <c r="M2142" s="29" t="s">
        <v>4713</v>
      </c>
      <c r="N2142" s="28">
        <v>472541.5</v>
      </c>
      <c r="O2142" s="28">
        <v>6181438</v>
      </c>
      <c r="P2142" s="29" t="s">
        <v>11178</v>
      </c>
      <c r="Q2142" s="32" t="s">
        <v>207</v>
      </c>
      <c r="R2142" s="19"/>
      <c r="S2142" s="19"/>
      <c r="T2142" s="19"/>
      <c r="U2142" s="19"/>
      <c r="V2142" s="19"/>
      <c r="W2142" s="19"/>
      <c r="X2142" s="19"/>
      <c r="Y2142" s="19"/>
      <c r="Z2142" s="19"/>
      <c r="AA2142" s="19"/>
      <c r="AB2142" s="19"/>
      <c r="AC2142" s="19"/>
      <c r="AD2142" s="19"/>
      <c r="AE2142" s="19"/>
      <c r="AF2142" s="31">
        <v>56826</v>
      </c>
      <c r="AG2142" s="31">
        <v>336330</v>
      </c>
      <c r="AH2142" s="31">
        <v>332590</v>
      </c>
      <c r="AI2142" s="31">
        <v>359590</v>
      </c>
      <c r="AJ2142" s="31">
        <v>317190</v>
      </c>
      <c r="AK2142" s="31">
        <v>289380</v>
      </c>
      <c r="AL2142" s="31">
        <v>314620</v>
      </c>
      <c r="AM2142" s="31">
        <v>321100</v>
      </c>
      <c r="AN2142" s="31">
        <v>292180</v>
      </c>
      <c r="AO2142" s="31">
        <v>342741</v>
      </c>
      <c r="AP2142" s="31">
        <v>257171.203125</v>
      </c>
      <c r="AQ2142" s="31">
        <v>282956.1025390625</v>
      </c>
      <c r="AR2142" s="31">
        <v>253076.3994140625</v>
      </c>
      <c r="AS2142" s="31">
        <v>274223.8251953125</v>
      </c>
      <c r="AT2142" s="31">
        <v>275785.701171875</v>
      </c>
      <c r="AU2142" s="31">
        <v>263575.6025390625</v>
      </c>
      <c r="AV2142" s="31">
        <v>309938.099609375</v>
      </c>
      <c r="AW2142" s="31">
        <v>289500.8994140625</v>
      </c>
      <c r="AX2142" s="31">
        <v>26383.900390625</v>
      </c>
      <c r="AY2142" s="31">
        <v>17701.400390625</v>
      </c>
      <c r="AZ2142" s="31">
        <v>44085.30078125</v>
      </c>
    </row>
    <row r="2143" spans="1:52" ht="15" customHeight="1">
      <c r="A2143" s="29" t="s">
        <v>11177</v>
      </c>
      <c r="B2143" s="34">
        <v>33616</v>
      </c>
      <c r="C2143" s="28">
        <v>150</v>
      </c>
      <c r="D2143" s="28">
        <v>24</v>
      </c>
      <c r="E2143" s="28">
        <v>30</v>
      </c>
      <c r="F2143" s="29" t="s">
        <v>440</v>
      </c>
      <c r="G2143" s="29" t="s">
        <v>11169</v>
      </c>
      <c r="H2143" s="28">
        <v>573</v>
      </c>
      <c r="I2143" s="29" t="s">
        <v>10892</v>
      </c>
      <c r="J2143" s="33" t="s">
        <v>11176</v>
      </c>
      <c r="K2143" s="29" t="s">
        <v>178</v>
      </c>
      <c r="L2143" s="29" t="s">
        <v>11173</v>
      </c>
      <c r="M2143" s="29" t="s">
        <v>11172</v>
      </c>
      <c r="N2143" s="28">
        <v>460032.6</v>
      </c>
      <c r="O2143" s="28">
        <v>6168170</v>
      </c>
      <c r="P2143" s="29" t="s">
        <v>11171</v>
      </c>
      <c r="Q2143" s="32" t="s">
        <v>207</v>
      </c>
      <c r="R2143" s="19"/>
      <c r="S2143" s="19"/>
      <c r="T2143" s="19"/>
      <c r="U2143" s="19"/>
      <c r="V2143" s="19"/>
      <c r="W2143" s="19"/>
      <c r="X2143" s="19"/>
      <c r="Y2143" s="19"/>
      <c r="Z2143" s="19"/>
      <c r="AA2143" s="19"/>
      <c r="AB2143" s="19"/>
      <c r="AC2143" s="19"/>
      <c r="AD2143" s="19"/>
      <c r="AE2143" s="19"/>
      <c r="AF2143" s="19"/>
      <c r="AG2143" s="31">
        <v>303790</v>
      </c>
      <c r="AH2143" s="31">
        <v>387830</v>
      </c>
      <c r="AI2143" s="31">
        <v>393420</v>
      </c>
      <c r="AJ2143" s="31">
        <v>368475</v>
      </c>
      <c r="AK2143" s="31">
        <v>335480</v>
      </c>
      <c r="AL2143" s="31">
        <v>351055</v>
      </c>
      <c r="AM2143" s="31">
        <v>366262</v>
      </c>
      <c r="AN2143" s="31">
        <v>317337</v>
      </c>
      <c r="AO2143" s="31">
        <v>369152.5</v>
      </c>
      <c r="AP2143" s="31">
        <v>280173.798828125</v>
      </c>
      <c r="AQ2143" s="31">
        <v>303587.904296875</v>
      </c>
      <c r="AR2143" s="31">
        <v>284265.2890625</v>
      </c>
      <c r="AS2143" s="31">
        <v>311441.919921875</v>
      </c>
      <c r="AT2143" s="31">
        <v>290887.1416015625</v>
      </c>
      <c r="AU2143" s="31">
        <v>285363.400390625</v>
      </c>
      <c r="AV2143" s="31">
        <v>311173.29736328125</v>
      </c>
      <c r="AW2143" s="31">
        <v>254546.6015625</v>
      </c>
      <c r="AX2143" s="31">
        <v>28721.19921875</v>
      </c>
      <c r="AY2143" s="31">
        <v>16334.150390625</v>
      </c>
      <c r="AZ2143" s="31">
        <v>45055.349609375</v>
      </c>
    </row>
    <row r="2144" spans="1:52" ht="15" customHeight="1">
      <c r="A2144" s="29" t="s">
        <v>11175</v>
      </c>
      <c r="B2144" s="34">
        <v>33616</v>
      </c>
      <c r="C2144" s="28">
        <v>150</v>
      </c>
      <c r="D2144" s="28">
        <v>24</v>
      </c>
      <c r="E2144" s="28">
        <v>30</v>
      </c>
      <c r="F2144" s="29" t="s">
        <v>440</v>
      </c>
      <c r="G2144" s="29" t="s">
        <v>11169</v>
      </c>
      <c r="H2144" s="28">
        <v>573</v>
      </c>
      <c r="I2144" s="29" t="s">
        <v>10892</v>
      </c>
      <c r="J2144" s="33" t="s">
        <v>11174</v>
      </c>
      <c r="K2144" s="29" t="s">
        <v>178</v>
      </c>
      <c r="L2144" s="29" t="s">
        <v>11173</v>
      </c>
      <c r="M2144" s="29" t="s">
        <v>11172</v>
      </c>
      <c r="N2144" s="28">
        <v>460068.8</v>
      </c>
      <c r="O2144" s="28">
        <v>6168170</v>
      </c>
      <c r="P2144" s="29" t="s">
        <v>11171</v>
      </c>
      <c r="Q2144" s="32" t="s">
        <v>207</v>
      </c>
      <c r="R2144" s="19"/>
      <c r="S2144" s="19"/>
      <c r="T2144" s="19"/>
      <c r="U2144" s="19"/>
      <c r="V2144" s="19"/>
      <c r="W2144" s="19"/>
      <c r="X2144" s="19"/>
      <c r="Y2144" s="19"/>
      <c r="Z2144" s="19"/>
      <c r="AA2144" s="19"/>
      <c r="AB2144" s="19"/>
      <c r="AC2144" s="19"/>
      <c r="AD2144" s="19"/>
      <c r="AE2144" s="19"/>
      <c r="AF2144" s="19"/>
      <c r="AG2144" s="31">
        <v>303790</v>
      </c>
      <c r="AH2144" s="31">
        <v>387830</v>
      </c>
      <c r="AI2144" s="31">
        <v>393420</v>
      </c>
      <c r="AJ2144" s="31">
        <v>368475</v>
      </c>
      <c r="AK2144" s="31">
        <v>335480</v>
      </c>
      <c r="AL2144" s="31">
        <v>351055</v>
      </c>
      <c r="AM2144" s="31">
        <v>366262</v>
      </c>
      <c r="AN2144" s="31">
        <v>317337</v>
      </c>
      <c r="AO2144" s="31">
        <v>369152.5</v>
      </c>
      <c r="AP2144" s="31">
        <v>280173.798828125</v>
      </c>
      <c r="AQ2144" s="31">
        <v>303587.904296875</v>
      </c>
      <c r="AR2144" s="31">
        <v>284265.2890625</v>
      </c>
      <c r="AS2144" s="31">
        <v>311441.919921875</v>
      </c>
      <c r="AT2144" s="31">
        <v>290887.1416015625</v>
      </c>
      <c r="AU2144" s="31">
        <v>285363.400390625</v>
      </c>
      <c r="AV2144" s="31">
        <v>311173.29736328125</v>
      </c>
      <c r="AW2144" s="31">
        <v>254546.6015625</v>
      </c>
      <c r="AX2144" s="31">
        <v>28721.19921875</v>
      </c>
      <c r="AY2144" s="31">
        <v>16334.150390625</v>
      </c>
      <c r="AZ2144" s="31">
        <v>45055.349609375</v>
      </c>
    </row>
    <row r="2145" spans="1:52" ht="15" customHeight="1">
      <c r="A2145" s="29" t="s">
        <v>11170</v>
      </c>
      <c r="B2145" s="34">
        <v>33518</v>
      </c>
      <c r="C2145" s="28">
        <v>200</v>
      </c>
      <c r="D2145" s="28">
        <v>0.1</v>
      </c>
      <c r="E2145" s="28">
        <v>30</v>
      </c>
      <c r="F2145" s="29" t="s">
        <v>1566</v>
      </c>
      <c r="G2145" s="29" t="s">
        <v>11162</v>
      </c>
      <c r="H2145" s="28">
        <v>573</v>
      </c>
      <c r="I2145" s="29" t="s">
        <v>10892</v>
      </c>
      <c r="J2145" s="33" t="s">
        <v>11168</v>
      </c>
      <c r="K2145" s="29" t="s">
        <v>178</v>
      </c>
      <c r="L2145" s="29" t="s">
        <v>11165</v>
      </c>
      <c r="M2145" s="29" t="s">
        <v>1168</v>
      </c>
      <c r="N2145" s="28">
        <v>462748.3</v>
      </c>
      <c r="O2145" s="28">
        <v>6162263</v>
      </c>
      <c r="P2145" s="29" t="s">
        <v>11164</v>
      </c>
      <c r="Q2145" s="32" t="s">
        <v>207</v>
      </c>
      <c r="R2145" s="19"/>
      <c r="S2145" s="19"/>
      <c r="T2145" s="19"/>
      <c r="U2145" s="19"/>
      <c r="V2145" s="19"/>
      <c r="W2145" s="19"/>
      <c r="X2145" s="19"/>
      <c r="Y2145" s="19"/>
      <c r="Z2145" s="19"/>
      <c r="AA2145" s="19"/>
      <c r="AB2145" s="19"/>
      <c r="AC2145" s="19"/>
      <c r="AD2145" s="19"/>
      <c r="AE2145" s="19"/>
      <c r="AF2145" s="31">
        <v>63865</v>
      </c>
      <c r="AG2145" s="31">
        <v>384190</v>
      </c>
      <c r="AH2145" s="31">
        <v>383440</v>
      </c>
      <c r="AI2145" s="31">
        <v>410820</v>
      </c>
      <c r="AJ2145" s="31">
        <v>378315</v>
      </c>
      <c r="AK2145" s="31">
        <v>275935</v>
      </c>
      <c r="AL2145" s="31">
        <v>347265</v>
      </c>
      <c r="AM2145" s="31">
        <v>377595</v>
      </c>
      <c r="AN2145" s="31">
        <v>330751</v>
      </c>
      <c r="AO2145" s="31">
        <v>384173</v>
      </c>
      <c r="AP2145" s="31">
        <v>286122.75</v>
      </c>
      <c r="AQ2145" s="31">
        <v>312254.25</v>
      </c>
      <c r="AR2145" s="31">
        <v>274133</v>
      </c>
      <c r="AS2145" s="31">
        <v>321299.75</v>
      </c>
      <c r="AT2145" s="31">
        <v>276250.625</v>
      </c>
      <c r="AU2145" s="31">
        <v>251998.529296875</v>
      </c>
      <c r="AV2145" s="31">
        <v>357865.6494140625</v>
      </c>
      <c r="AW2145" s="31">
        <v>332995.1533203125</v>
      </c>
      <c r="AX2145" s="31">
        <v>27811.30078125</v>
      </c>
      <c r="AY2145" s="31">
        <v>16462.349609375</v>
      </c>
      <c r="AZ2145" s="31">
        <v>44273.650390625</v>
      </c>
    </row>
    <row r="2146" spans="1:52" ht="15" customHeight="1">
      <c r="A2146" s="29" t="s">
        <v>11167</v>
      </c>
      <c r="B2146" s="34">
        <v>33518</v>
      </c>
      <c r="C2146" s="28">
        <v>200</v>
      </c>
      <c r="D2146" s="28">
        <v>0.1</v>
      </c>
      <c r="E2146" s="28">
        <v>30</v>
      </c>
      <c r="F2146" s="29" t="s">
        <v>1566</v>
      </c>
      <c r="G2146" s="29" t="s">
        <v>11162</v>
      </c>
      <c r="H2146" s="28">
        <v>573</v>
      </c>
      <c r="I2146" s="29" t="s">
        <v>10892</v>
      </c>
      <c r="J2146" s="33" t="s">
        <v>11166</v>
      </c>
      <c r="K2146" s="29" t="s">
        <v>178</v>
      </c>
      <c r="L2146" s="29" t="s">
        <v>11165</v>
      </c>
      <c r="M2146" s="29" t="s">
        <v>1168</v>
      </c>
      <c r="N2146" s="28">
        <v>462655.5</v>
      </c>
      <c r="O2146" s="28">
        <v>6162288</v>
      </c>
      <c r="P2146" s="29" t="s">
        <v>11164</v>
      </c>
      <c r="Q2146" s="32" t="s">
        <v>207</v>
      </c>
      <c r="R2146" s="19"/>
      <c r="S2146" s="19"/>
      <c r="T2146" s="19"/>
      <c r="U2146" s="19"/>
      <c r="V2146" s="19"/>
      <c r="W2146" s="19"/>
      <c r="X2146" s="19"/>
      <c r="Y2146" s="19"/>
      <c r="Z2146" s="19"/>
      <c r="AA2146" s="19"/>
      <c r="AB2146" s="19"/>
      <c r="AC2146" s="19"/>
      <c r="AD2146" s="19"/>
      <c r="AE2146" s="19"/>
      <c r="AF2146" s="31">
        <v>63865</v>
      </c>
      <c r="AG2146" s="31">
        <v>384190</v>
      </c>
      <c r="AH2146" s="31">
        <v>383440</v>
      </c>
      <c r="AI2146" s="31">
        <v>410820</v>
      </c>
      <c r="AJ2146" s="31">
        <v>378315</v>
      </c>
      <c r="AK2146" s="31">
        <v>275935</v>
      </c>
      <c r="AL2146" s="31">
        <v>347265</v>
      </c>
      <c r="AM2146" s="31">
        <v>377595</v>
      </c>
      <c r="AN2146" s="31">
        <v>330751</v>
      </c>
      <c r="AO2146" s="31">
        <v>384174</v>
      </c>
      <c r="AP2146" s="31">
        <v>286122.75</v>
      </c>
      <c r="AQ2146" s="31">
        <v>312254.25</v>
      </c>
      <c r="AR2146" s="31">
        <v>274133</v>
      </c>
      <c r="AS2146" s="31">
        <v>321299.75</v>
      </c>
      <c r="AT2146" s="31">
        <v>276250.625</v>
      </c>
      <c r="AU2146" s="31">
        <v>251998.529296875</v>
      </c>
      <c r="AV2146" s="31">
        <v>357865.6494140625</v>
      </c>
      <c r="AW2146" s="31">
        <v>332995.1533203125</v>
      </c>
      <c r="AX2146" s="31">
        <v>27811.30078125</v>
      </c>
      <c r="AY2146" s="31">
        <v>16462.349609375</v>
      </c>
      <c r="AZ2146" s="31">
        <v>44273.650390625</v>
      </c>
    </row>
    <row r="2147" spans="1:52" ht="15" customHeight="1">
      <c r="A2147" s="29" t="s">
        <v>11163</v>
      </c>
      <c r="B2147" s="34">
        <v>34578</v>
      </c>
      <c r="C2147" s="28">
        <v>225</v>
      </c>
      <c r="D2147" s="28">
        <v>0.1</v>
      </c>
      <c r="E2147" s="28">
        <v>0.1</v>
      </c>
      <c r="F2147" s="29" t="s">
        <v>204</v>
      </c>
      <c r="G2147" s="29" t="s">
        <v>204</v>
      </c>
      <c r="H2147" s="28">
        <v>573</v>
      </c>
      <c r="I2147" s="29" t="s">
        <v>10892</v>
      </c>
      <c r="J2147" s="33" t="s">
        <v>11161</v>
      </c>
      <c r="K2147" s="29" t="s">
        <v>178</v>
      </c>
      <c r="L2147" s="29" t="s">
        <v>11094</v>
      </c>
      <c r="M2147" s="29" t="s">
        <v>1426</v>
      </c>
      <c r="N2147" s="28">
        <v>456432.3</v>
      </c>
      <c r="O2147" s="28">
        <v>6183559</v>
      </c>
      <c r="P2147" s="29" t="s">
        <v>11160</v>
      </c>
      <c r="Q2147" s="32" t="s">
        <v>3133</v>
      </c>
      <c r="R2147" s="19"/>
      <c r="S2147" s="19"/>
      <c r="T2147" s="19"/>
      <c r="U2147" s="19"/>
      <c r="V2147" s="19"/>
      <c r="W2147" s="19"/>
      <c r="X2147" s="19"/>
      <c r="Y2147" s="19"/>
      <c r="Z2147" s="19"/>
      <c r="AA2147" s="19"/>
      <c r="AB2147" s="19"/>
      <c r="AC2147" s="19"/>
      <c r="AD2147" s="19"/>
      <c r="AE2147" s="19"/>
      <c r="AF2147" s="19"/>
      <c r="AG2147" s="19"/>
      <c r="AH2147" s="19"/>
      <c r="AI2147" s="31">
        <v>202260</v>
      </c>
      <c r="AJ2147" s="31">
        <v>576710</v>
      </c>
      <c r="AK2147" s="31">
        <v>527940</v>
      </c>
      <c r="AL2147" s="31">
        <v>572230</v>
      </c>
      <c r="AM2147" s="31">
        <v>621032</v>
      </c>
      <c r="AN2147" s="31">
        <v>530831</v>
      </c>
      <c r="AO2147" s="31">
        <v>599772</v>
      </c>
      <c r="AP2147" s="31">
        <v>481614.052734375</v>
      </c>
      <c r="AQ2147" s="31">
        <v>517221.431640625</v>
      </c>
      <c r="AR2147" s="31">
        <v>461868.01953125</v>
      </c>
      <c r="AS2147" s="31">
        <v>519144.951171875</v>
      </c>
      <c r="AT2147" s="31">
        <v>521469.1953125</v>
      </c>
      <c r="AU2147" s="31">
        <v>485064.1982421875</v>
      </c>
      <c r="AV2147" s="31">
        <v>586724.30078125</v>
      </c>
      <c r="AW2147" s="31">
        <v>524705.396484375</v>
      </c>
      <c r="AX2147" s="31">
        <v>47084.30078125</v>
      </c>
      <c r="AY2147" s="31">
        <v>29248.69921875</v>
      </c>
      <c r="AZ2147" s="31">
        <v>76333</v>
      </c>
    </row>
    <row r="2148" spans="1:52" ht="15" customHeight="1">
      <c r="A2148" s="29" t="s">
        <v>11159</v>
      </c>
      <c r="B2148" s="34">
        <v>35198</v>
      </c>
      <c r="C2148" s="28">
        <v>600</v>
      </c>
      <c r="D2148" s="28">
        <v>44</v>
      </c>
      <c r="E2148" s="28">
        <v>45</v>
      </c>
      <c r="F2148" s="29" t="s">
        <v>242</v>
      </c>
      <c r="G2148" s="29" t="s">
        <v>2716</v>
      </c>
      <c r="H2148" s="28">
        <v>573</v>
      </c>
      <c r="I2148" s="29" t="s">
        <v>10892</v>
      </c>
      <c r="J2148" s="33" t="s">
        <v>11158</v>
      </c>
      <c r="K2148" s="29" t="s">
        <v>178</v>
      </c>
      <c r="L2148" s="29" t="s">
        <v>11157</v>
      </c>
      <c r="M2148" s="29" t="s">
        <v>197</v>
      </c>
      <c r="N2148" s="28">
        <v>480067.4</v>
      </c>
      <c r="O2148" s="28">
        <v>6171453</v>
      </c>
      <c r="P2148" s="29" t="s">
        <v>11156</v>
      </c>
      <c r="Q2148" s="32" t="s">
        <v>174</v>
      </c>
      <c r="R2148" s="19"/>
      <c r="S2148" s="19"/>
      <c r="T2148" s="19"/>
      <c r="U2148" s="19"/>
      <c r="V2148" s="19"/>
      <c r="W2148" s="19"/>
      <c r="X2148" s="19"/>
      <c r="Y2148" s="19"/>
      <c r="Z2148" s="19"/>
      <c r="AA2148" s="19"/>
      <c r="AB2148" s="19"/>
      <c r="AC2148" s="19"/>
      <c r="AD2148" s="19"/>
      <c r="AE2148" s="19"/>
      <c r="AF2148" s="19"/>
      <c r="AG2148" s="19"/>
      <c r="AH2148" s="19"/>
      <c r="AI2148" s="19"/>
      <c r="AJ2148" s="19"/>
      <c r="AK2148" s="31">
        <v>574850</v>
      </c>
      <c r="AL2148" s="31">
        <v>1102180</v>
      </c>
      <c r="AM2148" s="31">
        <v>1168180</v>
      </c>
      <c r="AN2148" s="31">
        <v>1015267</v>
      </c>
      <c r="AO2148" s="31">
        <v>1223615</v>
      </c>
      <c r="AP2148" s="31">
        <v>909286</v>
      </c>
      <c r="AQ2148" s="31">
        <v>1052491</v>
      </c>
      <c r="AR2148" s="31">
        <v>900308.25</v>
      </c>
      <c r="AS2148" s="31">
        <v>982168.5</v>
      </c>
      <c r="AT2148" s="31">
        <v>972346.25</v>
      </c>
      <c r="AU2148" s="31">
        <v>920380.75</v>
      </c>
      <c r="AV2148" s="31">
        <v>1115396.5</v>
      </c>
      <c r="AW2148" s="31">
        <v>1084456</v>
      </c>
      <c r="AX2148" s="31">
        <v>91787</v>
      </c>
      <c r="AY2148" s="31">
        <v>62701</v>
      </c>
      <c r="AZ2148" s="31">
        <v>154488</v>
      </c>
    </row>
    <row r="2149" spans="1:52" ht="15" customHeight="1">
      <c r="A2149" s="29" t="s">
        <v>11155</v>
      </c>
      <c r="B2149" s="34">
        <v>35363</v>
      </c>
      <c r="C2149" s="28">
        <v>600</v>
      </c>
      <c r="D2149" s="28">
        <v>44</v>
      </c>
      <c r="E2149" s="28">
        <v>39</v>
      </c>
      <c r="F2149" s="29" t="s">
        <v>242</v>
      </c>
      <c r="G2149" s="29" t="s">
        <v>2716</v>
      </c>
      <c r="H2149" s="28">
        <v>573</v>
      </c>
      <c r="I2149" s="29" t="s">
        <v>10892</v>
      </c>
      <c r="J2149" s="33" t="s">
        <v>11154</v>
      </c>
      <c r="K2149" s="29" t="s">
        <v>178</v>
      </c>
      <c r="L2149" s="29" t="s">
        <v>11150</v>
      </c>
      <c r="M2149" s="29" t="s">
        <v>6491</v>
      </c>
      <c r="N2149" s="28">
        <v>462527.5</v>
      </c>
      <c r="O2149" s="28">
        <v>6165348</v>
      </c>
      <c r="P2149" s="29" t="s">
        <v>11153</v>
      </c>
      <c r="Q2149" s="32" t="s">
        <v>174</v>
      </c>
      <c r="R2149" s="19"/>
      <c r="S2149" s="19"/>
      <c r="T2149" s="19"/>
      <c r="U2149" s="19"/>
      <c r="V2149" s="19"/>
      <c r="W2149" s="19"/>
      <c r="X2149" s="19"/>
      <c r="Y2149" s="19"/>
      <c r="Z2149" s="19"/>
      <c r="AA2149" s="19"/>
      <c r="AB2149" s="19"/>
      <c r="AC2149" s="19"/>
      <c r="AD2149" s="19"/>
      <c r="AE2149" s="19"/>
      <c r="AF2149" s="19"/>
      <c r="AG2149" s="19"/>
      <c r="AH2149" s="19"/>
      <c r="AI2149" s="19"/>
      <c r="AJ2149" s="19"/>
      <c r="AK2149" s="31">
        <v>222260</v>
      </c>
      <c r="AL2149" s="31">
        <v>1261140</v>
      </c>
      <c r="AM2149" s="31">
        <v>1380590</v>
      </c>
      <c r="AN2149" s="31">
        <v>1180766</v>
      </c>
      <c r="AO2149" s="31">
        <v>1391414</v>
      </c>
      <c r="AP2149" s="31">
        <v>1071337.25</v>
      </c>
      <c r="AQ2149" s="31">
        <v>1122600.5</v>
      </c>
      <c r="AR2149" s="31">
        <v>1023343.3359375</v>
      </c>
      <c r="AS2149" s="31">
        <v>1172227.2109375</v>
      </c>
      <c r="AT2149" s="31">
        <v>1099910.0078125</v>
      </c>
      <c r="AU2149" s="31">
        <v>1080049.900390625</v>
      </c>
      <c r="AV2149" s="31">
        <v>1302933.29296875</v>
      </c>
      <c r="AW2149" s="31">
        <v>1228083.68359375</v>
      </c>
      <c r="AX2149" s="31">
        <v>103476.5</v>
      </c>
      <c r="AY2149" s="31">
        <v>67782.3984375</v>
      </c>
      <c r="AZ2149" s="31">
        <v>171258.8984375</v>
      </c>
    </row>
    <row r="2150" spans="1:52" ht="15" customHeight="1">
      <c r="A2150" s="29" t="s">
        <v>11152</v>
      </c>
      <c r="B2150" s="34">
        <v>35363</v>
      </c>
      <c r="C2150" s="28">
        <v>600</v>
      </c>
      <c r="D2150" s="28">
        <v>44</v>
      </c>
      <c r="E2150" s="28">
        <v>39</v>
      </c>
      <c r="F2150" s="29" t="s">
        <v>242</v>
      </c>
      <c r="G2150" s="29" t="s">
        <v>2716</v>
      </c>
      <c r="H2150" s="28">
        <v>573</v>
      </c>
      <c r="I2150" s="29" t="s">
        <v>10892</v>
      </c>
      <c r="J2150" s="33" t="s">
        <v>11151</v>
      </c>
      <c r="K2150" s="29" t="s">
        <v>178</v>
      </c>
      <c r="L2150" s="29" t="s">
        <v>11150</v>
      </c>
      <c r="M2150" s="29" t="s">
        <v>6491</v>
      </c>
      <c r="N2150" s="28">
        <v>462473.6</v>
      </c>
      <c r="O2150" s="28">
        <v>6165118</v>
      </c>
      <c r="P2150" s="29" t="s">
        <v>11149</v>
      </c>
      <c r="Q2150" s="32" t="s">
        <v>174</v>
      </c>
      <c r="R2150" s="19"/>
      <c r="S2150" s="19"/>
      <c r="T2150" s="19"/>
      <c r="U2150" s="19"/>
      <c r="V2150" s="19"/>
      <c r="W2150" s="19"/>
      <c r="X2150" s="19"/>
      <c r="Y2150" s="19"/>
      <c r="Z2150" s="19"/>
      <c r="AA2150" s="19"/>
      <c r="AB2150" s="19"/>
      <c r="AC2150" s="19"/>
      <c r="AD2150" s="19"/>
      <c r="AE2150" s="19"/>
      <c r="AF2150" s="19"/>
      <c r="AG2150" s="19"/>
      <c r="AH2150" s="19"/>
      <c r="AI2150" s="19"/>
      <c r="AJ2150" s="19"/>
      <c r="AK2150" s="31">
        <v>205220</v>
      </c>
      <c r="AL2150" s="31">
        <v>1232160</v>
      </c>
      <c r="AM2150" s="31">
        <v>1360190</v>
      </c>
      <c r="AN2150" s="31">
        <v>1181598</v>
      </c>
      <c r="AO2150" s="31">
        <v>1374028</v>
      </c>
      <c r="AP2150" s="31">
        <v>1028109.25</v>
      </c>
      <c r="AQ2150" s="31">
        <v>1150782.75</v>
      </c>
      <c r="AR2150" s="31">
        <v>1005332.078125</v>
      </c>
      <c r="AS2150" s="31">
        <v>1152821.50390625</v>
      </c>
      <c r="AT2150" s="31">
        <v>1106080.3984375</v>
      </c>
      <c r="AU2150" s="31">
        <v>1070942.806640625</v>
      </c>
      <c r="AV2150" s="31">
        <v>1275791.09765625</v>
      </c>
      <c r="AW2150" s="31">
        <v>1203683.40234375</v>
      </c>
      <c r="AX2150" s="31">
        <v>101012.1015625</v>
      </c>
      <c r="AY2150" s="31">
        <v>67872.203125</v>
      </c>
      <c r="AZ2150" s="31">
        <v>168884.3046875</v>
      </c>
    </row>
    <row r="2151" spans="1:52" ht="15" customHeight="1">
      <c r="A2151" s="29" t="s">
        <v>11148</v>
      </c>
      <c r="B2151" s="34">
        <v>35312</v>
      </c>
      <c r="C2151" s="28">
        <v>11</v>
      </c>
      <c r="D2151" s="28">
        <v>13</v>
      </c>
      <c r="E2151" s="28">
        <v>18</v>
      </c>
      <c r="F2151" s="29" t="s">
        <v>6485</v>
      </c>
      <c r="G2151" s="29" t="s">
        <v>6678</v>
      </c>
      <c r="H2151" s="28">
        <v>573</v>
      </c>
      <c r="I2151" s="29" t="s">
        <v>10892</v>
      </c>
      <c r="J2151" s="33" t="s">
        <v>11147</v>
      </c>
      <c r="K2151" s="29" t="s">
        <v>178</v>
      </c>
      <c r="L2151" s="29" t="s">
        <v>11146</v>
      </c>
      <c r="M2151" s="29" t="s">
        <v>1247</v>
      </c>
      <c r="N2151" s="28">
        <v>484859.5</v>
      </c>
      <c r="O2151" s="28">
        <v>6174500</v>
      </c>
      <c r="P2151" s="29" t="s">
        <v>11145</v>
      </c>
      <c r="Q2151" s="32" t="s">
        <v>368</v>
      </c>
      <c r="R2151" s="19"/>
      <c r="S2151" s="19"/>
      <c r="T2151" s="19"/>
      <c r="U2151" s="19"/>
      <c r="V2151" s="19"/>
      <c r="W2151" s="19"/>
      <c r="X2151" s="19"/>
      <c r="Y2151" s="19"/>
      <c r="Z2151" s="19"/>
      <c r="AA2151" s="19"/>
      <c r="AB2151" s="19"/>
      <c r="AC2151" s="19"/>
      <c r="AD2151" s="19"/>
      <c r="AE2151" s="19"/>
      <c r="AF2151" s="19"/>
      <c r="AG2151" s="19"/>
      <c r="AH2151" s="19"/>
      <c r="AI2151" s="19"/>
      <c r="AJ2151" s="19"/>
      <c r="AK2151" s="31">
        <v>6050</v>
      </c>
      <c r="AL2151" s="31">
        <v>24200</v>
      </c>
      <c r="AM2151" s="31">
        <v>24200</v>
      </c>
      <c r="AN2151" s="31">
        <v>24200</v>
      </c>
      <c r="AO2151" s="31">
        <v>24200</v>
      </c>
      <c r="AP2151" s="31">
        <v>15178</v>
      </c>
      <c r="AQ2151" s="31">
        <v>14317</v>
      </c>
      <c r="AR2151" s="31">
        <v>12474</v>
      </c>
      <c r="AS2151" s="31">
        <v>13045</v>
      </c>
      <c r="AT2151" s="31">
        <v>11957</v>
      </c>
      <c r="AU2151" s="31">
        <v>10565</v>
      </c>
      <c r="AV2151" s="31">
        <v>2168</v>
      </c>
      <c r="AW2151" s="31">
        <v>0</v>
      </c>
      <c r="AX2151" s="31">
        <v>0</v>
      </c>
      <c r="AY2151" s="31">
        <v>0</v>
      </c>
      <c r="AZ2151" s="31">
        <v>0</v>
      </c>
    </row>
    <row r="2152" spans="1:52" ht="15" customHeight="1">
      <c r="A2152" s="29" t="s">
        <v>11144</v>
      </c>
      <c r="B2152" s="34">
        <v>35453</v>
      </c>
      <c r="C2152" s="28">
        <v>750</v>
      </c>
      <c r="D2152" s="28">
        <v>44</v>
      </c>
      <c r="E2152" s="28">
        <v>46</v>
      </c>
      <c r="F2152" s="29" t="s">
        <v>172</v>
      </c>
      <c r="G2152" s="29" t="s">
        <v>7023</v>
      </c>
      <c r="H2152" s="28">
        <v>573</v>
      </c>
      <c r="I2152" s="29" t="s">
        <v>10892</v>
      </c>
      <c r="J2152" s="33" t="s">
        <v>11143</v>
      </c>
      <c r="K2152" s="29" t="s">
        <v>178</v>
      </c>
      <c r="L2152" s="29" t="s">
        <v>11139</v>
      </c>
      <c r="M2152" s="29" t="s">
        <v>1836</v>
      </c>
      <c r="N2152" s="28">
        <v>471736.3</v>
      </c>
      <c r="O2152" s="28">
        <v>6177048</v>
      </c>
      <c r="P2152" s="29" t="s">
        <v>11142</v>
      </c>
      <c r="Q2152" s="32" t="s">
        <v>174</v>
      </c>
      <c r="R2152" s="19"/>
      <c r="S2152" s="19"/>
      <c r="T2152" s="19"/>
      <c r="U2152" s="19"/>
      <c r="V2152" s="19"/>
      <c r="W2152" s="19"/>
      <c r="X2152" s="19"/>
      <c r="Y2152" s="19"/>
      <c r="Z2152" s="19"/>
      <c r="AA2152" s="19"/>
      <c r="AB2152" s="19"/>
      <c r="AC2152" s="19"/>
      <c r="AD2152" s="19"/>
      <c r="AE2152" s="19"/>
      <c r="AF2152" s="19"/>
      <c r="AG2152" s="19"/>
      <c r="AH2152" s="19"/>
      <c r="AI2152" s="19"/>
      <c r="AJ2152" s="19"/>
      <c r="AK2152" s="19"/>
      <c r="AL2152" s="31">
        <v>1260470</v>
      </c>
      <c r="AM2152" s="31">
        <v>1415680</v>
      </c>
      <c r="AN2152" s="31">
        <v>1077705</v>
      </c>
      <c r="AO2152" s="31">
        <v>1386145</v>
      </c>
      <c r="AP2152" s="31">
        <v>1072281.25</v>
      </c>
      <c r="AQ2152" s="31">
        <v>1183274</v>
      </c>
      <c r="AR2152" s="31">
        <v>1021701.5</v>
      </c>
      <c r="AS2152" s="31">
        <v>1182819</v>
      </c>
      <c r="AT2152" s="31">
        <v>1140460.75</v>
      </c>
      <c r="AU2152" s="31">
        <v>1065410.5</v>
      </c>
      <c r="AV2152" s="31">
        <v>1346666.75</v>
      </c>
      <c r="AW2152" s="31">
        <v>1219052.671875</v>
      </c>
      <c r="AX2152" s="31">
        <v>102291</v>
      </c>
      <c r="AY2152" s="31">
        <v>77556</v>
      </c>
      <c r="AZ2152" s="31">
        <v>179847</v>
      </c>
    </row>
    <row r="2153" spans="1:52" ht="15" customHeight="1">
      <c r="A2153" s="29" t="s">
        <v>11141</v>
      </c>
      <c r="B2153" s="34">
        <v>35453</v>
      </c>
      <c r="C2153" s="28">
        <v>750</v>
      </c>
      <c r="D2153" s="28">
        <v>44</v>
      </c>
      <c r="E2153" s="28">
        <v>46</v>
      </c>
      <c r="F2153" s="29" t="s">
        <v>172</v>
      </c>
      <c r="G2153" s="29" t="s">
        <v>7023</v>
      </c>
      <c r="H2153" s="28">
        <v>573</v>
      </c>
      <c r="I2153" s="29" t="s">
        <v>10892</v>
      </c>
      <c r="J2153" s="33" t="s">
        <v>11140</v>
      </c>
      <c r="K2153" s="29" t="s">
        <v>178</v>
      </c>
      <c r="L2153" s="29" t="s">
        <v>11139</v>
      </c>
      <c r="M2153" s="29" t="s">
        <v>1836</v>
      </c>
      <c r="N2153" s="28">
        <v>472042.1</v>
      </c>
      <c r="O2153" s="28">
        <v>6177025</v>
      </c>
      <c r="P2153" s="29" t="s">
        <v>11138</v>
      </c>
      <c r="Q2153" s="32" t="s">
        <v>174</v>
      </c>
      <c r="R2153" s="19"/>
      <c r="S2153" s="19"/>
      <c r="T2153" s="19"/>
      <c r="U2153" s="19"/>
      <c r="V2153" s="19"/>
      <c r="W2153" s="19"/>
      <c r="X2153" s="19"/>
      <c r="Y2153" s="19"/>
      <c r="Z2153" s="19"/>
      <c r="AA2153" s="19"/>
      <c r="AB2153" s="19"/>
      <c r="AC2153" s="19"/>
      <c r="AD2153" s="19"/>
      <c r="AE2153" s="19"/>
      <c r="AF2153" s="19"/>
      <c r="AG2153" s="19"/>
      <c r="AH2153" s="19"/>
      <c r="AI2153" s="19"/>
      <c r="AJ2153" s="19"/>
      <c r="AK2153" s="19"/>
      <c r="AL2153" s="31">
        <v>1268370</v>
      </c>
      <c r="AM2153" s="31">
        <v>1378130</v>
      </c>
      <c r="AN2153" s="31">
        <v>1172266</v>
      </c>
      <c r="AO2153" s="31">
        <v>1353287</v>
      </c>
      <c r="AP2153" s="31">
        <v>1069378.25</v>
      </c>
      <c r="AQ2153" s="31">
        <v>1195209.25</v>
      </c>
      <c r="AR2153" s="31">
        <v>1040500.5</v>
      </c>
      <c r="AS2153" s="31">
        <v>1126539.5</v>
      </c>
      <c r="AT2153" s="31">
        <v>1147282</v>
      </c>
      <c r="AU2153" s="31">
        <v>1063828.75</v>
      </c>
      <c r="AV2153" s="31">
        <v>1321508.5</v>
      </c>
      <c r="AW2153" s="31">
        <v>1209693.671875</v>
      </c>
      <c r="AX2153" s="31">
        <v>100893</v>
      </c>
      <c r="AY2153" s="31">
        <v>77076</v>
      </c>
      <c r="AZ2153" s="31">
        <v>177969</v>
      </c>
    </row>
    <row r="2154" spans="1:52" ht="15" customHeight="1">
      <c r="A2154" s="29" t="s">
        <v>11137</v>
      </c>
      <c r="B2154" s="34">
        <v>35458</v>
      </c>
      <c r="C2154" s="28">
        <v>750</v>
      </c>
      <c r="D2154" s="28">
        <v>44</v>
      </c>
      <c r="E2154" s="28">
        <v>46</v>
      </c>
      <c r="F2154" s="29" t="s">
        <v>172</v>
      </c>
      <c r="G2154" s="29" t="s">
        <v>11126</v>
      </c>
      <c r="H2154" s="28">
        <v>573</v>
      </c>
      <c r="I2154" s="29" t="s">
        <v>10892</v>
      </c>
      <c r="J2154" s="33" t="s">
        <v>11136</v>
      </c>
      <c r="K2154" s="29" t="s">
        <v>178</v>
      </c>
      <c r="L2154" s="29" t="s">
        <v>11129</v>
      </c>
      <c r="M2154" s="29" t="s">
        <v>1313</v>
      </c>
      <c r="N2154" s="28">
        <v>472190.8</v>
      </c>
      <c r="O2154" s="28">
        <v>6178771</v>
      </c>
      <c r="P2154" s="29" t="s">
        <v>11135</v>
      </c>
      <c r="Q2154" s="32" t="s">
        <v>174</v>
      </c>
      <c r="R2154" s="19"/>
      <c r="S2154" s="19"/>
      <c r="T2154" s="19"/>
      <c r="U2154" s="19"/>
      <c r="V2154" s="19"/>
      <c r="W2154" s="19"/>
      <c r="X2154" s="19"/>
      <c r="Y2154" s="19"/>
      <c r="Z2154" s="19"/>
      <c r="AA2154" s="19"/>
      <c r="AB2154" s="19"/>
      <c r="AC2154" s="19"/>
      <c r="AD2154" s="19"/>
      <c r="AE2154" s="19"/>
      <c r="AF2154" s="19"/>
      <c r="AG2154" s="19"/>
      <c r="AH2154" s="19"/>
      <c r="AI2154" s="19"/>
      <c r="AJ2154" s="19"/>
      <c r="AK2154" s="19"/>
      <c r="AL2154" s="31">
        <v>1270540</v>
      </c>
      <c r="AM2154" s="31">
        <v>1448960</v>
      </c>
      <c r="AN2154" s="31">
        <v>1288785</v>
      </c>
      <c r="AO2154" s="31">
        <v>1444822</v>
      </c>
      <c r="AP2154" s="31">
        <v>1135923.75</v>
      </c>
      <c r="AQ2154" s="31">
        <v>1266471.5</v>
      </c>
      <c r="AR2154" s="31">
        <v>1125829</v>
      </c>
      <c r="AS2154" s="31">
        <v>1230186.05859375</v>
      </c>
      <c r="AT2154" s="31">
        <v>1237948.890625</v>
      </c>
      <c r="AU2154" s="31">
        <v>1147120.1015625</v>
      </c>
      <c r="AV2154" s="31">
        <v>1424766.609375</v>
      </c>
      <c r="AW2154" s="31">
        <v>1289082.19921875</v>
      </c>
      <c r="AX2154" s="31">
        <v>112236.5</v>
      </c>
      <c r="AY2154" s="31">
        <v>80302.5</v>
      </c>
      <c r="AZ2154" s="31">
        <v>192539</v>
      </c>
    </row>
    <row r="2155" spans="1:52" ht="15" customHeight="1">
      <c r="A2155" s="29" t="s">
        <v>11134</v>
      </c>
      <c r="B2155" s="34">
        <v>35453</v>
      </c>
      <c r="C2155" s="28">
        <v>750</v>
      </c>
      <c r="D2155" s="28">
        <v>44</v>
      </c>
      <c r="E2155" s="28">
        <v>46</v>
      </c>
      <c r="F2155" s="29" t="s">
        <v>172</v>
      </c>
      <c r="G2155" s="29" t="s">
        <v>11126</v>
      </c>
      <c r="H2155" s="28">
        <v>573</v>
      </c>
      <c r="I2155" s="29" t="s">
        <v>10892</v>
      </c>
      <c r="J2155" s="33" t="s">
        <v>11133</v>
      </c>
      <c r="K2155" s="29" t="s">
        <v>178</v>
      </c>
      <c r="L2155" s="29" t="s">
        <v>11129</v>
      </c>
      <c r="M2155" s="29" t="s">
        <v>1313</v>
      </c>
      <c r="N2155" s="28">
        <v>472429.8</v>
      </c>
      <c r="O2155" s="28">
        <v>6178694</v>
      </c>
      <c r="P2155" s="29" t="s">
        <v>11132</v>
      </c>
      <c r="Q2155" s="32" t="s">
        <v>174</v>
      </c>
      <c r="R2155" s="19"/>
      <c r="S2155" s="19"/>
      <c r="T2155" s="19"/>
      <c r="U2155" s="19"/>
      <c r="V2155" s="19"/>
      <c r="W2155" s="19"/>
      <c r="X2155" s="19"/>
      <c r="Y2155" s="19"/>
      <c r="Z2155" s="19"/>
      <c r="AA2155" s="19"/>
      <c r="AB2155" s="19"/>
      <c r="AC2155" s="19"/>
      <c r="AD2155" s="19"/>
      <c r="AE2155" s="19"/>
      <c r="AF2155" s="19"/>
      <c r="AG2155" s="19"/>
      <c r="AH2155" s="19"/>
      <c r="AI2155" s="19"/>
      <c r="AJ2155" s="19"/>
      <c r="AK2155" s="19"/>
      <c r="AL2155" s="31">
        <v>1333560</v>
      </c>
      <c r="AM2155" s="31">
        <v>1458560</v>
      </c>
      <c r="AN2155" s="31">
        <v>1259637</v>
      </c>
      <c r="AO2155" s="31">
        <v>1470463</v>
      </c>
      <c r="AP2155" s="31">
        <v>1148402.25</v>
      </c>
      <c r="AQ2155" s="31">
        <v>1245436.25</v>
      </c>
      <c r="AR2155" s="31">
        <v>1111462.75</v>
      </c>
      <c r="AS2155" s="31">
        <v>1242593.75</v>
      </c>
      <c r="AT2155" s="31">
        <v>1234797</v>
      </c>
      <c r="AU2155" s="31">
        <v>1148479.5</v>
      </c>
      <c r="AV2155" s="31">
        <v>1438780.5</v>
      </c>
      <c r="AW2155" s="31">
        <v>1261954</v>
      </c>
      <c r="AX2155" s="31">
        <v>112645</v>
      </c>
      <c r="AY2155" s="31">
        <v>81355</v>
      </c>
      <c r="AZ2155" s="31">
        <v>194000</v>
      </c>
    </row>
    <row r="2156" spans="1:52" ht="15" customHeight="1">
      <c r="A2156" s="29" t="s">
        <v>11131</v>
      </c>
      <c r="B2156" s="34">
        <v>35453</v>
      </c>
      <c r="C2156" s="28">
        <v>750</v>
      </c>
      <c r="D2156" s="28">
        <v>44</v>
      </c>
      <c r="E2156" s="28">
        <v>46</v>
      </c>
      <c r="F2156" s="29" t="s">
        <v>172</v>
      </c>
      <c r="G2156" s="29" t="s">
        <v>11126</v>
      </c>
      <c r="H2156" s="28">
        <v>573</v>
      </c>
      <c r="I2156" s="29" t="s">
        <v>10892</v>
      </c>
      <c r="J2156" s="33" t="s">
        <v>11130</v>
      </c>
      <c r="K2156" s="29" t="s">
        <v>178</v>
      </c>
      <c r="L2156" s="29" t="s">
        <v>11129</v>
      </c>
      <c r="M2156" s="29" t="s">
        <v>1313</v>
      </c>
      <c r="N2156" s="28">
        <v>472178.8</v>
      </c>
      <c r="O2156" s="28">
        <v>6178776</v>
      </c>
      <c r="P2156" s="29" t="s">
        <v>11128</v>
      </c>
      <c r="Q2156" s="32" t="s">
        <v>174</v>
      </c>
      <c r="R2156" s="19"/>
      <c r="S2156" s="19"/>
      <c r="T2156" s="19"/>
      <c r="U2156" s="19"/>
      <c r="V2156" s="19"/>
      <c r="W2156" s="19"/>
      <c r="X2156" s="19"/>
      <c r="Y2156" s="19"/>
      <c r="Z2156" s="19"/>
      <c r="AA2156" s="19"/>
      <c r="AB2156" s="19"/>
      <c r="AC2156" s="19"/>
      <c r="AD2156" s="19"/>
      <c r="AE2156" s="19"/>
      <c r="AF2156" s="19"/>
      <c r="AG2156" s="19"/>
      <c r="AH2156" s="19"/>
      <c r="AI2156" s="19"/>
      <c r="AJ2156" s="19"/>
      <c r="AK2156" s="19"/>
      <c r="AL2156" s="31">
        <v>1340260</v>
      </c>
      <c r="AM2156" s="31">
        <v>1476930</v>
      </c>
      <c r="AN2156" s="31">
        <v>1305157</v>
      </c>
      <c r="AO2156" s="31">
        <v>1477413</v>
      </c>
      <c r="AP2156" s="31">
        <v>1168594</v>
      </c>
      <c r="AQ2156" s="31">
        <v>1316438.25</v>
      </c>
      <c r="AR2156" s="31">
        <v>1146682.75</v>
      </c>
      <c r="AS2156" s="31">
        <v>1252357.515625</v>
      </c>
      <c r="AT2156" s="31">
        <v>1247332.24609375</v>
      </c>
      <c r="AU2156" s="31">
        <v>1142955.19140625</v>
      </c>
      <c r="AV2156" s="31">
        <v>1403308</v>
      </c>
      <c r="AW2156" s="31">
        <v>1173394.7890625</v>
      </c>
      <c r="AX2156" s="31">
        <v>113196.796875</v>
      </c>
      <c r="AY2156" s="31">
        <v>82890.6015625</v>
      </c>
      <c r="AZ2156" s="31">
        <v>196087.3984375</v>
      </c>
    </row>
    <row r="2157" spans="1:52" ht="15" customHeight="1">
      <c r="A2157" s="29" t="s">
        <v>11127</v>
      </c>
      <c r="B2157" s="34">
        <v>35551</v>
      </c>
      <c r="C2157" s="28">
        <v>600</v>
      </c>
      <c r="D2157" s="28">
        <v>44</v>
      </c>
      <c r="E2157" s="28">
        <v>46</v>
      </c>
      <c r="F2157" s="29" t="s">
        <v>242</v>
      </c>
      <c r="G2157" s="29" t="s">
        <v>2716</v>
      </c>
      <c r="H2157" s="28">
        <v>573</v>
      </c>
      <c r="I2157" s="29" t="s">
        <v>10892</v>
      </c>
      <c r="J2157" s="33" t="s">
        <v>11125</v>
      </c>
      <c r="K2157" s="29" t="s">
        <v>178</v>
      </c>
      <c r="L2157" s="29" t="s">
        <v>11121</v>
      </c>
      <c r="M2157" s="29" t="s">
        <v>245</v>
      </c>
      <c r="N2157" s="28">
        <v>457297.6</v>
      </c>
      <c r="O2157" s="28">
        <v>6178113</v>
      </c>
      <c r="P2157" s="29" t="s">
        <v>11124</v>
      </c>
      <c r="Q2157" s="32" t="s">
        <v>174</v>
      </c>
      <c r="R2157" s="19"/>
      <c r="S2157" s="19"/>
      <c r="T2157" s="19"/>
      <c r="U2157" s="19"/>
      <c r="V2157" s="19"/>
      <c r="W2157" s="19"/>
      <c r="X2157" s="19"/>
      <c r="Y2157" s="19"/>
      <c r="Z2157" s="19"/>
      <c r="AA2157" s="19"/>
      <c r="AB2157" s="19"/>
      <c r="AC2157" s="19"/>
      <c r="AD2157" s="19"/>
      <c r="AE2157" s="19"/>
      <c r="AF2157" s="19"/>
      <c r="AG2157" s="19"/>
      <c r="AH2157" s="19"/>
      <c r="AI2157" s="19"/>
      <c r="AJ2157" s="19"/>
      <c r="AK2157" s="19"/>
      <c r="AL2157" s="31">
        <v>844920</v>
      </c>
      <c r="AM2157" s="31">
        <v>1546884</v>
      </c>
      <c r="AN2157" s="31">
        <v>1413843</v>
      </c>
      <c r="AO2157" s="31">
        <v>1594000</v>
      </c>
      <c r="AP2157" s="31">
        <v>1285106.75</v>
      </c>
      <c r="AQ2157" s="31">
        <v>1374509.5</v>
      </c>
      <c r="AR2157" s="31">
        <v>1199048.5</v>
      </c>
      <c r="AS2157" s="31">
        <v>1311699.25</v>
      </c>
      <c r="AT2157" s="31">
        <v>1309832.25</v>
      </c>
      <c r="AU2157" s="31">
        <v>1123529</v>
      </c>
      <c r="AV2157" s="31">
        <v>925130</v>
      </c>
      <c r="AW2157" s="31">
        <v>900435</v>
      </c>
      <c r="AX2157" s="31">
        <v>123213.5</v>
      </c>
      <c r="AY2157" s="31">
        <v>78124.75</v>
      </c>
      <c r="AZ2157" s="31">
        <v>201338.25</v>
      </c>
    </row>
    <row r="2158" spans="1:52" ht="15" customHeight="1">
      <c r="A2158" s="29" t="s">
        <v>11123</v>
      </c>
      <c r="B2158" s="34">
        <v>35551</v>
      </c>
      <c r="C2158" s="28">
        <v>600</v>
      </c>
      <c r="D2158" s="28">
        <v>44</v>
      </c>
      <c r="E2158" s="28">
        <v>45</v>
      </c>
      <c r="F2158" s="29" t="s">
        <v>242</v>
      </c>
      <c r="G2158" s="29" t="s">
        <v>2716</v>
      </c>
      <c r="H2158" s="28">
        <v>573</v>
      </c>
      <c r="I2158" s="29" t="s">
        <v>10892</v>
      </c>
      <c r="J2158" s="33" t="s">
        <v>11122</v>
      </c>
      <c r="K2158" s="29" t="s">
        <v>178</v>
      </c>
      <c r="L2158" s="29" t="s">
        <v>11121</v>
      </c>
      <c r="M2158" s="29" t="s">
        <v>1836</v>
      </c>
      <c r="N2158" s="28">
        <v>457307.3</v>
      </c>
      <c r="O2158" s="28">
        <v>6177834</v>
      </c>
      <c r="P2158" s="29" t="s">
        <v>11120</v>
      </c>
      <c r="Q2158" s="32" t="s">
        <v>174</v>
      </c>
      <c r="R2158" s="19"/>
      <c r="S2158" s="19"/>
      <c r="T2158" s="19"/>
      <c r="U2158" s="19"/>
      <c r="V2158" s="19"/>
      <c r="W2158" s="19"/>
      <c r="X2158" s="19"/>
      <c r="Y2158" s="19"/>
      <c r="Z2158" s="19"/>
      <c r="AA2158" s="19"/>
      <c r="AB2158" s="19"/>
      <c r="AC2158" s="19"/>
      <c r="AD2158" s="19"/>
      <c r="AE2158" s="19"/>
      <c r="AF2158" s="19"/>
      <c r="AG2158" s="19"/>
      <c r="AH2158" s="19"/>
      <c r="AI2158" s="19"/>
      <c r="AJ2158" s="19"/>
      <c r="AK2158" s="19"/>
      <c r="AL2158" s="31">
        <v>826480</v>
      </c>
      <c r="AM2158" s="31">
        <v>1583080</v>
      </c>
      <c r="AN2158" s="31">
        <v>1363061</v>
      </c>
      <c r="AO2158" s="31">
        <v>1533045</v>
      </c>
      <c r="AP2158" s="31">
        <v>1233088.75</v>
      </c>
      <c r="AQ2158" s="31">
        <v>1332446.5</v>
      </c>
      <c r="AR2158" s="31">
        <v>1183449</v>
      </c>
      <c r="AS2158" s="31">
        <v>1308775</v>
      </c>
      <c r="AT2158" s="31">
        <v>1325483.75</v>
      </c>
      <c r="AU2158" s="31">
        <v>1230462.5</v>
      </c>
      <c r="AV2158" s="31">
        <v>1459684</v>
      </c>
      <c r="AW2158" s="31">
        <v>1372791.5</v>
      </c>
      <c r="AX2158" s="31">
        <v>117000.5</v>
      </c>
      <c r="AY2158" s="31">
        <v>76385.75</v>
      </c>
      <c r="AZ2158" s="31">
        <v>193386.25</v>
      </c>
    </row>
    <row r="2159" spans="1:52" ht="15" customHeight="1">
      <c r="A2159" s="29" t="s">
        <v>11119</v>
      </c>
      <c r="B2159" s="34">
        <v>35551</v>
      </c>
      <c r="C2159" s="28">
        <v>600</v>
      </c>
      <c r="D2159" s="28">
        <v>44</v>
      </c>
      <c r="E2159" s="28">
        <v>45</v>
      </c>
      <c r="F2159" s="29" t="s">
        <v>242</v>
      </c>
      <c r="G2159" s="29" t="s">
        <v>2716</v>
      </c>
      <c r="H2159" s="28">
        <v>573</v>
      </c>
      <c r="I2159" s="29" t="s">
        <v>10892</v>
      </c>
      <c r="J2159" s="33" t="s">
        <v>11118</v>
      </c>
      <c r="K2159" s="29" t="s">
        <v>178</v>
      </c>
      <c r="L2159" s="29" t="s">
        <v>11117</v>
      </c>
      <c r="M2159" s="29" t="s">
        <v>1836</v>
      </c>
      <c r="N2159" s="28">
        <v>457020.6</v>
      </c>
      <c r="O2159" s="28">
        <v>6177801</v>
      </c>
      <c r="P2159" s="29" t="s">
        <v>11116</v>
      </c>
      <c r="Q2159" s="32" t="s">
        <v>174</v>
      </c>
      <c r="R2159" s="19"/>
      <c r="S2159" s="19"/>
      <c r="T2159" s="19"/>
      <c r="U2159" s="19"/>
      <c r="V2159" s="19"/>
      <c r="W2159" s="19"/>
      <c r="X2159" s="19"/>
      <c r="Y2159" s="19"/>
      <c r="Z2159" s="19"/>
      <c r="AA2159" s="19"/>
      <c r="AB2159" s="19"/>
      <c r="AC2159" s="19"/>
      <c r="AD2159" s="19"/>
      <c r="AE2159" s="19"/>
      <c r="AF2159" s="19"/>
      <c r="AG2159" s="19"/>
      <c r="AH2159" s="19"/>
      <c r="AI2159" s="19"/>
      <c r="AJ2159" s="19"/>
      <c r="AK2159" s="19"/>
      <c r="AL2159" s="31">
        <v>812590</v>
      </c>
      <c r="AM2159" s="31">
        <v>1592100</v>
      </c>
      <c r="AN2159" s="31">
        <v>1296109</v>
      </c>
      <c r="AO2159" s="31">
        <v>1550410</v>
      </c>
      <c r="AP2159" s="31">
        <v>1246967</v>
      </c>
      <c r="AQ2159" s="31">
        <v>1307771.5</v>
      </c>
      <c r="AR2159" s="31">
        <v>1190355.5</v>
      </c>
      <c r="AS2159" s="31">
        <v>1355010</v>
      </c>
      <c r="AT2159" s="31">
        <v>1331050.75</v>
      </c>
      <c r="AU2159" s="31">
        <v>1222223</v>
      </c>
      <c r="AV2159" s="31">
        <v>1481938.203125</v>
      </c>
      <c r="AW2159" s="31">
        <v>1369484.48828125</v>
      </c>
      <c r="AX2159" s="31">
        <v>123300.8984375</v>
      </c>
      <c r="AY2159" s="31">
        <v>74597.703125</v>
      </c>
      <c r="AZ2159" s="31">
        <v>197898.6015625</v>
      </c>
    </row>
    <row r="2160" spans="1:52" ht="15" customHeight="1">
      <c r="A2160" s="29" t="s">
        <v>11115</v>
      </c>
      <c r="B2160" s="34">
        <v>35458</v>
      </c>
      <c r="C2160" s="28">
        <v>600</v>
      </c>
      <c r="D2160" s="28">
        <v>44</v>
      </c>
      <c r="E2160" s="28">
        <v>45</v>
      </c>
      <c r="F2160" s="29" t="s">
        <v>242</v>
      </c>
      <c r="G2160" s="29" t="s">
        <v>2716</v>
      </c>
      <c r="H2160" s="28">
        <v>573</v>
      </c>
      <c r="I2160" s="29" t="s">
        <v>10892</v>
      </c>
      <c r="J2160" s="33" t="s">
        <v>11114</v>
      </c>
      <c r="K2160" s="29" t="s">
        <v>178</v>
      </c>
      <c r="L2160" s="29" t="s">
        <v>11104</v>
      </c>
      <c r="M2160" s="29" t="s">
        <v>331</v>
      </c>
      <c r="N2160" s="28">
        <v>467101.7</v>
      </c>
      <c r="O2160" s="28">
        <v>6179597</v>
      </c>
      <c r="P2160" s="29" t="s">
        <v>11113</v>
      </c>
      <c r="Q2160" s="32" t="s">
        <v>174</v>
      </c>
      <c r="R2160" s="19"/>
      <c r="S2160" s="19"/>
      <c r="T2160" s="19"/>
      <c r="U2160" s="19"/>
      <c r="V2160" s="19"/>
      <c r="W2160" s="19"/>
      <c r="X2160" s="19"/>
      <c r="Y2160" s="19"/>
      <c r="Z2160" s="19"/>
      <c r="AA2160" s="19"/>
      <c r="AB2160" s="19"/>
      <c r="AC2160" s="19"/>
      <c r="AD2160" s="19"/>
      <c r="AE2160" s="19"/>
      <c r="AF2160" s="19"/>
      <c r="AG2160" s="19"/>
      <c r="AH2160" s="19"/>
      <c r="AI2160" s="19"/>
      <c r="AJ2160" s="19"/>
      <c r="AK2160" s="19"/>
      <c r="AL2160" s="31">
        <v>1287100</v>
      </c>
      <c r="AM2160" s="31">
        <v>1435100</v>
      </c>
      <c r="AN2160" s="31">
        <v>1269221</v>
      </c>
      <c r="AO2160" s="31">
        <v>1432978</v>
      </c>
      <c r="AP2160" s="31">
        <v>1138250.25</v>
      </c>
      <c r="AQ2160" s="31">
        <v>1257251</v>
      </c>
      <c r="AR2160" s="31">
        <v>1132649</v>
      </c>
      <c r="AS2160" s="31">
        <v>1147517.25</v>
      </c>
      <c r="AT2160" s="31">
        <v>1212922.75</v>
      </c>
      <c r="AU2160" s="31">
        <v>1102005.5</v>
      </c>
      <c r="AV2160" s="31">
        <v>1368908.25</v>
      </c>
      <c r="AW2160" s="31">
        <v>1263980.75</v>
      </c>
      <c r="AX2160" s="31">
        <v>113183</v>
      </c>
      <c r="AY2160" s="31">
        <v>74157</v>
      </c>
      <c r="AZ2160" s="31">
        <v>187340</v>
      </c>
    </row>
    <row r="2161" spans="1:52" ht="15" customHeight="1">
      <c r="A2161" s="29" t="s">
        <v>11112</v>
      </c>
      <c r="B2161" s="34">
        <v>35445</v>
      </c>
      <c r="C2161" s="28">
        <v>600</v>
      </c>
      <c r="D2161" s="28">
        <v>44</v>
      </c>
      <c r="E2161" s="28">
        <v>45</v>
      </c>
      <c r="F2161" s="29" t="s">
        <v>242</v>
      </c>
      <c r="G2161" s="29" t="s">
        <v>2716</v>
      </c>
      <c r="H2161" s="28">
        <v>573</v>
      </c>
      <c r="I2161" s="29" t="s">
        <v>10892</v>
      </c>
      <c r="J2161" s="33" t="s">
        <v>11111</v>
      </c>
      <c r="K2161" s="29" t="s">
        <v>178</v>
      </c>
      <c r="L2161" s="29" t="s">
        <v>11104</v>
      </c>
      <c r="M2161" s="29" t="s">
        <v>331</v>
      </c>
      <c r="N2161" s="28">
        <v>466937.3</v>
      </c>
      <c r="O2161" s="28">
        <v>6179311</v>
      </c>
      <c r="P2161" s="29" t="s">
        <v>11110</v>
      </c>
      <c r="Q2161" s="32" t="s">
        <v>174</v>
      </c>
      <c r="R2161" s="19"/>
      <c r="S2161" s="19"/>
      <c r="T2161" s="19"/>
      <c r="U2161" s="19"/>
      <c r="V2161" s="19"/>
      <c r="W2161" s="19"/>
      <c r="X2161" s="19"/>
      <c r="Y2161" s="19"/>
      <c r="Z2161" s="19"/>
      <c r="AA2161" s="19"/>
      <c r="AB2161" s="19"/>
      <c r="AC2161" s="19"/>
      <c r="AD2161" s="19"/>
      <c r="AE2161" s="19"/>
      <c r="AF2161" s="19"/>
      <c r="AG2161" s="19"/>
      <c r="AH2161" s="19"/>
      <c r="AI2161" s="19"/>
      <c r="AJ2161" s="19"/>
      <c r="AK2161" s="19"/>
      <c r="AL2161" s="31">
        <v>1360540</v>
      </c>
      <c r="AM2161" s="31">
        <v>1493320</v>
      </c>
      <c r="AN2161" s="31">
        <v>1322857</v>
      </c>
      <c r="AO2161" s="31">
        <v>1486234</v>
      </c>
      <c r="AP2161" s="31">
        <v>1165445.75</v>
      </c>
      <c r="AQ2161" s="31">
        <v>1309322.5</v>
      </c>
      <c r="AR2161" s="31">
        <v>1154457.25</v>
      </c>
      <c r="AS2161" s="31">
        <v>1293182.5</v>
      </c>
      <c r="AT2161" s="31">
        <v>1285125.25</v>
      </c>
      <c r="AU2161" s="31">
        <v>1176776.75</v>
      </c>
      <c r="AV2161" s="31">
        <v>1431438.75</v>
      </c>
      <c r="AW2161" s="31">
        <v>1341890.5</v>
      </c>
      <c r="AX2161" s="31">
        <v>121032</v>
      </c>
      <c r="AY2161" s="31">
        <v>79438.5</v>
      </c>
      <c r="AZ2161" s="31">
        <v>200470.5</v>
      </c>
    </row>
    <row r="2162" spans="1:52" ht="15" customHeight="1">
      <c r="A2162" s="29" t="s">
        <v>11109</v>
      </c>
      <c r="B2162" s="34">
        <v>35439</v>
      </c>
      <c r="C2162" s="28">
        <v>600</v>
      </c>
      <c r="D2162" s="28">
        <v>44</v>
      </c>
      <c r="E2162" s="28">
        <v>45</v>
      </c>
      <c r="F2162" s="29" t="s">
        <v>242</v>
      </c>
      <c r="G2162" s="29" t="s">
        <v>2716</v>
      </c>
      <c r="H2162" s="28">
        <v>573</v>
      </c>
      <c r="I2162" s="29" t="s">
        <v>10892</v>
      </c>
      <c r="J2162" s="33" t="s">
        <v>11108</v>
      </c>
      <c r="K2162" s="29" t="s">
        <v>178</v>
      </c>
      <c r="L2162" s="29" t="s">
        <v>11104</v>
      </c>
      <c r="M2162" s="29" t="s">
        <v>176</v>
      </c>
      <c r="N2162" s="28">
        <v>466708.6</v>
      </c>
      <c r="O2162" s="28">
        <v>6179572</v>
      </c>
      <c r="P2162" s="29" t="s">
        <v>11107</v>
      </c>
      <c r="Q2162" s="32" t="s">
        <v>174</v>
      </c>
      <c r="R2162" s="19"/>
      <c r="S2162" s="19"/>
      <c r="T2162" s="19"/>
      <c r="U2162" s="19"/>
      <c r="V2162" s="19"/>
      <c r="W2162" s="19"/>
      <c r="X2162" s="19"/>
      <c r="Y2162" s="19"/>
      <c r="Z2162" s="19"/>
      <c r="AA2162" s="19"/>
      <c r="AB2162" s="19"/>
      <c r="AC2162" s="19"/>
      <c r="AD2162" s="19"/>
      <c r="AE2162" s="19"/>
      <c r="AF2162" s="19"/>
      <c r="AG2162" s="19"/>
      <c r="AH2162" s="19"/>
      <c r="AI2162" s="19"/>
      <c r="AJ2162" s="19"/>
      <c r="AK2162" s="19"/>
      <c r="AL2162" s="31">
        <v>1357780</v>
      </c>
      <c r="AM2162" s="31">
        <v>1452370</v>
      </c>
      <c r="AN2162" s="31">
        <v>1278880</v>
      </c>
      <c r="AO2162" s="31">
        <v>1435080</v>
      </c>
      <c r="AP2162" s="31">
        <v>1144229.75</v>
      </c>
      <c r="AQ2162" s="31">
        <v>1270434.5</v>
      </c>
      <c r="AR2162" s="31">
        <v>1134919.5</v>
      </c>
      <c r="AS2162" s="31">
        <v>1273036.5</v>
      </c>
      <c r="AT2162" s="31">
        <v>1231325.75</v>
      </c>
      <c r="AU2162" s="31">
        <v>1121981.5</v>
      </c>
      <c r="AV2162" s="31">
        <v>1390072.25</v>
      </c>
      <c r="AW2162" s="31">
        <v>1296163.75</v>
      </c>
      <c r="AX2162" s="31">
        <v>111680.75</v>
      </c>
      <c r="AY2162" s="31">
        <v>75869.25</v>
      </c>
      <c r="AZ2162" s="31">
        <v>187550</v>
      </c>
    </row>
    <row r="2163" spans="1:52" ht="15" customHeight="1">
      <c r="A2163" s="29" t="s">
        <v>11106</v>
      </c>
      <c r="B2163" s="34">
        <v>35439</v>
      </c>
      <c r="C2163" s="28">
        <v>600</v>
      </c>
      <c r="D2163" s="28">
        <v>44</v>
      </c>
      <c r="E2163" s="28">
        <v>45</v>
      </c>
      <c r="F2163" s="29" t="s">
        <v>242</v>
      </c>
      <c r="G2163" s="29" t="s">
        <v>2716</v>
      </c>
      <c r="H2163" s="28">
        <v>573</v>
      </c>
      <c r="I2163" s="29" t="s">
        <v>10892</v>
      </c>
      <c r="J2163" s="33" t="s">
        <v>11105</v>
      </c>
      <c r="K2163" s="29" t="s">
        <v>178</v>
      </c>
      <c r="L2163" s="29" t="s">
        <v>11104</v>
      </c>
      <c r="M2163" s="29" t="s">
        <v>176</v>
      </c>
      <c r="N2163" s="28">
        <v>466544.6</v>
      </c>
      <c r="O2163" s="28">
        <v>6179301</v>
      </c>
      <c r="P2163" s="29" t="s">
        <v>11103</v>
      </c>
      <c r="Q2163" s="32" t="s">
        <v>174</v>
      </c>
      <c r="R2163" s="19"/>
      <c r="S2163" s="19"/>
      <c r="T2163" s="19"/>
      <c r="U2163" s="19"/>
      <c r="V2163" s="19"/>
      <c r="W2163" s="19"/>
      <c r="X2163" s="19"/>
      <c r="Y2163" s="19"/>
      <c r="Z2163" s="19"/>
      <c r="AA2163" s="19"/>
      <c r="AB2163" s="19"/>
      <c r="AC2163" s="19"/>
      <c r="AD2163" s="19"/>
      <c r="AE2163" s="19"/>
      <c r="AF2163" s="19"/>
      <c r="AG2163" s="19"/>
      <c r="AH2163" s="19"/>
      <c r="AI2163" s="19"/>
      <c r="AJ2163" s="19"/>
      <c r="AK2163" s="19"/>
      <c r="AL2163" s="31">
        <v>1385780</v>
      </c>
      <c r="AM2163" s="31">
        <v>1506480</v>
      </c>
      <c r="AN2163" s="31">
        <v>1321718</v>
      </c>
      <c r="AO2163" s="31">
        <v>1478125</v>
      </c>
      <c r="AP2163" s="31">
        <v>1179259</v>
      </c>
      <c r="AQ2163" s="31">
        <v>1275802</v>
      </c>
      <c r="AR2163" s="31">
        <v>1164590.5</v>
      </c>
      <c r="AS2163" s="31">
        <v>1146241.25</v>
      </c>
      <c r="AT2163" s="31">
        <v>1249514</v>
      </c>
      <c r="AU2163" s="31">
        <v>1184974.75</v>
      </c>
      <c r="AV2163" s="31">
        <v>1436680.25</v>
      </c>
      <c r="AW2163" s="31">
        <v>1351242.25</v>
      </c>
      <c r="AX2163" s="31">
        <v>121866.75</v>
      </c>
      <c r="AY2163" s="31">
        <v>80120.25</v>
      </c>
      <c r="AZ2163" s="31">
        <v>201987</v>
      </c>
    </row>
    <row r="2164" spans="1:52" ht="15" customHeight="1">
      <c r="A2164" s="29" t="s">
        <v>11102</v>
      </c>
      <c r="B2164" s="34">
        <v>35419</v>
      </c>
      <c r="C2164" s="28">
        <v>600</v>
      </c>
      <c r="D2164" s="28">
        <v>44</v>
      </c>
      <c r="E2164" s="28">
        <v>45</v>
      </c>
      <c r="F2164" s="29" t="s">
        <v>242</v>
      </c>
      <c r="G2164" s="29" t="s">
        <v>2716</v>
      </c>
      <c r="H2164" s="28">
        <v>573</v>
      </c>
      <c r="I2164" s="29" t="s">
        <v>10892</v>
      </c>
      <c r="J2164" s="33" t="s">
        <v>11101</v>
      </c>
      <c r="K2164" s="29" t="s">
        <v>178</v>
      </c>
      <c r="L2164" s="29" t="s">
        <v>11100</v>
      </c>
      <c r="M2164" s="29" t="s">
        <v>8192</v>
      </c>
      <c r="N2164" s="28">
        <v>466265.8</v>
      </c>
      <c r="O2164" s="28">
        <v>6179548</v>
      </c>
      <c r="P2164" s="29" t="s">
        <v>11099</v>
      </c>
      <c r="Q2164" s="32" t="s">
        <v>174</v>
      </c>
      <c r="R2164" s="19"/>
      <c r="S2164" s="19"/>
      <c r="T2164" s="19"/>
      <c r="U2164" s="19"/>
      <c r="V2164" s="19"/>
      <c r="W2164" s="19"/>
      <c r="X2164" s="19"/>
      <c r="Y2164" s="19"/>
      <c r="Z2164" s="19"/>
      <c r="AA2164" s="19"/>
      <c r="AB2164" s="19"/>
      <c r="AC2164" s="19"/>
      <c r="AD2164" s="19"/>
      <c r="AE2164" s="19"/>
      <c r="AF2164" s="19"/>
      <c r="AG2164" s="19"/>
      <c r="AH2164" s="19"/>
      <c r="AI2164" s="19"/>
      <c r="AJ2164" s="19"/>
      <c r="AK2164" s="31">
        <v>36330</v>
      </c>
      <c r="AL2164" s="31">
        <v>1404600</v>
      </c>
      <c r="AM2164" s="31">
        <v>1496000</v>
      </c>
      <c r="AN2164" s="31">
        <v>1315365</v>
      </c>
      <c r="AO2164" s="31">
        <v>1457505</v>
      </c>
      <c r="AP2164" s="31">
        <v>1169188.25</v>
      </c>
      <c r="AQ2164" s="31">
        <v>1271636.4921875</v>
      </c>
      <c r="AR2164" s="31">
        <v>1155580.99609375</v>
      </c>
      <c r="AS2164" s="31">
        <v>1300170.80859375</v>
      </c>
      <c r="AT2164" s="31">
        <v>1266209.90234375</v>
      </c>
      <c r="AU2164" s="31">
        <v>1181714.90234375</v>
      </c>
      <c r="AV2164" s="31">
        <v>1425784.109375</v>
      </c>
      <c r="AW2164" s="31">
        <v>1325456.6015625</v>
      </c>
      <c r="AX2164" s="31">
        <v>115078</v>
      </c>
      <c r="AY2164" s="31">
        <v>77282.3984375</v>
      </c>
      <c r="AZ2164" s="31">
        <v>192360.3984375</v>
      </c>
    </row>
    <row r="2165" spans="1:52" ht="15" customHeight="1">
      <c r="A2165" s="29" t="s">
        <v>11098</v>
      </c>
      <c r="B2165" s="34">
        <v>35607</v>
      </c>
      <c r="C2165" s="28">
        <v>600</v>
      </c>
      <c r="D2165" s="28">
        <v>44</v>
      </c>
      <c r="E2165" s="28">
        <v>45</v>
      </c>
      <c r="F2165" s="29" t="s">
        <v>242</v>
      </c>
      <c r="G2165" s="29" t="s">
        <v>2716</v>
      </c>
      <c r="H2165" s="28">
        <v>573</v>
      </c>
      <c r="I2165" s="29" t="s">
        <v>10892</v>
      </c>
      <c r="J2165" s="33" t="s">
        <v>11097</v>
      </c>
      <c r="K2165" s="29" t="s">
        <v>178</v>
      </c>
      <c r="L2165" s="29" t="s">
        <v>11094</v>
      </c>
      <c r="M2165" s="29" t="s">
        <v>1426</v>
      </c>
      <c r="N2165" s="28">
        <v>456755.7</v>
      </c>
      <c r="O2165" s="28">
        <v>6183669</v>
      </c>
      <c r="P2165" s="29" t="s">
        <v>3921</v>
      </c>
      <c r="Q2165" s="32" t="s">
        <v>174</v>
      </c>
      <c r="R2165" s="19"/>
      <c r="S2165" s="19"/>
      <c r="T2165" s="19"/>
      <c r="U2165" s="19"/>
      <c r="V2165" s="19"/>
      <c r="W2165" s="19"/>
      <c r="X2165" s="19"/>
      <c r="Y2165" s="19"/>
      <c r="Z2165" s="19"/>
      <c r="AA2165" s="19"/>
      <c r="AB2165" s="19"/>
      <c r="AC2165" s="19"/>
      <c r="AD2165" s="19"/>
      <c r="AE2165" s="19"/>
      <c r="AF2165" s="19"/>
      <c r="AG2165" s="19"/>
      <c r="AH2165" s="19"/>
      <c r="AI2165" s="19"/>
      <c r="AJ2165" s="19"/>
      <c r="AK2165" s="19"/>
      <c r="AL2165" s="31">
        <v>624230</v>
      </c>
      <c r="AM2165" s="31">
        <v>1577630</v>
      </c>
      <c r="AN2165" s="31">
        <v>1335056</v>
      </c>
      <c r="AO2165" s="31">
        <v>1504172</v>
      </c>
      <c r="AP2165" s="31">
        <v>1246905.25</v>
      </c>
      <c r="AQ2165" s="31">
        <v>1323728.75</v>
      </c>
      <c r="AR2165" s="31">
        <v>1189452.5</v>
      </c>
      <c r="AS2165" s="31">
        <v>1370558.5</v>
      </c>
      <c r="AT2165" s="31">
        <v>1329098.25</v>
      </c>
      <c r="AU2165" s="31">
        <v>1230641.75</v>
      </c>
      <c r="AV2165" s="31">
        <v>1492507</v>
      </c>
      <c r="AW2165" s="31">
        <v>1291744</v>
      </c>
      <c r="AX2165" s="31">
        <v>122334</v>
      </c>
      <c r="AY2165" s="31">
        <v>72898</v>
      </c>
      <c r="AZ2165" s="31">
        <v>195232</v>
      </c>
    </row>
    <row r="2166" spans="1:52" ht="15" customHeight="1">
      <c r="A2166" s="29" t="s">
        <v>11096</v>
      </c>
      <c r="B2166" s="34">
        <v>35607</v>
      </c>
      <c r="C2166" s="28">
        <v>600</v>
      </c>
      <c r="D2166" s="28">
        <v>44</v>
      </c>
      <c r="E2166" s="28">
        <v>45</v>
      </c>
      <c r="F2166" s="29" t="s">
        <v>242</v>
      </c>
      <c r="G2166" s="29" t="s">
        <v>2716</v>
      </c>
      <c r="H2166" s="28">
        <v>573</v>
      </c>
      <c r="I2166" s="29" t="s">
        <v>10892</v>
      </c>
      <c r="J2166" s="33" t="s">
        <v>11095</v>
      </c>
      <c r="K2166" s="29" t="s">
        <v>178</v>
      </c>
      <c r="L2166" s="29" t="s">
        <v>11094</v>
      </c>
      <c r="M2166" s="29" t="s">
        <v>11093</v>
      </c>
      <c r="N2166" s="28">
        <v>457074.4</v>
      </c>
      <c r="O2166" s="28">
        <v>6183774</v>
      </c>
      <c r="P2166" s="29" t="s">
        <v>11092</v>
      </c>
      <c r="Q2166" s="32" t="s">
        <v>174</v>
      </c>
      <c r="R2166" s="19"/>
      <c r="S2166" s="19"/>
      <c r="T2166" s="19"/>
      <c r="U2166" s="19"/>
      <c r="V2166" s="19"/>
      <c r="W2166" s="19"/>
      <c r="X2166" s="19"/>
      <c r="Y2166" s="19"/>
      <c r="Z2166" s="19"/>
      <c r="AA2166" s="19"/>
      <c r="AB2166" s="19"/>
      <c r="AC2166" s="19"/>
      <c r="AD2166" s="19"/>
      <c r="AE2166" s="19"/>
      <c r="AF2166" s="19"/>
      <c r="AG2166" s="19"/>
      <c r="AH2166" s="19"/>
      <c r="AI2166" s="19"/>
      <c r="AJ2166" s="19"/>
      <c r="AK2166" s="19"/>
      <c r="AL2166" s="31">
        <v>617400</v>
      </c>
      <c r="AM2166" s="31">
        <v>1562280</v>
      </c>
      <c r="AN2166" s="31">
        <v>1321063</v>
      </c>
      <c r="AO2166" s="31">
        <v>1516535</v>
      </c>
      <c r="AP2166" s="31">
        <v>1222879.5</v>
      </c>
      <c r="AQ2166" s="31">
        <v>1313784.75</v>
      </c>
      <c r="AR2166" s="31">
        <v>1166981.75</v>
      </c>
      <c r="AS2166" s="31">
        <v>1343881.5</v>
      </c>
      <c r="AT2166" s="31">
        <v>1317377.75</v>
      </c>
      <c r="AU2166" s="31">
        <v>1226649.25</v>
      </c>
      <c r="AV2166" s="31">
        <v>1452935.89453125</v>
      </c>
      <c r="AW2166" s="31">
        <v>1359593.62109375</v>
      </c>
      <c r="AX2166" s="31">
        <v>122721.1015625</v>
      </c>
      <c r="AY2166" s="31">
        <v>73130.796875</v>
      </c>
      <c r="AZ2166" s="31">
        <v>195851.8984375</v>
      </c>
    </row>
    <row r="2167" spans="1:52" ht="15" customHeight="1">
      <c r="A2167" s="29" t="s">
        <v>11091</v>
      </c>
      <c r="B2167" s="34">
        <v>35930</v>
      </c>
      <c r="C2167" s="28">
        <v>600</v>
      </c>
      <c r="D2167" s="28">
        <v>44</v>
      </c>
      <c r="E2167" s="28">
        <v>45</v>
      </c>
      <c r="F2167" s="29" t="s">
        <v>242</v>
      </c>
      <c r="G2167" s="29" t="s">
        <v>2716</v>
      </c>
      <c r="H2167" s="28">
        <v>573</v>
      </c>
      <c r="I2167" s="29" t="s">
        <v>10892</v>
      </c>
      <c r="J2167" s="33" t="s">
        <v>11090</v>
      </c>
      <c r="K2167" s="29" t="s">
        <v>178</v>
      </c>
      <c r="L2167" s="29" t="s">
        <v>11086</v>
      </c>
      <c r="M2167" s="29" t="s">
        <v>812</v>
      </c>
      <c r="N2167" s="28">
        <v>459557.7</v>
      </c>
      <c r="O2167" s="28">
        <v>6177943</v>
      </c>
      <c r="P2167" s="29" t="s">
        <v>11089</v>
      </c>
      <c r="Q2167" s="32" t="s">
        <v>174</v>
      </c>
      <c r="R2167" s="19"/>
      <c r="S2167" s="19"/>
      <c r="T2167" s="19"/>
      <c r="U2167" s="19"/>
      <c r="V2167" s="19"/>
      <c r="W2167" s="19"/>
      <c r="X2167" s="19"/>
      <c r="Y2167" s="19"/>
      <c r="Z2167" s="19"/>
      <c r="AA2167" s="19"/>
      <c r="AB2167" s="19"/>
      <c r="AC2167" s="19"/>
      <c r="AD2167" s="19"/>
      <c r="AE2167" s="19"/>
      <c r="AF2167" s="19"/>
      <c r="AG2167" s="19"/>
      <c r="AH2167" s="19"/>
      <c r="AI2167" s="19"/>
      <c r="AJ2167" s="19"/>
      <c r="AK2167" s="19"/>
      <c r="AL2167" s="19"/>
      <c r="AM2167" s="31">
        <v>959400</v>
      </c>
      <c r="AN2167" s="31">
        <v>1348055</v>
      </c>
      <c r="AO2167" s="31">
        <v>1570589</v>
      </c>
      <c r="AP2167" s="31">
        <v>1254205.5</v>
      </c>
      <c r="AQ2167" s="31">
        <v>1385012.25</v>
      </c>
      <c r="AR2167" s="31">
        <v>1217535.5</v>
      </c>
      <c r="AS2167" s="31">
        <v>1393483</v>
      </c>
      <c r="AT2167" s="31">
        <v>1344075</v>
      </c>
      <c r="AU2167" s="31">
        <v>1272085.796875</v>
      </c>
      <c r="AV2167" s="31">
        <v>1471245.39453125</v>
      </c>
      <c r="AW2167" s="31">
        <v>1408717.484375</v>
      </c>
      <c r="AX2167" s="31">
        <v>123406.8984375</v>
      </c>
      <c r="AY2167" s="31">
        <v>81867.703125</v>
      </c>
      <c r="AZ2167" s="31">
        <v>205274.6015625</v>
      </c>
    </row>
    <row r="2168" spans="1:52" ht="15" customHeight="1">
      <c r="A2168" s="29" t="s">
        <v>11088</v>
      </c>
      <c r="B2168" s="34">
        <v>35930</v>
      </c>
      <c r="C2168" s="28">
        <v>600</v>
      </c>
      <c r="D2168" s="28">
        <v>44</v>
      </c>
      <c r="E2168" s="28">
        <v>45</v>
      </c>
      <c r="F2168" s="29" t="s">
        <v>242</v>
      </c>
      <c r="G2168" s="29" t="s">
        <v>2716</v>
      </c>
      <c r="H2168" s="28">
        <v>573</v>
      </c>
      <c r="I2168" s="29" t="s">
        <v>10892</v>
      </c>
      <c r="J2168" s="33" t="s">
        <v>11087</v>
      </c>
      <c r="K2168" s="29" t="s">
        <v>178</v>
      </c>
      <c r="L2168" s="29" t="s">
        <v>11086</v>
      </c>
      <c r="M2168" s="29" t="s">
        <v>216</v>
      </c>
      <c r="N2168" s="28">
        <v>459789</v>
      </c>
      <c r="O2168" s="28">
        <v>6177613</v>
      </c>
      <c r="P2168" s="29" t="s">
        <v>11085</v>
      </c>
      <c r="Q2168" s="32" t="s">
        <v>174</v>
      </c>
      <c r="R2168" s="19"/>
      <c r="S2168" s="19"/>
      <c r="T2168" s="19"/>
      <c r="U2168" s="19"/>
      <c r="V2168" s="19"/>
      <c r="W2168" s="19"/>
      <c r="X2168" s="19"/>
      <c r="Y2168" s="19"/>
      <c r="Z2168" s="19"/>
      <c r="AA2168" s="19"/>
      <c r="AB2168" s="19"/>
      <c r="AC2168" s="19"/>
      <c r="AD2168" s="19"/>
      <c r="AE2168" s="19"/>
      <c r="AF2168" s="19"/>
      <c r="AG2168" s="19"/>
      <c r="AH2168" s="19"/>
      <c r="AI2168" s="19"/>
      <c r="AJ2168" s="19"/>
      <c r="AK2168" s="19"/>
      <c r="AL2168" s="19"/>
      <c r="AM2168" s="31">
        <v>953780</v>
      </c>
      <c r="AN2168" s="31">
        <v>1390714</v>
      </c>
      <c r="AO2168" s="31">
        <v>1594054</v>
      </c>
      <c r="AP2168" s="31">
        <v>1262874.75</v>
      </c>
      <c r="AQ2168" s="31">
        <v>1384266.25</v>
      </c>
      <c r="AR2168" s="31">
        <v>1192250.5</v>
      </c>
      <c r="AS2168" s="31">
        <v>1385100.75</v>
      </c>
      <c r="AT2168" s="31">
        <v>1358547.75</v>
      </c>
      <c r="AU2168" s="31">
        <v>1269208.3515625</v>
      </c>
      <c r="AV2168" s="31">
        <v>1481285.609375</v>
      </c>
      <c r="AW2168" s="31">
        <v>1375243.7890625</v>
      </c>
      <c r="AX2168" s="31">
        <v>124372.6015625</v>
      </c>
      <c r="AY2168" s="31">
        <v>82087.5</v>
      </c>
      <c r="AZ2168" s="31">
        <v>206460.1015625</v>
      </c>
    </row>
    <row r="2169" spans="1:52" ht="15" customHeight="1">
      <c r="A2169" s="29" t="s">
        <v>11084</v>
      </c>
      <c r="B2169" s="34">
        <v>35739</v>
      </c>
      <c r="C2169" s="28">
        <v>11</v>
      </c>
      <c r="D2169" s="28">
        <v>13</v>
      </c>
      <c r="E2169" s="28">
        <v>18</v>
      </c>
      <c r="F2169" s="29" t="s">
        <v>3445</v>
      </c>
      <c r="G2169" s="29" t="s">
        <v>11078</v>
      </c>
      <c r="H2169" s="28">
        <v>573</v>
      </c>
      <c r="I2169" s="29" t="s">
        <v>10892</v>
      </c>
      <c r="J2169" s="33" t="s">
        <v>11083</v>
      </c>
      <c r="K2169" s="29" t="s">
        <v>178</v>
      </c>
      <c r="L2169" s="29" t="s">
        <v>11082</v>
      </c>
      <c r="M2169" s="29" t="s">
        <v>11081</v>
      </c>
      <c r="N2169" s="28">
        <v>482422.7</v>
      </c>
      <c r="O2169" s="28">
        <v>6161327</v>
      </c>
      <c r="P2169" s="29" t="s">
        <v>11080</v>
      </c>
      <c r="Q2169" s="32" t="s">
        <v>368</v>
      </c>
      <c r="R2169" s="19"/>
      <c r="S2169" s="19"/>
      <c r="T2169" s="19"/>
      <c r="U2169" s="19"/>
      <c r="V2169" s="19"/>
      <c r="W2169" s="19"/>
      <c r="X2169" s="19"/>
      <c r="Y2169" s="19"/>
      <c r="Z2169" s="19"/>
      <c r="AA2169" s="19"/>
      <c r="AB2169" s="19"/>
      <c r="AC2169" s="19"/>
      <c r="AD2169" s="19"/>
      <c r="AE2169" s="19"/>
      <c r="AF2169" s="19"/>
      <c r="AG2169" s="19"/>
      <c r="AH2169" s="19"/>
      <c r="AI2169" s="19"/>
      <c r="AJ2169" s="19"/>
      <c r="AK2169" s="19"/>
      <c r="AL2169" s="31">
        <v>2017</v>
      </c>
      <c r="AM2169" s="31">
        <v>24200</v>
      </c>
      <c r="AN2169" s="31">
        <v>24200</v>
      </c>
      <c r="AO2169" s="31">
        <v>24200</v>
      </c>
      <c r="AP2169" s="31">
        <v>25228</v>
      </c>
      <c r="AQ2169" s="31">
        <v>26695</v>
      </c>
      <c r="AR2169" s="31">
        <v>23011</v>
      </c>
      <c r="AS2169" s="31">
        <v>25867</v>
      </c>
      <c r="AT2169" s="31">
        <v>25487</v>
      </c>
      <c r="AU2169" s="31">
        <v>23913</v>
      </c>
      <c r="AV2169" s="31">
        <v>28915</v>
      </c>
      <c r="AW2169" s="31">
        <v>27404</v>
      </c>
      <c r="AX2169" s="31">
        <v>2050</v>
      </c>
      <c r="AY2169" s="31">
        <v>3747</v>
      </c>
      <c r="AZ2169" s="31">
        <v>5797</v>
      </c>
    </row>
    <row r="2170" spans="1:52" ht="15" customHeight="1">
      <c r="A2170" s="29" t="s">
        <v>11079</v>
      </c>
      <c r="B2170" s="34">
        <v>35881</v>
      </c>
      <c r="C2170" s="28">
        <v>600</v>
      </c>
      <c r="D2170" s="28">
        <v>44</v>
      </c>
      <c r="E2170" s="28">
        <v>45</v>
      </c>
      <c r="F2170" s="29" t="s">
        <v>220</v>
      </c>
      <c r="G2170" s="29" t="s">
        <v>2716</v>
      </c>
      <c r="H2170" s="28">
        <v>573</v>
      </c>
      <c r="I2170" s="29" t="s">
        <v>10892</v>
      </c>
      <c r="J2170" s="33" t="s">
        <v>11077</v>
      </c>
      <c r="K2170" s="29" t="s">
        <v>178</v>
      </c>
      <c r="L2170" s="29" t="s">
        <v>10977</v>
      </c>
      <c r="M2170" s="29" t="s">
        <v>11076</v>
      </c>
      <c r="N2170" s="28">
        <v>473936.4</v>
      </c>
      <c r="O2170" s="28">
        <v>6161950</v>
      </c>
      <c r="P2170" s="29" t="s">
        <v>11075</v>
      </c>
      <c r="Q2170" s="32" t="s">
        <v>174</v>
      </c>
      <c r="R2170" s="19"/>
      <c r="S2170" s="19"/>
      <c r="T2170" s="19"/>
      <c r="U2170" s="19"/>
      <c r="V2170" s="19"/>
      <c r="W2170" s="19"/>
      <c r="X2170" s="19"/>
      <c r="Y2170" s="19"/>
      <c r="Z2170" s="19"/>
      <c r="AA2170" s="19"/>
      <c r="AB2170" s="19"/>
      <c r="AC2170" s="19"/>
      <c r="AD2170" s="19"/>
      <c r="AE2170" s="19"/>
      <c r="AF2170" s="19"/>
      <c r="AG2170" s="19"/>
      <c r="AH2170" s="19"/>
      <c r="AI2170" s="19"/>
      <c r="AJ2170" s="19"/>
      <c r="AK2170" s="19"/>
      <c r="AL2170" s="19"/>
      <c r="AM2170" s="31">
        <v>1004360</v>
      </c>
      <c r="AN2170" s="31">
        <v>1301271</v>
      </c>
      <c r="AO2170" s="31">
        <v>1480401</v>
      </c>
      <c r="AP2170" s="31">
        <v>1140806.25</v>
      </c>
      <c r="AQ2170" s="31">
        <v>1273703.5</v>
      </c>
      <c r="AR2170" s="31">
        <v>1113516.75</v>
      </c>
      <c r="AS2170" s="31">
        <v>1179183.5</v>
      </c>
      <c r="AT2170" s="31">
        <v>1219756.5</v>
      </c>
      <c r="AU2170" s="31">
        <v>1155213.5</v>
      </c>
      <c r="AV2170" s="31">
        <v>1344326</v>
      </c>
      <c r="AW2170" s="31">
        <v>1314985</v>
      </c>
      <c r="AX2170" s="31">
        <v>115294</v>
      </c>
      <c r="AY2170" s="31">
        <v>77102.5</v>
      </c>
      <c r="AZ2170" s="31">
        <v>192396.5</v>
      </c>
    </row>
    <row r="2171" spans="1:52" ht="15" customHeight="1">
      <c r="A2171" s="29" t="s">
        <v>11074</v>
      </c>
      <c r="B2171" s="34">
        <v>35977</v>
      </c>
      <c r="C2171" s="28">
        <v>600</v>
      </c>
      <c r="D2171" s="28">
        <v>43</v>
      </c>
      <c r="E2171" s="28">
        <v>44.5</v>
      </c>
      <c r="F2171" s="29" t="s">
        <v>11042</v>
      </c>
      <c r="G2171" s="29" t="s">
        <v>2771</v>
      </c>
      <c r="H2171" s="28">
        <v>573</v>
      </c>
      <c r="I2171" s="29" t="s">
        <v>10892</v>
      </c>
      <c r="J2171" s="33" t="s">
        <v>11073</v>
      </c>
      <c r="K2171" s="29" t="s">
        <v>178</v>
      </c>
      <c r="L2171" s="29" t="s">
        <v>11072</v>
      </c>
      <c r="M2171" s="29" t="s">
        <v>2275</v>
      </c>
      <c r="N2171" s="28">
        <v>488852.2</v>
      </c>
      <c r="O2171" s="28">
        <v>6165378</v>
      </c>
      <c r="P2171" s="29" t="s">
        <v>11071</v>
      </c>
      <c r="Q2171" s="32" t="s">
        <v>174</v>
      </c>
      <c r="R2171" s="19"/>
      <c r="S2171" s="19"/>
      <c r="T2171" s="19"/>
      <c r="U2171" s="19"/>
      <c r="V2171" s="19"/>
      <c r="W2171" s="19"/>
      <c r="X2171" s="19"/>
      <c r="Y2171" s="19"/>
      <c r="Z2171" s="19"/>
      <c r="AA2171" s="19"/>
      <c r="AB2171" s="19"/>
      <c r="AC2171" s="19"/>
      <c r="AD2171" s="19"/>
      <c r="AE2171" s="19"/>
      <c r="AF2171" s="19"/>
      <c r="AG2171" s="19"/>
      <c r="AH2171" s="19"/>
      <c r="AI2171" s="19"/>
      <c r="AJ2171" s="19"/>
      <c r="AK2171" s="19"/>
      <c r="AL2171" s="19"/>
      <c r="AM2171" s="31">
        <v>536700</v>
      </c>
      <c r="AN2171" s="31">
        <v>995186</v>
      </c>
      <c r="AO2171" s="31">
        <v>1152972</v>
      </c>
      <c r="AP2171" s="31">
        <v>867262.25</v>
      </c>
      <c r="AQ2171" s="31">
        <v>991311</v>
      </c>
      <c r="AR2171" s="31">
        <v>852553.25</v>
      </c>
      <c r="AS2171" s="31">
        <v>797718.75</v>
      </c>
      <c r="AT2171" s="31">
        <v>903623.25</v>
      </c>
      <c r="AU2171" s="31">
        <v>840467.5</v>
      </c>
      <c r="AV2171" s="31">
        <v>802578.75</v>
      </c>
      <c r="AW2171" s="31">
        <v>808713.25</v>
      </c>
      <c r="AX2171" s="31">
        <v>87248.25</v>
      </c>
      <c r="AY2171" s="31">
        <v>57591.75</v>
      </c>
      <c r="AZ2171" s="31">
        <v>144840</v>
      </c>
    </row>
    <row r="2172" spans="1:52" ht="15" customHeight="1">
      <c r="A2172" s="29" t="s">
        <v>11070</v>
      </c>
      <c r="B2172" s="34">
        <v>36061</v>
      </c>
      <c r="C2172" s="28">
        <v>600</v>
      </c>
      <c r="D2172" s="28">
        <v>44</v>
      </c>
      <c r="E2172" s="28">
        <v>45</v>
      </c>
      <c r="F2172" s="29" t="s">
        <v>220</v>
      </c>
      <c r="G2172" s="29" t="s">
        <v>2716</v>
      </c>
      <c r="H2172" s="28">
        <v>573</v>
      </c>
      <c r="I2172" s="29" t="s">
        <v>10892</v>
      </c>
      <c r="J2172" s="33" t="s">
        <v>11069</v>
      </c>
      <c r="K2172" s="29" t="s">
        <v>178</v>
      </c>
      <c r="L2172" s="29" t="s">
        <v>11068</v>
      </c>
      <c r="M2172" s="29" t="s">
        <v>331</v>
      </c>
      <c r="N2172" s="28">
        <v>461468.8</v>
      </c>
      <c r="O2172" s="28">
        <v>6182076</v>
      </c>
      <c r="P2172" s="29" t="s">
        <v>11067</v>
      </c>
      <c r="Q2172" s="32" t="s">
        <v>174</v>
      </c>
      <c r="R2172" s="19"/>
      <c r="S2172" s="19"/>
      <c r="T2172" s="19"/>
      <c r="U2172" s="19"/>
      <c r="V2172" s="19"/>
      <c r="W2172" s="19"/>
      <c r="X2172" s="19"/>
      <c r="Y2172" s="19"/>
      <c r="Z2172" s="19"/>
      <c r="AA2172" s="19"/>
      <c r="AB2172" s="19"/>
      <c r="AC2172" s="19"/>
      <c r="AD2172" s="19"/>
      <c r="AE2172" s="19"/>
      <c r="AF2172" s="19"/>
      <c r="AG2172" s="19"/>
      <c r="AH2172" s="19"/>
      <c r="AI2172" s="19"/>
      <c r="AJ2172" s="19"/>
      <c r="AK2172" s="19"/>
      <c r="AL2172" s="19"/>
      <c r="AM2172" s="31">
        <v>497750</v>
      </c>
      <c r="AN2172" s="31">
        <v>1437411</v>
      </c>
      <c r="AO2172" s="31">
        <v>1577480</v>
      </c>
      <c r="AP2172" s="31">
        <v>1321007.75</v>
      </c>
      <c r="AQ2172" s="31">
        <v>1448642.65625</v>
      </c>
      <c r="AR2172" s="31">
        <v>1307108.90625</v>
      </c>
      <c r="AS2172" s="31">
        <v>1474368.703125</v>
      </c>
      <c r="AT2172" s="31">
        <v>1430532.50390625</v>
      </c>
      <c r="AU2172" s="31">
        <v>1313641.70703125</v>
      </c>
      <c r="AV2172" s="31">
        <v>1585967.8203125</v>
      </c>
      <c r="AW2172" s="31">
        <v>1377920.1015625</v>
      </c>
      <c r="AX2172" s="31">
        <v>128698.296875</v>
      </c>
      <c r="AY2172" s="31">
        <v>78826</v>
      </c>
      <c r="AZ2172" s="31">
        <v>207524.296875</v>
      </c>
    </row>
    <row r="2173" spans="1:52" ht="15" customHeight="1">
      <c r="A2173" s="29" t="s">
        <v>11066</v>
      </c>
      <c r="B2173" s="34">
        <v>36181</v>
      </c>
      <c r="C2173" s="28">
        <v>660</v>
      </c>
      <c r="D2173" s="28">
        <v>47</v>
      </c>
      <c r="E2173" s="28">
        <v>45</v>
      </c>
      <c r="F2173" s="29" t="s">
        <v>220</v>
      </c>
      <c r="G2173" s="29" t="s">
        <v>2129</v>
      </c>
      <c r="H2173" s="28">
        <v>573</v>
      </c>
      <c r="I2173" s="29" t="s">
        <v>10892</v>
      </c>
      <c r="J2173" s="33" t="s">
        <v>11065</v>
      </c>
      <c r="K2173" s="29" t="s">
        <v>178</v>
      </c>
      <c r="L2173" s="29" t="s">
        <v>11049</v>
      </c>
      <c r="M2173" s="29" t="s">
        <v>2119</v>
      </c>
      <c r="N2173" s="28">
        <v>476956</v>
      </c>
      <c r="O2173" s="28">
        <v>6159253</v>
      </c>
      <c r="P2173" s="29" t="s">
        <v>11064</v>
      </c>
      <c r="Q2173" s="32" t="s">
        <v>174</v>
      </c>
      <c r="R2173" s="19"/>
      <c r="S2173" s="19"/>
      <c r="T2173" s="19"/>
      <c r="U2173" s="19"/>
      <c r="V2173" s="19"/>
      <c r="W2173" s="19"/>
      <c r="X2173" s="19"/>
      <c r="Y2173" s="19"/>
      <c r="Z2173" s="19"/>
      <c r="AA2173" s="19"/>
      <c r="AB2173" s="19"/>
      <c r="AC2173" s="19"/>
      <c r="AD2173" s="19"/>
      <c r="AE2173" s="19"/>
      <c r="AF2173" s="19"/>
      <c r="AG2173" s="19"/>
      <c r="AH2173" s="19"/>
      <c r="AI2173" s="19"/>
      <c r="AJ2173" s="19"/>
      <c r="AK2173" s="19"/>
      <c r="AL2173" s="19"/>
      <c r="AM2173" s="19"/>
      <c r="AN2173" s="31">
        <v>1158420</v>
      </c>
      <c r="AO2173" s="31">
        <v>1487874</v>
      </c>
      <c r="AP2173" s="31">
        <v>1104934</v>
      </c>
      <c r="AQ2173" s="31">
        <v>1281744</v>
      </c>
      <c r="AR2173" s="31">
        <v>1089687.75</v>
      </c>
      <c r="AS2173" s="31">
        <v>1229128.25</v>
      </c>
      <c r="AT2173" s="31">
        <v>1228739.25</v>
      </c>
      <c r="AU2173" s="31">
        <v>1154738.5</v>
      </c>
      <c r="AV2173" s="31">
        <v>1386924</v>
      </c>
      <c r="AW2173" s="31">
        <v>1292426.5</v>
      </c>
      <c r="AX2173" s="31">
        <v>104147</v>
      </c>
      <c r="AY2173" s="31">
        <v>79820.25</v>
      </c>
      <c r="AZ2173" s="31">
        <v>183967.25</v>
      </c>
    </row>
    <row r="2174" spans="1:52" ht="15" customHeight="1">
      <c r="A2174" s="29" t="s">
        <v>11063</v>
      </c>
      <c r="B2174" s="34">
        <v>36112</v>
      </c>
      <c r="C2174" s="28">
        <v>660</v>
      </c>
      <c r="D2174" s="28">
        <v>47</v>
      </c>
      <c r="E2174" s="28">
        <v>45</v>
      </c>
      <c r="F2174" s="29" t="s">
        <v>220</v>
      </c>
      <c r="G2174" s="29" t="s">
        <v>2129</v>
      </c>
      <c r="H2174" s="28">
        <v>573</v>
      </c>
      <c r="I2174" s="29" t="s">
        <v>10892</v>
      </c>
      <c r="J2174" s="33" t="s">
        <v>11062</v>
      </c>
      <c r="K2174" s="29" t="s">
        <v>178</v>
      </c>
      <c r="L2174" s="29" t="s">
        <v>11049</v>
      </c>
      <c r="M2174" s="29" t="s">
        <v>3738</v>
      </c>
      <c r="N2174" s="28">
        <v>476862.8</v>
      </c>
      <c r="O2174" s="28">
        <v>6159036</v>
      </c>
      <c r="P2174" s="29" t="s">
        <v>11061</v>
      </c>
      <c r="Q2174" s="32" t="s">
        <v>174</v>
      </c>
      <c r="R2174" s="19"/>
      <c r="S2174" s="19"/>
      <c r="T2174" s="19"/>
      <c r="U2174" s="19"/>
      <c r="V2174" s="19"/>
      <c r="W2174" s="19"/>
      <c r="X2174" s="19"/>
      <c r="Y2174" s="19"/>
      <c r="Z2174" s="19"/>
      <c r="AA2174" s="19"/>
      <c r="AB2174" s="19"/>
      <c r="AC2174" s="19"/>
      <c r="AD2174" s="19"/>
      <c r="AE2174" s="19"/>
      <c r="AF2174" s="19"/>
      <c r="AG2174" s="19"/>
      <c r="AH2174" s="19"/>
      <c r="AI2174" s="19"/>
      <c r="AJ2174" s="19"/>
      <c r="AK2174" s="19"/>
      <c r="AL2174" s="19"/>
      <c r="AM2174" s="31">
        <v>179500</v>
      </c>
      <c r="AN2174" s="31">
        <v>1367571</v>
      </c>
      <c r="AO2174" s="31">
        <v>1565407</v>
      </c>
      <c r="AP2174" s="31">
        <v>1151009.25</v>
      </c>
      <c r="AQ2174" s="31">
        <v>1303421.25</v>
      </c>
      <c r="AR2174" s="31">
        <v>1132545.25</v>
      </c>
      <c r="AS2174" s="31">
        <v>1269095</v>
      </c>
      <c r="AT2174" s="31">
        <v>1278213</v>
      </c>
      <c r="AU2174" s="31">
        <v>1198917.25</v>
      </c>
      <c r="AV2174" s="31">
        <v>1418548.5</v>
      </c>
      <c r="AW2174" s="31">
        <v>1356123.5</v>
      </c>
      <c r="AX2174" s="31">
        <v>116886</v>
      </c>
      <c r="AY2174" s="31">
        <v>80415.25</v>
      </c>
      <c r="AZ2174" s="31">
        <v>197301.25</v>
      </c>
    </row>
    <row r="2175" spans="1:52" ht="15" customHeight="1">
      <c r="A2175" s="29" t="s">
        <v>11060</v>
      </c>
      <c r="B2175" s="34">
        <v>36171</v>
      </c>
      <c r="C2175" s="28">
        <v>660</v>
      </c>
      <c r="D2175" s="28">
        <v>47</v>
      </c>
      <c r="E2175" s="28">
        <v>45</v>
      </c>
      <c r="F2175" s="29" t="s">
        <v>220</v>
      </c>
      <c r="G2175" s="29" t="s">
        <v>2129</v>
      </c>
      <c r="H2175" s="28">
        <v>573</v>
      </c>
      <c r="I2175" s="29" t="s">
        <v>10892</v>
      </c>
      <c r="J2175" s="33" t="s">
        <v>11059</v>
      </c>
      <c r="K2175" s="29" t="s">
        <v>178</v>
      </c>
      <c r="L2175" s="29" t="s">
        <v>11049</v>
      </c>
      <c r="M2175" s="29" t="s">
        <v>1417</v>
      </c>
      <c r="N2175" s="28">
        <v>477234.5</v>
      </c>
      <c r="O2175" s="28">
        <v>6159135</v>
      </c>
      <c r="P2175" s="29" t="s">
        <v>11058</v>
      </c>
      <c r="Q2175" s="32" t="s">
        <v>174</v>
      </c>
      <c r="R2175" s="19"/>
      <c r="S2175" s="19"/>
      <c r="T2175" s="19"/>
      <c r="U2175" s="19"/>
      <c r="V2175" s="19"/>
      <c r="W2175" s="19"/>
      <c r="X2175" s="19"/>
      <c r="Y2175" s="19"/>
      <c r="Z2175" s="19"/>
      <c r="AA2175" s="19"/>
      <c r="AB2175" s="19"/>
      <c r="AC2175" s="19"/>
      <c r="AD2175" s="19"/>
      <c r="AE2175" s="19"/>
      <c r="AF2175" s="19"/>
      <c r="AG2175" s="19"/>
      <c r="AH2175" s="19"/>
      <c r="AI2175" s="19"/>
      <c r="AJ2175" s="19"/>
      <c r="AK2175" s="19"/>
      <c r="AL2175" s="19"/>
      <c r="AM2175" s="19"/>
      <c r="AN2175" s="31">
        <v>956121</v>
      </c>
      <c r="AO2175" s="31">
        <v>1491909</v>
      </c>
      <c r="AP2175" s="31">
        <v>1084648.5</v>
      </c>
      <c r="AQ2175" s="31">
        <v>1278845.75</v>
      </c>
      <c r="AR2175" s="31">
        <v>1096168.25</v>
      </c>
      <c r="AS2175" s="31">
        <v>1201420</v>
      </c>
      <c r="AT2175" s="31">
        <v>1208961.75</v>
      </c>
      <c r="AU2175" s="31">
        <v>1125921</v>
      </c>
      <c r="AV2175" s="31">
        <v>1363119.75</v>
      </c>
      <c r="AW2175" s="31">
        <v>1276564</v>
      </c>
      <c r="AX2175" s="31">
        <v>107267.5</v>
      </c>
      <c r="AY2175" s="31">
        <v>78318.75</v>
      </c>
      <c r="AZ2175" s="31">
        <v>185586.25</v>
      </c>
    </row>
    <row r="2176" spans="1:52" ht="15" customHeight="1">
      <c r="A2176" s="29" t="s">
        <v>11057</v>
      </c>
      <c r="B2176" s="34">
        <v>36112</v>
      </c>
      <c r="C2176" s="28">
        <v>660</v>
      </c>
      <c r="D2176" s="28">
        <v>47</v>
      </c>
      <c r="E2176" s="28">
        <v>45</v>
      </c>
      <c r="F2176" s="29" t="s">
        <v>220</v>
      </c>
      <c r="G2176" s="29" t="s">
        <v>2129</v>
      </c>
      <c r="H2176" s="28">
        <v>573</v>
      </c>
      <c r="I2176" s="29" t="s">
        <v>10892</v>
      </c>
      <c r="J2176" s="33" t="s">
        <v>11056</v>
      </c>
      <c r="K2176" s="29" t="s">
        <v>178</v>
      </c>
      <c r="L2176" s="29" t="s">
        <v>11049</v>
      </c>
      <c r="M2176" s="29" t="s">
        <v>1859</v>
      </c>
      <c r="N2176" s="28">
        <v>477156.6</v>
      </c>
      <c r="O2176" s="28">
        <v>6158912</v>
      </c>
      <c r="P2176" s="29" t="s">
        <v>11055</v>
      </c>
      <c r="Q2176" s="32" t="s">
        <v>174</v>
      </c>
      <c r="R2176" s="19"/>
      <c r="S2176" s="19"/>
      <c r="T2176" s="19"/>
      <c r="U2176" s="19"/>
      <c r="V2176" s="19"/>
      <c r="W2176" s="19"/>
      <c r="X2176" s="19"/>
      <c r="Y2176" s="19"/>
      <c r="Z2176" s="19"/>
      <c r="AA2176" s="19"/>
      <c r="AB2176" s="19"/>
      <c r="AC2176" s="19"/>
      <c r="AD2176" s="19"/>
      <c r="AE2176" s="19"/>
      <c r="AF2176" s="19"/>
      <c r="AG2176" s="19"/>
      <c r="AH2176" s="19"/>
      <c r="AI2176" s="19"/>
      <c r="AJ2176" s="19"/>
      <c r="AK2176" s="19"/>
      <c r="AL2176" s="19"/>
      <c r="AM2176" s="31">
        <v>179750</v>
      </c>
      <c r="AN2176" s="31">
        <v>1316771</v>
      </c>
      <c r="AO2176" s="31">
        <v>1525883</v>
      </c>
      <c r="AP2176" s="31">
        <v>1121419.75</v>
      </c>
      <c r="AQ2176" s="31">
        <v>1263272.25</v>
      </c>
      <c r="AR2176" s="31">
        <v>1102314.25</v>
      </c>
      <c r="AS2176" s="31">
        <v>1197591.25</v>
      </c>
      <c r="AT2176" s="31">
        <v>1227442.5</v>
      </c>
      <c r="AU2176" s="31">
        <v>1170567.75</v>
      </c>
      <c r="AV2176" s="31">
        <v>1395011.75</v>
      </c>
      <c r="AW2176" s="31">
        <v>1334629.75</v>
      </c>
      <c r="AX2176" s="31">
        <v>113467.5</v>
      </c>
      <c r="AY2176" s="31">
        <v>76837</v>
      </c>
      <c r="AZ2176" s="31">
        <v>190304.5</v>
      </c>
    </row>
    <row r="2177" spans="1:52" ht="15" customHeight="1">
      <c r="A2177" s="29" t="s">
        <v>11054</v>
      </c>
      <c r="B2177" s="34">
        <v>36112</v>
      </c>
      <c r="C2177" s="28">
        <v>660</v>
      </c>
      <c r="D2177" s="28">
        <v>47</v>
      </c>
      <c r="E2177" s="28">
        <v>45</v>
      </c>
      <c r="F2177" s="29" t="s">
        <v>220</v>
      </c>
      <c r="G2177" s="29" t="s">
        <v>2129</v>
      </c>
      <c r="H2177" s="28">
        <v>573</v>
      </c>
      <c r="I2177" s="29" t="s">
        <v>10892</v>
      </c>
      <c r="J2177" s="33" t="s">
        <v>11053</v>
      </c>
      <c r="K2177" s="29" t="s">
        <v>178</v>
      </c>
      <c r="L2177" s="29" t="s">
        <v>11049</v>
      </c>
      <c r="M2177" s="29" t="s">
        <v>3437</v>
      </c>
      <c r="N2177" s="28">
        <v>477502.5</v>
      </c>
      <c r="O2177" s="28">
        <v>6159013</v>
      </c>
      <c r="P2177" s="29" t="s">
        <v>11052</v>
      </c>
      <c r="Q2177" s="32" t="s">
        <v>174</v>
      </c>
      <c r="R2177" s="19"/>
      <c r="S2177" s="19"/>
      <c r="T2177" s="19"/>
      <c r="U2177" s="19"/>
      <c r="V2177" s="19"/>
      <c r="W2177" s="19"/>
      <c r="X2177" s="19"/>
      <c r="Y2177" s="19"/>
      <c r="Z2177" s="19"/>
      <c r="AA2177" s="19"/>
      <c r="AB2177" s="19"/>
      <c r="AC2177" s="19"/>
      <c r="AD2177" s="19"/>
      <c r="AE2177" s="19"/>
      <c r="AF2177" s="19"/>
      <c r="AG2177" s="19"/>
      <c r="AH2177" s="19"/>
      <c r="AI2177" s="19"/>
      <c r="AJ2177" s="19"/>
      <c r="AK2177" s="19"/>
      <c r="AL2177" s="19"/>
      <c r="AM2177" s="31">
        <v>191820</v>
      </c>
      <c r="AN2177" s="31">
        <v>1348189</v>
      </c>
      <c r="AO2177" s="31">
        <v>1515520</v>
      </c>
      <c r="AP2177" s="31">
        <v>1142817.75</v>
      </c>
      <c r="AQ2177" s="31">
        <v>1297904.25</v>
      </c>
      <c r="AR2177" s="31">
        <v>1126485.25</v>
      </c>
      <c r="AS2177" s="31">
        <v>1279465</v>
      </c>
      <c r="AT2177" s="31">
        <v>1258023</v>
      </c>
      <c r="AU2177" s="31">
        <v>1170251.5</v>
      </c>
      <c r="AV2177" s="31">
        <v>1403701.5</v>
      </c>
      <c r="AW2177" s="31">
        <v>1246178</v>
      </c>
      <c r="AX2177" s="31">
        <v>112085.5</v>
      </c>
      <c r="AY2177" s="31">
        <v>77332.25</v>
      </c>
      <c r="AZ2177" s="31">
        <v>189417.75</v>
      </c>
    </row>
    <row r="2178" spans="1:52" ht="15" customHeight="1">
      <c r="A2178" s="29" t="s">
        <v>11051</v>
      </c>
      <c r="B2178" s="34">
        <v>36112</v>
      </c>
      <c r="C2178" s="28">
        <v>660</v>
      </c>
      <c r="D2178" s="28">
        <v>47</v>
      </c>
      <c r="E2178" s="28">
        <v>45</v>
      </c>
      <c r="F2178" s="29" t="s">
        <v>220</v>
      </c>
      <c r="G2178" s="29" t="s">
        <v>2129</v>
      </c>
      <c r="H2178" s="28">
        <v>573</v>
      </c>
      <c r="I2178" s="29" t="s">
        <v>10892</v>
      </c>
      <c r="J2178" s="33" t="s">
        <v>11050</v>
      </c>
      <c r="K2178" s="29" t="s">
        <v>178</v>
      </c>
      <c r="L2178" s="29" t="s">
        <v>11049</v>
      </c>
      <c r="M2178" s="29" t="s">
        <v>2488</v>
      </c>
      <c r="N2178" s="28">
        <v>477405.4</v>
      </c>
      <c r="O2178" s="28">
        <v>6158792</v>
      </c>
      <c r="P2178" s="29" t="s">
        <v>11048</v>
      </c>
      <c r="Q2178" s="32" t="s">
        <v>174</v>
      </c>
      <c r="R2178" s="19"/>
      <c r="S2178" s="19"/>
      <c r="T2178" s="19"/>
      <c r="U2178" s="19"/>
      <c r="V2178" s="19"/>
      <c r="W2178" s="19"/>
      <c r="X2178" s="19"/>
      <c r="Y2178" s="19"/>
      <c r="Z2178" s="19"/>
      <c r="AA2178" s="19"/>
      <c r="AB2178" s="19"/>
      <c r="AC2178" s="19"/>
      <c r="AD2178" s="19"/>
      <c r="AE2178" s="19"/>
      <c r="AF2178" s="19"/>
      <c r="AG2178" s="19"/>
      <c r="AH2178" s="19"/>
      <c r="AI2178" s="19"/>
      <c r="AJ2178" s="19"/>
      <c r="AK2178" s="19"/>
      <c r="AL2178" s="19"/>
      <c r="AM2178" s="31">
        <v>170900</v>
      </c>
      <c r="AN2178" s="31">
        <v>1364777</v>
      </c>
      <c r="AO2178" s="31">
        <v>1495601</v>
      </c>
      <c r="AP2178" s="31">
        <v>1145520.25</v>
      </c>
      <c r="AQ2178" s="31">
        <v>1337072.75</v>
      </c>
      <c r="AR2178" s="31">
        <v>1149311.5</v>
      </c>
      <c r="AS2178" s="31">
        <v>1274601.75</v>
      </c>
      <c r="AT2178" s="31">
        <v>1250420.75</v>
      </c>
      <c r="AU2178" s="31">
        <v>1194183.75</v>
      </c>
      <c r="AV2178" s="31">
        <v>1398819.25</v>
      </c>
      <c r="AW2178" s="31">
        <v>1199019.75</v>
      </c>
      <c r="AX2178" s="31">
        <v>119331.75</v>
      </c>
      <c r="AY2178" s="31">
        <v>78168.75</v>
      </c>
      <c r="AZ2178" s="31">
        <v>197500.5</v>
      </c>
    </row>
    <row r="2179" spans="1:52" ht="15" customHeight="1">
      <c r="A2179" s="29" t="s">
        <v>11047</v>
      </c>
      <c r="B2179" s="34">
        <v>36146</v>
      </c>
      <c r="C2179" s="28">
        <v>600</v>
      </c>
      <c r="D2179" s="28">
        <v>43</v>
      </c>
      <c r="E2179" s="28">
        <v>44.5</v>
      </c>
      <c r="F2179" s="29" t="s">
        <v>11042</v>
      </c>
      <c r="G2179" s="29" t="s">
        <v>2260</v>
      </c>
      <c r="H2179" s="28">
        <v>573</v>
      </c>
      <c r="I2179" s="29" t="s">
        <v>10892</v>
      </c>
      <c r="J2179" s="33" t="s">
        <v>11046</v>
      </c>
      <c r="K2179" s="29" t="s">
        <v>178</v>
      </c>
      <c r="L2179" s="29" t="s">
        <v>11045</v>
      </c>
      <c r="M2179" s="29" t="s">
        <v>270</v>
      </c>
      <c r="N2179" s="28">
        <v>488902.40000000002</v>
      </c>
      <c r="O2179" s="28">
        <v>6165066</v>
      </c>
      <c r="P2179" s="29" t="s">
        <v>11044</v>
      </c>
      <c r="Q2179" s="32" t="s">
        <v>174</v>
      </c>
      <c r="R2179" s="19"/>
      <c r="S2179" s="19"/>
      <c r="T2179" s="19"/>
      <c r="U2179" s="19"/>
      <c r="V2179" s="19"/>
      <c r="W2179" s="19"/>
      <c r="X2179" s="19"/>
      <c r="Y2179" s="19"/>
      <c r="Z2179" s="19"/>
      <c r="AA2179" s="19"/>
      <c r="AB2179" s="19"/>
      <c r="AC2179" s="19"/>
      <c r="AD2179" s="19"/>
      <c r="AE2179" s="19"/>
      <c r="AF2179" s="19"/>
      <c r="AG2179" s="19"/>
      <c r="AH2179" s="19"/>
      <c r="AI2179" s="19"/>
      <c r="AJ2179" s="19"/>
      <c r="AK2179" s="19"/>
      <c r="AL2179" s="19"/>
      <c r="AM2179" s="31">
        <v>58950</v>
      </c>
      <c r="AN2179" s="31">
        <v>988877</v>
      </c>
      <c r="AO2179" s="31">
        <v>1172052</v>
      </c>
      <c r="AP2179" s="31">
        <v>864969</v>
      </c>
      <c r="AQ2179" s="31">
        <v>997399.25</v>
      </c>
      <c r="AR2179" s="31">
        <v>845928.25</v>
      </c>
      <c r="AS2179" s="31">
        <v>926486.5</v>
      </c>
      <c r="AT2179" s="31">
        <v>912125.25</v>
      </c>
      <c r="AU2179" s="31">
        <v>827114</v>
      </c>
      <c r="AV2179" s="31">
        <v>844238.75</v>
      </c>
      <c r="AW2179" s="31">
        <v>947393.5</v>
      </c>
      <c r="AX2179" s="31">
        <v>88696</v>
      </c>
      <c r="AY2179" s="31">
        <v>57999.75</v>
      </c>
      <c r="AZ2179" s="31">
        <v>146695.75</v>
      </c>
    </row>
    <row r="2180" spans="1:52" ht="15" customHeight="1">
      <c r="A2180" s="29" t="s">
        <v>11043</v>
      </c>
      <c r="B2180" s="34">
        <v>36193</v>
      </c>
      <c r="C2180" s="28">
        <v>660</v>
      </c>
      <c r="D2180" s="28">
        <v>47</v>
      </c>
      <c r="E2180" s="28">
        <v>45</v>
      </c>
      <c r="F2180" s="29" t="s">
        <v>220</v>
      </c>
      <c r="G2180" s="29" t="s">
        <v>2129</v>
      </c>
      <c r="H2180" s="28">
        <v>573</v>
      </c>
      <c r="I2180" s="29" t="s">
        <v>10892</v>
      </c>
      <c r="J2180" s="33" t="s">
        <v>11041</v>
      </c>
      <c r="K2180" s="29" t="s">
        <v>178</v>
      </c>
      <c r="L2180" s="29" t="s">
        <v>11013</v>
      </c>
      <c r="M2180" s="29" t="s">
        <v>2532</v>
      </c>
      <c r="N2180" s="28">
        <v>471578.3</v>
      </c>
      <c r="O2180" s="28">
        <v>6186375</v>
      </c>
      <c r="P2180" s="29" t="s">
        <v>11040</v>
      </c>
      <c r="Q2180" s="32" t="s">
        <v>174</v>
      </c>
      <c r="R2180" s="19"/>
      <c r="S2180" s="19"/>
      <c r="T2180" s="19"/>
      <c r="U2180" s="19"/>
      <c r="V2180" s="19"/>
      <c r="W2180" s="19"/>
      <c r="X2180" s="19"/>
      <c r="Y2180" s="19"/>
      <c r="Z2180" s="19"/>
      <c r="AA2180" s="19"/>
      <c r="AB2180" s="19"/>
      <c r="AC2180" s="19"/>
      <c r="AD2180" s="19"/>
      <c r="AE2180" s="19"/>
      <c r="AF2180" s="19"/>
      <c r="AG2180" s="19"/>
      <c r="AH2180" s="19"/>
      <c r="AI2180" s="19"/>
      <c r="AJ2180" s="19"/>
      <c r="AK2180" s="19"/>
      <c r="AL2180" s="19"/>
      <c r="AM2180" s="19"/>
      <c r="AN2180" s="31">
        <v>1168258</v>
      </c>
      <c r="AO2180" s="31">
        <v>1603983</v>
      </c>
      <c r="AP2180" s="31">
        <v>1198089.5</v>
      </c>
      <c r="AQ2180" s="31">
        <v>1332190.5</v>
      </c>
      <c r="AR2180" s="31">
        <v>1219018.75</v>
      </c>
      <c r="AS2180" s="31">
        <v>1323042.75</v>
      </c>
      <c r="AT2180" s="31">
        <v>1343116.71875</v>
      </c>
      <c r="AU2180" s="31">
        <v>1242046</v>
      </c>
      <c r="AV2180" s="31">
        <v>1545370.703125</v>
      </c>
      <c r="AW2180" s="31">
        <v>1386205.5</v>
      </c>
      <c r="AX2180" s="31">
        <v>126012.3984375</v>
      </c>
      <c r="AY2180" s="31">
        <v>79619.3984375</v>
      </c>
      <c r="AZ2180" s="31">
        <v>205631.796875</v>
      </c>
    </row>
    <row r="2181" spans="1:52" ht="15" customHeight="1">
      <c r="A2181" s="29" t="s">
        <v>11039</v>
      </c>
      <c r="B2181" s="34">
        <v>36201</v>
      </c>
      <c r="C2181" s="28">
        <v>660</v>
      </c>
      <c r="D2181" s="28">
        <v>47</v>
      </c>
      <c r="E2181" s="28">
        <v>50</v>
      </c>
      <c r="F2181" s="29" t="s">
        <v>220</v>
      </c>
      <c r="G2181" s="29" t="s">
        <v>2129</v>
      </c>
      <c r="H2181" s="28">
        <v>573</v>
      </c>
      <c r="I2181" s="29" t="s">
        <v>10892</v>
      </c>
      <c r="J2181" s="33" t="s">
        <v>11038</v>
      </c>
      <c r="K2181" s="29" t="s">
        <v>178</v>
      </c>
      <c r="L2181" s="29" t="s">
        <v>11013</v>
      </c>
      <c r="M2181" s="29" t="s">
        <v>2532</v>
      </c>
      <c r="N2181" s="28">
        <v>472220</v>
      </c>
      <c r="O2181" s="28">
        <v>6186132</v>
      </c>
      <c r="P2181" s="29" t="s">
        <v>11037</v>
      </c>
      <c r="Q2181" s="32" t="s">
        <v>174</v>
      </c>
      <c r="R2181" s="19"/>
      <c r="S2181" s="19"/>
      <c r="T2181" s="19"/>
      <c r="U2181" s="19"/>
      <c r="V2181" s="19"/>
      <c r="W2181" s="19"/>
      <c r="X2181" s="19"/>
      <c r="Y2181" s="19"/>
      <c r="Z2181" s="19"/>
      <c r="AA2181" s="19"/>
      <c r="AB2181" s="19"/>
      <c r="AC2181" s="19"/>
      <c r="AD2181" s="19"/>
      <c r="AE2181" s="19"/>
      <c r="AF2181" s="19"/>
      <c r="AG2181" s="19"/>
      <c r="AH2181" s="19"/>
      <c r="AI2181" s="19"/>
      <c r="AJ2181" s="19"/>
      <c r="AK2181" s="19"/>
      <c r="AL2181" s="19"/>
      <c r="AM2181" s="19"/>
      <c r="AN2181" s="31">
        <v>1110750</v>
      </c>
      <c r="AO2181" s="31">
        <v>1531207</v>
      </c>
      <c r="AP2181" s="31">
        <v>1149287</v>
      </c>
      <c r="AQ2181" s="31">
        <v>1289365.25</v>
      </c>
      <c r="AR2181" s="31">
        <v>1146987.5</v>
      </c>
      <c r="AS2181" s="31">
        <v>1256624.75</v>
      </c>
      <c r="AT2181" s="31">
        <v>1268744.25</v>
      </c>
      <c r="AU2181" s="31">
        <v>1136798.1484375</v>
      </c>
      <c r="AV2181" s="31">
        <v>1477386.28515625</v>
      </c>
      <c r="AW2181" s="31">
        <v>1343605.08984375</v>
      </c>
      <c r="AX2181" s="31">
        <v>118097</v>
      </c>
      <c r="AY2181" s="31">
        <v>72424.8984375</v>
      </c>
      <c r="AZ2181" s="31">
        <v>190521.8984375</v>
      </c>
    </row>
    <row r="2182" spans="1:52" ht="15" customHeight="1">
      <c r="A2182" s="29" t="s">
        <v>11036</v>
      </c>
      <c r="B2182" s="34">
        <v>36147</v>
      </c>
      <c r="C2182" s="28">
        <v>660</v>
      </c>
      <c r="D2182" s="28">
        <v>47</v>
      </c>
      <c r="E2182" s="28">
        <v>45</v>
      </c>
      <c r="F2182" s="29" t="s">
        <v>220</v>
      </c>
      <c r="G2182" s="29" t="s">
        <v>2129</v>
      </c>
      <c r="H2182" s="28">
        <v>573</v>
      </c>
      <c r="I2182" s="29" t="s">
        <v>10892</v>
      </c>
      <c r="J2182" s="33" t="s">
        <v>11035</v>
      </c>
      <c r="K2182" s="29" t="s">
        <v>178</v>
      </c>
      <c r="L2182" s="29" t="s">
        <v>11013</v>
      </c>
      <c r="M2182" s="29" t="s">
        <v>8073</v>
      </c>
      <c r="N2182" s="28">
        <v>471686.1</v>
      </c>
      <c r="O2182" s="28">
        <v>6186042</v>
      </c>
      <c r="P2182" s="29" t="s">
        <v>11034</v>
      </c>
      <c r="Q2182" s="32" t="s">
        <v>174</v>
      </c>
      <c r="R2182" s="19"/>
      <c r="S2182" s="19"/>
      <c r="T2182" s="19"/>
      <c r="U2182" s="19"/>
      <c r="V2182" s="19"/>
      <c r="W2182" s="19"/>
      <c r="X2182" s="19"/>
      <c r="Y2182" s="19"/>
      <c r="Z2182" s="19"/>
      <c r="AA2182" s="19"/>
      <c r="AB2182" s="19"/>
      <c r="AC2182" s="19"/>
      <c r="AD2182" s="19"/>
      <c r="AE2182" s="19"/>
      <c r="AF2182" s="19"/>
      <c r="AG2182" s="19"/>
      <c r="AH2182" s="19"/>
      <c r="AI2182" s="19"/>
      <c r="AJ2182" s="19"/>
      <c r="AK2182" s="19"/>
      <c r="AL2182" s="19"/>
      <c r="AM2182" s="31">
        <v>68850</v>
      </c>
      <c r="AN2182" s="31">
        <v>1322182</v>
      </c>
      <c r="AO2182" s="31">
        <v>1575398</v>
      </c>
      <c r="AP2182" s="31">
        <v>1168765.75</v>
      </c>
      <c r="AQ2182" s="31">
        <v>1293001.75</v>
      </c>
      <c r="AR2182" s="31">
        <v>1214286.765625</v>
      </c>
      <c r="AS2182" s="31">
        <v>1346300.75</v>
      </c>
      <c r="AT2182" s="31">
        <v>1338213.6484375</v>
      </c>
      <c r="AU2182" s="31">
        <v>1253434.50390625</v>
      </c>
      <c r="AV2182" s="31">
        <v>1542870.3984375</v>
      </c>
      <c r="AW2182" s="31">
        <v>1401553.09765625</v>
      </c>
      <c r="AX2182" s="31">
        <v>125818.8984375</v>
      </c>
      <c r="AY2182" s="31">
        <v>75504.796875</v>
      </c>
      <c r="AZ2182" s="31">
        <v>201323.6953125</v>
      </c>
    </row>
    <row r="2183" spans="1:52" ht="15" customHeight="1">
      <c r="A2183" s="29" t="s">
        <v>11033</v>
      </c>
      <c r="B2183" s="34">
        <v>36201</v>
      </c>
      <c r="C2183" s="28">
        <v>660</v>
      </c>
      <c r="D2183" s="28">
        <v>47</v>
      </c>
      <c r="E2183" s="28">
        <v>45</v>
      </c>
      <c r="F2183" s="29" t="s">
        <v>220</v>
      </c>
      <c r="G2183" s="29" t="s">
        <v>2129</v>
      </c>
      <c r="H2183" s="28">
        <v>573</v>
      </c>
      <c r="I2183" s="29" t="s">
        <v>10892</v>
      </c>
      <c r="J2183" s="33" t="s">
        <v>11032</v>
      </c>
      <c r="K2183" s="29" t="s">
        <v>178</v>
      </c>
      <c r="L2183" s="29" t="s">
        <v>11013</v>
      </c>
      <c r="M2183" s="29" t="s">
        <v>2532</v>
      </c>
      <c r="N2183" s="28">
        <v>472330</v>
      </c>
      <c r="O2183" s="28">
        <v>6185798</v>
      </c>
      <c r="P2183" s="29" t="s">
        <v>11031</v>
      </c>
      <c r="Q2183" s="32" t="s">
        <v>174</v>
      </c>
      <c r="R2183" s="19"/>
      <c r="S2183" s="19"/>
      <c r="T2183" s="19"/>
      <c r="U2183" s="19"/>
      <c r="V2183" s="19"/>
      <c r="W2183" s="19"/>
      <c r="X2183" s="19"/>
      <c r="Y2183" s="19"/>
      <c r="Z2183" s="19"/>
      <c r="AA2183" s="19"/>
      <c r="AB2183" s="19"/>
      <c r="AC2183" s="19"/>
      <c r="AD2183" s="19"/>
      <c r="AE2183" s="19"/>
      <c r="AF2183" s="19"/>
      <c r="AG2183" s="19"/>
      <c r="AH2183" s="19"/>
      <c r="AI2183" s="19"/>
      <c r="AJ2183" s="19"/>
      <c r="AK2183" s="19"/>
      <c r="AL2183" s="19"/>
      <c r="AM2183" s="19"/>
      <c r="AN2183" s="31">
        <v>1186494</v>
      </c>
      <c r="AO2183" s="31">
        <v>1613405</v>
      </c>
      <c r="AP2183" s="31">
        <v>1221108</v>
      </c>
      <c r="AQ2183" s="31">
        <v>1185833.5</v>
      </c>
      <c r="AR2183" s="31">
        <v>1220800</v>
      </c>
      <c r="AS2183" s="31">
        <v>1334868.25</v>
      </c>
      <c r="AT2183" s="31">
        <v>1348130.5</v>
      </c>
      <c r="AU2183" s="31">
        <v>1262163.3515625</v>
      </c>
      <c r="AV2183" s="31">
        <v>1258300.58984375</v>
      </c>
      <c r="AW2183" s="31">
        <v>1417265.81640625</v>
      </c>
      <c r="AX2183" s="31">
        <v>117602.703125</v>
      </c>
      <c r="AY2183" s="31">
        <v>76744.3984375</v>
      </c>
      <c r="AZ2183" s="31">
        <v>194347.1015625</v>
      </c>
    </row>
    <row r="2184" spans="1:52" ht="15" customHeight="1">
      <c r="A2184" s="29" t="s">
        <v>11030</v>
      </c>
      <c r="B2184" s="34">
        <v>36147</v>
      </c>
      <c r="C2184" s="28">
        <v>660</v>
      </c>
      <c r="D2184" s="28">
        <v>47</v>
      </c>
      <c r="E2184" s="28">
        <v>50</v>
      </c>
      <c r="F2184" s="29" t="s">
        <v>220</v>
      </c>
      <c r="G2184" s="29" t="s">
        <v>2129</v>
      </c>
      <c r="H2184" s="28">
        <v>573</v>
      </c>
      <c r="I2184" s="29" t="s">
        <v>10892</v>
      </c>
      <c r="J2184" s="33" t="s">
        <v>11029</v>
      </c>
      <c r="K2184" s="29" t="s">
        <v>178</v>
      </c>
      <c r="L2184" s="29" t="s">
        <v>11013</v>
      </c>
      <c r="M2184" s="29" t="s">
        <v>2346</v>
      </c>
      <c r="N2184" s="28">
        <v>471788.3</v>
      </c>
      <c r="O2184" s="28">
        <v>6185734</v>
      </c>
      <c r="P2184" s="29" t="s">
        <v>11028</v>
      </c>
      <c r="Q2184" s="32" t="s">
        <v>174</v>
      </c>
      <c r="R2184" s="19"/>
      <c r="S2184" s="19"/>
      <c r="T2184" s="19"/>
      <c r="U2184" s="19"/>
      <c r="V2184" s="19"/>
      <c r="W2184" s="19"/>
      <c r="X2184" s="19"/>
      <c r="Y2184" s="19"/>
      <c r="Z2184" s="19"/>
      <c r="AA2184" s="19"/>
      <c r="AB2184" s="19"/>
      <c r="AC2184" s="19"/>
      <c r="AD2184" s="19"/>
      <c r="AE2184" s="19"/>
      <c r="AF2184" s="19"/>
      <c r="AG2184" s="19"/>
      <c r="AH2184" s="19"/>
      <c r="AI2184" s="19"/>
      <c r="AJ2184" s="19"/>
      <c r="AK2184" s="19"/>
      <c r="AL2184" s="19"/>
      <c r="AM2184" s="31">
        <v>69120</v>
      </c>
      <c r="AN2184" s="31">
        <v>1418905</v>
      </c>
      <c r="AO2184" s="31">
        <v>1631837</v>
      </c>
      <c r="AP2184" s="31">
        <v>1220524.5</v>
      </c>
      <c r="AQ2184" s="31">
        <v>1342226</v>
      </c>
      <c r="AR2184" s="31">
        <v>1229194.5</v>
      </c>
      <c r="AS2184" s="31">
        <v>1356985.25</v>
      </c>
      <c r="AT2184" s="31">
        <v>1406492.8984375</v>
      </c>
      <c r="AU2184" s="31">
        <v>1311959.58203125</v>
      </c>
      <c r="AV2184" s="31">
        <v>1582877.0078125</v>
      </c>
      <c r="AW2184" s="31">
        <v>1347919.09375</v>
      </c>
      <c r="AX2184" s="31">
        <v>134887.5</v>
      </c>
      <c r="AY2184" s="31">
        <v>79487.203125</v>
      </c>
      <c r="AZ2184" s="31">
        <v>214374.703125</v>
      </c>
    </row>
    <row r="2185" spans="1:52" ht="15" customHeight="1">
      <c r="A2185" s="29" t="s">
        <v>11027</v>
      </c>
      <c r="B2185" s="34">
        <v>36147</v>
      </c>
      <c r="C2185" s="28">
        <v>660</v>
      </c>
      <c r="D2185" s="28">
        <v>47</v>
      </c>
      <c r="E2185" s="28">
        <v>50</v>
      </c>
      <c r="F2185" s="29" t="s">
        <v>220</v>
      </c>
      <c r="G2185" s="29" t="s">
        <v>2129</v>
      </c>
      <c r="H2185" s="28">
        <v>573</v>
      </c>
      <c r="I2185" s="29" t="s">
        <v>10892</v>
      </c>
      <c r="J2185" s="33" t="s">
        <v>11026</v>
      </c>
      <c r="K2185" s="29" t="s">
        <v>178</v>
      </c>
      <c r="L2185" s="29" t="s">
        <v>11013</v>
      </c>
      <c r="M2185" s="29" t="s">
        <v>2532</v>
      </c>
      <c r="N2185" s="28">
        <v>472101.1</v>
      </c>
      <c r="O2185" s="28">
        <v>6185607</v>
      </c>
      <c r="P2185" s="29" t="s">
        <v>11025</v>
      </c>
      <c r="Q2185" s="32" t="s">
        <v>174</v>
      </c>
      <c r="R2185" s="19"/>
      <c r="S2185" s="19"/>
      <c r="T2185" s="19"/>
      <c r="U2185" s="19"/>
      <c r="V2185" s="19"/>
      <c r="W2185" s="19"/>
      <c r="X2185" s="19"/>
      <c r="Y2185" s="19"/>
      <c r="Z2185" s="19"/>
      <c r="AA2185" s="19"/>
      <c r="AB2185" s="19"/>
      <c r="AC2185" s="19"/>
      <c r="AD2185" s="19"/>
      <c r="AE2185" s="19"/>
      <c r="AF2185" s="19"/>
      <c r="AG2185" s="19"/>
      <c r="AH2185" s="19"/>
      <c r="AI2185" s="19"/>
      <c r="AJ2185" s="19"/>
      <c r="AK2185" s="19"/>
      <c r="AL2185" s="19"/>
      <c r="AM2185" s="31">
        <v>26100</v>
      </c>
      <c r="AN2185" s="31">
        <v>1456687</v>
      </c>
      <c r="AO2185" s="31">
        <v>1685852</v>
      </c>
      <c r="AP2185" s="31">
        <v>1260850.5</v>
      </c>
      <c r="AQ2185" s="31">
        <v>1375546.75</v>
      </c>
      <c r="AR2185" s="31">
        <v>1251938.25</v>
      </c>
      <c r="AS2185" s="31">
        <v>1369322</v>
      </c>
      <c r="AT2185" s="31">
        <v>1389411.75</v>
      </c>
      <c r="AU2185" s="31">
        <v>1283601.0546875</v>
      </c>
      <c r="AV2185" s="31">
        <v>1541184.171875</v>
      </c>
      <c r="AW2185" s="31">
        <v>1380499.28515625</v>
      </c>
      <c r="AX2185" s="31">
        <v>128216</v>
      </c>
      <c r="AY2185" s="31">
        <v>76870.296875</v>
      </c>
      <c r="AZ2185" s="31">
        <v>205086.296875</v>
      </c>
    </row>
    <row r="2186" spans="1:52" ht="15" customHeight="1">
      <c r="A2186" s="29" t="s">
        <v>11024</v>
      </c>
      <c r="B2186" s="34">
        <v>36147</v>
      </c>
      <c r="C2186" s="28">
        <v>660</v>
      </c>
      <c r="D2186" s="28">
        <v>47</v>
      </c>
      <c r="E2186" s="28">
        <v>45</v>
      </c>
      <c r="F2186" s="29" t="s">
        <v>220</v>
      </c>
      <c r="G2186" s="29" t="s">
        <v>2129</v>
      </c>
      <c r="H2186" s="28">
        <v>573</v>
      </c>
      <c r="I2186" s="29" t="s">
        <v>10892</v>
      </c>
      <c r="J2186" s="33" t="s">
        <v>11023</v>
      </c>
      <c r="K2186" s="29" t="s">
        <v>178</v>
      </c>
      <c r="L2186" s="29" t="s">
        <v>11013</v>
      </c>
      <c r="M2186" s="29" t="s">
        <v>2532</v>
      </c>
      <c r="N2186" s="28">
        <v>472440.3</v>
      </c>
      <c r="O2186" s="28">
        <v>6185467</v>
      </c>
      <c r="P2186" s="29" t="s">
        <v>11022</v>
      </c>
      <c r="Q2186" s="32" t="s">
        <v>174</v>
      </c>
      <c r="R2186" s="19"/>
      <c r="S2186" s="19"/>
      <c r="T2186" s="19"/>
      <c r="U2186" s="19"/>
      <c r="V2186" s="19"/>
      <c r="W2186" s="19"/>
      <c r="X2186" s="19"/>
      <c r="Y2186" s="19"/>
      <c r="Z2186" s="19"/>
      <c r="AA2186" s="19"/>
      <c r="AB2186" s="19"/>
      <c r="AC2186" s="19"/>
      <c r="AD2186" s="19"/>
      <c r="AE2186" s="19"/>
      <c r="AF2186" s="19"/>
      <c r="AG2186" s="19"/>
      <c r="AH2186" s="19"/>
      <c r="AI2186" s="19"/>
      <c r="AJ2186" s="19"/>
      <c r="AK2186" s="19"/>
      <c r="AL2186" s="19"/>
      <c r="AM2186" s="31">
        <v>7860</v>
      </c>
      <c r="AN2186" s="31">
        <v>1484530</v>
      </c>
      <c r="AO2186" s="31">
        <v>1703749</v>
      </c>
      <c r="AP2186" s="31">
        <v>1257219.5</v>
      </c>
      <c r="AQ2186" s="31">
        <v>1433044.5</v>
      </c>
      <c r="AR2186" s="31">
        <v>1274021.5</v>
      </c>
      <c r="AS2186" s="31">
        <v>1453583.5</v>
      </c>
      <c r="AT2186" s="31">
        <v>1446816.75</v>
      </c>
      <c r="AU2186" s="31">
        <v>1336224.1875</v>
      </c>
      <c r="AV2186" s="31">
        <v>1612165.796875</v>
      </c>
      <c r="AW2186" s="31">
        <v>1494000.796875</v>
      </c>
      <c r="AX2186" s="31">
        <v>138163.09375</v>
      </c>
      <c r="AY2186" s="31">
        <v>77524.796875</v>
      </c>
      <c r="AZ2186" s="31">
        <v>215687.890625</v>
      </c>
    </row>
    <row r="2187" spans="1:52" ht="15" customHeight="1">
      <c r="A2187" s="29" t="s">
        <v>11021</v>
      </c>
      <c r="B2187" s="34">
        <v>36201</v>
      </c>
      <c r="C2187" s="28">
        <v>660</v>
      </c>
      <c r="D2187" s="28">
        <v>47</v>
      </c>
      <c r="E2187" s="28">
        <v>45</v>
      </c>
      <c r="F2187" s="29" t="s">
        <v>220</v>
      </c>
      <c r="G2187" s="29" t="s">
        <v>2129</v>
      </c>
      <c r="H2187" s="28">
        <v>573</v>
      </c>
      <c r="I2187" s="29" t="s">
        <v>10892</v>
      </c>
      <c r="J2187" s="33" t="s">
        <v>11020</v>
      </c>
      <c r="K2187" s="29" t="s">
        <v>178</v>
      </c>
      <c r="L2187" s="29" t="s">
        <v>11013</v>
      </c>
      <c r="M2187" s="29" t="s">
        <v>2532</v>
      </c>
      <c r="N2187" s="28">
        <v>471891.5</v>
      </c>
      <c r="O2187" s="28">
        <v>6185427</v>
      </c>
      <c r="P2187" s="29" t="s">
        <v>11019</v>
      </c>
      <c r="Q2187" s="32" t="s">
        <v>174</v>
      </c>
      <c r="R2187" s="19"/>
      <c r="S2187" s="19"/>
      <c r="T2187" s="19"/>
      <c r="U2187" s="19"/>
      <c r="V2187" s="19"/>
      <c r="W2187" s="19"/>
      <c r="X2187" s="19"/>
      <c r="Y2187" s="19"/>
      <c r="Z2187" s="19"/>
      <c r="AA2187" s="19"/>
      <c r="AB2187" s="19"/>
      <c r="AC2187" s="19"/>
      <c r="AD2187" s="19"/>
      <c r="AE2187" s="19"/>
      <c r="AF2187" s="19"/>
      <c r="AG2187" s="19"/>
      <c r="AH2187" s="19"/>
      <c r="AI2187" s="19"/>
      <c r="AJ2187" s="19"/>
      <c r="AK2187" s="19"/>
      <c r="AL2187" s="19"/>
      <c r="AM2187" s="19"/>
      <c r="AN2187" s="31">
        <v>1210063</v>
      </c>
      <c r="AO2187" s="31">
        <v>1717038</v>
      </c>
      <c r="AP2187" s="31">
        <v>1266569.25</v>
      </c>
      <c r="AQ2187" s="31">
        <v>1374067.75</v>
      </c>
      <c r="AR2187" s="31">
        <v>1270814</v>
      </c>
      <c r="AS2187" s="31">
        <v>1418566.75</v>
      </c>
      <c r="AT2187" s="31">
        <v>1400244.203125</v>
      </c>
      <c r="AU2187" s="31">
        <v>1305914.19140625</v>
      </c>
      <c r="AV2187" s="31">
        <v>1589783.3984375</v>
      </c>
      <c r="AW2187" s="31">
        <v>1417264.2900390625</v>
      </c>
      <c r="AX2187" s="31">
        <v>104263.703125</v>
      </c>
      <c r="AY2187" s="31">
        <v>77535.8984375</v>
      </c>
      <c r="AZ2187" s="31">
        <v>181799.6015625</v>
      </c>
    </row>
    <row r="2188" spans="1:52" ht="15" customHeight="1">
      <c r="A2188" s="29" t="s">
        <v>11018</v>
      </c>
      <c r="B2188" s="34">
        <v>36193</v>
      </c>
      <c r="C2188" s="28">
        <v>660</v>
      </c>
      <c r="D2188" s="28">
        <v>0.1</v>
      </c>
      <c r="E2188" s="28">
        <v>0.1</v>
      </c>
      <c r="F2188" s="29" t="s">
        <v>204</v>
      </c>
      <c r="G2188" s="29" t="s">
        <v>204</v>
      </c>
      <c r="H2188" s="28">
        <v>573</v>
      </c>
      <c r="I2188" s="29" t="s">
        <v>10892</v>
      </c>
      <c r="J2188" s="33" t="s">
        <v>11017</v>
      </c>
      <c r="K2188" s="29" t="s">
        <v>178</v>
      </c>
      <c r="L2188" s="29" t="s">
        <v>11013</v>
      </c>
      <c r="M2188" s="29" t="s">
        <v>2532</v>
      </c>
      <c r="N2188" s="28">
        <v>471886</v>
      </c>
      <c r="O2188" s="28">
        <v>6186257</v>
      </c>
      <c r="P2188" s="29" t="s">
        <v>11016</v>
      </c>
      <c r="Q2188" s="32" t="s">
        <v>174</v>
      </c>
      <c r="R2188" s="19"/>
      <c r="S2188" s="19"/>
      <c r="T2188" s="19"/>
      <c r="U2188" s="19"/>
      <c r="V2188" s="19"/>
      <c r="W2188" s="19"/>
      <c r="X2188" s="19"/>
      <c r="Y2188" s="19"/>
      <c r="Z2188" s="19"/>
      <c r="AA2188" s="19"/>
      <c r="AB2188" s="19"/>
      <c r="AC2188" s="19"/>
      <c r="AD2188" s="19"/>
      <c r="AE2188" s="19"/>
      <c r="AF2188" s="19"/>
      <c r="AG2188" s="19"/>
      <c r="AH2188" s="19"/>
      <c r="AI2188" s="19"/>
      <c r="AJ2188" s="19"/>
      <c r="AK2188" s="19"/>
      <c r="AL2188" s="19"/>
      <c r="AM2188" s="19"/>
      <c r="AN2188" s="31">
        <v>1160990</v>
      </c>
      <c r="AO2188" s="31">
        <v>1578112</v>
      </c>
      <c r="AP2188" s="31">
        <v>1186063.75</v>
      </c>
      <c r="AQ2188" s="31">
        <v>1317342.75</v>
      </c>
      <c r="AR2188" s="31">
        <v>1105071.75</v>
      </c>
      <c r="AS2188" s="31">
        <v>1307171</v>
      </c>
      <c r="AT2188" s="31">
        <v>1310513.400390625</v>
      </c>
      <c r="AU2188" s="31">
        <v>1233940.095703125</v>
      </c>
      <c r="AV2188" s="31">
        <v>1499528.81640625</v>
      </c>
      <c r="AW2188" s="31">
        <v>1371063.99609375</v>
      </c>
      <c r="AX2188" s="31">
        <v>124208.1015625</v>
      </c>
      <c r="AY2188" s="31">
        <v>76161.6015625</v>
      </c>
      <c r="AZ2188" s="31">
        <v>200369.703125</v>
      </c>
    </row>
    <row r="2189" spans="1:52" ht="15" customHeight="1">
      <c r="A2189" s="29" t="s">
        <v>11015</v>
      </c>
      <c r="B2189" s="34">
        <v>36201</v>
      </c>
      <c r="C2189" s="28">
        <v>660</v>
      </c>
      <c r="D2189" s="28">
        <v>0.1</v>
      </c>
      <c r="E2189" s="28">
        <v>0.1</v>
      </c>
      <c r="F2189" s="29" t="s">
        <v>204</v>
      </c>
      <c r="G2189" s="29" t="s">
        <v>204</v>
      </c>
      <c r="H2189" s="28">
        <v>573</v>
      </c>
      <c r="I2189" s="29" t="s">
        <v>10892</v>
      </c>
      <c r="J2189" s="33" t="s">
        <v>11014</v>
      </c>
      <c r="K2189" s="29" t="s">
        <v>178</v>
      </c>
      <c r="L2189" s="29" t="s">
        <v>11013</v>
      </c>
      <c r="M2189" s="29" t="s">
        <v>2532</v>
      </c>
      <c r="N2189" s="28">
        <v>471995.4</v>
      </c>
      <c r="O2189" s="28">
        <v>6185927</v>
      </c>
      <c r="P2189" s="29" t="s">
        <v>11012</v>
      </c>
      <c r="Q2189" s="32" t="s">
        <v>174</v>
      </c>
      <c r="R2189" s="19"/>
      <c r="S2189" s="19"/>
      <c r="T2189" s="19"/>
      <c r="U2189" s="19"/>
      <c r="V2189" s="19"/>
      <c r="W2189" s="19"/>
      <c r="X2189" s="19"/>
      <c r="Y2189" s="19"/>
      <c r="Z2189" s="19"/>
      <c r="AA2189" s="19"/>
      <c r="AB2189" s="19"/>
      <c r="AC2189" s="19"/>
      <c r="AD2189" s="19"/>
      <c r="AE2189" s="19"/>
      <c r="AF2189" s="19"/>
      <c r="AG2189" s="19"/>
      <c r="AH2189" s="19"/>
      <c r="AI2189" s="19"/>
      <c r="AJ2189" s="19"/>
      <c r="AK2189" s="19"/>
      <c r="AL2189" s="19"/>
      <c r="AM2189" s="19"/>
      <c r="AN2189" s="31">
        <v>1088267</v>
      </c>
      <c r="AO2189" s="31">
        <v>1573781</v>
      </c>
      <c r="AP2189" s="31">
        <v>1121647.5</v>
      </c>
      <c r="AQ2189" s="31">
        <v>1307945.5</v>
      </c>
      <c r="AR2189" s="31">
        <v>1185252</v>
      </c>
      <c r="AS2189" s="31">
        <v>1310439.5</v>
      </c>
      <c r="AT2189" s="31">
        <v>1314452.25</v>
      </c>
      <c r="AU2189" s="31">
        <v>1218430.373046875</v>
      </c>
      <c r="AV2189" s="31">
        <v>1501746.19921875</v>
      </c>
      <c r="AW2189" s="31">
        <v>1352018.1953125</v>
      </c>
      <c r="AX2189" s="31">
        <v>122234.1015625</v>
      </c>
      <c r="AY2189" s="31">
        <v>73290.703125</v>
      </c>
      <c r="AZ2189" s="31">
        <v>195524.8046875</v>
      </c>
    </row>
    <row r="2190" spans="1:52" ht="15" customHeight="1">
      <c r="A2190" s="29" t="s">
        <v>11011</v>
      </c>
      <c r="B2190" s="34">
        <v>36265</v>
      </c>
      <c r="C2190" s="28">
        <v>750</v>
      </c>
      <c r="D2190" s="28">
        <v>48</v>
      </c>
      <c r="E2190" s="28">
        <v>45</v>
      </c>
      <c r="F2190" s="29" t="s">
        <v>172</v>
      </c>
      <c r="G2190" s="29" t="s">
        <v>10974</v>
      </c>
      <c r="H2190" s="28">
        <v>573</v>
      </c>
      <c r="I2190" s="29" t="s">
        <v>10892</v>
      </c>
      <c r="J2190" s="33" t="s">
        <v>11010</v>
      </c>
      <c r="K2190" s="29" t="s">
        <v>178</v>
      </c>
      <c r="L2190" s="29" t="s">
        <v>10977</v>
      </c>
      <c r="M2190" s="29" t="s">
        <v>11009</v>
      </c>
      <c r="N2190" s="28">
        <v>476323</v>
      </c>
      <c r="O2190" s="28">
        <v>6159529</v>
      </c>
      <c r="P2190" s="29" t="s">
        <v>11008</v>
      </c>
      <c r="Q2190" s="32" t="s">
        <v>174</v>
      </c>
      <c r="R2190" s="19"/>
      <c r="S2190" s="19"/>
      <c r="T2190" s="19"/>
      <c r="U2190" s="19"/>
      <c r="V2190" s="19"/>
      <c r="W2190" s="19"/>
      <c r="X2190" s="19"/>
      <c r="Y2190" s="19"/>
      <c r="Z2190" s="19"/>
      <c r="AA2190" s="19"/>
      <c r="AB2190" s="19"/>
      <c r="AC2190" s="19"/>
      <c r="AD2190" s="19"/>
      <c r="AE2190" s="19"/>
      <c r="AF2190" s="19"/>
      <c r="AG2190" s="19"/>
      <c r="AH2190" s="19"/>
      <c r="AI2190" s="19"/>
      <c r="AJ2190" s="19"/>
      <c r="AK2190" s="19"/>
      <c r="AL2190" s="19"/>
      <c r="AM2190" s="19"/>
      <c r="AN2190" s="31">
        <v>952608</v>
      </c>
      <c r="AO2190" s="31">
        <v>1694497</v>
      </c>
      <c r="AP2190" s="31">
        <v>1342014</v>
      </c>
      <c r="AQ2190" s="31">
        <v>1539424.546875</v>
      </c>
      <c r="AR2190" s="31">
        <v>1331607.25</v>
      </c>
      <c r="AS2190" s="31">
        <v>1477496.25</v>
      </c>
      <c r="AT2190" s="31">
        <v>1451569</v>
      </c>
      <c r="AU2190" s="31">
        <v>1353741</v>
      </c>
      <c r="AV2190" s="31">
        <v>1636259.75</v>
      </c>
      <c r="AW2190" s="31">
        <v>1547945</v>
      </c>
      <c r="AX2190" s="31">
        <v>129105</v>
      </c>
      <c r="AY2190" s="31">
        <v>96078</v>
      </c>
      <c r="AZ2190" s="31">
        <v>225183</v>
      </c>
    </row>
    <row r="2191" spans="1:52" ht="15" customHeight="1">
      <c r="A2191" s="29" t="s">
        <v>11007</v>
      </c>
      <c r="B2191" s="34">
        <v>36200</v>
      </c>
      <c r="C2191" s="28">
        <v>5</v>
      </c>
      <c r="D2191" s="28">
        <v>7</v>
      </c>
      <c r="E2191" s="28">
        <v>15</v>
      </c>
      <c r="F2191" s="29" t="s">
        <v>3445</v>
      </c>
      <c r="G2191" s="29" t="s">
        <v>10987</v>
      </c>
      <c r="H2191" s="28">
        <v>573</v>
      </c>
      <c r="I2191" s="29" t="s">
        <v>10892</v>
      </c>
      <c r="J2191" s="33" t="s">
        <v>11006</v>
      </c>
      <c r="K2191" s="29" t="s">
        <v>178</v>
      </c>
      <c r="L2191" s="29" t="s">
        <v>10890</v>
      </c>
      <c r="M2191" s="29" t="s">
        <v>1088</v>
      </c>
      <c r="N2191" s="28">
        <v>460276</v>
      </c>
      <c r="O2191" s="28">
        <v>6181863</v>
      </c>
      <c r="P2191" s="29" t="s">
        <v>11005</v>
      </c>
      <c r="Q2191" s="32" t="s">
        <v>368</v>
      </c>
      <c r="R2191" s="19"/>
      <c r="S2191" s="19"/>
      <c r="T2191" s="19"/>
      <c r="U2191" s="19"/>
      <c r="V2191" s="19"/>
      <c r="W2191" s="19"/>
      <c r="X2191" s="19"/>
      <c r="Y2191" s="19"/>
      <c r="Z2191" s="19"/>
      <c r="AA2191" s="19"/>
      <c r="AB2191" s="19"/>
      <c r="AC2191" s="19"/>
      <c r="AD2191" s="19"/>
      <c r="AE2191" s="19"/>
      <c r="AF2191" s="19"/>
      <c r="AG2191" s="19"/>
      <c r="AH2191" s="19"/>
      <c r="AI2191" s="19"/>
      <c r="AJ2191" s="19"/>
      <c r="AK2191" s="19"/>
      <c r="AL2191" s="19"/>
      <c r="AM2191" s="19"/>
      <c r="AN2191" s="31">
        <v>10083</v>
      </c>
      <c r="AO2191" s="31">
        <v>12100</v>
      </c>
      <c r="AP2191" s="31">
        <v>9381</v>
      </c>
      <c r="AQ2191" s="31">
        <v>7692</v>
      </c>
      <c r="AR2191" s="31">
        <v>6841</v>
      </c>
      <c r="AS2191" s="31">
        <v>0</v>
      </c>
      <c r="AT2191" s="31">
        <v>3443</v>
      </c>
      <c r="AU2191" s="31">
        <v>4745</v>
      </c>
      <c r="AV2191" s="31">
        <v>1500</v>
      </c>
      <c r="AW2191" s="31">
        <v>0</v>
      </c>
      <c r="AX2191" s="31">
        <v>0</v>
      </c>
      <c r="AY2191" s="31">
        <v>0</v>
      </c>
      <c r="AZ2191" s="31">
        <v>0</v>
      </c>
    </row>
    <row r="2192" spans="1:52" ht="15" customHeight="1">
      <c r="A2192" s="29" t="s">
        <v>11004</v>
      </c>
      <c r="B2192" s="34">
        <v>33573</v>
      </c>
      <c r="C2192" s="28">
        <v>150</v>
      </c>
      <c r="D2192" s="28">
        <v>0.1</v>
      </c>
      <c r="E2192" s="28">
        <v>0.1</v>
      </c>
      <c r="F2192" s="29" t="s">
        <v>204</v>
      </c>
      <c r="G2192" s="29" t="s">
        <v>204</v>
      </c>
      <c r="H2192" s="28">
        <v>573</v>
      </c>
      <c r="I2192" s="29" t="s">
        <v>10892</v>
      </c>
      <c r="J2192" s="33" t="s">
        <v>11003</v>
      </c>
      <c r="K2192" s="29" t="s">
        <v>178</v>
      </c>
      <c r="L2192" s="29" t="s">
        <v>11000</v>
      </c>
      <c r="M2192" s="29" t="s">
        <v>10999</v>
      </c>
      <c r="N2192" s="28">
        <v>468215.1</v>
      </c>
      <c r="O2192" s="28">
        <v>6166754</v>
      </c>
      <c r="P2192" s="29" t="s">
        <v>10998</v>
      </c>
      <c r="Q2192" s="32" t="s">
        <v>207</v>
      </c>
      <c r="R2192" s="19"/>
      <c r="S2192" s="19"/>
      <c r="T2192" s="19"/>
      <c r="U2192" s="19"/>
      <c r="V2192" s="19"/>
      <c r="W2192" s="19"/>
      <c r="X2192" s="19"/>
      <c r="Y2192" s="19"/>
      <c r="Z2192" s="19"/>
      <c r="AA2192" s="19"/>
      <c r="AB2192" s="19"/>
      <c r="AC2192" s="19"/>
      <c r="AD2192" s="19"/>
      <c r="AE2192" s="19"/>
      <c r="AF2192" s="31">
        <v>0</v>
      </c>
      <c r="AG2192" s="31">
        <v>295685</v>
      </c>
      <c r="AH2192" s="31">
        <v>287935</v>
      </c>
      <c r="AI2192" s="31">
        <v>315240</v>
      </c>
      <c r="AJ2192" s="31">
        <v>281565</v>
      </c>
      <c r="AK2192" s="31">
        <v>240632</v>
      </c>
      <c r="AL2192" s="31">
        <v>262959.5</v>
      </c>
      <c r="AM2192" s="31">
        <v>281129.5</v>
      </c>
      <c r="AN2192" s="31">
        <v>246560</v>
      </c>
      <c r="AO2192" s="31">
        <v>280513.5</v>
      </c>
      <c r="AP2192" s="31">
        <v>216968.9404296875</v>
      </c>
      <c r="AQ2192" s="31">
        <v>241142.31201171875</v>
      </c>
      <c r="AR2192" s="31">
        <v>210936.5546875</v>
      </c>
      <c r="AS2192" s="31">
        <v>165048.2138671875</v>
      </c>
      <c r="AT2192" s="31">
        <v>65700.788818359375</v>
      </c>
      <c r="AU2192" s="31">
        <v>116956.97705078125</v>
      </c>
      <c r="AV2192" s="31">
        <v>136518.751953125</v>
      </c>
      <c r="AW2192" s="31">
        <v>130495.150390625</v>
      </c>
      <c r="AX2192" s="31">
        <v>7595.4501953125</v>
      </c>
      <c r="AY2192" s="31">
        <v>7392.39990234375</v>
      </c>
      <c r="AZ2192" s="31">
        <v>14987.85009765625</v>
      </c>
    </row>
    <row r="2193" spans="1:52" ht="15" customHeight="1">
      <c r="A2193" s="29" t="s">
        <v>11002</v>
      </c>
      <c r="B2193" s="34">
        <v>33573</v>
      </c>
      <c r="C2193" s="28">
        <v>150</v>
      </c>
      <c r="D2193" s="28">
        <v>0.1</v>
      </c>
      <c r="E2193" s="28">
        <v>0.1</v>
      </c>
      <c r="F2193" s="29" t="s">
        <v>204</v>
      </c>
      <c r="G2193" s="29" t="s">
        <v>204</v>
      </c>
      <c r="H2193" s="28">
        <v>573</v>
      </c>
      <c r="I2193" s="29" t="s">
        <v>10892</v>
      </c>
      <c r="J2193" s="33" t="s">
        <v>11001</v>
      </c>
      <c r="K2193" s="29" t="s">
        <v>178</v>
      </c>
      <c r="L2193" s="29" t="s">
        <v>11000</v>
      </c>
      <c r="M2193" s="29" t="s">
        <v>10999</v>
      </c>
      <c r="N2193" s="28">
        <v>468212.5</v>
      </c>
      <c r="O2193" s="28">
        <v>6167396</v>
      </c>
      <c r="P2193" s="29" t="s">
        <v>10998</v>
      </c>
      <c r="Q2193" s="32" t="s">
        <v>207</v>
      </c>
      <c r="R2193" s="19"/>
      <c r="S2193" s="19"/>
      <c r="T2193" s="19"/>
      <c r="U2193" s="19"/>
      <c r="V2193" s="19"/>
      <c r="W2193" s="19"/>
      <c r="X2193" s="19"/>
      <c r="Y2193" s="19"/>
      <c r="Z2193" s="19"/>
      <c r="AA2193" s="19"/>
      <c r="AB2193" s="19"/>
      <c r="AC2193" s="19"/>
      <c r="AD2193" s="19"/>
      <c r="AE2193" s="19"/>
      <c r="AF2193" s="31">
        <v>0</v>
      </c>
      <c r="AG2193" s="31">
        <v>295685</v>
      </c>
      <c r="AH2193" s="31">
        <v>287935</v>
      </c>
      <c r="AI2193" s="31">
        <v>315240</v>
      </c>
      <c r="AJ2193" s="31">
        <v>281565</v>
      </c>
      <c r="AK2193" s="31">
        <v>240632</v>
      </c>
      <c r="AL2193" s="31">
        <v>262959.5</v>
      </c>
      <c r="AM2193" s="31">
        <v>281129.5</v>
      </c>
      <c r="AN2193" s="31">
        <v>246560</v>
      </c>
      <c r="AO2193" s="31">
        <v>280513.5</v>
      </c>
      <c r="AP2193" s="31">
        <v>216968.9404296875</v>
      </c>
      <c r="AQ2193" s="31">
        <v>241142.31201171875</v>
      </c>
      <c r="AR2193" s="31">
        <v>210936.5546875</v>
      </c>
      <c r="AS2193" s="31">
        <v>165048.2138671875</v>
      </c>
      <c r="AT2193" s="31">
        <v>65700.788818359375</v>
      </c>
      <c r="AU2193" s="31">
        <v>116956.97705078125</v>
      </c>
      <c r="AV2193" s="31">
        <v>136518.751953125</v>
      </c>
      <c r="AW2193" s="31">
        <v>130495.150390625</v>
      </c>
      <c r="AX2193" s="31">
        <v>7595.4501953125</v>
      </c>
      <c r="AY2193" s="31">
        <v>7392.39990234375</v>
      </c>
      <c r="AZ2193" s="31">
        <v>14987.85009765625</v>
      </c>
    </row>
    <row r="2194" spans="1:52" ht="15" customHeight="1">
      <c r="A2194" s="29" t="s">
        <v>10997</v>
      </c>
      <c r="B2194" s="34">
        <v>36300</v>
      </c>
      <c r="C2194" s="28">
        <v>11</v>
      </c>
      <c r="D2194" s="28">
        <v>13</v>
      </c>
      <c r="E2194" s="28">
        <v>18</v>
      </c>
      <c r="F2194" s="29" t="s">
        <v>3445</v>
      </c>
      <c r="G2194" s="29" t="s">
        <v>10680</v>
      </c>
      <c r="H2194" s="28">
        <v>573</v>
      </c>
      <c r="I2194" s="29" t="s">
        <v>10892</v>
      </c>
      <c r="J2194" s="33" t="s">
        <v>10996</v>
      </c>
      <c r="K2194" s="29" t="s">
        <v>178</v>
      </c>
      <c r="L2194" s="29" t="s">
        <v>10995</v>
      </c>
      <c r="M2194" s="29" t="s">
        <v>10994</v>
      </c>
      <c r="N2194" s="28">
        <v>456635.7</v>
      </c>
      <c r="O2194" s="28">
        <v>6177928</v>
      </c>
      <c r="P2194" s="29" t="s">
        <v>10993</v>
      </c>
      <c r="Q2194" s="32" t="s">
        <v>368</v>
      </c>
      <c r="R2194" s="19"/>
      <c r="S2194" s="19"/>
      <c r="T2194" s="19"/>
      <c r="U2194" s="19"/>
      <c r="V2194" s="19"/>
      <c r="W2194" s="19"/>
      <c r="X2194" s="19"/>
      <c r="Y2194" s="19"/>
      <c r="Z2194" s="19"/>
      <c r="AA2194" s="19"/>
      <c r="AB2194" s="19"/>
      <c r="AC2194" s="19"/>
      <c r="AD2194" s="19"/>
      <c r="AE2194" s="19"/>
      <c r="AF2194" s="19"/>
      <c r="AG2194" s="19"/>
      <c r="AH2194" s="19"/>
      <c r="AI2194" s="19"/>
      <c r="AJ2194" s="19"/>
      <c r="AK2194" s="19"/>
      <c r="AL2194" s="19"/>
      <c r="AM2194" s="19"/>
      <c r="AN2194" s="31">
        <v>14117</v>
      </c>
      <c r="AO2194" s="31">
        <v>24200</v>
      </c>
      <c r="AP2194" s="31">
        <v>21926</v>
      </c>
      <c r="AQ2194" s="31">
        <v>24245</v>
      </c>
      <c r="AR2194" s="31">
        <v>20735</v>
      </c>
      <c r="AS2194" s="31">
        <v>23425</v>
      </c>
      <c r="AT2194" s="31">
        <v>25805</v>
      </c>
      <c r="AU2194" s="31">
        <v>23159</v>
      </c>
      <c r="AV2194" s="31">
        <v>23890</v>
      </c>
      <c r="AW2194" s="31">
        <v>23734</v>
      </c>
      <c r="AX2194" s="31">
        <v>2191</v>
      </c>
      <c r="AY2194" s="31">
        <v>2723</v>
      </c>
      <c r="AZ2194" s="31">
        <v>4914</v>
      </c>
    </row>
    <row r="2195" spans="1:52" ht="15" customHeight="1">
      <c r="A2195" s="29" t="s">
        <v>10992</v>
      </c>
      <c r="B2195" s="34">
        <v>36326</v>
      </c>
      <c r="C2195" s="28">
        <v>6</v>
      </c>
      <c r="D2195" s="28">
        <v>7</v>
      </c>
      <c r="E2195" s="28">
        <v>15</v>
      </c>
      <c r="F2195" s="29" t="s">
        <v>3445</v>
      </c>
      <c r="G2195" s="29" t="s">
        <v>10987</v>
      </c>
      <c r="H2195" s="28">
        <v>573</v>
      </c>
      <c r="I2195" s="29" t="s">
        <v>10892</v>
      </c>
      <c r="J2195" s="33" t="s">
        <v>10991</v>
      </c>
      <c r="K2195" s="29" t="s">
        <v>178</v>
      </c>
      <c r="L2195" s="29" t="s">
        <v>10990</v>
      </c>
      <c r="M2195" s="29" t="s">
        <v>583</v>
      </c>
      <c r="N2195" s="28">
        <v>479976</v>
      </c>
      <c r="O2195" s="28">
        <v>6187091</v>
      </c>
      <c r="P2195" s="29" t="s">
        <v>10989</v>
      </c>
      <c r="Q2195" s="32" t="s">
        <v>368</v>
      </c>
      <c r="R2195" s="19"/>
      <c r="S2195" s="19"/>
      <c r="T2195" s="19"/>
      <c r="U2195" s="19"/>
      <c r="V2195" s="19"/>
      <c r="W2195" s="19"/>
      <c r="X2195" s="19"/>
      <c r="Y2195" s="19"/>
      <c r="Z2195" s="19"/>
      <c r="AA2195" s="19"/>
      <c r="AB2195" s="19"/>
      <c r="AC2195" s="19"/>
      <c r="AD2195" s="19"/>
      <c r="AE2195" s="19"/>
      <c r="AF2195" s="19"/>
      <c r="AG2195" s="19"/>
      <c r="AH2195" s="19"/>
      <c r="AI2195" s="19"/>
      <c r="AJ2195" s="19"/>
      <c r="AK2195" s="19"/>
      <c r="AL2195" s="19"/>
      <c r="AM2195" s="19"/>
      <c r="AN2195" s="31">
        <v>6050</v>
      </c>
      <c r="AO2195" s="31">
        <v>12100</v>
      </c>
      <c r="AP2195" s="31">
        <v>5217</v>
      </c>
      <c r="AQ2195" s="31">
        <v>3868</v>
      </c>
      <c r="AR2195" s="31">
        <v>1452</v>
      </c>
      <c r="AS2195" s="31">
        <v>5300</v>
      </c>
      <c r="AT2195" s="31">
        <v>4926</v>
      </c>
      <c r="AU2195" s="31">
        <v>1716</v>
      </c>
      <c r="AV2195" s="31">
        <v>0</v>
      </c>
      <c r="AW2195" s="31">
        <v>0</v>
      </c>
      <c r="AX2195" s="31">
        <v>0</v>
      </c>
      <c r="AY2195" s="31">
        <v>0</v>
      </c>
      <c r="AZ2195" s="31">
        <v>0</v>
      </c>
    </row>
    <row r="2196" spans="1:52" ht="15" customHeight="1">
      <c r="A2196" s="29" t="s">
        <v>10988</v>
      </c>
      <c r="B2196" s="34">
        <v>36389</v>
      </c>
      <c r="C2196" s="28">
        <v>750</v>
      </c>
      <c r="D2196" s="28">
        <v>48</v>
      </c>
      <c r="E2196" s="28">
        <v>45</v>
      </c>
      <c r="F2196" s="29" t="s">
        <v>172</v>
      </c>
      <c r="G2196" s="29" t="s">
        <v>10974</v>
      </c>
      <c r="H2196" s="28">
        <v>573</v>
      </c>
      <c r="I2196" s="29" t="s">
        <v>10892</v>
      </c>
      <c r="J2196" s="33" t="s">
        <v>10986</v>
      </c>
      <c r="K2196" s="29" t="s">
        <v>178</v>
      </c>
      <c r="L2196" s="29" t="s">
        <v>10977</v>
      </c>
      <c r="M2196" s="29" t="s">
        <v>10985</v>
      </c>
      <c r="N2196" s="28">
        <v>476093.1</v>
      </c>
      <c r="O2196" s="28">
        <v>6159633</v>
      </c>
      <c r="P2196" s="29" t="s">
        <v>10984</v>
      </c>
      <c r="Q2196" s="32" t="s">
        <v>174</v>
      </c>
      <c r="R2196" s="19"/>
      <c r="S2196" s="19"/>
      <c r="T2196" s="19"/>
      <c r="U2196" s="19"/>
      <c r="V2196" s="19"/>
      <c r="W2196" s="19"/>
      <c r="X2196" s="19"/>
      <c r="Y2196" s="19"/>
      <c r="Z2196" s="19"/>
      <c r="AA2196" s="19"/>
      <c r="AB2196" s="19"/>
      <c r="AC2196" s="19"/>
      <c r="AD2196" s="19"/>
      <c r="AE2196" s="19"/>
      <c r="AF2196" s="19"/>
      <c r="AG2196" s="19"/>
      <c r="AH2196" s="19"/>
      <c r="AI2196" s="19"/>
      <c r="AJ2196" s="19"/>
      <c r="AK2196" s="19"/>
      <c r="AL2196" s="19"/>
      <c r="AM2196" s="19"/>
      <c r="AN2196" s="31">
        <v>628215</v>
      </c>
      <c r="AO2196" s="31">
        <v>1777145</v>
      </c>
      <c r="AP2196" s="31">
        <v>1378592.25</v>
      </c>
      <c r="AQ2196" s="31">
        <v>1563289.75</v>
      </c>
      <c r="AR2196" s="31">
        <v>1365751.25</v>
      </c>
      <c r="AS2196" s="31">
        <v>1497306.75</v>
      </c>
      <c r="AT2196" s="31">
        <v>1479146.5</v>
      </c>
      <c r="AU2196" s="31">
        <v>1406452.75</v>
      </c>
      <c r="AV2196" s="31">
        <v>1675000.25</v>
      </c>
      <c r="AW2196" s="31">
        <v>1556476</v>
      </c>
      <c r="AX2196" s="31">
        <v>128862</v>
      </c>
      <c r="AY2196" s="31">
        <v>100781</v>
      </c>
      <c r="AZ2196" s="31">
        <v>229643</v>
      </c>
    </row>
    <row r="2197" spans="1:52" ht="15" customHeight="1">
      <c r="A2197" s="29" t="s">
        <v>10983</v>
      </c>
      <c r="B2197" s="34">
        <v>36389</v>
      </c>
      <c r="C2197" s="28">
        <v>750</v>
      </c>
      <c r="D2197" s="28">
        <v>48</v>
      </c>
      <c r="E2197" s="28">
        <v>45</v>
      </c>
      <c r="F2197" s="29" t="s">
        <v>172</v>
      </c>
      <c r="G2197" s="29" t="s">
        <v>10974</v>
      </c>
      <c r="H2197" s="28">
        <v>573</v>
      </c>
      <c r="I2197" s="29" t="s">
        <v>10892</v>
      </c>
      <c r="J2197" s="33" t="s">
        <v>10982</v>
      </c>
      <c r="K2197" s="29" t="s">
        <v>178</v>
      </c>
      <c r="L2197" s="29" t="s">
        <v>10977</v>
      </c>
      <c r="M2197" s="29" t="s">
        <v>10981</v>
      </c>
      <c r="N2197" s="28">
        <v>476201.3</v>
      </c>
      <c r="O2197" s="28">
        <v>6159320</v>
      </c>
      <c r="P2197" s="29" t="s">
        <v>10980</v>
      </c>
      <c r="Q2197" s="32" t="s">
        <v>174</v>
      </c>
      <c r="R2197" s="19"/>
      <c r="S2197" s="19"/>
      <c r="T2197" s="19"/>
      <c r="U2197" s="19"/>
      <c r="V2197" s="19"/>
      <c r="W2197" s="19"/>
      <c r="X2197" s="19"/>
      <c r="Y2197" s="19"/>
      <c r="Z2197" s="19"/>
      <c r="AA2197" s="19"/>
      <c r="AB2197" s="19"/>
      <c r="AC2197" s="19"/>
      <c r="AD2197" s="19"/>
      <c r="AE2197" s="19"/>
      <c r="AF2197" s="19"/>
      <c r="AG2197" s="19"/>
      <c r="AH2197" s="19"/>
      <c r="AI2197" s="19"/>
      <c r="AJ2197" s="19"/>
      <c r="AK2197" s="19"/>
      <c r="AL2197" s="19"/>
      <c r="AM2197" s="19"/>
      <c r="AN2197" s="31">
        <v>610151</v>
      </c>
      <c r="AO2197" s="31">
        <v>1783512</v>
      </c>
      <c r="AP2197" s="31">
        <v>1375469.75</v>
      </c>
      <c r="AQ2197" s="31">
        <v>1572129</v>
      </c>
      <c r="AR2197" s="31">
        <v>1366631.75</v>
      </c>
      <c r="AS2197" s="31">
        <v>1508473</v>
      </c>
      <c r="AT2197" s="31">
        <v>1415174.25</v>
      </c>
      <c r="AU2197" s="31">
        <v>1336023.75</v>
      </c>
      <c r="AV2197" s="31">
        <v>1644042.75</v>
      </c>
      <c r="AW2197" s="31">
        <v>1545251</v>
      </c>
      <c r="AX2197" s="31">
        <v>135077</v>
      </c>
      <c r="AY2197" s="31">
        <v>93544</v>
      </c>
      <c r="AZ2197" s="31">
        <v>228621</v>
      </c>
    </row>
    <row r="2198" spans="1:52" ht="15" customHeight="1">
      <c r="A2198" s="29" t="s">
        <v>10979</v>
      </c>
      <c r="B2198" s="34">
        <v>36544</v>
      </c>
      <c r="C2198" s="28">
        <v>750</v>
      </c>
      <c r="D2198" s="28">
        <v>48</v>
      </c>
      <c r="E2198" s="28">
        <v>45</v>
      </c>
      <c r="F2198" s="29" t="s">
        <v>172</v>
      </c>
      <c r="G2198" s="29" t="s">
        <v>10974</v>
      </c>
      <c r="H2198" s="28">
        <v>573</v>
      </c>
      <c r="I2198" s="29" t="s">
        <v>10892</v>
      </c>
      <c r="J2198" s="33" t="s">
        <v>10978</v>
      </c>
      <c r="K2198" s="29" t="s">
        <v>178</v>
      </c>
      <c r="L2198" s="29" t="s">
        <v>10977</v>
      </c>
      <c r="M2198" s="29" t="s">
        <v>1472</v>
      </c>
      <c r="N2198" s="28">
        <v>475976</v>
      </c>
      <c r="O2198" s="28">
        <v>6159421</v>
      </c>
      <c r="P2198" s="29" t="s">
        <v>10976</v>
      </c>
      <c r="Q2198" s="32" t="s">
        <v>174</v>
      </c>
      <c r="R2198" s="19"/>
      <c r="S2198" s="19"/>
      <c r="T2198" s="19"/>
      <c r="U2198" s="19"/>
      <c r="V2198" s="19"/>
      <c r="W2198" s="19"/>
      <c r="X2198" s="19"/>
      <c r="Y2198" s="19"/>
      <c r="Z2198" s="19"/>
      <c r="AA2198" s="19"/>
      <c r="AB2198" s="19"/>
      <c r="AC2198" s="19"/>
      <c r="AD2198" s="19"/>
      <c r="AE2198" s="19"/>
      <c r="AF2198" s="19"/>
      <c r="AG2198" s="19"/>
      <c r="AH2198" s="19"/>
      <c r="AI2198" s="19"/>
      <c r="AJ2198" s="19"/>
      <c r="AK2198" s="19"/>
      <c r="AL2198" s="19"/>
      <c r="AM2198" s="19"/>
      <c r="AN2198" s="19"/>
      <c r="AO2198" s="31">
        <v>1508374</v>
      </c>
      <c r="AP2198" s="31">
        <v>1318013.75</v>
      </c>
      <c r="AQ2198" s="31">
        <v>1466401.5</v>
      </c>
      <c r="AR2198" s="31">
        <v>1335520</v>
      </c>
      <c r="AS2198" s="31">
        <v>1501215.25</v>
      </c>
      <c r="AT2198" s="31">
        <v>1457584.25</v>
      </c>
      <c r="AU2198" s="31">
        <v>1398090</v>
      </c>
      <c r="AV2198" s="31">
        <v>1660650.75</v>
      </c>
      <c r="AW2198" s="31">
        <v>1582863</v>
      </c>
      <c r="AX2198" s="31">
        <v>133380</v>
      </c>
      <c r="AY2198" s="31">
        <v>97732</v>
      </c>
      <c r="AZ2198" s="31">
        <v>231112</v>
      </c>
    </row>
    <row r="2199" spans="1:52" ht="15" customHeight="1">
      <c r="A2199" s="29" t="s">
        <v>10975</v>
      </c>
      <c r="B2199" s="34">
        <v>36355</v>
      </c>
      <c r="C2199" s="28">
        <v>6</v>
      </c>
      <c r="D2199" s="28">
        <v>7</v>
      </c>
      <c r="E2199" s="28">
        <v>15</v>
      </c>
      <c r="F2199" s="29" t="s">
        <v>3445</v>
      </c>
      <c r="G2199" s="29" t="s">
        <v>10969</v>
      </c>
      <c r="H2199" s="28">
        <v>573</v>
      </c>
      <c r="I2199" s="29" t="s">
        <v>10892</v>
      </c>
      <c r="J2199" s="33" t="s">
        <v>10973</v>
      </c>
      <c r="K2199" s="29" t="s">
        <v>178</v>
      </c>
      <c r="L2199" s="29" t="s">
        <v>10972</v>
      </c>
      <c r="M2199" s="29" t="s">
        <v>2532</v>
      </c>
      <c r="N2199" s="28">
        <v>459015.3</v>
      </c>
      <c r="O2199" s="28">
        <v>6184793</v>
      </c>
      <c r="P2199" s="29" t="s">
        <v>10971</v>
      </c>
      <c r="Q2199" s="32" t="s">
        <v>368</v>
      </c>
      <c r="R2199" s="19"/>
      <c r="S2199" s="19"/>
      <c r="T2199" s="19"/>
      <c r="U2199" s="19"/>
      <c r="V2199" s="19"/>
      <c r="W2199" s="19"/>
      <c r="X2199" s="19"/>
      <c r="Y2199" s="19"/>
      <c r="Z2199" s="19"/>
      <c r="AA2199" s="19"/>
      <c r="AB2199" s="19"/>
      <c r="AC2199" s="19"/>
      <c r="AD2199" s="19"/>
      <c r="AE2199" s="19"/>
      <c r="AF2199" s="19"/>
      <c r="AG2199" s="19"/>
      <c r="AH2199" s="19"/>
      <c r="AI2199" s="19"/>
      <c r="AJ2199" s="19"/>
      <c r="AK2199" s="19"/>
      <c r="AL2199" s="19"/>
      <c r="AM2199" s="19"/>
      <c r="AN2199" s="31">
        <v>5042</v>
      </c>
      <c r="AO2199" s="31">
        <v>12100</v>
      </c>
      <c r="AP2199" s="31">
        <v>7562</v>
      </c>
      <c r="AQ2199" s="31">
        <v>5263</v>
      </c>
      <c r="AR2199" s="31">
        <v>3037</v>
      </c>
      <c r="AS2199" s="31">
        <v>0</v>
      </c>
      <c r="AT2199" s="31">
        <v>0</v>
      </c>
      <c r="AU2199" s="31">
        <v>0</v>
      </c>
      <c r="AV2199" s="31">
        <v>0</v>
      </c>
      <c r="AW2199" s="31">
        <v>0</v>
      </c>
      <c r="AX2199" s="31">
        <v>0</v>
      </c>
      <c r="AY2199" s="31">
        <v>0</v>
      </c>
      <c r="AZ2199" s="31">
        <v>0</v>
      </c>
    </row>
    <row r="2200" spans="1:52" ht="15" customHeight="1">
      <c r="A2200" s="29" t="s">
        <v>10970</v>
      </c>
      <c r="B2200" s="34">
        <v>36615</v>
      </c>
      <c r="C2200" s="28">
        <v>660</v>
      </c>
      <c r="D2200" s="28">
        <v>47</v>
      </c>
      <c r="E2200" s="28">
        <v>40.5</v>
      </c>
      <c r="F2200" s="29" t="s">
        <v>220</v>
      </c>
      <c r="G2200" s="29" t="s">
        <v>2129</v>
      </c>
      <c r="H2200" s="28">
        <v>573</v>
      </c>
      <c r="I2200" s="29" t="s">
        <v>10892</v>
      </c>
      <c r="J2200" s="33" t="s">
        <v>10968</v>
      </c>
      <c r="K2200" s="29" t="s">
        <v>178</v>
      </c>
      <c r="L2200" s="29" t="s">
        <v>10967</v>
      </c>
      <c r="M2200" s="29" t="s">
        <v>448</v>
      </c>
      <c r="N2200" s="28">
        <v>452340.4</v>
      </c>
      <c r="O2200" s="28">
        <v>6166202</v>
      </c>
      <c r="P2200" s="29" t="s">
        <v>10966</v>
      </c>
      <c r="Q2200" s="32" t="s">
        <v>174</v>
      </c>
      <c r="R2200" s="19"/>
      <c r="S2200" s="19"/>
      <c r="T2200" s="19"/>
      <c r="U2200" s="19"/>
      <c r="V2200" s="19"/>
      <c r="W2200" s="19"/>
      <c r="X2200" s="19"/>
      <c r="Y2200" s="19"/>
      <c r="Z2200" s="19"/>
      <c r="AA2200" s="19"/>
      <c r="AB2200" s="19"/>
      <c r="AC2200" s="19"/>
      <c r="AD2200" s="19"/>
      <c r="AE2200" s="19"/>
      <c r="AF2200" s="19"/>
      <c r="AG2200" s="19"/>
      <c r="AH2200" s="19"/>
      <c r="AI2200" s="19"/>
      <c r="AJ2200" s="19"/>
      <c r="AK2200" s="19"/>
      <c r="AL2200" s="19"/>
      <c r="AM2200" s="19"/>
      <c r="AN2200" s="19"/>
      <c r="AO2200" s="31">
        <v>886524</v>
      </c>
      <c r="AP2200" s="31">
        <v>1105906.25</v>
      </c>
      <c r="AQ2200" s="31">
        <v>1180130.5</v>
      </c>
      <c r="AR2200" s="31">
        <v>1027998.5</v>
      </c>
      <c r="AS2200" s="31">
        <v>1169040.25</v>
      </c>
      <c r="AT2200" s="31">
        <v>911102.33984375</v>
      </c>
      <c r="AU2200" s="31">
        <v>1004944.09375</v>
      </c>
      <c r="AV2200" s="31">
        <v>1227246.40625</v>
      </c>
      <c r="AW2200" s="31">
        <v>1128756.10546875</v>
      </c>
      <c r="AX2200" s="31">
        <v>101188.796875</v>
      </c>
      <c r="AY2200" s="31">
        <v>72666</v>
      </c>
      <c r="AZ2200" s="31">
        <v>173854.796875</v>
      </c>
    </row>
    <row r="2201" spans="1:52" ht="15" customHeight="1">
      <c r="A2201" s="29" t="s">
        <v>10965</v>
      </c>
      <c r="B2201" s="34">
        <v>37189</v>
      </c>
      <c r="C2201" s="28">
        <v>660</v>
      </c>
      <c r="D2201" s="28">
        <v>47</v>
      </c>
      <c r="E2201" s="28">
        <v>40</v>
      </c>
      <c r="F2201" s="29" t="s">
        <v>220</v>
      </c>
      <c r="G2201" s="29" t="s">
        <v>10951</v>
      </c>
      <c r="H2201" s="28">
        <v>573</v>
      </c>
      <c r="I2201" s="29" t="s">
        <v>10892</v>
      </c>
      <c r="J2201" s="33" t="s">
        <v>10964</v>
      </c>
      <c r="K2201" s="29" t="s">
        <v>178</v>
      </c>
      <c r="L2201" s="29" t="s">
        <v>10954</v>
      </c>
      <c r="M2201" s="29" t="s">
        <v>1411</v>
      </c>
      <c r="N2201" s="28">
        <v>457395</v>
      </c>
      <c r="O2201" s="28">
        <v>6166828</v>
      </c>
      <c r="P2201" s="29" t="s">
        <v>10963</v>
      </c>
      <c r="Q2201" s="32" t="s">
        <v>174</v>
      </c>
      <c r="R2201" s="19"/>
      <c r="S2201" s="19"/>
      <c r="T2201" s="19"/>
      <c r="U2201" s="19"/>
      <c r="V2201" s="19"/>
      <c r="W2201" s="19"/>
      <c r="X2201" s="19"/>
      <c r="Y2201" s="19"/>
      <c r="Z2201" s="19"/>
      <c r="AA2201" s="19"/>
      <c r="AB2201" s="19"/>
      <c r="AC2201" s="19"/>
      <c r="AD2201" s="19"/>
      <c r="AE2201" s="19"/>
      <c r="AF2201" s="19"/>
      <c r="AG2201" s="19"/>
      <c r="AH2201" s="19"/>
      <c r="AI2201" s="19"/>
      <c r="AJ2201" s="19"/>
      <c r="AK2201" s="19"/>
      <c r="AL2201" s="19"/>
      <c r="AM2201" s="19"/>
      <c r="AN2201" s="19"/>
      <c r="AO2201" s="19"/>
      <c r="AP2201" s="31">
        <v>253556.546875</v>
      </c>
      <c r="AQ2201" s="31">
        <v>1134757.609375</v>
      </c>
      <c r="AR2201" s="31">
        <v>987199.06640625</v>
      </c>
      <c r="AS2201" s="31">
        <v>1146228.5</v>
      </c>
      <c r="AT2201" s="31">
        <v>1099774.328125</v>
      </c>
      <c r="AU2201" s="31">
        <v>1027160.158203125</v>
      </c>
      <c r="AV2201" s="31">
        <v>1280452.7109375</v>
      </c>
      <c r="AW2201" s="31">
        <v>1136027.79296875</v>
      </c>
      <c r="AX2201" s="31">
        <v>100728.1015625</v>
      </c>
      <c r="AY2201" s="31">
        <v>72938.1484375</v>
      </c>
      <c r="AZ2201" s="31">
        <v>173666.25</v>
      </c>
    </row>
    <row r="2202" spans="1:52" ht="15" customHeight="1">
      <c r="A2202" s="29" t="s">
        <v>10962</v>
      </c>
      <c r="B2202" s="34">
        <v>37189</v>
      </c>
      <c r="C2202" s="28">
        <v>660</v>
      </c>
      <c r="D2202" s="28">
        <v>47</v>
      </c>
      <c r="E2202" s="28">
        <v>40</v>
      </c>
      <c r="F2202" s="29" t="s">
        <v>220</v>
      </c>
      <c r="G2202" s="29" t="s">
        <v>10951</v>
      </c>
      <c r="H2202" s="28">
        <v>573</v>
      </c>
      <c r="I2202" s="29" t="s">
        <v>10892</v>
      </c>
      <c r="J2202" s="33" t="s">
        <v>10961</v>
      </c>
      <c r="K2202" s="29" t="s">
        <v>178</v>
      </c>
      <c r="L2202" s="29" t="s">
        <v>10954</v>
      </c>
      <c r="M2202" s="29" t="s">
        <v>848</v>
      </c>
      <c r="N2202" s="28">
        <v>457325</v>
      </c>
      <c r="O2202" s="28">
        <v>6166562</v>
      </c>
      <c r="P2202" s="29" t="s">
        <v>10960</v>
      </c>
      <c r="Q2202" s="32" t="s">
        <v>174</v>
      </c>
      <c r="R2202" s="19"/>
      <c r="S2202" s="19"/>
      <c r="T2202" s="19"/>
      <c r="U2202" s="19"/>
      <c r="V2202" s="19"/>
      <c r="W2202" s="19"/>
      <c r="X2202" s="19"/>
      <c r="Y2202" s="19"/>
      <c r="Z2202" s="19"/>
      <c r="AA2202" s="19"/>
      <c r="AB2202" s="19"/>
      <c r="AC2202" s="19"/>
      <c r="AD2202" s="19"/>
      <c r="AE2202" s="19"/>
      <c r="AF2202" s="19"/>
      <c r="AG2202" s="19"/>
      <c r="AH2202" s="19"/>
      <c r="AI2202" s="19"/>
      <c r="AJ2202" s="19"/>
      <c r="AK2202" s="19"/>
      <c r="AL2202" s="19"/>
      <c r="AM2202" s="19"/>
      <c r="AN2202" s="19"/>
      <c r="AO2202" s="19"/>
      <c r="AP2202" s="31">
        <v>253556.546875</v>
      </c>
      <c r="AQ2202" s="31">
        <v>1134757.609375</v>
      </c>
      <c r="AR2202" s="31">
        <v>987199.06640625</v>
      </c>
      <c r="AS2202" s="31">
        <v>1146228.5</v>
      </c>
      <c r="AT2202" s="31">
        <v>1099774.328125</v>
      </c>
      <c r="AU2202" s="31">
        <v>1027160.158203125</v>
      </c>
      <c r="AV2202" s="31">
        <v>1280452.7109375</v>
      </c>
      <c r="AW2202" s="31">
        <v>1136027.79296875</v>
      </c>
      <c r="AX2202" s="31">
        <v>100728.1015625</v>
      </c>
      <c r="AY2202" s="31">
        <v>72938.1484375</v>
      </c>
      <c r="AZ2202" s="31">
        <v>173666.25</v>
      </c>
    </row>
    <row r="2203" spans="1:52" ht="15" customHeight="1">
      <c r="A2203" s="29" t="s">
        <v>10959</v>
      </c>
      <c r="B2203" s="34">
        <v>37189</v>
      </c>
      <c r="C2203" s="28">
        <v>660</v>
      </c>
      <c r="D2203" s="28">
        <v>47</v>
      </c>
      <c r="E2203" s="28">
        <v>40</v>
      </c>
      <c r="F2203" s="29" t="s">
        <v>220</v>
      </c>
      <c r="G2203" s="29" t="s">
        <v>10951</v>
      </c>
      <c r="H2203" s="28">
        <v>573</v>
      </c>
      <c r="I2203" s="29" t="s">
        <v>10892</v>
      </c>
      <c r="J2203" s="33" t="s">
        <v>10958</v>
      </c>
      <c r="K2203" s="29" t="s">
        <v>178</v>
      </c>
      <c r="L2203" s="29" t="s">
        <v>10954</v>
      </c>
      <c r="M2203" s="29" t="s">
        <v>9282</v>
      </c>
      <c r="N2203" s="28">
        <v>457557</v>
      </c>
      <c r="O2203" s="28">
        <v>6166927</v>
      </c>
      <c r="P2203" s="29" t="s">
        <v>10957</v>
      </c>
      <c r="Q2203" s="32" t="s">
        <v>174</v>
      </c>
      <c r="R2203" s="19"/>
      <c r="S2203" s="19"/>
      <c r="T2203" s="19"/>
      <c r="U2203" s="19"/>
      <c r="V2203" s="19"/>
      <c r="W2203" s="19"/>
      <c r="X2203" s="19"/>
      <c r="Y2203" s="19"/>
      <c r="Z2203" s="19"/>
      <c r="AA2203" s="19"/>
      <c r="AB2203" s="19"/>
      <c r="AC2203" s="19"/>
      <c r="AD2203" s="19"/>
      <c r="AE2203" s="19"/>
      <c r="AF2203" s="19"/>
      <c r="AG2203" s="19"/>
      <c r="AH2203" s="19"/>
      <c r="AI2203" s="19"/>
      <c r="AJ2203" s="19"/>
      <c r="AK2203" s="19"/>
      <c r="AL2203" s="19"/>
      <c r="AM2203" s="19"/>
      <c r="AN2203" s="19"/>
      <c r="AO2203" s="19"/>
      <c r="AP2203" s="31">
        <v>253556.546875</v>
      </c>
      <c r="AQ2203" s="31">
        <v>1134757.609375</v>
      </c>
      <c r="AR2203" s="31">
        <v>987199.06640625</v>
      </c>
      <c r="AS2203" s="31">
        <v>1146228.5</v>
      </c>
      <c r="AT2203" s="31">
        <v>1099774.328125</v>
      </c>
      <c r="AU2203" s="31">
        <v>1027160.158203125</v>
      </c>
      <c r="AV2203" s="31">
        <v>1280452.7109375</v>
      </c>
      <c r="AW2203" s="31">
        <v>1136027.79296875</v>
      </c>
      <c r="AX2203" s="31">
        <v>100728.1015625</v>
      </c>
      <c r="AY2203" s="31">
        <v>72938.1484375</v>
      </c>
      <c r="AZ2203" s="31">
        <v>173666.25</v>
      </c>
    </row>
    <row r="2204" spans="1:52" ht="15" customHeight="1">
      <c r="A2204" s="29" t="s">
        <v>10956</v>
      </c>
      <c r="B2204" s="34">
        <v>37189</v>
      </c>
      <c r="C2204" s="28">
        <v>660</v>
      </c>
      <c r="D2204" s="28">
        <v>47</v>
      </c>
      <c r="E2204" s="28">
        <v>40</v>
      </c>
      <c r="F2204" s="29" t="s">
        <v>220</v>
      </c>
      <c r="G2204" s="29" t="s">
        <v>10951</v>
      </c>
      <c r="H2204" s="28">
        <v>573</v>
      </c>
      <c r="I2204" s="29" t="s">
        <v>10892</v>
      </c>
      <c r="J2204" s="33" t="s">
        <v>10955</v>
      </c>
      <c r="K2204" s="29" t="s">
        <v>178</v>
      </c>
      <c r="L2204" s="29" t="s">
        <v>10954</v>
      </c>
      <c r="M2204" s="29" t="s">
        <v>1974</v>
      </c>
      <c r="N2204" s="28">
        <v>457488</v>
      </c>
      <c r="O2204" s="28">
        <v>6166662</v>
      </c>
      <c r="P2204" s="29" t="s">
        <v>10953</v>
      </c>
      <c r="Q2204" s="32" t="s">
        <v>174</v>
      </c>
      <c r="R2204" s="19"/>
      <c r="S2204" s="19"/>
      <c r="T2204" s="19"/>
      <c r="U2204" s="19"/>
      <c r="V2204" s="19"/>
      <c r="W2204" s="19"/>
      <c r="X2204" s="19"/>
      <c r="Y2204" s="19"/>
      <c r="Z2204" s="19"/>
      <c r="AA2204" s="19"/>
      <c r="AB2204" s="19"/>
      <c r="AC2204" s="19"/>
      <c r="AD2204" s="19"/>
      <c r="AE2204" s="19"/>
      <c r="AF2204" s="19"/>
      <c r="AG2204" s="19"/>
      <c r="AH2204" s="19"/>
      <c r="AI2204" s="19"/>
      <c r="AJ2204" s="19"/>
      <c r="AK2204" s="19"/>
      <c r="AL2204" s="19"/>
      <c r="AM2204" s="19"/>
      <c r="AN2204" s="19"/>
      <c r="AO2204" s="19"/>
      <c r="AP2204" s="31">
        <v>253556.546875</v>
      </c>
      <c r="AQ2204" s="31">
        <v>1134757.609375</v>
      </c>
      <c r="AR2204" s="31">
        <v>987199.06640625</v>
      </c>
      <c r="AS2204" s="31">
        <v>1146228.5</v>
      </c>
      <c r="AT2204" s="31">
        <v>1099774.328125</v>
      </c>
      <c r="AU2204" s="31">
        <v>1027160.158203125</v>
      </c>
      <c r="AV2204" s="31">
        <v>1280452.7109375</v>
      </c>
      <c r="AW2204" s="31">
        <v>1136027.79296875</v>
      </c>
      <c r="AX2204" s="31">
        <v>100728.1015625</v>
      </c>
      <c r="AY2204" s="31">
        <v>72938.1484375</v>
      </c>
      <c r="AZ2204" s="31">
        <v>173666.25</v>
      </c>
    </row>
    <row r="2205" spans="1:52" ht="15" customHeight="1">
      <c r="A2205" s="29" t="s">
        <v>10952</v>
      </c>
      <c r="B2205" s="34">
        <v>37595</v>
      </c>
      <c r="C2205" s="28">
        <v>660</v>
      </c>
      <c r="D2205" s="28">
        <v>47</v>
      </c>
      <c r="E2205" s="28">
        <v>45</v>
      </c>
      <c r="F2205" s="29" t="s">
        <v>220</v>
      </c>
      <c r="G2205" s="29" t="s">
        <v>3687</v>
      </c>
      <c r="H2205" s="28">
        <v>573</v>
      </c>
      <c r="I2205" s="29" t="s">
        <v>10892</v>
      </c>
      <c r="J2205" s="33" t="s">
        <v>10950</v>
      </c>
      <c r="K2205" s="29" t="s">
        <v>178</v>
      </c>
      <c r="L2205" s="29" t="s">
        <v>10949</v>
      </c>
      <c r="M2205" s="29" t="s">
        <v>660</v>
      </c>
      <c r="N2205" s="28">
        <v>457089</v>
      </c>
      <c r="O2205" s="28">
        <v>6178290</v>
      </c>
      <c r="P2205" s="29" t="s">
        <v>10948</v>
      </c>
      <c r="Q2205" s="32" t="s">
        <v>174</v>
      </c>
      <c r="R2205" s="19"/>
      <c r="S2205" s="19"/>
      <c r="T2205" s="19"/>
      <c r="U2205" s="19"/>
      <c r="V2205" s="19"/>
      <c r="W2205" s="19"/>
      <c r="X2205" s="19"/>
      <c r="Y2205" s="19"/>
      <c r="Z2205" s="19"/>
      <c r="AA2205" s="19"/>
      <c r="AB2205" s="19"/>
      <c r="AC2205" s="19"/>
      <c r="AD2205" s="19"/>
      <c r="AE2205" s="19"/>
      <c r="AF2205" s="19"/>
      <c r="AG2205" s="19"/>
      <c r="AH2205" s="19"/>
      <c r="AI2205" s="19"/>
      <c r="AJ2205" s="19"/>
      <c r="AK2205" s="19"/>
      <c r="AL2205" s="19"/>
      <c r="AM2205" s="19"/>
      <c r="AN2205" s="19"/>
      <c r="AO2205" s="19"/>
      <c r="AP2205" s="19"/>
      <c r="AQ2205" s="31">
        <v>118486.296875</v>
      </c>
      <c r="AR2205" s="31">
        <v>1372211.796875</v>
      </c>
      <c r="AS2205" s="31">
        <v>1590437.3125</v>
      </c>
      <c r="AT2205" s="31">
        <v>1538748.5</v>
      </c>
      <c r="AU2205" s="31">
        <v>1412525.0078125</v>
      </c>
      <c r="AV2205" s="31">
        <v>1730658.80078125</v>
      </c>
      <c r="AW2205" s="31">
        <v>1580336.2734375</v>
      </c>
      <c r="AX2205" s="31">
        <v>138653.90625</v>
      </c>
      <c r="AY2205" s="31">
        <v>86122.3984375</v>
      </c>
      <c r="AZ2205" s="31">
        <v>224776.3046875</v>
      </c>
    </row>
    <row r="2206" spans="1:52" ht="15" customHeight="1">
      <c r="A2206" s="29" t="s">
        <v>10947</v>
      </c>
      <c r="B2206" s="34">
        <v>37607</v>
      </c>
      <c r="C2206" s="28">
        <v>1750</v>
      </c>
      <c r="D2206" s="28">
        <v>66</v>
      </c>
      <c r="E2206" s="28">
        <v>67</v>
      </c>
      <c r="F2206" s="29" t="s">
        <v>220</v>
      </c>
      <c r="G2206" s="29" t="s">
        <v>3828</v>
      </c>
      <c r="H2206" s="28">
        <v>573</v>
      </c>
      <c r="I2206" s="29" t="s">
        <v>10892</v>
      </c>
      <c r="J2206" s="33" t="s">
        <v>10946</v>
      </c>
      <c r="K2206" s="29" t="s">
        <v>178</v>
      </c>
      <c r="L2206" s="29" t="s">
        <v>10938</v>
      </c>
      <c r="M2206" s="29" t="s">
        <v>1247</v>
      </c>
      <c r="N2206" s="28">
        <v>462204</v>
      </c>
      <c r="O2206" s="28">
        <v>6171066</v>
      </c>
      <c r="P2206" s="29" t="s">
        <v>10945</v>
      </c>
      <c r="Q2206" s="32" t="s">
        <v>174</v>
      </c>
      <c r="R2206" s="19"/>
      <c r="S2206" s="19"/>
      <c r="T2206" s="19"/>
      <c r="U2206" s="19"/>
      <c r="V2206" s="19"/>
      <c r="W2206" s="19"/>
      <c r="X2206" s="19"/>
      <c r="Y2206" s="19"/>
      <c r="Z2206" s="19"/>
      <c r="AA2206" s="19"/>
      <c r="AB2206" s="19"/>
      <c r="AC2206" s="19"/>
      <c r="AD2206" s="19"/>
      <c r="AE2206" s="19"/>
      <c r="AF2206" s="19"/>
      <c r="AG2206" s="19"/>
      <c r="AH2206" s="19"/>
      <c r="AI2206" s="19"/>
      <c r="AJ2206" s="19"/>
      <c r="AK2206" s="19"/>
      <c r="AL2206" s="19"/>
      <c r="AM2206" s="19"/>
      <c r="AN2206" s="19"/>
      <c r="AO2206" s="19"/>
      <c r="AP2206" s="19"/>
      <c r="AQ2206" s="31">
        <v>148659.09375</v>
      </c>
      <c r="AR2206" s="31">
        <v>3106306.359375</v>
      </c>
      <c r="AS2206" s="31">
        <v>3516867.578125</v>
      </c>
      <c r="AT2206" s="31">
        <v>3422658.90625</v>
      </c>
      <c r="AU2206" s="31">
        <v>3267110.3125</v>
      </c>
      <c r="AV2206" s="31">
        <v>3843154.859375</v>
      </c>
      <c r="AW2206" s="31">
        <v>3660102.421875</v>
      </c>
      <c r="AX2206" s="31">
        <v>310842.40625</v>
      </c>
      <c r="AY2206" s="31">
        <v>210443.90625</v>
      </c>
      <c r="AZ2206" s="31">
        <v>521286.3125</v>
      </c>
    </row>
    <row r="2207" spans="1:52" ht="15" customHeight="1">
      <c r="A2207" s="29" t="s">
        <v>10944</v>
      </c>
      <c r="B2207" s="34">
        <v>37607</v>
      </c>
      <c r="C2207" s="28">
        <v>1750</v>
      </c>
      <c r="D2207" s="28">
        <v>66</v>
      </c>
      <c r="E2207" s="28">
        <v>67</v>
      </c>
      <c r="F2207" s="29" t="s">
        <v>220</v>
      </c>
      <c r="G2207" s="29" t="s">
        <v>3828</v>
      </c>
      <c r="H2207" s="28">
        <v>573</v>
      </c>
      <c r="I2207" s="29" t="s">
        <v>10892</v>
      </c>
      <c r="J2207" s="33" t="s">
        <v>10943</v>
      </c>
      <c r="K2207" s="29" t="s">
        <v>178</v>
      </c>
      <c r="L2207" s="29" t="s">
        <v>10942</v>
      </c>
      <c r="M2207" s="29" t="s">
        <v>1247</v>
      </c>
      <c r="N2207" s="28">
        <v>461900</v>
      </c>
      <c r="O2207" s="28">
        <v>6171126</v>
      </c>
      <c r="P2207" s="29" t="s">
        <v>10941</v>
      </c>
      <c r="Q2207" s="32" t="s">
        <v>174</v>
      </c>
      <c r="R2207" s="19"/>
      <c r="S2207" s="19"/>
      <c r="T2207" s="19"/>
      <c r="U2207" s="19"/>
      <c r="V2207" s="19"/>
      <c r="W2207" s="19"/>
      <c r="X2207" s="19"/>
      <c r="Y2207" s="19"/>
      <c r="Z2207" s="19"/>
      <c r="AA2207" s="19"/>
      <c r="AB2207" s="19"/>
      <c r="AC2207" s="19"/>
      <c r="AD2207" s="19"/>
      <c r="AE2207" s="19"/>
      <c r="AF2207" s="19"/>
      <c r="AG2207" s="19"/>
      <c r="AH2207" s="19"/>
      <c r="AI2207" s="19"/>
      <c r="AJ2207" s="19"/>
      <c r="AK2207" s="19"/>
      <c r="AL2207" s="19"/>
      <c r="AM2207" s="19"/>
      <c r="AN2207" s="19"/>
      <c r="AO2207" s="19"/>
      <c r="AP2207" s="19"/>
      <c r="AQ2207" s="31">
        <v>94840.5</v>
      </c>
      <c r="AR2207" s="31">
        <v>2982854.390625</v>
      </c>
      <c r="AS2207" s="31">
        <v>3332256.53125</v>
      </c>
      <c r="AT2207" s="31">
        <v>3374077.71875</v>
      </c>
      <c r="AU2207" s="31">
        <v>3024182.375</v>
      </c>
      <c r="AV2207" s="31">
        <v>3791009.515625</v>
      </c>
      <c r="AW2207" s="31">
        <v>3482479.125</v>
      </c>
      <c r="AX2207" s="31">
        <v>303960.1875</v>
      </c>
      <c r="AY2207" s="31">
        <v>196271.203125</v>
      </c>
      <c r="AZ2207" s="31">
        <v>500231.390625</v>
      </c>
    </row>
    <row r="2208" spans="1:52" ht="15" customHeight="1">
      <c r="A2208" s="29" t="s">
        <v>10940</v>
      </c>
      <c r="B2208" s="34">
        <v>37607</v>
      </c>
      <c r="C2208" s="28">
        <v>1750</v>
      </c>
      <c r="D2208" s="28">
        <v>66</v>
      </c>
      <c r="E2208" s="28">
        <v>67</v>
      </c>
      <c r="F2208" s="29" t="s">
        <v>220</v>
      </c>
      <c r="G2208" s="29" t="s">
        <v>3828</v>
      </c>
      <c r="H2208" s="28">
        <v>573</v>
      </c>
      <c r="I2208" s="29" t="s">
        <v>10892</v>
      </c>
      <c r="J2208" s="33" t="s">
        <v>10939</v>
      </c>
      <c r="K2208" s="29" t="s">
        <v>178</v>
      </c>
      <c r="L2208" s="29" t="s">
        <v>10938</v>
      </c>
      <c r="M2208" s="29" t="s">
        <v>1247</v>
      </c>
      <c r="N2208" s="28">
        <v>461596</v>
      </c>
      <c r="O2208" s="28">
        <v>6171185</v>
      </c>
      <c r="P2208" s="29" t="s">
        <v>10937</v>
      </c>
      <c r="Q2208" s="32" t="s">
        <v>174</v>
      </c>
      <c r="R2208" s="19"/>
      <c r="S2208" s="19"/>
      <c r="T2208" s="19"/>
      <c r="U2208" s="19"/>
      <c r="V2208" s="19"/>
      <c r="W2208" s="19"/>
      <c r="X2208" s="19"/>
      <c r="Y2208" s="19"/>
      <c r="Z2208" s="19"/>
      <c r="AA2208" s="19"/>
      <c r="AB2208" s="19"/>
      <c r="AC2208" s="19"/>
      <c r="AD2208" s="19"/>
      <c r="AE2208" s="19"/>
      <c r="AF2208" s="19"/>
      <c r="AG2208" s="19"/>
      <c r="AH2208" s="19"/>
      <c r="AI2208" s="19"/>
      <c r="AJ2208" s="19"/>
      <c r="AK2208" s="19"/>
      <c r="AL2208" s="19"/>
      <c r="AM2208" s="19"/>
      <c r="AN2208" s="19"/>
      <c r="AO2208" s="19"/>
      <c r="AP2208" s="19"/>
      <c r="AQ2208" s="31">
        <v>91470.1015625</v>
      </c>
      <c r="AR2208" s="31">
        <v>3022669.734375</v>
      </c>
      <c r="AS2208" s="31">
        <v>3336877.71875</v>
      </c>
      <c r="AT2208" s="31">
        <v>3491359.40625</v>
      </c>
      <c r="AU2208" s="31">
        <v>3149926.015625</v>
      </c>
      <c r="AV2208" s="31">
        <v>3877242.796875</v>
      </c>
      <c r="AW2208" s="31">
        <v>3558983.390625</v>
      </c>
      <c r="AX2208" s="31">
        <v>297176.6875</v>
      </c>
      <c r="AY2208" s="31">
        <v>207824</v>
      </c>
      <c r="AZ2208" s="31">
        <v>505000.6875</v>
      </c>
    </row>
    <row r="2209" spans="1:52" ht="15" customHeight="1">
      <c r="A2209" s="29" t="s">
        <v>10936</v>
      </c>
      <c r="B2209" s="34">
        <v>37609</v>
      </c>
      <c r="C2209" s="28">
        <v>2000</v>
      </c>
      <c r="D2209" s="28">
        <v>72</v>
      </c>
      <c r="E2209" s="28">
        <v>64</v>
      </c>
      <c r="F2209" s="29" t="s">
        <v>2104</v>
      </c>
      <c r="G2209" s="29" t="s">
        <v>10931</v>
      </c>
      <c r="H2209" s="28">
        <v>573</v>
      </c>
      <c r="I2209" s="29" t="s">
        <v>10892</v>
      </c>
      <c r="J2209" s="33" t="s">
        <v>10935</v>
      </c>
      <c r="K2209" s="29" t="s">
        <v>178</v>
      </c>
      <c r="L2209" s="29" t="s">
        <v>10934</v>
      </c>
      <c r="M2209" s="29" t="s">
        <v>3220</v>
      </c>
      <c r="N2209" s="28">
        <v>461419</v>
      </c>
      <c r="O2209" s="28">
        <v>6170938</v>
      </c>
      <c r="P2209" s="29" t="s">
        <v>10933</v>
      </c>
      <c r="Q2209" s="32" t="s">
        <v>174</v>
      </c>
      <c r="R2209" s="19"/>
      <c r="S2209" s="19"/>
      <c r="T2209" s="19"/>
      <c r="U2209" s="19"/>
      <c r="V2209" s="19"/>
      <c r="W2209" s="19"/>
      <c r="X2209" s="19"/>
      <c r="Y2209" s="19"/>
      <c r="Z2209" s="19"/>
      <c r="AA2209" s="19"/>
      <c r="AB2209" s="19"/>
      <c r="AC2209" s="19"/>
      <c r="AD2209" s="19"/>
      <c r="AE2209" s="19"/>
      <c r="AF2209" s="19"/>
      <c r="AG2209" s="19"/>
      <c r="AH2209" s="19"/>
      <c r="AI2209" s="19"/>
      <c r="AJ2209" s="19"/>
      <c r="AK2209" s="19"/>
      <c r="AL2209" s="19"/>
      <c r="AM2209" s="19"/>
      <c r="AN2209" s="19"/>
      <c r="AO2209" s="19"/>
      <c r="AP2209" s="19"/>
      <c r="AQ2209" s="31">
        <v>117801.6015625</v>
      </c>
      <c r="AR2209" s="31">
        <v>3620105.53125</v>
      </c>
      <c r="AS2209" s="31">
        <v>4134962.59375</v>
      </c>
      <c r="AT2209" s="31">
        <v>3555968.203125</v>
      </c>
      <c r="AU2209" s="31">
        <v>3852989.09375</v>
      </c>
      <c r="AV2209" s="31">
        <v>4566695.328125</v>
      </c>
      <c r="AW2209" s="31">
        <v>4316324.609375</v>
      </c>
      <c r="AX2209" s="31">
        <v>389250.6875</v>
      </c>
      <c r="AY2209" s="31">
        <v>231813.09375</v>
      </c>
      <c r="AZ2209" s="31">
        <v>621063.78125</v>
      </c>
    </row>
    <row r="2210" spans="1:52" ht="15" customHeight="1">
      <c r="A2210" s="29" t="s">
        <v>10932</v>
      </c>
      <c r="B2210" s="34">
        <v>37601</v>
      </c>
      <c r="C2210" s="28">
        <v>900</v>
      </c>
      <c r="D2210" s="28">
        <v>52</v>
      </c>
      <c r="E2210" s="28">
        <v>44</v>
      </c>
      <c r="F2210" s="29" t="s">
        <v>2104</v>
      </c>
      <c r="G2210" s="29" t="s">
        <v>10562</v>
      </c>
      <c r="H2210" s="28">
        <v>573</v>
      </c>
      <c r="I2210" s="29" t="s">
        <v>10892</v>
      </c>
      <c r="J2210" s="33" t="s">
        <v>10930</v>
      </c>
      <c r="K2210" s="29" t="s">
        <v>178</v>
      </c>
      <c r="L2210" s="29" t="s">
        <v>10923</v>
      </c>
      <c r="M2210" s="29" t="s">
        <v>1587</v>
      </c>
      <c r="N2210" s="28">
        <v>477969</v>
      </c>
      <c r="O2210" s="28">
        <v>6164537</v>
      </c>
      <c r="P2210" s="29" t="s">
        <v>10929</v>
      </c>
      <c r="Q2210" s="32" t="s">
        <v>174</v>
      </c>
      <c r="R2210" s="19"/>
      <c r="S2210" s="19"/>
      <c r="T2210" s="19"/>
      <c r="U2210" s="19"/>
      <c r="V2210" s="19"/>
      <c r="W2210" s="19"/>
      <c r="X2210" s="19"/>
      <c r="Y2210" s="19"/>
      <c r="Z2210" s="19"/>
      <c r="AA2210" s="19"/>
      <c r="AB2210" s="19"/>
      <c r="AC2210" s="19"/>
      <c r="AD2210" s="19"/>
      <c r="AE2210" s="19"/>
      <c r="AF2210" s="19"/>
      <c r="AG2210" s="19"/>
      <c r="AH2210" s="19"/>
      <c r="AI2210" s="19"/>
      <c r="AJ2210" s="19"/>
      <c r="AK2210" s="19"/>
      <c r="AL2210" s="19"/>
      <c r="AM2210" s="19"/>
      <c r="AN2210" s="19"/>
      <c r="AO2210" s="19"/>
      <c r="AP2210" s="19"/>
      <c r="AQ2210" s="31">
        <v>84716.8359375</v>
      </c>
      <c r="AR2210" s="31">
        <v>1316372.4921875</v>
      </c>
      <c r="AS2210" s="31">
        <v>1574579.875</v>
      </c>
      <c r="AT2210" s="31">
        <v>1540444.3984375</v>
      </c>
      <c r="AU2210" s="31">
        <v>1476022.6484375</v>
      </c>
      <c r="AV2210" s="31">
        <v>1649638.3828125</v>
      </c>
      <c r="AW2210" s="31">
        <v>1565790.98828125</v>
      </c>
      <c r="AX2210" s="31">
        <v>138187.328125</v>
      </c>
      <c r="AY2210" s="31">
        <v>101305.734375</v>
      </c>
      <c r="AZ2210" s="31">
        <v>239493.0625</v>
      </c>
    </row>
    <row r="2211" spans="1:52" ht="15" customHeight="1">
      <c r="A2211" s="29" t="s">
        <v>10928</v>
      </c>
      <c r="B2211" s="34">
        <v>37601</v>
      </c>
      <c r="C2211" s="28">
        <v>900</v>
      </c>
      <c r="D2211" s="28">
        <v>52</v>
      </c>
      <c r="E2211" s="28">
        <v>44</v>
      </c>
      <c r="F2211" s="29" t="s">
        <v>2104</v>
      </c>
      <c r="G2211" s="29" t="s">
        <v>10562</v>
      </c>
      <c r="H2211" s="28">
        <v>573</v>
      </c>
      <c r="I2211" s="29" t="s">
        <v>10892</v>
      </c>
      <c r="J2211" s="33" t="s">
        <v>10927</v>
      </c>
      <c r="K2211" s="29" t="s">
        <v>178</v>
      </c>
      <c r="L2211" s="29" t="s">
        <v>10923</v>
      </c>
      <c r="M2211" s="29" t="s">
        <v>6187</v>
      </c>
      <c r="N2211" s="28">
        <v>477970</v>
      </c>
      <c r="O2211" s="28">
        <v>6164772</v>
      </c>
      <c r="P2211" s="29" t="s">
        <v>10926</v>
      </c>
      <c r="Q2211" s="32" t="s">
        <v>174</v>
      </c>
      <c r="R2211" s="19"/>
      <c r="S2211" s="19"/>
      <c r="T2211" s="19"/>
      <c r="U2211" s="19"/>
      <c r="V2211" s="19"/>
      <c r="W2211" s="19"/>
      <c r="X2211" s="19"/>
      <c r="Y2211" s="19"/>
      <c r="Z2211" s="19"/>
      <c r="AA2211" s="19"/>
      <c r="AB2211" s="19"/>
      <c r="AC2211" s="19"/>
      <c r="AD2211" s="19"/>
      <c r="AE2211" s="19"/>
      <c r="AF2211" s="19"/>
      <c r="AG2211" s="19"/>
      <c r="AH2211" s="19"/>
      <c r="AI2211" s="19"/>
      <c r="AJ2211" s="19"/>
      <c r="AK2211" s="19"/>
      <c r="AL2211" s="19"/>
      <c r="AM2211" s="19"/>
      <c r="AN2211" s="19"/>
      <c r="AO2211" s="19"/>
      <c r="AP2211" s="19"/>
      <c r="AQ2211" s="31">
        <v>84716.8359375</v>
      </c>
      <c r="AR2211" s="31">
        <v>1316372.4921875</v>
      </c>
      <c r="AS2211" s="31">
        <v>1574579.875</v>
      </c>
      <c r="AT2211" s="31">
        <v>1540444.3984375</v>
      </c>
      <c r="AU2211" s="31">
        <v>1476022.6484375</v>
      </c>
      <c r="AV2211" s="31">
        <v>1649638.3828125</v>
      </c>
      <c r="AW2211" s="31">
        <v>1565790.98828125</v>
      </c>
      <c r="AX2211" s="31">
        <v>138187.328125</v>
      </c>
      <c r="AY2211" s="31">
        <v>101305.734375</v>
      </c>
      <c r="AZ2211" s="31">
        <v>239493.0625</v>
      </c>
    </row>
    <row r="2212" spans="1:52" ht="15" customHeight="1">
      <c r="A2212" s="29" t="s">
        <v>10925</v>
      </c>
      <c r="B2212" s="34">
        <v>37601</v>
      </c>
      <c r="C2212" s="28">
        <v>900</v>
      </c>
      <c r="D2212" s="28">
        <v>52</v>
      </c>
      <c r="E2212" s="28">
        <v>44</v>
      </c>
      <c r="F2212" s="29" t="s">
        <v>2104</v>
      </c>
      <c r="G2212" s="29" t="s">
        <v>10562</v>
      </c>
      <c r="H2212" s="28">
        <v>573</v>
      </c>
      <c r="I2212" s="29" t="s">
        <v>10892</v>
      </c>
      <c r="J2212" s="33" t="s">
        <v>10924</v>
      </c>
      <c r="K2212" s="29" t="s">
        <v>178</v>
      </c>
      <c r="L2212" s="29" t="s">
        <v>10923</v>
      </c>
      <c r="M2212" s="29" t="s">
        <v>1859</v>
      </c>
      <c r="N2212" s="28">
        <v>477971</v>
      </c>
      <c r="O2212" s="28">
        <v>6165008</v>
      </c>
      <c r="P2212" s="29" t="s">
        <v>10922</v>
      </c>
      <c r="Q2212" s="32" t="s">
        <v>174</v>
      </c>
      <c r="R2212" s="19"/>
      <c r="S2212" s="19"/>
      <c r="T2212" s="19"/>
      <c r="U2212" s="19"/>
      <c r="V2212" s="19"/>
      <c r="W2212" s="19"/>
      <c r="X2212" s="19"/>
      <c r="Y2212" s="19"/>
      <c r="Z2212" s="19"/>
      <c r="AA2212" s="19"/>
      <c r="AB2212" s="19"/>
      <c r="AC2212" s="19"/>
      <c r="AD2212" s="19"/>
      <c r="AE2212" s="19"/>
      <c r="AF2212" s="19"/>
      <c r="AG2212" s="19"/>
      <c r="AH2212" s="19"/>
      <c r="AI2212" s="19"/>
      <c r="AJ2212" s="19"/>
      <c r="AK2212" s="19"/>
      <c r="AL2212" s="19"/>
      <c r="AM2212" s="19"/>
      <c r="AN2212" s="19"/>
      <c r="AO2212" s="19"/>
      <c r="AP2212" s="19"/>
      <c r="AQ2212" s="31">
        <v>84716.8359375</v>
      </c>
      <c r="AR2212" s="31">
        <v>1316372.4921875</v>
      </c>
      <c r="AS2212" s="31">
        <v>1574579.875</v>
      </c>
      <c r="AT2212" s="31">
        <v>1540444.3984375</v>
      </c>
      <c r="AU2212" s="31">
        <v>1476022.6484375</v>
      </c>
      <c r="AV2212" s="31">
        <v>1649638.3828125</v>
      </c>
      <c r="AW2212" s="31">
        <v>1565790.98828125</v>
      </c>
      <c r="AX2212" s="31">
        <v>138187.328125</v>
      </c>
      <c r="AY2212" s="31">
        <v>101305.734375</v>
      </c>
      <c r="AZ2212" s="31">
        <v>239493.0625</v>
      </c>
    </row>
    <row r="2213" spans="1:52" ht="15" customHeight="1">
      <c r="A2213" s="29" t="s">
        <v>10921</v>
      </c>
      <c r="B2213" s="34">
        <v>37606</v>
      </c>
      <c r="C2213" s="28">
        <v>900</v>
      </c>
      <c r="D2213" s="28">
        <v>52</v>
      </c>
      <c r="E2213" s="28">
        <v>44</v>
      </c>
      <c r="F2213" s="29" t="s">
        <v>3807</v>
      </c>
      <c r="G2213" s="29" t="s">
        <v>10901</v>
      </c>
      <c r="H2213" s="28">
        <v>573</v>
      </c>
      <c r="I2213" s="29" t="s">
        <v>10892</v>
      </c>
      <c r="J2213" s="33" t="s">
        <v>10920</v>
      </c>
      <c r="K2213" s="29" t="s">
        <v>178</v>
      </c>
      <c r="L2213" s="29" t="s">
        <v>10904</v>
      </c>
      <c r="M2213" s="29" t="s">
        <v>1247</v>
      </c>
      <c r="N2213" s="28">
        <v>477528</v>
      </c>
      <c r="O2213" s="28">
        <v>6162893</v>
      </c>
      <c r="P2213" s="29" t="s">
        <v>10919</v>
      </c>
      <c r="Q2213" s="32" t="s">
        <v>174</v>
      </c>
      <c r="R2213" s="19"/>
      <c r="S2213" s="19"/>
      <c r="T2213" s="19"/>
      <c r="U2213" s="19"/>
      <c r="V2213" s="19"/>
      <c r="W2213" s="19"/>
      <c r="X2213" s="19"/>
      <c r="Y2213" s="19"/>
      <c r="Z2213" s="19"/>
      <c r="AA2213" s="19"/>
      <c r="AB2213" s="19"/>
      <c r="AC2213" s="19"/>
      <c r="AD2213" s="19"/>
      <c r="AE2213" s="19"/>
      <c r="AF2213" s="19"/>
      <c r="AG2213" s="19"/>
      <c r="AH2213" s="19"/>
      <c r="AI2213" s="19"/>
      <c r="AJ2213" s="19"/>
      <c r="AK2213" s="19"/>
      <c r="AL2213" s="19"/>
      <c r="AM2213" s="19"/>
      <c r="AN2213" s="19"/>
      <c r="AO2213" s="19"/>
      <c r="AP2213" s="19"/>
      <c r="AQ2213" s="31">
        <v>53258.21875</v>
      </c>
      <c r="AR2213" s="31">
        <v>1284540.61328125</v>
      </c>
      <c r="AS2213" s="31">
        <v>1514866.1328125</v>
      </c>
      <c r="AT2213" s="31">
        <v>1493306.15625</v>
      </c>
      <c r="AU2213" s="31">
        <v>1411986.09375</v>
      </c>
      <c r="AV2213" s="31">
        <v>1732928.20703125</v>
      </c>
      <c r="AW2213" s="31">
        <v>1621563.02734375</v>
      </c>
      <c r="AX2213" s="31">
        <v>134990.5</v>
      </c>
      <c r="AY2213" s="31">
        <v>88889.5</v>
      </c>
      <c r="AZ2213" s="31">
        <v>223880</v>
      </c>
    </row>
    <row r="2214" spans="1:52" ht="15" customHeight="1">
      <c r="A2214" s="29" t="s">
        <v>10918</v>
      </c>
      <c r="B2214" s="34">
        <v>37606</v>
      </c>
      <c r="C2214" s="28">
        <v>900</v>
      </c>
      <c r="D2214" s="28">
        <v>52</v>
      </c>
      <c r="E2214" s="28">
        <v>44</v>
      </c>
      <c r="F2214" s="29" t="s">
        <v>3807</v>
      </c>
      <c r="G2214" s="29" t="s">
        <v>10901</v>
      </c>
      <c r="H2214" s="28">
        <v>573</v>
      </c>
      <c r="I2214" s="29" t="s">
        <v>10892</v>
      </c>
      <c r="J2214" s="33" t="s">
        <v>10917</v>
      </c>
      <c r="K2214" s="29" t="s">
        <v>178</v>
      </c>
      <c r="L2214" s="29" t="s">
        <v>10904</v>
      </c>
      <c r="M2214" s="29" t="s">
        <v>1247</v>
      </c>
      <c r="N2214" s="28">
        <v>477529</v>
      </c>
      <c r="O2214" s="28">
        <v>6163118</v>
      </c>
      <c r="P2214" s="29" t="s">
        <v>10916</v>
      </c>
      <c r="Q2214" s="32" t="s">
        <v>174</v>
      </c>
      <c r="R2214" s="19"/>
      <c r="S2214" s="19"/>
      <c r="T2214" s="19"/>
      <c r="U2214" s="19"/>
      <c r="V2214" s="19"/>
      <c r="W2214" s="19"/>
      <c r="X2214" s="19"/>
      <c r="Y2214" s="19"/>
      <c r="Z2214" s="19"/>
      <c r="AA2214" s="19"/>
      <c r="AB2214" s="19"/>
      <c r="AC2214" s="19"/>
      <c r="AD2214" s="19"/>
      <c r="AE2214" s="19"/>
      <c r="AF2214" s="19"/>
      <c r="AG2214" s="19"/>
      <c r="AH2214" s="19"/>
      <c r="AI2214" s="19"/>
      <c r="AJ2214" s="19"/>
      <c r="AK2214" s="19"/>
      <c r="AL2214" s="19"/>
      <c r="AM2214" s="19"/>
      <c r="AN2214" s="19"/>
      <c r="AO2214" s="19"/>
      <c r="AP2214" s="19"/>
      <c r="AQ2214" s="31">
        <v>53258.21875</v>
      </c>
      <c r="AR2214" s="31">
        <v>1284540.61328125</v>
      </c>
      <c r="AS2214" s="31">
        <v>1514866.1328125</v>
      </c>
      <c r="AT2214" s="31">
        <v>1493306.15625</v>
      </c>
      <c r="AU2214" s="31">
        <v>1411986.09375</v>
      </c>
      <c r="AV2214" s="31">
        <v>1732928.20703125</v>
      </c>
      <c r="AW2214" s="31">
        <v>1621563.02734375</v>
      </c>
      <c r="AX2214" s="31">
        <v>134990.5</v>
      </c>
      <c r="AY2214" s="31">
        <v>88889.5</v>
      </c>
      <c r="AZ2214" s="31">
        <v>223880</v>
      </c>
    </row>
    <row r="2215" spans="1:52" ht="15" customHeight="1">
      <c r="A2215" s="29" t="s">
        <v>10915</v>
      </c>
      <c r="B2215" s="34">
        <v>37606</v>
      </c>
      <c r="C2215" s="28">
        <v>900</v>
      </c>
      <c r="D2215" s="28">
        <v>52</v>
      </c>
      <c r="E2215" s="28">
        <v>44</v>
      </c>
      <c r="F2215" s="29" t="s">
        <v>3807</v>
      </c>
      <c r="G2215" s="29" t="s">
        <v>10901</v>
      </c>
      <c r="H2215" s="28">
        <v>573</v>
      </c>
      <c r="I2215" s="29" t="s">
        <v>10892</v>
      </c>
      <c r="J2215" s="33" t="s">
        <v>10914</v>
      </c>
      <c r="K2215" s="29" t="s">
        <v>178</v>
      </c>
      <c r="L2215" s="29" t="s">
        <v>10904</v>
      </c>
      <c r="M2215" s="29" t="s">
        <v>693</v>
      </c>
      <c r="N2215" s="28">
        <v>477530</v>
      </c>
      <c r="O2215" s="28">
        <v>6163344</v>
      </c>
      <c r="P2215" s="29" t="s">
        <v>10913</v>
      </c>
      <c r="Q2215" s="32" t="s">
        <v>174</v>
      </c>
      <c r="R2215" s="19"/>
      <c r="S2215" s="19"/>
      <c r="T2215" s="19"/>
      <c r="U2215" s="19"/>
      <c r="V2215" s="19"/>
      <c r="W2215" s="19"/>
      <c r="X2215" s="19"/>
      <c r="Y2215" s="19"/>
      <c r="Z2215" s="19"/>
      <c r="AA2215" s="19"/>
      <c r="AB2215" s="19"/>
      <c r="AC2215" s="19"/>
      <c r="AD2215" s="19"/>
      <c r="AE2215" s="19"/>
      <c r="AF2215" s="19"/>
      <c r="AG2215" s="19"/>
      <c r="AH2215" s="19"/>
      <c r="AI2215" s="19"/>
      <c r="AJ2215" s="19"/>
      <c r="AK2215" s="19"/>
      <c r="AL2215" s="19"/>
      <c r="AM2215" s="19"/>
      <c r="AN2215" s="19"/>
      <c r="AO2215" s="19"/>
      <c r="AP2215" s="19"/>
      <c r="AQ2215" s="31">
        <v>53258.21875</v>
      </c>
      <c r="AR2215" s="31">
        <v>1284540.61328125</v>
      </c>
      <c r="AS2215" s="31">
        <v>1514866.1328125</v>
      </c>
      <c r="AT2215" s="31">
        <v>1493306.15625</v>
      </c>
      <c r="AU2215" s="31">
        <v>1411986.09375</v>
      </c>
      <c r="AV2215" s="31">
        <v>1732928.20703125</v>
      </c>
      <c r="AW2215" s="31">
        <v>1621563.02734375</v>
      </c>
      <c r="AX2215" s="31">
        <v>134990.5</v>
      </c>
      <c r="AY2215" s="31">
        <v>88889.5</v>
      </c>
      <c r="AZ2215" s="31">
        <v>223880</v>
      </c>
    </row>
    <row r="2216" spans="1:52" ht="15" customHeight="1">
      <c r="A2216" s="29" t="s">
        <v>10912</v>
      </c>
      <c r="B2216" s="34">
        <v>37606</v>
      </c>
      <c r="C2216" s="28">
        <v>900</v>
      </c>
      <c r="D2216" s="28">
        <v>52</v>
      </c>
      <c r="E2216" s="28">
        <v>44</v>
      </c>
      <c r="F2216" s="29" t="s">
        <v>3807</v>
      </c>
      <c r="G2216" s="29" t="s">
        <v>10901</v>
      </c>
      <c r="H2216" s="28">
        <v>573</v>
      </c>
      <c r="I2216" s="29" t="s">
        <v>10892</v>
      </c>
      <c r="J2216" s="33" t="s">
        <v>10911</v>
      </c>
      <c r="K2216" s="29" t="s">
        <v>178</v>
      </c>
      <c r="L2216" s="29" t="s">
        <v>10904</v>
      </c>
      <c r="M2216" s="29" t="s">
        <v>1302</v>
      </c>
      <c r="N2216" s="28">
        <v>477755</v>
      </c>
      <c r="O2216" s="28">
        <v>6162895</v>
      </c>
      <c r="P2216" s="29" t="s">
        <v>10910</v>
      </c>
      <c r="Q2216" s="32" t="s">
        <v>174</v>
      </c>
      <c r="R2216" s="19"/>
      <c r="S2216" s="19"/>
      <c r="T2216" s="19"/>
      <c r="U2216" s="19"/>
      <c r="V2216" s="19"/>
      <c r="W2216" s="19"/>
      <c r="X2216" s="19"/>
      <c r="Y2216" s="19"/>
      <c r="Z2216" s="19"/>
      <c r="AA2216" s="19"/>
      <c r="AB2216" s="19"/>
      <c r="AC2216" s="19"/>
      <c r="AD2216" s="19"/>
      <c r="AE2216" s="19"/>
      <c r="AF2216" s="19"/>
      <c r="AG2216" s="19"/>
      <c r="AH2216" s="19"/>
      <c r="AI2216" s="19"/>
      <c r="AJ2216" s="19"/>
      <c r="AK2216" s="19"/>
      <c r="AL2216" s="19"/>
      <c r="AM2216" s="19"/>
      <c r="AN2216" s="19"/>
      <c r="AO2216" s="19"/>
      <c r="AP2216" s="19"/>
      <c r="AQ2216" s="31">
        <v>53258.21875</v>
      </c>
      <c r="AR2216" s="31">
        <v>1284540.61328125</v>
      </c>
      <c r="AS2216" s="31">
        <v>1514866.1328125</v>
      </c>
      <c r="AT2216" s="31">
        <v>1493306.15625</v>
      </c>
      <c r="AU2216" s="31">
        <v>1411986.09375</v>
      </c>
      <c r="AV2216" s="31">
        <v>1732928.20703125</v>
      </c>
      <c r="AW2216" s="31">
        <v>1621563.02734375</v>
      </c>
      <c r="AX2216" s="31">
        <v>134990.5</v>
      </c>
      <c r="AY2216" s="31">
        <v>88889.5</v>
      </c>
      <c r="AZ2216" s="31">
        <v>223880</v>
      </c>
    </row>
    <row r="2217" spans="1:52" ht="15" customHeight="1">
      <c r="A2217" s="29" t="s">
        <v>10909</v>
      </c>
      <c r="B2217" s="34">
        <v>37606</v>
      </c>
      <c r="C2217" s="28">
        <v>900</v>
      </c>
      <c r="D2217" s="28">
        <v>52</v>
      </c>
      <c r="E2217" s="28">
        <v>44</v>
      </c>
      <c r="F2217" s="29" t="s">
        <v>3807</v>
      </c>
      <c r="G2217" s="29" t="s">
        <v>10901</v>
      </c>
      <c r="H2217" s="28">
        <v>573</v>
      </c>
      <c r="I2217" s="29" t="s">
        <v>10892</v>
      </c>
      <c r="J2217" s="33" t="s">
        <v>10908</v>
      </c>
      <c r="K2217" s="29" t="s">
        <v>178</v>
      </c>
      <c r="L2217" s="29" t="s">
        <v>10904</v>
      </c>
      <c r="M2217" s="29" t="s">
        <v>1247</v>
      </c>
      <c r="N2217" s="28">
        <v>477756</v>
      </c>
      <c r="O2217" s="28">
        <v>6163120</v>
      </c>
      <c r="P2217" s="29" t="s">
        <v>10907</v>
      </c>
      <c r="Q2217" s="32" t="s">
        <v>174</v>
      </c>
      <c r="R2217" s="19"/>
      <c r="S2217" s="19"/>
      <c r="T2217" s="19"/>
      <c r="U2217" s="19"/>
      <c r="V2217" s="19"/>
      <c r="W2217" s="19"/>
      <c r="X2217" s="19"/>
      <c r="Y2217" s="19"/>
      <c r="Z2217" s="19"/>
      <c r="AA2217" s="19"/>
      <c r="AB2217" s="19"/>
      <c r="AC2217" s="19"/>
      <c r="AD2217" s="19"/>
      <c r="AE2217" s="19"/>
      <c r="AF2217" s="19"/>
      <c r="AG2217" s="19"/>
      <c r="AH2217" s="19"/>
      <c r="AI2217" s="19"/>
      <c r="AJ2217" s="19"/>
      <c r="AK2217" s="19"/>
      <c r="AL2217" s="19"/>
      <c r="AM2217" s="19"/>
      <c r="AN2217" s="19"/>
      <c r="AO2217" s="19"/>
      <c r="AP2217" s="19"/>
      <c r="AQ2217" s="31">
        <v>53258.21875</v>
      </c>
      <c r="AR2217" s="31">
        <v>1284540.61328125</v>
      </c>
      <c r="AS2217" s="31">
        <v>1514866.1328125</v>
      </c>
      <c r="AT2217" s="31">
        <v>1493306.15625</v>
      </c>
      <c r="AU2217" s="31">
        <v>1411986.09375</v>
      </c>
      <c r="AV2217" s="31">
        <v>1732928.20703125</v>
      </c>
      <c r="AW2217" s="31">
        <v>1621563.02734375</v>
      </c>
      <c r="AX2217" s="31">
        <v>134990.5</v>
      </c>
      <c r="AY2217" s="31">
        <v>88889.5</v>
      </c>
      <c r="AZ2217" s="31">
        <v>223880</v>
      </c>
    </row>
    <row r="2218" spans="1:52" ht="15" customHeight="1">
      <c r="A2218" s="29" t="s">
        <v>10906</v>
      </c>
      <c r="B2218" s="34">
        <v>37606</v>
      </c>
      <c r="C2218" s="28">
        <v>900</v>
      </c>
      <c r="D2218" s="28">
        <v>52</v>
      </c>
      <c r="E2218" s="28">
        <v>44</v>
      </c>
      <c r="F2218" s="29" t="s">
        <v>3807</v>
      </c>
      <c r="G2218" s="29" t="s">
        <v>10901</v>
      </c>
      <c r="H2218" s="28">
        <v>573</v>
      </c>
      <c r="I2218" s="29" t="s">
        <v>10892</v>
      </c>
      <c r="J2218" s="33" t="s">
        <v>10905</v>
      </c>
      <c r="K2218" s="29" t="s">
        <v>178</v>
      </c>
      <c r="L2218" s="29" t="s">
        <v>10904</v>
      </c>
      <c r="M2218" s="29" t="s">
        <v>693</v>
      </c>
      <c r="N2218" s="28">
        <v>477757</v>
      </c>
      <c r="O2218" s="28">
        <v>6163346</v>
      </c>
      <c r="P2218" s="29" t="s">
        <v>10903</v>
      </c>
      <c r="Q2218" s="32" t="s">
        <v>174</v>
      </c>
      <c r="R2218" s="19"/>
      <c r="S2218" s="19"/>
      <c r="T2218" s="19"/>
      <c r="U2218" s="19"/>
      <c r="V2218" s="19"/>
      <c r="W2218" s="19"/>
      <c r="X2218" s="19"/>
      <c r="Y2218" s="19"/>
      <c r="Z2218" s="19"/>
      <c r="AA2218" s="19"/>
      <c r="AB2218" s="19"/>
      <c r="AC2218" s="19"/>
      <c r="AD2218" s="19"/>
      <c r="AE2218" s="19"/>
      <c r="AF2218" s="19"/>
      <c r="AG2218" s="19"/>
      <c r="AH2218" s="19"/>
      <c r="AI2218" s="19"/>
      <c r="AJ2218" s="19"/>
      <c r="AK2218" s="19"/>
      <c r="AL2218" s="19"/>
      <c r="AM2218" s="19"/>
      <c r="AN2218" s="19"/>
      <c r="AO2218" s="19"/>
      <c r="AP2218" s="19"/>
      <c r="AQ2218" s="31">
        <v>53258.21875</v>
      </c>
      <c r="AR2218" s="31">
        <v>1284540.61328125</v>
      </c>
      <c r="AS2218" s="31">
        <v>1514866.1328125</v>
      </c>
      <c r="AT2218" s="31">
        <v>1493306.15625</v>
      </c>
      <c r="AU2218" s="31">
        <v>1411986.09375</v>
      </c>
      <c r="AV2218" s="31">
        <v>1732928.20703125</v>
      </c>
      <c r="AW2218" s="31">
        <v>1621563.02734375</v>
      </c>
      <c r="AX2218" s="31">
        <v>134990.5</v>
      </c>
      <c r="AY2218" s="31">
        <v>88889.5</v>
      </c>
      <c r="AZ2218" s="31">
        <v>223880</v>
      </c>
    </row>
    <row r="2219" spans="1:52" ht="15" customHeight="1">
      <c r="A2219" s="29" t="s">
        <v>10902</v>
      </c>
      <c r="B2219" s="34">
        <v>37973</v>
      </c>
      <c r="C2219" s="28">
        <v>25</v>
      </c>
      <c r="D2219" s="28">
        <v>7</v>
      </c>
      <c r="E2219" s="28">
        <v>18</v>
      </c>
      <c r="F2219" s="29" t="s">
        <v>242</v>
      </c>
      <c r="G2219" s="29" t="s">
        <v>10896</v>
      </c>
      <c r="H2219" s="28">
        <v>573</v>
      </c>
      <c r="I2219" s="29" t="s">
        <v>10892</v>
      </c>
      <c r="J2219" s="33" t="s">
        <v>10900</v>
      </c>
      <c r="K2219" s="29" t="s">
        <v>178</v>
      </c>
      <c r="L2219" s="29" t="s">
        <v>10899</v>
      </c>
      <c r="M2219" s="29" t="s">
        <v>176</v>
      </c>
      <c r="N2219" s="28">
        <v>469946.3</v>
      </c>
      <c r="O2219" s="28">
        <v>6175814</v>
      </c>
      <c r="P2219" s="29" t="s">
        <v>10898</v>
      </c>
      <c r="Q2219" s="32" t="s">
        <v>3133</v>
      </c>
      <c r="R2219" s="19"/>
      <c r="S2219" s="19"/>
      <c r="T2219" s="19"/>
      <c r="U2219" s="19"/>
      <c r="V2219" s="19"/>
      <c r="W2219" s="19"/>
      <c r="X2219" s="19"/>
      <c r="Y2219" s="19"/>
      <c r="Z2219" s="19"/>
      <c r="AA2219" s="19"/>
      <c r="AB2219" s="19"/>
      <c r="AC2219" s="19"/>
      <c r="AD2219" s="19"/>
      <c r="AE2219" s="19"/>
      <c r="AF2219" s="19"/>
      <c r="AG2219" s="19"/>
      <c r="AH2219" s="19"/>
      <c r="AI2219" s="19"/>
      <c r="AJ2219" s="19"/>
      <c r="AK2219" s="19"/>
      <c r="AL2219" s="19"/>
      <c r="AM2219" s="19"/>
      <c r="AN2219" s="19"/>
      <c r="AO2219" s="19"/>
      <c r="AP2219" s="19"/>
      <c r="AQ2219" s="19"/>
      <c r="AR2219" s="31">
        <v>562</v>
      </c>
      <c r="AS2219" s="31">
        <v>19971</v>
      </c>
      <c r="AT2219" s="31">
        <v>18407.83984375</v>
      </c>
      <c r="AU2219" s="31">
        <v>17433.299957275391</v>
      </c>
      <c r="AV2219" s="31">
        <v>22700.300354003906</v>
      </c>
      <c r="AW2219" s="31">
        <v>9356.5000152587891</v>
      </c>
      <c r="AX2219" s="31">
        <v>496.5</v>
      </c>
      <c r="AY2219" s="31">
        <v>332.79998779296875</v>
      </c>
      <c r="AZ2219" s="31">
        <v>829.29998779296875</v>
      </c>
    </row>
    <row r="2220" spans="1:52" ht="15" customHeight="1">
      <c r="A2220" s="29" t="s">
        <v>10897</v>
      </c>
      <c r="B2220" s="34">
        <v>39512</v>
      </c>
      <c r="C2220" s="28">
        <v>850</v>
      </c>
      <c r="D2220" s="28">
        <v>52</v>
      </c>
      <c r="E2220" s="28">
        <v>54</v>
      </c>
      <c r="F2220" s="29" t="s">
        <v>220</v>
      </c>
      <c r="G2220" s="29" t="s">
        <v>3282</v>
      </c>
      <c r="H2220" s="28">
        <v>573</v>
      </c>
      <c r="I2220" s="29" t="s">
        <v>10892</v>
      </c>
      <c r="J2220" s="33" t="s">
        <v>10895</v>
      </c>
      <c r="K2220" s="29" t="s">
        <v>178</v>
      </c>
      <c r="L2220" s="29" t="s">
        <v>10890</v>
      </c>
      <c r="M2220" s="29" t="s">
        <v>331</v>
      </c>
      <c r="N2220" s="28">
        <v>461102</v>
      </c>
      <c r="O2220" s="28">
        <v>6182395</v>
      </c>
      <c r="P2220" s="29" t="s">
        <v>10894</v>
      </c>
      <c r="Q2220" s="32" t="s">
        <v>174</v>
      </c>
      <c r="R2220" s="19"/>
      <c r="S2220" s="19"/>
      <c r="T2220" s="19"/>
      <c r="U2220" s="19"/>
      <c r="V2220" s="19"/>
      <c r="W2220" s="19"/>
      <c r="X2220" s="19"/>
      <c r="Y2220" s="19"/>
      <c r="Z2220" s="19"/>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31">
        <v>1424999</v>
      </c>
      <c r="AX2220" s="31">
        <v>203496</v>
      </c>
      <c r="AY2220" s="31">
        <v>121485</v>
      </c>
      <c r="AZ2220" s="31">
        <v>324981</v>
      </c>
    </row>
    <row r="2221" spans="1:52" ht="15" customHeight="1">
      <c r="A2221" s="29" t="s">
        <v>10893</v>
      </c>
      <c r="B2221" s="34">
        <v>39512</v>
      </c>
      <c r="C2221" s="28">
        <v>850</v>
      </c>
      <c r="D2221" s="28">
        <v>52</v>
      </c>
      <c r="E2221" s="28">
        <v>54</v>
      </c>
      <c r="F2221" s="29" t="s">
        <v>220</v>
      </c>
      <c r="G2221" s="29" t="s">
        <v>3282</v>
      </c>
      <c r="H2221" s="28">
        <v>573</v>
      </c>
      <c r="I2221" s="29" t="s">
        <v>10892</v>
      </c>
      <c r="J2221" s="33" t="s">
        <v>10891</v>
      </c>
      <c r="K2221" s="29" t="s">
        <v>178</v>
      </c>
      <c r="L2221" s="29" t="s">
        <v>10890</v>
      </c>
      <c r="M2221" s="29" t="s">
        <v>331</v>
      </c>
      <c r="N2221" s="28">
        <v>461320</v>
      </c>
      <c r="O2221" s="28">
        <v>6182341</v>
      </c>
      <c r="P2221" s="29" t="s">
        <v>10889</v>
      </c>
      <c r="Q2221" s="32" t="s">
        <v>174</v>
      </c>
      <c r="R2221" s="19"/>
      <c r="S2221" s="19"/>
      <c r="T2221" s="19"/>
      <c r="U2221" s="19"/>
      <c r="V2221" s="19"/>
      <c r="W2221" s="19"/>
      <c r="X2221" s="19"/>
      <c r="Y2221" s="19"/>
      <c r="Z2221" s="19"/>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31">
        <v>1500602</v>
      </c>
      <c r="AX2221" s="31">
        <v>200771</v>
      </c>
      <c r="AY2221" s="31">
        <v>129501</v>
      </c>
      <c r="AZ2221" s="31">
        <v>330272</v>
      </c>
    </row>
    <row r="2222" spans="1:52" ht="15" customHeight="1">
      <c r="A2222" s="29" t="s">
        <v>10888</v>
      </c>
      <c r="B2222" s="34">
        <v>35476</v>
      </c>
      <c r="C2222" s="28">
        <v>600</v>
      </c>
      <c r="D2222" s="28">
        <v>48</v>
      </c>
      <c r="E2222" s="28">
        <v>46.4</v>
      </c>
      <c r="F2222" s="29" t="s">
        <v>172</v>
      </c>
      <c r="G2222" s="29" t="s">
        <v>10865</v>
      </c>
      <c r="H2222" s="28">
        <v>575</v>
      </c>
      <c r="I2222" s="29" t="s">
        <v>10541</v>
      </c>
      <c r="J2222" s="33" t="s">
        <v>10887</v>
      </c>
      <c r="K2222" s="29" t="s">
        <v>178</v>
      </c>
      <c r="L2222" s="29" t="s">
        <v>6906</v>
      </c>
      <c r="M2222" s="29" t="s">
        <v>216</v>
      </c>
      <c r="N2222" s="28">
        <v>513254.5</v>
      </c>
      <c r="O2222" s="28">
        <v>6156896</v>
      </c>
      <c r="P2222" s="29" t="s">
        <v>10886</v>
      </c>
      <c r="Q2222" s="32" t="s">
        <v>174</v>
      </c>
      <c r="R2222" s="19"/>
      <c r="S2222" s="19"/>
      <c r="T2222" s="19"/>
      <c r="U2222" s="19"/>
      <c r="V2222" s="19"/>
      <c r="W2222" s="19"/>
      <c r="X2222" s="19"/>
      <c r="Y2222" s="19"/>
      <c r="Z2222" s="19"/>
      <c r="AA2222" s="19"/>
      <c r="AB2222" s="19"/>
      <c r="AC2222" s="19"/>
      <c r="AD2222" s="19"/>
      <c r="AE2222" s="19"/>
      <c r="AF2222" s="19"/>
      <c r="AG2222" s="19"/>
      <c r="AH2222" s="19"/>
      <c r="AI2222" s="19"/>
      <c r="AJ2222" s="19"/>
      <c r="AK2222" s="19"/>
      <c r="AL2222" s="31">
        <v>1033750</v>
      </c>
      <c r="AM2222" s="31">
        <v>1375460</v>
      </c>
      <c r="AN2222" s="31">
        <v>1182640</v>
      </c>
      <c r="AO2222" s="31">
        <v>1286917</v>
      </c>
      <c r="AP2222" s="31">
        <v>1092967.6953125</v>
      </c>
      <c r="AQ2222" s="31">
        <v>1263534.08984375</v>
      </c>
      <c r="AR2222" s="31">
        <v>1088641.08984375</v>
      </c>
      <c r="AS2222" s="31">
        <v>1206059.9921875</v>
      </c>
      <c r="AT2222" s="31">
        <v>1198078.25</v>
      </c>
      <c r="AU2222" s="31">
        <v>1116712.25</v>
      </c>
      <c r="AV2222" s="31">
        <v>1338954</v>
      </c>
      <c r="AW2222" s="31">
        <v>1199655.25</v>
      </c>
      <c r="AX2222" s="31">
        <v>109463</v>
      </c>
      <c r="AY2222" s="31">
        <v>80689.5</v>
      </c>
      <c r="AZ2222" s="31">
        <v>190152.5</v>
      </c>
    </row>
    <row r="2223" spans="1:52" ht="15" customHeight="1">
      <c r="A2223" s="29" t="s">
        <v>10885</v>
      </c>
      <c r="B2223" s="34">
        <v>35477</v>
      </c>
      <c r="C2223" s="28">
        <v>600</v>
      </c>
      <c r="D2223" s="28">
        <v>48</v>
      </c>
      <c r="E2223" s="28">
        <v>46.4</v>
      </c>
      <c r="F2223" s="29" t="s">
        <v>172</v>
      </c>
      <c r="G2223" s="29" t="s">
        <v>10865</v>
      </c>
      <c r="H2223" s="28">
        <v>575</v>
      </c>
      <c r="I2223" s="29" t="s">
        <v>10541</v>
      </c>
      <c r="J2223" s="33" t="s">
        <v>10884</v>
      </c>
      <c r="K2223" s="29" t="s">
        <v>178</v>
      </c>
      <c r="L2223" s="29" t="s">
        <v>6906</v>
      </c>
      <c r="M2223" s="29" t="s">
        <v>10883</v>
      </c>
      <c r="N2223" s="28">
        <v>513073.6</v>
      </c>
      <c r="O2223" s="28">
        <v>6156996</v>
      </c>
      <c r="P2223" s="29" t="s">
        <v>10882</v>
      </c>
      <c r="Q2223" s="32" t="s">
        <v>174</v>
      </c>
      <c r="R2223" s="19"/>
      <c r="S2223" s="19"/>
      <c r="T2223" s="19"/>
      <c r="U2223" s="19"/>
      <c r="V2223" s="19"/>
      <c r="W2223" s="19"/>
      <c r="X2223" s="19"/>
      <c r="Y2223" s="19"/>
      <c r="Z2223" s="19"/>
      <c r="AA2223" s="19"/>
      <c r="AB2223" s="19"/>
      <c r="AC2223" s="19"/>
      <c r="AD2223" s="19"/>
      <c r="AE2223" s="19"/>
      <c r="AF2223" s="19"/>
      <c r="AG2223" s="19"/>
      <c r="AH2223" s="19"/>
      <c r="AI2223" s="19"/>
      <c r="AJ2223" s="19"/>
      <c r="AK2223" s="19"/>
      <c r="AL2223" s="31">
        <v>1112640</v>
      </c>
      <c r="AM2223" s="31">
        <v>1387810</v>
      </c>
      <c r="AN2223" s="31">
        <v>1165500</v>
      </c>
      <c r="AO2223" s="31">
        <v>1277785</v>
      </c>
      <c r="AP2223" s="31">
        <v>1037259.10546875</v>
      </c>
      <c r="AQ2223" s="31">
        <v>1129179.3046875</v>
      </c>
      <c r="AR2223" s="31">
        <v>951618.6015625</v>
      </c>
      <c r="AS2223" s="31">
        <v>1115267.2421875</v>
      </c>
      <c r="AT2223" s="31">
        <v>1156682</v>
      </c>
      <c r="AU2223" s="31">
        <v>1115976.75</v>
      </c>
      <c r="AV2223" s="31">
        <v>1312510</v>
      </c>
      <c r="AW2223" s="31">
        <v>1301440</v>
      </c>
      <c r="AX2223" s="31">
        <v>107819.25</v>
      </c>
      <c r="AY2223" s="31">
        <v>82055.25</v>
      </c>
      <c r="AZ2223" s="31">
        <v>189874.5</v>
      </c>
    </row>
    <row r="2224" spans="1:52" ht="15" customHeight="1">
      <c r="A2224" s="29" t="s">
        <v>10881</v>
      </c>
      <c r="B2224" s="34">
        <v>35476</v>
      </c>
      <c r="C2224" s="28">
        <v>600</v>
      </c>
      <c r="D2224" s="28">
        <v>48</v>
      </c>
      <c r="E2224" s="28">
        <v>46</v>
      </c>
      <c r="F2224" s="29" t="s">
        <v>172</v>
      </c>
      <c r="G2224" s="29" t="s">
        <v>10860</v>
      </c>
      <c r="H2224" s="28">
        <v>575</v>
      </c>
      <c r="I2224" s="29" t="s">
        <v>10541</v>
      </c>
      <c r="J2224" s="33" t="s">
        <v>10880</v>
      </c>
      <c r="K2224" s="29" t="s">
        <v>178</v>
      </c>
      <c r="L2224" s="29" t="s">
        <v>6906</v>
      </c>
      <c r="M2224" s="29" t="s">
        <v>10879</v>
      </c>
      <c r="N2224" s="28">
        <v>512892.7</v>
      </c>
      <c r="O2224" s="28">
        <v>6157096</v>
      </c>
      <c r="P2224" s="29" t="s">
        <v>10878</v>
      </c>
      <c r="Q2224" s="32" t="s">
        <v>174</v>
      </c>
      <c r="R2224" s="19"/>
      <c r="S2224" s="19"/>
      <c r="T2224" s="19"/>
      <c r="U2224" s="19"/>
      <c r="V2224" s="19"/>
      <c r="W2224" s="19"/>
      <c r="X2224" s="19"/>
      <c r="Y2224" s="19"/>
      <c r="Z2224" s="19"/>
      <c r="AA2224" s="19"/>
      <c r="AB2224" s="19"/>
      <c r="AC2224" s="19"/>
      <c r="AD2224" s="19"/>
      <c r="AE2224" s="19"/>
      <c r="AF2224" s="19"/>
      <c r="AG2224" s="19"/>
      <c r="AH2224" s="19"/>
      <c r="AI2224" s="19"/>
      <c r="AJ2224" s="19"/>
      <c r="AK2224" s="19"/>
      <c r="AL2224" s="31">
        <v>1155110</v>
      </c>
      <c r="AM2224" s="31">
        <v>1415510</v>
      </c>
      <c r="AN2224" s="31">
        <v>1210630</v>
      </c>
      <c r="AO2224" s="31">
        <v>1154414</v>
      </c>
      <c r="AP2224" s="31">
        <v>1127904.3828125</v>
      </c>
      <c r="AQ2224" s="31">
        <v>1210498.30078125</v>
      </c>
      <c r="AR2224" s="31">
        <v>1114019.10546875</v>
      </c>
      <c r="AS2224" s="31">
        <v>1224332.1953125</v>
      </c>
      <c r="AT2224" s="31">
        <v>1205039.75</v>
      </c>
      <c r="AU2224" s="31">
        <v>1123530.5</v>
      </c>
      <c r="AV2224" s="31">
        <v>1279588.25</v>
      </c>
      <c r="AW2224" s="31">
        <v>1308017.5</v>
      </c>
      <c r="AX2224" s="31">
        <v>109324.5</v>
      </c>
      <c r="AY2224" s="31">
        <v>86251</v>
      </c>
      <c r="AZ2224" s="31">
        <v>195575.5</v>
      </c>
    </row>
    <row r="2225" spans="1:52" ht="15" customHeight="1">
      <c r="A2225" s="29" t="s">
        <v>10877</v>
      </c>
      <c r="B2225" s="34">
        <v>35620</v>
      </c>
      <c r="C2225" s="28">
        <v>600</v>
      </c>
      <c r="D2225" s="28">
        <v>48</v>
      </c>
      <c r="E2225" s="28">
        <v>46</v>
      </c>
      <c r="F2225" s="29" t="s">
        <v>172</v>
      </c>
      <c r="G2225" s="29" t="s">
        <v>10860</v>
      </c>
      <c r="H2225" s="28">
        <v>575</v>
      </c>
      <c r="I2225" s="29" t="s">
        <v>10541</v>
      </c>
      <c r="J2225" s="33" t="s">
        <v>10876</v>
      </c>
      <c r="K2225" s="29" t="s">
        <v>178</v>
      </c>
      <c r="L2225" s="29" t="s">
        <v>10875</v>
      </c>
      <c r="M2225" s="29" t="s">
        <v>176</v>
      </c>
      <c r="N2225" s="28">
        <v>512058.1</v>
      </c>
      <c r="O2225" s="28">
        <v>6151560</v>
      </c>
      <c r="P2225" s="29" t="s">
        <v>10874</v>
      </c>
      <c r="Q2225" s="32" t="s">
        <v>174</v>
      </c>
      <c r="R2225" s="19"/>
      <c r="S2225" s="19"/>
      <c r="T2225" s="19"/>
      <c r="U2225" s="19"/>
      <c r="V2225" s="19"/>
      <c r="W2225" s="19"/>
      <c r="X2225" s="19"/>
      <c r="Y2225" s="19"/>
      <c r="Z2225" s="19"/>
      <c r="AA2225" s="19"/>
      <c r="AB2225" s="19"/>
      <c r="AC2225" s="19"/>
      <c r="AD2225" s="19"/>
      <c r="AE2225" s="19"/>
      <c r="AF2225" s="19"/>
      <c r="AG2225" s="19"/>
      <c r="AH2225" s="19"/>
      <c r="AI2225" s="19"/>
      <c r="AJ2225" s="19"/>
      <c r="AK2225" s="19"/>
      <c r="AL2225" s="31">
        <v>675160</v>
      </c>
      <c r="AM2225" s="31">
        <v>1611360</v>
      </c>
      <c r="AN2225" s="31">
        <v>1270330</v>
      </c>
      <c r="AO2225" s="31">
        <v>1625855</v>
      </c>
      <c r="AP2225" s="31">
        <v>1345601.8125</v>
      </c>
      <c r="AQ2225" s="31">
        <v>1478434.8046875</v>
      </c>
      <c r="AR2225" s="31">
        <v>1317811.390625</v>
      </c>
      <c r="AS2225" s="31">
        <v>1436215.5546875</v>
      </c>
      <c r="AT2225" s="31">
        <v>1382275.25</v>
      </c>
      <c r="AU2225" s="31">
        <v>1322141.75</v>
      </c>
      <c r="AV2225" s="31">
        <v>1578521.25</v>
      </c>
      <c r="AW2225" s="31">
        <v>1338328</v>
      </c>
      <c r="AX2225" s="31">
        <v>127750</v>
      </c>
      <c r="AY2225" s="31">
        <v>97698.75</v>
      </c>
      <c r="AZ2225" s="31">
        <v>225448.75</v>
      </c>
    </row>
    <row r="2226" spans="1:52" ht="15" customHeight="1">
      <c r="A2226" s="29" t="s">
        <v>10873</v>
      </c>
      <c r="B2226" s="34">
        <v>35698</v>
      </c>
      <c r="C2226" s="28">
        <v>600</v>
      </c>
      <c r="D2226" s="28">
        <v>44</v>
      </c>
      <c r="E2226" s="28">
        <v>55</v>
      </c>
      <c r="F2226" s="29" t="s">
        <v>242</v>
      </c>
      <c r="G2226" s="29" t="s">
        <v>1668</v>
      </c>
      <c r="H2226" s="28">
        <v>575</v>
      </c>
      <c r="I2226" s="29" t="s">
        <v>10541</v>
      </c>
      <c r="J2226" s="33" t="s">
        <v>10872</v>
      </c>
      <c r="K2226" s="29" t="s">
        <v>178</v>
      </c>
      <c r="L2226" s="29" t="s">
        <v>10832</v>
      </c>
      <c r="M2226" s="29" t="s">
        <v>10871</v>
      </c>
      <c r="N2226" s="28">
        <v>513212.8</v>
      </c>
      <c r="O2226" s="28">
        <v>6148780</v>
      </c>
      <c r="P2226" s="29" t="s">
        <v>10870</v>
      </c>
      <c r="Q2226" s="32" t="s">
        <v>174</v>
      </c>
      <c r="R2226" s="19"/>
      <c r="S2226" s="19"/>
      <c r="T2226" s="19"/>
      <c r="U2226" s="19"/>
      <c r="V2226" s="19"/>
      <c r="W2226" s="19"/>
      <c r="X2226" s="19"/>
      <c r="Y2226" s="19"/>
      <c r="Z2226" s="19"/>
      <c r="AA2226" s="19"/>
      <c r="AB2226" s="19"/>
      <c r="AC2226" s="19"/>
      <c r="AD2226" s="19"/>
      <c r="AE2226" s="19"/>
      <c r="AF2226" s="19"/>
      <c r="AG2226" s="19"/>
      <c r="AH2226" s="19"/>
      <c r="AI2226" s="19"/>
      <c r="AJ2226" s="19"/>
      <c r="AK2226" s="19"/>
      <c r="AL2226" s="31">
        <v>329550</v>
      </c>
      <c r="AM2226" s="31">
        <v>1286810</v>
      </c>
      <c r="AN2226" s="31">
        <v>1114330</v>
      </c>
      <c r="AO2226" s="31">
        <v>1320496</v>
      </c>
      <c r="AP2226" s="31">
        <v>1059479.59765625</v>
      </c>
      <c r="AQ2226" s="31">
        <v>1205106.9921875</v>
      </c>
      <c r="AR2226" s="31">
        <v>1030972.1953125</v>
      </c>
      <c r="AS2226" s="31">
        <v>1160355.5</v>
      </c>
      <c r="AT2226" s="31">
        <v>1109205.5</v>
      </c>
      <c r="AU2226" s="31">
        <v>1028055</v>
      </c>
      <c r="AV2226" s="31">
        <v>1127861</v>
      </c>
      <c r="AW2226" s="31">
        <v>1041733.5</v>
      </c>
      <c r="AX2226" s="31">
        <v>109582</v>
      </c>
      <c r="AY2226" s="31">
        <v>79874.25</v>
      </c>
      <c r="AZ2226" s="31">
        <v>189456.25</v>
      </c>
    </row>
    <row r="2227" spans="1:52" ht="15" customHeight="1">
      <c r="A2227" s="29" t="s">
        <v>10869</v>
      </c>
      <c r="B2227" s="34">
        <v>35723</v>
      </c>
      <c r="C2227" s="28">
        <v>600</v>
      </c>
      <c r="D2227" s="28">
        <v>48</v>
      </c>
      <c r="E2227" s="28">
        <v>46.4</v>
      </c>
      <c r="F2227" s="29" t="s">
        <v>172</v>
      </c>
      <c r="G2227" s="29" t="s">
        <v>10865</v>
      </c>
      <c r="H2227" s="28">
        <v>575</v>
      </c>
      <c r="I2227" s="29" t="s">
        <v>10541</v>
      </c>
      <c r="J2227" s="33" t="s">
        <v>10868</v>
      </c>
      <c r="K2227" s="29" t="s">
        <v>178</v>
      </c>
      <c r="L2227" s="29" t="s">
        <v>10863</v>
      </c>
      <c r="M2227" s="29" t="s">
        <v>331</v>
      </c>
      <c r="N2227" s="28">
        <v>512188.8</v>
      </c>
      <c r="O2227" s="28">
        <v>6154050</v>
      </c>
      <c r="P2227" s="29" t="s">
        <v>10867</v>
      </c>
      <c r="Q2227" s="32" t="s">
        <v>174</v>
      </c>
      <c r="R2227" s="19"/>
      <c r="S2227" s="19"/>
      <c r="T2227" s="19"/>
      <c r="U2227" s="19"/>
      <c r="V2227" s="19"/>
      <c r="W2227" s="19"/>
      <c r="X2227" s="19"/>
      <c r="Y2227" s="19"/>
      <c r="Z2227" s="19"/>
      <c r="AA2227" s="19"/>
      <c r="AB2227" s="19"/>
      <c r="AC2227" s="19"/>
      <c r="AD2227" s="19"/>
      <c r="AE2227" s="19"/>
      <c r="AF2227" s="19"/>
      <c r="AG2227" s="19"/>
      <c r="AH2227" s="19"/>
      <c r="AI2227" s="19"/>
      <c r="AJ2227" s="19"/>
      <c r="AK2227" s="19"/>
      <c r="AL2227" s="31">
        <v>251900</v>
      </c>
      <c r="AM2227" s="31">
        <v>1290220</v>
      </c>
      <c r="AN2227" s="31">
        <v>1107500</v>
      </c>
      <c r="AO2227" s="31">
        <v>1222736</v>
      </c>
      <c r="AP2227" s="31">
        <v>1025844.1015625</v>
      </c>
      <c r="AQ2227" s="31">
        <v>1247046.01171875</v>
      </c>
      <c r="AR2227" s="31">
        <v>1082740.2109375</v>
      </c>
      <c r="AS2227" s="31">
        <v>1172082.0078125</v>
      </c>
      <c r="AT2227" s="31">
        <v>1170262.5</v>
      </c>
      <c r="AU2227" s="31">
        <v>1089269</v>
      </c>
      <c r="AV2227" s="31">
        <v>1288798.5</v>
      </c>
      <c r="AW2227" s="31">
        <v>1210156</v>
      </c>
      <c r="AX2227" s="31">
        <v>106572.25</v>
      </c>
      <c r="AY2227" s="31">
        <v>82154.25</v>
      </c>
      <c r="AZ2227" s="31">
        <v>188726.5</v>
      </c>
    </row>
    <row r="2228" spans="1:52" ht="15" customHeight="1">
      <c r="A2228" s="29" t="s">
        <v>10866</v>
      </c>
      <c r="B2228" s="34">
        <v>35723</v>
      </c>
      <c r="C2228" s="28">
        <v>600</v>
      </c>
      <c r="D2228" s="28">
        <v>48</v>
      </c>
      <c r="E2228" s="28">
        <v>48</v>
      </c>
      <c r="F2228" s="29" t="s">
        <v>172</v>
      </c>
      <c r="G2228" s="29" t="s">
        <v>10860</v>
      </c>
      <c r="H2228" s="28">
        <v>575</v>
      </c>
      <c r="I2228" s="29" t="s">
        <v>10541</v>
      </c>
      <c r="J2228" s="33" t="s">
        <v>10864</v>
      </c>
      <c r="K2228" s="29" t="s">
        <v>178</v>
      </c>
      <c r="L2228" s="29" t="s">
        <v>10863</v>
      </c>
      <c r="M2228" s="29" t="s">
        <v>1472</v>
      </c>
      <c r="N2228" s="28">
        <v>512809.1</v>
      </c>
      <c r="O2228" s="28">
        <v>6152200</v>
      </c>
      <c r="P2228" s="29" t="s">
        <v>10862</v>
      </c>
      <c r="Q2228" s="32" t="s">
        <v>174</v>
      </c>
      <c r="R2228" s="19"/>
      <c r="S2228" s="19"/>
      <c r="T2228" s="19"/>
      <c r="U2228" s="19"/>
      <c r="V2228" s="19"/>
      <c r="W2228" s="19"/>
      <c r="X2228" s="19"/>
      <c r="Y2228" s="19"/>
      <c r="Z2228" s="19"/>
      <c r="AA2228" s="19"/>
      <c r="AB2228" s="19"/>
      <c r="AC2228" s="19"/>
      <c r="AD2228" s="19"/>
      <c r="AE2228" s="19"/>
      <c r="AF2228" s="19"/>
      <c r="AG2228" s="19"/>
      <c r="AH2228" s="19"/>
      <c r="AI2228" s="19"/>
      <c r="AJ2228" s="19"/>
      <c r="AK2228" s="19"/>
      <c r="AL2228" s="31">
        <v>298690</v>
      </c>
      <c r="AM2228" s="31">
        <v>1565640</v>
      </c>
      <c r="AN2228" s="31">
        <v>1365870</v>
      </c>
      <c r="AO2228" s="31">
        <v>1284302</v>
      </c>
      <c r="AP2228" s="31">
        <v>1273289.3125</v>
      </c>
      <c r="AQ2228" s="31">
        <v>1443256.1796875</v>
      </c>
      <c r="AR2228" s="31">
        <v>1265042.7578125</v>
      </c>
      <c r="AS2228" s="31">
        <v>1374188.75</v>
      </c>
      <c r="AT2228" s="31">
        <v>1375304.25</v>
      </c>
      <c r="AU2228" s="31">
        <v>1250410.5</v>
      </c>
      <c r="AV2228" s="31">
        <v>1207292.25</v>
      </c>
      <c r="AW2228" s="31">
        <v>1350471</v>
      </c>
      <c r="AX2228" s="31">
        <v>126012.25</v>
      </c>
      <c r="AY2228" s="31">
        <v>93502.75</v>
      </c>
      <c r="AZ2228" s="31">
        <v>219515</v>
      </c>
    </row>
    <row r="2229" spans="1:52" ht="15" customHeight="1">
      <c r="A2229" s="29" t="s">
        <v>10861</v>
      </c>
      <c r="B2229" s="34">
        <v>35984</v>
      </c>
      <c r="C2229" s="28">
        <v>600</v>
      </c>
      <c r="D2229" s="28">
        <v>48</v>
      </c>
      <c r="E2229" s="28">
        <v>46</v>
      </c>
      <c r="F2229" s="29" t="s">
        <v>172</v>
      </c>
      <c r="G2229" s="29" t="s">
        <v>7569</v>
      </c>
      <c r="H2229" s="28">
        <v>575</v>
      </c>
      <c r="I2229" s="29" t="s">
        <v>10541</v>
      </c>
      <c r="J2229" s="33" t="s">
        <v>10859</v>
      </c>
      <c r="K2229" s="29" t="s">
        <v>178</v>
      </c>
      <c r="L2229" s="29" t="s">
        <v>10856</v>
      </c>
      <c r="M2229" s="29" t="s">
        <v>10855</v>
      </c>
      <c r="N2229" s="28">
        <v>509970.1</v>
      </c>
      <c r="O2229" s="28">
        <v>6162036</v>
      </c>
      <c r="P2229" s="29" t="s">
        <v>10854</v>
      </c>
      <c r="Q2229" s="32" t="s">
        <v>174</v>
      </c>
      <c r="R2229" s="19"/>
      <c r="S2229" s="19"/>
      <c r="T2229" s="19"/>
      <c r="U2229" s="19"/>
      <c r="V2229" s="19"/>
      <c r="W2229" s="19"/>
      <c r="X2229" s="19"/>
      <c r="Y2229" s="19"/>
      <c r="Z2229" s="19"/>
      <c r="AA2229" s="19"/>
      <c r="AB2229" s="19"/>
      <c r="AC2229" s="19"/>
      <c r="AD2229" s="19"/>
      <c r="AE2229" s="19"/>
      <c r="AF2229" s="19"/>
      <c r="AG2229" s="19"/>
      <c r="AH2229" s="19"/>
      <c r="AI2229" s="19"/>
      <c r="AJ2229" s="19"/>
      <c r="AK2229" s="19"/>
      <c r="AL2229" s="19"/>
      <c r="AM2229" s="31">
        <v>572030</v>
      </c>
      <c r="AN2229" s="31">
        <v>1133930</v>
      </c>
      <c r="AO2229" s="31">
        <v>1316459</v>
      </c>
      <c r="AP2229" s="31">
        <v>1059619.25</v>
      </c>
      <c r="AQ2229" s="31">
        <v>1168635.75</v>
      </c>
      <c r="AR2229" s="31">
        <v>970655.25</v>
      </c>
      <c r="AS2229" s="31">
        <v>1110178.65625</v>
      </c>
      <c r="AT2229" s="31">
        <v>1110922.75</v>
      </c>
      <c r="AU2229" s="31">
        <v>1033005.5</v>
      </c>
      <c r="AV2229" s="31">
        <v>1247445</v>
      </c>
      <c r="AW2229" s="31">
        <v>1128778.5</v>
      </c>
      <c r="AX2229" s="31">
        <v>99335.25</v>
      </c>
      <c r="AY2229" s="31">
        <v>72638.25</v>
      </c>
      <c r="AZ2229" s="31">
        <v>171973.5</v>
      </c>
    </row>
    <row r="2230" spans="1:52" ht="15" customHeight="1">
      <c r="A2230" s="29" t="s">
        <v>10858</v>
      </c>
      <c r="B2230" s="34">
        <v>35984</v>
      </c>
      <c r="C2230" s="28">
        <v>600</v>
      </c>
      <c r="D2230" s="28">
        <v>48</v>
      </c>
      <c r="E2230" s="28">
        <v>46</v>
      </c>
      <c r="F2230" s="29" t="s">
        <v>172</v>
      </c>
      <c r="G2230" s="29" t="s">
        <v>7569</v>
      </c>
      <c r="H2230" s="28">
        <v>575</v>
      </c>
      <c r="I2230" s="29" t="s">
        <v>10541</v>
      </c>
      <c r="J2230" s="33" t="s">
        <v>10857</v>
      </c>
      <c r="K2230" s="29" t="s">
        <v>178</v>
      </c>
      <c r="L2230" s="29" t="s">
        <v>10856</v>
      </c>
      <c r="M2230" s="29" t="s">
        <v>10855</v>
      </c>
      <c r="N2230" s="28">
        <v>509936</v>
      </c>
      <c r="O2230" s="28">
        <v>6161735</v>
      </c>
      <c r="P2230" s="29" t="s">
        <v>10854</v>
      </c>
      <c r="Q2230" s="32" t="s">
        <v>174</v>
      </c>
      <c r="R2230" s="19"/>
      <c r="S2230" s="19"/>
      <c r="T2230" s="19"/>
      <c r="U2230" s="19"/>
      <c r="V2230" s="19"/>
      <c r="W2230" s="19"/>
      <c r="X2230" s="19"/>
      <c r="Y2230" s="19"/>
      <c r="Z2230" s="19"/>
      <c r="AA2230" s="19"/>
      <c r="AB2230" s="19"/>
      <c r="AC2230" s="19"/>
      <c r="AD2230" s="19"/>
      <c r="AE2230" s="19"/>
      <c r="AF2230" s="19"/>
      <c r="AG2230" s="19"/>
      <c r="AH2230" s="19"/>
      <c r="AI2230" s="19"/>
      <c r="AJ2230" s="19"/>
      <c r="AK2230" s="19"/>
      <c r="AL2230" s="19"/>
      <c r="AM2230" s="31">
        <v>572030</v>
      </c>
      <c r="AN2230" s="31">
        <v>1133930</v>
      </c>
      <c r="AO2230" s="31">
        <v>1316459</v>
      </c>
      <c r="AP2230" s="31">
        <v>1059619.25</v>
      </c>
      <c r="AQ2230" s="31">
        <v>1168635.75</v>
      </c>
      <c r="AR2230" s="31">
        <v>970655.25</v>
      </c>
      <c r="AS2230" s="31">
        <v>1110178.65625</v>
      </c>
      <c r="AT2230" s="31">
        <v>1110922.75</v>
      </c>
      <c r="AU2230" s="31">
        <v>1033005.5</v>
      </c>
      <c r="AV2230" s="31">
        <v>1247445</v>
      </c>
      <c r="AW2230" s="31">
        <v>1128778.5</v>
      </c>
      <c r="AX2230" s="31">
        <v>99335.25</v>
      </c>
      <c r="AY2230" s="31">
        <v>72638.25</v>
      </c>
      <c r="AZ2230" s="31">
        <v>171973.5</v>
      </c>
    </row>
    <row r="2231" spans="1:52" ht="15" customHeight="1">
      <c r="A2231" s="29" t="s">
        <v>10853</v>
      </c>
      <c r="B2231" s="34">
        <v>35979</v>
      </c>
      <c r="C2231" s="28">
        <v>750</v>
      </c>
      <c r="D2231" s="28">
        <v>48</v>
      </c>
      <c r="E2231" s="28">
        <v>50</v>
      </c>
      <c r="F2231" s="29" t="s">
        <v>172</v>
      </c>
      <c r="G2231" s="29" t="s">
        <v>648</v>
      </c>
      <c r="H2231" s="28">
        <v>575</v>
      </c>
      <c r="I2231" s="29" t="s">
        <v>10541</v>
      </c>
      <c r="J2231" s="33" t="s">
        <v>10852</v>
      </c>
      <c r="K2231" s="29" t="s">
        <v>178</v>
      </c>
      <c r="L2231" s="29" t="s">
        <v>10851</v>
      </c>
      <c r="M2231" s="29" t="s">
        <v>3115</v>
      </c>
      <c r="N2231" s="28">
        <v>512228.6</v>
      </c>
      <c r="O2231" s="28">
        <v>6160875</v>
      </c>
      <c r="P2231" s="29" t="s">
        <v>10850</v>
      </c>
      <c r="Q2231" s="32" t="s">
        <v>174</v>
      </c>
      <c r="R2231" s="19"/>
      <c r="S2231" s="19"/>
      <c r="T2231" s="19"/>
      <c r="U2231" s="19"/>
      <c r="V2231" s="19"/>
      <c r="W2231" s="19"/>
      <c r="X2231" s="19"/>
      <c r="Y2231" s="19"/>
      <c r="Z2231" s="19"/>
      <c r="AA2231" s="19"/>
      <c r="AB2231" s="19"/>
      <c r="AC2231" s="19"/>
      <c r="AD2231" s="19"/>
      <c r="AE2231" s="19"/>
      <c r="AF2231" s="19"/>
      <c r="AG2231" s="19"/>
      <c r="AH2231" s="19"/>
      <c r="AI2231" s="19"/>
      <c r="AJ2231" s="19"/>
      <c r="AK2231" s="19"/>
      <c r="AL2231" s="19"/>
      <c r="AM2231" s="31">
        <v>575340</v>
      </c>
      <c r="AN2231" s="31">
        <v>1372640</v>
      </c>
      <c r="AO2231" s="31">
        <v>1610408</v>
      </c>
      <c r="AP2231" s="31">
        <v>1250988.5</v>
      </c>
      <c r="AQ2231" s="31">
        <v>1396116</v>
      </c>
      <c r="AR2231" s="31">
        <v>1203696</v>
      </c>
      <c r="AS2231" s="31">
        <v>1337575.1015625</v>
      </c>
      <c r="AT2231" s="31">
        <v>1336578.5</v>
      </c>
      <c r="AU2231" s="31">
        <v>1079209.5</v>
      </c>
      <c r="AV2231" s="31">
        <v>1474344</v>
      </c>
      <c r="AW2231" s="31">
        <v>1431507</v>
      </c>
      <c r="AX2231" s="31">
        <v>120102</v>
      </c>
      <c r="AY2231" s="31">
        <v>89206.5</v>
      </c>
      <c r="AZ2231" s="31">
        <v>209308.5</v>
      </c>
    </row>
    <row r="2232" spans="1:52" ht="15" customHeight="1">
      <c r="A2232" s="29" t="s">
        <v>10849</v>
      </c>
      <c r="B2232" s="34">
        <v>35979</v>
      </c>
      <c r="C2232" s="28">
        <v>750</v>
      </c>
      <c r="D2232" s="28">
        <v>48</v>
      </c>
      <c r="E2232" s="28">
        <v>50</v>
      </c>
      <c r="F2232" s="29" t="s">
        <v>172</v>
      </c>
      <c r="G2232" s="29" t="s">
        <v>926</v>
      </c>
      <c r="H2232" s="28">
        <v>575</v>
      </c>
      <c r="I2232" s="29" t="s">
        <v>10541</v>
      </c>
      <c r="J2232" s="33" t="s">
        <v>10848</v>
      </c>
      <c r="K2232" s="29" t="s">
        <v>178</v>
      </c>
      <c r="L2232" s="29" t="s">
        <v>10847</v>
      </c>
      <c r="M2232" s="29" t="s">
        <v>331</v>
      </c>
      <c r="N2232" s="28">
        <v>512093.3</v>
      </c>
      <c r="O2232" s="28">
        <v>6161101</v>
      </c>
      <c r="P2232" s="29" t="s">
        <v>10846</v>
      </c>
      <c r="Q2232" s="32" t="s">
        <v>174</v>
      </c>
      <c r="R2232" s="19"/>
      <c r="S2232" s="19"/>
      <c r="T2232" s="19"/>
      <c r="U2232" s="19"/>
      <c r="V2232" s="19"/>
      <c r="W2232" s="19"/>
      <c r="X2232" s="19"/>
      <c r="Y2232" s="19"/>
      <c r="Z2232" s="19"/>
      <c r="AA2232" s="19"/>
      <c r="AB2232" s="19"/>
      <c r="AC2232" s="19"/>
      <c r="AD2232" s="19"/>
      <c r="AE2232" s="19"/>
      <c r="AF2232" s="19"/>
      <c r="AG2232" s="19"/>
      <c r="AH2232" s="19"/>
      <c r="AI2232" s="19"/>
      <c r="AJ2232" s="19"/>
      <c r="AK2232" s="19"/>
      <c r="AL2232" s="19"/>
      <c r="AM2232" s="31">
        <v>583490</v>
      </c>
      <c r="AN2232" s="31">
        <v>1376720</v>
      </c>
      <c r="AO2232" s="31">
        <v>1608942</v>
      </c>
      <c r="AP2232" s="31">
        <v>1277893.5</v>
      </c>
      <c r="AQ2232" s="31">
        <v>1453782</v>
      </c>
      <c r="AR2232" s="31">
        <v>1243986</v>
      </c>
      <c r="AS2232" s="31">
        <v>1390124.5</v>
      </c>
      <c r="AT2232" s="31">
        <v>1343865.5</v>
      </c>
      <c r="AU2232" s="31">
        <v>1298303</v>
      </c>
      <c r="AV2232" s="31">
        <v>1563055.5</v>
      </c>
      <c r="AW2232" s="31">
        <v>1392772.5</v>
      </c>
      <c r="AX2232" s="31">
        <v>119959.5</v>
      </c>
      <c r="AY2232" s="31">
        <v>96396</v>
      </c>
      <c r="AZ2232" s="31">
        <v>216355.5</v>
      </c>
    </row>
    <row r="2233" spans="1:52" ht="15" customHeight="1">
      <c r="A2233" s="29" t="s">
        <v>10845</v>
      </c>
      <c r="B2233" s="34">
        <v>35984</v>
      </c>
      <c r="C2233" s="28">
        <v>660</v>
      </c>
      <c r="D2233" s="28">
        <v>47</v>
      </c>
      <c r="E2233" s="28">
        <v>55</v>
      </c>
      <c r="F2233" s="29" t="s">
        <v>242</v>
      </c>
      <c r="G2233" s="29" t="s">
        <v>2175</v>
      </c>
      <c r="H2233" s="28">
        <v>575</v>
      </c>
      <c r="I2233" s="29" t="s">
        <v>10541</v>
      </c>
      <c r="J2233" s="33" t="s">
        <v>10844</v>
      </c>
      <c r="K2233" s="29" t="s">
        <v>178</v>
      </c>
      <c r="L2233" s="29" t="s">
        <v>10843</v>
      </c>
      <c r="M2233" s="29" t="s">
        <v>683</v>
      </c>
      <c r="N2233" s="28">
        <v>517497.1</v>
      </c>
      <c r="O2233" s="28">
        <v>6149923</v>
      </c>
      <c r="P2233" s="29" t="s">
        <v>10842</v>
      </c>
      <c r="Q2233" s="32" t="s">
        <v>174</v>
      </c>
      <c r="R2233" s="19"/>
      <c r="S2233" s="19"/>
      <c r="T2233" s="19"/>
      <c r="U2233" s="19"/>
      <c r="V2233" s="19"/>
      <c r="W2233" s="19"/>
      <c r="X2233" s="19"/>
      <c r="Y2233" s="19"/>
      <c r="Z2233" s="19"/>
      <c r="AA2233" s="19"/>
      <c r="AB2233" s="19"/>
      <c r="AC2233" s="19"/>
      <c r="AD2233" s="19"/>
      <c r="AE2233" s="19"/>
      <c r="AF2233" s="19"/>
      <c r="AG2233" s="19"/>
      <c r="AH2233" s="19"/>
      <c r="AI2233" s="19"/>
      <c r="AJ2233" s="19"/>
      <c r="AK2233" s="19"/>
      <c r="AL2233" s="19"/>
      <c r="AM2233" s="31">
        <v>677850</v>
      </c>
      <c r="AN2233" s="31">
        <v>1342090</v>
      </c>
      <c r="AO2233" s="31">
        <v>1543707</v>
      </c>
      <c r="AP2233" s="31">
        <v>1244975.1015625</v>
      </c>
      <c r="AQ2233" s="31">
        <v>1431893.89453125</v>
      </c>
      <c r="AR2233" s="31">
        <v>1254204.10546875</v>
      </c>
      <c r="AS2233" s="31">
        <v>1384937.15625</v>
      </c>
      <c r="AT2233" s="31">
        <v>1362895.25</v>
      </c>
      <c r="AU2233" s="31">
        <v>1250879.25</v>
      </c>
      <c r="AV2233" s="31">
        <v>1566974.5</v>
      </c>
      <c r="AW2233" s="31">
        <v>1512033.5</v>
      </c>
      <c r="AX2233" s="31">
        <v>122310.5</v>
      </c>
      <c r="AY2233" s="31">
        <v>94743.5</v>
      </c>
      <c r="AZ2233" s="31">
        <v>217054</v>
      </c>
    </row>
    <row r="2234" spans="1:52" ht="15" customHeight="1">
      <c r="A2234" s="29" t="s">
        <v>10841</v>
      </c>
      <c r="B2234" s="34">
        <v>35984</v>
      </c>
      <c r="C2234" s="28">
        <v>660</v>
      </c>
      <c r="D2234" s="28">
        <v>47</v>
      </c>
      <c r="E2234" s="28">
        <v>55</v>
      </c>
      <c r="F2234" s="29" t="s">
        <v>242</v>
      </c>
      <c r="G2234" s="29" t="s">
        <v>2175</v>
      </c>
      <c r="H2234" s="28">
        <v>575</v>
      </c>
      <c r="I2234" s="29" t="s">
        <v>10541</v>
      </c>
      <c r="J2234" s="33" t="s">
        <v>10840</v>
      </c>
      <c r="K2234" s="29" t="s">
        <v>178</v>
      </c>
      <c r="L2234" s="29" t="s">
        <v>10836</v>
      </c>
      <c r="M2234" s="29" t="s">
        <v>2488</v>
      </c>
      <c r="N2234" s="28">
        <v>517575.6</v>
      </c>
      <c r="O2234" s="28">
        <v>6149742</v>
      </c>
      <c r="P2234" s="29" t="s">
        <v>10839</v>
      </c>
      <c r="Q2234" s="32" t="s">
        <v>174</v>
      </c>
      <c r="R2234" s="19"/>
      <c r="S2234" s="19"/>
      <c r="T2234" s="19"/>
      <c r="U2234" s="19"/>
      <c r="V2234" s="19"/>
      <c r="W2234" s="19"/>
      <c r="X2234" s="19"/>
      <c r="Y2234" s="19"/>
      <c r="Z2234" s="19"/>
      <c r="AA2234" s="19"/>
      <c r="AB2234" s="19"/>
      <c r="AC2234" s="19"/>
      <c r="AD2234" s="19"/>
      <c r="AE2234" s="19"/>
      <c r="AF2234" s="19"/>
      <c r="AG2234" s="19"/>
      <c r="AH2234" s="19"/>
      <c r="AI2234" s="19"/>
      <c r="AJ2234" s="19"/>
      <c r="AK2234" s="19"/>
      <c r="AL2234" s="19"/>
      <c r="AM2234" s="31">
        <v>642490</v>
      </c>
      <c r="AN2234" s="31">
        <v>1250820</v>
      </c>
      <c r="AO2234" s="31">
        <v>1454156</v>
      </c>
      <c r="AP2234" s="31">
        <v>1182570.40234375</v>
      </c>
      <c r="AQ2234" s="31">
        <v>1357635.9921875</v>
      </c>
      <c r="AR2234" s="31">
        <v>1154140.00390625</v>
      </c>
      <c r="AS2234" s="31">
        <v>1295383.046875</v>
      </c>
      <c r="AT2234" s="31">
        <v>1270600.75</v>
      </c>
      <c r="AU2234" s="31">
        <v>1165553.75</v>
      </c>
      <c r="AV2234" s="31">
        <v>1454093.5</v>
      </c>
      <c r="AW2234" s="31">
        <v>1432839</v>
      </c>
      <c r="AX2234" s="31">
        <v>116304.75</v>
      </c>
      <c r="AY2234" s="31">
        <v>59438</v>
      </c>
      <c r="AZ2234" s="31">
        <v>175742.75</v>
      </c>
    </row>
    <row r="2235" spans="1:52" ht="15" customHeight="1">
      <c r="A2235" s="29" t="s">
        <v>10838</v>
      </c>
      <c r="B2235" s="34">
        <v>35984</v>
      </c>
      <c r="C2235" s="28">
        <v>660</v>
      </c>
      <c r="D2235" s="28">
        <v>47</v>
      </c>
      <c r="E2235" s="28">
        <v>55</v>
      </c>
      <c r="F2235" s="29" t="s">
        <v>242</v>
      </c>
      <c r="G2235" s="29" t="s">
        <v>2175</v>
      </c>
      <c r="H2235" s="28">
        <v>575</v>
      </c>
      <c r="I2235" s="29" t="s">
        <v>10541</v>
      </c>
      <c r="J2235" s="33" t="s">
        <v>10837</v>
      </c>
      <c r="K2235" s="29" t="s">
        <v>178</v>
      </c>
      <c r="L2235" s="29" t="s">
        <v>10836</v>
      </c>
      <c r="M2235" s="29" t="s">
        <v>683</v>
      </c>
      <c r="N2235" s="28">
        <v>517654.4</v>
      </c>
      <c r="O2235" s="28">
        <v>6149556</v>
      </c>
      <c r="P2235" s="29" t="s">
        <v>10835</v>
      </c>
      <c r="Q2235" s="32" t="s">
        <v>174</v>
      </c>
      <c r="R2235" s="19"/>
      <c r="S2235" s="19"/>
      <c r="T2235" s="19"/>
      <c r="U2235" s="19"/>
      <c r="V2235" s="19"/>
      <c r="W2235" s="19"/>
      <c r="X2235" s="19"/>
      <c r="Y2235" s="19"/>
      <c r="Z2235" s="19"/>
      <c r="AA2235" s="19"/>
      <c r="AB2235" s="19"/>
      <c r="AC2235" s="19"/>
      <c r="AD2235" s="19"/>
      <c r="AE2235" s="19"/>
      <c r="AF2235" s="19"/>
      <c r="AG2235" s="19"/>
      <c r="AH2235" s="19"/>
      <c r="AI2235" s="19"/>
      <c r="AJ2235" s="19"/>
      <c r="AK2235" s="19"/>
      <c r="AL2235" s="19"/>
      <c r="AM2235" s="31">
        <v>436410</v>
      </c>
      <c r="AN2235" s="31">
        <v>1210060</v>
      </c>
      <c r="AO2235" s="31">
        <v>1414409</v>
      </c>
      <c r="AP2235" s="31">
        <v>1126447.78515625</v>
      </c>
      <c r="AQ2235" s="31">
        <v>1269628.49609375</v>
      </c>
      <c r="AR2235" s="31">
        <v>1054545.80078125</v>
      </c>
      <c r="AS2235" s="31">
        <v>1135244.296875</v>
      </c>
      <c r="AT2235" s="31">
        <v>1170708.75</v>
      </c>
      <c r="AU2235" s="31">
        <v>1069755.5</v>
      </c>
      <c r="AV2235" s="31">
        <v>1357788.75</v>
      </c>
      <c r="AW2235" s="31">
        <v>1310678.75</v>
      </c>
      <c r="AX2235" s="31">
        <v>109225</v>
      </c>
      <c r="AY2235" s="31">
        <v>83427.25</v>
      </c>
      <c r="AZ2235" s="31">
        <v>192652.25</v>
      </c>
    </row>
    <row r="2236" spans="1:52" ht="15" customHeight="1">
      <c r="A2236" s="29" t="s">
        <v>10834</v>
      </c>
      <c r="B2236" s="34">
        <v>36087</v>
      </c>
      <c r="C2236" s="28">
        <v>750</v>
      </c>
      <c r="D2236" s="28">
        <v>48</v>
      </c>
      <c r="E2236" s="28">
        <v>55</v>
      </c>
      <c r="F2236" s="29" t="s">
        <v>172</v>
      </c>
      <c r="G2236" s="29" t="s">
        <v>517</v>
      </c>
      <c r="H2236" s="28">
        <v>575</v>
      </c>
      <c r="I2236" s="29" t="s">
        <v>10541</v>
      </c>
      <c r="J2236" s="33" t="s">
        <v>10833</v>
      </c>
      <c r="K2236" s="29" t="s">
        <v>178</v>
      </c>
      <c r="L2236" s="29" t="s">
        <v>10832</v>
      </c>
      <c r="M2236" s="29" t="s">
        <v>554</v>
      </c>
      <c r="N2236" s="28">
        <v>512255.1</v>
      </c>
      <c r="O2236" s="28">
        <v>6149105</v>
      </c>
      <c r="P2236" s="29" t="s">
        <v>10831</v>
      </c>
      <c r="Q2236" s="32" t="s">
        <v>174</v>
      </c>
      <c r="R2236" s="19"/>
      <c r="S2236" s="19"/>
      <c r="T2236" s="19"/>
      <c r="U2236" s="19"/>
      <c r="V2236" s="19"/>
      <c r="W2236" s="19"/>
      <c r="X2236" s="19"/>
      <c r="Y2236" s="19"/>
      <c r="Z2236" s="19"/>
      <c r="AA2236" s="19"/>
      <c r="AB2236" s="19"/>
      <c r="AC2236" s="19"/>
      <c r="AD2236" s="19"/>
      <c r="AE2236" s="19"/>
      <c r="AF2236" s="19"/>
      <c r="AG2236" s="19"/>
      <c r="AH2236" s="19"/>
      <c r="AI2236" s="19"/>
      <c r="AJ2236" s="19"/>
      <c r="AK2236" s="19"/>
      <c r="AL2236" s="19"/>
      <c r="AM2236" s="31">
        <v>165060</v>
      </c>
      <c r="AN2236" s="31">
        <v>1498690</v>
      </c>
      <c r="AO2236" s="31">
        <v>1745810</v>
      </c>
      <c r="AP2236" s="31">
        <v>1441006</v>
      </c>
      <c r="AQ2236" s="31">
        <v>1594789.5</v>
      </c>
      <c r="AR2236" s="31">
        <v>1391350</v>
      </c>
      <c r="AS2236" s="31">
        <v>1501500</v>
      </c>
      <c r="AT2236" s="31">
        <v>1460623</v>
      </c>
      <c r="AU2236" s="31">
        <v>1362661</v>
      </c>
      <c r="AV2236" s="31">
        <v>1705560</v>
      </c>
      <c r="AW2236" s="31">
        <v>1630897.5</v>
      </c>
      <c r="AX2236" s="31">
        <v>134746.5</v>
      </c>
      <c r="AY2236" s="31">
        <v>104725.5</v>
      </c>
      <c r="AZ2236" s="31">
        <v>239472</v>
      </c>
    </row>
    <row r="2237" spans="1:52" ht="15" customHeight="1">
      <c r="A2237" s="29" t="s">
        <v>10830</v>
      </c>
      <c r="B2237" s="34">
        <v>36262</v>
      </c>
      <c r="C2237" s="28">
        <v>660</v>
      </c>
      <c r="D2237" s="28">
        <v>47</v>
      </c>
      <c r="E2237" s="28">
        <v>55</v>
      </c>
      <c r="F2237" s="29" t="s">
        <v>242</v>
      </c>
      <c r="G2237" s="29" t="s">
        <v>2175</v>
      </c>
      <c r="H2237" s="28">
        <v>575</v>
      </c>
      <c r="I2237" s="29" t="s">
        <v>10541</v>
      </c>
      <c r="J2237" s="33" t="s">
        <v>10829</v>
      </c>
      <c r="K2237" s="29" t="s">
        <v>178</v>
      </c>
      <c r="L2237" s="29" t="s">
        <v>10819</v>
      </c>
      <c r="M2237" s="29" t="s">
        <v>176</v>
      </c>
      <c r="N2237" s="28">
        <v>504177.1</v>
      </c>
      <c r="O2237" s="28">
        <v>6152979</v>
      </c>
      <c r="P2237" s="29" t="s">
        <v>10828</v>
      </c>
      <c r="Q2237" s="32" t="s">
        <v>174</v>
      </c>
      <c r="R2237" s="19"/>
      <c r="S2237" s="19"/>
      <c r="T2237" s="19"/>
      <c r="U2237" s="19"/>
      <c r="V2237" s="19"/>
      <c r="W2237" s="19"/>
      <c r="X2237" s="19"/>
      <c r="Y2237" s="19"/>
      <c r="Z2237" s="19"/>
      <c r="AA2237" s="19"/>
      <c r="AB2237" s="19"/>
      <c r="AC2237" s="19"/>
      <c r="AD2237" s="19"/>
      <c r="AE2237" s="19"/>
      <c r="AF2237" s="19"/>
      <c r="AG2237" s="19"/>
      <c r="AH2237" s="19"/>
      <c r="AI2237" s="19"/>
      <c r="AJ2237" s="19"/>
      <c r="AK2237" s="19"/>
      <c r="AL2237" s="19"/>
      <c r="AM2237" s="19"/>
      <c r="AN2237" s="31">
        <v>777520</v>
      </c>
      <c r="AO2237" s="31">
        <v>1503216</v>
      </c>
      <c r="AP2237" s="31">
        <v>1136414.5078125</v>
      </c>
      <c r="AQ2237" s="31">
        <v>1316045.109375</v>
      </c>
      <c r="AR2237" s="31">
        <v>1164562.59765625</v>
      </c>
      <c r="AS2237" s="31">
        <v>1276849.5</v>
      </c>
      <c r="AT2237" s="31">
        <v>1205901</v>
      </c>
      <c r="AU2237" s="31">
        <v>1144807.25</v>
      </c>
      <c r="AV2237" s="31">
        <v>1469370</v>
      </c>
      <c r="AW2237" s="31">
        <v>1383406</v>
      </c>
      <c r="AX2237" s="31">
        <v>107769.75</v>
      </c>
      <c r="AY2237" s="31">
        <v>78602.5</v>
      </c>
      <c r="AZ2237" s="31">
        <v>186372.25</v>
      </c>
    </row>
    <row r="2238" spans="1:52" ht="15" customHeight="1">
      <c r="A2238" s="29" t="s">
        <v>10827</v>
      </c>
      <c r="B2238" s="34">
        <v>36283</v>
      </c>
      <c r="C2238" s="28">
        <v>660</v>
      </c>
      <c r="D2238" s="28">
        <v>47</v>
      </c>
      <c r="E2238" s="28">
        <v>55</v>
      </c>
      <c r="F2238" s="29" t="s">
        <v>242</v>
      </c>
      <c r="G2238" s="29" t="s">
        <v>2175</v>
      </c>
      <c r="H2238" s="28">
        <v>575</v>
      </c>
      <c r="I2238" s="29" t="s">
        <v>10541</v>
      </c>
      <c r="J2238" s="33" t="s">
        <v>10826</v>
      </c>
      <c r="K2238" s="29" t="s">
        <v>178</v>
      </c>
      <c r="L2238" s="29" t="s">
        <v>10819</v>
      </c>
      <c r="M2238" s="29" t="s">
        <v>176</v>
      </c>
      <c r="N2238" s="28">
        <v>504157.7</v>
      </c>
      <c r="O2238" s="28">
        <v>6153178</v>
      </c>
      <c r="P2238" s="29" t="s">
        <v>10825</v>
      </c>
      <c r="Q2238" s="32" t="s">
        <v>174</v>
      </c>
      <c r="R2238" s="19"/>
      <c r="S2238" s="19"/>
      <c r="T2238" s="19"/>
      <c r="U2238" s="19"/>
      <c r="V2238" s="19"/>
      <c r="W2238" s="19"/>
      <c r="X2238" s="19"/>
      <c r="Y2238" s="19"/>
      <c r="Z2238" s="19"/>
      <c r="AA2238" s="19"/>
      <c r="AB2238" s="19"/>
      <c r="AC2238" s="19"/>
      <c r="AD2238" s="19"/>
      <c r="AE2238" s="19"/>
      <c r="AF2238" s="19"/>
      <c r="AG2238" s="19"/>
      <c r="AH2238" s="19"/>
      <c r="AI2238" s="19"/>
      <c r="AJ2238" s="19"/>
      <c r="AK2238" s="19"/>
      <c r="AL2238" s="19"/>
      <c r="AM2238" s="19"/>
      <c r="AN2238" s="31">
        <v>677830</v>
      </c>
      <c r="AO2238" s="31">
        <v>1348487</v>
      </c>
      <c r="AP2238" s="31">
        <v>1031833</v>
      </c>
      <c r="AQ2238" s="31">
        <v>1228560.5</v>
      </c>
      <c r="AR2238" s="31">
        <v>1041659.5</v>
      </c>
      <c r="AS2238" s="31">
        <v>1149048.203125</v>
      </c>
      <c r="AT2238" s="31">
        <v>1156958.5</v>
      </c>
      <c r="AU2238" s="31">
        <v>1065156</v>
      </c>
      <c r="AV2238" s="31">
        <v>1328864.5</v>
      </c>
      <c r="AW2238" s="31">
        <v>1290115</v>
      </c>
      <c r="AX2238" s="31">
        <v>104012.5</v>
      </c>
      <c r="AY2238" s="31">
        <v>72872.5</v>
      </c>
      <c r="AZ2238" s="31">
        <v>176885</v>
      </c>
    </row>
    <row r="2239" spans="1:52" ht="15" customHeight="1">
      <c r="A2239" s="29" t="s">
        <v>10824</v>
      </c>
      <c r="B2239" s="34">
        <v>36440</v>
      </c>
      <c r="C2239" s="28">
        <v>1500</v>
      </c>
      <c r="D2239" s="28">
        <v>64</v>
      </c>
      <c r="E2239" s="28">
        <v>60</v>
      </c>
      <c r="F2239" s="29" t="s">
        <v>172</v>
      </c>
      <c r="G2239" s="29" t="s">
        <v>10786</v>
      </c>
      <c r="H2239" s="28">
        <v>575</v>
      </c>
      <c r="I2239" s="29" t="s">
        <v>10541</v>
      </c>
      <c r="J2239" s="33" t="s">
        <v>10823</v>
      </c>
      <c r="K2239" s="29" t="s">
        <v>178</v>
      </c>
      <c r="L2239" s="29" t="s">
        <v>10789</v>
      </c>
      <c r="M2239" s="29" t="s">
        <v>6427</v>
      </c>
      <c r="N2239" s="28">
        <v>510599.3</v>
      </c>
      <c r="O2239" s="28">
        <v>6160230</v>
      </c>
      <c r="P2239" s="29" t="s">
        <v>10822</v>
      </c>
      <c r="Q2239" s="32" t="s">
        <v>174</v>
      </c>
      <c r="R2239" s="19"/>
      <c r="S2239" s="19"/>
      <c r="T2239" s="19"/>
      <c r="U2239" s="19"/>
      <c r="V2239" s="19"/>
      <c r="W2239" s="19"/>
      <c r="X2239" s="19"/>
      <c r="Y2239" s="19"/>
      <c r="Z2239" s="19"/>
      <c r="AA2239" s="19"/>
      <c r="AB2239" s="19"/>
      <c r="AC2239" s="19"/>
      <c r="AD2239" s="19"/>
      <c r="AE2239" s="19"/>
      <c r="AF2239" s="19"/>
      <c r="AG2239" s="19"/>
      <c r="AH2239" s="19"/>
      <c r="AI2239" s="19"/>
      <c r="AJ2239" s="19"/>
      <c r="AK2239" s="19"/>
      <c r="AL2239" s="19"/>
      <c r="AM2239" s="19"/>
      <c r="AN2239" s="31">
        <v>483690</v>
      </c>
      <c r="AO2239" s="31">
        <v>1666000</v>
      </c>
      <c r="AP2239" s="31">
        <v>2540301.109375</v>
      </c>
      <c r="AQ2239" s="31">
        <v>3270398.203125</v>
      </c>
      <c r="AR2239" s="31">
        <v>1738290.69140625</v>
      </c>
      <c r="AS2239" s="31">
        <v>2607896.375</v>
      </c>
      <c r="AT2239" s="31">
        <v>2312104.5</v>
      </c>
      <c r="AU2239" s="31">
        <v>2340393</v>
      </c>
      <c r="AV2239" s="31">
        <v>2798419.5</v>
      </c>
      <c r="AW2239" s="31">
        <v>2691693.75</v>
      </c>
      <c r="AX2239" s="31">
        <v>216850.5</v>
      </c>
      <c r="AY2239" s="31">
        <v>182340</v>
      </c>
      <c r="AZ2239" s="31">
        <v>399190.5</v>
      </c>
    </row>
    <row r="2240" spans="1:52" ht="15" customHeight="1">
      <c r="A2240" s="29" t="s">
        <v>10821</v>
      </c>
      <c r="B2240" s="34">
        <v>36481</v>
      </c>
      <c r="C2240" s="28">
        <v>660</v>
      </c>
      <c r="D2240" s="28">
        <v>47</v>
      </c>
      <c r="E2240" s="28">
        <v>55</v>
      </c>
      <c r="F2240" s="29" t="s">
        <v>242</v>
      </c>
      <c r="G2240" s="29" t="s">
        <v>2175</v>
      </c>
      <c r="H2240" s="28">
        <v>575</v>
      </c>
      <c r="I2240" s="29" t="s">
        <v>10541</v>
      </c>
      <c r="J2240" s="33" t="s">
        <v>10820</v>
      </c>
      <c r="K2240" s="29" t="s">
        <v>178</v>
      </c>
      <c r="L2240" s="29" t="s">
        <v>10819</v>
      </c>
      <c r="M2240" s="29" t="s">
        <v>176</v>
      </c>
      <c r="N2240" s="28">
        <v>504136.6</v>
      </c>
      <c r="O2240" s="28">
        <v>6153377</v>
      </c>
      <c r="P2240" s="29" t="s">
        <v>10818</v>
      </c>
      <c r="Q2240" s="32" t="s">
        <v>174</v>
      </c>
      <c r="R2240" s="19"/>
      <c r="S2240" s="19"/>
      <c r="T2240" s="19"/>
      <c r="U2240" s="19"/>
      <c r="V2240" s="19"/>
      <c r="W2240" s="19"/>
      <c r="X2240" s="19"/>
      <c r="Y2240" s="19"/>
      <c r="Z2240" s="19"/>
      <c r="AA2240" s="19"/>
      <c r="AB2240" s="19"/>
      <c r="AC2240" s="19"/>
      <c r="AD2240" s="19"/>
      <c r="AE2240" s="19"/>
      <c r="AF2240" s="19"/>
      <c r="AG2240" s="19"/>
      <c r="AH2240" s="19"/>
      <c r="AI2240" s="19"/>
      <c r="AJ2240" s="19"/>
      <c r="AK2240" s="19"/>
      <c r="AL2240" s="19"/>
      <c r="AM2240" s="19"/>
      <c r="AN2240" s="31">
        <v>235790</v>
      </c>
      <c r="AO2240" s="31">
        <v>1375221</v>
      </c>
      <c r="AP2240" s="31">
        <v>1070067.09375</v>
      </c>
      <c r="AQ2240" s="31">
        <v>1226442.203125</v>
      </c>
      <c r="AR2240" s="31">
        <v>1048030.796875</v>
      </c>
      <c r="AS2240" s="31">
        <v>1180751.953125</v>
      </c>
      <c r="AT2240" s="31">
        <v>1151170</v>
      </c>
      <c r="AU2240" s="31">
        <v>1077188.25</v>
      </c>
      <c r="AV2240" s="31">
        <v>1334931</v>
      </c>
      <c r="AW2240" s="31">
        <v>1285517.75</v>
      </c>
      <c r="AX2240" s="31">
        <v>105439</v>
      </c>
      <c r="AY2240" s="31">
        <v>74060</v>
      </c>
      <c r="AZ2240" s="31">
        <v>179499</v>
      </c>
    </row>
    <row r="2241" spans="1:52" ht="15" customHeight="1">
      <c r="A2241" s="29" t="s">
        <v>10817</v>
      </c>
      <c r="B2241" s="34">
        <v>36469</v>
      </c>
      <c r="C2241" s="28">
        <v>750</v>
      </c>
      <c r="D2241" s="28">
        <v>48</v>
      </c>
      <c r="E2241" s="28">
        <v>50</v>
      </c>
      <c r="F2241" s="29" t="s">
        <v>172</v>
      </c>
      <c r="G2241" s="29" t="s">
        <v>926</v>
      </c>
      <c r="H2241" s="28">
        <v>575</v>
      </c>
      <c r="I2241" s="29" t="s">
        <v>10541</v>
      </c>
      <c r="J2241" s="33" t="s">
        <v>10816</v>
      </c>
      <c r="K2241" s="29" t="s">
        <v>178</v>
      </c>
      <c r="L2241" s="29" t="s">
        <v>10815</v>
      </c>
      <c r="M2241" s="29" t="s">
        <v>2138</v>
      </c>
      <c r="N2241" s="28">
        <v>516211.1</v>
      </c>
      <c r="O2241" s="28">
        <v>6158994</v>
      </c>
      <c r="P2241" s="29" t="s">
        <v>10814</v>
      </c>
      <c r="Q2241" s="32" t="s">
        <v>174</v>
      </c>
      <c r="R2241" s="19"/>
      <c r="S2241" s="19"/>
      <c r="T2241" s="19"/>
      <c r="U2241" s="19"/>
      <c r="V2241" s="19"/>
      <c r="W2241" s="19"/>
      <c r="X2241" s="19"/>
      <c r="Y2241" s="19"/>
      <c r="Z2241" s="19"/>
      <c r="AA2241" s="19"/>
      <c r="AB2241" s="19"/>
      <c r="AC2241" s="19"/>
      <c r="AD2241" s="19"/>
      <c r="AE2241" s="19"/>
      <c r="AF2241" s="19"/>
      <c r="AG2241" s="19"/>
      <c r="AH2241" s="19"/>
      <c r="AI2241" s="19"/>
      <c r="AJ2241" s="19"/>
      <c r="AK2241" s="19"/>
      <c r="AL2241" s="19"/>
      <c r="AM2241" s="19"/>
      <c r="AN2241" s="31">
        <v>255700</v>
      </c>
      <c r="AO2241" s="31">
        <v>1527317</v>
      </c>
      <c r="AP2241" s="31">
        <v>1210503.20703125</v>
      </c>
      <c r="AQ2241" s="31">
        <v>1358897.49609375</v>
      </c>
      <c r="AR2241" s="31">
        <v>1181005.484375</v>
      </c>
      <c r="AS2241" s="31">
        <v>1304441.65625</v>
      </c>
      <c r="AT2241" s="31">
        <v>1284876.5</v>
      </c>
      <c r="AU2241" s="31">
        <v>1176105</v>
      </c>
      <c r="AV2241" s="31">
        <v>1452362.25</v>
      </c>
      <c r="AW2241" s="31">
        <v>1368907.5</v>
      </c>
      <c r="AX2241" s="31">
        <v>105585.25</v>
      </c>
      <c r="AY2241" s="31">
        <v>84149.5</v>
      </c>
      <c r="AZ2241" s="31">
        <v>189734.75</v>
      </c>
    </row>
    <row r="2242" spans="1:52" ht="15" customHeight="1">
      <c r="A2242" s="29" t="s">
        <v>10813</v>
      </c>
      <c r="B2242" s="34">
        <v>36469</v>
      </c>
      <c r="C2242" s="28">
        <v>750</v>
      </c>
      <c r="D2242" s="28">
        <v>48.2</v>
      </c>
      <c r="E2242" s="28">
        <v>50</v>
      </c>
      <c r="F2242" s="29" t="s">
        <v>172</v>
      </c>
      <c r="G2242" s="29" t="s">
        <v>926</v>
      </c>
      <c r="H2242" s="28">
        <v>575</v>
      </c>
      <c r="I2242" s="29" t="s">
        <v>10541</v>
      </c>
      <c r="J2242" s="33" t="s">
        <v>10812</v>
      </c>
      <c r="K2242" s="29" t="s">
        <v>178</v>
      </c>
      <c r="L2242" s="29" t="s">
        <v>10808</v>
      </c>
      <c r="M2242" s="29" t="s">
        <v>5781</v>
      </c>
      <c r="N2242" s="28">
        <v>516295.8</v>
      </c>
      <c r="O2242" s="28">
        <v>6159175</v>
      </c>
      <c r="P2242" s="29" t="s">
        <v>10811</v>
      </c>
      <c r="Q2242" s="32" t="s">
        <v>174</v>
      </c>
      <c r="R2242" s="19"/>
      <c r="S2242" s="19"/>
      <c r="T2242" s="19"/>
      <c r="U2242" s="19"/>
      <c r="V2242" s="19"/>
      <c r="W2242" s="19"/>
      <c r="X2242" s="19"/>
      <c r="Y2242" s="19"/>
      <c r="Z2242" s="19"/>
      <c r="AA2242" s="19"/>
      <c r="AB2242" s="19"/>
      <c r="AC2242" s="19"/>
      <c r="AD2242" s="19"/>
      <c r="AE2242" s="19"/>
      <c r="AF2242" s="19"/>
      <c r="AG2242" s="19"/>
      <c r="AH2242" s="19"/>
      <c r="AI2242" s="19"/>
      <c r="AJ2242" s="19"/>
      <c r="AK2242" s="19"/>
      <c r="AL2242" s="19"/>
      <c r="AM2242" s="19"/>
      <c r="AN2242" s="31">
        <v>214890</v>
      </c>
      <c r="AO2242" s="31">
        <v>1494815</v>
      </c>
      <c r="AP2242" s="31">
        <v>1210394.796875</v>
      </c>
      <c r="AQ2242" s="31">
        <v>1368844.00390625</v>
      </c>
      <c r="AR2242" s="31">
        <v>1169144</v>
      </c>
      <c r="AS2242" s="31">
        <v>1292814.5546875</v>
      </c>
      <c r="AT2242" s="31">
        <v>1241870.75</v>
      </c>
      <c r="AU2242" s="31">
        <v>1139158.25</v>
      </c>
      <c r="AV2242" s="31">
        <v>1387250</v>
      </c>
      <c r="AW2242" s="31">
        <v>1294299.75</v>
      </c>
      <c r="AX2242" s="31">
        <v>98460.25</v>
      </c>
      <c r="AY2242" s="31">
        <v>82785.75</v>
      </c>
      <c r="AZ2242" s="31">
        <v>181246</v>
      </c>
    </row>
    <row r="2243" spans="1:52" ht="15" customHeight="1">
      <c r="A2243" s="29" t="s">
        <v>10810</v>
      </c>
      <c r="B2243" s="34">
        <v>36469</v>
      </c>
      <c r="C2243" s="28">
        <v>750</v>
      </c>
      <c r="D2243" s="28">
        <v>48</v>
      </c>
      <c r="E2243" s="28">
        <v>50</v>
      </c>
      <c r="F2243" s="29" t="s">
        <v>172</v>
      </c>
      <c r="G2243" s="29" t="s">
        <v>926</v>
      </c>
      <c r="H2243" s="28">
        <v>575</v>
      </c>
      <c r="I2243" s="29" t="s">
        <v>10541</v>
      </c>
      <c r="J2243" s="33" t="s">
        <v>10809</v>
      </c>
      <c r="K2243" s="29" t="s">
        <v>178</v>
      </c>
      <c r="L2243" s="29" t="s">
        <v>10808</v>
      </c>
      <c r="M2243" s="29" t="s">
        <v>7928</v>
      </c>
      <c r="N2243" s="28">
        <v>516380.8</v>
      </c>
      <c r="O2243" s="28">
        <v>6159358</v>
      </c>
      <c r="P2243" s="29" t="s">
        <v>10807</v>
      </c>
      <c r="Q2243" s="32" t="s">
        <v>174</v>
      </c>
      <c r="R2243" s="19"/>
      <c r="S2243" s="19"/>
      <c r="T2243" s="19"/>
      <c r="U2243" s="19"/>
      <c r="V2243" s="19"/>
      <c r="W2243" s="19"/>
      <c r="X2243" s="19"/>
      <c r="Y2243" s="19"/>
      <c r="Z2243" s="19"/>
      <c r="AA2243" s="19"/>
      <c r="AB2243" s="19"/>
      <c r="AC2243" s="19"/>
      <c r="AD2243" s="19"/>
      <c r="AE2243" s="19"/>
      <c r="AF2243" s="19"/>
      <c r="AG2243" s="19"/>
      <c r="AH2243" s="19"/>
      <c r="AI2243" s="19"/>
      <c r="AJ2243" s="19"/>
      <c r="AK2243" s="19"/>
      <c r="AL2243" s="19"/>
      <c r="AM2243" s="19"/>
      <c r="AN2243" s="31">
        <v>246190</v>
      </c>
      <c r="AO2243" s="31">
        <v>1499552</v>
      </c>
      <c r="AP2243" s="31">
        <v>1234582.19921875</v>
      </c>
      <c r="AQ2243" s="31">
        <v>1265002</v>
      </c>
      <c r="AR2243" s="31">
        <v>1196304.28125</v>
      </c>
      <c r="AS2243" s="31">
        <v>1306983.859375</v>
      </c>
      <c r="AT2243" s="31">
        <v>1270754</v>
      </c>
      <c r="AU2243" s="31">
        <v>1131657</v>
      </c>
      <c r="AV2243" s="31">
        <v>1458678.75</v>
      </c>
      <c r="AW2243" s="31">
        <v>1347667.5</v>
      </c>
      <c r="AX2243" s="31">
        <v>104709.75</v>
      </c>
      <c r="AY2243" s="31">
        <v>80244</v>
      </c>
      <c r="AZ2243" s="31">
        <v>184953.75</v>
      </c>
    </row>
    <row r="2244" spans="1:52" ht="15" customHeight="1">
      <c r="A2244" s="29" t="s">
        <v>10806</v>
      </c>
      <c r="B2244" s="34">
        <v>36570</v>
      </c>
      <c r="C2244" s="28">
        <v>660</v>
      </c>
      <c r="D2244" s="28">
        <v>47</v>
      </c>
      <c r="E2244" s="28">
        <v>50</v>
      </c>
      <c r="F2244" s="29" t="s">
        <v>242</v>
      </c>
      <c r="G2244" s="29" t="s">
        <v>2175</v>
      </c>
      <c r="H2244" s="28">
        <v>575</v>
      </c>
      <c r="I2244" s="29" t="s">
        <v>10541</v>
      </c>
      <c r="J2244" s="33" t="s">
        <v>10805</v>
      </c>
      <c r="K2244" s="29" t="s">
        <v>178</v>
      </c>
      <c r="L2244" s="29" t="s">
        <v>10793</v>
      </c>
      <c r="M2244" s="29" t="s">
        <v>216</v>
      </c>
      <c r="N2244" s="28">
        <v>514039.4</v>
      </c>
      <c r="O2244" s="28">
        <v>6147138</v>
      </c>
      <c r="P2244" s="29" t="s">
        <v>10804</v>
      </c>
      <c r="Q2244" s="32" t="s">
        <v>174</v>
      </c>
      <c r="R2244" s="19"/>
      <c r="S2244" s="19"/>
      <c r="T2244" s="19"/>
      <c r="U2244" s="19"/>
      <c r="V2244" s="19"/>
      <c r="W2244" s="19"/>
      <c r="X2244" s="19"/>
      <c r="Y2244" s="19"/>
      <c r="Z2244" s="19"/>
      <c r="AA2244" s="19"/>
      <c r="AB2244" s="19"/>
      <c r="AC2244" s="19"/>
      <c r="AD2244" s="19"/>
      <c r="AE2244" s="19"/>
      <c r="AF2244" s="19"/>
      <c r="AG2244" s="19"/>
      <c r="AH2244" s="19"/>
      <c r="AI2244" s="19"/>
      <c r="AJ2244" s="19"/>
      <c r="AK2244" s="19"/>
      <c r="AL2244" s="19"/>
      <c r="AM2244" s="19"/>
      <c r="AN2244" s="19"/>
      <c r="AO2244" s="31">
        <v>1103783</v>
      </c>
      <c r="AP2244" s="31">
        <v>1124809.50390625</v>
      </c>
      <c r="AQ2244" s="31">
        <v>1260487.29296875</v>
      </c>
      <c r="AR2244" s="31">
        <v>1106334.796875</v>
      </c>
      <c r="AS2244" s="31">
        <v>1240011.98828125</v>
      </c>
      <c r="AT2244" s="31">
        <v>1230867.61328125</v>
      </c>
      <c r="AU2244" s="31">
        <v>1146948.490234375</v>
      </c>
      <c r="AV2244" s="31">
        <v>1443960.6171875</v>
      </c>
      <c r="AW2244" s="31">
        <v>1364326.1015625</v>
      </c>
      <c r="AX2244" s="31">
        <v>113337.1015625</v>
      </c>
      <c r="AY2244" s="31">
        <v>82703.1015625</v>
      </c>
      <c r="AZ2244" s="31">
        <v>196040.203125</v>
      </c>
    </row>
    <row r="2245" spans="1:52" ht="15" customHeight="1">
      <c r="A2245" s="29" t="s">
        <v>10803</v>
      </c>
      <c r="B2245" s="34">
        <v>36622</v>
      </c>
      <c r="C2245" s="28">
        <v>660</v>
      </c>
      <c r="D2245" s="28">
        <v>47</v>
      </c>
      <c r="E2245" s="28">
        <v>50</v>
      </c>
      <c r="F2245" s="29" t="s">
        <v>242</v>
      </c>
      <c r="G2245" s="29" t="s">
        <v>2175</v>
      </c>
      <c r="H2245" s="28">
        <v>575</v>
      </c>
      <c r="I2245" s="29" t="s">
        <v>10541</v>
      </c>
      <c r="J2245" s="33" t="s">
        <v>10802</v>
      </c>
      <c r="K2245" s="29" t="s">
        <v>178</v>
      </c>
      <c r="L2245" s="29" t="s">
        <v>10793</v>
      </c>
      <c r="M2245" s="29" t="s">
        <v>216</v>
      </c>
      <c r="N2245" s="28">
        <v>514010.5</v>
      </c>
      <c r="O2245" s="28">
        <v>6147306</v>
      </c>
      <c r="P2245" s="29" t="s">
        <v>10801</v>
      </c>
      <c r="Q2245" s="32" t="s">
        <v>174</v>
      </c>
      <c r="R2245" s="19"/>
      <c r="S2245" s="19"/>
      <c r="T2245" s="19"/>
      <c r="U2245" s="19"/>
      <c r="V2245" s="19"/>
      <c r="W2245" s="19"/>
      <c r="X2245" s="19"/>
      <c r="Y2245" s="19"/>
      <c r="Z2245" s="19"/>
      <c r="AA2245" s="19"/>
      <c r="AB2245" s="19"/>
      <c r="AC2245" s="19"/>
      <c r="AD2245" s="19"/>
      <c r="AE2245" s="19"/>
      <c r="AF2245" s="19"/>
      <c r="AG2245" s="19"/>
      <c r="AH2245" s="19"/>
      <c r="AI2245" s="19"/>
      <c r="AJ2245" s="19"/>
      <c r="AK2245" s="19"/>
      <c r="AL2245" s="19"/>
      <c r="AM2245" s="19"/>
      <c r="AN2245" s="19"/>
      <c r="AO2245" s="31">
        <v>823156</v>
      </c>
      <c r="AP2245" s="31">
        <v>1102273.8046875</v>
      </c>
      <c r="AQ2245" s="31">
        <v>1289656.21484375</v>
      </c>
      <c r="AR2245" s="31">
        <v>1093338.99609375</v>
      </c>
      <c r="AS2245" s="31">
        <v>1272547.5078125</v>
      </c>
      <c r="AT2245" s="31">
        <v>1234642.3125</v>
      </c>
      <c r="AU2245" s="31">
        <v>1136839.107421875</v>
      </c>
      <c r="AV2245" s="31">
        <v>1456444.4765625</v>
      </c>
      <c r="AW2245" s="31">
        <v>1371681.21484375</v>
      </c>
      <c r="AX2245" s="31">
        <v>113853.1015625</v>
      </c>
      <c r="AY2245" s="31">
        <v>84010.1015625</v>
      </c>
      <c r="AZ2245" s="31">
        <v>197863.203125</v>
      </c>
    </row>
    <row r="2246" spans="1:52" ht="15" customHeight="1">
      <c r="A2246" s="29" t="s">
        <v>10800</v>
      </c>
      <c r="B2246" s="34">
        <v>36651</v>
      </c>
      <c r="C2246" s="28">
        <v>11</v>
      </c>
      <c r="D2246" s="28">
        <v>13</v>
      </c>
      <c r="E2246" s="28">
        <v>18</v>
      </c>
      <c r="F2246" s="29" t="s">
        <v>3292</v>
      </c>
      <c r="G2246" s="29" t="s">
        <v>10795</v>
      </c>
      <c r="H2246" s="28">
        <v>575</v>
      </c>
      <c r="I2246" s="29" t="s">
        <v>10541</v>
      </c>
      <c r="J2246" s="33" t="s">
        <v>10799</v>
      </c>
      <c r="K2246" s="29" t="s">
        <v>178</v>
      </c>
      <c r="L2246" s="29" t="s">
        <v>10798</v>
      </c>
      <c r="M2246" s="29" t="s">
        <v>1766</v>
      </c>
      <c r="N2246" s="28">
        <v>515238.2</v>
      </c>
      <c r="O2246" s="28">
        <v>6154034</v>
      </c>
      <c r="P2246" s="29" t="s">
        <v>10797</v>
      </c>
      <c r="Q2246" s="32" t="s">
        <v>368</v>
      </c>
      <c r="R2246" s="19"/>
      <c r="S2246" s="19"/>
      <c r="T2246" s="19"/>
      <c r="U2246" s="19"/>
      <c r="V2246" s="19"/>
      <c r="W2246" s="19"/>
      <c r="X2246" s="19"/>
      <c r="Y2246" s="19"/>
      <c r="Z2246" s="19"/>
      <c r="AA2246" s="19"/>
      <c r="AB2246" s="19"/>
      <c r="AC2246" s="19"/>
      <c r="AD2246" s="19"/>
      <c r="AE2246" s="19"/>
      <c r="AF2246" s="19"/>
      <c r="AG2246" s="19"/>
      <c r="AH2246" s="19"/>
      <c r="AI2246" s="19"/>
      <c r="AJ2246" s="19"/>
      <c r="AK2246" s="19"/>
      <c r="AL2246" s="19"/>
      <c r="AM2246" s="19"/>
      <c r="AN2246" s="19"/>
      <c r="AO2246" s="31">
        <v>12533</v>
      </c>
      <c r="AP2246" s="31">
        <v>52203</v>
      </c>
      <c r="AQ2246" s="31">
        <v>61629</v>
      </c>
      <c r="AR2246" s="31">
        <v>16745.000061035156</v>
      </c>
      <c r="AS2246" s="31">
        <v>15170.000122070313</v>
      </c>
      <c r="AT2246" s="31">
        <v>15272.999816894531</v>
      </c>
      <c r="AU2246" s="31">
        <v>12764.000030517578</v>
      </c>
      <c r="AV2246" s="31">
        <v>16670.000122070313</v>
      </c>
      <c r="AW2246" s="31">
        <v>10904.774230957031</v>
      </c>
      <c r="AX2246" s="31">
        <v>0</v>
      </c>
      <c r="AY2246" s="31">
        <v>0</v>
      </c>
      <c r="AZ2246" s="31">
        <v>0</v>
      </c>
    </row>
    <row r="2247" spans="1:52" ht="15" customHeight="1">
      <c r="A2247" s="29" t="s">
        <v>10796</v>
      </c>
      <c r="B2247" s="34">
        <v>36823</v>
      </c>
      <c r="C2247" s="28">
        <v>660</v>
      </c>
      <c r="D2247" s="28">
        <v>47</v>
      </c>
      <c r="E2247" s="28">
        <v>50</v>
      </c>
      <c r="F2247" s="29" t="s">
        <v>242</v>
      </c>
      <c r="G2247" s="29" t="s">
        <v>2175</v>
      </c>
      <c r="H2247" s="28">
        <v>575</v>
      </c>
      <c r="I2247" s="29" t="s">
        <v>10541</v>
      </c>
      <c r="J2247" s="33" t="s">
        <v>10794</v>
      </c>
      <c r="K2247" s="29" t="s">
        <v>178</v>
      </c>
      <c r="L2247" s="29" t="s">
        <v>10793</v>
      </c>
      <c r="M2247" s="29" t="s">
        <v>1417</v>
      </c>
      <c r="N2247" s="28">
        <v>513981</v>
      </c>
      <c r="O2247" s="28">
        <v>6147475</v>
      </c>
      <c r="P2247" s="29" t="s">
        <v>10792</v>
      </c>
      <c r="Q2247" s="32" t="s">
        <v>174</v>
      </c>
      <c r="R2247" s="19"/>
      <c r="S2247" s="19"/>
      <c r="T2247" s="19"/>
      <c r="U2247" s="19"/>
      <c r="V2247" s="19"/>
      <c r="W2247" s="19"/>
      <c r="X2247" s="19"/>
      <c r="Y2247" s="19"/>
      <c r="Z2247" s="19"/>
      <c r="AA2247" s="19"/>
      <c r="AB2247" s="19"/>
      <c r="AC2247" s="19"/>
      <c r="AD2247" s="19"/>
      <c r="AE2247" s="19"/>
      <c r="AF2247" s="19"/>
      <c r="AG2247" s="19"/>
      <c r="AH2247" s="19"/>
      <c r="AI2247" s="19"/>
      <c r="AJ2247" s="19"/>
      <c r="AK2247" s="19"/>
      <c r="AL2247" s="19"/>
      <c r="AM2247" s="19"/>
      <c r="AN2247" s="19"/>
      <c r="AO2247" s="31">
        <v>290205</v>
      </c>
      <c r="AP2247" s="31">
        <v>1096295.90234375</v>
      </c>
      <c r="AQ2247" s="31">
        <v>1265044.3984375</v>
      </c>
      <c r="AR2247" s="31">
        <v>1102832.19140625</v>
      </c>
      <c r="AS2247" s="31">
        <v>1225218.19140625</v>
      </c>
      <c r="AT2247" s="31">
        <v>1203552.7109375</v>
      </c>
      <c r="AU2247" s="31">
        <v>1100877.00390625</v>
      </c>
      <c r="AV2247" s="31">
        <v>1364311.41015625</v>
      </c>
      <c r="AW2247" s="31">
        <v>1326124.5234375</v>
      </c>
      <c r="AX2247" s="31">
        <v>111160.796875</v>
      </c>
      <c r="AY2247" s="31">
        <v>83412.8984375</v>
      </c>
      <c r="AZ2247" s="31">
        <v>194573.6953125</v>
      </c>
    </row>
    <row r="2248" spans="1:52" ht="15" customHeight="1">
      <c r="A2248" s="29" t="s">
        <v>10791</v>
      </c>
      <c r="B2248" s="34">
        <v>36812</v>
      </c>
      <c r="C2248" s="28">
        <v>1500</v>
      </c>
      <c r="D2248" s="28">
        <v>64</v>
      </c>
      <c r="E2248" s="28">
        <v>60</v>
      </c>
      <c r="F2248" s="29" t="s">
        <v>172</v>
      </c>
      <c r="G2248" s="29" t="s">
        <v>10786</v>
      </c>
      <c r="H2248" s="28">
        <v>575</v>
      </c>
      <c r="I2248" s="29" t="s">
        <v>10541</v>
      </c>
      <c r="J2248" s="33" t="s">
        <v>10790</v>
      </c>
      <c r="K2248" s="29" t="s">
        <v>178</v>
      </c>
      <c r="L2248" s="29" t="s">
        <v>10789</v>
      </c>
      <c r="M2248" s="29" t="s">
        <v>6427</v>
      </c>
      <c r="N2248" s="28">
        <v>510698.7</v>
      </c>
      <c r="O2248" s="28">
        <v>6160059</v>
      </c>
      <c r="P2248" s="29" t="s">
        <v>10788</v>
      </c>
      <c r="Q2248" s="32" t="s">
        <v>174</v>
      </c>
      <c r="R2248" s="19"/>
      <c r="S2248" s="19"/>
      <c r="T2248" s="19"/>
      <c r="U2248" s="19"/>
      <c r="V2248" s="19"/>
      <c r="W2248" s="19"/>
      <c r="X2248" s="19"/>
      <c r="Y2248" s="19"/>
      <c r="Z2248" s="19"/>
      <c r="AA2248" s="19"/>
      <c r="AB2248" s="19"/>
      <c r="AC2248" s="19"/>
      <c r="AD2248" s="19"/>
      <c r="AE2248" s="19"/>
      <c r="AF2248" s="19"/>
      <c r="AG2248" s="19"/>
      <c r="AH2248" s="19"/>
      <c r="AI2248" s="19"/>
      <c r="AJ2248" s="19"/>
      <c r="AK2248" s="19"/>
      <c r="AL2248" s="19"/>
      <c r="AM2248" s="19"/>
      <c r="AN2248" s="19"/>
      <c r="AO2248" s="31">
        <v>337717</v>
      </c>
      <c r="AP2248" s="31">
        <v>2400349.8828125</v>
      </c>
      <c r="AQ2248" s="31">
        <v>2737584.3984375</v>
      </c>
      <c r="AR2248" s="31">
        <v>2412569.09375</v>
      </c>
      <c r="AS2248" s="31">
        <v>2591234.234375</v>
      </c>
      <c r="AT2248" s="31">
        <v>2438136.5</v>
      </c>
      <c r="AU2248" s="31">
        <v>2370579.25</v>
      </c>
      <c r="AV2248" s="31">
        <v>2817020.75</v>
      </c>
      <c r="AW2248" s="31">
        <v>2455266.25</v>
      </c>
      <c r="AX2248" s="31">
        <v>233378.75</v>
      </c>
      <c r="AY2248" s="31">
        <v>179879.5</v>
      </c>
      <c r="AZ2248" s="31">
        <v>413258.25</v>
      </c>
    </row>
    <row r="2249" spans="1:52" ht="15" customHeight="1">
      <c r="A2249" s="29" t="s">
        <v>10787</v>
      </c>
      <c r="B2249" s="34">
        <v>36536</v>
      </c>
      <c r="C2249" s="28">
        <v>660</v>
      </c>
      <c r="D2249" s="28">
        <v>47</v>
      </c>
      <c r="E2249" s="28">
        <v>0.1</v>
      </c>
      <c r="F2249" s="29" t="s">
        <v>242</v>
      </c>
      <c r="G2249" s="29" t="s">
        <v>2129</v>
      </c>
      <c r="H2249" s="28">
        <v>575</v>
      </c>
      <c r="I2249" s="29" t="s">
        <v>10541</v>
      </c>
      <c r="J2249" s="33" t="s">
        <v>10785</v>
      </c>
      <c r="K2249" s="29" t="s">
        <v>178</v>
      </c>
      <c r="L2249" s="29" t="s">
        <v>10747</v>
      </c>
      <c r="M2249" s="29" t="s">
        <v>7324</v>
      </c>
      <c r="N2249" s="28">
        <v>488846.4</v>
      </c>
      <c r="O2249" s="28">
        <v>6159551</v>
      </c>
      <c r="P2249" s="29" t="s">
        <v>10784</v>
      </c>
      <c r="Q2249" s="32" t="s">
        <v>174</v>
      </c>
      <c r="R2249" s="19"/>
      <c r="S2249" s="19"/>
      <c r="T2249" s="19"/>
      <c r="U2249" s="19"/>
      <c r="V2249" s="19"/>
      <c r="W2249" s="19"/>
      <c r="X2249" s="19"/>
      <c r="Y2249" s="19"/>
      <c r="Z2249" s="19"/>
      <c r="AA2249" s="19"/>
      <c r="AB2249" s="19"/>
      <c r="AC2249" s="19"/>
      <c r="AD2249" s="19"/>
      <c r="AE2249" s="19"/>
      <c r="AF2249" s="19"/>
      <c r="AG2249" s="19"/>
      <c r="AH2249" s="19"/>
      <c r="AI2249" s="19"/>
      <c r="AJ2249" s="19"/>
      <c r="AK2249" s="19"/>
      <c r="AL2249" s="19"/>
      <c r="AM2249" s="19"/>
      <c r="AN2249" s="19"/>
      <c r="AO2249" s="31">
        <v>1438772</v>
      </c>
      <c r="AP2249" s="31">
        <v>1131504.25</v>
      </c>
      <c r="AQ2249" s="31">
        <v>1293571.75</v>
      </c>
      <c r="AR2249" s="31">
        <v>1097482.25</v>
      </c>
      <c r="AS2249" s="31">
        <v>1207500</v>
      </c>
      <c r="AT2249" s="31">
        <v>1207963.5</v>
      </c>
      <c r="AU2249" s="31">
        <v>1117080.5</v>
      </c>
      <c r="AV2249" s="31">
        <v>1325553.25</v>
      </c>
      <c r="AW2249" s="31">
        <v>1110720.5</v>
      </c>
      <c r="AX2249" s="31">
        <v>114369.25</v>
      </c>
      <c r="AY2249" s="31">
        <v>76069.5</v>
      </c>
      <c r="AZ2249" s="31">
        <v>190438.75</v>
      </c>
    </row>
    <row r="2250" spans="1:52" ht="15" customHeight="1">
      <c r="A2250" s="29" t="s">
        <v>10783</v>
      </c>
      <c r="B2250" s="34">
        <v>36620</v>
      </c>
      <c r="C2250" s="28">
        <v>1300</v>
      </c>
      <c r="D2250" s="28">
        <v>62</v>
      </c>
      <c r="E2250" s="28">
        <v>49</v>
      </c>
      <c r="F2250" s="29" t="s">
        <v>440</v>
      </c>
      <c r="G2250" s="29" t="s">
        <v>10769</v>
      </c>
      <c r="H2250" s="28">
        <v>575</v>
      </c>
      <c r="I2250" s="29" t="s">
        <v>10541</v>
      </c>
      <c r="J2250" s="33" t="s">
        <v>10782</v>
      </c>
      <c r="K2250" s="29" t="s">
        <v>178</v>
      </c>
      <c r="L2250" s="29" t="s">
        <v>10773</v>
      </c>
      <c r="M2250" s="29" t="s">
        <v>10781</v>
      </c>
      <c r="N2250" s="28">
        <v>502295.6</v>
      </c>
      <c r="O2250" s="28">
        <v>6160375</v>
      </c>
      <c r="P2250" s="29" t="s">
        <v>10780</v>
      </c>
      <c r="Q2250" s="32" t="s">
        <v>174</v>
      </c>
      <c r="R2250" s="19"/>
      <c r="S2250" s="19"/>
      <c r="T2250" s="19"/>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31">
        <v>1543646</v>
      </c>
      <c r="AP2250" s="31">
        <v>2039098.75</v>
      </c>
      <c r="AQ2250" s="31">
        <v>2304159</v>
      </c>
      <c r="AR2250" s="31">
        <v>2044320</v>
      </c>
      <c r="AS2250" s="31">
        <v>2152245.75</v>
      </c>
      <c r="AT2250" s="31">
        <v>2133715.75</v>
      </c>
      <c r="AU2250" s="31">
        <v>2049086.75</v>
      </c>
      <c r="AV2250" s="31">
        <v>2474869.75</v>
      </c>
      <c r="AW2250" s="31">
        <v>2262467</v>
      </c>
      <c r="AX2250" s="31">
        <v>198236</v>
      </c>
      <c r="AY2250" s="31">
        <v>143103</v>
      </c>
      <c r="AZ2250" s="31">
        <v>341339</v>
      </c>
    </row>
    <row r="2251" spans="1:52" ht="15" customHeight="1">
      <c r="A2251" s="29" t="s">
        <v>10779</v>
      </c>
      <c r="B2251" s="34">
        <v>36620</v>
      </c>
      <c r="C2251" s="28">
        <v>1300</v>
      </c>
      <c r="D2251" s="28">
        <v>62</v>
      </c>
      <c r="E2251" s="28">
        <v>0.1</v>
      </c>
      <c r="F2251" s="29" t="s">
        <v>440</v>
      </c>
      <c r="G2251" s="29" t="s">
        <v>10769</v>
      </c>
      <c r="H2251" s="28">
        <v>575</v>
      </c>
      <c r="I2251" s="29" t="s">
        <v>10541</v>
      </c>
      <c r="J2251" s="33" t="s">
        <v>10778</v>
      </c>
      <c r="K2251" s="29" t="s">
        <v>178</v>
      </c>
      <c r="L2251" s="29" t="s">
        <v>10773</v>
      </c>
      <c r="M2251" s="29" t="s">
        <v>10777</v>
      </c>
      <c r="N2251" s="28">
        <v>502260.8</v>
      </c>
      <c r="O2251" s="28">
        <v>6160270</v>
      </c>
      <c r="P2251" s="29" t="s">
        <v>10776</v>
      </c>
      <c r="Q2251" s="32" t="s">
        <v>174</v>
      </c>
      <c r="R2251" s="19"/>
      <c r="S2251" s="19"/>
      <c r="T2251" s="19"/>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31">
        <v>1558655</v>
      </c>
      <c r="AP2251" s="31">
        <v>2042028</v>
      </c>
      <c r="AQ2251" s="31">
        <v>2277845</v>
      </c>
      <c r="AR2251" s="31">
        <v>2004022.75</v>
      </c>
      <c r="AS2251" s="31">
        <v>2053754.515625</v>
      </c>
      <c r="AT2251" s="31">
        <v>2092776.40625</v>
      </c>
      <c r="AU2251" s="31">
        <v>2060926.6796875</v>
      </c>
      <c r="AV2251" s="31">
        <v>2501437.109375</v>
      </c>
      <c r="AW2251" s="31">
        <v>2334971.2890625</v>
      </c>
      <c r="AX2251" s="31">
        <v>206960.796875</v>
      </c>
      <c r="AY2251" s="31">
        <v>145250.09375</v>
      </c>
      <c r="AZ2251" s="31">
        <v>352210.890625</v>
      </c>
    </row>
    <row r="2252" spans="1:52" ht="15" customHeight="1">
      <c r="A2252" s="29" t="s">
        <v>10775</v>
      </c>
      <c r="B2252" s="34">
        <v>36620</v>
      </c>
      <c r="C2252" s="28">
        <v>1300</v>
      </c>
      <c r="D2252" s="28">
        <v>62</v>
      </c>
      <c r="E2252" s="28">
        <v>0.1</v>
      </c>
      <c r="F2252" s="29" t="s">
        <v>440</v>
      </c>
      <c r="G2252" s="29" t="s">
        <v>10769</v>
      </c>
      <c r="H2252" s="28">
        <v>575</v>
      </c>
      <c r="I2252" s="29" t="s">
        <v>10541</v>
      </c>
      <c r="J2252" s="33" t="s">
        <v>10774</v>
      </c>
      <c r="K2252" s="29" t="s">
        <v>178</v>
      </c>
      <c r="L2252" s="29" t="s">
        <v>10773</v>
      </c>
      <c r="M2252" s="29" t="s">
        <v>10772</v>
      </c>
      <c r="N2252" s="28">
        <v>502067.9</v>
      </c>
      <c r="O2252" s="28">
        <v>6159758</v>
      </c>
      <c r="P2252" s="29" t="s">
        <v>10771</v>
      </c>
      <c r="Q2252" s="32" t="s">
        <v>174</v>
      </c>
      <c r="R2252" s="19"/>
      <c r="S2252" s="19"/>
      <c r="T2252" s="19"/>
      <c r="U2252" s="19"/>
      <c r="V2252" s="19"/>
      <c r="W2252" s="19"/>
      <c r="X2252" s="19"/>
      <c r="Y2252" s="19"/>
      <c r="Z2252" s="19"/>
      <c r="AA2252" s="19"/>
      <c r="AB2252" s="19"/>
      <c r="AC2252" s="19"/>
      <c r="AD2252" s="19"/>
      <c r="AE2252" s="19"/>
      <c r="AF2252" s="19"/>
      <c r="AG2252" s="19"/>
      <c r="AH2252" s="19"/>
      <c r="AI2252" s="19"/>
      <c r="AJ2252" s="19"/>
      <c r="AK2252" s="19"/>
      <c r="AL2252" s="19"/>
      <c r="AM2252" s="19"/>
      <c r="AN2252" s="19"/>
      <c r="AO2252" s="31">
        <v>1592032</v>
      </c>
      <c r="AP2252" s="31">
        <v>2053827</v>
      </c>
      <c r="AQ2252" s="31">
        <v>2231250.5</v>
      </c>
      <c r="AR2252" s="31">
        <v>2049896.25</v>
      </c>
      <c r="AS2252" s="31">
        <v>2235509.25</v>
      </c>
      <c r="AT2252" s="31">
        <v>2174124.75</v>
      </c>
      <c r="AU2252" s="31">
        <v>2076273.75</v>
      </c>
      <c r="AV2252" s="31">
        <v>2547979.75</v>
      </c>
      <c r="AW2252" s="31">
        <v>2369973</v>
      </c>
      <c r="AX2252" s="31">
        <v>210018</v>
      </c>
      <c r="AY2252" s="31">
        <v>143135</v>
      </c>
      <c r="AZ2252" s="31">
        <v>353153</v>
      </c>
    </row>
    <row r="2253" spans="1:52" ht="15" customHeight="1">
      <c r="A2253" s="29" t="s">
        <v>10770</v>
      </c>
      <c r="B2253" s="34">
        <v>36657</v>
      </c>
      <c r="C2253" s="28">
        <v>660</v>
      </c>
      <c r="D2253" s="28">
        <v>47</v>
      </c>
      <c r="E2253" s="28">
        <v>50</v>
      </c>
      <c r="F2253" s="29" t="s">
        <v>242</v>
      </c>
      <c r="G2253" s="29" t="s">
        <v>10758</v>
      </c>
      <c r="H2253" s="28">
        <v>575</v>
      </c>
      <c r="I2253" s="29" t="s">
        <v>10541</v>
      </c>
      <c r="J2253" s="33" t="s">
        <v>10768</v>
      </c>
      <c r="K2253" s="29" t="s">
        <v>178</v>
      </c>
      <c r="L2253" s="29" t="s">
        <v>10761</v>
      </c>
      <c r="M2253" s="29" t="s">
        <v>216</v>
      </c>
      <c r="N2253" s="28">
        <v>499945.5</v>
      </c>
      <c r="O2253" s="28">
        <v>6151424</v>
      </c>
      <c r="P2253" s="29" t="s">
        <v>10767</v>
      </c>
      <c r="Q2253" s="32" t="s">
        <v>174</v>
      </c>
      <c r="R2253" s="19"/>
      <c r="S2253" s="19"/>
      <c r="T2253" s="19"/>
      <c r="U2253" s="19"/>
      <c r="V2253" s="19"/>
      <c r="W2253" s="19"/>
      <c r="X2253" s="19"/>
      <c r="Y2253" s="19"/>
      <c r="Z2253" s="19"/>
      <c r="AA2253" s="19"/>
      <c r="AB2253" s="19"/>
      <c r="AC2253" s="19"/>
      <c r="AD2253" s="19"/>
      <c r="AE2253" s="19"/>
      <c r="AF2253" s="19"/>
      <c r="AG2253" s="19"/>
      <c r="AH2253" s="19"/>
      <c r="AI2253" s="19"/>
      <c r="AJ2253" s="19"/>
      <c r="AK2253" s="19"/>
      <c r="AL2253" s="19"/>
      <c r="AM2253" s="19"/>
      <c r="AN2253" s="19"/>
      <c r="AO2253" s="31">
        <v>778249</v>
      </c>
      <c r="AP2253" s="31">
        <v>1068482.25</v>
      </c>
      <c r="AQ2253" s="31">
        <v>1222853.75</v>
      </c>
      <c r="AR2253" s="31">
        <v>1074229.75</v>
      </c>
      <c r="AS2253" s="31">
        <v>1183504</v>
      </c>
      <c r="AT2253" s="31">
        <v>1165934.25</v>
      </c>
      <c r="AU2253" s="31">
        <v>1105371.80078125</v>
      </c>
      <c r="AV2253" s="31">
        <v>1391129.60546875</v>
      </c>
      <c r="AW2253" s="31">
        <v>1278093.91015625</v>
      </c>
      <c r="AX2253" s="31">
        <v>111675</v>
      </c>
      <c r="AY2253" s="31">
        <v>76631.1015625</v>
      </c>
      <c r="AZ2253" s="31">
        <v>188306.1015625</v>
      </c>
    </row>
    <row r="2254" spans="1:52" ht="15" customHeight="1">
      <c r="A2254" s="29" t="s">
        <v>10766</v>
      </c>
      <c r="B2254" s="34">
        <v>36816</v>
      </c>
      <c r="C2254" s="28">
        <v>660</v>
      </c>
      <c r="D2254" s="28">
        <v>47</v>
      </c>
      <c r="E2254" s="28">
        <v>50</v>
      </c>
      <c r="F2254" s="29" t="s">
        <v>242</v>
      </c>
      <c r="G2254" s="29" t="s">
        <v>10758</v>
      </c>
      <c r="H2254" s="28">
        <v>575</v>
      </c>
      <c r="I2254" s="29" t="s">
        <v>10541</v>
      </c>
      <c r="J2254" s="33" t="s">
        <v>10765</v>
      </c>
      <c r="K2254" s="29" t="s">
        <v>178</v>
      </c>
      <c r="L2254" s="29" t="s">
        <v>10761</v>
      </c>
      <c r="M2254" s="29" t="s">
        <v>216</v>
      </c>
      <c r="N2254" s="28">
        <v>500345.9</v>
      </c>
      <c r="O2254" s="28">
        <v>6151400</v>
      </c>
      <c r="P2254" s="29" t="s">
        <v>10764</v>
      </c>
      <c r="Q2254" s="32" t="s">
        <v>174</v>
      </c>
      <c r="R2254" s="19"/>
      <c r="S2254" s="19"/>
      <c r="T2254" s="19"/>
      <c r="U2254" s="19"/>
      <c r="V2254" s="19"/>
      <c r="W2254" s="19"/>
      <c r="X2254" s="19"/>
      <c r="Y2254" s="19"/>
      <c r="Z2254" s="19"/>
      <c r="AA2254" s="19"/>
      <c r="AB2254" s="19"/>
      <c r="AC2254" s="19"/>
      <c r="AD2254" s="19"/>
      <c r="AE2254" s="19"/>
      <c r="AF2254" s="19"/>
      <c r="AG2254" s="19"/>
      <c r="AH2254" s="19"/>
      <c r="AI2254" s="19"/>
      <c r="AJ2254" s="19"/>
      <c r="AK2254" s="19"/>
      <c r="AL2254" s="19"/>
      <c r="AM2254" s="19"/>
      <c r="AN2254" s="19"/>
      <c r="AO2254" s="31">
        <v>339746</v>
      </c>
      <c r="AP2254" s="31">
        <v>1125237</v>
      </c>
      <c r="AQ2254" s="31">
        <v>1312561.25</v>
      </c>
      <c r="AR2254" s="31">
        <v>1129887</v>
      </c>
      <c r="AS2254" s="31">
        <v>1220961</v>
      </c>
      <c r="AT2254" s="31">
        <v>1187608.046875</v>
      </c>
      <c r="AU2254" s="31">
        <v>1119413.787109375</v>
      </c>
      <c r="AV2254" s="31">
        <v>1379990.1015625</v>
      </c>
      <c r="AW2254" s="31">
        <v>1252911.69921875</v>
      </c>
      <c r="AX2254" s="31">
        <v>115233</v>
      </c>
      <c r="AY2254" s="31">
        <v>82231.703125</v>
      </c>
      <c r="AZ2254" s="31">
        <v>197464.703125</v>
      </c>
    </row>
    <row r="2255" spans="1:52" ht="15" customHeight="1">
      <c r="A2255" s="29" t="s">
        <v>10763</v>
      </c>
      <c r="B2255" s="34">
        <v>36816</v>
      </c>
      <c r="C2255" s="28">
        <v>660</v>
      </c>
      <c r="D2255" s="28">
        <v>47</v>
      </c>
      <c r="E2255" s="28">
        <v>50</v>
      </c>
      <c r="F2255" s="29" t="s">
        <v>242</v>
      </c>
      <c r="G2255" s="29" t="s">
        <v>10758</v>
      </c>
      <c r="H2255" s="28">
        <v>575</v>
      </c>
      <c r="I2255" s="29" t="s">
        <v>10541</v>
      </c>
      <c r="J2255" s="33" t="s">
        <v>10762</v>
      </c>
      <c r="K2255" s="29" t="s">
        <v>178</v>
      </c>
      <c r="L2255" s="29" t="s">
        <v>10761</v>
      </c>
      <c r="M2255" s="29" t="s">
        <v>216</v>
      </c>
      <c r="N2255" s="28">
        <v>500150.4</v>
      </c>
      <c r="O2255" s="28">
        <v>6151412</v>
      </c>
      <c r="P2255" s="29" t="s">
        <v>10760</v>
      </c>
      <c r="Q2255" s="32" t="s">
        <v>174</v>
      </c>
      <c r="R2255" s="19"/>
      <c r="S2255" s="19"/>
      <c r="T2255" s="19"/>
      <c r="U2255" s="19"/>
      <c r="V2255" s="19"/>
      <c r="W2255" s="19"/>
      <c r="X2255" s="19"/>
      <c r="Y2255" s="19"/>
      <c r="Z2255" s="19"/>
      <c r="AA2255" s="19"/>
      <c r="AB2255" s="19"/>
      <c r="AC2255" s="19"/>
      <c r="AD2255" s="19"/>
      <c r="AE2255" s="19"/>
      <c r="AF2255" s="19"/>
      <c r="AG2255" s="19"/>
      <c r="AH2255" s="19"/>
      <c r="AI2255" s="19"/>
      <c r="AJ2255" s="19"/>
      <c r="AK2255" s="19"/>
      <c r="AL2255" s="19"/>
      <c r="AM2255" s="19"/>
      <c r="AN2255" s="19"/>
      <c r="AO2255" s="31">
        <v>336262</v>
      </c>
      <c r="AP2255" s="31">
        <v>1048183.5</v>
      </c>
      <c r="AQ2255" s="31">
        <v>1158790.5</v>
      </c>
      <c r="AR2255" s="31">
        <v>1048932.25</v>
      </c>
      <c r="AS2255" s="31">
        <v>1157984.25</v>
      </c>
      <c r="AT2255" s="31">
        <v>1120451.5</v>
      </c>
      <c r="AU2255" s="31">
        <v>1072472.994140625</v>
      </c>
      <c r="AV2255" s="31">
        <v>1330042.8125</v>
      </c>
      <c r="AW2255" s="31">
        <v>1222077.79296875</v>
      </c>
      <c r="AX2255" s="31">
        <v>110634.703125</v>
      </c>
      <c r="AY2255" s="31">
        <v>74177.5</v>
      </c>
      <c r="AZ2255" s="31">
        <v>184812.203125</v>
      </c>
    </row>
    <row r="2256" spans="1:52" ht="15" customHeight="1">
      <c r="A2256" s="29" t="s">
        <v>10759</v>
      </c>
      <c r="B2256" s="34">
        <v>36853</v>
      </c>
      <c r="C2256" s="28">
        <v>660</v>
      </c>
      <c r="D2256" s="28">
        <v>47</v>
      </c>
      <c r="E2256" s="28">
        <v>50</v>
      </c>
      <c r="F2256" s="29" t="s">
        <v>242</v>
      </c>
      <c r="G2256" s="29" t="s">
        <v>2129</v>
      </c>
      <c r="H2256" s="28">
        <v>575</v>
      </c>
      <c r="I2256" s="29" t="s">
        <v>10541</v>
      </c>
      <c r="J2256" s="33" t="s">
        <v>10757</v>
      </c>
      <c r="K2256" s="29" t="s">
        <v>178</v>
      </c>
      <c r="L2256" s="29" t="s">
        <v>10747</v>
      </c>
      <c r="M2256" s="29" t="s">
        <v>1836</v>
      </c>
      <c r="N2256" s="28">
        <v>488778.9</v>
      </c>
      <c r="O2256" s="28">
        <v>6160327</v>
      </c>
      <c r="P2256" s="29" t="s">
        <v>10756</v>
      </c>
      <c r="Q2256" s="32" t="s">
        <v>174</v>
      </c>
      <c r="R2256" s="19"/>
      <c r="S2256" s="19"/>
      <c r="T2256" s="19"/>
      <c r="U2256" s="19"/>
      <c r="V2256" s="19"/>
      <c r="W2256" s="19"/>
      <c r="X2256" s="19"/>
      <c r="Y2256" s="19"/>
      <c r="Z2256" s="19"/>
      <c r="AA2256" s="19"/>
      <c r="AB2256" s="19"/>
      <c r="AC2256" s="19"/>
      <c r="AD2256" s="19"/>
      <c r="AE2256" s="19"/>
      <c r="AF2256" s="19"/>
      <c r="AG2256" s="19"/>
      <c r="AH2256" s="19"/>
      <c r="AI2256" s="19"/>
      <c r="AJ2256" s="19"/>
      <c r="AK2256" s="19"/>
      <c r="AL2256" s="19"/>
      <c r="AM2256" s="19"/>
      <c r="AN2256" s="19"/>
      <c r="AO2256" s="31">
        <v>152532</v>
      </c>
      <c r="AP2256" s="31">
        <v>1130875</v>
      </c>
      <c r="AQ2256" s="31">
        <v>1293755.5</v>
      </c>
      <c r="AR2256" s="31">
        <v>1115457.5</v>
      </c>
      <c r="AS2256" s="31">
        <v>1226979.25</v>
      </c>
      <c r="AT2256" s="31">
        <v>1206579.75</v>
      </c>
      <c r="AU2256" s="31">
        <v>1094028.25</v>
      </c>
      <c r="AV2256" s="31">
        <v>1383500</v>
      </c>
      <c r="AW2256" s="31">
        <v>1313239.75</v>
      </c>
      <c r="AX2256" s="31">
        <v>111980.25</v>
      </c>
      <c r="AY2256" s="31">
        <v>78777.75</v>
      </c>
      <c r="AZ2256" s="31">
        <v>190758</v>
      </c>
    </row>
    <row r="2257" spans="1:52" ht="15" customHeight="1">
      <c r="A2257" s="29" t="s">
        <v>10755</v>
      </c>
      <c r="B2257" s="34">
        <v>36853</v>
      </c>
      <c r="C2257" s="28">
        <v>660</v>
      </c>
      <c r="D2257" s="28">
        <v>47</v>
      </c>
      <c r="E2257" s="28">
        <v>50</v>
      </c>
      <c r="F2257" s="29" t="s">
        <v>242</v>
      </c>
      <c r="G2257" s="29" t="s">
        <v>2129</v>
      </c>
      <c r="H2257" s="28">
        <v>575</v>
      </c>
      <c r="I2257" s="29" t="s">
        <v>10541</v>
      </c>
      <c r="J2257" s="33" t="s">
        <v>10754</v>
      </c>
      <c r="K2257" s="29" t="s">
        <v>178</v>
      </c>
      <c r="L2257" s="29" t="s">
        <v>10747</v>
      </c>
      <c r="M2257" s="29" t="s">
        <v>1836</v>
      </c>
      <c r="N2257" s="28">
        <v>488798.6</v>
      </c>
      <c r="O2257" s="28">
        <v>6160149</v>
      </c>
      <c r="P2257" s="29" t="s">
        <v>10753</v>
      </c>
      <c r="Q2257" s="32" t="s">
        <v>174</v>
      </c>
      <c r="R2257" s="19"/>
      <c r="S2257" s="19"/>
      <c r="T2257" s="19"/>
      <c r="U2257" s="19"/>
      <c r="V2257" s="19"/>
      <c r="W2257" s="19"/>
      <c r="X2257" s="19"/>
      <c r="Y2257" s="19"/>
      <c r="Z2257" s="19"/>
      <c r="AA2257" s="19"/>
      <c r="AB2257" s="19"/>
      <c r="AC2257" s="19"/>
      <c r="AD2257" s="19"/>
      <c r="AE2257" s="19"/>
      <c r="AF2257" s="19"/>
      <c r="AG2257" s="19"/>
      <c r="AH2257" s="19"/>
      <c r="AI2257" s="19"/>
      <c r="AJ2257" s="19"/>
      <c r="AK2257" s="19"/>
      <c r="AL2257" s="19"/>
      <c r="AM2257" s="19"/>
      <c r="AN2257" s="19"/>
      <c r="AO2257" s="31">
        <v>147482</v>
      </c>
      <c r="AP2257" s="31">
        <v>1066672.25</v>
      </c>
      <c r="AQ2257" s="31">
        <v>1237112</v>
      </c>
      <c r="AR2257" s="31">
        <v>989058.5</v>
      </c>
      <c r="AS2257" s="31">
        <v>1156940.94921875</v>
      </c>
      <c r="AT2257" s="31">
        <v>1152922.59765625</v>
      </c>
      <c r="AU2257" s="31">
        <v>1015411.798828125</v>
      </c>
      <c r="AV2257" s="31">
        <v>1324214.00390625</v>
      </c>
      <c r="AW2257" s="31">
        <v>1273678.88671875</v>
      </c>
      <c r="AX2257" s="31">
        <v>109710.296875</v>
      </c>
      <c r="AY2257" s="31">
        <v>76028.203125</v>
      </c>
      <c r="AZ2257" s="31">
        <v>185738.5</v>
      </c>
    </row>
    <row r="2258" spans="1:52" ht="15" customHeight="1">
      <c r="A2258" s="29" t="s">
        <v>10752</v>
      </c>
      <c r="B2258" s="34">
        <v>36853</v>
      </c>
      <c r="C2258" s="28">
        <v>660</v>
      </c>
      <c r="D2258" s="28">
        <v>47</v>
      </c>
      <c r="E2258" s="28">
        <v>50</v>
      </c>
      <c r="F2258" s="29" t="s">
        <v>242</v>
      </c>
      <c r="G2258" s="29" t="s">
        <v>2129</v>
      </c>
      <c r="H2258" s="28">
        <v>575</v>
      </c>
      <c r="I2258" s="29" t="s">
        <v>10541</v>
      </c>
      <c r="J2258" s="33" t="s">
        <v>10751</v>
      </c>
      <c r="K2258" s="29" t="s">
        <v>178</v>
      </c>
      <c r="L2258" s="29" t="s">
        <v>10747</v>
      </c>
      <c r="M2258" s="29" t="s">
        <v>1836</v>
      </c>
      <c r="N2258" s="28">
        <v>488820.5</v>
      </c>
      <c r="O2258" s="28">
        <v>6159241</v>
      </c>
      <c r="P2258" s="29" t="s">
        <v>10750</v>
      </c>
      <c r="Q2258" s="32" t="s">
        <v>174</v>
      </c>
      <c r="R2258" s="19"/>
      <c r="S2258" s="19"/>
      <c r="T2258" s="19"/>
      <c r="U2258" s="19"/>
      <c r="V2258" s="19"/>
      <c r="W2258" s="19"/>
      <c r="X2258" s="19"/>
      <c r="Y2258" s="19"/>
      <c r="Z2258" s="19"/>
      <c r="AA2258" s="19"/>
      <c r="AB2258" s="19"/>
      <c r="AC2258" s="19"/>
      <c r="AD2258" s="19"/>
      <c r="AE2258" s="19"/>
      <c r="AF2258" s="19"/>
      <c r="AG2258" s="19"/>
      <c r="AH2258" s="19"/>
      <c r="AI2258" s="19"/>
      <c r="AJ2258" s="19"/>
      <c r="AK2258" s="19"/>
      <c r="AL2258" s="19"/>
      <c r="AM2258" s="19"/>
      <c r="AN2258" s="19"/>
      <c r="AO2258" s="31">
        <v>129080</v>
      </c>
      <c r="AP2258" s="31">
        <v>1092384.75</v>
      </c>
      <c r="AQ2258" s="31">
        <v>1255020</v>
      </c>
      <c r="AR2258" s="31">
        <v>1052243</v>
      </c>
      <c r="AS2258" s="31">
        <v>1167751.25</v>
      </c>
      <c r="AT2258" s="31">
        <v>1154508.15234375</v>
      </c>
      <c r="AU2258" s="31">
        <v>1056327.900390625</v>
      </c>
      <c r="AV2258" s="31">
        <v>1335961.3203125</v>
      </c>
      <c r="AW2258" s="31">
        <v>1269305.703125</v>
      </c>
      <c r="AX2258" s="31">
        <v>110877.703125</v>
      </c>
      <c r="AY2258" s="31">
        <v>76154.296875</v>
      </c>
      <c r="AZ2258" s="31">
        <v>187032</v>
      </c>
    </row>
    <row r="2259" spans="1:52" ht="15" customHeight="1">
      <c r="A2259" s="29" t="s">
        <v>10749</v>
      </c>
      <c r="B2259" s="34">
        <v>36853</v>
      </c>
      <c r="C2259" s="28">
        <v>660</v>
      </c>
      <c r="D2259" s="28">
        <v>47</v>
      </c>
      <c r="E2259" s="28">
        <v>50</v>
      </c>
      <c r="F2259" s="29" t="s">
        <v>242</v>
      </c>
      <c r="G2259" s="29" t="s">
        <v>2129</v>
      </c>
      <c r="H2259" s="28">
        <v>575</v>
      </c>
      <c r="I2259" s="29" t="s">
        <v>10541</v>
      </c>
      <c r="J2259" s="33" t="s">
        <v>10748</v>
      </c>
      <c r="K2259" s="29" t="s">
        <v>178</v>
      </c>
      <c r="L2259" s="29" t="s">
        <v>10747</v>
      </c>
      <c r="M2259" s="29" t="s">
        <v>1836</v>
      </c>
      <c r="N2259" s="28">
        <v>488840.6</v>
      </c>
      <c r="O2259" s="28">
        <v>6159751</v>
      </c>
      <c r="P2259" s="29" t="s">
        <v>10746</v>
      </c>
      <c r="Q2259" s="32" t="s">
        <v>174</v>
      </c>
      <c r="R2259" s="19"/>
      <c r="S2259" s="19"/>
      <c r="T2259" s="19"/>
      <c r="U2259" s="19"/>
      <c r="V2259" s="19"/>
      <c r="W2259" s="19"/>
      <c r="X2259" s="19"/>
      <c r="Y2259" s="19"/>
      <c r="Z2259" s="19"/>
      <c r="AA2259" s="19"/>
      <c r="AB2259" s="19"/>
      <c r="AC2259" s="19"/>
      <c r="AD2259" s="19"/>
      <c r="AE2259" s="19"/>
      <c r="AF2259" s="19"/>
      <c r="AG2259" s="19"/>
      <c r="AH2259" s="19"/>
      <c r="AI2259" s="19"/>
      <c r="AJ2259" s="19"/>
      <c r="AK2259" s="19"/>
      <c r="AL2259" s="19"/>
      <c r="AM2259" s="19"/>
      <c r="AN2259" s="19"/>
      <c r="AO2259" s="31">
        <v>142613</v>
      </c>
      <c r="AP2259" s="31">
        <v>1073661.25</v>
      </c>
      <c r="AQ2259" s="31">
        <v>1194813.75</v>
      </c>
      <c r="AR2259" s="31">
        <v>1056144.5</v>
      </c>
      <c r="AS2259" s="31">
        <v>1167345.25</v>
      </c>
      <c r="AT2259" s="31">
        <v>1144120.5</v>
      </c>
      <c r="AU2259" s="31">
        <v>1076565.75</v>
      </c>
      <c r="AV2259" s="31">
        <v>1289574.75</v>
      </c>
      <c r="AW2259" s="31">
        <v>1251226.5</v>
      </c>
      <c r="AX2259" s="31">
        <v>108988.5</v>
      </c>
      <c r="AY2259" s="31">
        <v>73943.25</v>
      </c>
      <c r="AZ2259" s="31">
        <v>182931.75</v>
      </c>
    </row>
    <row r="2260" spans="1:52" ht="15" customHeight="1">
      <c r="A2260" s="29" t="s">
        <v>10745</v>
      </c>
      <c r="B2260" s="34">
        <v>36131</v>
      </c>
      <c r="C2260" s="28">
        <v>660</v>
      </c>
      <c r="D2260" s="28">
        <v>47</v>
      </c>
      <c r="E2260" s="28">
        <v>50</v>
      </c>
      <c r="F2260" s="29" t="s">
        <v>242</v>
      </c>
      <c r="G2260" s="29" t="s">
        <v>2129</v>
      </c>
      <c r="H2260" s="28">
        <v>575</v>
      </c>
      <c r="I2260" s="29" t="s">
        <v>10541</v>
      </c>
      <c r="J2260" s="33" t="s">
        <v>10744</v>
      </c>
      <c r="K2260" s="29" t="s">
        <v>178</v>
      </c>
      <c r="L2260" s="29" t="s">
        <v>10741</v>
      </c>
      <c r="M2260" s="29" t="s">
        <v>676</v>
      </c>
      <c r="N2260" s="28">
        <v>497189.6</v>
      </c>
      <c r="O2260" s="28">
        <v>6148467</v>
      </c>
      <c r="P2260" s="29" t="s">
        <v>10740</v>
      </c>
      <c r="Q2260" s="32" t="s">
        <v>174</v>
      </c>
      <c r="R2260" s="19"/>
      <c r="S2260" s="19"/>
      <c r="T2260" s="19"/>
      <c r="U2260" s="19"/>
      <c r="V2260" s="19"/>
      <c r="W2260" s="19"/>
      <c r="X2260" s="19"/>
      <c r="Y2260" s="19"/>
      <c r="Z2260" s="19"/>
      <c r="AA2260" s="19"/>
      <c r="AB2260" s="19"/>
      <c r="AC2260" s="19"/>
      <c r="AD2260" s="19"/>
      <c r="AE2260" s="19"/>
      <c r="AF2260" s="19"/>
      <c r="AG2260" s="19"/>
      <c r="AH2260" s="19"/>
      <c r="AI2260" s="19"/>
      <c r="AJ2260" s="19"/>
      <c r="AK2260" s="19"/>
      <c r="AL2260" s="19"/>
      <c r="AM2260" s="31">
        <v>96579</v>
      </c>
      <c r="AN2260" s="31">
        <v>1427460</v>
      </c>
      <c r="AO2260" s="31">
        <v>1194547</v>
      </c>
      <c r="AP2260" s="31">
        <v>1361572.0546875</v>
      </c>
      <c r="AQ2260" s="31">
        <v>1574265.953125</v>
      </c>
      <c r="AR2260" s="31">
        <v>1481032.75</v>
      </c>
      <c r="AS2260" s="31">
        <v>1612139.875</v>
      </c>
      <c r="AT2260" s="31">
        <v>1597586.125</v>
      </c>
      <c r="AU2260" s="31">
        <v>1475978.375</v>
      </c>
      <c r="AV2260" s="31">
        <v>1517897</v>
      </c>
      <c r="AW2260" s="31">
        <v>1690891.875</v>
      </c>
      <c r="AX2260" s="31">
        <v>144114.375</v>
      </c>
      <c r="AY2260" s="31">
        <v>106457.5</v>
      </c>
      <c r="AZ2260" s="31">
        <v>250571.875</v>
      </c>
    </row>
    <row r="2261" spans="1:52" ht="15" customHeight="1">
      <c r="A2261" s="29" t="s">
        <v>10743</v>
      </c>
      <c r="B2261" s="34">
        <v>36800</v>
      </c>
      <c r="C2261" s="28">
        <v>660</v>
      </c>
      <c r="D2261" s="28">
        <v>47</v>
      </c>
      <c r="E2261" s="28">
        <v>50</v>
      </c>
      <c r="F2261" s="29" t="s">
        <v>242</v>
      </c>
      <c r="G2261" s="29" t="s">
        <v>2129</v>
      </c>
      <c r="H2261" s="28">
        <v>575</v>
      </c>
      <c r="I2261" s="29" t="s">
        <v>10541</v>
      </c>
      <c r="J2261" s="33" t="s">
        <v>10742</v>
      </c>
      <c r="K2261" s="29" t="s">
        <v>178</v>
      </c>
      <c r="L2261" s="29" t="s">
        <v>10741</v>
      </c>
      <c r="M2261" s="29" t="s">
        <v>2255</v>
      </c>
      <c r="N2261" s="28">
        <v>497211.4</v>
      </c>
      <c r="O2261" s="28">
        <v>6148385</v>
      </c>
      <c r="P2261" s="29" t="s">
        <v>10740</v>
      </c>
      <c r="Q2261" s="32" t="s">
        <v>174</v>
      </c>
      <c r="R2261" s="19"/>
      <c r="S2261" s="19"/>
      <c r="T2261" s="19"/>
      <c r="U2261" s="19"/>
      <c r="V2261" s="19"/>
      <c r="W2261" s="19"/>
      <c r="X2261" s="19"/>
      <c r="Y2261" s="19"/>
      <c r="Z2261" s="19"/>
      <c r="AA2261" s="19"/>
      <c r="AB2261" s="19"/>
      <c r="AC2261" s="19"/>
      <c r="AD2261" s="19"/>
      <c r="AE2261" s="19"/>
      <c r="AF2261" s="19"/>
      <c r="AG2261" s="19"/>
      <c r="AH2261" s="19"/>
      <c r="AI2261" s="19"/>
      <c r="AJ2261" s="19"/>
      <c r="AK2261" s="19"/>
      <c r="AL2261" s="19"/>
      <c r="AM2261" s="19"/>
      <c r="AN2261" s="19"/>
      <c r="AO2261" s="31">
        <v>199092</v>
      </c>
      <c r="AP2261" s="31">
        <v>1361572.0546875</v>
      </c>
      <c r="AQ2261" s="31">
        <v>1574265.953125</v>
      </c>
      <c r="AR2261" s="31">
        <v>1481032.75</v>
      </c>
      <c r="AS2261" s="31">
        <v>1612139.875</v>
      </c>
      <c r="AT2261" s="31">
        <v>1597586.125</v>
      </c>
      <c r="AU2261" s="31">
        <v>1475978.375</v>
      </c>
      <c r="AV2261" s="31">
        <v>1517897</v>
      </c>
      <c r="AW2261" s="31">
        <v>1690891.875</v>
      </c>
      <c r="AX2261" s="31">
        <v>144114.375</v>
      </c>
      <c r="AY2261" s="31">
        <v>106457.5</v>
      </c>
      <c r="AZ2261" s="31">
        <v>250571.875</v>
      </c>
    </row>
    <row r="2262" spans="1:52" ht="15" customHeight="1">
      <c r="A2262" s="29" t="s">
        <v>10739</v>
      </c>
      <c r="B2262" s="34">
        <v>32563</v>
      </c>
      <c r="C2262" s="28">
        <v>145</v>
      </c>
      <c r="D2262" s="28">
        <v>0.1</v>
      </c>
      <c r="E2262" s="28">
        <v>0.1</v>
      </c>
      <c r="F2262" s="29" t="s">
        <v>204</v>
      </c>
      <c r="G2262" s="29" t="s">
        <v>204</v>
      </c>
      <c r="H2262" s="28">
        <v>575</v>
      </c>
      <c r="I2262" s="29" t="s">
        <v>10541</v>
      </c>
      <c r="J2262" s="33" t="s">
        <v>10738</v>
      </c>
      <c r="K2262" s="29" t="s">
        <v>178</v>
      </c>
      <c r="L2262" s="29" t="s">
        <v>10737</v>
      </c>
      <c r="M2262" s="29" t="s">
        <v>2255</v>
      </c>
      <c r="N2262" s="28">
        <v>490724.5</v>
      </c>
      <c r="O2262" s="28">
        <v>6145275</v>
      </c>
      <c r="P2262" s="29" t="s">
        <v>10736</v>
      </c>
      <c r="Q2262" s="32" t="s">
        <v>207</v>
      </c>
      <c r="R2262" s="19"/>
      <c r="S2262" s="19"/>
      <c r="T2262" s="19"/>
      <c r="U2262" s="19"/>
      <c r="V2262" s="19"/>
      <c r="W2262" s="19"/>
      <c r="X2262" s="19"/>
      <c r="Y2262" s="19"/>
      <c r="Z2262" s="19"/>
      <c r="AA2262" s="19"/>
      <c r="AB2262" s="19"/>
      <c r="AC2262" s="19"/>
      <c r="AD2262" s="31">
        <v>154608</v>
      </c>
      <c r="AE2262" s="31">
        <v>189094</v>
      </c>
      <c r="AF2262" s="31">
        <v>173971</v>
      </c>
      <c r="AG2262" s="31">
        <v>182190</v>
      </c>
      <c r="AH2262" s="31">
        <v>173230</v>
      </c>
      <c r="AI2262" s="31">
        <v>189600</v>
      </c>
      <c r="AJ2262" s="31">
        <v>161620</v>
      </c>
      <c r="AK2262" s="31">
        <v>143830</v>
      </c>
      <c r="AL2262" s="31">
        <v>155680</v>
      </c>
      <c r="AM2262" s="31">
        <v>158000</v>
      </c>
      <c r="AN2262" s="31">
        <v>143083</v>
      </c>
      <c r="AO2262" s="31">
        <v>177672</v>
      </c>
      <c r="AP2262" s="31">
        <v>128441.923828125</v>
      </c>
      <c r="AQ2262" s="31">
        <v>142198.048828125</v>
      </c>
      <c r="AR2262" s="31">
        <v>127994.87548828125</v>
      </c>
      <c r="AS2262" s="31">
        <v>140031.92626953125</v>
      </c>
      <c r="AT2262" s="31">
        <v>132709.40075683594</v>
      </c>
      <c r="AU2262" s="31">
        <v>113699.00048828125</v>
      </c>
      <c r="AV2262" s="31">
        <v>163510.515625</v>
      </c>
      <c r="AW2262" s="31">
        <v>110451.099609375</v>
      </c>
      <c r="AX2262" s="31">
        <v>0</v>
      </c>
      <c r="AY2262" s="31">
        <v>5753.2998046875</v>
      </c>
      <c r="AZ2262" s="31">
        <v>5753.2998046875</v>
      </c>
    </row>
    <row r="2263" spans="1:52" ht="15" customHeight="1">
      <c r="A2263" s="29" t="s">
        <v>10735</v>
      </c>
      <c r="B2263" s="34">
        <v>33210</v>
      </c>
      <c r="C2263" s="28">
        <v>55</v>
      </c>
      <c r="D2263" s="28">
        <v>0.1</v>
      </c>
      <c r="E2263" s="28">
        <v>0.1</v>
      </c>
      <c r="F2263" s="29" t="s">
        <v>204</v>
      </c>
      <c r="G2263" s="29" t="s">
        <v>204</v>
      </c>
      <c r="H2263" s="28">
        <v>575</v>
      </c>
      <c r="I2263" s="29" t="s">
        <v>10541</v>
      </c>
      <c r="J2263" s="33" t="s">
        <v>10734</v>
      </c>
      <c r="K2263" s="29" t="s">
        <v>178</v>
      </c>
      <c r="L2263" s="29" t="s">
        <v>10733</v>
      </c>
      <c r="M2263" s="29" t="s">
        <v>1168</v>
      </c>
      <c r="N2263" s="28">
        <v>488905.5</v>
      </c>
      <c r="O2263" s="28">
        <v>6154631</v>
      </c>
      <c r="P2263" s="29" t="s">
        <v>10732</v>
      </c>
      <c r="Q2263" s="32" t="s">
        <v>3133</v>
      </c>
      <c r="R2263" s="19"/>
      <c r="S2263" s="19"/>
      <c r="T2263" s="19"/>
      <c r="U2263" s="19"/>
      <c r="V2263" s="19"/>
      <c r="W2263" s="19"/>
      <c r="X2263" s="19"/>
      <c r="Y2263" s="19"/>
      <c r="Z2263" s="19"/>
      <c r="AA2263" s="19"/>
      <c r="AB2263" s="19"/>
      <c r="AC2263" s="19"/>
      <c r="AD2263" s="19"/>
      <c r="AE2263" s="31">
        <v>12400</v>
      </c>
      <c r="AF2263" s="31">
        <v>84860</v>
      </c>
      <c r="AG2263" s="31">
        <v>95820</v>
      </c>
      <c r="AH2263" s="31">
        <v>92760</v>
      </c>
      <c r="AI2263" s="31">
        <v>101440</v>
      </c>
      <c r="AJ2263" s="31">
        <v>87730</v>
      </c>
      <c r="AK2263" s="31">
        <v>75700</v>
      </c>
      <c r="AL2263" s="31">
        <v>88300</v>
      </c>
      <c r="AM2263" s="31">
        <v>87550</v>
      </c>
      <c r="AN2263" s="31">
        <v>74090</v>
      </c>
      <c r="AO2263" s="31">
        <v>89940</v>
      </c>
      <c r="AP2263" s="31">
        <v>69663.900146484375</v>
      </c>
      <c r="AQ2263" s="31">
        <v>78435.850341796875</v>
      </c>
      <c r="AR2263" s="31">
        <v>66131.7001953125</v>
      </c>
      <c r="AS2263" s="31">
        <v>75112.699462890625</v>
      </c>
      <c r="AT2263" s="31">
        <v>63833.599426269531</v>
      </c>
      <c r="AU2263" s="31">
        <v>63401.600341796875</v>
      </c>
      <c r="AV2263" s="31">
        <v>84958.2001953125</v>
      </c>
      <c r="AW2263" s="31">
        <v>72293.599609375</v>
      </c>
      <c r="AX2263" s="31">
        <v>6578.5</v>
      </c>
      <c r="AY2263" s="31">
        <v>4565.7998046875</v>
      </c>
      <c r="AZ2263" s="31">
        <v>11144.2998046875</v>
      </c>
    </row>
    <row r="2264" spans="1:52" ht="15" customHeight="1">
      <c r="A2264" s="29" t="s">
        <v>10731</v>
      </c>
      <c r="B2264" s="34">
        <v>33408</v>
      </c>
      <c r="C2264" s="28">
        <v>200</v>
      </c>
      <c r="D2264" s="28">
        <v>0.1</v>
      </c>
      <c r="E2264" s="28">
        <v>0.1</v>
      </c>
      <c r="F2264" s="29" t="s">
        <v>204</v>
      </c>
      <c r="G2264" s="29" t="s">
        <v>204</v>
      </c>
      <c r="H2264" s="28">
        <v>575</v>
      </c>
      <c r="I2264" s="29" t="s">
        <v>10541</v>
      </c>
      <c r="J2264" s="33" t="s">
        <v>10730</v>
      </c>
      <c r="K2264" s="29" t="s">
        <v>178</v>
      </c>
      <c r="L2264" s="29" t="s">
        <v>10729</v>
      </c>
      <c r="M2264" s="29" t="s">
        <v>7650</v>
      </c>
      <c r="N2264" s="28">
        <v>500190.9</v>
      </c>
      <c r="O2264" s="28">
        <v>6157326</v>
      </c>
      <c r="P2264" s="29" t="s">
        <v>10728</v>
      </c>
      <c r="Q2264" s="32" t="s">
        <v>207</v>
      </c>
      <c r="R2264" s="19"/>
      <c r="S2264" s="19"/>
      <c r="T2264" s="19"/>
      <c r="U2264" s="19"/>
      <c r="V2264" s="19"/>
      <c r="W2264" s="19"/>
      <c r="X2264" s="19"/>
      <c r="Y2264" s="19"/>
      <c r="Z2264" s="19"/>
      <c r="AA2264" s="19"/>
      <c r="AB2264" s="19"/>
      <c r="AC2264" s="19"/>
      <c r="AD2264" s="19"/>
      <c r="AE2264" s="19"/>
      <c r="AF2264" s="31">
        <v>143830</v>
      </c>
      <c r="AG2264" s="31">
        <v>307440</v>
      </c>
      <c r="AH2264" s="31">
        <v>307420</v>
      </c>
      <c r="AI2264" s="31">
        <v>331080</v>
      </c>
      <c r="AJ2264" s="31">
        <v>287520</v>
      </c>
      <c r="AK2264" s="31">
        <v>251580</v>
      </c>
      <c r="AL2264" s="31">
        <v>288410</v>
      </c>
      <c r="AM2264" s="31">
        <v>289300</v>
      </c>
      <c r="AN2264" s="31">
        <v>253620</v>
      </c>
      <c r="AO2264" s="31">
        <v>313230</v>
      </c>
      <c r="AP2264" s="31">
        <v>224262.25</v>
      </c>
      <c r="AQ2264" s="31">
        <v>268357.5</v>
      </c>
      <c r="AR2264" s="31">
        <v>214850</v>
      </c>
      <c r="AS2264" s="31">
        <v>219109.849609375</v>
      </c>
      <c r="AT2264" s="31">
        <v>231662.099609375</v>
      </c>
      <c r="AU2264" s="31">
        <v>214260.49853515625</v>
      </c>
      <c r="AV2264" s="31">
        <v>278114.7001953125</v>
      </c>
      <c r="AW2264" s="31">
        <v>232564.796875</v>
      </c>
      <c r="AX2264" s="31">
        <v>21562.19921875</v>
      </c>
      <c r="AY2264" s="31">
        <v>16882.5</v>
      </c>
      <c r="AZ2264" s="31">
        <v>38444.69921875</v>
      </c>
    </row>
    <row r="2265" spans="1:52" ht="15" customHeight="1">
      <c r="A2265" s="29" t="s">
        <v>10727</v>
      </c>
      <c r="B2265" s="34">
        <v>35053</v>
      </c>
      <c r="C2265" s="28">
        <v>150</v>
      </c>
      <c r="D2265" s="28">
        <v>0.1</v>
      </c>
      <c r="E2265" s="28">
        <v>0.1</v>
      </c>
      <c r="F2265" s="29" t="s">
        <v>204</v>
      </c>
      <c r="G2265" s="29" t="s">
        <v>204</v>
      </c>
      <c r="H2265" s="28">
        <v>575</v>
      </c>
      <c r="I2265" s="29" t="s">
        <v>10541</v>
      </c>
      <c r="J2265" s="33" t="s">
        <v>10726</v>
      </c>
      <c r="K2265" s="29" t="s">
        <v>178</v>
      </c>
      <c r="L2265" s="29" t="s">
        <v>10725</v>
      </c>
      <c r="M2265" s="29" t="s">
        <v>1168</v>
      </c>
      <c r="N2265" s="28">
        <v>493432.7</v>
      </c>
      <c r="O2265" s="28">
        <v>6153582</v>
      </c>
      <c r="P2265" s="29" t="s">
        <v>10724</v>
      </c>
      <c r="Q2265" s="32" t="s">
        <v>207</v>
      </c>
      <c r="R2265" s="19"/>
      <c r="S2265" s="19"/>
      <c r="T2265" s="19"/>
      <c r="U2265" s="19"/>
      <c r="V2265" s="19"/>
      <c r="W2265" s="19"/>
      <c r="X2265" s="19"/>
      <c r="Y2265" s="19"/>
      <c r="Z2265" s="19"/>
      <c r="AA2265" s="19"/>
      <c r="AB2265" s="19"/>
      <c r="AC2265" s="19"/>
      <c r="AD2265" s="19"/>
      <c r="AE2265" s="19"/>
      <c r="AF2265" s="19"/>
      <c r="AG2265" s="19"/>
      <c r="AH2265" s="19"/>
      <c r="AI2265" s="19"/>
      <c r="AJ2265" s="31">
        <v>0</v>
      </c>
      <c r="AK2265" s="31">
        <v>289700</v>
      </c>
      <c r="AL2265" s="31">
        <v>286530</v>
      </c>
      <c r="AM2265" s="31">
        <v>308655</v>
      </c>
      <c r="AN2265" s="31">
        <v>271562</v>
      </c>
      <c r="AO2265" s="31">
        <v>316720</v>
      </c>
      <c r="AP2265" s="31">
        <v>232865.5234375</v>
      </c>
      <c r="AQ2265" s="31">
        <v>279935.6767578125</v>
      </c>
      <c r="AR2265" s="31">
        <v>232840.1513671875</v>
      </c>
      <c r="AS2265" s="31">
        <v>253588.0263671875</v>
      </c>
      <c r="AT2265" s="31">
        <v>248107.8974609375</v>
      </c>
      <c r="AU2265" s="31">
        <v>242947.9990234375</v>
      </c>
      <c r="AV2265" s="31">
        <v>297173.7001953125</v>
      </c>
      <c r="AW2265" s="31">
        <v>273969.59765625</v>
      </c>
      <c r="AX2265" s="31">
        <v>23007.400390625</v>
      </c>
      <c r="AY2265" s="31">
        <v>17720</v>
      </c>
      <c r="AZ2265" s="31">
        <v>40727.400390625</v>
      </c>
    </row>
    <row r="2266" spans="1:52" ht="15" customHeight="1">
      <c r="A2266" s="29" t="s">
        <v>10723</v>
      </c>
      <c r="B2266" s="34">
        <v>35237</v>
      </c>
      <c r="C2266" s="28">
        <v>600</v>
      </c>
      <c r="D2266" s="28">
        <v>44</v>
      </c>
      <c r="E2266" s="28">
        <v>45</v>
      </c>
      <c r="F2266" s="29" t="s">
        <v>440</v>
      </c>
      <c r="G2266" s="29" t="s">
        <v>10718</v>
      </c>
      <c r="H2266" s="28">
        <v>575</v>
      </c>
      <c r="I2266" s="29" t="s">
        <v>10541</v>
      </c>
      <c r="J2266" s="33" t="s">
        <v>10722</v>
      </c>
      <c r="K2266" s="29" t="s">
        <v>178</v>
      </c>
      <c r="L2266" s="29" t="s">
        <v>10721</v>
      </c>
      <c r="M2266" s="29" t="s">
        <v>807</v>
      </c>
      <c r="N2266" s="28">
        <v>495094.1</v>
      </c>
      <c r="O2266" s="28">
        <v>6147975</v>
      </c>
      <c r="P2266" s="29" t="s">
        <v>10720</v>
      </c>
      <c r="Q2266" s="32" t="s">
        <v>174</v>
      </c>
      <c r="R2266" s="19"/>
      <c r="S2266" s="19"/>
      <c r="T2266" s="19"/>
      <c r="U2266" s="19"/>
      <c r="V2266" s="19"/>
      <c r="W2266" s="19"/>
      <c r="X2266" s="19"/>
      <c r="Y2266" s="19"/>
      <c r="Z2266" s="19"/>
      <c r="AA2266" s="19"/>
      <c r="AB2266" s="19"/>
      <c r="AC2266" s="19"/>
      <c r="AD2266" s="19"/>
      <c r="AE2266" s="19"/>
      <c r="AF2266" s="19"/>
      <c r="AG2266" s="19"/>
      <c r="AH2266" s="19"/>
      <c r="AI2266" s="19"/>
      <c r="AJ2266" s="19"/>
      <c r="AK2266" s="31">
        <v>569130</v>
      </c>
      <c r="AL2266" s="31">
        <v>1331050</v>
      </c>
      <c r="AM2266" s="31">
        <v>1445740</v>
      </c>
      <c r="AN2266" s="31">
        <v>1226421</v>
      </c>
      <c r="AO2266" s="31">
        <v>1448932</v>
      </c>
      <c r="AP2266" s="31">
        <v>1100943.25</v>
      </c>
      <c r="AQ2266" s="31">
        <v>1314593.5</v>
      </c>
      <c r="AR2266" s="31">
        <v>1170135.5</v>
      </c>
      <c r="AS2266" s="31">
        <v>1265808.75</v>
      </c>
      <c r="AT2266" s="31">
        <v>1238454</v>
      </c>
      <c r="AU2266" s="31">
        <v>1156852</v>
      </c>
      <c r="AV2266" s="31">
        <v>1312399.203125</v>
      </c>
      <c r="AW2266" s="31">
        <v>1322141.2890625</v>
      </c>
      <c r="AX2266" s="31">
        <v>115792.203125</v>
      </c>
      <c r="AY2266" s="31">
        <v>81489.203125</v>
      </c>
      <c r="AZ2266" s="31">
        <v>197281.40625</v>
      </c>
    </row>
    <row r="2267" spans="1:52" ht="15" customHeight="1">
      <c r="A2267" s="29" t="s">
        <v>10719</v>
      </c>
      <c r="B2267" s="34">
        <v>35199</v>
      </c>
      <c r="C2267" s="28">
        <v>1000</v>
      </c>
      <c r="D2267" s="28">
        <v>0.1</v>
      </c>
      <c r="E2267" s="28">
        <v>0.1</v>
      </c>
      <c r="F2267" s="29" t="s">
        <v>204</v>
      </c>
      <c r="G2267" s="29" t="s">
        <v>204</v>
      </c>
      <c r="H2267" s="28">
        <v>575</v>
      </c>
      <c r="I2267" s="29" t="s">
        <v>10541</v>
      </c>
      <c r="J2267" s="33" t="s">
        <v>10717</v>
      </c>
      <c r="K2267" s="29" t="s">
        <v>178</v>
      </c>
      <c r="L2267" s="29" t="s">
        <v>10667</v>
      </c>
      <c r="M2267" s="29" t="s">
        <v>7619</v>
      </c>
      <c r="N2267" s="28">
        <v>492038.9</v>
      </c>
      <c r="O2267" s="28">
        <v>6154456</v>
      </c>
      <c r="P2267" s="29" t="s">
        <v>10716</v>
      </c>
      <c r="Q2267" s="32" t="s">
        <v>174</v>
      </c>
      <c r="R2267" s="19"/>
      <c r="S2267" s="19"/>
      <c r="T2267" s="19"/>
      <c r="U2267" s="19"/>
      <c r="V2267" s="19"/>
      <c r="W2267" s="19"/>
      <c r="X2267" s="19"/>
      <c r="Y2267" s="19"/>
      <c r="Z2267" s="19"/>
      <c r="AA2267" s="19"/>
      <c r="AB2267" s="19"/>
      <c r="AC2267" s="19"/>
      <c r="AD2267" s="19"/>
      <c r="AE2267" s="19"/>
      <c r="AF2267" s="19"/>
      <c r="AG2267" s="19"/>
      <c r="AH2267" s="19"/>
      <c r="AI2267" s="19"/>
      <c r="AJ2267" s="19"/>
      <c r="AK2267" s="31">
        <v>720260</v>
      </c>
      <c r="AL2267" s="31">
        <v>1590370</v>
      </c>
      <c r="AM2267" s="31">
        <v>2183120</v>
      </c>
      <c r="AN2267" s="31">
        <v>2060802</v>
      </c>
      <c r="AO2267" s="31">
        <v>2250714</v>
      </c>
      <c r="AP2267" s="31">
        <v>1818372.5</v>
      </c>
      <c r="AQ2267" s="31">
        <v>2025498</v>
      </c>
      <c r="AR2267" s="31">
        <v>1722375.25</v>
      </c>
      <c r="AS2267" s="31">
        <v>2005521.515625</v>
      </c>
      <c r="AT2267" s="31">
        <v>1903529.3203125</v>
      </c>
      <c r="AU2267" s="31">
        <v>1760811.203125</v>
      </c>
      <c r="AV2267" s="31">
        <v>2143350.5078125</v>
      </c>
      <c r="AW2267" s="31">
        <v>1819278.484375</v>
      </c>
      <c r="AX2267" s="31">
        <v>174095.703125</v>
      </c>
      <c r="AY2267" s="31">
        <v>121714.8984375</v>
      </c>
      <c r="AZ2267" s="31">
        <v>295810.6015625</v>
      </c>
    </row>
    <row r="2268" spans="1:52" ht="15" customHeight="1">
      <c r="A2268" s="29" t="s">
        <v>10715</v>
      </c>
      <c r="B2268" s="34">
        <v>35341</v>
      </c>
      <c r="C2268" s="28">
        <v>200</v>
      </c>
      <c r="D2268" s="28">
        <v>31</v>
      </c>
      <c r="E2268" s="28">
        <v>30</v>
      </c>
      <c r="F2268" s="29" t="s">
        <v>440</v>
      </c>
      <c r="G2268" s="29" t="s">
        <v>10710</v>
      </c>
      <c r="H2268" s="28">
        <v>575</v>
      </c>
      <c r="I2268" s="29" t="s">
        <v>10541</v>
      </c>
      <c r="J2268" s="33" t="s">
        <v>10714</v>
      </c>
      <c r="K2268" s="29" t="s">
        <v>178</v>
      </c>
      <c r="L2268" s="29" t="s">
        <v>10713</v>
      </c>
      <c r="M2268" s="29" t="s">
        <v>4912</v>
      </c>
      <c r="N2268" s="28">
        <v>496752.8</v>
      </c>
      <c r="O2268" s="28">
        <v>6146474</v>
      </c>
      <c r="P2268" s="29" t="s">
        <v>10712</v>
      </c>
      <c r="Q2268" s="32" t="s">
        <v>207</v>
      </c>
      <c r="R2268" s="19"/>
      <c r="S2268" s="19"/>
      <c r="T2268" s="19"/>
      <c r="U2268" s="19"/>
      <c r="V2268" s="19"/>
      <c r="W2268" s="19"/>
      <c r="X2268" s="19"/>
      <c r="Y2268" s="19"/>
      <c r="Z2268" s="19"/>
      <c r="AA2268" s="19"/>
      <c r="AB2268" s="19"/>
      <c r="AC2268" s="19"/>
      <c r="AD2268" s="19"/>
      <c r="AE2268" s="19"/>
      <c r="AF2268" s="19"/>
      <c r="AG2268" s="19"/>
      <c r="AH2268" s="19"/>
      <c r="AI2268" s="19"/>
      <c r="AJ2268" s="19"/>
      <c r="AK2268" s="31">
        <v>43282</v>
      </c>
      <c r="AL2268" s="31">
        <v>426457</v>
      </c>
      <c r="AM2268" s="31">
        <v>465358</v>
      </c>
      <c r="AN2268" s="31">
        <v>372647</v>
      </c>
      <c r="AO2268" s="31">
        <v>472976</v>
      </c>
      <c r="AP2268" s="31">
        <v>342548.453125</v>
      </c>
      <c r="AQ2268" s="31">
        <v>429468.896484375</v>
      </c>
      <c r="AR2268" s="31">
        <v>335484.92578125</v>
      </c>
      <c r="AS2268" s="31">
        <v>418614.55078125</v>
      </c>
      <c r="AT2268" s="31">
        <v>418957.828125</v>
      </c>
      <c r="AU2268" s="31">
        <v>398212.748046875</v>
      </c>
      <c r="AV2268" s="31">
        <v>470074.67578125</v>
      </c>
      <c r="AW2268" s="31">
        <v>455272</v>
      </c>
      <c r="AX2268" s="31">
        <v>37471.1015625</v>
      </c>
      <c r="AY2268" s="31">
        <v>29361.5</v>
      </c>
      <c r="AZ2268" s="31">
        <v>66832.6015625</v>
      </c>
    </row>
    <row r="2269" spans="1:52" ht="15" customHeight="1">
      <c r="A2269" s="29" t="s">
        <v>10711</v>
      </c>
      <c r="B2269" s="34">
        <v>35748</v>
      </c>
      <c r="C2269" s="28">
        <v>600</v>
      </c>
      <c r="D2269" s="28">
        <v>43</v>
      </c>
      <c r="E2269" s="28">
        <v>44.5</v>
      </c>
      <c r="F2269" s="29" t="s">
        <v>172</v>
      </c>
      <c r="G2269" s="29" t="s">
        <v>2260</v>
      </c>
      <c r="H2269" s="28">
        <v>575</v>
      </c>
      <c r="I2269" s="29" t="s">
        <v>10541</v>
      </c>
      <c r="J2269" s="33" t="s">
        <v>10709</v>
      </c>
      <c r="K2269" s="29" t="s">
        <v>178</v>
      </c>
      <c r="L2269" s="29" t="s">
        <v>10702</v>
      </c>
      <c r="M2269" s="29" t="s">
        <v>270</v>
      </c>
      <c r="N2269" s="28">
        <v>494267.3</v>
      </c>
      <c r="O2269" s="28">
        <v>6155568</v>
      </c>
      <c r="P2269" s="29" t="s">
        <v>10708</v>
      </c>
      <c r="Q2269" s="32" t="s">
        <v>174</v>
      </c>
      <c r="R2269" s="19"/>
      <c r="S2269" s="19"/>
      <c r="T2269" s="19"/>
      <c r="U2269" s="19"/>
      <c r="V2269" s="19"/>
      <c r="W2269" s="19"/>
      <c r="X2269" s="19"/>
      <c r="Y2269" s="19"/>
      <c r="Z2269" s="19"/>
      <c r="AA2269" s="19"/>
      <c r="AB2269" s="19"/>
      <c r="AC2269" s="19"/>
      <c r="AD2269" s="19"/>
      <c r="AE2269" s="19"/>
      <c r="AF2269" s="19"/>
      <c r="AG2269" s="19"/>
      <c r="AH2269" s="19"/>
      <c r="AI2269" s="19"/>
      <c r="AJ2269" s="19"/>
      <c r="AK2269" s="19"/>
      <c r="AL2269" s="31">
        <v>186870</v>
      </c>
      <c r="AM2269" s="31">
        <v>1149970</v>
      </c>
      <c r="AN2269" s="31">
        <v>1074712</v>
      </c>
      <c r="AO2269" s="31">
        <v>1088476</v>
      </c>
      <c r="AP2269" s="31">
        <v>967583.25</v>
      </c>
      <c r="AQ2269" s="31">
        <v>1053144.75</v>
      </c>
      <c r="AR2269" s="31">
        <v>960632.5</v>
      </c>
      <c r="AS2269" s="31">
        <v>1046617.25</v>
      </c>
      <c r="AT2269" s="31">
        <v>1039423.5</v>
      </c>
      <c r="AU2269" s="31">
        <v>970372.046875</v>
      </c>
      <c r="AV2269" s="31">
        <v>1171574.10546875</v>
      </c>
      <c r="AW2269" s="31">
        <v>609568</v>
      </c>
      <c r="AX2269" s="31">
        <v>93165.3984375</v>
      </c>
      <c r="AY2269" s="31">
        <v>40937.8984375</v>
      </c>
      <c r="AZ2269" s="31">
        <v>134103.296875</v>
      </c>
    </row>
    <row r="2270" spans="1:52" ht="15" customHeight="1">
      <c r="A2270" s="29" t="s">
        <v>10707</v>
      </c>
      <c r="B2270" s="34">
        <v>35752</v>
      </c>
      <c r="C2270" s="28">
        <v>600</v>
      </c>
      <c r="D2270" s="28">
        <v>43</v>
      </c>
      <c r="E2270" s="28">
        <v>44</v>
      </c>
      <c r="F2270" s="29" t="s">
        <v>786</v>
      </c>
      <c r="G2270" s="29" t="s">
        <v>10699</v>
      </c>
      <c r="H2270" s="28">
        <v>575</v>
      </c>
      <c r="I2270" s="29" t="s">
        <v>10541</v>
      </c>
      <c r="J2270" s="33" t="s">
        <v>10706</v>
      </c>
      <c r="K2270" s="29" t="s">
        <v>178</v>
      </c>
      <c r="L2270" s="29" t="s">
        <v>10678</v>
      </c>
      <c r="M2270" s="29" t="s">
        <v>2980</v>
      </c>
      <c r="N2270" s="28">
        <v>490959</v>
      </c>
      <c r="O2270" s="28">
        <v>6143554</v>
      </c>
      <c r="P2270" s="29" t="s">
        <v>10705</v>
      </c>
      <c r="Q2270" s="32" t="s">
        <v>174</v>
      </c>
      <c r="R2270" s="19"/>
      <c r="S2270" s="19"/>
      <c r="T2270" s="19"/>
      <c r="U2270" s="19"/>
      <c r="V2270" s="19"/>
      <c r="W2270" s="19"/>
      <c r="X2270" s="19"/>
      <c r="Y2270" s="19"/>
      <c r="Z2270" s="19"/>
      <c r="AA2270" s="19"/>
      <c r="AB2270" s="19"/>
      <c r="AC2270" s="19"/>
      <c r="AD2270" s="19"/>
      <c r="AE2270" s="19"/>
      <c r="AF2270" s="19"/>
      <c r="AG2270" s="19"/>
      <c r="AH2270" s="19"/>
      <c r="AI2270" s="19"/>
      <c r="AJ2270" s="19"/>
      <c r="AK2270" s="19"/>
      <c r="AL2270" s="31">
        <v>164340</v>
      </c>
      <c r="AM2270" s="31">
        <v>1267690</v>
      </c>
      <c r="AN2270" s="31">
        <v>1129924</v>
      </c>
      <c r="AO2270" s="31">
        <v>1272614</v>
      </c>
      <c r="AP2270" s="31">
        <v>630031</v>
      </c>
      <c r="AQ2270" s="31">
        <v>1151609.25</v>
      </c>
      <c r="AR2270" s="31">
        <v>818034</v>
      </c>
      <c r="AS2270" s="31">
        <v>1044353.25</v>
      </c>
      <c r="AT2270" s="31">
        <v>1010976.75</v>
      </c>
      <c r="AU2270" s="31">
        <v>970123.25</v>
      </c>
      <c r="AV2270" s="31">
        <v>1025719.703125</v>
      </c>
      <c r="AW2270" s="31">
        <v>709329.90234375</v>
      </c>
      <c r="AX2270" s="31">
        <v>93223.296875</v>
      </c>
      <c r="AY2270" s="31">
        <v>72692.5</v>
      </c>
      <c r="AZ2270" s="31">
        <v>165915.796875</v>
      </c>
    </row>
    <row r="2271" spans="1:52" ht="15" customHeight="1">
      <c r="A2271" s="29" t="s">
        <v>10704</v>
      </c>
      <c r="B2271" s="34">
        <v>35865</v>
      </c>
      <c r="C2271" s="28">
        <v>600</v>
      </c>
      <c r="D2271" s="28">
        <v>43</v>
      </c>
      <c r="E2271" s="28">
        <v>44.5</v>
      </c>
      <c r="F2271" s="29" t="s">
        <v>172</v>
      </c>
      <c r="G2271" s="29" t="s">
        <v>10699</v>
      </c>
      <c r="H2271" s="28">
        <v>575</v>
      </c>
      <c r="I2271" s="29" t="s">
        <v>10541</v>
      </c>
      <c r="J2271" s="33" t="s">
        <v>10703</v>
      </c>
      <c r="K2271" s="29" t="s">
        <v>178</v>
      </c>
      <c r="L2271" s="29" t="s">
        <v>10702</v>
      </c>
      <c r="M2271" s="29" t="s">
        <v>270</v>
      </c>
      <c r="N2271" s="28">
        <v>494269.7</v>
      </c>
      <c r="O2271" s="28">
        <v>6155358</v>
      </c>
      <c r="P2271" s="29" t="s">
        <v>10701</v>
      </c>
      <c r="Q2271" s="32" t="s">
        <v>174</v>
      </c>
      <c r="R2271" s="19"/>
      <c r="S2271" s="19"/>
      <c r="T2271" s="19"/>
      <c r="U2271" s="19"/>
      <c r="V2271" s="19"/>
      <c r="W2271" s="19"/>
      <c r="X2271" s="19"/>
      <c r="Y2271" s="19"/>
      <c r="Z2271" s="19"/>
      <c r="AA2271" s="19"/>
      <c r="AB2271" s="19"/>
      <c r="AC2271" s="19"/>
      <c r="AD2271" s="19"/>
      <c r="AE2271" s="19"/>
      <c r="AF2271" s="19"/>
      <c r="AG2271" s="19"/>
      <c r="AH2271" s="19"/>
      <c r="AI2271" s="19"/>
      <c r="AJ2271" s="19"/>
      <c r="AK2271" s="19"/>
      <c r="AL2271" s="19"/>
      <c r="AM2271" s="31">
        <v>863410</v>
      </c>
      <c r="AN2271" s="31">
        <v>1067905</v>
      </c>
      <c r="AO2271" s="31">
        <v>1239296</v>
      </c>
      <c r="AP2271" s="31">
        <v>960287.25</v>
      </c>
      <c r="AQ2271" s="31">
        <v>1096051</v>
      </c>
      <c r="AR2271" s="31">
        <v>960173</v>
      </c>
      <c r="AS2271" s="31">
        <v>1004915</v>
      </c>
      <c r="AT2271" s="31">
        <v>1033691.75</v>
      </c>
      <c r="AU2271" s="31">
        <v>801810.015625</v>
      </c>
      <c r="AV2271" s="31">
        <v>1152675.890625</v>
      </c>
      <c r="AW2271" s="31">
        <v>1069448</v>
      </c>
      <c r="AX2271" s="31">
        <v>97371.5</v>
      </c>
      <c r="AY2271" s="31">
        <v>70151.1015625</v>
      </c>
      <c r="AZ2271" s="31">
        <v>167522.6015625</v>
      </c>
    </row>
    <row r="2272" spans="1:52" ht="15" customHeight="1">
      <c r="A2272" s="29" t="s">
        <v>10700</v>
      </c>
      <c r="B2272" s="34">
        <v>36105</v>
      </c>
      <c r="C2272" s="28">
        <v>750</v>
      </c>
      <c r="D2272" s="28">
        <v>48</v>
      </c>
      <c r="E2272" s="28">
        <v>45</v>
      </c>
      <c r="F2272" s="29" t="s">
        <v>172</v>
      </c>
      <c r="G2272" s="29" t="s">
        <v>7457</v>
      </c>
      <c r="H2272" s="28">
        <v>575</v>
      </c>
      <c r="I2272" s="29" t="s">
        <v>10541</v>
      </c>
      <c r="J2272" s="33" t="s">
        <v>10698</v>
      </c>
      <c r="K2272" s="29" t="s">
        <v>178</v>
      </c>
      <c r="L2272" s="29" t="s">
        <v>10694</v>
      </c>
      <c r="M2272" s="29" t="s">
        <v>331</v>
      </c>
      <c r="N2272" s="28">
        <v>499270.40000000002</v>
      </c>
      <c r="O2272" s="28">
        <v>6160323</v>
      </c>
      <c r="P2272" s="29" t="s">
        <v>10697</v>
      </c>
      <c r="Q2272" s="32" t="s">
        <v>174</v>
      </c>
      <c r="R2272" s="19"/>
      <c r="S2272" s="19"/>
      <c r="T2272" s="19"/>
      <c r="U2272" s="19"/>
      <c r="V2272" s="19"/>
      <c r="W2272" s="19"/>
      <c r="X2272" s="19"/>
      <c r="Y2272" s="19"/>
      <c r="Z2272" s="19"/>
      <c r="AA2272" s="19"/>
      <c r="AB2272" s="19"/>
      <c r="AC2272" s="19"/>
      <c r="AD2272" s="19"/>
      <c r="AE2272" s="19"/>
      <c r="AF2272" s="19"/>
      <c r="AG2272" s="19"/>
      <c r="AH2272" s="19"/>
      <c r="AI2272" s="19"/>
      <c r="AJ2272" s="19"/>
      <c r="AK2272" s="19"/>
      <c r="AL2272" s="19"/>
      <c r="AM2272" s="31">
        <v>204370</v>
      </c>
      <c r="AN2272" s="31">
        <v>1529191</v>
      </c>
      <c r="AO2272" s="31">
        <v>1811969</v>
      </c>
      <c r="AP2272" s="31">
        <v>1433718.5</v>
      </c>
      <c r="AQ2272" s="31">
        <v>1622407.25</v>
      </c>
      <c r="AR2272" s="31">
        <v>1408668</v>
      </c>
      <c r="AS2272" s="31">
        <v>1549104.25</v>
      </c>
      <c r="AT2272" s="31">
        <v>1500653.25</v>
      </c>
      <c r="AU2272" s="31">
        <v>1389258.25</v>
      </c>
      <c r="AV2272" s="31">
        <v>1711796.5</v>
      </c>
      <c r="AW2272" s="31">
        <v>1576435</v>
      </c>
      <c r="AX2272" s="31">
        <v>139196.5</v>
      </c>
      <c r="AY2272" s="31">
        <v>101985</v>
      </c>
      <c r="AZ2272" s="31">
        <v>241181.5</v>
      </c>
    </row>
    <row r="2273" spans="1:52" ht="15" customHeight="1">
      <c r="A2273" s="29" t="s">
        <v>10696</v>
      </c>
      <c r="B2273" s="34">
        <v>36105</v>
      </c>
      <c r="C2273" s="28">
        <v>750</v>
      </c>
      <c r="D2273" s="28">
        <v>48</v>
      </c>
      <c r="E2273" s="28">
        <v>55</v>
      </c>
      <c r="F2273" s="29" t="s">
        <v>172</v>
      </c>
      <c r="G2273" s="29" t="s">
        <v>7457</v>
      </c>
      <c r="H2273" s="28">
        <v>575</v>
      </c>
      <c r="I2273" s="29" t="s">
        <v>10541</v>
      </c>
      <c r="J2273" s="33" t="s">
        <v>10695</v>
      </c>
      <c r="K2273" s="29" t="s">
        <v>178</v>
      </c>
      <c r="L2273" s="29" t="s">
        <v>10694</v>
      </c>
      <c r="M2273" s="29" t="s">
        <v>5208</v>
      </c>
      <c r="N2273" s="28">
        <v>499265.7</v>
      </c>
      <c r="O2273" s="28">
        <v>6160186</v>
      </c>
      <c r="P2273" s="29" t="s">
        <v>10693</v>
      </c>
      <c r="Q2273" s="32" t="s">
        <v>174</v>
      </c>
      <c r="R2273" s="19"/>
      <c r="S2273" s="19"/>
      <c r="T2273" s="19"/>
      <c r="U2273" s="19"/>
      <c r="V2273" s="19"/>
      <c r="W2273" s="19"/>
      <c r="X2273" s="19"/>
      <c r="Y2273" s="19"/>
      <c r="Z2273" s="19"/>
      <c r="AA2273" s="19"/>
      <c r="AB2273" s="19"/>
      <c r="AC2273" s="19"/>
      <c r="AD2273" s="19"/>
      <c r="AE2273" s="19"/>
      <c r="AF2273" s="19"/>
      <c r="AG2273" s="19"/>
      <c r="AH2273" s="19"/>
      <c r="AI2273" s="19"/>
      <c r="AJ2273" s="19"/>
      <c r="AK2273" s="19"/>
      <c r="AL2273" s="19"/>
      <c r="AM2273" s="31">
        <v>218790</v>
      </c>
      <c r="AN2273" s="31">
        <v>1545635</v>
      </c>
      <c r="AO2273" s="31">
        <v>1677759</v>
      </c>
      <c r="AP2273" s="31">
        <v>1410630.25</v>
      </c>
      <c r="AQ2273" s="31">
        <v>1635284.5</v>
      </c>
      <c r="AR2273" s="31">
        <v>1435682.5</v>
      </c>
      <c r="AS2273" s="31">
        <v>1566823.5</v>
      </c>
      <c r="AT2273" s="31">
        <v>1510640.25</v>
      </c>
      <c r="AU2273" s="31">
        <v>1446261</v>
      </c>
      <c r="AV2273" s="31">
        <v>1719670.5</v>
      </c>
      <c r="AW2273" s="31">
        <v>1663646.25</v>
      </c>
      <c r="AX2273" s="31">
        <v>141432.5</v>
      </c>
      <c r="AY2273" s="31">
        <v>102938.5</v>
      </c>
      <c r="AZ2273" s="31">
        <v>244371</v>
      </c>
    </row>
    <row r="2274" spans="1:52" ht="15" customHeight="1">
      <c r="A2274" s="29" t="s">
        <v>10692</v>
      </c>
      <c r="B2274" s="34">
        <v>36201</v>
      </c>
      <c r="C2274" s="28">
        <v>750</v>
      </c>
      <c r="D2274" s="28">
        <v>48</v>
      </c>
      <c r="E2274" s="28">
        <v>55</v>
      </c>
      <c r="F2274" s="29" t="s">
        <v>172</v>
      </c>
      <c r="G2274" s="29" t="s">
        <v>3761</v>
      </c>
      <c r="H2274" s="28">
        <v>575</v>
      </c>
      <c r="I2274" s="29" t="s">
        <v>10541</v>
      </c>
      <c r="J2274" s="33" t="s">
        <v>10691</v>
      </c>
      <c r="K2274" s="29" t="s">
        <v>178</v>
      </c>
      <c r="L2274" s="29" t="s">
        <v>10687</v>
      </c>
      <c r="M2274" s="29" t="s">
        <v>355</v>
      </c>
      <c r="N2274" s="28">
        <v>504000</v>
      </c>
      <c r="O2274" s="28">
        <v>6157321</v>
      </c>
      <c r="P2274" s="29" t="s">
        <v>10690</v>
      </c>
      <c r="Q2274" s="32" t="s">
        <v>174</v>
      </c>
      <c r="R2274" s="19"/>
      <c r="S2274" s="19"/>
      <c r="T2274" s="19"/>
      <c r="U2274" s="19"/>
      <c r="V2274" s="19"/>
      <c r="W2274" s="19"/>
      <c r="X2274" s="19"/>
      <c r="Y2274" s="19"/>
      <c r="Z2274" s="19"/>
      <c r="AA2274" s="19"/>
      <c r="AB2274" s="19"/>
      <c r="AC2274" s="19"/>
      <c r="AD2274" s="19"/>
      <c r="AE2274" s="19"/>
      <c r="AF2274" s="19"/>
      <c r="AG2274" s="19"/>
      <c r="AH2274" s="19"/>
      <c r="AI2274" s="19"/>
      <c r="AJ2274" s="19"/>
      <c r="AK2274" s="19"/>
      <c r="AL2274" s="19"/>
      <c r="AM2274" s="19"/>
      <c r="AN2274" s="31">
        <v>1198282</v>
      </c>
      <c r="AO2274" s="31">
        <v>1553222</v>
      </c>
      <c r="AP2274" s="31">
        <v>1361541.5</v>
      </c>
      <c r="AQ2274" s="31">
        <v>1602414</v>
      </c>
      <c r="AR2274" s="31">
        <v>1255041.734375</v>
      </c>
      <c r="AS2274" s="31">
        <v>1486989.25</v>
      </c>
      <c r="AT2274" s="31">
        <v>1472363.25</v>
      </c>
      <c r="AU2274" s="31">
        <v>1369042.5</v>
      </c>
      <c r="AV2274" s="31">
        <v>1657445.75</v>
      </c>
      <c r="AW2274" s="31">
        <v>1566242.75</v>
      </c>
      <c r="AX2274" s="31">
        <v>125924.25</v>
      </c>
      <c r="AY2274" s="31">
        <v>104363.25</v>
      </c>
      <c r="AZ2274" s="31">
        <v>230287.5</v>
      </c>
    </row>
    <row r="2275" spans="1:52" ht="15" customHeight="1">
      <c r="A2275" s="29" t="s">
        <v>10689</v>
      </c>
      <c r="B2275" s="34">
        <v>36201</v>
      </c>
      <c r="C2275" s="28">
        <v>750</v>
      </c>
      <c r="D2275" s="28">
        <v>48</v>
      </c>
      <c r="E2275" s="28">
        <v>55</v>
      </c>
      <c r="F2275" s="29" t="s">
        <v>172</v>
      </c>
      <c r="G2275" s="29" t="s">
        <v>3761</v>
      </c>
      <c r="H2275" s="28">
        <v>575</v>
      </c>
      <c r="I2275" s="29" t="s">
        <v>10541</v>
      </c>
      <c r="J2275" s="33" t="s">
        <v>10688</v>
      </c>
      <c r="K2275" s="29" t="s">
        <v>178</v>
      </c>
      <c r="L2275" s="29" t="s">
        <v>10687</v>
      </c>
      <c r="M2275" s="29" t="s">
        <v>355</v>
      </c>
      <c r="N2275" s="28">
        <v>503868.8</v>
      </c>
      <c r="O2275" s="28">
        <v>6157292</v>
      </c>
      <c r="P2275" s="29" t="s">
        <v>10686</v>
      </c>
      <c r="Q2275" s="32" t="s">
        <v>174</v>
      </c>
      <c r="R2275" s="19"/>
      <c r="S2275" s="19"/>
      <c r="T2275" s="19"/>
      <c r="U2275" s="19"/>
      <c r="V2275" s="19"/>
      <c r="W2275" s="19"/>
      <c r="X2275" s="19"/>
      <c r="Y2275" s="19"/>
      <c r="Z2275" s="19"/>
      <c r="AA2275" s="19"/>
      <c r="AB2275" s="19"/>
      <c r="AC2275" s="19"/>
      <c r="AD2275" s="19"/>
      <c r="AE2275" s="19"/>
      <c r="AF2275" s="19"/>
      <c r="AG2275" s="19"/>
      <c r="AH2275" s="19"/>
      <c r="AI2275" s="19"/>
      <c r="AJ2275" s="19"/>
      <c r="AK2275" s="19"/>
      <c r="AL2275" s="19"/>
      <c r="AM2275" s="19"/>
      <c r="AN2275" s="31">
        <v>1198909</v>
      </c>
      <c r="AO2275" s="31">
        <v>1729128</v>
      </c>
      <c r="AP2275" s="31">
        <v>1407287</v>
      </c>
      <c r="AQ2275" s="31">
        <v>1582960.75</v>
      </c>
      <c r="AR2275" s="31">
        <v>1389863.75</v>
      </c>
      <c r="AS2275" s="31">
        <v>1503030</v>
      </c>
      <c r="AT2275" s="31">
        <v>1439069.5</v>
      </c>
      <c r="AU2275" s="31">
        <v>1352289.5</v>
      </c>
      <c r="AV2275" s="31">
        <v>1561285.5</v>
      </c>
      <c r="AW2275" s="31">
        <v>1501927.25</v>
      </c>
      <c r="AX2275" s="31">
        <v>129146.75</v>
      </c>
      <c r="AY2275" s="31">
        <v>99248.5</v>
      </c>
      <c r="AZ2275" s="31">
        <v>228395.25</v>
      </c>
    </row>
    <row r="2276" spans="1:52" ht="15" customHeight="1">
      <c r="A2276" s="29" t="s">
        <v>10685</v>
      </c>
      <c r="B2276" s="34">
        <v>36171</v>
      </c>
      <c r="C2276" s="28">
        <v>11</v>
      </c>
      <c r="D2276" s="28">
        <v>13</v>
      </c>
      <c r="E2276" s="28">
        <v>18</v>
      </c>
      <c r="F2276" s="29" t="s">
        <v>3445</v>
      </c>
      <c r="G2276" s="29" t="s">
        <v>10680</v>
      </c>
      <c r="H2276" s="28">
        <v>575</v>
      </c>
      <c r="I2276" s="29" t="s">
        <v>10541</v>
      </c>
      <c r="J2276" s="33" t="s">
        <v>10684</v>
      </c>
      <c r="K2276" s="29" t="s">
        <v>178</v>
      </c>
      <c r="L2276" s="29" t="s">
        <v>10683</v>
      </c>
      <c r="M2276" s="29" t="s">
        <v>2287</v>
      </c>
      <c r="N2276" s="28">
        <v>491596.9</v>
      </c>
      <c r="O2276" s="28">
        <v>6157842</v>
      </c>
      <c r="P2276" s="29" t="s">
        <v>10682</v>
      </c>
      <c r="Q2276" s="32" t="s">
        <v>368</v>
      </c>
      <c r="R2276" s="19"/>
      <c r="S2276" s="19"/>
      <c r="T2276" s="19"/>
      <c r="U2276" s="19"/>
      <c r="V2276" s="19"/>
      <c r="W2276" s="19"/>
      <c r="X2276" s="19"/>
      <c r="Y2276" s="19"/>
      <c r="Z2276" s="19"/>
      <c r="AA2276" s="19"/>
      <c r="AB2276" s="19"/>
      <c r="AC2276" s="19"/>
      <c r="AD2276" s="19"/>
      <c r="AE2276" s="19"/>
      <c r="AF2276" s="19"/>
      <c r="AG2276" s="19"/>
      <c r="AH2276" s="19"/>
      <c r="AI2276" s="19"/>
      <c r="AJ2276" s="19"/>
      <c r="AK2276" s="19"/>
      <c r="AL2276" s="19"/>
      <c r="AM2276" s="19"/>
      <c r="AN2276" s="31">
        <v>22183</v>
      </c>
      <c r="AO2276" s="31">
        <v>24200</v>
      </c>
      <c r="AP2276" s="31">
        <v>15050</v>
      </c>
      <c r="AQ2276" s="31">
        <v>11000</v>
      </c>
      <c r="AR2276" s="31">
        <v>13152</v>
      </c>
      <c r="AS2276" s="31">
        <v>9668</v>
      </c>
      <c r="AT2276" s="31">
        <v>11469</v>
      </c>
      <c r="AU2276" s="31">
        <v>9494</v>
      </c>
      <c r="AV2276" s="31">
        <v>9626</v>
      </c>
      <c r="AW2276" s="31">
        <v>11804</v>
      </c>
      <c r="AX2276" s="31">
        <v>1000</v>
      </c>
      <c r="AY2276" s="31">
        <v>1000</v>
      </c>
      <c r="AZ2276" s="31">
        <v>2000</v>
      </c>
    </row>
    <row r="2277" spans="1:52" ht="15" customHeight="1">
      <c r="A2277" s="29" t="s">
        <v>10681</v>
      </c>
      <c r="B2277" s="34">
        <v>36150</v>
      </c>
      <c r="C2277" s="28">
        <v>600</v>
      </c>
      <c r="D2277" s="28">
        <v>45</v>
      </c>
      <c r="E2277" s="28">
        <v>45</v>
      </c>
      <c r="F2277" s="29" t="s">
        <v>1566</v>
      </c>
      <c r="G2277" s="29" t="s">
        <v>10675</v>
      </c>
      <c r="H2277" s="28">
        <v>575</v>
      </c>
      <c r="I2277" s="29" t="s">
        <v>10541</v>
      </c>
      <c r="J2277" s="33" t="s">
        <v>10679</v>
      </c>
      <c r="K2277" s="29" t="s">
        <v>178</v>
      </c>
      <c r="L2277" s="29" t="s">
        <v>10678</v>
      </c>
      <c r="M2277" s="29" t="s">
        <v>575</v>
      </c>
      <c r="N2277" s="28">
        <v>490691.7</v>
      </c>
      <c r="O2277" s="28">
        <v>6143672</v>
      </c>
      <c r="P2277" s="29" t="s">
        <v>10677</v>
      </c>
      <c r="Q2277" s="32" t="s">
        <v>174</v>
      </c>
      <c r="R2277" s="19"/>
      <c r="S2277" s="19"/>
      <c r="T2277" s="19"/>
      <c r="U2277" s="19"/>
      <c r="V2277" s="19"/>
      <c r="W2277" s="19"/>
      <c r="X2277" s="19"/>
      <c r="Y2277" s="19"/>
      <c r="Z2277" s="19"/>
      <c r="AA2277" s="19"/>
      <c r="AB2277" s="19"/>
      <c r="AC2277" s="19"/>
      <c r="AD2277" s="19"/>
      <c r="AE2277" s="19"/>
      <c r="AF2277" s="19"/>
      <c r="AG2277" s="19"/>
      <c r="AH2277" s="19"/>
      <c r="AI2277" s="19"/>
      <c r="AJ2277" s="19"/>
      <c r="AK2277" s="19"/>
      <c r="AL2277" s="19"/>
      <c r="AM2277" s="31">
        <v>49530</v>
      </c>
      <c r="AN2277" s="31">
        <v>1159494</v>
      </c>
      <c r="AO2277" s="31">
        <v>1402982</v>
      </c>
      <c r="AP2277" s="31">
        <v>1094394</v>
      </c>
      <c r="AQ2277" s="31">
        <v>1286317.5</v>
      </c>
      <c r="AR2277" s="31">
        <v>1068459</v>
      </c>
      <c r="AS2277" s="31">
        <v>1171460.25</v>
      </c>
      <c r="AT2277" s="31">
        <v>1165278.25</v>
      </c>
      <c r="AU2277" s="31">
        <v>1178618</v>
      </c>
      <c r="AV2277" s="31">
        <v>1323067.05859375</v>
      </c>
      <c r="AW2277" s="31">
        <v>1249583.09375</v>
      </c>
      <c r="AX2277" s="31">
        <v>104107.203125</v>
      </c>
      <c r="AY2277" s="31">
        <v>81714.203125</v>
      </c>
      <c r="AZ2277" s="31">
        <v>185821.40625</v>
      </c>
    </row>
    <row r="2278" spans="1:52" ht="15" customHeight="1">
      <c r="A2278" s="29" t="s">
        <v>10676</v>
      </c>
      <c r="B2278" s="34">
        <v>36243</v>
      </c>
      <c r="C2278" s="28">
        <v>900</v>
      </c>
      <c r="D2278" s="28">
        <v>52</v>
      </c>
      <c r="E2278" s="28">
        <v>49</v>
      </c>
      <c r="F2278" s="29" t="s">
        <v>172</v>
      </c>
      <c r="G2278" s="29" t="s">
        <v>3715</v>
      </c>
      <c r="H2278" s="28">
        <v>575</v>
      </c>
      <c r="I2278" s="29" t="s">
        <v>10541</v>
      </c>
      <c r="J2278" s="33" t="s">
        <v>10674</v>
      </c>
      <c r="K2278" s="29" t="s">
        <v>178</v>
      </c>
      <c r="L2278" s="29" t="s">
        <v>10671</v>
      </c>
      <c r="M2278" s="29" t="s">
        <v>2926</v>
      </c>
      <c r="N2278" s="28">
        <v>491653.4</v>
      </c>
      <c r="O2278" s="28">
        <v>6142774</v>
      </c>
      <c r="P2278" s="29" t="s">
        <v>10670</v>
      </c>
      <c r="Q2278" s="32" t="s">
        <v>174</v>
      </c>
      <c r="R2278" s="19"/>
      <c r="S2278" s="19"/>
      <c r="T2278" s="19"/>
      <c r="U2278" s="19"/>
      <c r="V2278" s="19"/>
      <c r="W2278" s="19"/>
      <c r="X2278" s="19"/>
      <c r="Y2278" s="19"/>
      <c r="Z2278" s="19"/>
      <c r="AA2278" s="19"/>
      <c r="AB2278" s="19"/>
      <c r="AC2278" s="19"/>
      <c r="AD2278" s="19"/>
      <c r="AE2278" s="19"/>
      <c r="AF2278" s="19"/>
      <c r="AG2278" s="19"/>
      <c r="AH2278" s="19"/>
      <c r="AI2278" s="19"/>
      <c r="AJ2278" s="19"/>
      <c r="AK2278" s="19"/>
      <c r="AL2278" s="19"/>
      <c r="AM2278" s="19"/>
      <c r="AN2278" s="31">
        <v>915815</v>
      </c>
      <c r="AO2278" s="31">
        <v>1299132</v>
      </c>
      <c r="AP2278" s="31">
        <v>1245972.75</v>
      </c>
      <c r="AQ2278" s="31">
        <v>1626420.046875</v>
      </c>
      <c r="AR2278" s="31">
        <v>1545047.25</v>
      </c>
      <c r="AS2278" s="31">
        <v>1697325.125</v>
      </c>
      <c r="AT2278" s="31">
        <v>1670862.875</v>
      </c>
      <c r="AU2278" s="31">
        <v>1607184.171875</v>
      </c>
      <c r="AV2278" s="31">
        <v>1990715.7578125</v>
      </c>
      <c r="AW2278" s="31">
        <v>1850720.1875</v>
      </c>
      <c r="AX2278" s="31">
        <v>154631.203125</v>
      </c>
      <c r="AY2278" s="31">
        <v>119167.5</v>
      </c>
      <c r="AZ2278" s="31">
        <v>273798.703125</v>
      </c>
    </row>
    <row r="2279" spans="1:52" ht="15" customHeight="1">
      <c r="A2279" s="29" t="s">
        <v>10673</v>
      </c>
      <c r="B2279" s="34">
        <v>36243</v>
      </c>
      <c r="C2279" s="28">
        <v>900</v>
      </c>
      <c r="D2279" s="28">
        <v>52</v>
      </c>
      <c r="E2279" s="28">
        <v>49</v>
      </c>
      <c r="F2279" s="29" t="s">
        <v>172</v>
      </c>
      <c r="G2279" s="29" t="s">
        <v>3715</v>
      </c>
      <c r="H2279" s="28">
        <v>575</v>
      </c>
      <c r="I2279" s="29" t="s">
        <v>10541</v>
      </c>
      <c r="J2279" s="33" t="s">
        <v>10672</v>
      </c>
      <c r="K2279" s="29" t="s">
        <v>178</v>
      </c>
      <c r="L2279" s="29" t="s">
        <v>10671</v>
      </c>
      <c r="M2279" s="29" t="s">
        <v>2926</v>
      </c>
      <c r="N2279" s="28">
        <v>491699.3</v>
      </c>
      <c r="O2279" s="28">
        <v>6142582</v>
      </c>
      <c r="P2279" s="29" t="s">
        <v>10670</v>
      </c>
      <c r="Q2279" s="32" t="s">
        <v>174</v>
      </c>
      <c r="R2279" s="19"/>
      <c r="S2279" s="19"/>
      <c r="T2279" s="19"/>
      <c r="U2279" s="19"/>
      <c r="V2279" s="19"/>
      <c r="W2279" s="19"/>
      <c r="X2279" s="19"/>
      <c r="Y2279" s="19"/>
      <c r="Z2279" s="19"/>
      <c r="AA2279" s="19"/>
      <c r="AB2279" s="19"/>
      <c r="AC2279" s="19"/>
      <c r="AD2279" s="19"/>
      <c r="AE2279" s="19"/>
      <c r="AF2279" s="19"/>
      <c r="AG2279" s="19"/>
      <c r="AH2279" s="19"/>
      <c r="AI2279" s="19"/>
      <c r="AJ2279" s="19"/>
      <c r="AK2279" s="19"/>
      <c r="AL2279" s="19"/>
      <c r="AM2279" s="19"/>
      <c r="AN2279" s="31">
        <v>915815</v>
      </c>
      <c r="AO2279" s="31">
        <v>1299132</v>
      </c>
      <c r="AP2279" s="31">
        <v>1245972.75</v>
      </c>
      <c r="AQ2279" s="31">
        <v>1626420.046875</v>
      </c>
      <c r="AR2279" s="31">
        <v>1545047.25</v>
      </c>
      <c r="AS2279" s="31">
        <v>1697325.125</v>
      </c>
      <c r="AT2279" s="31">
        <v>1670862.875</v>
      </c>
      <c r="AU2279" s="31">
        <v>1607184.171875</v>
      </c>
      <c r="AV2279" s="31">
        <v>1990715.7578125</v>
      </c>
      <c r="AW2279" s="31">
        <v>1850720.1875</v>
      </c>
      <c r="AX2279" s="31">
        <v>154631.203125</v>
      </c>
      <c r="AY2279" s="31">
        <v>119167.5</v>
      </c>
      <c r="AZ2279" s="31">
        <v>273798.703125</v>
      </c>
    </row>
    <row r="2280" spans="1:52" ht="15" customHeight="1">
      <c r="A2280" s="29" t="s">
        <v>10669</v>
      </c>
      <c r="B2280" s="34">
        <v>36150</v>
      </c>
      <c r="C2280" s="28">
        <v>1000</v>
      </c>
      <c r="D2280" s="28">
        <v>0.1</v>
      </c>
      <c r="E2280" s="28">
        <v>0.1</v>
      </c>
      <c r="F2280" s="29" t="s">
        <v>172</v>
      </c>
      <c r="G2280" s="29" t="s">
        <v>10664</v>
      </c>
      <c r="H2280" s="28">
        <v>575</v>
      </c>
      <c r="I2280" s="29" t="s">
        <v>10541</v>
      </c>
      <c r="J2280" s="33" t="s">
        <v>10668</v>
      </c>
      <c r="K2280" s="29" t="s">
        <v>178</v>
      </c>
      <c r="L2280" s="29" t="s">
        <v>10667</v>
      </c>
      <c r="M2280" s="29" t="s">
        <v>7619</v>
      </c>
      <c r="N2280" s="28">
        <v>492265.3</v>
      </c>
      <c r="O2280" s="28">
        <v>6154612</v>
      </c>
      <c r="P2280" s="29" t="s">
        <v>10666</v>
      </c>
      <c r="Q2280" s="32" t="s">
        <v>174</v>
      </c>
      <c r="R2280" s="19"/>
      <c r="S2280" s="19"/>
      <c r="T2280" s="19"/>
      <c r="U2280" s="19"/>
      <c r="V2280" s="19"/>
      <c r="W2280" s="19"/>
      <c r="X2280" s="19"/>
      <c r="Y2280" s="19"/>
      <c r="Z2280" s="19"/>
      <c r="AA2280" s="19"/>
      <c r="AB2280" s="19"/>
      <c r="AC2280" s="19"/>
      <c r="AD2280" s="19"/>
      <c r="AE2280" s="19"/>
      <c r="AF2280" s="19"/>
      <c r="AG2280" s="19"/>
      <c r="AH2280" s="19"/>
      <c r="AI2280" s="19"/>
      <c r="AJ2280" s="19"/>
      <c r="AK2280" s="19"/>
      <c r="AL2280" s="19"/>
      <c r="AM2280" s="31">
        <v>0</v>
      </c>
      <c r="AN2280" s="31">
        <v>1944275</v>
      </c>
      <c r="AO2280" s="31">
        <v>2208182</v>
      </c>
      <c r="AP2280" s="31">
        <v>1843602.75</v>
      </c>
      <c r="AQ2280" s="31">
        <v>2037176.75</v>
      </c>
      <c r="AR2280" s="31">
        <v>1802609.5</v>
      </c>
      <c r="AS2280" s="31">
        <v>1951414.6328125</v>
      </c>
      <c r="AT2280" s="31">
        <v>1912612.21875</v>
      </c>
      <c r="AU2280" s="31">
        <v>1834157.3984375</v>
      </c>
      <c r="AV2280" s="31">
        <v>2090443.6171875</v>
      </c>
      <c r="AW2280" s="31">
        <v>1636845.390625</v>
      </c>
      <c r="AX2280" s="31">
        <v>150859.09375</v>
      </c>
      <c r="AY2280" s="31">
        <v>121751.203125</v>
      </c>
      <c r="AZ2280" s="31">
        <v>272610.296875</v>
      </c>
    </row>
    <row r="2281" spans="1:52" ht="15" customHeight="1">
      <c r="A2281" s="29" t="s">
        <v>10665</v>
      </c>
      <c r="B2281" s="34">
        <v>36675</v>
      </c>
      <c r="C2281" s="28">
        <v>600</v>
      </c>
      <c r="D2281" s="28">
        <v>45</v>
      </c>
      <c r="E2281" s="28">
        <v>45</v>
      </c>
      <c r="F2281" s="29" t="s">
        <v>1566</v>
      </c>
      <c r="G2281" s="29" t="s">
        <v>5651</v>
      </c>
      <c r="H2281" s="28">
        <v>575</v>
      </c>
      <c r="I2281" s="29" t="s">
        <v>10541</v>
      </c>
      <c r="J2281" s="33" t="s">
        <v>10663</v>
      </c>
      <c r="K2281" s="29" t="s">
        <v>178</v>
      </c>
      <c r="L2281" s="29" t="s">
        <v>10662</v>
      </c>
      <c r="M2281" s="29" t="s">
        <v>575</v>
      </c>
      <c r="N2281" s="28">
        <v>491132.3</v>
      </c>
      <c r="O2281" s="28">
        <v>6143435</v>
      </c>
      <c r="P2281" s="29" t="s">
        <v>10661</v>
      </c>
      <c r="Q2281" s="32" t="s">
        <v>174</v>
      </c>
      <c r="R2281" s="19"/>
      <c r="S2281" s="19"/>
      <c r="T2281" s="19"/>
      <c r="U2281" s="19"/>
      <c r="V2281" s="19"/>
      <c r="W2281" s="19"/>
      <c r="X2281" s="19"/>
      <c r="Y2281" s="19"/>
      <c r="Z2281" s="19"/>
      <c r="AA2281" s="19"/>
      <c r="AB2281" s="19"/>
      <c r="AC2281" s="19"/>
      <c r="AD2281" s="19"/>
      <c r="AE2281" s="19"/>
      <c r="AF2281" s="19"/>
      <c r="AG2281" s="19"/>
      <c r="AH2281" s="19"/>
      <c r="AI2281" s="19"/>
      <c r="AJ2281" s="19"/>
      <c r="AK2281" s="19"/>
      <c r="AL2281" s="19"/>
      <c r="AM2281" s="19"/>
      <c r="AN2281" s="19"/>
      <c r="AO2281" s="31">
        <v>600058</v>
      </c>
      <c r="AP2281" s="31">
        <v>1012465.546875</v>
      </c>
      <c r="AQ2281" s="31">
        <v>1224316.75</v>
      </c>
      <c r="AR2281" s="31">
        <v>1019225.75</v>
      </c>
      <c r="AS2281" s="31">
        <v>1139585</v>
      </c>
      <c r="AT2281" s="31">
        <v>1082063.3515625</v>
      </c>
      <c r="AU2281" s="31">
        <v>1004496.60546875</v>
      </c>
      <c r="AV2281" s="31">
        <v>1092529.41015625</v>
      </c>
      <c r="AW2281" s="31">
        <v>1206103.1015625</v>
      </c>
      <c r="AX2281" s="31">
        <v>96278.296875</v>
      </c>
      <c r="AY2281" s="31">
        <v>47443.19921875</v>
      </c>
      <c r="AZ2281" s="31">
        <v>143721.49609375</v>
      </c>
    </row>
    <row r="2282" spans="1:52" ht="15" customHeight="1">
      <c r="A2282" s="29" t="s">
        <v>10660</v>
      </c>
      <c r="B2282" s="34">
        <v>30902</v>
      </c>
      <c r="C2282" s="28">
        <v>55</v>
      </c>
      <c r="D2282" s="28">
        <v>15.3</v>
      </c>
      <c r="E2282" s="28">
        <v>23</v>
      </c>
      <c r="F2282" s="29" t="s">
        <v>220</v>
      </c>
      <c r="G2282" s="29" t="s">
        <v>10655</v>
      </c>
      <c r="H2282" s="28">
        <v>575</v>
      </c>
      <c r="I2282" s="29" t="s">
        <v>10541</v>
      </c>
      <c r="J2282" s="33" t="s">
        <v>10659</v>
      </c>
      <c r="K2282" s="29" t="s">
        <v>178</v>
      </c>
      <c r="L2282" s="29" t="s">
        <v>10658</v>
      </c>
      <c r="M2282" s="29" t="s">
        <v>9474</v>
      </c>
      <c r="N2282" s="28">
        <v>511906.3</v>
      </c>
      <c r="O2282" s="28">
        <v>6143564</v>
      </c>
      <c r="P2282" s="29" t="s">
        <v>10657</v>
      </c>
      <c r="Q2282" s="32" t="s">
        <v>207</v>
      </c>
      <c r="R2282" s="19"/>
      <c r="S2282" s="19"/>
      <c r="T2282" s="19"/>
      <c r="U2282" s="19"/>
      <c r="V2282" s="19"/>
      <c r="W2282" s="19"/>
      <c r="X2282" s="19"/>
      <c r="Y2282" s="31">
        <v>24044.201171875</v>
      </c>
      <c r="Z2282" s="31">
        <v>56698.9140625</v>
      </c>
      <c r="AA2282" s="31">
        <v>70234.375</v>
      </c>
      <c r="AB2282" s="31">
        <v>58605.34375</v>
      </c>
      <c r="AC2282" s="31">
        <v>69188.046875</v>
      </c>
      <c r="AD2282" s="31">
        <v>66429.0234375</v>
      </c>
      <c r="AE2282" s="31">
        <v>72948.375</v>
      </c>
      <c r="AF2282" s="31">
        <v>64818.1171875</v>
      </c>
      <c r="AG2282" s="31">
        <v>67257</v>
      </c>
      <c r="AH2282" s="31">
        <v>67685</v>
      </c>
      <c r="AI2282" s="31">
        <v>73549</v>
      </c>
      <c r="AJ2282" s="31">
        <v>61221</v>
      </c>
      <c r="AK2282" s="31">
        <v>59981</v>
      </c>
      <c r="AL2282" s="31">
        <v>63897</v>
      </c>
      <c r="AM2282" s="31">
        <v>65797</v>
      </c>
      <c r="AN2282" s="31">
        <v>56244</v>
      </c>
      <c r="AO2282" s="31">
        <v>42690</v>
      </c>
      <c r="AP2282" s="31">
        <v>25376.421020507813</v>
      </c>
      <c r="AQ2282" s="31">
        <v>25568.012939453125</v>
      </c>
      <c r="AR2282" s="31">
        <v>20510.927978515625</v>
      </c>
      <c r="AS2282" s="31">
        <v>26142.59895324707</v>
      </c>
      <c r="AT2282" s="31">
        <v>36067.676940917969</v>
      </c>
      <c r="AU2282" s="31">
        <v>36470.599975585938</v>
      </c>
      <c r="AV2282" s="31">
        <v>49707.400634765625</v>
      </c>
      <c r="AW2282" s="31">
        <v>47640.300537109375</v>
      </c>
      <c r="AX2282" s="31">
        <v>4246.2001953125</v>
      </c>
      <c r="AY2282" s="31">
        <v>3490.5</v>
      </c>
      <c r="AZ2282" s="31">
        <v>7736.7001953125</v>
      </c>
    </row>
    <row r="2283" spans="1:52" ht="15" customHeight="1">
      <c r="A2283" s="29" t="s">
        <v>10656</v>
      </c>
      <c r="B2283" s="34">
        <v>35307</v>
      </c>
      <c r="C2283" s="28">
        <v>225</v>
      </c>
      <c r="D2283" s="28">
        <v>27</v>
      </c>
      <c r="E2283" s="28">
        <v>32</v>
      </c>
      <c r="F2283" s="29" t="s">
        <v>220</v>
      </c>
      <c r="G2283" s="29" t="s">
        <v>10650</v>
      </c>
      <c r="H2283" s="28">
        <v>575</v>
      </c>
      <c r="I2283" s="29" t="s">
        <v>10541</v>
      </c>
      <c r="J2283" s="33" t="s">
        <v>10654</v>
      </c>
      <c r="K2283" s="29" t="s">
        <v>178</v>
      </c>
      <c r="L2283" s="29" t="s">
        <v>10653</v>
      </c>
      <c r="M2283" s="29" t="s">
        <v>1446</v>
      </c>
      <c r="N2283" s="28">
        <v>504350.7</v>
      </c>
      <c r="O2283" s="28">
        <v>6146213</v>
      </c>
      <c r="P2283" s="29" t="s">
        <v>10652</v>
      </c>
      <c r="Q2283" s="32" t="s">
        <v>207</v>
      </c>
      <c r="R2283" s="19"/>
      <c r="S2283" s="19"/>
      <c r="T2283" s="19"/>
      <c r="U2283" s="19"/>
      <c r="V2283" s="19"/>
      <c r="W2283" s="19"/>
      <c r="X2283" s="19"/>
      <c r="Y2283" s="19"/>
      <c r="Z2283" s="19"/>
      <c r="AA2283" s="19"/>
      <c r="AB2283" s="19"/>
      <c r="AC2283" s="19"/>
      <c r="AD2283" s="19"/>
      <c r="AE2283" s="19"/>
      <c r="AF2283" s="19"/>
      <c r="AG2283" s="19"/>
      <c r="AH2283" s="19"/>
      <c r="AI2283" s="19"/>
      <c r="AJ2283" s="19"/>
      <c r="AK2283" s="31">
        <v>165000</v>
      </c>
      <c r="AL2283" s="31">
        <v>495000</v>
      </c>
      <c r="AM2283" s="31">
        <v>495000</v>
      </c>
      <c r="AN2283" s="31">
        <v>495000</v>
      </c>
      <c r="AO2283" s="31">
        <v>495000</v>
      </c>
      <c r="AP2283" s="31">
        <v>298451.5419921875</v>
      </c>
      <c r="AQ2283" s="31">
        <v>326039.251953125</v>
      </c>
      <c r="AR2283" s="31">
        <v>276959.107421875</v>
      </c>
      <c r="AS2283" s="31">
        <v>295364.90087890625</v>
      </c>
      <c r="AT2283" s="31">
        <v>308386.1015625</v>
      </c>
      <c r="AU2283" s="31">
        <v>292785.80029296875</v>
      </c>
      <c r="AV2283" s="31">
        <v>349160.7998046875</v>
      </c>
      <c r="AW2283" s="31">
        <v>346156.8974609375</v>
      </c>
      <c r="AX2283" s="31">
        <v>28433.599609375</v>
      </c>
      <c r="AY2283" s="31">
        <v>22721.80078125</v>
      </c>
      <c r="AZ2283" s="31">
        <v>51155.400390625</v>
      </c>
    </row>
    <row r="2284" spans="1:52" ht="15" customHeight="1">
      <c r="A2284" s="29" t="s">
        <v>10651</v>
      </c>
      <c r="B2284" s="34">
        <v>33266</v>
      </c>
      <c r="C2284" s="28">
        <v>150</v>
      </c>
      <c r="D2284" s="28">
        <v>40</v>
      </c>
      <c r="E2284" s="28">
        <v>30</v>
      </c>
      <c r="F2284" s="29" t="s">
        <v>440</v>
      </c>
      <c r="G2284" s="29" t="s">
        <v>10645</v>
      </c>
      <c r="H2284" s="28">
        <v>575</v>
      </c>
      <c r="I2284" s="29" t="s">
        <v>10541</v>
      </c>
      <c r="J2284" s="33" t="s">
        <v>10649</v>
      </c>
      <c r="K2284" s="29" t="s">
        <v>178</v>
      </c>
      <c r="L2284" s="29" t="s">
        <v>10648</v>
      </c>
      <c r="M2284" s="29" t="s">
        <v>229</v>
      </c>
      <c r="N2284" s="28">
        <v>510161.2</v>
      </c>
      <c r="O2284" s="28">
        <v>6132095</v>
      </c>
      <c r="P2284" s="29" t="s">
        <v>10647</v>
      </c>
      <c r="Q2284" s="32" t="s">
        <v>207</v>
      </c>
      <c r="R2284" s="19"/>
      <c r="S2284" s="19"/>
      <c r="T2284" s="19"/>
      <c r="U2284" s="19"/>
      <c r="V2284" s="19"/>
      <c r="W2284" s="19"/>
      <c r="X2284" s="19"/>
      <c r="Y2284" s="19"/>
      <c r="Z2284" s="19"/>
      <c r="AA2284" s="19"/>
      <c r="AB2284" s="19"/>
      <c r="AC2284" s="19"/>
      <c r="AD2284" s="19"/>
      <c r="AE2284" s="19"/>
      <c r="AF2284" s="31">
        <v>277900</v>
      </c>
      <c r="AG2284" s="31">
        <v>326910</v>
      </c>
      <c r="AH2284" s="31">
        <v>316480</v>
      </c>
      <c r="AI2284" s="31">
        <v>337360</v>
      </c>
      <c r="AJ2284" s="31">
        <v>307030</v>
      </c>
      <c r="AK2284" s="31">
        <v>270180</v>
      </c>
      <c r="AL2284" s="31">
        <v>307839</v>
      </c>
      <c r="AM2284" s="31">
        <v>350517</v>
      </c>
      <c r="AN2284" s="31">
        <v>270207</v>
      </c>
      <c r="AO2284" s="31">
        <v>337853</v>
      </c>
      <c r="AP2284" s="31">
        <v>253005.685546875</v>
      </c>
      <c r="AQ2284" s="31">
        <v>280538.140625</v>
      </c>
      <c r="AR2284" s="31">
        <v>253797.83642578125</v>
      </c>
      <c r="AS2284" s="31">
        <v>266471.8984375</v>
      </c>
      <c r="AT2284" s="31">
        <v>140105.80029296875</v>
      </c>
      <c r="AU2284" s="31">
        <v>256071.69775390625</v>
      </c>
      <c r="AV2284" s="31">
        <v>335317.80078125</v>
      </c>
      <c r="AW2284" s="31">
        <v>316033.3955078125</v>
      </c>
      <c r="AX2284" s="31">
        <v>25860.69921875</v>
      </c>
      <c r="AY2284" s="31">
        <v>20321.19921875</v>
      </c>
      <c r="AZ2284" s="31">
        <v>46181.8984375</v>
      </c>
    </row>
    <row r="2285" spans="1:52" ht="15" customHeight="1">
      <c r="A2285" s="29" t="s">
        <v>10646</v>
      </c>
      <c r="B2285" s="34">
        <v>33497</v>
      </c>
      <c r="C2285" s="28">
        <v>150</v>
      </c>
      <c r="D2285" s="28">
        <v>0.1</v>
      </c>
      <c r="E2285" s="28">
        <v>0.1</v>
      </c>
      <c r="F2285" s="29" t="s">
        <v>440</v>
      </c>
      <c r="G2285" s="29" t="s">
        <v>3131</v>
      </c>
      <c r="H2285" s="28">
        <v>575</v>
      </c>
      <c r="I2285" s="29" t="s">
        <v>10541</v>
      </c>
      <c r="J2285" s="33" t="s">
        <v>10644</v>
      </c>
      <c r="K2285" s="29" t="s">
        <v>178</v>
      </c>
      <c r="L2285" s="29" t="s">
        <v>10584</v>
      </c>
      <c r="M2285" s="29" t="s">
        <v>10643</v>
      </c>
      <c r="N2285" s="28">
        <v>495680.4</v>
      </c>
      <c r="O2285" s="28">
        <v>6131349</v>
      </c>
      <c r="P2285" s="29" t="s">
        <v>10642</v>
      </c>
      <c r="Q2285" s="32" t="s">
        <v>207</v>
      </c>
      <c r="R2285" s="19"/>
      <c r="S2285" s="19"/>
      <c r="T2285" s="19"/>
      <c r="U2285" s="19"/>
      <c r="V2285" s="19"/>
      <c r="W2285" s="19"/>
      <c r="X2285" s="19"/>
      <c r="Y2285" s="19"/>
      <c r="Z2285" s="19"/>
      <c r="AA2285" s="19"/>
      <c r="AB2285" s="19"/>
      <c r="AC2285" s="19"/>
      <c r="AD2285" s="19"/>
      <c r="AE2285" s="19"/>
      <c r="AF2285" s="31">
        <v>53312</v>
      </c>
      <c r="AG2285" s="31">
        <v>338707</v>
      </c>
      <c r="AH2285" s="31">
        <v>325665</v>
      </c>
      <c r="AI2285" s="31">
        <v>350335</v>
      </c>
      <c r="AJ2285" s="31">
        <v>318330</v>
      </c>
      <c r="AK2285" s="31">
        <v>281728</v>
      </c>
      <c r="AL2285" s="31">
        <v>298608</v>
      </c>
      <c r="AM2285" s="31">
        <v>347188</v>
      </c>
      <c r="AN2285" s="31">
        <v>280376</v>
      </c>
      <c r="AO2285" s="31">
        <v>350832</v>
      </c>
      <c r="AP2285" s="31">
        <v>285582.591796875</v>
      </c>
      <c r="AQ2285" s="31">
        <v>319781.1630859375</v>
      </c>
      <c r="AR2285" s="31">
        <v>282702.5234375</v>
      </c>
      <c r="AS2285" s="31">
        <v>306844.896484375</v>
      </c>
      <c r="AT2285" s="31">
        <v>291882.197265625</v>
      </c>
      <c r="AU2285" s="31">
        <v>294201.9951171875</v>
      </c>
      <c r="AV2285" s="31">
        <v>345163.3984375</v>
      </c>
      <c r="AW2285" s="31">
        <v>320794.998046875</v>
      </c>
      <c r="AX2285" s="31">
        <v>21807.5</v>
      </c>
      <c r="AY2285" s="31">
        <v>21598</v>
      </c>
      <c r="AZ2285" s="31">
        <v>43405.5</v>
      </c>
    </row>
    <row r="2286" spans="1:52" ht="15" customHeight="1">
      <c r="A2286" s="29" t="s">
        <v>10641</v>
      </c>
      <c r="B2286" s="34">
        <v>33994</v>
      </c>
      <c r="C2286" s="28">
        <v>150</v>
      </c>
      <c r="D2286" s="28">
        <v>0.1</v>
      </c>
      <c r="E2286" s="28">
        <v>0.1</v>
      </c>
      <c r="F2286" s="29" t="s">
        <v>440</v>
      </c>
      <c r="G2286" s="29" t="s">
        <v>3131</v>
      </c>
      <c r="H2286" s="28">
        <v>575</v>
      </c>
      <c r="I2286" s="29" t="s">
        <v>10541</v>
      </c>
      <c r="J2286" s="33" t="s">
        <v>10640</v>
      </c>
      <c r="K2286" s="29" t="s">
        <v>178</v>
      </c>
      <c r="L2286" s="29" t="s">
        <v>10584</v>
      </c>
      <c r="M2286" s="29" t="s">
        <v>2338</v>
      </c>
      <c r="N2286" s="28">
        <v>495680.4</v>
      </c>
      <c r="O2286" s="28">
        <v>6131349</v>
      </c>
      <c r="P2286" s="29" t="s">
        <v>10639</v>
      </c>
      <c r="Q2286" s="32" t="s">
        <v>207</v>
      </c>
      <c r="R2286" s="19"/>
      <c r="S2286" s="19"/>
      <c r="T2286" s="19"/>
      <c r="U2286" s="19"/>
      <c r="V2286" s="19"/>
      <c r="W2286" s="19"/>
      <c r="X2286" s="19"/>
      <c r="Y2286" s="19"/>
      <c r="Z2286" s="19"/>
      <c r="AA2286" s="19"/>
      <c r="AB2286" s="19"/>
      <c r="AC2286" s="19"/>
      <c r="AD2286" s="19"/>
      <c r="AE2286" s="19"/>
      <c r="AF2286" s="19"/>
      <c r="AG2286" s="19"/>
      <c r="AH2286" s="31">
        <v>270275</v>
      </c>
      <c r="AI2286" s="31">
        <v>363870</v>
      </c>
      <c r="AJ2286" s="31">
        <v>317340</v>
      </c>
      <c r="AK2286" s="31">
        <v>293030</v>
      </c>
      <c r="AL2286" s="31">
        <v>306072</v>
      </c>
      <c r="AM2286" s="31">
        <v>347202</v>
      </c>
      <c r="AN2286" s="31">
        <v>253860</v>
      </c>
      <c r="AO2286" s="31">
        <v>348562</v>
      </c>
      <c r="AP2286" s="31">
        <v>275533.3984375</v>
      </c>
      <c r="AQ2286" s="31">
        <v>320487.087890625</v>
      </c>
      <c r="AR2286" s="31">
        <v>282203.71875</v>
      </c>
      <c r="AS2286" s="31">
        <v>305079.896484375</v>
      </c>
      <c r="AT2286" s="31">
        <v>299808.701171875</v>
      </c>
      <c r="AU2286" s="31">
        <v>282623.296875</v>
      </c>
      <c r="AV2286" s="31">
        <v>344062.8974609375</v>
      </c>
      <c r="AW2286" s="31">
        <v>330303.3994140625</v>
      </c>
      <c r="AX2286" s="31">
        <v>26563.19921875</v>
      </c>
      <c r="AY2286" s="31">
        <v>20974.30078125</v>
      </c>
      <c r="AZ2286" s="31">
        <v>47537.5</v>
      </c>
    </row>
    <row r="2287" spans="1:52" ht="15" customHeight="1">
      <c r="A2287" s="29" t="s">
        <v>10638</v>
      </c>
      <c r="B2287" s="34">
        <v>35873</v>
      </c>
      <c r="C2287" s="28">
        <v>660</v>
      </c>
      <c r="D2287" s="28">
        <v>47</v>
      </c>
      <c r="E2287" s="28">
        <v>45</v>
      </c>
      <c r="F2287" s="29" t="s">
        <v>242</v>
      </c>
      <c r="G2287" s="29" t="s">
        <v>4425</v>
      </c>
      <c r="H2287" s="28">
        <v>575</v>
      </c>
      <c r="I2287" s="29" t="s">
        <v>10541</v>
      </c>
      <c r="J2287" s="33" t="s">
        <v>10637</v>
      </c>
      <c r="K2287" s="29" t="s">
        <v>178</v>
      </c>
      <c r="L2287" s="29" t="s">
        <v>10601</v>
      </c>
      <c r="M2287" s="29" t="s">
        <v>262</v>
      </c>
      <c r="N2287" s="28">
        <v>497674</v>
      </c>
      <c r="O2287" s="28">
        <v>6139181</v>
      </c>
      <c r="P2287" s="29" t="s">
        <v>10636</v>
      </c>
      <c r="Q2287" s="32" t="s">
        <v>174</v>
      </c>
      <c r="R2287" s="19"/>
      <c r="S2287" s="19"/>
      <c r="T2287" s="19"/>
      <c r="U2287" s="19"/>
      <c r="V2287" s="19"/>
      <c r="W2287" s="19"/>
      <c r="X2287" s="19"/>
      <c r="Y2287" s="19"/>
      <c r="Z2287" s="19"/>
      <c r="AA2287" s="19"/>
      <c r="AB2287" s="19"/>
      <c r="AC2287" s="19"/>
      <c r="AD2287" s="19"/>
      <c r="AE2287" s="19"/>
      <c r="AF2287" s="19"/>
      <c r="AG2287" s="19"/>
      <c r="AH2287" s="19"/>
      <c r="AI2287" s="19"/>
      <c r="AJ2287" s="19"/>
      <c r="AK2287" s="19"/>
      <c r="AL2287" s="19"/>
      <c r="AM2287" s="31">
        <v>1209820</v>
      </c>
      <c r="AN2287" s="31">
        <v>1433250</v>
      </c>
      <c r="AO2287" s="31">
        <v>1669236</v>
      </c>
      <c r="AP2287" s="31">
        <v>1309980</v>
      </c>
      <c r="AQ2287" s="31">
        <v>1510082</v>
      </c>
      <c r="AR2287" s="31">
        <v>1253391</v>
      </c>
      <c r="AS2287" s="31">
        <v>1440856</v>
      </c>
      <c r="AT2287" s="31">
        <v>1417167</v>
      </c>
      <c r="AU2287" s="31">
        <v>1342225.203125</v>
      </c>
      <c r="AV2287" s="31">
        <v>1636383.3828125</v>
      </c>
      <c r="AW2287" s="31">
        <v>1541959.8984375</v>
      </c>
      <c r="AX2287" s="31">
        <v>134287</v>
      </c>
      <c r="AY2287" s="31">
        <v>97805.8984375</v>
      </c>
      <c r="AZ2287" s="31">
        <v>232092.8984375</v>
      </c>
    </row>
    <row r="2288" spans="1:52" ht="15" customHeight="1">
      <c r="A2288" s="29" t="s">
        <v>10635</v>
      </c>
      <c r="B2288" s="34">
        <v>36067</v>
      </c>
      <c r="C2288" s="28">
        <v>660</v>
      </c>
      <c r="D2288" s="28">
        <v>47</v>
      </c>
      <c r="E2288" s="28">
        <v>45.7</v>
      </c>
      <c r="F2288" s="29" t="s">
        <v>242</v>
      </c>
      <c r="G2288" s="29" t="s">
        <v>10631</v>
      </c>
      <c r="H2288" s="28">
        <v>575</v>
      </c>
      <c r="I2288" s="29" t="s">
        <v>10541</v>
      </c>
      <c r="J2288" s="33" t="s">
        <v>10634</v>
      </c>
      <c r="K2288" s="29" t="s">
        <v>178</v>
      </c>
      <c r="L2288" s="29" t="s">
        <v>10588</v>
      </c>
      <c r="M2288" s="29" t="s">
        <v>832</v>
      </c>
      <c r="N2288" s="28">
        <v>495663</v>
      </c>
      <c r="O2288" s="28">
        <v>6136282</v>
      </c>
      <c r="P2288" s="29" t="s">
        <v>10633</v>
      </c>
      <c r="Q2288" s="32" t="s">
        <v>174</v>
      </c>
      <c r="R2288" s="19"/>
      <c r="S2288" s="19"/>
      <c r="T2288" s="19"/>
      <c r="U2288" s="19"/>
      <c r="V2288" s="19"/>
      <c r="W2288" s="19"/>
      <c r="X2288" s="19"/>
      <c r="Y2288" s="19"/>
      <c r="Z2288" s="19"/>
      <c r="AA2288" s="19"/>
      <c r="AB2288" s="19"/>
      <c r="AC2288" s="19"/>
      <c r="AD2288" s="19"/>
      <c r="AE2288" s="19"/>
      <c r="AF2288" s="19"/>
      <c r="AG2288" s="19"/>
      <c r="AH2288" s="19"/>
      <c r="AI2288" s="19"/>
      <c r="AJ2288" s="19"/>
      <c r="AK2288" s="19"/>
      <c r="AL2288" s="19"/>
      <c r="AM2288" s="31">
        <v>284247</v>
      </c>
      <c r="AN2288" s="31">
        <v>1127197</v>
      </c>
      <c r="AO2288" s="31">
        <v>1458291</v>
      </c>
      <c r="AP2288" s="31">
        <v>1127196</v>
      </c>
      <c r="AQ2288" s="31">
        <v>1317331.984375</v>
      </c>
      <c r="AR2288" s="31">
        <v>1128275</v>
      </c>
      <c r="AS2288" s="31">
        <v>1261188</v>
      </c>
      <c r="AT2288" s="31">
        <v>1195424</v>
      </c>
      <c r="AU2288" s="31">
        <v>1153756</v>
      </c>
      <c r="AV2288" s="31">
        <v>1421423</v>
      </c>
      <c r="AW2288" s="31">
        <v>1354634</v>
      </c>
      <c r="AX2288" s="31">
        <v>111592</v>
      </c>
      <c r="AY2288" s="31">
        <v>84542</v>
      </c>
      <c r="AZ2288" s="31">
        <v>196134</v>
      </c>
    </row>
    <row r="2289" spans="1:52" ht="15" customHeight="1">
      <c r="A2289" s="29" t="s">
        <v>10632</v>
      </c>
      <c r="B2289" s="34">
        <v>36076</v>
      </c>
      <c r="C2289" s="28">
        <v>660</v>
      </c>
      <c r="D2289" s="28">
        <v>46</v>
      </c>
      <c r="E2289" s="28">
        <v>45</v>
      </c>
      <c r="F2289" s="29" t="s">
        <v>242</v>
      </c>
      <c r="G2289" s="29" t="s">
        <v>2129</v>
      </c>
      <c r="H2289" s="28">
        <v>575</v>
      </c>
      <c r="I2289" s="29" t="s">
        <v>10541</v>
      </c>
      <c r="J2289" s="33" t="s">
        <v>10630</v>
      </c>
      <c r="K2289" s="29" t="s">
        <v>178</v>
      </c>
      <c r="L2289" s="29" t="s">
        <v>10629</v>
      </c>
      <c r="M2289" s="29" t="s">
        <v>2710</v>
      </c>
      <c r="N2289" s="28">
        <v>500740.9</v>
      </c>
      <c r="O2289" s="28">
        <v>6134194</v>
      </c>
      <c r="P2289" s="29" t="s">
        <v>10628</v>
      </c>
      <c r="Q2289" s="32" t="s">
        <v>174</v>
      </c>
      <c r="R2289" s="19"/>
      <c r="S2289" s="19"/>
      <c r="T2289" s="19"/>
      <c r="U2289" s="19"/>
      <c r="V2289" s="19"/>
      <c r="W2289" s="19"/>
      <c r="X2289" s="19"/>
      <c r="Y2289" s="19"/>
      <c r="Z2289" s="19"/>
      <c r="AA2289" s="19"/>
      <c r="AB2289" s="19"/>
      <c r="AC2289" s="19"/>
      <c r="AD2289" s="19"/>
      <c r="AE2289" s="19"/>
      <c r="AF2289" s="19"/>
      <c r="AG2289" s="19"/>
      <c r="AH2289" s="19"/>
      <c r="AI2289" s="19"/>
      <c r="AJ2289" s="19"/>
      <c r="AK2289" s="19"/>
      <c r="AL2289" s="19"/>
      <c r="AM2289" s="31">
        <v>381877</v>
      </c>
      <c r="AN2289" s="31">
        <v>1315608</v>
      </c>
      <c r="AO2289" s="31">
        <v>1590953</v>
      </c>
      <c r="AP2289" s="31">
        <v>1292644</v>
      </c>
      <c r="AQ2289" s="31">
        <v>1475852</v>
      </c>
      <c r="AR2289" s="31">
        <v>1334053</v>
      </c>
      <c r="AS2289" s="31">
        <v>1440214</v>
      </c>
      <c r="AT2289" s="31">
        <v>1435307</v>
      </c>
      <c r="AU2289" s="31">
        <v>1354297</v>
      </c>
      <c r="AV2289" s="31">
        <v>1562076</v>
      </c>
      <c r="AW2289" s="31">
        <v>1563574</v>
      </c>
      <c r="AX2289" s="31">
        <v>128092</v>
      </c>
      <c r="AY2289" s="31">
        <v>96814</v>
      </c>
      <c r="AZ2289" s="31">
        <v>224906</v>
      </c>
    </row>
    <row r="2290" spans="1:52" ht="15" customHeight="1">
      <c r="A2290" s="29" t="s">
        <v>10627</v>
      </c>
      <c r="B2290" s="34">
        <v>36139</v>
      </c>
      <c r="C2290" s="28">
        <v>660</v>
      </c>
      <c r="D2290" s="28">
        <v>48</v>
      </c>
      <c r="E2290" s="28">
        <v>45</v>
      </c>
      <c r="F2290" s="29" t="s">
        <v>242</v>
      </c>
      <c r="G2290" s="29" t="s">
        <v>10622</v>
      </c>
      <c r="H2290" s="28">
        <v>575</v>
      </c>
      <c r="I2290" s="29" t="s">
        <v>10541</v>
      </c>
      <c r="J2290" s="33" t="s">
        <v>10626</v>
      </c>
      <c r="K2290" s="29" t="s">
        <v>178</v>
      </c>
      <c r="L2290" s="29" t="s">
        <v>10625</v>
      </c>
      <c r="M2290" s="29" t="s">
        <v>3872</v>
      </c>
      <c r="N2290" s="28">
        <v>497105.2</v>
      </c>
      <c r="O2290" s="28">
        <v>6136115</v>
      </c>
      <c r="P2290" s="29" t="s">
        <v>10624</v>
      </c>
      <c r="Q2290" s="32" t="s">
        <v>174</v>
      </c>
      <c r="R2290" s="19"/>
      <c r="S2290" s="19"/>
      <c r="T2290" s="19"/>
      <c r="U2290" s="19"/>
      <c r="V2290" s="19"/>
      <c r="W2290" s="19"/>
      <c r="X2290" s="19"/>
      <c r="Y2290" s="19"/>
      <c r="Z2290" s="19"/>
      <c r="AA2290" s="19"/>
      <c r="AB2290" s="19"/>
      <c r="AC2290" s="19"/>
      <c r="AD2290" s="19"/>
      <c r="AE2290" s="19"/>
      <c r="AF2290" s="19"/>
      <c r="AG2290" s="19"/>
      <c r="AH2290" s="19"/>
      <c r="AI2290" s="19"/>
      <c r="AJ2290" s="19"/>
      <c r="AK2290" s="19"/>
      <c r="AL2290" s="19"/>
      <c r="AM2290" s="31">
        <v>106777</v>
      </c>
      <c r="AN2290" s="31">
        <v>1303455</v>
      </c>
      <c r="AO2290" s="31">
        <v>1584375</v>
      </c>
      <c r="AP2290" s="31">
        <v>1223301</v>
      </c>
      <c r="AQ2290" s="31">
        <v>1430094</v>
      </c>
      <c r="AR2290" s="31">
        <v>1179449</v>
      </c>
      <c r="AS2290" s="31">
        <v>1367188</v>
      </c>
      <c r="AT2290" s="31">
        <v>1308817</v>
      </c>
      <c r="AU2290" s="31">
        <v>1252716</v>
      </c>
      <c r="AV2290" s="31">
        <v>1522577.6875</v>
      </c>
      <c r="AW2290" s="31">
        <v>1483230.6875</v>
      </c>
      <c r="AX2290" s="31">
        <v>124461</v>
      </c>
      <c r="AY2290" s="31">
        <v>90360</v>
      </c>
      <c r="AZ2290" s="31">
        <v>214821</v>
      </c>
    </row>
    <row r="2291" spans="1:52" ht="15" customHeight="1">
      <c r="A2291" s="29" t="s">
        <v>10623</v>
      </c>
      <c r="B2291" s="34">
        <v>36139</v>
      </c>
      <c r="C2291" s="28">
        <v>660</v>
      </c>
      <c r="D2291" s="28">
        <v>47</v>
      </c>
      <c r="E2291" s="28">
        <v>46</v>
      </c>
      <c r="F2291" s="29" t="s">
        <v>242</v>
      </c>
      <c r="G2291" s="29" t="s">
        <v>2129</v>
      </c>
      <c r="H2291" s="28">
        <v>575</v>
      </c>
      <c r="I2291" s="29" t="s">
        <v>10541</v>
      </c>
      <c r="J2291" s="33" t="s">
        <v>10621</v>
      </c>
      <c r="K2291" s="29" t="s">
        <v>178</v>
      </c>
      <c r="L2291" s="29" t="s">
        <v>10579</v>
      </c>
      <c r="M2291" s="29" t="s">
        <v>829</v>
      </c>
      <c r="N2291" s="28">
        <v>499491</v>
      </c>
      <c r="O2291" s="28">
        <v>6138413</v>
      </c>
      <c r="P2291" s="29" t="s">
        <v>10620</v>
      </c>
      <c r="Q2291" s="32" t="s">
        <v>174</v>
      </c>
      <c r="R2291" s="19"/>
      <c r="S2291" s="19"/>
      <c r="T2291" s="19"/>
      <c r="U2291" s="19"/>
      <c r="V2291" s="19"/>
      <c r="W2291" s="19"/>
      <c r="X2291" s="19"/>
      <c r="Y2291" s="19"/>
      <c r="Z2291" s="19"/>
      <c r="AA2291" s="19"/>
      <c r="AB2291" s="19"/>
      <c r="AC2291" s="19"/>
      <c r="AD2291" s="19"/>
      <c r="AE2291" s="19"/>
      <c r="AF2291" s="19"/>
      <c r="AG2291" s="19"/>
      <c r="AH2291" s="19"/>
      <c r="AI2291" s="19"/>
      <c r="AJ2291" s="19"/>
      <c r="AK2291" s="19"/>
      <c r="AL2291" s="19"/>
      <c r="AM2291" s="31">
        <v>0</v>
      </c>
      <c r="AN2291" s="31">
        <v>1344219</v>
      </c>
      <c r="AO2291" s="31">
        <v>1590760</v>
      </c>
      <c r="AP2291" s="31">
        <v>1222972</v>
      </c>
      <c r="AQ2291" s="31">
        <v>1443705</v>
      </c>
      <c r="AR2291" s="31">
        <v>1220660</v>
      </c>
      <c r="AS2291" s="31">
        <v>1373671</v>
      </c>
      <c r="AT2291" s="31">
        <v>1352085</v>
      </c>
      <c r="AU2291" s="31">
        <v>1276861</v>
      </c>
      <c r="AV2291" s="31">
        <v>1577964.65625</v>
      </c>
      <c r="AW2291" s="31">
        <v>1511319</v>
      </c>
      <c r="AX2291" s="31">
        <v>123076</v>
      </c>
      <c r="AY2291" s="31">
        <v>92885</v>
      </c>
      <c r="AZ2291" s="31">
        <v>215961</v>
      </c>
    </row>
    <row r="2292" spans="1:52" ht="15" customHeight="1">
      <c r="A2292" s="29" t="s">
        <v>10619</v>
      </c>
      <c r="B2292" s="34">
        <v>36423</v>
      </c>
      <c r="C2292" s="28">
        <v>660</v>
      </c>
      <c r="D2292" s="28">
        <v>47</v>
      </c>
      <c r="E2292" s="28">
        <v>40</v>
      </c>
      <c r="F2292" s="29" t="s">
        <v>242</v>
      </c>
      <c r="G2292" s="29" t="s">
        <v>10614</v>
      </c>
      <c r="H2292" s="28">
        <v>575</v>
      </c>
      <c r="I2292" s="29" t="s">
        <v>10541</v>
      </c>
      <c r="J2292" s="33" t="s">
        <v>10618</v>
      </c>
      <c r="K2292" s="29" t="s">
        <v>178</v>
      </c>
      <c r="L2292" s="29" t="s">
        <v>10617</v>
      </c>
      <c r="M2292" s="29" t="s">
        <v>837</v>
      </c>
      <c r="N2292" s="28">
        <v>508790</v>
      </c>
      <c r="O2292" s="28">
        <v>6142403</v>
      </c>
      <c r="P2292" s="29" t="s">
        <v>10616</v>
      </c>
      <c r="Q2292" s="32" t="s">
        <v>174</v>
      </c>
      <c r="R2292" s="19"/>
      <c r="S2292" s="19"/>
      <c r="T2292" s="19"/>
      <c r="U2292" s="19"/>
      <c r="V2292" s="19"/>
      <c r="W2292" s="19"/>
      <c r="X2292" s="19"/>
      <c r="Y2292" s="19"/>
      <c r="Z2292" s="19"/>
      <c r="AA2292" s="19"/>
      <c r="AB2292" s="19"/>
      <c r="AC2292" s="19"/>
      <c r="AD2292" s="19"/>
      <c r="AE2292" s="19"/>
      <c r="AF2292" s="19"/>
      <c r="AG2292" s="19"/>
      <c r="AH2292" s="19"/>
      <c r="AI2292" s="19"/>
      <c r="AJ2292" s="19"/>
      <c r="AK2292" s="19"/>
      <c r="AL2292" s="19"/>
      <c r="AM2292" s="19"/>
      <c r="AN2292" s="31">
        <v>452473</v>
      </c>
      <c r="AO2292" s="31">
        <v>1427750</v>
      </c>
      <c r="AP2292" s="31">
        <v>1115967</v>
      </c>
      <c r="AQ2292" s="31">
        <v>1292904</v>
      </c>
      <c r="AR2292" s="31">
        <v>1131805</v>
      </c>
      <c r="AS2292" s="31">
        <v>1241378</v>
      </c>
      <c r="AT2292" s="31">
        <v>1209340</v>
      </c>
      <c r="AU2292" s="31">
        <v>1147090.9921875</v>
      </c>
      <c r="AV2292" s="31">
        <v>1421375</v>
      </c>
      <c r="AW2292" s="31">
        <v>1354691</v>
      </c>
      <c r="AX2292" s="31">
        <v>117916</v>
      </c>
      <c r="AY2292" s="31">
        <v>84513</v>
      </c>
      <c r="AZ2292" s="31">
        <v>202429</v>
      </c>
    </row>
    <row r="2293" spans="1:52" ht="15" customHeight="1">
      <c r="A2293" s="29" t="s">
        <v>10615</v>
      </c>
      <c r="B2293" s="34">
        <v>36290</v>
      </c>
      <c r="C2293" s="28">
        <v>600</v>
      </c>
      <c r="D2293" s="28">
        <v>44</v>
      </c>
      <c r="E2293" s="28">
        <v>45</v>
      </c>
      <c r="F2293" s="29" t="s">
        <v>440</v>
      </c>
      <c r="G2293" s="29" t="s">
        <v>10610</v>
      </c>
      <c r="H2293" s="28">
        <v>575</v>
      </c>
      <c r="I2293" s="29" t="s">
        <v>10541</v>
      </c>
      <c r="J2293" s="33" t="s">
        <v>10613</v>
      </c>
      <c r="K2293" s="29" t="s">
        <v>178</v>
      </c>
      <c r="L2293" s="29" t="s">
        <v>10584</v>
      </c>
      <c r="M2293" s="29" t="s">
        <v>10337</v>
      </c>
      <c r="N2293" s="28">
        <v>497750.6</v>
      </c>
      <c r="O2293" s="28">
        <v>6132028</v>
      </c>
      <c r="P2293" s="29" t="s">
        <v>10612</v>
      </c>
      <c r="Q2293" s="32" t="s">
        <v>174</v>
      </c>
      <c r="R2293" s="19"/>
      <c r="S2293" s="19"/>
      <c r="T2293" s="19"/>
      <c r="U2293" s="19"/>
      <c r="V2293" s="19"/>
      <c r="W2293" s="19"/>
      <c r="X2293" s="19"/>
      <c r="Y2293" s="19"/>
      <c r="Z2293" s="19"/>
      <c r="AA2293" s="19"/>
      <c r="AB2293" s="19"/>
      <c r="AC2293" s="19"/>
      <c r="AD2293" s="19"/>
      <c r="AE2293" s="19"/>
      <c r="AF2293" s="19"/>
      <c r="AG2293" s="19"/>
      <c r="AH2293" s="19"/>
      <c r="AI2293" s="19"/>
      <c r="AJ2293" s="19"/>
      <c r="AK2293" s="19"/>
      <c r="AL2293" s="19"/>
      <c r="AM2293" s="19"/>
      <c r="AN2293" s="31">
        <v>638266</v>
      </c>
      <c r="AO2293" s="31">
        <v>1359324</v>
      </c>
      <c r="AP2293" s="31">
        <v>1078838</v>
      </c>
      <c r="AQ2293" s="31">
        <v>1235164</v>
      </c>
      <c r="AR2293" s="31">
        <v>1075188</v>
      </c>
      <c r="AS2293" s="31">
        <v>1143295</v>
      </c>
      <c r="AT2293" s="31">
        <v>1179398</v>
      </c>
      <c r="AU2293" s="31">
        <v>1111373</v>
      </c>
      <c r="AV2293" s="31">
        <v>1284315</v>
      </c>
      <c r="AW2293" s="31">
        <v>1236952</v>
      </c>
      <c r="AX2293" s="31">
        <v>104172</v>
      </c>
      <c r="AY2293" s="31">
        <v>77999</v>
      </c>
      <c r="AZ2293" s="31">
        <v>182171</v>
      </c>
    </row>
    <row r="2294" spans="1:52" ht="15" customHeight="1">
      <c r="A2294" s="29" t="s">
        <v>10611</v>
      </c>
      <c r="B2294" s="34">
        <v>36243</v>
      </c>
      <c r="C2294" s="28">
        <v>660</v>
      </c>
      <c r="D2294" s="28">
        <v>47</v>
      </c>
      <c r="E2294" s="28">
        <v>46</v>
      </c>
      <c r="F2294" s="29" t="s">
        <v>242</v>
      </c>
      <c r="G2294" s="29" t="s">
        <v>4425</v>
      </c>
      <c r="H2294" s="28">
        <v>575</v>
      </c>
      <c r="I2294" s="29" t="s">
        <v>10541</v>
      </c>
      <c r="J2294" s="33" t="s">
        <v>10609</v>
      </c>
      <c r="K2294" s="29" t="s">
        <v>178</v>
      </c>
      <c r="L2294" s="29" t="s">
        <v>10608</v>
      </c>
      <c r="M2294" s="29" t="s">
        <v>2805</v>
      </c>
      <c r="N2294" s="28">
        <v>503997.3</v>
      </c>
      <c r="O2294" s="28">
        <v>6132490</v>
      </c>
      <c r="P2294" s="29" t="s">
        <v>10607</v>
      </c>
      <c r="Q2294" s="32" t="s">
        <v>174</v>
      </c>
      <c r="R2294" s="19"/>
      <c r="S2294" s="19"/>
      <c r="T2294" s="19"/>
      <c r="U2294" s="19"/>
      <c r="V2294" s="19"/>
      <c r="W2294" s="19"/>
      <c r="X2294" s="19"/>
      <c r="Y2294" s="19"/>
      <c r="Z2294" s="19"/>
      <c r="AA2294" s="19"/>
      <c r="AB2294" s="19"/>
      <c r="AC2294" s="19"/>
      <c r="AD2294" s="19"/>
      <c r="AE2294" s="19"/>
      <c r="AF2294" s="19"/>
      <c r="AG2294" s="19"/>
      <c r="AH2294" s="19"/>
      <c r="AI2294" s="19"/>
      <c r="AJ2294" s="19"/>
      <c r="AK2294" s="19"/>
      <c r="AL2294" s="19"/>
      <c r="AM2294" s="19"/>
      <c r="AN2294" s="31">
        <v>976055</v>
      </c>
      <c r="AO2294" s="31">
        <v>1670775</v>
      </c>
      <c r="AP2294" s="31">
        <v>1341905</v>
      </c>
      <c r="AQ2294" s="31">
        <v>1547615.0078125</v>
      </c>
      <c r="AR2294" s="31">
        <v>1354794</v>
      </c>
      <c r="AS2294" s="31">
        <v>1495725</v>
      </c>
      <c r="AT2294" s="31">
        <v>1483662</v>
      </c>
      <c r="AU2294" s="31">
        <v>1358455</v>
      </c>
      <c r="AV2294" s="31">
        <v>1617514</v>
      </c>
      <c r="AW2294" s="31">
        <v>1489851.15625</v>
      </c>
      <c r="AX2294" s="31">
        <v>135956</v>
      </c>
      <c r="AY2294" s="31">
        <v>103217</v>
      </c>
      <c r="AZ2294" s="31">
        <v>239173</v>
      </c>
    </row>
    <row r="2295" spans="1:52" ht="15" customHeight="1">
      <c r="A2295" s="29" t="s">
        <v>10606</v>
      </c>
      <c r="B2295" s="34">
        <v>36398</v>
      </c>
      <c r="C2295" s="28">
        <v>660</v>
      </c>
      <c r="D2295" s="28">
        <v>47</v>
      </c>
      <c r="E2295" s="28">
        <v>45</v>
      </c>
      <c r="F2295" s="29" t="s">
        <v>242</v>
      </c>
      <c r="G2295" s="29" t="s">
        <v>4425</v>
      </c>
      <c r="H2295" s="28">
        <v>575</v>
      </c>
      <c r="I2295" s="29" t="s">
        <v>10541</v>
      </c>
      <c r="J2295" s="33" t="s">
        <v>10605</v>
      </c>
      <c r="K2295" s="29" t="s">
        <v>178</v>
      </c>
      <c r="L2295" s="29" t="s">
        <v>10601</v>
      </c>
      <c r="M2295" s="29" t="s">
        <v>262</v>
      </c>
      <c r="N2295" s="28">
        <v>497814.8</v>
      </c>
      <c r="O2295" s="28">
        <v>6138838</v>
      </c>
      <c r="P2295" s="29" t="s">
        <v>10604</v>
      </c>
      <c r="Q2295" s="32" t="s">
        <v>174</v>
      </c>
      <c r="R2295" s="19"/>
      <c r="S2295" s="19"/>
      <c r="T2295" s="19"/>
      <c r="U2295" s="19"/>
      <c r="V2295" s="19"/>
      <c r="W2295" s="19"/>
      <c r="X2295" s="19"/>
      <c r="Y2295" s="19"/>
      <c r="Z2295" s="19"/>
      <c r="AA2295" s="19"/>
      <c r="AB2295" s="19"/>
      <c r="AC2295" s="19"/>
      <c r="AD2295" s="19"/>
      <c r="AE2295" s="19"/>
      <c r="AF2295" s="19"/>
      <c r="AG2295" s="19"/>
      <c r="AH2295" s="19"/>
      <c r="AI2295" s="19"/>
      <c r="AJ2295" s="19"/>
      <c r="AK2295" s="19"/>
      <c r="AL2295" s="19"/>
      <c r="AM2295" s="19"/>
      <c r="AN2295" s="31">
        <v>588460</v>
      </c>
      <c r="AO2295" s="31">
        <v>1655950</v>
      </c>
      <c r="AP2295" s="31">
        <v>1297179</v>
      </c>
      <c r="AQ2295" s="31">
        <v>1517688</v>
      </c>
      <c r="AR2295" s="31">
        <v>1311522</v>
      </c>
      <c r="AS2295" s="31">
        <v>1309598</v>
      </c>
      <c r="AT2295" s="31">
        <v>1369912</v>
      </c>
      <c r="AU2295" s="31">
        <v>1353635</v>
      </c>
      <c r="AV2295" s="31">
        <v>1591513</v>
      </c>
      <c r="AW2295" s="31">
        <v>1581477.734375</v>
      </c>
      <c r="AX2295" s="31">
        <v>134016</v>
      </c>
      <c r="AY2295" s="31">
        <v>99430</v>
      </c>
      <c r="AZ2295" s="31">
        <v>233446</v>
      </c>
    </row>
    <row r="2296" spans="1:52" ht="15" customHeight="1">
      <c r="A2296" s="29" t="s">
        <v>10603</v>
      </c>
      <c r="B2296" s="34">
        <v>36290</v>
      </c>
      <c r="C2296" s="28">
        <v>1000</v>
      </c>
      <c r="D2296" s="28">
        <v>54</v>
      </c>
      <c r="E2296" s="28">
        <v>45</v>
      </c>
      <c r="F2296" s="29" t="s">
        <v>440</v>
      </c>
      <c r="G2296" s="29" t="s">
        <v>801</v>
      </c>
      <c r="H2296" s="28">
        <v>575</v>
      </c>
      <c r="I2296" s="29" t="s">
        <v>10541</v>
      </c>
      <c r="J2296" s="33" t="s">
        <v>10602</v>
      </c>
      <c r="K2296" s="29" t="s">
        <v>178</v>
      </c>
      <c r="L2296" s="29" t="s">
        <v>10601</v>
      </c>
      <c r="M2296" s="29" t="s">
        <v>245</v>
      </c>
      <c r="N2296" s="28">
        <v>495677.7</v>
      </c>
      <c r="O2296" s="28">
        <v>6138614</v>
      </c>
      <c r="P2296" s="29" t="s">
        <v>10600</v>
      </c>
      <c r="Q2296" s="32" t="s">
        <v>174</v>
      </c>
      <c r="R2296" s="19"/>
      <c r="S2296" s="19"/>
      <c r="T2296" s="19"/>
      <c r="U2296" s="19"/>
      <c r="V2296" s="19"/>
      <c r="W2296" s="19"/>
      <c r="X2296" s="19"/>
      <c r="Y2296" s="19"/>
      <c r="Z2296" s="19"/>
      <c r="AA2296" s="19"/>
      <c r="AB2296" s="19"/>
      <c r="AC2296" s="19"/>
      <c r="AD2296" s="19"/>
      <c r="AE2296" s="19"/>
      <c r="AF2296" s="19"/>
      <c r="AG2296" s="19"/>
      <c r="AH2296" s="19"/>
      <c r="AI2296" s="19"/>
      <c r="AJ2296" s="19"/>
      <c r="AK2296" s="19"/>
      <c r="AL2296" s="19"/>
      <c r="AM2296" s="19"/>
      <c r="AN2296" s="31">
        <v>1115361</v>
      </c>
      <c r="AO2296" s="31">
        <v>2258094</v>
      </c>
      <c r="AP2296" s="31">
        <v>1753454</v>
      </c>
      <c r="AQ2296" s="31">
        <v>1957141</v>
      </c>
      <c r="AR2296" s="31">
        <v>1775979</v>
      </c>
      <c r="AS2296" s="31">
        <v>1957400</v>
      </c>
      <c r="AT2296" s="31">
        <v>1891778</v>
      </c>
      <c r="AU2296" s="31">
        <v>1786949</v>
      </c>
      <c r="AV2296" s="31">
        <v>2144281</v>
      </c>
      <c r="AW2296" s="31">
        <v>2070798</v>
      </c>
      <c r="AX2296" s="31">
        <v>176238</v>
      </c>
      <c r="AY2296" s="31">
        <v>132962</v>
      </c>
      <c r="AZ2296" s="31">
        <v>309200</v>
      </c>
    </row>
    <row r="2297" spans="1:52" ht="15" customHeight="1">
      <c r="A2297" s="29" t="s">
        <v>10599</v>
      </c>
      <c r="B2297" s="34">
        <v>36349</v>
      </c>
      <c r="C2297" s="28">
        <v>660</v>
      </c>
      <c r="D2297" s="28">
        <v>47</v>
      </c>
      <c r="E2297" s="28">
        <v>45</v>
      </c>
      <c r="F2297" s="29" t="s">
        <v>242</v>
      </c>
      <c r="G2297" s="29" t="s">
        <v>4425</v>
      </c>
      <c r="H2297" s="28">
        <v>575</v>
      </c>
      <c r="I2297" s="29" t="s">
        <v>10541</v>
      </c>
      <c r="J2297" s="33" t="s">
        <v>10598</v>
      </c>
      <c r="K2297" s="29" t="s">
        <v>178</v>
      </c>
      <c r="L2297" s="29" t="s">
        <v>10584</v>
      </c>
      <c r="M2297" s="29" t="s">
        <v>3451</v>
      </c>
      <c r="N2297" s="28">
        <v>495589.5</v>
      </c>
      <c r="O2297" s="28">
        <v>6134157</v>
      </c>
      <c r="P2297" s="29" t="s">
        <v>10597</v>
      </c>
      <c r="Q2297" s="32" t="s">
        <v>174</v>
      </c>
      <c r="R2297" s="19"/>
      <c r="S2297" s="19"/>
      <c r="T2297" s="19"/>
      <c r="U2297" s="19"/>
      <c r="V2297" s="19"/>
      <c r="W2297" s="19"/>
      <c r="X2297" s="19"/>
      <c r="Y2297" s="19"/>
      <c r="Z2297" s="19"/>
      <c r="AA2297" s="19"/>
      <c r="AB2297" s="19"/>
      <c r="AC2297" s="19"/>
      <c r="AD2297" s="19"/>
      <c r="AE2297" s="19"/>
      <c r="AF2297" s="19"/>
      <c r="AG2297" s="19"/>
      <c r="AH2297" s="19"/>
      <c r="AI2297" s="19"/>
      <c r="AJ2297" s="19"/>
      <c r="AK2297" s="19"/>
      <c r="AL2297" s="19"/>
      <c r="AM2297" s="19"/>
      <c r="AN2297" s="31">
        <v>554141</v>
      </c>
      <c r="AO2297" s="31">
        <v>1515171</v>
      </c>
      <c r="AP2297" s="31">
        <v>1184477</v>
      </c>
      <c r="AQ2297" s="31">
        <v>1374094</v>
      </c>
      <c r="AR2297" s="31">
        <v>1184206</v>
      </c>
      <c r="AS2297" s="31">
        <v>1298589</v>
      </c>
      <c r="AT2297" s="31">
        <v>1282248.921875</v>
      </c>
      <c r="AU2297" s="31">
        <v>1220140</v>
      </c>
      <c r="AV2297" s="31">
        <v>1458650</v>
      </c>
      <c r="AW2297" s="31">
        <v>1425511</v>
      </c>
      <c r="AX2297" s="31">
        <v>119907</v>
      </c>
      <c r="AY2297" s="31">
        <v>85379</v>
      </c>
      <c r="AZ2297" s="31">
        <v>205286</v>
      </c>
    </row>
    <row r="2298" spans="1:52" ht="15" customHeight="1">
      <c r="A2298" s="29" t="s">
        <v>10596</v>
      </c>
      <c r="B2298" s="34">
        <v>36349</v>
      </c>
      <c r="C2298" s="28">
        <v>660</v>
      </c>
      <c r="D2298" s="28">
        <v>47</v>
      </c>
      <c r="E2298" s="28">
        <v>46</v>
      </c>
      <c r="F2298" s="29" t="s">
        <v>242</v>
      </c>
      <c r="G2298" s="29" t="s">
        <v>4425</v>
      </c>
      <c r="H2298" s="28">
        <v>575</v>
      </c>
      <c r="I2298" s="29" t="s">
        <v>10541</v>
      </c>
      <c r="J2298" s="33" t="s">
        <v>10595</v>
      </c>
      <c r="K2298" s="29" t="s">
        <v>178</v>
      </c>
      <c r="L2298" s="29" t="s">
        <v>10584</v>
      </c>
      <c r="M2298" s="29" t="s">
        <v>245</v>
      </c>
      <c r="N2298" s="28">
        <v>494730.8</v>
      </c>
      <c r="O2298" s="28">
        <v>6132545</v>
      </c>
      <c r="P2298" s="29" t="s">
        <v>10594</v>
      </c>
      <c r="Q2298" s="32" t="s">
        <v>174</v>
      </c>
      <c r="R2298" s="19"/>
      <c r="S2298" s="19"/>
      <c r="T2298" s="19"/>
      <c r="U2298" s="19"/>
      <c r="V2298" s="19"/>
      <c r="W2298" s="19"/>
      <c r="X2298" s="19"/>
      <c r="Y2298" s="19"/>
      <c r="Z2298" s="19"/>
      <c r="AA2298" s="19"/>
      <c r="AB2298" s="19"/>
      <c r="AC2298" s="19"/>
      <c r="AD2298" s="19"/>
      <c r="AE2298" s="19"/>
      <c r="AF2298" s="19"/>
      <c r="AG2298" s="19"/>
      <c r="AH2298" s="19"/>
      <c r="AI2298" s="19"/>
      <c r="AJ2298" s="19"/>
      <c r="AK2298" s="19"/>
      <c r="AL2298" s="19"/>
      <c r="AM2298" s="19"/>
      <c r="AN2298" s="31">
        <v>616153</v>
      </c>
      <c r="AO2298" s="31">
        <v>1601153</v>
      </c>
      <c r="AP2298" s="31">
        <v>1274560</v>
      </c>
      <c r="AQ2298" s="31">
        <v>1474757</v>
      </c>
      <c r="AR2298" s="31">
        <v>1241390</v>
      </c>
      <c r="AS2298" s="31">
        <v>1413353</v>
      </c>
      <c r="AT2298" s="31">
        <v>1387778</v>
      </c>
      <c r="AU2298" s="31">
        <v>1311806</v>
      </c>
      <c r="AV2298" s="31">
        <v>1570481</v>
      </c>
      <c r="AW2298" s="31">
        <v>1499161</v>
      </c>
      <c r="AX2298" s="31">
        <v>126563</v>
      </c>
      <c r="AY2298" s="31">
        <v>93105</v>
      </c>
      <c r="AZ2298" s="31">
        <v>219668</v>
      </c>
    </row>
    <row r="2299" spans="1:52" ht="15" customHeight="1">
      <c r="A2299" s="29" t="s">
        <v>10593</v>
      </c>
      <c r="B2299" s="34">
        <v>36446</v>
      </c>
      <c r="C2299" s="28">
        <v>660</v>
      </c>
      <c r="D2299" s="28">
        <v>47</v>
      </c>
      <c r="E2299" s="28">
        <v>46</v>
      </c>
      <c r="F2299" s="29" t="s">
        <v>242</v>
      </c>
      <c r="G2299" s="29" t="s">
        <v>5621</v>
      </c>
      <c r="H2299" s="28">
        <v>575</v>
      </c>
      <c r="I2299" s="29" t="s">
        <v>10541</v>
      </c>
      <c r="J2299" s="33" t="s">
        <v>10592</v>
      </c>
      <c r="K2299" s="29" t="s">
        <v>178</v>
      </c>
      <c r="L2299" s="29" t="s">
        <v>10584</v>
      </c>
      <c r="M2299" s="29" t="s">
        <v>6020</v>
      </c>
      <c r="N2299" s="28">
        <v>494138.1</v>
      </c>
      <c r="O2299" s="28">
        <v>6132333</v>
      </c>
      <c r="P2299" s="29" t="s">
        <v>10591</v>
      </c>
      <c r="Q2299" s="32" t="s">
        <v>174</v>
      </c>
      <c r="R2299" s="19"/>
      <c r="S2299" s="19"/>
      <c r="T2299" s="19"/>
      <c r="U2299" s="19"/>
      <c r="V2299" s="19"/>
      <c r="W2299" s="19"/>
      <c r="X2299" s="19"/>
      <c r="Y2299" s="19"/>
      <c r="Z2299" s="19"/>
      <c r="AA2299" s="19"/>
      <c r="AB2299" s="19"/>
      <c r="AC2299" s="19"/>
      <c r="AD2299" s="19"/>
      <c r="AE2299" s="19"/>
      <c r="AF2299" s="19"/>
      <c r="AG2299" s="19"/>
      <c r="AH2299" s="19"/>
      <c r="AI2299" s="19"/>
      <c r="AJ2299" s="19"/>
      <c r="AK2299" s="19"/>
      <c r="AL2299" s="19"/>
      <c r="AM2299" s="19"/>
      <c r="AN2299" s="31">
        <v>350602</v>
      </c>
      <c r="AO2299" s="31">
        <v>1435006</v>
      </c>
      <c r="AP2299" s="31">
        <v>1089108</v>
      </c>
      <c r="AQ2299" s="31">
        <v>1276269</v>
      </c>
      <c r="AR2299" s="31">
        <v>1089325.00390625</v>
      </c>
      <c r="AS2299" s="31">
        <v>1220381</v>
      </c>
      <c r="AT2299" s="31">
        <v>1165516</v>
      </c>
      <c r="AU2299" s="31">
        <v>1140227</v>
      </c>
      <c r="AV2299" s="31">
        <v>1372122</v>
      </c>
      <c r="AW2299" s="31">
        <v>1315443</v>
      </c>
      <c r="AX2299" s="31">
        <v>112053</v>
      </c>
      <c r="AY2299" s="31">
        <v>80225</v>
      </c>
      <c r="AZ2299" s="31">
        <v>192278</v>
      </c>
    </row>
    <row r="2300" spans="1:52" ht="15" customHeight="1">
      <c r="A2300" s="29" t="s">
        <v>10590</v>
      </c>
      <c r="B2300" s="34">
        <v>36446</v>
      </c>
      <c r="C2300" s="28">
        <v>660</v>
      </c>
      <c r="D2300" s="28">
        <v>47</v>
      </c>
      <c r="E2300" s="28">
        <v>40</v>
      </c>
      <c r="F2300" s="29" t="s">
        <v>242</v>
      </c>
      <c r="G2300" s="29" t="s">
        <v>4425</v>
      </c>
      <c r="H2300" s="28">
        <v>575</v>
      </c>
      <c r="I2300" s="29" t="s">
        <v>10541</v>
      </c>
      <c r="J2300" s="33" t="s">
        <v>10589</v>
      </c>
      <c r="K2300" s="29" t="s">
        <v>178</v>
      </c>
      <c r="L2300" s="29" t="s">
        <v>10588</v>
      </c>
      <c r="M2300" s="29" t="s">
        <v>2826</v>
      </c>
      <c r="N2300" s="28">
        <v>494727.4</v>
      </c>
      <c r="O2300" s="28">
        <v>6136176</v>
      </c>
      <c r="P2300" s="29" t="s">
        <v>10587</v>
      </c>
      <c r="Q2300" s="32" t="s">
        <v>174</v>
      </c>
      <c r="R2300" s="19"/>
      <c r="S2300" s="19"/>
      <c r="T2300" s="19"/>
      <c r="U2300" s="19"/>
      <c r="V2300" s="19"/>
      <c r="W2300" s="19"/>
      <c r="X2300" s="19"/>
      <c r="Y2300" s="19"/>
      <c r="Z2300" s="19"/>
      <c r="AA2300" s="19"/>
      <c r="AB2300" s="19"/>
      <c r="AC2300" s="19"/>
      <c r="AD2300" s="19"/>
      <c r="AE2300" s="19"/>
      <c r="AF2300" s="19"/>
      <c r="AG2300" s="19"/>
      <c r="AH2300" s="19"/>
      <c r="AI2300" s="19"/>
      <c r="AJ2300" s="19"/>
      <c r="AK2300" s="19"/>
      <c r="AL2300" s="19"/>
      <c r="AM2300" s="19"/>
      <c r="AN2300" s="31">
        <v>353512</v>
      </c>
      <c r="AO2300" s="31">
        <v>1375144</v>
      </c>
      <c r="AP2300" s="31">
        <v>1046735</v>
      </c>
      <c r="AQ2300" s="31">
        <v>1228780</v>
      </c>
      <c r="AR2300" s="31">
        <v>1043736</v>
      </c>
      <c r="AS2300" s="31">
        <v>1150140</v>
      </c>
      <c r="AT2300" s="31">
        <v>1083623</v>
      </c>
      <c r="AU2300" s="31">
        <v>1069288</v>
      </c>
      <c r="AV2300" s="31">
        <v>1314669</v>
      </c>
      <c r="AW2300" s="31">
        <v>1268738</v>
      </c>
      <c r="AX2300" s="31">
        <v>104066</v>
      </c>
      <c r="AY2300" s="31">
        <v>77668</v>
      </c>
      <c r="AZ2300" s="31">
        <v>181734</v>
      </c>
    </row>
    <row r="2301" spans="1:52" ht="15" customHeight="1">
      <c r="A2301" s="29" t="s">
        <v>10586</v>
      </c>
      <c r="B2301" s="34">
        <v>37089</v>
      </c>
      <c r="C2301" s="28">
        <v>850</v>
      </c>
      <c r="D2301" s="28">
        <v>52</v>
      </c>
      <c r="E2301" s="28">
        <v>44</v>
      </c>
      <c r="F2301" s="29" t="s">
        <v>242</v>
      </c>
      <c r="G2301" s="29" t="s">
        <v>10581</v>
      </c>
      <c r="H2301" s="28">
        <v>575</v>
      </c>
      <c r="I2301" s="29" t="s">
        <v>10541</v>
      </c>
      <c r="J2301" s="33" t="s">
        <v>10585</v>
      </c>
      <c r="K2301" s="29" t="s">
        <v>178</v>
      </c>
      <c r="L2301" s="29" t="s">
        <v>10584</v>
      </c>
      <c r="M2301" s="29" t="s">
        <v>3441</v>
      </c>
      <c r="N2301" s="28">
        <v>497585</v>
      </c>
      <c r="O2301" s="28">
        <v>6131634</v>
      </c>
      <c r="P2301" s="29" t="s">
        <v>10583</v>
      </c>
      <c r="Q2301" s="32" t="s">
        <v>174</v>
      </c>
      <c r="R2301" s="19"/>
      <c r="S2301" s="19"/>
      <c r="T2301" s="19"/>
      <c r="U2301" s="19"/>
      <c r="V2301" s="19"/>
      <c r="W2301" s="19"/>
      <c r="X2301" s="19"/>
      <c r="Y2301" s="19"/>
      <c r="Z2301" s="19"/>
      <c r="AA2301" s="19"/>
      <c r="AB2301" s="19"/>
      <c r="AC2301" s="19"/>
      <c r="AD2301" s="19"/>
      <c r="AE2301" s="19"/>
      <c r="AF2301" s="19"/>
      <c r="AG2301" s="19"/>
      <c r="AH2301" s="19"/>
      <c r="AI2301" s="19"/>
      <c r="AJ2301" s="19"/>
      <c r="AK2301" s="19"/>
      <c r="AL2301" s="19"/>
      <c r="AM2301" s="19"/>
      <c r="AN2301" s="19"/>
      <c r="AO2301" s="19"/>
      <c r="AP2301" s="31">
        <v>700422.001953125</v>
      </c>
      <c r="AQ2301" s="31">
        <v>1792176.0078125</v>
      </c>
      <c r="AR2301" s="31">
        <v>1447167</v>
      </c>
      <c r="AS2301" s="31">
        <v>1607561</v>
      </c>
      <c r="AT2301" s="31">
        <v>1754696</v>
      </c>
      <c r="AU2301" s="31">
        <v>1724563</v>
      </c>
      <c r="AV2301" s="31">
        <v>2031370</v>
      </c>
      <c r="AW2301" s="31">
        <v>1938898</v>
      </c>
      <c r="AX2301" s="31">
        <v>162044</v>
      </c>
      <c r="AY2301" s="31">
        <v>121210</v>
      </c>
      <c r="AZ2301" s="31">
        <v>283254</v>
      </c>
    </row>
    <row r="2302" spans="1:52" ht="15" customHeight="1">
      <c r="A2302" s="29" t="s">
        <v>10582</v>
      </c>
      <c r="B2302" s="34">
        <v>36879</v>
      </c>
      <c r="C2302" s="28">
        <v>800</v>
      </c>
      <c r="D2302" s="28">
        <v>50</v>
      </c>
      <c r="E2302" s="28">
        <v>46</v>
      </c>
      <c r="F2302" s="29" t="s">
        <v>1171</v>
      </c>
      <c r="G2302" s="29" t="s">
        <v>9704</v>
      </c>
      <c r="H2302" s="28">
        <v>575</v>
      </c>
      <c r="I2302" s="29" t="s">
        <v>10541</v>
      </c>
      <c r="J2302" s="33" t="s">
        <v>10580</v>
      </c>
      <c r="K2302" s="29" t="s">
        <v>178</v>
      </c>
      <c r="L2302" s="29" t="s">
        <v>10579</v>
      </c>
      <c r="M2302" s="29" t="s">
        <v>245</v>
      </c>
      <c r="N2302" s="28">
        <v>496259</v>
      </c>
      <c r="O2302" s="28">
        <v>6138361</v>
      </c>
      <c r="P2302" s="29" t="s">
        <v>10578</v>
      </c>
      <c r="Q2302" s="32" t="s">
        <v>174</v>
      </c>
      <c r="R2302" s="19"/>
      <c r="S2302" s="19"/>
      <c r="T2302" s="19"/>
      <c r="U2302" s="19"/>
      <c r="V2302" s="19"/>
      <c r="W2302" s="19"/>
      <c r="X2302" s="19"/>
      <c r="Y2302" s="19"/>
      <c r="Z2302" s="19"/>
      <c r="AA2302" s="19"/>
      <c r="AB2302" s="19"/>
      <c r="AC2302" s="19"/>
      <c r="AD2302" s="19"/>
      <c r="AE2302" s="19"/>
      <c r="AF2302" s="19"/>
      <c r="AG2302" s="19"/>
      <c r="AH2302" s="19"/>
      <c r="AI2302" s="19"/>
      <c r="AJ2302" s="19"/>
      <c r="AK2302" s="19"/>
      <c r="AL2302" s="19"/>
      <c r="AM2302" s="19"/>
      <c r="AN2302" s="19"/>
      <c r="AO2302" s="31">
        <v>23673</v>
      </c>
      <c r="AP2302" s="31">
        <v>1392394</v>
      </c>
      <c r="AQ2302" s="31">
        <v>1643286</v>
      </c>
      <c r="AR2302" s="31">
        <v>1443480</v>
      </c>
      <c r="AS2302" s="31">
        <v>1584245</v>
      </c>
      <c r="AT2302" s="31">
        <v>1578898</v>
      </c>
      <c r="AU2302" s="31">
        <v>1462366</v>
      </c>
      <c r="AV2302" s="31">
        <v>1752173</v>
      </c>
      <c r="AW2302" s="31">
        <v>1601722</v>
      </c>
      <c r="AX2302" s="31">
        <v>142558</v>
      </c>
      <c r="AY2302" s="31">
        <v>108568</v>
      </c>
      <c r="AZ2302" s="31">
        <v>251126</v>
      </c>
    </row>
    <row r="2303" spans="1:52" ht="15" customHeight="1">
      <c r="A2303" s="29" t="s">
        <v>10577</v>
      </c>
      <c r="B2303" s="34">
        <v>37618</v>
      </c>
      <c r="C2303" s="28">
        <v>900</v>
      </c>
      <c r="D2303" s="28">
        <v>52</v>
      </c>
      <c r="E2303" s="28">
        <v>50</v>
      </c>
      <c r="F2303" s="29" t="s">
        <v>2104</v>
      </c>
      <c r="G2303" s="29" t="s">
        <v>10562</v>
      </c>
      <c r="H2303" s="28">
        <v>575</v>
      </c>
      <c r="I2303" s="29" t="s">
        <v>10541</v>
      </c>
      <c r="J2303" s="33" t="s">
        <v>10576</v>
      </c>
      <c r="K2303" s="29" t="s">
        <v>178</v>
      </c>
      <c r="L2303" s="29" t="s">
        <v>10565</v>
      </c>
      <c r="M2303" s="29" t="s">
        <v>10575</v>
      </c>
      <c r="N2303" s="28">
        <v>499354</v>
      </c>
      <c r="O2303" s="28">
        <v>6157588</v>
      </c>
      <c r="P2303" s="29" t="s">
        <v>10574</v>
      </c>
      <c r="Q2303" s="32" t="s">
        <v>174</v>
      </c>
      <c r="R2303" s="19"/>
      <c r="S2303" s="19"/>
      <c r="T2303" s="19"/>
      <c r="U2303" s="19"/>
      <c r="V2303" s="19"/>
      <c r="W2303" s="19"/>
      <c r="X2303" s="19"/>
      <c r="Y2303" s="19"/>
      <c r="Z2303" s="19"/>
      <c r="AA2303" s="19"/>
      <c r="AB2303" s="19"/>
      <c r="AC2303" s="19"/>
      <c r="AD2303" s="19"/>
      <c r="AE2303" s="19"/>
      <c r="AF2303" s="19"/>
      <c r="AG2303" s="19"/>
      <c r="AH2303" s="19"/>
      <c r="AI2303" s="19"/>
      <c r="AJ2303" s="19"/>
      <c r="AK2303" s="19"/>
      <c r="AL2303" s="19"/>
      <c r="AM2303" s="19"/>
      <c r="AN2303" s="19"/>
      <c r="AO2303" s="19"/>
      <c r="AP2303" s="19"/>
      <c r="AQ2303" s="31">
        <v>6562.47509765625</v>
      </c>
      <c r="AR2303" s="31">
        <v>1270786.14453125</v>
      </c>
      <c r="AS2303" s="31">
        <v>1376036.359375</v>
      </c>
      <c r="AT2303" s="31">
        <v>1420042.28125</v>
      </c>
      <c r="AU2303" s="31">
        <v>1335884.18359375</v>
      </c>
      <c r="AV2303" s="31">
        <v>1659948.66796875</v>
      </c>
      <c r="AW2303" s="31">
        <v>1576132.86328125</v>
      </c>
      <c r="AX2303" s="31">
        <v>136491.625</v>
      </c>
      <c r="AY2303" s="31">
        <v>100670.875</v>
      </c>
      <c r="AZ2303" s="31">
        <v>237162.5</v>
      </c>
    </row>
    <row r="2304" spans="1:52" ht="15" customHeight="1">
      <c r="A2304" s="29" t="s">
        <v>10573</v>
      </c>
      <c r="B2304" s="34">
        <v>37618</v>
      </c>
      <c r="C2304" s="28">
        <v>900</v>
      </c>
      <c r="D2304" s="28">
        <v>52</v>
      </c>
      <c r="E2304" s="28">
        <v>50</v>
      </c>
      <c r="F2304" s="29" t="s">
        <v>2104</v>
      </c>
      <c r="G2304" s="29" t="s">
        <v>10562</v>
      </c>
      <c r="H2304" s="28">
        <v>575</v>
      </c>
      <c r="I2304" s="29" t="s">
        <v>10541</v>
      </c>
      <c r="J2304" s="33" t="s">
        <v>10572</v>
      </c>
      <c r="K2304" s="29" t="s">
        <v>178</v>
      </c>
      <c r="L2304" s="29" t="s">
        <v>10565</v>
      </c>
      <c r="M2304" s="29" t="s">
        <v>7054</v>
      </c>
      <c r="N2304" s="28">
        <v>499324</v>
      </c>
      <c r="O2304" s="28">
        <v>6157740</v>
      </c>
      <c r="P2304" s="29" t="s">
        <v>10571</v>
      </c>
      <c r="Q2304" s="32" t="s">
        <v>174</v>
      </c>
      <c r="R2304" s="19"/>
      <c r="S2304" s="19"/>
      <c r="T2304" s="19"/>
      <c r="U2304" s="19"/>
      <c r="V2304" s="19"/>
      <c r="W2304" s="19"/>
      <c r="X2304" s="19"/>
      <c r="Y2304" s="19"/>
      <c r="Z2304" s="19"/>
      <c r="AA2304" s="19"/>
      <c r="AB2304" s="19"/>
      <c r="AC2304" s="19"/>
      <c r="AD2304" s="19"/>
      <c r="AE2304" s="19"/>
      <c r="AF2304" s="19"/>
      <c r="AG2304" s="19"/>
      <c r="AH2304" s="19"/>
      <c r="AI2304" s="19"/>
      <c r="AJ2304" s="19"/>
      <c r="AK2304" s="19"/>
      <c r="AL2304" s="19"/>
      <c r="AM2304" s="19"/>
      <c r="AN2304" s="19"/>
      <c r="AO2304" s="19"/>
      <c r="AP2304" s="19"/>
      <c r="AQ2304" s="31">
        <v>6562.47509765625</v>
      </c>
      <c r="AR2304" s="31">
        <v>1270786.14453125</v>
      </c>
      <c r="AS2304" s="31">
        <v>1376036.359375</v>
      </c>
      <c r="AT2304" s="31">
        <v>1420042.28125</v>
      </c>
      <c r="AU2304" s="31">
        <v>1335884.18359375</v>
      </c>
      <c r="AV2304" s="31">
        <v>1659948.66796875</v>
      </c>
      <c r="AW2304" s="31">
        <v>1576132.86328125</v>
      </c>
      <c r="AX2304" s="31">
        <v>136491.625</v>
      </c>
      <c r="AY2304" s="31">
        <v>100670.875</v>
      </c>
      <c r="AZ2304" s="31">
        <v>237162.5</v>
      </c>
    </row>
    <row r="2305" spans="1:52" ht="15" customHeight="1">
      <c r="A2305" s="29" t="s">
        <v>10570</v>
      </c>
      <c r="B2305" s="34">
        <v>37618</v>
      </c>
      <c r="C2305" s="28">
        <v>900</v>
      </c>
      <c r="D2305" s="28">
        <v>52</v>
      </c>
      <c r="E2305" s="28">
        <v>50</v>
      </c>
      <c r="F2305" s="29" t="s">
        <v>2104</v>
      </c>
      <c r="G2305" s="29" t="s">
        <v>10562</v>
      </c>
      <c r="H2305" s="28">
        <v>575</v>
      </c>
      <c r="I2305" s="29" t="s">
        <v>10541</v>
      </c>
      <c r="J2305" s="33" t="s">
        <v>10569</v>
      </c>
      <c r="K2305" s="29" t="s">
        <v>178</v>
      </c>
      <c r="L2305" s="29" t="s">
        <v>10565</v>
      </c>
      <c r="M2305" s="29" t="s">
        <v>2473</v>
      </c>
      <c r="N2305" s="28">
        <v>499295</v>
      </c>
      <c r="O2305" s="28">
        <v>6157892</v>
      </c>
      <c r="P2305" s="29" t="s">
        <v>10568</v>
      </c>
      <c r="Q2305" s="32" t="s">
        <v>174</v>
      </c>
      <c r="R2305" s="19"/>
      <c r="S2305" s="19"/>
      <c r="T2305" s="19"/>
      <c r="U2305" s="19"/>
      <c r="V2305" s="19"/>
      <c r="W2305" s="19"/>
      <c r="X2305" s="19"/>
      <c r="Y2305" s="19"/>
      <c r="Z2305" s="19"/>
      <c r="AA2305" s="19"/>
      <c r="AB2305" s="19"/>
      <c r="AC2305" s="19"/>
      <c r="AD2305" s="19"/>
      <c r="AE2305" s="19"/>
      <c r="AF2305" s="19"/>
      <c r="AG2305" s="19"/>
      <c r="AH2305" s="19"/>
      <c r="AI2305" s="19"/>
      <c r="AJ2305" s="19"/>
      <c r="AK2305" s="19"/>
      <c r="AL2305" s="19"/>
      <c r="AM2305" s="19"/>
      <c r="AN2305" s="19"/>
      <c r="AO2305" s="19"/>
      <c r="AP2305" s="19"/>
      <c r="AQ2305" s="31">
        <v>6562.47509765625</v>
      </c>
      <c r="AR2305" s="31">
        <v>1270786.14453125</v>
      </c>
      <c r="AS2305" s="31">
        <v>1376036.359375</v>
      </c>
      <c r="AT2305" s="31">
        <v>1420042.28125</v>
      </c>
      <c r="AU2305" s="31">
        <v>1335884.18359375</v>
      </c>
      <c r="AV2305" s="31">
        <v>1659948.66796875</v>
      </c>
      <c r="AW2305" s="31">
        <v>1576132.86328125</v>
      </c>
      <c r="AX2305" s="31">
        <v>136491.625</v>
      </c>
      <c r="AY2305" s="31">
        <v>100670.875</v>
      </c>
      <c r="AZ2305" s="31">
        <v>237162.5</v>
      </c>
    </row>
    <row r="2306" spans="1:52" ht="15" customHeight="1">
      <c r="A2306" s="29" t="s">
        <v>10567</v>
      </c>
      <c r="B2306" s="34">
        <v>37618</v>
      </c>
      <c r="C2306" s="28">
        <v>900</v>
      </c>
      <c r="D2306" s="28">
        <v>52</v>
      </c>
      <c r="E2306" s="28">
        <v>50</v>
      </c>
      <c r="F2306" s="29" t="s">
        <v>2104</v>
      </c>
      <c r="G2306" s="29" t="s">
        <v>10562</v>
      </c>
      <c r="H2306" s="28">
        <v>575</v>
      </c>
      <c r="I2306" s="29" t="s">
        <v>10541</v>
      </c>
      <c r="J2306" s="33" t="s">
        <v>10566</v>
      </c>
      <c r="K2306" s="29" t="s">
        <v>178</v>
      </c>
      <c r="L2306" s="29" t="s">
        <v>10565</v>
      </c>
      <c r="M2306" s="29" t="s">
        <v>2363</v>
      </c>
      <c r="N2306" s="28">
        <v>499266</v>
      </c>
      <c r="O2306" s="28">
        <v>6148044</v>
      </c>
      <c r="P2306" s="29" t="s">
        <v>10564</v>
      </c>
      <c r="Q2306" s="32" t="s">
        <v>174</v>
      </c>
      <c r="R2306" s="19"/>
      <c r="S2306" s="19"/>
      <c r="T2306" s="19"/>
      <c r="U2306" s="19"/>
      <c r="V2306" s="19"/>
      <c r="W2306" s="19"/>
      <c r="X2306" s="19"/>
      <c r="Y2306" s="19"/>
      <c r="Z2306" s="19"/>
      <c r="AA2306" s="19"/>
      <c r="AB2306" s="19"/>
      <c r="AC2306" s="19"/>
      <c r="AD2306" s="19"/>
      <c r="AE2306" s="19"/>
      <c r="AF2306" s="19"/>
      <c r="AG2306" s="19"/>
      <c r="AH2306" s="19"/>
      <c r="AI2306" s="19"/>
      <c r="AJ2306" s="19"/>
      <c r="AK2306" s="19"/>
      <c r="AL2306" s="19"/>
      <c r="AM2306" s="19"/>
      <c r="AN2306" s="19"/>
      <c r="AO2306" s="19"/>
      <c r="AP2306" s="19"/>
      <c r="AQ2306" s="31">
        <v>6562.47509765625</v>
      </c>
      <c r="AR2306" s="31">
        <v>1270786.14453125</v>
      </c>
      <c r="AS2306" s="31">
        <v>1376036.359375</v>
      </c>
      <c r="AT2306" s="31">
        <v>1420042.28125</v>
      </c>
      <c r="AU2306" s="31">
        <v>1335884.18359375</v>
      </c>
      <c r="AV2306" s="31">
        <v>1659948.66796875</v>
      </c>
      <c r="AW2306" s="31">
        <v>1576132.86328125</v>
      </c>
      <c r="AX2306" s="31">
        <v>136491.625</v>
      </c>
      <c r="AY2306" s="31">
        <v>100670.875</v>
      </c>
      <c r="AZ2306" s="31">
        <v>237162.5</v>
      </c>
    </row>
    <row r="2307" spans="1:52" ht="15" customHeight="1">
      <c r="A2307" s="29" t="s">
        <v>10563</v>
      </c>
      <c r="B2307" s="34">
        <v>39167</v>
      </c>
      <c r="C2307" s="28">
        <v>22</v>
      </c>
      <c r="D2307" s="28">
        <v>15</v>
      </c>
      <c r="E2307" s="28">
        <v>18</v>
      </c>
      <c r="F2307" s="29" t="s">
        <v>220</v>
      </c>
      <c r="G2307" s="29" t="s">
        <v>10557</v>
      </c>
      <c r="H2307" s="28">
        <v>575</v>
      </c>
      <c r="I2307" s="29" t="s">
        <v>10541</v>
      </c>
      <c r="J2307" s="33" t="s">
        <v>10561</v>
      </c>
      <c r="K2307" s="29" t="s">
        <v>178</v>
      </c>
      <c r="L2307" s="29" t="s">
        <v>10560</v>
      </c>
      <c r="M2307" s="29" t="s">
        <v>1836</v>
      </c>
      <c r="N2307" s="28">
        <v>505019.8</v>
      </c>
      <c r="O2307" s="28">
        <v>6155797</v>
      </c>
      <c r="P2307" s="29" t="s">
        <v>10559</v>
      </c>
      <c r="Q2307" s="32" t="s">
        <v>368</v>
      </c>
      <c r="R2307" s="19"/>
      <c r="S2307" s="19"/>
      <c r="T2307" s="19"/>
      <c r="U2307" s="19"/>
      <c r="V2307" s="19"/>
      <c r="W2307" s="19"/>
      <c r="X2307" s="19"/>
      <c r="Y2307" s="19"/>
      <c r="Z2307" s="19"/>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31">
        <v>8992.1089389324188</v>
      </c>
      <c r="AW2307" s="31">
        <v>11448.501037597656</v>
      </c>
      <c r="AX2307" s="31">
        <v>0</v>
      </c>
      <c r="AY2307" s="31">
        <v>0</v>
      </c>
      <c r="AZ2307" s="31">
        <v>0</v>
      </c>
    </row>
    <row r="2308" spans="1:52" ht="15" customHeight="1">
      <c r="A2308" s="29" t="s">
        <v>10558</v>
      </c>
      <c r="B2308" s="34">
        <v>39506</v>
      </c>
      <c r="C2308" s="28">
        <v>850</v>
      </c>
      <c r="D2308" s="28">
        <v>52</v>
      </c>
      <c r="E2308" s="28">
        <v>54</v>
      </c>
      <c r="F2308" s="29" t="s">
        <v>220</v>
      </c>
      <c r="G2308" s="29" t="s">
        <v>10549</v>
      </c>
      <c r="H2308" s="28">
        <v>575</v>
      </c>
      <c r="I2308" s="29" t="s">
        <v>10541</v>
      </c>
      <c r="J2308" s="33" t="s">
        <v>10556</v>
      </c>
      <c r="K2308" s="29" t="s">
        <v>178</v>
      </c>
      <c r="L2308" s="29" t="s">
        <v>10552</v>
      </c>
      <c r="M2308" s="29" t="s">
        <v>176</v>
      </c>
      <c r="N2308" s="28">
        <v>512060.5</v>
      </c>
      <c r="O2308" s="28">
        <v>6151966</v>
      </c>
      <c r="P2308" s="29" t="s">
        <v>10555</v>
      </c>
      <c r="Q2308" s="32" t="s">
        <v>174</v>
      </c>
      <c r="R2308" s="19"/>
      <c r="S2308" s="19"/>
      <c r="T2308" s="19"/>
      <c r="U2308" s="19"/>
      <c r="V2308" s="19"/>
      <c r="W2308" s="19"/>
      <c r="X2308" s="19"/>
      <c r="Y2308" s="19"/>
      <c r="Z2308" s="19"/>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31">
        <v>1457075.4658203125</v>
      </c>
      <c r="AX2308" s="31">
        <v>50569.3984375</v>
      </c>
      <c r="AY2308" s="31">
        <v>130651.8984375</v>
      </c>
      <c r="AZ2308" s="31">
        <v>181221.296875</v>
      </c>
    </row>
    <row r="2309" spans="1:52" ht="15" customHeight="1">
      <c r="A2309" s="29" t="s">
        <v>10554</v>
      </c>
      <c r="B2309" s="34">
        <v>39506</v>
      </c>
      <c r="C2309" s="28">
        <v>850</v>
      </c>
      <c r="D2309" s="28">
        <v>52</v>
      </c>
      <c r="E2309" s="28">
        <v>54</v>
      </c>
      <c r="F2309" s="29" t="s">
        <v>220</v>
      </c>
      <c r="G2309" s="29" t="s">
        <v>10549</v>
      </c>
      <c r="H2309" s="28">
        <v>575</v>
      </c>
      <c r="I2309" s="29" t="s">
        <v>10541</v>
      </c>
      <c r="J2309" s="33" t="s">
        <v>10553</v>
      </c>
      <c r="K2309" s="29" t="s">
        <v>178</v>
      </c>
      <c r="L2309" s="29" t="s">
        <v>10552</v>
      </c>
      <c r="M2309" s="29" t="s">
        <v>201</v>
      </c>
      <c r="N2309" s="28">
        <v>512218.2</v>
      </c>
      <c r="O2309" s="28">
        <v>6151566</v>
      </c>
      <c r="P2309" s="29" t="s">
        <v>10551</v>
      </c>
      <c r="Q2309" s="32" t="s">
        <v>174</v>
      </c>
      <c r="R2309" s="19"/>
      <c r="S2309" s="19"/>
      <c r="T2309" s="19"/>
      <c r="U2309" s="19"/>
      <c r="V2309" s="19"/>
      <c r="W2309" s="19"/>
      <c r="X2309" s="19"/>
      <c r="Y2309" s="19"/>
      <c r="Z2309" s="19"/>
      <c r="AA2309" s="19"/>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31">
        <v>1449005.6923828125</v>
      </c>
      <c r="AX2309" s="31">
        <v>175844.59375</v>
      </c>
      <c r="AY2309" s="31">
        <v>131235.59375</v>
      </c>
      <c r="AZ2309" s="31">
        <v>307080.1875</v>
      </c>
    </row>
    <row r="2310" spans="1:52" ht="15" customHeight="1">
      <c r="A2310" s="29" t="s">
        <v>10550</v>
      </c>
      <c r="B2310" s="34">
        <v>39506</v>
      </c>
      <c r="C2310" s="28">
        <v>850</v>
      </c>
      <c r="D2310" s="28">
        <v>52</v>
      </c>
      <c r="E2310" s="28">
        <v>54</v>
      </c>
      <c r="F2310" s="29" t="s">
        <v>220</v>
      </c>
      <c r="G2310" s="29" t="s">
        <v>5243</v>
      </c>
      <c r="H2310" s="28">
        <v>575</v>
      </c>
      <c r="I2310" s="29" t="s">
        <v>10541</v>
      </c>
      <c r="J2310" s="33" t="s">
        <v>10548</v>
      </c>
      <c r="K2310" s="29" t="s">
        <v>178</v>
      </c>
      <c r="L2310" s="29" t="s">
        <v>10547</v>
      </c>
      <c r="M2310" s="29" t="s">
        <v>2415</v>
      </c>
      <c r="N2310" s="28">
        <v>507788</v>
      </c>
      <c r="O2310" s="28">
        <v>6141647</v>
      </c>
      <c r="P2310" s="29" t="s">
        <v>10546</v>
      </c>
      <c r="Q2310" s="32" t="s">
        <v>174</v>
      </c>
      <c r="R2310" s="19"/>
      <c r="S2310" s="19"/>
      <c r="T2310" s="19"/>
      <c r="U2310" s="19"/>
      <c r="V2310" s="19"/>
      <c r="W2310" s="19"/>
      <c r="X2310" s="19"/>
      <c r="Y2310" s="19"/>
      <c r="Z2310" s="19"/>
      <c r="AA2310" s="19"/>
      <c r="AB2310" s="19"/>
      <c r="AC2310" s="19"/>
      <c r="AD2310" s="19"/>
      <c r="AE2310" s="19"/>
      <c r="AF2310" s="19"/>
      <c r="AG2310" s="19"/>
      <c r="AH2310" s="19"/>
      <c r="AI2310" s="19"/>
      <c r="AJ2310" s="19"/>
      <c r="AK2310" s="19"/>
      <c r="AL2310" s="19"/>
      <c r="AM2310" s="19"/>
      <c r="AN2310" s="19"/>
      <c r="AO2310" s="19"/>
      <c r="AP2310" s="19"/>
      <c r="AQ2310" s="19"/>
      <c r="AR2310" s="19"/>
      <c r="AS2310" s="19"/>
      <c r="AT2310" s="19"/>
      <c r="AU2310" s="19"/>
      <c r="AV2310" s="19"/>
      <c r="AW2310" s="31">
        <v>1505096</v>
      </c>
      <c r="AX2310" s="31">
        <v>185129</v>
      </c>
      <c r="AY2310" s="31">
        <v>72522</v>
      </c>
      <c r="AZ2310" s="31">
        <v>257651</v>
      </c>
    </row>
    <row r="2311" spans="1:52" ht="15" customHeight="1">
      <c r="A2311" s="29" t="s">
        <v>10545</v>
      </c>
      <c r="B2311" s="34">
        <v>39506</v>
      </c>
      <c r="C2311" s="28">
        <v>850</v>
      </c>
      <c r="D2311" s="28">
        <v>52</v>
      </c>
      <c r="E2311" s="28">
        <v>54</v>
      </c>
      <c r="F2311" s="29" t="s">
        <v>220</v>
      </c>
      <c r="G2311" s="29" t="s">
        <v>3282</v>
      </c>
      <c r="H2311" s="28">
        <v>575</v>
      </c>
      <c r="I2311" s="29" t="s">
        <v>10541</v>
      </c>
      <c r="J2311" s="33" t="s">
        <v>10544</v>
      </c>
      <c r="K2311" s="29" t="s">
        <v>178</v>
      </c>
      <c r="L2311" s="29" t="s">
        <v>10539</v>
      </c>
      <c r="M2311" s="29" t="s">
        <v>2815</v>
      </c>
      <c r="N2311" s="28">
        <v>507822</v>
      </c>
      <c r="O2311" s="28">
        <v>6141803</v>
      </c>
      <c r="P2311" s="29" t="s">
        <v>10543</v>
      </c>
      <c r="Q2311" s="32" t="s">
        <v>174</v>
      </c>
      <c r="R2311" s="19"/>
      <c r="S2311" s="19"/>
      <c r="T2311" s="19"/>
      <c r="U2311" s="19"/>
      <c r="V2311" s="19"/>
      <c r="W2311" s="19"/>
      <c r="X2311" s="19"/>
      <c r="Y2311" s="19"/>
      <c r="Z2311" s="19"/>
      <c r="AA2311" s="19"/>
      <c r="AB2311" s="19"/>
      <c r="AC2311" s="19"/>
      <c r="AD2311" s="19"/>
      <c r="AE2311" s="19"/>
      <c r="AF2311" s="19"/>
      <c r="AG2311" s="19"/>
      <c r="AH2311" s="19"/>
      <c r="AI2311" s="19"/>
      <c r="AJ2311" s="19"/>
      <c r="AK2311" s="19"/>
      <c r="AL2311" s="19"/>
      <c r="AM2311" s="19"/>
      <c r="AN2311" s="19"/>
      <c r="AO2311" s="19"/>
      <c r="AP2311" s="19"/>
      <c r="AQ2311" s="19"/>
      <c r="AR2311" s="19"/>
      <c r="AS2311" s="19"/>
      <c r="AT2311" s="19"/>
      <c r="AU2311" s="19"/>
      <c r="AV2311" s="19"/>
      <c r="AW2311" s="31">
        <v>1442762</v>
      </c>
      <c r="AX2311" s="31">
        <v>173812</v>
      </c>
      <c r="AY2311" s="31">
        <v>128922</v>
      </c>
      <c r="AZ2311" s="31">
        <v>302734</v>
      </c>
    </row>
    <row r="2312" spans="1:52" ht="15" customHeight="1">
      <c r="A2312" s="29" t="s">
        <v>10542</v>
      </c>
      <c r="B2312" s="34">
        <v>39506</v>
      </c>
      <c r="C2312" s="28">
        <v>850</v>
      </c>
      <c r="D2312" s="28">
        <v>52</v>
      </c>
      <c r="E2312" s="28">
        <v>54</v>
      </c>
      <c r="F2312" s="29" t="s">
        <v>220</v>
      </c>
      <c r="G2312" s="29" t="s">
        <v>3282</v>
      </c>
      <c r="H2312" s="28">
        <v>575</v>
      </c>
      <c r="I2312" s="29" t="s">
        <v>10541</v>
      </c>
      <c r="J2312" s="33" t="s">
        <v>10540</v>
      </c>
      <c r="K2312" s="29" t="s">
        <v>178</v>
      </c>
      <c r="L2312" s="29" t="s">
        <v>10539</v>
      </c>
      <c r="M2312" s="29" t="s">
        <v>976</v>
      </c>
      <c r="N2312" s="28">
        <v>507855</v>
      </c>
      <c r="O2312" s="28">
        <v>6141953</v>
      </c>
      <c r="P2312" s="29" t="s">
        <v>10538</v>
      </c>
      <c r="Q2312" s="32" t="s">
        <v>174</v>
      </c>
      <c r="R2312" s="19"/>
      <c r="S2312" s="19"/>
      <c r="T2312" s="19"/>
      <c r="U2312" s="19"/>
      <c r="V2312" s="19"/>
      <c r="W2312" s="19"/>
      <c r="X2312" s="19"/>
      <c r="Y2312" s="19"/>
      <c r="Z2312" s="19"/>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31">
        <v>1459192</v>
      </c>
      <c r="AX2312" s="31">
        <v>186215</v>
      </c>
      <c r="AY2312" s="31">
        <v>137193</v>
      </c>
      <c r="AZ2312" s="31">
        <v>323408</v>
      </c>
    </row>
    <row r="2313" spans="1:52" ht="15" customHeight="1">
      <c r="A2313" s="29" t="s">
        <v>10537</v>
      </c>
      <c r="B2313" s="34">
        <v>35359</v>
      </c>
      <c r="C2313" s="28">
        <v>600</v>
      </c>
      <c r="D2313" s="28">
        <v>44</v>
      </c>
      <c r="E2313" s="28">
        <v>46</v>
      </c>
      <c r="F2313" s="29" t="s">
        <v>440</v>
      </c>
      <c r="G2313" s="29" t="s">
        <v>10532</v>
      </c>
      <c r="H2313" s="28">
        <v>580</v>
      </c>
      <c r="I2313" s="29" t="s">
        <v>128</v>
      </c>
      <c r="J2313" s="33" t="s">
        <v>10536</v>
      </c>
      <c r="K2313" s="29" t="s">
        <v>178</v>
      </c>
      <c r="L2313" s="29" t="s">
        <v>10498</v>
      </c>
      <c r="M2313" s="29" t="s">
        <v>10535</v>
      </c>
      <c r="N2313" s="28">
        <v>510671.9</v>
      </c>
      <c r="O2313" s="28">
        <v>6100972</v>
      </c>
      <c r="P2313" s="29" t="s">
        <v>10534</v>
      </c>
      <c r="Q2313" s="32" t="s">
        <v>174</v>
      </c>
      <c r="R2313" s="19"/>
      <c r="S2313" s="19"/>
      <c r="T2313" s="19"/>
      <c r="U2313" s="19"/>
      <c r="V2313" s="19"/>
      <c r="W2313" s="19"/>
      <c r="X2313" s="19"/>
      <c r="Y2313" s="19"/>
      <c r="Z2313" s="19"/>
      <c r="AA2313" s="19"/>
      <c r="AB2313" s="19"/>
      <c r="AC2313" s="19"/>
      <c r="AD2313" s="19"/>
      <c r="AE2313" s="19"/>
      <c r="AF2313" s="19"/>
      <c r="AG2313" s="19"/>
      <c r="AH2313" s="19"/>
      <c r="AI2313" s="19"/>
      <c r="AJ2313" s="19"/>
      <c r="AK2313" s="31">
        <v>253456</v>
      </c>
      <c r="AL2313" s="31">
        <v>1213448</v>
      </c>
      <c r="AM2313" s="31">
        <v>1389072</v>
      </c>
      <c r="AN2313" s="31">
        <v>1208094</v>
      </c>
      <c r="AO2313" s="31">
        <v>1371686</v>
      </c>
      <c r="AP2313" s="31">
        <v>1076339</v>
      </c>
      <c r="AQ2313" s="31">
        <v>1252333.9921875</v>
      </c>
      <c r="AR2313" s="31">
        <v>1049580</v>
      </c>
      <c r="AS2313" s="31">
        <v>1002126</v>
      </c>
      <c r="AT2313" s="31">
        <v>1035544.90625</v>
      </c>
      <c r="AU2313" s="31">
        <v>1055126.99609375</v>
      </c>
      <c r="AV2313" s="31">
        <v>1298770.7890625</v>
      </c>
      <c r="AW2313" s="31">
        <v>1248721.80078125</v>
      </c>
      <c r="AX2313" s="31">
        <v>98367.8984375</v>
      </c>
      <c r="AY2313" s="31">
        <v>78602.703125</v>
      </c>
      <c r="AZ2313" s="31">
        <v>176970.6015625</v>
      </c>
    </row>
    <row r="2314" spans="1:52" ht="15" customHeight="1">
      <c r="A2314" s="29" t="s">
        <v>10533</v>
      </c>
      <c r="B2314" s="34">
        <v>32695</v>
      </c>
      <c r="C2314" s="28">
        <v>150</v>
      </c>
      <c r="D2314" s="28">
        <v>27</v>
      </c>
      <c r="E2314" s="28">
        <v>30</v>
      </c>
      <c r="F2314" s="29" t="s">
        <v>1171</v>
      </c>
      <c r="G2314" s="29" t="s">
        <v>10527</v>
      </c>
      <c r="H2314" s="28">
        <v>580</v>
      </c>
      <c r="I2314" s="29" t="s">
        <v>128</v>
      </c>
      <c r="J2314" s="33" t="s">
        <v>10531</v>
      </c>
      <c r="K2314" s="29" t="s">
        <v>178</v>
      </c>
      <c r="L2314" s="29" t="s">
        <v>10530</v>
      </c>
      <c r="M2314" s="29" t="s">
        <v>3868</v>
      </c>
      <c r="N2314" s="28">
        <v>502766.8</v>
      </c>
      <c r="O2314" s="28">
        <v>6085010</v>
      </c>
      <c r="P2314" s="29" t="s">
        <v>10529</v>
      </c>
      <c r="Q2314" s="32" t="s">
        <v>207</v>
      </c>
      <c r="R2314" s="19"/>
      <c r="S2314" s="19"/>
      <c r="T2314" s="19"/>
      <c r="U2314" s="19"/>
      <c r="V2314" s="19"/>
      <c r="W2314" s="19"/>
      <c r="X2314" s="19"/>
      <c r="Y2314" s="19"/>
      <c r="Z2314" s="19"/>
      <c r="AA2314" s="19"/>
      <c r="AB2314" s="19"/>
      <c r="AC2314" s="19"/>
      <c r="AD2314" s="31">
        <v>173276.234375</v>
      </c>
      <c r="AE2314" s="31">
        <v>456675.78125</v>
      </c>
      <c r="AF2314" s="31">
        <v>405778.25</v>
      </c>
      <c r="AG2314" s="31">
        <v>415966</v>
      </c>
      <c r="AH2314" s="31">
        <v>426713</v>
      </c>
      <c r="AI2314" s="31">
        <v>458860</v>
      </c>
      <c r="AJ2314" s="31">
        <v>393507</v>
      </c>
      <c r="AK2314" s="31">
        <v>369877</v>
      </c>
      <c r="AL2314" s="31">
        <v>375991</v>
      </c>
      <c r="AM2314" s="31">
        <v>435968</v>
      </c>
      <c r="AN2314" s="31">
        <v>379428</v>
      </c>
      <c r="AO2314" s="31">
        <v>422572</v>
      </c>
      <c r="AP2314" s="31">
        <v>310995.8359375</v>
      </c>
      <c r="AQ2314" s="31">
        <v>367049.3388671875</v>
      </c>
      <c r="AR2314" s="31">
        <v>311147.9755859375</v>
      </c>
      <c r="AS2314" s="31">
        <v>360756.400390625</v>
      </c>
      <c r="AT2314" s="31">
        <v>356315.8017578125</v>
      </c>
      <c r="AU2314" s="31">
        <v>338854.6943359375</v>
      </c>
      <c r="AV2314" s="31">
        <v>394393.4990234375</v>
      </c>
      <c r="AW2314" s="31">
        <v>379275.1015625</v>
      </c>
      <c r="AX2314" s="31">
        <v>27791.80078125</v>
      </c>
      <c r="AY2314" s="31">
        <v>0.80000001192092896</v>
      </c>
      <c r="AZ2314" s="31">
        <v>27792.600781261921</v>
      </c>
    </row>
    <row r="2315" spans="1:52" ht="15" customHeight="1">
      <c r="A2315" s="29" t="s">
        <v>10528</v>
      </c>
      <c r="B2315" s="34">
        <v>32988</v>
      </c>
      <c r="C2315" s="28">
        <v>150</v>
      </c>
      <c r="D2315" s="28">
        <v>24.6</v>
      </c>
      <c r="E2315" s="28">
        <v>32.700000000000003</v>
      </c>
      <c r="F2315" s="29" t="s">
        <v>786</v>
      </c>
      <c r="G2315" s="29" t="s">
        <v>10521</v>
      </c>
      <c r="H2315" s="28">
        <v>580</v>
      </c>
      <c r="I2315" s="29" t="s">
        <v>128</v>
      </c>
      <c r="J2315" s="33" t="s">
        <v>10526</v>
      </c>
      <c r="K2315" s="29" t="s">
        <v>178</v>
      </c>
      <c r="L2315" s="29" t="s">
        <v>10525</v>
      </c>
      <c r="M2315" s="29" t="s">
        <v>10524</v>
      </c>
      <c r="N2315" s="28">
        <v>503130.8</v>
      </c>
      <c r="O2315" s="28">
        <v>6083098</v>
      </c>
      <c r="P2315" s="29" t="s">
        <v>10523</v>
      </c>
      <c r="Q2315" s="32" t="s">
        <v>207</v>
      </c>
      <c r="R2315" s="19"/>
      <c r="S2315" s="19"/>
      <c r="T2315" s="19"/>
      <c r="U2315" s="19"/>
      <c r="V2315" s="19"/>
      <c r="W2315" s="19"/>
      <c r="X2315" s="19"/>
      <c r="Y2315" s="19"/>
      <c r="Z2315" s="19"/>
      <c r="AA2315" s="19"/>
      <c r="AB2315" s="19"/>
      <c r="AC2315" s="19"/>
      <c r="AD2315" s="19"/>
      <c r="AE2315" s="31">
        <v>212163.3125</v>
      </c>
      <c r="AF2315" s="31">
        <v>282775.84375</v>
      </c>
      <c r="AG2315" s="31">
        <v>261710</v>
      </c>
      <c r="AH2315" s="31">
        <v>268970</v>
      </c>
      <c r="AI2315" s="31">
        <v>348830</v>
      </c>
      <c r="AJ2315" s="31">
        <v>297940</v>
      </c>
      <c r="AK2315" s="31">
        <v>226080</v>
      </c>
      <c r="AL2315" s="31">
        <v>333210</v>
      </c>
      <c r="AM2315" s="31">
        <v>333510</v>
      </c>
      <c r="AN2315" s="31">
        <v>268156</v>
      </c>
      <c r="AO2315" s="31">
        <v>307709</v>
      </c>
      <c r="AP2315" s="31">
        <v>234728.11328125</v>
      </c>
      <c r="AQ2315" s="31">
        <v>280616.09375</v>
      </c>
      <c r="AR2315" s="31">
        <v>243708.42578125</v>
      </c>
      <c r="AS2315" s="31">
        <v>259307.8974609375</v>
      </c>
      <c r="AT2315" s="31">
        <v>227265.09765625</v>
      </c>
      <c r="AU2315" s="31">
        <v>169900.19757080078</v>
      </c>
      <c r="AV2315" s="31">
        <v>309183.00390625</v>
      </c>
      <c r="AW2315" s="31">
        <v>288179.900390625</v>
      </c>
      <c r="AX2315" s="31">
        <v>21866.400390625</v>
      </c>
      <c r="AY2315" s="31">
        <v>19758</v>
      </c>
      <c r="AZ2315" s="31">
        <v>41624.400390625</v>
      </c>
    </row>
    <row r="2316" spans="1:52" ht="15" customHeight="1">
      <c r="A2316" s="29" t="s">
        <v>10522</v>
      </c>
      <c r="B2316" s="34">
        <v>36130</v>
      </c>
      <c r="C2316" s="28">
        <v>750</v>
      </c>
      <c r="D2316" s="28">
        <v>48</v>
      </c>
      <c r="E2316" s="28">
        <v>46</v>
      </c>
      <c r="F2316" s="29" t="s">
        <v>172</v>
      </c>
      <c r="G2316" s="29" t="s">
        <v>171</v>
      </c>
      <c r="H2316" s="28">
        <v>580</v>
      </c>
      <c r="I2316" s="29" t="s">
        <v>128</v>
      </c>
      <c r="J2316" s="33" t="s">
        <v>10520</v>
      </c>
      <c r="K2316" s="29" t="s">
        <v>178</v>
      </c>
      <c r="L2316" s="29" t="s">
        <v>10519</v>
      </c>
      <c r="M2316" s="29" t="s">
        <v>832</v>
      </c>
      <c r="N2316" s="28">
        <v>505781.4</v>
      </c>
      <c r="O2316" s="28">
        <v>6091341</v>
      </c>
      <c r="P2316" s="29" t="s">
        <v>10518</v>
      </c>
      <c r="Q2316" s="32" t="s">
        <v>174</v>
      </c>
      <c r="R2316" s="19"/>
      <c r="S2316" s="19"/>
      <c r="T2316" s="19"/>
      <c r="U2316" s="19"/>
      <c r="V2316" s="19"/>
      <c r="W2316" s="19"/>
      <c r="X2316" s="19"/>
      <c r="Y2316" s="19"/>
      <c r="Z2316" s="19"/>
      <c r="AA2316" s="19"/>
      <c r="AB2316" s="19"/>
      <c r="AC2316" s="19"/>
      <c r="AD2316" s="19"/>
      <c r="AE2316" s="19"/>
      <c r="AF2316" s="19"/>
      <c r="AG2316" s="19"/>
      <c r="AH2316" s="19"/>
      <c r="AI2316" s="19"/>
      <c r="AJ2316" s="19"/>
      <c r="AK2316" s="19"/>
      <c r="AL2316" s="19"/>
      <c r="AM2316" s="31">
        <v>0</v>
      </c>
      <c r="AN2316" s="31">
        <v>1453600</v>
      </c>
      <c r="AO2316" s="31">
        <v>1641728</v>
      </c>
      <c r="AP2316" s="31">
        <v>1283126</v>
      </c>
      <c r="AQ2316" s="31">
        <v>1486818.9921875</v>
      </c>
      <c r="AR2316" s="31">
        <v>1282570</v>
      </c>
      <c r="AS2316" s="31">
        <v>1424056</v>
      </c>
      <c r="AT2316" s="31">
        <v>1392557</v>
      </c>
      <c r="AU2316" s="31">
        <v>1304157</v>
      </c>
      <c r="AV2316" s="31">
        <v>1540521</v>
      </c>
      <c r="AW2316" s="31">
        <v>1526941</v>
      </c>
      <c r="AX2316" s="31">
        <v>109218</v>
      </c>
      <c r="AY2316" s="31">
        <v>107231</v>
      </c>
      <c r="AZ2316" s="31">
        <v>216449</v>
      </c>
    </row>
    <row r="2317" spans="1:52" ht="15" customHeight="1">
      <c r="A2317" s="29" t="s">
        <v>10517</v>
      </c>
      <c r="B2317" s="34">
        <v>36238</v>
      </c>
      <c r="C2317" s="28">
        <v>750</v>
      </c>
      <c r="D2317" s="28">
        <v>48</v>
      </c>
      <c r="E2317" s="28">
        <v>45</v>
      </c>
      <c r="F2317" s="29" t="s">
        <v>172</v>
      </c>
      <c r="G2317" s="29" t="s">
        <v>171</v>
      </c>
      <c r="H2317" s="28">
        <v>580</v>
      </c>
      <c r="I2317" s="29" t="s">
        <v>128</v>
      </c>
      <c r="J2317" s="33" t="s">
        <v>10516</v>
      </c>
      <c r="K2317" s="29" t="s">
        <v>178</v>
      </c>
      <c r="L2317" s="29" t="s">
        <v>10444</v>
      </c>
      <c r="M2317" s="29" t="s">
        <v>10515</v>
      </c>
      <c r="N2317" s="28">
        <v>513839</v>
      </c>
      <c r="O2317" s="28">
        <v>6105766</v>
      </c>
      <c r="P2317" s="29" t="s">
        <v>10514</v>
      </c>
      <c r="Q2317" s="32" t="s">
        <v>174</v>
      </c>
      <c r="R2317" s="19"/>
      <c r="S2317" s="19"/>
      <c r="T2317" s="19"/>
      <c r="U2317" s="19"/>
      <c r="V2317" s="19"/>
      <c r="W2317" s="19"/>
      <c r="X2317" s="19"/>
      <c r="Y2317" s="19"/>
      <c r="Z2317" s="19"/>
      <c r="AA2317" s="19"/>
      <c r="AB2317" s="19"/>
      <c r="AC2317" s="19"/>
      <c r="AD2317" s="19"/>
      <c r="AE2317" s="19"/>
      <c r="AF2317" s="19"/>
      <c r="AG2317" s="19"/>
      <c r="AH2317" s="19"/>
      <c r="AI2317" s="19"/>
      <c r="AJ2317" s="19"/>
      <c r="AK2317" s="19"/>
      <c r="AL2317" s="19"/>
      <c r="AM2317" s="19"/>
      <c r="AN2317" s="31">
        <v>1156588</v>
      </c>
      <c r="AO2317" s="31">
        <v>1824326</v>
      </c>
      <c r="AP2317" s="31">
        <v>1506316</v>
      </c>
      <c r="AQ2317" s="31">
        <v>1698592</v>
      </c>
      <c r="AR2317" s="31">
        <v>1482102</v>
      </c>
      <c r="AS2317" s="31">
        <v>1596478</v>
      </c>
      <c r="AT2317" s="31">
        <v>1620286</v>
      </c>
      <c r="AU2317" s="31">
        <v>1468895</v>
      </c>
      <c r="AV2317" s="31">
        <v>1761910</v>
      </c>
      <c r="AW2317" s="31">
        <v>1734136</v>
      </c>
      <c r="AX2317" s="31">
        <v>17994</v>
      </c>
      <c r="AY2317" s="31">
        <v>115190</v>
      </c>
      <c r="AZ2317" s="31">
        <v>133184</v>
      </c>
    </row>
    <row r="2318" spans="1:52" ht="15" customHeight="1">
      <c r="A2318" s="29" t="s">
        <v>10513</v>
      </c>
      <c r="B2318" s="34">
        <v>36238</v>
      </c>
      <c r="C2318" s="28">
        <v>750</v>
      </c>
      <c r="D2318" s="28">
        <v>48</v>
      </c>
      <c r="E2318" s="28">
        <v>45</v>
      </c>
      <c r="F2318" s="29" t="s">
        <v>172</v>
      </c>
      <c r="G2318" s="29" t="s">
        <v>10508</v>
      </c>
      <c r="H2318" s="28">
        <v>580</v>
      </c>
      <c r="I2318" s="29" t="s">
        <v>128</v>
      </c>
      <c r="J2318" s="33" t="s">
        <v>10512</v>
      </c>
      <c r="K2318" s="29" t="s">
        <v>178</v>
      </c>
      <c r="L2318" s="29" t="s">
        <v>10444</v>
      </c>
      <c r="M2318" s="29" t="s">
        <v>10511</v>
      </c>
      <c r="N2318" s="28">
        <v>513950</v>
      </c>
      <c r="O2318" s="28">
        <v>6106275</v>
      </c>
      <c r="P2318" s="29" t="s">
        <v>10510</v>
      </c>
      <c r="Q2318" s="32" t="s">
        <v>174</v>
      </c>
      <c r="R2318" s="19"/>
      <c r="S2318" s="19"/>
      <c r="T2318" s="19"/>
      <c r="U2318" s="19"/>
      <c r="V2318" s="19"/>
      <c r="W2318" s="19"/>
      <c r="X2318" s="19"/>
      <c r="Y2318" s="19"/>
      <c r="Z2318" s="19"/>
      <c r="AA2318" s="19"/>
      <c r="AB2318" s="19"/>
      <c r="AC2318" s="19"/>
      <c r="AD2318" s="19"/>
      <c r="AE2318" s="19"/>
      <c r="AF2318" s="19"/>
      <c r="AG2318" s="19"/>
      <c r="AH2318" s="19"/>
      <c r="AI2318" s="19"/>
      <c r="AJ2318" s="19"/>
      <c r="AK2318" s="19"/>
      <c r="AL2318" s="19"/>
      <c r="AM2318" s="19"/>
      <c r="AN2318" s="31">
        <v>1157983</v>
      </c>
      <c r="AO2318" s="31">
        <v>1620162</v>
      </c>
      <c r="AP2318" s="31">
        <v>1507948</v>
      </c>
      <c r="AQ2318" s="31">
        <v>1718485</v>
      </c>
      <c r="AR2318" s="31">
        <v>1465684</v>
      </c>
      <c r="AS2318" s="31">
        <v>1589758</v>
      </c>
      <c r="AT2318" s="31">
        <v>1629726</v>
      </c>
      <c r="AU2318" s="31">
        <v>1482171</v>
      </c>
      <c r="AV2318" s="31">
        <v>1805145</v>
      </c>
      <c r="AW2318" s="31">
        <v>1756180</v>
      </c>
      <c r="AX2318" s="31">
        <v>139606</v>
      </c>
      <c r="AY2318" s="31">
        <v>117966</v>
      </c>
      <c r="AZ2318" s="31">
        <v>257572</v>
      </c>
    </row>
    <row r="2319" spans="1:52" ht="15" customHeight="1">
      <c r="A2319" s="29" t="s">
        <v>10509</v>
      </c>
      <c r="B2319" s="34">
        <v>36517</v>
      </c>
      <c r="C2319" s="28">
        <v>900</v>
      </c>
      <c r="D2319" s="28">
        <v>52</v>
      </c>
      <c r="E2319" s="28">
        <v>45</v>
      </c>
      <c r="F2319" s="29" t="s">
        <v>172</v>
      </c>
      <c r="G2319" s="29" t="s">
        <v>2540</v>
      </c>
      <c r="H2319" s="28">
        <v>580</v>
      </c>
      <c r="I2319" s="29" t="s">
        <v>128</v>
      </c>
      <c r="J2319" s="33" t="s">
        <v>10507</v>
      </c>
      <c r="K2319" s="29" t="s">
        <v>178</v>
      </c>
      <c r="L2319" s="29" t="s">
        <v>10506</v>
      </c>
      <c r="M2319" s="29" t="s">
        <v>10505</v>
      </c>
      <c r="N2319" s="28">
        <v>512337.9</v>
      </c>
      <c r="O2319" s="28">
        <v>6104576</v>
      </c>
      <c r="P2319" s="29" t="s">
        <v>10504</v>
      </c>
      <c r="Q2319" s="32" t="s">
        <v>174</v>
      </c>
      <c r="R2319" s="19"/>
      <c r="S2319" s="19"/>
      <c r="T2319" s="19"/>
      <c r="U2319" s="19"/>
      <c r="V2319" s="19"/>
      <c r="W2319" s="19"/>
      <c r="X2319" s="19"/>
      <c r="Y2319" s="19"/>
      <c r="Z2319" s="19"/>
      <c r="AA2319" s="19"/>
      <c r="AB2319" s="19"/>
      <c r="AC2319" s="19"/>
      <c r="AD2319" s="19"/>
      <c r="AE2319" s="19"/>
      <c r="AF2319" s="19"/>
      <c r="AG2319" s="19"/>
      <c r="AH2319" s="19"/>
      <c r="AI2319" s="19"/>
      <c r="AJ2319" s="19"/>
      <c r="AK2319" s="19"/>
      <c r="AL2319" s="19"/>
      <c r="AM2319" s="19"/>
      <c r="AN2319" s="31">
        <v>0</v>
      </c>
      <c r="AO2319" s="31">
        <v>2045961</v>
      </c>
      <c r="AP2319" s="31">
        <v>1703213</v>
      </c>
      <c r="AQ2319" s="31">
        <v>1651636</v>
      </c>
      <c r="AR2319" s="31">
        <v>1320238</v>
      </c>
      <c r="AS2319" s="31">
        <v>1846755</v>
      </c>
      <c r="AT2319" s="31">
        <v>1849148</v>
      </c>
      <c r="AU2319" s="31">
        <v>1644489</v>
      </c>
      <c r="AV2319" s="31">
        <v>2076484</v>
      </c>
      <c r="AW2319" s="31">
        <v>2055124</v>
      </c>
      <c r="AX2319" s="31">
        <v>154604</v>
      </c>
      <c r="AY2319" s="31">
        <v>137677</v>
      </c>
      <c r="AZ2319" s="31">
        <v>292281</v>
      </c>
    </row>
    <row r="2320" spans="1:52" ht="15" customHeight="1">
      <c r="A2320" s="29" t="s">
        <v>10503</v>
      </c>
      <c r="B2320" s="34">
        <v>36524</v>
      </c>
      <c r="C2320" s="28">
        <v>660</v>
      </c>
      <c r="D2320" s="28">
        <v>47</v>
      </c>
      <c r="E2320" s="28">
        <v>45</v>
      </c>
      <c r="F2320" s="29" t="s">
        <v>242</v>
      </c>
      <c r="G2320" s="29" t="s">
        <v>4425</v>
      </c>
      <c r="H2320" s="28">
        <v>580</v>
      </c>
      <c r="I2320" s="29" t="s">
        <v>128</v>
      </c>
      <c r="J2320" s="33" t="s">
        <v>10502</v>
      </c>
      <c r="K2320" s="29" t="s">
        <v>178</v>
      </c>
      <c r="L2320" s="29" t="s">
        <v>10498</v>
      </c>
      <c r="M2320" s="29" t="s">
        <v>2464</v>
      </c>
      <c r="N2320" s="28">
        <v>510600</v>
      </c>
      <c r="O2320" s="28">
        <v>6100375</v>
      </c>
      <c r="P2320" s="29" t="s">
        <v>10501</v>
      </c>
      <c r="Q2320" s="32" t="s">
        <v>174</v>
      </c>
      <c r="R2320" s="19"/>
      <c r="S2320" s="19"/>
      <c r="T2320" s="19"/>
      <c r="U2320" s="19"/>
      <c r="V2320" s="19"/>
      <c r="W2320" s="19"/>
      <c r="X2320" s="19"/>
      <c r="Y2320" s="19"/>
      <c r="Z2320" s="19"/>
      <c r="AA2320" s="19"/>
      <c r="AB2320" s="19"/>
      <c r="AC2320" s="19"/>
      <c r="AD2320" s="19"/>
      <c r="AE2320" s="19"/>
      <c r="AF2320" s="19"/>
      <c r="AG2320" s="19"/>
      <c r="AH2320" s="19"/>
      <c r="AI2320" s="19"/>
      <c r="AJ2320" s="19"/>
      <c r="AK2320" s="19"/>
      <c r="AL2320" s="19"/>
      <c r="AM2320" s="19"/>
      <c r="AN2320" s="31">
        <v>0</v>
      </c>
      <c r="AO2320" s="31">
        <v>1475028</v>
      </c>
      <c r="AP2320" s="31">
        <v>1219378</v>
      </c>
      <c r="AQ2320" s="31">
        <v>1427488</v>
      </c>
      <c r="AR2320" s="31">
        <v>1222328</v>
      </c>
      <c r="AS2320" s="31">
        <v>1316845</v>
      </c>
      <c r="AT2320" s="31">
        <v>1327215</v>
      </c>
      <c r="AU2320" s="31">
        <v>1263339</v>
      </c>
      <c r="AV2320" s="31">
        <v>1495335</v>
      </c>
      <c r="AW2320" s="31">
        <v>1425680</v>
      </c>
      <c r="AX2320" s="31">
        <v>112797</v>
      </c>
      <c r="AY2320" s="31">
        <v>96441</v>
      </c>
      <c r="AZ2320" s="31">
        <v>209238</v>
      </c>
    </row>
    <row r="2321" spans="1:52" ht="15" customHeight="1">
      <c r="A2321" s="29" t="s">
        <v>10500</v>
      </c>
      <c r="B2321" s="34">
        <v>36521</v>
      </c>
      <c r="C2321" s="28">
        <v>660</v>
      </c>
      <c r="D2321" s="28">
        <v>47</v>
      </c>
      <c r="E2321" s="28">
        <v>45</v>
      </c>
      <c r="F2321" s="29" t="s">
        <v>242</v>
      </c>
      <c r="G2321" s="29" t="s">
        <v>4425</v>
      </c>
      <c r="H2321" s="28">
        <v>580</v>
      </c>
      <c r="I2321" s="29" t="s">
        <v>128</v>
      </c>
      <c r="J2321" s="33" t="s">
        <v>10499</v>
      </c>
      <c r="K2321" s="29" t="s">
        <v>178</v>
      </c>
      <c r="L2321" s="29" t="s">
        <v>10498</v>
      </c>
      <c r="M2321" s="29" t="s">
        <v>10497</v>
      </c>
      <c r="N2321" s="28">
        <v>510729.1</v>
      </c>
      <c r="O2321" s="28">
        <v>6099856</v>
      </c>
      <c r="P2321" s="29" t="s">
        <v>10496</v>
      </c>
      <c r="Q2321" s="32" t="s">
        <v>174</v>
      </c>
      <c r="R2321" s="19"/>
      <c r="S2321" s="19"/>
      <c r="T2321" s="19"/>
      <c r="U2321" s="19"/>
      <c r="V2321" s="19"/>
      <c r="W2321" s="19"/>
      <c r="X2321" s="19"/>
      <c r="Y2321" s="19"/>
      <c r="Z2321" s="19"/>
      <c r="AA2321" s="19"/>
      <c r="AB2321" s="19"/>
      <c r="AC2321" s="19"/>
      <c r="AD2321" s="19"/>
      <c r="AE2321" s="19"/>
      <c r="AF2321" s="19"/>
      <c r="AG2321" s="19"/>
      <c r="AH2321" s="19"/>
      <c r="AI2321" s="19"/>
      <c r="AJ2321" s="19"/>
      <c r="AK2321" s="19"/>
      <c r="AL2321" s="19"/>
      <c r="AM2321" s="19"/>
      <c r="AN2321" s="31">
        <v>0</v>
      </c>
      <c r="AO2321" s="31">
        <v>1451072</v>
      </c>
      <c r="AP2321" s="31">
        <v>1188358</v>
      </c>
      <c r="AQ2321" s="31">
        <v>1385831.9921875</v>
      </c>
      <c r="AR2321" s="31">
        <v>1182081</v>
      </c>
      <c r="AS2321" s="31">
        <v>1311690</v>
      </c>
      <c r="AT2321" s="31">
        <v>1279579.00390625</v>
      </c>
      <c r="AU2321" s="31">
        <v>1213385</v>
      </c>
      <c r="AV2321" s="31">
        <v>1430510</v>
      </c>
      <c r="AW2321" s="31">
        <v>1418638</v>
      </c>
      <c r="AX2321" s="31">
        <v>109140</v>
      </c>
      <c r="AY2321" s="31">
        <v>92691</v>
      </c>
      <c r="AZ2321" s="31">
        <v>201831</v>
      </c>
    </row>
    <row r="2322" spans="1:52" ht="15" customHeight="1">
      <c r="A2322" s="29" t="s">
        <v>10495</v>
      </c>
      <c r="B2322" s="34">
        <v>36521</v>
      </c>
      <c r="C2322" s="28">
        <v>660</v>
      </c>
      <c r="D2322" s="28">
        <v>0.1</v>
      </c>
      <c r="E2322" s="28">
        <v>0.1</v>
      </c>
      <c r="F2322" s="29" t="s">
        <v>204</v>
      </c>
      <c r="G2322" s="29" t="s">
        <v>204</v>
      </c>
      <c r="H2322" s="28">
        <v>580</v>
      </c>
      <c r="I2322" s="29" t="s">
        <v>128</v>
      </c>
      <c r="J2322" s="33" t="s">
        <v>10494</v>
      </c>
      <c r="K2322" s="29" t="s">
        <v>178</v>
      </c>
      <c r="L2322" s="29" t="s">
        <v>843</v>
      </c>
      <c r="M2322" s="29" t="s">
        <v>843</v>
      </c>
      <c r="N2322" s="28">
        <v>510912.3</v>
      </c>
      <c r="O2322" s="28">
        <v>6099593</v>
      </c>
      <c r="P2322" s="29" t="s">
        <v>10493</v>
      </c>
      <c r="Q2322" s="32" t="s">
        <v>174</v>
      </c>
      <c r="R2322" s="19"/>
      <c r="S2322" s="19"/>
      <c r="T2322" s="19"/>
      <c r="U2322" s="19"/>
      <c r="V2322" s="19"/>
      <c r="W2322" s="19"/>
      <c r="X2322" s="19"/>
      <c r="Y2322" s="19"/>
      <c r="Z2322" s="19"/>
      <c r="AA2322" s="19"/>
      <c r="AB2322" s="19"/>
      <c r="AC2322" s="19"/>
      <c r="AD2322" s="19"/>
      <c r="AE2322" s="19"/>
      <c r="AF2322" s="19"/>
      <c r="AG2322" s="19"/>
      <c r="AH2322" s="19"/>
      <c r="AI2322" s="19"/>
      <c r="AJ2322" s="19"/>
      <c r="AK2322" s="19"/>
      <c r="AL2322" s="19"/>
      <c r="AM2322" s="19"/>
      <c r="AN2322" s="31">
        <v>0</v>
      </c>
      <c r="AO2322" s="31">
        <v>1522889</v>
      </c>
      <c r="AP2322" s="31">
        <v>1215529</v>
      </c>
      <c r="AQ2322" s="31">
        <v>1399349</v>
      </c>
      <c r="AR2322" s="31">
        <v>1223283</v>
      </c>
      <c r="AS2322" s="31">
        <v>1329241</v>
      </c>
      <c r="AT2322" s="31">
        <v>1335272</v>
      </c>
      <c r="AU2322" s="31">
        <v>1228495</v>
      </c>
      <c r="AV2322" s="31">
        <v>1460067</v>
      </c>
      <c r="AW2322" s="31">
        <v>1433533</v>
      </c>
      <c r="AX2322" s="31">
        <v>115307</v>
      </c>
      <c r="AY2322" s="31">
        <v>92530</v>
      </c>
      <c r="AZ2322" s="31">
        <v>207837</v>
      </c>
    </row>
    <row r="2323" spans="1:52" ht="15" customHeight="1">
      <c r="A2323" s="29" t="s">
        <v>10492</v>
      </c>
      <c r="B2323" s="34">
        <v>36739</v>
      </c>
      <c r="C2323" s="28">
        <v>800</v>
      </c>
      <c r="D2323" s="28">
        <v>50</v>
      </c>
      <c r="E2323" s="28">
        <v>46</v>
      </c>
      <c r="F2323" s="29" t="s">
        <v>1171</v>
      </c>
      <c r="G2323" s="29" t="s">
        <v>9704</v>
      </c>
      <c r="H2323" s="28">
        <v>580</v>
      </c>
      <c r="I2323" s="29" t="s">
        <v>128</v>
      </c>
      <c r="J2323" s="33" t="s">
        <v>10491</v>
      </c>
      <c r="K2323" s="29" t="s">
        <v>178</v>
      </c>
      <c r="L2323" s="29" t="s">
        <v>10484</v>
      </c>
      <c r="M2323" s="29" t="s">
        <v>2338</v>
      </c>
      <c r="N2323" s="28">
        <v>516295.5</v>
      </c>
      <c r="O2323" s="28">
        <v>6107732</v>
      </c>
      <c r="P2323" s="29" t="s">
        <v>10490</v>
      </c>
      <c r="Q2323" s="32" t="s">
        <v>174</v>
      </c>
      <c r="R2323" s="19"/>
      <c r="S2323" s="19"/>
      <c r="T2323" s="19"/>
      <c r="U2323" s="19"/>
      <c r="V2323" s="19"/>
      <c r="W2323" s="19"/>
      <c r="X2323" s="19"/>
      <c r="Y2323" s="19"/>
      <c r="Z2323" s="19"/>
      <c r="AA2323" s="19"/>
      <c r="AB2323" s="19"/>
      <c r="AC2323" s="19"/>
      <c r="AD2323" s="19"/>
      <c r="AE2323" s="19"/>
      <c r="AF2323" s="19"/>
      <c r="AG2323" s="19"/>
      <c r="AH2323" s="19"/>
      <c r="AI2323" s="19"/>
      <c r="AJ2323" s="19"/>
      <c r="AK2323" s="19"/>
      <c r="AL2323" s="19"/>
      <c r="AM2323" s="19"/>
      <c r="AN2323" s="19"/>
      <c r="AO2323" s="31">
        <v>534976</v>
      </c>
      <c r="AP2323" s="31">
        <v>1337246.0078125</v>
      </c>
      <c r="AQ2323" s="31">
        <v>1604619</v>
      </c>
      <c r="AR2323" s="31">
        <v>1354223</v>
      </c>
      <c r="AS2323" s="31">
        <v>1509993</v>
      </c>
      <c r="AT2323" s="31">
        <v>1421104</v>
      </c>
      <c r="AU2323" s="31">
        <v>1323992</v>
      </c>
      <c r="AV2323" s="31">
        <v>1717886.6015625</v>
      </c>
      <c r="AW2323" s="31">
        <v>1456710</v>
      </c>
      <c r="AX2323" s="31">
        <v>132805</v>
      </c>
      <c r="AY2323" s="31">
        <v>117636</v>
      </c>
      <c r="AZ2323" s="31">
        <v>250441</v>
      </c>
    </row>
    <row r="2324" spans="1:52" ht="15" customHeight="1">
      <c r="A2324" s="29" t="s">
        <v>10489</v>
      </c>
      <c r="B2324" s="34">
        <v>36739</v>
      </c>
      <c r="C2324" s="28">
        <v>800</v>
      </c>
      <c r="D2324" s="28">
        <v>50</v>
      </c>
      <c r="E2324" s="28">
        <v>46</v>
      </c>
      <c r="F2324" s="29" t="s">
        <v>1171</v>
      </c>
      <c r="G2324" s="29" t="s">
        <v>9704</v>
      </c>
      <c r="H2324" s="28">
        <v>580</v>
      </c>
      <c r="I2324" s="29" t="s">
        <v>128</v>
      </c>
      <c r="J2324" s="33" t="s">
        <v>10488</v>
      </c>
      <c r="K2324" s="29" t="s">
        <v>178</v>
      </c>
      <c r="L2324" s="29" t="s">
        <v>10448</v>
      </c>
      <c r="M2324" s="29" t="s">
        <v>262</v>
      </c>
      <c r="N2324" s="28">
        <v>516110.6</v>
      </c>
      <c r="O2324" s="28">
        <v>6108032</v>
      </c>
      <c r="P2324" s="29" t="s">
        <v>10487</v>
      </c>
      <c r="Q2324" s="32" t="s">
        <v>174</v>
      </c>
      <c r="R2324" s="19"/>
      <c r="S2324" s="19"/>
      <c r="T2324" s="19"/>
      <c r="U2324" s="19"/>
      <c r="V2324" s="19"/>
      <c r="W2324" s="19"/>
      <c r="X2324" s="19"/>
      <c r="Y2324" s="19"/>
      <c r="Z2324" s="19"/>
      <c r="AA2324" s="19"/>
      <c r="AB2324" s="19"/>
      <c r="AC2324" s="19"/>
      <c r="AD2324" s="19"/>
      <c r="AE2324" s="19"/>
      <c r="AF2324" s="19"/>
      <c r="AG2324" s="19"/>
      <c r="AH2324" s="19"/>
      <c r="AI2324" s="19"/>
      <c r="AJ2324" s="19"/>
      <c r="AK2324" s="19"/>
      <c r="AL2324" s="19"/>
      <c r="AM2324" s="19"/>
      <c r="AN2324" s="19"/>
      <c r="AO2324" s="31">
        <v>532159</v>
      </c>
      <c r="AP2324" s="31">
        <v>1405465.1015625</v>
      </c>
      <c r="AQ2324" s="31">
        <v>1613568</v>
      </c>
      <c r="AR2324" s="31">
        <v>1361250</v>
      </c>
      <c r="AS2324" s="31">
        <v>1423966</v>
      </c>
      <c r="AT2324" s="31">
        <v>1486917</v>
      </c>
      <c r="AU2324" s="31">
        <v>1403173.921875</v>
      </c>
      <c r="AV2324" s="31">
        <v>1635266</v>
      </c>
      <c r="AW2324" s="31">
        <v>1303133</v>
      </c>
      <c r="AX2324" s="31">
        <v>127673</v>
      </c>
      <c r="AY2324" s="31">
        <v>110289</v>
      </c>
      <c r="AZ2324" s="31">
        <v>237962</v>
      </c>
    </row>
    <row r="2325" spans="1:52" ht="15" customHeight="1">
      <c r="A2325" s="29" t="s">
        <v>10486</v>
      </c>
      <c r="B2325" s="34">
        <v>36725</v>
      </c>
      <c r="C2325" s="28">
        <v>800</v>
      </c>
      <c r="D2325" s="28">
        <v>50</v>
      </c>
      <c r="E2325" s="28">
        <v>46</v>
      </c>
      <c r="F2325" s="29" t="s">
        <v>1171</v>
      </c>
      <c r="G2325" s="29" t="s">
        <v>9704</v>
      </c>
      <c r="H2325" s="28">
        <v>580</v>
      </c>
      <c r="I2325" s="29" t="s">
        <v>128</v>
      </c>
      <c r="J2325" s="33" t="s">
        <v>10485</v>
      </c>
      <c r="K2325" s="29" t="s">
        <v>178</v>
      </c>
      <c r="L2325" s="29" t="s">
        <v>10484</v>
      </c>
      <c r="M2325" s="29" t="s">
        <v>10483</v>
      </c>
      <c r="N2325" s="28">
        <v>515857.2</v>
      </c>
      <c r="O2325" s="28">
        <v>6108352</v>
      </c>
      <c r="P2325" s="29" t="s">
        <v>10482</v>
      </c>
      <c r="Q2325" s="32" t="s">
        <v>174</v>
      </c>
      <c r="R2325" s="19"/>
      <c r="S2325" s="19"/>
      <c r="T2325" s="19"/>
      <c r="U2325" s="19"/>
      <c r="V2325" s="19"/>
      <c r="W2325" s="19"/>
      <c r="X2325" s="19"/>
      <c r="Y2325" s="19"/>
      <c r="Z2325" s="19"/>
      <c r="AA2325" s="19"/>
      <c r="AB2325" s="19"/>
      <c r="AC2325" s="19"/>
      <c r="AD2325" s="19"/>
      <c r="AE2325" s="19"/>
      <c r="AF2325" s="19"/>
      <c r="AG2325" s="19"/>
      <c r="AH2325" s="19"/>
      <c r="AI2325" s="19"/>
      <c r="AJ2325" s="19"/>
      <c r="AK2325" s="19"/>
      <c r="AL2325" s="19"/>
      <c r="AM2325" s="19"/>
      <c r="AN2325" s="19"/>
      <c r="AO2325" s="31">
        <v>698103</v>
      </c>
      <c r="AP2325" s="31">
        <v>1465034</v>
      </c>
      <c r="AQ2325" s="31">
        <v>1682536</v>
      </c>
      <c r="AR2325" s="31">
        <v>1462209</v>
      </c>
      <c r="AS2325" s="31">
        <v>1619347</v>
      </c>
      <c r="AT2325" s="31">
        <v>1533034</v>
      </c>
      <c r="AU2325" s="31">
        <v>1480508</v>
      </c>
      <c r="AV2325" s="31">
        <v>1657924</v>
      </c>
      <c r="AW2325" s="31">
        <v>1474528</v>
      </c>
      <c r="AX2325" s="31">
        <v>112350</v>
      </c>
      <c r="AY2325" s="31">
        <v>102923</v>
      </c>
      <c r="AZ2325" s="31">
        <v>215273</v>
      </c>
    </row>
    <row r="2326" spans="1:52" ht="15" customHeight="1">
      <c r="A2326" s="29" t="s">
        <v>10481</v>
      </c>
      <c r="B2326" s="34">
        <v>36838</v>
      </c>
      <c r="C2326" s="28">
        <v>1500</v>
      </c>
      <c r="D2326" s="28">
        <v>64</v>
      </c>
      <c r="E2326" s="28">
        <v>60</v>
      </c>
      <c r="F2326" s="29" t="s">
        <v>172</v>
      </c>
      <c r="G2326" s="29" t="s">
        <v>10450</v>
      </c>
      <c r="H2326" s="28">
        <v>580</v>
      </c>
      <c r="I2326" s="29" t="s">
        <v>128</v>
      </c>
      <c r="J2326" s="33" t="s">
        <v>10480</v>
      </c>
      <c r="K2326" s="29" t="s">
        <v>178</v>
      </c>
      <c r="L2326" s="29" t="s">
        <v>10454</v>
      </c>
      <c r="M2326" s="29" t="s">
        <v>3338</v>
      </c>
      <c r="N2326" s="28">
        <v>510086.9</v>
      </c>
      <c r="O2326" s="28">
        <v>6080472</v>
      </c>
      <c r="P2326" s="29" t="s">
        <v>10479</v>
      </c>
      <c r="Q2326" s="32" t="s">
        <v>174</v>
      </c>
      <c r="R2326" s="19"/>
      <c r="S2326" s="19"/>
      <c r="T2326" s="19"/>
      <c r="U2326" s="19"/>
      <c r="V2326" s="19"/>
      <c r="W2326" s="19"/>
      <c r="X2326" s="19"/>
      <c r="Y2326" s="19"/>
      <c r="Z2326" s="19"/>
      <c r="AA2326" s="19"/>
      <c r="AB2326" s="19"/>
      <c r="AC2326" s="19"/>
      <c r="AD2326" s="19"/>
      <c r="AE2326" s="19"/>
      <c r="AF2326" s="19"/>
      <c r="AG2326" s="19"/>
      <c r="AH2326" s="19"/>
      <c r="AI2326" s="19"/>
      <c r="AJ2326" s="19"/>
      <c r="AK2326" s="19"/>
      <c r="AL2326" s="19"/>
      <c r="AM2326" s="19"/>
      <c r="AN2326" s="19"/>
      <c r="AO2326" s="31">
        <v>526533</v>
      </c>
      <c r="AP2326" s="31">
        <v>2526988</v>
      </c>
      <c r="AQ2326" s="31">
        <v>3015634</v>
      </c>
      <c r="AR2326" s="31">
        <v>2623300</v>
      </c>
      <c r="AS2326" s="31">
        <v>2825400</v>
      </c>
      <c r="AT2326" s="31">
        <v>2815627</v>
      </c>
      <c r="AU2326" s="31">
        <v>2815576</v>
      </c>
      <c r="AV2326" s="31">
        <v>3213508</v>
      </c>
      <c r="AW2326" s="31">
        <v>3066722</v>
      </c>
      <c r="AX2326" s="31">
        <v>248931</v>
      </c>
      <c r="AY2326" s="31">
        <v>212487</v>
      </c>
      <c r="AZ2326" s="31">
        <v>461418</v>
      </c>
    </row>
    <row r="2327" spans="1:52" ht="15" customHeight="1">
      <c r="A2327" s="29" t="s">
        <v>10478</v>
      </c>
      <c r="B2327" s="34">
        <v>36838</v>
      </c>
      <c r="C2327" s="28">
        <v>1500</v>
      </c>
      <c r="D2327" s="28">
        <v>64</v>
      </c>
      <c r="E2327" s="28">
        <v>60</v>
      </c>
      <c r="F2327" s="29" t="s">
        <v>172</v>
      </c>
      <c r="G2327" s="29" t="s">
        <v>10474</v>
      </c>
      <c r="H2327" s="28">
        <v>580</v>
      </c>
      <c r="I2327" s="29" t="s">
        <v>128</v>
      </c>
      <c r="J2327" s="33" t="s">
        <v>10477</v>
      </c>
      <c r="K2327" s="29" t="s">
        <v>178</v>
      </c>
      <c r="L2327" s="29" t="s">
        <v>10454</v>
      </c>
      <c r="M2327" s="29" t="s">
        <v>2786</v>
      </c>
      <c r="N2327" s="28">
        <v>510357.4</v>
      </c>
      <c r="O2327" s="28">
        <v>6080344</v>
      </c>
      <c r="P2327" s="29" t="s">
        <v>10476</v>
      </c>
      <c r="Q2327" s="32" t="s">
        <v>174</v>
      </c>
      <c r="R2327" s="19"/>
      <c r="S2327" s="19"/>
      <c r="T2327" s="19"/>
      <c r="U2327" s="19"/>
      <c r="V2327" s="19"/>
      <c r="W2327" s="19"/>
      <c r="X2327" s="19"/>
      <c r="Y2327" s="19"/>
      <c r="Z2327" s="19"/>
      <c r="AA2327" s="19"/>
      <c r="AB2327" s="19"/>
      <c r="AC2327" s="19"/>
      <c r="AD2327" s="19"/>
      <c r="AE2327" s="19"/>
      <c r="AF2327" s="19"/>
      <c r="AG2327" s="19"/>
      <c r="AH2327" s="19"/>
      <c r="AI2327" s="19"/>
      <c r="AJ2327" s="19"/>
      <c r="AK2327" s="19"/>
      <c r="AL2327" s="19"/>
      <c r="AM2327" s="19"/>
      <c r="AN2327" s="19"/>
      <c r="AO2327" s="31">
        <v>531812</v>
      </c>
      <c r="AP2327" s="31">
        <v>2458565</v>
      </c>
      <c r="AQ2327" s="31">
        <v>2921921</v>
      </c>
      <c r="AR2327" s="31">
        <v>2580749</v>
      </c>
      <c r="AS2327" s="31">
        <v>2667207</v>
      </c>
      <c r="AT2327" s="31">
        <v>2764666</v>
      </c>
      <c r="AU2327" s="31">
        <v>2727122</v>
      </c>
      <c r="AV2327" s="31">
        <v>3116102</v>
      </c>
      <c r="AW2327" s="31">
        <v>3190230</v>
      </c>
      <c r="AX2327" s="31">
        <v>231428</v>
      </c>
      <c r="AY2327" s="31">
        <v>185934</v>
      </c>
      <c r="AZ2327" s="31">
        <v>417362</v>
      </c>
    </row>
    <row r="2328" spans="1:52" ht="15" customHeight="1">
      <c r="A2328" s="29" t="s">
        <v>10475</v>
      </c>
      <c r="B2328" s="34">
        <v>36838</v>
      </c>
      <c r="C2328" s="28">
        <v>1500</v>
      </c>
      <c r="D2328" s="28">
        <v>64</v>
      </c>
      <c r="E2328" s="28">
        <v>60</v>
      </c>
      <c r="F2328" s="29" t="s">
        <v>172</v>
      </c>
      <c r="G2328" s="29" t="s">
        <v>10450</v>
      </c>
      <c r="H2328" s="28">
        <v>580</v>
      </c>
      <c r="I2328" s="29" t="s">
        <v>128</v>
      </c>
      <c r="J2328" s="33" t="s">
        <v>10473</v>
      </c>
      <c r="K2328" s="29" t="s">
        <v>178</v>
      </c>
      <c r="L2328" s="29" t="s">
        <v>10454</v>
      </c>
      <c r="M2328" s="29" t="s">
        <v>2395</v>
      </c>
      <c r="N2328" s="28">
        <v>510718</v>
      </c>
      <c r="O2328" s="28">
        <v>6080416</v>
      </c>
      <c r="P2328" s="29" t="s">
        <v>10472</v>
      </c>
      <c r="Q2328" s="32" t="s">
        <v>174</v>
      </c>
      <c r="R2328" s="19"/>
      <c r="S2328" s="19"/>
      <c r="T2328" s="19"/>
      <c r="U2328" s="19"/>
      <c r="V2328" s="19"/>
      <c r="W2328" s="19"/>
      <c r="X2328" s="19"/>
      <c r="Y2328" s="19"/>
      <c r="Z2328" s="19"/>
      <c r="AA2328" s="19"/>
      <c r="AB2328" s="19"/>
      <c r="AC2328" s="19"/>
      <c r="AD2328" s="19"/>
      <c r="AE2328" s="19"/>
      <c r="AF2328" s="19"/>
      <c r="AG2328" s="19"/>
      <c r="AH2328" s="19"/>
      <c r="AI2328" s="19"/>
      <c r="AJ2328" s="19"/>
      <c r="AK2328" s="19"/>
      <c r="AL2328" s="19"/>
      <c r="AM2328" s="19"/>
      <c r="AN2328" s="19"/>
      <c r="AO2328" s="31">
        <v>476378</v>
      </c>
      <c r="AP2328" s="31">
        <v>2410482</v>
      </c>
      <c r="AQ2328" s="31">
        <v>2949270</v>
      </c>
      <c r="AR2328" s="31">
        <v>2594498</v>
      </c>
      <c r="AS2328" s="31">
        <v>2750799</v>
      </c>
      <c r="AT2328" s="31">
        <v>2774713</v>
      </c>
      <c r="AU2328" s="31">
        <v>2743180</v>
      </c>
      <c r="AV2328" s="31">
        <v>3134480</v>
      </c>
      <c r="AW2328" s="31">
        <v>3188173</v>
      </c>
      <c r="AX2328" s="31">
        <v>255655</v>
      </c>
      <c r="AY2328" s="31">
        <v>204123</v>
      </c>
      <c r="AZ2328" s="31">
        <v>459778</v>
      </c>
    </row>
    <row r="2329" spans="1:52" ht="15" customHeight="1">
      <c r="A2329" s="29" t="s">
        <v>10471</v>
      </c>
      <c r="B2329" s="34">
        <v>36838</v>
      </c>
      <c r="C2329" s="28">
        <v>1500</v>
      </c>
      <c r="D2329" s="28">
        <v>64</v>
      </c>
      <c r="E2329" s="28">
        <v>60</v>
      </c>
      <c r="F2329" s="29" t="s">
        <v>172</v>
      </c>
      <c r="G2329" s="29" t="s">
        <v>10450</v>
      </c>
      <c r="H2329" s="28">
        <v>580</v>
      </c>
      <c r="I2329" s="29" t="s">
        <v>128</v>
      </c>
      <c r="J2329" s="33" t="s">
        <v>10470</v>
      </c>
      <c r="K2329" s="29" t="s">
        <v>178</v>
      </c>
      <c r="L2329" s="29" t="s">
        <v>10454</v>
      </c>
      <c r="M2329" s="29" t="s">
        <v>10469</v>
      </c>
      <c r="N2329" s="28">
        <v>510905.2</v>
      </c>
      <c r="O2329" s="28">
        <v>6080098</v>
      </c>
      <c r="P2329" s="29" t="s">
        <v>10468</v>
      </c>
      <c r="Q2329" s="32" t="s">
        <v>174</v>
      </c>
      <c r="R2329" s="19"/>
      <c r="S2329" s="19"/>
      <c r="T2329" s="19"/>
      <c r="U2329" s="19"/>
      <c r="V2329" s="19"/>
      <c r="W2329" s="19"/>
      <c r="X2329" s="19"/>
      <c r="Y2329" s="19"/>
      <c r="Z2329" s="19"/>
      <c r="AA2329" s="19"/>
      <c r="AB2329" s="19"/>
      <c r="AC2329" s="19"/>
      <c r="AD2329" s="19"/>
      <c r="AE2329" s="19"/>
      <c r="AF2329" s="19"/>
      <c r="AG2329" s="19"/>
      <c r="AH2329" s="19"/>
      <c r="AI2329" s="19"/>
      <c r="AJ2329" s="19"/>
      <c r="AK2329" s="19"/>
      <c r="AL2329" s="19"/>
      <c r="AM2329" s="19"/>
      <c r="AN2329" s="19"/>
      <c r="AO2329" s="31">
        <v>517772</v>
      </c>
      <c r="AP2329" s="31">
        <v>2494075</v>
      </c>
      <c r="AQ2329" s="31">
        <v>2896377</v>
      </c>
      <c r="AR2329" s="31">
        <v>2538884</v>
      </c>
      <c r="AS2329" s="31">
        <v>2705399</v>
      </c>
      <c r="AT2329" s="31">
        <v>2709526</v>
      </c>
      <c r="AU2329" s="31">
        <v>2672412</v>
      </c>
      <c r="AV2329" s="31">
        <v>3068058</v>
      </c>
      <c r="AW2329" s="31">
        <v>3230107</v>
      </c>
      <c r="AX2329" s="31">
        <v>251003</v>
      </c>
      <c r="AY2329" s="31">
        <v>208490</v>
      </c>
      <c r="AZ2329" s="31">
        <v>459493</v>
      </c>
    </row>
    <row r="2330" spans="1:52" ht="15" customHeight="1">
      <c r="A2330" s="29" t="s">
        <v>10467</v>
      </c>
      <c r="B2330" s="34">
        <v>36843</v>
      </c>
      <c r="C2330" s="28">
        <v>1500</v>
      </c>
      <c r="D2330" s="28">
        <v>64</v>
      </c>
      <c r="E2330" s="28">
        <v>60</v>
      </c>
      <c r="F2330" s="29" t="s">
        <v>172</v>
      </c>
      <c r="G2330" s="29" t="s">
        <v>10450</v>
      </c>
      <c r="H2330" s="28">
        <v>580</v>
      </c>
      <c r="I2330" s="29" t="s">
        <v>128</v>
      </c>
      <c r="J2330" s="33" t="s">
        <v>10466</v>
      </c>
      <c r="K2330" s="29" t="s">
        <v>178</v>
      </c>
      <c r="L2330" s="29" t="s">
        <v>10454</v>
      </c>
      <c r="M2330" s="29" t="s">
        <v>10465</v>
      </c>
      <c r="N2330" s="28">
        <v>511214</v>
      </c>
      <c r="O2330" s="28">
        <v>6079954</v>
      </c>
      <c r="P2330" s="29" t="s">
        <v>10464</v>
      </c>
      <c r="Q2330" s="32" t="s">
        <v>174</v>
      </c>
      <c r="R2330" s="19"/>
      <c r="S2330" s="19"/>
      <c r="T2330" s="19"/>
      <c r="U2330" s="19"/>
      <c r="V2330" s="19"/>
      <c r="W2330" s="19"/>
      <c r="X2330" s="19"/>
      <c r="Y2330" s="19"/>
      <c r="Z2330" s="19"/>
      <c r="AA2330" s="19"/>
      <c r="AB2330" s="19"/>
      <c r="AC2330" s="19"/>
      <c r="AD2330" s="19"/>
      <c r="AE2330" s="19"/>
      <c r="AF2330" s="19"/>
      <c r="AG2330" s="19"/>
      <c r="AH2330" s="19"/>
      <c r="AI2330" s="19"/>
      <c r="AJ2330" s="19"/>
      <c r="AK2330" s="19"/>
      <c r="AL2330" s="19"/>
      <c r="AM2330" s="19"/>
      <c r="AN2330" s="19"/>
      <c r="AO2330" s="31">
        <v>396785</v>
      </c>
      <c r="AP2330" s="31">
        <v>2506109</v>
      </c>
      <c r="AQ2330" s="31">
        <v>2995930</v>
      </c>
      <c r="AR2330" s="31">
        <v>2619226</v>
      </c>
      <c r="AS2330" s="31">
        <v>2853856</v>
      </c>
      <c r="AT2330" s="31">
        <v>2836874</v>
      </c>
      <c r="AU2330" s="31">
        <v>2804777</v>
      </c>
      <c r="AV2330" s="31">
        <v>3167125</v>
      </c>
      <c r="AW2330" s="31">
        <v>3202189</v>
      </c>
      <c r="AX2330" s="31">
        <v>263379</v>
      </c>
      <c r="AY2330" s="31">
        <v>178806</v>
      </c>
      <c r="AZ2330" s="31">
        <v>442185</v>
      </c>
    </row>
    <row r="2331" spans="1:52" ht="15" customHeight="1">
      <c r="A2331" s="29" t="s">
        <v>10463</v>
      </c>
      <c r="B2331" s="34">
        <v>36846</v>
      </c>
      <c r="C2331" s="28">
        <v>1500</v>
      </c>
      <c r="D2331" s="28">
        <v>64</v>
      </c>
      <c r="E2331" s="28">
        <v>60</v>
      </c>
      <c r="F2331" s="29" t="s">
        <v>172</v>
      </c>
      <c r="G2331" s="29" t="s">
        <v>10450</v>
      </c>
      <c r="H2331" s="28">
        <v>580</v>
      </c>
      <c r="I2331" s="29" t="s">
        <v>128</v>
      </c>
      <c r="J2331" s="33" t="s">
        <v>10462</v>
      </c>
      <c r="K2331" s="29" t="s">
        <v>178</v>
      </c>
      <c r="L2331" s="29" t="s">
        <v>10454</v>
      </c>
      <c r="M2331" s="29" t="s">
        <v>1267</v>
      </c>
      <c r="N2331" s="28">
        <v>511448.2</v>
      </c>
      <c r="O2331" s="28">
        <v>6079845</v>
      </c>
      <c r="P2331" s="29" t="s">
        <v>10461</v>
      </c>
      <c r="Q2331" s="32" t="s">
        <v>174</v>
      </c>
      <c r="R2331" s="19"/>
      <c r="S2331" s="19"/>
      <c r="T2331" s="19"/>
      <c r="U2331" s="19"/>
      <c r="V2331" s="19"/>
      <c r="W2331" s="19"/>
      <c r="X2331" s="19"/>
      <c r="Y2331" s="19"/>
      <c r="Z2331" s="19"/>
      <c r="AA2331" s="19"/>
      <c r="AB2331" s="19"/>
      <c r="AC2331" s="19"/>
      <c r="AD2331" s="19"/>
      <c r="AE2331" s="19"/>
      <c r="AF2331" s="19"/>
      <c r="AG2331" s="19"/>
      <c r="AH2331" s="19"/>
      <c r="AI2331" s="19"/>
      <c r="AJ2331" s="19"/>
      <c r="AK2331" s="19"/>
      <c r="AL2331" s="19"/>
      <c r="AM2331" s="19"/>
      <c r="AN2331" s="19"/>
      <c r="AO2331" s="31">
        <v>448226</v>
      </c>
      <c r="AP2331" s="31">
        <v>2483298</v>
      </c>
      <c r="AQ2331" s="31">
        <v>2941269</v>
      </c>
      <c r="AR2331" s="31">
        <v>2632951</v>
      </c>
      <c r="AS2331" s="31">
        <v>2796487</v>
      </c>
      <c r="AT2331" s="31">
        <v>2825251</v>
      </c>
      <c r="AU2331" s="31">
        <v>2760203</v>
      </c>
      <c r="AV2331" s="31">
        <v>3172840</v>
      </c>
      <c r="AW2331" s="31">
        <v>3183726</v>
      </c>
      <c r="AX2331" s="31">
        <v>253715</v>
      </c>
      <c r="AY2331" s="31">
        <v>208990</v>
      </c>
      <c r="AZ2331" s="31">
        <v>462705</v>
      </c>
    </row>
    <row r="2332" spans="1:52" ht="15" customHeight="1">
      <c r="A2332" s="29" t="s">
        <v>10460</v>
      </c>
      <c r="B2332" s="34">
        <v>36850</v>
      </c>
      <c r="C2332" s="28">
        <v>1500</v>
      </c>
      <c r="D2332" s="28">
        <v>64</v>
      </c>
      <c r="E2332" s="28">
        <v>60</v>
      </c>
      <c r="F2332" s="29" t="s">
        <v>172</v>
      </c>
      <c r="G2332" s="29" t="s">
        <v>10450</v>
      </c>
      <c r="H2332" s="28">
        <v>580</v>
      </c>
      <c r="I2332" s="29" t="s">
        <v>128</v>
      </c>
      <c r="J2332" s="33" t="s">
        <v>10459</v>
      </c>
      <c r="K2332" s="29" t="s">
        <v>178</v>
      </c>
      <c r="L2332" s="29" t="s">
        <v>10454</v>
      </c>
      <c r="M2332" s="29" t="s">
        <v>10458</v>
      </c>
      <c r="N2332" s="28">
        <v>511838</v>
      </c>
      <c r="O2332" s="28">
        <v>6079921</v>
      </c>
      <c r="P2332" s="29" t="s">
        <v>10457</v>
      </c>
      <c r="Q2332" s="32" t="s">
        <v>174</v>
      </c>
      <c r="R2332" s="19"/>
      <c r="S2332" s="19"/>
      <c r="T2332" s="19"/>
      <c r="U2332" s="19"/>
      <c r="V2332" s="19"/>
      <c r="W2332" s="19"/>
      <c r="X2332" s="19"/>
      <c r="Y2332" s="19"/>
      <c r="Z2332" s="19"/>
      <c r="AA2332" s="19"/>
      <c r="AB2332" s="19"/>
      <c r="AC2332" s="19"/>
      <c r="AD2332" s="19"/>
      <c r="AE2332" s="19"/>
      <c r="AF2332" s="19"/>
      <c r="AG2332" s="19"/>
      <c r="AH2332" s="19"/>
      <c r="AI2332" s="19"/>
      <c r="AJ2332" s="19"/>
      <c r="AK2332" s="19"/>
      <c r="AL2332" s="19"/>
      <c r="AM2332" s="19"/>
      <c r="AN2332" s="19"/>
      <c r="AO2332" s="31">
        <v>397221</v>
      </c>
      <c r="AP2332" s="31">
        <v>2593814</v>
      </c>
      <c r="AQ2332" s="31">
        <v>2933773</v>
      </c>
      <c r="AR2332" s="31">
        <v>2630921</v>
      </c>
      <c r="AS2332" s="31">
        <v>2846240</v>
      </c>
      <c r="AT2332" s="31">
        <v>2847417</v>
      </c>
      <c r="AU2332" s="31">
        <v>2719254</v>
      </c>
      <c r="AV2332" s="31">
        <v>3247817</v>
      </c>
      <c r="AW2332" s="31">
        <v>3164667</v>
      </c>
      <c r="AX2332" s="31">
        <v>225109</v>
      </c>
      <c r="AY2332" s="31">
        <v>212829</v>
      </c>
      <c r="AZ2332" s="31">
        <v>437938</v>
      </c>
    </row>
    <row r="2333" spans="1:52" ht="15" customHeight="1">
      <c r="A2333" s="29" t="s">
        <v>10456</v>
      </c>
      <c r="B2333" s="34">
        <v>36853</v>
      </c>
      <c r="C2333" s="28">
        <v>1500</v>
      </c>
      <c r="D2333" s="28">
        <v>64</v>
      </c>
      <c r="E2333" s="28">
        <v>60</v>
      </c>
      <c r="F2333" s="29" t="s">
        <v>172</v>
      </c>
      <c r="G2333" s="29" t="s">
        <v>10450</v>
      </c>
      <c r="H2333" s="28">
        <v>580</v>
      </c>
      <c r="I2333" s="29" t="s">
        <v>128</v>
      </c>
      <c r="J2333" s="33" t="s">
        <v>10455</v>
      </c>
      <c r="K2333" s="29" t="s">
        <v>178</v>
      </c>
      <c r="L2333" s="29" t="s">
        <v>10454</v>
      </c>
      <c r="M2333" s="29" t="s">
        <v>10453</v>
      </c>
      <c r="N2333" s="28">
        <v>512118</v>
      </c>
      <c r="O2333" s="28">
        <v>6079797</v>
      </c>
      <c r="P2333" s="29" t="s">
        <v>10452</v>
      </c>
      <c r="Q2333" s="32" t="s">
        <v>174</v>
      </c>
      <c r="R2333" s="19"/>
      <c r="S2333" s="19"/>
      <c r="T2333" s="19"/>
      <c r="U2333" s="19"/>
      <c r="V2333" s="19"/>
      <c r="W2333" s="19"/>
      <c r="X2333" s="19"/>
      <c r="Y2333" s="19"/>
      <c r="Z2333" s="19"/>
      <c r="AA2333" s="19"/>
      <c r="AB2333" s="19"/>
      <c r="AC2333" s="19"/>
      <c r="AD2333" s="19"/>
      <c r="AE2333" s="19"/>
      <c r="AF2333" s="19"/>
      <c r="AG2333" s="19"/>
      <c r="AH2333" s="19"/>
      <c r="AI2333" s="19"/>
      <c r="AJ2333" s="19"/>
      <c r="AK2333" s="19"/>
      <c r="AL2333" s="19"/>
      <c r="AM2333" s="19"/>
      <c r="AN2333" s="19"/>
      <c r="AO2333" s="31">
        <v>344393</v>
      </c>
      <c r="AP2333" s="31">
        <v>2477107</v>
      </c>
      <c r="AQ2333" s="31">
        <v>3149947</v>
      </c>
      <c r="AR2333" s="31">
        <v>2716906</v>
      </c>
      <c r="AS2333" s="31">
        <v>2919651</v>
      </c>
      <c r="AT2333" s="31">
        <v>2887988</v>
      </c>
      <c r="AU2333" s="31">
        <v>2828482</v>
      </c>
      <c r="AV2333" s="31">
        <v>3245191</v>
      </c>
      <c r="AW2333" s="31">
        <v>3306080</v>
      </c>
      <c r="AX2333" s="31">
        <v>262369</v>
      </c>
      <c r="AY2333" s="31">
        <v>212901</v>
      </c>
      <c r="AZ2333" s="31">
        <v>475270</v>
      </c>
    </row>
    <row r="2334" spans="1:52" ht="15" customHeight="1">
      <c r="A2334" s="29" t="s">
        <v>10451</v>
      </c>
      <c r="B2334" s="34">
        <v>36860</v>
      </c>
      <c r="C2334" s="28">
        <v>660</v>
      </c>
      <c r="D2334" s="28">
        <v>47</v>
      </c>
      <c r="E2334" s="28">
        <v>45</v>
      </c>
      <c r="F2334" s="29" t="s">
        <v>242</v>
      </c>
      <c r="G2334" s="29" t="s">
        <v>4425</v>
      </c>
      <c r="H2334" s="28">
        <v>580</v>
      </c>
      <c r="I2334" s="29" t="s">
        <v>128</v>
      </c>
      <c r="J2334" s="33" t="s">
        <v>10449</v>
      </c>
      <c r="K2334" s="29" t="s">
        <v>178</v>
      </c>
      <c r="L2334" s="29" t="s">
        <v>10448</v>
      </c>
      <c r="M2334" s="29" t="s">
        <v>1247</v>
      </c>
      <c r="N2334" s="28">
        <v>515227</v>
      </c>
      <c r="O2334" s="28">
        <v>6107413</v>
      </c>
      <c r="P2334" s="29" t="s">
        <v>10447</v>
      </c>
      <c r="Q2334" s="32" t="s">
        <v>174</v>
      </c>
      <c r="R2334" s="19"/>
      <c r="S2334" s="19"/>
      <c r="T2334" s="19"/>
      <c r="U2334" s="19"/>
      <c r="V2334" s="19"/>
      <c r="W2334" s="19"/>
      <c r="X2334" s="19"/>
      <c r="Y2334" s="19"/>
      <c r="Z2334" s="19"/>
      <c r="AA2334" s="19"/>
      <c r="AB2334" s="19"/>
      <c r="AC2334" s="19"/>
      <c r="AD2334" s="19"/>
      <c r="AE2334" s="19"/>
      <c r="AF2334" s="19"/>
      <c r="AG2334" s="19"/>
      <c r="AH2334" s="19"/>
      <c r="AI2334" s="19"/>
      <c r="AJ2334" s="19"/>
      <c r="AK2334" s="19"/>
      <c r="AL2334" s="19"/>
      <c r="AM2334" s="19"/>
      <c r="AN2334" s="19"/>
      <c r="AO2334" s="31">
        <v>130613</v>
      </c>
      <c r="AP2334" s="31">
        <v>1238619.9921875</v>
      </c>
      <c r="AQ2334" s="31">
        <v>1453648</v>
      </c>
      <c r="AR2334" s="31">
        <v>1267116</v>
      </c>
      <c r="AS2334" s="31">
        <v>1427246</v>
      </c>
      <c r="AT2334" s="31">
        <v>1409140</v>
      </c>
      <c r="AU2334" s="31">
        <v>1283063</v>
      </c>
      <c r="AV2334" s="31">
        <v>1538831</v>
      </c>
      <c r="AW2334" s="31">
        <v>1048435.9921875</v>
      </c>
      <c r="AX2334" s="31">
        <v>117862</v>
      </c>
      <c r="AY2334" s="31">
        <v>104120</v>
      </c>
      <c r="AZ2334" s="31">
        <v>221982</v>
      </c>
    </row>
    <row r="2335" spans="1:52" ht="15" customHeight="1">
      <c r="A2335" s="29" t="s">
        <v>10446</v>
      </c>
      <c r="B2335" s="34">
        <v>36264</v>
      </c>
      <c r="C2335" s="28">
        <v>600</v>
      </c>
      <c r="D2335" s="28">
        <v>42</v>
      </c>
      <c r="E2335" s="28">
        <v>45.5</v>
      </c>
      <c r="F2335" s="29" t="s">
        <v>227</v>
      </c>
      <c r="G2335" s="29" t="s">
        <v>10441</v>
      </c>
      <c r="H2335" s="28">
        <v>580</v>
      </c>
      <c r="I2335" s="29" t="s">
        <v>128</v>
      </c>
      <c r="J2335" s="33" t="s">
        <v>10445</v>
      </c>
      <c r="K2335" s="29" t="s">
        <v>178</v>
      </c>
      <c r="L2335" s="29" t="s">
        <v>10444</v>
      </c>
      <c r="M2335" s="29" t="s">
        <v>10411</v>
      </c>
      <c r="N2335" s="28">
        <v>513447</v>
      </c>
      <c r="O2335" s="28">
        <v>6105167</v>
      </c>
      <c r="P2335" s="29" t="s">
        <v>10443</v>
      </c>
      <c r="Q2335" s="32" t="s">
        <v>207</v>
      </c>
      <c r="R2335" s="19"/>
      <c r="S2335" s="19"/>
      <c r="T2335" s="19"/>
      <c r="U2335" s="19"/>
      <c r="V2335" s="19"/>
      <c r="W2335" s="19"/>
      <c r="X2335" s="19"/>
      <c r="Y2335" s="19"/>
      <c r="Z2335" s="19"/>
      <c r="AA2335" s="19"/>
      <c r="AB2335" s="19"/>
      <c r="AC2335" s="19"/>
      <c r="AD2335" s="19"/>
      <c r="AE2335" s="19"/>
      <c r="AF2335" s="19"/>
      <c r="AG2335" s="19"/>
      <c r="AH2335" s="19"/>
      <c r="AI2335" s="19"/>
      <c r="AJ2335" s="19"/>
      <c r="AK2335" s="19"/>
      <c r="AL2335" s="19"/>
      <c r="AM2335" s="19"/>
      <c r="AN2335" s="31">
        <v>700757</v>
      </c>
      <c r="AO2335" s="31">
        <v>1342077</v>
      </c>
      <c r="AP2335" s="31">
        <v>988485</v>
      </c>
      <c r="AQ2335" s="31">
        <v>1182806.00390625</v>
      </c>
      <c r="AR2335" s="31">
        <v>1072531.0078125</v>
      </c>
      <c r="AS2335" s="31">
        <v>1154927</v>
      </c>
      <c r="AT2335" s="31">
        <v>1120179</v>
      </c>
      <c r="AU2335" s="31">
        <v>910063</v>
      </c>
      <c r="AV2335" s="31">
        <v>830674</v>
      </c>
      <c r="AW2335" s="31">
        <v>1260180</v>
      </c>
      <c r="AX2335" s="31">
        <v>98116</v>
      </c>
      <c r="AY2335" s="31">
        <v>87758</v>
      </c>
      <c r="AZ2335" s="31">
        <v>185874</v>
      </c>
    </row>
    <row r="2336" spans="1:52" ht="15" customHeight="1">
      <c r="A2336" s="29" t="s">
        <v>10442</v>
      </c>
      <c r="B2336" s="34">
        <v>36521</v>
      </c>
      <c r="C2336" s="28">
        <v>660</v>
      </c>
      <c r="D2336" s="28">
        <v>47</v>
      </c>
      <c r="E2336" s="28">
        <v>45</v>
      </c>
      <c r="F2336" s="29" t="s">
        <v>242</v>
      </c>
      <c r="G2336" s="29" t="s">
        <v>2129</v>
      </c>
      <c r="H2336" s="28">
        <v>580</v>
      </c>
      <c r="I2336" s="29" t="s">
        <v>128</v>
      </c>
      <c r="J2336" s="33" t="s">
        <v>10440</v>
      </c>
      <c r="K2336" s="29" t="s">
        <v>178</v>
      </c>
      <c r="L2336" s="29" t="s">
        <v>10343</v>
      </c>
      <c r="M2336" s="29" t="s">
        <v>256</v>
      </c>
      <c r="N2336" s="28">
        <v>532643.9</v>
      </c>
      <c r="O2336" s="28">
        <v>6083271</v>
      </c>
      <c r="P2336" s="29" t="s">
        <v>10439</v>
      </c>
      <c r="Q2336" s="32" t="s">
        <v>174</v>
      </c>
      <c r="R2336" s="19"/>
      <c r="S2336" s="19"/>
      <c r="T2336" s="19"/>
      <c r="U2336" s="19"/>
      <c r="V2336" s="19"/>
      <c r="W2336" s="19"/>
      <c r="X2336" s="19"/>
      <c r="Y2336" s="19"/>
      <c r="Z2336" s="19"/>
      <c r="AA2336" s="19"/>
      <c r="AB2336" s="19"/>
      <c r="AC2336" s="19"/>
      <c r="AD2336" s="19"/>
      <c r="AE2336" s="19"/>
      <c r="AF2336" s="19"/>
      <c r="AG2336" s="19"/>
      <c r="AH2336" s="19"/>
      <c r="AI2336" s="19"/>
      <c r="AJ2336" s="19"/>
      <c r="AK2336" s="19"/>
      <c r="AL2336" s="19"/>
      <c r="AM2336" s="19"/>
      <c r="AN2336" s="31">
        <v>1356</v>
      </c>
      <c r="AO2336" s="31">
        <v>1321282</v>
      </c>
      <c r="AP2336" s="31">
        <v>1039664</v>
      </c>
      <c r="AQ2336" s="31">
        <v>1128812</v>
      </c>
      <c r="AR2336" s="31">
        <v>992640</v>
      </c>
      <c r="AS2336" s="31">
        <v>1101618</v>
      </c>
      <c r="AT2336" s="31">
        <v>1053015</v>
      </c>
      <c r="AU2336" s="31">
        <v>999627.5</v>
      </c>
      <c r="AV2336" s="31">
        <v>1221543</v>
      </c>
      <c r="AW2336" s="31">
        <v>1148935</v>
      </c>
      <c r="AX2336" s="31">
        <v>92636</v>
      </c>
      <c r="AY2336" s="31">
        <v>87420</v>
      </c>
      <c r="AZ2336" s="31">
        <v>180056</v>
      </c>
    </row>
    <row r="2337" spans="1:52" ht="15" customHeight="1">
      <c r="A2337" s="29" t="s">
        <v>10438</v>
      </c>
      <c r="B2337" s="34">
        <v>36210</v>
      </c>
      <c r="C2337" s="28">
        <v>600</v>
      </c>
      <c r="D2337" s="28">
        <v>48</v>
      </c>
      <c r="E2337" s="28">
        <v>46</v>
      </c>
      <c r="F2337" s="29" t="s">
        <v>172</v>
      </c>
      <c r="G2337" s="29" t="s">
        <v>10433</v>
      </c>
      <c r="H2337" s="28">
        <v>580</v>
      </c>
      <c r="I2337" s="29" t="s">
        <v>128</v>
      </c>
      <c r="J2337" s="33" t="s">
        <v>10437</v>
      </c>
      <c r="K2337" s="29" t="s">
        <v>178</v>
      </c>
      <c r="L2337" s="29" t="s">
        <v>10436</v>
      </c>
      <c r="M2337" s="29" t="s">
        <v>3328</v>
      </c>
      <c r="N2337" s="28">
        <v>525742.1</v>
      </c>
      <c r="O2337" s="28">
        <v>6084693</v>
      </c>
      <c r="P2337" s="29" t="s">
        <v>10435</v>
      </c>
      <c r="Q2337" s="32" t="s">
        <v>174</v>
      </c>
      <c r="R2337" s="19"/>
      <c r="S2337" s="19"/>
      <c r="T2337" s="19"/>
      <c r="U2337" s="19"/>
      <c r="V2337" s="19"/>
      <c r="W2337" s="19"/>
      <c r="X2337" s="19"/>
      <c r="Y2337" s="19"/>
      <c r="Z2337" s="19"/>
      <c r="AA2337" s="19"/>
      <c r="AB2337" s="19"/>
      <c r="AC2337" s="19"/>
      <c r="AD2337" s="19"/>
      <c r="AE2337" s="19"/>
      <c r="AF2337" s="19"/>
      <c r="AG2337" s="19"/>
      <c r="AH2337" s="19"/>
      <c r="AI2337" s="19"/>
      <c r="AJ2337" s="19"/>
      <c r="AK2337" s="19"/>
      <c r="AL2337" s="19"/>
      <c r="AM2337" s="19"/>
      <c r="AN2337" s="31">
        <v>1353520</v>
      </c>
      <c r="AO2337" s="31">
        <v>1014847</v>
      </c>
      <c r="AP2337" s="31">
        <v>1075020</v>
      </c>
      <c r="AQ2337" s="31">
        <v>1283124</v>
      </c>
      <c r="AR2337" s="31">
        <v>1104811</v>
      </c>
      <c r="AS2337" s="31">
        <v>1186472</v>
      </c>
      <c r="AT2337" s="31">
        <v>1166989</v>
      </c>
      <c r="AU2337" s="31">
        <v>1131945</v>
      </c>
      <c r="AV2337" s="31">
        <v>1288515</v>
      </c>
      <c r="AW2337" s="31">
        <v>1308598.5</v>
      </c>
      <c r="AX2337" s="31">
        <v>101214</v>
      </c>
      <c r="AY2337" s="31">
        <v>88176</v>
      </c>
      <c r="AZ2337" s="31">
        <v>189390</v>
      </c>
    </row>
    <row r="2338" spans="1:52" ht="15" customHeight="1">
      <c r="A2338" s="29" t="s">
        <v>10434</v>
      </c>
      <c r="B2338" s="34">
        <v>36721</v>
      </c>
      <c r="C2338" s="28">
        <v>850</v>
      </c>
      <c r="D2338" s="28">
        <v>52</v>
      </c>
      <c r="E2338" s="28">
        <v>46</v>
      </c>
      <c r="F2338" s="29" t="s">
        <v>242</v>
      </c>
      <c r="G2338" s="29" t="s">
        <v>3500</v>
      </c>
      <c r="H2338" s="28">
        <v>580</v>
      </c>
      <c r="I2338" s="29" t="s">
        <v>128</v>
      </c>
      <c r="J2338" s="33" t="s">
        <v>10432</v>
      </c>
      <c r="K2338" s="29" t="s">
        <v>178</v>
      </c>
      <c r="L2338" s="29" t="s">
        <v>10275</v>
      </c>
      <c r="M2338" s="29" t="s">
        <v>10431</v>
      </c>
      <c r="N2338" s="28">
        <v>513450.6</v>
      </c>
      <c r="O2338" s="28">
        <v>6097962</v>
      </c>
      <c r="P2338" s="29" t="s">
        <v>10430</v>
      </c>
      <c r="Q2338" s="32" t="s">
        <v>174</v>
      </c>
      <c r="R2338" s="19"/>
      <c r="S2338" s="19"/>
      <c r="T2338" s="19"/>
      <c r="U2338" s="19"/>
      <c r="V2338" s="19"/>
      <c r="W2338" s="19"/>
      <c r="X2338" s="19"/>
      <c r="Y2338" s="19"/>
      <c r="Z2338" s="19"/>
      <c r="AA2338" s="19"/>
      <c r="AB2338" s="19"/>
      <c r="AC2338" s="19"/>
      <c r="AD2338" s="19"/>
      <c r="AE2338" s="19"/>
      <c r="AF2338" s="19"/>
      <c r="AG2338" s="19"/>
      <c r="AH2338" s="19"/>
      <c r="AI2338" s="19"/>
      <c r="AJ2338" s="19"/>
      <c r="AK2338" s="19"/>
      <c r="AL2338" s="19"/>
      <c r="AM2338" s="19"/>
      <c r="AN2338" s="19"/>
      <c r="AO2338" s="31">
        <v>656557</v>
      </c>
      <c r="AP2338" s="31">
        <v>1363716</v>
      </c>
      <c r="AQ2338" s="31">
        <v>1531147</v>
      </c>
      <c r="AR2338" s="31">
        <v>1083521</v>
      </c>
      <c r="AS2338" s="31">
        <v>975181.5</v>
      </c>
      <c r="AT2338" s="31">
        <v>1513786.5</v>
      </c>
      <c r="AU2338" s="31">
        <v>1596826.5</v>
      </c>
      <c r="AV2338" s="31">
        <v>1925787</v>
      </c>
      <c r="AW2338" s="31">
        <v>1663889.5</v>
      </c>
      <c r="AX2338" s="31">
        <v>150079</v>
      </c>
      <c r="AY2338" s="31">
        <v>124877</v>
      </c>
      <c r="AZ2338" s="31">
        <v>274956</v>
      </c>
    </row>
    <row r="2339" spans="1:52" ht="15" customHeight="1">
      <c r="A2339" s="29" t="s">
        <v>10429</v>
      </c>
      <c r="B2339" s="34">
        <v>36760</v>
      </c>
      <c r="C2339" s="28">
        <v>900</v>
      </c>
      <c r="D2339" s="28">
        <v>52</v>
      </c>
      <c r="E2339" s="28">
        <v>44</v>
      </c>
      <c r="F2339" s="29" t="s">
        <v>172</v>
      </c>
      <c r="G2339" s="29" t="s">
        <v>10419</v>
      </c>
      <c r="H2339" s="28">
        <v>580</v>
      </c>
      <c r="I2339" s="29" t="s">
        <v>128</v>
      </c>
      <c r="J2339" s="33" t="s">
        <v>10428</v>
      </c>
      <c r="K2339" s="29" t="s">
        <v>178</v>
      </c>
      <c r="L2339" s="29" t="s">
        <v>10051</v>
      </c>
      <c r="M2339" s="29" t="s">
        <v>3779</v>
      </c>
      <c r="N2339" s="28">
        <v>521456.9</v>
      </c>
      <c r="O2339" s="28">
        <v>6088459</v>
      </c>
      <c r="P2339" s="29" t="s">
        <v>10427</v>
      </c>
      <c r="Q2339" s="32" t="s">
        <v>174</v>
      </c>
      <c r="R2339" s="19"/>
      <c r="S2339" s="19"/>
      <c r="T2339" s="19"/>
      <c r="U2339" s="19"/>
      <c r="V2339" s="19"/>
      <c r="W2339" s="19"/>
      <c r="X2339" s="19"/>
      <c r="Y2339" s="19"/>
      <c r="Z2339" s="19"/>
      <c r="AA2339" s="19"/>
      <c r="AB2339" s="19"/>
      <c r="AC2339" s="19"/>
      <c r="AD2339" s="19"/>
      <c r="AE2339" s="19"/>
      <c r="AF2339" s="19"/>
      <c r="AG2339" s="19"/>
      <c r="AH2339" s="19"/>
      <c r="AI2339" s="19"/>
      <c r="AJ2339" s="19"/>
      <c r="AK2339" s="19"/>
      <c r="AL2339" s="19"/>
      <c r="AM2339" s="19"/>
      <c r="AN2339" s="19"/>
      <c r="AO2339" s="31">
        <v>578126</v>
      </c>
      <c r="AP2339" s="31">
        <v>1349360.5</v>
      </c>
      <c r="AQ2339" s="31">
        <v>1617454.5</v>
      </c>
      <c r="AR2339" s="31">
        <v>1370120.5</v>
      </c>
      <c r="AS2339" s="31">
        <v>1511250.5</v>
      </c>
      <c r="AT2339" s="31">
        <v>1476280.5</v>
      </c>
      <c r="AU2339" s="31">
        <v>1366984</v>
      </c>
      <c r="AV2339" s="31">
        <v>1641034.5</v>
      </c>
      <c r="AW2339" s="31">
        <v>1639103.5</v>
      </c>
      <c r="AX2339" s="31">
        <v>121311</v>
      </c>
      <c r="AY2339" s="31">
        <v>110273</v>
      </c>
      <c r="AZ2339" s="31">
        <v>231584</v>
      </c>
    </row>
    <row r="2340" spans="1:52" ht="15" customHeight="1">
      <c r="A2340" s="29" t="s">
        <v>10426</v>
      </c>
      <c r="B2340" s="34">
        <v>36770</v>
      </c>
      <c r="C2340" s="28">
        <v>900</v>
      </c>
      <c r="D2340" s="28">
        <v>52</v>
      </c>
      <c r="E2340" s="28">
        <v>44</v>
      </c>
      <c r="F2340" s="29" t="s">
        <v>172</v>
      </c>
      <c r="G2340" s="29" t="s">
        <v>10419</v>
      </c>
      <c r="H2340" s="28">
        <v>580</v>
      </c>
      <c r="I2340" s="29" t="s">
        <v>128</v>
      </c>
      <c r="J2340" s="33" t="s">
        <v>10425</v>
      </c>
      <c r="K2340" s="29" t="s">
        <v>178</v>
      </c>
      <c r="L2340" s="29" t="s">
        <v>10051</v>
      </c>
      <c r="M2340" s="29" t="s">
        <v>3779</v>
      </c>
      <c r="N2340" s="28">
        <v>521640</v>
      </c>
      <c r="O2340" s="28">
        <v>6088221</v>
      </c>
      <c r="P2340" s="29" t="s">
        <v>10424</v>
      </c>
      <c r="Q2340" s="32" t="s">
        <v>174</v>
      </c>
      <c r="R2340" s="19"/>
      <c r="S2340" s="19"/>
      <c r="T2340" s="19"/>
      <c r="U2340" s="19"/>
      <c r="V2340" s="19"/>
      <c r="W2340" s="19"/>
      <c r="X2340" s="19"/>
      <c r="Y2340" s="19"/>
      <c r="Z2340" s="19"/>
      <c r="AA2340" s="19"/>
      <c r="AB2340" s="19"/>
      <c r="AC2340" s="19"/>
      <c r="AD2340" s="19"/>
      <c r="AE2340" s="19"/>
      <c r="AF2340" s="19"/>
      <c r="AG2340" s="19"/>
      <c r="AH2340" s="19"/>
      <c r="AI2340" s="19"/>
      <c r="AJ2340" s="19"/>
      <c r="AK2340" s="19"/>
      <c r="AL2340" s="19"/>
      <c r="AM2340" s="19"/>
      <c r="AN2340" s="19"/>
      <c r="AO2340" s="31">
        <v>563664</v>
      </c>
      <c r="AP2340" s="31">
        <v>1310207</v>
      </c>
      <c r="AQ2340" s="31">
        <v>1609739</v>
      </c>
      <c r="AR2340" s="31">
        <v>1363823</v>
      </c>
      <c r="AS2340" s="31">
        <v>1492163.5</v>
      </c>
      <c r="AT2340" s="31">
        <v>1470742</v>
      </c>
      <c r="AU2340" s="31">
        <v>1376753.5</v>
      </c>
      <c r="AV2340" s="31">
        <v>1647153.5</v>
      </c>
      <c r="AW2340" s="31">
        <v>1636921.5</v>
      </c>
      <c r="AX2340" s="31">
        <v>124453</v>
      </c>
      <c r="AY2340" s="31">
        <v>110069</v>
      </c>
      <c r="AZ2340" s="31">
        <v>234522</v>
      </c>
    </row>
    <row r="2341" spans="1:52" ht="15" customHeight="1">
      <c r="A2341" s="29" t="s">
        <v>10423</v>
      </c>
      <c r="B2341" s="34">
        <v>36763</v>
      </c>
      <c r="C2341" s="28">
        <v>900</v>
      </c>
      <c r="D2341" s="28">
        <v>52</v>
      </c>
      <c r="E2341" s="28">
        <v>44</v>
      </c>
      <c r="F2341" s="29" t="s">
        <v>172</v>
      </c>
      <c r="G2341" s="29" t="s">
        <v>10419</v>
      </c>
      <c r="H2341" s="28">
        <v>580</v>
      </c>
      <c r="I2341" s="29" t="s">
        <v>128</v>
      </c>
      <c r="J2341" s="33" t="s">
        <v>10422</v>
      </c>
      <c r="K2341" s="29" t="s">
        <v>178</v>
      </c>
      <c r="L2341" s="29" t="s">
        <v>10051</v>
      </c>
      <c r="M2341" s="29" t="s">
        <v>2435</v>
      </c>
      <c r="N2341" s="28">
        <v>521345</v>
      </c>
      <c r="O2341" s="28">
        <v>6088183</v>
      </c>
      <c r="P2341" s="29" t="s">
        <v>10421</v>
      </c>
      <c r="Q2341" s="32" t="s">
        <v>174</v>
      </c>
      <c r="R2341" s="19"/>
      <c r="S2341" s="19"/>
      <c r="T2341" s="19"/>
      <c r="U2341" s="19"/>
      <c r="V2341" s="19"/>
      <c r="W2341" s="19"/>
      <c r="X2341" s="19"/>
      <c r="Y2341" s="19"/>
      <c r="Z2341" s="19"/>
      <c r="AA2341" s="19"/>
      <c r="AB2341" s="19"/>
      <c r="AC2341" s="19"/>
      <c r="AD2341" s="19"/>
      <c r="AE2341" s="19"/>
      <c r="AF2341" s="19"/>
      <c r="AG2341" s="19"/>
      <c r="AH2341" s="19"/>
      <c r="AI2341" s="19"/>
      <c r="AJ2341" s="19"/>
      <c r="AK2341" s="19"/>
      <c r="AL2341" s="19"/>
      <c r="AM2341" s="19"/>
      <c r="AN2341" s="19"/>
      <c r="AO2341" s="31">
        <v>597547</v>
      </c>
      <c r="AP2341" s="31">
        <v>1320418.5</v>
      </c>
      <c r="AQ2341" s="31">
        <v>1551456</v>
      </c>
      <c r="AR2341" s="31">
        <v>1353277.5</v>
      </c>
      <c r="AS2341" s="31">
        <v>1474435</v>
      </c>
      <c r="AT2341" s="31">
        <v>1468250.5</v>
      </c>
      <c r="AU2341" s="31">
        <v>1365466</v>
      </c>
      <c r="AV2341" s="31">
        <v>1648814</v>
      </c>
      <c r="AW2341" s="31">
        <v>1609000.5</v>
      </c>
      <c r="AX2341" s="31">
        <v>124351</v>
      </c>
      <c r="AY2341" s="31">
        <v>110138</v>
      </c>
      <c r="AZ2341" s="31">
        <v>234489</v>
      </c>
    </row>
    <row r="2342" spans="1:52" ht="15" customHeight="1">
      <c r="A2342" s="29" t="s">
        <v>10420</v>
      </c>
      <c r="B2342" s="34">
        <v>36796</v>
      </c>
      <c r="C2342" s="28">
        <v>660</v>
      </c>
      <c r="D2342" s="28">
        <v>47</v>
      </c>
      <c r="E2342" s="28">
        <v>45</v>
      </c>
      <c r="F2342" s="29" t="s">
        <v>242</v>
      </c>
      <c r="G2342" s="29" t="s">
        <v>2129</v>
      </c>
      <c r="H2342" s="28">
        <v>580</v>
      </c>
      <c r="I2342" s="29" t="s">
        <v>128</v>
      </c>
      <c r="J2342" s="33" t="s">
        <v>10418</v>
      </c>
      <c r="K2342" s="29" t="s">
        <v>178</v>
      </c>
      <c r="L2342" s="29" t="s">
        <v>10275</v>
      </c>
      <c r="M2342" s="29" t="s">
        <v>837</v>
      </c>
      <c r="N2342" s="28">
        <v>516465.7</v>
      </c>
      <c r="O2342" s="28">
        <v>6098173</v>
      </c>
      <c r="P2342" s="29" t="s">
        <v>10417</v>
      </c>
      <c r="Q2342" s="32" t="s">
        <v>207</v>
      </c>
      <c r="R2342" s="19"/>
      <c r="S2342" s="19"/>
      <c r="T2342" s="19"/>
      <c r="U2342" s="19"/>
      <c r="V2342" s="19"/>
      <c r="W2342" s="19"/>
      <c r="X2342" s="19"/>
      <c r="Y2342" s="19"/>
      <c r="Z2342" s="19"/>
      <c r="AA2342" s="19"/>
      <c r="AB2342" s="19"/>
      <c r="AC2342" s="19"/>
      <c r="AD2342" s="19"/>
      <c r="AE2342" s="19"/>
      <c r="AF2342" s="19"/>
      <c r="AG2342" s="19"/>
      <c r="AH2342" s="19"/>
      <c r="AI2342" s="19"/>
      <c r="AJ2342" s="19"/>
      <c r="AK2342" s="19"/>
      <c r="AL2342" s="19"/>
      <c r="AM2342" s="19"/>
      <c r="AN2342" s="19"/>
      <c r="AO2342" s="31">
        <v>420958</v>
      </c>
      <c r="AP2342" s="31">
        <v>1212910.5</v>
      </c>
      <c r="AQ2342" s="31">
        <v>1434775.5</v>
      </c>
      <c r="AR2342" s="31">
        <v>1215636.5</v>
      </c>
      <c r="AS2342" s="31">
        <v>1316916.5</v>
      </c>
      <c r="AT2342" s="31">
        <v>1316413</v>
      </c>
      <c r="AU2342" s="31">
        <v>1273293</v>
      </c>
      <c r="AV2342" s="31">
        <v>1522006.5</v>
      </c>
      <c r="AW2342" s="31">
        <v>1401036</v>
      </c>
      <c r="AX2342" s="31">
        <v>119463</v>
      </c>
      <c r="AY2342" s="31">
        <v>97083</v>
      </c>
      <c r="AZ2342" s="31">
        <v>216546</v>
      </c>
    </row>
    <row r="2343" spans="1:52" ht="15" customHeight="1">
      <c r="A2343" s="29" t="s">
        <v>10416</v>
      </c>
      <c r="B2343" s="34">
        <v>36880</v>
      </c>
      <c r="C2343" s="28">
        <v>660</v>
      </c>
      <c r="D2343" s="28">
        <v>47</v>
      </c>
      <c r="E2343" s="28">
        <v>45</v>
      </c>
      <c r="F2343" s="29" t="s">
        <v>242</v>
      </c>
      <c r="G2343" s="29" t="s">
        <v>2129</v>
      </c>
      <c r="H2343" s="28">
        <v>580</v>
      </c>
      <c r="I2343" s="29" t="s">
        <v>128</v>
      </c>
      <c r="J2343" s="33" t="s">
        <v>10415</v>
      </c>
      <c r="K2343" s="29" t="s">
        <v>178</v>
      </c>
      <c r="L2343" s="29" t="s">
        <v>10406</v>
      </c>
      <c r="M2343" s="29" t="s">
        <v>262</v>
      </c>
      <c r="N2343" s="28">
        <v>522799.3</v>
      </c>
      <c r="O2343" s="28">
        <v>6083988</v>
      </c>
      <c r="P2343" s="29" t="s">
        <v>10414</v>
      </c>
      <c r="Q2343" s="32" t="s">
        <v>174</v>
      </c>
      <c r="R2343" s="19"/>
      <c r="S2343" s="19"/>
      <c r="T2343" s="19"/>
      <c r="U2343" s="19"/>
      <c r="V2343" s="19"/>
      <c r="W2343" s="19"/>
      <c r="X2343" s="19"/>
      <c r="Y2343" s="19"/>
      <c r="Z2343" s="19"/>
      <c r="AA2343" s="19"/>
      <c r="AB2343" s="19"/>
      <c r="AC2343" s="19"/>
      <c r="AD2343" s="19"/>
      <c r="AE2343" s="19"/>
      <c r="AF2343" s="19"/>
      <c r="AG2343" s="19"/>
      <c r="AH2343" s="19"/>
      <c r="AI2343" s="19"/>
      <c r="AJ2343" s="19"/>
      <c r="AK2343" s="19"/>
      <c r="AL2343" s="19"/>
      <c r="AM2343" s="19"/>
      <c r="AN2343" s="19"/>
      <c r="AO2343" s="31">
        <v>17304</v>
      </c>
      <c r="AP2343" s="31">
        <v>868365.5</v>
      </c>
      <c r="AQ2343" s="31">
        <v>1106576.5</v>
      </c>
      <c r="AR2343" s="31">
        <v>912120</v>
      </c>
      <c r="AS2343" s="31">
        <v>1001241</v>
      </c>
      <c r="AT2343" s="31">
        <v>992647</v>
      </c>
      <c r="AU2343" s="31">
        <v>915263</v>
      </c>
      <c r="AV2343" s="31">
        <v>1117209</v>
      </c>
      <c r="AW2343" s="31">
        <v>1010353</v>
      </c>
      <c r="AX2343" s="31">
        <v>76801</v>
      </c>
      <c r="AY2343" s="31">
        <v>80815</v>
      </c>
      <c r="AZ2343" s="31">
        <v>157616</v>
      </c>
    </row>
    <row r="2344" spans="1:52" ht="15" customHeight="1">
      <c r="A2344" s="29" t="s">
        <v>10413</v>
      </c>
      <c r="B2344" s="34">
        <v>36829</v>
      </c>
      <c r="C2344" s="28">
        <v>750</v>
      </c>
      <c r="D2344" s="28">
        <v>44</v>
      </c>
      <c r="E2344" s="28">
        <v>46</v>
      </c>
      <c r="F2344" s="29" t="s">
        <v>172</v>
      </c>
      <c r="G2344" s="29" t="s">
        <v>10408</v>
      </c>
      <c r="H2344" s="28">
        <v>580</v>
      </c>
      <c r="I2344" s="29" t="s">
        <v>128</v>
      </c>
      <c r="J2344" s="33" t="s">
        <v>10412</v>
      </c>
      <c r="K2344" s="29" t="s">
        <v>178</v>
      </c>
      <c r="L2344" s="29" t="s">
        <v>10271</v>
      </c>
      <c r="M2344" s="29" t="s">
        <v>10411</v>
      </c>
      <c r="N2344" s="28">
        <v>536008.9</v>
      </c>
      <c r="O2344" s="28">
        <v>6094374</v>
      </c>
      <c r="P2344" s="29" t="s">
        <v>10410</v>
      </c>
      <c r="Q2344" s="32" t="s">
        <v>174</v>
      </c>
      <c r="R2344" s="19"/>
      <c r="S2344" s="19"/>
      <c r="T2344" s="19"/>
      <c r="U2344" s="19"/>
      <c r="V2344" s="19"/>
      <c r="W2344" s="19"/>
      <c r="X2344" s="19"/>
      <c r="Y2344" s="19"/>
      <c r="Z2344" s="19"/>
      <c r="AA2344" s="19"/>
      <c r="AB2344" s="19"/>
      <c r="AC2344" s="19"/>
      <c r="AD2344" s="19"/>
      <c r="AE2344" s="19"/>
      <c r="AF2344" s="19"/>
      <c r="AG2344" s="19"/>
      <c r="AH2344" s="19"/>
      <c r="AI2344" s="19"/>
      <c r="AJ2344" s="19"/>
      <c r="AK2344" s="19"/>
      <c r="AL2344" s="19"/>
      <c r="AM2344" s="19"/>
      <c r="AN2344" s="19"/>
      <c r="AO2344" s="31">
        <v>300501</v>
      </c>
      <c r="AP2344" s="31">
        <v>1207931</v>
      </c>
      <c r="AQ2344" s="31">
        <v>1408776</v>
      </c>
      <c r="AR2344" s="31">
        <v>1242319</v>
      </c>
      <c r="AS2344" s="31">
        <v>1355387</v>
      </c>
      <c r="AT2344" s="31">
        <v>1323274</v>
      </c>
      <c r="AU2344" s="31">
        <v>1226238</v>
      </c>
      <c r="AV2344" s="31">
        <v>1478141</v>
      </c>
      <c r="AW2344" s="31">
        <v>1422340</v>
      </c>
      <c r="AX2344" s="31">
        <v>120611</v>
      </c>
      <c r="AY2344" s="31">
        <v>95788</v>
      </c>
      <c r="AZ2344" s="31">
        <v>216399</v>
      </c>
    </row>
    <row r="2345" spans="1:52" ht="15" customHeight="1">
      <c r="A2345" s="29" t="s">
        <v>10409</v>
      </c>
      <c r="B2345" s="34">
        <v>36883</v>
      </c>
      <c r="C2345" s="28">
        <v>660</v>
      </c>
      <c r="D2345" s="28">
        <v>47</v>
      </c>
      <c r="E2345" s="28">
        <v>45</v>
      </c>
      <c r="F2345" s="29" t="s">
        <v>242</v>
      </c>
      <c r="G2345" s="29" t="s">
        <v>2129</v>
      </c>
      <c r="H2345" s="28">
        <v>580</v>
      </c>
      <c r="I2345" s="29" t="s">
        <v>128</v>
      </c>
      <c r="J2345" s="33" t="s">
        <v>10407</v>
      </c>
      <c r="K2345" s="29" t="s">
        <v>178</v>
      </c>
      <c r="L2345" s="29" t="s">
        <v>10406</v>
      </c>
      <c r="M2345" s="29" t="s">
        <v>2520</v>
      </c>
      <c r="N2345" s="28">
        <v>522596.6</v>
      </c>
      <c r="O2345" s="28">
        <v>6084585</v>
      </c>
      <c r="P2345" s="29" t="s">
        <v>10405</v>
      </c>
      <c r="Q2345" s="32" t="s">
        <v>174</v>
      </c>
      <c r="R2345" s="19"/>
      <c r="S2345" s="19"/>
      <c r="T2345" s="19"/>
      <c r="U2345" s="19"/>
      <c r="V2345" s="19"/>
      <c r="W2345" s="19"/>
      <c r="X2345" s="19"/>
      <c r="Y2345" s="19"/>
      <c r="Z2345" s="19"/>
      <c r="AA2345" s="19"/>
      <c r="AB2345" s="19"/>
      <c r="AC2345" s="19"/>
      <c r="AD2345" s="19"/>
      <c r="AE2345" s="19"/>
      <c r="AF2345" s="19"/>
      <c r="AG2345" s="19"/>
      <c r="AH2345" s="19"/>
      <c r="AI2345" s="19"/>
      <c r="AJ2345" s="19"/>
      <c r="AK2345" s="19"/>
      <c r="AL2345" s="19"/>
      <c r="AM2345" s="19"/>
      <c r="AN2345" s="19"/>
      <c r="AO2345" s="31">
        <v>14605</v>
      </c>
      <c r="AP2345" s="31">
        <v>999569</v>
      </c>
      <c r="AQ2345" s="31">
        <v>1179698</v>
      </c>
      <c r="AR2345" s="31">
        <v>1017792.5</v>
      </c>
      <c r="AS2345" s="31">
        <v>1132237.5</v>
      </c>
      <c r="AT2345" s="31">
        <v>1101475</v>
      </c>
      <c r="AU2345" s="31">
        <v>1007236.5</v>
      </c>
      <c r="AV2345" s="31">
        <v>1271391.5</v>
      </c>
      <c r="AW2345" s="31">
        <v>1179977</v>
      </c>
      <c r="AX2345" s="31">
        <v>91047</v>
      </c>
      <c r="AY2345" s="31">
        <v>82511</v>
      </c>
      <c r="AZ2345" s="31">
        <v>173558</v>
      </c>
    </row>
    <row r="2346" spans="1:52" ht="15" customHeight="1">
      <c r="A2346" s="29" t="s">
        <v>10404</v>
      </c>
      <c r="B2346" s="34">
        <v>36880</v>
      </c>
      <c r="C2346" s="28">
        <v>660</v>
      </c>
      <c r="D2346" s="28">
        <v>47</v>
      </c>
      <c r="E2346" s="28">
        <v>45</v>
      </c>
      <c r="F2346" s="29" t="s">
        <v>242</v>
      </c>
      <c r="G2346" s="29" t="s">
        <v>2129</v>
      </c>
      <c r="H2346" s="28">
        <v>580</v>
      </c>
      <c r="I2346" s="29" t="s">
        <v>128</v>
      </c>
      <c r="J2346" s="33" t="s">
        <v>10403</v>
      </c>
      <c r="K2346" s="29" t="s">
        <v>178</v>
      </c>
      <c r="L2346" s="29" t="s">
        <v>10399</v>
      </c>
      <c r="M2346" s="29" t="s">
        <v>262</v>
      </c>
      <c r="N2346" s="28">
        <v>522564.5</v>
      </c>
      <c r="O2346" s="28">
        <v>6084205</v>
      </c>
      <c r="P2346" s="29" t="s">
        <v>10402</v>
      </c>
      <c r="Q2346" s="32" t="s">
        <v>174</v>
      </c>
      <c r="R2346" s="19"/>
      <c r="S2346" s="19"/>
      <c r="T2346" s="19"/>
      <c r="U2346" s="19"/>
      <c r="V2346" s="19"/>
      <c r="W2346" s="19"/>
      <c r="X2346" s="19"/>
      <c r="Y2346" s="19"/>
      <c r="Z2346" s="19"/>
      <c r="AA2346" s="19"/>
      <c r="AB2346" s="19"/>
      <c r="AC2346" s="19"/>
      <c r="AD2346" s="19"/>
      <c r="AE2346" s="19"/>
      <c r="AF2346" s="19"/>
      <c r="AG2346" s="19"/>
      <c r="AH2346" s="19"/>
      <c r="AI2346" s="19"/>
      <c r="AJ2346" s="19"/>
      <c r="AK2346" s="19"/>
      <c r="AL2346" s="19"/>
      <c r="AM2346" s="19"/>
      <c r="AN2346" s="19"/>
      <c r="AO2346" s="31">
        <v>18288</v>
      </c>
      <c r="AP2346" s="31">
        <v>950951</v>
      </c>
      <c r="AQ2346" s="31">
        <v>1142223</v>
      </c>
      <c r="AR2346" s="31">
        <v>978715.5</v>
      </c>
      <c r="AS2346" s="31">
        <v>1084703</v>
      </c>
      <c r="AT2346" s="31">
        <v>1056048.5</v>
      </c>
      <c r="AU2346" s="31">
        <v>958096.5</v>
      </c>
      <c r="AV2346" s="31">
        <v>1224971</v>
      </c>
      <c r="AW2346" s="31">
        <v>1113262.5</v>
      </c>
      <c r="AX2346" s="31">
        <v>83734</v>
      </c>
      <c r="AY2346" s="31">
        <v>81846</v>
      </c>
      <c r="AZ2346" s="31">
        <v>165580</v>
      </c>
    </row>
    <row r="2347" spans="1:52" ht="15" customHeight="1">
      <c r="A2347" s="29" t="s">
        <v>10401</v>
      </c>
      <c r="B2347" s="34">
        <v>36875</v>
      </c>
      <c r="C2347" s="28">
        <v>660</v>
      </c>
      <c r="D2347" s="28">
        <v>47</v>
      </c>
      <c r="E2347" s="28">
        <v>45</v>
      </c>
      <c r="F2347" s="29" t="s">
        <v>242</v>
      </c>
      <c r="G2347" s="29" t="s">
        <v>2129</v>
      </c>
      <c r="H2347" s="28">
        <v>580</v>
      </c>
      <c r="I2347" s="29" t="s">
        <v>128</v>
      </c>
      <c r="J2347" s="33" t="s">
        <v>10400</v>
      </c>
      <c r="K2347" s="29" t="s">
        <v>178</v>
      </c>
      <c r="L2347" s="29" t="s">
        <v>10399</v>
      </c>
      <c r="M2347" s="29" t="s">
        <v>262</v>
      </c>
      <c r="N2347" s="28">
        <v>522548.4</v>
      </c>
      <c r="O2347" s="28">
        <v>6084016</v>
      </c>
      <c r="P2347" s="29" t="s">
        <v>10398</v>
      </c>
      <c r="Q2347" s="32" t="s">
        <v>174</v>
      </c>
      <c r="R2347" s="19"/>
      <c r="S2347" s="19"/>
      <c r="T2347" s="19"/>
      <c r="U2347" s="19"/>
      <c r="V2347" s="19"/>
      <c r="W2347" s="19"/>
      <c r="X2347" s="19"/>
      <c r="Y2347" s="19"/>
      <c r="Z2347" s="19"/>
      <c r="AA2347" s="19"/>
      <c r="AB2347" s="19"/>
      <c r="AC2347" s="19"/>
      <c r="AD2347" s="19"/>
      <c r="AE2347" s="19"/>
      <c r="AF2347" s="19"/>
      <c r="AG2347" s="19"/>
      <c r="AH2347" s="19"/>
      <c r="AI2347" s="19"/>
      <c r="AJ2347" s="19"/>
      <c r="AK2347" s="19"/>
      <c r="AL2347" s="19"/>
      <c r="AM2347" s="19"/>
      <c r="AN2347" s="19"/>
      <c r="AO2347" s="31">
        <v>27415</v>
      </c>
      <c r="AP2347" s="31">
        <v>959641</v>
      </c>
      <c r="AQ2347" s="31">
        <v>1165360.5</v>
      </c>
      <c r="AR2347" s="31">
        <v>995953.5</v>
      </c>
      <c r="AS2347" s="31">
        <v>1095032.203125</v>
      </c>
      <c r="AT2347" s="31">
        <v>1081458</v>
      </c>
      <c r="AU2347" s="31">
        <v>988335</v>
      </c>
      <c r="AV2347" s="31">
        <v>1240420.5</v>
      </c>
      <c r="AW2347" s="31">
        <v>1139295.5</v>
      </c>
      <c r="AX2347" s="31">
        <v>88153</v>
      </c>
      <c r="AY2347" s="31">
        <v>85994</v>
      </c>
      <c r="AZ2347" s="31">
        <v>174147</v>
      </c>
    </row>
    <row r="2348" spans="1:52" ht="15" customHeight="1">
      <c r="A2348" s="29" t="s">
        <v>10397</v>
      </c>
      <c r="B2348" s="34">
        <v>36875</v>
      </c>
      <c r="C2348" s="28">
        <v>750</v>
      </c>
      <c r="D2348" s="28">
        <v>48</v>
      </c>
      <c r="E2348" s="28">
        <v>45</v>
      </c>
      <c r="F2348" s="29" t="s">
        <v>172</v>
      </c>
      <c r="G2348" s="29" t="s">
        <v>1199</v>
      </c>
      <c r="H2348" s="28">
        <v>580</v>
      </c>
      <c r="I2348" s="29" t="s">
        <v>128</v>
      </c>
      <c r="J2348" s="33" t="s">
        <v>10396</v>
      </c>
      <c r="K2348" s="29" t="s">
        <v>178</v>
      </c>
      <c r="L2348" s="29" t="s">
        <v>10395</v>
      </c>
      <c r="M2348" s="29" t="s">
        <v>10394</v>
      </c>
      <c r="N2348" s="28">
        <v>530816</v>
      </c>
      <c r="O2348" s="28">
        <v>6089858</v>
      </c>
      <c r="P2348" s="29" t="s">
        <v>10393</v>
      </c>
      <c r="Q2348" s="32" t="s">
        <v>174</v>
      </c>
      <c r="R2348" s="19"/>
      <c r="S2348" s="19"/>
      <c r="T2348" s="19"/>
      <c r="U2348" s="19"/>
      <c r="V2348" s="19"/>
      <c r="W2348" s="19"/>
      <c r="X2348" s="19"/>
      <c r="Y2348" s="19"/>
      <c r="Z2348" s="19"/>
      <c r="AA2348" s="19"/>
      <c r="AB2348" s="19"/>
      <c r="AC2348" s="19"/>
      <c r="AD2348" s="19"/>
      <c r="AE2348" s="19"/>
      <c r="AF2348" s="19"/>
      <c r="AG2348" s="19"/>
      <c r="AH2348" s="19"/>
      <c r="AI2348" s="19"/>
      <c r="AJ2348" s="19"/>
      <c r="AK2348" s="19"/>
      <c r="AL2348" s="19"/>
      <c r="AM2348" s="19"/>
      <c r="AN2348" s="19"/>
      <c r="AO2348" s="31">
        <v>39278</v>
      </c>
      <c r="AP2348" s="31">
        <v>1211412.5</v>
      </c>
      <c r="AQ2348" s="31">
        <v>1459152.5</v>
      </c>
      <c r="AR2348" s="31">
        <v>1238029.5</v>
      </c>
      <c r="AS2348" s="31">
        <v>1363711.5</v>
      </c>
      <c r="AT2348" s="31">
        <v>1324033.5</v>
      </c>
      <c r="AU2348" s="31">
        <v>1214410.5</v>
      </c>
      <c r="AV2348" s="31">
        <v>1519194</v>
      </c>
      <c r="AW2348" s="31">
        <v>1456566.5</v>
      </c>
      <c r="AX2348" s="31">
        <v>108933</v>
      </c>
      <c r="AY2348" s="31">
        <v>102665</v>
      </c>
      <c r="AZ2348" s="31">
        <v>211598</v>
      </c>
    </row>
    <row r="2349" spans="1:52" ht="15" customHeight="1">
      <c r="A2349" s="29" t="s">
        <v>10392</v>
      </c>
      <c r="B2349" s="34">
        <v>36987</v>
      </c>
      <c r="C2349" s="28">
        <v>660</v>
      </c>
      <c r="D2349" s="28">
        <v>47</v>
      </c>
      <c r="E2349" s="28">
        <v>45</v>
      </c>
      <c r="F2349" s="29" t="s">
        <v>242</v>
      </c>
      <c r="G2349" s="29" t="s">
        <v>2129</v>
      </c>
      <c r="H2349" s="28">
        <v>580</v>
      </c>
      <c r="I2349" s="29" t="s">
        <v>128</v>
      </c>
      <c r="J2349" s="33" t="s">
        <v>10391</v>
      </c>
      <c r="K2349" s="29" t="s">
        <v>178</v>
      </c>
      <c r="L2349" s="29" t="s">
        <v>10382</v>
      </c>
      <c r="M2349" s="29" t="s">
        <v>2520</v>
      </c>
      <c r="N2349" s="28">
        <v>522847.6</v>
      </c>
      <c r="O2349" s="28">
        <v>6084558</v>
      </c>
      <c r="P2349" s="29" t="s">
        <v>10390</v>
      </c>
      <c r="Q2349" s="32" t="s">
        <v>174</v>
      </c>
      <c r="R2349" s="19"/>
      <c r="S2349" s="19"/>
      <c r="T2349" s="19"/>
      <c r="U2349" s="19"/>
      <c r="V2349" s="19"/>
      <c r="W2349" s="19"/>
      <c r="X2349" s="19"/>
      <c r="Y2349" s="19"/>
      <c r="Z2349" s="19"/>
      <c r="AA2349" s="19"/>
      <c r="AB2349" s="19"/>
      <c r="AC2349" s="19"/>
      <c r="AD2349" s="19"/>
      <c r="AE2349" s="19"/>
      <c r="AF2349" s="19"/>
      <c r="AG2349" s="19"/>
      <c r="AH2349" s="19"/>
      <c r="AI2349" s="19"/>
      <c r="AJ2349" s="19"/>
      <c r="AK2349" s="19"/>
      <c r="AL2349" s="19"/>
      <c r="AM2349" s="19"/>
      <c r="AN2349" s="19"/>
      <c r="AO2349" s="19"/>
      <c r="AP2349" s="31">
        <v>627264.5</v>
      </c>
      <c r="AQ2349" s="31">
        <v>1181395.5</v>
      </c>
      <c r="AR2349" s="31">
        <v>1011839.5</v>
      </c>
      <c r="AS2349" s="31">
        <v>1146614</v>
      </c>
      <c r="AT2349" s="31">
        <v>1117070</v>
      </c>
      <c r="AU2349" s="31">
        <v>1027747.5</v>
      </c>
      <c r="AV2349" s="31">
        <v>1271889.5</v>
      </c>
      <c r="AW2349" s="31">
        <v>1188235.5</v>
      </c>
      <c r="AX2349" s="31">
        <v>92550</v>
      </c>
      <c r="AY2349" s="31">
        <v>89655</v>
      </c>
      <c r="AZ2349" s="31">
        <v>182205</v>
      </c>
    </row>
    <row r="2350" spans="1:52" ht="15" customHeight="1">
      <c r="A2350" s="29" t="s">
        <v>10389</v>
      </c>
      <c r="B2350" s="34">
        <v>36991</v>
      </c>
      <c r="C2350" s="28">
        <v>660</v>
      </c>
      <c r="D2350" s="28">
        <v>47</v>
      </c>
      <c r="E2350" s="28">
        <v>45</v>
      </c>
      <c r="F2350" s="29" t="s">
        <v>242</v>
      </c>
      <c r="G2350" s="29" t="s">
        <v>2129</v>
      </c>
      <c r="H2350" s="28">
        <v>580</v>
      </c>
      <c r="I2350" s="29" t="s">
        <v>128</v>
      </c>
      <c r="J2350" s="33" t="s">
        <v>10388</v>
      </c>
      <c r="K2350" s="29" t="s">
        <v>178</v>
      </c>
      <c r="L2350" s="29" t="s">
        <v>10382</v>
      </c>
      <c r="M2350" s="29" t="s">
        <v>3868</v>
      </c>
      <c r="N2350" s="28">
        <v>522831.3</v>
      </c>
      <c r="O2350" s="28">
        <v>6084369</v>
      </c>
      <c r="P2350" s="29" t="s">
        <v>10387</v>
      </c>
      <c r="Q2350" s="32" t="s">
        <v>174</v>
      </c>
      <c r="R2350" s="19"/>
      <c r="S2350" s="19"/>
      <c r="T2350" s="19"/>
      <c r="U2350" s="19"/>
      <c r="V2350" s="19"/>
      <c r="W2350" s="19"/>
      <c r="X2350" s="19"/>
      <c r="Y2350" s="19"/>
      <c r="Z2350" s="19"/>
      <c r="AA2350" s="19"/>
      <c r="AB2350" s="19"/>
      <c r="AC2350" s="19"/>
      <c r="AD2350" s="19"/>
      <c r="AE2350" s="19"/>
      <c r="AF2350" s="19"/>
      <c r="AG2350" s="19"/>
      <c r="AH2350" s="19"/>
      <c r="AI2350" s="19"/>
      <c r="AJ2350" s="19"/>
      <c r="AK2350" s="19"/>
      <c r="AL2350" s="19"/>
      <c r="AM2350" s="19"/>
      <c r="AN2350" s="19"/>
      <c r="AO2350" s="19"/>
      <c r="AP2350" s="31">
        <v>602340.5</v>
      </c>
      <c r="AQ2350" s="31">
        <v>1164040</v>
      </c>
      <c r="AR2350" s="31">
        <v>954333</v>
      </c>
      <c r="AS2350" s="31">
        <v>1091852.5</v>
      </c>
      <c r="AT2350" s="31">
        <v>981702.5</v>
      </c>
      <c r="AU2350" s="31">
        <v>969563</v>
      </c>
      <c r="AV2350" s="31">
        <v>1216438</v>
      </c>
      <c r="AW2350" s="31">
        <v>1125022.5</v>
      </c>
      <c r="AX2350" s="31">
        <v>87834</v>
      </c>
      <c r="AY2350" s="31">
        <v>87789</v>
      </c>
      <c r="AZ2350" s="31">
        <v>175623</v>
      </c>
    </row>
    <row r="2351" spans="1:52" ht="15" customHeight="1">
      <c r="A2351" s="29" t="s">
        <v>10386</v>
      </c>
      <c r="B2351" s="34">
        <v>36991</v>
      </c>
      <c r="C2351" s="28">
        <v>660</v>
      </c>
      <c r="D2351" s="28">
        <v>47</v>
      </c>
      <c r="E2351" s="28">
        <v>45</v>
      </c>
      <c r="F2351" s="29" t="s">
        <v>242</v>
      </c>
      <c r="G2351" s="29" t="s">
        <v>2129</v>
      </c>
      <c r="H2351" s="28">
        <v>580</v>
      </c>
      <c r="I2351" s="29" t="s">
        <v>128</v>
      </c>
      <c r="J2351" s="33" t="s">
        <v>10385</v>
      </c>
      <c r="K2351" s="29" t="s">
        <v>178</v>
      </c>
      <c r="L2351" s="29" t="s">
        <v>10382</v>
      </c>
      <c r="M2351" s="29" t="s">
        <v>2523</v>
      </c>
      <c r="N2351" s="28">
        <v>522815.8</v>
      </c>
      <c r="O2351" s="28">
        <v>6084179</v>
      </c>
      <c r="P2351" s="29" t="s">
        <v>7131</v>
      </c>
      <c r="Q2351" s="32" t="s">
        <v>174</v>
      </c>
      <c r="R2351" s="19"/>
      <c r="S2351" s="19"/>
      <c r="T2351" s="19"/>
      <c r="U2351" s="19"/>
      <c r="V2351" s="19"/>
      <c r="W2351" s="19"/>
      <c r="X2351" s="19"/>
      <c r="Y2351" s="19"/>
      <c r="Z2351" s="19"/>
      <c r="AA2351" s="19"/>
      <c r="AB2351" s="19"/>
      <c r="AC2351" s="19"/>
      <c r="AD2351" s="19"/>
      <c r="AE2351" s="19"/>
      <c r="AF2351" s="19"/>
      <c r="AG2351" s="19"/>
      <c r="AH2351" s="19"/>
      <c r="AI2351" s="19"/>
      <c r="AJ2351" s="19"/>
      <c r="AK2351" s="19"/>
      <c r="AL2351" s="19"/>
      <c r="AM2351" s="19"/>
      <c r="AN2351" s="19"/>
      <c r="AO2351" s="19"/>
      <c r="AP2351" s="31">
        <v>575189.5</v>
      </c>
      <c r="AQ2351" s="31">
        <v>1157699</v>
      </c>
      <c r="AR2351" s="31">
        <v>943368.5</v>
      </c>
      <c r="AS2351" s="31">
        <v>1064927</v>
      </c>
      <c r="AT2351" s="31">
        <v>998679</v>
      </c>
      <c r="AU2351" s="31">
        <v>894224</v>
      </c>
      <c r="AV2351" s="31">
        <v>1187663</v>
      </c>
      <c r="AW2351" s="31">
        <v>1030720</v>
      </c>
      <c r="AX2351" s="31">
        <v>86321</v>
      </c>
      <c r="AY2351" s="31">
        <v>87027</v>
      </c>
      <c r="AZ2351" s="31">
        <v>173348</v>
      </c>
    </row>
    <row r="2352" spans="1:52" ht="15" customHeight="1">
      <c r="A2352" s="29" t="s">
        <v>10384</v>
      </c>
      <c r="B2352" s="34">
        <v>37006</v>
      </c>
      <c r="C2352" s="28">
        <v>660</v>
      </c>
      <c r="D2352" s="28">
        <v>47</v>
      </c>
      <c r="E2352" s="28">
        <v>45</v>
      </c>
      <c r="F2352" s="29" t="s">
        <v>242</v>
      </c>
      <c r="G2352" s="29" t="s">
        <v>2129</v>
      </c>
      <c r="H2352" s="28">
        <v>580</v>
      </c>
      <c r="I2352" s="29" t="s">
        <v>128</v>
      </c>
      <c r="J2352" s="33" t="s">
        <v>10383</v>
      </c>
      <c r="K2352" s="29" t="s">
        <v>178</v>
      </c>
      <c r="L2352" s="29" t="s">
        <v>10382</v>
      </c>
      <c r="M2352" s="29" t="s">
        <v>196</v>
      </c>
      <c r="N2352" s="28">
        <v>522580.1</v>
      </c>
      <c r="O2352" s="28">
        <v>6084395</v>
      </c>
      <c r="P2352" s="29" t="s">
        <v>10381</v>
      </c>
      <c r="Q2352" s="32" t="s">
        <v>174</v>
      </c>
      <c r="R2352" s="19"/>
      <c r="S2352" s="19"/>
      <c r="T2352" s="19"/>
      <c r="U2352" s="19"/>
      <c r="V2352" s="19"/>
      <c r="W2352" s="19"/>
      <c r="X2352" s="19"/>
      <c r="Y2352" s="19"/>
      <c r="Z2352" s="19"/>
      <c r="AA2352" s="19"/>
      <c r="AB2352" s="19"/>
      <c r="AC2352" s="19"/>
      <c r="AD2352" s="19"/>
      <c r="AE2352" s="19"/>
      <c r="AF2352" s="19"/>
      <c r="AG2352" s="19"/>
      <c r="AH2352" s="19"/>
      <c r="AI2352" s="19"/>
      <c r="AJ2352" s="19"/>
      <c r="AK2352" s="19"/>
      <c r="AL2352" s="19"/>
      <c r="AM2352" s="19"/>
      <c r="AN2352" s="19"/>
      <c r="AO2352" s="19"/>
      <c r="AP2352" s="31">
        <v>592929.5</v>
      </c>
      <c r="AQ2352" s="31">
        <v>1193396</v>
      </c>
      <c r="AR2352" s="31">
        <v>1009940.5</v>
      </c>
      <c r="AS2352" s="31">
        <v>1126922.5</v>
      </c>
      <c r="AT2352" s="31">
        <v>1075259.5</v>
      </c>
      <c r="AU2352" s="31">
        <v>1000231.5</v>
      </c>
      <c r="AV2352" s="31">
        <v>1277265.5</v>
      </c>
      <c r="AW2352" s="31">
        <v>1155498.5</v>
      </c>
      <c r="AX2352" s="31">
        <v>87395</v>
      </c>
      <c r="AY2352" s="31">
        <v>83088</v>
      </c>
      <c r="AZ2352" s="31">
        <v>170483</v>
      </c>
    </row>
    <row r="2353" spans="1:52" ht="15" customHeight="1">
      <c r="A2353" s="29" t="s">
        <v>10380</v>
      </c>
      <c r="B2353" s="34">
        <v>36495</v>
      </c>
      <c r="C2353" s="28">
        <v>660</v>
      </c>
      <c r="D2353" s="28">
        <v>47</v>
      </c>
      <c r="E2353" s="28">
        <v>45</v>
      </c>
      <c r="F2353" s="29" t="s">
        <v>242</v>
      </c>
      <c r="G2353" s="29" t="s">
        <v>2129</v>
      </c>
      <c r="H2353" s="28">
        <v>580</v>
      </c>
      <c r="I2353" s="29" t="s">
        <v>128</v>
      </c>
      <c r="J2353" s="33" t="s">
        <v>10379</v>
      </c>
      <c r="K2353" s="29" t="s">
        <v>178</v>
      </c>
      <c r="L2353" s="29" t="s">
        <v>10378</v>
      </c>
      <c r="M2353" s="29" t="s">
        <v>2826</v>
      </c>
      <c r="N2353" s="28">
        <v>517596.7</v>
      </c>
      <c r="O2353" s="28">
        <v>6099982</v>
      </c>
      <c r="P2353" s="29" t="s">
        <v>8214</v>
      </c>
      <c r="Q2353" s="32" t="s">
        <v>174</v>
      </c>
      <c r="R2353" s="19"/>
      <c r="S2353" s="19"/>
      <c r="T2353" s="19"/>
      <c r="U2353" s="19"/>
      <c r="V2353" s="19"/>
      <c r="W2353" s="19"/>
      <c r="X2353" s="19"/>
      <c r="Y2353" s="19"/>
      <c r="Z2353" s="19"/>
      <c r="AA2353" s="19"/>
      <c r="AB2353" s="19"/>
      <c r="AC2353" s="19"/>
      <c r="AD2353" s="19"/>
      <c r="AE2353" s="19"/>
      <c r="AF2353" s="19"/>
      <c r="AG2353" s="19"/>
      <c r="AH2353" s="19"/>
      <c r="AI2353" s="19"/>
      <c r="AJ2353" s="19"/>
      <c r="AK2353" s="19"/>
      <c r="AL2353" s="19"/>
      <c r="AM2353" s="19"/>
      <c r="AN2353" s="31">
        <v>127848</v>
      </c>
      <c r="AO2353" s="31">
        <v>1493441</v>
      </c>
      <c r="AP2353" s="31">
        <v>1167974</v>
      </c>
      <c r="AQ2353" s="31">
        <v>1359583</v>
      </c>
      <c r="AR2353" s="31">
        <v>1147033</v>
      </c>
      <c r="AS2353" s="31">
        <v>1249399.5</v>
      </c>
      <c r="AT2353" s="31">
        <v>1224614.5</v>
      </c>
      <c r="AU2353" s="31">
        <v>1126786</v>
      </c>
      <c r="AV2353" s="31">
        <v>1256978.359375</v>
      </c>
      <c r="AW2353" s="31">
        <v>1466457</v>
      </c>
      <c r="AX2353" s="31">
        <v>119503</v>
      </c>
      <c r="AY2353" s="31">
        <v>98013</v>
      </c>
      <c r="AZ2353" s="31">
        <v>217516</v>
      </c>
    </row>
    <row r="2354" spans="1:52" ht="15" customHeight="1">
      <c r="A2354" s="29" t="s">
        <v>10377</v>
      </c>
      <c r="B2354" s="34">
        <v>36347</v>
      </c>
      <c r="C2354" s="28">
        <v>660</v>
      </c>
      <c r="D2354" s="28">
        <v>47</v>
      </c>
      <c r="E2354" s="28">
        <v>45</v>
      </c>
      <c r="F2354" s="29" t="s">
        <v>242</v>
      </c>
      <c r="G2354" s="29" t="s">
        <v>2129</v>
      </c>
      <c r="H2354" s="28">
        <v>580</v>
      </c>
      <c r="I2354" s="29" t="s">
        <v>128</v>
      </c>
      <c r="J2354" s="33" t="s">
        <v>10376</v>
      </c>
      <c r="K2354" s="29" t="s">
        <v>178</v>
      </c>
      <c r="L2354" s="29" t="s">
        <v>10372</v>
      </c>
      <c r="M2354" s="29" t="s">
        <v>3779</v>
      </c>
      <c r="N2354" s="28">
        <v>517612.3</v>
      </c>
      <c r="O2354" s="28">
        <v>6099783</v>
      </c>
      <c r="P2354" s="29" t="s">
        <v>10375</v>
      </c>
      <c r="Q2354" s="32" t="s">
        <v>174</v>
      </c>
      <c r="R2354" s="19"/>
      <c r="S2354" s="19"/>
      <c r="T2354" s="19"/>
      <c r="U2354" s="19"/>
      <c r="V2354" s="19"/>
      <c r="W2354" s="19"/>
      <c r="X2354" s="19"/>
      <c r="Y2354" s="19"/>
      <c r="Z2354" s="19"/>
      <c r="AA2354" s="19"/>
      <c r="AB2354" s="19"/>
      <c r="AC2354" s="19"/>
      <c r="AD2354" s="19"/>
      <c r="AE2354" s="19"/>
      <c r="AF2354" s="19"/>
      <c r="AG2354" s="19"/>
      <c r="AH2354" s="19"/>
      <c r="AI2354" s="19"/>
      <c r="AJ2354" s="19"/>
      <c r="AK2354" s="19"/>
      <c r="AL2354" s="19"/>
      <c r="AM2354" s="19"/>
      <c r="AN2354" s="31">
        <v>631458</v>
      </c>
      <c r="AO2354" s="31">
        <v>1531129</v>
      </c>
      <c r="AP2354" s="31">
        <v>1193075</v>
      </c>
      <c r="AQ2354" s="31">
        <v>1453063</v>
      </c>
      <c r="AR2354" s="31">
        <v>1206575</v>
      </c>
      <c r="AS2354" s="31">
        <v>1292685</v>
      </c>
      <c r="AT2354" s="31">
        <v>1264187.5</v>
      </c>
      <c r="AU2354" s="31">
        <v>1211126</v>
      </c>
      <c r="AV2354" s="31">
        <v>1462198</v>
      </c>
      <c r="AW2354" s="31">
        <v>1433422.5</v>
      </c>
      <c r="AX2354" s="31">
        <v>114092</v>
      </c>
      <c r="AY2354" s="31">
        <v>95070</v>
      </c>
      <c r="AZ2354" s="31">
        <v>209162</v>
      </c>
    </row>
    <row r="2355" spans="1:52" ht="15" customHeight="1">
      <c r="A2355" s="29" t="s">
        <v>10374</v>
      </c>
      <c r="B2355" s="34">
        <v>36493</v>
      </c>
      <c r="C2355" s="28">
        <v>660</v>
      </c>
      <c r="D2355" s="28">
        <v>47</v>
      </c>
      <c r="E2355" s="28">
        <v>45</v>
      </c>
      <c r="F2355" s="29" t="s">
        <v>242</v>
      </c>
      <c r="G2355" s="29" t="s">
        <v>2129</v>
      </c>
      <c r="H2355" s="28">
        <v>580</v>
      </c>
      <c r="I2355" s="29" t="s">
        <v>128</v>
      </c>
      <c r="J2355" s="33" t="s">
        <v>10373</v>
      </c>
      <c r="K2355" s="29" t="s">
        <v>178</v>
      </c>
      <c r="L2355" s="29" t="s">
        <v>10372</v>
      </c>
      <c r="M2355" s="29" t="s">
        <v>3779</v>
      </c>
      <c r="N2355" s="28">
        <v>517628.7</v>
      </c>
      <c r="O2355" s="28">
        <v>6099575</v>
      </c>
      <c r="P2355" s="29" t="s">
        <v>8232</v>
      </c>
      <c r="Q2355" s="32" t="s">
        <v>174</v>
      </c>
      <c r="R2355" s="19"/>
      <c r="S2355" s="19"/>
      <c r="T2355" s="19"/>
      <c r="U2355" s="19"/>
      <c r="V2355" s="19"/>
      <c r="W2355" s="19"/>
      <c r="X2355" s="19"/>
      <c r="Y2355" s="19"/>
      <c r="Z2355" s="19"/>
      <c r="AA2355" s="19"/>
      <c r="AB2355" s="19"/>
      <c r="AC2355" s="19"/>
      <c r="AD2355" s="19"/>
      <c r="AE2355" s="19"/>
      <c r="AF2355" s="19"/>
      <c r="AG2355" s="19"/>
      <c r="AH2355" s="19"/>
      <c r="AI2355" s="19"/>
      <c r="AJ2355" s="19"/>
      <c r="AK2355" s="19"/>
      <c r="AL2355" s="19"/>
      <c r="AM2355" s="19"/>
      <c r="AN2355" s="31">
        <v>198101</v>
      </c>
      <c r="AO2355" s="31">
        <v>1487515</v>
      </c>
      <c r="AP2355" s="31">
        <v>1172783</v>
      </c>
      <c r="AQ2355" s="31">
        <v>1418767.484375</v>
      </c>
      <c r="AR2355" s="31">
        <v>1206589</v>
      </c>
      <c r="AS2355" s="31">
        <v>1370539.5</v>
      </c>
      <c r="AT2355" s="31">
        <v>1336716</v>
      </c>
      <c r="AU2355" s="31">
        <v>1246763</v>
      </c>
      <c r="AV2355" s="31">
        <v>1473552.5</v>
      </c>
      <c r="AW2355" s="31">
        <v>1463236.5</v>
      </c>
      <c r="AX2355" s="31">
        <v>114915</v>
      </c>
      <c r="AY2355" s="31">
        <v>96791</v>
      </c>
      <c r="AZ2355" s="31">
        <v>211706</v>
      </c>
    </row>
    <row r="2356" spans="1:52" ht="15" customHeight="1">
      <c r="A2356" s="29" t="s">
        <v>10371</v>
      </c>
      <c r="B2356" s="34">
        <v>36459</v>
      </c>
      <c r="C2356" s="28">
        <v>660</v>
      </c>
      <c r="D2356" s="28">
        <v>47</v>
      </c>
      <c r="E2356" s="28">
        <v>45</v>
      </c>
      <c r="F2356" s="29" t="s">
        <v>242</v>
      </c>
      <c r="G2356" s="29" t="s">
        <v>2129</v>
      </c>
      <c r="H2356" s="28">
        <v>580</v>
      </c>
      <c r="I2356" s="29" t="s">
        <v>128</v>
      </c>
      <c r="J2356" s="33" t="s">
        <v>10370</v>
      </c>
      <c r="K2356" s="29" t="s">
        <v>178</v>
      </c>
      <c r="L2356" s="29" t="s">
        <v>10275</v>
      </c>
      <c r="M2356" s="29" t="s">
        <v>3868</v>
      </c>
      <c r="N2356" s="28">
        <v>515005</v>
      </c>
      <c r="O2356" s="28">
        <v>6097881</v>
      </c>
      <c r="P2356" s="29" t="s">
        <v>6956</v>
      </c>
      <c r="Q2356" s="32" t="s">
        <v>174</v>
      </c>
      <c r="R2356" s="19"/>
      <c r="S2356" s="19"/>
      <c r="T2356" s="19"/>
      <c r="U2356" s="19"/>
      <c r="V2356" s="19"/>
      <c r="W2356" s="19"/>
      <c r="X2356" s="19"/>
      <c r="Y2356" s="19"/>
      <c r="Z2356" s="19"/>
      <c r="AA2356" s="19"/>
      <c r="AB2356" s="19"/>
      <c r="AC2356" s="19"/>
      <c r="AD2356" s="19"/>
      <c r="AE2356" s="19"/>
      <c r="AF2356" s="19"/>
      <c r="AG2356" s="19"/>
      <c r="AH2356" s="19"/>
      <c r="AI2356" s="19"/>
      <c r="AJ2356" s="19"/>
      <c r="AK2356" s="19"/>
      <c r="AL2356" s="19"/>
      <c r="AM2356" s="19"/>
      <c r="AN2356" s="31">
        <v>322059</v>
      </c>
      <c r="AO2356" s="31">
        <v>1582793</v>
      </c>
      <c r="AP2356" s="31">
        <v>1220551</v>
      </c>
      <c r="AQ2356" s="31">
        <v>1417574.984375</v>
      </c>
      <c r="AR2356" s="31">
        <v>1174281</v>
      </c>
      <c r="AS2356" s="31">
        <v>1294089</v>
      </c>
      <c r="AT2356" s="31">
        <v>1317321.5</v>
      </c>
      <c r="AU2356" s="31">
        <v>1261537</v>
      </c>
      <c r="AV2356" s="31">
        <v>1481542</v>
      </c>
      <c r="AW2356" s="31">
        <v>1325261.5</v>
      </c>
      <c r="AX2356" s="31">
        <v>121770</v>
      </c>
      <c r="AY2356" s="31">
        <v>99677</v>
      </c>
      <c r="AZ2356" s="31">
        <v>221447</v>
      </c>
    </row>
    <row r="2357" spans="1:52" ht="15" customHeight="1">
      <c r="A2357" s="29" t="s">
        <v>10369</v>
      </c>
      <c r="B2357" s="34">
        <v>36210</v>
      </c>
      <c r="C2357" s="28">
        <v>600</v>
      </c>
      <c r="D2357" s="28">
        <v>48</v>
      </c>
      <c r="E2357" s="28">
        <v>46</v>
      </c>
      <c r="F2357" s="29" t="s">
        <v>172</v>
      </c>
      <c r="G2357" s="29" t="s">
        <v>10340</v>
      </c>
      <c r="H2357" s="28">
        <v>580</v>
      </c>
      <c r="I2357" s="29" t="s">
        <v>128</v>
      </c>
      <c r="J2357" s="33" t="s">
        <v>10368</v>
      </c>
      <c r="K2357" s="29" t="s">
        <v>178</v>
      </c>
      <c r="L2357" s="29" t="s">
        <v>10363</v>
      </c>
      <c r="M2357" s="29" t="s">
        <v>3332</v>
      </c>
      <c r="N2357" s="28">
        <v>525372.69999999995</v>
      </c>
      <c r="O2357" s="28">
        <v>6084513</v>
      </c>
      <c r="P2357" s="29" t="s">
        <v>8210</v>
      </c>
      <c r="Q2357" s="32" t="s">
        <v>174</v>
      </c>
      <c r="R2357" s="19"/>
      <c r="S2357" s="19"/>
      <c r="T2357" s="19"/>
      <c r="U2357" s="19"/>
      <c r="V2357" s="19"/>
      <c r="W2357" s="19"/>
      <c r="X2357" s="19"/>
      <c r="Y2357" s="19"/>
      <c r="Z2357" s="19"/>
      <c r="AA2357" s="19"/>
      <c r="AB2357" s="19"/>
      <c r="AC2357" s="19"/>
      <c r="AD2357" s="19"/>
      <c r="AE2357" s="19"/>
      <c r="AF2357" s="19"/>
      <c r="AG2357" s="19"/>
      <c r="AH2357" s="19"/>
      <c r="AI2357" s="19"/>
      <c r="AJ2357" s="19"/>
      <c r="AK2357" s="19"/>
      <c r="AL2357" s="19"/>
      <c r="AM2357" s="19"/>
      <c r="AN2357" s="31">
        <v>1724197</v>
      </c>
      <c r="AO2357" s="31">
        <v>1440776</v>
      </c>
      <c r="AP2357" s="31">
        <v>1063698.65625</v>
      </c>
      <c r="AQ2357" s="31">
        <v>1215788.6640625</v>
      </c>
      <c r="AR2357" s="31">
        <v>1073222.3359375</v>
      </c>
      <c r="AS2357" s="31">
        <v>1160510.57421875</v>
      </c>
      <c r="AT2357" s="31">
        <v>1162494.3359375</v>
      </c>
      <c r="AU2357" s="31">
        <v>1088210.875</v>
      </c>
      <c r="AV2357" s="31">
        <v>1292223.421875</v>
      </c>
      <c r="AW2357" s="31">
        <v>1144227.03515625</v>
      </c>
      <c r="AX2357" s="31">
        <v>94260</v>
      </c>
      <c r="AY2357" s="31">
        <v>81871</v>
      </c>
      <c r="AZ2357" s="31">
        <v>176131</v>
      </c>
    </row>
    <row r="2358" spans="1:52" ht="15" customHeight="1">
      <c r="A2358" s="29" t="s">
        <v>10367</v>
      </c>
      <c r="B2358" s="34">
        <v>36306</v>
      </c>
      <c r="C2358" s="28">
        <v>600</v>
      </c>
      <c r="D2358" s="28">
        <v>48</v>
      </c>
      <c r="E2358" s="28">
        <v>46</v>
      </c>
      <c r="F2358" s="29" t="s">
        <v>172</v>
      </c>
      <c r="G2358" s="29" t="s">
        <v>10340</v>
      </c>
      <c r="H2358" s="28">
        <v>580</v>
      </c>
      <c r="I2358" s="29" t="s">
        <v>128</v>
      </c>
      <c r="J2358" s="33" t="s">
        <v>10366</v>
      </c>
      <c r="K2358" s="29" t="s">
        <v>178</v>
      </c>
      <c r="L2358" s="29" t="s">
        <v>10363</v>
      </c>
      <c r="M2358" s="29" t="s">
        <v>208</v>
      </c>
      <c r="N2358" s="28">
        <v>525611.4</v>
      </c>
      <c r="O2358" s="28">
        <v>6084490</v>
      </c>
      <c r="P2358" s="29" t="s">
        <v>8210</v>
      </c>
      <c r="Q2358" s="32" t="s">
        <v>174</v>
      </c>
      <c r="R2358" s="19"/>
      <c r="S2358" s="19"/>
      <c r="T2358" s="19"/>
      <c r="U2358" s="19"/>
      <c r="V2358" s="19"/>
      <c r="W2358" s="19"/>
      <c r="X2358" s="19"/>
      <c r="Y2358" s="19"/>
      <c r="Z2358" s="19"/>
      <c r="AA2358" s="19"/>
      <c r="AB2358" s="19"/>
      <c r="AC2358" s="19"/>
      <c r="AD2358" s="19"/>
      <c r="AE2358" s="19"/>
      <c r="AF2358" s="19"/>
      <c r="AG2358" s="19"/>
      <c r="AH2358" s="19"/>
      <c r="AI2358" s="19"/>
      <c r="AJ2358" s="19"/>
      <c r="AK2358" s="19"/>
      <c r="AL2358" s="19"/>
      <c r="AM2358" s="19"/>
      <c r="AN2358" s="31">
        <v>969861</v>
      </c>
      <c r="AO2358" s="31">
        <v>1440776</v>
      </c>
      <c r="AP2358" s="31">
        <v>1063698.65625</v>
      </c>
      <c r="AQ2358" s="31">
        <v>1215788.6640625</v>
      </c>
      <c r="AR2358" s="31">
        <v>1073222.3359375</v>
      </c>
      <c r="AS2358" s="31">
        <v>1160510.57421875</v>
      </c>
      <c r="AT2358" s="31">
        <v>1162494.3359375</v>
      </c>
      <c r="AU2358" s="31">
        <v>1088210.875</v>
      </c>
      <c r="AV2358" s="31">
        <v>1292223.421875</v>
      </c>
      <c r="AW2358" s="31">
        <v>1144227.03515625</v>
      </c>
      <c r="AX2358" s="31">
        <v>94260</v>
      </c>
      <c r="AY2358" s="31">
        <v>81871</v>
      </c>
      <c r="AZ2358" s="31">
        <v>176131</v>
      </c>
    </row>
    <row r="2359" spans="1:52" ht="15" customHeight="1">
      <c r="A2359" s="29" t="s">
        <v>10365</v>
      </c>
      <c r="B2359" s="34">
        <v>36552</v>
      </c>
      <c r="C2359" s="28">
        <v>600</v>
      </c>
      <c r="D2359" s="28">
        <v>48</v>
      </c>
      <c r="E2359" s="28">
        <v>46</v>
      </c>
      <c r="F2359" s="29" t="s">
        <v>172</v>
      </c>
      <c r="G2359" s="29" t="s">
        <v>10340</v>
      </c>
      <c r="H2359" s="28">
        <v>580</v>
      </c>
      <c r="I2359" s="29" t="s">
        <v>128</v>
      </c>
      <c r="J2359" s="33" t="s">
        <v>10364</v>
      </c>
      <c r="K2359" s="29" t="s">
        <v>178</v>
      </c>
      <c r="L2359" s="29" t="s">
        <v>10363</v>
      </c>
      <c r="M2359" s="29" t="s">
        <v>208</v>
      </c>
      <c r="N2359" s="28">
        <v>525501.6</v>
      </c>
      <c r="O2359" s="28">
        <v>6084715</v>
      </c>
      <c r="P2359" s="29" t="s">
        <v>8210</v>
      </c>
      <c r="Q2359" s="32" t="s">
        <v>174</v>
      </c>
      <c r="R2359" s="19"/>
      <c r="S2359" s="19"/>
      <c r="T2359" s="19"/>
      <c r="U2359" s="19"/>
      <c r="V2359" s="19"/>
      <c r="W2359" s="19"/>
      <c r="X2359" s="19"/>
      <c r="Y2359" s="19"/>
      <c r="Z2359" s="19"/>
      <c r="AA2359" s="19"/>
      <c r="AB2359" s="19"/>
      <c r="AC2359" s="19"/>
      <c r="AD2359" s="19"/>
      <c r="AE2359" s="19"/>
      <c r="AF2359" s="19"/>
      <c r="AG2359" s="19"/>
      <c r="AH2359" s="19"/>
      <c r="AI2359" s="19"/>
      <c r="AJ2359" s="19"/>
      <c r="AK2359" s="19"/>
      <c r="AL2359" s="19"/>
      <c r="AM2359" s="19"/>
      <c r="AN2359" s="19"/>
      <c r="AO2359" s="31">
        <v>1333416</v>
      </c>
      <c r="AP2359" s="31">
        <v>1063700.65625</v>
      </c>
      <c r="AQ2359" s="31">
        <v>1215788.6640625</v>
      </c>
      <c r="AR2359" s="31">
        <v>1073222.3359375</v>
      </c>
      <c r="AS2359" s="31">
        <v>1160510.57421875</v>
      </c>
      <c r="AT2359" s="31">
        <v>1162494.3359375</v>
      </c>
      <c r="AU2359" s="31">
        <v>1088210.875</v>
      </c>
      <c r="AV2359" s="31">
        <v>1292223.421875</v>
      </c>
      <c r="AW2359" s="31">
        <v>1144227.03515625</v>
      </c>
      <c r="AX2359" s="31">
        <v>94260</v>
      </c>
      <c r="AY2359" s="31">
        <v>81871</v>
      </c>
      <c r="AZ2359" s="31">
        <v>176131</v>
      </c>
    </row>
    <row r="2360" spans="1:52" ht="15" customHeight="1">
      <c r="A2360" s="29" t="s">
        <v>10362</v>
      </c>
      <c r="B2360" s="34">
        <v>36004</v>
      </c>
      <c r="C2360" s="28">
        <v>750</v>
      </c>
      <c r="D2360" s="28">
        <v>48</v>
      </c>
      <c r="E2360" s="28">
        <v>45</v>
      </c>
      <c r="F2360" s="29" t="s">
        <v>172</v>
      </c>
      <c r="G2360" s="29" t="s">
        <v>1199</v>
      </c>
      <c r="H2360" s="28">
        <v>580</v>
      </c>
      <c r="I2360" s="29" t="s">
        <v>128</v>
      </c>
      <c r="J2360" s="33" t="s">
        <v>10361</v>
      </c>
      <c r="K2360" s="29" t="s">
        <v>178</v>
      </c>
      <c r="L2360" s="29" t="s">
        <v>10282</v>
      </c>
      <c r="M2360" s="29" t="s">
        <v>3872</v>
      </c>
      <c r="N2360" s="28">
        <v>532815.9</v>
      </c>
      <c r="O2360" s="28">
        <v>6091120</v>
      </c>
      <c r="P2360" s="29" t="s">
        <v>7128</v>
      </c>
      <c r="Q2360" s="32" t="s">
        <v>174</v>
      </c>
      <c r="R2360" s="19"/>
      <c r="S2360" s="19"/>
      <c r="T2360" s="19"/>
      <c r="U2360" s="19"/>
      <c r="V2360" s="19"/>
      <c r="W2360" s="19"/>
      <c r="X2360" s="19"/>
      <c r="Y2360" s="19"/>
      <c r="Z2360" s="19"/>
      <c r="AA2360" s="19"/>
      <c r="AB2360" s="19"/>
      <c r="AC2360" s="19"/>
      <c r="AD2360" s="19"/>
      <c r="AE2360" s="19"/>
      <c r="AF2360" s="19"/>
      <c r="AG2360" s="19"/>
      <c r="AH2360" s="19"/>
      <c r="AI2360" s="19"/>
      <c r="AJ2360" s="19"/>
      <c r="AK2360" s="19"/>
      <c r="AL2360" s="19"/>
      <c r="AM2360" s="31">
        <v>791231</v>
      </c>
      <c r="AN2360" s="31">
        <v>1595776</v>
      </c>
      <c r="AO2360" s="31">
        <v>1827346</v>
      </c>
      <c r="AP2360" s="31">
        <v>1452701</v>
      </c>
      <c r="AQ2360" s="31">
        <v>1693929</v>
      </c>
      <c r="AR2360" s="31">
        <v>1479751</v>
      </c>
      <c r="AS2360" s="31">
        <v>1520005</v>
      </c>
      <c r="AT2360" s="31">
        <v>1597299</v>
      </c>
      <c r="AU2360" s="31">
        <v>1492737</v>
      </c>
      <c r="AV2360" s="31">
        <v>1763386</v>
      </c>
      <c r="AW2360" s="31">
        <v>1613758</v>
      </c>
      <c r="AX2360" s="31">
        <v>137483</v>
      </c>
      <c r="AY2360" s="31">
        <v>116258</v>
      </c>
      <c r="AZ2360" s="31">
        <v>253741</v>
      </c>
    </row>
    <row r="2361" spans="1:52" ht="15" customHeight="1">
      <c r="A2361" s="29" t="s">
        <v>10360</v>
      </c>
      <c r="B2361" s="34">
        <v>35980</v>
      </c>
      <c r="C2361" s="28">
        <v>750</v>
      </c>
      <c r="D2361" s="28">
        <v>48</v>
      </c>
      <c r="E2361" s="28">
        <v>45</v>
      </c>
      <c r="F2361" s="29" t="s">
        <v>172</v>
      </c>
      <c r="G2361" s="29" t="s">
        <v>1199</v>
      </c>
      <c r="H2361" s="28">
        <v>580</v>
      </c>
      <c r="I2361" s="29" t="s">
        <v>128</v>
      </c>
      <c r="J2361" s="33" t="s">
        <v>10359</v>
      </c>
      <c r="K2361" s="29" t="s">
        <v>178</v>
      </c>
      <c r="L2361" s="29" t="s">
        <v>10358</v>
      </c>
      <c r="M2361" s="29" t="s">
        <v>3451</v>
      </c>
      <c r="N2361" s="28">
        <v>530807.6</v>
      </c>
      <c r="O2361" s="28">
        <v>6089658</v>
      </c>
      <c r="P2361" s="29" t="s">
        <v>10357</v>
      </c>
      <c r="Q2361" s="32" t="s">
        <v>174</v>
      </c>
      <c r="R2361" s="19"/>
      <c r="S2361" s="19"/>
      <c r="T2361" s="19"/>
      <c r="U2361" s="19"/>
      <c r="V2361" s="19"/>
      <c r="W2361" s="19"/>
      <c r="X2361" s="19"/>
      <c r="Y2361" s="19"/>
      <c r="Z2361" s="19"/>
      <c r="AA2361" s="19"/>
      <c r="AB2361" s="19"/>
      <c r="AC2361" s="19"/>
      <c r="AD2361" s="19"/>
      <c r="AE2361" s="19"/>
      <c r="AF2361" s="19"/>
      <c r="AG2361" s="19"/>
      <c r="AH2361" s="19"/>
      <c r="AI2361" s="19"/>
      <c r="AJ2361" s="19"/>
      <c r="AK2361" s="19"/>
      <c r="AL2361" s="19"/>
      <c r="AM2361" s="31">
        <v>852002</v>
      </c>
      <c r="AN2361" s="31">
        <v>1404452</v>
      </c>
      <c r="AO2361" s="31">
        <v>1567331</v>
      </c>
      <c r="AP2361" s="31">
        <v>1243317</v>
      </c>
      <c r="AQ2361" s="31">
        <v>1448149</v>
      </c>
      <c r="AR2361" s="31">
        <v>1255625</v>
      </c>
      <c r="AS2361" s="31">
        <v>1365586</v>
      </c>
      <c r="AT2361" s="31">
        <v>1354577</v>
      </c>
      <c r="AU2361" s="31">
        <v>1275324</v>
      </c>
      <c r="AV2361" s="31">
        <v>1525558</v>
      </c>
      <c r="AW2361" s="31">
        <v>1491701</v>
      </c>
      <c r="AX2361" s="31">
        <v>120940</v>
      </c>
      <c r="AY2361" s="31">
        <v>89615</v>
      </c>
      <c r="AZ2361" s="31">
        <v>210555</v>
      </c>
    </row>
    <row r="2362" spans="1:52" ht="15" customHeight="1">
      <c r="A2362" s="29" t="s">
        <v>10356</v>
      </c>
      <c r="B2362" s="34">
        <v>35839</v>
      </c>
      <c r="C2362" s="28">
        <v>660</v>
      </c>
      <c r="D2362" s="28">
        <v>47</v>
      </c>
      <c r="E2362" s="28">
        <v>45</v>
      </c>
      <c r="F2362" s="29" t="s">
        <v>242</v>
      </c>
      <c r="G2362" s="29" t="s">
        <v>2129</v>
      </c>
      <c r="H2362" s="28">
        <v>580</v>
      </c>
      <c r="I2362" s="29" t="s">
        <v>128</v>
      </c>
      <c r="J2362" s="33" t="s">
        <v>10355</v>
      </c>
      <c r="K2362" s="29" t="s">
        <v>178</v>
      </c>
      <c r="L2362" s="29" t="s">
        <v>10275</v>
      </c>
      <c r="M2362" s="29" t="s">
        <v>832</v>
      </c>
      <c r="N2362" s="28">
        <v>513913.8</v>
      </c>
      <c r="O2362" s="28">
        <v>6097343</v>
      </c>
      <c r="P2362" s="29" t="s">
        <v>7967</v>
      </c>
      <c r="Q2362" s="32" t="s">
        <v>174</v>
      </c>
      <c r="R2362" s="19"/>
      <c r="S2362" s="19"/>
      <c r="T2362" s="19"/>
      <c r="U2362" s="19"/>
      <c r="V2362" s="19"/>
      <c r="W2362" s="19"/>
      <c r="X2362" s="19"/>
      <c r="Y2362" s="19"/>
      <c r="Z2362" s="19"/>
      <c r="AA2362" s="19"/>
      <c r="AB2362" s="19"/>
      <c r="AC2362" s="19"/>
      <c r="AD2362" s="19"/>
      <c r="AE2362" s="19"/>
      <c r="AF2362" s="19"/>
      <c r="AG2362" s="19"/>
      <c r="AH2362" s="19"/>
      <c r="AI2362" s="19"/>
      <c r="AJ2362" s="19"/>
      <c r="AK2362" s="19"/>
      <c r="AL2362" s="19"/>
      <c r="AM2362" s="31">
        <v>1413584</v>
      </c>
      <c r="AN2362" s="31">
        <v>1376670</v>
      </c>
      <c r="AO2362" s="31">
        <v>1617506</v>
      </c>
      <c r="AP2362" s="31">
        <v>1256514</v>
      </c>
      <c r="AQ2362" s="31">
        <v>1468273</v>
      </c>
      <c r="AR2362" s="31">
        <v>1247057</v>
      </c>
      <c r="AS2362" s="31">
        <v>1388710</v>
      </c>
      <c r="AT2362" s="31">
        <v>1349133</v>
      </c>
      <c r="AU2362" s="31">
        <v>1271335</v>
      </c>
      <c r="AV2362" s="31">
        <v>1552880</v>
      </c>
      <c r="AW2362" s="31">
        <v>1511483</v>
      </c>
      <c r="AX2362" s="31">
        <v>119638</v>
      </c>
      <c r="AY2362" s="31">
        <v>101166</v>
      </c>
      <c r="AZ2362" s="31">
        <v>220804</v>
      </c>
    </row>
    <row r="2363" spans="1:52" ht="15" customHeight="1">
      <c r="A2363" s="29" t="s">
        <v>10354</v>
      </c>
      <c r="B2363" s="34">
        <v>35411</v>
      </c>
      <c r="C2363" s="28">
        <v>11</v>
      </c>
      <c r="D2363" s="28">
        <v>13</v>
      </c>
      <c r="E2363" s="28">
        <v>18</v>
      </c>
      <c r="F2363" s="29" t="s">
        <v>3445</v>
      </c>
      <c r="G2363" s="29" t="s">
        <v>10350</v>
      </c>
      <c r="H2363" s="28">
        <v>580</v>
      </c>
      <c r="I2363" s="29" t="s">
        <v>128</v>
      </c>
      <c r="J2363" s="33" t="s">
        <v>10353</v>
      </c>
      <c r="K2363" s="29" t="s">
        <v>178</v>
      </c>
      <c r="L2363" s="29" t="s">
        <v>10352</v>
      </c>
      <c r="M2363" s="29" t="s">
        <v>245</v>
      </c>
      <c r="N2363" s="28">
        <v>518442.6</v>
      </c>
      <c r="O2363" s="28">
        <v>6081954</v>
      </c>
      <c r="P2363" s="29" t="s">
        <v>8204</v>
      </c>
      <c r="Q2363" s="32" t="s">
        <v>368</v>
      </c>
      <c r="R2363" s="19"/>
      <c r="S2363" s="19"/>
      <c r="T2363" s="19"/>
      <c r="U2363" s="19"/>
      <c r="V2363" s="19"/>
      <c r="W2363" s="19"/>
      <c r="X2363" s="19"/>
      <c r="Y2363" s="19"/>
      <c r="Z2363" s="19"/>
      <c r="AA2363" s="19"/>
      <c r="AB2363" s="19"/>
      <c r="AC2363" s="19"/>
      <c r="AD2363" s="19"/>
      <c r="AE2363" s="19"/>
      <c r="AF2363" s="19"/>
      <c r="AG2363" s="19"/>
      <c r="AH2363" s="19"/>
      <c r="AI2363" s="19"/>
      <c r="AJ2363" s="19"/>
      <c r="AK2363" s="31">
        <v>1060</v>
      </c>
      <c r="AL2363" s="31">
        <v>26948</v>
      </c>
      <c r="AM2363" s="31">
        <v>26633</v>
      </c>
      <c r="AN2363" s="31">
        <v>25253</v>
      </c>
      <c r="AO2363" s="31">
        <v>28195</v>
      </c>
      <c r="AP2363" s="31">
        <v>22691</v>
      </c>
      <c r="AQ2363" s="31">
        <v>26871</v>
      </c>
      <c r="AR2363" s="31">
        <v>22963</v>
      </c>
      <c r="AS2363" s="31">
        <v>21391</v>
      </c>
      <c r="AT2363" s="31">
        <v>23498</v>
      </c>
      <c r="AU2363" s="31">
        <v>22285</v>
      </c>
      <c r="AV2363" s="31">
        <v>25852</v>
      </c>
      <c r="AW2363" s="31">
        <v>24638.7001953125</v>
      </c>
      <c r="AX2363" s="31">
        <v>1773.4000244140625</v>
      </c>
      <c r="AY2363" s="31">
        <v>1802.5</v>
      </c>
      <c r="AZ2363" s="31">
        <v>3575.9000244140625</v>
      </c>
    </row>
    <row r="2364" spans="1:52" ht="15" customHeight="1">
      <c r="A2364" s="29" t="s">
        <v>10351</v>
      </c>
      <c r="B2364" s="34">
        <v>35402</v>
      </c>
      <c r="C2364" s="28">
        <v>600</v>
      </c>
      <c r="D2364" s="28">
        <v>44</v>
      </c>
      <c r="E2364" s="28">
        <v>40</v>
      </c>
      <c r="F2364" s="29" t="s">
        <v>242</v>
      </c>
      <c r="G2364" s="29" t="s">
        <v>2716</v>
      </c>
      <c r="H2364" s="28">
        <v>580</v>
      </c>
      <c r="I2364" s="29" t="s">
        <v>128</v>
      </c>
      <c r="J2364" s="33" t="s">
        <v>10349</v>
      </c>
      <c r="K2364" s="29" t="s">
        <v>178</v>
      </c>
      <c r="L2364" s="29" t="s">
        <v>10301</v>
      </c>
      <c r="M2364" s="29" t="s">
        <v>2825</v>
      </c>
      <c r="N2364" s="28">
        <v>512748.9</v>
      </c>
      <c r="O2364" s="28">
        <v>6093526</v>
      </c>
      <c r="P2364" s="29" t="s">
        <v>6946</v>
      </c>
      <c r="Q2364" s="32" t="s">
        <v>174</v>
      </c>
      <c r="R2364" s="19"/>
      <c r="S2364" s="19"/>
      <c r="T2364" s="19"/>
      <c r="U2364" s="19"/>
      <c r="V2364" s="19"/>
      <c r="W2364" s="19"/>
      <c r="X2364" s="19"/>
      <c r="Y2364" s="19"/>
      <c r="Z2364" s="19"/>
      <c r="AA2364" s="19"/>
      <c r="AB2364" s="19"/>
      <c r="AC2364" s="19"/>
      <c r="AD2364" s="19"/>
      <c r="AE2364" s="19"/>
      <c r="AF2364" s="19"/>
      <c r="AG2364" s="19"/>
      <c r="AH2364" s="19"/>
      <c r="AI2364" s="19"/>
      <c r="AJ2364" s="19"/>
      <c r="AK2364" s="31">
        <v>77670</v>
      </c>
      <c r="AL2364" s="31">
        <v>1204650</v>
      </c>
      <c r="AM2364" s="31">
        <v>1357426</v>
      </c>
      <c r="AN2364" s="31">
        <v>1170762</v>
      </c>
      <c r="AO2364" s="31">
        <v>1348619</v>
      </c>
      <c r="AP2364" s="31">
        <v>1042166</v>
      </c>
      <c r="AQ2364" s="31">
        <v>1130437.796875</v>
      </c>
      <c r="AR2364" s="31">
        <v>1059377</v>
      </c>
      <c r="AS2364" s="31">
        <v>1147592</v>
      </c>
      <c r="AT2364" s="31">
        <v>1160882</v>
      </c>
      <c r="AU2364" s="31">
        <v>1090439</v>
      </c>
      <c r="AV2364" s="31">
        <v>1307771</v>
      </c>
      <c r="AW2364" s="31">
        <v>1262897</v>
      </c>
      <c r="AX2364" s="31">
        <v>99473</v>
      </c>
      <c r="AY2364" s="31">
        <v>88354</v>
      </c>
      <c r="AZ2364" s="31">
        <v>187827</v>
      </c>
    </row>
    <row r="2365" spans="1:52" ht="15" customHeight="1">
      <c r="A2365" s="29" t="s">
        <v>10348</v>
      </c>
      <c r="B2365" s="34">
        <v>35347</v>
      </c>
      <c r="C2365" s="28">
        <v>600</v>
      </c>
      <c r="D2365" s="28">
        <v>44</v>
      </c>
      <c r="E2365" s="28">
        <v>40</v>
      </c>
      <c r="F2365" s="29" t="s">
        <v>242</v>
      </c>
      <c r="G2365" s="29" t="s">
        <v>2716</v>
      </c>
      <c r="H2365" s="28">
        <v>580</v>
      </c>
      <c r="I2365" s="29" t="s">
        <v>128</v>
      </c>
      <c r="J2365" s="33" t="s">
        <v>10347</v>
      </c>
      <c r="K2365" s="29" t="s">
        <v>178</v>
      </c>
      <c r="L2365" s="29" t="s">
        <v>10346</v>
      </c>
      <c r="M2365" s="29" t="s">
        <v>193</v>
      </c>
      <c r="N2365" s="28">
        <v>513955.5</v>
      </c>
      <c r="O2365" s="28">
        <v>6096663</v>
      </c>
      <c r="P2365" s="29" t="s">
        <v>7172</v>
      </c>
      <c r="Q2365" s="32" t="s">
        <v>174</v>
      </c>
      <c r="R2365" s="19"/>
      <c r="S2365" s="19"/>
      <c r="T2365" s="19"/>
      <c r="U2365" s="19"/>
      <c r="V2365" s="19"/>
      <c r="W2365" s="19"/>
      <c r="X2365" s="19"/>
      <c r="Y2365" s="19"/>
      <c r="Z2365" s="19"/>
      <c r="AA2365" s="19"/>
      <c r="AB2365" s="19"/>
      <c r="AC2365" s="19"/>
      <c r="AD2365" s="19"/>
      <c r="AE2365" s="19"/>
      <c r="AF2365" s="19"/>
      <c r="AG2365" s="19"/>
      <c r="AH2365" s="19"/>
      <c r="AI2365" s="19"/>
      <c r="AJ2365" s="19"/>
      <c r="AK2365" s="31">
        <v>284540</v>
      </c>
      <c r="AL2365" s="31">
        <v>1237160</v>
      </c>
      <c r="AM2365" s="31">
        <v>1354925</v>
      </c>
      <c r="AN2365" s="31">
        <v>1173424</v>
      </c>
      <c r="AO2365" s="31">
        <v>1357096</v>
      </c>
      <c r="AP2365" s="31">
        <v>1043519</v>
      </c>
      <c r="AQ2365" s="31">
        <v>1239907</v>
      </c>
      <c r="AR2365" s="31">
        <v>1064070</v>
      </c>
      <c r="AS2365" s="31">
        <v>1175279</v>
      </c>
      <c r="AT2365" s="31">
        <v>1152855</v>
      </c>
      <c r="AU2365" s="31">
        <v>1009191</v>
      </c>
      <c r="AV2365" s="31">
        <v>1314873</v>
      </c>
      <c r="AW2365" s="31">
        <v>1285134</v>
      </c>
      <c r="AX2365" s="31">
        <v>100178</v>
      </c>
      <c r="AY2365" s="31">
        <v>85880</v>
      </c>
      <c r="AZ2365" s="31">
        <v>186058</v>
      </c>
    </row>
    <row r="2366" spans="1:52" ht="15" customHeight="1">
      <c r="A2366" s="29" t="s">
        <v>10345</v>
      </c>
      <c r="B2366" s="34">
        <v>34933</v>
      </c>
      <c r="C2366" s="28">
        <v>600</v>
      </c>
      <c r="D2366" s="28">
        <v>48</v>
      </c>
      <c r="E2366" s="28">
        <v>46</v>
      </c>
      <c r="F2366" s="29" t="s">
        <v>172</v>
      </c>
      <c r="G2366" s="29" t="s">
        <v>10340</v>
      </c>
      <c r="H2366" s="28">
        <v>580</v>
      </c>
      <c r="I2366" s="29" t="s">
        <v>128</v>
      </c>
      <c r="J2366" s="33" t="s">
        <v>10344</v>
      </c>
      <c r="K2366" s="29" t="s">
        <v>178</v>
      </c>
      <c r="L2366" s="29" t="s">
        <v>10343</v>
      </c>
      <c r="M2366" s="29" t="s">
        <v>256</v>
      </c>
      <c r="N2366" s="28">
        <v>533936.9</v>
      </c>
      <c r="O2366" s="28">
        <v>6083447</v>
      </c>
      <c r="P2366" s="29" t="s">
        <v>10342</v>
      </c>
      <c r="Q2366" s="32" t="s">
        <v>174</v>
      </c>
      <c r="R2366" s="19"/>
      <c r="S2366" s="19"/>
      <c r="T2366" s="19"/>
      <c r="U2366" s="19"/>
      <c r="V2366" s="19"/>
      <c r="W2366" s="19"/>
      <c r="X2366" s="19"/>
      <c r="Y2366" s="19"/>
      <c r="Z2366" s="19"/>
      <c r="AA2366" s="19"/>
      <c r="AB2366" s="19"/>
      <c r="AC2366" s="19"/>
      <c r="AD2366" s="19"/>
      <c r="AE2366" s="19"/>
      <c r="AF2366" s="19"/>
      <c r="AG2366" s="19"/>
      <c r="AH2366" s="19"/>
      <c r="AI2366" s="19"/>
      <c r="AJ2366" s="31">
        <v>327680</v>
      </c>
      <c r="AK2366" s="31">
        <v>1176520</v>
      </c>
      <c r="AL2366" s="31">
        <v>1248530</v>
      </c>
      <c r="AM2366" s="31">
        <v>1334782</v>
      </c>
      <c r="AN2366" s="31">
        <v>1073423</v>
      </c>
      <c r="AO2366" s="31">
        <v>1222225</v>
      </c>
      <c r="AP2366" s="31">
        <v>1037316</v>
      </c>
      <c r="AQ2366" s="31">
        <v>1202103</v>
      </c>
      <c r="AR2366" s="31">
        <v>1007204</v>
      </c>
      <c r="AS2366" s="31">
        <v>1111949</v>
      </c>
      <c r="AT2366" s="31">
        <v>1074393</v>
      </c>
      <c r="AU2366" s="31">
        <v>963933</v>
      </c>
      <c r="AV2366" s="31">
        <v>470201.5</v>
      </c>
      <c r="AW2366" s="31">
        <v>879050.20703125</v>
      </c>
      <c r="AX2366" s="31">
        <v>85671.796875</v>
      </c>
      <c r="AY2366" s="31">
        <v>86494.703125</v>
      </c>
      <c r="AZ2366" s="31">
        <v>172166.5</v>
      </c>
    </row>
    <row r="2367" spans="1:52" ht="15" customHeight="1">
      <c r="A2367" s="29" t="s">
        <v>10341</v>
      </c>
      <c r="B2367" s="34">
        <v>34241</v>
      </c>
      <c r="C2367" s="28">
        <v>225</v>
      </c>
      <c r="D2367" s="28">
        <v>27</v>
      </c>
      <c r="E2367" s="28">
        <v>31.5</v>
      </c>
      <c r="F2367" s="29" t="s">
        <v>242</v>
      </c>
      <c r="G2367" s="29" t="s">
        <v>5959</v>
      </c>
      <c r="H2367" s="28">
        <v>580</v>
      </c>
      <c r="I2367" s="29" t="s">
        <v>128</v>
      </c>
      <c r="J2367" s="33" t="s">
        <v>10339</v>
      </c>
      <c r="K2367" s="29" t="s">
        <v>178</v>
      </c>
      <c r="L2367" s="29" t="s">
        <v>10338</v>
      </c>
      <c r="M2367" s="29" t="s">
        <v>10337</v>
      </c>
      <c r="N2367" s="28">
        <v>518427.8</v>
      </c>
      <c r="O2367" s="28">
        <v>6098442</v>
      </c>
      <c r="P2367" s="29" t="s">
        <v>6981</v>
      </c>
      <c r="Q2367" s="32" t="s">
        <v>207</v>
      </c>
      <c r="R2367" s="19"/>
      <c r="S2367" s="19"/>
      <c r="T2367" s="19"/>
      <c r="U2367" s="19"/>
      <c r="V2367" s="19"/>
      <c r="W2367" s="19"/>
      <c r="X2367" s="19"/>
      <c r="Y2367" s="19"/>
      <c r="Z2367" s="19"/>
      <c r="AA2367" s="19"/>
      <c r="AB2367" s="19"/>
      <c r="AC2367" s="19"/>
      <c r="AD2367" s="19"/>
      <c r="AE2367" s="19"/>
      <c r="AF2367" s="19"/>
      <c r="AG2367" s="19"/>
      <c r="AH2367" s="31">
        <v>85680</v>
      </c>
      <c r="AI2367" s="31">
        <v>461790</v>
      </c>
      <c r="AJ2367" s="31">
        <v>400610</v>
      </c>
      <c r="AK2367" s="31">
        <v>358100</v>
      </c>
      <c r="AL2367" s="31">
        <v>395144</v>
      </c>
      <c r="AM2367" s="31">
        <v>415591</v>
      </c>
      <c r="AN2367" s="31">
        <v>380651</v>
      </c>
      <c r="AO2367" s="31">
        <v>423302</v>
      </c>
      <c r="AP2367" s="31">
        <v>330677</v>
      </c>
      <c r="AQ2367" s="31">
        <v>396651</v>
      </c>
      <c r="AR2367" s="31">
        <v>331026</v>
      </c>
      <c r="AS2367" s="31">
        <v>365556</v>
      </c>
      <c r="AT2367" s="31">
        <v>358983</v>
      </c>
      <c r="AU2367" s="31">
        <v>331376</v>
      </c>
      <c r="AV2367" s="31">
        <v>409800</v>
      </c>
      <c r="AW2367" s="31">
        <v>403825.998046875</v>
      </c>
      <c r="AX2367" s="31">
        <v>30359.599609375</v>
      </c>
      <c r="AY2367" s="31">
        <v>26826.30078125</v>
      </c>
      <c r="AZ2367" s="31">
        <v>57185.900390625</v>
      </c>
    </row>
    <row r="2368" spans="1:52" ht="15" customHeight="1">
      <c r="A2368" s="29" t="s">
        <v>10336</v>
      </c>
      <c r="B2368" s="34">
        <v>33421</v>
      </c>
      <c r="C2368" s="28">
        <v>150</v>
      </c>
      <c r="D2368" s="28">
        <v>27</v>
      </c>
      <c r="E2368" s="28">
        <v>40</v>
      </c>
      <c r="F2368" s="29" t="s">
        <v>1171</v>
      </c>
      <c r="G2368" s="29" t="s">
        <v>10331</v>
      </c>
      <c r="H2368" s="28">
        <v>580</v>
      </c>
      <c r="I2368" s="29" t="s">
        <v>128</v>
      </c>
      <c r="J2368" s="33" t="s">
        <v>10335</v>
      </c>
      <c r="K2368" s="29" t="s">
        <v>178</v>
      </c>
      <c r="L2368" s="29" t="s">
        <v>10334</v>
      </c>
      <c r="M2368" s="29" t="s">
        <v>3466</v>
      </c>
      <c r="N2368" s="28">
        <v>524085.2</v>
      </c>
      <c r="O2368" s="28">
        <v>6085183</v>
      </c>
      <c r="P2368" s="29" t="s">
        <v>10333</v>
      </c>
      <c r="Q2368" s="32" t="s">
        <v>207</v>
      </c>
      <c r="R2368" s="19"/>
      <c r="S2368" s="19"/>
      <c r="T2368" s="19"/>
      <c r="U2368" s="19"/>
      <c r="V2368" s="19"/>
      <c r="W2368" s="19"/>
      <c r="X2368" s="19"/>
      <c r="Y2368" s="19"/>
      <c r="Z2368" s="19"/>
      <c r="AA2368" s="19"/>
      <c r="AB2368" s="19"/>
      <c r="AC2368" s="19"/>
      <c r="AD2368" s="19"/>
      <c r="AE2368" s="19"/>
      <c r="AF2368" s="31">
        <v>190824</v>
      </c>
      <c r="AG2368" s="31">
        <v>419331</v>
      </c>
      <c r="AH2368" s="31">
        <v>414003</v>
      </c>
      <c r="AI2368" s="31">
        <v>433949</v>
      </c>
      <c r="AJ2368" s="31">
        <v>380729</v>
      </c>
      <c r="AK2368" s="31">
        <v>344981</v>
      </c>
      <c r="AL2368" s="31">
        <v>379372</v>
      </c>
      <c r="AM2368" s="31">
        <v>388139</v>
      </c>
      <c r="AN2368" s="31">
        <v>348581</v>
      </c>
      <c r="AO2368" s="31">
        <v>387021</v>
      </c>
      <c r="AP2368" s="31">
        <v>287304</v>
      </c>
      <c r="AQ2368" s="31">
        <v>349784</v>
      </c>
      <c r="AR2368" s="31">
        <v>300075</v>
      </c>
      <c r="AS2368" s="31">
        <v>330219</v>
      </c>
      <c r="AT2368" s="31">
        <v>325489</v>
      </c>
      <c r="AU2368" s="31">
        <v>302541</v>
      </c>
      <c r="AV2368" s="31">
        <v>366331</v>
      </c>
      <c r="AW2368" s="31">
        <v>357625.900390625</v>
      </c>
      <c r="AX2368" s="31">
        <v>3731.10009765625</v>
      </c>
      <c r="AY2368" s="31">
        <v>24363.80078125</v>
      </c>
      <c r="AZ2368" s="31">
        <v>28094.90087890625</v>
      </c>
    </row>
    <row r="2369" spans="1:52" ht="15" customHeight="1">
      <c r="A2369" s="29" t="s">
        <v>10332</v>
      </c>
      <c r="B2369" s="34">
        <v>33554</v>
      </c>
      <c r="C2369" s="28">
        <v>300</v>
      </c>
      <c r="D2369" s="28">
        <v>31</v>
      </c>
      <c r="E2369" s="28">
        <v>31</v>
      </c>
      <c r="F2369" s="29" t="s">
        <v>440</v>
      </c>
      <c r="G2369" s="29" t="s">
        <v>10327</v>
      </c>
      <c r="H2369" s="28">
        <v>580</v>
      </c>
      <c r="I2369" s="29" t="s">
        <v>128</v>
      </c>
      <c r="J2369" s="33" t="s">
        <v>10330</v>
      </c>
      <c r="K2369" s="29" t="s">
        <v>178</v>
      </c>
      <c r="L2369" s="29" t="s">
        <v>10329</v>
      </c>
      <c r="M2369" s="29" t="s">
        <v>256</v>
      </c>
      <c r="N2369" s="28">
        <v>535811.30000000005</v>
      </c>
      <c r="O2369" s="28">
        <v>6107911</v>
      </c>
      <c r="P2369" s="29" t="s">
        <v>8037</v>
      </c>
      <c r="Q2369" s="32" t="s">
        <v>207</v>
      </c>
      <c r="R2369" s="19"/>
      <c r="S2369" s="19"/>
      <c r="T2369" s="19"/>
      <c r="U2369" s="19"/>
      <c r="V2369" s="19"/>
      <c r="W2369" s="19"/>
      <c r="X2369" s="19"/>
      <c r="Y2369" s="19"/>
      <c r="Z2369" s="19"/>
      <c r="AA2369" s="19"/>
      <c r="AB2369" s="19"/>
      <c r="AC2369" s="19"/>
      <c r="AD2369" s="19"/>
      <c r="AE2369" s="19"/>
      <c r="AF2369" s="31">
        <v>107100</v>
      </c>
      <c r="AG2369" s="31">
        <v>776780</v>
      </c>
      <c r="AH2369" s="31">
        <v>823240</v>
      </c>
      <c r="AI2369" s="31">
        <v>656020</v>
      </c>
      <c r="AJ2369" s="31">
        <v>740200</v>
      </c>
      <c r="AK2369" s="31">
        <v>593050</v>
      </c>
      <c r="AL2369" s="31">
        <v>706900</v>
      </c>
      <c r="AM2369" s="31">
        <v>791223</v>
      </c>
      <c r="AN2369" s="31">
        <v>689453</v>
      </c>
      <c r="AO2369" s="31">
        <v>765778</v>
      </c>
      <c r="AP2369" s="31">
        <v>629833</v>
      </c>
      <c r="AQ2369" s="31">
        <v>751118.015625</v>
      </c>
      <c r="AR2369" s="31">
        <v>537249</v>
      </c>
      <c r="AS2369" s="31">
        <v>707279</v>
      </c>
      <c r="AT2369" s="31">
        <v>679797</v>
      </c>
      <c r="AU2369" s="31">
        <v>615618.5</v>
      </c>
      <c r="AV2369" s="31">
        <v>631212</v>
      </c>
      <c r="AW2369" s="31">
        <v>682666</v>
      </c>
      <c r="AX2369" s="31">
        <v>66175.8984375</v>
      </c>
      <c r="AY2369" s="31">
        <v>52117.5</v>
      </c>
      <c r="AZ2369" s="31">
        <v>118293.3984375</v>
      </c>
    </row>
    <row r="2370" spans="1:52" ht="15" customHeight="1">
      <c r="A2370" s="29" t="s">
        <v>10328</v>
      </c>
      <c r="B2370" s="34">
        <v>33478</v>
      </c>
      <c r="C2370" s="28">
        <v>150</v>
      </c>
      <c r="D2370" s="28">
        <v>23</v>
      </c>
      <c r="E2370" s="28">
        <v>30</v>
      </c>
      <c r="F2370" s="29" t="s">
        <v>440</v>
      </c>
      <c r="G2370" s="29" t="s">
        <v>3131</v>
      </c>
      <c r="H2370" s="28">
        <v>580</v>
      </c>
      <c r="I2370" s="29" t="s">
        <v>128</v>
      </c>
      <c r="J2370" s="33" t="s">
        <v>10326</v>
      </c>
      <c r="K2370" s="29" t="s">
        <v>178</v>
      </c>
      <c r="L2370" s="29" t="s">
        <v>10325</v>
      </c>
      <c r="M2370" s="29" t="s">
        <v>3451</v>
      </c>
      <c r="N2370" s="28">
        <v>532435.9</v>
      </c>
      <c r="O2370" s="28">
        <v>6093999</v>
      </c>
      <c r="P2370" s="29" t="s">
        <v>10324</v>
      </c>
      <c r="Q2370" s="32" t="s">
        <v>207</v>
      </c>
      <c r="R2370" s="19"/>
      <c r="S2370" s="19"/>
      <c r="T2370" s="19"/>
      <c r="U2370" s="19"/>
      <c r="V2370" s="19"/>
      <c r="W2370" s="19"/>
      <c r="X2370" s="19"/>
      <c r="Y2370" s="19"/>
      <c r="Z2370" s="19"/>
      <c r="AA2370" s="19"/>
      <c r="AB2370" s="19"/>
      <c r="AC2370" s="19"/>
      <c r="AD2370" s="19"/>
      <c r="AE2370" s="19"/>
      <c r="AF2370" s="31">
        <v>151930</v>
      </c>
      <c r="AG2370" s="31">
        <v>327300</v>
      </c>
      <c r="AH2370" s="31">
        <v>320810</v>
      </c>
      <c r="AI2370" s="31">
        <v>350940</v>
      </c>
      <c r="AJ2370" s="31">
        <v>301170</v>
      </c>
      <c r="AK2370" s="31">
        <v>273690</v>
      </c>
      <c r="AL2370" s="31">
        <v>302410</v>
      </c>
      <c r="AM2370" s="31">
        <v>320917</v>
      </c>
      <c r="AN2370" s="31">
        <v>293185</v>
      </c>
      <c r="AO2370" s="31">
        <v>318591</v>
      </c>
      <c r="AP2370" s="31">
        <v>257942</v>
      </c>
      <c r="AQ2370" s="31">
        <v>288731</v>
      </c>
      <c r="AR2370" s="31">
        <v>264496</v>
      </c>
      <c r="AS2370" s="31">
        <v>283862</v>
      </c>
      <c r="AT2370" s="31">
        <v>235396</v>
      </c>
      <c r="AU2370" s="31">
        <v>207547</v>
      </c>
      <c r="AV2370" s="31">
        <v>220295</v>
      </c>
      <c r="AW2370" s="31">
        <v>261421.798828125</v>
      </c>
      <c r="AX2370" s="31">
        <v>9395.7998046875</v>
      </c>
      <c r="AY2370" s="31">
        <v>14525.5</v>
      </c>
      <c r="AZ2370" s="31">
        <v>23921.2998046875</v>
      </c>
    </row>
    <row r="2371" spans="1:52" ht="15" customHeight="1">
      <c r="A2371" s="29" t="s">
        <v>10323</v>
      </c>
      <c r="B2371" s="34">
        <v>33242</v>
      </c>
      <c r="C2371" s="28">
        <v>150</v>
      </c>
      <c r="D2371" s="28">
        <v>27</v>
      </c>
      <c r="E2371" s="28">
        <v>40</v>
      </c>
      <c r="F2371" s="29" t="s">
        <v>1171</v>
      </c>
      <c r="G2371" s="29" t="s">
        <v>3131</v>
      </c>
      <c r="H2371" s="28">
        <v>580</v>
      </c>
      <c r="I2371" s="29" t="s">
        <v>128</v>
      </c>
      <c r="J2371" s="33" t="s">
        <v>10322</v>
      </c>
      <c r="K2371" s="29" t="s">
        <v>178</v>
      </c>
      <c r="L2371" s="29" t="s">
        <v>10275</v>
      </c>
      <c r="M2371" s="29" t="s">
        <v>9573</v>
      </c>
      <c r="N2371" s="28">
        <v>515570.4</v>
      </c>
      <c r="O2371" s="28">
        <v>6098409</v>
      </c>
      <c r="P2371" s="29" t="s">
        <v>10321</v>
      </c>
      <c r="Q2371" s="32" t="s">
        <v>207</v>
      </c>
      <c r="R2371" s="19"/>
      <c r="S2371" s="19"/>
      <c r="T2371" s="19"/>
      <c r="U2371" s="19"/>
      <c r="V2371" s="19"/>
      <c r="W2371" s="19"/>
      <c r="X2371" s="19"/>
      <c r="Y2371" s="19"/>
      <c r="Z2371" s="19"/>
      <c r="AA2371" s="19"/>
      <c r="AB2371" s="19"/>
      <c r="AC2371" s="19"/>
      <c r="AD2371" s="19"/>
      <c r="AE2371" s="19"/>
      <c r="AF2371" s="31">
        <v>412310</v>
      </c>
      <c r="AG2371" s="31">
        <v>462580</v>
      </c>
      <c r="AH2371" s="31">
        <v>430370</v>
      </c>
      <c r="AI2371" s="31">
        <v>480860</v>
      </c>
      <c r="AJ2371" s="31">
        <v>426200</v>
      </c>
      <c r="AK2371" s="31">
        <v>396920</v>
      </c>
      <c r="AL2371" s="31">
        <v>418372</v>
      </c>
      <c r="AM2371" s="31">
        <v>434977</v>
      </c>
      <c r="AN2371" s="31">
        <v>402965</v>
      </c>
      <c r="AO2371" s="31">
        <v>445718</v>
      </c>
      <c r="AP2371" s="31">
        <v>342104</v>
      </c>
      <c r="AQ2371" s="31">
        <v>397975</v>
      </c>
      <c r="AR2371" s="31">
        <v>346083</v>
      </c>
      <c r="AS2371" s="31">
        <v>374130</v>
      </c>
      <c r="AT2371" s="31">
        <v>375129</v>
      </c>
      <c r="AU2371" s="31">
        <v>360640</v>
      </c>
      <c r="AV2371" s="31">
        <v>415887</v>
      </c>
      <c r="AW2371" s="31">
        <v>416409.6015625</v>
      </c>
      <c r="AX2371" s="31">
        <v>32818.3984375</v>
      </c>
      <c r="AY2371" s="31">
        <v>28010.80078125</v>
      </c>
      <c r="AZ2371" s="31">
        <v>60829.19921875</v>
      </c>
    </row>
    <row r="2372" spans="1:52" ht="15" customHeight="1">
      <c r="A2372" s="29" t="s">
        <v>10320</v>
      </c>
      <c r="B2372" s="34">
        <v>33122</v>
      </c>
      <c r="C2372" s="28">
        <v>150</v>
      </c>
      <c r="D2372" s="28">
        <v>23</v>
      </c>
      <c r="E2372" s="28">
        <v>30</v>
      </c>
      <c r="F2372" s="29" t="s">
        <v>440</v>
      </c>
      <c r="G2372" s="29" t="s">
        <v>3131</v>
      </c>
      <c r="H2372" s="28">
        <v>580</v>
      </c>
      <c r="I2372" s="29" t="s">
        <v>128</v>
      </c>
      <c r="J2372" s="33" t="s">
        <v>10319</v>
      </c>
      <c r="K2372" s="29" t="s">
        <v>178</v>
      </c>
      <c r="L2372" s="29" t="s">
        <v>10263</v>
      </c>
      <c r="M2372" s="29" t="s">
        <v>3868</v>
      </c>
      <c r="N2372" s="28">
        <v>532738.6</v>
      </c>
      <c r="O2372" s="28">
        <v>6082698</v>
      </c>
      <c r="P2372" s="29" t="s">
        <v>8195</v>
      </c>
      <c r="Q2372" s="32" t="s">
        <v>207</v>
      </c>
      <c r="R2372" s="19"/>
      <c r="S2372" s="19"/>
      <c r="T2372" s="19"/>
      <c r="U2372" s="19"/>
      <c r="V2372" s="19"/>
      <c r="W2372" s="19"/>
      <c r="X2372" s="19"/>
      <c r="Y2372" s="19"/>
      <c r="Z2372" s="19"/>
      <c r="AA2372" s="19"/>
      <c r="AB2372" s="19"/>
      <c r="AC2372" s="19"/>
      <c r="AD2372" s="19"/>
      <c r="AE2372" s="31">
        <v>106470</v>
      </c>
      <c r="AF2372" s="31">
        <v>306050</v>
      </c>
      <c r="AG2372" s="31">
        <v>311480</v>
      </c>
      <c r="AH2372" s="31">
        <v>309210</v>
      </c>
      <c r="AI2372" s="31">
        <v>324630</v>
      </c>
      <c r="AJ2372" s="31">
        <v>286570</v>
      </c>
      <c r="AK2372" s="31">
        <v>264900</v>
      </c>
      <c r="AL2372" s="31">
        <v>293590</v>
      </c>
      <c r="AM2372" s="31">
        <v>332834</v>
      </c>
      <c r="AN2372" s="31">
        <v>274360</v>
      </c>
      <c r="AO2372" s="31">
        <v>299904</v>
      </c>
      <c r="AP2372" s="31">
        <v>232426</v>
      </c>
      <c r="AQ2372" s="31">
        <v>276480</v>
      </c>
      <c r="AR2372" s="31">
        <v>234591</v>
      </c>
      <c r="AS2372" s="31">
        <v>244990</v>
      </c>
      <c r="AT2372" s="31">
        <v>179403</v>
      </c>
      <c r="AU2372" s="31">
        <v>176351</v>
      </c>
      <c r="AV2372" s="31">
        <v>233556</v>
      </c>
      <c r="AW2372" s="31">
        <v>211883.7001953125</v>
      </c>
      <c r="AX2372" s="31">
        <v>17222.599609375</v>
      </c>
      <c r="AY2372" s="31">
        <v>16431.80078125</v>
      </c>
      <c r="AZ2372" s="31">
        <v>33654.400390625</v>
      </c>
    </row>
    <row r="2373" spans="1:52" ht="15" customHeight="1">
      <c r="A2373" s="29" t="s">
        <v>10318</v>
      </c>
      <c r="B2373" s="34">
        <v>32730</v>
      </c>
      <c r="C2373" s="28">
        <v>150</v>
      </c>
      <c r="D2373" s="28">
        <v>23</v>
      </c>
      <c r="E2373" s="28">
        <v>30</v>
      </c>
      <c r="F2373" s="29" t="s">
        <v>440</v>
      </c>
      <c r="G2373" s="29" t="s">
        <v>3131</v>
      </c>
      <c r="H2373" s="28">
        <v>580</v>
      </c>
      <c r="I2373" s="29" t="s">
        <v>128</v>
      </c>
      <c r="J2373" s="33" t="s">
        <v>10317</v>
      </c>
      <c r="K2373" s="29" t="s">
        <v>178</v>
      </c>
      <c r="L2373" s="29" t="s">
        <v>10316</v>
      </c>
      <c r="M2373" s="29" t="s">
        <v>1426</v>
      </c>
      <c r="N2373" s="28">
        <v>525760.19999999995</v>
      </c>
      <c r="O2373" s="28">
        <v>6087106</v>
      </c>
      <c r="P2373" s="29" t="s">
        <v>8181</v>
      </c>
      <c r="Q2373" s="32" t="s">
        <v>207</v>
      </c>
      <c r="R2373" s="19"/>
      <c r="S2373" s="19"/>
      <c r="T2373" s="19"/>
      <c r="U2373" s="19"/>
      <c r="V2373" s="19"/>
      <c r="W2373" s="19"/>
      <c r="X2373" s="19"/>
      <c r="Y2373" s="19"/>
      <c r="Z2373" s="19"/>
      <c r="AA2373" s="19"/>
      <c r="AB2373" s="19"/>
      <c r="AC2373" s="19"/>
      <c r="AD2373" s="31">
        <v>99146</v>
      </c>
      <c r="AE2373" s="31">
        <v>339930</v>
      </c>
      <c r="AF2373" s="31">
        <v>306253</v>
      </c>
      <c r="AG2373" s="31">
        <v>319816</v>
      </c>
      <c r="AH2373" s="31">
        <v>314746</v>
      </c>
      <c r="AI2373" s="31">
        <v>339174</v>
      </c>
      <c r="AJ2373" s="31">
        <v>291879</v>
      </c>
      <c r="AK2373" s="31">
        <v>257996</v>
      </c>
      <c r="AL2373" s="31">
        <v>286365</v>
      </c>
      <c r="AM2373" s="31">
        <v>310199</v>
      </c>
      <c r="AN2373" s="31">
        <v>271637</v>
      </c>
      <c r="AO2373" s="31">
        <v>302082</v>
      </c>
      <c r="AP2373" s="31">
        <v>230553</v>
      </c>
      <c r="AQ2373" s="31">
        <v>279962</v>
      </c>
      <c r="AR2373" s="31">
        <v>243630</v>
      </c>
      <c r="AS2373" s="31">
        <v>243220.85546875</v>
      </c>
      <c r="AT2373" s="31">
        <v>269780</v>
      </c>
      <c r="AU2373" s="31">
        <v>255156</v>
      </c>
      <c r="AV2373" s="31">
        <v>316246</v>
      </c>
      <c r="AW2373" s="31">
        <v>303418.599609375</v>
      </c>
      <c r="AX2373" s="31">
        <v>22811.19921875</v>
      </c>
      <c r="AY2373" s="31">
        <v>20445.400390625</v>
      </c>
      <c r="AZ2373" s="31">
        <v>43256.599609375</v>
      </c>
    </row>
    <row r="2374" spans="1:52" ht="15" customHeight="1">
      <c r="A2374" s="29" t="s">
        <v>10315</v>
      </c>
      <c r="B2374" s="34">
        <v>32499</v>
      </c>
      <c r="C2374" s="28">
        <v>200</v>
      </c>
      <c r="D2374" s="28">
        <v>24</v>
      </c>
      <c r="E2374" s="28">
        <v>29</v>
      </c>
      <c r="F2374" s="29" t="s">
        <v>242</v>
      </c>
      <c r="G2374" s="29" t="s">
        <v>5775</v>
      </c>
      <c r="H2374" s="28">
        <v>580</v>
      </c>
      <c r="I2374" s="29" t="s">
        <v>128</v>
      </c>
      <c r="J2374" s="33" t="s">
        <v>10314</v>
      </c>
      <c r="K2374" s="29" t="s">
        <v>178</v>
      </c>
      <c r="L2374" s="29" t="s">
        <v>10311</v>
      </c>
      <c r="M2374" s="29" t="s">
        <v>832</v>
      </c>
      <c r="N2374" s="28">
        <v>538086.6</v>
      </c>
      <c r="O2374" s="28">
        <v>6092222</v>
      </c>
      <c r="P2374" s="29" t="s">
        <v>8171</v>
      </c>
      <c r="Q2374" s="32" t="s">
        <v>207</v>
      </c>
      <c r="R2374" s="19"/>
      <c r="S2374" s="19"/>
      <c r="T2374" s="19"/>
      <c r="U2374" s="19"/>
      <c r="V2374" s="19"/>
      <c r="W2374" s="19"/>
      <c r="X2374" s="19"/>
      <c r="Y2374" s="19"/>
      <c r="Z2374" s="19"/>
      <c r="AA2374" s="19"/>
      <c r="AB2374" s="19"/>
      <c r="AC2374" s="31">
        <v>10886</v>
      </c>
      <c r="AD2374" s="31">
        <v>444999</v>
      </c>
      <c r="AE2374" s="31">
        <v>456124</v>
      </c>
      <c r="AF2374" s="31">
        <v>446895</v>
      </c>
      <c r="AG2374" s="31">
        <v>459090</v>
      </c>
      <c r="AH2374" s="31">
        <v>459590</v>
      </c>
      <c r="AI2374" s="31">
        <v>489880</v>
      </c>
      <c r="AJ2374" s="31">
        <v>421270</v>
      </c>
      <c r="AK2374" s="31">
        <v>398035</v>
      </c>
      <c r="AL2374" s="31">
        <v>424332</v>
      </c>
      <c r="AM2374" s="31">
        <v>456239</v>
      </c>
      <c r="AN2374" s="31">
        <v>405562</v>
      </c>
      <c r="AO2374" s="31">
        <v>431320</v>
      </c>
      <c r="AP2374" s="31">
        <v>353644</v>
      </c>
      <c r="AQ2374" s="31">
        <v>415692.5</v>
      </c>
      <c r="AR2374" s="31">
        <v>361112.5</v>
      </c>
      <c r="AS2374" s="31">
        <v>394985</v>
      </c>
      <c r="AT2374" s="31">
        <v>397276</v>
      </c>
      <c r="AU2374" s="31">
        <v>364831.5</v>
      </c>
      <c r="AV2374" s="31">
        <v>447985.298828125</v>
      </c>
      <c r="AW2374" s="31">
        <v>413280.201171875</v>
      </c>
      <c r="AX2374" s="31">
        <v>35337.6484375</v>
      </c>
      <c r="AY2374" s="31">
        <v>29978.849609375</v>
      </c>
      <c r="AZ2374" s="31">
        <v>65316.498046875</v>
      </c>
    </row>
    <row r="2375" spans="1:52" ht="15" customHeight="1">
      <c r="A2375" s="29" t="s">
        <v>10313</v>
      </c>
      <c r="B2375" s="34">
        <v>32499</v>
      </c>
      <c r="C2375" s="28">
        <v>200</v>
      </c>
      <c r="D2375" s="28">
        <v>24</v>
      </c>
      <c r="E2375" s="28">
        <v>29</v>
      </c>
      <c r="F2375" s="29" t="s">
        <v>242</v>
      </c>
      <c r="G2375" s="29" t="s">
        <v>5775</v>
      </c>
      <c r="H2375" s="28">
        <v>580</v>
      </c>
      <c r="I2375" s="29" t="s">
        <v>128</v>
      </c>
      <c r="J2375" s="33" t="s">
        <v>10312</v>
      </c>
      <c r="K2375" s="29" t="s">
        <v>178</v>
      </c>
      <c r="L2375" s="29" t="s">
        <v>10311</v>
      </c>
      <c r="M2375" s="29" t="s">
        <v>832</v>
      </c>
      <c r="N2375" s="28">
        <v>538087.6</v>
      </c>
      <c r="O2375" s="28">
        <v>6092173</v>
      </c>
      <c r="P2375" s="29" t="s">
        <v>8171</v>
      </c>
      <c r="Q2375" s="32" t="s">
        <v>207</v>
      </c>
      <c r="R2375" s="19"/>
      <c r="S2375" s="19"/>
      <c r="T2375" s="19"/>
      <c r="U2375" s="19"/>
      <c r="V2375" s="19"/>
      <c r="W2375" s="19"/>
      <c r="X2375" s="19"/>
      <c r="Y2375" s="19"/>
      <c r="Z2375" s="19"/>
      <c r="AA2375" s="19"/>
      <c r="AB2375" s="19"/>
      <c r="AC2375" s="31">
        <v>10886</v>
      </c>
      <c r="AD2375" s="31">
        <v>444999</v>
      </c>
      <c r="AE2375" s="31">
        <v>456124</v>
      </c>
      <c r="AF2375" s="31">
        <v>446895</v>
      </c>
      <c r="AG2375" s="31">
        <v>459090</v>
      </c>
      <c r="AH2375" s="31">
        <v>459590</v>
      </c>
      <c r="AI2375" s="31">
        <v>489880</v>
      </c>
      <c r="AJ2375" s="31">
        <v>421270</v>
      </c>
      <c r="AK2375" s="31">
        <v>398035</v>
      </c>
      <c r="AL2375" s="31">
        <v>424331</v>
      </c>
      <c r="AM2375" s="31">
        <v>456239</v>
      </c>
      <c r="AN2375" s="31">
        <v>405562</v>
      </c>
      <c r="AO2375" s="31">
        <v>431320</v>
      </c>
      <c r="AP2375" s="31">
        <v>353644</v>
      </c>
      <c r="AQ2375" s="31">
        <v>415692.5</v>
      </c>
      <c r="AR2375" s="31">
        <v>361112.5</v>
      </c>
      <c r="AS2375" s="31">
        <v>394985</v>
      </c>
      <c r="AT2375" s="31">
        <v>397276</v>
      </c>
      <c r="AU2375" s="31">
        <v>364831.5</v>
      </c>
      <c r="AV2375" s="31">
        <v>447985.298828125</v>
      </c>
      <c r="AW2375" s="31">
        <v>413280.201171875</v>
      </c>
      <c r="AX2375" s="31">
        <v>35337.6484375</v>
      </c>
      <c r="AY2375" s="31">
        <v>29978.849609375</v>
      </c>
      <c r="AZ2375" s="31">
        <v>65316.498046875</v>
      </c>
    </row>
    <row r="2376" spans="1:52" ht="15" customHeight="1">
      <c r="A2376" s="29" t="s">
        <v>10310</v>
      </c>
      <c r="B2376" s="34">
        <v>32463</v>
      </c>
      <c r="C2376" s="28">
        <v>200</v>
      </c>
      <c r="D2376" s="28">
        <v>25</v>
      </c>
      <c r="E2376" s="28">
        <v>30</v>
      </c>
      <c r="F2376" s="29" t="s">
        <v>242</v>
      </c>
      <c r="G2376" s="29" t="s">
        <v>5775</v>
      </c>
      <c r="H2376" s="28">
        <v>580</v>
      </c>
      <c r="I2376" s="29" t="s">
        <v>128</v>
      </c>
      <c r="J2376" s="33" t="s">
        <v>10309</v>
      </c>
      <c r="K2376" s="29" t="s">
        <v>178</v>
      </c>
      <c r="L2376" s="29" t="s">
        <v>10304</v>
      </c>
      <c r="M2376" s="29" t="s">
        <v>829</v>
      </c>
      <c r="N2376" s="28">
        <v>520918.3</v>
      </c>
      <c r="O2376" s="28">
        <v>6099749</v>
      </c>
      <c r="P2376" s="29" t="s">
        <v>8166</v>
      </c>
      <c r="Q2376" s="32" t="s">
        <v>207</v>
      </c>
      <c r="R2376" s="19"/>
      <c r="S2376" s="19"/>
      <c r="T2376" s="19"/>
      <c r="U2376" s="19"/>
      <c r="V2376" s="19"/>
      <c r="W2376" s="19"/>
      <c r="X2376" s="19"/>
      <c r="Y2376" s="19"/>
      <c r="Z2376" s="19"/>
      <c r="AA2376" s="19"/>
      <c r="AB2376" s="19"/>
      <c r="AC2376" s="31">
        <v>28226</v>
      </c>
      <c r="AD2376" s="31">
        <v>334522</v>
      </c>
      <c r="AE2376" s="31">
        <v>342886</v>
      </c>
      <c r="AF2376" s="31">
        <v>350060</v>
      </c>
      <c r="AG2376" s="31">
        <v>365686</v>
      </c>
      <c r="AH2376" s="31">
        <v>365480</v>
      </c>
      <c r="AI2376" s="31">
        <v>393277</v>
      </c>
      <c r="AJ2376" s="31">
        <v>332656</v>
      </c>
      <c r="AK2376" s="31">
        <v>287147</v>
      </c>
      <c r="AL2376" s="31">
        <v>322471</v>
      </c>
      <c r="AM2376" s="31">
        <v>344894</v>
      </c>
      <c r="AN2376" s="31">
        <v>305727</v>
      </c>
      <c r="AO2376" s="31">
        <v>354331</v>
      </c>
      <c r="AP2376" s="31">
        <v>259959.998046875</v>
      </c>
      <c r="AQ2376" s="31">
        <v>313134.666015625</v>
      </c>
      <c r="AR2376" s="31">
        <v>267087.6640625</v>
      </c>
      <c r="AS2376" s="31">
        <v>289636.33203125</v>
      </c>
      <c r="AT2376" s="31">
        <v>296972.3310546875</v>
      </c>
      <c r="AU2376" s="31">
        <v>275113.7724609375</v>
      </c>
      <c r="AV2376" s="31">
        <v>340331.2275390625</v>
      </c>
      <c r="AW2376" s="31">
        <v>317981.462890625</v>
      </c>
      <c r="AX2376" s="31">
        <v>24516.232421875</v>
      </c>
      <c r="AY2376" s="31">
        <v>20989.80078125</v>
      </c>
      <c r="AZ2376" s="31">
        <v>45506.033203125</v>
      </c>
    </row>
    <row r="2377" spans="1:52" ht="15" customHeight="1">
      <c r="A2377" s="29" t="s">
        <v>10308</v>
      </c>
      <c r="B2377" s="34">
        <v>32463</v>
      </c>
      <c r="C2377" s="28">
        <v>200</v>
      </c>
      <c r="D2377" s="28">
        <v>25</v>
      </c>
      <c r="E2377" s="28">
        <v>30</v>
      </c>
      <c r="F2377" s="29" t="s">
        <v>242</v>
      </c>
      <c r="G2377" s="29" t="s">
        <v>5775</v>
      </c>
      <c r="H2377" s="28">
        <v>580</v>
      </c>
      <c r="I2377" s="29" t="s">
        <v>128</v>
      </c>
      <c r="J2377" s="33" t="s">
        <v>10307</v>
      </c>
      <c r="K2377" s="29" t="s">
        <v>178</v>
      </c>
      <c r="L2377" s="29" t="s">
        <v>10304</v>
      </c>
      <c r="M2377" s="29" t="s">
        <v>829</v>
      </c>
      <c r="N2377" s="28">
        <v>520960</v>
      </c>
      <c r="O2377" s="28">
        <v>6099866</v>
      </c>
      <c r="P2377" s="29" t="s">
        <v>8166</v>
      </c>
      <c r="Q2377" s="32" t="s">
        <v>207</v>
      </c>
      <c r="R2377" s="19"/>
      <c r="S2377" s="19"/>
      <c r="T2377" s="19"/>
      <c r="U2377" s="19"/>
      <c r="V2377" s="19"/>
      <c r="W2377" s="19"/>
      <c r="X2377" s="19"/>
      <c r="Y2377" s="19"/>
      <c r="Z2377" s="19"/>
      <c r="AA2377" s="19"/>
      <c r="AB2377" s="19"/>
      <c r="AC2377" s="31">
        <v>28225</v>
      </c>
      <c r="AD2377" s="31">
        <v>334522</v>
      </c>
      <c r="AE2377" s="31">
        <v>342886</v>
      </c>
      <c r="AF2377" s="31">
        <v>350060</v>
      </c>
      <c r="AG2377" s="31">
        <v>365687</v>
      </c>
      <c r="AH2377" s="31">
        <v>365480</v>
      </c>
      <c r="AI2377" s="31">
        <v>393277</v>
      </c>
      <c r="AJ2377" s="31">
        <v>332657</v>
      </c>
      <c r="AK2377" s="31">
        <v>287147</v>
      </c>
      <c r="AL2377" s="31">
        <v>322471</v>
      </c>
      <c r="AM2377" s="31">
        <v>344893</v>
      </c>
      <c r="AN2377" s="31">
        <v>305727</v>
      </c>
      <c r="AO2377" s="31">
        <v>354331</v>
      </c>
      <c r="AP2377" s="31">
        <v>259959.998046875</v>
      </c>
      <c r="AQ2377" s="31">
        <v>313134.666015625</v>
      </c>
      <c r="AR2377" s="31">
        <v>267087.6640625</v>
      </c>
      <c r="AS2377" s="31">
        <v>289636.33203125</v>
      </c>
      <c r="AT2377" s="31">
        <v>296972.3310546875</v>
      </c>
      <c r="AU2377" s="31">
        <v>275113.7724609375</v>
      </c>
      <c r="AV2377" s="31">
        <v>340331.2275390625</v>
      </c>
      <c r="AW2377" s="31">
        <v>317981.462890625</v>
      </c>
      <c r="AX2377" s="31">
        <v>24516.232421875</v>
      </c>
      <c r="AY2377" s="31">
        <v>20989.80078125</v>
      </c>
      <c r="AZ2377" s="31">
        <v>45506.033203125</v>
      </c>
    </row>
    <row r="2378" spans="1:52" ht="15" customHeight="1">
      <c r="A2378" s="29" t="s">
        <v>10306</v>
      </c>
      <c r="B2378" s="34">
        <v>32463</v>
      </c>
      <c r="C2378" s="28">
        <v>200</v>
      </c>
      <c r="D2378" s="28">
        <v>25</v>
      </c>
      <c r="E2378" s="28">
        <v>30</v>
      </c>
      <c r="F2378" s="29" t="s">
        <v>242</v>
      </c>
      <c r="G2378" s="29" t="s">
        <v>5775</v>
      </c>
      <c r="H2378" s="28">
        <v>580</v>
      </c>
      <c r="I2378" s="29" t="s">
        <v>128</v>
      </c>
      <c r="J2378" s="33" t="s">
        <v>10305</v>
      </c>
      <c r="K2378" s="29" t="s">
        <v>178</v>
      </c>
      <c r="L2378" s="29" t="s">
        <v>10304</v>
      </c>
      <c r="M2378" s="29" t="s">
        <v>829</v>
      </c>
      <c r="N2378" s="28">
        <v>520837.8</v>
      </c>
      <c r="O2378" s="28">
        <v>6099842</v>
      </c>
      <c r="P2378" s="29" t="s">
        <v>8166</v>
      </c>
      <c r="Q2378" s="32" t="s">
        <v>207</v>
      </c>
      <c r="R2378" s="19"/>
      <c r="S2378" s="19"/>
      <c r="T2378" s="19"/>
      <c r="U2378" s="19"/>
      <c r="V2378" s="19"/>
      <c r="W2378" s="19"/>
      <c r="X2378" s="19"/>
      <c r="Y2378" s="19"/>
      <c r="Z2378" s="19"/>
      <c r="AA2378" s="19"/>
      <c r="AB2378" s="19"/>
      <c r="AC2378" s="31">
        <v>28225</v>
      </c>
      <c r="AD2378" s="31">
        <v>334522</v>
      </c>
      <c r="AE2378" s="31">
        <v>342885</v>
      </c>
      <c r="AF2378" s="31">
        <v>350060</v>
      </c>
      <c r="AG2378" s="31">
        <v>365687</v>
      </c>
      <c r="AH2378" s="31">
        <v>365480</v>
      </c>
      <c r="AI2378" s="31">
        <v>393276</v>
      </c>
      <c r="AJ2378" s="31">
        <v>332657</v>
      </c>
      <c r="AK2378" s="31">
        <v>287146</v>
      </c>
      <c r="AL2378" s="31">
        <v>322472</v>
      </c>
      <c r="AM2378" s="31">
        <v>344894</v>
      </c>
      <c r="AN2378" s="31">
        <v>305728</v>
      </c>
      <c r="AO2378" s="31">
        <v>354330</v>
      </c>
      <c r="AP2378" s="31">
        <v>259959.998046875</v>
      </c>
      <c r="AQ2378" s="31">
        <v>313134.666015625</v>
      </c>
      <c r="AR2378" s="31">
        <v>267087.6640625</v>
      </c>
      <c r="AS2378" s="31">
        <v>289636.33203125</v>
      </c>
      <c r="AT2378" s="31">
        <v>296972.3310546875</v>
      </c>
      <c r="AU2378" s="31">
        <v>275113.7724609375</v>
      </c>
      <c r="AV2378" s="31">
        <v>340331.2275390625</v>
      </c>
      <c r="AW2378" s="31">
        <v>317981.462890625</v>
      </c>
      <c r="AX2378" s="31">
        <v>24516.232421875</v>
      </c>
      <c r="AY2378" s="31">
        <v>20989.80078125</v>
      </c>
      <c r="AZ2378" s="31">
        <v>45506.033203125</v>
      </c>
    </row>
    <row r="2379" spans="1:52" ht="15" customHeight="1">
      <c r="A2379" s="29" t="s">
        <v>10303</v>
      </c>
      <c r="B2379" s="34">
        <v>32170</v>
      </c>
      <c r="C2379" s="28">
        <v>160</v>
      </c>
      <c r="D2379" s="28">
        <v>23</v>
      </c>
      <c r="E2379" s="28">
        <v>20</v>
      </c>
      <c r="F2379" s="29" t="s">
        <v>227</v>
      </c>
      <c r="G2379" s="29" t="s">
        <v>10298</v>
      </c>
      <c r="H2379" s="28">
        <v>580</v>
      </c>
      <c r="I2379" s="29" t="s">
        <v>128</v>
      </c>
      <c r="J2379" s="33" t="s">
        <v>10302</v>
      </c>
      <c r="K2379" s="29" t="s">
        <v>178</v>
      </c>
      <c r="L2379" s="29" t="s">
        <v>10301</v>
      </c>
      <c r="M2379" s="29" t="s">
        <v>10300</v>
      </c>
      <c r="N2379" s="28">
        <v>511428.7</v>
      </c>
      <c r="O2379" s="28">
        <v>6093212</v>
      </c>
      <c r="P2379" s="29" t="s">
        <v>7110</v>
      </c>
      <c r="Q2379" s="32" t="s">
        <v>207</v>
      </c>
      <c r="R2379" s="19"/>
      <c r="S2379" s="19"/>
      <c r="T2379" s="19"/>
      <c r="U2379" s="19"/>
      <c r="V2379" s="19"/>
      <c r="W2379" s="19"/>
      <c r="X2379" s="19"/>
      <c r="Y2379" s="19"/>
      <c r="Z2379" s="19"/>
      <c r="AA2379" s="19"/>
      <c r="AB2379" s="19"/>
      <c r="AC2379" s="31">
        <v>266629</v>
      </c>
      <c r="AD2379" s="31">
        <v>298794</v>
      </c>
      <c r="AE2379" s="31">
        <v>306263</v>
      </c>
      <c r="AF2379" s="31">
        <v>281676</v>
      </c>
      <c r="AG2379" s="31">
        <v>320657</v>
      </c>
      <c r="AH2379" s="31">
        <v>319832</v>
      </c>
      <c r="AI2379" s="31">
        <v>295632</v>
      </c>
      <c r="AJ2379" s="31">
        <v>240254</v>
      </c>
      <c r="AK2379" s="31">
        <v>269050</v>
      </c>
      <c r="AL2379" s="31">
        <v>293048</v>
      </c>
      <c r="AM2379" s="31">
        <v>308552</v>
      </c>
      <c r="AN2379" s="31">
        <v>253645</v>
      </c>
      <c r="AO2379" s="31">
        <v>300534</v>
      </c>
      <c r="AP2379" s="31">
        <v>172275</v>
      </c>
      <c r="AQ2379" s="31">
        <v>248053.978515625</v>
      </c>
      <c r="AR2379" s="31">
        <v>188654</v>
      </c>
      <c r="AS2379" s="31">
        <v>165817</v>
      </c>
      <c r="AT2379" s="31">
        <v>220604</v>
      </c>
      <c r="AU2379" s="31">
        <v>241695</v>
      </c>
      <c r="AV2379" s="31">
        <v>250791</v>
      </c>
      <c r="AW2379" s="31">
        <v>285199.5</v>
      </c>
      <c r="AX2379" s="31">
        <v>21058.900390625</v>
      </c>
      <c r="AY2379" s="31">
        <v>18869.69921875</v>
      </c>
      <c r="AZ2379" s="31">
        <v>39928.599609375</v>
      </c>
    </row>
    <row r="2380" spans="1:52" ht="15" customHeight="1">
      <c r="A2380" s="29" t="s">
        <v>10299</v>
      </c>
      <c r="B2380" s="34">
        <v>32598</v>
      </c>
      <c r="C2380" s="28">
        <v>450</v>
      </c>
      <c r="D2380" s="28">
        <v>36</v>
      </c>
      <c r="E2380" s="28">
        <v>35</v>
      </c>
      <c r="F2380" s="29" t="s">
        <v>440</v>
      </c>
      <c r="G2380" s="29" t="s">
        <v>10291</v>
      </c>
      <c r="H2380" s="28">
        <v>580</v>
      </c>
      <c r="I2380" s="29" t="s">
        <v>128</v>
      </c>
      <c r="J2380" s="33" t="s">
        <v>10297</v>
      </c>
      <c r="K2380" s="29" t="s">
        <v>178</v>
      </c>
      <c r="L2380" s="29" t="s">
        <v>10294</v>
      </c>
      <c r="M2380" s="29" t="s">
        <v>10293</v>
      </c>
      <c r="N2380" s="28">
        <v>538080.9</v>
      </c>
      <c r="O2380" s="28">
        <v>6092302</v>
      </c>
      <c r="P2380" s="29" t="s">
        <v>7107</v>
      </c>
      <c r="Q2380" s="32" t="s">
        <v>207</v>
      </c>
      <c r="R2380" s="19"/>
      <c r="S2380" s="19"/>
      <c r="T2380" s="19"/>
      <c r="U2380" s="19"/>
      <c r="V2380" s="19"/>
      <c r="W2380" s="19"/>
      <c r="X2380" s="19"/>
      <c r="Y2380" s="19"/>
      <c r="Z2380" s="19"/>
      <c r="AA2380" s="19"/>
      <c r="AB2380" s="19"/>
      <c r="AC2380" s="19"/>
      <c r="AD2380" s="31">
        <v>450351</v>
      </c>
      <c r="AE2380" s="31">
        <v>600469</v>
      </c>
      <c r="AF2380" s="31">
        <v>807820</v>
      </c>
      <c r="AG2380" s="31">
        <v>839100</v>
      </c>
      <c r="AH2380" s="31">
        <v>851810</v>
      </c>
      <c r="AI2380" s="31">
        <v>799880</v>
      </c>
      <c r="AJ2380" s="31">
        <v>730280</v>
      </c>
      <c r="AK2380" s="31">
        <v>692510</v>
      </c>
      <c r="AL2380" s="31">
        <v>800352</v>
      </c>
      <c r="AM2380" s="31">
        <v>843218</v>
      </c>
      <c r="AN2380" s="31">
        <v>717984</v>
      </c>
      <c r="AO2380" s="31">
        <v>607696</v>
      </c>
      <c r="AP2380" s="31">
        <v>659155.5</v>
      </c>
      <c r="AQ2380" s="31">
        <v>767250</v>
      </c>
      <c r="AR2380" s="31">
        <v>685623</v>
      </c>
      <c r="AS2380" s="31">
        <v>745327.5</v>
      </c>
      <c r="AT2380" s="31">
        <v>713565</v>
      </c>
      <c r="AU2380" s="31">
        <v>585090</v>
      </c>
      <c r="AV2380" s="31">
        <v>653309.84765625</v>
      </c>
      <c r="AW2380" s="31">
        <v>721903.400390625</v>
      </c>
      <c r="AX2380" s="31">
        <v>48430.44921875</v>
      </c>
      <c r="AY2380" s="31">
        <v>40820.1015625</v>
      </c>
      <c r="AZ2380" s="31">
        <v>89250.55078125</v>
      </c>
    </row>
    <row r="2381" spans="1:52" ht="15" customHeight="1">
      <c r="A2381" s="29" t="s">
        <v>10296</v>
      </c>
      <c r="B2381" s="34">
        <v>32598</v>
      </c>
      <c r="C2381" s="28">
        <v>450</v>
      </c>
      <c r="D2381" s="28">
        <v>36</v>
      </c>
      <c r="E2381" s="28">
        <v>35</v>
      </c>
      <c r="F2381" s="29" t="s">
        <v>440</v>
      </c>
      <c r="G2381" s="29" t="s">
        <v>10291</v>
      </c>
      <c r="H2381" s="28">
        <v>580</v>
      </c>
      <c r="I2381" s="29" t="s">
        <v>128</v>
      </c>
      <c r="J2381" s="33" t="s">
        <v>10295</v>
      </c>
      <c r="K2381" s="29" t="s">
        <v>178</v>
      </c>
      <c r="L2381" s="29" t="s">
        <v>10294</v>
      </c>
      <c r="M2381" s="29" t="s">
        <v>10293</v>
      </c>
      <c r="N2381" s="28">
        <v>538072.19999999995</v>
      </c>
      <c r="O2381" s="28">
        <v>6092404</v>
      </c>
      <c r="P2381" s="29" t="s">
        <v>7107</v>
      </c>
      <c r="Q2381" s="32" t="s">
        <v>207</v>
      </c>
      <c r="R2381" s="19"/>
      <c r="S2381" s="19"/>
      <c r="T2381" s="19"/>
      <c r="U2381" s="19"/>
      <c r="V2381" s="19"/>
      <c r="W2381" s="19"/>
      <c r="X2381" s="19"/>
      <c r="Y2381" s="19"/>
      <c r="Z2381" s="19"/>
      <c r="AA2381" s="19"/>
      <c r="AB2381" s="19"/>
      <c r="AC2381" s="19"/>
      <c r="AD2381" s="31">
        <v>459026</v>
      </c>
      <c r="AE2381" s="31">
        <v>612034</v>
      </c>
      <c r="AF2381" s="31">
        <v>763480</v>
      </c>
      <c r="AG2381" s="31">
        <v>818250</v>
      </c>
      <c r="AH2381" s="31">
        <v>830910</v>
      </c>
      <c r="AI2381" s="31">
        <v>791100</v>
      </c>
      <c r="AJ2381" s="31">
        <v>729820</v>
      </c>
      <c r="AK2381" s="31">
        <v>723500</v>
      </c>
      <c r="AL2381" s="31">
        <v>790556</v>
      </c>
      <c r="AM2381" s="31">
        <v>863147</v>
      </c>
      <c r="AN2381" s="31">
        <v>735149</v>
      </c>
      <c r="AO2381" s="31">
        <v>828793</v>
      </c>
      <c r="AP2381" s="31">
        <v>670289.5</v>
      </c>
      <c r="AQ2381" s="31">
        <v>767250</v>
      </c>
      <c r="AR2381" s="31">
        <v>685623</v>
      </c>
      <c r="AS2381" s="31">
        <v>745327.5</v>
      </c>
      <c r="AT2381" s="31">
        <v>713565</v>
      </c>
      <c r="AU2381" s="31">
        <v>585090</v>
      </c>
      <c r="AV2381" s="31">
        <v>653309.84765625</v>
      </c>
      <c r="AW2381" s="31">
        <v>721903.400390625</v>
      </c>
      <c r="AX2381" s="31">
        <v>48430.44921875</v>
      </c>
      <c r="AY2381" s="31">
        <v>40820.1015625</v>
      </c>
      <c r="AZ2381" s="31">
        <v>89250.55078125</v>
      </c>
    </row>
    <row r="2382" spans="1:52" ht="15" customHeight="1">
      <c r="A2382" s="29" t="s">
        <v>10292</v>
      </c>
      <c r="B2382" s="34">
        <v>36475</v>
      </c>
      <c r="C2382" s="28">
        <v>660</v>
      </c>
      <c r="D2382" s="28">
        <v>47</v>
      </c>
      <c r="E2382" s="28">
        <v>45</v>
      </c>
      <c r="F2382" s="29" t="s">
        <v>242</v>
      </c>
      <c r="G2382" s="29" t="s">
        <v>3687</v>
      </c>
      <c r="H2382" s="28">
        <v>580</v>
      </c>
      <c r="I2382" s="29" t="s">
        <v>128</v>
      </c>
      <c r="J2382" s="33" t="s">
        <v>10290</v>
      </c>
      <c r="K2382" s="29" t="s">
        <v>178</v>
      </c>
      <c r="L2382" s="29" t="s">
        <v>10275</v>
      </c>
      <c r="M2382" s="29" t="s">
        <v>837</v>
      </c>
      <c r="N2382" s="28">
        <v>515913.6</v>
      </c>
      <c r="O2382" s="28">
        <v>6097927</v>
      </c>
      <c r="P2382" s="29" t="s">
        <v>10289</v>
      </c>
      <c r="Q2382" s="32" t="s">
        <v>174</v>
      </c>
      <c r="R2382" s="19"/>
      <c r="S2382" s="19"/>
      <c r="T2382" s="19"/>
      <c r="U2382" s="19"/>
      <c r="V2382" s="19"/>
      <c r="W2382" s="19"/>
      <c r="X2382" s="19"/>
      <c r="Y2382" s="19"/>
      <c r="Z2382" s="19"/>
      <c r="AA2382" s="19"/>
      <c r="AB2382" s="19"/>
      <c r="AC2382" s="19"/>
      <c r="AD2382" s="19"/>
      <c r="AE2382" s="19"/>
      <c r="AF2382" s="19"/>
      <c r="AG2382" s="19"/>
      <c r="AH2382" s="19"/>
      <c r="AI2382" s="19"/>
      <c r="AJ2382" s="19"/>
      <c r="AK2382" s="19"/>
      <c r="AL2382" s="19"/>
      <c r="AM2382" s="19"/>
      <c r="AN2382" s="31">
        <v>292791</v>
      </c>
      <c r="AO2382" s="31">
        <v>1554265</v>
      </c>
      <c r="AP2382" s="31">
        <v>1186983.5</v>
      </c>
      <c r="AQ2382" s="31">
        <v>1392130.5</v>
      </c>
      <c r="AR2382" s="31">
        <v>1211900</v>
      </c>
      <c r="AS2382" s="31">
        <v>1358837</v>
      </c>
      <c r="AT2382" s="31">
        <v>1332305.5</v>
      </c>
      <c r="AU2382" s="31">
        <v>1289260.5</v>
      </c>
      <c r="AV2382" s="31">
        <v>1541937.90625</v>
      </c>
      <c r="AW2382" s="31">
        <v>1447946.5</v>
      </c>
      <c r="AX2382" s="31">
        <v>121155</v>
      </c>
      <c r="AY2382" s="31">
        <v>98757</v>
      </c>
      <c r="AZ2382" s="31">
        <v>219912</v>
      </c>
    </row>
    <row r="2383" spans="1:52" ht="15" customHeight="1">
      <c r="A2383" s="29" t="s">
        <v>10288</v>
      </c>
      <c r="B2383" s="34">
        <v>36360</v>
      </c>
      <c r="C2383" s="28">
        <v>750</v>
      </c>
      <c r="D2383" s="28">
        <v>48</v>
      </c>
      <c r="E2383" s="28">
        <v>45</v>
      </c>
      <c r="F2383" s="29" t="s">
        <v>172</v>
      </c>
      <c r="G2383" s="29" t="s">
        <v>171</v>
      </c>
      <c r="H2383" s="28">
        <v>580</v>
      </c>
      <c r="I2383" s="29" t="s">
        <v>128</v>
      </c>
      <c r="J2383" s="33" t="s">
        <v>10287</v>
      </c>
      <c r="K2383" s="29" t="s">
        <v>178</v>
      </c>
      <c r="L2383" s="29" t="s">
        <v>10286</v>
      </c>
      <c r="M2383" s="29" t="s">
        <v>832</v>
      </c>
      <c r="N2383" s="28">
        <v>533753.5</v>
      </c>
      <c r="O2383" s="28">
        <v>6093546</v>
      </c>
      <c r="P2383" s="29" t="s">
        <v>10285</v>
      </c>
      <c r="Q2383" s="32" t="s">
        <v>174</v>
      </c>
      <c r="R2383" s="19"/>
      <c r="S2383" s="19"/>
      <c r="T2383" s="19"/>
      <c r="U2383" s="19"/>
      <c r="V2383" s="19"/>
      <c r="W2383" s="19"/>
      <c r="X2383" s="19"/>
      <c r="Y2383" s="19"/>
      <c r="Z2383" s="19"/>
      <c r="AA2383" s="19"/>
      <c r="AB2383" s="19"/>
      <c r="AC2383" s="19"/>
      <c r="AD2383" s="19"/>
      <c r="AE2383" s="19"/>
      <c r="AF2383" s="19"/>
      <c r="AG2383" s="19"/>
      <c r="AH2383" s="19"/>
      <c r="AI2383" s="19"/>
      <c r="AJ2383" s="19"/>
      <c r="AK2383" s="19"/>
      <c r="AL2383" s="19"/>
      <c r="AM2383" s="19"/>
      <c r="AN2383" s="31">
        <v>720983</v>
      </c>
      <c r="AO2383" s="31">
        <v>1714792</v>
      </c>
      <c r="AP2383" s="31">
        <v>1395735.5</v>
      </c>
      <c r="AQ2383" s="31">
        <v>1623171.5</v>
      </c>
      <c r="AR2383" s="31">
        <v>1436056</v>
      </c>
      <c r="AS2383" s="31">
        <v>1577420</v>
      </c>
      <c r="AT2383" s="31">
        <v>1559165</v>
      </c>
      <c r="AU2383" s="31">
        <v>1438500</v>
      </c>
      <c r="AV2383" s="31">
        <v>1692565.5</v>
      </c>
      <c r="AW2383" s="31">
        <v>1646466</v>
      </c>
      <c r="AX2383" s="31">
        <v>138406</v>
      </c>
      <c r="AY2383" s="31">
        <v>113712</v>
      </c>
      <c r="AZ2383" s="31">
        <v>252118</v>
      </c>
    </row>
    <row r="2384" spans="1:52" ht="15" customHeight="1">
      <c r="A2384" s="29" t="s">
        <v>10284</v>
      </c>
      <c r="B2384" s="34">
        <v>36356</v>
      </c>
      <c r="C2384" s="28">
        <v>750</v>
      </c>
      <c r="D2384" s="28">
        <v>48</v>
      </c>
      <c r="E2384" s="28">
        <v>45</v>
      </c>
      <c r="F2384" s="29" t="s">
        <v>172</v>
      </c>
      <c r="G2384" s="29" t="s">
        <v>171</v>
      </c>
      <c r="H2384" s="28">
        <v>580</v>
      </c>
      <c r="I2384" s="29" t="s">
        <v>128</v>
      </c>
      <c r="J2384" s="33" t="s">
        <v>10283</v>
      </c>
      <c r="K2384" s="29" t="s">
        <v>178</v>
      </c>
      <c r="L2384" s="29" t="s">
        <v>10282</v>
      </c>
      <c r="M2384" s="29" t="s">
        <v>2922</v>
      </c>
      <c r="N2384" s="28">
        <v>534004.80000000005</v>
      </c>
      <c r="O2384" s="28">
        <v>6093615</v>
      </c>
      <c r="P2384" s="29" t="s">
        <v>10281</v>
      </c>
      <c r="Q2384" s="32" t="s">
        <v>174</v>
      </c>
      <c r="R2384" s="19"/>
      <c r="S2384" s="19"/>
      <c r="T2384" s="19"/>
      <c r="U2384" s="19"/>
      <c r="V2384" s="19"/>
      <c r="W2384" s="19"/>
      <c r="X2384" s="19"/>
      <c r="Y2384" s="19"/>
      <c r="Z2384" s="19"/>
      <c r="AA2384" s="19"/>
      <c r="AB2384" s="19"/>
      <c r="AC2384" s="19"/>
      <c r="AD2384" s="19"/>
      <c r="AE2384" s="19"/>
      <c r="AF2384" s="19"/>
      <c r="AG2384" s="19"/>
      <c r="AH2384" s="19"/>
      <c r="AI2384" s="19"/>
      <c r="AJ2384" s="19"/>
      <c r="AK2384" s="19"/>
      <c r="AL2384" s="19"/>
      <c r="AM2384" s="19"/>
      <c r="AN2384" s="31">
        <v>643030</v>
      </c>
      <c r="AO2384" s="31">
        <v>1610398</v>
      </c>
      <c r="AP2384" s="31">
        <v>1218485.5</v>
      </c>
      <c r="AQ2384" s="31">
        <v>1507296</v>
      </c>
      <c r="AR2384" s="31">
        <v>1309314</v>
      </c>
      <c r="AS2384" s="31">
        <v>1430592.5</v>
      </c>
      <c r="AT2384" s="31">
        <v>1429029</v>
      </c>
      <c r="AU2384" s="31">
        <v>1300216.5</v>
      </c>
      <c r="AV2384" s="31">
        <v>1592645.5</v>
      </c>
      <c r="AW2384" s="31">
        <v>1526343</v>
      </c>
      <c r="AX2384" s="31">
        <v>128601</v>
      </c>
      <c r="AY2384" s="31">
        <v>103042</v>
      </c>
      <c r="AZ2384" s="31">
        <v>231643</v>
      </c>
    </row>
    <row r="2385" spans="1:52" ht="15" customHeight="1">
      <c r="A2385" s="29" t="s">
        <v>10280</v>
      </c>
      <c r="B2385" s="34">
        <v>36459</v>
      </c>
      <c r="C2385" s="28">
        <v>1300</v>
      </c>
      <c r="D2385" s="28">
        <v>62</v>
      </c>
      <c r="E2385" s="28">
        <v>45</v>
      </c>
      <c r="F2385" s="29" t="s">
        <v>440</v>
      </c>
      <c r="G2385" s="29" t="s">
        <v>6852</v>
      </c>
      <c r="H2385" s="28">
        <v>580</v>
      </c>
      <c r="I2385" s="29" t="s">
        <v>128</v>
      </c>
      <c r="J2385" s="33" t="s">
        <v>10279</v>
      </c>
      <c r="K2385" s="29" t="s">
        <v>178</v>
      </c>
      <c r="L2385" s="29" t="s">
        <v>10275</v>
      </c>
      <c r="M2385" s="29" t="s">
        <v>3433</v>
      </c>
      <c r="N2385" s="28">
        <v>513604.9</v>
      </c>
      <c r="O2385" s="28">
        <v>6098650</v>
      </c>
      <c r="P2385" s="29" t="s">
        <v>10278</v>
      </c>
      <c r="Q2385" s="32" t="s">
        <v>174</v>
      </c>
      <c r="R2385" s="19"/>
      <c r="S2385" s="19"/>
      <c r="T2385" s="19"/>
      <c r="U2385" s="19"/>
      <c r="V2385" s="19"/>
      <c r="W2385" s="19"/>
      <c r="X2385" s="19"/>
      <c r="Y2385" s="19"/>
      <c r="Z2385" s="19"/>
      <c r="AA2385" s="19"/>
      <c r="AB2385" s="19"/>
      <c r="AC2385" s="19"/>
      <c r="AD2385" s="19"/>
      <c r="AE2385" s="19"/>
      <c r="AF2385" s="19"/>
      <c r="AG2385" s="19"/>
      <c r="AH2385" s="19"/>
      <c r="AI2385" s="19"/>
      <c r="AJ2385" s="19"/>
      <c r="AK2385" s="19"/>
      <c r="AL2385" s="19"/>
      <c r="AM2385" s="19"/>
      <c r="AN2385" s="31">
        <v>528506</v>
      </c>
      <c r="AO2385" s="31">
        <v>2553217</v>
      </c>
      <c r="AP2385" s="31">
        <v>2207538</v>
      </c>
      <c r="AQ2385" s="31">
        <v>2434072</v>
      </c>
      <c r="AR2385" s="31">
        <v>2202462</v>
      </c>
      <c r="AS2385" s="31">
        <v>2433983</v>
      </c>
      <c r="AT2385" s="31">
        <v>2436734.5625</v>
      </c>
      <c r="AU2385" s="31">
        <v>2352603.5</v>
      </c>
      <c r="AV2385" s="31">
        <v>2821805.5</v>
      </c>
      <c r="AW2385" s="31">
        <v>2532851.41796875</v>
      </c>
      <c r="AX2385" s="31">
        <v>216176</v>
      </c>
      <c r="AY2385" s="31">
        <v>181340</v>
      </c>
      <c r="AZ2385" s="31">
        <v>397516</v>
      </c>
    </row>
    <row r="2386" spans="1:52" ht="15" customHeight="1">
      <c r="A2386" s="29" t="s">
        <v>10277</v>
      </c>
      <c r="B2386" s="34">
        <v>36516</v>
      </c>
      <c r="C2386" s="28">
        <v>1300</v>
      </c>
      <c r="D2386" s="28">
        <v>62</v>
      </c>
      <c r="E2386" s="28">
        <v>45</v>
      </c>
      <c r="F2386" s="29" t="s">
        <v>440</v>
      </c>
      <c r="G2386" s="29" t="s">
        <v>9994</v>
      </c>
      <c r="H2386" s="28">
        <v>580</v>
      </c>
      <c r="I2386" s="29" t="s">
        <v>128</v>
      </c>
      <c r="J2386" s="33" t="s">
        <v>10276</v>
      </c>
      <c r="K2386" s="29" t="s">
        <v>178</v>
      </c>
      <c r="L2386" s="29" t="s">
        <v>10275</v>
      </c>
      <c r="M2386" s="29" t="s">
        <v>3466</v>
      </c>
      <c r="N2386" s="28">
        <v>516364.2</v>
      </c>
      <c r="O2386" s="28">
        <v>6100151</v>
      </c>
      <c r="P2386" s="29" t="s">
        <v>10274</v>
      </c>
      <c r="Q2386" s="32" t="s">
        <v>174</v>
      </c>
      <c r="R2386" s="19"/>
      <c r="S2386" s="19"/>
      <c r="T2386" s="19"/>
      <c r="U2386" s="19"/>
      <c r="V2386" s="19"/>
      <c r="W2386" s="19"/>
      <c r="X2386" s="19"/>
      <c r="Y2386" s="19"/>
      <c r="Z2386" s="19"/>
      <c r="AA2386" s="19"/>
      <c r="AB2386" s="19"/>
      <c r="AC2386" s="19"/>
      <c r="AD2386" s="19"/>
      <c r="AE2386" s="19"/>
      <c r="AF2386" s="19"/>
      <c r="AG2386" s="19"/>
      <c r="AH2386" s="19"/>
      <c r="AI2386" s="19"/>
      <c r="AJ2386" s="19"/>
      <c r="AK2386" s="19"/>
      <c r="AL2386" s="19"/>
      <c r="AM2386" s="19"/>
      <c r="AN2386" s="31">
        <v>77630</v>
      </c>
      <c r="AO2386" s="31">
        <v>2580036</v>
      </c>
      <c r="AP2386" s="31">
        <v>1965173</v>
      </c>
      <c r="AQ2386" s="31">
        <v>2306085.96875</v>
      </c>
      <c r="AR2386" s="31">
        <v>1998948</v>
      </c>
      <c r="AS2386" s="31">
        <v>2240334</v>
      </c>
      <c r="AT2386" s="31">
        <v>2202153</v>
      </c>
      <c r="AU2386" s="31">
        <v>2083830</v>
      </c>
      <c r="AV2386" s="31">
        <v>2485668.5</v>
      </c>
      <c r="AW2386" s="31">
        <v>2468874</v>
      </c>
      <c r="AX2386" s="31">
        <v>210189</v>
      </c>
      <c r="AY2386" s="31">
        <v>175828</v>
      </c>
      <c r="AZ2386" s="31">
        <v>386017</v>
      </c>
    </row>
    <row r="2387" spans="1:52" ht="15" customHeight="1">
      <c r="A2387" s="29" t="s">
        <v>10273</v>
      </c>
      <c r="B2387" s="34">
        <v>36576</v>
      </c>
      <c r="C2387" s="28">
        <v>1000</v>
      </c>
      <c r="D2387" s="28">
        <v>54.2</v>
      </c>
      <c r="E2387" s="28">
        <v>45</v>
      </c>
      <c r="F2387" s="29" t="s">
        <v>440</v>
      </c>
      <c r="G2387" s="29" t="s">
        <v>801</v>
      </c>
      <c r="H2387" s="28">
        <v>580</v>
      </c>
      <c r="I2387" s="29" t="s">
        <v>128</v>
      </c>
      <c r="J2387" s="33" t="s">
        <v>10272</v>
      </c>
      <c r="K2387" s="29" t="s">
        <v>178</v>
      </c>
      <c r="L2387" s="29" t="s">
        <v>10271</v>
      </c>
      <c r="M2387" s="29" t="s">
        <v>837</v>
      </c>
      <c r="N2387" s="28">
        <v>535566.1</v>
      </c>
      <c r="O2387" s="28">
        <v>6093309</v>
      </c>
      <c r="P2387" s="29" t="s">
        <v>10270</v>
      </c>
      <c r="Q2387" s="32" t="s">
        <v>174</v>
      </c>
      <c r="R2387" s="19"/>
      <c r="S2387" s="19"/>
      <c r="T2387" s="19"/>
      <c r="U2387" s="19"/>
      <c r="V2387" s="19"/>
      <c r="W2387" s="19"/>
      <c r="X2387" s="19"/>
      <c r="Y2387" s="19"/>
      <c r="Z2387" s="19"/>
      <c r="AA2387" s="19"/>
      <c r="AB2387" s="19"/>
      <c r="AC2387" s="19"/>
      <c r="AD2387" s="19"/>
      <c r="AE2387" s="19"/>
      <c r="AF2387" s="19"/>
      <c r="AG2387" s="19"/>
      <c r="AH2387" s="19"/>
      <c r="AI2387" s="19"/>
      <c r="AJ2387" s="19"/>
      <c r="AK2387" s="19"/>
      <c r="AL2387" s="19"/>
      <c r="AM2387" s="19"/>
      <c r="AN2387" s="19"/>
      <c r="AO2387" s="31">
        <v>1737079</v>
      </c>
      <c r="AP2387" s="31">
        <v>1812974</v>
      </c>
      <c r="AQ2387" s="31">
        <v>2029255.984375</v>
      </c>
      <c r="AR2387" s="31">
        <v>1826463</v>
      </c>
      <c r="AS2387" s="31">
        <v>1988078.5</v>
      </c>
      <c r="AT2387" s="31">
        <v>1966990.5</v>
      </c>
      <c r="AU2387" s="31">
        <v>1799298.5</v>
      </c>
      <c r="AV2387" s="31">
        <v>2194854.5</v>
      </c>
      <c r="AW2387" s="31">
        <v>2158146</v>
      </c>
      <c r="AX2387" s="31">
        <v>184148</v>
      </c>
      <c r="AY2387" s="31">
        <v>148212</v>
      </c>
      <c r="AZ2387" s="31">
        <v>332360</v>
      </c>
    </row>
    <row r="2388" spans="1:52" ht="15" customHeight="1">
      <c r="A2388" s="29" t="s">
        <v>10269</v>
      </c>
      <c r="B2388" s="34">
        <v>37189</v>
      </c>
      <c r="C2388" s="28">
        <v>660</v>
      </c>
      <c r="D2388" s="28">
        <v>47</v>
      </c>
      <c r="E2388" s="28">
        <v>45</v>
      </c>
      <c r="F2388" s="29" t="s">
        <v>220</v>
      </c>
      <c r="G2388" s="29" t="s">
        <v>2129</v>
      </c>
      <c r="H2388" s="28">
        <v>580</v>
      </c>
      <c r="I2388" s="29" t="s">
        <v>128</v>
      </c>
      <c r="J2388" s="33" t="s">
        <v>10268</v>
      </c>
      <c r="K2388" s="29" t="s">
        <v>178</v>
      </c>
      <c r="L2388" s="29" t="s">
        <v>10263</v>
      </c>
      <c r="M2388" s="29" t="s">
        <v>10267</v>
      </c>
      <c r="N2388" s="28">
        <v>532448.80000000005</v>
      </c>
      <c r="O2388" s="28">
        <v>6083208</v>
      </c>
      <c r="P2388" s="29" t="s">
        <v>10266</v>
      </c>
      <c r="Q2388" s="32" t="s">
        <v>174</v>
      </c>
      <c r="R2388" s="19"/>
      <c r="S2388" s="19"/>
      <c r="T2388" s="19"/>
      <c r="U2388" s="19"/>
      <c r="V2388" s="19"/>
      <c r="W2388" s="19"/>
      <c r="X2388" s="19"/>
      <c r="Y2388" s="19"/>
      <c r="Z2388" s="19"/>
      <c r="AA2388" s="19"/>
      <c r="AB2388" s="19"/>
      <c r="AC2388" s="19"/>
      <c r="AD2388" s="19"/>
      <c r="AE2388" s="19"/>
      <c r="AF2388" s="19"/>
      <c r="AG2388" s="19"/>
      <c r="AH2388" s="19"/>
      <c r="AI2388" s="19"/>
      <c r="AJ2388" s="19"/>
      <c r="AK2388" s="19"/>
      <c r="AL2388" s="19"/>
      <c r="AM2388" s="19"/>
      <c r="AN2388" s="19"/>
      <c r="AO2388" s="19"/>
      <c r="AP2388" s="31">
        <v>218589</v>
      </c>
      <c r="AQ2388" s="31">
        <v>1173434</v>
      </c>
      <c r="AR2388" s="31">
        <v>1008933.5</v>
      </c>
      <c r="AS2388" s="31">
        <v>1125695.5</v>
      </c>
      <c r="AT2388" s="31">
        <v>1108630.5</v>
      </c>
      <c r="AU2388" s="31">
        <v>1020353.5</v>
      </c>
      <c r="AV2388" s="31">
        <v>1275984</v>
      </c>
      <c r="AW2388" s="31">
        <v>1212684</v>
      </c>
      <c r="AX2388" s="31">
        <v>92759</v>
      </c>
      <c r="AY2388" s="31">
        <v>73923</v>
      </c>
      <c r="AZ2388" s="31">
        <v>166682</v>
      </c>
    </row>
    <row r="2389" spans="1:52" ht="15" customHeight="1">
      <c r="A2389" s="29" t="s">
        <v>10265</v>
      </c>
      <c r="B2389" s="34">
        <v>37194</v>
      </c>
      <c r="C2389" s="28">
        <v>660</v>
      </c>
      <c r="D2389" s="28">
        <v>47</v>
      </c>
      <c r="E2389" s="28">
        <v>45</v>
      </c>
      <c r="F2389" s="29" t="s">
        <v>220</v>
      </c>
      <c r="G2389" s="29" t="s">
        <v>2129</v>
      </c>
      <c r="H2389" s="28">
        <v>580</v>
      </c>
      <c r="I2389" s="29" t="s">
        <v>128</v>
      </c>
      <c r="J2389" s="33" t="s">
        <v>10264</v>
      </c>
      <c r="K2389" s="29" t="s">
        <v>178</v>
      </c>
      <c r="L2389" s="29" t="s">
        <v>10263</v>
      </c>
      <c r="M2389" s="29" t="s">
        <v>222</v>
      </c>
      <c r="N2389" s="28">
        <v>532259.69999999995</v>
      </c>
      <c r="O2389" s="28">
        <v>6083141</v>
      </c>
      <c r="P2389" s="29" t="s">
        <v>6978</v>
      </c>
      <c r="Q2389" s="32" t="s">
        <v>174</v>
      </c>
      <c r="R2389" s="19"/>
      <c r="S2389" s="19"/>
      <c r="T2389" s="19"/>
      <c r="U2389" s="19"/>
      <c r="V2389" s="19"/>
      <c r="W2389" s="19"/>
      <c r="X2389" s="19"/>
      <c r="Y2389" s="19"/>
      <c r="Z2389" s="19"/>
      <c r="AA2389" s="19"/>
      <c r="AB2389" s="19"/>
      <c r="AC2389" s="19"/>
      <c r="AD2389" s="19"/>
      <c r="AE2389" s="19"/>
      <c r="AF2389" s="19"/>
      <c r="AG2389" s="19"/>
      <c r="AH2389" s="19"/>
      <c r="AI2389" s="19"/>
      <c r="AJ2389" s="19"/>
      <c r="AK2389" s="19"/>
      <c r="AL2389" s="19"/>
      <c r="AM2389" s="19"/>
      <c r="AN2389" s="19"/>
      <c r="AO2389" s="19"/>
      <c r="AP2389" s="31">
        <v>207903.599609375</v>
      </c>
      <c r="AQ2389" s="31">
        <v>1248184</v>
      </c>
      <c r="AR2389" s="31">
        <v>1058452.5</v>
      </c>
      <c r="AS2389" s="31">
        <v>1164884.5</v>
      </c>
      <c r="AT2389" s="31">
        <v>1167375.5</v>
      </c>
      <c r="AU2389" s="31">
        <v>1054126.5</v>
      </c>
      <c r="AV2389" s="31">
        <v>1303192.5</v>
      </c>
      <c r="AW2389" s="31">
        <v>1228487</v>
      </c>
      <c r="AX2389" s="31">
        <v>97061</v>
      </c>
      <c r="AY2389" s="31">
        <v>94710</v>
      </c>
      <c r="AZ2389" s="31">
        <v>191771</v>
      </c>
    </row>
    <row r="2390" spans="1:52" ht="15" customHeight="1">
      <c r="A2390" s="29" t="s">
        <v>10262</v>
      </c>
      <c r="B2390" s="34">
        <v>37257</v>
      </c>
      <c r="C2390" s="28">
        <v>900</v>
      </c>
      <c r="D2390" s="28">
        <v>52</v>
      </c>
      <c r="E2390" s="28">
        <v>44</v>
      </c>
      <c r="F2390" s="29" t="s">
        <v>2104</v>
      </c>
      <c r="G2390" s="29" t="s">
        <v>7639</v>
      </c>
      <c r="H2390" s="28">
        <v>580</v>
      </c>
      <c r="I2390" s="29" t="s">
        <v>128</v>
      </c>
      <c r="J2390" s="33" t="s">
        <v>10261</v>
      </c>
      <c r="K2390" s="29" t="s">
        <v>178</v>
      </c>
      <c r="L2390" s="29" t="s">
        <v>10260</v>
      </c>
      <c r="M2390" s="29" t="s">
        <v>10259</v>
      </c>
      <c r="N2390" s="28">
        <v>526576</v>
      </c>
      <c r="O2390" s="28">
        <v>6103423</v>
      </c>
      <c r="P2390" s="29" t="s">
        <v>10246</v>
      </c>
      <c r="Q2390" s="32" t="s">
        <v>174</v>
      </c>
      <c r="R2390" s="19"/>
      <c r="S2390" s="19"/>
      <c r="T2390" s="19"/>
      <c r="U2390" s="19"/>
      <c r="V2390" s="19"/>
      <c r="W2390" s="19"/>
      <c r="X2390" s="19"/>
      <c r="Y2390" s="19"/>
      <c r="Z2390" s="19"/>
      <c r="AA2390" s="19"/>
      <c r="AB2390" s="19"/>
      <c r="AC2390" s="19"/>
      <c r="AD2390" s="19"/>
      <c r="AE2390" s="19"/>
      <c r="AF2390" s="19"/>
      <c r="AG2390" s="19"/>
      <c r="AH2390" s="19"/>
      <c r="AI2390" s="19"/>
      <c r="AJ2390" s="19"/>
      <c r="AK2390" s="19"/>
      <c r="AL2390" s="19"/>
      <c r="AM2390" s="19"/>
      <c r="AN2390" s="19"/>
      <c r="AO2390" s="19"/>
      <c r="AP2390" s="19"/>
      <c r="AQ2390" s="31">
        <v>1026793.765625</v>
      </c>
      <c r="AR2390" s="31">
        <v>1434316.66015625</v>
      </c>
      <c r="AS2390" s="31">
        <v>1623968</v>
      </c>
      <c r="AT2390" s="31">
        <v>1565163.68359375</v>
      </c>
      <c r="AU2390" s="31">
        <v>1425285.0078125</v>
      </c>
      <c r="AV2390" s="31">
        <v>1781236.31640625</v>
      </c>
      <c r="AW2390" s="31">
        <v>1696809.0078125</v>
      </c>
      <c r="AX2390" s="31">
        <v>134867</v>
      </c>
      <c r="AY2390" s="31">
        <v>127787.3359375</v>
      </c>
      <c r="AZ2390" s="31">
        <v>262654.3359375</v>
      </c>
    </row>
    <row r="2391" spans="1:52" ht="15" customHeight="1">
      <c r="A2391" s="29" t="s">
        <v>10258</v>
      </c>
      <c r="B2391" s="34">
        <v>37253</v>
      </c>
      <c r="C2391" s="28">
        <v>900</v>
      </c>
      <c r="D2391" s="28">
        <v>52</v>
      </c>
      <c r="E2391" s="28">
        <v>44</v>
      </c>
      <c r="F2391" s="29" t="s">
        <v>2104</v>
      </c>
      <c r="G2391" s="29" t="s">
        <v>7639</v>
      </c>
      <c r="H2391" s="28">
        <v>580</v>
      </c>
      <c r="I2391" s="29" t="s">
        <v>128</v>
      </c>
      <c r="J2391" s="33" t="s">
        <v>10257</v>
      </c>
      <c r="K2391" s="29" t="s">
        <v>178</v>
      </c>
      <c r="L2391" s="29" t="s">
        <v>10247</v>
      </c>
      <c r="M2391" s="29" t="s">
        <v>843</v>
      </c>
      <c r="N2391" s="28">
        <v>526588</v>
      </c>
      <c r="O2391" s="28">
        <v>6103070</v>
      </c>
      <c r="P2391" s="29" t="s">
        <v>10246</v>
      </c>
      <c r="Q2391" s="32" t="s">
        <v>174</v>
      </c>
      <c r="R2391" s="19"/>
      <c r="S2391" s="19"/>
      <c r="T2391" s="19"/>
      <c r="U2391" s="19"/>
      <c r="V2391" s="19"/>
      <c r="W2391" s="19"/>
      <c r="X2391" s="19"/>
      <c r="Y2391" s="19"/>
      <c r="Z2391" s="19"/>
      <c r="AA2391" s="19"/>
      <c r="AB2391" s="19"/>
      <c r="AC2391" s="19"/>
      <c r="AD2391" s="19"/>
      <c r="AE2391" s="19"/>
      <c r="AF2391" s="19"/>
      <c r="AG2391" s="19"/>
      <c r="AH2391" s="19"/>
      <c r="AI2391" s="19"/>
      <c r="AJ2391" s="19"/>
      <c r="AK2391" s="19"/>
      <c r="AL2391" s="19"/>
      <c r="AM2391" s="19"/>
      <c r="AN2391" s="19"/>
      <c r="AO2391" s="19"/>
      <c r="AP2391" s="19"/>
      <c r="AQ2391" s="31">
        <v>1026793.765625</v>
      </c>
      <c r="AR2391" s="31">
        <v>1434316.66015625</v>
      </c>
      <c r="AS2391" s="31">
        <v>1623968</v>
      </c>
      <c r="AT2391" s="31">
        <v>1565163.68359375</v>
      </c>
      <c r="AU2391" s="31">
        <v>1425285.0078125</v>
      </c>
      <c r="AV2391" s="31">
        <v>1781236.31640625</v>
      </c>
      <c r="AW2391" s="31">
        <v>1696809.0078125</v>
      </c>
      <c r="AX2391" s="31">
        <v>134867</v>
      </c>
      <c r="AY2391" s="31">
        <v>127787.3359375</v>
      </c>
      <c r="AZ2391" s="31">
        <v>262654.3359375</v>
      </c>
    </row>
    <row r="2392" spans="1:52" ht="15" customHeight="1">
      <c r="A2392" s="29" t="s">
        <v>10256</v>
      </c>
      <c r="B2392" s="34">
        <v>37253</v>
      </c>
      <c r="C2392" s="28">
        <v>900</v>
      </c>
      <c r="D2392" s="28">
        <v>52</v>
      </c>
      <c r="E2392" s="28">
        <v>44</v>
      </c>
      <c r="F2392" s="29" t="s">
        <v>2104</v>
      </c>
      <c r="G2392" s="29" t="s">
        <v>9989</v>
      </c>
      <c r="H2392" s="28">
        <v>580</v>
      </c>
      <c r="I2392" s="29" t="s">
        <v>128</v>
      </c>
      <c r="J2392" s="33" t="s">
        <v>10255</v>
      </c>
      <c r="K2392" s="29" t="s">
        <v>178</v>
      </c>
      <c r="L2392" s="29" t="s">
        <v>10251</v>
      </c>
      <c r="M2392" s="29" t="s">
        <v>10254</v>
      </c>
      <c r="N2392" s="28">
        <v>523421.4</v>
      </c>
      <c r="O2392" s="28">
        <v>6094336</v>
      </c>
      <c r="P2392" s="29" t="s">
        <v>8221</v>
      </c>
      <c r="Q2392" s="32" t="s">
        <v>174</v>
      </c>
      <c r="R2392" s="19"/>
      <c r="S2392" s="19"/>
      <c r="T2392" s="19"/>
      <c r="U2392" s="19"/>
      <c r="V2392" s="19"/>
      <c r="W2392" s="19"/>
      <c r="X2392" s="19"/>
      <c r="Y2392" s="19"/>
      <c r="Z2392" s="19"/>
      <c r="AA2392" s="19"/>
      <c r="AB2392" s="19"/>
      <c r="AC2392" s="19"/>
      <c r="AD2392" s="19"/>
      <c r="AE2392" s="19"/>
      <c r="AF2392" s="19"/>
      <c r="AG2392" s="19"/>
      <c r="AH2392" s="19"/>
      <c r="AI2392" s="19"/>
      <c r="AJ2392" s="19"/>
      <c r="AK2392" s="19"/>
      <c r="AL2392" s="19"/>
      <c r="AM2392" s="19"/>
      <c r="AN2392" s="19"/>
      <c r="AO2392" s="19"/>
      <c r="AP2392" s="19"/>
      <c r="AQ2392" s="31">
        <v>799594.1953125</v>
      </c>
      <c r="AR2392" s="31">
        <v>1244446.99609375</v>
      </c>
      <c r="AS2392" s="31">
        <v>1376382.3359375</v>
      </c>
      <c r="AT2392" s="31">
        <v>1364063.6640625</v>
      </c>
      <c r="AU2392" s="31">
        <v>1283541.34765625</v>
      </c>
      <c r="AV2392" s="31">
        <v>1507650.6640625</v>
      </c>
      <c r="AW2392" s="31">
        <v>1311960.484375</v>
      </c>
      <c r="AX2392" s="31">
        <v>124035</v>
      </c>
      <c r="AY2392" s="31">
        <v>89522</v>
      </c>
      <c r="AZ2392" s="31">
        <v>213557</v>
      </c>
    </row>
    <row r="2393" spans="1:52" ht="15" customHeight="1">
      <c r="A2393" s="29" t="s">
        <v>10253</v>
      </c>
      <c r="B2393" s="34">
        <v>37618</v>
      </c>
      <c r="C2393" s="28">
        <v>900</v>
      </c>
      <c r="D2393" s="28">
        <v>52</v>
      </c>
      <c r="E2393" s="28">
        <v>44</v>
      </c>
      <c r="F2393" s="29" t="s">
        <v>2104</v>
      </c>
      <c r="G2393" s="29" t="s">
        <v>9989</v>
      </c>
      <c r="H2393" s="28">
        <v>580</v>
      </c>
      <c r="I2393" s="29" t="s">
        <v>128</v>
      </c>
      <c r="J2393" s="33" t="s">
        <v>10252</v>
      </c>
      <c r="K2393" s="29" t="s">
        <v>178</v>
      </c>
      <c r="L2393" s="29" t="s">
        <v>10251</v>
      </c>
      <c r="M2393" s="29" t="s">
        <v>10250</v>
      </c>
      <c r="N2393" s="28">
        <v>523161.3</v>
      </c>
      <c r="O2393" s="28">
        <v>6094207</v>
      </c>
      <c r="P2393" s="29" t="s">
        <v>8221</v>
      </c>
      <c r="Q2393" s="32" t="s">
        <v>174</v>
      </c>
      <c r="R2393" s="19"/>
      <c r="S2393" s="19"/>
      <c r="T2393" s="19"/>
      <c r="U2393" s="19"/>
      <c r="V2393" s="19"/>
      <c r="W2393" s="19"/>
      <c r="X2393" s="19"/>
      <c r="Y2393" s="19"/>
      <c r="Z2393" s="19"/>
      <c r="AA2393" s="19"/>
      <c r="AB2393" s="19"/>
      <c r="AC2393" s="19"/>
      <c r="AD2393" s="19"/>
      <c r="AE2393" s="19"/>
      <c r="AF2393" s="19"/>
      <c r="AG2393" s="19"/>
      <c r="AH2393" s="19"/>
      <c r="AI2393" s="19"/>
      <c r="AJ2393" s="19"/>
      <c r="AK2393" s="19"/>
      <c r="AL2393" s="19"/>
      <c r="AM2393" s="19"/>
      <c r="AN2393" s="19"/>
      <c r="AO2393" s="19"/>
      <c r="AP2393" s="19"/>
      <c r="AQ2393" s="31">
        <v>799594.1953125</v>
      </c>
      <c r="AR2393" s="31">
        <v>1244446.99609375</v>
      </c>
      <c r="AS2393" s="31">
        <v>1376382.3359375</v>
      </c>
      <c r="AT2393" s="31">
        <v>1364063.6640625</v>
      </c>
      <c r="AU2393" s="31">
        <v>1283541.34765625</v>
      </c>
      <c r="AV2393" s="31">
        <v>1507650.6640625</v>
      </c>
      <c r="AW2393" s="31">
        <v>1311960.484375</v>
      </c>
      <c r="AX2393" s="31">
        <v>124035</v>
      </c>
      <c r="AY2393" s="31">
        <v>89522</v>
      </c>
      <c r="AZ2393" s="31">
        <v>213557</v>
      </c>
    </row>
    <row r="2394" spans="1:52" ht="15" customHeight="1">
      <c r="A2394" s="29" t="s">
        <v>10249</v>
      </c>
      <c r="B2394" s="34">
        <v>37440</v>
      </c>
      <c r="C2394" s="28">
        <v>900</v>
      </c>
      <c r="D2394" s="28">
        <v>52</v>
      </c>
      <c r="E2394" s="28">
        <v>44</v>
      </c>
      <c r="F2394" s="29" t="s">
        <v>2104</v>
      </c>
      <c r="G2394" s="29" t="s">
        <v>7639</v>
      </c>
      <c r="H2394" s="28">
        <v>580</v>
      </c>
      <c r="I2394" s="29" t="s">
        <v>128</v>
      </c>
      <c r="J2394" s="33" t="s">
        <v>10248</v>
      </c>
      <c r="K2394" s="29" t="s">
        <v>178</v>
      </c>
      <c r="L2394" s="29" t="s">
        <v>10247</v>
      </c>
      <c r="M2394" s="29" t="s">
        <v>2930</v>
      </c>
      <c r="N2394" s="28">
        <v>526584.4</v>
      </c>
      <c r="O2394" s="28">
        <v>6103251</v>
      </c>
      <c r="P2394" s="29" t="s">
        <v>10246</v>
      </c>
      <c r="Q2394" s="32" t="s">
        <v>174</v>
      </c>
      <c r="R2394" s="19"/>
      <c r="S2394" s="19"/>
      <c r="T2394" s="19"/>
      <c r="U2394" s="19"/>
      <c r="V2394" s="19"/>
      <c r="W2394" s="19"/>
      <c r="X2394" s="19"/>
      <c r="Y2394" s="19"/>
      <c r="Z2394" s="19"/>
      <c r="AA2394" s="19"/>
      <c r="AB2394" s="19"/>
      <c r="AC2394" s="19"/>
      <c r="AD2394" s="19"/>
      <c r="AE2394" s="19"/>
      <c r="AF2394" s="19"/>
      <c r="AG2394" s="19"/>
      <c r="AH2394" s="19"/>
      <c r="AI2394" s="19"/>
      <c r="AJ2394" s="19"/>
      <c r="AK2394" s="19"/>
      <c r="AL2394" s="19"/>
      <c r="AM2394" s="19"/>
      <c r="AN2394" s="19"/>
      <c r="AO2394" s="19"/>
      <c r="AP2394" s="19"/>
      <c r="AQ2394" s="31">
        <v>673913.3359375</v>
      </c>
      <c r="AR2394" s="31">
        <v>1434316.66015625</v>
      </c>
      <c r="AS2394" s="31">
        <v>1623968</v>
      </c>
      <c r="AT2394" s="31">
        <v>1565163.68359375</v>
      </c>
      <c r="AU2394" s="31">
        <v>1425285.0078125</v>
      </c>
      <c r="AV2394" s="31">
        <v>1781236.31640625</v>
      </c>
      <c r="AW2394" s="31">
        <v>1696809.0078125</v>
      </c>
      <c r="AX2394" s="31">
        <v>134867</v>
      </c>
      <c r="AY2394" s="31">
        <v>127787.3359375</v>
      </c>
      <c r="AZ2394" s="31">
        <v>262654.3359375</v>
      </c>
    </row>
    <row r="2395" spans="1:52" ht="15" customHeight="1">
      <c r="A2395" s="29" t="s">
        <v>10245</v>
      </c>
      <c r="B2395" s="34">
        <v>36818</v>
      </c>
      <c r="C2395" s="28">
        <v>750</v>
      </c>
      <c r="D2395" s="28">
        <v>48</v>
      </c>
      <c r="E2395" s="28">
        <v>45</v>
      </c>
      <c r="F2395" s="29" t="s">
        <v>172</v>
      </c>
      <c r="G2395" s="29" t="s">
        <v>10240</v>
      </c>
      <c r="H2395" s="28">
        <v>607</v>
      </c>
      <c r="I2395" s="29" t="s">
        <v>10222</v>
      </c>
      <c r="J2395" s="33" t="s">
        <v>10244</v>
      </c>
      <c r="K2395" s="29" t="s">
        <v>178</v>
      </c>
      <c r="L2395" s="29" t="s">
        <v>10243</v>
      </c>
      <c r="M2395" s="29" t="s">
        <v>355</v>
      </c>
      <c r="N2395" s="28">
        <v>541638.9</v>
      </c>
      <c r="O2395" s="28">
        <v>6158687</v>
      </c>
      <c r="P2395" s="29" t="s">
        <v>10242</v>
      </c>
      <c r="Q2395" s="32" t="s">
        <v>174</v>
      </c>
      <c r="R2395" s="19"/>
      <c r="S2395" s="19"/>
      <c r="T2395" s="19"/>
      <c r="U2395" s="19"/>
      <c r="V2395" s="19"/>
      <c r="W2395" s="19"/>
      <c r="X2395" s="19"/>
      <c r="Y2395" s="19"/>
      <c r="Z2395" s="19"/>
      <c r="AA2395" s="19"/>
      <c r="AB2395" s="19"/>
      <c r="AC2395" s="19"/>
      <c r="AD2395" s="19"/>
      <c r="AE2395" s="19"/>
      <c r="AF2395" s="19"/>
      <c r="AG2395" s="19"/>
      <c r="AH2395" s="19"/>
      <c r="AI2395" s="19"/>
      <c r="AJ2395" s="19"/>
      <c r="AK2395" s="19"/>
      <c r="AL2395" s="19"/>
      <c r="AM2395" s="19"/>
      <c r="AN2395" s="19"/>
      <c r="AO2395" s="31">
        <v>334963</v>
      </c>
      <c r="AP2395" s="31">
        <v>1209635.7109375</v>
      </c>
      <c r="AQ2395" s="31">
        <v>1287085.8061523438</v>
      </c>
      <c r="AR2395" s="31">
        <v>1170756.09765625</v>
      </c>
      <c r="AS2395" s="31">
        <v>1326934.3046875</v>
      </c>
      <c r="AT2395" s="31">
        <v>1308418.1015625</v>
      </c>
      <c r="AU2395" s="31">
        <v>1200013.48828125</v>
      </c>
      <c r="AV2395" s="31">
        <v>1452710.40625</v>
      </c>
      <c r="AW2395" s="31">
        <v>1439293.1015625</v>
      </c>
      <c r="AX2395" s="31">
        <v>123440</v>
      </c>
      <c r="AY2395" s="31">
        <v>90622.703125</v>
      </c>
      <c r="AZ2395" s="31">
        <v>214062.703125</v>
      </c>
    </row>
    <row r="2396" spans="1:52" ht="15" customHeight="1">
      <c r="A2396" s="29" t="s">
        <v>10241</v>
      </c>
      <c r="B2396" s="34">
        <v>32749</v>
      </c>
      <c r="C2396" s="28">
        <v>300</v>
      </c>
      <c r="D2396" s="28">
        <v>31</v>
      </c>
      <c r="E2396" s="28">
        <v>30</v>
      </c>
      <c r="F2396" s="29" t="s">
        <v>440</v>
      </c>
      <c r="G2396" s="29" t="s">
        <v>10235</v>
      </c>
      <c r="H2396" s="28">
        <v>607</v>
      </c>
      <c r="I2396" s="29" t="s">
        <v>10222</v>
      </c>
      <c r="J2396" s="33" t="s">
        <v>10239</v>
      </c>
      <c r="K2396" s="29" t="s">
        <v>178</v>
      </c>
      <c r="L2396" s="29" t="s">
        <v>10238</v>
      </c>
      <c r="M2396" s="29" t="s">
        <v>6203</v>
      </c>
      <c r="N2396" s="28">
        <v>543008.5</v>
      </c>
      <c r="O2396" s="28">
        <v>6158928</v>
      </c>
      <c r="P2396" s="29" t="s">
        <v>10237</v>
      </c>
      <c r="Q2396" s="32" t="s">
        <v>207</v>
      </c>
      <c r="R2396" s="19"/>
      <c r="S2396" s="19"/>
      <c r="T2396" s="19"/>
      <c r="U2396" s="19"/>
      <c r="V2396" s="19"/>
      <c r="W2396" s="19"/>
      <c r="X2396" s="19"/>
      <c r="Y2396" s="19"/>
      <c r="Z2396" s="19"/>
      <c r="AA2396" s="19"/>
      <c r="AB2396" s="19"/>
      <c r="AC2396" s="19"/>
      <c r="AD2396" s="31">
        <v>80210</v>
      </c>
      <c r="AE2396" s="31">
        <v>339480</v>
      </c>
      <c r="AF2396" s="31">
        <v>398310</v>
      </c>
      <c r="AG2396" s="31">
        <v>473440</v>
      </c>
      <c r="AH2396" s="31">
        <v>505390</v>
      </c>
      <c r="AI2396" s="31">
        <v>542980</v>
      </c>
      <c r="AJ2396" s="31">
        <v>465121</v>
      </c>
      <c r="AK2396" s="31">
        <v>422029</v>
      </c>
      <c r="AL2396" s="31">
        <v>454590</v>
      </c>
      <c r="AM2396" s="31">
        <v>576814</v>
      </c>
      <c r="AN2396" s="31">
        <v>316449</v>
      </c>
      <c r="AO2396" s="31">
        <v>464510</v>
      </c>
      <c r="AP2396" s="31">
        <v>393691.193359375</v>
      </c>
      <c r="AQ2396" s="31">
        <v>327083.80419921875</v>
      </c>
      <c r="AR2396" s="31">
        <v>338471.4033203125</v>
      </c>
      <c r="AS2396" s="31">
        <v>449883.103515625</v>
      </c>
      <c r="AT2396" s="31">
        <v>138215.20078122616</v>
      </c>
      <c r="AU2396" s="31">
        <v>0</v>
      </c>
      <c r="AV2396" s="31">
        <v>0</v>
      </c>
      <c r="AW2396" s="31">
        <v>0</v>
      </c>
      <c r="AX2396" s="31">
        <v>0</v>
      </c>
      <c r="AY2396" s="31">
        <v>0</v>
      </c>
      <c r="AZ2396" s="31">
        <v>0</v>
      </c>
    </row>
    <row r="2397" spans="1:52" ht="15" customHeight="1">
      <c r="A2397" s="29" t="s">
        <v>10236</v>
      </c>
      <c r="B2397" s="34">
        <v>33788</v>
      </c>
      <c r="C2397" s="28">
        <v>300</v>
      </c>
      <c r="D2397" s="28">
        <v>31</v>
      </c>
      <c r="E2397" s="28">
        <v>30</v>
      </c>
      <c r="F2397" s="29" t="s">
        <v>440</v>
      </c>
      <c r="G2397" s="29" t="s">
        <v>10230</v>
      </c>
      <c r="H2397" s="28">
        <v>607</v>
      </c>
      <c r="I2397" s="29" t="s">
        <v>10222</v>
      </c>
      <c r="J2397" s="33" t="s">
        <v>10234</v>
      </c>
      <c r="K2397" s="29" t="s">
        <v>178</v>
      </c>
      <c r="L2397" s="29" t="s">
        <v>10233</v>
      </c>
      <c r="M2397" s="29" t="s">
        <v>4552</v>
      </c>
      <c r="N2397" s="28">
        <v>548760.69999999995</v>
      </c>
      <c r="O2397" s="28">
        <v>6162993</v>
      </c>
      <c r="P2397" s="29" t="s">
        <v>10232</v>
      </c>
      <c r="Q2397" s="32" t="s">
        <v>207</v>
      </c>
      <c r="R2397" s="19"/>
      <c r="S2397" s="19"/>
      <c r="T2397" s="19"/>
      <c r="U2397" s="19"/>
      <c r="V2397" s="19"/>
      <c r="W2397" s="19"/>
      <c r="X2397" s="19"/>
      <c r="Y2397" s="19"/>
      <c r="Z2397" s="19"/>
      <c r="AA2397" s="19"/>
      <c r="AB2397" s="19"/>
      <c r="AC2397" s="19"/>
      <c r="AD2397" s="19"/>
      <c r="AE2397" s="19"/>
      <c r="AF2397" s="19"/>
      <c r="AG2397" s="31">
        <v>237930</v>
      </c>
      <c r="AH2397" s="31">
        <v>594190</v>
      </c>
      <c r="AI2397" s="31">
        <v>648800</v>
      </c>
      <c r="AJ2397" s="31">
        <v>564200</v>
      </c>
      <c r="AK2397" s="31">
        <v>478710</v>
      </c>
      <c r="AL2397" s="31">
        <v>493620</v>
      </c>
      <c r="AM2397" s="31">
        <v>621638</v>
      </c>
      <c r="AN2397" s="31">
        <v>505114</v>
      </c>
      <c r="AO2397" s="31">
        <v>565714</v>
      </c>
      <c r="AP2397" s="31">
        <v>470651.8984375</v>
      </c>
      <c r="AQ2397" s="31">
        <v>525548.5</v>
      </c>
      <c r="AR2397" s="31">
        <v>461377.609375</v>
      </c>
      <c r="AS2397" s="31">
        <v>450988.1953125</v>
      </c>
      <c r="AT2397" s="31">
        <v>349159.00244140625</v>
      </c>
      <c r="AU2397" s="31">
        <v>458862.001953125</v>
      </c>
      <c r="AV2397" s="31">
        <v>572360.3984375</v>
      </c>
      <c r="AW2397" s="31">
        <v>451926.49853515625</v>
      </c>
      <c r="AX2397" s="31">
        <v>47923.8984375</v>
      </c>
      <c r="AY2397" s="31">
        <v>35821.19921875</v>
      </c>
      <c r="AZ2397" s="31">
        <v>83745.09765625</v>
      </c>
    </row>
    <row r="2398" spans="1:52" ht="15" customHeight="1">
      <c r="A2398" s="29" t="s">
        <v>10231</v>
      </c>
      <c r="B2398" s="34">
        <v>35765</v>
      </c>
      <c r="C2398" s="28">
        <v>600</v>
      </c>
      <c r="D2398" s="28">
        <v>48</v>
      </c>
      <c r="E2398" s="28">
        <v>46</v>
      </c>
      <c r="F2398" s="29" t="s">
        <v>172</v>
      </c>
      <c r="G2398" s="29" t="s">
        <v>10223</v>
      </c>
      <c r="H2398" s="28">
        <v>607</v>
      </c>
      <c r="I2398" s="29" t="s">
        <v>10222</v>
      </c>
      <c r="J2398" s="33" t="s">
        <v>10229</v>
      </c>
      <c r="K2398" s="29" t="s">
        <v>178</v>
      </c>
      <c r="L2398" s="29" t="s">
        <v>10226</v>
      </c>
      <c r="M2398" s="29" t="s">
        <v>351</v>
      </c>
      <c r="N2398" s="28">
        <v>543711.6</v>
      </c>
      <c r="O2398" s="28">
        <v>6160551</v>
      </c>
      <c r="P2398" s="29" t="s">
        <v>10225</v>
      </c>
      <c r="Q2398" s="32" t="s">
        <v>174</v>
      </c>
      <c r="R2398" s="19"/>
      <c r="S2398" s="19"/>
      <c r="T2398" s="19"/>
      <c r="U2398" s="19"/>
      <c r="V2398" s="19"/>
      <c r="W2398" s="19"/>
      <c r="X2398" s="19"/>
      <c r="Y2398" s="19"/>
      <c r="Z2398" s="19"/>
      <c r="AA2398" s="19"/>
      <c r="AB2398" s="19"/>
      <c r="AC2398" s="19"/>
      <c r="AD2398" s="19"/>
      <c r="AE2398" s="19"/>
      <c r="AF2398" s="19"/>
      <c r="AG2398" s="19"/>
      <c r="AH2398" s="19"/>
      <c r="AI2398" s="19"/>
      <c r="AJ2398" s="19"/>
      <c r="AK2398" s="19"/>
      <c r="AL2398" s="31">
        <v>17770.5</v>
      </c>
      <c r="AM2398" s="31">
        <v>1436765</v>
      </c>
      <c r="AN2398" s="31">
        <v>1231960</v>
      </c>
      <c r="AO2398" s="31">
        <v>1371422.5</v>
      </c>
      <c r="AP2398" s="31">
        <v>1135125</v>
      </c>
      <c r="AQ2398" s="31">
        <v>1304343.5</v>
      </c>
      <c r="AR2398" s="31">
        <v>1093284.625</v>
      </c>
      <c r="AS2398" s="31">
        <v>1228705</v>
      </c>
      <c r="AT2398" s="31">
        <v>1178294.25</v>
      </c>
      <c r="AU2398" s="31">
        <v>1034866.625</v>
      </c>
      <c r="AV2398" s="31">
        <v>1333282.625</v>
      </c>
      <c r="AW2398" s="31">
        <v>1284799.875</v>
      </c>
      <c r="AX2398" s="31">
        <v>109741.375</v>
      </c>
      <c r="AY2398" s="31">
        <v>83366.75</v>
      </c>
      <c r="AZ2398" s="31">
        <v>193108.125</v>
      </c>
    </row>
    <row r="2399" spans="1:52" ht="15" customHeight="1">
      <c r="A2399" s="29" t="s">
        <v>10228</v>
      </c>
      <c r="B2399" s="34">
        <v>35765</v>
      </c>
      <c r="C2399" s="28">
        <v>600</v>
      </c>
      <c r="D2399" s="28">
        <v>48</v>
      </c>
      <c r="E2399" s="28">
        <v>46</v>
      </c>
      <c r="F2399" s="29" t="s">
        <v>172</v>
      </c>
      <c r="G2399" s="29" t="s">
        <v>10223</v>
      </c>
      <c r="H2399" s="28">
        <v>607</v>
      </c>
      <c r="I2399" s="29" t="s">
        <v>10222</v>
      </c>
      <c r="J2399" s="33" t="s">
        <v>10227</v>
      </c>
      <c r="K2399" s="29" t="s">
        <v>178</v>
      </c>
      <c r="L2399" s="29" t="s">
        <v>10226</v>
      </c>
      <c r="M2399" s="29" t="s">
        <v>2357</v>
      </c>
      <c r="N2399" s="28">
        <v>543416.19999999995</v>
      </c>
      <c r="O2399" s="28">
        <v>6160289</v>
      </c>
      <c r="P2399" s="29" t="s">
        <v>10225</v>
      </c>
      <c r="Q2399" s="32" t="s">
        <v>174</v>
      </c>
      <c r="R2399" s="19"/>
      <c r="S2399" s="19"/>
      <c r="T2399" s="19"/>
      <c r="U2399" s="19"/>
      <c r="V2399" s="19"/>
      <c r="W2399" s="19"/>
      <c r="X2399" s="19"/>
      <c r="Y2399" s="19"/>
      <c r="Z2399" s="19"/>
      <c r="AA2399" s="19"/>
      <c r="AB2399" s="19"/>
      <c r="AC2399" s="19"/>
      <c r="AD2399" s="19"/>
      <c r="AE2399" s="19"/>
      <c r="AF2399" s="19"/>
      <c r="AG2399" s="19"/>
      <c r="AH2399" s="19"/>
      <c r="AI2399" s="19"/>
      <c r="AJ2399" s="19"/>
      <c r="AK2399" s="19"/>
      <c r="AL2399" s="31">
        <v>17770.5</v>
      </c>
      <c r="AM2399" s="31">
        <v>1436765</v>
      </c>
      <c r="AN2399" s="31">
        <v>1231960</v>
      </c>
      <c r="AO2399" s="31">
        <v>1371422.5</v>
      </c>
      <c r="AP2399" s="31">
        <v>1135125</v>
      </c>
      <c r="AQ2399" s="31">
        <v>1304343.5</v>
      </c>
      <c r="AR2399" s="31">
        <v>1093284.625</v>
      </c>
      <c r="AS2399" s="31">
        <v>1228705</v>
      </c>
      <c r="AT2399" s="31">
        <v>1178294.25</v>
      </c>
      <c r="AU2399" s="31">
        <v>1034866.625</v>
      </c>
      <c r="AV2399" s="31">
        <v>1333282.625</v>
      </c>
      <c r="AW2399" s="31">
        <v>1284799.875</v>
      </c>
      <c r="AX2399" s="31">
        <v>109741.375</v>
      </c>
      <c r="AY2399" s="31">
        <v>83366.75</v>
      </c>
      <c r="AZ2399" s="31">
        <v>193108.125</v>
      </c>
    </row>
    <row r="2400" spans="1:52" ht="15" customHeight="1">
      <c r="A2400" s="29" t="s">
        <v>10224</v>
      </c>
      <c r="B2400" s="34">
        <v>34596</v>
      </c>
      <c r="C2400" s="28">
        <v>11</v>
      </c>
      <c r="D2400" s="28">
        <v>13.3</v>
      </c>
      <c r="E2400" s="28">
        <v>18</v>
      </c>
      <c r="F2400" s="29" t="s">
        <v>10217</v>
      </c>
      <c r="G2400" s="29" t="s">
        <v>8240</v>
      </c>
      <c r="H2400" s="28">
        <v>607</v>
      </c>
      <c r="I2400" s="29" t="s">
        <v>10222</v>
      </c>
      <c r="J2400" s="33" t="s">
        <v>10221</v>
      </c>
      <c r="K2400" s="29" t="s">
        <v>178</v>
      </c>
      <c r="L2400" s="29" t="s">
        <v>10220</v>
      </c>
      <c r="M2400" s="29" t="s">
        <v>4543</v>
      </c>
      <c r="N2400" s="28">
        <v>547958.4</v>
      </c>
      <c r="O2400" s="28">
        <v>6162431</v>
      </c>
      <c r="P2400" s="29" t="s">
        <v>10219</v>
      </c>
      <c r="Q2400" s="32" t="s">
        <v>368</v>
      </c>
      <c r="R2400" s="19"/>
      <c r="S2400" s="19"/>
      <c r="T2400" s="19"/>
      <c r="U2400" s="19"/>
      <c r="V2400" s="19"/>
      <c r="W2400" s="19"/>
      <c r="X2400" s="19"/>
      <c r="Y2400" s="19"/>
      <c r="Z2400" s="19"/>
      <c r="AA2400" s="19"/>
      <c r="AB2400" s="19"/>
      <c r="AC2400" s="19"/>
      <c r="AD2400" s="19"/>
      <c r="AE2400" s="19"/>
      <c r="AF2400" s="19"/>
      <c r="AG2400" s="19"/>
      <c r="AH2400" s="19"/>
      <c r="AI2400" s="31">
        <v>9828</v>
      </c>
      <c r="AJ2400" s="31">
        <v>21123</v>
      </c>
      <c r="AK2400" s="31">
        <v>30451</v>
      </c>
      <c r="AL2400" s="31">
        <v>30805</v>
      </c>
      <c r="AM2400" s="31">
        <v>36584</v>
      </c>
      <c r="AN2400" s="31">
        <v>24074</v>
      </c>
      <c r="AO2400" s="31">
        <v>21439</v>
      </c>
      <c r="AP2400" s="31">
        <v>76413</v>
      </c>
      <c r="AQ2400" s="31">
        <v>76434</v>
      </c>
      <c r="AR2400" s="31">
        <v>23875.999755859375</v>
      </c>
      <c r="AS2400" s="31">
        <v>23695.999328613281</v>
      </c>
      <c r="AT2400" s="31">
        <v>26015</v>
      </c>
      <c r="AU2400" s="31">
        <v>23533.000122070313</v>
      </c>
      <c r="AV2400" s="31">
        <v>23878.000122070313</v>
      </c>
      <c r="AW2400" s="31">
        <v>14167.092041015625</v>
      </c>
      <c r="AX2400" s="31">
        <v>0</v>
      </c>
      <c r="AY2400" s="31">
        <v>0</v>
      </c>
      <c r="AZ2400" s="31">
        <v>0</v>
      </c>
    </row>
    <row r="2401" spans="1:52" ht="15" customHeight="1">
      <c r="A2401" s="29" t="s">
        <v>10218</v>
      </c>
      <c r="B2401" s="34">
        <v>32093</v>
      </c>
      <c r="C2401" s="28">
        <v>95</v>
      </c>
      <c r="D2401" s="28">
        <v>19.399999999999999</v>
      </c>
      <c r="E2401" s="28">
        <v>24</v>
      </c>
      <c r="F2401" s="29" t="s">
        <v>440</v>
      </c>
      <c r="G2401" s="29" t="s">
        <v>204</v>
      </c>
      <c r="H2401" s="28">
        <v>615</v>
      </c>
      <c r="I2401" s="29" t="s">
        <v>109</v>
      </c>
      <c r="J2401" s="33" t="s">
        <v>10216</v>
      </c>
      <c r="K2401" s="29" t="s">
        <v>178</v>
      </c>
      <c r="L2401" s="29" t="s">
        <v>10215</v>
      </c>
      <c r="M2401" s="29" t="s">
        <v>10214</v>
      </c>
      <c r="N2401" s="28">
        <v>580021.30000000005</v>
      </c>
      <c r="O2401" s="28">
        <v>6178948</v>
      </c>
      <c r="P2401" s="29" t="s">
        <v>10213</v>
      </c>
      <c r="Q2401" s="32" t="s">
        <v>207</v>
      </c>
      <c r="R2401" s="19"/>
      <c r="S2401" s="19"/>
      <c r="T2401" s="19"/>
      <c r="U2401" s="19"/>
      <c r="V2401" s="19"/>
      <c r="W2401" s="19"/>
      <c r="X2401" s="19"/>
      <c r="Y2401" s="19"/>
      <c r="Z2401" s="19"/>
      <c r="AA2401" s="19"/>
      <c r="AB2401" s="31">
        <v>21221</v>
      </c>
      <c r="AC2401" s="31">
        <v>287827</v>
      </c>
      <c r="AD2401" s="31">
        <v>291024</v>
      </c>
      <c r="AE2401" s="31">
        <v>303759</v>
      </c>
      <c r="AF2401" s="31">
        <v>272392</v>
      </c>
      <c r="AG2401" s="31">
        <v>281110</v>
      </c>
      <c r="AH2401" s="31">
        <v>297490</v>
      </c>
      <c r="AI2401" s="31">
        <v>301180</v>
      </c>
      <c r="AJ2401" s="31">
        <v>274600</v>
      </c>
      <c r="AK2401" s="31">
        <v>246650</v>
      </c>
      <c r="AL2401" s="31">
        <v>257680</v>
      </c>
      <c r="AM2401" s="31">
        <v>290610</v>
      </c>
      <c r="AN2401" s="31">
        <v>299647</v>
      </c>
      <c r="AO2401" s="31">
        <v>349101</v>
      </c>
      <c r="AP2401" s="31">
        <v>308829.0029296875</v>
      </c>
      <c r="AQ2401" s="31">
        <v>323086.3349609375</v>
      </c>
      <c r="AR2401" s="31">
        <v>230085.8603515625</v>
      </c>
      <c r="AS2401" s="31">
        <v>259834</v>
      </c>
      <c r="AT2401" s="31">
        <v>249986</v>
      </c>
      <c r="AU2401" s="31">
        <v>183547</v>
      </c>
      <c r="AV2401" s="31">
        <v>95467</v>
      </c>
      <c r="AW2401" s="31">
        <v>8972</v>
      </c>
      <c r="AX2401" s="31">
        <v>26973</v>
      </c>
      <c r="AY2401" s="31">
        <v>15119</v>
      </c>
      <c r="AZ2401" s="31">
        <v>42092</v>
      </c>
    </row>
    <row r="2402" spans="1:52" ht="15" customHeight="1">
      <c r="A2402" s="29" t="s">
        <v>10212</v>
      </c>
      <c r="B2402" s="34">
        <v>32157</v>
      </c>
      <c r="C2402" s="28">
        <v>150</v>
      </c>
      <c r="D2402" s="28">
        <v>23</v>
      </c>
      <c r="E2402" s="28">
        <v>24</v>
      </c>
      <c r="F2402" s="29" t="s">
        <v>440</v>
      </c>
      <c r="G2402" s="29" t="s">
        <v>204</v>
      </c>
      <c r="H2402" s="28">
        <v>615</v>
      </c>
      <c r="I2402" s="29" t="s">
        <v>109</v>
      </c>
      <c r="J2402" s="33" t="s">
        <v>10211</v>
      </c>
      <c r="K2402" s="29" t="s">
        <v>178</v>
      </c>
      <c r="L2402" s="29" t="s">
        <v>10207</v>
      </c>
      <c r="M2402" s="29" t="s">
        <v>4250</v>
      </c>
      <c r="N2402" s="28">
        <v>580019.30000000005</v>
      </c>
      <c r="O2402" s="28">
        <v>6179097</v>
      </c>
      <c r="P2402" s="29" t="s">
        <v>10210</v>
      </c>
      <c r="Q2402" s="32" t="s">
        <v>207</v>
      </c>
      <c r="R2402" s="19"/>
      <c r="S2402" s="19"/>
      <c r="T2402" s="19"/>
      <c r="U2402" s="19"/>
      <c r="V2402" s="19"/>
      <c r="W2402" s="19"/>
      <c r="X2402" s="19"/>
      <c r="Y2402" s="19"/>
      <c r="Z2402" s="19"/>
      <c r="AA2402" s="19"/>
      <c r="AB2402" s="19"/>
      <c r="AC2402" s="31">
        <v>371887</v>
      </c>
      <c r="AD2402" s="31">
        <v>410203</v>
      </c>
      <c r="AE2402" s="31">
        <v>428152</v>
      </c>
      <c r="AF2402" s="31">
        <v>383940</v>
      </c>
      <c r="AG2402" s="31">
        <v>407990</v>
      </c>
      <c r="AH2402" s="31">
        <v>387169</v>
      </c>
      <c r="AI2402" s="31">
        <v>430890</v>
      </c>
      <c r="AJ2402" s="31">
        <v>390670</v>
      </c>
      <c r="AK2402" s="31">
        <v>348689</v>
      </c>
      <c r="AL2402" s="31">
        <v>368470</v>
      </c>
      <c r="AM2402" s="31">
        <v>413140</v>
      </c>
      <c r="AN2402" s="31">
        <v>299647</v>
      </c>
      <c r="AO2402" s="31">
        <v>349101</v>
      </c>
      <c r="AP2402" s="31">
        <v>308829.0029296875</v>
      </c>
      <c r="AQ2402" s="31">
        <v>323086.3349609375</v>
      </c>
      <c r="AR2402" s="31">
        <v>336631.818359375</v>
      </c>
      <c r="AS2402" s="31">
        <v>375019.578125</v>
      </c>
      <c r="AT2402" s="31">
        <v>362992</v>
      </c>
      <c r="AU2402" s="31">
        <v>271047.54150390625</v>
      </c>
      <c r="AV2402" s="31">
        <v>178520.62109375</v>
      </c>
      <c r="AW2402" s="31">
        <v>285809.81106567383</v>
      </c>
      <c r="AX2402" s="31">
        <v>0</v>
      </c>
      <c r="AY2402" s="31">
        <v>17070.05078125</v>
      </c>
      <c r="AZ2402" s="31">
        <v>17070.05078125</v>
      </c>
    </row>
    <row r="2403" spans="1:52" ht="15" customHeight="1">
      <c r="A2403" s="29" t="s">
        <v>10209</v>
      </c>
      <c r="B2403" s="34">
        <v>33105</v>
      </c>
      <c r="C2403" s="28">
        <v>150</v>
      </c>
      <c r="D2403" s="28">
        <v>23</v>
      </c>
      <c r="E2403" s="28">
        <v>24</v>
      </c>
      <c r="F2403" s="29" t="s">
        <v>440</v>
      </c>
      <c r="G2403" s="29" t="s">
        <v>204</v>
      </c>
      <c r="H2403" s="28">
        <v>615</v>
      </c>
      <c r="I2403" s="29" t="s">
        <v>109</v>
      </c>
      <c r="J2403" s="33" t="s">
        <v>10208</v>
      </c>
      <c r="K2403" s="29" t="s">
        <v>178</v>
      </c>
      <c r="L2403" s="29" t="s">
        <v>10207</v>
      </c>
      <c r="M2403" s="29" t="s">
        <v>5460</v>
      </c>
      <c r="N2403" s="28">
        <v>580102.69999999995</v>
      </c>
      <c r="O2403" s="28">
        <v>6179026</v>
      </c>
      <c r="P2403" s="29" t="s">
        <v>10206</v>
      </c>
      <c r="Q2403" s="32" t="s">
        <v>207</v>
      </c>
      <c r="R2403" s="19"/>
      <c r="S2403" s="19"/>
      <c r="T2403" s="19"/>
      <c r="U2403" s="19"/>
      <c r="V2403" s="19"/>
      <c r="W2403" s="19"/>
      <c r="X2403" s="19"/>
      <c r="Y2403" s="19"/>
      <c r="Z2403" s="19"/>
      <c r="AA2403" s="19"/>
      <c r="AB2403" s="19"/>
      <c r="AC2403" s="19"/>
      <c r="AD2403" s="19"/>
      <c r="AE2403" s="31">
        <v>146729</v>
      </c>
      <c r="AF2403" s="31">
        <v>394731</v>
      </c>
      <c r="AG2403" s="31">
        <v>408460</v>
      </c>
      <c r="AH2403" s="31">
        <v>410110</v>
      </c>
      <c r="AI2403" s="31">
        <v>442900</v>
      </c>
      <c r="AJ2403" s="31">
        <v>397069</v>
      </c>
      <c r="AK2403" s="31">
        <v>369360</v>
      </c>
      <c r="AL2403" s="31">
        <v>380730</v>
      </c>
      <c r="AM2403" s="31">
        <v>414740</v>
      </c>
      <c r="AN2403" s="31">
        <v>299647</v>
      </c>
      <c r="AO2403" s="31">
        <v>349101</v>
      </c>
      <c r="AP2403" s="31">
        <v>308829.0029296875</v>
      </c>
      <c r="AQ2403" s="31">
        <v>323086.3349609375</v>
      </c>
      <c r="AR2403" s="31">
        <v>336631.818359375</v>
      </c>
      <c r="AS2403" s="31">
        <v>365242.578125</v>
      </c>
      <c r="AT2403" s="31">
        <v>373539</v>
      </c>
      <c r="AU2403" s="31">
        <v>322145.3212890625</v>
      </c>
      <c r="AV2403" s="31">
        <v>383661.5869140625</v>
      </c>
      <c r="AW2403" s="31">
        <v>396091.32373046875</v>
      </c>
      <c r="AX2403" s="31">
        <v>39394.30078125</v>
      </c>
      <c r="AY2403" s="31">
        <v>23802.529296875</v>
      </c>
      <c r="AZ2403" s="31">
        <v>63196.830078125</v>
      </c>
    </row>
    <row r="2404" spans="1:52" ht="15" customHeight="1">
      <c r="A2404" s="29" t="s">
        <v>10205</v>
      </c>
      <c r="B2404" s="34">
        <v>36130</v>
      </c>
      <c r="C2404" s="28">
        <v>600</v>
      </c>
      <c r="D2404" s="28">
        <v>44</v>
      </c>
      <c r="E2404" s="28">
        <v>40</v>
      </c>
      <c r="F2404" s="29" t="s">
        <v>440</v>
      </c>
      <c r="G2404" s="29" t="s">
        <v>10200</v>
      </c>
      <c r="H2404" s="28">
        <v>615</v>
      </c>
      <c r="I2404" s="29" t="s">
        <v>109</v>
      </c>
      <c r="J2404" s="33" t="s">
        <v>10204</v>
      </c>
      <c r="K2404" s="29" t="s">
        <v>178</v>
      </c>
      <c r="L2404" s="29" t="s">
        <v>10203</v>
      </c>
      <c r="M2404" s="29" t="s">
        <v>976</v>
      </c>
      <c r="N2404" s="28">
        <v>547336.30000000005</v>
      </c>
      <c r="O2404" s="28">
        <v>6188707</v>
      </c>
      <c r="P2404" s="29" t="s">
        <v>10202</v>
      </c>
      <c r="Q2404" s="32" t="s">
        <v>174</v>
      </c>
      <c r="R2404" s="19"/>
      <c r="S2404" s="19"/>
      <c r="T2404" s="19"/>
      <c r="U2404" s="19"/>
      <c r="V2404" s="19"/>
      <c r="W2404" s="19"/>
      <c r="X2404" s="19"/>
      <c r="Y2404" s="19"/>
      <c r="Z2404" s="19"/>
      <c r="AA2404" s="19"/>
      <c r="AB2404" s="19"/>
      <c r="AC2404" s="19"/>
      <c r="AD2404" s="19"/>
      <c r="AE2404" s="19"/>
      <c r="AF2404" s="19"/>
      <c r="AG2404" s="19"/>
      <c r="AH2404" s="19"/>
      <c r="AI2404" s="19"/>
      <c r="AJ2404" s="19"/>
      <c r="AK2404" s="19"/>
      <c r="AL2404" s="19"/>
      <c r="AM2404" s="31">
        <v>89656</v>
      </c>
      <c r="AN2404" s="31">
        <v>938098</v>
      </c>
      <c r="AO2404" s="31">
        <v>1076934</v>
      </c>
      <c r="AP2404" s="31">
        <v>857542</v>
      </c>
      <c r="AQ2404" s="31">
        <v>970284</v>
      </c>
      <c r="AR2404" s="31">
        <v>828514</v>
      </c>
      <c r="AS2404" s="31">
        <v>919293</v>
      </c>
      <c r="AT2404" s="31">
        <v>870556</v>
      </c>
      <c r="AU2404" s="31">
        <v>777744</v>
      </c>
      <c r="AV2404" s="31">
        <v>1006301</v>
      </c>
      <c r="AW2404" s="31">
        <v>947016</v>
      </c>
      <c r="AX2404" s="31">
        <v>77641</v>
      </c>
      <c r="AY2404" s="31">
        <v>63058</v>
      </c>
      <c r="AZ2404" s="31">
        <v>140699</v>
      </c>
    </row>
    <row r="2405" spans="1:52" ht="15" customHeight="1">
      <c r="A2405" s="29" t="s">
        <v>10201</v>
      </c>
      <c r="B2405" s="34">
        <v>32209</v>
      </c>
      <c r="C2405" s="28">
        <v>150</v>
      </c>
      <c r="D2405" s="28">
        <v>23</v>
      </c>
      <c r="E2405" s="28">
        <v>24</v>
      </c>
      <c r="F2405" s="29" t="s">
        <v>205</v>
      </c>
      <c r="G2405" s="29" t="s">
        <v>3353</v>
      </c>
      <c r="H2405" s="28">
        <v>615</v>
      </c>
      <c r="I2405" s="29" t="s">
        <v>109</v>
      </c>
      <c r="J2405" s="33" t="s">
        <v>10199</v>
      </c>
      <c r="K2405" s="29" t="s">
        <v>178</v>
      </c>
      <c r="L2405" s="29" t="s">
        <v>10198</v>
      </c>
      <c r="M2405" s="29" t="s">
        <v>2346</v>
      </c>
      <c r="N2405" s="28">
        <v>550000</v>
      </c>
      <c r="O2405" s="28">
        <v>6200000</v>
      </c>
      <c r="P2405" s="29" t="s">
        <v>10197</v>
      </c>
      <c r="Q2405" s="32" t="s">
        <v>207</v>
      </c>
      <c r="R2405" s="19"/>
      <c r="S2405" s="19"/>
      <c r="T2405" s="19"/>
      <c r="U2405" s="19"/>
      <c r="V2405" s="19"/>
      <c r="W2405" s="19"/>
      <c r="X2405" s="19"/>
      <c r="Y2405" s="19"/>
      <c r="Z2405" s="19"/>
      <c r="AA2405" s="19"/>
      <c r="AB2405" s="19"/>
      <c r="AC2405" s="31">
        <v>227527</v>
      </c>
      <c r="AD2405" s="31">
        <v>306740</v>
      </c>
      <c r="AE2405" s="31">
        <v>320161</v>
      </c>
      <c r="AF2405" s="31">
        <v>287101</v>
      </c>
      <c r="AG2405" s="31">
        <v>300080</v>
      </c>
      <c r="AH2405" s="31">
        <v>314950</v>
      </c>
      <c r="AI2405" s="31">
        <v>328390</v>
      </c>
      <c r="AJ2405" s="31">
        <v>284110</v>
      </c>
      <c r="AK2405" s="31">
        <v>257560</v>
      </c>
      <c r="AL2405" s="31">
        <v>290930</v>
      </c>
      <c r="AM2405" s="31">
        <v>305663</v>
      </c>
      <c r="AN2405" s="31">
        <v>255247</v>
      </c>
      <c r="AO2405" s="31">
        <v>285744</v>
      </c>
      <c r="AP2405" s="31">
        <v>219976.5029296875</v>
      </c>
      <c r="AQ2405" s="31">
        <v>258537.1416015625</v>
      </c>
      <c r="AR2405" s="31">
        <v>205361.119140625</v>
      </c>
      <c r="AS2405" s="31">
        <v>256422.3154296875</v>
      </c>
      <c r="AT2405" s="31">
        <v>235806.0029296875</v>
      </c>
      <c r="AU2405" s="31">
        <v>222524.322265625</v>
      </c>
      <c r="AV2405" s="31">
        <v>202370.47900390625</v>
      </c>
      <c r="AW2405" s="31">
        <v>201310.80029296875</v>
      </c>
      <c r="AX2405" s="31">
        <v>23472.240234375</v>
      </c>
      <c r="AY2405" s="31">
        <v>17077.6796875</v>
      </c>
      <c r="AZ2405" s="31">
        <v>40549.919921875</v>
      </c>
    </row>
    <row r="2406" spans="1:52" ht="15" customHeight="1">
      <c r="A2406" s="29" t="s">
        <v>10196</v>
      </c>
      <c r="B2406" s="34">
        <v>32295</v>
      </c>
      <c r="C2406" s="28">
        <v>150</v>
      </c>
      <c r="D2406" s="28">
        <v>23</v>
      </c>
      <c r="E2406" s="28">
        <v>30</v>
      </c>
      <c r="F2406" s="29" t="s">
        <v>205</v>
      </c>
      <c r="G2406" s="29" t="s">
        <v>159</v>
      </c>
      <c r="H2406" s="28">
        <v>615</v>
      </c>
      <c r="I2406" s="29" t="s">
        <v>109</v>
      </c>
      <c r="J2406" s="33" t="s">
        <v>10195</v>
      </c>
      <c r="K2406" s="29" t="s">
        <v>178</v>
      </c>
      <c r="L2406" s="29" t="s">
        <v>10194</v>
      </c>
      <c r="M2406" s="29" t="s">
        <v>1247</v>
      </c>
      <c r="N2406" s="28">
        <v>534147</v>
      </c>
      <c r="O2406" s="28">
        <v>6199799</v>
      </c>
      <c r="P2406" s="29" t="s">
        <v>10193</v>
      </c>
      <c r="Q2406" s="32" t="s">
        <v>3133</v>
      </c>
      <c r="R2406" s="19"/>
      <c r="S2406" s="19"/>
      <c r="T2406" s="19"/>
      <c r="U2406" s="19"/>
      <c r="V2406" s="19"/>
      <c r="W2406" s="19"/>
      <c r="X2406" s="19"/>
      <c r="Y2406" s="19"/>
      <c r="Z2406" s="19"/>
      <c r="AA2406" s="19"/>
      <c r="AB2406" s="19"/>
      <c r="AC2406" s="31">
        <v>151432</v>
      </c>
      <c r="AD2406" s="31">
        <v>306228</v>
      </c>
      <c r="AE2406" s="31">
        <v>319628</v>
      </c>
      <c r="AF2406" s="31">
        <v>286622</v>
      </c>
      <c r="AG2406" s="31">
        <v>295820</v>
      </c>
      <c r="AH2406" s="31">
        <v>308070</v>
      </c>
      <c r="AI2406" s="31">
        <v>324850</v>
      </c>
      <c r="AJ2406" s="31">
        <v>287730</v>
      </c>
      <c r="AK2406" s="31">
        <v>263750</v>
      </c>
      <c r="AL2406" s="31">
        <v>288080</v>
      </c>
      <c r="AM2406" s="31">
        <v>295391</v>
      </c>
      <c r="AN2406" s="31">
        <v>259383</v>
      </c>
      <c r="AO2406" s="31">
        <v>293691</v>
      </c>
      <c r="AP2406" s="31">
        <v>233707.796875</v>
      </c>
      <c r="AQ2406" s="31">
        <v>254263.5283203125</v>
      </c>
      <c r="AR2406" s="31">
        <v>235592.12060546875</v>
      </c>
      <c r="AS2406" s="31">
        <v>263952.72265625</v>
      </c>
      <c r="AT2406" s="31">
        <v>240552.3173828125</v>
      </c>
      <c r="AU2406" s="31">
        <v>204262.71875</v>
      </c>
      <c r="AV2406" s="31">
        <v>250365.201171875</v>
      </c>
      <c r="AW2406" s="31">
        <v>246619.6005859375</v>
      </c>
      <c r="AX2406" s="31">
        <v>21323.0390625</v>
      </c>
      <c r="AY2406" s="31">
        <v>2297.0400390625</v>
      </c>
      <c r="AZ2406" s="31">
        <v>23620.0791015625</v>
      </c>
    </row>
    <row r="2407" spans="1:52" ht="15" customHeight="1">
      <c r="A2407" s="29" t="s">
        <v>10192</v>
      </c>
      <c r="B2407" s="34">
        <v>36703</v>
      </c>
      <c r="C2407" s="28">
        <v>800</v>
      </c>
      <c r="D2407" s="28">
        <v>50</v>
      </c>
      <c r="E2407" s="28">
        <v>50</v>
      </c>
      <c r="F2407" s="29" t="s">
        <v>1171</v>
      </c>
      <c r="G2407" s="29" t="s">
        <v>10187</v>
      </c>
      <c r="H2407" s="28">
        <v>615</v>
      </c>
      <c r="I2407" s="29" t="s">
        <v>109</v>
      </c>
      <c r="J2407" s="33" t="s">
        <v>10191</v>
      </c>
      <c r="K2407" s="29" t="s">
        <v>178</v>
      </c>
      <c r="L2407" s="29" t="s">
        <v>10190</v>
      </c>
      <c r="M2407" s="29" t="s">
        <v>2488</v>
      </c>
      <c r="N2407" s="28">
        <v>541914.30000000005</v>
      </c>
      <c r="O2407" s="28">
        <v>6205523</v>
      </c>
      <c r="P2407" s="29" t="s">
        <v>10189</v>
      </c>
      <c r="Q2407" s="32" t="s">
        <v>207</v>
      </c>
      <c r="R2407" s="19"/>
      <c r="S2407" s="19"/>
      <c r="T2407" s="19"/>
      <c r="U2407" s="19"/>
      <c r="V2407" s="19"/>
      <c r="W2407" s="19"/>
      <c r="X2407" s="19"/>
      <c r="Y2407" s="19"/>
      <c r="Z2407" s="19"/>
      <c r="AA2407" s="19"/>
      <c r="AB2407" s="19"/>
      <c r="AC2407" s="19"/>
      <c r="AD2407" s="19"/>
      <c r="AE2407" s="19"/>
      <c r="AF2407" s="19"/>
      <c r="AG2407" s="19"/>
      <c r="AH2407" s="19"/>
      <c r="AI2407" s="19"/>
      <c r="AJ2407" s="19"/>
      <c r="AK2407" s="19"/>
      <c r="AL2407" s="19"/>
      <c r="AM2407" s="19"/>
      <c r="AN2407" s="19"/>
      <c r="AO2407" s="31">
        <v>642946</v>
      </c>
      <c r="AP2407" s="31">
        <v>1369648</v>
      </c>
      <c r="AQ2407" s="31">
        <v>1394595.5</v>
      </c>
      <c r="AR2407" s="31">
        <v>1213136</v>
      </c>
      <c r="AS2407" s="31">
        <v>1468857</v>
      </c>
      <c r="AT2407" s="31">
        <v>1386174.5</v>
      </c>
      <c r="AU2407" s="31">
        <v>1271408</v>
      </c>
      <c r="AV2407" s="31">
        <v>1571530</v>
      </c>
      <c r="AW2407" s="31">
        <v>1167855.484375</v>
      </c>
      <c r="AX2407" s="31">
        <v>0</v>
      </c>
      <c r="AY2407" s="31">
        <v>0</v>
      </c>
      <c r="AZ2407" s="31">
        <v>0</v>
      </c>
    </row>
    <row r="2408" spans="1:52" ht="15" customHeight="1">
      <c r="A2408" s="29" t="s">
        <v>10188</v>
      </c>
      <c r="B2408" s="34">
        <v>36795</v>
      </c>
      <c r="C2408" s="28">
        <v>900</v>
      </c>
      <c r="D2408" s="28">
        <v>52</v>
      </c>
      <c r="E2408" s="28">
        <v>49</v>
      </c>
      <c r="F2408" s="29" t="s">
        <v>5643</v>
      </c>
      <c r="G2408" s="29" t="s">
        <v>2540</v>
      </c>
      <c r="H2408" s="28">
        <v>615</v>
      </c>
      <c r="I2408" s="29" t="s">
        <v>109</v>
      </c>
      <c r="J2408" s="33" t="s">
        <v>10186</v>
      </c>
      <c r="K2408" s="29" t="s">
        <v>178</v>
      </c>
      <c r="L2408" s="29" t="s">
        <v>10182</v>
      </c>
      <c r="M2408" s="29" t="s">
        <v>2774</v>
      </c>
      <c r="N2408" s="28">
        <v>542267</v>
      </c>
      <c r="O2408" s="28">
        <v>6196576</v>
      </c>
      <c r="P2408" s="29" t="s">
        <v>10185</v>
      </c>
      <c r="Q2408" s="32" t="s">
        <v>207</v>
      </c>
      <c r="R2408" s="19"/>
      <c r="S2408" s="19"/>
      <c r="T2408" s="19"/>
      <c r="U2408" s="19"/>
      <c r="V2408" s="19"/>
      <c r="W2408" s="19"/>
      <c r="X2408" s="19"/>
      <c r="Y2408" s="19"/>
      <c r="Z2408" s="19"/>
      <c r="AA2408" s="19"/>
      <c r="AB2408" s="19"/>
      <c r="AC2408" s="19"/>
      <c r="AD2408" s="19"/>
      <c r="AE2408" s="19"/>
      <c r="AF2408" s="19"/>
      <c r="AG2408" s="19"/>
      <c r="AH2408" s="19"/>
      <c r="AI2408" s="19"/>
      <c r="AJ2408" s="19"/>
      <c r="AK2408" s="19"/>
      <c r="AL2408" s="19"/>
      <c r="AM2408" s="19"/>
      <c r="AN2408" s="19"/>
      <c r="AO2408" s="31">
        <v>396908</v>
      </c>
      <c r="AP2408" s="31">
        <v>1282209</v>
      </c>
      <c r="AQ2408" s="31">
        <v>1438614</v>
      </c>
      <c r="AR2408" s="31">
        <v>1278357</v>
      </c>
      <c r="AS2408" s="31">
        <v>1338320</v>
      </c>
      <c r="AT2408" s="31">
        <v>1318479</v>
      </c>
      <c r="AU2408" s="31">
        <v>1121684.5</v>
      </c>
      <c r="AV2408" s="31">
        <v>1495110.5</v>
      </c>
      <c r="AW2408" s="31">
        <v>1340238</v>
      </c>
      <c r="AX2408" s="31">
        <v>125441.5</v>
      </c>
      <c r="AY2408" s="31">
        <v>96005.5</v>
      </c>
      <c r="AZ2408" s="31">
        <v>221447</v>
      </c>
    </row>
    <row r="2409" spans="1:52" ht="15" customHeight="1">
      <c r="A2409" s="29" t="s">
        <v>10184</v>
      </c>
      <c r="B2409" s="34">
        <v>36795</v>
      </c>
      <c r="C2409" s="28">
        <v>900</v>
      </c>
      <c r="D2409" s="28">
        <v>52</v>
      </c>
      <c r="E2409" s="28">
        <v>49</v>
      </c>
      <c r="F2409" s="29" t="s">
        <v>5643</v>
      </c>
      <c r="G2409" s="29" t="s">
        <v>2540</v>
      </c>
      <c r="H2409" s="28">
        <v>615</v>
      </c>
      <c r="I2409" s="29" t="s">
        <v>109</v>
      </c>
      <c r="J2409" s="33" t="s">
        <v>10183</v>
      </c>
      <c r="K2409" s="29" t="s">
        <v>178</v>
      </c>
      <c r="L2409" s="29" t="s">
        <v>10182</v>
      </c>
      <c r="M2409" s="29" t="s">
        <v>2774</v>
      </c>
      <c r="N2409" s="28">
        <v>542166.1</v>
      </c>
      <c r="O2409" s="28">
        <v>6196569</v>
      </c>
      <c r="P2409" s="29" t="s">
        <v>10181</v>
      </c>
      <c r="Q2409" s="32" t="s">
        <v>207</v>
      </c>
      <c r="R2409" s="19"/>
      <c r="S2409" s="19"/>
      <c r="T2409" s="19"/>
      <c r="U2409" s="19"/>
      <c r="V2409" s="19"/>
      <c r="W2409" s="19"/>
      <c r="X2409" s="19"/>
      <c r="Y2409" s="19"/>
      <c r="Z2409" s="19"/>
      <c r="AA2409" s="19"/>
      <c r="AB2409" s="19"/>
      <c r="AC2409" s="19"/>
      <c r="AD2409" s="19"/>
      <c r="AE2409" s="19"/>
      <c r="AF2409" s="19"/>
      <c r="AG2409" s="19"/>
      <c r="AH2409" s="19"/>
      <c r="AI2409" s="19"/>
      <c r="AJ2409" s="19"/>
      <c r="AK2409" s="19"/>
      <c r="AL2409" s="19"/>
      <c r="AM2409" s="19"/>
      <c r="AN2409" s="19"/>
      <c r="AO2409" s="31">
        <v>375055</v>
      </c>
      <c r="AP2409" s="31">
        <v>1219788.5</v>
      </c>
      <c r="AQ2409" s="31">
        <v>1399938.5</v>
      </c>
      <c r="AR2409" s="31">
        <v>1222781</v>
      </c>
      <c r="AS2409" s="31">
        <v>1315853</v>
      </c>
      <c r="AT2409" s="31">
        <v>1177776</v>
      </c>
      <c r="AU2409" s="31">
        <v>1122128.5</v>
      </c>
      <c r="AV2409" s="31">
        <v>1400089.5</v>
      </c>
      <c r="AW2409" s="31">
        <v>1370407</v>
      </c>
      <c r="AX2409" s="31">
        <v>118758</v>
      </c>
      <c r="AY2409" s="31">
        <v>90901.5</v>
      </c>
      <c r="AZ2409" s="31">
        <v>209659.5</v>
      </c>
    </row>
    <row r="2410" spans="1:52" ht="15" customHeight="1">
      <c r="A2410" s="29" t="s">
        <v>10180</v>
      </c>
      <c r="B2410" s="34">
        <v>29223</v>
      </c>
      <c r="C2410" s="28">
        <v>55</v>
      </c>
      <c r="D2410" s="28">
        <v>15.3</v>
      </c>
      <c r="E2410" s="28">
        <v>23</v>
      </c>
      <c r="F2410" s="29" t="s">
        <v>220</v>
      </c>
      <c r="G2410" s="29" t="s">
        <v>10175</v>
      </c>
      <c r="H2410" s="28">
        <v>615</v>
      </c>
      <c r="I2410" s="29" t="s">
        <v>109</v>
      </c>
      <c r="J2410" s="33" t="s">
        <v>10179</v>
      </c>
      <c r="K2410" s="29" t="s">
        <v>178</v>
      </c>
      <c r="L2410" s="29" t="s">
        <v>10178</v>
      </c>
      <c r="M2410" s="29" t="s">
        <v>1168</v>
      </c>
      <c r="N2410" s="28">
        <v>542828</v>
      </c>
      <c r="O2410" s="28">
        <v>6199913</v>
      </c>
      <c r="P2410" s="29" t="s">
        <v>10177</v>
      </c>
      <c r="Q2410" s="32" t="s">
        <v>368</v>
      </c>
      <c r="R2410" s="19"/>
      <c r="S2410" s="19"/>
      <c r="T2410" s="19"/>
      <c r="U2410" s="31">
        <v>110917</v>
      </c>
      <c r="V2410" s="31">
        <v>121000</v>
      </c>
      <c r="W2410" s="31">
        <v>121000</v>
      </c>
      <c r="X2410" s="31">
        <v>121000</v>
      </c>
      <c r="Y2410" s="31">
        <v>121000</v>
      </c>
      <c r="Z2410" s="31">
        <v>121000</v>
      </c>
      <c r="AA2410" s="31">
        <v>121000</v>
      </c>
      <c r="AB2410" s="31">
        <v>121000</v>
      </c>
      <c r="AC2410" s="31">
        <v>121000</v>
      </c>
      <c r="AD2410" s="31">
        <v>121000</v>
      </c>
      <c r="AE2410" s="31">
        <v>121000</v>
      </c>
      <c r="AF2410" s="31">
        <v>121000</v>
      </c>
      <c r="AG2410" s="31">
        <v>121000</v>
      </c>
      <c r="AH2410" s="31">
        <v>121000</v>
      </c>
      <c r="AI2410" s="31">
        <v>121000</v>
      </c>
      <c r="AJ2410" s="31">
        <v>121000</v>
      </c>
      <c r="AK2410" s="31">
        <v>121000</v>
      </c>
      <c r="AL2410" s="31">
        <v>121000</v>
      </c>
      <c r="AM2410" s="31">
        <v>121000</v>
      </c>
      <c r="AN2410" s="31">
        <v>121000</v>
      </c>
      <c r="AO2410" s="31">
        <v>121000</v>
      </c>
      <c r="AP2410" s="31">
        <v>45050</v>
      </c>
      <c r="AQ2410" s="31">
        <v>40630</v>
      </c>
      <c r="AR2410" s="31">
        <v>31994.999755859375</v>
      </c>
      <c r="AS2410" s="31">
        <v>27300.99951171875</v>
      </c>
      <c r="AT2410" s="31">
        <v>20901.550170898438</v>
      </c>
      <c r="AU2410" s="31">
        <v>20644.535003662109</v>
      </c>
      <c r="AV2410" s="31">
        <v>34538.750305175781</v>
      </c>
      <c r="AW2410" s="31">
        <v>27779.644805908203</v>
      </c>
      <c r="AX2410" s="31">
        <v>1703.3199462890625</v>
      </c>
      <c r="AY2410" s="31">
        <v>1321.260009765625</v>
      </c>
      <c r="AZ2410" s="31">
        <v>3024.5799560546875</v>
      </c>
    </row>
    <row r="2411" spans="1:52" ht="15" customHeight="1">
      <c r="A2411" s="29" t="s">
        <v>10176</v>
      </c>
      <c r="B2411" s="34">
        <v>29871</v>
      </c>
      <c r="C2411" s="28">
        <v>55</v>
      </c>
      <c r="D2411" s="28">
        <v>15.5</v>
      </c>
      <c r="E2411" s="28">
        <v>24</v>
      </c>
      <c r="F2411" s="29" t="s">
        <v>220</v>
      </c>
      <c r="G2411" s="29" t="s">
        <v>6517</v>
      </c>
      <c r="H2411" s="28">
        <v>615</v>
      </c>
      <c r="I2411" s="29" t="s">
        <v>109</v>
      </c>
      <c r="J2411" s="33" t="s">
        <v>10174</v>
      </c>
      <c r="K2411" s="29" t="s">
        <v>178</v>
      </c>
      <c r="L2411" s="29" t="s">
        <v>10173</v>
      </c>
      <c r="M2411" s="29" t="s">
        <v>1313</v>
      </c>
      <c r="N2411" s="28">
        <v>545062</v>
      </c>
      <c r="O2411" s="28">
        <v>6202594</v>
      </c>
      <c r="P2411" s="29" t="s">
        <v>10172</v>
      </c>
      <c r="Q2411" s="32" t="s">
        <v>368</v>
      </c>
      <c r="R2411" s="19"/>
      <c r="S2411" s="19"/>
      <c r="T2411" s="19"/>
      <c r="U2411" s="19"/>
      <c r="V2411" s="31">
        <v>110917</v>
      </c>
      <c r="W2411" s="31">
        <v>121000</v>
      </c>
      <c r="X2411" s="31">
        <v>121000</v>
      </c>
      <c r="Y2411" s="31">
        <v>121000</v>
      </c>
      <c r="Z2411" s="31">
        <v>121000</v>
      </c>
      <c r="AA2411" s="31">
        <v>121000</v>
      </c>
      <c r="AB2411" s="31">
        <v>121000</v>
      </c>
      <c r="AC2411" s="31">
        <v>121000</v>
      </c>
      <c r="AD2411" s="31">
        <v>121000</v>
      </c>
      <c r="AE2411" s="31">
        <v>121000</v>
      </c>
      <c r="AF2411" s="31">
        <v>121000</v>
      </c>
      <c r="AG2411" s="31">
        <v>121000</v>
      </c>
      <c r="AH2411" s="31">
        <v>121000</v>
      </c>
      <c r="AI2411" s="31">
        <v>121000</v>
      </c>
      <c r="AJ2411" s="31">
        <v>121000</v>
      </c>
      <c r="AK2411" s="31">
        <v>121000</v>
      </c>
      <c r="AL2411" s="31">
        <v>121000</v>
      </c>
      <c r="AM2411" s="31">
        <v>121000</v>
      </c>
      <c r="AN2411" s="31">
        <v>121000</v>
      </c>
      <c r="AO2411" s="31">
        <v>121000</v>
      </c>
      <c r="AP2411" s="31">
        <v>33580</v>
      </c>
      <c r="AQ2411" s="31">
        <v>0</v>
      </c>
      <c r="AR2411" s="31">
        <v>7350</v>
      </c>
      <c r="AS2411" s="31">
        <v>10210.000061035156</v>
      </c>
      <c r="AT2411" s="31">
        <v>4409.9999542236328</v>
      </c>
      <c r="AU2411" s="31">
        <v>27254.76513671875</v>
      </c>
      <c r="AV2411" s="31">
        <v>40480</v>
      </c>
      <c r="AW2411" s="31">
        <v>22849</v>
      </c>
      <c r="AX2411" s="31">
        <v>1099</v>
      </c>
      <c r="AY2411" s="31">
        <v>899</v>
      </c>
      <c r="AZ2411" s="31">
        <v>1998</v>
      </c>
    </row>
    <row r="2412" spans="1:52" ht="15" customHeight="1">
      <c r="A2412" s="29" t="s">
        <v>10171</v>
      </c>
      <c r="B2412" s="34">
        <v>31768</v>
      </c>
      <c r="C2412" s="28">
        <v>22</v>
      </c>
      <c r="D2412" s="28">
        <v>10</v>
      </c>
      <c r="E2412" s="28">
        <v>12</v>
      </c>
      <c r="F2412" s="29" t="s">
        <v>6495</v>
      </c>
      <c r="G2412" s="29" t="s">
        <v>10166</v>
      </c>
      <c r="H2412" s="28">
        <v>615</v>
      </c>
      <c r="I2412" s="29" t="s">
        <v>109</v>
      </c>
      <c r="J2412" s="33" t="s">
        <v>10170</v>
      </c>
      <c r="K2412" s="29" t="s">
        <v>178</v>
      </c>
      <c r="L2412" s="29" t="s">
        <v>10169</v>
      </c>
      <c r="M2412" s="29" t="s">
        <v>4499</v>
      </c>
      <c r="N2412" s="28">
        <v>540961.80000000005</v>
      </c>
      <c r="O2412" s="28">
        <v>6201500</v>
      </c>
      <c r="P2412" s="29" t="s">
        <v>10168</v>
      </c>
      <c r="Q2412" s="32" t="s">
        <v>368</v>
      </c>
      <c r="R2412" s="19"/>
      <c r="S2412" s="19"/>
      <c r="T2412" s="19"/>
      <c r="U2412" s="19"/>
      <c r="V2412" s="19"/>
      <c r="W2412" s="19"/>
      <c r="X2412" s="19"/>
      <c r="Y2412" s="19"/>
      <c r="Z2412" s="19"/>
      <c r="AA2412" s="31">
        <v>0</v>
      </c>
      <c r="AB2412" s="31">
        <v>48400</v>
      </c>
      <c r="AC2412" s="31">
        <v>48400</v>
      </c>
      <c r="AD2412" s="31">
        <v>48400</v>
      </c>
      <c r="AE2412" s="31">
        <v>48400</v>
      </c>
      <c r="AF2412" s="31">
        <v>48400</v>
      </c>
      <c r="AG2412" s="31">
        <v>48400</v>
      </c>
      <c r="AH2412" s="31">
        <v>48400</v>
      </c>
      <c r="AI2412" s="31">
        <v>48400</v>
      </c>
      <c r="AJ2412" s="31">
        <v>48400</v>
      </c>
      <c r="AK2412" s="31">
        <v>48400</v>
      </c>
      <c r="AL2412" s="31">
        <v>48400</v>
      </c>
      <c r="AM2412" s="31">
        <v>48400</v>
      </c>
      <c r="AN2412" s="31">
        <v>48400</v>
      </c>
      <c r="AO2412" s="31">
        <v>48400</v>
      </c>
      <c r="AP2412" s="31">
        <v>12100</v>
      </c>
      <c r="AQ2412" s="31">
        <v>0</v>
      </c>
      <c r="AR2412" s="31">
        <v>0</v>
      </c>
      <c r="AS2412" s="31">
        <v>0</v>
      </c>
      <c r="AT2412" s="31">
        <v>0</v>
      </c>
      <c r="AU2412" s="31">
        <v>0</v>
      </c>
      <c r="AV2412" s="31">
        <v>0</v>
      </c>
      <c r="AW2412" s="31">
        <v>0</v>
      </c>
      <c r="AX2412" s="31">
        <v>0</v>
      </c>
      <c r="AY2412" s="31">
        <v>0</v>
      </c>
      <c r="AZ2412" s="31">
        <v>0</v>
      </c>
    </row>
    <row r="2413" spans="1:52" ht="15" customHeight="1">
      <c r="A2413" s="29" t="s">
        <v>10167</v>
      </c>
      <c r="B2413" s="34">
        <v>37111</v>
      </c>
      <c r="C2413" s="28">
        <v>75</v>
      </c>
      <c r="D2413" s="28">
        <v>17</v>
      </c>
      <c r="E2413" s="28">
        <v>18</v>
      </c>
      <c r="F2413" s="29" t="s">
        <v>242</v>
      </c>
      <c r="G2413" s="29" t="s">
        <v>3800</v>
      </c>
      <c r="H2413" s="28">
        <v>621</v>
      </c>
      <c r="I2413" s="29" t="s">
        <v>9993</v>
      </c>
      <c r="J2413" s="33" t="s">
        <v>10165</v>
      </c>
      <c r="K2413" s="29" t="s">
        <v>178</v>
      </c>
      <c r="L2413" s="29" t="s">
        <v>10164</v>
      </c>
      <c r="M2413" s="29" t="s">
        <v>1258</v>
      </c>
      <c r="N2413" s="28">
        <v>529767.9</v>
      </c>
      <c r="O2413" s="28">
        <v>6155981</v>
      </c>
      <c r="P2413" s="29" t="s">
        <v>10163</v>
      </c>
      <c r="Q2413" s="32" t="s">
        <v>368</v>
      </c>
      <c r="R2413" s="19"/>
      <c r="S2413" s="19"/>
      <c r="T2413" s="19"/>
      <c r="U2413" s="19"/>
      <c r="V2413" s="19"/>
      <c r="W2413" s="19"/>
      <c r="X2413" s="31">
        <v>28273</v>
      </c>
      <c r="Y2413" s="31">
        <v>43055</v>
      </c>
      <c r="Z2413" s="31">
        <v>33843</v>
      </c>
      <c r="AA2413" s="31">
        <v>41922</v>
      </c>
      <c r="AB2413" s="31">
        <v>34981</v>
      </c>
      <c r="AC2413" s="31">
        <v>41298</v>
      </c>
      <c r="AD2413" s="31">
        <v>39651</v>
      </c>
      <c r="AE2413" s="31">
        <v>43542</v>
      </c>
      <c r="AF2413" s="31">
        <v>38689</v>
      </c>
      <c r="AG2413" s="31">
        <v>48800</v>
      </c>
      <c r="AH2413" s="31">
        <v>43750</v>
      </c>
      <c r="AI2413" s="31">
        <v>45820</v>
      </c>
      <c r="AJ2413" s="31">
        <v>37910</v>
      </c>
      <c r="AK2413" s="31">
        <v>34170</v>
      </c>
      <c r="AL2413" s="31">
        <v>35700</v>
      </c>
      <c r="AM2413" s="31">
        <v>36810</v>
      </c>
      <c r="AN2413" s="31">
        <v>34190</v>
      </c>
      <c r="AO2413" s="31">
        <v>15330</v>
      </c>
      <c r="AP2413" s="31">
        <v>20950</v>
      </c>
      <c r="AQ2413" s="31">
        <v>75390</v>
      </c>
      <c r="AR2413" s="31">
        <v>70420.00048828125</v>
      </c>
      <c r="AS2413" s="31">
        <v>70630</v>
      </c>
      <c r="AT2413" s="31">
        <v>61627</v>
      </c>
      <c r="AU2413" s="31">
        <v>69167.919555664063</v>
      </c>
      <c r="AV2413" s="31">
        <v>84374.543701171875</v>
      </c>
      <c r="AW2413" s="31">
        <v>84252.480712890625</v>
      </c>
      <c r="AX2413" s="31">
        <v>6531.83203125</v>
      </c>
      <c r="AY2413" s="31">
        <v>5505.02392578125</v>
      </c>
      <c r="AZ2413" s="31">
        <v>12036.85595703125</v>
      </c>
    </row>
    <row r="2414" spans="1:52" ht="15" customHeight="1">
      <c r="A2414" s="29" t="s">
        <v>10162</v>
      </c>
      <c r="B2414" s="34">
        <v>36312</v>
      </c>
      <c r="C2414" s="28">
        <v>1300</v>
      </c>
      <c r="D2414" s="28">
        <v>60</v>
      </c>
      <c r="E2414" s="28">
        <v>46</v>
      </c>
      <c r="F2414" s="29" t="s">
        <v>1171</v>
      </c>
      <c r="G2414" s="29" t="s">
        <v>10155</v>
      </c>
      <c r="H2414" s="28">
        <v>621</v>
      </c>
      <c r="I2414" s="29" t="s">
        <v>9993</v>
      </c>
      <c r="J2414" s="33" t="s">
        <v>10161</v>
      </c>
      <c r="K2414" s="29" t="s">
        <v>178</v>
      </c>
      <c r="L2414" s="29" t="s">
        <v>10153</v>
      </c>
      <c r="M2414" s="29" t="s">
        <v>1247</v>
      </c>
      <c r="N2414" s="28">
        <v>535570.80000000005</v>
      </c>
      <c r="O2414" s="28">
        <v>6138557</v>
      </c>
      <c r="P2414" s="29" t="s">
        <v>10160</v>
      </c>
      <c r="Q2414" s="32" t="s">
        <v>174</v>
      </c>
      <c r="R2414" s="19"/>
      <c r="S2414" s="19"/>
      <c r="T2414" s="19"/>
      <c r="U2414" s="19"/>
      <c r="V2414" s="19"/>
      <c r="W2414" s="19"/>
      <c r="X2414" s="19"/>
      <c r="Y2414" s="19"/>
      <c r="Z2414" s="19"/>
      <c r="AA2414" s="19"/>
      <c r="AB2414" s="19"/>
      <c r="AC2414" s="19"/>
      <c r="AD2414" s="19"/>
      <c r="AE2414" s="19"/>
      <c r="AF2414" s="19"/>
      <c r="AG2414" s="19"/>
      <c r="AH2414" s="19"/>
      <c r="AI2414" s="19"/>
      <c r="AJ2414" s="19"/>
      <c r="AK2414" s="19"/>
      <c r="AL2414" s="19"/>
      <c r="AM2414" s="19"/>
      <c r="AN2414" s="31">
        <v>692055</v>
      </c>
      <c r="AO2414" s="31">
        <v>2086399.5</v>
      </c>
      <c r="AP2414" s="31">
        <v>1760664.609375</v>
      </c>
      <c r="AQ2414" s="31">
        <v>1999422.2734375</v>
      </c>
      <c r="AR2414" s="31">
        <v>1674510.25</v>
      </c>
      <c r="AS2414" s="31">
        <v>1906752.46875</v>
      </c>
      <c r="AT2414" s="31">
        <v>1915077.75</v>
      </c>
      <c r="AU2414" s="31">
        <v>1561087.25</v>
      </c>
      <c r="AV2414" s="31">
        <v>1941471.75</v>
      </c>
      <c r="AW2414" s="31">
        <v>2070207.75</v>
      </c>
      <c r="AX2414" s="31">
        <v>182988</v>
      </c>
      <c r="AY2414" s="31">
        <v>147559.5</v>
      </c>
      <c r="AZ2414" s="31">
        <v>330547.5</v>
      </c>
    </row>
    <row r="2415" spans="1:52" ht="15" customHeight="1">
      <c r="A2415" s="29" t="s">
        <v>10159</v>
      </c>
      <c r="B2415" s="34">
        <v>36312</v>
      </c>
      <c r="C2415" s="28">
        <v>1300</v>
      </c>
      <c r="D2415" s="28">
        <v>60</v>
      </c>
      <c r="E2415" s="28">
        <v>46</v>
      </c>
      <c r="F2415" s="29" t="s">
        <v>1171</v>
      </c>
      <c r="G2415" s="29" t="s">
        <v>10155</v>
      </c>
      <c r="H2415" s="28">
        <v>621</v>
      </c>
      <c r="I2415" s="29" t="s">
        <v>9993</v>
      </c>
      <c r="J2415" s="33" t="s">
        <v>10158</v>
      </c>
      <c r="K2415" s="29" t="s">
        <v>178</v>
      </c>
      <c r="L2415" s="29" t="s">
        <v>10153</v>
      </c>
      <c r="M2415" s="29" t="s">
        <v>1247</v>
      </c>
      <c r="N2415" s="28">
        <v>536395.5</v>
      </c>
      <c r="O2415" s="28">
        <v>6138754</v>
      </c>
      <c r="P2415" s="29" t="s">
        <v>10157</v>
      </c>
      <c r="Q2415" s="32" t="s">
        <v>174</v>
      </c>
      <c r="R2415" s="19"/>
      <c r="S2415" s="19"/>
      <c r="T2415" s="19"/>
      <c r="U2415" s="19"/>
      <c r="V2415" s="19"/>
      <c r="W2415" s="19"/>
      <c r="X2415" s="19"/>
      <c r="Y2415" s="19"/>
      <c r="Z2415" s="19"/>
      <c r="AA2415" s="19"/>
      <c r="AB2415" s="19"/>
      <c r="AC2415" s="19"/>
      <c r="AD2415" s="19"/>
      <c r="AE2415" s="19"/>
      <c r="AF2415" s="19"/>
      <c r="AG2415" s="19"/>
      <c r="AH2415" s="19"/>
      <c r="AI2415" s="19"/>
      <c r="AJ2415" s="19"/>
      <c r="AK2415" s="19"/>
      <c r="AL2415" s="19"/>
      <c r="AM2415" s="19"/>
      <c r="AN2415" s="31">
        <v>692055</v>
      </c>
      <c r="AO2415" s="31">
        <v>2086399.5</v>
      </c>
      <c r="AP2415" s="31">
        <v>1760664.609375</v>
      </c>
      <c r="AQ2415" s="31">
        <v>1999422.2734375</v>
      </c>
      <c r="AR2415" s="31">
        <v>1674510.25</v>
      </c>
      <c r="AS2415" s="31">
        <v>1906752.46875</v>
      </c>
      <c r="AT2415" s="31">
        <v>1915077.75</v>
      </c>
      <c r="AU2415" s="31">
        <v>1561087.25</v>
      </c>
      <c r="AV2415" s="31">
        <v>1941471.75</v>
      </c>
      <c r="AW2415" s="31">
        <v>2070207.75</v>
      </c>
      <c r="AX2415" s="31">
        <v>182988</v>
      </c>
      <c r="AY2415" s="31">
        <v>147559.5</v>
      </c>
      <c r="AZ2415" s="31">
        <v>330547.5</v>
      </c>
    </row>
    <row r="2416" spans="1:52" ht="15" customHeight="1">
      <c r="A2416" s="29" t="s">
        <v>10156</v>
      </c>
      <c r="B2416" s="34">
        <v>36591</v>
      </c>
      <c r="C2416" s="28">
        <v>1650</v>
      </c>
      <c r="D2416" s="28">
        <v>66</v>
      </c>
      <c r="E2416" s="28">
        <v>46</v>
      </c>
      <c r="F2416" s="29" t="s">
        <v>242</v>
      </c>
      <c r="G2416" s="29" t="s">
        <v>10109</v>
      </c>
      <c r="H2416" s="28">
        <v>621</v>
      </c>
      <c r="I2416" s="29" t="s">
        <v>9993</v>
      </c>
      <c r="J2416" s="33" t="s">
        <v>10154</v>
      </c>
      <c r="K2416" s="29" t="s">
        <v>178</v>
      </c>
      <c r="L2416" s="29" t="s">
        <v>10153</v>
      </c>
      <c r="M2416" s="29" t="s">
        <v>448</v>
      </c>
      <c r="N2416" s="28">
        <v>535947</v>
      </c>
      <c r="O2416" s="28">
        <v>6139207</v>
      </c>
      <c r="P2416" s="29" t="s">
        <v>10152</v>
      </c>
      <c r="Q2416" s="32" t="s">
        <v>174</v>
      </c>
      <c r="R2416" s="19"/>
      <c r="S2416" s="19"/>
      <c r="T2416" s="19"/>
      <c r="U2416" s="19"/>
      <c r="V2416" s="19"/>
      <c r="W2416" s="19"/>
      <c r="X2416" s="19"/>
      <c r="Y2416" s="19"/>
      <c r="Z2416" s="19"/>
      <c r="AA2416" s="19"/>
      <c r="AB2416" s="19"/>
      <c r="AC2416" s="19"/>
      <c r="AD2416" s="19"/>
      <c r="AE2416" s="19"/>
      <c r="AF2416" s="19"/>
      <c r="AG2416" s="19"/>
      <c r="AH2416" s="19"/>
      <c r="AI2416" s="19"/>
      <c r="AJ2416" s="19"/>
      <c r="AK2416" s="19"/>
      <c r="AL2416" s="19"/>
      <c r="AM2416" s="19"/>
      <c r="AN2416" s="19"/>
      <c r="AO2416" s="31">
        <v>1887216</v>
      </c>
      <c r="AP2416" s="31">
        <v>2424444.5859375</v>
      </c>
      <c r="AQ2416" s="31">
        <v>2711800.6875</v>
      </c>
      <c r="AR2416" s="31">
        <v>2211412.4296875</v>
      </c>
      <c r="AS2416" s="31">
        <v>2629019</v>
      </c>
      <c r="AT2416" s="31">
        <v>2463225.25</v>
      </c>
      <c r="AU2416" s="31">
        <v>2242936.75</v>
      </c>
      <c r="AV2416" s="31">
        <v>2955824.75</v>
      </c>
      <c r="AW2416" s="31">
        <v>2522483.75</v>
      </c>
      <c r="AX2416" s="31">
        <v>245789.75</v>
      </c>
      <c r="AY2416" s="31">
        <v>198562.25</v>
      </c>
      <c r="AZ2416" s="31">
        <v>444352</v>
      </c>
    </row>
    <row r="2417" spans="1:52" ht="15" customHeight="1">
      <c r="A2417" s="29" t="s">
        <v>10151</v>
      </c>
      <c r="B2417" s="34">
        <v>36801</v>
      </c>
      <c r="C2417" s="28">
        <v>900</v>
      </c>
      <c r="D2417" s="28">
        <v>52</v>
      </c>
      <c r="E2417" s="28">
        <v>44</v>
      </c>
      <c r="F2417" s="29" t="s">
        <v>172</v>
      </c>
      <c r="G2417" s="29" t="s">
        <v>7676</v>
      </c>
      <c r="H2417" s="28">
        <v>621</v>
      </c>
      <c r="I2417" s="29" t="s">
        <v>9993</v>
      </c>
      <c r="J2417" s="33" t="s">
        <v>10150</v>
      </c>
      <c r="K2417" s="29" t="s">
        <v>178</v>
      </c>
      <c r="L2417" s="29" t="s">
        <v>10146</v>
      </c>
      <c r="M2417" s="29" t="s">
        <v>1720</v>
      </c>
      <c r="N2417" s="28">
        <v>532006.5</v>
      </c>
      <c r="O2417" s="28">
        <v>6141428</v>
      </c>
      <c r="P2417" s="29" t="s">
        <v>10149</v>
      </c>
      <c r="Q2417" s="32" t="s">
        <v>174</v>
      </c>
      <c r="R2417" s="19"/>
      <c r="S2417" s="19"/>
      <c r="T2417" s="19"/>
      <c r="U2417" s="19"/>
      <c r="V2417" s="19"/>
      <c r="W2417" s="19"/>
      <c r="X2417" s="19"/>
      <c r="Y2417" s="19"/>
      <c r="Z2417" s="19"/>
      <c r="AA2417" s="19"/>
      <c r="AB2417" s="19"/>
      <c r="AC2417" s="19"/>
      <c r="AD2417" s="19"/>
      <c r="AE2417" s="19"/>
      <c r="AF2417" s="19"/>
      <c r="AG2417" s="19"/>
      <c r="AH2417" s="19"/>
      <c r="AI2417" s="19"/>
      <c r="AJ2417" s="19"/>
      <c r="AK2417" s="19"/>
      <c r="AL2417" s="19"/>
      <c r="AM2417" s="19"/>
      <c r="AN2417" s="19"/>
      <c r="AO2417" s="31">
        <v>454389</v>
      </c>
      <c r="AP2417" s="31">
        <v>1361980</v>
      </c>
      <c r="AQ2417" s="31">
        <v>1603705.796875</v>
      </c>
      <c r="AR2417" s="31">
        <v>1352098.40625</v>
      </c>
      <c r="AS2417" s="31">
        <v>1478692.5078125</v>
      </c>
      <c r="AT2417" s="31">
        <v>1441492.75</v>
      </c>
      <c r="AU2417" s="31">
        <v>1358611.5</v>
      </c>
      <c r="AV2417" s="31">
        <v>1634575.25</v>
      </c>
      <c r="AW2417" s="31">
        <v>1607847.25</v>
      </c>
      <c r="AX2417" s="31">
        <v>148717.75</v>
      </c>
      <c r="AY2417" s="31">
        <v>96149</v>
      </c>
      <c r="AZ2417" s="31">
        <v>244866.75</v>
      </c>
    </row>
    <row r="2418" spans="1:52" ht="15" customHeight="1">
      <c r="A2418" s="29" t="s">
        <v>10148</v>
      </c>
      <c r="B2418" s="34">
        <v>36801</v>
      </c>
      <c r="C2418" s="28">
        <v>900</v>
      </c>
      <c r="D2418" s="28">
        <v>52</v>
      </c>
      <c r="E2418" s="28">
        <v>44.5</v>
      </c>
      <c r="F2418" s="29" t="s">
        <v>172</v>
      </c>
      <c r="G2418" s="29" t="s">
        <v>7676</v>
      </c>
      <c r="H2418" s="28">
        <v>621</v>
      </c>
      <c r="I2418" s="29" t="s">
        <v>9993</v>
      </c>
      <c r="J2418" s="33" t="s">
        <v>10147</v>
      </c>
      <c r="K2418" s="29" t="s">
        <v>178</v>
      </c>
      <c r="L2418" s="29" t="s">
        <v>10146</v>
      </c>
      <c r="M2418" s="29" t="s">
        <v>10145</v>
      </c>
      <c r="N2418" s="28">
        <v>532938.4</v>
      </c>
      <c r="O2418" s="28">
        <v>6142321</v>
      </c>
      <c r="P2418" s="29" t="s">
        <v>10144</v>
      </c>
      <c r="Q2418" s="32" t="s">
        <v>174</v>
      </c>
      <c r="R2418" s="19"/>
      <c r="S2418" s="19"/>
      <c r="T2418" s="19"/>
      <c r="U2418" s="19"/>
      <c r="V2418" s="19"/>
      <c r="W2418" s="19"/>
      <c r="X2418" s="19"/>
      <c r="Y2418" s="19"/>
      <c r="Z2418" s="19"/>
      <c r="AA2418" s="19"/>
      <c r="AB2418" s="19"/>
      <c r="AC2418" s="19"/>
      <c r="AD2418" s="19"/>
      <c r="AE2418" s="19"/>
      <c r="AF2418" s="19"/>
      <c r="AG2418" s="19"/>
      <c r="AH2418" s="19"/>
      <c r="AI2418" s="19"/>
      <c r="AJ2418" s="19"/>
      <c r="AK2418" s="19"/>
      <c r="AL2418" s="19"/>
      <c r="AM2418" s="19"/>
      <c r="AN2418" s="19"/>
      <c r="AO2418" s="31">
        <v>456889</v>
      </c>
      <c r="AP2418" s="31">
        <v>1459200.89453125</v>
      </c>
      <c r="AQ2418" s="31">
        <v>1629410.609375</v>
      </c>
      <c r="AR2418" s="31">
        <v>1419513.8125</v>
      </c>
      <c r="AS2418" s="31">
        <v>1578397.453125</v>
      </c>
      <c r="AT2418" s="31">
        <v>1499186.25</v>
      </c>
      <c r="AU2418" s="31">
        <v>1407087.25</v>
      </c>
      <c r="AV2418" s="31">
        <v>1483058</v>
      </c>
      <c r="AW2418" s="31">
        <v>1663306.75</v>
      </c>
      <c r="AX2418" s="31">
        <v>154221</v>
      </c>
      <c r="AY2418" s="31">
        <v>110454.5</v>
      </c>
      <c r="AZ2418" s="31">
        <v>264675.5</v>
      </c>
    </row>
    <row r="2419" spans="1:52" ht="15" customHeight="1">
      <c r="A2419" s="29" t="s">
        <v>10143</v>
      </c>
      <c r="B2419" s="34">
        <v>37098</v>
      </c>
      <c r="C2419" s="28">
        <v>850</v>
      </c>
      <c r="D2419" s="28">
        <v>52</v>
      </c>
      <c r="E2419" s="28">
        <v>49</v>
      </c>
      <c r="F2419" s="29" t="s">
        <v>242</v>
      </c>
      <c r="G2419" s="29" t="s">
        <v>10135</v>
      </c>
      <c r="H2419" s="28">
        <v>621</v>
      </c>
      <c r="I2419" s="29" t="s">
        <v>9993</v>
      </c>
      <c r="J2419" s="33" t="s">
        <v>10142</v>
      </c>
      <c r="K2419" s="29" t="s">
        <v>178</v>
      </c>
      <c r="L2419" s="29" t="s">
        <v>10138</v>
      </c>
      <c r="M2419" s="29" t="s">
        <v>4154</v>
      </c>
      <c r="N2419" s="28">
        <v>517707.8</v>
      </c>
      <c r="O2419" s="28">
        <v>6146628</v>
      </c>
      <c r="P2419" s="29" t="s">
        <v>10141</v>
      </c>
      <c r="Q2419" s="32" t="s">
        <v>174</v>
      </c>
      <c r="R2419" s="19"/>
      <c r="S2419" s="19"/>
      <c r="T2419" s="19"/>
      <c r="U2419" s="19"/>
      <c r="V2419" s="19"/>
      <c r="W2419" s="19"/>
      <c r="X2419" s="19"/>
      <c r="Y2419" s="19"/>
      <c r="Z2419" s="19"/>
      <c r="AA2419" s="19"/>
      <c r="AB2419" s="19"/>
      <c r="AC2419" s="19"/>
      <c r="AD2419" s="19"/>
      <c r="AE2419" s="19"/>
      <c r="AF2419" s="19"/>
      <c r="AG2419" s="19"/>
      <c r="AH2419" s="19"/>
      <c r="AI2419" s="19"/>
      <c r="AJ2419" s="19"/>
      <c r="AK2419" s="19"/>
      <c r="AL2419" s="19"/>
      <c r="AM2419" s="19"/>
      <c r="AN2419" s="19"/>
      <c r="AO2419" s="19"/>
      <c r="AP2419" s="31">
        <v>556436.5078125</v>
      </c>
      <c r="AQ2419" s="31">
        <v>1468865.80078125</v>
      </c>
      <c r="AR2419" s="31">
        <v>1245580.78515625</v>
      </c>
      <c r="AS2419" s="31">
        <v>1434709.0078125</v>
      </c>
      <c r="AT2419" s="31">
        <v>1319033</v>
      </c>
      <c r="AU2419" s="31">
        <v>1334858</v>
      </c>
      <c r="AV2419" s="31">
        <v>1579761</v>
      </c>
      <c r="AW2419" s="31">
        <v>1551548.5</v>
      </c>
      <c r="AX2419" s="31">
        <v>128246</v>
      </c>
      <c r="AY2419" s="31">
        <v>101644</v>
      </c>
      <c r="AZ2419" s="31">
        <v>229890</v>
      </c>
    </row>
    <row r="2420" spans="1:52" ht="15" customHeight="1">
      <c r="A2420" s="29" t="s">
        <v>10140</v>
      </c>
      <c r="B2420" s="34">
        <v>37098</v>
      </c>
      <c r="C2420" s="28">
        <v>850</v>
      </c>
      <c r="D2420" s="28">
        <v>52</v>
      </c>
      <c r="E2420" s="28">
        <v>49</v>
      </c>
      <c r="F2420" s="29" t="s">
        <v>242</v>
      </c>
      <c r="G2420" s="29" t="s">
        <v>10135</v>
      </c>
      <c r="H2420" s="28">
        <v>621</v>
      </c>
      <c r="I2420" s="29" t="s">
        <v>9993</v>
      </c>
      <c r="J2420" s="33" t="s">
        <v>10139</v>
      </c>
      <c r="K2420" s="29" t="s">
        <v>178</v>
      </c>
      <c r="L2420" s="29" t="s">
        <v>10138</v>
      </c>
      <c r="M2420" s="29" t="s">
        <v>4154</v>
      </c>
      <c r="N2420" s="28">
        <v>517362.8</v>
      </c>
      <c r="O2420" s="28">
        <v>6146616</v>
      </c>
      <c r="P2420" s="29" t="s">
        <v>10137</v>
      </c>
      <c r="Q2420" s="32" t="s">
        <v>174</v>
      </c>
      <c r="R2420" s="19"/>
      <c r="S2420" s="19"/>
      <c r="T2420" s="19"/>
      <c r="U2420" s="19"/>
      <c r="V2420" s="19"/>
      <c r="W2420" s="19"/>
      <c r="X2420" s="19"/>
      <c r="Y2420" s="19"/>
      <c r="Z2420" s="19"/>
      <c r="AA2420" s="19"/>
      <c r="AB2420" s="19"/>
      <c r="AC2420" s="19"/>
      <c r="AD2420" s="19"/>
      <c r="AE2420" s="19"/>
      <c r="AF2420" s="19"/>
      <c r="AG2420" s="19"/>
      <c r="AH2420" s="19"/>
      <c r="AI2420" s="19"/>
      <c r="AJ2420" s="19"/>
      <c r="AK2420" s="19"/>
      <c r="AL2420" s="19"/>
      <c r="AM2420" s="19"/>
      <c r="AN2420" s="19"/>
      <c r="AO2420" s="19"/>
      <c r="AP2420" s="31">
        <v>549650.68603515625</v>
      </c>
      <c r="AQ2420" s="31">
        <v>1326225.30078125</v>
      </c>
      <c r="AR2420" s="31">
        <v>1211831.8984375</v>
      </c>
      <c r="AS2420" s="31">
        <v>1346026.7109375</v>
      </c>
      <c r="AT2420" s="31">
        <v>1351206.75</v>
      </c>
      <c r="AU2420" s="31">
        <v>1260794</v>
      </c>
      <c r="AV2420" s="31">
        <v>1573440</v>
      </c>
      <c r="AW2420" s="31">
        <v>1473794.25</v>
      </c>
      <c r="AX2420" s="31">
        <v>124784.75</v>
      </c>
      <c r="AY2420" s="31">
        <v>99182</v>
      </c>
      <c r="AZ2420" s="31">
        <v>223966.75</v>
      </c>
    </row>
    <row r="2421" spans="1:52" ht="15" customHeight="1">
      <c r="A2421" s="29" t="s">
        <v>10136</v>
      </c>
      <c r="B2421" s="34">
        <v>36840</v>
      </c>
      <c r="C2421" s="28">
        <v>1000</v>
      </c>
      <c r="D2421" s="28">
        <v>54</v>
      </c>
      <c r="E2421" s="28">
        <v>50</v>
      </c>
      <c r="F2421" s="29" t="s">
        <v>440</v>
      </c>
      <c r="G2421" s="29" t="s">
        <v>801</v>
      </c>
      <c r="H2421" s="28">
        <v>621</v>
      </c>
      <c r="I2421" s="29" t="s">
        <v>9993</v>
      </c>
      <c r="J2421" s="33" t="s">
        <v>10134</v>
      </c>
      <c r="K2421" s="29" t="s">
        <v>178</v>
      </c>
      <c r="L2421" s="29" t="s">
        <v>10127</v>
      </c>
      <c r="M2421" s="29" t="s">
        <v>575</v>
      </c>
      <c r="N2421" s="28">
        <v>531546.9</v>
      </c>
      <c r="O2421" s="28">
        <v>6142867</v>
      </c>
      <c r="P2421" s="29" t="s">
        <v>10133</v>
      </c>
      <c r="Q2421" s="32" t="s">
        <v>174</v>
      </c>
      <c r="R2421" s="19"/>
      <c r="S2421" s="19"/>
      <c r="T2421" s="19"/>
      <c r="U2421" s="19"/>
      <c r="V2421" s="19"/>
      <c r="W2421" s="19"/>
      <c r="X2421" s="19"/>
      <c r="Y2421" s="19"/>
      <c r="Z2421" s="19"/>
      <c r="AA2421" s="19"/>
      <c r="AB2421" s="19"/>
      <c r="AC2421" s="19"/>
      <c r="AD2421" s="19"/>
      <c r="AE2421" s="19"/>
      <c r="AF2421" s="19"/>
      <c r="AG2421" s="19"/>
      <c r="AH2421" s="19"/>
      <c r="AI2421" s="19"/>
      <c r="AJ2421" s="19"/>
      <c r="AK2421" s="19"/>
      <c r="AL2421" s="19"/>
      <c r="AM2421" s="19"/>
      <c r="AN2421" s="19"/>
      <c r="AO2421" s="31">
        <v>218325</v>
      </c>
      <c r="AP2421" s="31">
        <v>1420461.40625</v>
      </c>
      <c r="AQ2421" s="31">
        <v>1631043.6875</v>
      </c>
      <c r="AR2421" s="31">
        <v>1398041.6953125</v>
      </c>
      <c r="AS2421" s="31">
        <v>1577279.5390625</v>
      </c>
      <c r="AT2421" s="31">
        <v>1543391.5</v>
      </c>
      <c r="AU2421" s="31">
        <v>1375470</v>
      </c>
      <c r="AV2421" s="31">
        <v>1761856.25</v>
      </c>
      <c r="AW2421" s="31">
        <v>1679010.75</v>
      </c>
      <c r="AX2421" s="31">
        <v>146917.75</v>
      </c>
      <c r="AY2421" s="31">
        <v>115447</v>
      </c>
      <c r="AZ2421" s="31">
        <v>262364.75</v>
      </c>
    </row>
    <row r="2422" spans="1:52" ht="15" customHeight="1">
      <c r="A2422" s="29" t="s">
        <v>10132</v>
      </c>
      <c r="B2422" s="34">
        <v>36840</v>
      </c>
      <c r="C2422" s="28">
        <v>1000</v>
      </c>
      <c r="D2422" s="28">
        <v>54</v>
      </c>
      <c r="E2422" s="28">
        <v>50</v>
      </c>
      <c r="F2422" s="29" t="s">
        <v>440</v>
      </c>
      <c r="G2422" s="29" t="s">
        <v>3617</v>
      </c>
      <c r="H2422" s="28">
        <v>621</v>
      </c>
      <c r="I2422" s="29" t="s">
        <v>9993</v>
      </c>
      <c r="J2422" s="33" t="s">
        <v>10131</v>
      </c>
      <c r="K2422" s="29" t="s">
        <v>178</v>
      </c>
      <c r="L2422" s="29" t="s">
        <v>10127</v>
      </c>
      <c r="M2422" s="29" t="s">
        <v>575</v>
      </c>
      <c r="N2422" s="28">
        <v>532001.9</v>
      </c>
      <c r="O2422" s="28">
        <v>6142271</v>
      </c>
      <c r="P2422" s="29" t="s">
        <v>10130</v>
      </c>
      <c r="Q2422" s="32" t="s">
        <v>174</v>
      </c>
      <c r="R2422" s="19"/>
      <c r="S2422" s="19"/>
      <c r="T2422" s="19"/>
      <c r="U2422" s="19"/>
      <c r="V2422" s="19"/>
      <c r="W2422" s="19"/>
      <c r="X2422" s="19"/>
      <c r="Y2422" s="19"/>
      <c r="Z2422" s="19"/>
      <c r="AA2422" s="19"/>
      <c r="AB2422" s="19"/>
      <c r="AC2422" s="19"/>
      <c r="AD2422" s="19"/>
      <c r="AE2422" s="19"/>
      <c r="AF2422" s="19"/>
      <c r="AG2422" s="19"/>
      <c r="AH2422" s="19"/>
      <c r="AI2422" s="19"/>
      <c r="AJ2422" s="19"/>
      <c r="AK2422" s="19"/>
      <c r="AL2422" s="19"/>
      <c r="AM2422" s="19"/>
      <c r="AN2422" s="19"/>
      <c r="AO2422" s="31">
        <v>240305</v>
      </c>
      <c r="AP2422" s="31">
        <v>1504294.1953125</v>
      </c>
      <c r="AQ2422" s="31">
        <v>1713731.49609375</v>
      </c>
      <c r="AR2422" s="31">
        <v>1459393.6015625</v>
      </c>
      <c r="AS2422" s="31">
        <v>1653021.109375</v>
      </c>
      <c r="AT2422" s="31">
        <v>1644660.5</v>
      </c>
      <c r="AU2422" s="31">
        <v>1414898</v>
      </c>
      <c r="AV2422" s="31">
        <v>1846168.5</v>
      </c>
      <c r="AW2422" s="31">
        <v>1717362</v>
      </c>
      <c r="AX2422" s="31">
        <v>154603.75</v>
      </c>
      <c r="AY2422" s="31">
        <v>120559</v>
      </c>
      <c r="AZ2422" s="31">
        <v>275162.75</v>
      </c>
    </row>
    <row r="2423" spans="1:52" ht="15" customHeight="1">
      <c r="A2423" s="29" t="s">
        <v>10129</v>
      </c>
      <c r="B2423" s="34">
        <v>36840</v>
      </c>
      <c r="C2423" s="28">
        <v>1000</v>
      </c>
      <c r="D2423" s="28">
        <v>54</v>
      </c>
      <c r="E2423" s="28">
        <v>50</v>
      </c>
      <c r="F2423" s="29" t="s">
        <v>440</v>
      </c>
      <c r="G2423" s="29" t="s">
        <v>3617</v>
      </c>
      <c r="H2423" s="28">
        <v>621</v>
      </c>
      <c r="I2423" s="29" t="s">
        <v>9993</v>
      </c>
      <c r="J2423" s="33" t="s">
        <v>10128</v>
      </c>
      <c r="K2423" s="29" t="s">
        <v>178</v>
      </c>
      <c r="L2423" s="29" t="s">
        <v>10127</v>
      </c>
      <c r="M2423" s="29" t="s">
        <v>575</v>
      </c>
      <c r="N2423" s="28">
        <v>531775</v>
      </c>
      <c r="O2423" s="28">
        <v>6142569</v>
      </c>
      <c r="P2423" s="29" t="s">
        <v>10126</v>
      </c>
      <c r="Q2423" s="32" t="s">
        <v>174</v>
      </c>
      <c r="R2423" s="19"/>
      <c r="S2423" s="19"/>
      <c r="T2423" s="19"/>
      <c r="U2423" s="19"/>
      <c r="V2423" s="19"/>
      <c r="W2423" s="19"/>
      <c r="X2423" s="19"/>
      <c r="Y2423" s="19"/>
      <c r="Z2423" s="19"/>
      <c r="AA2423" s="19"/>
      <c r="AB2423" s="19"/>
      <c r="AC2423" s="19"/>
      <c r="AD2423" s="19"/>
      <c r="AE2423" s="19"/>
      <c r="AF2423" s="19"/>
      <c r="AG2423" s="19"/>
      <c r="AH2423" s="19"/>
      <c r="AI2423" s="19"/>
      <c r="AJ2423" s="19"/>
      <c r="AK2423" s="19"/>
      <c r="AL2423" s="19"/>
      <c r="AM2423" s="19"/>
      <c r="AN2423" s="19"/>
      <c r="AO2423" s="31">
        <v>199085</v>
      </c>
      <c r="AP2423" s="31">
        <v>1399149.5</v>
      </c>
      <c r="AQ2423" s="31">
        <v>1606446.39453125</v>
      </c>
      <c r="AR2423" s="31">
        <v>1361626.7890625</v>
      </c>
      <c r="AS2423" s="31">
        <v>1556116.1953125</v>
      </c>
      <c r="AT2423" s="31">
        <v>1537023</v>
      </c>
      <c r="AU2423" s="31">
        <v>1345920</v>
      </c>
      <c r="AV2423" s="31">
        <v>1788846.25</v>
      </c>
      <c r="AW2423" s="31">
        <v>1643971.75</v>
      </c>
      <c r="AX2423" s="31">
        <v>143313.5</v>
      </c>
      <c r="AY2423" s="31">
        <v>109751.25</v>
      </c>
      <c r="AZ2423" s="31">
        <v>253064.75</v>
      </c>
    </row>
    <row r="2424" spans="1:52" ht="15" customHeight="1">
      <c r="A2424" s="29" t="s">
        <v>10125</v>
      </c>
      <c r="B2424" s="34">
        <v>36882</v>
      </c>
      <c r="C2424" s="28">
        <v>850</v>
      </c>
      <c r="D2424" s="28">
        <v>52</v>
      </c>
      <c r="E2424" s="28">
        <v>44</v>
      </c>
      <c r="F2424" s="29" t="s">
        <v>242</v>
      </c>
      <c r="G2424" s="29" t="s">
        <v>3500</v>
      </c>
      <c r="H2424" s="28">
        <v>621</v>
      </c>
      <c r="I2424" s="29" t="s">
        <v>9993</v>
      </c>
      <c r="J2424" s="33" t="s">
        <v>10124</v>
      </c>
      <c r="K2424" s="29" t="s">
        <v>178</v>
      </c>
      <c r="L2424" s="29" t="s">
        <v>10123</v>
      </c>
      <c r="M2424" s="29" t="s">
        <v>2357</v>
      </c>
      <c r="N2424" s="28">
        <v>532363.19999999995</v>
      </c>
      <c r="O2424" s="28">
        <v>6140708</v>
      </c>
      <c r="P2424" s="29" t="s">
        <v>10122</v>
      </c>
      <c r="Q2424" s="32" t="s">
        <v>174</v>
      </c>
      <c r="R2424" s="19"/>
      <c r="S2424" s="19"/>
      <c r="T2424" s="19"/>
      <c r="U2424" s="19"/>
      <c r="V2424" s="19"/>
      <c r="W2424" s="19"/>
      <c r="X2424" s="19"/>
      <c r="Y2424" s="19"/>
      <c r="Z2424" s="19"/>
      <c r="AA2424" s="19"/>
      <c r="AB2424" s="19"/>
      <c r="AC2424" s="19"/>
      <c r="AD2424" s="19"/>
      <c r="AE2424" s="19"/>
      <c r="AF2424" s="19"/>
      <c r="AG2424" s="19"/>
      <c r="AH2424" s="19"/>
      <c r="AI2424" s="19"/>
      <c r="AJ2424" s="19"/>
      <c r="AK2424" s="19"/>
      <c r="AL2424" s="19"/>
      <c r="AM2424" s="19"/>
      <c r="AN2424" s="19"/>
      <c r="AO2424" s="31">
        <v>29</v>
      </c>
      <c r="AP2424" s="31">
        <v>1492742.6015625</v>
      </c>
      <c r="AQ2424" s="31">
        <v>1655131.40625</v>
      </c>
      <c r="AR2424" s="31">
        <v>1454271.3125</v>
      </c>
      <c r="AS2424" s="31">
        <v>1595327.640625</v>
      </c>
      <c r="AT2424" s="31">
        <v>1614528.75</v>
      </c>
      <c r="AU2424" s="31">
        <v>1492290.5</v>
      </c>
      <c r="AV2424" s="31">
        <v>1759299.25</v>
      </c>
      <c r="AW2424" s="31">
        <v>1698511.75</v>
      </c>
      <c r="AX2424" s="31">
        <v>152071.5</v>
      </c>
      <c r="AY2424" s="31">
        <v>113209</v>
      </c>
      <c r="AZ2424" s="31">
        <v>265280.5</v>
      </c>
    </row>
    <row r="2425" spans="1:52" ht="15" customHeight="1">
      <c r="A2425" s="29" t="s">
        <v>10121</v>
      </c>
      <c r="B2425" s="34">
        <v>36920</v>
      </c>
      <c r="C2425" s="28">
        <v>1650</v>
      </c>
      <c r="D2425" s="28">
        <v>66</v>
      </c>
      <c r="E2425" s="28">
        <v>67</v>
      </c>
      <c r="F2425" s="29" t="s">
        <v>242</v>
      </c>
      <c r="G2425" s="29" t="s">
        <v>10109</v>
      </c>
      <c r="H2425" s="28">
        <v>621</v>
      </c>
      <c r="I2425" s="29" t="s">
        <v>9993</v>
      </c>
      <c r="J2425" s="33" t="s">
        <v>10120</v>
      </c>
      <c r="K2425" s="29" t="s">
        <v>178</v>
      </c>
      <c r="L2425" s="29" t="s">
        <v>10112</v>
      </c>
      <c r="M2425" s="29" t="s">
        <v>10119</v>
      </c>
      <c r="N2425" s="28">
        <v>519842.7</v>
      </c>
      <c r="O2425" s="28">
        <v>6158376</v>
      </c>
      <c r="P2425" s="29" t="s">
        <v>10118</v>
      </c>
      <c r="Q2425" s="32" t="s">
        <v>174</v>
      </c>
      <c r="R2425" s="19"/>
      <c r="S2425" s="19"/>
      <c r="T2425" s="19"/>
      <c r="U2425" s="19"/>
      <c r="V2425" s="19"/>
      <c r="W2425" s="19"/>
      <c r="X2425" s="19"/>
      <c r="Y2425" s="19"/>
      <c r="Z2425" s="19"/>
      <c r="AA2425" s="19"/>
      <c r="AB2425" s="19"/>
      <c r="AC2425" s="19"/>
      <c r="AD2425" s="19"/>
      <c r="AE2425" s="19"/>
      <c r="AF2425" s="19"/>
      <c r="AG2425" s="19"/>
      <c r="AH2425" s="19"/>
      <c r="AI2425" s="19"/>
      <c r="AJ2425" s="19"/>
      <c r="AK2425" s="19"/>
      <c r="AL2425" s="19"/>
      <c r="AM2425" s="19"/>
      <c r="AN2425" s="19"/>
      <c r="AO2425" s="19"/>
      <c r="AP2425" s="31">
        <v>2474926.5</v>
      </c>
      <c r="AQ2425" s="31">
        <v>3112477</v>
      </c>
      <c r="AR2425" s="31">
        <v>2685981</v>
      </c>
      <c r="AS2425" s="31">
        <v>2927571</v>
      </c>
      <c r="AT2425" s="31">
        <v>2883473.5</v>
      </c>
      <c r="AU2425" s="31">
        <v>2579768</v>
      </c>
      <c r="AV2425" s="31">
        <v>3345319</v>
      </c>
      <c r="AW2425" s="31">
        <v>3134550.5</v>
      </c>
      <c r="AX2425" s="31">
        <v>284806.5</v>
      </c>
      <c r="AY2425" s="31">
        <v>198297</v>
      </c>
      <c r="AZ2425" s="31">
        <v>483103.5</v>
      </c>
    </row>
    <row r="2426" spans="1:52" ht="15" customHeight="1">
      <c r="A2426" s="29" t="s">
        <v>10117</v>
      </c>
      <c r="B2426" s="34">
        <v>36920</v>
      </c>
      <c r="C2426" s="28">
        <v>1650</v>
      </c>
      <c r="D2426" s="28">
        <v>66</v>
      </c>
      <c r="E2426" s="28">
        <v>67</v>
      </c>
      <c r="F2426" s="29" t="s">
        <v>242</v>
      </c>
      <c r="G2426" s="29" t="s">
        <v>10109</v>
      </c>
      <c r="H2426" s="28">
        <v>621</v>
      </c>
      <c r="I2426" s="29" t="s">
        <v>9993</v>
      </c>
      <c r="J2426" s="33" t="s">
        <v>10116</v>
      </c>
      <c r="K2426" s="29" t="s">
        <v>178</v>
      </c>
      <c r="L2426" s="29" t="s">
        <v>10112</v>
      </c>
      <c r="M2426" s="29" t="s">
        <v>2357</v>
      </c>
      <c r="N2426" s="28">
        <v>519624.8</v>
      </c>
      <c r="O2426" s="28">
        <v>6158541</v>
      </c>
      <c r="P2426" s="29" t="s">
        <v>10115</v>
      </c>
      <c r="Q2426" s="32" t="s">
        <v>174</v>
      </c>
      <c r="R2426" s="19"/>
      <c r="S2426" s="19"/>
      <c r="T2426" s="19"/>
      <c r="U2426" s="19"/>
      <c r="V2426" s="19"/>
      <c r="W2426" s="19"/>
      <c r="X2426" s="19"/>
      <c r="Y2426" s="19"/>
      <c r="Z2426" s="19"/>
      <c r="AA2426" s="19"/>
      <c r="AB2426" s="19"/>
      <c r="AC2426" s="19"/>
      <c r="AD2426" s="19"/>
      <c r="AE2426" s="19"/>
      <c r="AF2426" s="19"/>
      <c r="AG2426" s="19"/>
      <c r="AH2426" s="19"/>
      <c r="AI2426" s="19"/>
      <c r="AJ2426" s="19"/>
      <c r="AK2426" s="19"/>
      <c r="AL2426" s="19"/>
      <c r="AM2426" s="19"/>
      <c r="AN2426" s="19"/>
      <c r="AO2426" s="19"/>
      <c r="AP2426" s="31">
        <v>2259779</v>
      </c>
      <c r="AQ2426" s="31">
        <v>2889751</v>
      </c>
      <c r="AR2426" s="31">
        <v>2578144</v>
      </c>
      <c r="AS2426" s="31">
        <v>2821348.5</v>
      </c>
      <c r="AT2426" s="31">
        <v>2778080.75</v>
      </c>
      <c r="AU2426" s="31">
        <v>2675036</v>
      </c>
      <c r="AV2426" s="31">
        <v>2917513</v>
      </c>
      <c r="AW2426" s="31">
        <v>3082215.5</v>
      </c>
      <c r="AX2426" s="31">
        <v>265434.5</v>
      </c>
      <c r="AY2426" s="31">
        <v>193888</v>
      </c>
      <c r="AZ2426" s="31">
        <v>459322.5</v>
      </c>
    </row>
    <row r="2427" spans="1:52" ht="15" customHeight="1">
      <c r="A2427" s="29" t="s">
        <v>10114</v>
      </c>
      <c r="B2427" s="34">
        <v>36920</v>
      </c>
      <c r="C2427" s="28">
        <v>1650</v>
      </c>
      <c r="D2427" s="28">
        <v>66</v>
      </c>
      <c r="E2427" s="28">
        <v>67</v>
      </c>
      <c r="F2427" s="29" t="s">
        <v>242</v>
      </c>
      <c r="G2427" s="29" t="s">
        <v>10109</v>
      </c>
      <c r="H2427" s="28">
        <v>621</v>
      </c>
      <c r="I2427" s="29" t="s">
        <v>9993</v>
      </c>
      <c r="J2427" s="33" t="s">
        <v>10113</v>
      </c>
      <c r="K2427" s="29" t="s">
        <v>178</v>
      </c>
      <c r="L2427" s="29" t="s">
        <v>10112</v>
      </c>
      <c r="M2427" s="29" t="s">
        <v>176</v>
      </c>
      <c r="N2427" s="28">
        <v>519409.4</v>
      </c>
      <c r="O2427" s="28">
        <v>6158707</v>
      </c>
      <c r="P2427" s="29" t="s">
        <v>10111</v>
      </c>
      <c r="Q2427" s="32" t="s">
        <v>174</v>
      </c>
      <c r="R2427" s="19"/>
      <c r="S2427" s="19"/>
      <c r="T2427" s="19"/>
      <c r="U2427" s="19"/>
      <c r="V2427" s="19"/>
      <c r="W2427" s="19"/>
      <c r="X2427" s="19"/>
      <c r="Y2427" s="19"/>
      <c r="Z2427" s="19"/>
      <c r="AA2427" s="19"/>
      <c r="AB2427" s="19"/>
      <c r="AC2427" s="19"/>
      <c r="AD2427" s="19"/>
      <c r="AE2427" s="19"/>
      <c r="AF2427" s="19"/>
      <c r="AG2427" s="19"/>
      <c r="AH2427" s="19"/>
      <c r="AI2427" s="19"/>
      <c r="AJ2427" s="19"/>
      <c r="AK2427" s="19"/>
      <c r="AL2427" s="19"/>
      <c r="AM2427" s="19"/>
      <c r="AN2427" s="19"/>
      <c r="AO2427" s="19"/>
      <c r="AP2427" s="31">
        <v>2353662</v>
      </c>
      <c r="AQ2427" s="31">
        <v>2834391.5</v>
      </c>
      <c r="AR2427" s="31">
        <v>2585757</v>
      </c>
      <c r="AS2427" s="31">
        <v>2835883</v>
      </c>
      <c r="AT2427" s="31">
        <v>2814513.5</v>
      </c>
      <c r="AU2427" s="31">
        <v>2539585.5</v>
      </c>
      <c r="AV2427" s="31">
        <v>2571146.5</v>
      </c>
      <c r="AW2427" s="31">
        <v>3154542.5</v>
      </c>
      <c r="AX2427" s="31">
        <v>273944</v>
      </c>
      <c r="AY2427" s="31">
        <v>202741</v>
      </c>
      <c r="AZ2427" s="31">
        <v>476685</v>
      </c>
    </row>
    <row r="2428" spans="1:52" ht="15" customHeight="1">
      <c r="A2428" s="29" t="s">
        <v>10110</v>
      </c>
      <c r="B2428" s="34">
        <v>32145</v>
      </c>
      <c r="C2428" s="28">
        <v>150</v>
      </c>
      <c r="D2428" s="28">
        <v>21.8</v>
      </c>
      <c r="E2428" s="28">
        <v>30</v>
      </c>
      <c r="F2428" s="29" t="s">
        <v>2518</v>
      </c>
      <c r="G2428" s="29" t="s">
        <v>10103</v>
      </c>
      <c r="H2428" s="28">
        <v>621</v>
      </c>
      <c r="I2428" s="29" t="s">
        <v>9993</v>
      </c>
      <c r="J2428" s="33" t="s">
        <v>10108</v>
      </c>
      <c r="K2428" s="29" t="s">
        <v>178</v>
      </c>
      <c r="L2428" s="29" t="s">
        <v>10107</v>
      </c>
      <c r="M2428" s="29" t="s">
        <v>10106</v>
      </c>
      <c r="N2428" s="28">
        <v>524535.19999999995</v>
      </c>
      <c r="O2428" s="28">
        <v>6156181</v>
      </c>
      <c r="P2428" s="29" t="s">
        <v>10105</v>
      </c>
      <c r="Q2428" s="32" t="s">
        <v>207</v>
      </c>
      <c r="R2428" s="19"/>
      <c r="S2428" s="19"/>
      <c r="T2428" s="19"/>
      <c r="U2428" s="19"/>
      <c r="V2428" s="19"/>
      <c r="W2428" s="19"/>
      <c r="X2428" s="19"/>
      <c r="Y2428" s="19"/>
      <c r="Z2428" s="19"/>
      <c r="AA2428" s="19"/>
      <c r="AB2428" s="19"/>
      <c r="AC2428" s="31">
        <v>180036</v>
      </c>
      <c r="AD2428" s="31">
        <v>188571</v>
      </c>
      <c r="AE2428" s="31">
        <v>207078</v>
      </c>
      <c r="AF2428" s="31">
        <v>183998</v>
      </c>
      <c r="AG2428" s="31">
        <v>197620</v>
      </c>
      <c r="AH2428" s="31">
        <v>191750</v>
      </c>
      <c r="AI2428" s="31">
        <v>214170</v>
      </c>
      <c r="AJ2428" s="31">
        <v>167390</v>
      </c>
      <c r="AK2428" s="31">
        <v>168900</v>
      </c>
      <c r="AL2428" s="31">
        <v>178450</v>
      </c>
      <c r="AM2428" s="31">
        <v>185114</v>
      </c>
      <c r="AN2428" s="31">
        <v>108932</v>
      </c>
      <c r="AO2428" s="31">
        <v>178335</v>
      </c>
      <c r="AP2428" s="31">
        <v>141823.30126953125</v>
      </c>
      <c r="AQ2428" s="31">
        <v>165308.2998046875</v>
      </c>
      <c r="AR2428" s="31">
        <v>112339.6015625</v>
      </c>
      <c r="AS2428" s="31">
        <v>144847.75024414063</v>
      </c>
      <c r="AT2428" s="31">
        <v>164419.69921875</v>
      </c>
      <c r="AU2428" s="31">
        <v>87929.298583984375</v>
      </c>
      <c r="AV2428" s="31">
        <v>175211.052734375</v>
      </c>
      <c r="AW2428" s="31">
        <v>169597.39794921875</v>
      </c>
      <c r="AX2428" s="31">
        <v>14883.349609375</v>
      </c>
      <c r="AY2428" s="31">
        <v>11561.150390625</v>
      </c>
      <c r="AZ2428" s="31">
        <v>26444.5</v>
      </c>
    </row>
    <row r="2429" spans="1:52" ht="15" customHeight="1">
      <c r="A2429" s="29" t="s">
        <v>10104</v>
      </c>
      <c r="B2429" s="34">
        <v>32640</v>
      </c>
      <c r="C2429" s="28">
        <v>270</v>
      </c>
      <c r="D2429" s="28">
        <v>27</v>
      </c>
      <c r="E2429" s="28">
        <v>40</v>
      </c>
      <c r="F2429" s="29" t="s">
        <v>242</v>
      </c>
      <c r="G2429" s="29" t="s">
        <v>5840</v>
      </c>
      <c r="H2429" s="28">
        <v>621</v>
      </c>
      <c r="I2429" s="29" t="s">
        <v>9993</v>
      </c>
      <c r="J2429" s="33" t="s">
        <v>10102</v>
      </c>
      <c r="K2429" s="29" t="s">
        <v>178</v>
      </c>
      <c r="L2429" s="29" t="s">
        <v>10101</v>
      </c>
      <c r="M2429" s="29" t="s">
        <v>1247</v>
      </c>
      <c r="N2429" s="28">
        <v>522667</v>
      </c>
      <c r="O2429" s="28">
        <v>6153855</v>
      </c>
      <c r="P2429" s="29" t="s">
        <v>10100</v>
      </c>
      <c r="Q2429" s="32" t="s">
        <v>207</v>
      </c>
      <c r="R2429" s="19"/>
      <c r="S2429" s="19"/>
      <c r="T2429" s="19"/>
      <c r="U2429" s="19"/>
      <c r="V2429" s="19"/>
      <c r="W2429" s="19"/>
      <c r="X2429" s="19"/>
      <c r="Y2429" s="19"/>
      <c r="Z2429" s="19"/>
      <c r="AA2429" s="19"/>
      <c r="AB2429" s="19"/>
      <c r="AC2429" s="19"/>
      <c r="AD2429" s="31">
        <v>157502</v>
      </c>
      <c r="AE2429" s="31">
        <v>296502</v>
      </c>
      <c r="AF2429" s="31">
        <v>263456</v>
      </c>
      <c r="AG2429" s="31">
        <v>272777</v>
      </c>
      <c r="AH2429" s="31">
        <v>273909</v>
      </c>
      <c r="AI2429" s="31">
        <v>286977</v>
      </c>
      <c r="AJ2429" s="31">
        <v>106250</v>
      </c>
      <c r="AK2429" s="31">
        <v>355410</v>
      </c>
      <c r="AL2429" s="31">
        <v>278210</v>
      </c>
      <c r="AM2429" s="31">
        <v>396715</v>
      </c>
      <c r="AN2429" s="31">
        <v>223106</v>
      </c>
      <c r="AO2429" s="31">
        <v>211170</v>
      </c>
      <c r="AP2429" s="31">
        <v>344819.400390625</v>
      </c>
      <c r="AQ2429" s="31">
        <v>404335.8984375</v>
      </c>
      <c r="AR2429" s="31">
        <v>340663.2001953125</v>
      </c>
      <c r="AS2429" s="31">
        <v>396282.80078125</v>
      </c>
      <c r="AT2429" s="31">
        <v>387642.201171875</v>
      </c>
      <c r="AU2429" s="31">
        <v>368489.2021484375</v>
      </c>
      <c r="AV2429" s="31">
        <v>461128.001953125</v>
      </c>
      <c r="AW2429" s="31">
        <v>450776.404296875</v>
      </c>
      <c r="AX2429" s="31">
        <v>35607</v>
      </c>
      <c r="AY2429" s="31">
        <v>29459</v>
      </c>
      <c r="AZ2429" s="31">
        <v>65066</v>
      </c>
    </row>
    <row r="2430" spans="1:52" ht="15" customHeight="1">
      <c r="A2430" s="29" t="s">
        <v>10099</v>
      </c>
      <c r="B2430" s="34">
        <v>32930</v>
      </c>
      <c r="C2430" s="28">
        <v>150</v>
      </c>
      <c r="D2430" s="28">
        <v>27</v>
      </c>
      <c r="E2430" s="28">
        <v>31.8</v>
      </c>
      <c r="F2430" s="29" t="s">
        <v>1171</v>
      </c>
      <c r="G2430" s="29" t="s">
        <v>10094</v>
      </c>
      <c r="H2430" s="28">
        <v>621</v>
      </c>
      <c r="I2430" s="29" t="s">
        <v>9993</v>
      </c>
      <c r="J2430" s="33" t="s">
        <v>10098</v>
      </c>
      <c r="K2430" s="29" t="s">
        <v>178</v>
      </c>
      <c r="L2430" s="29" t="s">
        <v>10097</v>
      </c>
      <c r="M2430" s="29" t="s">
        <v>812</v>
      </c>
      <c r="N2430" s="28">
        <v>522731.9</v>
      </c>
      <c r="O2430" s="28">
        <v>6153800</v>
      </c>
      <c r="P2430" s="29" t="s">
        <v>10096</v>
      </c>
      <c r="Q2430" s="32" t="s">
        <v>207</v>
      </c>
      <c r="R2430" s="19"/>
      <c r="S2430" s="19"/>
      <c r="T2430" s="19"/>
      <c r="U2430" s="19"/>
      <c r="V2430" s="19"/>
      <c r="W2430" s="19"/>
      <c r="X2430" s="19"/>
      <c r="Y2430" s="19"/>
      <c r="Z2430" s="19"/>
      <c r="AA2430" s="19"/>
      <c r="AB2430" s="19"/>
      <c r="AC2430" s="19"/>
      <c r="AD2430" s="19"/>
      <c r="AE2430" s="31">
        <v>348122</v>
      </c>
      <c r="AF2430" s="31">
        <v>371188</v>
      </c>
      <c r="AG2430" s="31">
        <v>384430</v>
      </c>
      <c r="AH2430" s="31">
        <v>386840</v>
      </c>
      <c r="AI2430" s="31">
        <v>424440</v>
      </c>
      <c r="AJ2430" s="31">
        <v>360340</v>
      </c>
      <c r="AK2430" s="31">
        <v>341930</v>
      </c>
      <c r="AL2430" s="31">
        <v>350760</v>
      </c>
      <c r="AM2430" s="31">
        <v>394678</v>
      </c>
      <c r="AN2430" s="31">
        <v>341390</v>
      </c>
      <c r="AO2430" s="31">
        <v>378705</v>
      </c>
      <c r="AP2430" s="31">
        <v>293317.8017578125</v>
      </c>
      <c r="AQ2430" s="31">
        <v>354200.001953125</v>
      </c>
      <c r="AR2430" s="31">
        <v>305325.2001953125</v>
      </c>
      <c r="AS2430" s="31">
        <v>337245.8984375</v>
      </c>
      <c r="AT2430" s="31">
        <v>341862.69921875</v>
      </c>
      <c r="AU2430" s="31">
        <v>314362.400390625</v>
      </c>
      <c r="AV2430" s="31">
        <v>375245.4013671875</v>
      </c>
      <c r="AW2430" s="31">
        <v>359425.501953125</v>
      </c>
      <c r="AX2430" s="31">
        <v>31054</v>
      </c>
      <c r="AY2430" s="31">
        <v>23337</v>
      </c>
      <c r="AZ2430" s="31">
        <v>54391</v>
      </c>
    </row>
    <row r="2431" spans="1:52" ht="15" customHeight="1">
      <c r="A2431" s="29" t="s">
        <v>10095</v>
      </c>
      <c r="B2431" s="34">
        <v>33144</v>
      </c>
      <c r="C2431" s="28">
        <v>150</v>
      </c>
      <c r="D2431" s="28">
        <v>25</v>
      </c>
      <c r="E2431" s="28">
        <v>33</v>
      </c>
      <c r="F2431" s="29" t="s">
        <v>786</v>
      </c>
      <c r="G2431" s="29" t="s">
        <v>1350</v>
      </c>
      <c r="H2431" s="28">
        <v>621</v>
      </c>
      <c r="I2431" s="29" t="s">
        <v>9993</v>
      </c>
      <c r="J2431" s="33" t="s">
        <v>10093</v>
      </c>
      <c r="K2431" s="29" t="s">
        <v>178</v>
      </c>
      <c r="L2431" s="29" t="s">
        <v>10092</v>
      </c>
      <c r="M2431" s="29" t="s">
        <v>176</v>
      </c>
      <c r="N2431" s="28">
        <v>520355.5</v>
      </c>
      <c r="O2431" s="28">
        <v>6155160</v>
      </c>
      <c r="P2431" s="29" t="s">
        <v>10091</v>
      </c>
      <c r="Q2431" s="32" t="s">
        <v>207</v>
      </c>
      <c r="R2431" s="19"/>
      <c r="S2431" s="19"/>
      <c r="T2431" s="19"/>
      <c r="U2431" s="19"/>
      <c r="V2431" s="19"/>
      <c r="W2431" s="19"/>
      <c r="X2431" s="19"/>
      <c r="Y2431" s="19"/>
      <c r="Z2431" s="19"/>
      <c r="AA2431" s="19"/>
      <c r="AB2431" s="19"/>
      <c r="AC2431" s="19"/>
      <c r="AD2431" s="19"/>
      <c r="AE2431" s="31">
        <v>81752</v>
      </c>
      <c r="AF2431" s="31">
        <v>290562</v>
      </c>
      <c r="AG2431" s="31">
        <v>322010</v>
      </c>
      <c r="AH2431" s="31">
        <v>294970</v>
      </c>
      <c r="AI2431" s="31">
        <v>330130</v>
      </c>
      <c r="AJ2431" s="31">
        <v>287122</v>
      </c>
      <c r="AK2431" s="31">
        <v>267800</v>
      </c>
      <c r="AL2431" s="31">
        <v>279490</v>
      </c>
      <c r="AM2431" s="31">
        <v>307976</v>
      </c>
      <c r="AN2431" s="31">
        <v>233631</v>
      </c>
      <c r="AO2431" s="31">
        <v>310634</v>
      </c>
      <c r="AP2431" s="31">
        <v>237769.001953125</v>
      </c>
      <c r="AQ2431" s="31">
        <v>272104.3994140625</v>
      </c>
      <c r="AR2431" s="31">
        <v>240450.7998046875</v>
      </c>
      <c r="AS2431" s="31">
        <v>187904.20092773438</v>
      </c>
      <c r="AT2431" s="31">
        <v>240448.80078125</v>
      </c>
      <c r="AU2431" s="31">
        <v>232933.49951171875</v>
      </c>
      <c r="AV2431" s="31">
        <v>304774.294921875</v>
      </c>
      <c r="AW2431" s="31">
        <v>289888.49609375</v>
      </c>
      <c r="AX2431" s="31">
        <v>22364.80078125</v>
      </c>
      <c r="AY2431" s="31">
        <v>16427</v>
      </c>
      <c r="AZ2431" s="31">
        <v>38791.80078125</v>
      </c>
    </row>
    <row r="2432" spans="1:52" ht="15" customHeight="1">
      <c r="A2432" s="29" t="s">
        <v>10090</v>
      </c>
      <c r="B2432" s="34">
        <v>33374</v>
      </c>
      <c r="C2432" s="28">
        <v>150</v>
      </c>
      <c r="D2432" s="28">
        <v>33.4</v>
      </c>
      <c r="E2432" s="28">
        <v>30</v>
      </c>
      <c r="F2432" s="29" t="s">
        <v>440</v>
      </c>
      <c r="G2432" s="29" t="s">
        <v>10085</v>
      </c>
      <c r="H2432" s="28">
        <v>621</v>
      </c>
      <c r="I2432" s="29" t="s">
        <v>9993</v>
      </c>
      <c r="J2432" s="33" t="s">
        <v>10089</v>
      </c>
      <c r="K2432" s="29" t="s">
        <v>178</v>
      </c>
      <c r="L2432" s="29" t="s">
        <v>10088</v>
      </c>
      <c r="M2432" s="29" t="s">
        <v>1313</v>
      </c>
      <c r="N2432" s="28">
        <v>538233.59999999998</v>
      </c>
      <c r="O2432" s="28">
        <v>6137384</v>
      </c>
      <c r="P2432" s="29" t="s">
        <v>10087</v>
      </c>
      <c r="Q2432" s="32" t="s">
        <v>207</v>
      </c>
      <c r="R2432" s="19"/>
      <c r="S2432" s="19"/>
      <c r="T2432" s="19"/>
      <c r="U2432" s="19"/>
      <c r="V2432" s="19"/>
      <c r="W2432" s="19"/>
      <c r="X2432" s="19"/>
      <c r="Y2432" s="19"/>
      <c r="Z2432" s="19"/>
      <c r="AA2432" s="19"/>
      <c r="AB2432" s="19"/>
      <c r="AC2432" s="19"/>
      <c r="AD2432" s="19"/>
      <c r="AE2432" s="19"/>
      <c r="AF2432" s="31">
        <v>187462</v>
      </c>
      <c r="AG2432" s="31">
        <v>365460</v>
      </c>
      <c r="AH2432" s="31">
        <v>333480</v>
      </c>
      <c r="AI2432" s="31">
        <v>348080</v>
      </c>
      <c r="AJ2432" s="31">
        <v>314730</v>
      </c>
      <c r="AK2432" s="31">
        <v>301500</v>
      </c>
      <c r="AL2432" s="31">
        <v>303960</v>
      </c>
      <c r="AM2432" s="31">
        <v>336926</v>
      </c>
      <c r="AN2432" s="31">
        <v>288495</v>
      </c>
      <c r="AO2432" s="31">
        <v>316632</v>
      </c>
      <c r="AP2432" s="31">
        <v>269993.2998046875</v>
      </c>
      <c r="AQ2432" s="31">
        <v>306999.9033203125</v>
      </c>
      <c r="AR2432" s="31">
        <v>237845.49560546875</v>
      </c>
      <c r="AS2432" s="31">
        <v>285374.896484375</v>
      </c>
      <c r="AT2432" s="31">
        <v>270456.40234375</v>
      </c>
      <c r="AU2432" s="31">
        <v>245982.6962890625</v>
      </c>
      <c r="AV2432" s="31">
        <v>311295.2021484375</v>
      </c>
      <c r="AW2432" s="31">
        <v>287791.8994140625</v>
      </c>
      <c r="AX2432" s="31">
        <v>28183</v>
      </c>
      <c r="AY2432" s="31">
        <v>21032.69921875</v>
      </c>
      <c r="AZ2432" s="31">
        <v>49215.69921875</v>
      </c>
    </row>
    <row r="2433" spans="1:52" ht="15" customHeight="1">
      <c r="A2433" s="29" t="s">
        <v>10086</v>
      </c>
      <c r="B2433" s="34">
        <v>33501</v>
      </c>
      <c r="C2433" s="28">
        <v>150</v>
      </c>
      <c r="D2433" s="28">
        <v>24.6</v>
      </c>
      <c r="E2433" s="28">
        <v>32.5</v>
      </c>
      <c r="F2433" s="29" t="s">
        <v>786</v>
      </c>
      <c r="G2433" s="29" t="s">
        <v>1350</v>
      </c>
      <c r="H2433" s="28">
        <v>621</v>
      </c>
      <c r="I2433" s="29" t="s">
        <v>9993</v>
      </c>
      <c r="J2433" s="33" t="s">
        <v>10084</v>
      </c>
      <c r="K2433" s="29" t="s">
        <v>178</v>
      </c>
      <c r="L2433" s="29" t="s">
        <v>10079</v>
      </c>
      <c r="M2433" s="29" t="s">
        <v>216</v>
      </c>
      <c r="N2433" s="28">
        <v>533429.4</v>
      </c>
      <c r="O2433" s="28">
        <v>6145314</v>
      </c>
      <c r="P2433" s="29" t="s">
        <v>10078</v>
      </c>
      <c r="Q2433" s="32" t="s">
        <v>207</v>
      </c>
      <c r="R2433" s="19"/>
      <c r="S2433" s="19"/>
      <c r="T2433" s="19"/>
      <c r="U2433" s="19"/>
      <c r="V2433" s="19"/>
      <c r="W2433" s="19"/>
      <c r="X2433" s="19"/>
      <c r="Y2433" s="19"/>
      <c r="Z2433" s="19"/>
      <c r="AA2433" s="19"/>
      <c r="AB2433" s="19"/>
      <c r="AC2433" s="19"/>
      <c r="AD2433" s="19"/>
      <c r="AE2433" s="19"/>
      <c r="AF2433" s="31">
        <v>47802.66796875</v>
      </c>
      <c r="AG2433" s="31">
        <v>197527.328125</v>
      </c>
      <c r="AH2433" s="31">
        <v>283563.34375</v>
      </c>
      <c r="AI2433" s="31">
        <v>314533.34375</v>
      </c>
      <c r="AJ2433" s="31">
        <v>278566.65625</v>
      </c>
      <c r="AK2433" s="31">
        <v>276033.34375</v>
      </c>
      <c r="AL2433" s="31">
        <v>285666.65625</v>
      </c>
      <c r="AM2433" s="31">
        <v>312565.34375</v>
      </c>
      <c r="AN2433" s="31">
        <v>250623</v>
      </c>
      <c r="AO2433" s="31">
        <v>288261.34375</v>
      </c>
      <c r="AP2433" s="31">
        <v>240872.7978515625</v>
      </c>
      <c r="AQ2433" s="31">
        <v>261370.6328125</v>
      </c>
      <c r="AR2433" s="31">
        <v>235035.669921875</v>
      </c>
      <c r="AS2433" s="31">
        <v>232086.998046875</v>
      </c>
      <c r="AT2433" s="31">
        <v>238624.171875</v>
      </c>
      <c r="AU2433" s="31">
        <v>228724.501953125</v>
      </c>
      <c r="AV2433" s="31">
        <v>296798.1669921875</v>
      </c>
      <c r="AW2433" s="31">
        <v>260069.8349609375</v>
      </c>
      <c r="AX2433" s="31">
        <v>24903.25</v>
      </c>
      <c r="AY2433" s="31">
        <v>17825.41796875</v>
      </c>
      <c r="AZ2433" s="31">
        <v>42728.66796875</v>
      </c>
    </row>
    <row r="2434" spans="1:52" ht="15" customHeight="1">
      <c r="A2434" s="29" t="s">
        <v>10083</v>
      </c>
      <c r="B2434" s="34">
        <v>33501</v>
      </c>
      <c r="C2434" s="28">
        <v>150</v>
      </c>
      <c r="D2434" s="28">
        <v>24.6</v>
      </c>
      <c r="E2434" s="28">
        <v>32.5</v>
      </c>
      <c r="F2434" s="29" t="s">
        <v>786</v>
      </c>
      <c r="G2434" s="29" t="s">
        <v>1350</v>
      </c>
      <c r="H2434" s="28">
        <v>621</v>
      </c>
      <c r="I2434" s="29" t="s">
        <v>9993</v>
      </c>
      <c r="J2434" s="33" t="s">
        <v>10082</v>
      </c>
      <c r="K2434" s="29" t="s">
        <v>178</v>
      </c>
      <c r="L2434" s="29" t="s">
        <v>10079</v>
      </c>
      <c r="M2434" s="29" t="s">
        <v>216</v>
      </c>
      <c r="N2434" s="28">
        <v>533413.80000000005</v>
      </c>
      <c r="O2434" s="28">
        <v>6145196</v>
      </c>
      <c r="P2434" s="29" t="s">
        <v>10078</v>
      </c>
      <c r="Q2434" s="32" t="s">
        <v>207</v>
      </c>
      <c r="R2434" s="19"/>
      <c r="S2434" s="19"/>
      <c r="T2434" s="19"/>
      <c r="U2434" s="19"/>
      <c r="V2434" s="19"/>
      <c r="W2434" s="19"/>
      <c r="X2434" s="19"/>
      <c r="Y2434" s="19"/>
      <c r="Z2434" s="19"/>
      <c r="AA2434" s="19"/>
      <c r="AB2434" s="19"/>
      <c r="AC2434" s="19"/>
      <c r="AD2434" s="19"/>
      <c r="AE2434" s="19"/>
      <c r="AF2434" s="31">
        <v>47802.66796875</v>
      </c>
      <c r="AG2434" s="31">
        <v>197527.328125</v>
      </c>
      <c r="AH2434" s="31">
        <v>283563.34375</v>
      </c>
      <c r="AI2434" s="31">
        <v>314533.34375</v>
      </c>
      <c r="AJ2434" s="31">
        <v>278566.65625</v>
      </c>
      <c r="AK2434" s="31">
        <v>276033.34375</v>
      </c>
      <c r="AL2434" s="31">
        <v>285666.65625</v>
      </c>
      <c r="AM2434" s="31">
        <v>312565.34375</v>
      </c>
      <c r="AN2434" s="31">
        <v>250623</v>
      </c>
      <c r="AO2434" s="31">
        <v>288261.34375</v>
      </c>
      <c r="AP2434" s="31">
        <v>240872.7978515625</v>
      </c>
      <c r="AQ2434" s="31">
        <v>261370.6328125</v>
      </c>
      <c r="AR2434" s="31">
        <v>235035.669921875</v>
      </c>
      <c r="AS2434" s="31">
        <v>232086.998046875</v>
      </c>
      <c r="AT2434" s="31">
        <v>238624.171875</v>
      </c>
      <c r="AU2434" s="31">
        <v>228724.501953125</v>
      </c>
      <c r="AV2434" s="31">
        <v>296798.1669921875</v>
      </c>
      <c r="AW2434" s="31">
        <v>260069.8349609375</v>
      </c>
      <c r="AX2434" s="31">
        <v>24903.25</v>
      </c>
      <c r="AY2434" s="31">
        <v>17825.41796875</v>
      </c>
      <c r="AZ2434" s="31">
        <v>42728.66796875</v>
      </c>
    </row>
    <row r="2435" spans="1:52" ht="15" customHeight="1">
      <c r="A2435" s="29" t="s">
        <v>10081</v>
      </c>
      <c r="B2435" s="34">
        <v>33501</v>
      </c>
      <c r="C2435" s="28">
        <v>150</v>
      </c>
      <c r="D2435" s="28">
        <v>24.6</v>
      </c>
      <c r="E2435" s="28">
        <v>32.5</v>
      </c>
      <c r="F2435" s="29" t="s">
        <v>786</v>
      </c>
      <c r="G2435" s="29" t="s">
        <v>1350</v>
      </c>
      <c r="H2435" s="28">
        <v>621</v>
      </c>
      <c r="I2435" s="29" t="s">
        <v>9993</v>
      </c>
      <c r="J2435" s="33" t="s">
        <v>10080</v>
      </c>
      <c r="K2435" s="29" t="s">
        <v>178</v>
      </c>
      <c r="L2435" s="29" t="s">
        <v>10079</v>
      </c>
      <c r="M2435" s="29" t="s">
        <v>216</v>
      </c>
      <c r="N2435" s="28">
        <v>533419.69999999995</v>
      </c>
      <c r="O2435" s="28">
        <v>6145067</v>
      </c>
      <c r="P2435" s="29" t="s">
        <v>10078</v>
      </c>
      <c r="Q2435" s="32" t="s">
        <v>207</v>
      </c>
      <c r="R2435" s="19"/>
      <c r="S2435" s="19"/>
      <c r="T2435" s="19"/>
      <c r="U2435" s="19"/>
      <c r="V2435" s="19"/>
      <c r="W2435" s="19"/>
      <c r="X2435" s="19"/>
      <c r="Y2435" s="19"/>
      <c r="Z2435" s="19"/>
      <c r="AA2435" s="19"/>
      <c r="AB2435" s="19"/>
      <c r="AC2435" s="19"/>
      <c r="AD2435" s="19"/>
      <c r="AE2435" s="19"/>
      <c r="AF2435" s="31">
        <v>47802.66796875</v>
      </c>
      <c r="AG2435" s="31">
        <v>197527.328125</v>
      </c>
      <c r="AH2435" s="31">
        <v>283563.34375</v>
      </c>
      <c r="AI2435" s="31">
        <v>314533.34375</v>
      </c>
      <c r="AJ2435" s="31">
        <v>278566.65625</v>
      </c>
      <c r="AK2435" s="31">
        <v>276033.34375</v>
      </c>
      <c r="AL2435" s="31">
        <v>285666.65625</v>
      </c>
      <c r="AM2435" s="31">
        <v>312565.34375</v>
      </c>
      <c r="AN2435" s="31">
        <v>250623</v>
      </c>
      <c r="AO2435" s="31">
        <v>288261.34375</v>
      </c>
      <c r="AP2435" s="31">
        <v>240872.7978515625</v>
      </c>
      <c r="AQ2435" s="31">
        <v>261370.6328125</v>
      </c>
      <c r="AR2435" s="31">
        <v>235035.669921875</v>
      </c>
      <c r="AS2435" s="31">
        <v>232086.998046875</v>
      </c>
      <c r="AT2435" s="31">
        <v>238624.171875</v>
      </c>
      <c r="AU2435" s="31">
        <v>228724.501953125</v>
      </c>
      <c r="AV2435" s="31">
        <v>296798.1669921875</v>
      </c>
      <c r="AW2435" s="31">
        <v>260069.8349609375</v>
      </c>
      <c r="AX2435" s="31">
        <v>24903.25</v>
      </c>
      <c r="AY2435" s="31">
        <v>17825.41796875</v>
      </c>
      <c r="AZ2435" s="31">
        <v>42728.66796875</v>
      </c>
    </row>
    <row r="2436" spans="1:52" ht="15" customHeight="1">
      <c r="A2436" s="29" t="s">
        <v>10077</v>
      </c>
      <c r="B2436" s="34">
        <v>34087</v>
      </c>
      <c r="C2436" s="28">
        <v>150</v>
      </c>
      <c r="D2436" s="28">
        <v>23.8</v>
      </c>
      <c r="E2436" s="28">
        <v>30</v>
      </c>
      <c r="F2436" s="29" t="s">
        <v>440</v>
      </c>
      <c r="G2436" s="29" t="s">
        <v>10070</v>
      </c>
      <c r="H2436" s="28">
        <v>621</v>
      </c>
      <c r="I2436" s="29" t="s">
        <v>9993</v>
      </c>
      <c r="J2436" s="33" t="s">
        <v>10076</v>
      </c>
      <c r="K2436" s="29" t="s">
        <v>178</v>
      </c>
      <c r="L2436" s="29" t="s">
        <v>10073</v>
      </c>
      <c r="M2436" s="29" t="s">
        <v>2346</v>
      </c>
      <c r="N2436" s="28">
        <v>524547</v>
      </c>
      <c r="O2436" s="28">
        <v>6151282</v>
      </c>
      <c r="P2436" s="29" t="s">
        <v>10072</v>
      </c>
      <c r="Q2436" s="32" t="s">
        <v>207</v>
      </c>
      <c r="R2436" s="19"/>
      <c r="S2436" s="19"/>
      <c r="T2436" s="19"/>
      <c r="U2436" s="19"/>
      <c r="V2436" s="19"/>
      <c r="W2436" s="19"/>
      <c r="X2436" s="19"/>
      <c r="Y2436" s="19"/>
      <c r="Z2436" s="19"/>
      <c r="AA2436" s="19"/>
      <c r="AB2436" s="19"/>
      <c r="AC2436" s="19"/>
      <c r="AD2436" s="19"/>
      <c r="AE2436" s="19"/>
      <c r="AF2436" s="19"/>
      <c r="AG2436" s="19"/>
      <c r="AH2436" s="31">
        <v>144540</v>
      </c>
      <c r="AI2436" s="31">
        <v>305955</v>
      </c>
      <c r="AJ2436" s="31">
        <v>263320</v>
      </c>
      <c r="AK2436" s="31">
        <v>256010</v>
      </c>
      <c r="AL2436" s="31">
        <v>257960</v>
      </c>
      <c r="AM2436" s="31">
        <v>284318.5</v>
      </c>
      <c r="AN2436" s="31">
        <v>239754.5</v>
      </c>
      <c r="AO2436" s="31">
        <v>280354</v>
      </c>
      <c r="AP2436" s="31">
        <v>215351.7998046875</v>
      </c>
      <c r="AQ2436" s="31">
        <v>255164.6005859375</v>
      </c>
      <c r="AR2436" s="31">
        <v>217105.1982421875</v>
      </c>
      <c r="AS2436" s="31">
        <v>234424.298828125</v>
      </c>
      <c r="AT2436" s="31">
        <v>217999.7490234375</v>
      </c>
      <c r="AU2436" s="31">
        <v>214451.4501953125</v>
      </c>
      <c r="AV2436" s="31">
        <v>276444.150390625</v>
      </c>
      <c r="AW2436" s="31">
        <v>267388.9521484375</v>
      </c>
      <c r="AX2436" s="31">
        <v>19448.400390625</v>
      </c>
      <c r="AY2436" s="31">
        <v>16787.5</v>
      </c>
      <c r="AZ2436" s="31">
        <v>36235.900390625</v>
      </c>
    </row>
    <row r="2437" spans="1:52" ht="15" customHeight="1">
      <c r="A2437" s="29" t="s">
        <v>10075</v>
      </c>
      <c r="B2437" s="34">
        <v>34087</v>
      </c>
      <c r="C2437" s="28">
        <v>150</v>
      </c>
      <c r="D2437" s="28">
        <v>23.8</v>
      </c>
      <c r="E2437" s="28">
        <v>30</v>
      </c>
      <c r="F2437" s="29" t="s">
        <v>440</v>
      </c>
      <c r="G2437" s="29" t="s">
        <v>10070</v>
      </c>
      <c r="H2437" s="28">
        <v>621</v>
      </c>
      <c r="I2437" s="29" t="s">
        <v>9993</v>
      </c>
      <c r="J2437" s="33" t="s">
        <v>10074</v>
      </c>
      <c r="K2437" s="29" t="s">
        <v>178</v>
      </c>
      <c r="L2437" s="29" t="s">
        <v>10073</v>
      </c>
      <c r="M2437" s="29" t="s">
        <v>2346</v>
      </c>
      <c r="N2437" s="28">
        <v>524541.9</v>
      </c>
      <c r="O2437" s="28">
        <v>6151175</v>
      </c>
      <c r="P2437" s="29" t="s">
        <v>10072</v>
      </c>
      <c r="Q2437" s="32" t="s">
        <v>207</v>
      </c>
      <c r="R2437" s="19"/>
      <c r="S2437" s="19"/>
      <c r="T2437" s="19"/>
      <c r="U2437" s="19"/>
      <c r="V2437" s="19"/>
      <c r="W2437" s="19"/>
      <c r="X2437" s="19"/>
      <c r="Y2437" s="19"/>
      <c r="Z2437" s="19"/>
      <c r="AA2437" s="19"/>
      <c r="AB2437" s="19"/>
      <c r="AC2437" s="19"/>
      <c r="AD2437" s="19"/>
      <c r="AE2437" s="19"/>
      <c r="AF2437" s="19"/>
      <c r="AG2437" s="19"/>
      <c r="AH2437" s="31">
        <v>144540</v>
      </c>
      <c r="AI2437" s="31">
        <v>305955</v>
      </c>
      <c r="AJ2437" s="31">
        <v>263320</v>
      </c>
      <c r="AK2437" s="31">
        <v>256010</v>
      </c>
      <c r="AL2437" s="31">
        <v>257960</v>
      </c>
      <c r="AM2437" s="31">
        <v>284318.5</v>
      </c>
      <c r="AN2437" s="31">
        <v>239754.5</v>
      </c>
      <c r="AO2437" s="31">
        <v>280354</v>
      </c>
      <c r="AP2437" s="31">
        <v>215351.7998046875</v>
      </c>
      <c r="AQ2437" s="31">
        <v>255164.6005859375</v>
      </c>
      <c r="AR2437" s="31">
        <v>217105.1982421875</v>
      </c>
      <c r="AS2437" s="31">
        <v>234424.298828125</v>
      </c>
      <c r="AT2437" s="31">
        <v>217999.7490234375</v>
      </c>
      <c r="AU2437" s="31">
        <v>214451.4501953125</v>
      </c>
      <c r="AV2437" s="31">
        <v>276444.150390625</v>
      </c>
      <c r="AW2437" s="31">
        <v>267388.9521484375</v>
      </c>
      <c r="AX2437" s="31">
        <v>19448.400390625</v>
      </c>
      <c r="AY2437" s="31">
        <v>16787.5</v>
      </c>
      <c r="AZ2437" s="31">
        <v>36235.900390625</v>
      </c>
    </row>
    <row r="2438" spans="1:52" ht="15" customHeight="1">
      <c r="A2438" s="29" t="s">
        <v>10071</v>
      </c>
      <c r="B2438" s="34">
        <v>34116</v>
      </c>
      <c r="C2438" s="28">
        <v>150</v>
      </c>
      <c r="D2438" s="28">
        <v>23.8</v>
      </c>
      <c r="E2438" s="28">
        <v>30</v>
      </c>
      <c r="F2438" s="29" t="s">
        <v>440</v>
      </c>
      <c r="G2438" s="29" t="s">
        <v>10064</v>
      </c>
      <c r="H2438" s="28">
        <v>621</v>
      </c>
      <c r="I2438" s="29" t="s">
        <v>9993</v>
      </c>
      <c r="J2438" s="33" t="s">
        <v>10069</v>
      </c>
      <c r="K2438" s="29" t="s">
        <v>178</v>
      </c>
      <c r="L2438" s="29" t="s">
        <v>10068</v>
      </c>
      <c r="M2438" s="29" t="s">
        <v>10067</v>
      </c>
      <c r="N2438" s="28">
        <v>529741.6</v>
      </c>
      <c r="O2438" s="28">
        <v>6156299</v>
      </c>
      <c r="P2438" s="29" t="s">
        <v>10066</v>
      </c>
      <c r="Q2438" s="32" t="s">
        <v>207</v>
      </c>
      <c r="R2438" s="19"/>
      <c r="S2438" s="19"/>
      <c r="T2438" s="19"/>
      <c r="U2438" s="19"/>
      <c r="V2438" s="19"/>
      <c r="W2438" s="19"/>
      <c r="X2438" s="19"/>
      <c r="Y2438" s="19"/>
      <c r="Z2438" s="19"/>
      <c r="AA2438" s="19"/>
      <c r="AB2438" s="19"/>
      <c r="AC2438" s="19"/>
      <c r="AD2438" s="19"/>
      <c r="AE2438" s="19"/>
      <c r="AF2438" s="19"/>
      <c r="AG2438" s="19"/>
      <c r="AH2438" s="31">
        <v>79376</v>
      </c>
      <c r="AI2438" s="31">
        <v>322896</v>
      </c>
      <c r="AJ2438" s="31">
        <v>280720</v>
      </c>
      <c r="AK2438" s="31">
        <v>290728</v>
      </c>
      <c r="AL2438" s="31">
        <v>276024</v>
      </c>
      <c r="AM2438" s="31">
        <v>301838</v>
      </c>
      <c r="AN2438" s="31">
        <v>251613</v>
      </c>
      <c r="AO2438" s="31">
        <v>294953</v>
      </c>
      <c r="AP2438" s="31">
        <v>241604.69921875</v>
      </c>
      <c r="AQ2438" s="31">
        <v>273966.6025390625</v>
      </c>
      <c r="AR2438" s="31">
        <v>236806.103515625</v>
      </c>
      <c r="AS2438" s="31">
        <v>261435.7998046875</v>
      </c>
      <c r="AT2438" s="31">
        <v>258090.4013671875</v>
      </c>
      <c r="AU2438" s="31">
        <v>238947.59912109375</v>
      </c>
      <c r="AV2438" s="31">
        <v>301102.599609375</v>
      </c>
      <c r="AW2438" s="31">
        <v>265911.2685546875</v>
      </c>
      <c r="AX2438" s="31">
        <v>21963.60546875</v>
      </c>
      <c r="AY2438" s="31">
        <v>11444.783203125</v>
      </c>
      <c r="AZ2438" s="31">
        <v>33408.388671875</v>
      </c>
    </row>
    <row r="2439" spans="1:52" ht="15" customHeight="1">
      <c r="A2439" s="29" t="s">
        <v>10065</v>
      </c>
      <c r="B2439" s="34">
        <v>36686</v>
      </c>
      <c r="C2439" s="28">
        <v>660</v>
      </c>
      <c r="D2439" s="28">
        <v>47</v>
      </c>
      <c r="E2439" s="28">
        <v>46</v>
      </c>
      <c r="F2439" s="29" t="s">
        <v>242</v>
      </c>
      <c r="G2439" s="29" t="s">
        <v>2129</v>
      </c>
      <c r="H2439" s="28">
        <v>621</v>
      </c>
      <c r="I2439" s="29" t="s">
        <v>9993</v>
      </c>
      <c r="J2439" s="33" t="s">
        <v>10063</v>
      </c>
      <c r="K2439" s="29" t="s">
        <v>178</v>
      </c>
      <c r="L2439" s="29" t="s">
        <v>10062</v>
      </c>
      <c r="M2439" s="29" t="s">
        <v>3779</v>
      </c>
      <c r="N2439" s="28">
        <v>534657.80000000005</v>
      </c>
      <c r="O2439" s="28">
        <v>6132865</v>
      </c>
      <c r="P2439" s="29" t="s">
        <v>10061</v>
      </c>
      <c r="Q2439" s="32" t="s">
        <v>174</v>
      </c>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31">
        <v>707700</v>
      </c>
      <c r="AP2439" s="31">
        <v>1144055</v>
      </c>
      <c r="AQ2439" s="31">
        <v>1281381</v>
      </c>
      <c r="AR2439" s="31">
        <v>1113022</v>
      </c>
      <c r="AS2439" s="31">
        <v>1243110.5</v>
      </c>
      <c r="AT2439" s="31">
        <v>1243975</v>
      </c>
      <c r="AU2439" s="31">
        <v>1143492</v>
      </c>
      <c r="AV2439" s="31">
        <v>1435003</v>
      </c>
      <c r="AW2439" s="31">
        <v>1250894.5</v>
      </c>
      <c r="AX2439" s="31">
        <v>121636</v>
      </c>
      <c r="AY2439" s="31">
        <v>84631</v>
      </c>
      <c r="AZ2439" s="31">
        <v>206267</v>
      </c>
    </row>
    <row r="2440" spans="1:52" ht="15" customHeight="1">
      <c r="A2440" s="29" t="s">
        <v>10060</v>
      </c>
      <c r="B2440" s="34">
        <v>36791</v>
      </c>
      <c r="C2440" s="28">
        <v>800</v>
      </c>
      <c r="D2440" s="28">
        <v>50</v>
      </c>
      <c r="E2440" s="28">
        <v>46</v>
      </c>
      <c r="F2440" s="29" t="s">
        <v>1171</v>
      </c>
      <c r="G2440" s="29" t="s">
        <v>10047</v>
      </c>
      <c r="H2440" s="28">
        <v>621</v>
      </c>
      <c r="I2440" s="29" t="s">
        <v>9993</v>
      </c>
      <c r="J2440" s="33" t="s">
        <v>10059</v>
      </c>
      <c r="K2440" s="29" t="s">
        <v>178</v>
      </c>
      <c r="L2440" s="29" t="s">
        <v>10051</v>
      </c>
      <c r="M2440" s="29" t="s">
        <v>6568</v>
      </c>
      <c r="N2440" s="28">
        <v>522753.9</v>
      </c>
      <c r="O2440" s="28">
        <v>6130046</v>
      </c>
      <c r="P2440" s="29" t="s">
        <v>10058</v>
      </c>
      <c r="Q2440" s="32" t="s">
        <v>174</v>
      </c>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31">
        <v>428105</v>
      </c>
      <c r="AP2440" s="31">
        <v>1229331.5</v>
      </c>
      <c r="AQ2440" s="31">
        <v>1466328.484375</v>
      </c>
      <c r="AR2440" s="31">
        <v>1224558</v>
      </c>
      <c r="AS2440" s="31">
        <v>1339643</v>
      </c>
      <c r="AT2440" s="31">
        <v>1304470</v>
      </c>
      <c r="AU2440" s="31">
        <v>1229517</v>
      </c>
      <c r="AV2440" s="31">
        <v>1446719</v>
      </c>
      <c r="AW2440" s="31">
        <v>1395128</v>
      </c>
      <c r="AX2440" s="31">
        <v>121929</v>
      </c>
      <c r="AY2440" s="31">
        <v>89979</v>
      </c>
      <c r="AZ2440" s="31">
        <v>211908</v>
      </c>
    </row>
    <row r="2441" spans="1:52" ht="15" customHeight="1">
      <c r="A2441" s="29" t="s">
        <v>10057</v>
      </c>
      <c r="B2441" s="34">
        <v>36893</v>
      </c>
      <c r="C2441" s="28">
        <v>850</v>
      </c>
      <c r="D2441" s="28">
        <v>52</v>
      </c>
      <c r="E2441" s="28">
        <v>46</v>
      </c>
      <c r="F2441" s="29" t="s">
        <v>242</v>
      </c>
      <c r="G2441" s="29" t="s">
        <v>3500</v>
      </c>
      <c r="H2441" s="28">
        <v>621</v>
      </c>
      <c r="I2441" s="29" t="s">
        <v>9993</v>
      </c>
      <c r="J2441" s="33" t="s">
        <v>10056</v>
      </c>
      <c r="K2441" s="29" t="s">
        <v>178</v>
      </c>
      <c r="L2441" s="29" t="s">
        <v>10055</v>
      </c>
      <c r="M2441" s="29" t="s">
        <v>2851</v>
      </c>
      <c r="N2441" s="28">
        <v>532404.4</v>
      </c>
      <c r="O2441" s="28">
        <v>6133211</v>
      </c>
      <c r="P2441" s="29" t="s">
        <v>10054</v>
      </c>
      <c r="Q2441" s="32" t="s">
        <v>174</v>
      </c>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31">
        <v>1495639</v>
      </c>
      <c r="AQ2441" s="31">
        <v>1512537.5</v>
      </c>
      <c r="AR2441" s="31">
        <v>1502948.5</v>
      </c>
      <c r="AS2441" s="31">
        <v>1707161</v>
      </c>
      <c r="AT2441" s="31">
        <v>1650733.5</v>
      </c>
      <c r="AU2441" s="31">
        <v>1476938</v>
      </c>
      <c r="AV2441" s="31">
        <v>1893230</v>
      </c>
      <c r="AW2441" s="31">
        <v>1791054</v>
      </c>
      <c r="AX2441" s="31">
        <v>153427</v>
      </c>
      <c r="AY2441" s="31">
        <v>121899</v>
      </c>
      <c r="AZ2441" s="31">
        <v>275326</v>
      </c>
    </row>
    <row r="2442" spans="1:52" ht="15" customHeight="1">
      <c r="A2442" s="29" t="s">
        <v>10053</v>
      </c>
      <c r="B2442" s="34">
        <v>36795</v>
      </c>
      <c r="C2442" s="28">
        <v>800</v>
      </c>
      <c r="D2442" s="28">
        <v>50</v>
      </c>
      <c r="E2442" s="28">
        <v>46</v>
      </c>
      <c r="F2442" s="29" t="s">
        <v>1171</v>
      </c>
      <c r="G2442" s="29" t="s">
        <v>10047</v>
      </c>
      <c r="H2442" s="28">
        <v>621</v>
      </c>
      <c r="I2442" s="29" t="s">
        <v>9993</v>
      </c>
      <c r="J2442" s="33" t="s">
        <v>10052</v>
      </c>
      <c r="K2442" s="29" t="s">
        <v>178</v>
      </c>
      <c r="L2442" s="29" t="s">
        <v>10051</v>
      </c>
      <c r="M2442" s="29" t="s">
        <v>10050</v>
      </c>
      <c r="N2442" s="28">
        <v>523168</v>
      </c>
      <c r="O2442" s="28">
        <v>6130913</v>
      </c>
      <c r="P2442" s="29" t="s">
        <v>10049</v>
      </c>
      <c r="Q2442" s="32" t="s">
        <v>174</v>
      </c>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31">
        <v>431881</v>
      </c>
      <c r="AP2442" s="31">
        <v>1322202</v>
      </c>
      <c r="AQ2442" s="31">
        <v>1528703.515625</v>
      </c>
      <c r="AR2442" s="31">
        <v>1315265</v>
      </c>
      <c r="AS2442" s="31">
        <v>1423992</v>
      </c>
      <c r="AT2442" s="31">
        <v>1399315</v>
      </c>
      <c r="AU2442" s="31">
        <v>1309476</v>
      </c>
      <c r="AV2442" s="31">
        <v>1532039.5</v>
      </c>
      <c r="AW2442" s="31">
        <v>1489285</v>
      </c>
      <c r="AX2442" s="31">
        <v>128580</v>
      </c>
      <c r="AY2442" s="31">
        <v>98003</v>
      </c>
      <c r="AZ2442" s="31">
        <v>226583</v>
      </c>
    </row>
    <row r="2443" spans="1:52" ht="15" customHeight="1">
      <c r="A2443" s="29" t="s">
        <v>10048</v>
      </c>
      <c r="B2443" s="34">
        <v>37215</v>
      </c>
      <c r="C2443" s="28">
        <v>900</v>
      </c>
      <c r="D2443" s="28">
        <v>52</v>
      </c>
      <c r="E2443" s="28">
        <v>44</v>
      </c>
      <c r="F2443" s="29" t="s">
        <v>172</v>
      </c>
      <c r="G2443" s="29" t="s">
        <v>10042</v>
      </c>
      <c r="H2443" s="28">
        <v>621</v>
      </c>
      <c r="I2443" s="29" t="s">
        <v>9993</v>
      </c>
      <c r="J2443" s="33" t="s">
        <v>10046</v>
      </c>
      <c r="K2443" s="29" t="s">
        <v>178</v>
      </c>
      <c r="L2443" s="29" t="s">
        <v>10045</v>
      </c>
      <c r="M2443" s="29" t="s">
        <v>9535</v>
      </c>
      <c r="N2443" s="28">
        <v>519158.6</v>
      </c>
      <c r="O2443" s="28">
        <v>6137011</v>
      </c>
      <c r="P2443" s="29" t="s">
        <v>10044</v>
      </c>
      <c r="Q2443" s="32" t="s">
        <v>174</v>
      </c>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31">
        <v>80175.5</v>
      </c>
      <c r="AQ2443" s="31">
        <v>1662090</v>
      </c>
      <c r="AR2443" s="31">
        <v>1475670.5</v>
      </c>
      <c r="AS2443" s="31">
        <v>1535920.5</v>
      </c>
      <c r="AT2443" s="31">
        <v>1543868</v>
      </c>
      <c r="AU2443" s="31">
        <v>1439217</v>
      </c>
      <c r="AV2443" s="31">
        <v>1825550</v>
      </c>
      <c r="AW2443" s="31">
        <v>1734795</v>
      </c>
      <c r="AX2443" s="31">
        <v>143965</v>
      </c>
      <c r="AY2443" s="31">
        <v>108167</v>
      </c>
      <c r="AZ2443" s="31">
        <v>252132</v>
      </c>
    </row>
    <row r="2444" spans="1:52" ht="15" customHeight="1">
      <c r="A2444" s="29" t="s">
        <v>10043</v>
      </c>
      <c r="B2444" s="34">
        <v>36816</v>
      </c>
      <c r="C2444" s="28">
        <v>1300</v>
      </c>
      <c r="D2444" s="28">
        <v>60</v>
      </c>
      <c r="E2444" s="28">
        <v>46</v>
      </c>
      <c r="F2444" s="29" t="s">
        <v>1171</v>
      </c>
      <c r="G2444" s="29" t="s">
        <v>10033</v>
      </c>
      <c r="H2444" s="28">
        <v>621</v>
      </c>
      <c r="I2444" s="29" t="s">
        <v>9993</v>
      </c>
      <c r="J2444" s="33" t="s">
        <v>10041</v>
      </c>
      <c r="K2444" s="29" t="s">
        <v>178</v>
      </c>
      <c r="L2444" s="29" t="s">
        <v>10037</v>
      </c>
      <c r="M2444" s="29" t="s">
        <v>1337</v>
      </c>
      <c r="N2444" s="28">
        <v>527309.30000000005</v>
      </c>
      <c r="O2444" s="28">
        <v>6137561</v>
      </c>
      <c r="P2444" s="29" t="s">
        <v>10040</v>
      </c>
      <c r="Q2444" s="32" t="s">
        <v>174</v>
      </c>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31">
        <v>483373</v>
      </c>
      <c r="AP2444" s="31">
        <v>2094689</v>
      </c>
      <c r="AQ2444" s="31">
        <v>2215499.5</v>
      </c>
      <c r="AR2444" s="31">
        <v>2123678.5</v>
      </c>
      <c r="AS2444" s="31">
        <v>2386877.5</v>
      </c>
      <c r="AT2444" s="31">
        <v>2213194</v>
      </c>
      <c r="AU2444" s="31">
        <v>2005434.5</v>
      </c>
      <c r="AV2444" s="31">
        <v>2060827</v>
      </c>
      <c r="AW2444" s="31">
        <v>1322073</v>
      </c>
      <c r="AX2444" s="31">
        <v>210296</v>
      </c>
      <c r="AY2444" s="31">
        <v>158276</v>
      </c>
      <c r="AZ2444" s="31">
        <v>368572</v>
      </c>
    </row>
    <row r="2445" spans="1:52" ht="15" customHeight="1">
      <c r="A2445" s="29" t="s">
        <v>10039</v>
      </c>
      <c r="B2445" s="34">
        <v>36907</v>
      </c>
      <c r="C2445" s="28">
        <v>1300</v>
      </c>
      <c r="D2445" s="28">
        <v>60</v>
      </c>
      <c r="E2445" s="28">
        <v>46</v>
      </c>
      <c r="F2445" s="29" t="s">
        <v>1171</v>
      </c>
      <c r="G2445" s="29" t="s">
        <v>10033</v>
      </c>
      <c r="H2445" s="28">
        <v>621</v>
      </c>
      <c r="I2445" s="29" t="s">
        <v>9993</v>
      </c>
      <c r="J2445" s="33" t="s">
        <v>10038</v>
      </c>
      <c r="K2445" s="29" t="s">
        <v>178</v>
      </c>
      <c r="L2445" s="29" t="s">
        <v>10037</v>
      </c>
      <c r="M2445" s="29" t="s">
        <v>10036</v>
      </c>
      <c r="N2445" s="28">
        <v>525705.4</v>
      </c>
      <c r="O2445" s="28">
        <v>6137662</v>
      </c>
      <c r="P2445" s="29" t="s">
        <v>10035</v>
      </c>
      <c r="Q2445" s="32" t="s">
        <v>174</v>
      </c>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31">
        <v>1978808</v>
      </c>
      <c r="AQ2445" s="31">
        <v>2395402</v>
      </c>
      <c r="AR2445" s="31">
        <v>2148029.5</v>
      </c>
      <c r="AS2445" s="31">
        <v>2330604.5</v>
      </c>
      <c r="AT2445" s="31">
        <v>2403872</v>
      </c>
      <c r="AU2445" s="31">
        <v>2208134</v>
      </c>
      <c r="AV2445" s="31">
        <v>2670499.5</v>
      </c>
      <c r="AW2445" s="31">
        <v>2464229</v>
      </c>
      <c r="AX2445" s="31">
        <v>205858</v>
      </c>
      <c r="AY2445" s="31">
        <v>163478</v>
      </c>
      <c r="AZ2445" s="31">
        <v>369336</v>
      </c>
    </row>
    <row r="2446" spans="1:52" ht="15" customHeight="1">
      <c r="A2446" s="29" t="s">
        <v>10034</v>
      </c>
      <c r="B2446" s="34">
        <v>37347</v>
      </c>
      <c r="C2446" s="28">
        <v>660</v>
      </c>
      <c r="D2446" s="28">
        <v>47</v>
      </c>
      <c r="E2446" s="28">
        <v>45</v>
      </c>
      <c r="F2446" s="29" t="s">
        <v>220</v>
      </c>
      <c r="G2446" s="29" t="s">
        <v>10029</v>
      </c>
      <c r="H2446" s="28">
        <v>621</v>
      </c>
      <c r="I2446" s="29" t="s">
        <v>9993</v>
      </c>
      <c r="J2446" s="33" t="s">
        <v>10032</v>
      </c>
      <c r="K2446" s="29" t="s">
        <v>178</v>
      </c>
      <c r="L2446" s="29" t="s">
        <v>10014</v>
      </c>
      <c r="M2446" s="29" t="s">
        <v>10013</v>
      </c>
      <c r="N2446" s="28">
        <v>525681.30000000005</v>
      </c>
      <c r="O2446" s="28">
        <v>6133597</v>
      </c>
      <c r="P2446" s="29" t="s">
        <v>10031</v>
      </c>
      <c r="Q2446" s="32" t="s">
        <v>174</v>
      </c>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31">
        <v>711382</v>
      </c>
      <c r="AR2446" s="31">
        <v>1125884.5</v>
      </c>
      <c r="AS2446" s="31">
        <v>1231409</v>
      </c>
      <c r="AT2446" s="31">
        <v>1211796.5</v>
      </c>
      <c r="AU2446" s="31">
        <v>1098508</v>
      </c>
      <c r="AV2446" s="31">
        <v>1394938</v>
      </c>
      <c r="AW2446" s="31">
        <v>1281187</v>
      </c>
      <c r="AX2446" s="31">
        <v>105733</v>
      </c>
      <c r="AY2446" s="31">
        <v>85647</v>
      </c>
      <c r="AZ2446" s="31">
        <v>191380</v>
      </c>
    </row>
    <row r="2447" spans="1:52" ht="15" customHeight="1">
      <c r="A2447" s="29" t="s">
        <v>10030</v>
      </c>
      <c r="B2447" s="34">
        <v>35737</v>
      </c>
      <c r="C2447" s="28">
        <v>600</v>
      </c>
      <c r="D2447" s="28">
        <v>48</v>
      </c>
      <c r="E2447" s="28">
        <v>46</v>
      </c>
      <c r="F2447" s="29" t="s">
        <v>462</v>
      </c>
      <c r="G2447" s="29" t="s">
        <v>10023</v>
      </c>
      <c r="H2447" s="28">
        <v>621</v>
      </c>
      <c r="I2447" s="29" t="s">
        <v>9993</v>
      </c>
      <c r="J2447" s="33" t="s">
        <v>10028</v>
      </c>
      <c r="K2447" s="29" t="s">
        <v>178</v>
      </c>
      <c r="L2447" s="29" t="s">
        <v>10027</v>
      </c>
      <c r="M2447" s="29" t="s">
        <v>10026</v>
      </c>
      <c r="N2447" s="28">
        <v>531121.80000000005</v>
      </c>
      <c r="O2447" s="28">
        <v>6130798</v>
      </c>
      <c r="P2447" s="29" t="s">
        <v>10025</v>
      </c>
      <c r="Q2447" s="32" t="s">
        <v>174</v>
      </c>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31">
        <v>211514</v>
      </c>
      <c r="AM2447" s="31">
        <v>1370370</v>
      </c>
      <c r="AN2447" s="31">
        <v>1167806</v>
      </c>
      <c r="AO2447" s="31">
        <v>1358981</v>
      </c>
      <c r="AP2447" s="31">
        <v>1003477</v>
      </c>
      <c r="AQ2447" s="31">
        <v>1185549</v>
      </c>
      <c r="AR2447" s="31">
        <v>1073992</v>
      </c>
      <c r="AS2447" s="31">
        <v>1189068.5</v>
      </c>
      <c r="AT2447" s="31">
        <v>1150141</v>
      </c>
      <c r="AU2447" s="31">
        <v>1071620</v>
      </c>
      <c r="AV2447" s="31">
        <v>1322437.5</v>
      </c>
      <c r="AW2447" s="31">
        <v>1192055</v>
      </c>
      <c r="AX2447" s="31">
        <v>91113</v>
      </c>
      <c r="AY2447" s="31">
        <v>61892</v>
      </c>
      <c r="AZ2447" s="31">
        <v>153005</v>
      </c>
    </row>
    <row r="2448" spans="1:52" ht="15" customHeight="1">
      <c r="A2448" s="29" t="s">
        <v>10024</v>
      </c>
      <c r="B2448" s="34">
        <v>35737</v>
      </c>
      <c r="C2448" s="28">
        <v>600</v>
      </c>
      <c r="D2448" s="28">
        <v>48</v>
      </c>
      <c r="E2448" s="28">
        <v>46</v>
      </c>
      <c r="F2448" s="29" t="s">
        <v>462</v>
      </c>
      <c r="G2448" s="29" t="s">
        <v>10019</v>
      </c>
      <c r="H2448" s="28">
        <v>621</v>
      </c>
      <c r="I2448" s="29" t="s">
        <v>9993</v>
      </c>
      <c r="J2448" s="33" t="s">
        <v>10022</v>
      </c>
      <c r="K2448" s="29" t="s">
        <v>178</v>
      </c>
      <c r="L2448" s="29" t="s">
        <v>10021</v>
      </c>
      <c r="M2448" s="29" t="s">
        <v>262</v>
      </c>
      <c r="N2448" s="28">
        <v>531651.4</v>
      </c>
      <c r="O2448" s="28">
        <v>6131196</v>
      </c>
      <c r="P2448" s="29" t="s">
        <v>7078</v>
      </c>
      <c r="Q2448" s="32" t="s">
        <v>174</v>
      </c>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31">
        <v>239381</v>
      </c>
      <c r="AM2448" s="31">
        <v>1550914</v>
      </c>
      <c r="AN2448" s="31">
        <v>1321661</v>
      </c>
      <c r="AO2448" s="31">
        <v>1511506</v>
      </c>
      <c r="AP2448" s="31">
        <v>1112560</v>
      </c>
      <c r="AQ2448" s="31">
        <v>1385426</v>
      </c>
      <c r="AR2448" s="31">
        <v>1232602</v>
      </c>
      <c r="AS2448" s="31">
        <v>1372783</v>
      </c>
      <c r="AT2448" s="31">
        <v>1332973</v>
      </c>
      <c r="AU2448" s="31">
        <v>1241821.5</v>
      </c>
      <c r="AV2448" s="31">
        <v>1461564.5</v>
      </c>
      <c r="AW2448" s="31">
        <v>1391199.5</v>
      </c>
      <c r="AX2448" s="31">
        <v>121035</v>
      </c>
      <c r="AY2448" s="31">
        <v>90918</v>
      </c>
      <c r="AZ2448" s="31">
        <v>211953</v>
      </c>
    </row>
    <row r="2449" spans="1:52" ht="15" customHeight="1">
      <c r="A2449" s="29" t="s">
        <v>10020</v>
      </c>
      <c r="B2449" s="34">
        <v>36486</v>
      </c>
      <c r="C2449" s="28">
        <v>1300</v>
      </c>
      <c r="D2449" s="28">
        <v>60</v>
      </c>
      <c r="E2449" s="28">
        <v>46</v>
      </c>
      <c r="F2449" s="29" t="s">
        <v>1171</v>
      </c>
      <c r="G2449" s="29" t="s">
        <v>9994</v>
      </c>
      <c r="H2449" s="28">
        <v>621</v>
      </c>
      <c r="I2449" s="29" t="s">
        <v>9993</v>
      </c>
      <c r="J2449" s="33" t="s">
        <v>10018</v>
      </c>
      <c r="K2449" s="29" t="s">
        <v>178</v>
      </c>
      <c r="L2449" s="29" t="s">
        <v>9991</v>
      </c>
      <c r="M2449" s="29" t="s">
        <v>222</v>
      </c>
      <c r="N2449" s="28">
        <v>526846.30000000005</v>
      </c>
      <c r="O2449" s="28">
        <v>6137181</v>
      </c>
      <c r="P2449" s="29" t="s">
        <v>10017</v>
      </c>
      <c r="Q2449" s="32" t="s">
        <v>174</v>
      </c>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31">
        <v>337502</v>
      </c>
      <c r="AO2449" s="31">
        <v>2579699</v>
      </c>
      <c r="AP2449" s="31">
        <v>2249605</v>
      </c>
      <c r="AQ2449" s="31">
        <v>2387250</v>
      </c>
      <c r="AR2449" s="31">
        <v>2247734</v>
      </c>
      <c r="AS2449" s="31">
        <v>2455360.5</v>
      </c>
      <c r="AT2449" s="31">
        <v>2400570.5</v>
      </c>
      <c r="AU2449" s="31">
        <v>2068217</v>
      </c>
      <c r="AV2449" s="31">
        <v>2563958.5</v>
      </c>
      <c r="AW2449" s="31">
        <v>2607051</v>
      </c>
      <c r="AX2449" s="31">
        <v>226324</v>
      </c>
      <c r="AY2449" s="31">
        <v>174520</v>
      </c>
      <c r="AZ2449" s="31">
        <v>400844</v>
      </c>
    </row>
    <row r="2450" spans="1:52" ht="15" customHeight="1">
      <c r="A2450" s="29" t="s">
        <v>10016</v>
      </c>
      <c r="B2450" s="34">
        <v>36517</v>
      </c>
      <c r="C2450" s="28">
        <v>660</v>
      </c>
      <c r="D2450" s="28">
        <v>47</v>
      </c>
      <c r="E2450" s="28">
        <v>46</v>
      </c>
      <c r="F2450" s="29" t="s">
        <v>242</v>
      </c>
      <c r="G2450" s="29" t="s">
        <v>3687</v>
      </c>
      <c r="H2450" s="28">
        <v>621</v>
      </c>
      <c r="I2450" s="29" t="s">
        <v>9993</v>
      </c>
      <c r="J2450" s="33" t="s">
        <v>10015</v>
      </c>
      <c r="K2450" s="29" t="s">
        <v>178</v>
      </c>
      <c r="L2450" s="29" t="s">
        <v>10014</v>
      </c>
      <c r="M2450" s="29" t="s">
        <v>10013</v>
      </c>
      <c r="N2450" s="28">
        <v>524510.9</v>
      </c>
      <c r="O2450" s="28">
        <v>6133627</v>
      </c>
      <c r="P2450" s="29" t="s">
        <v>10012</v>
      </c>
      <c r="Q2450" s="32" t="s">
        <v>174</v>
      </c>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31">
        <v>2207</v>
      </c>
      <c r="AO2450" s="31">
        <v>1581072</v>
      </c>
      <c r="AP2450" s="31">
        <v>1308118</v>
      </c>
      <c r="AQ2450" s="31">
        <v>1484635</v>
      </c>
      <c r="AR2450" s="31">
        <v>1279099.5</v>
      </c>
      <c r="AS2450" s="31">
        <v>1425666.5</v>
      </c>
      <c r="AT2450" s="31">
        <v>1336521.5</v>
      </c>
      <c r="AU2450" s="31">
        <v>1270062</v>
      </c>
      <c r="AV2450" s="31">
        <v>1565228.5</v>
      </c>
      <c r="AW2450" s="31">
        <v>1469081</v>
      </c>
      <c r="AX2450" s="31">
        <v>122061</v>
      </c>
      <c r="AY2450" s="31">
        <v>92882</v>
      </c>
      <c r="AZ2450" s="31">
        <v>214943</v>
      </c>
    </row>
    <row r="2451" spans="1:52" ht="15" customHeight="1">
      <c r="A2451" s="29" t="s">
        <v>10011</v>
      </c>
      <c r="B2451" s="34">
        <v>36427</v>
      </c>
      <c r="C2451" s="28">
        <v>1300</v>
      </c>
      <c r="D2451" s="28">
        <v>60</v>
      </c>
      <c r="E2451" s="28">
        <v>46</v>
      </c>
      <c r="F2451" s="29" t="s">
        <v>1171</v>
      </c>
      <c r="G2451" s="29" t="s">
        <v>9994</v>
      </c>
      <c r="H2451" s="28">
        <v>621</v>
      </c>
      <c r="I2451" s="29" t="s">
        <v>9993</v>
      </c>
      <c r="J2451" s="33" t="s">
        <v>10010</v>
      </c>
      <c r="K2451" s="29" t="s">
        <v>178</v>
      </c>
      <c r="L2451" s="29" t="s">
        <v>10009</v>
      </c>
      <c r="M2451" s="29" t="s">
        <v>262</v>
      </c>
      <c r="N2451" s="28">
        <v>522147.3</v>
      </c>
      <c r="O2451" s="28">
        <v>6136197</v>
      </c>
      <c r="P2451" s="29" t="s">
        <v>10008</v>
      </c>
      <c r="Q2451" s="32" t="s">
        <v>174</v>
      </c>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31">
        <v>607734</v>
      </c>
      <c r="AO2451" s="31">
        <v>2230805</v>
      </c>
      <c r="AP2451" s="31">
        <v>1908935</v>
      </c>
      <c r="AQ2451" s="31">
        <v>2186963</v>
      </c>
      <c r="AR2451" s="31">
        <v>1839227</v>
      </c>
      <c r="AS2451" s="31">
        <v>2070152</v>
      </c>
      <c r="AT2451" s="31">
        <v>1666851.84375</v>
      </c>
      <c r="AU2451" s="31">
        <v>1779372.91015625</v>
      </c>
      <c r="AV2451" s="31">
        <v>2292598.828125</v>
      </c>
      <c r="AW2451" s="31">
        <v>2126697</v>
      </c>
      <c r="AX2451" s="31">
        <v>85029</v>
      </c>
      <c r="AY2451" s="31">
        <v>0</v>
      </c>
      <c r="AZ2451" s="31">
        <v>85029</v>
      </c>
    </row>
    <row r="2452" spans="1:52" ht="15" customHeight="1">
      <c r="A2452" s="29" t="s">
        <v>10007</v>
      </c>
      <c r="B2452" s="34">
        <v>36671</v>
      </c>
      <c r="C2452" s="28">
        <v>1300</v>
      </c>
      <c r="D2452" s="28">
        <v>62</v>
      </c>
      <c r="E2452" s="28">
        <v>45</v>
      </c>
      <c r="F2452" s="29" t="s">
        <v>440</v>
      </c>
      <c r="G2452" s="29" t="s">
        <v>6852</v>
      </c>
      <c r="H2452" s="28">
        <v>621</v>
      </c>
      <c r="I2452" s="29" t="s">
        <v>9993</v>
      </c>
      <c r="J2452" s="33" t="s">
        <v>10006</v>
      </c>
      <c r="K2452" s="29" t="s">
        <v>178</v>
      </c>
      <c r="L2452" s="29" t="s">
        <v>10005</v>
      </c>
      <c r="M2452" s="29" t="s">
        <v>1521</v>
      </c>
      <c r="N2452" s="28">
        <v>531419.80000000005</v>
      </c>
      <c r="O2452" s="28">
        <v>6132077</v>
      </c>
      <c r="P2452" s="29" t="s">
        <v>10004</v>
      </c>
      <c r="Q2452" s="32" t="s">
        <v>174</v>
      </c>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31">
        <v>1276911</v>
      </c>
      <c r="AP2452" s="31">
        <v>1979064</v>
      </c>
      <c r="AQ2452" s="31">
        <v>2260408</v>
      </c>
      <c r="AR2452" s="31">
        <v>1962061</v>
      </c>
      <c r="AS2452" s="31">
        <v>2192230</v>
      </c>
      <c r="AT2452" s="31">
        <v>2189508.5</v>
      </c>
      <c r="AU2452" s="31">
        <v>1954747.5</v>
      </c>
      <c r="AV2452" s="31">
        <v>2507851</v>
      </c>
      <c r="AW2452" s="31">
        <v>2373552</v>
      </c>
      <c r="AX2452" s="31">
        <v>200557</v>
      </c>
      <c r="AY2452" s="31">
        <v>157602</v>
      </c>
      <c r="AZ2452" s="31">
        <v>358159</v>
      </c>
    </row>
    <row r="2453" spans="1:52" ht="15" customHeight="1">
      <c r="A2453" s="29" t="s">
        <v>10003</v>
      </c>
      <c r="B2453" s="34">
        <v>36595</v>
      </c>
      <c r="C2453" s="28">
        <v>1300</v>
      </c>
      <c r="D2453" s="28">
        <v>62</v>
      </c>
      <c r="E2453" s="28">
        <v>45</v>
      </c>
      <c r="F2453" s="29" t="s">
        <v>440</v>
      </c>
      <c r="G2453" s="29" t="s">
        <v>6852</v>
      </c>
      <c r="H2453" s="28">
        <v>621</v>
      </c>
      <c r="I2453" s="29" t="s">
        <v>9993</v>
      </c>
      <c r="J2453" s="33" t="s">
        <v>10002</v>
      </c>
      <c r="K2453" s="29" t="s">
        <v>178</v>
      </c>
      <c r="L2453" s="29" t="s">
        <v>10001</v>
      </c>
      <c r="M2453" s="29" t="s">
        <v>245</v>
      </c>
      <c r="N2453" s="28">
        <v>520996.7</v>
      </c>
      <c r="O2453" s="28">
        <v>6136197</v>
      </c>
      <c r="P2453" s="29" t="s">
        <v>10000</v>
      </c>
      <c r="Q2453" s="32" t="s">
        <v>174</v>
      </c>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31">
        <v>1567993</v>
      </c>
      <c r="AP2453" s="31">
        <v>1942977</v>
      </c>
      <c r="AQ2453" s="31">
        <v>2203182.8125</v>
      </c>
      <c r="AR2453" s="31">
        <v>1882704</v>
      </c>
      <c r="AS2453" s="31">
        <v>2078399</v>
      </c>
      <c r="AT2453" s="31">
        <v>2042688</v>
      </c>
      <c r="AU2453" s="31">
        <v>1917117</v>
      </c>
      <c r="AV2453" s="31">
        <v>2327367.5</v>
      </c>
      <c r="AW2453" s="31">
        <v>2317602.796875</v>
      </c>
      <c r="AX2453" s="31">
        <v>199492</v>
      </c>
      <c r="AY2453" s="31">
        <v>154551</v>
      </c>
      <c r="AZ2453" s="31">
        <v>354043</v>
      </c>
    </row>
    <row r="2454" spans="1:52" ht="15" customHeight="1">
      <c r="A2454" s="29" t="s">
        <v>9999</v>
      </c>
      <c r="B2454" s="34">
        <v>37320</v>
      </c>
      <c r="C2454" s="28">
        <v>1300</v>
      </c>
      <c r="D2454" s="28">
        <v>60</v>
      </c>
      <c r="E2454" s="28">
        <v>46</v>
      </c>
      <c r="F2454" s="29" t="s">
        <v>1171</v>
      </c>
      <c r="G2454" s="29" t="s">
        <v>9994</v>
      </c>
      <c r="H2454" s="28">
        <v>621</v>
      </c>
      <c r="I2454" s="29" t="s">
        <v>9993</v>
      </c>
      <c r="J2454" s="33" t="s">
        <v>9998</v>
      </c>
      <c r="K2454" s="29" t="s">
        <v>178</v>
      </c>
      <c r="L2454" s="29" t="s">
        <v>9997</v>
      </c>
      <c r="M2454" s="29" t="s">
        <v>3466</v>
      </c>
      <c r="N2454" s="28">
        <v>526459.9</v>
      </c>
      <c r="O2454" s="28">
        <v>6134789</v>
      </c>
      <c r="P2454" s="29" t="s">
        <v>9996</v>
      </c>
      <c r="Q2454" s="32" t="s">
        <v>174</v>
      </c>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31">
        <v>1205822.5</v>
      </c>
      <c r="AR2454" s="31">
        <v>1730088</v>
      </c>
      <c r="AS2454" s="31">
        <v>1847890.5</v>
      </c>
      <c r="AT2454" s="31">
        <v>1865372</v>
      </c>
      <c r="AU2454" s="31">
        <v>1662889.5</v>
      </c>
      <c r="AV2454" s="31">
        <v>2020527</v>
      </c>
      <c r="AW2454" s="31">
        <v>1586815</v>
      </c>
      <c r="AX2454" s="31">
        <v>150266</v>
      </c>
      <c r="AY2454" s="31">
        <v>127623</v>
      </c>
      <c r="AZ2454" s="31">
        <v>277889</v>
      </c>
    </row>
    <row r="2455" spans="1:52" ht="15" customHeight="1">
      <c r="A2455" s="29" t="s">
        <v>9995</v>
      </c>
      <c r="B2455" s="34">
        <v>37552</v>
      </c>
      <c r="C2455" s="28">
        <v>900</v>
      </c>
      <c r="D2455" s="28">
        <v>52</v>
      </c>
      <c r="E2455" s="28">
        <v>44</v>
      </c>
      <c r="F2455" s="29" t="s">
        <v>2104</v>
      </c>
      <c r="G2455" s="29" t="s">
        <v>9989</v>
      </c>
      <c r="H2455" s="28">
        <v>621</v>
      </c>
      <c r="I2455" s="29" t="s">
        <v>9993</v>
      </c>
      <c r="J2455" s="33" t="s">
        <v>9992</v>
      </c>
      <c r="K2455" s="29" t="s">
        <v>178</v>
      </c>
      <c r="L2455" s="29" t="s">
        <v>9991</v>
      </c>
      <c r="M2455" s="29" t="s">
        <v>355</v>
      </c>
      <c r="N2455" s="28">
        <v>527055.6</v>
      </c>
      <c r="O2455" s="28">
        <v>6134711</v>
      </c>
      <c r="P2455" s="29" t="s">
        <v>6975</v>
      </c>
      <c r="Q2455" s="32" t="s">
        <v>174</v>
      </c>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31">
        <v>318003</v>
      </c>
      <c r="AR2455" s="31">
        <v>1370907.703125</v>
      </c>
      <c r="AS2455" s="31">
        <v>1470030.6015625</v>
      </c>
      <c r="AT2455" s="31">
        <v>1150693.30859375</v>
      </c>
      <c r="AU2455" s="31">
        <v>1291514.69921875</v>
      </c>
      <c r="AV2455" s="31">
        <v>1688347.3203125</v>
      </c>
      <c r="AW2455" s="31">
        <v>1533352.1875</v>
      </c>
      <c r="AX2455" s="31">
        <v>137807</v>
      </c>
      <c r="AY2455" s="31">
        <v>103623</v>
      </c>
      <c r="AZ2455" s="31">
        <v>241430</v>
      </c>
    </row>
    <row r="2456" spans="1:52" ht="15" customHeight="1">
      <c r="A2456" s="29" t="s">
        <v>9990</v>
      </c>
      <c r="B2456" s="34">
        <v>36605</v>
      </c>
      <c r="C2456" s="28">
        <v>750</v>
      </c>
      <c r="D2456" s="28">
        <v>48</v>
      </c>
      <c r="E2456" s="28">
        <v>45</v>
      </c>
      <c r="F2456" s="29" t="s">
        <v>172</v>
      </c>
      <c r="G2456" s="29" t="s">
        <v>9975</v>
      </c>
      <c r="H2456" s="28">
        <v>630</v>
      </c>
      <c r="I2456" s="29" t="s">
        <v>9703</v>
      </c>
      <c r="J2456" s="33" t="s">
        <v>9988</v>
      </c>
      <c r="K2456" s="29" t="s">
        <v>178</v>
      </c>
      <c r="L2456" s="29" t="s">
        <v>9978</v>
      </c>
      <c r="M2456" s="29" t="s">
        <v>2532</v>
      </c>
      <c r="N2456" s="28">
        <v>523594.9</v>
      </c>
      <c r="O2456" s="28">
        <v>6165954</v>
      </c>
      <c r="P2456" s="29" t="s">
        <v>9977</v>
      </c>
      <c r="Q2456" s="32" t="s">
        <v>174</v>
      </c>
      <c r="R2456" s="19"/>
      <c r="S2456" s="19"/>
      <c r="T2456" s="19"/>
      <c r="U2456" s="19"/>
      <c r="V2456" s="19"/>
      <c r="W2456" s="19"/>
      <c r="X2456" s="19"/>
      <c r="Y2456" s="19"/>
      <c r="Z2456" s="19"/>
      <c r="AA2456" s="19"/>
      <c r="AB2456" s="19"/>
      <c r="AC2456" s="19"/>
      <c r="AD2456" s="19"/>
      <c r="AE2456" s="19"/>
      <c r="AF2456" s="19"/>
      <c r="AG2456" s="19"/>
      <c r="AH2456" s="19"/>
      <c r="AI2456" s="19"/>
      <c r="AJ2456" s="19"/>
      <c r="AK2456" s="19"/>
      <c r="AL2456" s="19"/>
      <c r="AM2456" s="19"/>
      <c r="AN2456" s="19"/>
      <c r="AO2456" s="31">
        <v>826150.375</v>
      </c>
      <c r="AP2456" s="31">
        <v>1358866.8046875</v>
      </c>
      <c r="AQ2456" s="31">
        <v>1513987.390625</v>
      </c>
      <c r="AR2456" s="31">
        <v>1234255.5859375</v>
      </c>
      <c r="AS2456" s="31">
        <v>1456918.2109375</v>
      </c>
      <c r="AT2456" s="31">
        <v>1453045.78515625</v>
      </c>
      <c r="AU2456" s="31">
        <v>1344874.39453125</v>
      </c>
      <c r="AV2456" s="31">
        <v>1611359.19140625</v>
      </c>
      <c r="AW2456" s="31">
        <v>1517500.40625</v>
      </c>
      <c r="AX2456" s="31">
        <v>139490.796875</v>
      </c>
      <c r="AY2456" s="31">
        <v>105292.3984375</v>
      </c>
      <c r="AZ2456" s="31">
        <v>244783.1953125</v>
      </c>
    </row>
    <row r="2457" spans="1:52" ht="15" customHeight="1">
      <c r="A2457" s="29" t="s">
        <v>9987</v>
      </c>
      <c r="B2457" s="34">
        <v>36605</v>
      </c>
      <c r="C2457" s="28">
        <v>750</v>
      </c>
      <c r="D2457" s="28">
        <v>48.2</v>
      </c>
      <c r="E2457" s="28">
        <v>50</v>
      </c>
      <c r="F2457" s="29" t="s">
        <v>172</v>
      </c>
      <c r="G2457" s="29" t="s">
        <v>9975</v>
      </c>
      <c r="H2457" s="28">
        <v>630</v>
      </c>
      <c r="I2457" s="29" t="s">
        <v>9703</v>
      </c>
      <c r="J2457" s="33" t="s">
        <v>9986</v>
      </c>
      <c r="K2457" s="29" t="s">
        <v>178</v>
      </c>
      <c r="L2457" s="29" t="s">
        <v>9978</v>
      </c>
      <c r="M2457" s="29" t="s">
        <v>1836</v>
      </c>
      <c r="N2457" s="28">
        <v>523812.2</v>
      </c>
      <c r="O2457" s="28">
        <v>6165833</v>
      </c>
      <c r="P2457" s="29" t="s">
        <v>9977</v>
      </c>
      <c r="Q2457" s="32" t="s">
        <v>174</v>
      </c>
      <c r="R2457" s="19"/>
      <c r="S2457" s="19"/>
      <c r="T2457" s="19"/>
      <c r="U2457" s="19"/>
      <c r="V2457" s="19"/>
      <c r="W2457" s="19"/>
      <c r="X2457" s="19"/>
      <c r="Y2457" s="19"/>
      <c r="Z2457" s="19"/>
      <c r="AA2457" s="19"/>
      <c r="AB2457" s="19"/>
      <c r="AC2457" s="19"/>
      <c r="AD2457" s="19"/>
      <c r="AE2457" s="19"/>
      <c r="AF2457" s="19"/>
      <c r="AG2457" s="19"/>
      <c r="AH2457" s="19"/>
      <c r="AI2457" s="19"/>
      <c r="AJ2457" s="19"/>
      <c r="AK2457" s="19"/>
      <c r="AL2457" s="19"/>
      <c r="AM2457" s="19"/>
      <c r="AN2457" s="19"/>
      <c r="AO2457" s="31">
        <v>826150.375</v>
      </c>
      <c r="AP2457" s="31">
        <v>1358866.8046875</v>
      </c>
      <c r="AQ2457" s="31">
        <v>1513987.390625</v>
      </c>
      <c r="AR2457" s="31">
        <v>1234255.5859375</v>
      </c>
      <c r="AS2457" s="31">
        <v>1456918.2109375</v>
      </c>
      <c r="AT2457" s="31">
        <v>1453045.78515625</v>
      </c>
      <c r="AU2457" s="31">
        <v>1344874.39453125</v>
      </c>
      <c r="AV2457" s="31">
        <v>1611359.19140625</v>
      </c>
      <c r="AW2457" s="31">
        <v>1517500.40625</v>
      </c>
      <c r="AX2457" s="31">
        <v>139490.796875</v>
      </c>
      <c r="AY2457" s="31">
        <v>105292.3984375</v>
      </c>
      <c r="AZ2457" s="31">
        <v>244783.1953125</v>
      </c>
    </row>
    <row r="2458" spans="1:52" ht="15" customHeight="1">
      <c r="A2458" s="29" t="s">
        <v>9985</v>
      </c>
      <c r="B2458" s="34">
        <v>36605</v>
      </c>
      <c r="C2458" s="28">
        <v>750</v>
      </c>
      <c r="D2458" s="28">
        <v>48.2</v>
      </c>
      <c r="E2458" s="28">
        <v>45</v>
      </c>
      <c r="F2458" s="29" t="s">
        <v>172</v>
      </c>
      <c r="G2458" s="29" t="s">
        <v>9975</v>
      </c>
      <c r="H2458" s="28">
        <v>630</v>
      </c>
      <c r="I2458" s="29" t="s">
        <v>9703</v>
      </c>
      <c r="J2458" s="33" t="s">
        <v>9984</v>
      </c>
      <c r="K2458" s="29" t="s">
        <v>178</v>
      </c>
      <c r="L2458" s="29" t="s">
        <v>9978</v>
      </c>
      <c r="M2458" s="29" t="s">
        <v>1836</v>
      </c>
      <c r="N2458" s="28">
        <v>524028.8</v>
      </c>
      <c r="O2458" s="28">
        <v>6165710</v>
      </c>
      <c r="P2458" s="29" t="s">
        <v>9983</v>
      </c>
      <c r="Q2458" s="32" t="s">
        <v>174</v>
      </c>
      <c r="R2458" s="19"/>
      <c r="S2458" s="19"/>
      <c r="T2458" s="19"/>
      <c r="U2458" s="19"/>
      <c r="V2458" s="19"/>
      <c r="W2458" s="19"/>
      <c r="X2458" s="19"/>
      <c r="Y2458" s="19"/>
      <c r="Z2458" s="19"/>
      <c r="AA2458" s="19"/>
      <c r="AB2458" s="19"/>
      <c r="AC2458" s="19"/>
      <c r="AD2458" s="19"/>
      <c r="AE2458" s="19"/>
      <c r="AF2458" s="19"/>
      <c r="AG2458" s="19"/>
      <c r="AH2458" s="19"/>
      <c r="AI2458" s="19"/>
      <c r="AJ2458" s="19"/>
      <c r="AK2458" s="19"/>
      <c r="AL2458" s="19"/>
      <c r="AM2458" s="19"/>
      <c r="AN2458" s="19"/>
      <c r="AO2458" s="31">
        <v>826150.375</v>
      </c>
      <c r="AP2458" s="31">
        <v>1358866.8046875</v>
      </c>
      <c r="AQ2458" s="31">
        <v>1513987.390625</v>
      </c>
      <c r="AR2458" s="31">
        <v>1234255.5859375</v>
      </c>
      <c r="AS2458" s="31">
        <v>1456918.2109375</v>
      </c>
      <c r="AT2458" s="31">
        <v>1453045.78515625</v>
      </c>
      <c r="AU2458" s="31">
        <v>1344874.39453125</v>
      </c>
      <c r="AV2458" s="31">
        <v>1611359.19140625</v>
      </c>
      <c r="AW2458" s="31">
        <v>1517500.40625</v>
      </c>
      <c r="AX2458" s="31">
        <v>139490.796875</v>
      </c>
      <c r="AY2458" s="31">
        <v>105292.3984375</v>
      </c>
      <c r="AZ2458" s="31">
        <v>244783.1953125</v>
      </c>
    </row>
    <row r="2459" spans="1:52" ht="15" customHeight="1">
      <c r="A2459" s="29" t="s">
        <v>9982</v>
      </c>
      <c r="B2459" s="34">
        <v>36605</v>
      </c>
      <c r="C2459" s="28">
        <v>750</v>
      </c>
      <c r="D2459" s="28">
        <v>48.2</v>
      </c>
      <c r="E2459" s="28">
        <v>45</v>
      </c>
      <c r="F2459" s="29" t="s">
        <v>172</v>
      </c>
      <c r="G2459" s="29" t="s">
        <v>9975</v>
      </c>
      <c r="H2459" s="28">
        <v>630</v>
      </c>
      <c r="I2459" s="29" t="s">
        <v>9703</v>
      </c>
      <c r="J2459" s="33" t="s">
        <v>9981</v>
      </c>
      <c r="K2459" s="29" t="s">
        <v>178</v>
      </c>
      <c r="L2459" s="29" t="s">
        <v>9978</v>
      </c>
      <c r="M2459" s="29" t="s">
        <v>1836</v>
      </c>
      <c r="N2459" s="28">
        <v>524218.9</v>
      </c>
      <c r="O2459" s="28">
        <v>6165547</v>
      </c>
      <c r="P2459" s="29" t="s">
        <v>9977</v>
      </c>
      <c r="Q2459" s="32" t="s">
        <v>174</v>
      </c>
      <c r="R2459" s="19"/>
      <c r="S2459" s="19"/>
      <c r="T2459" s="19"/>
      <c r="U2459" s="19"/>
      <c r="V2459" s="19"/>
      <c r="W2459" s="19"/>
      <c r="X2459" s="19"/>
      <c r="Y2459" s="19"/>
      <c r="Z2459" s="19"/>
      <c r="AA2459" s="19"/>
      <c r="AB2459" s="19"/>
      <c r="AC2459" s="19"/>
      <c r="AD2459" s="19"/>
      <c r="AE2459" s="19"/>
      <c r="AF2459" s="19"/>
      <c r="AG2459" s="19"/>
      <c r="AH2459" s="19"/>
      <c r="AI2459" s="19"/>
      <c r="AJ2459" s="19"/>
      <c r="AK2459" s="19"/>
      <c r="AL2459" s="19"/>
      <c r="AM2459" s="19"/>
      <c r="AN2459" s="19"/>
      <c r="AO2459" s="31">
        <v>826150.375</v>
      </c>
      <c r="AP2459" s="31">
        <v>1358866.8046875</v>
      </c>
      <c r="AQ2459" s="31">
        <v>1513987.390625</v>
      </c>
      <c r="AR2459" s="31">
        <v>1234255.5859375</v>
      </c>
      <c r="AS2459" s="31">
        <v>1456918.2109375</v>
      </c>
      <c r="AT2459" s="31">
        <v>1453045.78515625</v>
      </c>
      <c r="AU2459" s="31">
        <v>1344874.39453125</v>
      </c>
      <c r="AV2459" s="31">
        <v>1611359.19140625</v>
      </c>
      <c r="AW2459" s="31">
        <v>1517500.40625</v>
      </c>
      <c r="AX2459" s="31">
        <v>139490.796875</v>
      </c>
      <c r="AY2459" s="31">
        <v>105292.3984375</v>
      </c>
      <c r="AZ2459" s="31">
        <v>244783.1953125</v>
      </c>
    </row>
    <row r="2460" spans="1:52" ht="15" customHeight="1">
      <c r="A2460" s="29" t="s">
        <v>9980</v>
      </c>
      <c r="B2460" s="34">
        <v>36605</v>
      </c>
      <c r="C2460" s="28">
        <v>750</v>
      </c>
      <c r="D2460" s="28">
        <v>48.2</v>
      </c>
      <c r="E2460" s="28">
        <v>45</v>
      </c>
      <c r="F2460" s="29" t="s">
        <v>172</v>
      </c>
      <c r="G2460" s="29" t="s">
        <v>9975</v>
      </c>
      <c r="H2460" s="28">
        <v>630</v>
      </c>
      <c r="I2460" s="29" t="s">
        <v>9703</v>
      </c>
      <c r="J2460" s="33" t="s">
        <v>9979</v>
      </c>
      <c r="K2460" s="29" t="s">
        <v>178</v>
      </c>
      <c r="L2460" s="29" t="s">
        <v>9978</v>
      </c>
      <c r="M2460" s="29" t="s">
        <v>1836</v>
      </c>
      <c r="N2460" s="28">
        <v>524408.69999999995</v>
      </c>
      <c r="O2460" s="28">
        <v>6165385</v>
      </c>
      <c r="P2460" s="29" t="s">
        <v>9977</v>
      </c>
      <c r="Q2460" s="32" t="s">
        <v>174</v>
      </c>
      <c r="R2460" s="19"/>
      <c r="S2460" s="19"/>
      <c r="T2460" s="19"/>
      <c r="U2460" s="19"/>
      <c r="V2460" s="19"/>
      <c r="W2460" s="19"/>
      <c r="X2460" s="19"/>
      <c r="Y2460" s="19"/>
      <c r="Z2460" s="19"/>
      <c r="AA2460" s="19"/>
      <c r="AB2460" s="19"/>
      <c r="AC2460" s="19"/>
      <c r="AD2460" s="19"/>
      <c r="AE2460" s="19"/>
      <c r="AF2460" s="19"/>
      <c r="AG2460" s="19"/>
      <c r="AH2460" s="19"/>
      <c r="AI2460" s="19"/>
      <c r="AJ2460" s="19"/>
      <c r="AK2460" s="19"/>
      <c r="AL2460" s="19"/>
      <c r="AM2460" s="19"/>
      <c r="AN2460" s="19"/>
      <c r="AO2460" s="31">
        <v>826150.375</v>
      </c>
      <c r="AP2460" s="31">
        <v>1358866.8046875</v>
      </c>
      <c r="AQ2460" s="31">
        <v>1513987.390625</v>
      </c>
      <c r="AR2460" s="31">
        <v>1234255.5859375</v>
      </c>
      <c r="AS2460" s="31">
        <v>1456918.2109375</v>
      </c>
      <c r="AT2460" s="31">
        <v>1453045.78515625</v>
      </c>
      <c r="AU2460" s="31">
        <v>1344874.39453125</v>
      </c>
      <c r="AV2460" s="31">
        <v>1611359.19140625</v>
      </c>
      <c r="AW2460" s="31">
        <v>1517500.40625</v>
      </c>
      <c r="AX2460" s="31">
        <v>139490.796875</v>
      </c>
      <c r="AY2460" s="31">
        <v>105292.3984375</v>
      </c>
      <c r="AZ2460" s="31">
        <v>244783.1953125</v>
      </c>
    </row>
    <row r="2461" spans="1:52" ht="15" customHeight="1">
      <c r="A2461" s="29" t="s">
        <v>9976</v>
      </c>
      <c r="B2461" s="34">
        <v>33025</v>
      </c>
      <c r="C2461" s="28">
        <v>150</v>
      </c>
      <c r="D2461" s="28">
        <v>16</v>
      </c>
      <c r="E2461" s="28">
        <v>24</v>
      </c>
      <c r="F2461" s="29" t="s">
        <v>786</v>
      </c>
      <c r="G2461" s="29" t="s">
        <v>1350</v>
      </c>
      <c r="H2461" s="28">
        <v>630</v>
      </c>
      <c r="I2461" s="29" t="s">
        <v>9703</v>
      </c>
      <c r="J2461" s="33" t="s">
        <v>9974</v>
      </c>
      <c r="K2461" s="29" t="s">
        <v>178</v>
      </c>
      <c r="L2461" s="29" t="s">
        <v>9971</v>
      </c>
      <c r="M2461" s="29" t="s">
        <v>619</v>
      </c>
      <c r="N2461" s="28">
        <v>523422.6</v>
      </c>
      <c r="O2461" s="28">
        <v>6167150</v>
      </c>
      <c r="P2461" s="29" t="s">
        <v>9970</v>
      </c>
      <c r="Q2461" s="32" t="s">
        <v>207</v>
      </c>
      <c r="R2461" s="19"/>
      <c r="S2461" s="19"/>
      <c r="T2461" s="19"/>
      <c r="U2461" s="19"/>
      <c r="V2461" s="19"/>
      <c r="W2461" s="19"/>
      <c r="X2461" s="19"/>
      <c r="Y2461" s="19"/>
      <c r="Z2461" s="19"/>
      <c r="AA2461" s="19"/>
      <c r="AB2461" s="19"/>
      <c r="AC2461" s="19"/>
      <c r="AD2461" s="19"/>
      <c r="AE2461" s="31">
        <v>89035</v>
      </c>
      <c r="AF2461" s="31">
        <v>158223.5</v>
      </c>
      <c r="AG2461" s="31">
        <v>341135</v>
      </c>
      <c r="AH2461" s="31">
        <v>316355</v>
      </c>
      <c r="AI2461" s="31">
        <v>355180</v>
      </c>
      <c r="AJ2461" s="31">
        <v>303420</v>
      </c>
      <c r="AK2461" s="31">
        <v>301555</v>
      </c>
      <c r="AL2461" s="31">
        <v>296265</v>
      </c>
      <c r="AM2461" s="31">
        <v>338423.5</v>
      </c>
      <c r="AN2461" s="31">
        <v>286123.5</v>
      </c>
      <c r="AO2461" s="31">
        <v>327813</v>
      </c>
      <c r="AP2461" s="31">
        <v>248288.7490234375</v>
      </c>
      <c r="AQ2461" s="31">
        <v>293697.90234375</v>
      </c>
      <c r="AR2461" s="31">
        <v>246428.9970703125</v>
      </c>
      <c r="AS2461" s="31">
        <v>274200.8017578125</v>
      </c>
      <c r="AT2461" s="31">
        <v>261166.798828125</v>
      </c>
      <c r="AU2461" s="31">
        <v>259654.5458984375</v>
      </c>
      <c r="AV2461" s="31">
        <v>325508.6474609375</v>
      </c>
      <c r="AW2461" s="31">
        <v>316760.5517578125</v>
      </c>
      <c r="AX2461" s="31">
        <v>28310.650390625</v>
      </c>
      <c r="AY2461" s="31">
        <v>20399.900390625</v>
      </c>
      <c r="AZ2461" s="31">
        <v>48710.55078125</v>
      </c>
    </row>
    <row r="2462" spans="1:52" ht="15" customHeight="1">
      <c r="A2462" s="29" t="s">
        <v>9973</v>
      </c>
      <c r="B2462" s="34">
        <v>33591</v>
      </c>
      <c r="C2462" s="28">
        <v>150</v>
      </c>
      <c r="D2462" s="28">
        <v>16</v>
      </c>
      <c r="E2462" s="28">
        <v>24</v>
      </c>
      <c r="F2462" s="29" t="s">
        <v>786</v>
      </c>
      <c r="G2462" s="29" t="s">
        <v>1350</v>
      </c>
      <c r="H2462" s="28">
        <v>630</v>
      </c>
      <c r="I2462" s="29" t="s">
        <v>9703</v>
      </c>
      <c r="J2462" s="33" t="s">
        <v>9972</v>
      </c>
      <c r="K2462" s="29" t="s">
        <v>178</v>
      </c>
      <c r="L2462" s="29" t="s">
        <v>9971</v>
      </c>
      <c r="M2462" s="29" t="s">
        <v>1186</v>
      </c>
      <c r="N2462" s="28">
        <v>523413.8</v>
      </c>
      <c r="O2462" s="28">
        <v>6167276</v>
      </c>
      <c r="P2462" s="29" t="s">
        <v>9970</v>
      </c>
      <c r="Q2462" s="32" t="s">
        <v>207</v>
      </c>
      <c r="R2462" s="19"/>
      <c r="S2462" s="19"/>
      <c r="T2462" s="19"/>
      <c r="U2462" s="19"/>
      <c r="V2462" s="19"/>
      <c r="W2462" s="19"/>
      <c r="X2462" s="19"/>
      <c r="Y2462" s="19"/>
      <c r="Z2462" s="19"/>
      <c r="AA2462" s="19"/>
      <c r="AB2462" s="19"/>
      <c r="AC2462" s="19"/>
      <c r="AD2462" s="19"/>
      <c r="AE2462" s="31">
        <v>89035</v>
      </c>
      <c r="AF2462" s="31">
        <v>158223.5</v>
      </c>
      <c r="AG2462" s="31">
        <v>341135</v>
      </c>
      <c r="AH2462" s="31">
        <v>316355</v>
      </c>
      <c r="AI2462" s="31">
        <v>355180</v>
      </c>
      <c r="AJ2462" s="31">
        <v>303420</v>
      </c>
      <c r="AK2462" s="31">
        <v>301555</v>
      </c>
      <c r="AL2462" s="31">
        <v>296265</v>
      </c>
      <c r="AM2462" s="31">
        <v>338423.5</v>
      </c>
      <c r="AN2462" s="31">
        <v>286123.5</v>
      </c>
      <c r="AO2462" s="31">
        <v>327813</v>
      </c>
      <c r="AP2462" s="31">
        <v>248288.7490234375</v>
      </c>
      <c r="AQ2462" s="31">
        <v>293697.90234375</v>
      </c>
      <c r="AR2462" s="31">
        <v>246428.9970703125</v>
      </c>
      <c r="AS2462" s="31">
        <v>274200.8017578125</v>
      </c>
      <c r="AT2462" s="31">
        <v>261166.798828125</v>
      </c>
      <c r="AU2462" s="31">
        <v>259654.5458984375</v>
      </c>
      <c r="AV2462" s="31">
        <v>325508.6474609375</v>
      </c>
      <c r="AW2462" s="31">
        <v>316760.5517578125</v>
      </c>
      <c r="AX2462" s="31">
        <v>28310.650390625</v>
      </c>
      <c r="AY2462" s="31">
        <v>20399.900390625</v>
      </c>
      <c r="AZ2462" s="31">
        <v>48710.55078125</v>
      </c>
    </row>
    <row r="2463" spans="1:52" ht="15" customHeight="1">
      <c r="A2463" s="29" t="s">
        <v>9969</v>
      </c>
      <c r="B2463" s="34">
        <v>35064</v>
      </c>
      <c r="C2463" s="28">
        <v>20</v>
      </c>
      <c r="D2463" s="28">
        <v>11</v>
      </c>
      <c r="E2463" s="28">
        <v>19</v>
      </c>
      <c r="F2463" s="29" t="s">
        <v>386</v>
      </c>
      <c r="G2463" s="29" t="s">
        <v>9964</v>
      </c>
      <c r="H2463" s="28">
        <v>630</v>
      </c>
      <c r="I2463" s="29" t="s">
        <v>9703</v>
      </c>
      <c r="J2463" s="33" t="s">
        <v>9968</v>
      </c>
      <c r="K2463" s="29" t="s">
        <v>178</v>
      </c>
      <c r="L2463" s="29" t="s">
        <v>9967</v>
      </c>
      <c r="M2463" s="29" t="s">
        <v>1302</v>
      </c>
      <c r="N2463" s="28">
        <v>530358.80000000005</v>
      </c>
      <c r="O2463" s="28">
        <v>6167014</v>
      </c>
      <c r="P2463" s="29" t="s">
        <v>9966</v>
      </c>
      <c r="Q2463" s="32" t="s">
        <v>368</v>
      </c>
      <c r="R2463" s="19"/>
      <c r="S2463" s="19"/>
      <c r="T2463" s="19"/>
      <c r="U2463" s="19"/>
      <c r="V2463" s="19"/>
      <c r="W2463" s="19"/>
      <c r="X2463" s="19"/>
      <c r="Y2463" s="19"/>
      <c r="Z2463" s="19"/>
      <c r="AA2463" s="19"/>
      <c r="AB2463" s="19"/>
      <c r="AC2463" s="19"/>
      <c r="AD2463" s="19"/>
      <c r="AE2463" s="19"/>
      <c r="AF2463" s="19"/>
      <c r="AG2463" s="19"/>
      <c r="AH2463" s="19"/>
      <c r="AI2463" s="19"/>
      <c r="AJ2463" s="31">
        <v>284</v>
      </c>
      <c r="AK2463" s="31">
        <v>20270</v>
      </c>
      <c r="AL2463" s="31">
        <v>21048</v>
      </c>
      <c r="AM2463" s="31">
        <v>21746</v>
      </c>
      <c r="AN2463" s="31">
        <v>18588</v>
      </c>
      <c r="AO2463" s="31">
        <v>23569</v>
      </c>
      <c r="AP2463" s="31">
        <v>58071</v>
      </c>
      <c r="AQ2463" s="31">
        <v>53898</v>
      </c>
      <c r="AR2463" s="31">
        <v>17523</v>
      </c>
      <c r="AS2463" s="31">
        <v>20981.999755859375</v>
      </c>
      <c r="AT2463" s="31">
        <v>6310</v>
      </c>
      <c r="AU2463" s="31">
        <v>17227.999755859375</v>
      </c>
      <c r="AV2463" s="31">
        <v>16820.999725341797</v>
      </c>
      <c r="AW2463" s="31">
        <v>14861.705017089844</v>
      </c>
      <c r="AX2463" s="31">
        <v>0</v>
      </c>
      <c r="AY2463" s="31">
        <v>0</v>
      </c>
      <c r="AZ2463" s="31">
        <v>0</v>
      </c>
    </row>
    <row r="2464" spans="1:52" ht="15" customHeight="1">
      <c r="A2464" s="29" t="s">
        <v>9965</v>
      </c>
      <c r="B2464" s="34">
        <v>32224</v>
      </c>
      <c r="C2464" s="28">
        <v>150</v>
      </c>
      <c r="D2464" s="28">
        <v>27</v>
      </c>
      <c r="E2464" s="28">
        <v>30</v>
      </c>
      <c r="F2464" s="29" t="s">
        <v>1171</v>
      </c>
      <c r="G2464" s="29" t="s">
        <v>9959</v>
      </c>
      <c r="H2464" s="28">
        <v>630</v>
      </c>
      <c r="I2464" s="29" t="s">
        <v>9703</v>
      </c>
      <c r="J2464" s="33" t="s">
        <v>9963</v>
      </c>
      <c r="K2464" s="29" t="s">
        <v>178</v>
      </c>
      <c r="L2464" s="29" t="s">
        <v>9962</v>
      </c>
      <c r="M2464" s="29" t="s">
        <v>197</v>
      </c>
      <c r="N2464" s="28">
        <v>524773.80000000005</v>
      </c>
      <c r="O2464" s="28">
        <v>6189021</v>
      </c>
      <c r="P2464" s="29" t="s">
        <v>9961</v>
      </c>
      <c r="Q2464" s="32" t="s">
        <v>368</v>
      </c>
      <c r="R2464" s="19"/>
      <c r="S2464" s="19"/>
      <c r="T2464" s="19"/>
      <c r="U2464" s="19"/>
      <c r="V2464" s="19"/>
      <c r="W2464" s="19"/>
      <c r="X2464" s="19"/>
      <c r="Y2464" s="19"/>
      <c r="Z2464" s="19"/>
      <c r="AA2464" s="19"/>
      <c r="AB2464" s="19"/>
      <c r="AC2464" s="31">
        <v>219547</v>
      </c>
      <c r="AD2464" s="31">
        <v>295981</v>
      </c>
      <c r="AE2464" s="31">
        <v>308933</v>
      </c>
      <c r="AF2464" s="31">
        <v>277031</v>
      </c>
      <c r="AG2464" s="31">
        <v>309000</v>
      </c>
      <c r="AH2464" s="31">
        <v>308420</v>
      </c>
      <c r="AI2464" s="31">
        <v>321700</v>
      </c>
      <c r="AJ2464" s="31">
        <v>273740</v>
      </c>
      <c r="AK2464" s="31">
        <v>230260</v>
      </c>
      <c r="AL2464" s="31">
        <v>284350</v>
      </c>
      <c r="AM2464" s="31">
        <v>294410</v>
      </c>
      <c r="AN2464" s="31">
        <v>248434</v>
      </c>
      <c r="AO2464" s="31">
        <v>261765</v>
      </c>
      <c r="AP2464" s="31">
        <v>225476</v>
      </c>
      <c r="AQ2464" s="31">
        <v>262814</v>
      </c>
      <c r="AR2464" s="31">
        <v>189119</v>
      </c>
      <c r="AS2464" s="31">
        <v>231287</v>
      </c>
      <c r="AT2464" s="31">
        <v>238372</v>
      </c>
      <c r="AU2464" s="31">
        <v>229016</v>
      </c>
      <c r="AV2464" s="31">
        <v>264192</v>
      </c>
      <c r="AW2464" s="31">
        <v>244777</v>
      </c>
      <c r="AX2464" s="31">
        <v>24586</v>
      </c>
      <c r="AY2464" s="31">
        <v>18396</v>
      </c>
      <c r="AZ2464" s="31">
        <v>42982</v>
      </c>
    </row>
    <row r="2465" spans="1:52" ht="15" customHeight="1">
      <c r="A2465" s="29" t="s">
        <v>9960</v>
      </c>
      <c r="B2465" s="34">
        <v>31950</v>
      </c>
      <c r="C2465" s="28">
        <v>225</v>
      </c>
      <c r="D2465" s="28">
        <v>27</v>
      </c>
      <c r="E2465" s="28">
        <v>30</v>
      </c>
      <c r="F2465" s="29" t="s">
        <v>1171</v>
      </c>
      <c r="G2465" s="29" t="s">
        <v>9953</v>
      </c>
      <c r="H2465" s="28">
        <v>630</v>
      </c>
      <c r="I2465" s="29" t="s">
        <v>9703</v>
      </c>
      <c r="J2465" s="33" t="s">
        <v>9958</v>
      </c>
      <c r="K2465" s="29" t="s">
        <v>178</v>
      </c>
      <c r="L2465" s="29" t="s">
        <v>9957</v>
      </c>
      <c r="M2465" s="29" t="s">
        <v>9956</v>
      </c>
      <c r="N2465" s="28">
        <v>512334.8</v>
      </c>
      <c r="O2465" s="28">
        <v>6195423</v>
      </c>
      <c r="P2465" s="29" t="s">
        <v>9955</v>
      </c>
      <c r="Q2465" s="32" t="s">
        <v>207</v>
      </c>
      <c r="R2465" s="19"/>
      <c r="S2465" s="19"/>
      <c r="T2465" s="19"/>
      <c r="U2465" s="19"/>
      <c r="V2465" s="19"/>
      <c r="W2465" s="19"/>
      <c r="X2465" s="19"/>
      <c r="Y2465" s="19"/>
      <c r="Z2465" s="19"/>
      <c r="AA2465" s="19"/>
      <c r="AB2465" s="31">
        <v>95894</v>
      </c>
      <c r="AC2465" s="31">
        <v>216773</v>
      </c>
      <c r="AD2465" s="31">
        <v>219182</v>
      </c>
      <c r="AE2465" s="31">
        <v>228772</v>
      </c>
      <c r="AF2465" s="31">
        <v>205149</v>
      </c>
      <c r="AG2465" s="31">
        <v>215800</v>
      </c>
      <c r="AH2465" s="31">
        <v>221000</v>
      </c>
      <c r="AI2465" s="31">
        <v>232480</v>
      </c>
      <c r="AJ2465" s="31">
        <v>193370</v>
      </c>
      <c r="AK2465" s="31">
        <v>163360</v>
      </c>
      <c r="AL2465" s="31">
        <v>195700</v>
      </c>
      <c r="AM2465" s="31">
        <v>182940</v>
      </c>
      <c r="AN2465" s="31">
        <v>167114</v>
      </c>
      <c r="AO2465" s="31">
        <v>199039</v>
      </c>
      <c r="AP2465" s="31">
        <v>125836</v>
      </c>
      <c r="AQ2465" s="31">
        <v>161001</v>
      </c>
      <c r="AR2465" s="31">
        <v>137952</v>
      </c>
      <c r="AS2465" s="31">
        <v>131988</v>
      </c>
      <c r="AT2465" s="31">
        <v>133002</v>
      </c>
      <c r="AU2465" s="31">
        <v>116077</v>
      </c>
      <c r="AV2465" s="31">
        <v>173434</v>
      </c>
      <c r="AW2465" s="31">
        <v>179451</v>
      </c>
      <c r="AX2465" s="31">
        <v>14773</v>
      </c>
      <c r="AY2465" s="31">
        <v>8626</v>
      </c>
      <c r="AZ2465" s="31">
        <v>23399</v>
      </c>
    </row>
    <row r="2466" spans="1:52" ht="15" customHeight="1">
      <c r="A2466" s="29" t="s">
        <v>9954</v>
      </c>
      <c r="B2466" s="34">
        <v>32479</v>
      </c>
      <c r="C2466" s="28">
        <v>200</v>
      </c>
      <c r="D2466" s="28">
        <v>25</v>
      </c>
      <c r="E2466" s="28">
        <v>28.7</v>
      </c>
      <c r="F2466" s="29" t="s">
        <v>242</v>
      </c>
      <c r="G2466" s="29" t="s">
        <v>9949</v>
      </c>
      <c r="H2466" s="28">
        <v>630</v>
      </c>
      <c r="I2466" s="29" t="s">
        <v>9703</v>
      </c>
      <c r="J2466" s="33" t="s">
        <v>9952</v>
      </c>
      <c r="K2466" s="29" t="s">
        <v>178</v>
      </c>
      <c r="L2466" s="29" t="s">
        <v>9865</v>
      </c>
      <c r="M2466" s="29" t="s">
        <v>355</v>
      </c>
      <c r="N2466" s="28">
        <v>514458.9</v>
      </c>
      <c r="O2466" s="28">
        <v>6193898</v>
      </c>
      <c r="P2466" s="29" t="s">
        <v>9951</v>
      </c>
      <c r="Q2466" s="32" t="s">
        <v>207</v>
      </c>
      <c r="R2466" s="19"/>
      <c r="S2466" s="19"/>
      <c r="T2466" s="19"/>
      <c r="U2466" s="19"/>
      <c r="V2466" s="19"/>
      <c r="W2466" s="19"/>
      <c r="X2466" s="19"/>
      <c r="Y2466" s="19"/>
      <c r="Z2466" s="19"/>
      <c r="AA2466" s="19"/>
      <c r="AB2466" s="19"/>
      <c r="AC2466" s="31">
        <v>0</v>
      </c>
      <c r="AD2466" s="31">
        <v>315924</v>
      </c>
      <c r="AE2466" s="31">
        <v>329748</v>
      </c>
      <c r="AF2466" s="31">
        <v>295698</v>
      </c>
      <c r="AG2466" s="31">
        <v>284400</v>
      </c>
      <c r="AH2466" s="31">
        <v>302480</v>
      </c>
      <c r="AI2466" s="31">
        <v>321360</v>
      </c>
      <c r="AJ2466" s="31">
        <v>280850</v>
      </c>
      <c r="AK2466" s="31">
        <v>262180</v>
      </c>
      <c r="AL2466" s="31">
        <v>281240</v>
      </c>
      <c r="AM2466" s="31">
        <v>280978</v>
      </c>
      <c r="AN2466" s="31">
        <v>254389</v>
      </c>
      <c r="AO2466" s="31">
        <v>294075</v>
      </c>
      <c r="AP2466" s="31">
        <v>218147</v>
      </c>
      <c r="AQ2466" s="31">
        <v>249621</v>
      </c>
      <c r="AR2466" s="31">
        <v>220295</v>
      </c>
      <c r="AS2466" s="31">
        <v>238201</v>
      </c>
      <c r="AT2466" s="31">
        <v>226467</v>
      </c>
      <c r="AU2466" s="31">
        <v>214682</v>
      </c>
      <c r="AV2466" s="31">
        <v>270531</v>
      </c>
      <c r="AW2466" s="31">
        <v>255292</v>
      </c>
      <c r="AX2466" s="31">
        <v>22654</v>
      </c>
      <c r="AY2466" s="31">
        <v>14843</v>
      </c>
      <c r="AZ2466" s="31">
        <v>37497</v>
      </c>
    </row>
    <row r="2467" spans="1:52" ht="15" customHeight="1">
      <c r="A2467" s="29" t="s">
        <v>9950</v>
      </c>
      <c r="B2467" s="34">
        <v>33900</v>
      </c>
      <c r="C2467" s="28">
        <v>150</v>
      </c>
      <c r="D2467" s="28">
        <v>24</v>
      </c>
      <c r="E2467" s="28">
        <v>30</v>
      </c>
      <c r="F2467" s="29" t="s">
        <v>440</v>
      </c>
      <c r="G2467" s="29" t="s">
        <v>9937</v>
      </c>
      <c r="H2467" s="28">
        <v>630</v>
      </c>
      <c r="I2467" s="29" t="s">
        <v>9703</v>
      </c>
      <c r="J2467" s="33" t="s">
        <v>9948</v>
      </c>
      <c r="K2467" s="29" t="s">
        <v>178</v>
      </c>
      <c r="L2467" s="29" t="s">
        <v>9947</v>
      </c>
      <c r="M2467" s="29" t="s">
        <v>2488</v>
      </c>
      <c r="N2467" s="28">
        <v>521600.4</v>
      </c>
      <c r="O2467" s="28">
        <v>6196799</v>
      </c>
      <c r="P2467" s="29" t="s">
        <v>9946</v>
      </c>
      <c r="Q2467" s="32" t="s">
        <v>207</v>
      </c>
      <c r="R2467" s="19"/>
      <c r="S2467" s="19"/>
      <c r="T2467" s="19"/>
      <c r="U2467" s="19"/>
      <c r="V2467" s="19"/>
      <c r="W2467" s="19"/>
      <c r="X2467" s="19"/>
      <c r="Y2467" s="19"/>
      <c r="Z2467" s="19"/>
      <c r="AA2467" s="19"/>
      <c r="AB2467" s="19"/>
      <c r="AC2467" s="19"/>
      <c r="AD2467" s="19"/>
      <c r="AE2467" s="19"/>
      <c r="AF2467" s="19"/>
      <c r="AG2467" s="31">
        <v>62077</v>
      </c>
      <c r="AH2467" s="31">
        <v>305613</v>
      </c>
      <c r="AI2467" s="31">
        <v>315163</v>
      </c>
      <c r="AJ2467" s="31">
        <v>286512</v>
      </c>
      <c r="AK2467" s="31">
        <v>250698</v>
      </c>
      <c r="AL2467" s="31">
        <v>274574</v>
      </c>
      <c r="AM2467" s="31">
        <v>291287</v>
      </c>
      <c r="AN2467" s="31">
        <v>250698</v>
      </c>
      <c r="AO2467" s="31">
        <v>288900</v>
      </c>
      <c r="AP2467" s="31">
        <v>219319</v>
      </c>
      <c r="AQ2467" s="31">
        <v>256352</v>
      </c>
      <c r="AR2467" s="31">
        <v>230154</v>
      </c>
      <c r="AS2467" s="31">
        <v>247968</v>
      </c>
      <c r="AT2467" s="31">
        <v>241183</v>
      </c>
      <c r="AU2467" s="31">
        <v>227526</v>
      </c>
      <c r="AV2467" s="31">
        <v>272827</v>
      </c>
      <c r="AW2467" s="31">
        <v>257246</v>
      </c>
      <c r="AX2467" s="31">
        <v>22157</v>
      </c>
      <c r="AY2467" s="31">
        <v>15380</v>
      </c>
      <c r="AZ2467" s="31">
        <v>37537</v>
      </c>
    </row>
    <row r="2468" spans="1:52" ht="15" customHeight="1">
      <c r="A2468" s="29" t="s">
        <v>9945</v>
      </c>
      <c r="B2468" s="34">
        <v>32199</v>
      </c>
      <c r="C2468" s="28">
        <v>150</v>
      </c>
      <c r="D2468" s="28">
        <v>24</v>
      </c>
      <c r="E2468" s="28">
        <v>30</v>
      </c>
      <c r="F2468" s="29" t="s">
        <v>440</v>
      </c>
      <c r="G2468" s="29" t="s">
        <v>9937</v>
      </c>
      <c r="H2468" s="28">
        <v>630</v>
      </c>
      <c r="I2468" s="29" t="s">
        <v>9703</v>
      </c>
      <c r="J2468" s="33" t="s">
        <v>9944</v>
      </c>
      <c r="K2468" s="29" t="s">
        <v>178</v>
      </c>
      <c r="L2468" s="29" t="s">
        <v>9940</v>
      </c>
      <c r="M2468" s="29" t="s">
        <v>448</v>
      </c>
      <c r="N2468" s="28">
        <v>516496.8</v>
      </c>
      <c r="O2468" s="28">
        <v>6181569</v>
      </c>
      <c r="P2468" s="29" t="s">
        <v>9943</v>
      </c>
      <c r="Q2468" s="32" t="s">
        <v>207</v>
      </c>
      <c r="R2468" s="19"/>
      <c r="S2468" s="19"/>
      <c r="T2468" s="19"/>
      <c r="U2468" s="19"/>
      <c r="V2468" s="19"/>
      <c r="W2468" s="19"/>
      <c r="X2468" s="19"/>
      <c r="Y2468" s="19"/>
      <c r="Z2468" s="19"/>
      <c r="AA2468" s="19"/>
      <c r="AB2468" s="19"/>
      <c r="AC2468" s="31">
        <v>246170</v>
      </c>
      <c r="AD2468" s="31">
        <v>328590</v>
      </c>
      <c r="AE2468" s="31">
        <v>342640</v>
      </c>
      <c r="AF2468" s="31">
        <v>311190</v>
      </c>
      <c r="AG2468" s="31">
        <v>320010</v>
      </c>
      <c r="AH2468" s="31">
        <v>307730</v>
      </c>
      <c r="AI2468" s="31">
        <v>339430</v>
      </c>
      <c r="AJ2468" s="31">
        <v>298110</v>
      </c>
      <c r="AK2468" s="31">
        <v>265320</v>
      </c>
      <c r="AL2468" s="31">
        <v>280260</v>
      </c>
      <c r="AM2468" s="31">
        <v>318810</v>
      </c>
      <c r="AN2468" s="31">
        <v>260631</v>
      </c>
      <c r="AO2468" s="31">
        <v>304638</v>
      </c>
      <c r="AP2468" s="31">
        <v>246354</v>
      </c>
      <c r="AQ2468" s="31">
        <v>249389</v>
      </c>
      <c r="AR2468" s="31">
        <v>214634</v>
      </c>
      <c r="AS2468" s="31">
        <v>262683</v>
      </c>
      <c r="AT2468" s="31">
        <v>242972</v>
      </c>
      <c r="AU2468" s="31">
        <v>234401</v>
      </c>
      <c r="AV2468" s="31">
        <v>288746</v>
      </c>
      <c r="AW2468" s="31">
        <v>269045</v>
      </c>
      <c r="AX2468" s="31">
        <v>21070</v>
      </c>
      <c r="AY2468" s="31">
        <v>16880</v>
      </c>
      <c r="AZ2468" s="31">
        <v>37950</v>
      </c>
    </row>
    <row r="2469" spans="1:52" ht="15" customHeight="1">
      <c r="A2469" s="29" t="s">
        <v>9942</v>
      </c>
      <c r="B2469" s="34">
        <v>35562</v>
      </c>
      <c r="C2469" s="28">
        <v>150</v>
      </c>
      <c r="D2469" s="28">
        <v>24</v>
      </c>
      <c r="E2469" s="28">
        <v>30</v>
      </c>
      <c r="F2469" s="29" t="s">
        <v>440</v>
      </c>
      <c r="G2469" s="29" t="s">
        <v>9937</v>
      </c>
      <c r="H2469" s="28">
        <v>630</v>
      </c>
      <c r="I2469" s="29" t="s">
        <v>9703</v>
      </c>
      <c r="J2469" s="33" t="s">
        <v>9941</v>
      </c>
      <c r="K2469" s="29" t="s">
        <v>178</v>
      </c>
      <c r="L2469" s="29" t="s">
        <v>9940</v>
      </c>
      <c r="M2469" s="29" t="s">
        <v>448</v>
      </c>
      <c r="N2469" s="28">
        <v>516094</v>
      </c>
      <c r="O2469" s="28">
        <v>6181765</v>
      </c>
      <c r="P2469" s="29" t="s">
        <v>9939</v>
      </c>
      <c r="Q2469" s="32" t="s">
        <v>207</v>
      </c>
      <c r="R2469" s="19"/>
      <c r="S2469" s="19"/>
      <c r="T2469" s="19"/>
      <c r="U2469" s="19"/>
      <c r="V2469" s="19"/>
      <c r="W2469" s="19"/>
      <c r="X2469" s="19"/>
      <c r="Y2469" s="19"/>
      <c r="Z2469" s="19"/>
      <c r="AA2469" s="19"/>
      <c r="AB2469" s="19"/>
      <c r="AC2469" s="19"/>
      <c r="AD2469" s="19"/>
      <c r="AE2469" s="19"/>
      <c r="AF2469" s="19"/>
      <c r="AG2469" s="19"/>
      <c r="AH2469" s="19"/>
      <c r="AI2469" s="19"/>
      <c r="AJ2469" s="19"/>
      <c r="AK2469" s="19"/>
      <c r="AL2469" s="31">
        <v>102629</v>
      </c>
      <c r="AM2469" s="31">
        <v>296159</v>
      </c>
      <c r="AN2469" s="31">
        <v>247287</v>
      </c>
      <c r="AO2469" s="31">
        <v>265859</v>
      </c>
      <c r="AP2469" s="31">
        <v>228922</v>
      </c>
      <c r="AQ2469" s="31">
        <v>261019</v>
      </c>
      <c r="AR2469" s="31">
        <v>203897</v>
      </c>
      <c r="AS2469" s="31">
        <v>205929</v>
      </c>
      <c r="AT2469" s="31">
        <v>139293</v>
      </c>
      <c r="AU2469" s="31">
        <v>177235</v>
      </c>
      <c r="AV2469" s="31">
        <v>275173</v>
      </c>
      <c r="AW2469" s="31">
        <v>257504</v>
      </c>
      <c r="AX2469" s="31">
        <v>21451</v>
      </c>
      <c r="AY2469" s="31">
        <v>16113</v>
      </c>
      <c r="AZ2469" s="31">
        <v>37564</v>
      </c>
    </row>
    <row r="2470" spans="1:52" ht="15" customHeight="1">
      <c r="A2470" s="29" t="s">
        <v>9938</v>
      </c>
      <c r="B2470" s="34">
        <v>32716</v>
      </c>
      <c r="C2470" s="28">
        <v>150</v>
      </c>
      <c r="D2470" s="28">
        <v>24</v>
      </c>
      <c r="E2470" s="28">
        <v>30</v>
      </c>
      <c r="F2470" s="29" t="s">
        <v>440</v>
      </c>
      <c r="G2470" s="29" t="s">
        <v>9932</v>
      </c>
      <c r="H2470" s="28">
        <v>630</v>
      </c>
      <c r="I2470" s="29" t="s">
        <v>9703</v>
      </c>
      <c r="J2470" s="33" t="s">
        <v>9936</v>
      </c>
      <c r="K2470" s="29" t="s">
        <v>178</v>
      </c>
      <c r="L2470" s="29" t="s">
        <v>9935</v>
      </c>
      <c r="M2470" s="29" t="s">
        <v>1363</v>
      </c>
      <c r="N2470" s="28">
        <v>525674.5</v>
      </c>
      <c r="O2470" s="28">
        <v>6188952</v>
      </c>
      <c r="P2470" s="29" t="s">
        <v>9934</v>
      </c>
      <c r="Q2470" s="32" t="s">
        <v>207</v>
      </c>
      <c r="R2470" s="19"/>
      <c r="S2470" s="19"/>
      <c r="T2470" s="19"/>
      <c r="U2470" s="19"/>
      <c r="V2470" s="19"/>
      <c r="W2470" s="19"/>
      <c r="X2470" s="19"/>
      <c r="Y2470" s="19"/>
      <c r="Z2470" s="19"/>
      <c r="AA2470" s="19"/>
      <c r="AB2470" s="19"/>
      <c r="AC2470" s="19"/>
      <c r="AD2470" s="31">
        <v>109910</v>
      </c>
      <c r="AE2470" s="31">
        <v>275326</v>
      </c>
      <c r="AF2470" s="31">
        <v>246895</v>
      </c>
      <c r="AG2470" s="31">
        <v>258700</v>
      </c>
      <c r="AH2470" s="31">
        <v>262100</v>
      </c>
      <c r="AI2470" s="31">
        <v>267590</v>
      </c>
      <c r="AJ2470" s="31">
        <v>261420</v>
      </c>
      <c r="AK2470" s="31">
        <v>230570</v>
      </c>
      <c r="AL2470" s="31">
        <v>239777</v>
      </c>
      <c r="AM2470" s="31">
        <v>253830</v>
      </c>
      <c r="AN2470" s="31">
        <v>245166</v>
      </c>
      <c r="AO2470" s="31">
        <v>265515</v>
      </c>
      <c r="AP2470" s="31">
        <v>202083</v>
      </c>
      <c r="AQ2470" s="31">
        <v>229168</v>
      </c>
      <c r="AR2470" s="31">
        <v>202717</v>
      </c>
      <c r="AS2470" s="31">
        <v>188514</v>
      </c>
      <c r="AT2470" s="31">
        <v>207459</v>
      </c>
      <c r="AU2470" s="31">
        <v>122172</v>
      </c>
      <c r="AV2470" s="31">
        <v>177754</v>
      </c>
      <c r="AW2470" s="31">
        <v>209261</v>
      </c>
      <c r="AX2470" s="31">
        <v>20070</v>
      </c>
      <c r="AY2470" s="31">
        <v>13643</v>
      </c>
      <c r="AZ2470" s="31">
        <v>33713</v>
      </c>
    </row>
    <row r="2471" spans="1:52" ht="15" customHeight="1">
      <c r="A2471" s="29" t="s">
        <v>9933</v>
      </c>
      <c r="B2471" s="34">
        <v>32917</v>
      </c>
      <c r="C2471" s="28">
        <v>150</v>
      </c>
      <c r="D2471" s="28">
        <v>23</v>
      </c>
      <c r="E2471" s="28">
        <v>30</v>
      </c>
      <c r="F2471" s="29" t="s">
        <v>440</v>
      </c>
      <c r="G2471" s="29" t="s">
        <v>3131</v>
      </c>
      <c r="H2471" s="28">
        <v>630</v>
      </c>
      <c r="I2471" s="29" t="s">
        <v>9703</v>
      </c>
      <c r="J2471" s="33" t="s">
        <v>9931</v>
      </c>
      <c r="K2471" s="29" t="s">
        <v>178</v>
      </c>
      <c r="L2471" s="29" t="s">
        <v>9924</v>
      </c>
      <c r="M2471" s="29" t="s">
        <v>1302</v>
      </c>
      <c r="N2471" s="28">
        <v>504124.6</v>
      </c>
      <c r="O2471" s="28">
        <v>6181301</v>
      </c>
      <c r="P2471" s="29" t="s">
        <v>9930</v>
      </c>
      <c r="Q2471" s="32" t="s">
        <v>207</v>
      </c>
      <c r="R2471" s="19"/>
      <c r="S2471" s="19"/>
      <c r="T2471" s="19"/>
      <c r="U2471" s="19"/>
      <c r="V2471" s="19"/>
      <c r="W2471" s="19"/>
      <c r="X2471" s="19"/>
      <c r="Y2471" s="19"/>
      <c r="Z2471" s="19"/>
      <c r="AA2471" s="19"/>
      <c r="AB2471" s="19"/>
      <c r="AC2471" s="19"/>
      <c r="AD2471" s="19"/>
      <c r="AE2471" s="31">
        <v>233724</v>
      </c>
      <c r="AF2471" s="31">
        <v>251506</v>
      </c>
      <c r="AG2471" s="31">
        <v>276400</v>
      </c>
      <c r="AH2471" s="31">
        <v>279800</v>
      </c>
      <c r="AI2471" s="31">
        <v>296760</v>
      </c>
      <c r="AJ2471" s="31">
        <v>258590</v>
      </c>
      <c r="AK2471" s="31">
        <v>237230</v>
      </c>
      <c r="AL2471" s="31">
        <v>245580</v>
      </c>
      <c r="AM2471" s="31">
        <v>264390</v>
      </c>
      <c r="AN2471" s="31">
        <v>235995</v>
      </c>
      <c r="AO2471" s="31">
        <v>264662</v>
      </c>
      <c r="AP2471" s="31">
        <v>198476</v>
      </c>
      <c r="AQ2471" s="31">
        <v>232234</v>
      </c>
      <c r="AR2471" s="31">
        <v>194961</v>
      </c>
      <c r="AS2471" s="31">
        <v>213180</v>
      </c>
      <c r="AT2471" s="31">
        <v>205888</v>
      </c>
      <c r="AU2471" s="31">
        <v>155027</v>
      </c>
      <c r="AV2471" s="31">
        <v>211739</v>
      </c>
      <c r="AW2471" s="31">
        <v>197527</v>
      </c>
      <c r="AX2471" s="31">
        <v>0</v>
      </c>
      <c r="AY2471" s="31">
        <v>5846</v>
      </c>
      <c r="AZ2471" s="31">
        <v>5846</v>
      </c>
    </row>
    <row r="2472" spans="1:52" ht="15" customHeight="1">
      <c r="A2472" s="29" t="s">
        <v>9929</v>
      </c>
      <c r="B2472" s="34">
        <v>32994</v>
      </c>
      <c r="C2472" s="28">
        <v>150</v>
      </c>
      <c r="D2472" s="28">
        <v>23</v>
      </c>
      <c r="E2472" s="28">
        <v>30</v>
      </c>
      <c r="F2472" s="29" t="s">
        <v>440</v>
      </c>
      <c r="G2472" s="29" t="s">
        <v>3131</v>
      </c>
      <c r="H2472" s="28">
        <v>630</v>
      </c>
      <c r="I2472" s="29" t="s">
        <v>9703</v>
      </c>
      <c r="J2472" s="33" t="s">
        <v>9928</v>
      </c>
      <c r="K2472" s="29" t="s">
        <v>178</v>
      </c>
      <c r="L2472" s="29" t="s">
        <v>9924</v>
      </c>
      <c r="M2472" s="29" t="s">
        <v>1302</v>
      </c>
      <c r="N2472" s="28">
        <v>504265.4</v>
      </c>
      <c r="O2472" s="28">
        <v>6181236</v>
      </c>
      <c r="P2472" s="29" t="s">
        <v>9927</v>
      </c>
      <c r="Q2472" s="32" t="s">
        <v>207</v>
      </c>
      <c r="R2472" s="19"/>
      <c r="S2472" s="19"/>
      <c r="T2472" s="19"/>
      <c r="U2472" s="19"/>
      <c r="V2472" s="19"/>
      <c r="W2472" s="19"/>
      <c r="X2472" s="19"/>
      <c r="Y2472" s="19"/>
      <c r="Z2472" s="19"/>
      <c r="AA2472" s="19"/>
      <c r="AB2472" s="19"/>
      <c r="AC2472" s="19"/>
      <c r="AD2472" s="19"/>
      <c r="AE2472" s="31">
        <v>160220</v>
      </c>
      <c r="AF2472" s="31">
        <v>246300</v>
      </c>
      <c r="AG2472" s="31">
        <v>277300</v>
      </c>
      <c r="AH2472" s="31">
        <v>275430</v>
      </c>
      <c r="AI2472" s="31">
        <v>290270</v>
      </c>
      <c r="AJ2472" s="31">
        <v>257200</v>
      </c>
      <c r="AK2472" s="31">
        <v>237260</v>
      </c>
      <c r="AL2472" s="31">
        <v>249090</v>
      </c>
      <c r="AM2472" s="31">
        <v>262410</v>
      </c>
      <c r="AN2472" s="31">
        <v>234443</v>
      </c>
      <c r="AO2472" s="31">
        <v>271907</v>
      </c>
      <c r="AP2472" s="31">
        <v>206407</v>
      </c>
      <c r="AQ2472" s="31">
        <v>235516</v>
      </c>
      <c r="AR2472" s="31">
        <v>204875</v>
      </c>
      <c r="AS2472" s="31">
        <v>221016</v>
      </c>
      <c r="AT2472" s="31">
        <v>220637</v>
      </c>
      <c r="AU2472" s="31">
        <v>195728</v>
      </c>
      <c r="AV2472" s="31">
        <v>257322</v>
      </c>
      <c r="AW2472" s="31">
        <v>248891</v>
      </c>
      <c r="AX2472" s="31">
        <v>21189</v>
      </c>
      <c r="AY2472" s="31">
        <v>15557</v>
      </c>
      <c r="AZ2472" s="31">
        <v>36746</v>
      </c>
    </row>
    <row r="2473" spans="1:52" ht="15" customHeight="1">
      <c r="A2473" s="29" t="s">
        <v>9926</v>
      </c>
      <c r="B2473" s="34">
        <v>32994</v>
      </c>
      <c r="C2473" s="28">
        <v>150</v>
      </c>
      <c r="D2473" s="28">
        <v>23</v>
      </c>
      <c r="E2473" s="28">
        <v>30</v>
      </c>
      <c r="F2473" s="29" t="s">
        <v>440</v>
      </c>
      <c r="G2473" s="29" t="s">
        <v>3131</v>
      </c>
      <c r="H2473" s="28">
        <v>630</v>
      </c>
      <c r="I2473" s="29" t="s">
        <v>9703</v>
      </c>
      <c r="J2473" s="33" t="s">
        <v>9925</v>
      </c>
      <c r="K2473" s="29" t="s">
        <v>178</v>
      </c>
      <c r="L2473" s="29" t="s">
        <v>9924</v>
      </c>
      <c r="M2473" s="29" t="s">
        <v>1302</v>
      </c>
      <c r="N2473" s="28">
        <v>504416.8</v>
      </c>
      <c r="O2473" s="28">
        <v>6181168</v>
      </c>
      <c r="P2473" s="29" t="s">
        <v>9923</v>
      </c>
      <c r="Q2473" s="32" t="s">
        <v>207</v>
      </c>
      <c r="R2473" s="19"/>
      <c r="S2473" s="19"/>
      <c r="T2473" s="19"/>
      <c r="U2473" s="19"/>
      <c r="V2473" s="19"/>
      <c r="W2473" s="19"/>
      <c r="X2473" s="19"/>
      <c r="Y2473" s="19"/>
      <c r="Z2473" s="19"/>
      <c r="AA2473" s="19"/>
      <c r="AB2473" s="19"/>
      <c r="AC2473" s="19"/>
      <c r="AD2473" s="19"/>
      <c r="AE2473" s="31">
        <v>162833</v>
      </c>
      <c r="AF2473" s="31">
        <v>250317</v>
      </c>
      <c r="AG2473" s="31">
        <v>279800</v>
      </c>
      <c r="AH2473" s="31">
        <v>281630</v>
      </c>
      <c r="AI2473" s="31">
        <v>302190</v>
      </c>
      <c r="AJ2473" s="31">
        <v>265940</v>
      </c>
      <c r="AK2473" s="31">
        <v>221330</v>
      </c>
      <c r="AL2473" s="31">
        <v>250750</v>
      </c>
      <c r="AM2473" s="31">
        <v>247700</v>
      </c>
      <c r="AN2473" s="31">
        <v>235170</v>
      </c>
      <c r="AO2473" s="31">
        <v>274966</v>
      </c>
      <c r="AP2473" s="31">
        <v>207136</v>
      </c>
      <c r="AQ2473" s="31">
        <v>241516</v>
      </c>
      <c r="AR2473" s="31">
        <v>197460</v>
      </c>
      <c r="AS2473" s="31">
        <v>221589</v>
      </c>
      <c r="AT2473" s="31">
        <v>220032</v>
      </c>
      <c r="AU2473" s="31">
        <v>210074</v>
      </c>
      <c r="AV2473" s="31">
        <v>205045</v>
      </c>
      <c r="AW2473" s="31">
        <v>249111</v>
      </c>
      <c r="AX2473" s="31">
        <v>21014</v>
      </c>
      <c r="AY2473" s="31">
        <v>12241</v>
      </c>
      <c r="AZ2473" s="31">
        <v>33255</v>
      </c>
    </row>
    <row r="2474" spans="1:52" ht="15" customHeight="1">
      <c r="A2474" s="29" t="s">
        <v>9922</v>
      </c>
      <c r="B2474" s="34">
        <v>34943</v>
      </c>
      <c r="C2474" s="28">
        <v>600</v>
      </c>
      <c r="D2474" s="28">
        <v>60</v>
      </c>
      <c r="E2474" s="28">
        <v>60</v>
      </c>
      <c r="F2474" s="29" t="s">
        <v>9918</v>
      </c>
      <c r="G2474" s="29" t="s">
        <v>9874</v>
      </c>
      <c r="H2474" s="28">
        <v>630</v>
      </c>
      <c r="I2474" s="29" t="s">
        <v>9703</v>
      </c>
      <c r="J2474" s="33" t="s">
        <v>9921</v>
      </c>
      <c r="K2474" s="29" t="s">
        <v>178</v>
      </c>
      <c r="L2474" s="29" t="s">
        <v>9880</v>
      </c>
      <c r="M2474" s="29" t="s">
        <v>693</v>
      </c>
      <c r="N2474" s="28">
        <v>512554.2</v>
      </c>
      <c r="O2474" s="28">
        <v>6195578</v>
      </c>
      <c r="P2474" s="29" t="s">
        <v>9920</v>
      </c>
      <c r="Q2474" s="32" t="s">
        <v>174</v>
      </c>
      <c r="R2474" s="19"/>
      <c r="S2474" s="19"/>
      <c r="T2474" s="19"/>
      <c r="U2474" s="19"/>
      <c r="V2474" s="19"/>
      <c r="W2474" s="19"/>
      <c r="X2474" s="19"/>
      <c r="Y2474" s="19"/>
      <c r="Z2474" s="19"/>
      <c r="AA2474" s="19"/>
      <c r="AB2474" s="19"/>
      <c r="AC2474" s="19"/>
      <c r="AD2474" s="19"/>
      <c r="AE2474" s="19"/>
      <c r="AF2474" s="19"/>
      <c r="AG2474" s="19"/>
      <c r="AH2474" s="19"/>
      <c r="AI2474" s="19"/>
      <c r="AJ2474" s="31">
        <v>279122</v>
      </c>
      <c r="AK2474" s="31">
        <v>913490</v>
      </c>
      <c r="AL2474" s="31">
        <v>923640</v>
      </c>
      <c r="AM2474" s="31">
        <v>928715</v>
      </c>
      <c r="AN2474" s="31">
        <v>877966</v>
      </c>
      <c r="AO2474" s="31">
        <v>928715</v>
      </c>
      <c r="AP2474" s="31">
        <v>760341</v>
      </c>
      <c r="AQ2474" s="31">
        <v>872764</v>
      </c>
      <c r="AR2474" s="31">
        <v>750690</v>
      </c>
      <c r="AS2474" s="31">
        <v>777582</v>
      </c>
      <c r="AT2474" s="31">
        <v>636016</v>
      </c>
      <c r="AU2474" s="31">
        <v>741041</v>
      </c>
      <c r="AV2474" s="31">
        <v>614498</v>
      </c>
      <c r="AW2474" s="31">
        <v>601224</v>
      </c>
      <c r="AX2474" s="31">
        <v>78681</v>
      </c>
      <c r="AY2474" s="31">
        <v>49818</v>
      </c>
      <c r="AZ2474" s="31">
        <v>128499</v>
      </c>
    </row>
    <row r="2475" spans="1:52" ht="15" customHeight="1">
      <c r="A2475" s="29" t="s">
        <v>9919</v>
      </c>
      <c r="B2475" s="34">
        <v>35555</v>
      </c>
      <c r="C2475" s="28">
        <v>150</v>
      </c>
      <c r="D2475" s="28">
        <v>27</v>
      </c>
      <c r="E2475" s="28">
        <v>31.5</v>
      </c>
      <c r="F2475" s="29" t="s">
        <v>1171</v>
      </c>
      <c r="G2475" s="29" t="s">
        <v>9913</v>
      </c>
      <c r="H2475" s="28">
        <v>630</v>
      </c>
      <c r="I2475" s="29" t="s">
        <v>9703</v>
      </c>
      <c r="J2475" s="33" t="s">
        <v>9917</v>
      </c>
      <c r="K2475" s="29" t="s">
        <v>178</v>
      </c>
      <c r="L2475" s="29" t="s">
        <v>9916</v>
      </c>
      <c r="M2475" s="29" t="s">
        <v>1168</v>
      </c>
      <c r="N2475" s="28">
        <v>516038.40000000002</v>
      </c>
      <c r="O2475" s="28">
        <v>6194165</v>
      </c>
      <c r="P2475" s="29" t="s">
        <v>9915</v>
      </c>
      <c r="Q2475" s="32" t="s">
        <v>207</v>
      </c>
      <c r="R2475" s="19"/>
      <c r="S2475" s="19"/>
      <c r="T2475" s="19"/>
      <c r="U2475" s="19"/>
      <c r="V2475" s="19"/>
      <c r="W2475" s="19"/>
      <c r="X2475" s="19"/>
      <c r="Y2475" s="19"/>
      <c r="Z2475" s="19"/>
      <c r="AA2475" s="19"/>
      <c r="AB2475" s="19"/>
      <c r="AC2475" s="19"/>
      <c r="AD2475" s="19"/>
      <c r="AE2475" s="19"/>
      <c r="AF2475" s="19"/>
      <c r="AG2475" s="19"/>
      <c r="AH2475" s="19"/>
      <c r="AI2475" s="19"/>
      <c r="AJ2475" s="19"/>
      <c r="AK2475" s="19"/>
      <c r="AL2475" s="31">
        <v>147830</v>
      </c>
      <c r="AM2475" s="31">
        <v>271883</v>
      </c>
      <c r="AN2475" s="31">
        <v>254309</v>
      </c>
      <c r="AO2475" s="31">
        <v>295659</v>
      </c>
      <c r="AP2475" s="31">
        <v>212802</v>
      </c>
      <c r="AQ2475" s="31">
        <v>251249</v>
      </c>
      <c r="AR2475" s="31">
        <v>220831</v>
      </c>
      <c r="AS2475" s="31">
        <v>236890</v>
      </c>
      <c r="AT2475" s="31">
        <v>216476</v>
      </c>
      <c r="AU2475" s="31">
        <v>203896</v>
      </c>
      <c r="AV2475" s="31">
        <v>264515</v>
      </c>
      <c r="AW2475" s="31">
        <v>234069</v>
      </c>
      <c r="AX2475" s="31">
        <v>21082</v>
      </c>
      <c r="AY2475" s="31">
        <v>15199</v>
      </c>
      <c r="AZ2475" s="31">
        <v>36281</v>
      </c>
    </row>
    <row r="2476" spans="1:52" ht="15" customHeight="1">
      <c r="A2476" s="29" t="s">
        <v>9914</v>
      </c>
      <c r="B2476" s="34">
        <v>35430</v>
      </c>
      <c r="C2476" s="28">
        <v>11</v>
      </c>
      <c r="D2476" s="28">
        <v>13</v>
      </c>
      <c r="E2476" s="28">
        <v>18</v>
      </c>
      <c r="F2476" s="29" t="s">
        <v>3445</v>
      </c>
      <c r="G2476" s="29" t="s">
        <v>6867</v>
      </c>
      <c r="H2476" s="28">
        <v>630</v>
      </c>
      <c r="I2476" s="29" t="s">
        <v>9703</v>
      </c>
      <c r="J2476" s="33" t="s">
        <v>9912</v>
      </c>
      <c r="K2476" s="29" t="s">
        <v>178</v>
      </c>
      <c r="L2476" s="29" t="s">
        <v>9911</v>
      </c>
      <c r="M2476" s="29" t="s">
        <v>3437</v>
      </c>
      <c r="N2476" s="28">
        <v>515680</v>
      </c>
      <c r="O2476" s="28">
        <v>6193728</v>
      </c>
      <c r="P2476" s="29" t="s">
        <v>9910</v>
      </c>
      <c r="Q2476" s="32" t="s">
        <v>368</v>
      </c>
      <c r="R2476" s="19"/>
      <c r="S2476" s="19"/>
      <c r="T2476" s="19"/>
      <c r="U2476" s="19"/>
      <c r="V2476" s="19"/>
      <c r="W2476" s="19"/>
      <c r="X2476" s="19"/>
      <c r="Y2476" s="19"/>
      <c r="Z2476" s="19"/>
      <c r="AA2476" s="19"/>
      <c r="AB2476" s="19"/>
      <c r="AC2476" s="19"/>
      <c r="AD2476" s="19"/>
      <c r="AE2476" s="19"/>
      <c r="AF2476" s="19"/>
      <c r="AG2476" s="19"/>
      <c r="AH2476" s="19"/>
      <c r="AI2476" s="19"/>
      <c r="AJ2476" s="19"/>
      <c r="AK2476" s="31">
        <v>16</v>
      </c>
      <c r="AL2476" s="31">
        <v>18770</v>
      </c>
      <c r="AM2476" s="31">
        <v>16710</v>
      </c>
      <c r="AN2476" s="31">
        <v>12600</v>
      </c>
      <c r="AO2476" s="31">
        <v>12736</v>
      </c>
      <c r="AP2476" s="31">
        <v>37554</v>
      </c>
      <c r="AQ2476" s="31">
        <v>43221</v>
      </c>
      <c r="AR2476" s="31">
        <v>13010.000061035156</v>
      </c>
      <c r="AS2476" s="31">
        <v>13443.000183105469</v>
      </c>
      <c r="AT2476" s="31">
        <v>13152.000122070313</v>
      </c>
      <c r="AU2476" s="31">
        <v>12563</v>
      </c>
      <c r="AV2476" s="31">
        <v>15070</v>
      </c>
      <c r="AW2476" s="31">
        <v>9415.0897521972656</v>
      </c>
      <c r="AX2476" s="31">
        <v>0</v>
      </c>
      <c r="AY2476" s="31">
        <v>0</v>
      </c>
      <c r="AZ2476" s="31">
        <v>0</v>
      </c>
    </row>
    <row r="2477" spans="1:52" ht="15" customHeight="1">
      <c r="A2477" s="29" t="s">
        <v>9909</v>
      </c>
      <c r="B2477" s="34">
        <v>35944</v>
      </c>
      <c r="C2477" s="28">
        <v>11</v>
      </c>
      <c r="D2477" s="28">
        <v>13</v>
      </c>
      <c r="E2477" s="28">
        <v>18</v>
      </c>
      <c r="F2477" s="29" t="s">
        <v>3445</v>
      </c>
      <c r="G2477" s="29" t="s">
        <v>6867</v>
      </c>
      <c r="H2477" s="28">
        <v>630</v>
      </c>
      <c r="I2477" s="29" t="s">
        <v>9703</v>
      </c>
      <c r="J2477" s="33" t="s">
        <v>9908</v>
      </c>
      <c r="K2477" s="29" t="s">
        <v>178</v>
      </c>
      <c r="L2477" s="29" t="s">
        <v>9907</v>
      </c>
      <c r="M2477" s="29" t="s">
        <v>1168</v>
      </c>
      <c r="N2477" s="28">
        <v>517403</v>
      </c>
      <c r="O2477" s="28">
        <v>6190244</v>
      </c>
      <c r="P2477" s="29" t="s">
        <v>9906</v>
      </c>
      <c r="Q2477" s="32" t="s">
        <v>368</v>
      </c>
      <c r="R2477" s="19"/>
      <c r="S2477" s="19"/>
      <c r="T2477" s="19"/>
      <c r="U2477" s="19"/>
      <c r="V2477" s="19"/>
      <c r="W2477" s="19"/>
      <c r="X2477" s="19"/>
      <c r="Y2477" s="19"/>
      <c r="Z2477" s="19"/>
      <c r="AA2477" s="19"/>
      <c r="AB2477" s="19"/>
      <c r="AC2477" s="19"/>
      <c r="AD2477" s="19"/>
      <c r="AE2477" s="19"/>
      <c r="AF2477" s="19"/>
      <c r="AG2477" s="19"/>
      <c r="AH2477" s="19"/>
      <c r="AI2477" s="19"/>
      <c r="AJ2477" s="19"/>
      <c r="AK2477" s="19"/>
      <c r="AL2477" s="19"/>
      <c r="AM2477" s="31">
        <v>3523</v>
      </c>
      <c r="AN2477" s="31">
        <v>4368</v>
      </c>
      <c r="AO2477" s="31">
        <v>4589</v>
      </c>
      <c r="AP2477" s="31">
        <v>10587</v>
      </c>
      <c r="AQ2477" s="31">
        <v>11910</v>
      </c>
      <c r="AR2477" s="31">
        <v>4292.9999694824219</v>
      </c>
      <c r="AS2477" s="31">
        <v>4725</v>
      </c>
      <c r="AT2477" s="31">
        <v>3467</v>
      </c>
      <c r="AU2477" s="31">
        <v>4537.0000762939453</v>
      </c>
      <c r="AV2477" s="31">
        <v>5021.9999694824219</v>
      </c>
      <c r="AW2477" s="31">
        <v>2392.0629806518555</v>
      </c>
      <c r="AX2477" s="31">
        <v>0</v>
      </c>
      <c r="AY2477" s="31">
        <v>0</v>
      </c>
      <c r="AZ2477" s="31">
        <v>0</v>
      </c>
    </row>
    <row r="2478" spans="1:52" ht="15" customHeight="1">
      <c r="A2478" s="29" t="s">
        <v>9905</v>
      </c>
      <c r="B2478" s="34">
        <v>35730</v>
      </c>
      <c r="C2478" s="28">
        <v>600</v>
      </c>
      <c r="D2478" s="28">
        <v>44</v>
      </c>
      <c r="E2478" s="28">
        <v>40.5</v>
      </c>
      <c r="F2478" s="29" t="s">
        <v>242</v>
      </c>
      <c r="G2478" s="29" t="s">
        <v>2716</v>
      </c>
      <c r="H2478" s="28">
        <v>630</v>
      </c>
      <c r="I2478" s="29" t="s">
        <v>9703</v>
      </c>
      <c r="J2478" s="33" t="s">
        <v>9904</v>
      </c>
      <c r="K2478" s="29" t="s">
        <v>178</v>
      </c>
      <c r="L2478" s="29" t="s">
        <v>9903</v>
      </c>
      <c r="M2478" s="29" t="s">
        <v>7450</v>
      </c>
      <c r="N2478" s="28">
        <v>507229.5</v>
      </c>
      <c r="O2478" s="28">
        <v>6187646</v>
      </c>
      <c r="P2478" s="29" t="s">
        <v>9902</v>
      </c>
      <c r="Q2478" s="32" t="s">
        <v>174</v>
      </c>
      <c r="R2478" s="19"/>
      <c r="S2478" s="19"/>
      <c r="T2478" s="19"/>
      <c r="U2478" s="19"/>
      <c r="V2478" s="19"/>
      <c r="W2478" s="19"/>
      <c r="X2478" s="19"/>
      <c r="Y2478" s="19"/>
      <c r="Z2478" s="19"/>
      <c r="AA2478" s="19"/>
      <c r="AB2478" s="19"/>
      <c r="AC2478" s="19"/>
      <c r="AD2478" s="19"/>
      <c r="AE2478" s="19"/>
      <c r="AF2478" s="19"/>
      <c r="AG2478" s="19"/>
      <c r="AH2478" s="19"/>
      <c r="AI2478" s="19"/>
      <c r="AJ2478" s="19"/>
      <c r="AK2478" s="19"/>
      <c r="AL2478" s="31">
        <v>161114</v>
      </c>
      <c r="AM2478" s="31">
        <v>1099154</v>
      </c>
      <c r="AN2478" s="31">
        <v>948781</v>
      </c>
      <c r="AO2478" s="31">
        <v>1113475</v>
      </c>
      <c r="AP2478" s="31">
        <v>829433</v>
      </c>
      <c r="AQ2478" s="31">
        <v>966100</v>
      </c>
      <c r="AR2478" s="31">
        <v>840339</v>
      </c>
      <c r="AS2478" s="31">
        <v>915496</v>
      </c>
      <c r="AT2478" s="31">
        <v>899116</v>
      </c>
      <c r="AU2478" s="31">
        <v>823039</v>
      </c>
      <c r="AV2478" s="31">
        <v>1013132</v>
      </c>
      <c r="AW2478" s="31">
        <v>978739</v>
      </c>
      <c r="AX2478" s="31">
        <v>87358</v>
      </c>
      <c r="AY2478" s="31">
        <v>57545</v>
      </c>
      <c r="AZ2478" s="31">
        <v>144903</v>
      </c>
    </row>
    <row r="2479" spans="1:52" ht="15" customHeight="1">
      <c r="A2479" s="29" t="s">
        <v>9901</v>
      </c>
      <c r="B2479" s="34">
        <v>35809</v>
      </c>
      <c r="C2479" s="28">
        <v>600</v>
      </c>
      <c r="D2479" s="28">
        <v>44</v>
      </c>
      <c r="E2479" s="28">
        <v>40.5</v>
      </c>
      <c r="F2479" s="29" t="s">
        <v>242</v>
      </c>
      <c r="G2479" s="29" t="s">
        <v>2716</v>
      </c>
      <c r="H2479" s="28">
        <v>630</v>
      </c>
      <c r="I2479" s="29" t="s">
        <v>9703</v>
      </c>
      <c r="J2479" s="33" t="s">
        <v>9900</v>
      </c>
      <c r="K2479" s="29" t="s">
        <v>178</v>
      </c>
      <c r="L2479" s="29" t="s">
        <v>9899</v>
      </c>
      <c r="M2479" s="29" t="s">
        <v>1247</v>
      </c>
      <c r="N2479" s="28">
        <v>512487.9</v>
      </c>
      <c r="O2479" s="28">
        <v>6182723</v>
      </c>
      <c r="P2479" s="29" t="s">
        <v>9898</v>
      </c>
      <c r="Q2479" s="32" t="s">
        <v>174</v>
      </c>
      <c r="R2479" s="19"/>
      <c r="S2479" s="19"/>
      <c r="T2479" s="19"/>
      <c r="U2479" s="19"/>
      <c r="V2479" s="19"/>
      <c r="W2479" s="19"/>
      <c r="X2479" s="19"/>
      <c r="Y2479" s="19"/>
      <c r="Z2479" s="19"/>
      <c r="AA2479" s="19"/>
      <c r="AB2479" s="19"/>
      <c r="AC2479" s="19"/>
      <c r="AD2479" s="19"/>
      <c r="AE2479" s="19"/>
      <c r="AF2479" s="19"/>
      <c r="AG2479" s="19"/>
      <c r="AH2479" s="19"/>
      <c r="AI2479" s="19"/>
      <c r="AJ2479" s="19"/>
      <c r="AK2479" s="19"/>
      <c r="AL2479" s="19"/>
      <c r="AM2479" s="31">
        <v>1122378</v>
      </c>
      <c r="AN2479" s="31">
        <v>910672</v>
      </c>
      <c r="AO2479" s="31">
        <v>1088774</v>
      </c>
      <c r="AP2479" s="31">
        <v>797725</v>
      </c>
      <c r="AQ2479" s="31">
        <v>966970</v>
      </c>
      <c r="AR2479" s="31">
        <v>829981</v>
      </c>
      <c r="AS2479" s="31">
        <v>895043</v>
      </c>
      <c r="AT2479" s="31">
        <v>873624</v>
      </c>
      <c r="AU2479" s="31">
        <v>806225</v>
      </c>
      <c r="AV2479" s="31">
        <v>999972</v>
      </c>
      <c r="AW2479" s="31">
        <v>967379</v>
      </c>
      <c r="AX2479" s="31">
        <v>86483</v>
      </c>
      <c r="AY2479" s="31">
        <v>59276</v>
      </c>
      <c r="AZ2479" s="31">
        <v>145759</v>
      </c>
    </row>
    <row r="2480" spans="1:52" ht="15" customHeight="1">
      <c r="A2480" s="29" t="s">
        <v>9897</v>
      </c>
      <c r="B2480" s="34">
        <v>35838</v>
      </c>
      <c r="C2480" s="28">
        <v>600</v>
      </c>
      <c r="D2480" s="28">
        <v>43</v>
      </c>
      <c r="E2480" s="28">
        <v>40</v>
      </c>
      <c r="F2480" s="29" t="s">
        <v>1171</v>
      </c>
      <c r="G2480" s="29" t="s">
        <v>9848</v>
      </c>
      <c r="H2480" s="28">
        <v>630</v>
      </c>
      <c r="I2480" s="29" t="s">
        <v>9703</v>
      </c>
      <c r="J2480" s="33" t="s">
        <v>9896</v>
      </c>
      <c r="K2480" s="29" t="s">
        <v>178</v>
      </c>
      <c r="L2480" s="29" t="s">
        <v>9887</v>
      </c>
      <c r="M2480" s="29" t="s">
        <v>3872</v>
      </c>
      <c r="N2480" s="28">
        <v>514900.9</v>
      </c>
      <c r="O2480" s="28">
        <v>6184509</v>
      </c>
      <c r="P2480" s="29" t="s">
        <v>9895</v>
      </c>
      <c r="Q2480" s="32" t="s">
        <v>174</v>
      </c>
      <c r="R2480" s="19"/>
      <c r="S2480" s="19"/>
      <c r="T2480" s="19"/>
      <c r="U2480" s="19"/>
      <c r="V2480" s="19"/>
      <c r="W2480" s="19"/>
      <c r="X2480" s="19"/>
      <c r="Y2480" s="19"/>
      <c r="Z2480" s="19"/>
      <c r="AA2480" s="19"/>
      <c r="AB2480" s="19"/>
      <c r="AC2480" s="19"/>
      <c r="AD2480" s="19"/>
      <c r="AE2480" s="19"/>
      <c r="AF2480" s="19"/>
      <c r="AG2480" s="19"/>
      <c r="AH2480" s="19"/>
      <c r="AI2480" s="19"/>
      <c r="AJ2480" s="19"/>
      <c r="AK2480" s="19"/>
      <c r="AL2480" s="19"/>
      <c r="AM2480" s="31">
        <v>743806</v>
      </c>
      <c r="AN2480" s="31">
        <v>780996</v>
      </c>
      <c r="AO2480" s="31">
        <v>919132</v>
      </c>
      <c r="AP2480" s="31">
        <v>696145</v>
      </c>
      <c r="AQ2480" s="31">
        <v>799507</v>
      </c>
      <c r="AR2480" s="31">
        <v>678994</v>
      </c>
      <c r="AS2480" s="31">
        <v>719415</v>
      </c>
      <c r="AT2480" s="31">
        <v>636105</v>
      </c>
      <c r="AU2480" s="31">
        <v>615653</v>
      </c>
      <c r="AV2480" s="31">
        <v>792742</v>
      </c>
      <c r="AW2480" s="31">
        <v>627863</v>
      </c>
      <c r="AX2480" s="31">
        <v>63197</v>
      </c>
      <c r="AY2480" s="31">
        <v>47160</v>
      </c>
      <c r="AZ2480" s="31">
        <v>110357</v>
      </c>
    </row>
    <row r="2481" spans="1:52" ht="15" customHeight="1">
      <c r="A2481" s="29" t="s">
        <v>9894</v>
      </c>
      <c r="B2481" s="34">
        <v>35906</v>
      </c>
      <c r="C2481" s="28">
        <v>600</v>
      </c>
      <c r="D2481" s="28">
        <v>43</v>
      </c>
      <c r="E2481" s="28">
        <v>40</v>
      </c>
      <c r="F2481" s="29" t="s">
        <v>1171</v>
      </c>
      <c r="G2481" s="29" t="s">
        <v>9848</v>
      </c>
      <c r="H2481" s="28">
        <v>630</v>
      </c>
      <c r="I2481" s="29" t="s">
        <v>9703</v>
      </c>
      <c r="J2481" s="33" t="s">
        <v>9893</v>
      </c>
      <c r="K2481" s="29" t="s">
        <v>178</v>
      </c>
      <c r="L2481" s="29" t="s">
        <v>9892</v>
      </c>
      <c r="M2481" s="29" t="s">
        <v>9891</v>
      </c>
      <c r="N2481" s="28">
        <v>514073.5</v>
      </c>
      <c r="O2481" s="28">
        <v>6186764</v>
      </c>
      <c r="P2481" s="29" t="s">
        <v>9890</v>
      </c>
      <c r="Q2481" s="32" t="s">
        <v>174</v>
      </c>
      <c r="R2481" s="19"/>
      <c r="S2481" s="19"/>
      <c r="T2481" s="19"/>
      <c r="U2481" s="19"/>
      <c r="V2481" s="19"/>
      <c r="W2481" s="19"/>
      <c r="X2481" s="19"/>
      <c r="Y2481" s="19"/>
      <c r="Z2481" s="19"/>
      <c r="AA2481" s="19"/>
      <c r="AB2481" s="19"/>
      <c r="AC2481" s="19"/>
      <c r="AD2481" s="19"/>
      <c r="AE2481" s="19"/>
      <c r="AF2481" s="19"/>
      <c r="AG2481" s="19"/>
      <c r="AH2481" s="19"/>
      <c r="AI2481" s="19"/>
      <c r="AJ2481" s="19"/>
      <c r="AK2481" s="19"/>
      <c r="AL2481" s="19"/>
      <c r="AM2481" s="31">
        <v>666955</v>
      </c>
      <c r="AN2481" s="31">
        <v>919633</v>
      </c>
      <c r="AO2481" s="31">
        <v>1087106</v>
      </c>
      <c r="AP2481" s="31">
        <v>865406</v>
      </c>
      <c r="AQ2481" s="31">
        <v>964411</v>
      </c>
      <c r="AR2481" s="31">
        <v>830673</v>
      </c>
      <c r="AS2481" s="31">
        <v>885995</v>
      </c>
      <c r="AT2481" s="31">
        <v>871149</v>
      </c>
      <c r="AU2481" s="31">
        <v>796212</v>
      </c>
      <c r="AV2481" s="31">
        <v>954438</v>
      </c>
      <c r="AW2481" s="31">
        <v>923806</v>
      </c>
      <c r="AX2481" s="31">
        <v>80179</v>
      </c>
      <c r="AY2481" s="31">
        <v>50552</v>
      </c>
      <c r="AZ2481" s="31">
        <v>130731</v>
      </c>
    </row>
    <row r="2482" spans="1:52" ht="15" customHeight="1">
      <c r="A2482" s="29" t="s">
        <v>9889</v>
      </c>
      <c r="B2482" s="34">
        <v>36119</v>
      </c>
      <c r="C2482" s="28">
        <v>600</v>
      </c>
      <c r="D2482" s="28">
        <v>43</v>
      </c>
      <c r="E2482" s="28">
        <v>40</v>
      </c>
      <c r="F2482" s="29" t="s">
        <v>1171</v>
      </c>
      <c r="G2482" s="29" t="s">
        <v>9848</v>
      </c>
      <c r="H2482" s="28">
        <v>630</v>
      </c>
      <c r="I2482" s="29" t="s">
        <v>9703</v>
      </c>
      <c r="J2482" s="33" t="s">
        <v>9888</v>
      </c>
      <c r="K2482" s="29" t="s">
        <v>178</v>
      </c>
      <c r="L2482" s="29" t="s">
        <v>9887</v>
      </c>
      <c r="M2482" s="29" t="s">
        <v>976</v>
      </c>
      <c r="N2482" s="28">
        <v>517303.1</v>
      </c>
      <c r="O2482" s="28">
        <v>6183400</v>
      </c>
      <c r="P2482" s="29" t="s">
        <v>9886</v>
      </c>
      <c r="Q2482" s="32" t="s">
        <v>174</v>
      </c>
      <c r="R2482" s="19"/>
      <c r="S2482" s="19"/>
      <c r="T2482" s="19"/>
      <c r="U2482" s="19"/>
      <c r="V2482" s="19"/>
      <c r="W2482" s="19"/>
      <c r="X2482" s="19"/>
      <c r="Y2482" s="19"/>
      <c r="Z2482" s="19"/>
      <c r="AA2482" s="19"/>
      <c r="AB2482" s="19"/>
      <c r="AC2482" s="19"/>
      <c r="AD2482" s="19"/>
      <c r="AE2482" s="19"/>
      <c r="AF2482" s="19"/>
      <c r="AG2482" s="19"/>
      <c r="AH2482" s="19"/>
      <c r="AI2482" s="19"/>
      <c r="AJ2482" s="19"/>
      <c r="AK2482" s="19"/>
      <c r="AL2482" s="19"/>
      <c r="AM2482" s="31">
        <v>108425</v>
      </c>
      <c r="AN2482" s="31">
        <v>862968</v>
      </c>
      <c r="AO2482" s="31">
        <v>1009009</v>
      </c>
      <c r="AP2482" s="31">
        <v>796558</v>
      </c>
      <c r="AQ2482" s="31">
        <v>862449</v>
      </c>
      <c r="AR2482" s="31">
        <v>750136</v>
      </c>
      <c r="AS2482" s="31">
        <v>795850</v>
      </c>
      <c r="AT2482" s="31">
        <v>766683</v>
      </c>
      <c r="AU2482" s="31">
        <v>682664</v>
      </c>
      <c r="AV2482" s="31">
        <v>837749.36328125</v>
      </c>
      <c r="AW2482" s="31">
        <v>771444</v>
      </c>
      <c r="AX2482" s="31">
        <v>65375</v>
      </c>
      <c r="AY2482" s="31">
        <v>50439</v>
      </c>
      <c r="AZ2482" s="31">
        <v>115814</v>
      </c>
    </row>
    <row r="2483" spans="1:52" ht="15" customHeight="1">
      <c r="A2483" s="29" t="s">
        <v>9885</v>
      </c>
      <c r="B2483" s="34">
        <v>36861</v>
      </c>
      <c r="C2483" s="28">
        <v>1300</v>
      </c>
      <c r="D2483" s="28">
        <v>60</v>
      </c>
      <c r="E2483" s="28">
        <v>60</v>
      </c>
      <c r="F2483" s="29" t="s">
        <v>1171</v>
      </c>
      <c r="G2483" s="29" t="s">
        <v>9874</v>
      </c>
      <c r="H2483" s="28">
        <v>630</v>
      </c>
      <c r="I2483" s="29" t="s">
        <v>9703</v>
      </c>
      <c r="J2483" s="33" t="s">
        <v>9884</v>
      </c>
      <c r="K2483" s="29" t="s">
        <v>178</v>
      </c>
      <c r="L2483" s="29" t="s">
        <v>9883</v>
      </c>
      <c r="M2483" s="29" t="s">
        <v>1318</v>
      </c>
      <c r="N2483" s="28">
        <v>512920</v>
      </c>
      <c r="O2483" s="28">
        <v>6195934</v>
      </c>
      <c r="P2483" s="29" t="s">
        <v>9876</v>
      </c>
      <c r="Q2483" s="32" t="s">
        <v>174</v>
      </c>
      <c r="R2483" s="19"/>
      <c r="S2483" s="19"/>
      <c r="T2483" s="19"/>
      <c r="U2483" s="19"/>
      <c r="V2483" s="19"/>
      <c r="W2483" s="19"/>
      <c r="X2483" s="19"/>
      <c r="Y2483" s="19"/>
      <c r="Z2483" s="19"/>
      <c r="AA2483" s="19"/>
      <c r="AB2483" s="19"/>
      <c r="AC2483" s="19"/>
      <c r="AD2483" s="19"/>
      <c r="AE2483" s="19"/>
      <c r="AF2483" s="19"/>
      <c r="AG2483" s="19"/>
      <c r="AH2483" s="19"/>
      <c r="AI2483" s="19"/>
      <c r="AJ2483" s="19"/>
      <c r="AK2483" s="19"/>
      <c r="AL2483" s="19"/>
      <c r="AM2483" s="19"/>
      <c r="AN2483" s="19"/>
      <c r="AO2483" s="31">
        <v>129453</v>
      </c>
      <c r="AP2483" s="31">
        <v>1858521.3515625</v>
      </c>
      <c r="AQ2483" s="31">
        <v>2040922.6796875</v>
      </c>
      <c r="AR2483" s="31">
        <v>1846089.65625</v>
      </c>
      <c r="AS2483" s="31">
        <v>2028623.3359375</v>
      </c>
      <c r="AT2483" s="31">
        <v>1969037.0078125</v>
      </c>
      <c r="AU2483" s="31">
        <v>1786315.66015625</v>
      </c>
      <c r="AV2483" s="31">
        <v>2126462.671875</v>
      </c>
      <c r="AW2483" s="31">
        <v>1773283.3671875</v>
      </c>
      <c r="AX2483" s="31">
        <v>180114.328125</v>
      </c>
      <c r="AY2483" s="31">
        <v>127501</v>
      </c>
      <c r="AZ2483" s="31">
        <v>307615.328125</v>
      </c>
    </row>
    <row r="2484" spans="1:52" ht="15" customHeight="1">
      <c r="A2484" s="29" t="s">
        <v>9882</v>
      </c>
      <c r="B2484" s="34">
        <v>36861</v>
      </c>
      <c r="C2484" s="28">
        <v>1300</v>
      </c>
      <c r="D2484" s="28">
        <v>60</v>
      </c>
      <c r="E2484" s="28">
        <v>60</v>
      </c>
      <c r="F2484" s="29" t="s">
        <v>1171</v>
      </c>
      <c r="G2484" s="29" t="s">
        <v>9874</v>
      </c>
      <c r="H2484" s="28">
        <v>630</v>
      </c>
      <c r="I2484" s="29" t="s">
        <v>9703</v>
      </c>
      <c r="J2484" s="33" t="s">
        <v>9881</v>
      </c>
      <c r="K2484" s="29" t="s">
        <v>178</v>
      </c>
      <c r="L2484" s="29" t="s">
        <v>9880</v>
      </c>
      <c r="M2484" s="29" t="s">
        <v>693</v>
      </c>
      <c r="N2484" s="28">
        <v>513102.8</v>
      </c>
      <c r="O2484" s="28">
        <v>6196121</v>
      </c>
      <c r="P2484" s="29" t="s">
        <v>9876</v>
      </c>
      <c r="Q2484" s="32" t="s">
        <v>174</v>
      </c>
      <c r="R2484" s="19"/>
      <c r="S2484" s="19"/>
      <c r="T2484" s="19"/>
      <c r="U2484" s="19"/>
      <c r="V2484" s="19"/>
      <c r="W2484" s="19"/>
      <c r="X2484" s="19"/>
      <c r="Y2484" s="19"/>
      <c r="Z2484" s="19"/>
      <c r="AA2484" s="19"/>
      <c r="AB2484" s="19"/>
      <c r="AC2484" s="19"/>
      <c r="AD2484" s="19"/>
      <c r="AE2484" s="19"/>
      <c r="AF2484" s="19"/>
      <c r="AG2484" s="19"/>
      <c r="AH2484" s="19"/>
      <c r="AI2484" s="19"/>
      <c r="AJ2484" s="19"/>
      <c r="AK2484" s="19"/>
      <c r="AL2484" s="19"/>
      <c r="AM2484" s="19"/>
      <c r="AN2484" s="19"/>
      <c r="AO2484" s="31">
        <v>129453</v>
      </c>
      <c r="AP2484" s="31">
        <v>1858521.3515625</v>
      </c>
      <c r="AQ2484" s="31">
        <v>2040922.6796875</v>
      </c>
      <c r="AR2484" s="31">
        <v>1846089.65625</v>
      </c>
      <c r="AS2484" s="31">
        <v>2028623.3359375</v>
      </c>
      <c r="AT2484" s="31">
        <v>1969037.0078125</v>
      </c>
      <c r="AU2484" s="31">
        <v>1786315.66015625</v>
      </c>
      <c r="AV2484" s="31">
        <v>2126462.671875</v>
      </c>
      <c r="AW2484" s="31">
        <v>1773283.3671875</v>
      </c>
      <c r="AX2484" s="31">
        <v>180114.328125</v>
      </c>
      <c r="AY2484" s="31">
        <v>127501</v>
      </c>
      <c r="AZ2484" s="31">
        <v>307615.328125</v>
      </c>
    </row>
    <row r="2485" spans="1:52" ht="15" customHeight="1">
      <c r="A2485" s="29" t="s">
        <v>9879</v>
      </c>
      <c r="B2485" s="34">
        <v>36861</v>
      </c>
      <c r="C2485" s="28">
        <v>1300</v>
      </c>
      <c r="D2485" s="28">
        <v>60</v>
      </c>
      <c r="E2485" s="28">
        <v>60</v>
      </c>
      <c r="F2485" s="29" t="s">
        <v>1171</v>
      </c>
      <c r="G2485" s="29" t="s">
        <v>9874</v>
      </c>
      <c r="H2485" s="28">
        <v>630</v>
      </c>
      <c r="I2485" s="29" t="s">
        <v>9703</v>
      </c>
      <c r="J2485" s="33" t="s">
        <v>9878</v>
      </c>
      <c r="K2485" s="29" t="s">
        <v>178</v>
      </c>
      <c r="L2485" s="29" t="s">
        <v>9877</v>
      </c>
      <c r="M2485" s="29" t="s">
        <v>976</v>
      </c>
      <c r="N2485" s="28">
        <v>513276.8</v>
      </c>
      <c r="O2485" s="28">
        <v>6196344</v>
      </c>
      <c r="P2485" s="29" t="s">
        <v>9876</v>
      </c>
      <c r="Q2485" s="32" t="s">
        <v>174</v>
      </c>
      <c r="R2485" s="19"/>
      <c r="S2485" s="19"/>
      <c r="T2485" s="19"/>
      <c r="U2485" s="19"/>
      <c r="V2485" s="19"/>
      <c r="W2485" s="19"/>
      <c r="X2485" s="19"/>
      <c r="Y2485" s="19"/>
      <c r="Z2485" s="19"/>
      <c r="AA2485" s="19"/>
      <c r="AB2485" s="19"/>
      <c r="AC2485" s="19"/>
      <c r="AD2485" s="19"/>
      <c r="AE2485" s="19"/>
      <c r="AF2485" s="19"/>
      <c r="AG2485" s="19"/>
      <c r="AH2485" s="19"/>
      <c r="AI2485" s="19"/>
      <c r="AJ2485" s="19"/>
      <c r="AK2485" s="19"/>
      <c r="AL2485" s="19"/>
      <c r="AM2485" s="19"/>
      <c r="AN2485" s="19"/>
      <c r="AO2485" s="31">
        <v>129453</v>
      </c>
      <c r="AP2485" s="31">
        <v>1858521.3515625</v>
      </c>
      <c r="AQ2485" s="31">
        <v>2040922.6796875</v>
      </c>
      <c r="AR2485" s="31">
        <v>1846089.65625</v>
      </c>
      <c r="AS2485" s="31">
        <v>2028623.3359375</v>
      </c>
      <c r="AT2485" s="31">
        <v>1969037.0078125</v>
      </c>
      <c r="AU2485" s="31">
        <v>1786315.66015625</v>
      </c>
      <c r="AV2485" s="31">
        <v>2126462.671875</v>
      </c>
      <c r="AW2485" s="31">
        <v>1773283.3671875</v>
      </c>
      <c r="AX2485" s="31">
        <v>180114.328125</v>
      </c>
      <c r="AY2485" s="31">
        <v>127501</v>
      </c>
      <c r="AZ2485" s="31">
        <v>307615.328125</v>
      </c>
    </row>
    <row r="2486" spans="1:52" ht="15" customHeight="1">
      <c r="A2486" s="29" t="s">
        <v>9875</v>
      </c>
      <c r="B2486" s="34">
        <v>36119</v>
      </c>
      <c r="C2486" s="28">
        <v>600</v>
      </c>
      <c r="D2486" s="28">
        <v>44</v>
      </c>
      <c r="E2486" s="28">
        <v>40.5</v>
      </c>
      <c r="F2486" s="29" t="s">
        <v>242</v>
      </c>
      <c r="G2486" s="29" t="s">
        <v>2716</v>
      </c>
      <c r="H2486" s="28">
        <v>630</v>
      </c>
      <c r="I2486" s="29" t="s">
        <v>9703</v>
      </c>
      <c r="J2486" s="33" t="s">
        <v>9873</v>
      </c>
      <c r="K2486" s="29" t="s">
        <v>178</v>
      </c>
      <c r="L2486" s="29" t="s">
        <v>9838</v>
      </c>
      <c r="M2486" s="29" t="s">
        <v>807</v>
      </c>
      <c r="N2486" s="28">
        <v>519010.8</v>
      </c>
      <c r="O2486" s="28">
        <v>6191265</v>
      </c>
      <c r="P2486" s="29" t="s">
        <v>9872</v>
      </c>
      <c r="Q2486" s="32" t="s">
        <v>174</v>
      </c>
      <c r="R2486" s="19"/>
      <c r="S2486" s="19"/>
      <c r="T2486" s="19"/>
      <c r="U2486" s="19"/>
      <c r="V2486" s="19"/>
      <c r="W2486" s="19"/>
      <c r="X2486" s="19"/>
      <c r="Y2486" s="19"/>
      <c r="Z2486" s="19"/>
      <c r="AA2486" s="19"/>
      <c r="AB2486" s="19"/>
      <c r="AC2486" s="19"/>
      <c r="AD2486" s="19"/>
      <c r="AE2486" s="19"/>
      <c r="AF2486" s="19"/>
      <c r="AG2486" s="19"/>
      <c r="AH2486" s="19"/>
      <c r="AI2486" s="19"/>
      <c r="AJ2486" s="19"/>
      <c r="AK2486" s="19"/>
      <c r="AL2486" s="19"/>
      <c r="AM2486" s="31">
        <v>130634</v>
      </c>
      <c r="AN2486" s="31">
        <v>983602</v>
      </c>
      <c r="AO2486" s="31">
        <v>1178273</v>
      </c>
      <c r="AP2486" s="31">
        <v>916387</v>
      </c>
      <c r="AQ2486" s="31">
        <v>1041124</v>
      </c>
      <c r="AR2486" s="31">
        <v>892987</v>
      </c>
      <c r="AS2486" s="31">
        <v>1009331</v>
      </c>
      <c r="AT2486" s="31">
        <v>964934</v>
      </c>
      <c r="AU2486" s="31">
        <v>872149</v>
      </c>
      <c r="AV2486" s="31">
        <v>1111764</v>
      </c>
      <c r="AW2486" s="31">
        <v>992303</v>
      </c>
      <c r="AX2486" s="31">
        <v>85647</v>
      </c>
      <c r="AY2486" s="31">
        <v>61009</v>
      </c>
      <c r="AZ2486" s="31">
        <v>146656</v>
      </c>
    </row>
    <row r="2487" spans="1:52" ht="15" customHeight="1">
      <c r="A2487" s="29" t="s">
        <v>9871</v>
      </c>
      <c r="B2487" s="34">
        <v>36178</v>
      </c>
      <c r="C2487" s="28">
        <v>600</v>
      </c>
      <c r="D2487" s="28">
        <v>43</v>
      </c>
      <c r="E2487" s="28">
        <v>40</v>
      </c>
      <c r="F2487" s="29" t="s">
        <v>1171</v>
      </c>
      <c r="G2487" s="29" t="s">
        <v>9848</v>
      </c>
      <c r="H2487" s="28">
        <v>630</v>
      </c>
      <c r="I2487" s="29" t="s">
        <v>9703</v>
      </c>
      <c r="J2487" s="33" t="s">
        <v>9870</v>
      </c>
      <c r="K2487" s="29" t="s">
        <v>178</v>
      </c>
      <c r="L2487" s="29" t="s">
        <v>9869</v>
      </c>
      <c r="M2487" s="29" t="s">
        <v>2415</v>
      </c>
      <c r="N2487" s="28">
        <v>514974.2</v>
      </c>
      <c r="O2487" s="28">
        <v>6186897</v>
      </c>
      <c r="P2487" s="29" t="s">
        <v>9868</v>
      </c>
      <c r="Q2487" s="32" t="s">
        <v>174</v>
      </c>
      <c r="R2487" s="19"/>
      <c r="S2487" s="19"/>
      <c r="T2487" s="19"/>
      <c r="U2487" s="19"/>
      <c r="V2487" s="19"/>
      <c r="W2487" s="19"/>
      <c r="X2487" s="19"/>
      <c r="Y2487" s="19"/>
      <c r="Z2487" s="19"/>
      <c r="AA2487" s="19"/>
      <c r="AB2487" s="19"/>
      <c r="AC2487" s="19"/>
      <c r="AD2487" s="19"/>
      <c r="AE2487" s="19"/>
      <c r="AF2487" s="19"/>
      <c r="AG2487" s="19"/>
      <c r="AH2487" s="19"/>
      <c r="AI2487" s="19"/>
      <c r="AJ2487" s="19"/>
      <c r="AK2487" s="19"/>
      <c r="AL2487" s="19"/>
      <c r="AM2487" s="19"/>
      <c r="AN2487" s="31">
        <v>791804</v>
      </c>
      <c r="AO2487" s="31">
        <v>1027095</v>
      </c>
      <c r="AP2487" s="31">
        <v>790288</v>
      </c>
      <c r="AQ2487" s="31">
        <v>890212</v>
      </c>
      <c r="AR2487" s="31">
        <v>777602</v>
      </c>
      <c r="AS2487" s="31">
        <v>840716</v>
      </c>
      <c r="AT2487" s="31">
        <v>817184</v>
      </c>
      <c r="AU2487" s="31">
        <v>703404</v>
      </c>
      <c r="AV2487" s="31">
        <v>863943</v>
      </c>
      <c r="AW2487" s="31">
        <v>800739</v>
      </c>
      <c r="AX2487" s="31">
        <v>68380</v>
      </c>
      <c r="AY2487" s="31">
        <v>49623</v>
      </c>
      <c r="AZ2487" s="31">
        <v>118003</v>
      </c>
    </row>
    <row r="2488" spans="1:52" ht="15" customHeight="1">
      <c r="A2488" s="29" t="s">
        <v>9867</v>
      </c>
      <c r="B2488" s="34">
        <v>36287</v>
      </c>
      <c r="C2488" s="28">
        <v>600</v>
      </c>
      <c r="D2488" s="28">
        <v>44</v>
      </c>
      <c r="E2488" s="28">
        <v>41.5</v>
      </c>
      <c r="F2488" s="29" t="s">
        <v>242</v>
      </c>
      <c r="G2488" s="29" t="s">
        <v>2716</v>
      </c>
      <c r="H2488" s="28">
        <v>630</v>
      </c>
      <c r="I2488" s="29" t="s">
        <v>9703</v>
      </c>
      <c r="J2488" s="33" t="s">
        <v>9866</v>
      </c>
      <c r="K2488" s="29" t="s">
        <v>178</v>
      </c>
      <c r="L2488" s="29" t="s">
        <v>9865</v>
      </c>
      <c r="M2488" s="29" t="s">
        <v>3437</v>
      </c>
      <c r="N2488" s="28">
        <v>514731.5</v>
      </c>
      <c r="O2488" s="28">
        <v>6193666</v>
      </c>
      <c r="P2488" s="29" t="s">
        <v>9864</v>
      </c>
      <c r="Q2488" s="32" t="s">
        <v>174</v>
      </c>
      <c r="R2488" s="19"/>
      <c r="S2488" s="19"/>
      <c r="T2488" s="19"/>
      <c r="U2488" s="19"/>
      <c r="V2488" s="19"/>
      <c r="W2488" s="19"/>
      <c r="X2488" s="19"/>
      <c r="Y2488" s="19"/>
      <c r="Z2488" s="19"/>
      <c r="AA2488" s="19"/>
      <c r="AB2488" s="19"/>
      <c r="AC2488" s="19"/>
      <c r="AD2488" s="19"/>
      <c r="AE2488" s="19"/>
      <c r="AF2488" s="19"/>
      <c r="AG2488" s="19"/>
      <c r="AH2488" s="19"/>
      <c r="AI2488" s="19"/>
      <c r="AJ2488" s="19"/>
      <c r="AK2488" s="19"/>
      <c r="AL2488" s="19"/>
      <c r="AM2488" s="19"/>
      <c r="AN2488" s="31">
        <v>468557</v>
      </c>
      <c r="AO2488" s="31">
        <v>989831</v>
      </c>
      <c r="AP2488" s="31">
        <v>744435</v>
      </c>
      <c r="AQ2488" s="31">
        <v>861369</v>
      </c>
      <c r="AR2488" s="31">
        <v>757599</v>
      </c>
      <c r="AS2488" s="31">
        <v>830617</v>
      </c>
      <c r="AT2488" s="31">
        <v>794724</v>
      </c>
      <c r="AU2488" s="31">
        <v>737938</v>
      </c>
      <c r="AV2488" s="31">
        <v>913833</v>
      </c>
      <c r="AW2488" s="31">
        <v>880975</v>
      </c>
      <c r="AX2488" s="31">
        <v>79596</v>
      </c>
      <c r="AY2488" s="31">
        <v>52275</v>
      </c>
      <c r="AZ2488" s="31">
        <v>131871</v>
      </c>
    </row>
    <row r="2489" spans="1:52" ht="15" customHeight="1">
      <c r="A2489" s="29" t="s">
        <v>9863</v>
      </c>
      <c r="B2489" s="34">
        <v>36840</v>
      </c>
      <c r="C2489" s="28">
        <v>800</v>
      </c>
      <c r="D2489" s="28">
        <v>50</v>
      </c>
      <c r="E2489" s="28">
        <v>50</v>
      </c>
      <c r="F2489" s="29" t="s">
        <v>1171</v>
      </c>
      <c r="G2489" s="29" t="s">
        <v>9853</v>
      </c>
      <c r="H2489" s="28">
        <v>630</v>
      </c>
      <c r="I2489" s="29" t="s">
        <v>9703</v>
      </c>
      <c r="J2489" s="33" t="s">
        <v>9862</v>
      </c>
      <c r="K2489" s="29" t="s">
        <v>178</v>
      </c>
      <c r="L2489" s="29" t="s">
        <v>9859</v>
      </c>
      <c r="M2489" s="29" t="s">
        <v>3738</v>
      </c>
      <c r="N2489" s="28">
        <v>518121</v>
      </c>
      <c r="O2489" s="28">
        <v>6193716</v>
      </c>
      <c r="P2489" s="29" t="s">
        <v>9855</v>
      </c>
      <c r="Q2489" s="32" t="s">
        <v>174</v>
      </c>
      <c r="R2489" s="19"/>
      <c r="S2489" s="19"/>
      <c r="T2489" s="19"/>
      <c r="U2489" s="19"/>
      <c r="V2489" s="19"/>
      <c r="W2489" s="19"/>
      <c r="X2489" s="19"/>
      <c r="Y2489" s="19"/>
      <c r="Z2489" s="19"/>
      <c r="AA2489" s="19"/>
      <c r="AB2489" s="19"/>
      <c r="AC2489" s="19"/>
      <c r="AD2489" s="19"/>
      <c r="AE2489" s="19"/>
      <c r="AF2489" s="19"/>
      <c r="AG2489" s="19"/>
      <c r="AH2489" s="19"/>
      <c r="AI2489" s="19"/>
      <c r="AJ2489" s="19"/>
      <c r="AK2489" s="19"/>
      <c r="AL2489" s="19"/>
      <c r="AM2489" s="19"/>
      <c r="AN2489" s="19"/>
      <c r="AO2489" s="31">
        <v>69029</v>
      </c>
      <c r="AP2489" s="31">
        <v>1288871.328125</v>
      </c>
      <c r="AQ2489" s="31">
        <v>1371471.6640625</v>
      </c>
      <c r="AR2489" s="31">
        <v>1185666.6640625</v>
      </c>
      <c r="AS2489" s="31">
        <v>1267072.671875</v>
      </c>
      <c r="AT2489" s="31">
        <v>1236218.671875</v>
      </c>
      <c r="AU2489" s="31">
        <v>1006488</v>
      </c>
      <c r="AV2489" s="31">
        <v>1358250.99609375</v>
      </c>
      <c r="AW2489" s="31">
        <v>1360128.3359375</v>
      </c>
      <c r="AX2489" s="31">
        <v>107143.6640625</v>
      </c>
      <c r="AY2489" s="31">
        <v>74504.3359375</v>
      </c>
      <c r="AZ2489" s="31">
        <v>181648</v>
      </c>
    </row>
    <row r="2490" spans="1:52" ht="15" customHeight="1">
      <c r="A2490" s="29" t="s">
        <v>9861</v>
      </c>
      <c r="B2490" s="34">
        <v>36840</v>
      </c>
      <c r="C2490" s="28">
        <v>800</v>
      </c>
      <c r="D2490" s="28">
        <v>50</v>
      </c>
      <c r="E2490" s="28">
        <v>50</v>
      </c>
      <c r="F2490" s="29" t="s">
        <v>1171</v>
      </c>
      <c r="G2490" s="29" t="s">
        <v>9853</v>
      </c>
      <c r="H2490" s="28">
        <v>630</v>
      </c>
      <c r="I2490" s="29" t="s">
        <v>9703</v>
      </c>
      <c r="J2490" s="33" t="s">
        <v>9860</v>
      </c>
      <c r="K2490" s="29" t="s">
        <v>178</v>
      </c>
      <c r="L2490" s="29" t="s">
        <v>9859</v>
      </c>
      <c r="M2490" s="29" t="s">
        <v>176</v>
      </c>
      <c r="N2490" s="28">
        <v>518031.1</v>
      </c>
      <c r="O2490" s="28">
        <v>6193488</v>
      </c>
      <c r="P2490" s="29" t="s">
        <v>9855</v>
      </c>
      <c r="Q2490" s="32" t="s">
        <v>174</v>
      </c>
      <c r="R2490" s="19"/>
      <c r="S2490" s="19"/>
      <c r="T2490" s="19"/>
      <c r="U2490" s="19"/>
      <c r="V2490" s="19"/>
      <c r="W2490" s="19"/>
      <c r="X2490" s="19"/>
      <c r="Y2490" s="19"/>
      <c r="Z2490" s="19"/>
      <c r="AA2490" s="19"/>
      <c r="AB2490" s="19"/>
      <c r="AC2490" s="19"/>
      <c r="AD2490" s="19"/>
      <c r="AE2490" s="19"/>
      <c r="AF2490" s="19"/>
      <c r="AG2490" s="19"/>
      <c r="AH2490" s="19"/>
      <c r="AI2490" s="19"/>
      <c r="AJ2490" s="19"/>
      <c r="AK2490" s="19"/>
      <c r="AL2490" s="19"/>
      <c r="AM2490" s="19"/>
      <c r="AN2490" s="19"/>
      <c r="AO2490" s="31">
        <v>69029</v>
      </c>
      <c r="AP2490" s="31">
        <v>1288870.328125</v>
      </c>
      <c r="AQ2490" s="31">
        <v>1371471.6640625</v>
      </c>
      <c r="AR2490" s="31">
        <v>1185666.6640625</v>
      </c>
      <c r="AS2490" s="31">
        <v>1267072.671875</v>
      </c>
      <c r="AT2490" s="31">
        <v>1236218.671875</v>
      </c>
      <c r="AU2490" s="31">
        <v>1006488</v>
      </c>
      <c r="AV2490" s="31">
        <v>1358250.99609375</v>
      </c>
      <c r="AW2490" s="31">
        <v>1360128.3359375</v>
      </c>
      <c r="AX2490" s="31">
        <v>107143.6640625</v>
      </c>
      <c r="AY2490" s="31">
        <v>74504.3359375</v>
      </c>
      <c r="AZ2490" s="31">
        <v>181648</v>
      </c>
    </row>
    <row r="2491" spans="1:52" ht="15" customHeight="1">
      <c r="A2491" s="29" t="s">
        <v>9858</v>
      </c>
      <c r="B2491" s="34">
        <v>36840</v>
      </c>
      <c r="C2491" s="28">
        <v>800</v>
      </c>
      <c r="D2491" s="28">
        <v>50</v>
      </c>
      <c r="E2491" s="28">
        <v>50</v>
      </c>
      <c r="F2491" s="29" t="s">
        <v>1171</v>
      </c>
      <c r="G2491" s="29" t="s">
        <v>9853</v>
      </c>
      <c r="H2491" s="28">
        <v>630</v>
      </c>
      <c r="I2491" s="29" t="s">
        <v>9703</v>
      </c>
      <c r="J2491" s="33" t="s">
        <v>9857</v>
      </c>
      <c r="K2491" s="29" t="s">
        <v>178</v>
      </c>
      <c r="L2491" s="29" t="s">
        <v>9856</v>
      </c>
      <c r="M2491" s="29" t="s">
        <v>4713</v>
      </c>
      <c r="N2491" s="28">
        <v>517909.2</v>
      </c>
      <c r="O2491" s="28">
        <v>6193256</v>
      </c>
      <c r="P2491" s="29" t="s">
        <v>9855</v>
      </c>
      <c r="Q2491" s="32" t="s">
        <v>174</v>
      </c>
      <c r="R2491" s="19"/>
      <c r="S2491" s="19"/>
      <c r="T2491" s="19"/>
      <c r="U2491" s="19"/>
      <c r="V2491" s="19"/>
      <c r="W2491" s="19"/>
      <c r="X2491" s="19"/>
      <c r="Y2491" s="19"/>
      <c r="Z2491" s="19"/>
      <c r="AA2491" s="19"/>
      <c r="AB2491" s="19"/>
      <c r="AC2491" s="19"/>
      <c r="AD2491" s="19"/>
      <c r="AE2491" s="19"/>
      <c r="AF2491" s="19"/>
      <c r="AG2491" s="19"/>
      <c r="AH2491" s="19"/>
      <c r="AI2491" s="19"/>
      <c r="AJ2491" s="19"/>
      <c r="AK2491" s="19"/>
      <c r="AL2491" s="19"/>
      <c r="AM2491" s="19"/>
      <c r="AN2491" s="19"/>
      <c r="AO2491" s="31">
        <v>69028</v>
      </c>
      <c r="AP2491" s="31">
        <v>1288870.328125</v>
      </c>
      <c r="AQ2491" s="31">
        <v>1371471.6640625</v>
      </c>
      <c r="AR2491" s="31">
        <v>1185666.6640625</v>
      </c>
      <c r="AS2491" s="31">
        <v>1267072.671875</v>
      </c>
      <c r="AT2491" s="31">
        <v>1236218.671875</v>
      </c>
      <c r="AU2491" s="31">
        <v>1006488</v>
      </c>
      <c r="AV2491" s="31">
        <v>1358250.99609375</v>
      </c>
      <c r="AW2491" s="31">
        <v>1360128.3359375</v>
      </c>
      <c r="AX2491" s="31">
        <v>107143.6640625</v>
      </c>
      <c r="AY2491" s="31">
        <v>74504.3359375</v>
      </c>
      <c r="AZ2491" s="31">
        <v>181648</v>
      </c>
    </row>
    <row r="2492" spans="1:52" ht="15" customHeight="1">
      <c r="A2492" s="29" t="s">
        <v>9854</v>
      </c>
      <c r="B2492" s="34">
        <v>36851</v>
      </c>
      <c r="C2492" s="28">
        <v>600</v>
      </c>
      <c r="D2492" s="28">
        <v>43</v>
      </c>
      <c r="E2492" s="28">
        <v>46</v>
      </c>
      <c r="F2492" s="29" t="s">
        <v>1171</v>
      </c>
      <c r="G2492" s="29" t="s">
        <v>9848</v>
      </c>
      <c r="H2492" s="28">
        <v>630</v>
      </c>
      <c r="I2492" s="29" t="s">
        <v>9703</v>
      </c>
      <c r="J2492" s="33" t="s">
        <v>9852</v>
      </c>
      <c r="K2492" s="29" t="s">
        <v>178</v>
      </c>
      <c r="L2492" s="29" t="s">
        <v>9851</v>
      </c>
      <c r="M2492" s="29" t="s">
        <v>216</v>
      </c>
      <c r="N2492" s="28">
        <v>517847.2</v>
      </c>
      <c r="O2492" s="28">
        <v>6187451</v>
      </c>
      <c r="P2492" s="29" t="s">
        <v>9850</v>
      </c>
      <c r="Q2492" s="32" t="s">
        <v>174</v>
      </c>
      <c r="R2492" s="19"/>
      <c r="S2492" s="19"/>
      <c r="T2492" s="19"/>
      <c r="U2492" s="19"/>
      <c r="V2492" s="19"/>
      <c r="W2492" s="19"/>
      <c r="X2492" s="19"/>
      <c r="Y2492" s="19"/>
      <c r="Z2492" s="19"/>
      <c r="AA2492" s="19"/>
      <c r="AB2492" s="19"/>
      <c r="AC2492" s="19"/>
      <c r="AD2492" s="19"/>
      <c r="AE2492" s="19"/>
      <c r="AF2492" s="19"/>
      <c r="AG2492" s="19"/>
      <c r="AH2492" s="19"/>
      <c r="AI2492" s="19"/>
      <c r="AJ2492" s="19"/>
      <c r="AK2492" s="19"/>
      <c r="AL2492" s="19"/>
      <c r="AM2492" s="19"/>
      <c r="AN2492" s="19"/>
      <c r="AO2492" s="31">
        <v>109958</v>
      </c>
      <c r="AP2492" s="31">
        <v>910610</v>
      </c>
      <c r="AQ2492" s="31">
        <v>1023302</v>
      </c>
      <c r="AR2492" s="31">
        <v>912068</v>
      </c>
      <c r="AS2492" s="31">
        <v>984537</v>
      </c>
      <c r="AT2492" s="31">
        <v>938166</v>
      </c>
      <c r="AU2492" s="31">
        <v>847887</v>
      </c>
      <c r="AV2492" s="31">
        <v>1096057</v>
      </c>
      <c r="AW2492" s="31">
        <v>1026811</v>
      </c>
      <c r="AX2492" s="31">
        <v>87868</v>
      </c>
      <c r="AY2492" s="31">
        <v>61156</v>
      </c>
      <c r="AZ2492" s="31">
        <v>149024</v>
      </c>
    </row>
    <row r="2493" spans="1:52" ht="15" customHeight="1">
      <c r="A2493" s="29" t="s">
        <v>9849</v>
      </c>
      <c r="B2493" s="34">
        <v>36861</v>
      </c>
      <c r="C2493" s="28">
        <v>1300</v>
      </c>
      <c r="D2493" s="28">
        <v>62</v>
      </c>
      <c r="E2493" s="28">
        <v>60</v>
      </c>
      <c r="F2493" s="29" t="s">
        <v>440</v>
      </c>
      <c r="G2493" s="29" t="s">
        <v>6852</v>
      </c>
      <c r="H2493" s="28">
        <v>630</v>
      </c>
      <c r="I2493" s="29" t="s">
        <v>9703</v>
      </c>
      <c r="J2493" s="33" t="s">
        <v>9847</v>
      </c>
      <c r="K2493" s="29" t="s">
        <v>178</v>
      </c>
      <c r="L2493" s="29" t="s">
        <v>9842</v>
      </c>
      <c r="M2493" s="29" t="s">
        <v>536</v>
      </c>
      <c r="N2493" s="28">
        <v>505220.9</v>
      </c>
      <c r="O2493" s="28">
        <v>6187012</v>
      </c>
      <c r="P2493" s="29" t="s">
        <v>9841</v>
      </c>
      <c r="Q2493" s="32" t="s">
        <v>174</v>
      </c>
      <c r="R2493" s="19"/>
      <c r="S2493" s="19"/>
      <c r="T2493" s="19"/>
      <c r="U2493" s="19"/>
      <c r="V2493" s="19"/>
      <c r="W2493" s="19"/>
      <c r="X2493" s="19"/>
      <c r="Y2493" s="19"/>
      <c r="Z2493" s="19"/>
      <c r="AA2493" s="19"/>
      <c r="AB2493" s="19"/>
      <c r="AC2493" s="19"/>
      <c r="AD2493" s="19"/>
      <c r="AE2493" s="19"/>
      <c r="AF2493" s="19"/>
      <c r="AG2493" s="19"/>
      <c r="AH2493" s="19"/>
      <c r="AI2493" s="19"/>
      <c r="AJ2493" s="19"/>
      <c r="AK2493" s="19"/>
      <c r="AL2493" s="19"/>
      <c r="AM2493" s="19"/>
      <c r="AN2493" s="19"/>
      <c r="AO2493" s="31">
        <v>183403</v>
      </c>
      <c r="AP2493" s="31">
        <v>2196173</v>
      </c>
      <c r="AQ2493" s="31">
        <v>2485199.3203125</v>
      </c>
      <c r="AR2493" s="31">
        <v>2189094.6875</v>
      </c>
      <c r="AS2493" s="31">
        <v>2394467.671875</v>
      </c>
      <c r="AT2493" s="31">
        <v>2327158</v>
      </c>
      <c r="AU2493" s="31">
        <v>2154637.0078125</v>
      </c>
      <c r="AV2493" s="31">
        <v>2614160</v>
      </c>
      <c r="AW2493" s="31">
        <v>2389089.9921875</v>
      </c>
      <c r="AX2493" s="31">
        <v>215470.328125</v>
      </c>
      <c r="AY2493" s="31">
        <v>156151.671875</v>
      </c>
      <c r="AZ2493" s="31">
        <v>371622</v>
      </c>
    </row>
    <row r="2494" spans="1:52" ht="15" customHeight="1">
      <c r="A2494" s="29" t="s">
        <v>9846</v>
      </c>
      <c r="B2494" s="34">
        <v>36861</v>
      </c>
      <c r="C2494" s="28">
        <v>1300</v>
      </c>
      <c r="D2494" s="28">
        <v>62</v>
      </c>
      <c r="E2494" s="28">
        <v>60</v>
      </c>
      <c r="F2494" s="29" t="s">
        <v>440</v>
      </c>
      <c r="G2494" s="29" t="s">
        <v>6852</v>
      </c>
      <c r="H2494" s="28">
        <v>630</v>
      </c>
      <c r="I2494" s="29" t="s">
        <v>9703</v>
      </c>
      <c r="J2494" s="33" t="s">
        <v>9845</v>
      </c>
      <c r="K2494" s="29" t="s">
        <v>178</v>
      </c>
      <c r="L2494" s="29" t="s">
        <v>9842</v>
      </c>
      <c r="M2494" s="29" t="s">
        <v>1766</v>
      </c>
      <c r="N2494" s="28">
        <v>505186.2</v>
      </c>
      <c r="O2494" s="28">
        <v>6187275</v>
      </c>
      <c r="P2494" s="29" t="s">
        <v>9841</v>
      </c>
      <c r="Q2494" s="32" t="s">
        <v>174</v>
      </c>
      <c r="R2494" s="19"/>
      <c r="S2494" s="19"/>
      <c r="T2494" s="19"/>
      <c r="U2494" s="19"/>
      <c r="V2494" s="19"/>
      <c r="W2494" s="19"/>
      <c r="X2494" s="19"/>
      <c r="Y2494" s="19"/>
      <c r="Z2494" s="19"/>
      <c r="AA2494" s="19"/>
      <c r="AB2494" s="19"/>
      <c r="AC2494" s="19"/>
      <c r="AD2494" s="19"/>
      <c r="AE2494" s="19"/>
      <c r="AF2494" s="19"/>
      <c r="AG2494" s="19"/>
      <c r="AH2494" s="19"/>
      <c r="AI2494" s="19"/>
      <c r="AJ2494" s="19"/>
      <c r="AK2494" s="19"/>
      <c r="AL2494" s="19"/>
      <c r="AM2494" s="19"/>
      <c r="AN2494" s="19"/>
      <c r="AO2494" s="31">
        <v>183403</v>
      </c>
      <c r="AP2494" s="31">
        <v>2196173</v>
      </c>
      <c r="AQ2494" s="31">
        <v>2485199.3203125</v>
      </c>
      <c r="AR2494" s="31">
        <v>2189094.6875</v>
      </c>
      <c r="AS2494" s="31">
        <v>2394467.671875</v>
      </c>
      <c r="AT2494" s="31">
        <v>2327158</v>
      </c>
      <c r="AU2494" s="31">
        <v>2154637.0078125</v>
      </c>
      <c r="AV2494" s="31">
        <v>2614160</v>
      </c>
      <c r="AW2494" s="31">
        <v>2389089.9921875</v>
      </c>
      <c r="AX2494" s="31">
        <v>215470.328125</v>
      </c>
      <c r="AY2494" s="31">
        <v>156151.671875</v>
      </c>
      <c r="AZ2494" s="31">
        <v>371622</v>
      </c>
    </row>
    <row r="2495" spans="1:52" ht="15" customHeight="1">
      <c r="A2495" s="29" t="s">
        <v>9844</v>
      </c>
      <c r="B2495" s="34">
        <v>36861</v>
      </c>
      <c r="C2495" s="28">
        <v>1300</v>
      </c>
      <c r="D2495" s="28">
        <v>62</v>
      </c>
      <c r="E2495" s="28">
        <v>60</v>
      </c>
      <c r="F2495" s="29" t="s">
        <v>440</v>
      </c>
      <c r="G2495" s="29" t="s">
        <v>6852</v>
      </c>
      <c r="H2495" s="28">
        <v>630</v>
      </c>
      <c r="I2495" s="29" t="s">
        <v>9703</v>
      </c>
      <c r="J2495" s="33" t="s">
        <v>9843</v>
      </c>
      <c r="K2495" s="29" t="s">
        <v>178</v>
      </c>
      <c r="L2495" s="29" t="s">
        <v>9842</v>
      </c>
      <c r="M2495" s="29" t="s">
        <v>812</v>
      </c>
      <c r="N2495" s="28">
        <v>505150.4</v>
      </c>
      <c r="O2495" s="28">
        <v>6187539</v>
      </c>
      <c r="P2495" s="29" t="s">
        <v>9841</v>
      </c>
      <c r="Q2495" s="32" t="s">
        <v>174</v>
      </c>
      <c r="R2495" s="19"/>
      <c r="S2495" s="19"/>
      <c r="T2495" s="19"/>
      <c r="U2495" s="19"/>
      <c r="V2495" s="19"/>
      <c r="W2495" s="19"/>
      <c r="X2495" s="19"/>
      <c r="Y2495" s="19"/>
      <c r="Z2495" s="19"/>
      <c r="AA2495" s="19"/>
      <c r="AB2495" s="19"/>
      <c r="AC2495" s="19"/>
      <c r="AD2495" s="19"/>
      <c r="AE2495" s="19"/>
      <c r="AF2495" s="19"/>
      <c r="AG2495" s="19"/>
      <c r="AH2495" s="19"/>
      <c r="AI2495" s="19"/>
      <c r="AJ2495" s="19"/>
      <c r="AK2495" s="19"/>
      <c r="AL2495" s="19"/>
      <c r="AM2495" s="19"/>
      <c r="AN2495" s="19"/>
      <c r="AO2495" s="31">
        <v>183403</v>
      </c>
      <c r="AP2495" s="31">
        <v>2196173</v>
      </c>
      <c r="AQ2495" s="31">
        <v>2485199.3203125</v>
      </c>
      <c r="AR2495" s="31">
        <v>2189094.6875</v>
      </c>
      <c r="AS2495" s="31">
        <v>2394467.671875</v>
      </c>
      <c r="AT2495" s="31">
        <v>2327158</v>
      </c>
      <c r="AU2495" s="31">
        <v>2154637.0078125</v>
      </c>
      <c r="AV2495" s="31">
        <v>2614160</v>
      </c>
      <c r="AW2495" s="31">
        <v>2389089.9921875</v>
      </c>
      <c r="AX2495" s="31">
        <v>215470.328125</v>
      </c>
      <c r="AY2495" s="31">
        <v>156151.671875</v>
      </c>
      <c r="AZ2495" s="31">
        <v>371622</v>
      </c>
    </row>
    <row r="2496" spans="1:52" ht="15" customHeight="1">
      <c r="A2496" s="29" t="s">
        <v>9840</v>
      </c>
      <c r="B2496" s="34">
        <v>37014</v>
      </c>
      <c r="C2496" s="28">
        <v>600</v>
      </c>
      <c r="D2496" s="28">
        <v>44</v>
      </c>
      <c r="E2496" s="28">
        <v>40</v>
      </c>
      <c r="F2496" s="29" t="s">
        <v>242</v>
      </c>
      <c r="G2496" s="29" t="s">
        <v>9835</v>
      </c>
      <c r="H2496" s="28">
        <v>630</v>
      </c>
      <c r="I2496" s="29" t="s">
        <v>9703</v>
      </c>
      <c r="J2496" s="33" t="s">
        <v>9839</v>
      </c>
      <c r="K2496" s="29" t="s">
        <v>178</v>
      </c>
      <c r="L2496" s="29" t="s">
        <v>9838</v>
      </c>
      <c r="M2496" s="29" t="s">
        <v>1247</v>
      </c>
      <c r="N2496" s="28">
        <v>518093.8</v>
      </c>
      <c r="O2496" s="28">
        <v>6191551</v>
      </c>
      <c r="P2496" s="29" t="s">
        <v>9837</v>
      </c>
      <c r="Q2496" s="32" t="s">
        <v>174</v>
      </c>
      <c r="R2496" s="19"/>
      <c r="S2496" s="19"/>
      <c r="T2496" s="19"/>
      <c r="U2496" s="19"/>
      <c r="V2496" s="19"/>
      <c r="W2496" s="19"/>
      <c r="X2496" s="19"/>
      <c r="Y2496" s="19"/>
      <c r="Z2496" s="19"/>
      <c r="AA2496" s="19"/>
      <c r="AB2496" s="19"/>
      <c r="AC2496" s="19"/>
      <c r="AD2496" s="19"/>
      <c r="AE2496" s="19"/>
      <c r="AF2496" s="19"/>
      <c r="AG2496" s="19"/>
      <c r="AH2496" s="19"/>
      <c r="AI2496" s="19"/>
      <c r="AJ2496" s="19"/>
      <c r="AK2496" s="19"/>
      <c r="AL2496" s="19"/>
      <c r="AM2496" s="19"/>
      <c r="AN2496" s="19"/>
      <c r="AO2496" s="19"/>
      <c r="AP2496" s="31">
        <v>587788</v>
      </c>
      <c r="AQ2496" s="31">
        <v>1094690</v>
      </c>
      <c r="AR2496" s="31">
        <v>959538</v>
      </c>
      <c r="AS2496" s="31">
        <v>1054162</v>
      </c>
      <c r="AT2496" s="31">
        <v>1012496</v>
      </c>
      <c r="AU2496" s="31">
        <v>916180</v>
      </c>
      <c r="AV2496" s="31">
        <v>912177</v>
      </c>
      <c r="AW2496" s="31">
        <v>972915</v>
      </c>
      <c r="AX2496" s="31">
        <v>94908</v>
      </c>
      <c r="AY2496" s="31">
        <v>68357</v>
      </c>
      <c r="AZ2496" s="31">
        <v>163265</v>
      </c>
    </row>
    <row r="2497" spans="1:52" ht="15" customHeight="1">
      <c r="A2497" s="29" t="s">
        <v>9836</v>
      </c>
      <c r="B2497" s="34">
        <v>36519</v>
      </c>
      <c r="C2497" s="28">
        <v>660</v>
      </c>
      <c r="D2497" s="28">
        <v>47</v>
      </c>
      <c r="E2497" s="28">
        <v>45</v>
      </c>
      <c r="F2497" s="29" t="s">
        <v>220</v>
      </c>
      <c r="G2497" s="29" t="s">
        <v>9831</v>
      </c>
      <c r="H2497" s="28">
        <v>630</v>
      </c>
      <c r="I2497" s="29" t="s">
        <v>9703</v>
      </c>
      <c r="J2497" s="33" t="s">
        <v>9834</v>
      </c>
      <c r="K2497" s="29" t="s">
        <v>178</v>
      </c>
      <c r="L2497" s="29" t="s">
        <v>9799</v>
      </c>
      <c r="M2497" s="29" t="s">
        <v>570</v>
      </c>
      <c r="N2497" s="28">
        <v>527724.9</v>
      </c>
      <c r="O2497" s="28">
        <v>6185813</v>
      </c>
      <c r="P2497" s="29" t="s">
        <v>9833</v>
      </c>
      <c r="Q2497" s="32" t="s">
        <v>174</v>
      </c>
      <c r="R2497" s="19"/>
      <c r="S2497" s="19"/>
      <c r="T2497" s="19"/>
      <c r="U2497" s="19"/>
      <c r="V2497" s="19"/>
      <c r="W2497" s="19"/>
      <c r="X2497" s="19"/>
      <c r="Y2497" s="19"/>
      <c r="Z2497" s="19"/>
      <c r="AA2497" s="19"/>
      <c r="AB2497" s="19"/>
      <c r="AC2497" s="19"/>
      <c r="AD2497" s="19"/>
      <c r="AE2497" s="19"/>
      <c r="AF2497" s="19"/>
      <c r="AG2497" s="19"/>
      <c r="AH2497" s="19"/>
      <c r="AI2497" s="19"/>
      <c r="AJ2497" s="19"/>
      <c r="AK2497" s="19"/>
      <c r="AL2497" s="19"/>
      <c r="AM2497" s="19"/>
      <c r="AN2497" s="31">
        <v>0</v>
      </c>
      <c r="AO2497" s="31">
        <v>1469687</v>
      </c>
      <c r="AP2497" s="31">
        <v>1209469.8984375</v>
      </c>
      <c r="AQ2497" s="31">
        <v>1332589.4140625</v>
      </c>
      <c r="AR2497" s="31">
        <v>1187942.75</v>
      </c>
      <c r="AS2497" s="31">
        <v>1293354.25</v>
      </c>
      <c r="AT2497" s="31">
        <v>1263300</v>
      </c>
      <c r="AU2497" s="31">
        <v>1160619.5</v>
      </c>
      <c r="AV2497" s="31">
        <v>1423874</v>
      </c>
      <c r="AW2497" s="31">
        <v>1333300.75</v>
      </c>
      <c r="AX2497" s="31">
        <v>117743</v>
      </c>
      <c r="AY2497" s="31">
        <v>80970.25</v>
      </c>
      <c r="AZ2497" s="31">
        <v>198713.25</v>
      </c>
    </row>
    <row r="2498" spans="1:52" ht="15" customHeight="1">
      <c r="A2498" s="29" t="s">
        <v>9832</v>
      </c>
      <c r="B2498" s="34">
        <v>36519</v>
      </c>
      <c r="C2498" s="28">
        <v>800</v>
      </c>
      <c r="D2498" s="28">
        <v>50</v>
      </c>
      <c r="E2498" s="28">
        <v>45</v>
      </c>
      <c r="F2498" s="29" t="s">
        <v>1171</v>
      </c>
      <c r="G2498" s="29" t="s">
        <v>9804</v>
      </c>
      <c r="H2498" s="28">
        <v>630</v>
      </c>
      <c r="I2498" s="29" t="s">
        <v>9703</v>
      </c>
      <c r="J2498" s="33" t="s">
        <v>9830</v>
      </c>
      <c r="K2498" s="29" t="s">
        <v>178</v>
      </c>
      <c r="L2498" s="29" t="s">
        <v>9815</v>
      </c>
      <c r="M2498" s="29" t="s">
        <v>929</v>
      </c>
      <c r="N2498" s="28">
        <v>530260.9</v>
      </c>
      <c r="O2498" s="28">
        <v>6183810</v>
      </c>
      <c r="P2498" s="29" t="s">
        <v>9829</v>
      </c>
      <c r="Q2498" s="32" t="s">
        <v>174</v>
      </c>
      <c r="R2498" s="19"/>
      <c r="S2498" s="19"/>
      <c r="T2498" s="19"/>
      <c r="U2498" s="19"/>
      <c r="V2498" s="19"/>
      <c r="W2498" s="19"/>
      <c r="X2498" s="19"/>
      <c r="Y2498" s="19"/>
      <c r="Z2498" s="19"/>
      <c r="AA2498" s="19"/>
      <c r="AB2498" s="19"/>
      <c r="AC2498" s="19"/>
      <c r="AD2498" s="19"/>
      <c r="AE2498" s="19"/>
      <c r="AF2498" s="19"/>
      <c r="AG2498" s="19"/>
      <c r="AH2498" s="19"/>
      <c r="AI2498" s="19"/>
      <c r="AJ2498" s="19"/>
      <c r="AK2498" s="19"/>
      <c r="AL2498" s="19"/>
      <c r="AM2498" s="19"/>
      <c r="AN2498" s="31">
        <v>0</v>
      </c>
      <c r="AO2498" s="31">
        <v>1391650</v>
      </c>
      <c r="AP2498" s="31">
        <v>1279275.5</v>
      </c>
      <c r="AQ2498" s="31">
        <v>1576489.5</v>
      </c>
      <c r="AR2498" s="31">
        <v>1415656</v>
      </c>
      <c r="AS2498" s="31">
        <v>1461614.5</v>
      </c>
      <c r="AT2498" s="31">
        <v>1490280</v>
      </c>
      <c r="AU2498" s="31">
        <v>1322786.5</v>
      </c>
      <c r="AV2498" s="31">
        <v>1665533.5</v>
      </c>
      <c r="AW2498" s="31">
        <v>1499342.5</v>
      </c>
      <c r="AX2498" s="31">
        <v>83767</v>
      </c>
      <c r="AY2498" s="31">
        <v>103111.5</v>
      </c>
      <c r="AZ2498" s="31">
        <v>186878.5</v>
      </c>
    </row>
    <row r="2499" spans="1:52" ht="15" customHeight="1">
      <c r="A2499" s="29" t="s">
        <v>9828</v>
      </c>
      <c r="B2499" s="34">
        <v>36519</v>
      </c>
      <c r="C2499" s="28">
        <v>800</v>
      </c>
      <c r="D2499" s="28">
        <v>50</v>
      </c>
      <c r="E2499" s="28">
        <v>45</v>
      </c>
      <c r="F2499" s="29" t="s">
        <v>1171</v>
      </c>
      <c r="G2499" s="29" t="s">
        <v>9804</v>
      </c>
      <c r="H2499" s="28">
        <v>630</v>
      </c>
      <c r="I2499" s="29" t="s">
        <v>9703</v>
      </c>
      <c r="J2499" s="33" t="s">
        <v>9827</v>
      </c>
      <c r="K2499" s="29" t="s">
        <v>178</v>
      </c>
      <c r="L2499" s="29" t="s">
        <v>9815</v>
      </c>
      <c r="M2499" s="29" t="s">
        <v>929</v>
      </c>
      <c r="N2499" s="28">
        <v>530256.1</v>
      </c>
      <c r="O2499" s="28">
        <v>6184050</v>
      </c>
      <c r="P2499" s="29" t="s">
        <v>9826</v>
      </c>
      <c r="Q2499" s="32" t="s">
        <v>174</v>
      </c>
      <c r="R2499" s="19"/>
      <c r="S2499" s="19"/>
      <c r="T2499" s="19"/>
      <c r="U2499" s="19"/>
      <c r="V2499" s="19"/>
      <c r="W2499" s="19"/>
      <c r="X2499" s="19"/>
      <c r="Y2499" s="19"/>
      <c r="Z2499" s="19"/>
      <c r="AA2499" s="19"/>
      <c r="AB2499" s="19"/>
      <c r="AC2499" s="19"/>
      <c r="AD2499" s="19"/>
      <c r="AE2499" s="19"/>
      <c r="AF2499" s="19"/>
      <c r="AG2499" s="19"/>
      <c r="AH2499" s="19"/>
      <c r="AI2499" s="19"/>
      <c r="AJ2499" s="19"/>
      <c r="AK2499" s="19"/>
      <c r="AL2499" s="19"/>
      <c r="AM2499" s="19"/>
      <c r="AN2499" s="31">
        <v>0</v>
      </c>
      <c r="AO2499" s="31">
        <v>1430831</v>
      </c>
      <c r="AP2499" s="31">
        <v>1358090.5</v>
      </c>
      <c r="AQ2499" s="31">
        <v>1573660.5</v>
      </c>
      <c r="AR2499" s="31">
        <v>1208576</v>
      </c>
      <c r="AS2499" s="31">
        <v>1493673.5</v>
      </c>
      <c r="AT2499" s="31">
        <v>1367035</v>
      </c>
      <c r="AU2499" s="31">
        <v>1267229</v>
      </c>
      <c r="AV2499" s="31">
        <v>1668250.5</v>
      </c>
      <c r="AW2499" s="31">
        <v>1562798.5</v>
      </c>
      <c r="AX2499" s="31">
        <v>140537.5</v>
      </c>
      <c r="AY2499" s="31">
        <v>105280</v>
      </c>
      <c r="AZ2499" s="31">
        <v>245817.5</v>
      </c>
    </row>
    <row r="2500" spans="1:52" ht="15" customHeight="1">
      <c r="A2500" s="29" t="s">
        <v>9825</v>
      </c>
      <c r="B2500" s="34">
        <v>36685</v>
      </c>
      <c r="C2500" s="28">
        <v>800</v>
      </c>
      <c r="D2500" s="28">
        <v>50</v>
      </c>
      <c r="E2500" s="28">
        <v>46</v>
      </c>
      <c r="F2500" s="29" t="s">
        <v>1171</v>
      </c>
      <c r="G2500" s="29" t="s">
        <v>9804</v>
      </c>
      <c r="H2500" s="28">
        <v>630</v>
      </c>
      <c r="I2500" s="29" t="s">
        <v>9703</v>
      </c>
      <c r="J2500" s="33" t="s">
        <v>9824</v>
      </c>
      <c r="K2500" s="29" t="s">
        <v>178</v>
      </c>
      <c r="L2500" s="29" t="s">
        <v>9823</v>
      </c>
      <c r="M2500" s="29" t="s">
        <v>9822</v>
      </c>
      <c r="N2500" s="28">
        <v>530814.9</v>
      </c>
      <c r="O2500" s="28">
        <v>6186287</v>
      </c>
      <c r="P2500" s="29" t="s">
        <v>9821</v>
      </c>
      <c r="Q2500" s="32" t="s">
        <v>174</v>
      </c>
      <c r="R2500" s="19"/>
      <c r="S2500" s="19"/>
      <c r="T2500" s="19"/>
      <c r="U2500" s="19"/>
      <c r="V2500" s="19"/>
      <c r="W2500" s="19"/>
      <c r="X2500" s="19"/>
      <c r="Y2500" s="19"/>
      <c r="Z2500" s="19"/>
      <c r="AA2500" s="19"/>
      <c r="AB2500" s="19"/>
      <c r="AC2500" s="19"/>
      <c r="AD2500" s="19"/>
      <c r="AE2500" s="19"/>
      <c r="AF2500" s="19"/>
      <c r="AG2500" s="19"/>
      <c r="AH2500" s="19"/>
      <c r="AI2500" s="19"/>
      <c r="AJ2500" s="19"/>
      <c r="AK2500" s="19"/>
      <c r="AL2500" s="19"/>
      <c r="AM2500" s="19"/>
      <c r="AN2500" s="19"/>
      <c r="AO2500" s="31">
        <v>845828</v>
      </c>
      <c r="AP2500" s="31">
        <v>1456943.5</v>
      </c>
      <c r="AQ2500" s="31">
        <v>1540148.5</v>
      </c>
      <c r="AR2500" s="31">
        <v>1419125</v>
      </c>
      <c r="AS2500" s="31">
        <v>1544174.5</v>
      </c>
      <c r="AT2500" s="31">
        <v>1517834</v>
      </c>
      <c r="AU2500" s="31">
        <v>1364661.5</v>
      </c>
      <c r="AV2500" s="31">
        <v>1616100</v>
      </c>
      <c r="AW2500" s="31">
        <v>1538989.5</v>
      </c>
      <c r="AX2500" s="31">
        <v>130191</v>
      </c>
      <c r="AY2500" s="31">
        <v>96285.5</v>
      </c>
      <c r="AZ2500" s="31">
        <v>226476.5</v>
      </c>
    </row>
    <row r="2501" spans="1:52" ht="15" customHeight="1">
      <c r="A2501" s="29" t="s">
        <v>9820</v>
      </c>
      <c r="B2501" s="34">
        <v>36684</v>
      </c>
      <c r="C2501" s="28">
        <v>800</v>
      </c>
      <c r="D2501" s="28">
        <v>50</v>
      </c>
      <c r="E2501" s="28">
        <v>45</v>
      </c>
      <c r="F2501" s="29" t="s">
        <v>1171</v>
      </c>
      <c r="G2501" s="29" t="s">
        <v>9804</v>
      </c>
      <c r="H2501" s="28">
        <v>630</v>
      </c>
      <c r="I2501" s="29" t="s">
        <v>9703</v>
      </c>
      <c r="J2501" s="33" t="s">
        <v>9819</v>
      </c>
      <c r="K2501" s="29" t="s">
        <v>178</v>
      </c>
      <c r="L2501" s="29" t="s">
        <v>9807</v>
      </c>
      <c r="M2501" s="29" t="s">
        <v>554</v>
      </c>
      <c r="N2501" s="28">
        <v>530522</v>
      </c>
      <c r="O2501" s="28">
        <v>6186220</v>
      </c>
      <c r="P2501" s="29" t="s">
        <v>9818</v>
      </c>
      <c r="Q2501" s="32" t="s">
        <v>174</v>
      </c>
      <c r="R2501" s="19"/>
      <c r="S2501" s="19"/>
      <c r="T2501" s="19"/>
      <c r="U2501" s="19"/>
      <c r="V2501" s="19"/>
      <c r="W2501" s="19"/>
      <c r="X2501" s="19"/>
      <c r="Y2501" s="19"/>
      <c r="Z2501" s="19"/>
      <c r="AA2501" s="19"/>
      <c r="AB2501" s="19"/>
      <c r="AC2501" s="19"/>
      <c r="AD2501" s="19"/>
      <c r="AE2501" s="19"/>
      <c r="AF2501" s="19"/>
      <c r="AG2501" s="19"/>
      <c r="AH2501" s="19"/>
      <c r="AI2501" s="19"/>
      <c r="AJ2501" s="19"/>
      <c r="AK2501" s="19"/>
      <c r="AL2501" s="19"/>
      <c r="AM2501" s="19"/>
      <c r="AN2501" s="19"/>
      <c r="AO2501" s="31">
        <v>869298</v>
      </c>
      <c r="AP2501" s="31">
        <v>1467625.5</v>
      </c>
      <c r="AQ2501" s="31">
        <v>1544531</v>
      </c>
      <c r="AR2501" s="31">
        <v>1441347</v>
      </c>
      <c r="AS2501" s="31">
        <v>1560981.5</v>
      </c>
      <c r="AT2501" s="31">
        <v>1505316.5</v>
      </c>
      <c r="AU2501" s="31">
        <v>1352754</v>
      </c>
      <c r="AV2501" s="31">
        <v>1602982.5</v>
      </c>
      <c r="AW2501" s="31">
        <v>1525333.5</v>
      </c>
      <c r="AX2501" s="31">
        <v>135981</v>
      </c>
      <c r="AY2501" s="31">
        <v>93619</v>
      </c>
      <c r="AZ2501" s="31">
        <v>229600</v>
      </c>
    </row>
    <row r="2502" spans="1:52" ht="15" customHeight="1">
      <c r="A2502" s="29" t="s">
        <v>9817</v>
      </c>
      <c r="B2502" s="34">
        <v>36635</v>
      </c>
      <c r="C2502" s="28">
        <v>800</v>
      </c>
      <c r="D2502" s="28">
        <v>48</v>
      </c>
      <c r="E2502" s="28">
        <v>46</v>
      </c>
      <c r="F2502" s="29" t="s">
        <v>1171</v>
      </c>
      <c r="G2502" s="29" t="s">
        <v>9812</v>
      </c>
      <c r="H2502" s="28">
        <v>630</v>
      </c>
      <c r="I2502" s="29" t="s">
        <v>9703</v>
      </c>
      <c r="J2502" s="33" t="s">
        <v>9816</v>
      </c>
      <c r="K2502" s="29" t="s">
        <v>178</v>
      </c>
      <c r="L2502" s="29" t="s">
        <v>9815</v>
      </c>
      <c r="M2502" s="29" t="s">
        <v>6203</v>
      </c>
      <c r="N2502" s="28">
        <v>530251.30000000005</v>
      </c>
      <c r="O2502" s="28">
        <v>6184290</v>
      </c>
      <c r="P2502" s="29" t="s">
        <v>9814</v>
      </c>
      <c r="Q2502" s="32" t="s">
        <v>174</v>
      </c>
      <c r="R2502" s="19"/>
      <c r="S2502" s="19"/>
      <c r="T2502" s="19"/>
      <c r="U2502" s="19"/>
      <c r="V2502" s="19"/>
      <c r="W2502" s="19"/>
      <c r="X2502" s="19"/>
      <c r="Y2502" s="19"/>
      <c r="Z2502" s="19"/>
      <c r="AA2502" s="19"/>
      <c r="AB2502" s="19"/>
      <c r="AC2502" s="19"/>
      <c r="AD2502" s="19"/>
      <c r="AE2502" s="19"/>
      <c r="AF2502" s="19"/>
      <c r="AG2502" s="19"/>
      <c r="AH2502" s="19"/>
      <c r="AI2502" s="19"/>
      <c r="AJ2502" s="19"/>
      <c r="AK2502" s="19"/>
      <c r="AL2502" s="19"/>
      <c r="AM2502" s="19"/>
      <c r="AN2502" s="19"/>
      <c r="AO2502" s="31">
        <v>962474</v>
      </c>
      <c r="AP2502" s="31">
        <v>1304100.5</v>
      </c>
      <c r="AQ2502" s="31">
        <v>1501805</v>
      </c>
      <c r="AR2502" s="31">
        <v>1397415</v>
      </c>
      <c r="AS2502" s="31">
        <v>1484671.5</v>
      </c>
      <c r="AT2502" s="31">
        <v>1479569</v>
      </c>
      <c r="AU2502" s="31">
        <v>1328841</v>
      </c>
      <c r="AV2502" s="31">
        <v>1441437</v>
      </c>
      <c r="AW2502" s="31">
        <v>1024782.5</v>
      </c>
      <c r="AX2502" s="31">
        <v>139150.5</v>
      </c>
      <c r="AY2502" s="31">
        <v>103556</v>
      </c>
      <c r="AZ2502" s="31">
        <v>242706.5</v>
      </c>
    </row>
    <row r="2503" spans="1:52" ht="15" customHeight="1">
      <c r="A2503" s="29" t="s">
        <v>9813</v>
      </c>
      <c r="B2503" s="34">
        <v>36635</v>
      </c>
      <c r="C2503" s="28">
        <v>800</v>
      </c>
      <c r="D2503" s="28">
        <v>46.6</v>
      </c>
      <c r="E2503" s="28">
        <v>46</v>
      </c>
      <c r="F2503" s="29" t="s">
        <v>1171</v>
      </c>
      <c r="G2503" s="29" t="s">
        <v>9804</v>
      </c>
      <c r="H2503" s="28">
        <v>630</v>
      </c>
      <c r="I2503" s="29" t="s">
        <v>9703</v>
      </c>
      <c r="J2503" s="33" t="s">
        <v>9811</v>
      </c>
      <c r="K2503" s="29" t="s">
        <v>178</v>
      </c>
      <c r="L2503" s="29" t="s">
        <v>9807</v>
      </c>
      <c r="M2503" s="29" t="s">
        <v>2488</v>
      </c>
      <c r="N2503" s="28">
        <v>529940</v>
      </c>
      <c r="O2503" s="28">
        <v>6186088</v>
      </c>
      <c r="P2503" s="29" t="s">
        <v>9810</v>
      </c>
      <c r="Q2503" s="32" t="s">
        <v>174</v>
      </c>
      <c r="R2503" s="19"/>
      <c r="S2503" s="19"/>
      <c r="T2503" s="19"/>
      <c r="U2503" s="19"/>
      <c r="V2503" s="19"/>
      <c r="W2503" s="19"/>
      <c r="X2503" s="19"/>
      <c r="Y2503" s="19"/>
      <c r="Z2503" s="19"/>
      <c r="AA2503" s="19"/>
      <c r="AB2503" s="19"/>
      <c r="AC2503" s="19"/>
      <c r="AD2503" s="19"/>
      <c r="AE2503" s="19"/>
      <c r="AF2503" s="19"/>
      <c r="AG2503" s="19"/>
      <c r="AH2503" s="19"/>
      <c r="AI2503" s="19"/>
      <c r="AJ2503" s="19"/>
      <c r="AK2503" s="19"/>
      <c r="AL2503" s="19"/>
      <c r="AM2503" s="19"/>
      <c r="AN2503" s="19"/>
      <c r="AO2503" s="31">
        <v>1088608</v>
      </c>
      <c r="AP2503" s="31">
        <v>1553688</v>
      </c>
      <c r="AQ2503" s="31">
        <v>1747011.5</v>
      </c>
      <c r="AR2503" s="31">
        <v>1572160.5</v>
      </c>
      <c r="AS2503" s="31">
        <v>1698715</v>
      </c>
      <c r="AT2503" s="31">
        <v>1657160.5</v>
      </c>
      <c r="AU2503" s="31">
        <v>1540934</v>
      </c>
      <c r="AV2503" s="31">
        <v>790118</v>
      </c>
      <c r="AW2503" s="31">
        <v>1391161.5</v>
      </c>
      <c r="AX2503" s="31">
        <v>157010.5</v>
      </c>
      <c r="AY2503" s="31">
        <v>110884.5</v>
      </c>
      <c r="AZ2503" s="31">
        <v>267895</v>
      </c>
    </row>
    <row r="2504" spans="1:52" ht="15" customHeight="1">
      <c r="A2504" s="29" t="s">
        <v>9809</v>
      </c>
      <c r="B2504" s="34">
        <v>36679</v>
      </c>
      <c r="C2504" s="28">
        <v>800</v>
      </c>
      <c r="D2504" s="28">
        <v>50</v>
      </c>
      <c r="E2504" s="28">
        <v>45</v>
      </c>
      <c r="F2504" s="29" t="s">
        <v>1171</v>
      </c>
      <c r="G2504" s="29" t="s">
        <v>9804</v>
      </c>
      <c r="H2504" s="28">
        <v>630</v>
      </c>
      <c r="I2504" s="29" t="s">
        <v>9703</v>
      </c>
      <c r="J2504" s="33" t="s">
        <v>9808</v>
      </c>
      <c r="K2504" s="29" t="s">
        <v>178</v>
      </c>
      <c r="L2504" s="29" t="s">
        <v>9807</v>
      </c>
      <c r="M2504" s="29" t="s">
        <v>554</v>
      </c>
      <c r="N2504" s="28">
        <v>530231.69999999995</v>
      </c>
      <c r="O2504" s="28">
        <v>6186154</v>
      </c>
      <c r="P2504" s="29" t="s">
        <v>9806</v>
      </c>
      <c r="Q2504" s="32" t="s">
        <v>174</v>
      </c>
      <c r="R2504" s="19"/>
      <c r="S2504" s="19"/>
      <c r="T2504" s="19"/>
      <c r="U2504" s="19"/>
      <c r="V2504" s="19"/>
      <c r="W2504" s="19"/>
      <c r="X2504" s="19"/>
      <c r="Y2504" s="19"/>
      <c r="Z2504" s="19"/>
      <c r="AA2504" s="19"/>
      <c r="AB2504" s="19"/>
      <c r="AC2504" s="19"/>
      <c r="AD2504" s="19"/>
      <c r="AE2504" s="19"/>
      <c r="AF2504" s="19"/>
      <c r="AG2504" s="19"/>
      <c r="AH2504" s="19"/>
      <c r="AI2504" s="19"/>
      <c r="AJ2504" s="19"/>
      <c r="AK2504" s="19"/>
      <c r="AL2504" s="19"/>
      <c r="AM2504" s="19"/>
      <c r="AN2504" s="19"/>
      <c r="AO2504" s="31">
        <v>963621</v>
      </c>
      <c r="AP2504" s="31">
        <v>1495977.5</v>
      </c>
      <c r="AQ2504" s="31">
        <v>1629525.5</v>
      </c>
      <c r="AR2504" s="31">
        <v>1521107</v>
      </c>
      <c r="AS2504" s="31">
        <v>1635833</v>
      </c>
      <c r="AT2504" s="31">
        <v>1593436.5</v>
      </c>
      <c r="AU2504" s="31">
        <v>1444595</v>
      </c>
      <c r="AV2504" s="31">
        <v>1756863.5</v>
      </c>
      <c r="AW2504" s="31">
        <v>1656712</v>
      </c>
      <c r="AX2504" s="31">
        <v>140014.5</v>
      </c>
      <c r="AY2504" s="31">
        <v>101058.5</v>
      </c>
      <c r="AZ2504" s="31">
        <v>241073</v>
      </c>
    </row>
    <row r="2505" spans="1:52" ht="15" customHeight="1">
      <c r="A2505" s="29" t="s">
        <v>9805</v>
      </c>
      <c r="B2505" s="34">
        <v>36713</v>
      </c>
      <c r="C2505" s="28">
        <v>660</v>
      </c>
      <c r="D2505" s="28">
        <v>47</v>
      </c>
      <c r="E2505" s="28">
        <v>45</v>
      </c>
      <c r="F2505" s="29" t="s">
        <v>220</v>
      </c>
      <c r="G2505" s="29" t="s">
        <v>1774</v>
      </c>
      <c r="H2505" s="28">
        <v>630</v>
      </c>
      <c r="I2505" s="29" t="s">
        <v>9703</v>
      </c>
      <c r="J2505" s="33" t="s">
        <v>9803</v>
      </c>
      <c r="K2505" s="29" t="s">
        <v>178</v>
      </c>
      <c r="L2505" s="29" t="s">
        <v>9799</v>
      </c>
      <c r="M2505" s="29" t="s">
        <v>5591</v>
      </c>
      <c r="N2505" s="28">
        <v>528151.69999999995</v>
      </c>
      <c r="O2505" s="28">
        <v>6185719</v>
      </c>
      <c r="P2505" s="29" t="s">
        <v>9802</v>
      </c>
      <c r="Q2505" s="32" t="s">
        <v>207</v>
      </c>
      <c r="R2505" s="19"/>
      <c r="S2505" s="19"/>
      <c r="T2505" s="19"/>
      <c r="U2505" s="19"/>
      <c r="V2505" s="19"/>
      <c r="W2505" s="19"/>
      <c r="X2505" s="19"/>
      <c r="Y2505" s="19"/>
      <c r="Z2505" s="19"/>
      <c r="AA2505" s="19"/>
      <c r="AB2505" s="19"/>
      <c r="AC2505" s="19"/>
      <c r="AD2505" s="19"/>
      <c r="AE2505" s="19"/>
      <c r="AF2505" s="19"/>
      <c r="AG2505" s="19"/>
      <c r="AH2505" s="19"/>
      <c r="AI2505" s="19"/>
      <c r="AJ2505" s="19"/>
      <c r="AK2505" s="19"/>
      <c r="AL2505" s="19"/>
      <c r="AM2505" s="19"/>
      <c r="AN2505" s="19"/>
      <c r="AO2505" s="31">
        <v>653495</v>
      </c>
      <c r="AP2505" s="31">
        <v>1205147</v>
      </c>
      <c r="AQ2505" s="31">
        <v>1336015.65625</v>
      </c>
      <c r="AR2505" s="31">
        <v>1206446.25</v>
      </c>
      <c r="AS2505" s="31">
        <v>1340006.25</v>
      </c>
      <c r="AT2505" s="31">
        <v>1299208</v>
      </c>
      <c r="AU2505" s="31">
        <v>1205067.75</v>
      </c>
      <c r="AV2505" s="31">
        <v>1462005.25</v>
      </c>
      <c r="AW2505" s="31">
        <v>1403760.75</v>
      </c>
      <c r="AX2505" s="31">
        <v>122869.75</v>
      </c>
      <c r="AY2505" s="31">
        <v>83409.25</v>
      </c>
      <c r="AZ2505" s="31">
        <v>206279</v>
      </c>
    </row>
    <row r="2506" spans="1:52" ht="15" customHeight="1">
      <c r="A2506" s="29" t="s">
        <v>9801</v>
      </c>
      <c r="B2506" s="34">
        <v>36747</v>
      </c>
      <c r="C2506" s="28">
        <v>660</v>
      </c>
      <c r="D2506" s="28">
        <v>47</v>
      </c>
      <c r="E2506" s="28">
        <v>50</v>
      </c>
      <c r="F2506" s="29" t="s">
        <v>220</v>
      </c>
      <c r="G2506" s="29" t="s">
        <v>9796</v>
      </c>
      <c r="H2506" s="28">
        <v>630</v>
      </c>
      <c r="I2506" s="29" t="s">
        <v>9703</v>
      </c>
      <c r="J2506" s="33" t="s">
        <v>9800</v>
      </c>
      <c r="K2506" s="29" t="s">
        <v>178</v>
      </c>
      <c r="L2506" s="29" t="s">
        <v>9799</v>
      </c>
      <c r="M2506" s="29" t="s">
        <v>5372</v>
      </c>
      <c r="N2506" s="28">
        <v>527936.80000000005</v>
      </c>
      <c r="O2506" s="28">
        <v>6185767</v>
      </c>
      <c r="P2506" s="29" t="s">
        <v>9798</v>
      </c>
      <c r="Q2506" s="32" t="s">
        <v>207</v>
      </c>
      <c r="R2506" s="19"/>
      <c r="S2506" s="19"/>
      <c r="T2506" s="19"/>
      <c r="U2506" s="19"/>
      <c r="V2506" s="19"/>
      <c r="W2506" s="19"/>
      <c r="X2506" s="19"/>
      <c r="Y2506" s="19"/>
      <c r="Z2506" s="19"/>
      <c r="AA2506" s="19"/>
      <c r="AB2506" s="19"/>
      <c r="AC2506" s="19"/>
      <c r="AD2506" s="19"/>
      <c r="AE2506" s="19"/>
      <c r="AF2506" s="19"/>
      <c r="AG2506" s="19"/>
      <c r="AH2506" s="19"/>
      <c r="AI2506" s="19"/>
      <c r="AJ2506" s="19"/>
      <c r="AK2506" s="19"/>
      <c r="AL2506" s="19"/>
      <c r="AM2506" s="19"/>
      <c r="AN2506" s="19"/>
      <c r="AO2506" s="31">
        <v>562023</v>
      </c>
      <c r="AP2506" s="31">
        <v>1175651.3046875</v>
      </c>
      <c r="AQ2506" s="31">
        <v>1301155.15625</v>
      </c>
      <c r="AR2506" s="31">
        <v>1148753.25</v>
      </c>
      <c r="AS2506" s="31">
        <v>1233577.75</v>
      </c>
      <c r="AT2506" s="31">
        <v>1199249.25</v>
      </c>
      <c r="AU2506" s="31">
        <v>1124651.75</v>
      </c>
      <c r="AV2506" s="31">
        <v>1362524.25</v>
      </c>
      <c r="AW2506" s="31">
        <v>1324659.5</v>
      </c>
      <c r="AX2506" s="31">
        <v>117562.5</v>
      </c>
      <c r="AY2506" s="31">
        <v>77757.25</v>
      </c>
      <c r="AZ2506" s="31">
        <v>195319.75</v>
      </c>
    </row>
    <row r="2507" spans="1:52" ht="15" customHeight="1">
      <c r="A2507" s="29" t="s">
        <v>9797</v>
      </c>
      <c r="B2507" s="34">
        <v>31656</v>
      </c>
      <c r="C2507" s="28">
        <v>75</v>
      </c>
      <c r="D2507" s="28">
        <v>17</v>
      </c>
      <c r="E2507" s="28">
        <v>22.5</v>
      </c>
      <c r="F2507" s="29" t="s">
        <v>6495</v>
      </c>
      <c r="G2507" s="29" t="s">
        <v>9791</v>
      </c>
      <c r="H2507" s="28">
        <v>630</v>
      </c>
      <c r="I2507" s="29" t="s">
        <v>9703</v>
      </c>
      <c r="J2507" s="33" t="s">
        <v>9795</v>
      </c>
      <c r="K2507" s="29" t="s">
        <v>178</v>
      </c>
      <c r="L2507" s="29" t="s">
        <v>9789</v>
      </c>
      <c r="M2507" s="29" t="s">
        <v>9794</v>
      </c>
      <c r="N2507" s="28">
        <v>524634</v>
      </c>
      <c r="O2507" s="28">
        <v>6180822</v>
      </c>
      <c r="P2507" s="29" t="s">
        <v>9793</v>
      </c>
      <c r="Q2507" s="32" t="s">
        <v>368</v>
      </c>
      <c r="R2507" s="19"/>
      <c r="S2507" s="19"/>
      <c r="T2507" s="19"/>
      <c r="U2507" s="19"/>
      <c r="V2507" s="19"/>
      <c r="W2507" s="19"/>
      <c r="X2507" s="19"/>
      <c r="Y2507" s="19"/>
      <c r="Z2507" s="19"/>
      <c r="AA2507" s="31">
        <v>41250</v>
      </c>
      <c r="AB2507" s="31">
        <v>165000</v>
      </c>
      <c r="AC2507" s="31">
        <v>165000</v>
      </c>
      <c r="AD2507" s="31">
        <v>165000</v>
      </c>
      <c r="AE2507" s="31">
        <v>165000</v>
      </c>
      <c r="AF2507" s="31">
        <v>165000</v>
      </c>
      <c r="AG2507" s="31">
        <v>165000</v>
      </c>
      <c r="AH2507" s="31">
        <v>165000</v>
      </c>
      <c r="AI2507" s="31">
        <v>165000</v>
      </c>
      <c r="AJ2507" s="31">
        <v>165000</v>
      </c>
      <c r="AK2507" s="31">
        <v>165000</v>
      </c>
      <c r="AL2507" s="31">
        <v>165000</v>
      </c>
      <c r="AM2507" s="31">
        <v>165000</v>
      </c>
      <c r="AN2507" s="31">
        <v>165000</v>
      </c>
      <c r="AO2507" s="31">
        <v>165000</v>
      </c>
      <c r="AP2507" s="31">
        <v>117400</v>
      </c>
      <c r="AQ2507" s="31">
        <v>98197</v>
      </c>
      <c r="AR2507" s="31">
        <v>130886.99951171875</v>
      </c>
      <c r="AS2507" s="31">
        <v>119230.0009765625</v>
      </c>
      <c r="AT2507" s="31">
        <v>114000.0009765625</v>
      </c>
      <c r="AU2507" s="31">
        <v>108879.00048828125</v>
      </c>
      <c r="AV2507" s="31">
        <v>132430</v>
      </c>
      <c r="AW2507" s="31">
        <v>127840</v>
      </c>
      <c r="AX2507" s="31">
        <v>10979</v>
      </c>
      <c r="AY2507" s="31">
        <v>8344</v>
      </c>
      <c r="AZ2507" s="31">
        <v>19323</v>
      </c>
    </row>
    <row r="2508" spans="1:52" ht="15" customHeight="1">
      <c r="A2508" s="29" t="s">
        <v>9792</v>
      </c>
      <c r="B2508" s="34">
        <v>35285</v>
      </c>
      <c r="C2508" s="28">
        <v>11</v>
      </c>
      <c r="D2508" s="28">
        <v>6</v>
      </c>
      <c r="E2508" s="28">
        <v>18</v>
      </c>
      <c r="F2508" s="29" t="s">
        <v>9786</v>
      </c>
      <c r="G2508" s="29" t="s">
        <v>8240</v>
      </c>
      <c r="H2508" s="28">
        <v>630</v>
      </c>
      <c r="I2508" s="29" t="s">
        <v>9703</v>
      </c>
      <c r="J2508" s="33" t="s">
        <v>9790</v>
      </c>
      <c r="K2508" s="29" t="s">
        <v>178</v>
      </c>
      <c r="L2508" s="29" t="s">
        <v>9789</v>
      </c>
      <c r="M2508" s="29" t="s">
        <v>4352</v>
      </c>
      <c r="N2508" s="28">
        <v>522000</v>
      </c>
      <c r="O2508" s="28">
        <v>6180000</v>
      </c>
      <c r="P2508" s="29" t="s">
        <v>9788</v>
      </c>
      <c r="Q2508" s="32" t="s">
        <v>368</v>
      </c>
      <c r="R2508" s="19"/>
      <c r="S2508" s="19"/>
      <c r="T2508" s="19"/>
      <c r="U2508" s="19"/>
      <c r="V2508" s="19"/>
      <c r="W2508" s="19"/>
      <c r="X2508" s="19"/>
      <c r="Y2508" s="19"/>
      <c r="Z2508" s="19"/>
      <c r="AA2508" s="19"/>
      <c r="AB2508" s="19"/>
      <c r="AC2508" s="19"/>
      <c r="AD2508" s="19"/>
      <c r="AE2508" s="19"/>
      <c r="AF2508" s="19"/>
      <c r="AG2508" s="19"/>
      <c r="AH2508" s="19"/>
      <c r="AI2508" s="19"/>
      <c r="AJ2508" s="19"/>
      <c r="AK2508" s="31">
        <v>8067</v>
      </c>
      <c r="AL2508" s="31">
        <v>24200</v>
      </c>
      <c r="AM2508" s="31">
        <v>24200</v>
      </c>
      <c r="AN2508" s="31">
        <v>24200</v>
      </c>
      <c r="AO2508" s="31">
        <v>24200</v>
      </c>
      <c r="AP2508" s="31">
        <v>42272</v>
      </c>
      <c r="AQ2508" s="31">
        <v>34562</v>
      </c>
      <c r="AR2508" s="31">
        <v>11984.000152587891</v>
      </c>
      <c r="AS2508" s="31">
        <v>16685.999816894531</v>
      </c>
      <c r="AT2508" s="31">
        <v>8688.0000610351563</v>
      </c>
      <c r="AU2508" s="31">
        <v>301.00000190734863</v>
      </c>
      <c r="AV2508" s="31">
        <v>20487.999877929688</v>
      </c>
      <c r="AW2508" s="31">
        <v>8373.9940490722656</v>
      </c>
      <c r="AX2508" s="31">
        <v>0</v>
      </c>
      <c r="AY2508" s="31">
        <v>0</v>
      </c>
      <c r="AZ2508" s="31">
        <v>0</v>
      </c>
    </row>
    <row r="2509" spans="1:52" ht="15" customHeight="1">
      <c r="A2509" s="29" t="s">
        <v>9787</v>
      </c>
      <c r="B2509" s="34">
        <v>35594</v>
      </c>
      <c r="C2509" s="28">
        <v>11</v>
      </c>
      <c r="D2509" s="28">
        <v>13</v>
      </c>
      <c r="E2509" s="28">
        <v>18.2</v>
      </c>
      <c r="F2509" s="29" t="s">
        <v>5626</v>
      </c>
      <c r="G2509" s="29" t="s">
        <v>8240</v>
      </c>
      <c r="H2509" s="28">
        <v>630</v>
      </c>
      <c r="I2509" s="29" t="s">
        <v>9703</v>
      </c>
      <c r="J2509" s="33" t="s">
        <v>9785</v>
      </c>
      <c r="K2509" s="29" t="s">
        <v>178</v>
      </c>
      <c r="L2509" s="29" t="s">
        <v>9784</v>
      </c>
      <c r="M2509" s="29" t="s">
        <v>448</v>
      </c>
      <c r="N2509" s="28">
        <v>525495.19999999995</v>
      </c>
      <c r="O2509" s="28">
        <v>6182306</v>
      </c>
      <c r="P2509" s="29" t="s">
        <v>9783</v>
      </c>
      <c r="Q2509" s="32" t="s">
        <v>368</v>
      </c>
      <c r="R2509" s="19"/>
      <c r="S2509" s="19"/>
      <c r="T2509" s="19"/>
      <c r="U2509" s="19"/>
      <c r="V2509" s="19"/>
      <c r="W2509" s="19"/>
      <c r="X2509" s="19"/>
      <c r="Y2509" s="19"/>
      <c r="Z2509" s="19"/>
      <c r="AA2509" s="19"/>
      <c r="AB2509" s="19"/>
      <c r="AC2509" s="19"/>
      <c r="AD2509" s="19"/>
      <c r="AE2509" s="19"/>
      <c r="AF2509" s="19"/>
      <c r="AG2509" s="19"/>
      <c r="AH2509" s="19"/>
      <c r="AI2509" s="19"/>
      <c r="AJ2509" s="19"/>
      <c r="AK2509" s="19"/>
      <c r="AL2509" s="31">
        <v>12100</v>
      </c>
      <c r="AM2509" s="31">
        <v>24200</v>
      </c>
      <c r="AN2509" s="31">
        <v>24200</v>
      </c>
      <c r="AO2509" s="31">
        <v>24200</v>
      </c>
      <c r="AP2509" s="31">
        <v>29935</v>
      </c>
      <c r="AQ2509" s="31">
        <v>11952</v>
      </c>
      <c r="AR2509" s="31">
        <v>18987</v>
      </c>
      <c r="AS2509" s="31">
        <v>18453</v>
      </c>
      <c r="AT2509" s="31">
        <v>14463</v>
      </c>
      <c r="AU2509" s="31">
        <v>23779</v>
      </c>
      <c r="AV2509" s="31">
        <v>25024</v>
      </c>
      <c r="AW2509" s="31">
        <v>16286.191040039063</v>
      </c>
      <c r="AX2509" s="31">
        <v>0</v>
      </c>
      <c r="AY2509" s="31">
        <v>0</v>
      </c>
      <c r="AZ2509" s="31">
        <v>0</v>
      </c>
    </row>
    <row r="2510" spans="1:52" ht="15" customHeight="1">
      <c r="A2510" s="29" t="s">
        <v>9782</v>
      </c>
      <c r="B2510" s="34">
        <v>32306</v>
      </c>
      <c r="C2510" s="28">
        <v>200</v>
      </c>
      <c r="D2510" s="28">
        <v>25</v>
      </c>
      <c r="E2510" s="28">
        <v>30</v>
      </c>
      <c r="F2510" s="29" t="s">
        <v>242</v>
      </c>
      <c r="G2510" s="29" t="s">
        <v>1408</v>
      </c>
      <c r="H2510" s="28">
        <v>630</v>
      </c>
      <c r="I2510" s="29" t="s">
        <v>9703</v>
      </c>
      <c r="J2510" s="33" t="s">
        <v>9781</v>
      </c>
      <c r="K2510" s="29" t="s">
        <v>178</v>
      </c>
      <c r="L2510" s="29" t="s">
        <v>9778</v>
      </c>
      <c r="M2510" s="29" t="s">
        <v>9777</v>
      </c>
      <c r="N2510" s="28">
        <v>531488</v>
      </c>
      <c r="O2510" s="28">
        <v>6176165</v>
      </c>
      <c r="P2510" s="29" t="s">
        <v>9776</v>
      </c>
      <c r="Q2510" s="32" t="s">
        <v>207</v>
      </c>
      <c r="R2510" s="19"/>
      <c r="S2510" s="19"/>
      <c r="T2510" s="19"/>
      <c r="U2510" s="19"/>
      <c r="V2510" s="19"/>
      <c r="W2510" s="19"/>
      <c r="X2510" s="19"/>
      <c r="Y2510" s="19"/>
      <c r="Z2510" s="19"/>
      <c r="AA2510" s="19"/>
      <c r="AB2510" s="19"/>
      <c r="AC2510" s="31">
        <v>157852</v>
      </c>
      <c r="AD2510" s="31">
        <v>319212</v>
      </c>
      <c r="AE2510" s="31">
        <v>333179</v>
      </c>
      <c r="AF2510" s="31">
        <v>307400</v>
      </c>
      <c r="AG2510" s="31">
        <v>320000</v>
      </c>
      <c r="AH2510" s="31">
        <v>332200</v>
      </c>
      <c r="AI2510" s="31">
        <v>331400</v>
      </c>
      <c r="AJ2510" s="31">
        <v>298100</v>
      </c>
      <c r="AK2510" s="31">
        <v>270400</v>
      </c>
      <c r="AL2510" s="31">
        <v>296600</v>
      </c>
      <c r="AM2510" s="31">
        <v>299000</v>
      </c>
      <c r="AN2510" s="31">
        <v>276371</v>
      </c>
      <c r="AO2510" s="31">
        <v>300750</v>
      </c>
      <c r="AP2510" s="31">
        <v>249749.625</v>
      </c>
      <c r="AQ2510" s="31">
        <v>280387.125</v>
      </c>
      <c r="AR2510" s="31">
        <v>253918.125</v>
      </c>
      <c r="AS2510" s="31">
        <v>276201.25</v>
      </c>
      <c r="AT2510" s="31">
        <v>275392.375</v>
      </c>
      <c r="AU2510" s="31">
        <v>237408.5</v>
      </c>
      <c r="AV2510" s="31">
        <v>291340.5</v>
      </c>
      <c r="AW2510" s="31">
        <v>273404.41455078125</v>
      </c>
      <c r="AX2510" s="31">
        <v>25084.30859375</v>
      </c>
      <c r="AY2510" s="31">
        <v>19529.935546875</v>
      </c>
      <c r="AZ2510" s="31">
        <v>44614.244140625</v>
      </c>
    </row>
    <row r="2511" spans="1:52" ht="15" customHeight="1">
      <c r="A2511" s="29" t="s">
        <v>9780</v>
      </c>
      <c r="B2511" s="34">
        <v>32306</v>
      </c>
      <c r="C2511" s="28">
        <v>200</v>
      </c>
      <c r="D2511" s="28">
        <v>25</v>
      </c>
      <c r="E2511" s="28">
        <v>30</v>
      </c>
      <c r="F2511" s="29" t="s">
        <v>242</v>
      </c>
      <c r="G2511" s="29" t="s">
        <v>1408</v>
      </c>
      <c r="H2511" s="28">
        <v>630</v>
      </c>
      <c r="I2511" s="29" t="s">
        <v>9703</v>
      </c>
      <c r="J2511" s="33" t="s">
        <v>9779</v>
      </c>
      <c r="K2511" s="29" t="s">
        <v>178</v>
      </c>
      <c r="L2511" s="29" t="s">
        <v>9778</v>
      </c>
      <c r="M2511" s="29" t="s">
        <v>9777</v>
      </c>
      <c r="N2511" s="28">
        <v>531484</v>
      </c>
      <c r="O2511" s="28">
        <v>6176153</v>
      </c>
      <c r="P2511" s="29" t="s">
        <v>9776</v>
      </c>
      <c r="Q2511" s="32" t="s">
        <v>207</v>
      </c>
      <c r="R2511" s="19"/>
      <c r="S2511" s="19"/>
      <c r="T2511" s="19"/>
      <c r="U2511" s="19"/>
      <c r="V2511" s="19"/>
      <c r="W2511" s="19"/>
      <c r="X2511" s="19"/>
      <c r="Y2511" s="19"/>
      <c r="Z2511" s="19"/>
      <c r="AA2511" s="19"/>
      <c r="AB2511" s="19"/>
      <c r="AC2511" s="31">
        <v>157852</v>
      </c>
      <c r="AD2511" s="31">
        <v>319211</v>
      </c>
      <c r="AE2511" s="31">
        <v>333179</v>
      </c>
      <c r="AF2511" s="31">
        <v>344900</v>
      </c>
      <c r="AG2511" s="31">
        <v>336400</v>
      </c>
      <c r="AH2511" s="31">
        <v>343200</v>
      </c>
      <c r="AI2511" s="31">
        <v>355100</v>
      </c>
      <c r="AJ2511" s="31">
        <v>326200</v>
      </c>
      <c r="AK2511" s="31">
        <v>283600</v>
      </c>
      <c r="AL2511" s="31">
        <v>316400</v>
      </c>
      <c r="AM2511" s="31">
        <v>339200</v>
      </c>
      <c r="AN2511" s="31">
        <v>287559</v>
      </c>
      <c r="AO2511" s="31">
        <v>321393</v>
      </c>
      <c r="AP2511" s="31">
        <v>256982.625</v>
      </c>
      <c r="AQ2511" s="31">
        <v>280387.125</v>
      </c>
      <c r="AR2511" s="31">
        <v>253918.125</v>
      </c>
      <c r="AS2511" s="31">
        <v>276201.25</v>
      </c>
      <c r="AT2511" s="31">
        <v>275392.375</v>
      </c>
      <c r="AU2511" s="31">
        <v>237408.5</v>
      </c>
      <c r="AV2511" s="31">
        <v>291340.5</v>
      </c>
      <c r="AW2511" s="31">
        <v>273404.41455078125</v>
      </c>
      <c r="AX2511" s="31">
        <v>25084.30859375</v>
      </c>
      <c r="AY2511" s="31">
        <v>19529.935546875</v>
      </c>
      <c r="AZ2511" s="31">
        <v>44614.244140625</v>
      </c>
    </row>
    <row r="2512" spans="1:52" ht="15" customHeight="1">
      <c r="A2512" s="29" t="s">
        <v>9775</v>
      </c>
      <c r="B2512" s="34">
        <v>33372</v>
      </c>
      <c r="C2512" s="28">
        <v>55</v>
      </c>
      <c r="D2512" s="28">
        <v>16.7</v>
      </c>
      <c r="E2512" s="28">
        <v>20</v>
      </c>
      <c r="F2512" s="29" t="s">
        <v>9770</v>
      </c>
      <c r="G2512" s="29" t="s">
        <v>204</v>
      </c>
      <c r="H2512" s="28">
        <v>630</v>
      </c>
      <c r="I2512" s="29" t="s">
        <v>9703</v>
      </c>
      <c r="J2512" s="33" t="s">
        <v>9774</v>
      </c>
      <c r="K2512" s="29" t="s">
        <v>178</v>
      </c>
      <c r="L2512" s="29" t="s">
        <v>9773</v>
      </c>
      <c r="M2512" s="29" t="s">
        <v>1799</v>
      </c>
      <c r="N2512" s="28">
        <v>521807</v>
      </c>
      <c r="O2512" s="28">
        <v>6182421</v>
      </c>
      <c r="P2512" s="29" t="s">
        <v>9772</v>
      </c>
      <c r="Q2512" s="32" t="s">
        <v>3133</v>
      </c>
      <c r="R2512" s="19"/>
      <c r="S2512" s="19"/>
      <c r="T2512" s="19"/>
      <c r="U2512" s="19"/>
      <c r="V2512" s="19"/>
      <c r="W2512" s="19"/>
      <c r="X2512" s="19"/>
      <c r="Y2512" s="19"/>
      <c r="Z2512" s="19"/>
      <c r="AA2512" s="19"/>
      <c r="AB2512" s="19"/>
      <c r="AC2512" s="19"/>
      <c r="AD2512" s="19"/>
      <c r="AE2512" s="19"/>
      <c r="AF2512" s="31">
        <v>39163</v>
      </c>
      <c r="AG2512" s="31">
        <v>69820</v>
      </c>
      <c r="AH2512" s="31">
        <v>73610</v>
      </c>
      <c r="AI2512" s="31">
        <v>77660</v>
      </c>
      <c r="AJ2512" s="31">
        <v>68410</v>
      </c>
      <c r="AK2512" s="31">
        <v>66040</v>
      </c>
      <c r="AL2512" s="31">
        <v>64649</v>
      </c>
      <c r="AM2512" s="31">
        <v>65490</v>
      </c>
      <c r="AN2512" s="31">
        <v>57260</v>
      </c>
      <c r="AO2512" s="31">
        <v>70110</v>
      </c>
      <c r="AP2512" s="31">
        <v>50160</v>
      </c>
      <c r="AQ2512" s="31">
        <v>61240</v>
      </c>
      <c r="AR2512" s="31">
        <v>47910.000122070313</v>
      </c>
      <c r="AS2512" s="31">
        <v>51280</v>
      </c>
      <c r="AT2512" s="31">
        <v>49180.0009765625</v>
      </c>
      <c r="AU2512" s="31">
        <v>47770.252563476563</v>
      </c>
      <c r="AV2512" s="31">
        <v>57149.09716796875</v>
      </c>
      <c r="AW2512" s="31">
        <v>57973.56884765625</v>
      </c>
      <c r="AX2512" s="31">
        <v>5681.9921875</v>
      </c>
      <c r="AY2512" s="31">
        <v>4098.3740234375</v>
      </c>
      <c r="AZ2512" s="31">
        <v>9780.3662109375</v>
      </c>
    </row>
    <row r="2513" spans="1:52" ht="15" customHeight="1">
      <c r="A2513" s="29" t="s">
        <v>9771</v>
      </c>
      <c r="B2513" s="34">
        <v>35793</v>
      </c>
      <c r="C2513" s="28">
        <v>150</v>
      </c>
      <c r="D2513" s="28">
        <v>27</v>
      </c>
      <c r="E2513" s="28">
        <v>40</v>
      </c>
      <c r="F2513" s="29" t="s">
        <v>1171</v>
      </c>
      <c r="G2513" s="29" t="s">
        <v>9764</v>
      </c>
      <c r="H2513" s="28">
        <v>630</v>
      </c>
      <c r="I2513" s="29" t="s">
        <v>9703</v>
      </c>
      <c r="J2513" s="33" t="s">
        <v>9769</v>
      </c>
      <c r="K2513" s="29" t="s">
        <v>178</v>
      </c>
      <c r="L2513" s="29" t="s">
        <v>9768</v>
      </c>
      <c r="M2513" s="29" t="s">
        <v>9767</v>
      </c>
      <c r="N2513" s="28">
        <v>520089</v>
      </c>
      <c r="O2513" s="28">
        <v>6177812</v>
      </c>
      <c r="P2513" s="29" t="s">
        <v>9766</v>
      </c>
      <c r="Q2513" s="32" t="s">
        <v>207</v>
      </c>
      <c r="R2513" s="19"/>
      <c r="S2513" s="19"/>
      <c r="T2513" s="19"/>
      <c r="U2513" s="19"/>
      <c r="V2513" s="19"/>
      <c r="W2513" s="19"/>
      <c r="X2513" s="19"/>
      <c r="Y2513" s="19"/>
      <c r="Z2513" s="19"/>
      <c r="AA2513" s="19"/>
      <c r="AB2513" s="19"/>
      <c r="AC2513" s="19"/>
      <c r="AD2513" s="19"/>
      <c r="AE2513" s="19"/>
      <c r="AF2513" s="19"/>
      <c r="AG2513" s="19"/>
      <c r="AH2513" s="19"/>
      <c r="AI2513" s="19"/>
      <c r="AJ2513" s="19"/>
      <c r="AK2513" s="19"/>
      <c r="AL2513" s="31">
        <v>0</v>
      </c>
      <c r="AM2513" s="31">
        <v>368509</v>
      </c>
      <c r="AN2513" s="31">
        <v>321987</v>
      </c>
      <c r="AO2513" s="31">
        <v>364737</v>
      </c>
      <c r="AP2513" s="31">
        <v>309354.6455078125</v>
      </c>
      <c r="AQ2513" s="31">
        <v>338922.439453125</v>
      </c>
      <c r="AR2513" s="31">
        <v>296500.44921875</v>
      </c>
      <c r="AS2513" s="31">
        <v>333708.1875</v>
      </c>
      <c r="AT2513" s="31">
        <v>328825.52734375</v>
      </c>
      <c r="AU2513" s="31">
        <v>296147.033203125</v>
      </c>
      <c r="AV2513" s="31">
        <v>368208.4482421875</v>
      </c>
      <c r="AW2513" s="31">
        <v>343760.66015625</v>
      </c>
      <c r="AX2513" s="31">
        <v>29148.712890625</v>
      </c>
      <c r="AY2513" s="31">
        <v>22734.802734375</v>
      </c>
      <c r="AZ2513" s="31">
        <v>51883.515625</v>
      </c>
    </row>
    <row r="2514" spans="1:52" ht="15" customHeight="1">
      <c r="A2514" s="29" t="s">
        <v>9765</v>
      </c>
      <c r="B2514" s="34">
        <v>36146</v>
      </c>
      <c r="C2514" s="28">
        <v>750</v>
      </c>
      <c r="D2514" s="28">
        <v>48.2</v>
      </c>
      <c r="E2514" s="28">
        <v>48</v>
      </c>
      <c r="F2514" s="29" t="s">
        <v>172</v>
      </c>
      <c r="G2514" s="29" t="s">
        <v>926</v>
      </c>
      <c r="H2514" s="28">
        <v>630</v>
      </c>
      <c r="I2514" s="29" t="s">
        <v>9703</v>
      </c>
      <c r="J2514" s="33" t="s">
        <v>9763</v>
      </c>
      <c r="K2514" s="29" t="s">
        <v>178</v>
      </c>
      <c r="L2514" s="29" t="s">
        <v>9751</v>
      </c>
      <c r="M2514" s="29" t="s">
        <v>1758</v>
      </c>
      <c r="N2514" s="28">
        <v>522127</v>
      </c>
      <c r="O2514" s="28">
        <v>6179324</v>
      </c>
      <c r="P2514" s="29" t="s">
        <v>9758</v>
      </c>
      <c r="Q2514" s="32" t="s">
        <v>174</v>
      </c>
      <c r="R2514" s="19"/>
      <c r="S2514" s="19"/>
      <c r="T2514" s="19"/>
      <c r="U2514" s="19"/>
      <c r="V2514" s="19"/>
      <c r="W2514" s="19"/>
      <c r="X2514" s="19"/>
      <c r="Y2514" s="19"/>
      <c r="Z2514" s="19"/>
      <c r="AA2514" s="19"/>
      <c r="AB2514" s="19"/>
      <c r="AC2514" s="19"/>
      <c r="AD2514" s="19"/>
      <c r="AE2514" s="19"/>
      <c r="AF2514" s="19"/>
      <c r="AG2514" s="19"/>
      <c r="AH2514" s="19"/>
      <c r="AI2514" s="19"/>
      <c r="AJ2514" s="19"/>
      <c r="AK2514" s="19"/>
      <c r="AL2514" s="19"/>
      <c r="AM2514" s="31">
        <v>112683</v>
      </c>
      <c r="AN2514" s="31">
        <v>1304368</v>
      </c>
      <c r="AO2514" s="31">
        <v>1535166</v>
      </c>
      <c r="AP2514" s="31">
        <v>1244620.9921875</v>
      </c>
      <c r="AQ2514" s="31">
        <v>1354012.23046875</v>
      </c>
      <c r="AR2514" s="31">
        <v>1228899.42578125</v>
      </c>
      <c r="AS2514" s="31">
        <v>1379980.421875</v>
      </c>
      <c r="AT2514" s="31">
        <v>1053862.58203125</v>
      </c>
      <c r="AU2514" s="31">
        <v>1194856.765625</v>
      </c>
      <c r="AV2514" s="31">
        <v>1513071.26171875</v>
      </c>
      <c r="AW2514" s="31">
        <v>1263871.63671875</v>
      </c>
      <c r="AX2514" s="31">
        <v>128779.765625</v>
      </c>
      <c r="AY2514" s="31">
        <v>88838.8359375</v>
      </c>
      <c r="AZ2514" s="31">
        <v>217618.6015625</v>
      </c>
    </row>
    <row r="2515" spans="1:52" ht="15" customHeight="1">
      <c r="A2515" s="29" t="s">
        <v>9762</v>
      </c>
      <c r="B2515" s="34">
        <v>36146</v>
      </c>
      <c r="C2515" s="28">
        <v>750</v>
      </c>
      <c r="D2515" s="28">
        <v>48.2</v>
      </c>
      <c r="E2515" s="28">
        <v>48</v>
      </c>
      <c r="F2515" s="29" t="s">
        <v>172</v>
      </c>
      <c r="G2515" s="29" t="s">
        <v>926</v>
      </c>
      <c r="H2515" s="28">
        <v>630</v>
      </c>
      <c r="I2515" s="29" t="s">
        <v>9703</v>
      </c>
      <c r="J2515" s="33" t="s">
        <v>9761</v>
      </c>
      <c r="K2515" s="29" t="s">
        <v>178</v>
      </c>
      <c r="L2515" s="29" t="s">
        <v>9751</v>
      </c>
      <c r="M2515" s="29" t="s">
        <v>176</v>
      </c>
      <c r="N2515" s="28">
        <v>522142</v>
      </c>
      <c r="O2515" s="28">
        <v>6179210</v>
      </c>
      <c r="P2515" s="29" t="s">
        <v>9758</v>
      </c>
      <c r="Q2515" s="32" t="s">
        <v>174</v>
      </c>
      <c r="R2515" s="19"/>
      <c r="S2515" s="19"/>
      <c r="T2515" s="19"/>
      <c r="U2515" s="19"/>
      <c r="V2515" s="19"/>
      <c r="W2515" s="19"/>
      <c r="X2515" s="19"/>
      <c r="Y2515" s="19"/>
      <c r="Z2515" s="19"/>
      <c r="AA2515" s="19"/>
      <c r="AB2515" s="19"/>
      <c r="AC2515" s="19"/>
      <c r="AD2515" s="19"/>
      <c r="AE2515" s="19"/>
      <c r="AF2515" s="19"/>
      <c r="AG2515" s="19"/>
      <c r="AH2515" s="19"/>
      <c r="AI2515" s="19"/>
      <c r="AJ2515" s="19"/>
      <c r="AK2515" s="19"/>
      <c r="AL2515" s="19"/>
      <c r="AM2515" s="31">
        <v>112683</v>
      </c>
      <c r="AN2515" s="31">
        <v>1304368</v>
      </c>
      <c r="AO2515" s="31">
        <v>1535166</v>
      </c>
      <c r="AP2515" s="31">
        <v>1244620.9921875</v>
      </c>
      <c r="AQ2515" s="31">
        <v>1354012.23046875</v>
      </c>
      <c r="AR2515" s="31">
        <v>1228899.42578125</v>
      </c>
      <c r="AS2515" s="31">
        <v>1379980.421875</v>
      </c>
      <c r="AT2515" s="31">
        <v>1053862.58203125</v>
      </c>
      <c r="AU2515" s="31">
        <v>1194856.765625</v>
      </c>
      <c r="AV2515" s="31">
        <v>1513071.26171875</v>
      </c>
      <c r="AW2515" s="31">
        <v>1263871.63671875</v>
      </c>
      <c r="AX2515" s="31">
        <v>128779.765625</v>
      </c>
      <c r="AY2515" s="31">
        <v>88838.8359375</v>
      </c>
      <c r="AZ2515" s="31">
        <v>217618.6015625</v>
      </c>
    </row>
    <row r="2516" spans="1:52" ht="15" customHeight="1">
      <c r="A2516" s="29" t="s">
        <v>9760</v>
      </c>
      <c r="B2516" s="34">
        <v>36146</v>
      </c>
      <c r="C2516" s="28">
        <v>750</v>
      </c>
      <c r="D2516" s="28">
        <v>48.2</v>
      </c>
      <c r="E2516" s="28">
        <v>48</v>
      </c>
      <c r="F2516" s="29" t="s">
        <v>172</v>
      </c>
      <c r="G2516" s="29" t="s">
        <v>926</v>
      </c>
      <c r="H2516" s="28">
        <v>630</v>
      </c>
      <c r="I2516" s="29" t="s">
        <v>9703</v>
      </c>
      <c r="J2516" s="33" t="s">
        <v>9759</v>
      </c>
      <c r="K2516" s="29" t="s">
        <v>178</v>
      </c>
      <c r="L2516" s="29" t="s">
        <v>9751</v>
      </c>
      <c r="M2516" s="29" t="s">
        <v>807</v>
      </c>
      <c r="N2516" s="28">
        <v>522146</v>
      </c>
      <c r="O2516" s="28">
        <v>6179049</v>
      </c>
      <c r="P2516" s="29" t="s">
        <v>9758</v>
      </c>
      <c r="Q2516" s="32" t="s">
        <v>174</v>
      </c>
      <c r="R2516" s="19"/>
      <c r="S2516" s="19"/>
      <c r="T2516" s="19"/>
      <c r="U2516" s="19"/>
      <c r="V2516" s="19"/>
      <c r="W2516" s="19"/>
      <c r="X2516" s="19"/>
      <c r="Y2516" s="19"/>
      <c r="Z2516" s="19"/>
      <c r="AA2516" s="19"/>
      <c r="AB2516" s="19"/>
      <c r="AC2516" s="19"/>
      <c r="AD2516" s="19"/>
      <c r="AE2516" s="19"/>
      <c r="AF2516" s="19"/>
      <c r="AG2516" s="19"/>
      <c r="AH2516" s="19"/>
      <c r="AI2516" s="19"/>
      <c r="AJ2516" s="19"/>
      <c r="AK2516" s="19"/>
      <c r="AL2516" s="19"/>
      <c r="AM2516" s="31">
        <v>112683</v>
      </c>
      <c r="AN2516" s="31">
        <v>1304368</v>
      </c>
      <c r="AO2516" s="31">
        <v>1535166</v>
      </c>
      <c r="AP2516" s="31">
        <v>1244621.9921875</v>
      </c>
      <c r="AQ2516" s="31">
        <v>1354012.23046875</v>
      </c>
      <c r="AR2516" s="31">
        <v>1228899.42578125</v>
      </c>
      <c r="AS2516" s="31">
        <v>1379980.421875</v>
      </c>
      <c r="AT2516" s="31">
        <v>1053862.58203125</v>
      </c>
      <c r="AU2516" s="31">
        <v>1194856.765625</v>
      </c>
      <c r="AV2516" s="31">
        <v>1513071.26171875</v>
      </c>
      <c r="AW2516" s="31">
        <v>1263871.63671875</v>
      </c>
      <c r="AX2516" s="31">
        <v>128779.765625</v>
      </c>
      <c r="AY2516" s="31">
        <v>88838.8359375</v>
      </c>
      <c r="AZ2516" s="31">
        <v>217618.6015625</v>
      </c>
    </row>
    <row r="2517" spans="1:52" ht="15" customHeight="1">
      <c r="A2517" s="29" t="s">
        <v>9757</v>
      </c>
      <c r="B2517" s="34">
        <v>36146</v>
      </c>
      <c r="C2517" s="28">
        <v>750</v>
      </c>
      <c r="D2517" s="28">
        <v>48.2</v>
      </c>
      <c r="E2517" s="28">
        <v>48</v>
      </c>
      <c r="F2517" s="29" t="s">
        <v>172</v>
      </c>
      <c r="G2517" s="29" t="s">
        <v>926</v>
      </c>
      <c r="H2517" s="28">
        <v>630</v>
      </c>
      <c r="I2517" s="29" t="s">
        <v>9703</v>
      </c>
      <c r="J2517" s="33" t="s">
        <v>9756</v>
      </c>
      <c r="K2517" s="29" t="s">
        <v>178</v>
      </c>
      <c r="L2517" s="29" t="s">
        <v>9751</v>
      </c>
      <c r="M2517" s="29" t="s">
        <v>176</v>
      </c>
      <c r="N2517" s="28">
        <v>522451</v>
      </c>
      <c r="O2517" s="28">
        <v>6179297</v>
      </c>
      <c r="P2517" s="29" t="s">
        <v>9750</v>
      </c>
      <c r="Q2517" s="32" t="s">
        <v>174</v>
      </c>
      <c r="R2517" s="19"/>
      <c r="S2517" s="19"/>
      <c r="T2517" s="19"/>
      <c r="U2517" s="19"/>
      <c r="V2517" s="19"/>
      <c r="W2517" s="19"/>
      <c r="X2517" s="19"/>
      <c r="Y2517" s="19"/>
      <c r="Z2517" s="19"/>
      <c r="AA2517" s="19"/>
      <c r="AB2517" s="19"/>
      <c r="AC2517" s="19"/>
      <c r="AD2517" s="19"/>
      <c r="AE2517" s="19"/>
      <c r="AF2517" s="19"/>
      <c r="AG2517" s="19"/>
      <c r="AH2517" s="19"/>
      <c r="AI2517" s="19"/>
      <c r="AJ2517" s="19"/>
      <c r="AK2517" s="19"/>
      <c r="AL2517" s="19"/>
      <c r="AM2517" s="31">
        <v>96897</v>
      </c>
      <c r="AN2517" s="31">
        <v>1218605</v>
      </c>
      <c r="AO2517" s="31">
        <v>1483858</v>
      </c>
      <c r="AP2517" s="31">
        <v>1191466.49609375</v>
      </c>
      <c r="AQ2517" s="31">
        <v>1294568.33984375</v>
      </c>
      <c r="AR2517" s="31">
        <v>1168838.82421875</v>
      </c>
      <c r="AS2517" s="31">
        <v>1276703.83984375</v>
      </c>
      <c r="AT2517" s="31">
        <v>1219871.76171875</v>
      </c>
      <c r="AU2517" s="31">
        <v>1147233.3046875</v>
      </c>
      <c r="AV2517" s="31">
        <v>1426357.31640625</v>
      </c>
      <c r="AW2517" s="31">
        <v>1390826.265625</v>
      </c>
      <c r="AX2517" s="31">
        <v>113406.03125</v>
      </c>
      <c r="AY2517" s="31">
        <v>73850.6640625</v>
      </c>
      <c r="AZ2517" s="31">
        <v>187256.6953125</v>
      </c>
    </row>
    <row r="2518" spans="1:52" ht="15" customHeight="1">
      <c r="A2518" s="29" t="s">
        <v>9755</v>
      </c>
      <c r="B2518" s="34">
        <v>36146</v>
      </c>
      <c r="C2518" s="28">
        <v>750</v>
      </c>
      <c r="D2518" s="28">
        <v>48.2</v>
      </c>
      <c r="E2518" s="28">
        <v>48</v>
      </c>
      <c r="F2518" s="29" t="s">
        <v>172</v>
      </c>
      <c r="G2518" s="29" t="s">
        <v>926</v>
      </c>
      <c r="H2518" s="28">
        <v>630</v>
      </c>
      <c r="I2518" s="29" t="s">
        <v>9703</v>
      </c>
      <c r="J2518" s="33" t="s">
        <v>9754</v>
      </c>
      <c r="K2518" s="29" t="s">
        <v>178</v>
      </c>
      <c r="L2518" s="29" t="s">
        <v>9751</v>
      </c>
      <c r="M2518" s="29" t="s">
        <v>176</v>
      </c>
      <c r="N2518" s="28">
        <v>522430</v>
      </c>
      <c r="O2518" s="28">
        <v>6179216</v>
      </c>
      <c r="P2518" s="29" t="s">
        <v>9750</v>
      </c>
      <c r="Q2518" s="32" t="s">
        <v>174</v>
      </c>
      <c r="R2518" s="19"/>
      <c r="S2518" s="19"/>
      <c r="T2518" s="19"/>
      <c r="U2518" s="19"/>
      <c r="V2518" s="19"/>
      <c r="W2518" s="19"/>
      <c r="X2518" s="19"/>
      <c r="Y2518" s="19"/>
      <c r="Z2518" s="19"/>
      <c r="AA2518" s="19"/>
      <c r="AB2518" s="19"/>
      <c r="AC2518" s="19"/>
      <c r="AD2518" s="19"/>
      <c r="AE2518" s="19"/>
      <c r="AF2518" s="19"/>
      <c r="AG2518" s="19"/>
      <c r="AH2518" s="19"/>
      <c r="AI2518" s="19"/>
      <c r="AJ2518" s="19"/>
      <c r="AK2518" s="19"/>
      <c r="AL2518" s="19"/>
      <c r="AM2518" s="31">
        <v>96897</v>
      </c>
      <c r="AN2518" s="31">
        <v>1218605</v>
      </c>
      <c r="AO2518" s="31">
        <v>1483858</v>
      </c>
      <c r="AP2518" s="31">
        <v>1191466.49609375</v>
      </c>
      <c r="AQ2518" s="31">
        <v>1294568.33984375</v>
      </c>
      <c r="AR2518" s="31">
        <v>1168838.82421875</v>
      </c>
      <c r="AS2518" s="31">
        <v>1276703.83984375</v>
      </c>
      <c r="AT2518" s="31">
        <v>1219871.76171875</v>
      </c>
      <c r="AU2518" s="31">
        <v>1147233.3046875</v>
      </c>
      <c r="AV2518" s="31">
        <v>1426357.31640625</v>
      </c>
      <c r="AW2518" s="31">
        <v>1390826.265625</v>
      </c>
      <c r="AX2518" s="31">
        <v>113406.03125</v>
      </c>
      <c r="AY2518" s="31">
        <v>73850.6640625</v>
      </c>
      <c r="AZ2518" s="31">
        <v>187256.6953125</v>
      </c>
    </row>
    <row r="2519" spans="1:52" ht="15" customHeight="1">
      <c r="A2519" s="29" t="s">
        <v>9753</v>
      </c>
      <c r="B2519" s="34">
        <v>36146</v>
      </c>
      <c r="C2519" s="28">
        <v>750</v>
      </c>
      <c r="D2519" s="28">
        <v>48.2</v>
      </c>
      <c r="E2519" s="28">
        <v>48</v>
      </c>
      <c r="F2519" s="29" t="s">
        <v>172</v>
      </c>
      <c r="G2519" s="29" t="s">
        <v>926</v>
      </c>
      <c r="H2519" s="28">
        <v>630</v>
      </c>
      <c r="I2519" s="29" t="s">
        <v>9703</v>
      </c>
      <c r="J2519" s="33" t="s">
        <v>9752</v>
      </c>
      <c r="K2519" s="29" t="s">
        <v>178</v>
      </c>
      <c r="L2519" s="29" t="s">
        <v>9751</v>
      </c>
      <c r="M2519" s="29" t="s">
        <v>176</v>
      </c>
      <c r="N2519" s="28">
        <v>522399</v>
      </c>
      <c r="O2519" s="28">
        <v>6178981</v>
      </c>
      <c r="P2519" s="29" t="s">
        <v>9750</v>
      </c>
      <c r="Q2519" s="32" t="s">
        <v>174</v>
      </c>
      <c r="R2519" s="19"/>
      <c r="S2519" s="19"/>
      <c r="T2519" s="19"/>
      <c r="U2519" s="19"/>
      <c r="V2519" s="19"/>
      <c r="W2519" s="19"/>
      <c r="X2519" s="19"/>
      <c r="Y2519" s="19"/>
      <c r="Z2519" s="19"/>
      <c r="AA2519" s="19"/>
      <c r="AB2519" s="19"/>
      <c r="AC2519" s="19"/>
      <c r="AD2519" s="19"/>
      <c r="AE2519" s="19"/>
      <c r="AF2519" s="19"/>
      <c r="AG2519" s="19"/>
      <c r="AH2519" s="19"/>
      <c r="AI2519" s="19"/>
      <c r="AJ2519" s="19"/>
      <c r="AK2519" s="19"/>
      <c r="AL2519" s="19"/>
      <c r="AM2519" s="31">
        <v>96897</v>
      </c>
      <c r="AN2519" s="31">
        <v>1218605</v>
      </c>
      <c r="AO2519" s="31">
        <v>1483858</v>
      </c>
      <c r="AP2519" s="31">
        <v>1191466.49609375</v>
      </c>
      <c r="AQ2519" s="31">
        <v>1294568.33984375</v>
      </c>
      <c r="AR2519" s="31">
        <v>1168838.82421875</v>
      </c>
      <c r="AS2519" s="31">
        <v>1276703.83984375</v>
      </c>
      <c r="AT2519" s="31">
        <v>1219871.76171875</v>
      </c>
      <c r="AU2519" s="31">
        <v>1147233.3046875</v>
      </c>
      <c r="AV2519" s="31">
        <v>1426357.31640625</v>
      </c>
      <c r="AW2519" s="31">
        <v>1390826.265625</v>
      </c>
      <c r="AX2519" s="31">
        <v>113406.03125</v>
      </c>
      <c r="AY2519" s="31">
        <v>73850.6640625</v>
      </c>
      <c r="AZ2519" s="31">
        <v>187256.6953125</v>
      </c>
    </row>
    <row r="2520" spans="1:52" ht="15" customHeight="1">
      <c r="A2520" s="29" t="s">
        <v>9749</v>
      </c>
      <c r="B2520" s="34">
        <v>36190</v>
      </c>
      <c r="C2520" s="28">
        <v>660</v>
      </c>
      <c r="D2520" s="28">
        <v>47</v>
      </c>
      <c r="E2520" s="28">
        <v>45.5</v>
      </c>
      <c r="F2520" s="29" t="s">
        <v>242</v>
      </c>
      <c r="G2520" s="29" t="s">
        <v>2129</v>
      </c>
      <c r="H2520" s="28">
        <v>630</v>
      </c>
      <c r="I2520" s="29" t="s">
        <v>9703</v>
      </c>
      <c r="J2520" s="33" t="s">
        <v>9748</v>
      </c>
      <c r="K2520" s="29" t="s">
        <v>178</v>
      </c>
      <c r="L2520" s="29" t="s">
        <v>9747</v>
      </c>
      <c r="M2520" s="29" t="s">
        <v>570</v>
      </c>
      <c r="N2520" s="28">
        <v>523358</v>
      </c>
      <c r="O2520" s="28">
        <v>6177184</v>
      </c>
      <c r="P2520" s="29" t="s">
        <v>9746</v>
      </c>
      <c r="Q2520" s="32" t="s">
        <v>174</v>
      </c>
      <c r="R2520" s="19"/>
      <c r="S2520" s="19"/>
      <c r="T2520" s="19"/>
      <c r="U2520" s="19"/>
      <c r="V2520" s="19"/>
      <c r="W2520" s="19"/>
      <c r="X2520" s="19"/>
      <c r="Y2520" s="19"/>
      <c r="Z2520" s="19"/>
      <c r="AA2520" s="19"/>
      <c r="AB2520" s="19"/>
      <c r="AC2520" s="19"/>
      <c r="AD2520" s="19"/>
      <c r="AE2520" s="19"/>
      <c r="AF2520" s="19"/>
      <c r="AG2520" s="19"/>
      <c r="AH2520" s="19"/>
      <c r="AI2520" s="19"/>
      <c r="AJ2520" s="19"/>
      <c r="AK2520" s="19"/>
      <c r="AL2520" s="19"/>
      <c r="AM2520" s="19"/>
      <c r="AN2520" s="31">
        <v>1023821</v>
      </c>
      <c r="AO2520" s="31">
        <v>1318980</v>
      </c>
      <c r="AP2520" s="31">
        <v>1042579.5</v>
      </c>
      <c r="AQ2520" s="31">
        <v>1134227</v>
      </c>
      <c r="AR2520" s="31">
        <v>1029262.75</v>
      </c>
      <c r="AS2520" s="31">
        <v>1155370.75</v>
      </c>
      <c r="AT2520" s="31">
        <v>1112632.5</v>
      </c>
      <c r="AU2520" s="31">
        <v>1020113.7109375</v>
      </c>
      <c r="AV2520" s="31">
        <v>1307712.5</v>
      </c>
      <c r="AW2520" s="31">
        <v>1205926.515625</v>
      </c>
      <c r="AX2520" s="31">
        <v>95392.5</v>
      </c>
      <c r="AY2520" s="31">
        <v>78036.25</v>
      </c>
      <c r="AZ2520" s="31">
        <v>173428.75</v>
      </c>
    </row>
    <row r="2521" spans="1:52" ht="15" customHeight="1">
      <c r="A2521" s="29" t="s">
        <v>9745</v>
      </c>
      <c r="B2521" s="34">
        <v>36617</v>
      </c>
      <c r="C2521" s="28">
        <v>800</v>
      </c>
      <c r="D2521" s="28">
        <v>50</v>
      </c>
      <c r="E2521" s="28">
        <v>46</v>
      </c>
      <c r="F2521" s="29" t="s">
        <v>1171</v>
      </c>
      <c r="G2521" s="29" t="s">
        <v>9704</v>
      </c>
      <c r="H2521" s="28">
        <v>630</v>
      </c>
      <c r="I2521" s="29" t="s">
        <v>9703</v>
      </c>
      <c r="J2521" s="33" t="s">
        <v>9744</v>
      </c>
      <c r="K2521" s="29" t="s">
        <v>178</v>
      </c>
      <c r="L2521" s="29" t="s">
        <v>9736</v>
      </c>
      <c r="M2521" s="29" t="s">
        <v>554</v>
      </c>
      <c r="N2521" s="28">
        <v>522150</v>
      </c>
      <c r="O2521" s="28">
        <v>6174076</v>
      </c>
      <c r="P2521" s="29" t="s">
        <v>9743</v>
      </c>
      <c r="Q2521" s="32" t="s">
        <v>174</v>
      </c>
      <c r="R2521" s="19"/>
      <c r="S2521" s="19"/>
      <c r="T2521" s="19"/>
      <c r="U2521" s="19"/>
      <c r="V2521" s="19"/>
      <c r="W2521" s="19"/>
      <c r="X2521" s="19"/>
      <c r="Y2521" s="19"/>
      <c r="Z2521" s="19"/>
      <c r="AA2521" s="19"/>
      <c r="AB2521" s="19"/>
      <c r="AC2521" s="19"/>
      <c r="AD2521" s="19"/>
      <c r="AE2521" s="19"/>
      <c r="AF2521" s="19"/>
      <c r="AG2521" s="19"/>
      <c r="AH2521" s="19"/>
      <c r="AI2521" s="19"/>
      <c r="AJ2521" s="19"/>
      <c r="AK2521" s="19"/>
      <c r="AL2521" s="19"/>
      <c r="AM2521" s="19"/>
      <c r="AN2521" s="19"/>
      <c r="AO2521" s="31">
        <v>1006657</v>
      </c>
      <c r="AP2521" s="31">
        <v>1353739.5</v>
      </c>
      <c r="AQ2521" s="31">
        <v>1528367</v>
      </c>
      <c r="AR2521" s="31">
        <v>1375170.75</v>
      </c>
      <c r="AS2521" s="31">
        <v>1349916.75</v>
      </c>
      <c r="AT2521" s="31">
        <v>1442113.75</v>
      </c>
      <c r="AU2521" s="31">
        <v>1341661.25</v>
      </c>
      <c r="AV2521" s="31">
        <v>1606225.75</v>
      </c>
      <c r="AW2521" s="31">
        <v>1550862</v>
      </c>
      <c r="AX2521" s="31">
        <v>135344.5</v>
      </c>
      <c r="AY2521" s="31">
        <v>99231.1484375</v>
      </c>
      <c r="AZ2521" s="31">
        <v>234575.6484375</v>
      </c>
    </row>
    <row r="2522" spans="1:52" ht="15" customHeight="1">
      <c r="A2522" s="29" t="s">
        <v>9742</v>
      </c>
      <c r="B2522" s="34">
        <v>36617</v>
      </c>
      <c r="C2522" s="28">
        <v>800</v>
      </c>
      <c r="D2522" s="28">
        <v>50</v>
      </c>
      <c r="E2522" s="28">
        <v>46</v>
      </c>
      <c r="F2522" s="29" t="s">
        <v>1171</v>
      </c>
      <c r="G2522" s="29" t="s">
        <v>9704</v>
      </c>
      <c r="H2522" s="28">
        <v>630</v>
      </c>
      <c r="I2522" s="29" t="s">
        <v>9703</v>
      </c>
      <c r="J2522" s="33" t="s">
        <v>9741</v>
      </c>
      <c r="K2522" s="29" t="s">
        <v>178</v>
      </c>
      <c r="L2522" s="29" t="s">
        <v>9736</v>
      </c>
      <c r="M2522" s="29" t="s">
        <v>9740</v>
      </c>
      <c r="N2522" s="28">
        <v>522031</v>
      </c>
      <c r="O2522" s="28">
        <v>6174281</v>
      </c>
      <c r="P2522" s="29" t="s">
        <v>9739</v>
      </c>
      <c r="Q2522" s="32" t="s">
        <v>174</v>
      </c>
      <c r="R2522" s="19"/>
      <c r="S2522" s="19"/>
      <c r="T2522" s="19"/>
      <c r="U2522" s="19"/>
      <c r="V2522" s="19"/>
      <c r="W2522" s="19"/>
      <c r="X2522" s="19"/>
      <c r="Y2522" s="19"/>
      <c r="Z2522" s="19"/>
      <c r="AA2522" s="19"/>
      <c r="AB2522" s="19"/>
      <c r="AC2522" s="19"/>
      <c r="AD2522" s="19"/>
      <c r="AE2522" s="19"/>
      <c r="AF2522" s="19"/>
      <c r="AG2522" s="19"/>
      <c r="AH2522" s="19"/>
      <c r="AI2522" s="19"/>
      <c r="AJ2522" s="19"/>
      <c r="AK2522" s="19"/>
      <c r="AL2522" s="19"/>
      <c r="AM2522" s="19"/>
      <c r="AN2522" s="19"/>
      <c r="AO2522" s="31">
        <v>997682</v>
      </c>
      <c r="AP2522" s="31">
        <v>1321269.25</v>
      </c>
      <c r="AQ2522" s="31">
        <v>1518121.5</v>
      </c>
      <c r="AR2522" s="31">
        <v>1345279</v>
      </c>
      <c r="AS2522" s="31">
        <v>1467031.75</v>
      </c>
      <c r="AT2522" s="31">
        <v>1420812.25</v>
      </c>
      <c r="AU2522" s="31">
        <v>1316601.75</v>
      </c>
      <c r="AV2522" s="31">
        <v>1554264.75</v>
      </c>
      <c r="AW2522" s="31">
        <v>886645.25</v>
      </c>
      <c r="AX2522" s="31">
        <v>82802.25</v>
      </c>
      <c r="AY2522" s="31">
        <v>85296.3984375</v>
      </c>
      <c r="AZ2522" s="31">
        <v>168098.6484375</v>
      </c>
    </row>
    <row r="2523" spans="1:52" ht="15" customHeight="1">
      <c r="A2523" s="29" t="s">
        <v>9738</v>
      </c>
      <c r="B2523" s="34">
        <v>36813</v>
      </c>
      <c r="C2523" s="28">
        <v>800</v>
      </c>
      <c r="D2523" s="28">
        <v>50</v>
      </c>
      <c r="E2523" s="28">
        <v>46</v>
      </c>
      <c r="F2523" s="29" t="s">
        <v>1171</v>
      </c>
      <c r="G2523" s="29" t="s">
        <v>9704</v>
      </c>
      <c r="H2523" s="28">
        <v>630</v>
      </c>
      <c r="I2523" s="29" t="s">
        <v>9703</v>
      </c>
      <c r="J2523" s="33" t="s">
        <v>9737</v>
      </c>
      <c r="K2523" s="29" t="s">
        <v>178</v>
      </c>
      <c r="L2523" s="29" t="s">
        <v>9736</v>
      </c>
      <c r="M2523" s="29" t="s">
        <v>9735</v>
      </c>
      <c r="N2523" s="28">
        <v>521954</v>
      </c>
      <c r="O2523" s="28">
        <v>6174478</v>
      </c>
      <c r="P2523" s="29" t="s">
        <v>9734</v>
      </c>
      <c r="Q2523" s="32" t="s">
        <v>174</v>
      </c>
      <c r="R2523" s="19"/>
      <c r="S2523" s="19"/>
      <c r="T2523" s="19"/>
      <c r="U2523" s="19"/>
      <c r="V2523" s="19"/>
      <c r="W2523" s="19"/>
      <c r="X2523" s="19"/>
      <c r="Y2523" s="19"/>
      <c r="Z2523" s="19"/>
      <c r="AA2523" s="19"/>
      <c r="AB2523" s="19"/>
      <c r="AC2523" s="19"/>
      <c r="AD2523" s="19"/>
      <c r="AE2523" s="19"/>
      <c r="AF2523" s="19"/>
      <c r="AG2523" s="19"/>
      <c r="AH2523" s="19"/>
      <c r="AI2523" s="19"/>
      <c r="AJ2523" s="19"/>
      <c r="AK2523" s="19"/>
      <c r="AL2523" s="19"/>
      <c r="AM2523" s="19"/>
      <c r="AN2523" s="19"/>
      <c r="AO2523" s="31">
        <v>413880</v>
      </c>
      <c r="AP2523" s="31">
        <v>1487337.5</v>
      </c>
      <c r="AQ2523" s="31">
        <v>1650839.5</v>
      </c>
      <c r="AR2523" s="31">
        <v>1468226.25</v>
      </c>
      <c r="AS2523" s="31">
        <v>1595973</v>
      </c>
      <c r="AT2523" s="31">
        <v>1562271.75</v>
      </c>
      <c r="AU2523" s="31">
        <v>1430009.75</v>
      </c>
      <c r="AV2523" s="31">
        <v>1693880.75</v>
      </c>
      <c r="AW2523" s="31">
        <v>1621123.25</v>
      </c>
      <c r="AX2523" s="31">
        <v>134096.75</v>
      </c>
      <c r="AY2523" s="31">
        <v>103716.296875</v>
      </c>
      <c r="AZ2523" s="31">
        <v>237813.046875</v>
      </c>
    </row>
    <row r="2524" spans="1:52" ht="15" customHeight="1">
      <c r="A2524" s="29" t="s">
        <v>9733</v>
      </c>
      <c r="B2524" s="34">
        <v>36908</v>
      </c>
      <c r="C2524" s="28">
        <v>800</v>
      </c>
      <c r="D2524" s="28">
        <v>50</v>
      </c>
      <c r="E2524" s="28">
        <v>46</v>
      </c>
      <c r="F2524" s="29" t="s">
        <v>1171</v>
      </c>
      <c r="G2524" s="29" t="s">
        <v>9704</v>
      </c>
      <c r="H2524" s="28">
        <v>630</v>
      </c>
      <c r="I2524" s="29" t="s">
        <v>9703</v>
      </c>
      <c r="J2524" s="33" t="s">
        <v>9732</v>
      </c>
      <c r="K2524" s="29" t="s">
        <v>178</v>
      </c>
      <c r="L2524" s="29" t="s">
        <v>9731</v>
      </c>
      <c r="M2524" s="29" t="s">
        <v>9730</v>
      </c>
      <c r="N2524" s="28">
        <v>522083</v>
      </c>
      <c r="O2524" s="28">
        <v>6172785</v>
      </c>
      <c r="P2524" s="29" t="s">
        <v>9729</v>
      </c>
      <c r="Q2524" s="32" t="s">
        <v>174</v>
      </c>
      <c r="R2524" s="19"/>
      <c r="S2524" s="19"/>
      <c r="T2524" s="19"/>
      <c r="U2524" s="19"/>
      <c r="V2524" s="19"/>
      <c r="W2524" s="19"/>
      <c r="X2524" s="19"/>
      <c r="Y2524" s="19"/>
      <c r="Z2524" s="19"/>
      <c r="AA2524" s="19"/>
      <c r="AB2524" s="19"/>
      <c r="AC2524" s="19"/>
      <c r="AD2524" s="19"/>
      <c r="AE2524" s="19"/>
      <c r="AF2524" s="19"/>
      <c r="AG2524" s="19"/>
      <c r="AH2524" s="19"/>
      <c r="AI2524" s="19"/>
      <c r="AJ2524" s="19"/>
      <c r="AK2524" s="19"/>
      <c r="AL2524" s="19"/>
      <c r="AM2524" s="19"/>
      <c r="AN2524" s="19"/>
      <c r="AO2524" s="19"/>
      <c r="AP2524" s="31">
        <v>1184003.25</v>
      </c>
      <c r="AQ2524" s="31">
        <v>1392250</v>
      </c>
      <c r="AR2524" s="31">
        <v>1318582.25</v>
      </c>
      <c r="AS2524" s="31">
        <v>1445682</v>
      </c>
      <c r="AT2524" s="31">
        <v>1328581.25</v>
      </c>
      <c r="AU2524" s="31">
        <v>1232687</v>
      </c>
      <c r="AV2524" s="31">
        <v>1644522.25</v>
      </c>
      <c r="AW2524" s="31">
        <v>1505426.75</v>
      </c>
      <c r="AX2524" s="31">
        <v>134195</v>
      </c>
      <c r="AY2524" s="31">
        <v>101279.75</v>
      </c>
      <c r="AZ2524" s="31">
        <v>235474.75</v>
      </c>
    </row>
    <row r="2525" spans="1:52" ht="15" customHeight="1">
      <c r="A2525" s="29" t="s">
        <v>9728</v>
      </c>
      <c r="B2525" s="34">
        <v>34513</v>
      </c>
      <c r="C2525" s="28">
        <v>300</v>
      </c>
      <c r="D2525" s="28">
        <v>31</v>
      </c>
      <c r="E2525" s="28">
        <v>30</v>
      </c>
      <c r="F2525" s="29" t="s">
        <v>440</v>
      </c>
      <c r="G2525" s="29" t="s">
        <v>9723</v>
      </c>
      <c r="H2525" s="28">
        <v>630</v>
      </c>
      <c r="I2525" s="29" t="s">
        <v>9703</v>
      </c>
      <c r="J2525" s="33" t="s">
        <v>9727</v>
      </c>
      <c r="K2525" s="29" t="s">
        <v>178</v>
      </c>
      <c r="L2525" s="29" t="s">
        <v>9726</v>
      </c>
      <c r="M2525" s="29" t="s">
        <v>575</v>
      </c>
      <c r="N2525" s="28">
        <v>544529.1</v>
      </c>
      <c r="O2525" s="28">
        <v>6167244</v>
      </c>
      <c r="P2525" s="29" t="s">
        <v>9725</v>
      </c>
      <c r="Q2525" s="32" t="s">
        <v>207</v>
      </c>
      <c r="R2525" s="19"/>
      <c r="S2525" s="19"/>
      <c r="T2525" s="19"/>
      <c r="U2525" s="19"/>
      <c r="V2525" s="19"/>
      <c r="W2525" s="19"/>
      <c r="X2525" s="19"/>
      <c r="Y2525" s="19"/>
      <c r="Z2525" s="19"/>
      <c r="AA2525" s="19"/>
      <c r="AB2525" s="19"/>
      <c r="AC2525" s="19"/>
      <c r="AD2525" s="19"/>
      <c r="AE2525" s="19"/>
      <c r="AF2525" s="19"/>
      <c r="AG2525" s="19"/>
      <c r="AH2525" s="19"/>
      <c r="AI2525" s="31">
        <v>237112</v>
      </c>
      <c r="AJ2525" s="31">
        <v>550900</v>
      </c>
      <c r="AK2525" s="31">
        <v>509600</v>
      </c>
      <c r="AL2525" s="31">
        <v>483100</v>
      </c>
      <c r="AM2525" s="31">
        <v>615947</v>
      </c>
      <c r="AN2525" s="31">
        <v>483915</v>
      </c>
      <c r="AO2525" s="31">
        <v>560483</v>
      </c>
      <c r="AP2525" s="31">
        <v>458748.75</v>
      </c>
      <c r="AQ2525" s="31">
        <v>527783.75</v>
      </c>
      <c r="AR2525" s="31">
        <v>415512.5</v>
      </c>
      <c r="AS2525" s="31">
        <v>504093.75</v>
      </c>
      <c r="AT2525" s="31">
        <v>482233</v>
      </c>
      <c r="AU2525" s="31">
        <v>428842.5</v>
      </c>
      <c r="AV2525" s="31">
        <v>544900.25</v>
      </c>
      <c r="AW2525" s="31">
        <v>495323.25</v>
      </c>
      <c r="AX2525" s="31">
        <v>41922.75</v>
      </c>
      <c r="AY2525" s="31">
        <v>35814</v>
      </c>
      <c r="AZ2525" s="31">
        <v>77736.75</v>
      </c>
    </row>
    <row r="2526" spans="1:52" ht="15" customHeight="1">
      <c r="A2526" s="29" t="s">
        <v>9724</v>
      </c>
      <c r="B2526" s="34">
        <v>29987</v>
      </c>
      <c r="C2526" s="28">
        <v>4</v>
      </c>
      <c r="D2526" s="28">
        <v>6</v>
      </c>
      <c r="E2526" s="28">
        <v>15</v>
      </c>
      <c r="F2526" s="29" t="s">
        <v>9717</v>
      </c>
      <c r="G2526" s="29" t="s">
        <v>4369</v>
      </c>
      <c r="H2526" s="28">
        <v>630</v>
      </c>
      <c r="I2526" s="29" t="s">
        <v>9703</v>
      </c>
      <c r="J2526" s="33" t="s">
        <v>9722</v>
      </c>
      <c r="K2526" s="29" t="s">
        <v>178</v>
      </c>
      <c r="L2526" s="29" t="s">
        <v>9721</v>
      </c>
      <c r="M2526" s="29" t="s">
        <v>9720</v>
      </c>
      <c r="N2526" s="28">
        <v>544909.4</v>
      </c>
      <c r="O2526" s="28">
        <v>6165060</v>
      </c>
      <c r="P2526" s="29" t="s">
        <v>9719</v>
      </c>
      <c r="Q2526" s="32" t="s">
        <v>368</v>
      </c>
      <c r="R2526" s="19"/>
      <c r="S2526" s="19"/>
      <c r="T2526" s="19"/>
      <c r="U2526" s="19"/>
      <c r="V2526" s="19"/>
      <c r="W2526" s="31">
        <v>2227</v>
      </c>
      <c r="X2526" s="31">
        <v>2082</v>
      </c>
      <c r="Y2526" s="31">
        <v>984</v>
      </c>
      <c r="Z2526" s="31">
        <v>0</v>
      </c>
      <c r="AA2526" s="31">
        <v>0</v>
      </c>
      <c r="AB2526" s="31">
        <v>1190</v>
      </c>
      <c r="AC2526" s="31">
        <v>4291</v>
      </c>
      <c r="AD2526" s="31">
        <v>4042</v>
      </c>
      <c r="AE2526" s="31">
        <v>3942</v>
      </c>
      <c r="AF2526" s="31">
        <v>3151</v>
      </c>
      <c r="AG2526" s="31">
        <v>4264</v>
      </c>
      <c r="AH2526" s="31">
        <v>4652</v>
      </c>
      <c r="AI2526" s="31">
        <v>4641</v>
      </c>
      <c r="AJ2526" s="31">
        <v>1914</v>
      </c>
      <c r="AK2526" s="31">
        <v>3183</v>
      </c>
      <c r="AL2526" s="31">
        <v>3401</v>
      </c>
      <c r="AM2526" s="31">
        <v>4771</v>
      </c>
      <c r="AN2526" s="31">
        <v>3174</v>
      </c>
      <c r="AO2526" s="31">
        <v>1175</v>
      </c>
      <c r="AP2526" s="31">
        <v>0</v>
      </c>
      <c r="AQ2526" s="31">
        <v>0</v>
      </c>
      <c r="AR2526" s="31">
        <v>0</v>
      </c>
      <c r="AS2526" s="31">
        <v>0</v>
      </c>
      <c r="AT2526" s="31">
        <v>0</v>
      </c>
      <c r="AU2526" s="31">
        <v>0</v>
      </c>
      <c r="AV2526" s="31">
        <v>0</v>
      </c>
      <c r="AW2526" s="31">
        <v>0</v>
      </c>
      <c r="AX2526" s="31">
        <v>0</v>
      </c>
      <c r="AY2526" s="31">
        <v>0</v>
      </c>
      <c r="AZ2526" s="31">
        <v>0</v>
      </c>
    </row>
    <row r="2527" spans="1:52" ht="15" customHeight="1">
      <c r="A2527" s="29" t="s">
        <v>9718</v>
      </c>
      <c r="B2527" s="34">
        <v>37264</v>
      </c>
      <c r="C2527" s="28">
        <v>600</v>
      </c>
      <c r="D2527" s="28">
        <v>43</v>
      </c>
      <c r="E2527" s="28">
        <v>40</v>
      </c>
      <c r="F2527" s="29" t="s">
        <v>1171</v>
      </c>
      <c r="G2527" s="29" t="s">
        <v>9712</v>
      </c>
      <c r="H2527" s="28">
        <v>630</v>
      </c>
      <c r="I2527" s="29" t="s">
        <v>9703</v>
      </c>
      <c r="J2527" s="33" t="s">
        <v>9716</v>
      </c>
      <c r="K2527" s="29" t="s">
        <v>178</v>
      </c>
      <c r="L2527" s="29" t="s">
        <v>9715</v>
      </c>
      <c r="M2527" s="29" t="s">
        <v>331</v>
      </c>
      <c r="N2527" s="28">
        <v>522285</v>
      </c>
      <c r="O2527" s="28">
        <v>6180822</v>
      </c>
      <c r="P2527" s="29" t="s">
        <v>9714</v>
      </c>
      <c r="Q2527" s="32" t="s">
        <v>174</v>
      </c>
      <c r="R2527" s="19"/>
      <c r="S2527" s="19"/>
      <c r="T2527" s="19"/>
      <c r="U2527" s="19"/>
      <c r="V2527" s="19"/>
      <c r="W2527" s="19"/>
      <c r="X2527" s="19"/>
      <c r="Y2527" s="19"/>
      <c r="Z2527" s="19"/>
      <c r="AA2527" s="19"/>
      <c r="AB2527" s="19"/>
      <c r="AC2527" s="19"/>
      <c r="AD2527" s="19"/>
      <c r="AE2527" s="19"/>
      <c r="AF2527" s="19"/>
      <c r="AG2527" s="19"/>
      <c r="AH2527" s="19"/>
      <c r="AI2527" s="19"/>
      <c r="AJ2527" s="19"/>
      <c r="AK2527" s="19"/>
      <c r="AL2527" s="19"/>
      <c r="AM2527" s="19"/>
      <c r="AN2527" s="19"/>
      <c r="AO2527" s="19"/>
      <c r="AP2527" s="19"/>
      <c r="AQ2527" s="31">
        <v>1085947</v>
      </c>
      <c r="AR2527" s="31">
        <v>980808.25</v>
      </c>
      <c r="AS2527" s="31">
        <v>1083114.25</v>
      </c>
      <c r="AT2527" s="31">
        <v>1039226.75</v>
      </c>
      <c r="AU2527" s="31">
        <v>941453.5</v>
      </c>
      <c r="AV2527" s="31">
        <v>1087728</v>
      </c>
      <c r="AW2527" s="31">
        <v>1106540</v>
      </c>
      <c r="AX2527" s="31">
        <v>101682</v>
      </c>
      <c r="AY2527" s="31">
        <v>76832.75</v>
      </c>
      <c r="AZ2527" s="31">
        <v>178514.75</v>
      </c>
    </row>
    <row r="2528" spans="1:52" ht="15" customHeight="1">
      <c r="A2528" s="29" t="s">
        <v>9713</v>
      </c>
      <c r="B2528" s="34">
        <v>37181</v>
      </c>
      <c r="C2528" s="28">
        <v>800</v>
      </c>
      <c r="D2528" s="28">
        <v>50</v>
      </c>
      <c r="E2528" s="28">
        <v>46</v>
      </c>
      <c r="F2528" s="29" t="s">
        <v>1171</v>
      </c>
      <c r="G2528" s="29" t="s">
        <v>9704</v>
      </c>
      <c r="H2528" s="28">
        <v>630</v>
      </c>
      <c r="I2528" s="29" t="s">
        <v>9703</v>
      </c>
      <c r="J2528" s="33" t="s">
        <v>9711</v>
      </c>
      <c r="K2528" s="29" t="s">
        <v>178</v>
      </c>
      <c r="L2528" s="29" t="s">
        <v>9707</v>
      </c>
      <c r="M2528" s="29" t="s">
        <v>216</v>
      </c>
      <c r="N2528" s="28">
        <v>522093</v>
      </c>
      <c r="O2528" s="28">
        <v>6172470</v>
      </c>
      <c r="P2528" s="29" t="s">
        <v>9710</v>
      </c>
      <c r="Q2528" s="32" t="s">
        <v>174</v>
      </c>
      <c r="R2528" s="19"/>
      <c r="S2528" s="19"/>
      <c r="T2528" s="19"/>
      <c r="U2528" s="19"/>
      <c r="V2528" s="19"/>
      <c r="W2528" s="19"/>
      <c r="X2528" s="19"/>
      <c r="Y2528" s="19"/>
      <c r="Z2528" s="19"/>
      <c r="AA2528" s="19"/>
      <c r="AB2528" s="19"/>
      <c r="AC2528" s="19"/>
      <c r="AD2528" s="19"/>
      <c r="AE2528" s="19"/>
      <c r="AF2528" s="19"/>
      <c r="AG2528" s="19"/>
      <c r="AH2528" s="19"/>
      <c r="AI2528" s="19"/>
      <c r="AJ2528" s="19"/>
      <c r="AK2528" s="19"/>
      <c r="AL2528" s="19"/>
      <c r="AM2528" s="19"/>
      <c r="AN2528" s="19"/>
      <c r="AO2528" s="19"/>
      <c r="AP2528" s="31">
        <v>279579</v>
      </c>
      <c r="AQ2528" s="31">
        <v>1419299</v>
      </c>
      <c r="AR2528" s="31">
        <v>1236891.25</v>
      </c>
      <c r="AS2528" s="31">
        <v>1346194.25</v>
      </c>
      <c r="AT2528" s="31">
        <v>1295799.25</v>
      </c>
      <c r="AU2528" s="31">
        <v>1180307.25</v>
      </c>
      <c r="AV2528" s="31">
        <v>1441140.5</v>
      </c>
      <c r="AW2528" s="31">
        <v>1341075.75</v>
      </c>
      <c r="AX2528" s="31">
        <v>114116.75</v>
      </c>
      <c r="AY2528" s="31">
        <v>89675.5</v>
      </c>
      <c r="AZ2528" s="31">
        <v>203792.25</v>
      </c>
    </row>
    <row r="2529" spans="1:52" ht="15" customHeight="1">
      <c r="A2529" s="29" t="s">
        <v>9709</v>
      </c>
      <c r="B2529" s="34">
        <v>37181</v>
      </c>
      <c r="C2529" s="28">
        <v>800</v>
      </c>
      <c r="D2529" s="28">
        <v>50</v>
      </c>
      <c r="E2529" s="28">
        <v>46</v>
      </c>
      <c r="F2529" s="29" t="s">
        <v>1171</v>
      </c>
      <c r="G2529" s="29" t="s">
        <v>9704</v>
      </c>
      <c r="H2529" s="28">
        <v>630</v>
      </c>
      <c r="I2529" s="29" t="s">
        <v>9703</v>
      </c>
      <c r="J2529" s="33" t="s">
        <v>9708</v>
      </c>
      <c r="K2529" s="29" t="s">
        <v>178</v>
      </c>
      <c r="L2529" s="29" t="s">
        <v>9707</v>
      </c>
      <c r="M2529" s="29" t="s">
        <v>216</v>
      </c>
      <c r="N2529" s="28">
        <v>522100</v>
      </c>
      <c r="O2529" s="28">
        <v>6172670</v>
      </c>
      <c r="P2529" s="29" t="s">
        <v>9706</v>
      </c>
      <c r="Q2529" s="32" t="s">
        <v>174</v>
      </c>
      <c r="R2529" s="19"/>
      <c r="S2529" s="19"/>
      <c r="T2529" s="19"/>
      <c r="U2529" s="19"/>
      <c r="V2529" s="19"/>
      <c r="W2529" s="19"/>
      <c r="X2529" s="19"/>
      <c r="Y2529" s="19"/>
      <c r="Z2529" s="19"/>
      <c r="AA2529" s="19"/>
      <c r="AB2529" s="19"/>
      <c r="AC2529" s="19"/>
      <c r="AD2529" s="19"/>
      <c r="AE2529" s="19"/>
      <c r="AF2529" s="19"/>
      <c r="AG2529" s="19"/>
      <c r="AH2529" s="19"/>
      <c r="AI2529" s="19"/>
      <c r="AJ2529" s="19"/>
      <c r="AK2529" s="19"/>
      <c r="AL2529" s="19"/>
      <c r="AM2529" s="19"/>
      <c r="AN2529" s="19"/>
      <c r="AO2529" s="19"/>
      <c r="AP2529" s="31">
        <v>333534.5</v>
      </c>
      <c r="AQ2529" s="31">
        <v>1474991.25</v>
      </c>
      <c r="AR2529" s="31">
        <v>1285277.015625</v>
      </c>
      <c r="AS2529" s="31">
        <v>1414688.75</v>
      </c>
      <c r="AT2529" s="31">
        <v>1352718.25</v>
      </c>
      <c r="AU2529" s="31">
        <v>1215668.5</v>
      </c>
      <c r="AV2529" s="31">
        <v>1545014.5</v>
      </c>
      <c r="AW2529" s="31">
        <v>1453020.25</v>
      </c>
      <c r="AX2529" s="31">
        <v>125411.75</v>
      </c>
      <c r="AY2529" s="31">
        <v>94005</v>
      </c>
      <c r="AZ2529" s="31">
        <v>219416.75</v>
      </c>
    </row>
    <row r="2530" spans="1:52" ht="15" customHeight="1">
      <c r="A2530" s="29" t="s">
        <v>9705</v>
      </c>
      <c r="B2530" s="34">
        <v>37561</v>
      </c>
      <c r="C2530" s="28">
        <v>25</v>
      </c>
      <c r="D2530" s="28">
        <v>12.8</v>
      </c>
      <c r="E2530" s="28">
        <v>18</v>
      </c>
      <c r="F2530" s="29" t="s">
        <v>5992</v>
      </c>
      <c r="G2530" s="29" t="s">
        <v>9697</v>
      </c>
      <c r="H2530" s="28">
        <v>630</v>
      </c>
      <c r="I2530" s="29" t="s">
        <v>9703</v>
      </c>
      <c r="J2530" s="33" t="s">
        <v>9702</v>
      </c>
      <c r="K2530" s="29" t="s">
        <v>178</v>
      </c>
      <c r="L2530" s="29" t="s">
        <v>9701</v>
      </c>
      <c r="M2530" s="29" t="s">
        <v>9700</v>
      </c>
      <c r="N2530" s="28">
        <v>525307</v>
      </c>
      <c r="O2530" s="28">
        <v>6189212</v>
      </c>
      <c r="P2530" s="29" t="s">
        <v>9699</v>
      </c>
      <c r="Q2530" s="32" t="s">
        <v>368</v>
      </c>
      <c r="R2530" s="19"/>
      <c r="S2530" s="19"/>
      <c r="T2530" s="19"/>
      <c r="U2530" s="19"/>
      <c r="V2530" s="19"/>
      <c r="W2530" s="19"/>
      <c r="X2530" s="19"/>
      <c r="Y2530" s="19"/>
      <c r="Z2530" s="19"/>
      <c r="AA2530" s="19"/>
      <c r="AB2530" s="19"/>
      <c r="AC2530" s="19"/>
      <c r="AD2530" s="19"/>
      <c r="AE2530" s="19"/>
      <c r="AF2530" s="19"/>
      <c r="AG2530" s="19"/>
      <c r="AH2530" s="19"/>
      <c r="AI2530" s="19"/>
      <c r="AJ2530" s="19"/>
      <c r="AK2530" s="19"/>
      <c r="AL2530" s="19"/>
      <c r="AM2530" s="19"/>
      <c r="AN2530" s="19"/>
      <c r="AO2530" s="19"/>
      <c r="AP2530" s="19"/>
      <c r="AQ2530" s="31">
        <v>0</v>
      </c>
      <c r="AR2530" s="31">
        <v>6077.9999389648438</v>
      </c>
      <c r="AS2530" s="31">
        <v>11495.000122070313</v>
      </c>
      <c r="AT2530" s="31">
        <v>10920.999778747559</v>
      </c>
      <c r="AU2530" s="31">
        <v>7747.0000534057617</v>
      </c>
      <c r="AV2530" s="31">
        <v>12779.999847412109</v>
      </c>
      <c r="AW2530" s="31">
        <v>8737.9919891357422</v>
      </c>
      <c r="AX2530" s="31">
        <v>0</v>
      </c>
      <c r="AY2530" s="31">
        <v>0</v>
      </c>
      <c r="AZ2530" s="31">
        <v>0</v>
      </c>
    </row>
    <row r="2531" spans="1:52" ht="15" customHeight="1">
      <c r="A2531" s="29" t="s">
        <v>9698</v>
      </c>
      <c r="B2531" s="34">
        <v>36800</v>
      </c>
      <c r="C2531" s="28">
        <v>1300</v>
      </c>
      <c r="D2531" s="28">
        <v>62</v>
      </c>
      <c r="E2531" s="28">
        <v>68</v>
      </c>
      <c r="F2531" s="29" t="s">
        <v>440</v>
      </c>
      <c r="G2531" s="29" t="s">
        <v>9673</v>
      </c>
      <c r="H2531" s="28">
        <v>657</v>
      </c>
      <c r="I2531" s="29" t="s">
        <v>9333</v>
      </c>
      <c r="J2531" s="33" t="s">
        <v>9696</v>
      </c>
      <c r="K2531" s="29" t="s">
        <v>178</v>
      </c>
      <c r="L2531" s="29" t="s">
        <v>9683</v>
      </c>
      <c r="M2531" s="29" t="s">
        <v>216</v>
      </c>
      <c r="N2531" s="28">
        <v>501942.4</v>
      </c>
      <c r="O2531" s="28">
        <v>6246779</v>
      </c>
      <c r="P2531" s="29" t="s">
        <v>9695</v>
      </c>
      <c r="Q2531" s="32" t="s">
        <v>174</v>
      </c>
      <c r="R2531" s="19"/>
      <c r="S2531" s="19"/>
      <c r="T2531" s="19"/>
      <c r="U2531" s="19"/>
      <c r="V2531" s="19"/>
      <c r="W2531" s="19"/>
      <c r="X2531" s="19"/>
      <c r="Y2531" s="19"/>
      <c r="Z2531" s="19"/>
      <c r="AA2531" s="19"/>
      <c r="AB2531" s="19"/>
      <c r="AC2531" s="19"/>
      <c r="AD2531" s="19"/>
      <c r="AE2531" s="19"/>
      <c r="AF2531" s="19"/>
      <c r="AG2531" s="19"/>
      <c r="AH2531" s="19"/>
      <c r="AI2531" s="19"/>
      <c r="AJ2531" s="19"/>
      <c r="AK2531" s="19"/>
      <c r="AL2531" s="19"/>
      <c r="AM2531" s="19"/>
      <c r="AN2531" s="19"/>
      <c r="AO2531" s="31">
        <v>151490</v>
      </c>
      <c r="AP2531" s="31">
        <v>2229250</v>
      </c>
      <c r="AQ2531" s="31">
        <v>2454785</v>
      </c>
      <c r="AR2531" s="31">
        <v>2193324</v>
      </c>
      <c r="AS2531" s="31">
        <v>2408280</v>
      </c>
      <c r="AT2531" s="31">
        <v>2478714</v>
      </c>
      <c r="AU2531" s="31">
        <v>2201090</v>
      </c>
      <c r="AV2531" s="31">
        <v>2676812</v>
      </c>
      <c r="AW2531" s="31">
        <v>2467097</v>
      </c>
      <c r="AX2531" s="31">
        <v>210180</v>
      </c>
      <c r="AY2531" s="31">
        <v>145790</v>
      </c>
      <c r="AZ2531" s="31">
        <v>355970</v>
      </c>
    </row>
    <row r="2532" spans="1:52" ht="15" customHeight="1">
      <c r="A2532" s="29" t="s">
        <v>9694</v>
      </c>
      <c r="B2532" s="34">
        <v>36800</v>
      </c>
      <c r="C2532" s="28">
        <v>1300</v>
      </c>
      <c r="D2532" s="28">
        <v>62</v>
      </c>
      <c r="E2532" s="28">
        <v>68</v>
      </c>
      <c r="F2532" s="29" t="s">
        <v>440</v>
      </c>
      <c r="G2532" s="29" t="s">
        <v>9673</v>
      </c>
      <c r="H2532" s="28">
        <v>657</v>
      </c>
      <c r="I2532" s="29" t="s">
        <v>9333</v>
      </c>
      <c r="J2532" s="33" t="s">
        <v>9693</v>
      </c>
      <c r="K2532" s="29" t="s">
        <v>178</v>
      </c>
      <c r="L2532" s="29" t="s">
        <v>9683</v>
      </c>
      <c r="M2532" s="29" t="s">
        <v>216</v>
      </c>
      <c r="N2532" s="28">
        <v>501710.1</v>
      </c>
      <c r="O2532" s="28">
        <v>6246929</v>
      </c>
      <c r="P2532" s="29" t="s">
        <v>9692</v>
      </c>
      <c r="Q2532" s="32" t="s">
        <v>174</v>
      </c>
      <c r="R2532" s="19"/>
      <c r="S2532" s="19"/>
      <c r="T2532" s="19"/>
      <c r="U2532" s="19"/>
      <c r="V2532" s="19"/>
      <c r="W2532" s="19"/>
      <c r="X2532" s="19"/>
      <c r="Y2532" s="19"/>
      <c r="Z2532" s="19"/>
      <c r="AA2532" s="19"/>
      <c r="AB2532" s="19"/>
      <c r="AC2532" s="19"/>
      <c r="AD2532" s="19"/>
      <c r="AE2532" s="19"/>
      <c r="AF2532" s="19"/>
      <c r="AG2532" s="19"/>
      <c r="AH2532" s="19"/>
      <c r="AI2532" s="19"/>
      <c r="AJ2532" s="19"/>
      <c r="AK2532" s="19"/>
      <c r="AL2532" s="19"/>
      <c r="AM2532" s="19"/>
      <c r="AN2532" s="19"/>
      <c r="AO2532" s="31">
        <v>104655</v>
      </c>
      <c r="AP2532" s="31">
        <v>2119663</v>
      </c>
      <c r="AQ2532" s="31">
        <v>2290777</v>
      </c>
      <c r="AR2532" s="31">
        <v>2075826</v>
      </c>
      <c r="AS2532" s="31">
        <v>2252375</v>
      </c>
      <c r="AT2532" s="31">
        <v>2317586</v>
      </c>
      <c r="AU2532" s="31">
        <v>2038950</v>
      </c>
      <c r="AV2532" s="31">
        <v>2525207</v>
      </c>
      <c r="AW2532" s="31">
        <v>2378076</v>
      </c>
      <c r="AX2532" s="31">
        <v>216476</v>
      </c>
      <c r="AY2532" s="31">
        <v>137974</v>
      </c>
      <c r="AZ2532" s="31">
        <v>354450</v>
      </c>
    </row>
    <row r="2533" spans="1:52" ht="15" customHeight="1">
      <c r="A2533" s="29" t="s">
        <v>9691</v>
      </c>
      <c r="B2533" s="34">
        <v>36800</v>
      </c>
      <c r="C2533" s="28">
        <v>1300</v>
      </c>
      <c r="D2533" s="28">
        <v>62</v>
      </c>
      <c r="E2533" s="28">
        <v>68</v>
      </c>
      <c r="F2533" s="29" t="s">
        <v>440</v>
      </c>
      <c r="G2533" s="29" t="s">
        <v>9673</v>
      </c>
      <c r="H2533" s="28">
        <v>657</v>
      </c>
      <c r="I2533" s="29" t="s">
        <v>9333</v>
      </c>
      <c r="J2533" s="33" t="s">
        <v>9690</v>
      </c>
      <c r="K2533" s="29" t="s">
        <v>178</v>
      </c>
      <c r="L2533" s="29" t="s">
        <v>9683</v>
      </c>
      <c r="M2533" s="29" t="s">
        <v>346</v>
      </c>
      <c r="N2533" s="28">
        <v>501477.9</v>
      </c>
      <c r="O2533" s="28">
        <v>6247078</v>
      </c>
      <c r="P2533" s="29" t="s">
        <v>9689</v>
      </c>
      <c r="Q2533" s="32" t="s">
        <v>174</v>
      </c>
      <c r="R2533" s="19"/>
      <c r="S2533" s="19"/>
      <c r="T2533" s="19"/>
      <c r="U2533" s="19"/>
      <c r="V2533" s="19"/>
      <c r="W2533" s="19"/>
      <c r="X2533" s="19"/>
      <c r="Y2533" s="19"/>
      <c r="Z2533" s="19"/>
      <c r="AA2533" s="19"/>
      <c r="AB2533" s="19"/>
      <c r="AC2533" s="19"/>
      <c r="AD2533" s="19"/>
      <c r="AE2533" s="19"/>
      <c r="AF2533" s="19"/>
      <c r="AG2533" s="19"/>
      <c r="AH2533" s="19"/>
      <c r="AI2533" s="19"/>
      <c r="AJ2533" s="19"/>
      <c r="AK2533" s="19"/>
      <c r="AL2533" s="19"/>
      <c r="AM2533" s="19"/>
      <c r="AN2533" s="19"/>
      <c r="AO2533" s="31">
        <v>63848</v>
      </c>
      <c r="AP2533" s="31">
        <v>2118426</v>
      </c>
      <c r="AQ2533" s="31">
        <v>2307574</v>
      </c>
      <c r="AR2533" s="31">
        <v>2088778</v>
      </c>
      <c r="AS2533" s="31">
        <v>2286216</v>
      </c>
      <c r="AT2533" s="31">
        <v>2362137</v>
      </c>
      <c r="AU2533" s="31">
        <v>2093202</v>
      </c>
      <c r="AV2533" s="31">
        <v>2585740</v>
      </c>
      <c r="AW2533" s="31">
        <v>2457588</v>
      </c>
      <c r="AX2533" s="31">
        <v>222379</v>
      </c>
      <c r="AY2533" s="31">
        <v>144172</v>
      </c>
      <c r="AZ2533" s="31">
        <v>366551</v>
      </c>
    </row>
    <row r="2534" spans="1:52" ht="15" customHeight="1">
      <c r="A2534" s="29" t="s">
        <v>9688</v>
      </c>
      <c r="B2534" s="34">
        <v>36800</v>
      </c>
      <c r="C2534" s="28">
        <v>1300</v>
      </c>
      <c r="D2534" s="28">
        <v>62</v>
      </c>
      <c r="E2534" s="28">
        <v>68</v>
      </c>
      <c r="F2534" s="29" t="s">
        <v>440</v>
      </c>
      <c r="G2534" s="29" t="s">
        <v>9673</v>
      </c>
      <c r="H2534" s="28">
        <v>657</v>
      </c>
      <c r="I2534" s="29" t="s">
        <v>9333</v>
      </c>
      <c r="J2534" s="33" t="s">
        <v>9687</v>
      </c>
      <c r="K2534" s="29" t="s">
        <v>178</v>
      </c>
      <c r="L2534" s="29" t="s">
        <v>9683</v>
      </c>
      <c r="M2534" s="29" t="s">
        <v>1859</v>
      </c>
      <c r="N2534" s="28">
        <v>501245.7</v>
      </c>
      <c r="O2534" s="28">
        <v>6247227</v>
      </c>
      <c r="P2534" s="29" t="s">
        <v>9686</v>
      </c>
      <c r="Q2534" s="32" t="s">
        <v>174</v>
      </c>
      <c r="R2534" s="19"/>
      <c r="S2534" s="19"/>
      <c r="T2534" s="19"/>
      <c r="U2534" s="19"/>
      <c r="V2534" s="19"/>
      <c r="W2534" s="19"/>
      <c r="X2534" s="19"/>
      <c r="Y2534" s="19"/>
      <c r="Z2534" s="19"/>
      <c r="AA2534" s="19"/>
      <c r="AB2534" s="19"/>
      <c r="AC2534" s="19"/>
      <c r="AD2534" s="19"/>
      <c r="AE2534" s="19"/>
      <c r="AF2534" s="19"/>
      <c r="AG2534" s="19"/>
      <c r="AH2534" s="19"/>
      <c r="AI2534" s="19"/>
      <c r="AJ2534" s="19"/>
      <c r="AK2534" s="19"/>
      <c r="AL2534" s="19"/>
      <c r="AM2534" s="19"/>
      <c r="AN2534" s="19"/>
      <c r="AO2534" s="31">
        <v>47897</v>
      </c>
      <c r="AP2534" s="31">
        <v>2088593</v>
      </c>
      <c r="AQ2534" s="31">
        <v>2309436</v>
      </c>
      <c r="AR2534" s="31">
        <v>2079093</v>
      </c>
      <c r="AS2534" s="31">
        <v>2250592</v>
      </c>
      <c r="AT2534" s="31">
        <v>2330796</v>
      </c>
      <c r="AU2534" s="31">
        <v>2083467</v>
      </c>
      <c r="AV2534" s="31">
        <v>2582144</v>
      </c>
      <c r="AW2534" s="31">
        <v>2442478</v>
      </c>
      <c r="AX2534" s="31">
        <v>214785</v>
      </c>
      <c r="AY2534" s="31">
        <v>144721</v>
      </c>
      <c r="AZ2534" s="31">
        <v>359506</v>
      </c>
    </row>
    <row r="2535" spans="1:52" ht="15" customHeight="1">
      <c r="A2535" s="29" t="s">
        <v>9685</v>
      </c>
      <c r="B2535" s="34">
        <v>36800</v>
      </c>
      <c r="C2535" s="28">
        <v>1300</v>
      </c>
      <c r="D2535" s="28">
        <v>62</v>
      </c>
      <c r="E2535" s="28">
        <v>68</v>
      </c>
      <c r="F2535" s="29" t="s">
        <v>440</v>
      </c>
      <c r="G2535" s="29" t="s">
        <v>9673</v>
      </c>
      <c r="H2535" s="28">
        <v>657</v>
      </c>
      <c r="I2535" s="29" t="s">
        <v>9333</v>
      </c>
      <c r="J2535" s="33" t="s">
        <v>9684</v>
      </c>
      <c r="K2535" s="29" t="s">
        <v>178</v>
      </c>
      <c r="L2535" s="29" t="s">
        <v>9683</v>
      </c>
      <c r="M2535" s="29" t="s">
        <v>929</v>
      </c>
      <c r="N2535" s="28">
        <v>501013.4</v>
      </c>
      <c r="O2535" s="28">
        <v>6247376</v>
      </c>
      <c r="P2535" s="29" t="s">
        <v>9682</v>
      </c>
      <c r="Q2535" s="32" t="s">
        <v>174</v>
      </c>
      <c r="R2535" s="19"/>
      <c r="S2535" s="19"/>
      <c r="T2535" s="19"/>
      <c r="U2535" s="19"/>
      <c r="V2535" s="19"/>
      <c r="W2535" s="19"/>
      <c r="X2535" s="19"/>
      <c r="Y2535" s="19"/>
      <c r="Z2535" s="19"/>
      <c r="AA2535" s="19"/>
      <c r="AB2535" s="19"/>
      <c r="AC2535" s="19"/>
      <c r="AD2535" s="19"/>
      <c r="AE2535" s="19"/>
      <c r="AF2535" s="19"/>
      <c r="AG2535" s="19"/>
      <c r="AH2535" s="19"/>
      <c r="AI2535" s="19"/>
      <c r="AJ2535" s="19"/>
      <c r="AK2535" s="19"/>
      <c r="AL2535" s="19"/>
      <c r="AM2535" s="19"/>
      <c r="AN2535" s="19"/>
      <c r="AO2535" s="31">
        <v>21437</v>
      </c>
      <c r="AP2535" s="31">
        <v>2059188</v>
      </c>
      <c r="AQ2535" s="31">
        <v>2286349</v>
      </c>
      <c r="AR2535" s="31">
        <v>2022386</v>
      </c>
      <c r="AS2535" s="31">
        <v>2243961</v>
      </c>
      <c r="AT2535" s="31">
        <v>2304294</v>
      </c>
      <c r="AU2535" s="31">
        <v>2023901</v>
      </c>
      <c r="AV2535" s="31">
        <v>2543706</v>
      </c>
      <c r="AW2535" s="31">
        <v>2434270</v>
      </c>
      <c r="AX2535" s="31">
        <v>224501</v>
      </c>
      <c r="AY2535" s="31">
        <v>137828</v>
      </c>
      <c r="AZ2535" s="31">
        <v>362329</v>
      </c>
    </row>
    <row r="2536" spans="1:52" ht="15" customHeight="1">
      <c r="A2536" s="29" t="s">
        <v>9681</v>
      </c>
      <c r="B2536" s="34">
        <v>36800</v>
      </c>
      <c r="C2536" s="28">
        <v>1300</v>
      </c>
      <c r="D2536" s="28">
        <v>62</v>
      </c>
      <c r="E2536" s="28">
        <v>68</v>
      </c>
      <c r="F2536" s="29" t="s">
        <v>440</v>
      </c>
      <c r="G2536" s="29" t="s">
        <v>9673</v>
      </c>
      <c r="H2536" s="28">
        <v>657</v>
      </c>
      <c r="I2536" s="29" t="s">
        <v>9333</v>
      </c>
      <c r="J2536" s="33" t="s">
        <v>9680</v>
      </c>
      <c r="K2536" s="29" t="s">
        <v>178</v>
      </c>
      <c r="L2536" s="29" t="s">
        <v>9676</v>
      </c>
      <c r="M2536" s="29" t="s">
        <v>2774</v>
      </c>
      <c r="N2536" s="28">
        <v>500703</v>
      </c>
      <c r="O2536" s="28">
        <v>6247327</v>
      </c>
      <c r="P2536" s="29" t="s">
        <v>9679</v>
      </c>
      <c r="Q2536" s="32" t="s">
        <v>174</v>
      </c>
      <c r="R2536" s="19"/>
      <c r="S2536" s="19"/>
      <c r="T2536" s="19"/>
      <c r="U2536" s="19"/>
      <c r="V2536" s="19"/>
      <c r="W2536" s="19"/>
      <c r="X2536" s="19"/>
      <c r="Y2536" s="19"/>
      <c r="Z2536" s="19"/>
      <c r="AA2536" s="19"/>
      <c r="AB2536" s="19"/>
      <c r="AC2536" s="19"/>
      <c r="AD2536" s="19"/>
      <c r="AE2536" s="19"/>
      <c r="AF2536" s="19"/>
      <c r="AG2536" s="19"/>
      <c r="AH2536" s="19"/>
      <c r="AI2536" s="19"/>
      <c r="AJ2536" s="19"/>
      <c r="AK2536" s="19"/>
      <c r="AL2536" s="19"/>
      <c r="AM2536" s="19"/>
      <c r="AN2536" s="19"/>
      <c r="AO2536" s="31">
        <v>22464</v>
      </c>
      <c r="AP2536" s="31">
        <v>2038435</v>
      </c>
      <c r="AQ2536" s="31">
        <v>2076785</v>
      </c>
      <c r="AR2536" s="31">
        <v>2013000</v>
      </c>
      <c r="AS2536" s="31">
        <v>2184319</v>
      </c>
      <c r="AT2536" s="31">
        <v>2231509</v>
      </c>
      <c r="AU2536" s="31">
        <v>1990020</v>
      </c>
      <c r="AV2536" s="31">
        <v>2504043</v>
      </c>
      <c r="AW2536" s="31">
        <v>2360221</v>
      </c>
      <c r="AX2536" s="31">
        <v>218861</v>
      </c>
      <c r="AY2536" s="31">
        <v>136771</v>
      </c>
      <c r="AZ2536" s="31">
        <v>355632</v>
      </c>
    </row>
    <row r="2537" spans="1:52" ht="15" customHeight="1">
      <c r="A2537" s="29" t="s">
        <v>9678</v>
      </c>
      <c r="B2537" s="34">
        <v>36800</v>
      </c>
      <c r="C2537" s="28">
        <v>1300</v>
      </c>
      <c r="D2537" s="28">
        <v>62</v>
      </c>
      <c r="E2537" s="28">
        <v>68</v>
      </c>
      <c r="F2537" s="29" t="s">
        <v>440</v>
      </c>
      <c r="G2537" s="29" t="s">
        <v>9673</v>
      </c>
      <c r="H2537" s="28">
        <v>657</v>
      </c>
      <c r="I2537" s="29" t="s">
        <v>9333</v>
      </c>
      <c r="J2537" s="33" t="s">
        <v>9677</v>
      </c>
      <c r="K2537" s="29" t="s">
        <v>178</v>
      </c>
      <c r="L2537" s="29" t="s">
        <v>9676</v>
      </c>
      <c r="M2537" s="29" t="s">
        <v>2774</v>
      </c>
      <c r="N2537" s="28">
        <v>500549.5</v>
      </c>
      <c r="O2537" s="28">
        <v>6247674</v>
      </c>
      <c r="P2537" s="29" t="s">
        <v>9675</v>
      </c>
      <c r="Q2537" s="32" t="s">
        <v>174</v>
      </c>
      <c r="R2537" s="19"/>
      <c r="S2537" s="19"/>
      <c r="T2537" s="19"/>
      <c r="U2537" s="19"/>
      <c r="V2537" s="19"/>
      <c r="W2537" s="19"/>
      <c r="X2537" s="19"/>
      <c r="Y2537" s="19"/>
      <c r="Z2537" s="19"/>
      <c r="AA2537" s="19"/>
      <c r="AB2537" s="19"/>
      <c r="AC2537" s="19"/>
      <c r="AD2537" s="19"/>
      <c r="AE2537" s="19"/>
      <c r="AF2537" s="19"/>
      <c r="AG2537" s="19"/>
      <c r="AH2537" s="19"/>
      <c r="AI2537" s="19"/>
      <c r="AJ2537" s="19"/>
      <c r="AK2537" s="19"/>
      <c r="AL2537" s="19"/>
      <c r="AM2537" s="19"/>
      <c r="AN2537" s="19"/>
      <c r="AO2537" s="31">
        <v>26381</v>
      </c>
      <c r="AP2537" s="31">
        <v>2144656</v>
      </c>
      <c r="AQ2537" s="31">
        <v>2208612</v>
      </c>
      <c r="AR2537" s="31">
        <v>2107402</v>
      </c>
      <c r="AS2537" s="31">
        <v>2312326</v>
      </c>
      <c r="AT2537" s="31">
        <v>2305942</v>
      </c>
      <c r="AU2537" s="31">
        <v>2080907</v>
      </c>
      <c r="AV2537" s="31">
        <v>2619596</v>
      </c>
      <c r="AW2537" s="31">
        <v>2449697</v>
      </c>
      <c r="AX2537" s="31">
        <v>202025</v>
      </c>
      <c r="AY2537" s="31">
        <v>152209</v>
      </c>
      <c r="AZ2537" s="31">
        <v>354234</v>
      </c>
    </row>
    <row r="2538" spans="1:52" ht="15" customHeight="1">
      <c r="A2538" s="29" t="s">
        <v>9674</v>
      </c>
      <c r="B2538" s="34">
        <v>36222</v>
      </c>
      <c r="C2538" s="28">
        <v>660</v>
      </c>
      <c r="D2538" s="28">
        <v>47</v>
      </c>
      <c r="E2538" s="28">
        <v>50</v>
      </c>
      <c r="F2538" s="29" t="s">
        <v>242</v>
      </c>
      <c r="G2538" s="29" t="s">
        <v>3687</v>
      </c>
      <c r="H2538" s="28">
        <v>657</v>
      </c>
      <c r="I2538" s="29" t="s">
        <v>9333</v>
      </c>
      <c r="J2538" s="33" t="s">
        <v>9672</v>
      </c>
      <c r="K2538" s="29" t="s">
        <v>178</v>
      </c>
      <c r="L2538" s="29" t="s">
        <v>9667</v>
      </c>
      <c r="M2538" s="29" t="s">
        <v>6258</v>
      </c>
      <c r="N2538" s="28">
        <v>488160.3</v>
      </c>
      <c r="O2538" s="28">
        <v>6244145</v>
      </c>
      <c r="P2538" s="29" t="s">
        <v>9666</v>
      </c>
      <c r="Q2538" s="32" t="s">
        <v>174</v>
      </c>
      <c r="R2538" s="19"/>
      <c r="S2538" s="19"/>
      <c r="T2538" s="19"/>
      <c r="U2538" s="19"/>
      <c r="V2538" s="19"/>
      <c r="W2538" s="19"/>
      <c r="X2538" s="19"/>
      <c r="Y2538" s="19"/>
      <c r="Z2538" s="19"/>
      <c r="AA2538" s="19"/>
      <c r="AB2538" s="19"/>
      <c r="AC2538" s="19"/>
      <c r="AD2538" s="19"/>
      <c r="AE2538" s="19"/>
      <c r="AF2538" s="19"/>
      <c r="AG2538" s="19"/>
      <c r="AH2538" s="19"/>
      <c r="AI2538" s="19"/>
      <c r="AJ2538" s="19"/>
      <c r="AK2538" s="19"/>
      <c r="AL2538" s="19"/>
      <c r="AM2538" s="19"/>
      <c r="AN2538" s="31">
        <v>884666.6875</v>
      </c>
      <c r="AO2538" s="31">
        <v>1397000</v>
      </c>
      <c r="AP2538" s="31">
        <v>1087520.34765625</v>
      </c>
      <c r="AQ2538" s="31">
        <v>1196767.34375</v>
      </c>
      <c r="AR2538" s="31">
        <v>1039009.3203125</v>
      </c>
      <c r="AS2538" s="31">
        <v>1179836.6640625</v>
      </c>
      <c r="AT2538" s="31">
        <v>1139550.328125</v>
      </c>
      <c r="AU2538" s="31">
        <v>1031099.32421875</v>
      </c>
      <c r="AV2538" s="31">
        <v>1354135.0078125</v>
      </c>
      <c r="AW2538" s="31">
        <v>1230881.64453125</v>
      </c>
      <c r="AX2538" s="31">
        <v>110029</v>
      </c>
      <c r="AY2538" s="31">
        <v>68705.3359375</v>
      </c>
      <c r="AZ2538" s="31">
        <v>178734.3359375</v>
      </c>
    </row>
    <row r="2539" spans="1:52" ht="15" customHeight="1">
      <c r="A2539" s="29" t="s">
        <v>9671</v>
      </c>
      <c r="B2539" s="34">
        <v>36222</v>
      </c>
      <c r="C2539" s="28">
        <v>660</v>
      </c>
      <c r="D2539" s="28">
        <v>47</v>
      </c>
      <c r="E2539" s="28">
        <v>50</v>
      </c>
      <c r="F2539" s="29" t="s">
        <v>242</v>
      </c>
      <c r="G2539" s="29" t="s">
        <v>3687</v>
      </c>
      <c r="H2539" s="28">
        <v>657</v>
      </c>
      <c r="I2539" s="29" t="s">
        <v>9333</v>
      </c>
      <c r="J2539" s="33" t="s">
        <v>9670</v>
      </c>
      <c r="K2539" s="29" t="s">
        <v>178</v>
      </c>
      <c r="L2539" s="29" t="s">
        <v>9667</v>
      </c>
      <c r="M2539" s="29" t="s">
        <v>6258</v>
      </c>
      <c r="N2539" s="28">
        <v>488035</v>
      </c>
      <c r="O2539" s="28">
        <v>6244359</v>
      </c>
      <c r="P2539" s="29" t="s">
        <v>9666</v>
      </c>
      <c r="Q2539" s="32" t="s">
        <v>174</v>
      </c>
      <c r="R2539" s="19"/>
      <c r="S2539" s="19"/>
      <c r="T2539" s="19"/>
      <c r="U2539" s="19"/>
      <c r="V2539" s="19"/>
      <c r="W2539" s="19"/>
      <c r="X2539" s="19"/>
      <c r="Y2539" s="19"/>
      <c r="Z2539" s="19"/>
      <c r="AA2539" s="19"/>
      <c r="AB2539" s="19"/>
      <c r="AC2539" s="19"/>
      <c r="AD2539" s="19"/>
      <c r="AE2539" s="19"/>
      <c r="AF2539" s="19"/>
      <c r="AG2539" s="19"/>
      <c r="AH2539" s="19"/>
      <c r="AI2539" s="19"/>
      <c r="AJ2539" s="19"/>
      <c r="AK2539" s="19"/>
      <c r="AL2539" s="19"/>
      <c r="AM2539" s="19"/>
      <c r="AN2539" s="31">
        <v>884666.6875</v>
      </c>
      <c r="AO2539" s="31">
        <v>1397000</v>
      </c>
      <c r="AP2539" s="31">
        <v>1087520.34765625</v>
      </c>
      <c r="AQ2539" s="31">
        <v>1196767.34375</v>
      </c>
      <c r="AR2539" s="31">
        <v>1039009.3203125</v>
      </c>
      <c r="AS2539" s="31">
        <v>1179836.6640625</v>
      </c>
      <c r="AT2539" s="31">
        <v>1139550.328125</v>
      </c>
      <c r="AU2539" s="31">
        <v>1031099.32421875</v>
      </c>
      <c r="AV2539" s="31">
        <v>1354135.0078125</v>
      </c>
      <c r="AW2539" s="31">
        <v>1230881.64453125</v>
      </c>
      <c r="AX2539" s="31">
        <v>110029</v>
      </c>
      <c r="AY2539" s="31">
        <v>68705.3359375</v>
      </c>
      <c r="AZ2539" s="31">
        <v>178734.3359375</v>
      </c>
    </row>
    <row r="2540" spans="1:52" ht="15" customHeight="1">
      <c r="A2540" s="29" t="s">
        <v>9669</v>
      </c>
      <c r="B2540" s="34">
        <v>36222</v>
      </c>
      <c r="C2540" s="28">
        <v>660</v>
      </c>
      <c r="D2540" s="28">
        <v>47</v>
      </c>
      <c r="E2540" s="28">
        <v>50</v>
      </c>
      <c r="F2540" s="29" t="s">
        <v>242</v>
      </c>
      <c r="G2540" s="29" t="s">
        <v>3687</v>
      </c>
      <c r="H2540" s="28">
        <v>657</v>
      </c>
      <c r="I2540" s="29" t="s">
        <v>9333</v>
      </c>
      <c r="J2540" s="33" t="s">
        <v>9668</v>
      </c>
      <c r="K2540" s="29" t="s">
        <v>178</v>
      </c>
      <c r="L2540" s="29" t="s">
        <v>9667</v>
      </c>
      <c r="M2540" s="29" t="s">
        <v>6258</v>
      </c>
      <c r="N2540" s="28">
        <v>487909.7</v>
      </c>
      <c r="O2540" s="28">
        <v>6244574</v>
      </c>
      <c r="P2540" s="29" t="s">
        <v>9666</v>
      </c>
      <c r="Q2540" s="32" t="s">
        <v>174</v>
      </c>
      <c r="R2540" s="19"/>
      <c r="S2540" s="19"/>
      <c r="T2540" s="19"/>
      <c r="U2540" s="19"/>
      <c r="V2540" s="19"/>
      <c r="W2540" s="19"/>
      <c r="X2540" s="19"/>
      <c r="Y2540" s="19"/>
      <c r="Z2540" s="19"/>
      <c r="AA2540" s="19"/>
      <c r="AB2540" s="19"/>
      <c r="AC2540" s="19"/>
      <c r="AD2540" s="19"/>
      <c r="AE2540" s="19"/>
      <c r="AF2540" s="19"/>
      <c r="AG2540" s="19"/>
      <c r="AH2540" s="19"/>
      <c r="AI2540" s="19"/>
      <c r="AJ2540" s="19"/>
      <c r="AK2540" s="19"/>
      <c r="AL2540" s="19"/>
      <c r="AM2540" s="19"/>
      <c r="AN2540" s="31">
        <v>884666.6875</v>
      </c>
      <c r="AO2540" s="31">
        <v>1397000</v>
      </c>
      <c r="AP2540" s="31">
        <v>1087520.34765625</v>
      </c>
      <c r="AQ2540" s="31">
        <v>1196767.34375</v>
      </c>
      <c r="AR2540" s="31">
        <v>1039009.3203125</v>
      </c>
      <c r="AS2540" s="31">
        <v>1179836.6640625</v>
      </c>
      <c r="AT2540" s="31">
        <v>1139550.328125</v>
      </c>
      <c r="AU2540" s="31">
        <v>1031099.32421875</v>
      </c>
      <c r="AV2540" s="31">
        <v>1354135.0078125</v>
      </c>
      <c r="AW2540" s="31">
        <v>1230881.64453125</v>
      </c>
      <c r="AX2540" s="31">
        <v>110029</v>
      </c>
      <c r="AY2540" s="31">
        <v>68705.3359375</v>
      </c>
      <c r="AZ2540" s="31">
        <v>178734.3359375</v>
      </c>
    </row>
    <row r="2541" spans="1:52" ht="15" customHeight="1">
      <c r="A2541" s="29" t="s">
        <v>9665</v>
      </c>
      <c r="B2541" s="34">
        <v>36585</v>
      </c>
      <c r="C2541" s="28">
        <v>1000</v>
      </c>
      <c r="D2541" s="28">
        <v>54.2</v>
      </c>
      <c r="E2541" s="28">
        <v>47.8</v>
      </c>
      <c r="F2541" s="29" t="s">
        <v>440</v>
      </c>
      <c r="G2541" s="29" t="s">
        <v>3617</v>
      </c>
      <c r="H2541" s="28">
        <v>657</v>
      </c>
      <c r="I2541" s="29" t="s">
        <v>9333</v>
      </c>
      <c r="J2541" s="33" t="s">
        <v>9664</v>
      </c>
      <c r="K2541" s="29" t="s">
        <v>178</v>
      </c>
      <c r="L2541" s="29" t="s">
        <v>9659</v>
      </c>
      <c r="M2541" s="29" t="s">
        <v>331</v>
      </c>
      <c r="N2541" s="28">
        <v>477250.7</v>
      </c>
      <c r="O2541" s="28">
        <v>6232271</v>
      </c>
      <c r="P2541" s="29" t="s">
        <v>9655</v>
      </c>
      <c r="Q2541" s="32" t="s">
        <v>174</v>
      </c>
      <c r="R2541" s="19"/>
      <c r="S2541" s="19"/>
      <c r="T2541" s="19"/>
      <c r="U2541" s="19"/>
      <c r="V2541" s="19"/>
      <c r="W2541" s="19"/>
      <c r="X2541" s="19"/>
      <c r="Y2541" s="19"/>
      <c r="Z2541" s="19"/>
      <c r="AA2541" s="19"/>
      <c r="AB2541" s="19"/>
      <c r="AC2541" s="19"/>
      <c r="AD2541" s="19"/>
      <c r="AE2541" s="19"/>
      <c r="AF2541" s="19"/>
      <c r="AG2541" s="19"/>
      <c r="AH2541" s="19"/>
      <c r="AI2541" s="19"/>
      <c r="AJ2541" s="19"/>
      <c r="AK2541" s="19"/>
      <c r="AL2541" s="19"/>
      <c r="AM2541" s="19"/>
      <c r="AN2541" s="19"/>
      <c r="AO2541" s="31">
        <v>1568500</v>
      </c>
      <c r="AP2541" s="31">
        <v>1693398.5</v>
      </c>
      <c r="AQ2541" s="31">
        <v>1850058.25</v>
      </c>
      <c r="AR2541" s="31">
        <v>1650209.75</v>
      </c>
      <c r="AS2541" s="31">
        <v>1797685.5</v>
      </c>
      <c r="AT2541" s="31">
        <v>1799390.25</v>
      </c>
      <c r="AU2541" s="31">
        <v>1599688</v>
      </c>
      <c r="AV2541" s="31">
        <v>1986845.25</v>
      </c>
      <c r="AW2541" s="31">
        <v>1843916.75</v>
      </c>
      <c r="AX2541" s="31">
        <v>161392.25</v>
      </c>
      <c r="AY2541" s="31">
        <v>103429.25</v>
      </c>
      <c r="AZ2541" s="31">
        <v>264821.5</v>
      </c>
    </row>
    <row r="2542" spans="1:52" ht="15" customHeight="1">
      <c r="A2542" s="29" t="s">
        <v>9663</v>
      </c>
      <c r="B2542" s="34">
        <v>36585</v>
      </c>
      <c r="C2542" s="28">
        <v>1000</v>
      </c>
      <c r="D2542" s="28">
        <v>54.2</v>
      </c>
      <c r="E2542" s="28">
        <v>47.8</v>
      </c>
      <c r="F2542" s="29" t="s">
        <v>440</v>
      </c>
      <c r="G2542" s="29" t="s">
        <v>3617</v>
      </c>
      <c r="H2542" s="28">
        <v>657</v>
      </c>
      <c r="I2542" s="29" t="s">
        <v>9333</v>
      </c>
      <c r="J2542" s="33" t="s">
        <v>9662</v>
      </c>
      <c r="K2542" s="29" t="s">
        <v>178</v>
      </c>
      <c r="L2542" s="29" t="s">
        <v>9659</v>
      </c>
      <c r="M2542" s="29" t="s">
        <v>331</v>
      </c>
      <c r="N2542" s="28">
        <v>477153.1</v>
      </c>
      <c r="O2542" s="28">
        <v>6232504</v>
      </c>
      <c r="P2542" s="29" t="s">
        <v>9655</v>
      </c>
      <c r="Q2542" s="32" t="s">
        <v>174</v>
      </c>
      <c r="R2542" s="19"/>
      <c r="S2542" s="19"/>
      <c r="T2542" s="19"/>
      <c r="U2542" s="19"/>
      <c r="V2542" s="19"/>
      <c r="W2542" s="19"/>
      <c r="X2542" s="19"/>
      <c r="Y2542" s="19"/>
      <c r="Z2542" s="19"/>
      <c r="AA2542" s="19"/>
      <c r="AB2542" s="19"/>
      <c r="AC2542" s="19"/>
      <c r="AD2542" s="19"/>
      <c r="AE2542" s="19"/>
      <c r="AF2542" s="19"/>
      <c r="AG2542" s="19"/>
      <c r="AH2542" s="19"/>
      <c r="AI2542" s="19"/>
      <c r="AJ2542" s="19"/>
      <c r="AK2542" s="19"/>
      <c r="AL2542" s="19"/>
      <c r="AM2542" s="19"/>
      <c r="AN2542" s="19"/>
      <c r="AO2542" s="31">
        <v>1568500</v>
      </c>
      <c r="AP2542" s="31">
        <v>1693398.5</v>
      </c>
      <c r="AQ2542" s="31">
        <v>1850058.25</v>
      </c>
      <c r="AR2542" s="31">
        <v>1650209.75</v>
      </c>
      <c r="AS2542" s="31">
        <v>1797685.5</v>
      </c>
      <c r="AT2542" s="31">
        <v>1799390.25</v>
      </c>
      <c r="AU2542" s="31">
        <v>1599688</v>
      </c>
      <c r="AV2542" s="31">
        <v>1986845.25</v>
      </c>
      <c r="AW2542" s="31">
        <v>1843916.75</v>
      </c>
      <c r="AX2542" s="31">
        <v>161392.25</v>
      </c>
      <c r="AY2542" s="31">
        <v>103429.25</v>
      </c>
      <c r="AZ2542" s="31">
        <v>264821.5</v>
      </c>
    </row>
    <row r="2543" spans="1:52" ht="15" customHeight="1">
      <c r="A2543" s="29" t="s">
        <v>9661</v>
      </c>
      <c r="B2543" s="34">
        <v>36585</v>
      </c>
      <c r="C2543" s="28">
        <v>1000</v>
      </c>
      <c r="D2543" s="28">
        <v>54.2</v>
      </c>
      <c r="E2543" s="28">
        <v>47.8</v>
      </c>
      <c r="F2543" s="29" t="s">
        <v>440</v>
      </c>
      <c r="G2543" s="29" t="s">
        <v>3617</v>
      </c>
      <c r="H2543" s="28">
        <v>657</v>
      </c>
      <c r="I2543" s="29" t="s">
        <v>9333</v>
      </c>
      <c r="J2543" s="33" t="s">
        <v>9660</v>
      </c>
      <c r="K2543" s="29" t="s">
        <v>178</v>
      </c>
      <c r="L2543" s="29" t="s">
        <v>9659</v>
      </c>
      <c r="M2543" s="29" t="s">
        <v>331</v>
      </c>
      <c r="N2543" s="28">
        <v>477054.4</v>
      </c>
      <c r="O2543" s="28">
        <v>6232738</v>
      </c>
      <c r="P2543" s="29" t="s">
        <v>9655</v>
      </c>
      <c r="Q2543" s="32" t="s">
        <v>174</v>
      </c>
      <c r="R2543" s="19"/>
      <c r="S2543" s="19"/>
      <c r="T2543" s="19"/>
      <c r="U2543" s="19"/>
      <c r="V2543" s="19"/>
      <c r="W2543" s="19"/>
      <c r="X2543" s="19"/>
      <c r="Y2543" s="19"/>
      <c r="Z2543" s="19"/>
      <c r="AA2543" s="19"/>
      <c r="AB2543" s="19"/>
      <c r="AC2543" s="19"/>
      <c r="AD2543" s="19"/>
      <c r="AE2543" s="19"/>
      <c r="AF2543" s="19"/>
      <c r="AG2543" s="19"/>
      <c r="AH2543" s="19"/>
      <c r="AI2543" s="19"/>
      <c r="AJ2543" s="19"/>
      <c r="AK2543" s="19"/>
      <c r="AL2543" s="19"/>
      <c r="AM2543" s="19"/>
      <c r="AN2543" s="19"/>
      <c r="AO2543" s="31">
        <v>1568500</v>
      </c>
      <c r="AP2543" s="31">
        <v>1693398.5</v>
      </c>
      <c r="AQ2543" s="31">
        <v>1850058.25</v>
      </c>
      <c r="AR2543" s="31">
        <v>1650209.75</v>
      </c>
      <c r="AS2543" s="31">
        <v>1797685.5</v>
      </c>
      <c r="AT2543" s="31">
        <v>1799390.25</v>
      </c>
      <c r="AU2543" s="31">
        <v>1599688</v>
      </c>
      <c r="AV2543" s="31">
        <v>1986845.25</v>
      </c>
      <c r="AW2543" s="31">
        <v>1843916.75</v>
      </c>
      <c r="AX2543" s="31">
        <v>161392.25</v>
      </c>
      <c r="AY2543" s="31">
        <v>103429.25</v>
      </c>
      <c r="AZ2543" s="31">
        <v>264821.5</v>
      </c>
    </row>
    <row r="2544" spans="1:52" ht="15" customHeight="1">
      <c r="A2544" s="29" t="s">
        <v>9658</v>
      </c>
      <c r="B2544" s="34">
        <v>36585</v>
      </c>
      <c r="C2544" s="28">
        <v>1000</v>
      </c>
      <c r="D2544" s="28">
        <v>54.2</v>
      </c>
      <c r="E2544" s="28">
        <v>47.8</v>
      </c>
      <c r="F2544" s="29" t="s">
        <v>440</v>
      </c>
      <c r="G2544" s="29" t="s">
        <v>3617</v>
      </c>
      <c r="H2544" s="28">
        <v>657</v>
      </c>
      <c r="I2544" s="29" t="s">
        <v>9333</v>
      </c>
      <c r="J2544" s="33" t="s">
        <v>9657</v>
      </c>
      <c r="K2544" s="29" t="s">
        <v>178</v>
      </c>
      <c r="L2544" s="29" t="s">
        <v>9656</v>
      </c>
      <c r="M2544" s="29" t="s">
        <v>216</v>
      </c>
      <c r="N2544" s="28">
        <v>476956.7</v>
      </c>
      <c r="O2544" s="28">
        <v>6232972</v>
      </c>
      <c r="P2544" s="29" t="s">
        <v>9655</v>
      </c>
      <c r="Q2544" s="32" t="s">
        <v>174</v>
      </c>
      <c r="R2544" s="19"/>
      <c r="S2544" s="19"/>
      <c r="T2544" s="19"/>
      <c r="U2544" s="19"/>
      <c r="V2544" s="19"/>
      <c r="W2544" s="19"/>
      <c r="X2544" s="19"/>
      <c r="Y2544" s="19"/>
      <c r="Z2544" s="19"/>
      <c r="AA2544" s="19"/>
      <c r="AB2544" s="19"/>
      <c r="AC2544" s="19"/>
      <c r="AD2544" s="19"/>
      <c r="AE2544" s="19"/>
      <c r="AF2544" s="19"/>
      <c r="AG2544" s="19"/>
      <c r="AH2544" s="19"/>
      <c r="AI2544" s="19"/>
      <c r="AJ2544" s="19"/>
      <c r="AK2544" s="19"/>
      <c r="AL2544" s="19"/>
      <c r="AM2544" s="19"/>
      <c r="AN2544" s="19"/>
      <c r="AO2544" s="31">
        <v>1568500</v>
      </c>
      <c r="AP2544" s="31">
        <v>1693398.5</v>
      </c>
      <c r="AQ2544" s="31">
        <v>1850058.25</v>
      </c>
      <c r="AR2544" s="31">
        <v>1650209.75</v>
      </c>
      <c r="AS2544" s="31">
        <v>1797685.5</v>
      </c>
      <c r="AT2544" s="31">
        <v>1799390.25</v>
      </c>
      <c r="AU2544" s="31">
        <v>1599688</v>
      </c>
      <c r="AV2544" s="31">
        <v>1986845.25</v>
      </c>
      <c r="AW2544" s="31">
        <v>1843916.75</v>
      </c>
      <c r="AX2544" s="31">
        <v>161392.25</v>
      </c>
      <c r="AY2544" s="31">
        <v>103429.25</v>
      </c>
      <c r="AZ2544" s="31">
        <v>264821.5</v>
      </c>
    </row>
    <row r="2545" spans="1:52" ht="15" customHeight="1">
      <c r="A2545" s="29" t="s">
        <v>9654</v>
      </c>
      <c r="B2545" s="34">
        <v>36672</v>
      </c>
      <c r="C2545" s="28">
        <v>850</v>
      </c>
      <c r="D2545" s="28">
        <v>52</v>
      </c>
      <c r="E2545" s="28">
        <v>49</v>
      </c>
      <c r="F2545" s="29" t="s">
        <v>242</v>
      </c>
      <c r="G2545" s="29" t="s">
        <v>3282</v>
      </c>
      <c r="H2545" s="28">
        <v>657</v>
      </c>
      <c r="I2545" s="29" t="s">
        <v>9333</v>
      </c>
      <c r="J2545" s="33" t="s">
        <v>9653</v>
      </c>
      <c r="K2545" s="29" t="s">
        <v>178</v>
      </c>
      <c r="L2545" s="29" t="s">
        <v>9652</v>
      </c>
      <c r="M2545" s="29" t="s">
        <v>2357</v>
      </c>
      <c r="N2545" s="28">
        <v>476147</v>
      </c>
      <c r="O2545" s="28">
        <v>6235615</v>
      </c>
      <c r="P2545" s="29" t="s">
        <v>9651</v>
      </c>
      <c r="Q2545" s="32" t="s">
        <v>174</v>
      </c>
      <c r="R2545" s="19"/>
      <c r="S2545" s="19"/>
      <c r="T2545" s="19"/>
      <c r="U2545" s="19"/>
      <c r="V2545" s="19"/>
      <c r="W2545" s="19"/>
      <c r="X2545" s="19"/>
      <c r="Y2545" s="19"/>
      <c r="Z2545" s="19"/>
      <c r="AA2545" s="19"/>
      <c r="AB2545" s="19"/>
      <c r="AC2545" s="19"/>
      <c r="AD2545" s="19"/>
      <c r="AE2545" s="19"/>
      <c r="AF2545" s="19"/>
      <c r="AG2545" s="19"/>
      <c r="AH2545" s="19"/>
      <c r="AI2545" s="19"/>
      <c r="AJ2545" s="19"/>
      <c r="AK2545" s="19"/>
      <c r="AL2545" s="19"/>
      <c r="AM2545" s="19"/>
      <c r="AN2545" s="19"/>
      <c r="AO2545" s="31">
        <v>650000</v>
      </c>
      <c r="AP2545" s="31">
        <v>1273992</v>
      </c>
      <c r="AQ2545" s="31">
        <v>1523823.796875</v>
      </c>
      <c r="AR2545" s="31">
        <v>1416972</v>
      </c>
      <c r="AS2545" s="31">
        <v>1466386</v>
      </c>
      <c r="AT2545" s="31">
        <v>1427126</v>
      </c>
      <c r="AU2545" s="31">
        <v>1302795</v>
      </c>
      <c r="AV2545" s="31">
        <v>1561890</v>
      </c>
      <c r="AW2545" s="31">
        <v>1477328</v>
      </c>
      <c r="AX2545" s="31">
        <v>148582</v>
      </c>
      <c r="AY2545" s="31">
        <v>82105</v>
      </c>
      <c r="AZ2545" s="31">
        <v>230687</v>
      </c>
    </row>
    <row r="2546" spans="1:52" ht="15" customHeight="1">
      <c r="A2546" s="29" t="s">
        <v>9650</v>
      </c>
      <c r="B2546" s="34">
        <v>36636</v>
      </c>
      <c r="C2546" s="28">
        <v>11</v>
      </c>
      <c r="D2546" s="28">
        <v>13</v>
      </c>
      <c r="E2546" s="28">
        <v>18</v>
      </c>
      <c r="F2546" s="29" t="s">
        <v>8341</v>
      </c>
      <c r="G2546" s="29" t="s">
        <v>2988</v>
      </c>
      <c r="H2546" s="28">
        <v>657</v>
      </c>
      <c r="I2546" s="29" t="s">
        <v>9333</v>
      </c>
      <c r="J2546" s="33" t="s">
        <v>9649</v>
      </c>
      <c r="K2546" s="29" t="s">
        <v>178</v>
      </c>
      <c r="L2546" s="29" t="s">
        <v>9648</v>
      </c>
      <c r="M2546" s="29" t="s">
        <v>1153</v>
      </c>
      <c r="N2546" s="28">
        <v>476254.8</v>
      </c>
      <c r="O2546" s="28">
        <v>6237724</v>
      </c>
      <c r="P2546" s="29" t="s">
        <v>9647</v>
      </c>
      <c r="Q2546" s="32" t="s">
        <v>368</v>
      </c>
      <c r="R2546" s="19"/>
      <c r="S2546" s="19"/>
      <c r="T2546" s="19"/>
      <c r="U2546" s="19"/>
      <c r="V2546" s="19"/>
      <c r="W2546" s="19"/>
      <c r="X2546" s="19"/>
      <c r="Y2546" s="19"/>
      <c r="Z2546" s="19"/>
      <c r="AA2546" s="19"/>
      <c r="AB2546" s="19"/>
      <c r="AC2546" s="19"/>
      <c r="AD2546" s="19"/>
      <c r="AE2546" s="19"/>
      <c r="AF2546" s="19"/>
      <c r="AG2546" s="19"/>
      <c r="AH2546" s="19"/>
      <c r="AI2546" s="19"/>
      <c r="AJ2546" s="19"/>
      <c r="AK2546" s="19"/>
      <c r="AL2546" s="19"/>
      <c r="AM2546" s="19"/>
      <c r="AN2546" s="19"/>
      <c r="AO2546" s="31">
        <v>10394</v>
      </c>
      <c r="AP2546" s="31">
        <v>32225</v>
      </c>
      <c r="AQ2546" s="31">
        <v>39069</v>
      </c>
      <c r="AR2546" s="31">
        <v>21153.000061035156</v>
      </c>
      <c r="AS2546" s="31">
        <v>24704.999877929688</v>
      </c>
      <c r="AT2546" s="31">
        <v>24686.999877929688</v>
      </c>
      <c r="AU2546" s="31">
        <v>24724.000122070313</v>
      </c>
      <c r="AV2546" s="31">
        <v>24491.999877929688</v>
      </c>
      <c r="AW2546" s="31">
        <v>18760.064025878906</v>
      </c>
      <c r="AX2546" s="31">
        <v>0</v>
      </c>
      <c r="AY2546" s="31">
        <v>0</v>
      </c>
      <c r="AZ2546" s="31">
        <v>0</v>
      </c>
    </row>
    <row r="2547" spans="1:52" ht="15" customHeight="1">
      <c r="A2547" s="29" t="s">
        <v>9646</v>
      </c>
      <c r="B2547" s="34">
        <v>35242</v>
      </c>
      <c r="C2547" s="28">
        <v>500</v>
      </c>
      <c r="D2547" s="28">
        <v>39</v>
      </c>
      <c r="E2547" s="28">
        <v>40</v>
      </c>
      <c r="F2547" s="29" t="s">
        <v>242</v>
      </c>
      <c r="G2547" s="29" t="s">
        <v>4975</v>
      </c>
      <c r="H2547" s="28">
        <v>657</v>
      </c>
      <c r="I2547" s="29" t="s">
        <v>9333</v>
      </c>
      <c r="J2547" s="33" t="s">
        <v>9645</v>
      </c>
      <c r="K2547" s="29" t="s">
        <v>178</v>
      </c>
      <c r="L2547" s="29" t="s">
        <v>6394</v>
      </c>
      <c r="M2547" s="29" t="s">
        <v>9644</v>
      </c>
      <c r="N2547" s="28">
        <v>474287.5</v>
      </c>
      <c r="O2547" s="28">
        <v>6223292</v>
      </c>
      <c r="P2547" s="29" t="s">
        <v>6397</v>
      </c>
      <c r="Q2547" s="32" t="s">
        <v>174</v>
      </c>
      <c r="R2547" s="19"/>
      <c r="S2547" s="19"/>
      <c r="T2547" s="19"/>
      <c r="U2547" s="19"/>
      <c r="V2547" s="19"/>
      <c r="W2547" s="19"/>
      <c r="X2547" s="19"/>
      <c r="Y2547" s="19"/>
      <c r="Z2547" s="19"/>
      <c r="AA2547" s="19"/>
      <c r="AB2547" s="19"/>
      <c r="AC2547" s="19"/>
      <c r="AD2547" s="19"/>
      <c r="AE2547" s="19"/>
      <c r="AF2547" s="19"/>
      <c r="AG2547" s="19"/>
      <c r="AH2547" s="19"/>
      <c r="AI2547" s="19"/>
      <c r="AJ2547" s="31">
        <v>216254</v>
      </c>
      <c r="AK2547" s="31">
        <v>540102</v>
      </c>
      <c r="AL2547" s="31">
        <v>1005367</v>
      </c>
      <c r="AM2547" s="31">
        <v>1059871</v>
      </c>
      <c r="AN2547" s="31">
        <v>951038</v>
      </c>
      <c r="AO2547" s="31">
        <v>1052492</v>
      </c>
      <c r="AP2547" s="31">
        <v>824072.59765625</v>
      </c>
      <c r="AQ2547" s="31">
        <v>904974.39453125</v>
      </c>
      <c r="AR2547" s="31">
        <v>806521</v>
      </c>
      <c r="AS2547" s="31">
        <v>855719.7109375</v>
      </c>
      <c r="AT2547" s="31">
        <v>871301.5</v>
      </c>
      <c r="AU2547" s="31">
        <v>792053.25</v>
      </c>
      <c r="AV2547" s="31">
        <v>973392.25</v>
      </c>
      <c r="AW2547" s="31">
        <v>915226.5</v>
      </c>
      <c r="AX2547" s="31">
        <v>77611</v>
      </c>
      <c r="AY2547" s="31">
        <v>52770.5</v>
      </c>
      <c r="AZ2547" s="31">
        <v>130381.5</v>
      </c>
    </row>
    <row r="2548" spans="1:52" ht="15" customHeight="1">
      <c r="A2548" s="29" t="s">
        <v>9643</v>
      </c>
      <c r="B2548" s="34">
        <v>35242</v>
      </c>
      <c r="C2548" s="28">
        <v>500</v>
      </c>
      <c r="D2548" s="28">
        <v>39</v>
      </c>
      <c r="E2548" s="28">
        <v>40</v>
      </c>
      <c r="F2548" s="29" t="s">
        <v>242</v>
      </c>
      <c r="G2548" s="29" t="s">
        <v>4975</v>
      </c>
      <c r="H2548" s="28">
        <v>657</v>
      </c>
      <c r="I2548" s="29" t="s">
        <v>9333</v>
      </c>
      <c r="J2548" s="33" t="s">
        <v>9642</v>
      </c>
      <c r="K2548" s="29" t="s">
        <v>178</v>
      </c>
      <c r="L2548" s="29" t="s">
        <v>6394</v>
      </c>
      <c r="M2548" s="29" t="s">
        <v>2119</v>
      </c>
      <c r="N2548" s="28">
        <v>474120.2</v>
      </c>
      <c r="O2548" s="28">
        <v>6223377</v>
      </c>
      <c r="P2548" s="29" t="s">
        <v>6397</v>
      </c>
      <c r="Q2548" s="32" t="s">
        <v>174</v>
      </c>
      <c r="R2548" s="19"/>
      <c r="S2548" s="19"/>
      <c r="T2548" s="19"/>
      <c r="U2548" s="19"/>
      <c r="V2548" s="19"/>
      <c r="W2548" s="19"/>
      <c r="X2548" s="19"/>
      <c r="Y2548" s="19"/>
      <c r="Z2548" s="19"/>
      <c r="AA2548" s="19"/>
      <c r="AB2548" s="19"/>
      <c r="AC2548" s="19"/>
      <c r="AD2548" s="19"/>
      <c r="AE2548" s="19"/>
      <c r="AF2548" s="19"/>
      <c r="AG2548" s="19"/>
      <c r="AH2548" s="19"/>
      <c r="AI2548" s="19"/>
      <c r="AJ2548" s="31">
        <v>216254</v>
      </c>
      <c r="AK2548" s="31">
        <v>540102</v>
      </c>
      <c r="AL2548" s="31">
        <v>1005367</v>
      </c>
      <c r="AM2548" s="31">
        <v>1059871</v>
      </c>
      <c r="AN2548" s="31">
        <v>951038</v>
      </c>
      <c r="AO2548" s="31">
        <v>1052492</v>
      </c>
      <c r="AP2548" s="31">
        <v>824073.59765625</v>
      </c>
      <c r="AQ2548" s="31">
        <v>904974.39453125</v>
      </c>
      <c r="AR2548" s="31">
        <v>806521</v>
      </c>
      <c r="AS2548" s="31">
        <v>855719.7109375</v>
      </c>
      <c r="AT2548" s="31">
        <v>871301.5</v>
      </c>
      <c r="AU2548" s="31">
        <v>792053.25</v>
      </c>
      <c r="AV2548" s="31">
        <v>973392.25</v>
      </c>
      <c r="AW2548" s="31">
        <v>915226.5</v>
      </c>
      <c r="AX2548" s="31">
        <v>77611</v>
      </c>
      <c r="AY2548" s="31">
        <v>52770.5</v>
      </c>
      <c r="AZ2548" s="31">
        <v>130381.5</v>
      </c>
    </row>
    <row r="2549" spans="1:52" ht="15" customHeight="1">
      <c r="A2549" s="29" t="s">
        <v>9641</v>
      </c>
      <c r="B2549" s="34">
        <v>36732</v>
      </c>
      <c r="C2549" s="28">
        <v>1000</v>
      </c>
      <c r="D2549" s="28">
        <v>54.2</v>
      </c>
      <c r="E2549" s="28">
        <v>47.9</v>
      </c>
      <c r="F2549" s="29" t="s">
        <v>205</v>
      </c>
      <c r="G2549" s="29" t="s">
        <v>9632</v>
      </c>
      <c r="H2549" s="28">
        <v>657</v>
      </c>
      <c r="I2549" s="29" t="s">
        <v>9333</v>
      </c>
      <c r="J2549" s="33" t="s">
        <v>9640</v>
      </c>
      <c r="K2549" s="29" t="s">
        <v>178</v>
      </c>
      <c r="L2549" s="29" t="s">
        <v>9620</v>
      </c>
      <c r="M2549" s="29" t="s">
        <v>9639</v>
      </c>
      <c r="N2549" s="28">
        <v>479298.9</v>
      </c>
      <c r="O2549" s="28">
        <v>6222967</v>
      </c>
      <c r="P2549" s="29" t="s">
        <v>9634</v>
      </c>
      <c r="Q2549" s="32" t="s">
        <v>174</v>
      </c>
      <c r="R2549" s="19"/>
      <c r="S2549" s="19"/>
      <c r="T2549" s="19"/>
      <c r="U2549" s="19"/>
      <c r="V2549" s="19"/>
      <c r="W2549" s="19"/>
      <c r="X2549" s="19"/>
      <c r="Y2549" s="19"/>
      <c r="Z2549" s="19"/>
      <c r="AA2549" s="19"/>
      <c r="AB2549" s="19"/>
      <c r="AC2549" s="19"/>
      <c r="AD2549" s="19"/>
      <c r="AE2549" s="19"/>
      <c r="AF2549" s="19"/>
      <c r="AG2549" s="19"/>
      <c r="AH2549" s="19"/>
      <c r="AI2549" s="19"/>
      <c r="AJ2549" s="19"/>
      <c r="AK2549" s="19"/>
      <c r="AL2549" s="19"/>
      <c r="AM2549" s="19"/>
      <c r="AN2549" s="19"/>
      <c r="AO2549" s="31">
        <v>681294</v>
      </c>
      <c r="AP2549" s="31">
        <v>1358066.65625</v>
      </c>
      <c r="AQ2549" s="31">
        <v>1495831.0078125</v>
      </c>
      <c r="AR2549" s="31">
        <v>1334191.3203125</v>
      </c>
      <c r="AS2549" s="31">
        <v>1468097.0078125</v>
      </c>
      <c r="AT2549" s="31">
        <v>1441028.00390625</v>
      </c>
      <c r="AU2549" s="31">
        <v>1287789.671875</v>
      </c>
      <c r="AV2549" s="31">
        <v>1658461.31640625</v>
      </c>
      <c r="AW2549" s="31">
        <v>1532465.33984375</v>
      </c>
      <c r="AX2549" s="31">
        <v>128039.6640625</v>
      </c>
      <c r="AY2549" s="31">
        <v>85602.3359375</v>
      </c>
      <c r="AZ2549" s="31">
        <v>213642</v>
      </c>
    </row>
    <row r="2550" spans="1:52" ht="15" customHeight="1">
      <c r="A2550" s="29" t="s">
        <v>9638</v>
      </c>
      <c r="B2550" s="34">
        <v>36727</v>
      </c>
      <c r="C2550" s="28">
        <v>1000</v>
      </c>
      <c r="D2550" s="28">
        <v>54.2</v>
      </c>
      <c r="E2550" s="28">
        <v>47.9</v>
      </c>
      <c r="F2550" s="29" t="s">
        <v>205</v>
      </c>
      <c r="G2550" s="29" t="s">
        <v>9632</v>
      </c>
      <c r="H2550" s="28">
        <v>657</v>
      </c>
      <c r="I2550" s="29" t="s">
        <v>9333</v>
      </c>
      <c r="J2550" s="33" t="s">
        <v>9637</v>
      </c>
      <c r="K2550" s="29" t="s">
        <v>178</v>
      </c>
      <c r="L2550" s="29" t="s">
        <v>9620</v>
      </c>
      <c r="M2550" s="29" t="s">
        <v>3945</v>
      </c>
      <c r="N2550" s="28">
        <v>479800.7</v>
      </c>
      <c r="O2550" s="28">
        <v>6223000</v>
      </c>
      <c r="P2550" s="29" t="s">
        <v>9634</v>
      </c>
      <c r="Q2550" s="32" t="s">
        <v>174</v>
      </c>
      <c r="R2550" s="19"/>
      <c r="S2550" s="19"/>
      <c r="T2550" s="19"/>
      <c r="U2550" s="19"/>
      <c r="V2550" s="19"/>
      <c r="W2550" s="19"/>
      <c r="X2550" s="19"/>
      <c r="Y2550" s="19"/>
      <c r="Z2550" s="19"/>
      <c r="AA2550" s="19"/>
      <c r="AB2550" s="19"/>
      <c r="AC2550" s="19"/>
      <c r="AD2550" s="19"/>
      <c r="AE2550" s="19"/>
      <c r="AF2550" s="19"/>
      <c r="AG2550" s="19"/>
      <c r="AH2550" s="19"/>
      <c r="AI2550" s="19"/>
      <c r="AJ2550" s="19"/>
      <c r="AK2550" s="19"/>
      <c r="AL2550" s="19"/>
      <c r="AM2550" s="19"/>
      <c r="AN2550" s="19"/>
      <c r="AO2550" s="31">
        <v>681294</v>
      </c>
      <c r="AP2550" s="31">
        <v>1358066.65625</v>
      </c>
      <c r="AQ2550" s="31">
        <v>1495831.0078125</v>
      </c>
      <c r="AR2550" s="31">
        <v>1334191.3203125</v>
      </c>
      <c r="AS2550" s="31">
        <v>1468097.0078125</v>
      </c>
      <c r="AT2550" s="31">
        <v>1441028.00390625</v>
      </c>
      <c r="AU2550" s="31">
        <v>1287789.671875</v>
      </c>
      <c r="AV2550" s="31">
        <v>1658461.31640625</v>
      </c>
      <c r="AW2550" s="31">
        <v>1532465.33984375</v>
      </c>
      <c r="AX2550" s="31">
        <v>128039.6640625</v>
      </c>
      <c r="AY2550" s="31">
        <v>85602.3359375</v>
      </c>
      <c r="AZ2550" s="31">
        <v>213642</v>
      </c>
    </row>
    <row r="2551" spans="1:52" ht="15" customHeight="1">
      <c r="A2551" s="29" t="s">
        <v>9636</v>
      </c>
      <c r="B2551" s="34">
        <v>36727</v>
      </c>
      <c r="C2551" s="28">
        <v>1000</v>
      </c>
      <c r="D2551" s="28">
        <v>54.2</v>
      </c>
      <c r="E2551" s="28">
        <v>47.9</v>
      </c>
      <c r="F2551" s="29" t="s">
        <v>205</v>
      </c>
      <c r="G2551" s="29" t="s">
        <v>9632</v>
      </c>
      <c r="H2551" s="28">
        <v>657</v>
      </c>
      <c r="I2551" s="29" t="s">
        <v>9333</v>
      </c>
      <c r="J2551" s="33" t="s">
        <v>9635</v>
      </c>
      <c r="K2551" s="29" t="s">
        <v>178</v>
      </c>
      <c r="L2551" s="29" t="s">
        <v>9620</v>
      </c>
      <c r="M2551" s="29" t="s">
        <v>3945</v>
      </c>
      <c r="N2551" s="28">
        <v>479550.1</v>
      </c>
      <c r="O2551" s="28">
        <v>6222983</v>
      </c>
      <c r="P2551" s="29" t="s">
        <v>9634</v>
      </c>
      <c r="Q2551" s="32" t="s">
        <v>174</v>
      </c>
      <c r="R2551" s="19"/>
      <c r="S2551" s="19"/>
      <c r="T2551" s="19"/>
      <c r="U2551" s="19"/>
      <c r="V2551" s="19"/>
      <c r="W2551" s="19"/>
      <c r="X2551" s="19"/>
      <c r="Y2551" s="19"/>
      <c r="Z2551" s="19"/>
      <c r="AA2551" s="19"/>
      <c r="AB2551" s="19"/>
      <c r="AC2551" s="19"/>
      <c r="AD2551" s="19"/>
      <c r="AE2551" s="19"/>
      <c r="AF2551" s="19"/>
      <c r="AG2551" s="19"/>
      <c r="AH2551" s="19"/>
      <c r="AI2551" s="19"/>
      <c r="AJ2551" s="19"/>
      <c r="AK2551" s="19"/>
      <c r="AL2551" s="19"/>
      <c r="AM2551" s="19"/>
      <c r="AN2551" s="19"/>
      <c r="AO2551" s="31">
        <v>681294</v>
      </c>
      <c r="AP2551" s="31">
        <v>1358066.65625</v>
      </c>
      <c r="AQ2551" s="31">
        <v>1495831.0078125</v>
      </c>
      <c r="AR2551" s="31">
        <v>1334191.3203125</v>
      </c>
      <c r="AS2551" s="31">
        <v>1468097.0078125</v>
      </c>
      <c r="AT2551" s="31">
        <v>1441028.00390625</v>
      </c>
      <c r="AU2551" s="31">
        <v>1287789.671875</v>
      </c>
      <c r="AV2551" s="31">
        <v>1658461.31640625</v>
      </c>
      <c r="AW2551" s="31">
        <v>1532465.33984375</v>
      </c>
      <c r="AX2551" s="31">
        <v>128039.6640625</v>
      </c>
      <c r="AY2551" s="31">
        <v>85602.3359375</v>
      </c>
      <c r="AZ2551" s="31">
        <v>213642</v>
      </c>
    </row>
    <row r="2552" spans="1:52" ht="15" customHeight="1">
      <c r="A2552" s="29" t="s">
        <v>9633</v>
      </c>
      <c r="B2552" s="34">
        <v>34690</v>
      </c>
      <c r="C2552" s="28">
        <v>500</v>
      </c>
      <c r="D2552" s="28">
        <v>39</v>
      </c>
      <c r="E2552" s="28">
        <v>40.5</v>
      </c>
      <c r="F2552" s="29" t="s">
        <v>242</v>
      </c>
      <c r="G2552" s="29" t="s">
        <v>4975</v>
      </c>
      <c r="H2552" s="28">
        <v>657</v>
      </c>
      <c r="I2552" s="29" t="s">
        <v>9333</v>
      </c>
      <c r="J2552" s="33" t="s">
        <v>9631</v>
      </c>
      <c r="K2552" s="29" t="s">
        <v>178</v>
      </c>
      <c r="L2552" s="29" t="s">
        <v>6047</v>
      </c>
      <c r="M2552" s="29" t="s">
        <v>2119</v>
      </c>
      <c r="N2552" s="28">
        <v>473897.3</v>
      </c>
      <c r="O2552" s="28">
        <v>6222839</v>
      </c>
      <c r="P2552" s="29" t="s">
        <v>6045</v>
      </c>
      <c r="Q2552" s="32" t="s">
        <v>919</v>
      </c>
      <c r="R2552" s="19"/>
      <c r="S2552" s="19"/>
      <c r="T2552" s="19"/>
      <c r="U2552" s="19"/>
      <c r="V2552" s="19"/>
      <c r="W2552" s="19"/>
      <c r="X2552" s="19"/>
      <c r="Y2552" s="19"/>
      <c r="Z2552" s="19"/>
      <c r="AA2552" s="19"/>
      <c r="AB2552" s="19"/>
      <c r="AC2552" s="19"/>
      <c r="AD2552" s="19"/>
      <c r="AE2552" s="19"/>
      <c r="AF2552" s="19"/>
      <c r="AG2552" s="19"/>
      <c r="AH2552" s="19"/>
      <c r="AI2552" s="31">
        <v>6828</v>
      </c>
      <c r="AJ2552" s="31">
        <v>993884</v>
      </c>
      <c r="AK2552" s="31">
        <v>947403</v>
      </c>
      <c r="AL2552" s="31">
        <v>1008579</v>
      </c>
      <c r="AM2552" s="31">
        <v>1071539</v>
      </c>
      <c r="AN2552" s="31">
        <v>947020</v>
      </c>
      <c r="AO2552" s="31">
        <v>1080622</v>
      </c>
      <c r="AP2552" s="31">
        <v>795913.3125</v>
      </c>
      <c r="AQ2552" s="31">
        <v>884738.5390625</v>
      </c>
      <c r="AR2552" s="31">
        <v>802796.69140625</v>
      </c>
      <c r="AS2552" s="31">
        <v>873290.80859375</v>
      </c>
      <c r="AT2552" s="31">
        <v>857376.61328125</v>
      </c>
      <c r="AU2552" s="31">
        <v>787163.541015625</v>
      </c>
      <c r="AV2552" s="31">
        <v>970439.06640625</v>
      </c>
      <c r="AW2552" s="31">
        <v>861232.224609375</v>
      </c>
      <c r="AX2552" s="31">
        <v>76877.234375</v>
      </c>
      <c r="AY2552" s="31">
        <v>48975</v>
      </c>
      <c r="AZ2552" s="31">
        <v>125852.234375</v>
      </c>
    </row>
    <row r="2553" spans="1:52" ht="15" customHeight="1">
      <c r="A2553" s="29" t="s">
        <v>9630</v>
      </c>
      <c r="B2553" s="34">
        <v>36489</v>
      </c>
      <c r="C2553" s="28">
        <v>1000</v>
      </c>
      <c r="D2553" s="28">
        <v>54.2</v>
      </c>
      <c r="E2553" s="28">
        <v>47.8</v>
      </c>
      <c r="F2553" s="29" t="s">
        <v>205</v>
      </c>
      <c r="G2553" s="29" t="s">
        <v>3617</v>
      </c>
      <c r="H2553" s="28">
        <v>657</v>
      </c>
      <c r="I2553" s="29" t="s">
        <v>9333</v>
      </c>
      <c r="J2553" s="33" t="s">
        <v>9629</v>
      </c>
      <c r="K2553" s="29" t="s">
        <v>178</v>
      </c>
      <c r="L2553" s="29" t="s">
        <v>9382</v>
      </c>
      <c r="M2553" s="29" t="s">
        <v>9628</v>
      </c>
      <c r="N2553" s="28">
        <v>481061.8</v>
      </c>
      <c r="O2553" s="28">
        <v>6224985</v>
      </c>
      <c r="P2553" s="29" t="s">
        <v>9627</v>
      </c>
      <c r="Q2553" s="32" t="s">
        <v>207</v>
      </c>
      <c r="R2553" s="19"/>
      <c r="S2553" s="19"/>
      <c r="T2553" s="19"/>
      <c r="U2553" s="19"/>
      <c r="V2553" s="19"/>
      <c r="W2553" s="19"/>
      <c r="X2553" s="19"/>
      <c r="Y2553" s="19"/>
      <c r="Z2553" s="19"/>
      <c r="AA2553" s="19"/>
      <c r="AB2553" s="19"/>
      <c r="AC2553" s="19"/>
      <c r="AD2553" s="19"/>
      <c r="AE2553" s="19"/>
      <c r="AF2553" s="19"/>
      <c r="AG2553" s="19"/>
      <c r="AH2553" s="19"/>
      <c r="AI2553" s="19"/>
      <c r="AJ2553" s="19"/>
      <c r="AK2553" s="19"/>
      <c r="AL2553" s="19"/>
      <c r="AM2553" s="19"/>
      <c r="AN2553" s="31">
        <v>295771</v>
      </c>
      <c r="AO2553" s="31">
        <v>2089881</v>
      </c>
      <c r="AP2553" s="31">
        <v>1618489</v>
      </c>
      <c r="AQ2553" s="31">
        <v>1739775</v>
      </c>
      <c r="AR2553" s="31">
        <v>1548167</v>
      </c>
      <c r="AS2553" s="31">
        <v>1704502</v>
      </c>
      <c r="AT2553" s="31">
        <v>1704725</v>
      </c>
      <c r="AU2553" s="31">
        <v>1557756</v>
      </c>
      <c r="AV2553" s="31">
        <v>1858134</v>
      </c>
      <c r="AW2553" s="31">
        <v>1815552</v>
      </c>
      <c r="AX2553" s="31">
        <v>152811</v>
      </c>
      <c r="AY2553" s="31">
        <v>104040</v>
      </c>
      <c r="AZ2553" s="31">
        <v>256851</v>
      </c>
    </row>
    <row r="2554" spans="1:52" ht="15" customHeight="1">
      <c r="A2554" s="29" t="s">
        <v>9626</v>
      </c>
      <c r="B2554" s="34">
        <v>36489</v>
      </c>
      <c r="C2554" s="28">
        <v>1000</v>
      </c>
      <c r="D2554" s="28">
        <v>54.2</v>
      </c>
      <c r="E2554" s="28">
        <v>47.8</v>
      </c>
      <c r="F2554" s="29" t="s">
        <v>205</v>
      </c>
      <c r="G2554" s="29" t="s">
        <v>801</v>
      </c>
      <c r="H2554" s="28">
        <v>657</v>
      </c>
      <c r="I2554" s="29" t="s">
        <v>9333</v>
      </c>
      <c r="J2554" s="33" t="s">
        <v>9625</v>
      </c>
      <c r="K2554" s="29" t="s">
        <v>178</v>
      </c>
      <c r="L2554" s="29" t="s">
        <v>9382</v>
      </c>
      <c r="M2554" s="29" t="s">
        <v>9624</v>
      </c>
      <c r="N2554" s="28">
        <v>481174.7</v>
      </c>
      <c r="O2554" s="28">
        <v>6224838</v>
      </c>
      <c r="P2554" s="29" t="s">
        <v>9623</v>
      </c>
      <c r="Q2554" s="32" t="s">
        <v>207</v>
      </c>
      <c r="R2554" s="19"/>
      <c r="S2554" s="19"/>
      <c r="T2554" s="19"/>
      <c r="U2554" s="19"/>
      <c r="V2554" s="19"/>
      <c r="W2554" s="19"/>
      <c r="X2554" s="19"/>
      <c r="Y2554" s="19"/>
      <c r="Z2554" s="19"/>
      <c r="AA2554" s="19"/>
      <c r="AB2554" s="19"/>
      <c r="AC2554" s="19"/>
      <c r="AD2554" s="19"/>
      <c r="AE2554" s="19"/>
      <c r="AF2554" s="19"/>
      <c r="AG2554" s="19"/>
      <c r="AH2554" s="19"/>
      <c r="AI2554" s="19"/>
      <c r="AJ2554" s="19"/>
      <c r="AK2554" s="19"/>
      <c r="AL2554" s="19"/>
      <c r="AM2554" s="19"/>
      <c r="AN2554" s="31">
        <v>343645</v>
      </c>
      <c r="AO2554" s="31">
        <v>2062731</v>
      </c>
      <c r="AP2554" s="31">
        <v>1588323</v>
      </c>
      <c r="AQ2554" s="31">
        <v>1761283</v>
      </c>
      <c r="AR2554" s="31">
        <v>1546265</v>
      </c>
      <c r="AS2554" s="31">
        <v>1680542</v>
      </c>
      <c r="AT2554" s="31">
        <v>1665963</v>
      </c>
      <c r="AU2554" s="31">
        <v>1523063</v>
      </c>
      <c r="AV2554" s="31">
        <v>1827671</v>
      </c>
      <c r="AW2554" s="31">
        <v>1813755</v>
      </c>
      <c r="AX2554" s="31">
        <v>132155</v>
      </c>
      <c r="AY2554" s="31">
        <v>100912</v>
      </c>
      <c r="AZ2554" s="31">
        <v>233067</v>
      </c>
    </row>
    <row r="2555" spans="1:52" ht="15" customHeight="1">
      <c r="A2555" s="29" t="s">
        <v>9622</v>
      </c>
      <c r="B2555" s="34">
        <v>36489</v>
      </c>
      <c r="C2555" s="28">
        <v>1000</v>
      </c>
      <c r="D2555" s="28">
        <v>54</v>
      </c>
      <c r="E2555" s="28">
        <v>48</v>
      </c>
      <c r="F2555" s="29" t="s">
        <v>205</v>
      </c>
      <c r="G2555" s="29" t="s">
        <v>9616</v>
      </c>
      <c r="H2555" s="28">
        <v>657</v>
      </c>
      <c r="I2555" s="29" t="s">
        <v>9333</v>
      </c>
      <c r="J2555" s="33" t="s">
        <v>9621</v>
      </c>
      <c r="K2555" s="29" t="s">
        <v>178</v>
      </c>
      <c r="L2555" s="29" t="s">
        <v>9620</v>
      </c>
      <c r="M2555" s="29" t="s">
        <v>9619</v>
      </c>
      <c r="N2555" s="28">
        <v>481289.6</v>
      </c>
      <c r="O2555" s="28">
        <v>6224693</v>
      </c>
      <c r="P2555" s="29" t="s">
        <v>9618</v>
      </c>
      <c r="Q2555" s="32" t="s">
        <v>207</v>
      </c>
      <c r="R2555" s="19"/>
      <c r="S2555" s="19"/>
      <c r="T2555" s="19"/>
      <c r="U2555" s="19"/>
      <c r="V2555" s="19"/>
      <c r="W2555" s="19"/>
      <c r="X2555" s="19"/>
      <c r="Y2555" s="19"/>
      <c r="Z2555" s="19"/>
      <c r="AA2555" s="19"/>
      <c r="AB2555" s="19"/>
      <c r="AC2555" s="19"/>
      <c r="AD2555" s="19"/>
      <c r="AE2555" s="19"/>
      <c r="AF2555" s="19"/>
      <c r="AG2555" s="19"/>
      <c r="AH2555" s="19"/>
      <c r="AI2555" s="19"/>
      <c r="AJ2555" s="19"/>
      <c r="AK2555" s="19"/>
      <c r="AL2555" s="19"/>
      <c r="AM2555" s="19"/>
      <c r="AN2555" s="31">
        <v>227579</v>
      </c>
      <c r="AO2555" s="31">
        <v>2007081</v>
      </c>
      <c r="AP2555" s="31">
        <v>1579984</v>
      </c>
      <c r="AQ2555" s="31">
        <v>1693126</v>
      </c>
      <c r="AR2555" s="31">
        <v>1483610</v>
      </c>
      <c r="AS2555" s="31">
        <v>1599969</v>
      </c>
      <c r="AT2555" s="31">
        <v>1618643</v>
      </c>
      <c r="AU2555" s="31">
        <v>1474445</v>
      </c>
      <c r="AV2555" s="31">
        <v>1785662</v>
      </c>
      <c r="AW2555" s="31">
        <v>1732529</v>
      </c>
      <c r="AX2555" s="31">
        <v>153885</v>
      </c>
      <c r="AY2555" s="31">
        <v>96878</v>
      </c>
      <c r="AZ2555" s="31">
        <v>250763</v>
      </c>
    </row>
    <row r="2556" spans="1:52" ht="15" customHeight="1">
      <c r="A2556" s="29" t="s">
        <v>9617</v>
      </c>
      <c r="B2556" s="34">
        <v>36473</v>
      </c>
      <c r="C2556" s="28">
        <v>750</v>
      </c>
      <c r="D2556" s="28">
        <v>48</v>
      </c>
      <c r="E2556" s="28">
        <v>50</v>
      </c>
      <c r="F2556" s="29" t="s">
        <v>172</v>
      </c>
      <c r="G2556" s="29" t="s">
        <v>517</v>
      </c>
      <c r="H2556" s="28">
        <v>657</v>
      </c>
      <c r="I2556" s="29" t="s">
        <v>9333</v>
      </c>
      <c r="J2556" s="33" t="s">
        <v>9615</v>
      </c>
      <c r="K2556" s="29" t="s">
        <v>178</v>
      </c>
      <c r="L2556" s="29" t="s">
        <v>9614</v>
      </c>
      <c r="M2556" s="29" t="s">
        <v>176</v>
      </c>
      <c r="N2556" s="28">
        <v>493021.8</v>
      </c>
      <c r="O2556" s="28">
        <v>6217777</v>
      </c>
      <c r="P2556" s="29" t="s">
        <v>9613</v>
      </c>
      <c r="Q2556" s="32" t="s">
        <v>174</v>
      </c>
      <c r="R2556" s="19"/>
      <c r="S2556" s="19"/>
      <c r="T2556" s="19"/>
      <c r="U2556" s="19"/>
      <c r="V2556" s="19"/>
      <c r="W2556" s="19"/>
      <c r="X2556" s="19"/>
      <c r="Y2556" s="19"/>
      <c r="Z2556" s="19"/>
      <c r="AA2556" s="19"/>
      <c r="AB2556" s="19"/>
      <c r="AC2556" s="19"/>
      <c r="AD2556" s="19"/>
      <c r="AE2556" s="19"/>
      <c r="AF2556" s="19"/>
      <c r="AG2556" s="19"/>
      <c r="AH2556" s="19"/>
      <c r="AI2556" s="19"/>
      <c r="AJ2556" s="19"/>
      <c r="AK2556" s="19"/>
      <c r="AL2556" s="19"/>
      <c r="AM2556" s="19"/>
      <c r="AN2556" s="31">
        <v>269659</v>
      </c>
      <c r="AO2556" s="31">
        <v>1697912</v>
      </c>
      <c r="AP2556" s="31">
        <v>1435784</v>
      </c>
      <c r="AQ2556" s="31">
        <v>1517804</v>
      </c>
      <c r="AR2556" s="31">
        <v>1339599</v>
      </c>
      <c r="AS2556" s="31">
        <v>1484281</v>
      </c>
      <c r="AT2556" s="31">
        <v>1407720</v>
      </c>
      <c r="AU2556" s="31">
        <v>1291763</v>
      </c>
      <c r="AV2556" s="31">
        <v>1650792</v>
      </c>
      <c r="AW2556" s="31">
        <v>1516912</v>
      </c>
      <c r="AX2556" s="31">
        <v>126965</v>
      </c>
      <c r="AY2556" s="31">
        <v>87045</v>
      </c>
      <c r="AZ2556" s="31">
        <v>214010</v>
      </c>
    </row>
    <row r="2557" spans="1:52" ht="15" customHeight="1">
      <c r="A2557" s="29" t="s">
        <v>9612</v>
      </c>
      <c r="B2557" s="34">
        <v>36517</v>
      </c>
      <c r="C2557" s="28">
        <v>1000</v>
      </c>
      <c r="D2557" s="28">
        <v>54</v>
      </c>
      <c r="E2557" s="28">
        <v>47.9</v>
      </c>
      <c r="F2557" s="29" t="s">
        <v>205</v>
      </c>
      <c r="G2557" s="29" t="s">
        <v>801</v>
      </c>
      <c r="H2557" s="28">
        <v>657</v>
      </c>
      <c r="I2557" s="29" t="s">
        <v>9333</v>
      </c>
      <c r="J2557" s="33" t="s">
        <v>9611</v>
      </c>
      <c r="K2557" s="29" t="s">
        <v>178</v>
      </c>
      <c r="L2557" s="29" t="s">
        <v>9604</v>
      </c>
      <c r="M2557" s="29" t="s">
        <v>216</v>
      </c>
      <c r="N2557" s="28">
        <v>488241.1</v>
      </c>
      <c r="O2557" s="28">
        <v>6238802</v>
      </c>
      <c r="P2557" s="29" t="s">
        <v>9610</v>
      </c>
      <c r="Q2557" s="32" t="s">
        <v>207</v>
      </c>
      <c r="R2557" s="19"/>
      <c r="S2557" s="19"/>
      <c r="T2557" s="19"/>
      <c r="U2557" s="19"/>
      <c r="V2557" s="19"/>
      <c r="W2557" s="19"/>
      <c r="X2557" s="19"/>
      <c r="Y2557" s="19"/>
      <c r="Z2557" s="19"/>
      <c r="AA2557" s="19"/>
      <c r="AB2557" s="19"/>
      <c r="AC2557" s="19"/>
      <c r="AD2557" s="19"/>
      <c r="AE2557" s="19"/>
      <c r="AF2557" s="19"/>
      <c r="AG2557" s="19"/>
      <c r="AH2557" s="19"/>
      <c r="AI2557" s="19"/>
      <c r="AJ2557" s="19"/>
      <c r="AK2557" s="19"/>
      <c r="AL2557" s="19"/>
      <c r="AM2557" s="19"/>
      <c r="AN2557" s="31">
        <v>156</v>
      </c>
      <c r="AO2557" s="31">
        <v>1909243</v>
      </c>
      <c r="AP2557" s="31">
        <v>1419918</v>
      </c>
      <c r="AQ2557" s="31">
        <v>1584926</v>
      </c>
      <c r="AR2557" s="31">
        <v>1414156</v>
      </c>
      <c r="AS2557" s="31">
        <v>1541939</v>
      </c>
      <c r="AT2557" s="31">
        <v>1579419</v>
      </c>
      <c r="AU2557" s="31">
        <v>1434356</v>
      </c>
      <c r="AV2557" s="31">
        <v>1744666</v>
      </c>
      <c r="AW2557" s="31">
        <v>1693294</v>
      </c>
      <c r="AX2557" s="31">
        <v>150340</v>
      </c>
      <c r="AY2557" s="31">
        <v>88070</v>
      </c>
      <c r="AZ2557" s="31">
        <v>238410</v>
      </c>
    </row>
    <row r="2558" spans="1:52" ht="15" customHeight="1">
      <c r="A2558" s="29" t="s">
        <v>9609</v>
      </c>
      <c r="B2558" s="34">
        <v>36517</v>
      </c>
      <c r="C2558" s="28">
        <v>1000</v>
      </c>
      <c r="D2558" s="28">
        <v>54</v>
      </c>
      <c r="E2558" s="28">
        <v>47.9</v>
      </c>
      <c r="F2558" s="29" t="s">
        <v>205</v>
      </c>
      <c r="G2558" s="29" t="s">
        <v>801</v>
      </c>
      <c r="H2558" s="28">
        <v>657</v>
      </c>
      <c r="I2558" s="29" t="s">
        <v>9333</v>
      </c>
      <c r="J2558" s="33" t="s">
        <v>9608</v>
      </c>
      <c r="K2558" s="29" t="s">
        <v>178</v>
      </c>
      <c r="L2558" s="29" t="s">
        <v>9604</v>
      </c>
      <c r="M2558" s="29" t="s">
        <v>216</v>
      </c>
      <c r="N2558" s="28">
        <v>488309.2</v>
      </c>
      <c r="O2558" s="28">
        <v>6239092</v>
      </c>
      <c r="P2558" s="29" t="s">
        <v>9607</v>
      </c>
      <c r="Q2558" s="32" t="s">
        <v>207</v>
      </c>
      <c r="R2558" s="19"/>
      <c r="S2558" s="19"/>
      <c r="T2558" s="19"/>
      <c r="U2558" s="19"/>
      <c r="V2558" s="19"/>
      <c r="W2558" s="19"/>
      <c r="X2558" s="19"/>
      <c r="Y2558" s="19"/>
      <c r="Z2558" s="19"/>
      <c r="AA2558" s="19"/>
      <c r="AB2558" s="19"/>
      <c r="AC2558" s="19"/>
      <c r="AD2558" s="19"/>
      <c r="AE2558" s="19"/>
      <c r="AF2558" s="19"/>
      <c r="AG2558" s="19"/>
      <c r="AH2558" s="19"/>
      <c r="AI2558" s="19"/>
      <c r="AJ2558" s="19"/>
      <c r="AK2558" s="19"/>
      <c r="AL2558" s="19"/>
      <c r="AM2558" s="19"/>
      <c r="AN2558" s="31">
        <v>144</v>
      </c>
      <c r="AO2558" s="31">
        <v>1767190</v>
      </c>
      <c r="AP2558" s="31">
        <v>1311597</v>
      </c>
      <c r="AQ2558" s="31">
        <v>1495392</v>
      </c>
      <c r="AR2558" s="31">
        <v>1314582</v>
      </c>
      <c r="AS2558" s="31">
        <v>1435452</v>
      </c>
      <c r="AT2558" s="31">
        <v>1466139</v>
      </c>
      <c r="AU2558" s="31">
        <v>1315068</v>
      </c>
      <c r="AV2558" s="31">
        <v>1655054</v>
      </c>
      <c r="AW2558" s="31">
        <v>1561941</v>
      </c>
      <c r="AX2558" s="31">
        <v>141001</v>
      </c>
      <c r="AY2558" s="31">
        <v>86153</v>
      </c>
      <c r="AZ2558" s="31">
        <v>227154</v>
      </c>
    </row>
    <row r="2559" spans="1:52" ht="15" customHeight="1">
      <c r="A2559" s="29" t="s">
        <v>9606</v>
      </c>
      <c r="B2559" s="34">
        <v>36591</v>
      </c>
      <c r="C2559" s="28">
        <v>1000</v>
      </c>
      <c r="D2559" s="28">
        <v>54</v>
      </c>
      <c r="E2559" s="28">
        <v>48</v>
      </c>
      <c r="F2559" s="29" t="s">
        <v>205</v>
      </c>
      <c r="G2559" s="29" t="s">
        <v>3735</v>
      </c>
      <c r="H2559" s="28">
        <v>657</v>
      </c>
      <c r="I2559" s="29" t="s">
        <v>9333</v>
      </c>
      <c r="J2559" s="33" t="s">
        <v>9605</v>
      </c>
      <c r="K2559" s="29" t="s">
        <v>178</v>
      </c>
      <c r="L2559" s="29" t="s">
        <v>9604</v>
      </c>
      <c r="M2559" s="29" t="s">
        <v>2838</v>
      </c>
      <c r="N2559" s="28">
        <v>488377.4</v>
      </c>
      <c r="O2559" s="28">
        <v>6239385</v>
      </c>
      <c r="P2559" s="29" t="s">
        <v>9603</v>
      </c>
      <c r="Q2559" s="32" t="s">
        <v>207</v>
      </c>
      <c r="R2559" s="19"/>
      <c r="S2559" s="19"/>
      <c r="T2559" s="19"/>
      <c r="U2559" s="19"/>
      <c r="V2559" s="19"/>
      <c r="W2559" s="19"/>
      <c r="X2559" s="19"/>
      <c r="Y2559" s="19"/>
      <c r="Z2559" s="19"/>
      <c r="AA2559" s="19"/>
      <c r="AB2559" s="19"/>
      <c r="AC2559" s="19"/>
      <c r="AD2559" s="19"/>
      <c r="AE2559" s="19"/>
      <c r="AF2559" s="19"/>
      <c r="AG2559" s="19"/>
      <c r="AH2559" s="19"/>
      <c r="AI2559" s="19"/>
      <c r="AJ2559" s="19"/>
      <c r="AK2559" s="19"/>
      <c r="AL2559" s="19"/>
      <c r="AM2559" s="19"/>
      <c r="AN2559" s="19"/>
      <c r="AO2559" s="31">
        <v>1135161</v>
      </c>
      <c r="AP2559" s="31">
        <v>1446757</v>
      </c>
      <c r="AQ2559" s="31">
        <v>1560604</v>
      </c>
      <c r="AR2559" s="31">
        <v>1388789</v>
      </c>
      <c r="AS2559" s="31">
        <v>1522158</v>
      </c>
      <c r="AT2559" s="31">
        <v>1528663</v>
      </c>
      <c r="AU2559" s="31">
        <v>1378810</v>
      </c>
      <c r="AV2559" s="31">
        <v>1767245</v>
      </c>
      <c r="AW2559" s="31">
        <v>1597677</v>
      </c>
      <c r="AX2559" s="31">
        <v>129030</v>
      </c>
      <c r="AY2559" s="31">
        <v>93481</v>
      </c>
      <c r="AZ2559" s="31">
        <v>222511</v>
      </c>
    </row>
    <row r="2560" spans="1:52" ht="15" customHeight="1">
      <c r="A2560" s="29" t="s">
        <v>9602</v>
      </c>
      <c r="B2560" s="34">
        <v>36586</v>
      </c>
      <c r="C2560" s="28">
        <v>750</v>
      </c>
      <c r="D2560" s="28">
        <v>48</v>
      </c>
      <c r="E2560" s="28">
        <v>50</v>
      </c>
      <c r="F2560" s="29" t="s">
        <v>172</v>
      </c>
      <c r="G2560" s="29" t="s">
        <v>9597</v>
      </c>
      <c r="H2560" s="28">
        <v>657</v>
      </c>
      <c r="I2560" s="29" t="s">
        <v>9333</v>
      </c>
      <c r="J2560" s="33" t="s">
        <v>9601</v>
      </c>
      <c r="K2560" s="29" t="s">
        <v>178</v>
      </c>
      <c r="L2560" s="29" t="s">
        <v>9600</v>
      </c>
      <c r="M2560" s="29" t="s">
        <v>6427</v>
      </c>
      <c r="N2560" s="28">
        <v>493018.8</v>
      </c>
      <c r="O2560" s="28">
        <v>6217575</v>
      </c>
      <c r="P2560" s="29" t="s">
        <v>9599</v>
      </c>
      <c r="Q2560" s="32" t="s">
        <v>207</v>
      </c>
      <c r="R2560" s="19"/>
      <c r="S2560" s="19"/>
      <c r="T2560" s="19"/>
      <c r="U2560" s="19"/>
      <c r="V2560" s="19"/>
      <c r="W2560" s="19"/>
      <c r="X2560" s="19"/>
      <c r="Y2560" s="19"/>
      <c r="Z2560" s="19"/>
      <c r="AA2560" s="19"/>
      <c r="AB2560" s="19"/>
      <c r="AC2560" s="19"/>
      <c r="AD2560" s="19"/>
      <c r="AE2560" s="19"/>
      <c r="AF2560" s="19"/>
      <c r="AG2560" s="19"/>
      <c r="AH2560" s="19"/>
      <c r="AI2560" s="19"/>
      <c r="AJ2560" s="19"/>
      <c r="AK2560" s="19"/>
      <c r="AL2560" s="19"/>
      <c r="AM2560" s="19"/>
      <c r="AN2560" s="19"/>
      <c r="AO2560" s="31">
        <v>1123965</v>
      </c>
      <c r="AP2560" s="31">
        <v>1389531</v>
      </c>
      <c r="AQ2560" s="31">
        <v>1506229</v>
      </c>
      <c r="AR2560" s="31">
        <v>1349992</v>
      </c>
      <c r="AS2560" s="31">
        <v>1491338</v>
      </c>
      <c r="AT2560" s="31">
        <v>1460116</v>
      </c>
      <c r="AU2560" s="31">
        <v>1329024</v>
      </c>
      <c r="AV2560" s="31">
        <v>1633533</v>
      </c>
      <c r="AW2560" s="31">
        <v>1551028</v>
      </c>
      <c r="AX2560" s="31">
        <v>135062</v>
      </c>
      <c r="AY2560" s="31">
        <v>89701</v>
      </c>
      <c r="AZ2560" s="31">
        <v>224763</v>
      </c>
    </row>
    <row r="2561" spans="1:52" ht="15" customHeight="1">
      <c r="A2561" s="29" t="s">
        <v>9598</v>
      </c>
      <c r="B2561" s="34">
        <v>36707</v>
      </c>
      <c r="C2561" s="28">
        <v>1000</v>
      </c>
      <c r="D2561" s="28">
        <v>54.2</v>
      </c>
      <c r="E2561" s="28">
        <v>47.8</v>
      </c>
      <c r="F2561" s="29" t="s">
        <v>205</v>
      </c>
      <c r="G2561" s="29" t="s">
        <v>3735</v>
      </c>
      <c r="H2561" s="28">
        <v>657</v>
      </c>
      <c r="I2561" s="29" t="s">
        <v>9333</v>
      </c>
      <c r="J2561" s="33" t="s">
        <v>9596</v>
      </c>
      <c r="K2561" s="29" t="s">
        <v>178</v>
      </c>
      <c r="L2561" s="29" t="s">
        <v>9593</v>
      </c>
      <c r="M2561" s="29" t="s">
        <v>2724</v>
      </c>
      <c r="N2561" s="28">
        <v>484454.6</v>
      </c>
      <c r="O2561" s="28">
        <v>6235261</v>
      </c>
      <c r="P2561" s="29" t="s">
        <v>2937</v>
      </c>
      <c r="Q2561" s="32" t="s">
        <v>207</v>
      </c>
      <c r="R2561" s="19"/>
      <c r="S2561" s="19"/>
      <c r="T2561" s="19"/>
      <c r="U2561" s="19"/>
      <c r="V2561" s="19"/>
      <c r="W2561" s="19"/>
      <c r="X2561" s="19"/>
      <c r="Y2561" s="19"/>
      <c r="Z2561" s="19"/>
      <c r="AA2561" s="19"/>
      <c r="AB2561" s="19"/>
      <c r="AC2561" s="19"/>
      <c r="AD2561" s="19"/>
      <c r="AE2561" s="19"/>
      <c r="AF2561" s="19"/>
      <c r="AG2561" s="19"/>
      <c r="AH2561" s="19"/>
      <c r="AI2561" s="19"/>
      <c r="AJ2561" s="19"/>
      <c r="AK2561" s="19"/>
      <c r="AL2561" s="19"/>
      <c r="AM2561" s="19"/>
      <c r="AN2561" s="19"/>
      <c r="AO2561" s="31">
        <v>713748</v>
      </c>
      <c r="AP2561" s="31">
        <v>1306223</v>
      </c>
      <c r="AQ2561" s="31">
        <v>1415053</v>
      </c>
      <c r="AR2561" s="31">
        <v>1289367</v>
      </c>
      <c r="AS2561" s="31">
        <v>1418056</v>
      </c>
      <c r="AT2561" s="31">
        <v>1417856</v>
      </c>
      <c r="AU2561" s="31">
        <v>1264292</v>
      </c>
      <c r="AV2561" s="31">
        <v>1618180</v>
      </c>
      <c r="AW2561" s="31">
        <v>1488274</v>
      </c>
      <c r="AX2561" s="31">
        <v>121527</v>
      </c>
      <c r="AY2561" s="31">
        <v>80431</v>
      </c>
      <c r="AZ2561" s="31">
        <v>201958</v>
      </c>
    </row>
    <row r="2562" spans="1:52" ht="15" customHeight="1">
      <c r="A2562" s="29" t="s">
        <v>9595</v>
      </c>
      <c r="B2562" s="34">
        <v>36707</v>
      </c>
      <c r="C2562" s="28">
        <v>1000</v>
      </c>
      <c r="D2562" s="28">
        <v>54.2</v>
      </c>
      <c r="E2562" s="28">
        <v>47.8</v>
      </c>
      <c r="F2562" s="29" t="s">
        <v>205</v>
      </c>
      <c r="G2562" s="29" t="s">
        <v>801</v>
      </c>
      <c r="H2562" s="28">
        <v>657</v>
      </c>
      <c r="I2562" s="29" t="s">
        <v>9333</v>
      </c>
      <c r="J2562" s="33" t="s">
        <v>9594</v>
      </c>
      <c r="K2562" s="29" t="s">
        <v>178</v>
      </c>
      <c r="L2562" s="29" t="s">
        <v>9593</v>
      </c>
      <c r="M2562" s="29" t="s">
        <v>2676</v>
      </c>
      <c r="N2562" s="28">
        <v>484445.6</v>
      </c>
      <c r="O2562" s="28">
        <v>6235512</v>
      </c>
      <c r="P2562" s="29" t="s">
        <v>9592</v>
      </c>
      <c r="Q2562" s="32" t="s">
        <v>207</v>
      </c>
      <c r="R2562" s="19"/>
      <c r="S2562" s="19"/>
      <c r="T2562" s="19"/>
      <c r="U2562" s="19"/>
      <c r="V2562" s="19"/>
      <c r="W2562" s="19"/>
      <c r="X2562" s="19"/>
      <c r="Y2562" s="19"/>
      <c r="Z2562" s="19"/>
      <c r="AA2562" s="19"/>
      <c r="AB2562" s="19"/>
      <c r="AC2562" s="19"/>
      <c r="AD2562" s="19"/>
      <c r="AE2562" s="19"/>
      <c r="AF2562" s="19"/>
      <c r="AG2562" s="19"/>
      <c r="AH2562" s="19"/>
      <c r="AI2562" s="19"/>
      <c r="AJ2562" s="19"/>
      <c r="AK2562" s="19"/>
      <c r="AL2562" s="19"/>
      <c r="AM2562" s="19"/>
      <c r="AN2562" s="19"/>
      <c r="AO2562" s="31">
        <v>737063</v>
      </c>
      <c r="AP2562" s="31">
        <v>1406116</v>
      </c>
      <c r="AQ2562" s="31">
        <v>1555752</v>
      </c>
      <c r="AR2562" s="31">
        <v>1388361</v>
      </c>
      <c r="AS2562" s="31">
        <v>1519308</v>
      </c>
      <c r="AT2562" s="31">
        <v>1540110</v>
      </c>
      <c r="AU2562" s="31">
        <v>1363890</v>
      </c>
      <c r="AV2562" s="31">
        <v>1760258</v>
      </c>
      <c r="AW2562" s="31">
        <v>1605213</v>
      </c>
      <c r="AX2562" s="31">
        <v>136951</v>
      </c>
      <c r="AY2562" s="31">
        <v>89617</v>
      </c>
      <c r="AZ2562" s="31">
        <v>226568</v>
      </c>
    </row>
    <row r="2563" spans="1:52" ht="15" customHeight="1">
      <c r="A2563" s="29" t="s">
        <v>9591</v>
      </c>
      <c r="B2563" s="34">
        <v>36699</v>
      </c>
      <c r="C2563" s="28">
        <v>750</v>
      </c>
      <c r="D2563" s="28">
        <v>44</v>
      </c>
      <c r="E2563" s="28">
        <v>45</v>
      </c>
      <c r="F2563" s="29" t="s">
        <v>172</v>
      </c>
      <c r="G2563" s="29" t="s">
        <v>9587</v>
      </c>
      <c r="H2563" s="28">
        <v>657</v>
      </c>
      <c r="I2563" s="29" t="s">
        <v>9333</v>
      </c>
      <c r="J2563" s="33" t="s">
        <v>9590</v>
      </c>
      <c r="K2563" s="29" t="s">
        <v>178</v>
      </c>
      <c r="L2563" s="29" t="s">
        <v>9537</v>
      </c>
      <c r="M2563" s="29" t="s">
        <v>9581</v>
      </c>
      <c r="N2563" s="28">
        <v>487125</v>
      </c>
      <c r="O2563" s="28">
        <v>6202575</v>
      </c>
      <c r="P2563" s="29" t="s">
        <v>9589</v>
      </c>
      <c r="Q2563" s="32" t="s">
        <v>207</v>
      </c>
      <c r="R2563" s="19"/>
      <c r="S2563" s="19"/>
      <c r="T2563" s="19"/>
      <c r="U2563" s="19"/>
      <c r="V2563" s="19"/>
      <c r="W2563" s="19"/>
      <c r="X2563" s="19"/>
      <c r="Y2563" s="19"/>
      <c r="Z2563" s="19"/>
      <c r="AA2563" s="19"/>
      <c r="AB2563" s="19"/>
      <c r="AC2563" s="19"/>
      <c r="AD2563" s="19"/>
      <c r="AE2563" s="19"/>
      <c r="AF2563" s="19"/>
      <c r="AG2563" s="19"/>
      <c r="AH2563" s="19"/>
      <c r="AI2563" s="19"/>
      <c r="AJ2563" s="19"/>
      <c r="AK2563" s="19"/>
      <c r="AL2563" s="19"/>
      <c r="AM2563" s="19"/>
      <c r="AN2563" s="19"/>
      <c r="AO2563" s="31">
        <v>690677</v>
      </c>
      <c r="AP2563" s="31">
        <v>1215449</v>
      </c>
      <c r="AQ2563" s="31">
        <v>1355679</v>
      </c>
      <c r="AR2563" s="31">
        <v>1190004</v>
      </c>
      <c r="AS2563" s="31">
        <v>1326357</v>
      </c>
      <c r="AT2563" s="31">
        <v>1260933</v>
      </c>
      <c r="AU2563" s="31">
        <v>1175742</v>
      </c>
      <c r="AV2563" s="31">
        <v>1487351</v>
      </c>
      <c r="AW2563" s="31">
        <v>1365877</v>
      </c>
      <c r="AX2563" s="31">
        <v>116447</v>
      </c>
      <c r="AY2563" s="31">
        <v>82618</v>
      </c>
      <c r="AZ2563" s="31">
        <v>199065</v>
      </c>
    </row>
    <row r="2564" spans="1:52" ht="15" customHeight="1">
      <c r="A2564" s="29" t="s">
        <v>9588</v>
      </c>
      <c r="B2564" s="34">
        <v>36699</v>
      </c>
      <c r="C2564" s="28">
        <v>750</v>
      </c>
      <c r="D2564" s="28">
        <v>44</v>
      </c>
      <c r="E2564" s="28">
        <v>46</v>
      </c>
      <c r="F2564" s="29" t="s">
        <v>172</v>
      </c>
      <c r="G2564" s="29" t="s">
        <v>9583</v>
      </c>
      <c r="H2564" s="28">
        <v>657</v>
      </c>
      <c r="I2564" s="29" t="s">
        <v>9333</v>
      </c>
      <c r="J2564" s="33" t="s">
        <v>9586</v>
      </c>
      <c r="K2564" s="29" t="s">
        <v>178</v>
      </c>
      <c r="L2564" s="29" t="s">
        <v>9537</v>
      </c>
      <c r="M2564" s="29" t="s">
        <v>9581</v>
      </c>
      <c r="N2564" s="28">
        <v>487125</v>
      </c>
      <c r="O2564" s="28">
        <v>6202765</v>
      </c>
      <c r="P2564" s="29" t="s">
        <v>9585</v>
      </c>
      <c r="Q2564" s="32" t="s">
        <v>207</v>
      </c>
      <c r="R2564" s="19"/>
      <c r="S2564" s="19"/>
      <c r="T2564" s="19"/>
      <c r="U2564" s="19"/>
      <c r="V2564" s="19"/>
      <c r="W2564" s="19"/>
      <c r="X2564" s="19"/>
      <c r="Y2564" s="19"/>
      <c r="Z2564" s="19"/>
      <c r="AA2564" s="19"/>
      <c r="AB2564" s="19"/>
      <c r="AC2564" s="19"/>
      <c r="AD2564" s="19"/>
      <c r="AE2564" s="19"/>
      <c r="AF2564" s="19"/>
      <c r="AG2564" s="19"/>
      <c r="AH2564" s="19"/>
      <c r="AI2564" s="19"/>
      <c r="AJ2564" s="19"/>
      <c r="AK2564" s="19"/>
      <c r="AL2564" s="19"/>
      <c r="AM2564" s="19"/>
      <c r="AN2564" s="19"/>
      <c r="AO2564" s="31">
        <v>641731</v>
      </c>
      <c r="AP2564" s="31">
        <v>1175200</v>
      </c>
      <c r="AQ2564" s="31">
        <v>1322388</v>
      </c>
      <c r="AR2564" s="31">
        <v>1150238</v>
      </c>
      <c r="AS2564" s="31">
        <v>1271123</v>
      </c>
      <c r="AT2564" s="31">
        <v>1231903</v>
      </c>
      <c r="AU2564" s="31">
        <v>1135289</v>
      </c>
      <c r="AV2564" s="31">
        <v>1458629</v>
      </c>
      <c r="AW2564" s="31">
        <v>1258433</v>
      </c>
      <c r="AX2564" s="31">
        <v>114302</v>
      </c>
      <c r="AY2564" s="31">
        <v>81628</v>
      </c>
      <c r="AZ2564" s="31">
        <v>195930</v>
      </c>
    </row>
    <row r="2565" spans="1:52" ht="15" customHeight="1">
      <c r="A2565" s="29" t="s">
        <v>9584</v>
      </c>
      <c r="B2565" s="34">
        <v>36699</v>
      </c>
      <c r="C2565" s="28">
        <v>750</v>
      </c>
      <c r="D2565" s="28">
        <v>48</v>
      </c>
      <c r="E2565" s="28">
        <v>45</v>
      </c>
      <c r="F2565" s="29" t="s">
        <v>172</v>
      </c>
      <c r="G2565" s="29" t="s">
        <v>517</v>
      </c>
      <c r="H2565" s="28">
        <v>657</v>
      </c>
      <c r="I2565" s="29" t="s">
        <v>9333</v>
      </c>
      <c r="J2565" s="33" t="s">
        <v>9582</v>
      </c>
      <c r="K2565" s="29" t="s">
        <v>178</v>
      </c>
      <c r="L2565" s="29" t="s">
        <v>9537</v>
      </c>
      <c r="M2565" s="29" t="s">
        <v>9581</v>
      </c>
      <c r="N2565" s="28">
        <v>487125</v>
      </c>
      <c r="O2565" s="28">
        <v>6202950</v>
      </c>
      <c r="P2565" s="29" t="s">
        <v>6436</v>
      </c>
      <c r="Q2565" s="32" t="s">
        <v>207</v>
      </c>
      <c r="R2565" s="19"/>
      <c r="S2565" s="19"/>
      <c r="T2565" s="19"/>
      <c r="U2565" s="19"/>
      <c r="V2565" s="19"/>
      <c r="W2565" s="19"/>
      <c r="X2565" s="19"/>
      <c r="Y2565" s="19"/>
      <c r="Z2565" s="19"/>
      <c r="AA2565" s="19"/>
      <c r="AB2565" s="19"/>
      <c r="AC2565" s="19"/>
      <c r="AD2565" s="19"/>
      <c r="AE2565" s="19"/>
      <c r="AF2565" s="19"/>
      <c r="AG2565" s="19"/>
      <c r="AH2565" s="19"/>
      <c r="AI2565" s="19"/>
      <c r="AJ2565" s="19"/>
      <c r="AK2565" s="19"/>
      <c r="AL2565" s="19"/>
      <c r="AM2565" s="19"/>
      <c r="AN2565" s="19"/>
      <c r="AO2565" s="31">
        <v>642491</v>
      </c>
      <c r="AP2565" s="31">
        <v>1174340</v>
      </c>
      <c r="AQ2565" s="31">
        <v>1294595</v>
      </c>
      <c r="AR2565" s="31">
        <v>1164395</v>
      </c>
      <c r="AS2565" s="31">
        <v>1258590</v>
      </c>
      <c r="AT2565" s="31">
        <v>1228426</v>
      </c>
      <c r="AU2565" s="31">
        <v>1120264</v>
      </c>
      <c r="AV2565" s="31">
        <v>1403464</v>
      </c>
      <c r="AW2565" s="31">
        <v>1337147</v>
      </c>
      <c r="AX2565" s="31">
        <v>95283</v>
      </c>
      <c r="AY2565" s="31">
        <v>80269</v>
      </c>
      <c r="AZ2565" s="31">
        <v>175552</v>
      </c>
    </row>
    <row r="2566" spans="1:52" ht="15" customHeight="1">
      <c r="A2566" s="29" t="s">
        <v>9580</v>
      </c>
      <c r="B2566" s="34">
        <v>32443</v>
      </c>
      <c r="C2566" s="28">
        <v>200</v>
      </c>
      <c r="D2566" s="28">
        <v>24</v>
      </c>
      <c r="E2566" s="28">
        <v>30</v>
      </c>
      <c r="F2566" s="29" t="s">
        <v>690</v>
      </c>
      <c r="G2566" s="29" t="s">
        <v>9575</v>
      </c>
      <c r="H2566" s="28">
        <v>657</v>
      </c>
      <c r="I2566" s="29" t="s">
        <v>9333</v>
      </c>
      <c r="J2566" s="33" t="s">
        <v>9579</v>
      </c>
      <c r="K2566" s="29" t="s">
        <v>178</v>
      </c>
      <c r="L2566" s="29" t="s">
        <v>9578</v>
      </c>
      <c r="M2566" s="29" t="s">
        <v>9577</v>
      </c>
      <c r="N2566" s="28">
        <v>506721.8</v>
      </c>
      <c r="O2566" s="28">
        <v>6223262</v>
      </c>
      <c r="P2566" s="29" t="s">
        <v>229</v>
      </c>
      <c r="Q2566" s="32" t="s">
        <v>207</v>
      </c>
      <c r="R2566" s="19"/>
      <c r="S2566" s="19"/>
      <c r="T2566" s="19"/>
      <c r="U2566" s="19"/>
      <c r="V2566" s="19"/>
      <c r="W2566" s="19"/>
      <c r="X2566" s="19"/>
      <c r="Y2566" s="19"/>
      <c r="Z2566" s="19"/>
      <c r="AA2566" s="19"/>
      <c r="AB2566" s="19"/>
      <c r="AC2566" s="31">
        <v>241314</v>
      </c>
      <c r="AD2566" s="31">
        <v>241312</v>
      </c>
      <c r="AE2566" s="31">
        <v>241312</v>
      </c>
      <c r="AF2566" s="31">
        <v>241312</v>
      </c>
      <c r="AG2566" s="31">
        <v>313390</v>
      </c>
      <c r="AH2566" s="31">
        <v>320380</v>
      </c>
      <c r="AI2566" s="31">
        <v>331300</v>
      </c>
      <c r="AJ2566" s="31">
        <v>292880</v>
      </c>
      <c r="AK2566" s="31">
        <v>258500</v>
      </c>
      <c r="AL2566" s="31">
        <v>300050</v>
      </c>
      <c r="AM2566" s="31">
        <v>287238</v>
      </c>
      <c r="AN2566" s="31">
        <v>269112</v>
      </c>
      <c r="AO2566" s="31">
        <v>294000</v>
      </c>
      <c r="AP2566" s="31">
        <v>229739</v>
      </c>
      <c r="AQ2566" s="31">
        <v>260758</v>
      </c>
      <c r="AR2566" s="31">
        <v>226706</v>
      </c>
      <c r="AS2566" s="31">
        <v>239041</v>
      </c>
      <c r="AT2566" s="31">
        <v>212200</v>
      </c>
      <c r="AU2566" s="31">
        <v>190714</v>
      </c>
      <c r="AV2566" s="31">
        <v>287944</v>
      </c>
      <c r="AW2566" s="31">
        <v>185057</v>
      </c>
      <c r="AX2566" s="31">
        <v>18495</v>
      </c>
      <c r="AY2566" s="31">
        <v>13880</v>
      </c>
      <c r="AZ2566" s="31">
        <v>32375</v>
      </c>
    </row>
    <row r="2567" spans="1:52" ht="15" customHeight="1">
      <c r="A2567" s="29" t="s">
        <v>9576</v>
      </c>
      <c r="B2567" s="34">
        <v>32639</v>
      </c>
      <c r="C2567" s="28">
        <v>200</v>
      </c>
      <c r="D2567" s="28">
        <v>24</v>
      </c>
      <c r="E2567" s="28">
        <v>30</v>
      </c>
      <c r="F2567" s="29" t="s">
        <v>690</v>
      </c>
      <c r="G2567" s="29" t="s">
        <v>9571</v>
      </c>
      <c r="H2567" s="28">
        <v>657</v>
      </c>
      <c r="I2567" s="29" t="s">
        <v>9333</v>
      </c>
      <c r="J2567" s="33" t="s">
        <v>9574</v>
      </c>
      <c r="K2567" s="29" t="s">
        <v>178</v>
      </c>
      <c r="L2567" s="29" t="s">
        <v>9565</v>
      </c>
      <c r="M2567" s="29" t="s">
        <v>216</v>
      </c>
      <c r="N2567" s="28">
        <v>503464.6</v>
      </c>
      <c r="O2567" s="28">
        <v>6218450</v>
      </c>
      <c r="P2567" s="29" t="s">
        <v>9573</v>
      </c>
      <c r="Q2567" s="32" t="s">
        <v>207</v>
      </c>
      <c r="R2567" s="19"/>
      <c r="S2567" s="19"/>
      <c r="T2567" s="19"/>
      <c r="U2567" s="19"/>
      <c r="V2567" s="19"/>
      <c r="W2567" s="19"/>
      <c r="X2567" s="19"/>
      <c r="Y2567" s="19"/>
      <c r="Z2567" s="19"/>
      <c r="AA2567" s="19"/>
      <c r="AB2567" s="19"/>
      <c r="AC2567" s="19"/>
      <c r="AD2567" s="31">
        <v>178515</v>
      </c>
      <c r="AE2567" s="31">
        <v>282785</v>
      </c>
      <c r="AF2567" s="31">
        <v>282700</v>
      </c>
      <c r="AG2567" s="31">
        <v>282700</v>
      </c>
      <c r="AH2567" s="31">
        <v>301960</v>
      </c>
      <c r="AI2567" s="31">
        <v>309380</v>
      </c>
      <c r="AJ2567" s="31">
        <v>276790</v>
      </c>
      <c r="AK2567" s="31">
        <v>230040</v>
      </c>
      <c r="AL2567" s="31">
        <v>266030</v>
      </c>
      <c r="AM2567" s="31">
        <v>267374</v>
      </c>
      <c r="AN2567" s="31">
        <v>257953</v>
      </c>
      <c r="AO2567" s="31">
        <v>282400</v>
      </c>
      <c r="AP2567" s="31">
        <v>217884</v>
      </c>
      <c r="AQ2567" s="31">
        <v>229695</v>
      </c>
      <c r="AR2567" s="31">
        <v>202560</v>
      </c>
      <c r="AS2567" s="31">
        <v>214411</v>
      </c>
      <c r="AT2567" s="31">
        <v>221432</v>
      </c>
      <c r="AU2567" s="31">
        <v>132825</v>
      </c>
      <c r="AV2567" s="31">
        <v>220026</v>
      </c>
      <c r="AW2567" s="31">
        <v>216303</v>
      </c>
      <c r="AX2567" s="31">
        <v>22300</v>
      </c>
      <c r="AY2567" s="31">
        <v>8546</v>
      </c>
      <c r="AZ2567" s="31">
        <v>30846</v>
      </c>
    </row>
    <row r="2568" spans="1:52" ht="15" customHeight="1">
      <c r="A2568" s="29" t="s">
        <v>9572</v>
      </c>
      <c r="B2568" s="34">
        <v>32724</v>
      </c>
      <c r="C2568" s="28">
        <v>160</v>
      </c>
      <c r="D2568" s="28">
        <v>23</v>
      </c>
      <c r="E2568" s="28">
        <v>30</v>
      </c>
      <c r="F2568" s="29" t="s">
        <v>205</v>
      </c>
      <c r="G2568" s="29" t="s">
        <v>453</v>
      </c>
      <c r="H2568" s="28">
        <v>657</v>
      </c>
      <c r="I2568" s="29" t="s">
        <v>9333</v>
      </c>
      <c r="J2568" s="33" t="s">
        <v>9570</v>
      </c>
      <c r="K2568" s="29" t="s">
        <v>178</v>
      </c>
      <c r="L2568" s="29" t="s">
        <v>9569</v>
      </c>
      <c r="M2568" s="29" t="s">
        <v>5208</v>
      </c>
      <c r="N2568" s="28">
        <v>490666.9</v>
      </c>
      <c r="O2568" s="28">
        <v>6225641</v>
      </c>
      <c r="P2568" s="29" t="s">
        <v>9568</v>
      </c>
      <c r="Q2568" s="32" t="s">
        <v>207</v>
      </c>
      <c r="R2568" s="19"/>
      <c r="S2568" s="19"/>
      <c r="T2568" s="19"/>
      <c r="U2568" s="19"/>
      <c r="V2568" s="19"/>
      <c r="W2568" s="19"/>
      <c r="X2568" s="19"/>
      <c r="Y2568" s="19"/>
      <c r="Z2568" s="19"/>
      <c r="AA2568" s="19"/>
      <c r="AB2568" s="19"/>
      <c r="AC2568" s="19"/>
      <c r="AD2568" s="31">
        <v>129956</v>
      </c>
      <c r="AE2568" s="31">
        <v>311892</v>
      </c>
      <c r="AF2568" s="31">
        <v>311892</v>
      </c>
      <c r="AG2568" s="31">
        <v>303940</v>
      </c>
      <c r="AH2568" s="31">
        <v>311210</v>
      </c>
      <c r="AI2568" s="31">
        <v>318360</v>
      </c>
      <c r="AJ2568" s="31">
        <v>296550</v>
      </c>
      <c r="AK2568" s="31">
        <v>263650</v>
      </c>
      <c r="AL2568" s="31">
        <v>285550</v>
      </c>
      <c r="AM2568" s="31">
        <v>291050</v>
      </c>
      <c r="AN2568" s="31">
        <v>260857</v>
      </c>
      <c r="AO2568" s="31">
        <v>299300</v>
      </c>
      <c r="AP2568" s="31">
        <v>236043</v>
      </c>
      <c r="AQ2568" s="31">
        <v>251290</v>
      </c>
      <c r="AR2568" s="31">
        <v>228075</v>
      </c>
      <c r="AS2568" s="31">
        <v>252274</v>
      </c>
      <c r="AT2568" s="31">
        <v>247633</v>
      </c>
      <c r="AU2568" s="31">
        <v>183738</v>
      </c>
      <c r="AV2568" s="31">
        <v>282642</v>
      </c>
      <c r="AW2568" s="31">
        <v>260811</v>
      </c>
      <c r="AX2568" s="31">
        <v>24190</v>
      </c>
      <c r="AY2568" s="31">
        <v>14924</v>
      </c>
      <c r="AZ2568" s="31">
        <v>39114</v>
      </c>
    </row>
    <row r="2569" spans="1:52" ht="15" customHeight="1">
      <c r="A2569" s="29" t="s">
        <v>9567</v>
      </c>
      <c r="B2569" s="34">
        <v>32863</v>
      </c>
      <c r="C2569" s="28">
        <v>200</v>
      </c>
      <c r="D2569" s="28">
        <v>24</v>
      </c>
      <c r="E2569" s="28">
        <v>30</v>
      </c>
      <c r="F2569" s="29" t="s">
        <v>690</v>
      </c>
      <c r="G2569" s="29" t="s">
        <v>9563</v>
      </c>
      <c r="H2569" s="28">
        <v>657</v>
      </c>
      <c r="I2569" s="29" t="s">
        <v>9333</v>
      </c>
      <c r="J2569" s="33" t="s">
        <v>9566</v>
      </c>
      <c r="K2569" s="29" t="s">
        <v>178</v>
      </c>
      <c r="L2569" s="29" t="s">
        <v>9565</v>
      </c>
      <c r="M2569" s="29" t="s">
        <v>355</v>
      </c>
      <c r="N2569" s="28">
        <v>503280.3</v>
      </c>
      <c r="O2569" s="28">
        <v>6218068</v>
      </c>
      <c r="P2569" s="29" t="s">
        <v>6020</v>
      </c>
      <c r="Q2569" s="32" t="s">
        <v>207</v>
      </c>
      <c r="R2569" s="19"/>
      <c r="S2569" s="19"/>
      <c r="T2569" s="19"/>
      <c r="U2569" s="19"/>
      <c r="V2569" s="19"/>
      <c r="W2569" s="19"/>
      <c r="X2569" s="19"/>
      <c r="Y2569" s="19"/>
      <c r="Z2569" s="19"/>
      <c r="AA2569" s="19"/>
      <c r="AB2569" s="19"/>
      <c r="AC2569" s="19"/>
      <c r="AD2569" s="31">
        <v>5793</v>
      </c>
      <c r="AE2569" s="31">
        <v>214857</v>
      </c>
      <c r="AF2569" s="31">
        <v>214857</v>
      </c>
      <c r="AG2569" s="31">
        <v>294100</v>
      </c>
      <c r="AH2569" s="31">
        <v>319450</v>
      </c>
      <c r="AI2569" s="31">
        <v>335240</v>
      </c>
      <c r="AJ2569" s="31">
        <v>279570</v>
      </c>
      <c r="AK2569" s="31">
        <v>252300</v>
      </c>
      <c r="AL2569" s="31">
        <v>220450</v>
      </c>
      <c r="AM2569" s="31">
        <v>365737</v>
      </c>
      <c r="AN2569" s="31">
        <v>267723</v>
      </c>
      <c r="AO2569" s="31">
        <v>297200</v>
      </c>
      <c r="AP2569" s="31">
        <v>215445</v>
      </c>
      <c r="AQ2569" s="31">
        <v>254343</v>
      </c>
      <c r="AR2569" s="31">
        <v>225744</v>
      </c>
      <c r="AS2569" s="31">
        <v>237316</v>
      </c>
      <c r="AT2569" s="31">
        <v>215507.72265625</v>
      </c>
      <c r="AU2569" s="31">
        <v>218888</v>
      </c>
      <c r="AV2569" s="31">
        <v>260023</v>
      </c>
      <c r="AW2569" s="31">
        <v>243870</v>
      </c>
      <c r="AX2569" s="31">
        <v>17531</v>
      </c>
      <c r="AY2569" s="31">
        <v>12593</v>
      </c>
      <c r="AZ2569" s="31">
        <v>30124</v>
      </c>
    </row>
    <row r="2570" spans="1:52" ht="15" customHeight="1">
      <c r="A2570" s="29" t="s">
        <v>9564</v>
      </c>
      <c r="B2570" s="34">
        <v>35538</v>
      </c>
      <c r="C2570" s="28">
        <v>150</v>
      </c>
      <c r="D2570" s="28">
        <v>23.8</v>
      </c>
      <c r="E2570" s="28">
        <v>30</v>
      </c>
      <c r="F2570" s="29" t="s">
        <v>205</v>
      </c>
      <c r="G2570" s="29" t="s">
        <v>8458</v>
      </c>
      <c r="H2570" s="28">
        <v>657</v>
      </c>
      <c r="I2570" s="29" t="s">
        <v>9333</v>
      </c>
      <c r="J2570" s="33" t="s">
        <v>9562</v>
      </c>
      <c r="K2570" s="29" t="s">
        <v>178</v>
      </c>
      <c r="L2570" s="29" t="s">
        <v>9558</v>
      </c>
      <c r="M2570" s="29" t="s">
        <v>176</v>
      </c>
      <c r="N2570" s="28">
        <v>492408.5</v>
      </c>
      <c r="O2570" s="28">
        <v>6237297</v>
      </c>
      <c r="P2570" s="29" t="s">
        <v>9561</v>
      </c>
      <c r="Q2570" s="32" t="s">
        <v>207</v>
      </c>
      <c r="R2570" s="19"/>
      <c r="S2570" s="19"/>
      <c r="T2570" s="19"/>
      <c r="U2570" s="19"/>
      <c r="V2570" s="19"/>
      <c r="W2570" s="19"/>
      <c r="X2570" s="19"/>
      <c r="Y2570" s="19"/>
      <c r="Z2570" s="31">
        <v>13429</v>
      </c>
      <c r="AA2570" s="31">
        <v>53665</v>
      </c>
      <c r="AB2570" s="31">
        <v>53665</v>
      </c>
      <c r="AC2570" s="31">
        <v>53665</v>
      </c>
      <c r="AD2570" s="31">
        <v>53665</v>
      </c>
      <c r="AE2570" s="31">
        <v>53665</v>
      </c>
      <c r="AF2570" s="31">
        <v>53665</v>
      </c>
      <c r="AG2570" s="31">
        <v>53665</v>
      </c>
      <c r="AH2570" s="31">
        <v>53665</v>
      </c>
      <c r="AI2570" s="31">
        <v>53665</v>
      </c>
      <c r="AJ2570" s="31">
        <v>53665</v>
      </c>
      <c r="AK2570" s="31">
        <v>53665</v>
      </c>
      <c r="AL2570" s="31">
        <v>53665</v>
      </c>
      <c r="AM2570" s="31">
        <v>53665</v>
      </c>
      <c r="AN2570" s="31">
        <v>53665</v>
      </c>
      <c r="AO2570" s="31">
        <v>53665</v>
      </c>
      <c r="AP2570" s="31">
        <v>129498.5</v>
      </c>
      <c r="AQ2570" s="31">
        <v>181387</v>
      </c>
      <c r="AR2570" s="31">
        <v>166454.5</v>
      </c>
      <c r="AS2570" s="31">
        <v>189485</v>
      </c>
      <c r="AT2570" s="31">
        <v>190876</v>
      </c>
      <c r="AU2570" s="31">
        <v>136269</v>
      </c>
      <c r="AV2570" s="31">
        <v>220000</v>
      </c>
      <c r="AW2570" s="31">
        <v>205430</v>
      </c>
      <c r="AX2570" s="31">
        <v>17575</v>
      </c>
      <c r="AY2570" s="31">
        <v>9170</v>
      </c>
      <c r="AZ2570" s="31">
        <v>26745</v>
      </c>
    </row>
    <row r="2571" spans="1:52" ht="15" customHeight="1">
      <c r="A2571" s="29" t="s">
        <v>9560</v>
      </c>
      <c r="B2571" s="34">
        <v>32885</v>
      </c>
      <c r="C2571" s="28">
        <v>150</v>
      </c>
      <c r="D2571" s="28">
        <v>23.8</v>
      </c>
      <c r="E2571" s="28">
        <v>30</v>
      </c>
      <c r="F2571" s="29" t="s">
        <v>205</v>
      </c>
      <c r="G2571" s="29" t="s">
        <v>8458</v>
      </c>
      <c r="H2571" s="28">
        <v>657</v>
      </c>
      <c r="I2571" s="29" t="s">
        <v>9333</v>
      </c>
      <c r="J2571" s="33" t="s">
        <v>9559</v>
      </c>
      <c r="K2571" s="29" t="s">
        <v>178</v>
      </c>
      <c r="L2571" s="29" t="s">
        <v>9558</v>
      </c>
      <c r="M2571" s="29" t="s">
        <v>176</v>
      </c>
      <c r="N2571" s="28">
        <v>492450.2</v>
      </c>
      <c r="O2571" s="28">
        <v>6237411</v>
      </c>
      <c r="P2571" s="29" t="s">
        <v>9557</v>
      </c>
      <c r="Q2571" s="32" t="s">
        <v>207</v>
      </c>
      <c r="R2571" s="19"/>
      <c r="S2571" s="19"/>
      <c r="T2571" s="19"/>
      <c r="U2571" s="19"/>
      <c r="V2571" s="19"/>
      <c r="W2571" s="19"/>
      <c r="X2571" s="19"/>
      <c r="Y2571" s="19"/>
      <c r="Z2571" s="19"/>
      <c r="AA2571" s="19"/>
      <c r="AB2571" s="19"/>
      <c r="AC2571" s="19"/>
      <c r="AD2571" s="19"/>
      <c r="AE2571" s="31">
        <v>201350</v>
      </c>
      <c r="AF2571" s="31">
        <v>201351</v>
      </c>
      <c r="AG2571" s="31">
        <v>162665</v>
      </c>
      <c r="AH2571" s="31">
        <v>165545</v>
      </c>
      <c r="AI2571" s="31">
        <v>177175</v>
      </c>
      <c r="AJ2571" s="31">
        <v>148465</v>
      </c>
      <c r="AK2571" s="31">
        <v>123515</v>
      </c>
      <c r="AL2571" s="31">
        <v>149425</v>
      </c>
      <c r="AM2571" s="31">
        <v>245579</v>
      </c>
      <c r="AN2571" s="31">
        <v>323281</v>
      </c>
      <c r="AO2571" s="31">
        <v>379835</v>
      </c>
      <c r="AP2571" s="31">
        <v>193166.5</v>
      </c>
      <c r="AQ2571" s="31">
        <v>181387</v>
      </c>
      <c r="AR2571" s="31">
        <v>154985</v>
      </c>
      <c r="AS2571" s="31">
        <v>172115</v>
      </c>
      <c r="AT2571" s="31">
        <v>175959</v>
      </c>
      <c r="AU2571" s="31">
        <v>152701</v>
      </c>
      <c r="AV2571" s="31">
        <v>211060</v>
      </c>
      <c r="AW2571" s="31">
        <v>167954</v>
      </c>
      <c r="AX2571" s="31">
        <v>10174</v>
      </c>
      <c r="AY2571" s="31">
        <v>10428</v>
      </c>
      <c r="AZ2571" s="31">
        <v>20602</v>
      </c>
    </row>
    <row r="2572" spans="1:52" ht="15" customHeight="1">
      <c r="A2572" s="29" t="s">
        <v>9556</v>
      </c>
      <c r="B2572" s="34">
        <v>32869</v>
      </c>
      <c r="C2572" s="28">
        <v>225</v>
      </c>
      <c r="D2572" s="28">
        <v>27</v>
      </c>
      <c r="E2572" s="28">
        <v>30</v>
      </c>
      <c r="F2572" s="29" t="s">
        <v>220</v>
      </c>
      <c r="G2572" s="29" t="s">
        <v>5959</v>
      </c>
      <c r="H2572" s="28">
        <v>657</v>
      </c>
      <c r="I2572" s="29" t="s">
        <v>9333</v>
      </c>
      <c r="J2572" s="33" t="s">
        <v>9555</v>
      </c>
      <c r="K2572" s="29" t="s">
        <v>178</v>
      </c>
      <c r="L2572" s="29" t="s">
        <v>9550</v>
      </c>
      <c r="M2572" s="29" t="s">
        <v>176</v>
      </c>
      <c r="N2572" s="28">
        <v>493529.4</v>
      </c>
      <c r="O2572" s="28">
        <v>6218341</v>
      </c>
      <c r="P2572" s="29" t="s">
        <v>9549</v>
      </c>
      <c r="Q2572" s="32" t="s">
        <v>207</v>
      </c>
      <c r="R2572" s="19"/>
      <c r="S2572" s="19"/>
      <c r="T2572" s="19"/>
      <c r="U2572" s="19"/>
      <c r="V2572" s="19"/>
      <c r="W2572" s="19"/>
      <c r="X2572" s="19"/>
      <c r="Y2572" s="19"/>
      <c r="Z2572" s="19"/>
      <c r="AA2572" s="19"/>
      <c r="AB2572" s="19"/>
      <c r="AC2572" s="19"/>
      <c r="AD2572" s="31">
        <v>17158</v>
      </c>
      <c r="AE2572" s="31">
        <v>428650</v>
      </c>
      <c r="AF2572" s="31">
        <v>428650</v>
      </c>
      <c r="AG2572" s="31">
        <v>428650</v>
      </c>
      <c r="AH2572" s="31">
        <v>428650</v>
      </c>
      <c r="AI2572" s="31">
        <v>428650</v>
      </c>
      <c r="AJ2572" s="31">
        <v>428650</v>
      </c>
      <c r="AK2572" s="31">
        <v>428650</v>
      </c>
      <c r="AL2572" s="31">
        <v>428650</v>
      </c>
      <c r="AM2572" s="31">
        <v>428650</v>
      </c>
      <c r="AN2572" s="31">
        <v>428650</v>
      </c>
      <c r="AO2572" s="31">
        <v>428650</v>
      </c>
      <c r="AP2572" s="31">
        <v>332187.33203125</v>
      </c>
      <c r="AQ2572" s="31">
        <v>354109</v>
      </c>
      <c r="AR2572" s="31">
        <v>315769.3359375</v>
      </c>
      <c r="AS2572" s="31">
        <v>344393.99609375</v>
      </c>
      <c r="AT2572" s="31">
        <v>337409.3359375</v>
      </c>
      <c r="AU2572" s="31">
        <v>294672.998046875</v>
      </c>
      <c r="AV2572" s="31">
        <v>396374.337890625</v>
      </c>
      <c r="AW2572" s="31">
        <v>349598.6728515625</v>
      </c>
      <c r="AX2572" s="31">
        <v>31762</v>
      </c>
      <c r="AY2572" s="31">
        <v>21536.66796875</v>
      </c>
      <c r="AZ2572" s="31">
        <v>53298.66796875</v>
      </c>
    </row>
    <row r="2573" spans="1:52" ht="15" customHeight="1">
      <c r="A2573" s="29" t="s">
        <v>9554</v>
      </c>
      <c r="B2573" s="34">
        <v>32869</v>
      </c>
      <c r="C2573" s="28">
        <v>225</v>
      </c>
      <c r="D2573" s="28">
        <v>27</v>
      </c>
      <c r="E2573" s="28">
        <v>30</v>
      </c>
      <c r="F2573" s="29" t="s">
        <v>220</v>
      </c>
      <c r="G2573" s="29" t="s">
        <v>5959</v>
      </c>
      <c r="H2573" s="28">
        <v>657</v>
      </c>
      <c r="I2573" s="29" t="s">
        <v>9333</v>
      </c>
      <c r="J2573" s="33" t="s">
        <v>9553</v>
      </c>
      <c r="K2573" s="29" t="s">
        <v>178</v>
      </c>
      <c r="L2573" s="29" t="s">
        <v>9550</v>
      </c>
      <c r="M2573" s="29" t="s">
        <v>176</v>
      </c>
      <c r="N2573" s="28">
        <v>493537.3</v>
      </c>
      <c r="O2573" s="28">
        <v>6218494</v>
      </c>
      <c r="P2573" s="29" t="s">
        <v>9549</v>
      </c>
      <c r="Q2573" s="32" t="s">
        <v>207</v>
      </c>
      <c r="R2573" s="19"/>
      <c r="S2573" s="19"/>
      <c r="T2573" s="19"/>
      <c r="U2573" s="19"/>
      <c r="V2573" s="19"/>
      <c r="W2573" s="19"/>
      <c r="X2573" s="19"/>
      <c r="Y2573" s="19"/>
      <c r="Z2573" s="19"/>
      <c r="AA2573" s="19"/>
      <c r="AB2573" s="19"/>
      <c r="AC2573" s="19"/>
      <c r="AD2573" s="31">
        <v>15236</v>
      </c>
      <c r="AE2573" s="31">
        <v>420900</v>
      </c>
      <c r="AF2573" s="31">
        <v>420900</v>
      </c>
      <c r="AG2573" s="31">
        <v>420900</v>
      </c>
      <c r="AH2573" s="31">
        <v>420900</v>
      </c>
      <c r="AI2573" s="31">
        <v>420900</v>
      </c>
      <c r="AJ2573" s="31">
        <v>420900</v>
      </c>
      <c r="AK2573" s="31">
        <v>420900</v>
      </c>
      <c r="AL2573" s="31">
        <v>420900</v>
      </c>
      <c r="AM2573" s="31">
        <v>420900</v>
      </c>
      <c r="AN2573" s="31">
        <v>420900</v>
      </c>
      <c r="AO2573" s="31">
        <v>420900</v>
      </c>
      <c r="AP2573" s="31">
        <v>330249.33203125</v>
      </c>
      <c r="AQ2573" s="31">
        <v>354109</v>
      </c>
      <c r="AR2573" s="31">
        <v>315769.3359375</v>
      </c>
      <c r="AS2573" s="31">
        <v>344393.99609375</v>
      </c>
      <c r="AT2573" s="31">
        <v>337409.3359375</v>
      </c>
      <c r="AU2573" s="31">
        <v>294672.998046875</v>
      </c>
      <c r="AV2573" s="31">
        <v>396374.337890625</v>
      </c>
      <c r="AW2573" s="31">
        <v>349598.6728515625</v>
      </c>
      <c r="AX2573" s="31">
        <v>31762</v>
      </c>
      <c r="AY2573" s="31">
        <v>21536.66796875</v>
      </c>
      <c r="AZ2573" s="31">
        <v>53298.66796875</v>
      </c>
    </row>
    <row r="2574" spans="1:52" ht="15" customHeight="1">
      <c r="A2574" s="29" t="s">
        <v>9552</v>
      </c>
      <c r="B2574" s="34">
        <v>33021</v>
      </c>
      <c r="C2574" s="28">
        <v>225</v>
      </c>
      <c r="D2574" s="28">
        <v>27</v>
      </c>
      <c r="E2574" s="28">
        <v>30</v>
      </c>
      <c r="F2574" s="29" t="s">
        <v>220</v>
      </c>
      <c r="G2574" s="29" t="s">
        <v>5959</v>
      </c>
      <c r="H2574" s="28">
        <v>657</v>
      </c>
      <c r="I2574" s="29" t="s">
        <v>9333</v>
      </c>
      <c r="J2574" s="33" t="s">
        <v>9551</v>
      </c>
      <c r="K2574" s="29" t="s">
        <v>178</v>
      </c>
      <c r="L2574" s="29" t="s">
        <v>9550</v>
      </c>
      <c r="M2574" s="29" t="s">
        <v>176</v>
      </c>
      <c r="N2574" s="28">
        <v>493544.4</v>
      </c>
      <c r="O2574" s="28">
        <v>6218640</v>
      </c>
      <c r="P2574" s="29" t="s">
        <v>9549</v>
      </c>
      <c r="Q2574" s="32" t="s">
        <v>207</v>
      </c>
      <c r="R2574" s="19"/>
      <c r="S2574" s="19"/>
      <c r="T2574" s="19"/>
      <c r="U2574" s="19"/>
      <c r="V2574" s="19"/>
      <c r="W2574" s="19"/>
      <c r="X2574" s="19"/>
      <c r="Y2574" s="19"/>
      <c r="Z2574" s="19"/>
      <c r="AA2574" s="19"/>
      <c r="AB2574" s="19"/>
      <c r="AC2574" s="19"/>
      <c r="AD2574" s="19"/>
      <c r="AE2574" s="31">
        <v>250327</v>
      </c>
      <c r="AF2574" s="31">
        <v>429134</v>
      </c>
      <c r="AG2574" s="31">
        <v>429134</v>
      </c>
      <c r="AH2574" s="31">
        <v>429134</v>
      </c>
      <c r="AI2574" s="31">
        <v>429134</v>
      </c>
      <c r="AJ2574" s="31">
        <v>429134</v>
      </c>
      <c r="AK2574" s="31">
        <v>429134</v>
      </c>
      <c r="AL2574" s="31">
        <v>429134</v>
      </c>
      <c r="AM2574" s="31">
        <v>429134</v>
      </c>
      <c r="AN2574" s="31">
        <v>429134</v>
      </c>
      <c r="AO2574" s="31">
        <v>429134</v>
      </c>
      <c r="AP2574" s="31">
        <v>334308.33203125</v>
      </c>
      <c r="AQ2574" s="31">
        <v>354109</v>
      </c>
      <c r="AR2574" s="31">
        <v>315769.3359375</v>
      </c>
      <c r="AS2574" s="31">
        <v>344393.99609375</v>
      </c>
      <c r="AT2574" s="31">
        <v>337409.3359375</v>
      </c>
      <c r="AU2574" s="31">
        <v>294672.998046875</v>
      </c>
      <c r="AV2574" s="31">
        <v>396374.337890625</v>
      </c>
      <c r="AW2574" s="31">
        <v>349598.6728515625</v>
      </c>
      <c r="AX2574" s="31">
        <v>31762</v>
      </c>
      <c r="AY2574" s="31">
        <v>21536.66796875</v>
      </c>
      <c r="AZ2574" s="31">
        <v>53298.66796875</v>
      </c>
    </row>
    <row r="2575" spans="1:52" ht="15" customHeight="1">
      <c r="A2575" s="29" t="s">
        <v>9548</v>
      </c>
      <c r="B2575" s="34">
        <v>33098</v>
      </c>
      <c r="C2575" s="28">
        <v>225</v>
      </c>
      <c r="D2575" s="28">
        <v>27</v>
      </c>
      <c r="E2575" s="28">
        <v>30</v>
      </c>
      <c r="F2575" s="29" t="s">
        <v>220</v>
      </c>
      <c r="G2575" s="29" t="s">
        <v>9541</v>
      </c>
      <c r="H2575" s="28">
        <v>657</v>
      </c>
      <c r="I2575" s="29" t="s">
        <v>9333</v>
      </c>
      <c r="J2575" s="33" t="s">
        <v>9547</v>
      </c>
      <c r="K2575" s="29" t="s">
        <v>178</v>
      </c>
      <c r="L2575" s="29" t="s">
        <v>9544</v>
      </c>
      <c r="M2575" s="29" t="s">
        <v>2357</v>
      </c>
      <c r="N2575" s="28">
        <v>488074.4</v>
      </c>
      <c r="O2575" s="28">
        <v>6229942</v>
      </c>
      <c r="P2575" s="29" t="s">
        <v>9543</v>
      </c>
      <c r="Q2575" s="32" t="s">
        <v>207</v>
      </c>
      <c r="R2575" s="19"/>
      <c r="S2575" s="19"/>
      <c r="T2575" s="19"/>
      <c r="U2575" s="19"/>
      <c r="V2575" s="19"/>
      <c r="W2575" s="19"/>
      <c r="X2575" s="19"/>
      <c r="Y2575" s="19"/>
      <c r="Z2575" s="19"/>
      <c r="AA2575" s="19"/>
      <c r="AB2575" s="19"/>
      <c r="AC2575" s="19"/>
      <c r="AD2575" s="19"/>
      <c r="AE2575" s="31">
        <v>155575</v>
      </c>
      <c r="AF2575" s="31">
        <v>466739</v>
      </c>
      <c r="AG2575" s="31">
        <v>466739</v>
      </c>
      <c r="AH2575" s="31">
        <v>466739</v>
      </c>
      <c r="AI2575" s="31">
        <v>466739</v>
      </c>
      <c r="AJ2575" s="31">
        <v>466739</v>
      </c>
      <c r="AK2575" s="31">
        <v>466739</v>
      </c>
      <c r="AL2575" s="31">
        <v>466739</v>
      </c>
      <c r="AM2575" s="31">
        <v>466739</v>
      </c>
      <c r="AN2575" s="31">
        <v>466739</v>
      </c>
      <c r="AO2575" s="31">
        <v>466739</v>
      </c>
      <c r="AP2575" s="31">
        <v>366233</v>
      </c>
      <c r="AQ2575" s="31">
        <v>388730.5</v>
      </c>
      <c r="AR2575" s="31">
        <v>344378</v>
      </c>
      <c r="AS2575" s="31">
        <v>377891.5</v>
      </c>
      <c r="AT2575" s="31">
        <v>388774.5</v>
      </c>
      <c r="AU2575" s="31">
        <v>345569.5</v>
      </c>
      <c r="AV2575" s="31">
        <v>432452</v>
      </c>
      <c r="AW2575" s="31">
        <v>416869.5</v>
      </c>
      <c r="AX2575" s="31">
        <v>20269.5</v>
      </c>
      <c r="AY2575" s="31">
        <v>17845.5</v>
      </c>
      <c r="AZ2575" s="31">
        <v>38115</v>
      </c>
    </row>
    <row r="2576" spans="1:52" ht="15" customHeight="1">
      <c r="A2576" s="29" t="s">
        <v>9546</v>
      </c>
      <c r="B2576" s="34">
        <v>33098</v>
      </c>
      <c r="C2576" s="28">
        <v>225</v>
      </c>
      <c r="D2576" s="28">
        <v>27</v>
      </c>
      <c r="E2576" s="28">
        <v>30</v>
      </c>
      <c r="F2576" s="29" t="s">
        <v>220</v>
      </c>
      <c r="G2576" s="29" t="s">
        <v>9541</v>
      </c>
      <c r="H2576" s="28">
        <v>657</v>
      </c>
      <c r="I2576" s="29" t="s">
        <v>9333</v>
      </c>
      <c r="J2576" s="33" t="s">
        <v>9545</v>
      </c>
      <c r="K2576" s="29" t="s">
        <v>178</v>
      </c>
      <c r="L2576" s="29" t="s">
        <v>9544</v>
      </c>
      <c r="M2576" s="29" t="s">
        <v>2357</v>
      </c>
      <c r="N2576" s="28">
        <v>488009.6</v>
      </c>
      <c r="O2576" s="28">
        <v>6230029</v>
      </c>
      <c r="P2576" s="29" t="s">
        <v>9543</v>
      </c>
      <c r="Q2576" s="32" t="s">
        <v>207</v>
      </c>
      <c r="R2576" s="19"/>
      <c r="S2576" s="19"/>
      <c r="T2576" s="19"/>
      <c r="U2576" s="19"/>
      <c r="V2576" s="19"/>
      <c r="W2576" s="19"/>
      <c r="X2576" s="19"/>
      <c r="Y2576" s="19"/>
      <c r="Z2576" s="19"/>
      <c r="AA2576" s="19"/>
      <c r="AB2576" s="19"/>
      <c r="AC2576" s="19"/>
      <c r="AD2576" s="19"/>
      <c r="AE2576" s="31">
        <v>149785</v>
      </c>
      <c r="AF2576" s="31">
        <v>449342</v>
      </c>
      <c r="AG2576" s="31">
        <v>449342</v>
      </c>
      <c r="AH2576" s="31">
        <v>449342</v>
      </c>
      <c r="AI2576" s="31">
        <v>449342</v>
      </c>
      <c r="AJ2576" s="31">
        <v>449342</v>
      </c>
      <c r="AK2576" s="31">
        <v>449342</v>
      </c>
      <c r="AL2576" s="31">
        <v>449342</v>
      </c>
      <c r="AM2576" s="31">
        <v>449342</v>
      </c>
      <c r="AN2576" s="31">
        <v>449342</v>
      </c>
      <c r="AO2576" s="31">
        <v>449342</v>
      </c>
      <c r="AP2576" s="31">
        <v>361883</v>
      </c>
      <c r="AQ2576" s="31">
        <v>388730.5</v>
      </c>
      <c r="AR2576" s="31">
        <v>344378</v>
      </c>
      <c r="AS2576" s="31">
        <v>377891.5</v>
      </c>
      <c r="AT2576" s="31">
        <v>388774.5</v>
      </c>
      <c r="AU2576" s="31">
        <v>345569.5</v>
      </c>
      <c r="AV2576" s="31">
        <v>432452</v>
      </c>
      <c r="AW2576" s="31">
        <v>416869.5</v>
      </c>
      <c r="AX2576" s="31">
        <v>20269.5</v>
      </c>
      <c r="AY2576" s="31">
        <v>17845.5</v>
      </c>
      <c r="AZ2576" s="31">
        <v>38115</v>
      </c>
    </row>
    <row r="2577" spans="1:52" ht="15" customHeight="1">
      <c r="A2577" s="29" t="s">
        <v>9542</v>
      </c>
      <c r="B2577" s="34">
        <v>33213</v>
      </c>
      <c r="C2577" s="28">
        <v>200</v>
      </c>
      <c r="D2577" s="28">
        <v>26</v>
      </c>
      <c r="E2577" s="28">
        <v>30</v>
      </c>
      <c r="F2577" s="29" t="s">
        <v>1566</v>
      </c>
      <c r="G2577" s="29" t="s">
        <v>9533</v>
      </c>
      <c r="H2577" s="28">
        <v>657</v>
      </c>
      <c r="I2577" s="29" t="s">
        <v>9333</v>
      </c>
      <c r="J2577" s="33" t="s">
        <v>9540</v>
      </c>
      <c r="K2577" s="29" t="s">
        <v>178</v>
      </c>
      <c r="L2577" s="29" t="s">
        <v>9537</v>
      </c>
      <c r="M2577" s="29" t="s">
        <v>9536</v>
      </c>
      <c r="N2577" s="28">
        <v>488658.4</v>
      </c>
      <c r="O2577" s="28">
        <v>6202675</v>
      </c>
      <c r="P2577" s="29" t="s">
        <v>9535</v>
      </c>
      <c r="Q2577" s="32" t="s">
        <v>207</v>
      </c>
      <c r="R2577" s="19"/>
      <c r="S2577" s="19"/>
      <c r="T2577" s="19"/>
      <c r="U2577" s="19"/>
      <c r="V2577" s="19"/>
      <c r="W2577" s="19"/>
      <c r="X2577" s="19"/>
      <c r="Y2577" s="19"/>
      <c r="Z2577" s="19"/>
      <c r="AA2577" s="19"/>
      <c r="AB2577" s="19"/>
      <c r="AC2577" s="19"/>
      <c r="AD2577" s="19"/>
      <c r="AE2577" s="31">
        <v>25070</v>
      </c>
      <c r="AF2577" s="31">
        <v>300840</v>
      </c>
      <c r="AG2577" s="31">
        <v>300840</v>
      </c>
      <c r="AH2577" s="31">
        <v>300840</v>
      </c>
      <c r="AI2577" s="31">
        <v>300840</v>
      </c>
      <c r="AJ2577" s="31">
        <v>300840</v>
      </c>
      <c r="AK2577" s="31">
        <v>300840</v>
      </c>
      <c r="AL2577" s="31">
        <v>300840</v>
      </c>
      <c r="AM2577" s="31">
        <v>300840</v>
      </c>
      <c r="AN2577" s="31">
        <v>300840</v>
      </c>
      <c r="AO2577" s="31">
        <v>300840</v>
      </c>
      <c r="AP2577" s="31">
        <v>227552</v>
      </c>
      <c r="AQ2577" s="31">
        <v>250468.5</v>
      </c>
      <c r="AR2577" s="31">
        <v>217627.5</v>
      </c>
      <c r="AS2577" s="31">
        <v>236192</v>
      </c>
      <c r="AT2577" s="31">
        <v>218967</v>
      </c>
      <c r="AU2577" s="31">
        <v>90408.5</v>
      </c>
      <c r="AV2577" s="31">
        <v>250028.5</v>
      </c>
      <c r="AW2577" s="31">
        <v>241707.5</v>
      </c>
      <c r="AX2577" s="31">
        <v>19348</v>
      </c>
      <c r="AY2577" s="31">
        <v>15080.5</v>
      </c>
      <c r="AZ2577" s="31">
        <v>34428.5</v>
      </c>
    </row>
    <row r="2578" spans="1:52" ht="15" customHeight="1">
      <c r="A2578" s="29" t="s">
        <v>9539</v>
      </c>
      <c r="B2578" s="34">
        <v>33213</v>
      </c>
      <c r="C2578" s="28">
        <v>200</v>
      </c>
      <c r="D2578" s="28">
        <v>26</v>
      </c>
      <c r="E2578" s="28">
        <v>30</v>
      </c>
      <c r="F2578" s="29" t="s">
        <v>1566</v>
      </c>
      <c r="G2578" s="29" t="s">
        <v>9533</v>
      </c>
      <c r="H2578" s="28">
        <v>657</v>
      </c>
      <c r="I2578" s="29" t="s">
        <v>9333</v>
      </c>
      <c r="J2578" s="33" t="s">
        <v>9538</v>
      </c>
      <c r="K2578" s="29" t="s">
        <v>178</v>
      </c>
      <c r="L2578" s="29" t="s">
        <v>9537</v>
      </c>
      <c r="M2578" s="29" t="s">
        <v>9536</v>
      </c>
      <c r="N2578" s="28">
        <v>488670.8</v>
      </c>
      <c r="O2578" s="28">
        <v>6202506</v>
      </c>
      <c r="P2578" s="29" t="s">
        <v>9535</v>
      </c>
      <c r="Q2578" s="32" t="s">
        <v>207</v>
      </c>
      <c r="R2578" s="19"/>
      <c r="S2578" s="19"/>
      <c r="T2578" s="19"/>
      <c r="U2578" s="19"/>
      <c r="V2578" s="19"/>
      <c r="W2578" s="19"/>
      <c r="X2578" s="19"/>
      <c r="Y2578" s="19"/>
      <c r="Z2578" s="19"/>
      <c r="AA2578" s="19"/>
      <c r="AB2578" s="19"/>
      <c r="AC2578" s="19"/>
      <c r="AD2578" s="19"/>
      <c r="AE2578" s="31">
        <v>24632</v>
      </c>
      <c r="AF2578" s="31">
        <v>293227</v>
      </c>
      <c r="AG2578" s="31">
        <v>293227</v>
      </c>
      <c r="AH2578" s="31">
        <v>293227</v>
      </c>
      <c r="AI2578" s="31">
        <v>293227</v>
      </c>
      <c r="AJ2578" s="31">
        <v>293227</v>
      </c>
      <c r="AK2578" s="31">
        <v>293227</v>
      </c>
      <c r="AL2578" s="31">
        <v>293227</v>
      </c>
      <c r="AM2578" s="31">
        <v>293227</v>
      </c>
      <c r="AN2578" s="31">
        <v>293227</v>
      </c>
      <c r="AO2578" s="31">
        <v>293227</v>
      </c>
      <c r="AP2578" s="31">
        <v>225450</v>
      </c>
      <c r="AQ2578" s="31">
        <v>250468.5</v>
      </c>
      <c r="AR2578" s="31">
        <v>217627.5</v>
      </c>
      <c r="AS2578" s="31">
        <v>236192</v>
      </c>
      <c r="AT2578" s="31">
        <v>218967</v>
      </c>
      <c r="AU2578" s="31">
        <v>90408.5</v>
      </c>
      <c r="AV2578" s="31">
        <v>250028.5</v>
      </c>
      <c r="AW2578" s="31">
        <v>241707.5</v>
      </c>
      <c r="AX2578" s="31">
        <v>19348</v>
      </c>
      <c r="AY2578" s="31">
        <v>15080.5</v>
      </c>
      <c r="AZ2578" s="31">
        <v>34428.5</v>
      </c>
    </row>
    <row r="2579" spans="1:52" ht="15" customHeight="1">
      <c r="A2579" s="29" t="s">
        <v>9534</v>
      </c>
      <c r="B2579" s="34">
        <v>33590</v>
      </c>
      <c r="C2579" s="28">
        <v>300</v>
      </c>
      <c r="D2579" s="28">
        <v>27</v>
      </c>
      <c r="E2579" s="28">
        <v>30</v>
      </c>
      <c r="F2579" s="29" t="s">
        <v>9529</v>
      </c>
      <c r="G2579" s="29" t="s">
        <v>9528</v>
      </c>
      <c r="H2579" s="28">
        <v>657</v>
      </c>
      <c r="I2579" s="29" t="s">
        <v>9333</v>
      </c>
      <c r="J2579" s="33" t="s">
        <v>9532</v>
      </c>
      <c r="K2579" s="29" t="s">
        <v>178</v>
      </c>
      <c r="L2579" s="29" t="s">
        <v>9531</v>
      </c>
      <c r="M2579" s="29" t="s">
        <v>176</v>
      </c>
      <c r="N2579" s="28">
        <v>484526.9</v>
      </c>
      <c r="O2579" s="28">
        <v>6229298</v>
      </c>
      <c r="P2579" s="29" t="s">
        <v>1572</v>
      </c>
      <c r="Q2579" s="32" t="s">
        <v>207</v>
      </c>
      <c r="R2579" s="19"/>
      <c r="S2579" s="19"/>
      <c r="T2579" s="19"/>
      <c r="U2579" s="19"/>
      <c r="V2579" s="19"/>
      <c r="W2579" s="19"/>
      <c r="X2579" s="19"/>
      <c r="Y2579" s="19"/>
      <c r="Z2579" s="19"/>
      <c r="AA2579" s="19"/>
      <c r="AB2579" s="19"/>
      <c r="AC2579" s="19"/>
      <c r="AD2579" s="19"/>
      <c r="AE2579" s="19"/>
      <c r="AF2579" s="31">
        <v>4840</v>
      </c>
      <c r="AG2579" s="31">
        <v>134110</v>
      </c>
      <c r="AH2579" s="31">
        <v>344200</v>
      </c>
      <c r="AI2579" s="31">
        <v>338960</v>
      </c>
      <c r="AJ2579" s="31">
        <v>256570</v>
      </c>
      <c r="AK2579" s="31">
        <v>243620</v>
      </c>
      <c r="AL2579" s="31">
        <v>271700</v>
      </c>
      <c r="AM2579" s="31">
        <v>298157</v>
      </c>
      <c r="AN2579" s="31">
        <v>245720</v>
      </c>
      <c r="AO2579" s="31">
        <v>292300</v>
      </c>
      <c r="AP2579" s="31">
        <v>217123</v>
      </c>
      <c r="AQ2579" s="31">
        <v>236236</v>
      </c>
      <c r="AR2579" s="31">
        <v>208214</v>
      </c>
      <c r="AS2579" s="31">
        <v>222398</v>
      </c>
      <c r="AT2579" s="31">
        <v>186476</v>
      </c>
      <c r="AU2579" s="31">
        <v>145864</v>
      </c>
      <c r="AV2579" s="31">
        <v>186346</v>
      </c>
      <c r="AW2579" s="31">
        <v>199746</v>
      </c>
      <c r="AX2579" s="31">
        <v>15735</v>
      </c>
      <c r="AY2579" s="31">
        <v>13006</v>
      </c>
      <c r="AZ2579" s="31">
        <v>28741</v>
      </c>
    </row>
    <row r="2580" spans="1:52" ht="15" customHeight="1">
      <c r="A2580" s="29" t="s">
        <v>9530</v>
      </c>
      <c r="B2580" s="34">
        <v>33633</v>
      </c>
      <c r="C2580" s="28">
        <v>150</v>
      </c>
      <c r="D2580" s="28">
        <v>28</v>
      </c>
      <c r="E2580" s="28">
        <v>31</v>
      </c>
      <c r="F2580" s="29" t="s">
        <v>2069</v>
      </c>
      <c r="G2580" s="29" t="s">
        <v>9520</v>
      </c>
      <c r="H2580" s="28">
        <v>657</v>
      </c>
      <c r="I2580" s="29" t="s">
        <v>9333</v>
      </c>
      <c r="J2580" s="33" t="s">
        <v>9527</v>
      </c>
      <c r="K2580" s="29" t="s">
        <v>178</v>
      </c>
      <c r="L2580" s="29" t="s">
        <v>9522</v>
      </c>
      <c r="M2580" s="29" t="s">
        <v>6261</v>
      </c>
      <c r="N2580" s="28">
        <v>488303.4</v>
      </c>
      <c r="O2580" s="28">
        <v>6221789</v>
      </c>
      <c r="P2580" s="29" t="s">
        <v>5951</v>
      </c>
      <c r="Q2580" s="32" t="s">
        <v>207</v>
      </c>
      <c r="R2580" s="19"/>
      <c r="S2580" s="19"/>
      <c r="T2580" s="19"/>
      <c r="U2580" s="19"/>
      <c r="V2580" s="19"/>
      <c r="W2580" s="19"/>
      <c r="X2580" s="19"/>
      <c r="Y2580" s="19"/>
      <c r="Z2580" s="19"/>
      <c r="AA2580" s="19"/>
      <c r="AB2580" s="19"/>
      <c r="AC2580" s="19"/>
      <c r="AD2580" s="19"/>
      <c r="AE2580" s="19"/>
      <c r="AF2580" s="19"/>
      <c r="AG2580" s="31">
        <v>256419</v>
      </c>
      <c r="AH2580" s="31">
        <v>279731</v>
      </c>
      <c r="AI2580" s="31">
        <v>279731</v>
      </c>
      <c r="AJ2580" s="31">
        <v>279731</v>
      </c>
      <c r="AK2580" s="31">
        <v>279731</v>
      </c>
      <c r="AL2580" s="31">
        <v>279731</v>
      </c>
      <c r="AM2580" s="31">
        <v>279731</v>
      </c>
      <c r="AN2580" s="31">
        <v>279731</v>
      </c>
      <c r="AO2580" s="31">
        <v>279731</v>
      </c>
      <c r="AP2580" s="31">
        <v>226358.6640625</v>
      </c>
      <c r="AQ2580" s="31">
        <v>254173.6728515625</v>
      </c>
      <c r="AR2580" s="31">
        <v>221319.333984375</v>
      </c>
      <c r="AS2580" s="31">
        <v>237136.6689453125</v>
      </c>
      <c r="AT2580" s="31">
        <v>225335.3359375</v>
      </c>
      <c r="AU2580" s="31">
        <v>210227.333984375</v>
      </c>
      <c r="AV2580" s="31">
        <v>271502.3330078125</v>
      </c>
      <c r="AW2580" s="31">
        <v>226253.001953125</v>
      </c>
      <c r="AX2580" s="31">
        <v>19088</v>
      </c>
      <c r="AY2580" s="31">
        <v>13858.3330078125</v>
      </c>
      <c r="AZ2580" s="31">
        <v>32946.3330078125</v>
      </c>
    </row>
    <row r="2581" spans="1:52" ht="15" customHeight="1">
      <c r="A2581" s="29" t="s">
        <v>9526</v>
      </c>
      <c r="B2581" s="34">
        <v>33633</v>
      </c>
      <c r="C2581" s="28">
        <v>150</v>
      </c>
      <c r="D2581" s="28">
        <v>28</v>
      </c>
      <c r="E2581" s="28">
        <v>31</v>
      </c>
      <c r="F2581" s="29" t="s">
        <v>2069</v>
      </c>
      <c r="G2581" s="29" t="s">
        <v>9520</v>
      </c>
      <c r="H2581" s="28">
        <v>657</v>
      </c>
      <c r="I2581" s="29" t="s">
        <v>9333</v>
      </c>
      <c r="J2581" s="33" t="s">
        <v>9525</v>
      </c>
      <c r="K2581" s="29" t="s">
        <v>178</v>
      </c>
      <c r="L2581" s="29" t="s">
        <v>9522</v>
      </c>
      <c r="M2581" s="29" t="s">
        <v>6261</v>
      </c>
      <c r="N2581" s="28">
        <v>488410.4</v>
      </c>
      <c r="O2581" s="28">
        <v>6221886</v>
      </c>
      <c r="P2581" s="29" t="s">
        <v>5951</v>
      </c>
      <c r="Q2581" s="32" t="s">
        <v>207</v>
      </c>
      <c r="R2581" s="19"/>
      <c r="S2581" s="19"/>
      <c r="T2581" s="19"/>
      <c r="U2581" s="19"/>
      <c r="V2581" s="19"/>
      <c r="W2581" s="19"/>
      <c r="X2581" s="19"/>
      <c r="Y2581" s="19"/>
      <c r="Z2581" s="19"/>
      <c r="AA2581" s="19"/>
      <c r="AB2581" s="19"/>
      <c r="AC2581" s="19"/>
      <c r="AD2581" s="19"/>
      <c r="AE2581" s="19"/>
      <c r="AF2581" s="19"/>
      <c r="AG2581" s="31">
        <v>268855</v>
      </c>
      <c r="AH2581" s="31">
        <v>293294</v>
      </c>
      <c r="AI2581" s="31">
        <v>293294</v>
      </c>
      <c r="AJ2581" s="31">
        <v>293294</v>
      </c>
      <c r="AK2581" s="31">
        <v>293294</v>
      </c>
      <c r="AL2581" s="31">
        <v>293294</v>
      </c>
      <c r="AM2581" s="31">
        <v>293294</v>
      </c>
      <c r="AN2581" s="31">
        <v>293294</v>
      </c>
      <c r="AO2581" s="31">
        <v>293294</v>
      </c>
      <c r="AP2581" s="31">
        <v>229748.6640625</v>
      </c>
      <c r="AQ2581" s="31">
        <v>254173.6728515625</v>
      </c>
      <c r="AR2581" s="31">
        <v>221319.333984375</v>
      </c>
      <c r="AS2581" s="31">
        <v>237136.6689453125</v>
      </c>
      <c r="AT2581" s="31">
        <v>225335.3359375</v>
      </c>
      <c r="AU2581" s="31">
        <v>210227.333984375</v>
      </c>
      <c r="AV2581" s="31">
        <v>271502.3330078125</v>
      </c>
      <c r="AW2581" s="31">
        <v>226253.001953125</v>
      </c>
      <c r="AX2581" s="31">
        <v>19088</v>
      </c>
      <c r="AY2581" s="31">
        <v>13858.3330078125</v>
      </c>
      <c r="AZ2581" s="31">
        <v>32946.3330078125</v>
      </c>
    </row>
    <row r="2582" spans="1:52" ht="15" customHeight="1">
      <c r="A2582" s="29" t="s">
        <v>9524</v>
      </c>
      <c r="B2582" s="34">
        <v>33633</v>
      </c>
      <c r="C2582" s="28">
        <v>150</v>
      </c>
      <c r="D2582" s="28">
        <v>28</v>
      </c>
      <c r="E2582" s="28">
        <v>31</v>
      </c>
      <c r="F2582" s="29" t="s">
        <v>2069</v>
      </c>
      <c r="G2582" s="29" t="s">
        <v>9520</v>
      </c>
      <c r="H2582" s="28">
        <v>657</v>
      </c>
      <c r="I2582" s="29" t="s">
        <v>9333</v>
      </c>
      <c r="J2582" s="33" t="s">
        <v>9523</v>
      </c>
      <c r="K2582" s="29" t="s">
        <v>178</v>
      </c>
      <c r="L2582" s="29" t="s">
        <v>9522</v>
      </c>
      <c r="M2582" s="29" t="s">
        <v>6261</v>
      </c>
      <c r="N2582" s="28">
        <v>488517.4</v>
      </c>
      <c r="O2582" s="28">
        <v>6221985</v>
      </c>
      <c r="P2582" s="29" t="s">
        <v>5951</v>
      </c>
      <c r="Q2582" s="32" t="s">
        <v>207</v>
      </c>
      <c r="R2582" s="19"/>
      <c r="S2582" s="19"/>
      <c r="T2582" s="19"/>
      <c r="U2582" s="19"/>
      <c r="V2582" s="19"/>
      <c r="W2582" s="19"/>
      <c r="X2582" s="19"/>
      <c r="Y2582" s="19"/>
      <c r="Z2582" s="19"/>
      <c r="AA2582" s="19"/>
      <c r="AB2582" s="19"/>
      <c r="AC2582" s="19"/>
      <c r="AD2582" s="19"/>
      <c r="AE2582" s="19"/>
      <c r="AF2582" s="19"/>
      <c r="AG2582" s="31">
        <v>277226</v>
      </c>
      <c r="AH2582" s="31">
        <v>302426</v>
      </c>
      <c r="AI2582" s="31">
        <v>302426</v>
      </c>
      <c r="AJ2582" s="31">
        <v>302426</v>
      </c>
      <c r="AK2582" s="31">
        <v>302426</v>
      </c>
      <c r="AL2582" s="31">
        <v>302426</v>
      </c>
      <c r="AM2582" s="31">
        <v>302426</v>
      </c>
      <c r="AN2582" s="31">
        <v>302426</v>
      </c>
      <c r="AO2582" s="31">
        <v>302426</v>
      </c>
      <c r="AP2582" s="31">
        <v>232031.6640625</v>
      </c>
      <c r="AQ2582" s="31">
        <v>254173.6728515625</v>
      </c>
      <c r="AR2582" s="31">
        <v>221319.333984375</v>
      </c>
      <c r="AS2582" s="31">
        <v>237136.6689453125</v>
      </c>
      <c r="AT2582" s="31">
        <v>225335.3359375</v>
      </c>
      <c r="AU2582" s="31">
        <v>210227.333984375</v>
      </c>
      <c r="AV2582" s="31">
        <v>271502.3330078125</v>
      </c>
      <c r="AW2582" s="31">
        <v>226253.001953125</v>
      </c>
      <c r="AX2582" s="31">
        <v>19088</v>
      </c>
      <c r="AY2582" s="31">
        <v>13858.3330078125</v>
      </c>
      <c r="AZ2582" s="31">
        <v>32946.3330078125</v>
      </c>
    </row>
    <row r="2583" spans="1:52" ht="15" customHeight="1">
      <c r="A2583" s="29" t="s">
        <v>9521</v>
      </c>
      <c r="B2583" s="34">
        <v>33553</v>
      </c>
      <c r="C2583" s="28">
        <v>150</v>
      </c>
      <c r="D2583" s="28">
        <v>28</v>
      </c>
      <c r="E2583" s="28">
        <v>31</v>
      </c>
      <c r="F2583" s="29" t="s">
        <v>2069</v>
      </c>
      <c r="G2583" s="29" t="s">
        <v>9513</v>
      </c>
      <c r="H2583" s="28">
        <v>657</v>
      </c>
      <c r="I2583" s="29" t="s">
        <v>9333</v>
      </c>
      <c r="J2583" s="33" t="s">
        <v>9519</v>
      </c>
      <c r="K2583" s="29" t="s">
        <v>178</v>
      </c>
      <c r="L2583" s="29" t="s">
        <v>9516</v>
      </c>
      <c r="M2583" s="29" t="s">
        <v>216</v>
      </c>
      <c r="N2583" s="28">
        <v>505728.2</v>
      </c>
      <c r="O2583" s="28">
        <v>6222701</v>
      </c>
      <c r="P2583" s="29" t="s">
        <v>9515</v>
      </c>
      <c r="Q2583" s="32" t="s">
        <v>207</v>
      </c>
      <c r="R2583" s="19"/>
      <c r="S2583" s="19"/>
      <c r="T2583" s="19"/>
      <c r="U2583" s="19"/>
      <c r="V2583" s="19"/>
      <c r="W2583" s="19"/>
      <c r="X2583" s="19"/>
      <c r="Y2583" s="19"/>
      <c r="Z2583" s="19"/>
      <c r="AA2583" s="19"/>
      <c r="AB2583" s="19"/>
      <c r="AC2583" s="19"/>
      <c r="AD2583" s="19"/>
      <c r="AE2583" s="19"/>
      <c r="AF2583" s="31">
        <v>26213</v>
      </c>
      <c r="AG2583" s="31">
        <v>314507</v>
      </c>
      <c r="AH2583" s="31">
        <v>314507</v>
      </c>
      <c r="AI2583" s="31">
        <v>314507</v>
      </c>
      <c r="AJ2583" s="31">
        <v>314507</v>
      </c>
      <c r="AK2583" s="31">
        <v>314507</v>
      </c>
      <c r="AL2583" s="31">
        <v>314507</v>
      </c>
      <c r="AM2583" s="31">
        <v>314507</v>
      </c>
      <c r="AN2583" s="31">
        <v>314507</v>
      </c>
      <c r="AO2583" s="31">
        <v>314507</v>
      </c>
      <c r="AP2583" s="31">
        <v>265234.5</v>
      </c>
      <c r="AQ2583" s="31">
        <v>280682</v>
      </c>
      <c r="AR2583" s="31">
        <v>256286.5</v>
      </c>
      <c r="AS2583" s="31">
        <v>236019.5</v>
      </c>
      <c r="AT2583" s="31">
        <v>262228</v>
      </c>
      <c r="AU2583" s="31">
        <v>227717.5</v>
      </c>
      <c r="AV2583" s="31">
        <v>273596.5</v>
      </c>
      <c r="AW2583" s="31">
        <v>280021</v>
      </c>
      <c r="AX2583" s="31">
        <v>26419.5</v>
      </c>
      <c r="AY2583" s="31">
        <v>16748</v>
      </c>
      <c r="AZ2583" s="31">
        <v>43167.5</v>
      </c>
    </row>
    <row r="2584" spans="1:52" ht="15" customHeight="1">
      <c r="A2584" s="29" t="s">
        <v>9518</v>
      </c>
      <c r="B2584" s="34">
        <v>33553</v>
      </c>
      <c r="C2584" s="28">
        <v>150</v>
      </c>
      <c r="D2584" s="28">
        <v>28</v>
      </c>
      <c r="E2584" s="28">
        <v>31</v>
      </c>
      <c r="F2584" s="29" t="s">
        <v>2069</v>
      </c>
      <c r="G2584" s="29" t="s">
        <v>9513</v>
      </c>
      <c r="H2584" s="28">
        <v>657</v>
      </c>
      <c r="I2584" s="29" t="s">
        <v>9333</v>
      </c>
      <c r="J2584" s="33" t="s">
        <v>9517</v>
      </c>
      <c r="K2584" s="29" t="s">
        <v>178</v>
      </c>
      <c r="L2584" s="29" t="s">
        <v>9516</v>
      </c>
      <c r="M2584" s="29" t="s">
        <v>1168</v>
      </c>
      <c r="N2584" s="28">
        <v>505765.9</v>
      </c>
      <c r="O2584" s="28">
        <v>6222565</v>
      </c>
      <c r="P2584" s="29" t="s">
        <v>9515</v>
      </c>
      <c r="Q2584" s="32" t="s">
        <v>207</v>
      </c>
      <c r="R2584" s="19"/>
      <c r="S2584" s="19"/>
      <c r="T2584" s="19"/>
      <c r="U2584" s="19"/>
      <c r="V2584" s="19"/>
      <c r="W2584" s="19"/>
      <c r="X2584" s="19"/>
      <c r="Y2584" s="19"/>
      <c r="Z2584" s="19"/>
      <c r="AA2584" s="19"/>
      <c r="AB2584" s="19"/>
      <c r="AC2584" s="19"/>
      <c r="AD2584" s="19"/>
      <c r="AE2584" s="19"/>
      <c r="AF2584" s="31">
        <v>27618</v>
      </c>
      <c r="AG2584" s="31">
        <v>331412</v>
      </c>
      <c r="AH2584" s="31">
        <v>331412</v>
      </c>
      <c r="AI2584" s="31">
        <v>331412</v>
      </c>
      <c r="AJ2584" s="31">
        <v>331412</v>
      </c>
      <c r="AK2584" s="31">
        <v>331412</v>
      </c>
      <c r="AL2584" s="31">
        <v>331412</v>
      </c>
      <c r="AM2584" s="31">
        <v>331412</v>
      </c>
      <c r="AN2584" s="31">
        <v>331412</v>
      </c>
      <c r="AO2584" s="31">
        <v>331412</v>
      </c>
      <c r="AP2584" s="31">
        <v>269464.5</v>
      </c>
      <c r="AQ2584" s="31">
        <v>280682</v>
      </c>
      <c r="AR2584" s="31">
        <v>256286.5</v>
      </c>
      <c r="AS2584" s="31">
        <v>236019.5</v>
      </c>
      <c r="AT2584" s="31">
        <v>262228</v>
      </c>
      <c r="AU2584" s="31">
        <v>227717.5</v>
      </c>
      <c r="AV2584" s="31">
        <v>273596.5</v>
      </c>
      <c r="AW2584" s="31">
        <v>280021</v>
      </c>
      <c r="AX2584" s="31">
        <v>26419.5</v>
      </c>
      <c r="AY2584" s="31">
        <v>16748</v>
      </c>
      <c r="AZ2584" s="31">
        <v>43167.5</v>
      </c>
    </row>
    <row r="2585" spans="1:52" ht="15" customHeight="1">
      <c r="A2585" s="29" t="s">
        <v>9514</v>
      </c>
      <c r="B2585" s="34">
        <v>33616</v>
      </c>
      <c r="C2585" s="28">
        <v>150</v>
      </c>
      <c r="D2585" s="28">
        <v>41.9</v>
      </c>
      <c r="E2585" s="28">
        <v>30</v>
      </c>
      <c r="F2585" s="29" t="s">
        <v>205</v>
      </c>
      <c r="G2585" s="29" t="s">
        <v>9508</v>
      </c>
      <c r="H2585" s="28">
        <v>657</v>
      </c>
      <c r="I2585" s="29" t="s">
        <v>9333</v>
      </c>
      <c r="J2585" s="33" t="s">
        <v>9512</v>
      </c>
      <c r="K2585" s="29" t="s">
        <v>178</v>
      </c>
      <c r="L2585" s="29" t="s">
        <v>9511</v>
      </c>
      <c r="M2585" s="29" t="s">
        <v>176</v>
      </c>
      <c r="N2585" s="28">
        <v>486003.5</v>
      </c>
      <c r="O2585" s="28">
        <v>6226153</v>
      </c>
      <c r="P2585" s="29" t="s">
        <v>9510</v>
      </c>
      <c r="Q2585" s="32" t="s">
        <v>207</v>
      </c>
      <c r="R2585" s="19"/>
      <c r="S2585" s="19"/>
      <c r="T2585" s="19"/>
      <c r="U2585" s="19"/>
      <c r="V2585" s="19"/>
      <c r="W2585" s="19"/>
      <c r="X2585" s="19"/>
      <c r="Y2585" s="19"/>
      <c r="Z2585" s="19"/>
      <c r="AA2585" s="19"/>
      <c r="AB2585" s="19"/>
      <c r="AC2585" s="19"/>
      <c r="AD2585" s="19"/>
      <c r="AE2585" s="19"/>
      <c r="AF2585" s="19"/>
      <c r="AG2585" s="31">
        <v>258510</v>
      </c>
      <c r="AH2585" s="31">
        <v>292510</v>
      </c>
      <c r="AI2585" s="31">
        <v>297470</v>
      </c>
      <c r="AJ2585" s="31">
        <v>276780</v>
      </c>
      <c r="AK2585" s="31">
        <v>243890</v>
      </c>
      <c r="AL2585" s="31">
        <v>265050</v>
      </c>
      <c r="AM2585" s="31">
        <v>276485</v>
      </c>
      <c r="AN2585" s="31">
        <v>246202</v>
      </c>
      <c r="AO2585" s="31">
        <v>273500</v>
      </c>
      <c r="AP2585" s="31">
        <v>205436</v>
      </c>
      <c r="AQ2585" s="31">
        <v>231813</v>
      </c>
      <c r="AR2585" s="31">
        <v>184853</v>
      </c>
      <c r="AS2585" s="31">
        <v>216296</v>
      </c>
      <c r="AT2585" s="31">
        <v>209395</v>
      </c>
      <c r="AU2585" s="31">
        <v>169837.978515625</v>
      </c>
      <c r="AV2585" s="31">
        <v>230862</v>
      </c>
      <c r="AW2585" s="31">
        <v>215072</v>
      </c>
      <c r="AX2585" s="31">
        <v>10766</v>
      </c>
      <c r="AY2585" s="31">
        <v>10575</v>
      </c>
      <c r="AZ2585" s="31">
        <v>21341</v>
      </c>
    </row>
    <row r="2586" spans="1:52" ht="15" customHeight="1">
      <c r="A2586" s="29" t="s">
        <v>9509</v>
      </c>
      <c r="B2586" s="34">
        <v>34053</v>
      </c>
      <c r="C2586" s="28">
        <v>300</v>
      </c>
      <c r="D2586" s="28">
        <v>31</v>
      </c>
      <c r="E2586" s="28">
        <v>30</v>
      </c>
      <c r="F2586" s="29" t="s">
        <v>205</v>
      </c>
      <c r="G2586" s="29" t="s">
        <v>9503</v>
      </c>
      <c r="H2586" s="28">
        <v>657</v>
      </c>
      <c r="I2586" s="29" t="s">
        <v>9333</v>
      </c>
      <c r="J2586" s="33" t="s">
        <v>9507</v>
      </c>
      <c r="K2586" s="29" t="s">
        <v>178</v>
      </c>
      <c r="L2586" s="29" t="s">
        <v>9506</v>
      </c>
      <c r="M2586" s="29" t="s">
        <v>176</v>
      </c>
      <c r="N2586" s="28">
        <v>483156.4</v>
      </c>
      <c r="O2586" s="28">
        <v>6231986</v>
      </c>
      <c r="P2586" s="29" t="s">
        <v>9505</v>
      </c>
      <c r="Q2586" s="32" t="s">
        <v>207</v>
      </c>
      <c r="R2586" s="19"/>
      <c r="S2586" s="19"/>
      <c r="T2586" s="19"/>
      <c r="U2586" s="19"/>
      <c r="V2586" s="19"/>
      <c r="W2586" s="19"/>
      <c r="X2586" s="19"/>
      <c r="Y2586" s="19"/>
      <c r="Z2586" s="19"/>
      <c r="AA2586" s="19"/>
      <c r="AB2586" s="19"/>
      <c r="AC2586" s="19"/>
      <c r="AD2586" s="19"/>
      <c r="AE2586" s="19"/>
      <c r="AF2586" s="19"/>
      <c r="AG2586" s="19"/>
      <c r="AH2586" s="31">
        <v>306970</v>
      </c>
      <c r="AI2586" s="31">
        <v>494950</v>
      </c>
      <c r="AJ2586" s="31">
        <v>459760</v>
      </c>
      <c r="AK2586" s="31">
        <v>363190</v>
      </c>
      <c r="AL2586" s="31">
        <v>433660</v>
      </c>
      <c r="AM2586" s="31">
        <v>465994</v>
      </c>
      <c r="AN2586" s="31">
        <v>411553</v>
      </c>
      <c r="AO2586" s="31">
        <v>475400</v>
      </c>
      <c r="AP2586" s="31">
        <v>340641</v>
      </c>
      <c r="AQ2586" s="31">
        <v>363311</v>
      </c>
      <c r="AR2586" s="31">
        <v>340514</v>
      </c>
      <c r="AS2586" s="31">
        <v>369470</v>
      </c>
      <c r="AT2586" s="31">
        <v>319574</v>
      </c>
      <c r="AU2586" s="31">
        <v>250159</v>
      </c>
      <c r="AV2586" s="31">
        <v>411007</v>
      </c>
      <c r="AW2586" s="31">
        <v>397686</v>
      </c>
      <c r="AX2586" s="31">
        <v>34869</v>
      </c>
      <c r="AY2586" s="31">
        <v>19860</v>
      </c>
      <c r="AZ2586" s="31">
        <v>54729</v>
      </c>
    </row>
    <row r="2587" spans="1:52" ht="15" customHeight="1">
      <c r="A2587" s="29" t="s">
        <v>9504</v>
      </c>
      <c r="B2587" s="34">
        <v>35031</v>
      </c>
      <c r="C2587" s="28">
        <v>500</v>
      </c>
      <c r="D2587" s="28">
        <v>41</v>
      </c>
      <c r="E2587" s="28">
        <v>40</v>
      </c>
      <c r="F2587" s="29" t="s">
        <v>205</v>
      </c>
      <c r="G2587" s="29" t="s">
        <v>9497</v>
      </c>
      <c r="H2587" s="28">
        <v>657</v>
      </c>
      <c r="I2587" s="29" t="s">
        <v>9333</v>
      </c>
      <c r="J2587" s="33" t="s">
        <v>9502</v>
      </c>
      <c r="K2587" s="29" t="s">
        <v>178</v>
      </c>
      <c r="L2587" s="29" t="s">
        <v>9501</v>
      </c>
      <c r="M2587" s="29" t="s">
        <v>9500</v>
      </c>
      <c r="N2587" s="28">
        <v>493378.6</v>
      </c>
      <c r="O2587" s="28">
        <v>6202420</v>
      </c>
      <c r="P2587" s="29" t="s">
        <v>9499</v>
      </c>
      <c r="Q2587" s="32" t="s">
        <v>207</v>
      </c>
      <c r="R2587" s="19"/>
      <c r="S2587" s="19"/>
      <c r="T2587" s="19"/>
      <c r="U2587" s="19"/>
      <c r="V2587" s="19"/>
      <c r="W2587" s="19"/>
      <c r="X2587" s="19"/>
      <c r="Y2587" s="19"/>
      <c r="Z2587" s="19"/>
      <c r="AA2587" s="19"/>
      <c r="AB2587" s="19"/>
      <c r="AC2587" s="19"/>
      <c r="AD2587" s="19"/>
      <c r="AE2587" s="19"/>
      <c r="AF2587" s="19"/>
      <c r="AG2587" s="19"/>
      <c r="AH2587" s="19"/>
      <c r="AI2587" s="19"/>
      <c r="AJ2587" s="31">
        <v>25000</v>
      </c>
      <c r="AK2587" s="31">
        <v>566700</v>
      </c>
      <c r="AL2587" s="31">
        <v>689900</v>
      </c>
      <c r="AM2587" s="31">
        <v>740344</v>
      </c>
      <c r="AN2587" s="31">
        <v>604283</v>
      </c>
      <c r="AO2587" s="31">
        <v>711800</v>
      </c>
      <c r="AP2587" s="31">
        <v>487579</v>
      </c>
      <c r="AQ2587" s="31">
        <v>604351</v>
      </c>
      <c r="AR2587" s="31">
        <v>532051</v>
      </c>
      <c r="AS2587" s="31">
        <v>576626</v>
      </c>
      <c r="AT2587" s="31">
        <v>498305</v>
      </c>
      <c r="AU2587" s="31">
        <v>481875</v>
      </c>
      <c r="AV2587" s="31">
        <v>606644</v>
      </c>
      <c r="AW2587" s="31">
        <v>573125</v>
      </c>
      <c r="AX2587" s="31">
        <v>46939</v>
      </c>
      <c r="AY2587" s="31">
        <v>38171</v>
      </c>
      <c r="AZ2587" s="31">
        <v>85110</v>
      </c>
    </row>
    <row r="2588" spans="1:52" ht="15" customHeight="1">
      <c r="A2588" s="29" t="s">
        <v>9498</v>
      </c>
      <c r="B2588" s="34">
        <v>35255</v>
      </c>
      <c r="C2588" s="28">
        <v>80</v>
      </c>
      <c r="D2588" s="28">
        <v>17</v>
      </c>
      <c r="E2588" s="28">
        <v>40</v>
      </c>
      <c r="F2588" s="29" t="s">
        <v>9492</v>
      </c>
      <c r="G2588" s="29" t="s">
        <v>9491</v>
      </c>
      <c r="H2588" s="28">
        <v>657</v>
      </c>
      <c r="I2588" s="29" t="s">
        <v>9333</v>
      </c>
      <c r="J2588" s="33" t="s">
        <v>9496</v>
      </c>
      <c r="K2588" s="29" t="s">
        <v>178</v>
      </c>
      <c r="L2588" s="29" t="s">
        <v>9495</v>
      </c>
      <c r="M2588" s="29" t="s">
        <v>1318</v>
      </c>
      <c r="N2588" s="28">
        <v>508465.7</v>
      </c>
      <c r="O2588" s="28">
        <v>6212700</v>
      </c>
      <c r="P2588" s="29" t="s">
        <v>9494</v>
      </c>
      <c r="Q2588" s="32" t="s">
        <v>207</v>
      </c>
      <c r="R2588" s="19"/>
      <c r="S2588" s="19"/>
      <c r="T2588" s="19"/>
      <c r="U2588" s="19"/>
      <c r="V2588" s="19"/>
      <c r="W2588" s="19"/>
      <c r="X2588" s="19"/>
      <c r="Y2588" s="19"/>
      <c r="Z2588" s="19"/>
      <c r="AA2588" s="19"/>
      <c r="AB2588" s="19"/>
      <c r="AC2588" s="19"/>
      <c r="AD2588" s="19"/>
      <c r="AE2588" s="19"/>
      <c r="AF2588" s="19"/>
      <c r="AG2588" s="19"/>
      <c r="AH2588" s="19"/>
      <c r="AI2588" s="19"/>
      <c r="AJ2588" s="19"/>
      <c r="AK2588" s="31">
        <v>53482</v>
      </c>
      <c r="AL2588" s="31">
        <v>140090</v>
      </c>
      <c r="AM2588" s="31">
        <v>141600</v>
      </c>
      <c r="AN2588" s="31">
        <v>128833</v>
      </c>
      <c r="AO2588" s="31">
        <v>147700</v>
      </c>
      <c r="AP2588" s="31">
        <v>115168</v>
      </c>
      <c r="AQ2588" s="31">
        <v>128186</v>
      </c>
      <c r="AR2588" s="31">
        <v>112291</v>
      </c>
      <c r="AS2588" s="31">
        <v>121685</v>
      </c>
      <c r="AT2588" s="31">
        <v>120836</v>
      </c>
      <c r="AU2588" s="31">
        <v>104595.99609375</v>
      </c>
      <c r="AV2588" s="31">
        <v>137305</v>
      </c>
      <c r="AW2588" s="31">
        <v>127028</v>
      </c>
      <c r="AX2588" s="31">
        <v>10856</v>
      </c>
      <c r="AY2588" s="31">
        <v>7847</v>
      </c>
      <c r="AZ2588" s="31">
        <v>18703</v>
      </c>
    </row>
    <row r="2589" spans="1:52" ht="15" customHeight="1">
      <c r="A2589" s="29" t="s">
        <v>9493</v>
      </c>
      <c r="B2589" s="34">
        <v>35240</v>
      </c>
      <c r="C2589" s="28">
        <v>600</v>
      </c>
      <c r="D2589" s="28">
        <v>44</v>
      </c>
      <c r="E2589" s="28">
        <v>50</v>
      </c>
      <c r="F2589" s="29" t="s">
        <v>220</v>
      </c>
      <c r="G2589" s="29" t="s">
        <v>1668</v>
      </c>
      <c r="H2589" s="28">
        <v>657</v>
      </c>
      <c r="I2589" s="29" t="s">
        <v>9333</v>
      </c>
      <c r="J2589" s="33" t="s">
        <v>9490</v>
      </c>
      <c r="K2589" s="29" t="s">
        <v>178</v>
      </c>
      <c r="L2589" s="29" t="s">
        <v>9489</v>
      </c>
      <c r="M2589" s="29" t="s">
        <v>176</v>
      </c>
      <c r="N2589" s="28">
        <v>490597.1</v>
      </c>
      <c r="O2589" s="28">
        <v>6239133</v>
      </c>
      <c r="P2589" s="29" t="s">
        <v>9488</v>
      </c>
      <c r="Q2589" s="32" t="s">
        <v>207</v>
      </c>
      <c r="R2589" s="19"/>
      <c r="S2589" s="19"/>
      <c r="T2589" s="19"/>
      <c r="U2589" s="19"/>
      <c r="V2589" s="19"/>
      <c r="W2589" s="19"/>
      <c r="X2589" s="19"/>
      <c r="Y2589" s="19"/>
      <c r="Z2589" s="19"/>
      <c r="AA2589" s="19"/>
      <c r="AB2589" s="19"/>
      <c r="AC2589" s="19"/>
      <c r="AD2589" s="19"/>
      <c r="AE2589" s="19"/>
      <c r="AF2589" s="19"/>
      <c r="AG2589" s="19"/>
      <c r="AH2589" s="19"/>
      <c r="AI2589" s="19"/>
      <c r="AJ2589" s="19"/>
      <c r="AK2589" s="31">
        <v>444679</v>
      </c>
      <c r="AL2589" s="31">
        <v>1007132</v>
      </c>
      <c r="AM2589" s="31">
        <v>893900</v>
      </c>
      <c r="AN2589" s="31">
        <v>943600</v>
      </c>
      <c r="AO2589" s="31">
        <v>1087900</v>
      </c>
      <c r="AP2589" s="31">
        <v>826128</v>
      </c>
      <c r="AQ2589" s="31">
        <v>916761</v>
      </c>
      <c r="AR2589" s="31">
        <v>810818</v>
      </c>
      <c r="AS2589" s="31">
        <v>937442</v>
      </c>
      <c r="AT2589" s="31">
        <v>920426</v>
      </c>
      <c r="AU2589" s="31">
        <v>775773.0078125</v>
      </c>
      <c r="AV2589" s="31">
        <v>1092850</v>
      </c>
      <c r="AW2589" s="31">
        <v>990040</v>
      </c>
      <c r="AX2589" s="31">
        <v>88999</v>
      </c>
      <c r="AY2589" s="31">
        <v>54602</v>
      </c>
      <c r="AZ2589" s="31">
        <v>143601</v>
      </c>
    </row>
    <row r="2590" spans="1:52" ht="15" customHeight="1">
      <c r="A2590" s="29" t="s">
        <v>9487</v>
      </c>
      <c r="B2590" s="34">
        <v>35256</v>
      </c>
      <c r="C2590" s="28">
        <v>600</v>
      </c>
      <c r="D2590" s="28">
        <v>43</v>
      </c>
      <c r="E2590" s="28">
        <v>40</v>
      </c>
      <c r="F2590" s="29" t="s">
        <v>172</v>
      </c>
      <c r="G2590" s="29" t="s">
        <v>9482</v>
      </c>
      <c r="H2590" s="28">
        <v>657</v>
      </c>
      <c r="I2590" s="29" t="s">
        <v>9333</v>
      </c>
      <c r="J2590" s="33" t="s">
        <v>9486</v>
      </c>
      <c r="K2590" s="29" t="s">
        <v>178</v>
      </c>
      <c r="L2590" s="29" t="s">
        <v>9485</v>
      </c>
      <c r="M2590" s="29" t="s">
        <v>1313</v>
      </c>
      <c r="N2590" s="28">
        <v>487736.7</v>
      </c>
      <c r="O2590" s="28">
        <v>6221428</v>
      </c>
      <c r="P2590" s="29" t="s">
        <v>9484</v>
      </c>
      <c r="Q2590" s="32" t="s">
        <v>207</v>
      </c>
      <c r="R2590" s="19"/>
      <c r="S2590" s="19"/>
      <c r="T2590" s="19"/>
      <c r="U2590" s="19"/>
      <c r="V2590" s="19"/>
      <c r="W2590" s="19"/>
      <c r="X2590" s="19"/>
      <c r="Y2590" s="19"/>
      <c r="Z2590" s="19"/>
      <c r="AA2590" s="19"/>
      <c r="AB2590" s="19"/>
      <c r="AC2590" s="19"/>
      <c r="AD2590" s="19"/>
      <c r="AE2590" s="19"/>
      <c r="AF2590" s="19"/>
      <c r="AG2590" s="19"/>
      <c r="AH2590" s="19"/>
      <c r="AI2590" s="19"/>
      <c r="AJ2590" s="19"/>
      <c r="AK2590" s="31">
        <v>431900</v>
      </c>
      <c r="AL2590" s="31">
        <v>1277400</v>
      </c>
      <c r="AM2590" s="31">
        <v>1303068</v>
      </c>
      <c r="AN2590" s="31">
        <v>1173432</v>
      </c>
      <c r="AO2590" s="31">
        <v>1346700</v>
      </c>
      <c r="AP2590" s="31">
        <v>1045207</v>
      </c>
      <c r="AQ2590" s="31">
        <v>1175869</v>
      </c>
      <c r="AR2590" s="31">
        <v>1021784</v>
      </c>
      <c r="AS2590" s="31">
        <v>1128126</v>
      </c>
      <c r="AT2590" s="31">
        <v>1105588</v>
      </c>
      <c r="AU2590" s="31">
        <v>1004374</v>
      </c>
      <c r="AV2590" s="31">
        <v>1235733</v>
      </c>
      <c r="AW2590" s="31">
        <v>1194108</v>
      </c>
      <c r="AX2590" s="31">
        <v>99736</v>
      </c>
      <c r="AY2590" s="31">
        <v>65577</v>
      </c>
      <c r="AZ2590" s="31">
        <v>165313</v>
      </c>
    </row>
    <row r="2591" spans="1:52" ht="15" customHeight="1">
      <c r="A2591" s="29" t="s">
        <v>9483</v>
      </c>
      <c r="B2591" s="34">
        <v>35835</v>
      </c>
      <c r="C2591" s="28">
        <v>600</v>
      </c>
      <c r="D2591" s="28">
        <v>44</v>
      </c>
      <c r="E2591" s="28">
        <v>45</v>
      </c>
      <c r="F2591" s="29" t="s">
        <v>205</v>
      </c>
      <c r="G2591" s="29" t="s">
        <v>4016</v>
      </c>
      <c r="H2591" s="28">
        <v>657</v>
      </c>
      <c r="I2591" s="29" t="s">
        <v>9333</v>
      </c>
      <c r="J2591" s="33" t="s">
        <v>9481</v>
      </c>
      <c r="K2591" s="29" t="s">
        <v>178</v>
      </c>
      <c r="L2591" s="29" t="s">
        <v>9480</v>
      </c>
      <c r="M2591" s="29" t="s">
        <v>1313</v>
      </c>
      <c r="N2591" s="28">
        <v>491381.6</v>
      </c>
      <c r="O2591" s="28">
        <v>6227052</v>
      </c>
      <c r="P2591" s="29" t="s">
        <v>1525</v>
      </c>
      <c r="Q2591" s="32" t="s">
        <v>207</v>
      </c>
      <c r="R2591" s="19"/>
      <c r="S2591" s="19"/>
      <c r="T2591" s="19"/>
      <c r="U2591" s="19"/>
      <c r="V2591" s="19"/>
      <c r="W2591" s="19"/>
      <c r="X2591" s="19"/>
      <c r="Y2591" s="19"/>
      <c r="Z2591" s="19"/>
      <c r="AA2591" s="19"/>
      <c r="AB2591" s="19"/>
      <c r="AC2591" s="19"/>
      <c r="AD2591" s="19"/>
      <c r="AE2591" s="19"/>
      <c r="AF2591" s="19"/>
      <c r="AG2591" s="19"/>
      <c r="AH2591" s="19"/>
      <c r="AI2591" s="19"/>
      <c r="AJ2591" s="19"/>
      <c r="AK2591" s="19"/>
      <c r="AL2591" s="19"/>
      <c r="AM2591" s="31">
        <v>1053597</v>
      </c>
      <c r="AN2591" s="31">
        <v>1134578</v>
      </c>
      <c r="AO2591" s="31">
        <v>1266900</v>
      </c>
      <c r="AP2591" s="31">
        <v>980338</v>
      </c>
      <c r="AQ2591" s="31">
        <v>1060227</v>
      </c>
      <c r="AR2591" s="31">
        <v>958772</v>
      </c>
      <c r="AS2591" s="31">
        <v>1059057</v>
      </c>
      <c r="AT2591" s="31">
        <v>1046817</v>
      </c>
      <c r="AU2591" s="31">
        <v>934508</v>
      </c>
      <c r="AV2591" s="31">
        <v>1152798</v>
      </c>
      <c r="AW2591" s="31">
        <v>1082380</v>
      </c>
      <c r="AX2591" s="31">
        <v>99190</v>
      </c>
      <c r="AY2591" s="31">
        <v>60208</v>
      </c>
      <c r="AZ2591" s="31">
        <v>159398</v>
      </c>
    </row>
    <row r="2592" spans="1:52" ht="15" customHeight="1">
      <c r="A2592" s="29" t="s">
        <v>9479</v>
      </c>
      <c r="B2592" s="34">
        <v>35723</v>
      </c>
      <c r="C2592" s="28">
        <v>600</v>
      </c>
      <c r="D2592" s="28">
        <v>44</v>
      </c>
      <c r="E2592" s="28">
        <v>50</v>
      </c>
      <c r="F2592" s="29" t="s">
        <v>220</v>
      </c>
      <c r="G2592" s="29" t="s">
        <v>9476</v>
      </c>
      <c r="H2592" s="28">
        <v>657</v>
      </c>
      <c r="I2592" s="29" t="s">
        <v>9333</v>
      </c>
      <c r="J2592" s="33" t="s">
        <v>9478</v>
      </c>
      <c r="K2592" s="29" t="s">
        <v>178</v>
      </c>
      <c r="L2592" s="29" t="s">
        <v>9469</v>
      </c>
      <c r="M2592" s="29" t="s">
        <v>176</v>
      </c>
      <c r="N2592" s="28">
        <v>481476.3</v>
      </c>
      <c r="O2592" s="28">
        <v>6237800</v>
      </c>
      <c r="P2592" s="29" t="s">
        <v>1521</v>
      </c>
      <c r="Q2592" s="32" t="s">
        <v>207</v>
      </c>
      <c r="R2592" s="19"/>
      <c r="S2592" s="19"/>
      <c r="T2592" s="19"/>
      <c r="U2592" s="19"/>
      <c r="V2592" s="19"/>
      <c r="W2592" s="19"/>
      <c r="X2592" s="19"/>
      <c r="Y2592" s="19"/>
      <c r="Z2592" s="19"/>
      <c r="AA2592" s="19"/>
      <c r="AB2592" s="19"/>
      <c r="AC2592" s="19"/>
      <c r="AD2592" s="19"/>
      <c r="AE2592" s="19"/>
      <c r="AF2592" s="19"/>
      <c r="AG2592" s="19"/>
      <c r="AH2592" s="19"/>
      <c r="AI2592" s="19"/>
      <c r="AJ2592" s="19"/>
      <c r="AK2592" s="19"/>
      <c r="AL2592" s="31">
        <v>205205</v>
      </c>
      <c r="AM2592" s="31">
        <v>1157707</v>
      </c>
      <c r="AN2592" s="31">
        <v>999287</v>
      </c>
      <c r="AO2592" s="31">
        <v>1140400</v>
      </c>
      <c r="AP2592" s="31">
        <v>881873</v>
      </c>
      <c r="AQ2592" s="31">
        <v>1005289</v>
      </c>
      <c r="AR2592" s="31">
        <v>882416</v>
      </c>
      <c r="AS2592" s="31">
        <v>1008456</v>
      </c>
      <c r="AT2592" s="31">
        <v>851123</v>
      </c>
      <c r="AU2592" s="31">
        <v>852756</v>
      </c>
      <c r="AV2592" s="31">
        <v>1090223</v>
      </c>
      <c r="AW2592" s="31">
        <v>958259</v>
      </c>
      <c r="AX2592" s="31">
        <v>72075</v>
      </c>
      <c r="AY2592" s="31">
        <v>36211</v>
      </c>
      <c r="AZ2592" s="31">
        <v>108286</v>
      </c>
    </row>
    <row r="2593" spans="1:52" ht="15" customHeight="1">
      <c r="A2593" s="29" t="s">
        <v>9477</v>
      </c>
      <c r="B2593" s="34">
        <v>35723</v>
      </c>
      <c r="C2593" s="28">
        <v>600</v>
      </c>
      <c r="D2593" s="28">
        <v>44</v>
      </c>
      <c r="E2593" s="28">
        <v>50</v>
      </c>
      <c r="F2593" s="29" t="s">
        <v>220</v>
      </c>
      <c r="G2593" s="29" t="s">
        <v>2716</v>
      </c>
      <c r="H2593" s="28">
        <v>657</v>
      </c>
      <c r="I2593" s="29" t="s">
        <v>9333</v>
      </c>
      <c r="J2593" s="33" t="s">
        <v>9475</v>
      </c>
      <c r="K2593" s="29" t="s">
        <v>178</v>
      </c>
      <c r="L2593" s="29" t="s">
        <v>9469</v>
      </c>
      <c r="M2593" s="29" t="s">
        <v>176</v>
      </c>
      <c r="N2593" s="28">
        <v>481519.1</v>
      </c>
      <c r="O2593" s="28">
        <v>6237561</v>
      </c>
      <c r="P2593" s="29" t="s">
        <v>9474</v>
      </c>
      <c r="Q2593" s="32" t="s">
        <v>207</v>
      </c>
      <c r="R2593" s="19"/>
      <c r="S2593" s="19"/>
      <c r="T2593" s="19"/>
      <c r="U2593" s="19"/>
      <c r="V2593" s="19"/>
      <c r="W2593" s="19"/>
      <c r="X2593" s="19"/>
      <c r="Y2593" s="19"/>
      <c r="Z2593" s="19"/>
      <c r="AA2593" s="19"/>
      <c r="AB2593" s="19"/>
      <c r="AC2593" s="19"/>
      <c r="AD2593" s="19"/>
      <c r="AE2593" s="19"/>
      <c r="AF2593" s="19"/>
      <c r="AG2593" s="19"/>
      <c r="AH2593" s="19"/>
      <c r="AI2593" s="19"/>
      <c r="AJ2593" s="19"/>
      <c r="AK2593" s="19"/>
      <c r="AL2593" s="31">
        <v>227374</v>
      </c>
      <c r="AM2593" s="31">
        <v>1241385</v>
      </c>
      <c r="AN2593" s="31">
        <v>1075197</v>
      </c>
      <c r="AO2593" s="31">
        <v>1208300</v>
      </c>
      <c r="AP2593" s="31">
        <v>947374</v>
      </c>
      <c r="AQ2593" s="31">
        <v>1085059</v>
      </c>
      <c r="AR2593" s="31">
        <v>917610</v>
      </c>
      <c r="AS2593" s="31">
        <v>1039790</v>
      </c>
      <c r="AT2593" s="31">
        <v>1029533</v>
      </c>
      <c r="AU2593" s="31">
        <v>953027</v>
      </c>
      <c r="AV2593" s="31">
        <v>1191771</v>
      </c>
      <c r="AW2593" s="31">
        <v>1039565</v>
      </c>
      <c r="AX2593" s="31">
        <v>95737</v>
      </c>
      <c r="AY2593" s="31">
        <v>59791</v>
      </c>
      <c r="AZ2593" s="31">
        <v>155528</v>
      </c>
    </row>
    <row r="2594" spans="1:52" ht="15" customHeight="1">
      <c r="A2594" s="29" t="s">
        <v>9473</v>
      </c>
      <c r="B2594" s="34">
        <v>36423</v>
      </c>
      <c r="C2594" s="28">
        <v>600</v>
      </c>
      <c r="D2594" s="28">
        <v>44</v>
      </c>
      <c r="E2594" s="28">
        <v>55</v>
      </c>
      <c r="F2594" s="29" t="s">
        <v>205</v>
      </c>
      <c r="G2594" s="29" t="s">
        <v>4016</v>
      </c>
      <c r="H2594" s="28">
        <v>657</v>
      </c>
      <c r="I2594" s="29" t="s">
        <v>9333</v>
      </c>
      <c r="J2594" s="33" t="s">
        <v>9472</v>
      </c>
      <c r="K2594" s="29" t="s">
        <v>178</v>
      </c>
      <c r="L2594" s="29" t="s">
        <v>9469</v>
      </c>
      <c r="M2594" s="29" t="s">
        <v>176</v>
      </c>
      <c r="N2594" s="28">
        <v>481557.1</v>
      </c>
      <c r="O2594" s="28">
        <v>6237311</v>
      </c>
      <c r="P2594" s="29" t="s">
        <v>1542</v>
      </c>
      <c r="Q2594" s="32" t="s">
        <v>207</v>
      </c>
      <c r="R2594" s="19"/>
      <c r="S2594" s="19"/>
      <c r="T2594" s="19"/>
      <c r="U2594" s="19"/>
      <c r="V2594" s="19"/>
      <c r="W2594" s="19"/>
      <c r="X2594" s="19"/>
      <c r="Y2594" s="19"/>
      <c r="Z2594" s="19"/>
      <c r="AA2594" s="19"/>
      <c r="AB2594" s="19"/>
      <c r="AC2594" s="19"/>
      <c r="AD2594" s="19"/>
      <c r="AE2594" s="19"/>
      <c r="AF2594" s="19"/>
      <c r="AG2594" s="19"/>
      <c r="AH2594" s="19"/>
      <c r="AI2594" s="19"/>
      <c r="AJ2594" s="19"/>
      <c r="AK2594" s="19"/>
      <c r="AL2594" s="19"/>
      <c r="AM2594" s="19"/>
      <c r="AN2594" s="31">
        <v>326811</v>
      </c>
      <c r="AO2594" s="31">
        <v>1278200</v>
      </c>
      <c r="AP2594" s="31">
        <v>1009883</v>
      </c>
      <c r="AQ2594" s="31">
        <v>1162802</v>
      </c>
      <c r="AR2594" s="31">
        <v>1012141</v>
      </c>
      <c r="AS2594" s="31">
        <v>1128210</v>
      </c>
      <c r="AT2594" s="31">
        <v>1105667.36328125</v>
      </c>
      <c r="AU2594" s="31">
        <v>1014572</v>
      </c>
      <c r="AV2594" s="31">
        <v>1232226</v>
      </c>
      <c r="AW2594" s="31">
        <v>1174340</v>
      </c>
      <c r="AX2594" s="31">
        <v>93499</v>
      </c>
      <c r="AY2594" s="31">
        <v>63793</v>
      </c>
      <c r="AZ2594" s="31">
        <v>157292</v>
      </c>
    </row>
    <row r="2595" spans="1:52" ht="15" customHeight="1">
      <c r="A2595" s="29" t="s">
        <v>9471</v>
      </c>
      <c r="B2595" s="34">
        <v>35723</v>
      </c>
      <c r="C2595" s="28">
        <v>600</v>
      </c>
      <c r="D2595" s="28">
        <v>44</v>
      </c>
      <c r="E2595" s="28">
        <v>50</v>
      </c>
      <c r="F2595" s="29" t="s">
        <v>220</v>
      </c>
      <c r="G2595" s="29" t="s">
        <v>2716</v>
      </c>
      <c r="H2595" s="28">
        <v>657</v>
      </c>
      <c r="I2595" s="29" t="s">
        <v>9333</v>
      </c>
      <c r="J2595" s="33" t="s">
        <v>9470</v>
      </c>
      <c r="K2595" s="29" t="s">
        <v>178</v>
      </c>
      <c r="L2595" s="29" t="s">
        <v>9469</v>
      </c>
      <c r="M2595" s="29" t="s">
        <v>176</v>
      </c>
      <c r="N2595" s="28">
        <v>481606.7</v>
      </c>
      <c r="O2595" s="28">
        <v>6237082</v>
      </c>
      <c r="P2595" s="29" t="s">
        <v>9468</v>
      </c>
      <c r="Q2595" s="32" t="s">
        <v>207</v>
      </c>
      <c r="R2595" s="19"/>
      <c r="S2595" s="19"/>
      <c r="T2595" s="19"/>
      <c r="U2595" s="19"/>
      <c r="V2595" s="19"/>
      <c r="W2595" s="19"/>
      <c r="X2595" s="19"/>
      <c r="Y2595" s="19"/>
      <c r="Z2595" s="19"/>
      <c r="AA2595" s="19"/>
      <c r="AB2595" s="19"/>
      <c r="AC2595" s="19"/>
      <c r="AD2595" s="19"/>
      <c r="AE2595" s="19"/>
      <c r="AF2595" s="19"/>
      <c r="AG2595" s="19"/>
      <c r="AH2595" s="19"/>
      <c r="AI2595" s="19"/>
      <c r="AJ2595" s="19"/>
      <c r="AK2595" s="19"/>
      <c r="AL2595" s="31">
        <v>248882</v>
      </c>
      <c r="AM2595" s="31">
        <v>1369456</v>
      </c>
      <c r="AN2595" s="31">
        <v>1223667</v>
      </c>
      <c r="AO2595" s="31">
        <v>1344856</v>
      </c>
      <c r="AP2595" s="31">
        <v>1069264</v>
      </c>
      <c r="AQ2595" s="31">
        <v>1168987</v>
      </c>
      <c r="AR2595" s="31">
        <v>1034329</v>
      </c>
      <c r="AS2595" s="31">
        <v>1143326</v>
      </c>
      <c r="AT2595" s="31">
        <v>1105756</v>
      </c>
      <c r="AU2595" s="31">
        <v>1054239</v>
      </c>
      <c r="AV2595" s="31">
        <v>1227459</v>
      </c>
      <c r="AW2595" s="31">
        <v>836758</v>
      </c>
      <c r="AX2595" s="31">
        <v>107964</v>
      </c>
      <c r="AY2595" s="31">
        <v>59058</v>
      </c>
      <c r="AZ2595" s="31">
        <v>167022</v>
      </c>
    </row>
    <row r="2596" spans="1:52" ht="15" customHeight="1">
      <c r="A2596" s="29" t="s">
        <v>9467</v>
      </c>
      <c r="B2596" s="34">
        <v>35947</v>
      </c>
      <c r="C2596" s="28">
        <v>750</v>
      </c>
      <c r="D2596" s="28">
        <v>48</v>
      </c>
      <c r="E2596" s="28">
        <v>45</v>
      </c>
      <c r="F2596" s="29" t="s">
        <v>172</v>
      </c>
      <c r="G2596" s="29" t="s">
        <v>517</v>
      </c>
      <c r="H2596" s="28">
        <v>657</v>
      </c>
      <c r="I2596" s="29" t="s">
        <v>9333</v>
      </c>
      <c r="J2596" s="33" t="s">
        <v>9466</v>
      </c>
      <c r="K2596" s="29" t="s">
        <v>178</v>
      </c>
      <c r="L2596" s="29" t="s">
        <v>9465</v>
      </c>
      <c r="M2596" s="29" t="s">
        <v>216</v>
      </c>
      <c r="N2596" s="28">
        <v>490606</v>
      </c>
      <c r="O2596" s="28">
        <v>6238886</v>
      </c>
      <c r="P2596" s="29" t="s">
        <v>9464</v>
      </c>
      <c r="Q2596" s="32" t="s">
        <v>207</v>
      </c>
      <c r="R2596" s="19"/>
      <c r="S2596" s="19"/>
      <c r="T2596" s="19"/>
      <c r="U2596" s="19"/>
      <c r="V2596" s="19"/>
      <c r="W2596" s="19"/>
      <c r="X2596" s="19"/>
      <c r="Y2596" s="19"/>
      <c r="Z2596" s="19"/>
      <c r="AA2596" s="19"/>
      <c r="AB2596" s="19"/>
      <c r="AC2596" s="19"/>
      <c r="AD2596" s="19"/>
      <c r="AE2596" s="19"/>
      <c r="AF2596" s="19"/>
      <c r="AG2596" s="19"/>
      <c r="AH2596" s="19"/>
      <c r="AI2596" s="19"/>
      <c r="AJ2596" s="19"/>
      <c r="AK2596" s="19"/>
      <c r="AL2596" s="19"/>
      <c r="AM2596" s="31">
        <v>880720</v>
      </c>
      <c r="AN2596" s="31">
        <v>1260879</v>
      </c>
      <c r="AO2596" s="31">
        <v>1430600</v>
      </c>
      <c r="AP2596" s="31">
        <v>1140988</v>
      </c>
      <c r="AQ2596" s="31">
        <v>1230264</v>
      </c>
      <c r="AR2596" s="31">
        <v>1108951</v>
      </c>
      <c r="AS2596" s="31">
        <v>1212457</v>
      </c>
      <c r="AT2596" s="31">
        <v>1169821</v>
      </c>
      <c r="AU2596" s="31">
        <v>1092033</v>
      </c>
      <c r="AV2596" s="31">
        <v>1090698</v>
      </c>
      <c r="AW2596" s="31">
        <v>1272175</v>
      </c>
      <c r="AX2596" s="31">
        <v>112858</v>
      </c>
      <c r="AY2596" s="31">
        <v>73241</v>
      </c>
      <c r="AZ2596" s="31">
        <v>186099</v>
      </c>
    </row>
    <row r="2597" spans="1:52" ht="15" customHeight="1">
      <c r="A2597" s="29" t="s">
        <v>9463</v>
      </c>
      <c r="B2597" s="34">
        <v>35978</v>
      </c>
      <c r="C2597" s="28">
        <v>600</v>
      </c>
      <c r="D2597" s="28">
        <v>48</v>
      </c>
      <c r="E2597" s="28">
        <v>50</v>
      </c>
      <c r="F2597" s="29" t="s">
        <v>172</v>
      </c>
      <c r="G2597" s="29" t="s">
        <v>7569</v>
      </c>
      <c r="H2597" s="28">
        <v>657</v>
      </c>
      <c r="I2597" s="29" t="s">
        <v>9333</v>
      </c>
      <c r="J2597" s="33" t="s">
        <v>9462</v>
      </c>
      <c r="K2597" s="29" t="s">
        <v>178</v>
      </c>
      <c r="L2597" s="29" t="s">
        <v>9449</v>
      </c>
      <c r="M2597" s="29" t="s">
        <v>2488</v>
      </c>
      <c r="N2597" s="28">
        <v>489732.3</v>
      </c>
      <c r="O2597" s="28">
        <v>6206023</v>
      </c>
      <c r="P2597" s="29" t="s">
        <v>1535</v>
      </c>
      <c r="Q2597" s="32" t="s">
        <v>207</v>
      </c>
      <c r="R2597" s="19"/>
      <c r="S2597" s="19"/>
      <c r="T2597" s="19"/>
      <c r="U2597" s="19"/>
      <c r="V2597" s="19"/>
      <c r="W2597" s="19"/>
      <c r="X2597" s="19"/>
      <c r="Y2597" s="19"/>
      <c r="Z2597" s="19"/>
      <c r="AA2597" s="19"/>
      <c r="AB2597" s="19"/>
      <c r="AC2597" s="19"/>
      <c r="AD2597" s="19"/>
      <c r="AE2597" s="19"/>
      <c r="AF2597" s="19"/>
      <c r="AG2597" s="19"/>
      <c r="AH2597" s="19"/>
      <c r="AI2597" s="19"/>
      <c r="AJ2597" s="19"/>
      <c r="AK2597" s="19"/>
      <c r="AL2597" s="19"/>
      <c r="AM2597" s="31">
        <v>831146</v>
      </c>
      <c r="AN2597" s="31">
        <v>1425492</v>
      </c>
      <c r="AO2597" s="31">
        <v>1670978</v>
      </c>
      <c r="AP2597" s="31">
        <v>1363790</v>
      </c>
      <c r="AQ2597" s="31">
        <v>1312027</v>
      </c>
      <c r="AR2597" s="31">
        <v>1329709</v>
      </c>
      <c r="AS2597" s="31">
        <v>1464145</v>
      </c>
      <c r="AT2597" s="31">
        <v>1431045</v>
      </c>
      <c r="AU2597" s="31">
        <v>1308533</v>
      </c>
      <c r="AV2597" s="31">
        <v>1553445</v>
      </c>
      <c r="AW2597" s="31">
        <v>1478237</v>
      </c>
      <c r="AX2597" s="31">
        <v>128118</v>
      </c>
      <c r="AY2597" s="31">
        <v>88355</v>
      </c>
      <c r="AZ2597" s="31">
        <v>216473</v>
      </c>
    </row>
    <row r="2598" spans="1:52" ht="15" customHeight="1">
      <c r="A2598" s="29" t="s">
        <v>9461</v>
      </c>
      <c r="B2598" s="34">
        <v>35978</v>
      </c>
      <c r="C2598" s="28">
        <v>600</v>
      </c>
      <c r="D2598" s="28">
        <v>48</v>
      </c>
      <c r="E2598" s="28">
        <v>50</v>
      </c>
      <c r="F2598" s="29" t="s">
        <v>172</v>
      </c>
      <c r="G2598" s="29" t="s">
        <v>2423</v>
      </c>
      <c r="H2598" s="28">
        <v>657</v>
      </c>
      <c r="I2598" s="29" t="s">
        <v>9333</v>
      </c>
      <c r="J2598" s="33" t="s">
        <v>9460</v>
      </c>
      <c r="K2598" s="29" t="s">
        <v>178</v>
      </c>
      <c r="L2598" s="29" t="s">
        <v>9449</v>
      </c>
      <c r="M2598" s="29" t="s">
        <v>197</v>
      </c>
      <c r="N2598" s="28">
        <v>489803.3</v>
      </c>
      <c r="O2598" s="28">
        <v>6206173</v>
      </c>
      <c r="P2598" s="29" t="s">
        <v>1539</v>
      </c>
      <c r="Q2598" s="32" t="s">
        <v>207</v>
      </c>
      <c r="R2598" s="19"/>
      <c r="S2598" s="19"/>
      <c r="T2598" s="19"/>
      <c r="U2598" s="19"/>
      <c r="V2598" s="19"/>
      <c r="W2598" s="19"/>
      <c r="X2598" s="19"/>
      <c r="Y2598" s="19"/>
      <c r="Z2598" s="19"/>
      <c r="AA2598" s="19"/>
      <c r="AB2598" s="19"/>
      <c r="AC2598" s="19"/>
      <c r="AD2598" s="19"/>
      <c r="AE2598" s="19"/>
      <c r="AF2598" s="19"/>
      <c r="AG2598" s="19"/>
      <c r="AH2598" s="19"/>
      <c r="AI2598" s="19"/>
      <c r="AJ2598" s="19"/>
      <c r="AK2598" s="19"/>
      <c r="AL2598" s="19"/>
      <c r="AM2598" s="31">
        <v>820947</v>
      </c>
      <c r="AN2598" s="31">
        <v>1384887</v>
      </c>
      <c r="AO2598" s="31">
        <v>1601903</v>
      </c>
      <c r="AP2598" s="31">
        <v>1298569</v>
      </c>
      <c r="AQ2598" s="31">
        <v>1050056</v>
      </c>
      <c r="AR2598" s="31">
        <v>1271692</v>
      </c>
      <c r="AS2598" s="31">
        <v>1419294</v>
      </c>
      <c r="AT2598" s="31">
        <v>1314871</v>
      </c>
      <c r="AU2598" s="31">
        <v>1241685</v>
      </c>
      <c r="AV2598" s="31">
        <v>1533225</v>
      </c>
      <c r="AW2598" s="31">
        <v>1418309</v>
      </c>
      <c r="AX2598" s="31">
        <v>116919</v>
      </c>
      <c r="AY2598" s="31">
        <v>88779</v>
      </c>
      <c r="AZ2598" s="31">
        <v>205698</v>
      </c>
    </row>
    <row r="2599" spans="1:52" ht="15" customHeight="1">
      <c r="A2599" s="29" t="s">
        <v>9459</v>
      </c>
      <c r="B2599" s="34">
        <v>35978</v>
      </c>
      <c r="C2599" s="28">
        <v>750</v>
      </c>
      <c r="D2599" s="28">
        <v>44</v>
      </c>
      <c r="E2599" s="28">
        <v>50</v>
      </c>
      <c r="F2599" s="29" t="s">
        <v>172</v>
      </c>
      <c r="G2599" s="29" t="s">
        <v>9454</v>
      </c>
      <c r="H2599" s="28">
        <v>657</v>
      </c>
      <c r="I2599" s="29" t="s">
        <v>9333</v>
      </c>
      <c r="J2599" s="33" t="s">
        <v>9458</v>
      </c>
      <c r="K2599" s="29" t="s">
        <v>178</v>
      </c>
      <c r="L2599" s="29" t="s">
        <v>9449</v>
      </c>
      <c r="M2599" s="29" t="s">
        <v>9457</v>
      </c>
      <c r="N2599" s="28">
        <v>489882.2</v>
      </c>
      <c r="O2599" s="28">
        <v>6206328</v>
      </c>
      <c r="P2599" s="29" t="s">
        <v>9456</v>
      </c>
      <c r="Q2599" s="32" t="s">
        <v>207</v>
      </c>
      <c r="R2599" s="19"/>
      <c r="S2599" s="19"/>
      <c r="T2599" s="19"/>
      <c r="U2599" s="19"/>
      <c r="V2599" s="19"/>
      <c r="W2599" s="19"/>
      <c r="X2599" s="19"/>
      <c r="Y2599" s="19"/>
      <c r="Z2599" s="19"/>
      <c r="AA2599" s="19"/>
      <c r="AB2599" s="19"/>
      <c r="AC2599" s="19"/>
      <c r="AD2599" s="19"/>
      <c r="AE2599" s="19"/>
      <c r="AF2599" s="19"/>
      <c r="AG2599" s="19"/>
      <c r="AH2599" s="19"/>
      <c r="AI2599" s="19"/>
      <c r="AJ2599" s="19"/>
      <c r="AK2599" s="19"/>
      <c r="AL2599" s="19"/>
      <c r="AM2599" s="31">
        <v>889887</v>
      </c>
      <c r="AN2599" s="31">
        <v>1432738</v>
      </c>
      <c r="AO2599" s="31">
        <v>1767234</v>
      </c>
      <c r="AP2599" s="31">
        <v>1431475</v>
      </c>
      <c r="AQ2599" s="31">
        <v>1612319</v>
      </c>
      <c r="AR2599" s="31">
        <v>1386060</v>
      </c>
      <c r="AS2599" s="31">
        <v>1545689</v>
      </c>
      <c r="AT2599" s="31">
        <v>1432417</v>
      </c>
      <c r="AU2599" s="31">
        <v>1286157</v>
      </c>
      <c r="AV2599" s="31">
        <v>1408130</v>
      </c>
      <c r="AW2599" s="31">
        <v>1479972</v>
      </c>
      <c r="AX2599" s="31">
        <v>123985</v>
      </c>
      <c r="AY2599" s="31">
        <v>96618</v>
      </c>
      <c r="AZ2599" s="31">
        <v>220603</v>
      </c>
    </row>
    <row r="2600" spans="1:52" ht="15" customHeight="1">
      <c r="A2600" s="29" t="s">
        <v>9455</v>
      </c>
      <c r="B2600" s="34">
        <v>36008</v>
      </c>
      <c r="C2600" s="28">
        <v>750</v>
      </c>
      <c r="D2600" s="28">
        <v>48</v>
      </c>
      <c r="E2600" s="28">
        <v>50</v>
      </c>
      <c r="F2600" s="29" t="s">
        <v>172</v>
      </c>
      <c r="G2600" s="29" t="s">
        <v>517</v>
      </c>
      <c r="H2600" s="28">
        <v>657</v>
      </c>
      <c r="I2600" s="29" t="s">
        <v>9333</v>
      </c>
      <c r="J2600" s="33" t="s">
        <v>9453</v>
      </c>
      <c r="K2600" s="29" t="s">
        <v>178</v>
      </c>
      <c r="L2600" s="29" t="s">
        <v>9449</v>
      </c>
      <c r="M2600" s="29" t="s">
        <v>9452</v>
      </c>
      <c r="N2600" s="28">
        <v>486824.8</v>
      </c>
      <c r="O2600" s="28">
        <v>6206572</v>
      </c>
      <c r="P2600" s="29" t="s">
        <v>1532</v>
      </c>
      <c r="Q2600" s="32" t="s">
        <v>207</v>
      </c>
      <c r="R2600" s="19"/>
      <c r="S2600" s="19"/>
      <c r="T2600" s="19"/>
      <c r="U2600" s="19"/>
      <c r="V2600" s="19"/>
      <c r="W2600" s="19"/>
      <c r="X2600" s="19"/>
      <c r="Y2600" s="19"/>
      <c r="Z2600" s="19"/>
      <c r="AA2600" s="19"/>
      <c r="AB2600" s="19"/>
      <c r="AC2600" s="19"/>
      <c r="AD2600" s="19"/>
      <c r="AE2600" s="19"/>
      <c r="AF2600" s="19"/>
      <c r="AG2600" s="19"/>
      <c r="AH2600" s="19"/>
      <c r="AI2600" s="19"/>
      <c r="AJ2600" s="19"/>
      <c r="AK2600" s="19"/>
      <c r="AL2600" s="19"/>
      <c r="AM2600" s="31">
        <v>622061</v>
      </c>
      <c r="AN2600" s="31">
        <v>1531078</v>
      </c>
      <c r="AO2600" s="31">
        <v>1766465</v>
      </c>
      <c r="AP2600" s="31">
        <v>1364090</v>
      </c>
      <c r="AQ2600" s="31">
        <v>1561271</v>
      </c>
      <c r="AR2600" s="31">
        <v>1153686</v>
      </c>
      <c r="AS2600" s="31">
        <v>1470252</v>
      </c>
      <c r="AT2600" s="31">
        <v>1444626</v>
      </c>
      <c r="AU2600" s="31">
        <v>1233111</v>
      </c>
      <c r="AV2600" s="31">
        <v>1556342</v>
      </c>
      <c r="AW2600" s="31">
        <v>1547608</v>
      </c>
      <c r="AX2600" s="31">
        <v>135669</v>
      </c>
      <c r="AY2600" s="31">
        <v>88404</v>
      </c>
      <c r="AZ2600" s="31">
        <v>224073</v>
      </c>
    </row>
    <row r="2601" spans="1:52" ht="15" customHeight="1">
      <c r="A2601" s="29" t="s">
        <v>9451</v>
      </c>
      <c r="B2601" s="34">
        <v>36009</v>
      </c>
      <c r="C2601" s="28">
        <v>750</v>
      </c>
      <c r="D2601" s="28">
        <v>48</v>
      </c>
      <c r="E2601" s="28">
        <v>50</v>
      </c>
      <c r="F2601" s="29" t="s">
        <v>172</v>
      </c>
      <c r="G2601" s="29" t="s">
        <v>517</v>
      </c>
      <c r="H2601" s="28">
        <v>657</v>
      </c>
      <c r="I2601" s="29" t="s">
        <v>9333</v>
      </c>
      <c r="J2601" s="33" t="s">
        <v>9450</v>
      </c>
      <c r="K2601" s="29" t="s">
        <v>178</v>
      </c>
      <c r="L2601" s="29" t="s">
        <v>9449</v>
      </c>
      <c r="M2601" s="29" t="s">
        <v>1799</v>
      </c>
      <c r="N2601" s="28">
        <v>486709.3</v>
      </c>
      <c r="O2601" s="28">
        <v>6206697</v>
      </c>
      <c r="P2601" s="29" t="s">
        <v>1562</v>
      </c>
      <c r="Q2601" s="32" t="s">
        <v>207</v>
      </c>
      <c r="R2601" s="19"/>
      <c r="S2601" s="19"/>
      <c r="T2601" s="19"/>
      <c r="U2601" s="19"/>
      <c r="V2601" s="19"/>
      <c r="W2601" s="19"/>
      <c r="X2601" s="19"/>
      <c r="Y2601" s="19"/>
      <c r="Z2601" s="19"/>
      <c r="AA2601" s="19"/>
      <c r="AB2601" s="19"/>
      <c r="AC2601" s="19"/>
      <c r="AD2601" s="19"/>
      <c r="AE2601" s="19"/>
      <c r="AF2601" s="19"/>
      <c r="AG2601" s="19"/>
      <c r="AH2601" s="19"/>
      <c r="AI2601" s="19"/>
      <c r="AJ2601" s="19"/>
      <c r="AK2601" s="19"/>
      <c r="AL2601" s="19"/>
      <c r="AM2601" s="31">
        <v>602671</v>
      </c>
      <c r="AN2601" s="31">
        <v>1565210</v>
      </c>
      <c r="AO2601" s="31">
        <v>1784000</v>
      </c>
      <c r="AP2601" s="31">
        <v>1348030</v>
      </c>
      <c r="AQ2601" s="31">
        <v>1549904</v>
      </c>
      <c r="AR2601" s="31">
        <v>1287486</v>
      </c>
      <c r="AS2601" s="31">
        <v>1460492</v>
      </c>
      <c r="AT2601" s="31">
        <v>1415382</v>
      </c>
      <c r="AU2601" s="31">
        <v>1333183</v>
      </c>
      <c r="AV2601" s="31">
        <v>1586542</v>
      </c>
      <c r="AW2601" s="31">
        <v>1522441</v>
      </c>
      <c r="AX2601" s="31">
        <v>128488</v>
      </c>
      <c r="AY2601" s="31">
        <v>86688</v>
      </c>
      <c r="AZ2601" s="31">
        <v>215176</v>
      </c>
    </row>
    <row r="2602" spans="1:52" ht="15" customHeight="1">
      <c r="A2602" s="29" t="s">
        <v>9448</v>
      </c>
      <c r="B2602" s="34">
        <v>36048</v>
      </c>
      <c r="C2602" s="28">
        <v>1000</v>
      </c>
      <c r="D2602" s="28">
        <v>54</v>
      </c>
      <c r="E2602" s="28">
        <v>60</v>
      </c>
      <c r="F2602" s="29" t="s">
        <v>205</v>
      </c>
      <c r="G2602" s="29" t="s">
        <v>801</v>
      </c>
      <c r="H2602" s="28">
        <v>657</v>
      </c>
      <c r="I2602" s="29" t="s">
        <v>9333</v>
      </c>
      <c r="J2602" s="33" t="s">
        <v>9447</v>
      </c>
      <c r="K2602" s="29" t="s">
        <v>178</v>
      </c>
      <c r="L2602" s="29" t="s">
        <v>9442</v>
      </c>
      <c r="M2602" s="29" t="s">
        <v>7004</v>
      </c>
      <c r="N2602" s="28">
        <v>490821.4</v>
      </c>
      <c r="O2602" s="28">
        <v>6236314</v>
      </c>
      <c r="P2602" s="29" t="s">
        <v>1554</v>
      </c>
      <c r="Q2602" s="32" t="s">
        <v>207</v>
      </c>
      <c r="R2602" s="19"/>
      <c r="S2602" s="19"/>
      <c r="T2602" s="19"/>
      <c r="U2602" s="19"/>
      <c r="V2602" s="19"/>
      <c r="W2602" s="19"/>
      <c r="X2602" s="19"/>
      <c r="Y2602" s="19"/>
      <c r="Z2602" s="19"/>
      <c r="AA2602" s="19"/>
      <c r="AB2602" s="19"/>
      <c r="AC2602" s="19"/>
      <c r="AD2602" s="19"/>
      <c r="AE2602" s="19"/>
      <c r="AF2602" s="19"/>
      <c r="AG2602" s="19"/>
      <c r="AH2602" s="19"/>
      <c r="AI2602" s="19"/>
      <c r="AJ2602" s="19"/>
      <c r="AK2602" s="19"/>
      <c r="AL2602" s="19"/>
      <c r="AM2602" s="31">
        <v>732560</v>
      </c>
      <c r="AN2602" s="31">
        <v>2046177</v>
      </c>
      <c r="AO2602" s="31">
        <v>2184100</v>
      </c>
      <c r="AP2602" s="31">
        <v>1713752</v>
      </c>
      <c r="AQ2602" s="31">
        <v>1730257</v>
      </c>
      <c r="AR2602" s="31">
        <v>1780973</v>
      </c>
      <c r="AS2602" s="31">
        <v>1963827</v>
      </c>
      <c r="AT2602" s="31">
        <v>1982862</v>
      </c>
      <c r="AU2602" s="31">
        <v>1785078</v>
      </c>
      <c r="AV2602" s="31">
        <v>2201616</v>
      </c>
      <c r="AW2602" s="31">
        <v>2095978</v>
      </c>
      <c r="AX2602" s="31">
        <v>181339</v>
      </c>
      <c r="AY2602" s="31">
        <v>117467</v>
      </c>
      <c r="AZ2602" s="31">
        <v>298806</v>
      </c>
    </row>
    <row r="2603" spans="1:52" ht="15" customHeight="1">
      <c r="A2603" s="29" t="s">
        <v>9446</v>
      </c>
      <c r="B2603" s="34">
        <v>36022</v>
      </c>
      <c r="C2603" s="28">
        <v>1000</v>
      </c>
      <c r="D2603" s="28">
        <v>54.2</v>
      </c>
      <c r="E2603" s="28">
        <v>60</v>
      </c>
      <c r="F2603" s="29" t="s">
        <v>205</v>
      </c>
      <c r="G2603" s="29" t="s">
        <v>801</v>
      </c>
      <c r="H2603" s="28">
        <v>657</v>
      </c>
      <c r="I2603" s="29" t="s">
        <v>9333</v>
      </c>
      <c r="J2603" s="33" t="s">
        <v>9445</v>
      </c>
      <c r="K2603" s="29" t="s">
        <v>178</v>
      </c>
      <c r="L2603" s="29" t="s">
        <v>9442</v>
      </c>
      <c r="M2603" s="29" t="s">
        <v>4713</v>
      </c>
      <c r="N2603" s="28">
        <v>490891.3</v>
      </c>
      <c r="O2603" s="28">
        <v>6236068</v>
      </c>
      <c r="P2603" s="29" t="s">
        <v>1558</v>
      </c>
      <c r="Q2603" s="32" t="s">
        <v>207</v>
      </c>
      <c r="R2603" s="19"/>
      <c r="S2603" s="19"/>
      <c r="T2603" s="19"/>
      <c r="U2603" s="19"/>
      <c r="V2603" s="19"/>
      <c r="W2603" s="19"/>
      <c r="X2603" s="19"/>
      <c r="Y2603" s="19"/>
      <c r="Z2603" s="19"/>
      <c r="AA2603" s="19"/>
      <c r="AB2603" s="19"/>
      <c r="AC2603" s="19"/>
      <c r="AD2603" s="19"/>
      <c r="AE2603" s="19"/>
      <c r="AF2603" s="19"/>
      <c r="AG2603" s="19"/>
      <c r="AH2603" s="19"/>
      <c r="AI2603" s="19"/>
      <c r="AJ2603" s="19"/>
      <c r="AK2603" s="19"/>
      <c r="AL2603" s="19"/>
      <c r="AM2603" s="31">
        <v>910857</v>
      </c>
      <c r="AN2603" s="31">
        <v>2048707</v>
      </c>
      <c r="AO2603" s="31">
        <v>2250010</v>
      </c>
      <c r="AP2603" s="31">
        <v>1800760</v>
      </c>
      <c r="AQ2603" s="31">
        <v>1908886</v>
      </c>
      <c r="AR2603" s="31">
        <v>1720673</v>
      </c>
      <c r="AS2603" s="31">
        <v>1964329</v>
      </c>
      <c r="AT2603" s="31">
        <v>1947977</v>
      </c>
      <c r="AU2603" s="31">
        <v>1733642</v>
      </c>
      <c r="AV2603" s="31">
        <v>2127216</v>
      </c>
      <c r="AW2603" s="31">
        <v>2051049</v>
      </c>
      <c r="AX2603" s="31">
        <v>173240</v>
      </c>
      <c r="AY2603" s="31">
        <v>118596</v>
      </c>
      <c r="AZ2603" s="31">
        <v>291836</v>
      </c>
    </row>
    <row r="2604" spans="1:52" ht="15" customHeight="1">
      <c r="A2604" s="29" t="s">
        <v>9444</v>
      </c>
      <c r="B2604" s="34">
        <v>36022</v>
      </c>
      <c r="C2604" s="28">
        <v>1000</v>
      </c>
      <c r="D2604" s="28">
        <v>54</v>
      </c>
      <c r="E2604" s="28">
        <v>60</v>
      </c>
      <c r="F2604" s="29" t="s">
        <v>205</v>
      </c>
      <c r="G2604" s="29" t="s">
        <v>801</v>
      </c>
      <c r="H2604" s="28">
        <v>657</v>
      </c>
      <c r="I2604" s="29" t="s">
        <v>9333</v>
      </c>
      <c r="J2604" s="33" t="s">
        <v>9443</v>
      </c>
      <c r="K2604" s="29" t="s">
        <v>178</v>
      </c>
      <c r="L2604" s="29" t="s">
        <v>9442</v>
      </c>
      <c r="M2604" s="29" t="s">
        <v>4224</v>
      </c>
      <c r="N2604" s="28">
        <v>490954.1</v>
      </c>
      <c r="O2604" s="28">
        <v>6235828</v>
      </c>
      <c r="P2604" s="29" t="s">
        <v>200</v>
      </c>
      <c r="Q2604" s="32" t="s">
        <v>207</v>
      </c>
      <c r="R2604" s="19"/>
      <c r="S2604" s="19"/>
      <c r="T2604" s="19"/>
      <c r="U2604" s="19"/>
      <c r="V2604" s="19"/>
      <c r="W2604" s="19"/>
      <c r="X2604" s="19"/>
      <c r="Y2604" s="19"/>
      <c r="Z2604" s="19"/>
      <c r="AA2604" s="19"/>
      <c r="AB2604" s="19"/>
      <c r="AC2604" s="19"/>
      <c r="AD2604" s="19"/>
      <c r="AE2604" s="19"/>
      <c r="AF2604" s="19"/>
      <c r="AG2604" s="19"/>
      <c r="AH2604" s="19"/>
      <c r="AI2604" s="19"/>
      <c r="AJ2604" s="19"/>
      <c r="AK2604" s="19"/>
      <c r="AL2604" s="19"/>
      <c r="AM2604" s="31">
        <v>922499</v>
      </c>
      <c r="AN2604" s="31">
        <v>1618154</v>
      </c>
      <c r="AO2604" s="31">
        <v>2029665</v>
      </c>
      <c r="AP2604" s="31">
        <v>1688514</v>
      </c>
      <c r="AQ2604" s="31">
        <v>2005965</v>
      </c>
      <c r="AR2604" s="31">
        <v>1733471</v>
      </c>
      <c r="AS2604" s="31">
        <v>2022743</v>
      </c>
      <c r="AT2604" s="31">
        <v>2022084</v>
      </c>
      <c r="AU2604" s="31">
        <v>1805426</v>
      </c>
      <c r="AV2604" s="31">
        <v>2257559</v>
      </c>
      <c r="AW2604" s="31">
        <v>2052656</v>
      </c>
      <c r="AX2604" s="31">
        <v>184634</v>
      </c>
      <c r="AY2604" s="31">
        <v>119134</v>
      </c>
      <c r="AZ2604" s="31">
        <v>303768</v>
      </c>
    </row>
    <row r="2605" spans="1:52" ht="15" customHeight="1">
      <c r="A2605" s="29" t="s">
        <v>9441</v>
      </c>
      <c r="B2605" s="34">
        <v>36070</v>
      </c>
      <c r="C2605" s="28">
        <v>1000</v>
      </c>
      <c r="D2605" s="28">
        <v>75</v>
      </c>
      <c r="E2605" s="28">
        <v>48</v>
      </c>
      <c r="F2605" s="29" t="s">
        <v>205</v>
      </c>
      <c r="G2605" s="29" t="s">
        <v>9438</v>
      </c>
      <c r="H2605" s="28">
        <v>657</v>
      </c>
      <c r="I2605" s="29" t="s">
        <v>9333</v>
      </c>
      <c r="J2605" s="33" t="s">
        <v>9440</v>
      </c>
      <c r="K2605" s="29" t="s">
        <v>178</v>
      </c>
      <c r="L2605" s="29" t="s">
        <v>9434</v>
      </c>
      <c r="M2605" s="29" t="s">
        <v>2429</v>
      </c>
      <c r="N2605" s="28">
        <v>482866.5</v>
      </c>
      <c r="O2605" s="28">
        <v>6227881</v>
      </c>
      <c r="P2605" s="29" t="s">
        <v>196</v>
      </c>
      <c r="Q2605" s="32" t="s">
        <v>207</v>
      </c>
      <c r="R2605" s="19"/>
      <c r="S2605" s="19"/>
      <c r="T2605" s="19"/>
      <c r="U2605" s="19"/>
      <c r="V2605" s="19"/>
      <c r="W2605" s="19"/>
      <c r="X2605" s="19"/>
      <c r="Y2605" s="19"/>
      <c r="Z2605" s="19"/>
      <c r="AA2605" s="19"/>
      <c r="AB2605" s="19"/>
      <c r="AC2605" s="19"/>
      <c r="AD2605" s="19"/>
      <c r="AE2605" s="19"/>
      <c r="AF2605" s="19"/>
      <c r="AG2605" s="19"/>
      <c r="AH2605" s="19"/>
      <c r="AI2605" s="19"/>
      <c r="AJ2605" s="19"/>
      <c r="AK2605" s="19"/>
      <c r="AL2605" s="19"/>
      <c r="AM2605" s="31">
        <v>530096</v>
      </c>
      <c r="AN2605" s="31">
        <v>1802963</v>
      </c>
      <c r="AO2605" s="31">
        <v>1949939</v>
      </c>
      <c r="AP2605" s="31">
        <v>1493110</v>
      </c>
      <c r="AQ2605" s="31">
        <v>1670243</v>
      </c>
      <c r="AR2605" s="31">
        <v>1406583</v>
      </c>
      <c r="AS2605" s="31">
        <v>1623070</v>
      </c>
      <c r="AT2605" s="31">
        <v>1562943</v>
      </c>
      <c r="AU2605" s="31">
        <v>1427532</v>
      </c>
      <c r="AV2605" s="31">
        <v>1702518</v>
      </c>
      <c r="AW2605" s="31">
        <v>1695278</v>
      </c>
      <c r="AX2605" s="31">
        <v>153698</v>
      </c>
      <c r="AY2605" s="31">
        <v>97172</v>
      </c>
      <c r="AZ2605" s="31">
        <v>250870</v>
      </c>
    </row>
    <row r="2606" spans="1:52" ht="15" customHeight="1">
      <c r="A2606" s="29" t="s">
        <v>9439</v>
      </c>
      <c r="B2606" s="34">
        <v>36070</v>
      </c>
      <c r="C2606" s="28">
        <v>1000</v>
      </c>
      <c r="D2606" s="28">
        <v>75</v>
      </c>
      <c r="E2606" s="28">
        <v>48</v>
      </c>
      <c r="F2606" s="29" t="s">
        <v>205</v>
      </c>
      <c r="G2606" s="29" t="s">
        <v>3617</v>
      </c>
      <c r="H2606" s="28">
        <v>657</v>
      </c>
      <c r="I2606" s="29" t="s">
        <v>9333</v>
      </c>
      <c r="J2606" s="33" t="s">
        <v>9437</v>
      </c>
      <c r="K2606" s="29" t="s">
        <v>178</v>
      </c>
      <c r="L2606" s="29" t="s">
        <v>9434</v>
      </c>
      <c r="M2606" s="29" t="s">
        <v>2429</v>
      </c>
      <c r="N2606" s="28">
        <v>482848.8</v>
      </c>
      <c r="O2606" s="28">
        <v>6228115</v>
      </c>
      <c r="P2606" s="29" t="s">
        <v>190</v>
      </c>
      <c r="Q2606" s="32" t="s">
        <v>207</v>
      </c>
      <c r="R2606" s="19"/>
      <c r="S2606" s="19"/>
      <c r="T2606" s="19"/>
      <c r="U2606" s="19"/>
      <c r="V2606" s="19"/>
      <c r="W2606" s="19"/>
      <c r="X2606" s="19"/>
      <c r="Y2606" s="19"/>
      <c r="Z2606" s="19"/>
      <c r="AA2606" s="19"/>
      <c r="AB2606" s="19"/>
      <c r="AC2606" s="19"/>
      <c r="AD2606" s="19"/>
      <c r="AE2606" s="19"/>
      <c r="AF2606" s="19"/>
      <c r="AG2606" s="19"/>
      <c r="AH2606" s="19"/>
      <c r="AI2606" s="19"/>
      <c r="AJ2606" s="19"/>
      <c r="AK2606" s="19"/>
      <c r="AL2606" s="19"/>
      <c r="AM2606" s="31">
        <v>480075</v>
      </c>
      <c r="AN2606" s="31">
        <v>1723303</v>
      </c>
      <c r="AO2606" s="31">
        <v>1934025</v>
      </c>
      <c r="AP2606" s="31">
        <v>1464205</v>
      </c>
      <c r="AQ2606" s="31">
        <v>1523282</v>
      </c>
      <c r="AR2606" s="31">
        <v>1375360</v>
      </c>
      <c r="AS2606" s="31">
        <v>1545897</v>
      </c>
      <c r="AT2606" s="31">
        <v>1509970</v>
      </c>
      <c r="AU2606" s="31">
        <v>1347388</v>
      </c>
      <c r="AV2606" s="31">
        <v>1750608.9921875</v>
      </c>
      <c r="AW2606" s="31">
        <v>1592130</v>
      </c>
      <c r="AX2606" s="31">
        <v>144446</v>
      </c>
      <c r="AY2606" s="31">
        <v>90100</v>
      </c>
      <c r="AZ2606" s="31">
        <v>234546</v>
      </c>
    </row>
    <row r="2607" spans="1:52" ht="15" customHeight="1">
      <c r="A2607" s="29" t="s">
        <v>9436</v>
      </c>
      <c r="B2607" s="34">
        <v>36070</v>
      </c>
      <c r="C2607" s="28">
        <v>1000</v>
      </c>
      <c r="D2607" s="28">
        <v>54.2</v>
      </c>
      <c r="E2607" s="28">
        <v>48</v>
      </c>
      <c r="F2607" s="29" t="s">
        <v>205</v>
      </c>
      <c r="G2607" s="29" t="s">
        <v>3617</v>
      </c>
      <c r="H2607" s="28">
        <v>657</v>
      </c>
      <c r="I2607" s="29" t="s">
        <v>9333</v>
      </c>
      <c r="J2607" s="33" t="s">
        <v>9435</v>
      </c>
      <c r="K2607" s="29" t="s">
        <v>178</v>
      </c>
      <c r="L2607" s="29" t="s">
        <v>9434</v>
      </c>
      <c r="M2607" s="29" t="s">
        <v>2429</v>
      </c>
      <c r="N2607" s="28">
        <v>482861.8</v>
      </c>
      <c r="O2607" s="28">
        <v>6228364</v>
      </c>
      <c r="P2607" s="29" t="s">
        <v>187</v>
      </c>
      <c r="Q2607" s="32" t="s">
        <v>207</v>
      </c>
      <c r="R2607" s="19"/>
      <c r="S2607" s="19"/>
      <c r="T2607" s="19"/>
      <c r="U2607" s="19"/>
      <c r="V2607" s="19"/>
      <c r="W2607" s="19"/>
      <c r="X2607" s="19"/>
      <c r="Y2607" s="19"/>
      <c r="Z2607" s="19"/>
      <c r="AA2607" s="19"/>
      <c r="AB2607" s="19"/>
      <c r="AC2607" s="19"/>
      <c r="AD2607" s="19"/>
      <c r="AE2607" s="19"/>
      <c r="AF2607" s="19"/>
      <c r="AG2607" s="19"/>
      <c r="AH2607" s="19"/>
      <c r="AI2607" s="19"/>
      <c r="AJ2607" s="19"/>
      <c r="AK2607" s="19"/>
      <c r="AL2607" s="19"/>
      <c r="AM2607" s="31">
        <v>480326</v>
      </c>
      <c r="AN2607" s="31">
        <v>1662213</v>
      </c>
      <c r="AO2607" s="31">
        <v>1938310</v>
      </c>
      <c r="AP2607" s="31">
        <v>1486785</v>
      </c>
      <c r="AQ2607" s="31">
        <v>1579862</v>
      </c>
      <c r="AR2607" s="31">
        <v>1397120</v>
      </c>
      <c r="AS2607" s="31">
        <v>1538438</v>
      </c>
      <c r="AT2607" s="31">
        <v>1481199</v>
      </c>
      <c r="AU2607" s="31">
        <v>1413401.9921875</v>
      </c>
      <c r="AV2607" s="31">
        <v>1706578</v>
      </c>
      <c r="AW2607" s="31">
        <v>1528961</v>
      </c>
      <c r="AX2607" s="31">
        <v>152640</v>
      </c>
      <c r="AY2607" s="31">
        <v>93105</v>
      </c>
      <c r="AZ2607" s="31">
        <v>245745</v>
      </c>
    </row>
    <row r="2608" spans="1:52" ht="15" customHeight="1">
      <c r="A2608" s="29" t="s">
        <v>9433</v>
      </c>
      <c r="B2608" s="34">
        <v>36151</v>
      </c>
      <c r="C2608" s="28">
        <v>750</v>
      </c>
      <c r="D2608" s="28">
        <v>48</v>
      </c>
      <c r="E2608" s="28">
        <v>50</v>
      </c>
      <c r="F2608" s="29" t="s">
        <v>172</v>
      </c>
      <c r="G2608" s="29" t="s">
        <v>9429</v>
      </c>
      <c r="H2608" s="28">
        <v>657</v>
      </c>
      <c r="I2608" s="29" t="s">
        <v>9333</v>
      </c>
      <c r="J2608" s="33" t="s">
        <v>9432</v>
      </c>
      <c r="K2608" s="29" t="s">
        <v>178</v>
      </c>
      <c r="L2608" s="29" t="s">
        <v>9404</v>
      </c>
      <c r="M2608" s="29" t="s">
        <v>1318</v>
      </c>
      <c r="N2608" s="28">
        <v>495628.79999999999</v>
      </c>
      <c r="O2608" s="28">
        <v>6228555</v>
      </c>
      <c r="P2608" s="29" t="s">
        <v>9431</v>
      </c>
      <c r="Q2608" s="32" t="s">
        <v>207</v>
      </c>
      <c r="R2608" s="19"/>
      <c r="S2608" s="19"/>
      <c r="T2608" s="19"/>
      <c r="U2608" s="19"/>
      <c r="V2608" s="19"/>
      <c r="W2608" s="19"/>
      <c r="X2608" s="19"/>
      <c r="Y2608" s="19"/>
      <c r="Z2608" s="19"/>
      <c r="AA2608" s="19"/>
      <c r="AB2608" s="19"/>
      <c r="AC2608" s="19"/>
      <c r="AD2608" s="19"/>
      <c r="AE2608" s="19"/>
      <c r="AF2608" s="19"/>
      <c r="AG2608" s="19"/>
      <c r="AH2608" s="19"/>
      <c r="AI2608" s="19"/>
      <c r="AJ2608" s="19"/>
      <c r="AK2608" s="19"/>
      <c r="AL2608" s="19"/>
      <c r="AM2608" s="31">
        <v>47387</v>
      </c>
      <c r="AN2608" s="31">
        <v>1380834</v>
      </c>
      <c r="AO2608" s="31">
        <v>1616492</v>
      </c>
      <c r="AP2608" s="31">
        <v>1228271</v>
      </c>
      <c r="AQ2608" s="31">
        <v>1388109</v>
      </c>
      <c r="AR2608" s="31">
        <v>1241837</v>
      </c>
      <c r="AS2608" s="31">
        <v>1366194</v>
      </c>
      <c r="AT2608" s="31">
        <v>1372752</v>
      </c>
      <c r="AU2608" s="31">
        <v>1223998</v>
      </c>
      <c r="AV2608" s="31">
        <v>1458604</v>
      </c>
      <c r="AW2608" s="31">
        <v>1400632</v>
      </c>
      <c r="AX2608" s="31">
        <v>129785</v>
      </c>
      <c r="AY2608" s="31">
        <v>83389</v>
      </c>
      <c r="AZ2608" s="31">
        <v>213174</v>
      </c>
    </row>
    <row r="2609" spans="1:52" ht="15" customHeight="1">
      <c r="A2609" s="29" t="s">
        <v>9430</v>
      </c>
      <c r="B2609" s="34">
        <v>36151</v>
      </c>
      <c r="C2609" s="28">
        <v>750</v>
      </c>
      <c r="D2609" s="28">
        <v>48</v>
      </c>
      <c r="E2609" s="28">
        <v>48</v>
      </c>
      <c r="F2609" s="29" t="s">
        <v>2104</v>
      </c>
      <c r="G2609" s="29" t="s">
        <v>9425</v>
      </c>
      <c r="H2609" s="28">
        <v>657</v>
      </c>
      <c r="I2609" s="29" t="s">
        <v>9333</v>
      </c>
      <c r="J2609" s="33" t="s">
        <v>9428</v>
      </c>
      <c r="K2609" s="29" t="s">
        <v>178</v>
      </c>
      <c r="L2609" s="29" t="s">
        <v>9423</v>
      </c>
      <c r="M2609" s="29" t="s">
        <v>1411</v>
      </c>
      <c r="N2609" s="28">
        <v>495550.6</v>
      </c>
      <c r="O2609" s="28">
        <v>6228816</v>
      </c>
      <c r="P2609" s="29" t="s">
        <v>9427</v>
      </c>
      <c r="Q2609" s="32" t="s">
        <v>207</v>
      </c>
      <c r="R2609" s="19"/>
      <c r="S2609" s="19"/>
      <c r="T2609" s="19"/>
      <c r="U2609" s="19"/>
      <c r="V2609" s="19"/>
      <c r="W2609" s="19"/>
      <c r="X2609" s="19"/>
      <c r="Y2609" s="19"/>
      <c r="Z2609" s="19"/>
      <c r="AA2609" s="19"/>
      <c r="AB2609" s="19"/>
      <c r="AC2609" s="19"/>
      <c r="AD2609" s="19"/>
      <c r="AE2609" s="19"/>
      <c r="AF2609" s="19"/>
      <c r="AG2609" s="19"/>
      <c r="AH2609" s="19"/>
      <c r="AI2609" s="19"/>
      <c r="AJ2609" s="19"/>
      <c r="AK2609" s="19"/>
      <c r="AL2609" s="19"/>
      <c r="AM2609" s="31">
        <v>44900</v>
      </c>
      <c r="AN2609" s="31">
        <v>1356886</v>
      </c>
      <c r="AO2609" s="31">
        <v>1563416</v>
      </c>
      <c r="AP2609" s="31">
        <v>1207477</v>
      </c>
      <c r="AQ2609" s="31">
        <v>1339332</v>
      </c>
      <c r="AR2609" s="31">
        <v>1211336</v>
      </c>
      <c r="AS2609" s="31">
        <v>1300904</v>
      </c>
      <c r="AT2609" s="31">
        <v>1305788</v>
      </c>
      <c r="AU2609" s="31">
        <v>1190197</v>
      </c>
      <c r="AV2609" s="31">
        <v>1362065</v>
      </c>
      <c r="AW2609" s="31">
        <v>1412100</v>
      </c>
      <c r="AX2609" s="31">
        <v>123582</v>
      </c>
      <c r="AY2609" s="31">
        <v>80944</v>
      </c>
      <c r="AZ2609" s="31">
        <v>204526</v>
      </c>
    </row>
    <row r="2610" spans="1:52" ht="15" customHeight="1">
      <c r="A2610" s="29" t="s">
        <v>9426</v>
      </c>
      <c r="B2610" s="34">
        <v>36151</v>
      </c>
      <c r="C2610" s="28">
        <v>750</v>
      </c>
      <c r="D2610" s="28">
        <v>48.2</v>
      </c>
      <c r="E2610" s="28">
        <v>50</v>
      </c>
      <c r="F2610" s="29" t="s">
        <v>172</v>
      </c>
      <c r="G2610" s="29" t="s">
        <v>9420</v>
      </c>
      <c r="H2610" s="28">
        <v>657</v>
      </c>
      <c r="I2610" s="29" t="s">
        <v>9333</v>
      </c>
      <c r="J2610" s="33" t="s">
        <v>9424</v>
      </c>
      <c r="K2610" s="29" t="s">
        <v>178</v>
      </c>
      <c r="L2610" s="29" t="s">
        <v>9423</v>
      </c>
      <c r="M2610" s="29" t="s">
        <v>197</v>
      </c>
      <c r="N2610" s="28">
        <v>495455.3</v>
      </c>
      <c r="O2610" s="28">
        <v>6229084</v>
      </c>
      <c r="P2610" s="29" t="s">
        <v>9422</v>
      </c>
      <c r="Q2610" s="32" t="s">
        <v>207</v>
      </c>
      <c r="R2610" s="19"/>
      <c r="S2610" s="19"/>
      <c r="T2610" s="19"/>
      <c r="U2610" s="19"/>
      <c r="V2610" s="19"/>
      <c r="W2610" s="19"/>
      <c r="X2610" s="19"/>
      <c r="Y2610" s="19"/>
      <c r="Z2610" s="19"/>
      <c r="AA2610" s="19"/>
      <c r="AB2610" s="19"/>
      <c r="AC2610" s="19"/>
      <c r="AD2610" s="19"/>
      <c r="AE2610" s="19"/>
      <c r="AF2610" s="19"/>
      <c r="AG2610" s="19"/>
      <c r="AH2610" s="19"/>
      <c r="AI2610" s="19"/>
      <c r="AJ2610" s="19"/>
      <c r="AK2610" s="19"/>
      <c r="AL2610" s="19"/>
      <c r="AM2610" s="31">
        <v>43042</v>
      </c>
      <c r="AN2610" s="31">
        <v>1320673</v>
      </c>
      <c r="AO2610" s="31">
        <v>1501500</v>
      </c>
      <c r="AP2610" s="31">
        <v>1174704</v>
      </c>
      <c r="AQ2610" s="31">
        <v>1276510</v>
      </c>
      <c r="AR2610" s="31">
        <v>1104607</v>
      </c>
      <c r="AS2610" s="31">
        <v>1271218</v>
      </c>
      <c r="AT2610" s="31">
        <v>1269414</v>
      </c>
      <c r="AU2610" s="31">
        <v>1147962</v>
      </c>
      <c r="AV2610" s="31">
        <v>1426077</v>
      </c>
      <c r="AW2610" s="31">
        <v>1331532</v>
      </c>
      <c r="AX2610" s="31">
        <v>118941</v>
      </c>
      <c r="AY2610" s="31">
        <v>75076</v>
      </c>
      <c r="AZ2610" s="31">
        <v>194017</v>
      </c>
    </row>
    <row r="2611" spans="1:52" ht="15" customHeight="1">
      <c r="A2611" s="29" t="s">
        <v>9421</v>
      </c>
      <c r="B2611" s="34">
        <v>36151</v>
      </c>
      <c r="C2611" s="28">
        <v>750</v>
      </c>
      <c r="D2611" s="28">
        <v>48.2</v>
      </c>
      <c r="E2611" s="28">
        <v>50</v>
      </c>
      <c r="F2611" s="29" t="s">
        <v>172</v>
      </c>
      <c r="G2611" s="29" t="s">
        <v>926</v>
      </c>
      <c r="H2611" s="28">
        <v>657</v>
      </c>
      <c r="I2611" s="29" t="s">
        <v>9333</v>
      </c>
      <c r="J2611" s="33" t="s">
        <v>9419</v>
      </c>
      <c r="K2611" s="29" t="s">
        <v>178</v>
      </c>
      <c r="L2611" s="29" t="s">
        <v>9418</v>
      </c>
      <c r="M2611" s="29" t="s">
        <v>1338</v>
      </c>
      <c r="N2611" s="28">
        <v>496061.4</v>
      </c>
      <c r="O2611" s="28">
        <v>6229469</v>
      </c>
      <c r="P2611" s="29" t="s">
        <v>175</v>
      </c>
      <c r="Q2611" s="32" t="s">
        <v>207</v>
      </c>
      <c r="R2611" s="19"/>
      <c r="S2611" s="19"/>
      <c r="T2611" s="19"/>
      <c r="U2611" s="19"/>
      <c r="V2611" s="19"/>
      <c r="W2611" s="19"/>
      <c r="X2611" s="19"/>
      <c r="Y2611" s="19"/>
      <c r="Z2611" s="19"/>
      <c r="AA2611" s="19"/>
      <c r="AB2611" s="19"/>
      <c r="AC2611" s="19"/>
      <c r="AD2611" s="19"/>
      <c r="AE2611" s="19"/>
      <c r="AF2611" s="19"/>
      <c r="AG2611" s="19"/>
      <c r="AH2611" s="19"/>
      <c r="AI2611" s="19"/>
      <c r="AJ2611" s="19"/>
      <c r="AK2611" s="19"/>
      <c r="AL2611" s="19"/>
      <c r="AM2611" s="31">
        <v>58355</v>
      </c>
      <c r="AN2611" s="31">
        <v>1368014</v>
      </c>
      <c r="AO2611" s="31">
        <v>1589719</v>
      </c>
      <c r="AP2611" s="31">
        <v>1229175</v>
      </c>
      <c r="AQ2611" s="31">
        <v>1311240</v>
      </c>
      <c r="AR2611" s="31">
        <v>1202783</v>
      </c>
      <c r="AS2611" s="31">
        <v>1340884</v>
      </c>
      <c r="AT2611" s="31">
        <v>1319027</v>
      </c>
      <c r="AU2611" s="31">
        <v>1208464</v>
      </c>
      <c r="AV2611" s="31">
        <v>1524532</v>
      </c>
      <c r="AW2611" s="31">
        <v>1413678</v>
      </c>
      <c r="AX2611" s="31">
        <v>123484</v>
      </c>
      <c r="AY2611" s="31">
        <v>84729</v>
      </c>
      <c r="AZ2611" s="31">
        <v>208213</v>
      </c>
    </row>
    <row r="2612" spans="1:52" ht="15" customHeight="1">
      <c r="A2612" s="29" t="s">
        <v>9417</v>
      </c>
      <c r="B2612" s="34">
        <v>36151</v>
      </c>
      <c r="C2612" s="28">
        <v>750</v>
      </c>
      <c r="D2612" s="28">
        <v>48</v>
      </c>
      <c r="E2612" s="28">
        <v>50</v>
      </c>
      <c r="F2612" s="29" t="s">
        <v>172</v>
      </c>
      <c r="G2612" s="29" t="s">
        <v>517</v>
      </c>
      <c r="H2612" s="28">
        <v>657</v>
      </c>
      <c r="I2612" s="29" t="s">
        <v>9333</v>
      </c>
      <c r="J2612" s="33" t="s">
        <v>9416</v>
      </c>
      <c r="K2612" s="29" t="s">
        <v>178</v>
      </c>
      <c r="L2612" s="29" t="s">
        <v>9404</v>
      </c>
      <c r="M2612" s="29" t="s">
        <v>1446</v>
      </c>
      <c r="N2612" s="28">
        <v>496229.1</v>
      </c>
      <c r="O2612" s="28">
        <v>6228986</v>
      </c>
      <c r="P2612" s="29" t="s">
        <v>9415</v>
      </c>
      <c r="Q2612" s="32" t="s">
        <v>207</v>
      </c>
      <c r="R2612" s="19"/>
      <c r="S2612" s="19"/>
      <c r="T2612" s="19"/>
      <c r="U2612" s="19"/>
      <c r="V2612" s="19"/>
      <c r="W2612" s="19"/>
      <c r="X2612" s="19"/>
      <c r="Y2612" s="19"/>
      <c r="Z2612" s="19"/>
      <c r="AA2612" s="19"/>
      <c r="AB2612" s="19"/>
      <c r="AC2612" s="19"/>
      <c r="AD2612" s="19"/>
      <c r="AE2612" s="19"/>
      <c r="AF2612" s="19"/>
      <c r="AG2612" s="19"/>
      <c r="AH2612" s="19"/>
      <c r="AI2612" s="19"/>
      <c r="AJ2612" s="19"/>
      <c r="AK2612" s="19"/>
      <c r="AL2612" s="19"/>
      <c r="AM2612" s="31">
        <v>59021</v>
      </c>
      <c r="AN2612" s="31">
        <v>1362267</v>
      </c>
      <c r="AO2612" s="31">
        <v>1568986</v>
      </c>
      <c r="AP2612" s="31">
        <v>1202270</v>
      </c>
      <c r="AQ2612" s="31">
        <v>1335617</v>
      </c>
      <c r="AR2612" s="31">
        <v>1181408</v>
      </c>
      <c r="AS2612" s="31">
        <v>1314188</v>
      </c>
      <c r="AT2612" s="31">
        <v>1292312</v>
      </c>
      <c r="AU2612" s="31">
        <v>1196302</v>
      </c>
      <c r="AV2612" s="31">
        <v>1482842</v>
      </c>
      <c r="AW2612" s="31">
        <v>1346275</v>
      </c>
      <c r="AX2612" s="31">
        <v>125536</v>
      </c>
      <c r="AY2612" s="31">
        <v>81105</v>
      </c>
      <c r="AZ2612" s="31">
        <v>206641</v>
      </c>
    </row>
    <row r="2613" spans="1:52" ht="15" customHeight="1">
      <c r="A2613" s="29" t="s">
        <v>9414</v>
      </c>
      <c r="B2613" s="34">
        <v>36192</v>
      </c>
      <c r="C2613" s="28">
        <v>660</v>
      </c>
      <c r="D2613" s="28">
        <v>47</v>
      </c>
      <c r="E2613" s="28">
        <v>50</v>
      </c>
      <c r="F2613" s="29" t="s">
        <v>220</v>
      </c>
      <c r="G2613" s="29" t="s">
        <v>2175</v>
      </c>
      <c r="H2613" s="28">
        <v>657</v>
      </c>
      <c r="I2613" s="29" t="s">
        <v>9333</v>
      </c>
      <c r="J2613" s="33" t="s">
        <v>9413</v>
      </c>
      <c r="K2613" s="29" t="s">
        <v>178</v>
      </c>
      <c r="L2613" s="29" t="s">
        <v>9387</v>
      </c>
      <c r="M2613" s="29" t="s">
        <v>337</v>
      </c>
      <c r="N2613" s="28">
        <v>480848.3</v>
      </c>
      <c r="O2613" s="28">
        <v>6233361</v>
      </c>
      <c r="P2613" s="29" t="s">
        <v>9412</v>
      </c>
      <c r="Q2613" s="32" t="s">
        <v>207</v>
      </c>
      <c r="R2613" s="19"/>
      <c r="S2613" s="19"/>
      <c r="T2613" s="19"/>
      <c r="U2613" s="19"/>
      <c r="V2613" s="19"/>
      <c r="W2613" s="19"/>
      <c r="X2613" s="19"/>
      <c r="Y2613" s="19"/>
      <c r="Z2613" s="19"/>
      <c r="AA2613" s="19"/>
      <c r="AB2613" s="19"/>
      <c r="AC2613" s="19"/>
      <c r="AD2613" s="19"/>
      <c r="AE2613" s="19"/>
      <c r="AF2613" s="19"/>
      <c r="AG2613" s="19"/>
      <c r="AH2613" s="19"/>
      <c r="AI2613" s="19"/>
      <c r="AJ2613" s="19"/>
      <c r="AK2613" s="19"/>
      <c r="AL2613" s="19"/>
      <c r="AM2613" s="19"/>
      <c r="AN2613" s="31">
        <v>1252977</v>
      </c>
      <c r="AO2613" s="31">
        <v>1579332</v>
      </c>
      <c r="AP2613" s="31">
        <v>1236889</v>
      </c>
      <c r="AQ2613" s="31">
        <v>1353266</v>
      </c>
      <c r="AR2613" s="31">
        <v>1239054</v>
      </c>
      <c r="AS2613" s="31">
        <v>1400513</v>
      </c>
      <c r="AT2613" s="31">
        <v>1370740</v>
      </c>
      <c r="AU2613" s="31">
        <v>1214892</v>
      </c>
      <c r="AV2613" s="31">
        <v>1462988</v>
      </c>
      <c r="AW2613" s="31">
        <v>1363325</v>
      </c>
      <c r="AX2613" s="31">
        <v>138142</v>
      </c>
      <c r="AY2613" s="31">
        <v>83915</v>
      </c>
      <c r="AZ2613" s="31">
        <v>222057</v>
      </c>
    </row>
    <row r="2614" spans="1:52" ht="15" customHeight="1">
      <c r="A2614" s="29" t="s">
        <v>9411</v>
      </c>
      <c r="B2614" s="34">
        <v>36192</v>
      </c>
      <c r="C2614" s="28">
        <v>660</v>
      </c>
      <c r="D2614" s="28">
        <v>47</v>
      </c>
      <c r="E2614" s="28">
        <v>50</v>
      </c>
      <c r="F2614" s="29" t="s">
        <v>220</v>
      </c>
      <c r="G2614" s="29" t="s">
        <v>9406</v>
      </c>
      <c r="H2614" s="28">
        <v>657</v>
      </c>
      <c r="I2614" s="29" t="s">
        <v>9333</v>
      </c>
      <c r="J2614" s="33" t="s">
        <v>9410</v>
      </c>
      <c r="K2614" s="29" t="s">
        <v>178</v>
      </c>
      <c r="L2614" s="29" t="s">
        <v>9409</v>
      </c>
      <c r="M2614" s="29" t="s">
        <v>1302</v>
      </c>
      <c r="N2614" s="28">
        <v>480942</v>
      </c>
      <c r="O2614" s="28">
        <v>6233822</v>
      </c>
      <c r="P2614" s="29" t="s">
        <v>9408</v>
      </c>
      <c r="Q2614" s="32" t="s">
        <v>207</v>
      </c>
      <c r="R2614" s="19"/>
      <c r="S2614" s="19"/>
      <c r="T2614" s="19"/>
      <c r="U2614" s="19"/>
      <c r="V2614" s="19"/>
      <c r="W2614" s="19"/>
      <c r="X2614" s="19"/>
      <c r="Y2614" s="19"/>
      <c r="Z2614" s="19"/>
      <c r="AA2614" s="19"/>
      <c r="AB2614" s="19"/>
      <c r="AC2614" s="19"/>
      <c r="AD2614" s="19"/>
      <c r="AE2614" s="19"/>
      <c r="AF2614" s="19"/>
      <c r="AG2614" s="19"/>
      <c r="AH2614" s="19"/>
      <c r="AI2614" s="19"/>
      <c r="AJ2614" s="19"/>
      <c r="AK2614" s="19"/>
      <c r="AL2614" s="19"/>
      <c r="AM2614" s="19"/>
      <c r="AN2614" s="31">
        <v>1105138</v>
      </c>
      <c r="AO2614" s="31">
        <v>1499593</v>
      </c>
      <c r="AP2614" s="31">
        <v>1142427</v>
      </c>
      <c r="AQ2614" s="31">
        <v>1283727</v>
      </c>
      <c r="AR2614" s="31">
        <v>1166329</v>
      </c>
      <c r="AS2614" s="31">
        <v>1279791</v>
      </c>
      <c r="AT2614" s="31">
        <v>1260695</v>
      </c>
      <c r="AU2614" s="31">
        <v>1099526</v>
      </c>
      <c r="AV2614" s="31">
        <v>1424061</v>
      </c>
      <c r="AW2614" s="31">
        <v>1350660</v>
      </c>
      <c r="AX2614" s="31">
        <v>129201</v>
      </c>
      <c r="AY2614" s="31">
        <v>78069</v>
      </c>
      <c r="AZ2614" s="31">
        <v>207270</v>
      </c>
    </row>
    <row r="2615" spans="1:52" ht="15" customHeight="1">
      <c r="A2615" s="29" t="s">
        <v>9407</v>
      </c>
      <c r="B2615" s="34">
        <v>36281</v>
      </c>
      <c r="C2615" s="28">
        <v>750</v>
      </c>
      <c r="D2615" s="28">
        <v>75</v>
      </c>
      <c r="E2615" s="28">
        <v>50</v>
      </c>
      <c r="F2615" s="29" t="s">
        <v>172</v>
      </c>
      <c r="G2615" s="29" t="s">
        <v>926</v>
      </c>
      <c r="H2615" s="28">
        <v>657</v>
      </c>
      <c r="I2615" s="29" t="s">
        <v>9333</v>
      </c>
      <c r="J2615" s="33" t="s">
        <v>9405</v>
      </c>
      <c r="K2615" s="29" t="s">
        <v>178</v>
      </c>
      <c r="L2615" s="29" t="s">
        <v>9404</v>
      </c>
      <c r="M2615" s="29" t="s">
        <v>251</v>
      </c>
      <c r="N2615" s="28">
        <v>496145</v>
      </c>
      <c r="O2615" s="28">
        <v>6229240</v>
      </c>
      <c r="P2615" s="29" t="s">
        <v>1602</v>
      </c>
      <c r="Q2615" s="32" t="s">
        <v>207</v>
      </c>
      <c r="R2615" s="19"/>
      <c r="S2615" s="19"/>
      <c r="T2615" s="19"/>
      <c r="U2615" s="19"/>
      <c r="V2615" s="19"/>
      <c r="W2615" s="19"/>
      <c r="X2615" s="19"/>
      <c r="Y2615" s="19"/>
      <c r="Z2615" s="19"/>
      <c r="AA2615" s="19"/>
      <c r="AB2615" s="19"/>
      <c r="AC2615" s="19"/>
      <c r="AD2615" s="19"/>
      <c r="AE2615" s="19"/>
      <c r="AF2615" s="19"/>
      <c r="AG2615" s="19"/>
      <c r="AH2615" s="19"/>
      <c r="AI2615" s="19"/>
      <c r="AJ2615" s="19"/>
      <c r="AK2615" s="19"/>
      <c r="AL2615" s="19"/>
      <c r="AM2615" s="19"/>
      <c r="AN2615" s="31">
        <v>1068214</v>
      </c>
      <c r="AO2615" s="31">
        <v>1425339</v>
      </c>
      <c r="AP2615" s="31">
        <v>1206690</v>
      </c>
      <c r="AQ2615" s="31">
        <v>1334546</v>
      </c>
      <c r="AR2615" s="31">
        <v>1187785</v>
      </c>
      <c r="AS2615" s="31">
        <v>1297202</v>
      </c>
      <c r="AT2615" s="31">
        <v>1296002</v>
      </c>
      <c r="AU2615" s="31">
        <v>1153530</v>
      </c>
      <c r="AV2615" s="31">
        <v>1197796</v>
      </c>
      <c r="AW2615" s="31">
        <v>1329342</v>
      </c>
      <c r="AX2615" s="31">
        <v>116334</v>
      </c>
      <c r="AY2615" s="31">
        <v>75453</v>
      </c>
      <c r="AZ2615" s="31">
        <v>191787</v>
      </c>
    </row>
    <row r="2616" spans="1:52" ht="15" customHeight="1">
      <c r="A2616" s="29" t="s">
        <v>9403</v>
      </c>
      <c r="B2616" s="34">
        <v>36318</v>
      </c>
      <c r="C2616" s="28">
        <v>600</v>
      </c>
      <c r="D2616" s="28">
        <v>44</v>
      </c>
      <c r="E2616" s="28">
        <v>50</v>
      </c>
      <c r="F2616" s="29" t="s">
        <v>220</v>
      </c>
      <c r="G2616" s="29" t="s">
        <v>3981</v>
      </c>
      <c r="H2616" s="28">
        <v>657</v>
      </c>
      <c r="I2616" s="29" t="s">
        <v>9333</v>
      </c>
      <c r="J2616" s="33" t="s">
        <v>9402</v>
      </c>
      <c r="K2616" s="29" t="s">
        <v>178</v>
      </c>
      <c r="L2616" s="29" t="s">
        <v>9397</v>
      </c>
      <c r="M2616" s="29" t="s">
        <v>1411</v>
      </c>
      <c r="N2616" s="28">
        <v>493063.7</v>
      </c>
      <c r="O2616" s="28">
        <v>6218779</v>
      </c>
      <c r="P2616" s="29" t="s">
        <v>1598</v>
      </c>
      <c r="Q2616" s="32" t="s">
        <v>207</v>
      </c>
      <c r="R2616" s="19"/>
      <c r="S2616" s="19"/>
      <c r="T2616" s="19"/>
      <c r="U2616" s="19"/>
      <c r="V2616" s="19"/>
      <c r="W2616" s="19"/>
      <c r="X2616" s="19"/>
      <c r="Y2616" s="19"/>
      <c r="Z2616" s="19"/>
      <c r="AA2616" s="19"/>
      <c r="AB2616" s="19"/>
      <c r="AC2616" s="19"/>
      <c r="AD2616" s="19"/>
      <c r="AE2616" s="19"/>
      <c r="AF2616" s="19"/>
      <c r="AG2616" s="19"/>
      <c r="AH2616" s="19"/>
      <c r="AI2616" s="19"/>
      <c r="AJ2616" s="19"/>
      <c r="AK2616" s="19"/>
      <c r="AL2616" s="19"/>
      <c r="AM2616" s="19"/>
      <c r="AN2616" s="31">
        <v>540239</v>
      </c>
      <c r="AO2616" s="31">
        <v>1257959</v>
      </c>
      <c r="AP2616" s="31">
        <v>967258</v>
      </c>
      <c r="AQ2616" s="31">
        <v>1074407</v>
      </c>
      <c r="AR2616" s="31">
        <v>959179</v>
      </c>
      <c r="AS2616" s="31">
        <v>1063840</v>
      </c>
      <c r="AT2616" s="31">
        <v>1038675</v>
      </c>
      <c r="AU2616" s="31">
        <v>931573</v>
      </c>
      <c r="AV2616" s="31">
        <v>1215785</v>
      </c>
      <c r="AW2616" s="31">
        <v>1115297</v>
      </c>
      <c r="AX2616" s="31">
        <v>98276</v>
      </c>
      <c r="AY2616" s="31">
        <v>65941</v>
      </c>
      <c r="AZ2616" s="31">
        <v>164217</v>
      </c>
    </row>
    <row r="2617" spans="1:52" ht="15" customHeight="1">
      <c r="A2617" s="29" t="s">
        <v>9401</v>
      </c>
      <c r="B2617" s="34">
        <v>36318</v>
      </c>
      <c r="C2617" s="28">
        <v>600</v>
      </c>
      <c r="D2617" s="28">
        <v>44</v>
      </c>
      <c r="E2617" s="28">
        <v>50</v>
      </c>
      <c r="F2617" s="29" t="s">
        <v>220</v>
      </c>
      <c r="G2617" s="29" t="s">
        <v>3981</v>
      </c>
      <c r="H2617" s="28">
        <v>657</v>
      </c>
      <c r="I2617" s="29" t="s">
        <v>9333</v>
      </c>
      <c r="J2617" s="33" t="s">
        <v>9400</v>
      </c>
      <c r="K2617" s="29" t="s">
        <v>178</v>
      </c>
      <c r="L2617" s="29" t="s">
        <v>9397</v>
      </c>
      <c r="M2617" s="29" t="s">
        <v>1411</v>
      </c>
      <c r="N2617" s="28">
        <v>493055.7</v>
      </c>
      <c r="O2617" s="28">
        <v>6218579</v>
      </c>
      <c r="P2617" s="29" t="s">
        <v>1595</v>
      </c>
      <c r="Q2617" s="32" t="s">
        <v>207</v>
      </c>
      <c r="R2617" s="19"/>
      <c r="S2617" s="19"/>
      <c r="T2617" s="19"/>
      <c r="U2617" s="19"/>
      <c r="V2617" s="19"/>
      <c r="W2617" s="19"/>
      <c r="X2617" s="19"/>
      <c r="Y2617" s="19"/>
      <c r="Z2617" s="19"/>
      <c r="AA2617" s="19"/>
      <c r="AB2617" s="19"/>
      <c r="AC2617" s="19"/>
      <c r="AD2617" s="19"/>
      <c r="AE2617" s="19"/>
      <c r="AF2617" s="19"/>
      <c r="AG2617" s="19"/>
      <c r="AH2617" s="19"/>
      <c r="AI2617" s="19"/>
      <c r="AJ2617" s="19"/>
      <c r="AK2617" s="19"/>
      <c r="AL2617" s="19"/>
      <c r="AM2617" s="19"/>
      <c r="AN2617" s="31">
        <v>516691</v>
      </c>
      <c r="AO2617" s="31">
        <v>1209235</v>
      </c>
      <c r="AP2617" s="31">
        <v>949623</v>
      </c>
      <c r="AQ2617" s="31">
        <v>1048098</v>
      </c>
      <c r="AR2617" s="31">
        <v>938601</v>
      </c>
      <c r="AS2617" s="31">
        <v>1042036</v>
      </c>
      <c r="AT2617" s="31">
        <v>1005233</v>
      </c>
      <c r="AU2617" s="31">
        <v>921435</v>
      </c>
      <c r="AV2617" s="31">
        <v>1195252</v>
      </c>
      <c r="AW2617" s="31">
        <v>1099749</v>
      </c>
      <c r="AX2617" s="31">
        <v>99586</v>
      </c>
      <c r="AY2617" s="31">
        <v>63555</v>
      </c>
      <c r="AZ2617" s="31">
        <v>163141</v>
      </c>
    </row>
    <row r="2618" spans="1:52" ht="15" customHeight="1">
      <c r="A2618" s="29" t="s">
        <v>9399</v>
      </c>
      <c r="B2618" s="34">
        <v>36315</v>
      </c>
      <c r="C2618" s="28">
        <v>600</v>
      </c>
      <c r="D2618" s="28">
        <v>44</v>
      </c>
      <c r="E2618" s="28">
        <v>50</v>
      </c>
      <c r="F2618" s="29" t="s">
        <v>220</v>
      </c>
      <c r="G2618" s="29" t="s">
        <v>3981</v>
      </c>
      <c r="H2618" s="28">
        <v>657</v>
      </c>
      <c r="I2618" s="29" t="s">
        <v>9333</v>
      </c>
      <c r="J2618" s="33" t="s">
        <v>9398</v>
      </c>
      <c r="K2618" s="29" t="s">
        <v>178</v>
      </c>
      <c r="L2618" s="29" t="s">
        <v>9397</v>
      </c>
      <c r="M2618" s="29" t="s">
        <v>355</v>
      </c>
      <c r="N2618" s="28">
        <v>493047.7</v>
      </c>
      <c r="O2618" s="28">
        <v>6218380</v>
      </c>
      <c r="P2618" s="29" t="s">
        <v>1591</v>
      </c>
      <c r="Q2618" s="32" t="s">
        <v>207</v>
      </c>
      <c r="R2618" s="19"/>
      <c r="S2618" s="19"/>
      <c r="T2618" s="19"/>
      <c r="U2618" s="19"/>
      <c r="V2618" s="19"/>
      <c r="W2618" s="19"/>
      <c r="X2618" s="19"/>
      <c r="Y2618" s="19"/>
      <c r="Z2618" s="19"/>
      <c r="AA2618" s="19"/>
      <c r="AB2618" s="19"/>
      <c r="AC2618" s="19"/>
      <c r="AD2618" s="19"/>
      <c r="AE2618" s="19"/>
      <c r="AF2618" s="19"/>
      <c r="AG2618" s="19"/>
      <c r="AH2618" s="19"/>
      <c r="AI2618" s="19"/>
      <c r="AJ2618" s="19"/>
      <c r="AK2618" s="19"/>
      <c r="AL2618" s="19"/>
      <c r="AM2618" s="19"/>
      <c r="AN2618" s="31">
        <v>489186</v>
      </c>
      <c r="AO2618" s="31">
        <v>1162639</v>
      </c>
      <c r="AP2618" s="31">
        <v>915317</v>
      </c>
      <c r="AQ2618" s="31">
        <v>1008141</v>
      </c>
      <c r="AR2618" s="31">
        <v>906664</v>
      </c>
      <c r="AS2618" s="31">
        <v>1019190</v>
      </c>
      <c r="AT2618" s="31">
        <v>984966</v>
      </c>
      <c r="AU2618" s="31">
        <v>886432</v>
      </c>
      <c r="AV2618" s="31">
        <v>1163635</v>
      </c>
      <c r="AW2618" s="31">
        <v>1048954</v>
      </c>
      <c r="AX2618" s="31">
        <v>96797</v>
      </c>
      <c r="AY2618" s="31">
        <v>61688</v>
      </c>
      <c r="AZ2618" s="31">
        <v>158485</v>
      </c>
    </row>
    <row r="2619" spans="1:52" ht="15" customHeight="1">
      <c r="A2619" s="29" t="s">
        <v>9396</v>
      </c>
      <c r="B2619" s="34">
        <v>36313</v>
      </c>
      <c r="C2619" s="28">
        <v>750</v>
      </c>
      <c r="D2619" s="28">
        <v>48</v>
      </c>
      <c r="E2619" s="28">
        <v>50</v>
      </c>
      <c r="F2619" s="29" t="s">
        <v>172</v>
      </c>
      <c r="G2619" s="29" t="s">
        <v>926</v>
      </c>
      <c r="H2619" s="28">
        <v>657</v>
      </c>
      <c r="I2619" s="29" t="s">
        <v>9333</v>
      </c>
      <c r="J2619" s="33" t="s">
        <v>9395</v>
      </c>
      <c r="K2619" s="29" t="s">
        <v>178</v>
      </c>
      <c r="L2619" s="29" t="s">
        <v>9392</v>
      </c>
      <c r="M2619" s="29" t="s">
        <v>2275</v>
      </c>
      <c r="N2619" s="28">
        <v>493042.8</v>
      </c>
      <c r="O2619" s="28">
        <v>6218174</v>
      </c>
      <c r="P2619" s="29" t="s">
        <v>1586</v>
      </c>
      <c r="Q2619" s="32" t="s">
        <v>207</v>
      </c>
      <c r="R2619" s="19"/>
      <c r="S2619" s="19"/>
      <c r="T2619" s="19"/>
      <c r="U2619" s="19"/>
      <c r="V2619" s="19"/>
      <c r="W2619" s="19"/>
      <c r="X2619" s="19"/>
      <c r="Y2619" s="19"/>
      <c r="Z2619" s="19"/>
      <c r="AA2619" s="19"/>
      <c r="AB2619" s="19"/>
      <c r="AC2619" s="19"/>
      <c r="AD2619" s="19"/>
      <c r="AE2619" s="19"/>
      <c r="AF2619" s="19"/>
      <c r="AG2619" s="19"/>
      <c r="AH2619" s="19"/>
      <c r="AI2619" s="19"/>
      <c r="AJ2619" s="19"/>
      <c r="AK2619" s="19"/>
      <c r="AL2619" s="19"/>
      <c r="AM2619" s="19"/>
      <c r="AN2619" s="31">
        <v>733208</v>
      </c>
      <c r="AO2619" s="31">
        <v>1635062</v>
      </c>
      <c r="AP2619" s="31">
        <v>1336485</v>
      </c>
      <c r="AQ2619" s="31">
        <v>1462528</v>
      </c>
      <c r="AR2619" s="31">
        <v>1300036</v>
      </c>
      <c r="AS2619" s="31">
        <v>1390572</v>
      </c>
      <c r="AT2619" s="31">
        <v>1398828</v>
      </c>
      <c r="AU2619" s="31">
        <v>1252336</v>
      </c>
      <c r="AV2619" s="31">
        <v>1621641</v>
      </c>
      <c r="AW2619" s="31">
        <v>1479665</v>
      </c>
      <c r="AX2619" s="31">
        <v>128006</v>
      </c>
      <c r="AY2619" s="31">
        <v>81882</v>
      </c>
      <c r="AZ2619" s="31">
        <v>209888</v>
      </c>
    </row>
    <row r="2620" spans="1:52" ht="15" customHeight="1">
      <c r="A2620" s="29" t="s">
        <v>9394</v>
      </c>
      <c r="B2620" s="34">
        <v>36468</v>
      </c>
      <c r="C2620" s="28">
        <v>750</v>
      </c>
      <c r="D2620" s="28">
        <v>48</v>
      </c>
      <c r="E2620" s="28">
        <v>50</v>
      </c>
      <c r="F2620" s="29" t="s">
        <v>172</v>
      </c>
      <c r="G2620" s="29" t="s">
        <v>9389</v>
      </c>
      <c r="H2620" s="28">
        <v>657</v>
      </c>
      <c r="I2620" s="29" t="s">
        <v>9333</v>
      </c>
      <c r="J2620" s="33" t="s">
        <v>9393</v>
      </c>
      <c r="K2620" s="29" t="s">
        <v>178</v>
      </c>
      <c r="L2620" s="29" t="s">
        <v>9392</v>
      </c>
      <c r="M2620" s="29" t="s">
        <v>176</v>
      </c>
      <c r="N2620" s="28">
        <v>493029.8</v>
      </c>
      <c r="O2620" s="28">
        <v>6217974</v>
      </c>
      <c r="P2620" s="29" t="s">
        <v>9391</v>
      </c>
      <c r="Q2620" s="32" t="s">
        <v>207</v>
      </c>
      <c r="R2620" s="19"/>
      <c r="S2620" s="19"/>
      <c r="T2620" s="19"/>
      <c r="U2620" s="19"/>
      <c r="V2620" s="19"/>
      <c r="W2620" s="19"/>
      <c r="X2620" s="19"/>
      <c r="Y2620" s="19"/>
      <c r="Z2620" s="19"/>
      <c r="AA2620" s="19"/>
      <c r="AB2620" s="19"/>
      <c r="AC2620" s="19"/>
      <c r="AD2620" s="19"/>
      <c r="AE2620" s="19"/>
      <c r="AF2620" s="19"/>
      <c r="AG2620" s="19"/>
      <c r="AH2620" s="19"/>
      <c r="AI2620" s="19"/>
      <c r="AJ2620" s="19"/>
      <c r="AK2620" s="19"/>
      <c r="AL2620" s="19"/>
      <c r="AM2620" s="19"/>
      <c r="AN2620" s="31">
        <v>311123</v>
      </c>
      <c r="AO2620" s="31">
        <v>1612984</v>
      </c>
      <c r="AP2620" s="31">
        <v>1277495</v>
      </c>
      <c r="AQ2620" s="31">
        <v>1446851</v>
      </c>
      <c r="AR2620" s="31">
        <v>1258923</v>
      </c>
      <c r="AS2620" s="31">
        <v>1458433</v>
      </c>
      <c r="AT2620" s="31">
        <v>1388912.3984375</v>
      </c>
      <c r="AU2620" s="31">
        <v>1141590</v>
      </c>
      <c r="AV2620" s="31">
        <v>1651156</v>
      </c>
      <c r="AW2620" s="31">
        <v>1510333</v>
      </c>
      <c r="AX2620" s="31">
        <v>136059</v>
      </c>
      <c r="AY2620" s="31">
        <v>87480</v>
      </c>
      <c r="AZ2620" s="31">
        <v>223539</v>
      </c>
    </row>
    <row r="2621" spans="1:52" ht="15" customHeight="1">
      <c r="A2621" s="29" t="s">
        <v>9390</v>
      </c>
      <c r="B2621" s="34">
        <v>36385</v>
      </c>
      <c r="C2621" s="28">
        <v>660</v>
      </c>
      <c r="D2621" s="28">
        <v>47</v>
      </c>
      <c r="E2621" s="28">
        <v>50</v>
      </c>
      <c r="F2621" s="29" t="s">
        <v>220</v>
      </c>
      <c r="G2621" s="29" t="s">
        <v>9384</v>
      </c>
      <c r="H2621" s="28">
        <v>657</v>
      </c>
      <c r="I2621" s="29" t="s">
        <v>9333</v>
      </c>
      <c r="J2621" s="33" t="s">
        <v>9388</v>
      </c>
      <c r="K2621" s="29" t="s">
        <v>178</v>
      </c>
      <c r="L2621" s="29" t="s">
        <v>9387</v>
      </c>
      <c r="M2621" s="29" t="s">
        <v>1302</v>
      </c>
      <c r="N2621" s="28">
        <v>480883.6</v>
      </c>
      <c r="O2621" s="28">
        <v>6233592</v>
      </c>
      <c r="P2621" s="29" t="s">
        <v>9386</v>
      </c>
      <c r="Q2621" s="32" t="s">
        <v>174</v>
      </c>
      <c r="R2621" s="19"/>
      <c r="S2621" s="19"/>
      <c r="T2621" s="19"/>
      <c r="U2621" s="19"/>
      <c r="V2621" s="19"/>
      <c r="W2621" s="19"/>
      <c r="X2621" s="19"/>
      <c r="Y2621" s="19"/>
      <c r="Z2621" s="19"/>
      <c r="AA2621" s="19"/>
      <c r="AB2621" s="19"/>
      <c r="AC2621" s="19"/>
      <c r="AD2621" s="19"/>
      <c r="AE2621" s="19"/>
      <c r="AF2621" s="19"/>
      <c r="AG2621" s="19"/>
      <c r="AH2621" s="19"/>
      <c r="AI2621" s="19"/>
      <c r="AJ2621" s="19"/>
      <c r="AK2621" s="19"/>
      <c r="AL2621" s="19"/>
      <c r="AM2621" s="19"/>
      <c r="AN2621" s="31">
        <v>539500</v>
      </c>
      <c r="AO2621" s="31">
        <v>1409600</v>
      </c>
      <c r="AP2621" s="31">
        <v>1147997</v>
      </c>
      <c r="AQ2621" s="31">
        <v>1247620</v>
      </c>
      <c r="AR2621" s="31">
        <v>1140502</v>
      </c>
      <c r="AS2621" s="31">
        <v>1249653</v>
      </c>
      <c r="AT2621" s="31">
        <v>1220731</v>
      </c>
      <c r="AU2621" s="31">
        <v>1110702</v>
      </c>
      <c r="AV2621" s="31">
        <v>1094722</v>
      </c>
      <c r="AW2621" s="31">
        <v>1285018</v>
      </c>
      <c r="AX2621" s="31">
        <v>123452</v>
      </c>
      <c r="AY2621" s="31">
        <v>74165</v>
      </c>
      <c r="AZ2621" s="31">
        <v>197617</v>
      </c>
    </row>
    <row r="2622" spans="1:52" ht="15" customHeight="1">
      <c r="A2622" s="29" t="s">
        <v>9385</v>
      </c>
      <c r="B2622" s="34">
        <v>36489</v>
      </c>
      <c r="C2622" s="28">
        <v>1000</v>
      </c>
      <c r="D2622" s="28">
        <v>48</v>
      </c>
      <c r="E2622" s="28">
        <v>48</v>
      </c>
      <c r="F2622" s="29" t="s">
        <v>205</v>
      </c>
      <c r="G2622" s="29" t="s">
        <v>801</v>
      </c>
      <c r="H2622" s="28">
        <v>657</v>
      </c>
      <c r="I2622" s="29" t="s">
        <v>9333</v>
      </c>
      <c r="J2622" s="33" t="s">
        <v>9383</v>
      </c>
      <c r="K2622" s="29" t="s">
        <v>178</v>
      </c>
      <c r="L2622" s="29" t="s">
        <v>9382</v>
      </c>
      <c r="M2622" s="29" t="s">
        <v>331</v>
      </c>
      <c r="N2622" s="28">
        <v>480950.9</v>
      </c>
      <c r="O2622" s="28">
        <v>6225129</v>
      </c>
      <c r="P2622" s="29" t="s">
        <v>9381</v>
      </c>
      <c r="Q2622" s="32" t="s">
        <v>207</v>
      </c>
      <c r="R2622" s="19"/>
      <c r="S2622" s="19"/>
      <c r="T2622" s="19"/>
      <c r="U2622" s="19"/>
      <c r="V2622" s="19"/>
      <c r="W2622" s="19"/>
      <c r="X2622" s="19"/>
      <c r="Y2622" s="19"/>
      <c r="Z2622" s="19"/>
      <c r="AA2622" s="19"/>
      <c r="AB2622" s="19"/>
      <c r="AC2622" s="19"/>
      <c r="AD2622" s="19"/>
      <c r="AE2622" s="19"/>
      <c r="AF2622" s="19"/>
      <c r="AG2622" s="19"/>
      <c r="AH2622" s="19"/>
      <c r="AI2622" s="19"/>
      <c r="AJ2622" s="19"/>
      <c r="AK2622" s="19"/>
      <c r="AL2622" s="19"/>
      <c r="AM2622" s="19"/>
      <c r="AN2622" s="31">
        <v>272834</v>
      </c>
      <c r="AO2622" s="31">
        <v>2048722</v>
      </c>
      <c r="AP2622" s="31">
        <v>1533424</v>
      </c>
      <c r="AQ2622" s="31">
        <v>1647954</v>
      </c>
      <c r="AR2622" s="31">
        <v>1468745</v>
      </c>
      <c r="AS2622" s="31">
        <v>1607057</v>
      </c>
      <c r="AT2622" s="31">
        <v>1669187</v>
      </c>
      <c r="AU2622" s="31">
        <v>1508399</v>
      </c>
      <c r="AV2622" s="31">
        <v>1864285</v>
      </c>
      <c r="AW2622" s="31">
        <v>1765413</v>
      </c>
      <c r="AX2622" s="31">
        <v>142624</v>
      </c>
      <c r="AY2622" s="31">
        <v>96353</v>
      </c>
      <c r="AZ2622" s="31">
        <v>238977</v>
      </c>
    </row>
    <row r="2623" spans="1:52" ht="15" customHeight="1">
      <c r="A2623" s="29" t="s">
        <v>9380</v>
      </c>
      <c r="B2623" s="34">
        <v>37246</v>
      </c>
      <c r="C2623" s="28">
        <v>900</v>
      </c>
      <c r="D2623" s="28">
        <v>52.2</v>
      </c>
      <c r="E2623" s="28">
        <v>50</v>
      </c>
      <c r="F2623" s="29" t="s">
        <v>462</v>
      </c>
      <c r="G2623" s="29" t="s">
        <v>3715</v>
      </c>
      <c r="H2623" s="28">
        <v>657</v>
      </c>
      <c r="I2623" s="29" t="s">
        <v>9333</v>
      </c>
      <c r="J2623" s="33" t="s">
        <v>9379</v>
      </c>
      <c r="K2623" s="29" t="s">
        <v>178</v>
      </c>
      <c r="L2623" s="29" t="s">
        <v>9366</v>
      </c>
      <c r="M2623" s="29" t="s">
        <v>9365</v>
      </c>
      <c r="N2623" s="28">
        <v>492651</v>
      </c>
      <c r="O2623" s="28">
        <v>6194919</v>
      </c>
      <c r="P2623" s="29" t="s">
        <v>9378</v>
      </c>
      <c r="Q2623" s="32" t="s">
        <v>919</v>
      </c>
      <c r="R2623" s="19"/>
      <c r="S2623" s="19"/>
      <c r="T2623" s="19"/>
      <c r="U2623" s="19"/>
      <c r="V2623" s="19"/>
      <c r="W2623" s="19"/>
      <c r="X2623" s="19"/>
      <c r="Y2623" s="19"/>
      <c r="Z2623" s="19"/>
      <c r="AA2623" s="19"/>
      <c r="AB2623" s="19"/>
      <c r="AC2623" s="19"/>
      <c r="AD2623" s="19"/>
      <c r="AE2623" s="19"/>
      <c r="AF2623" s="19"/>
      <c r="AG2623" s="19"/>
      <c r="AH2623" s="19"/>
      <c r="AI2623" s="19"/>
      <c r="AJ2623" s="19"/>
      <c r="AK2623" s="19"/>
      <c r="AL2623" s="19"/>
      <c r="AM2623" s="19"/>
      <c r="AN2623" s="19"/>
      <c r="AO2623" s="19"/>
      <c r="AP2623" s="31">
        <v>976</v>
      </c>
      <c r="AQ2623" s="31">
        <v>1320997.0078125</v>
      </c>
      <c r="AR2623" s="31">
        <v>1170303.2109375</v>
      </c>
      <c r="AS2623" s="31">
        <v>1278873.59375</v>
      </c>
      <c r="AT2623" s="31">
        <v>1245387.80078125</v>
      </c>
      <c r="AU2623" s="31">
        <v>1110540.80078125</v>
      </c>
      <c r="AV2623" s="31">
        <v>1448110.80078125</v>
      </c>
      <c r="AW2623" s="31">
        <v>1193051.609375</v>
      </c>
      <c r="AX2623" s="31">
        <v>108027.796875</v>
      </c>
      <c r="AY2623" s="31">
        <v>75003</v>
      </c>
      <c r="AZ2623" s="31">
        <v>183030.796875</v>
      </c>
    </row>
    <row r="2624" spans="1:52" ht="15" customHeight="1">
      <c r="A2624" s="29" t="s">
        <v>9377</v>
      </c>
      <c r="B2624" s="34">
        <v>37246</v>
      </c>
      <c r="C2624" s="28">
        <v>900</v>
      </c>
      <c r="D2624" s="28">
        <v>52.2</v>
      </c>
      <c r="E2624" s="28">
        <v>50</v>
      </c>
      <c r="F2624" s="29" t="s">
        <v>462</v>
      </c>
      <c r="G2624" s="29" t="s">
        <v>3715</v>
      </c>
      <c r="H2624" s="28">
        <v>657</v>
      </c>
      <c r="I2624" s="29" t="s">
        <v>9333</v>
      </c>
      <c r="J2624" s="33" t="s">
        <v>9376</v>
      </c>
      <c r="K2624" s="29" t="s">
        <v>178</v>
      </c>
      <c r="L2624" s="29" t="s">
        <v>9366</v>
      </c>
      <c r="M2624" s="29" t="s">
        <v>9365</v>
      </c>
      <c r="N2624" s="28">
        <v>492551</v>
      </c>
      <c r="O2624" s="28">
        <v>6194733</v>
      </c>
      <c r="P2624" s="29" t="s">
        <v>9375</v>
      </c>
      <c r="Q2624" s="32" t="s">
        <v>919</v>
      </c>
      <c r="R2624" s="19"/>
      <c r="S2624" s="19"/>
      <c r="T2624" s="19"/>
      <c r="U2624" s="19"/>
      <c r="V2624" s="19"/>
      <c r="W2624" s="19"/>
      <c r="X2624" s="19"/>
      <c r="Y2624" s="19"/>
      <c r="Z2624" s="19"/>
      <c r="AA2624" s="19"/>
      <c r="AB2624" s="19"/>
      <c r="AC2624" s="19"/>
      <c r="AD2624" s="19"/>
      <c r="AE2624" s="19"/>
      <c r="AF2624" s="19"/>
      <c r="AG2624" s="19"/>
      <c r="AH2624" s="19"/>
      <c r="AI2624" s="19"/>
      <c r="AJ2624" s="19"/>
      <c r="AK2624" s="19"/>
      <c r="AL2624" s="19"/>
      <c r="AM2624" s="19"/>
      <c r="AN2624" s="19"/>
      <c r="AO2624" s="19"/>
      <c r="AP2624" s="31">
        <v>976</v>
      </c>
      <c r="AQ2624" s="31">
        <v>1320997.0078125</v>
      </c>
      <c r="AR2624" s="31">
        <v>1170303.2109375</v>
      </c>
      <c r="AS2624" s="31">
        <v>1278873.59375</v>
      </c>
      <c r="AT2624" s="31">
        <v>1245387.80078125</v>
      </c>
      <c r="AU2624" s="31">
        <v>1110540.80078125</v>
      </c>
      <c r="AV2624" s="31">
        <v>1448110.80078125</v>
      </c>
      <c r="AW2624" s="31">
        <v>1193051.609375</v>
      </c>
      <c r="AX2624" s="31">
        <v>108027.796875</v>
      </c>
      <c r="AY2624" s="31">
        <v>75003</v>
      </c>
      <c r="AZ2624" s="31">
        <v>183030.796875</v>
      </c>
    </row>
    <row r="2625" spans="1:52" ht="15" customHeight="1">
      <c r="A2625" s="29" t="s">
        <v>9374</v>
      </c>
      <c r="B2625" s="34">
        <v>37246</v>
      </c>
      <c r="C2625" s="28">
        <v>900</v>
      </c>
      <c r="D2625" s="28">
        <v>52.2</v>
      </c>
      <c r="E2625" s="28">
        <v>50</v>
      </c>
      <c r="F2625" s="29" t="s">
        <v>462</v>
      </c>
      <c r="G2625" s="29" t="s">
        <v>3715</v>
      </c>
      <c r="H2625" s="28">
        <v>657</v>
      </c>
      <c r="I2625" s="29" t="s">
        <v>9333</v>
      </c>
      <c r="J2625" s="33" t="s">
        <v>9373</v>
      </c>
      <c r="K2625" s="29" t="s">
        <v>178</v>
      </c>
      <c r="L2625" s="29" t="s">
        <v>9366</v>
      </c>
      <c r="M2625" s="29" t="s">
        <v>9365</v>
      </c>
      <c r="N2625" s="28">
        <v>492636</v>
      </c>
      <c r="O2625" s="28">
        <v>6194591</v>
      </c>
      <c r="P2625" s="29" t="s">
        <v>9372</v>
      </c>
      <c r="Q2625" s="32" t="s">
        <v>919</v>
      </c>
      <c r="R2625" s="19"/>
      <c r="S2625" s="19"/>
      <c r="T2625" s="19"/>
      <c r="U2625" s="19"/>
      <c r="V2625" s="19"/>
      <c r="W2625" s="19"/>
      <c r="X2625" s="19"/>
      <c r="Y2625" s="19"/>
      <c r="Z2625" s="19"/>
      <c r="AA2625" s="19"/>
      <c r="AB2625" s="19"/>
      <c r="AC2625" s="19"/>
      <c r="AD2625" s="19"/>
      <c r="AE2625" s="19"/>
      <c r="AF2625" s="19"/>
      <c r="AG2625" s="19"/>
      <c r="AH2625" s="19"/>
      <c r="AI2625" s="19"/>
      <c r="AJ2625" s="19"/>
      <c r="AK2625" s="19"/>
      <c r="AL2625" s="19"/>
      <c r="AM2625" s="19"/>
      <c r="AN2625" s="19"/>
      <c r="AO2625" s="19"/>
      <c r="AP2625" s="31">
        <v>976</v>
      </c>
      <c r="AQ2625" s="31">
        <v>1320997.0078125</v>
      </c>
      <c r="AR2625" s="31">
        <v>1170303.2109375</v>
      </c>
      <c r="AS2625" s="31">
        <v>1278873.59375</v>
      </c>
      <c r="AT2625" s="31">
        <v>1245387.80078125</v>
      </c>
      <c r="AU2625" s="31">
        <v>1110540.80078125</v>
      </c>
      <c r="AV2625" s="31">
        <v>1448110.80078125</v>
      </c>
      <c r="AW2625" s="31">
        <v>1193051.609375</v>
      </c>
      <c r="AX2625" s="31">
        <v>108027.796875</v>
      </c>
      <c r="AY2625" s="31">
        <v>75003</v>
      </c>
      <c r="AZ2625" s="31">
        <v>183030.796875</v>
      </c>
    </row>
    <row r="2626" spans="1:52" ht="15" customHeight="1">
      <c r="A2626" s="29" t="s">
        <v>9371</v>
      </c>
      <c r="B2626" s="34">
        <v>37246</v>
      </c>
      <c r="C2626" s="28">
        <v>900</v>
      </c>
      <c r="D2626" s="28">
        <v>52.2</v>
      </c>
      <c r="E2626" s="28">
        <v>50</v>
      </c>
      <c r="F2626" s="29" t="s">
        <v>462</v>
      </c>
      <c r="G2626" s="29" t="s">
        <v>3715</v>
      </c>
      <c r="H2626" s="28">
        <v>657</v>
      </c>
      <c r="I2626" s="29" t="s">
        <v>9333</v>
      </c>
      <c r="J2626" s="33" t="s">
        <v>9370</v>
      </c>
      <c r="K2626" s="29" t="s">
        <v>178</v>
      </c>
      <c r="L2626" s="29" t="s">
        <v>9366</v>
      </c>
      <c r="M2626" s="29" t="s">
        <v>9365</v>
      </c>
      <c r="N2626" s="28">
        <v>492451</v>
      </c>
      <c r="O2626" s="28">
        <v>6194548</v>
      </c>
      <c r="P2626" s="29" t="s">
        <v>9369</v>
      </c>
      <c r="Q2626" s="32" t="s">
        <v>919</v>
      </c>
      <c r="R2626" s="19"/>
      <c r="S2626" s="19"/>
      <c r="T2626" s="19"/>
      <c r="U2626" s="19"/>
      <c r="V2626" s="19"/>
      <c r="W2626" s="19"/>
      <c r="X2626" s="19"/>
      <c r="Y2626" s="19"/>
      <c r="Z2626" s="19"/>
      <c r="AA2626" s="19"/>
      <c r="AB2626" s="19"/>
      <c r="AC2626" s="19"/>
      <c r="AD2626" s="19"/>
      <c r="AE2626" s="19"/>
      <c r="AF2626" s="19"/>
      <c r="AG2626" s="19"/>
      <c r="AH2626" s="19"/>
      <c r="AI2626" s="19"/>
      <c r="AJ2626" s="19"/>
      <c r="AK2626" s="19"/>
      <c r="AL2626" s="19"/>
      <c r="AM2626" s="19"/>
      <c r="AN2626" s="19"/>
      <c r="AO2626" s="19"/>
      <c r="AP2626" s="31">
        <v>976</v>
      </c>
      <c r="AQ2626" s="31">
        <v>1320997.0078125</v>
      </c>
      <c r="AR2626" s="31">
        <v>1170303.2109375</v>
      </c>
      <c r="AS2626" s="31">
        <v>1278873.59375</v>
      </c>
      <c r="AT2626" s="31">
        <v>1245387.80078125</v>
      </c>
      <c r="AU2626" s="31">
        <v>1110540.80078125</v>
      </c>
      <c r="AV2626" s="31">
        <v>1448110.80078125</v>
      </c>
      <c r="AW2626" s="31">
        <v>1193051.609375</v>
      </c>
      <c r="AX2626" s="31">
        <v>108027.796875</v>
      </c>
      <c r="AY2626" s="31">
        <v>75003</v>
      </c>
      <c r="AZ2626" s="31">
        <v>183030.796875</v>
      </c>
    </row>
    <row r="2627" spans="1:52" ht="15" customHeight="1">
      <c r="A2627" s="29" t="s">
        <v>9368</v>
      </c>
      <c r="B2627" s="34">
        <v>37246</v>
      </c>
      <c r="C2627" s="28">
        <v>900</v>
      </c>
      <c r="D2627" s="28">
        <v>52.2</v>
      </c>
      <c r="E2627" s="28">
        <v>50</v>
      </c>
      <c r="F2627" s="29" t="s">
        <v>462</v>
      </c>
      <c r="G2627" s="29" t="s">
        <v>3715</v>
      </c>
      <c r="H2627" s="28">
        <v>657</v>
      </c>
      <c r="I2627" s="29" t="s">
        <v>9333</v>
      </c>
      <c r="J2627" s="33" t="s">
        <v>9367</v>
      </c>
      <c r="K2627" s="29" t="s">
        <v>178</v>
      </c>
      <c r="L2627" s="29" t="s">
        <v>9366</v>
      </c>
      <c r="M2627" s="29" t="s">
        <v>9365</v>
      </c>
      <c r="N2627" s="28">
        <v>492594</v>
      </c>
      <c r="O2627" s="28">
        <v>6194430</v>
      </c>
      <c r="P2627" s="29" t="s">
        <v>9364</v>
      </c>
      <c r="Q2627" s="32" t="s">
        <v>919</v>
      </c>
      <c r="R2627" s="19"/>
      <c r="S2627" s="19"/>
      <c r="T2627" s="19"/>
      <c r="U2627" s="19"/>
      <c r="V2627" s="19"/>
      <c r="W2627" s="19"/>
      <c r="X2627" s="19"/>
      <c r="Y2627" s="19"/>
      <c r="Z2627" s="19"/>
      <c r="AA2627" s="19"/>
      <c r="AB2627" s="19"/>
      <c r="AC2627" s="19"/>
      <c r="AD2627" s="19"/>
      <c r="AE2627" s="19"/>
      <c r="AF2627" s="19"/>
      <c r="AG2627" s="19"/>
      <c r="AH2627" s="19"/>
      <c r="AI2627" s="19"/>
      <c r="AJ2627" s="19"/>
      <c r="AK2627" s="19"/>
      <c r="AL2627" s="19"/>
      <c r="AM2627" s="19"/>
      <c r="AN2627" s="19"/>
      <c r="AO2627" s="19"/>
      <c r="AP2627" s="31">
        <v>976</v>
      </c>
      <c r="AQ2627" s="31">
        <v>1320997.0078125</v>
      </c>
      <c r="AR2627" s="31">
        <v>1170303.2109375</v>
      </c>
      <c r="AS2627" s="31">
        <v>1278873.59375</v>
      </c>
      <c r="AT2627" s="31">
        <v>1245387.80078125</v>
      </c>
      <c r="AU2627" s="31">
        <v>1110540.80078125</v>
      </c>
      <c r="AV2627" s="31">
        <v>1448110.80078125</v>
      </c>
      <c r="AW2627" s="31">
        <v>1193051.609375</v>
      </c>
      <c r="AX2627" s="31">
        <v>108027.796875</v>
      </c>
      <c r="AY2627" s="31">
        <v>75003</v>
      </c>
      <c r="AZ2627" s="31">
        <v>183030.796875</v>
      </c>
    </row>
    <row r="2628" spans="1:52" ht="15" customHeight="1">
      <c r="A2628" s="29" t="s">
        <v>9363</v>
      </c>
      <c r="B2628" s="34">
        <v>37392</v>
      </c>
      <c r="C2628" s="28">
        <v>850</v>
      </c>
      <c r="D2628" s="28">
        <v>52</v>
      </c>
      <c r="E2628" s="28">
        <v>49</v>
      </c>
      <c r="F2628" s="29" t="s">
        <v>3801</v>
      </c>
      <c r="G2628" s="29" t="s">
        <v>3282</v>
      </c>
      <c r="H2628" s="28">
        <v>657</v>
      </c>
      <c r="I2628" s="29" t="s">
        <v>9333</v>
      </c>
      <c r="J2628" s="33" t="s">
        <v>9362</v>
      </c>
      <c r="K2628" s="29" t="s">
        <v>178</v>
      </c>
      <c r="L2628" s="29" t="s">
        <v>9355</v>
      </c>
      <c r="M2628" s="29" t="s">
        <v>4713</v>
      </c>
      <c r="N2628" s="28">
        <v>483085.4</v>
      </c>
      <c r="O2628" s="28">
        <v>6223712</v>
      </c>
      <c r="P2628" s="29" t="s">
        <v>9354</v>
      </c>
      <c r="Q2628" s="32" t="s">
        <v>174</v>
      </c>
      <c r="R2628" s="19"/>
      <c r="S2628" s="19"/>
      <c r="T2628" s="19"/>
      <c r="U2628" s="19"/>
      <c r="V2628" s="19"/>
      <c r="W2628" s="19"/>
      <c r="X2628" s="19"/>
      <c r="Y2628" s="19"/>
      <c r="Z2628" s="19"/>
      <c r="AA2628" s="19"/>
      <c r="AB2628" s="19"/>
      <c r="AC2628" s="19"/>
      <c r="AD2628" s="19"/>
      <c r="AE2628" s="19"/>
      <c r="AF2628" s="19"/>
      <c r="AG2628" s="19"/>
      <c r="AH2628" s="19"/>
      <c r="AI2628" s="19"/>
      <c r="AJ2628" s="19"/>
      <c r="AK2628" s="19"/>
      <c r="AL2628" s="19"/>
      <c r="AM2628" s="19"/>
      <c r="AN2628" s="19"/>
      <c r="AO2628" s="19"/>
      <c r="AP2628" s="19"/>
      <c r="AQ2628" s="31">
        <v>698520.25</v>
      </c>
      <c r="AR2628" s="31">
        <v>1289204.5</v>
      </c>
      <c r="AS2628" s="31">
        <v>1435527.75</v>
      </c>
      <c r="AT2628" s="31">
        <v>1387838.5</v>
      </c>
      <c r="AU2628" s="31">
        <v>1240673</v>
      </c>
      <c r="AV2628" s="31">
        <v>1607977.75</v>
      </c>
      <c r="AW2628" s="31">
        <v>1480107.5</v>
      </c>
      <c r="AX2628" s="31">
        <v>134836.5</v>
      </c>
      <c r="AY2628" s="31">
        <v>83633.75</v>
      </c>
      <c r="AZ2628" s="31">
        <v>218470.25</v>
      </c>
    </row>
    <row r="2629" spans="1:52" ht="15" customHeight="1">
      <c r="A2629" s="29" t="s">
        <v>9361</v>
      </c>
      <c r="B2629" s="34">
        <v>37392</v>
      </c>
      <c r="C2629" s="28">
        <v>850</v>
      </c>
      <c r="D2629" s="28">
        <v>52</v>
      </c>
      <c r="E2629" s="28">
        <v>49</v>
      </c>
      <c r="F2629" s="29" t="s">
        <v>3801</v>
      </c>
      <c r="G2629" s="29" t="s">
        <v>3282</v>
      </c>
      <c r="H2629" s="28">
        <v>657</v>
      </c>
      <c r="I2629" s="29" t="s">
        <v>9333</v>
      </c>
      <c r="J2629" s="33" t="s">
        <v>9360</v>
      </c>
      <c r="K2629" s="29" t="s">
        <v>178</v>
      </c>
      <c r="L2629" s="29" t="s">
        <v>9355</v>
      </c>
      <c r="M2629" s="29" t="s">
        <v>570</v>
      </c>
      <c r="N2629" s="28">
        <v>483077.3</v>
      </c>
      <c r="O2629" s="28">
        <v>6223962</v>
      </c>
      <c r="P2629" s="29" t="s">
        <v>9354</v>
      </c>
      <c r="Q2629" s="32" t="s">
        <v>174</v>
      </c>
      <c r="R2629" s="19"/>
      <c r="S2629" s="19"/>
      <c r="T2629" s="19"/>
      <c r="U2629" s="19"/>
      <c r="V2629" s="19"/>
      <c r="W2629" s="19"/>
      <c r="X2629" s="19"/>
      <c r="Y2629" s="19"/>
      <c r="Z2629" s="19"/>
      <c r="AA2629" s="19"/>
      <c r="AB2629" s="19"/>
      <c r="AC2629" s="19"/>
      <c r="AD2629" s="19"/>
      <c r="AE2629" s="19"/>
      <c r="AF2629" s="19"/>
      <c r="AG2629" s="19"/>
      <c r="AH2629" s="19"/>
      <c r="AI2629" s="19"/>
      <c r="AJ2629" s="19"/>
      <c r="AK2629" s="19"/>
      <c r="AL2629" s="19"/>
      <c r="AM2629" s="19"/>
      <c r="AN2629" s="19"/>
      <c r="AO2629" s="19"/>
      <c r="AP2629" s="19"/>
      <c r="AQ2629" s="31">
        <v>698520.25</v>
      </c>
      <c r="AR2629" s="31">
        <v>1289204.5</v>
      </c>
      <c r="AS2629" s="31">
        <v>1435527.75</v>
      </c>
      <c r="AT2629" s="31">
        <v>1387838.5</v>
      </c>
      <c r="AU2629" s="31">
        <v>1240673</v>
      </c>
      <c r="AV2629" s="31">
        <v>1607977.75</v>
      </c>
      <c r="AW2629" s="31">
        <v>1480107.5</v>
      </c>
      <c r="AX2629" s="31">
        <v>134836.5</v>
      </c>
      <c r="AY2629" s="31">
        <v>83633.75</v>
      </c>
      <c r="AZ2629" s="31">
        <v>218470.25</v>
      </c>
    </row>
    <row r="2630" spans="1:52" ht="15" customHeight="1">
      <c r="A2630" s="29" t="s">
        <v>9359</v>
      </c>
      <c r="B2630" s="34">
        <v>37392</v>
      </c>
      <c r="C2630" s="28">
        <v>850</v>
      </c>
      <c r="D2630" s="28">
        <v>52</v>
      </c>
      <c r="E2630" s="28">
        <v>49</v>
      </c>
      <c r="F2630" s="29" t="s">
        <v>3801</v>
      </c>
      <c r="G2630" s="29" t="s">
        <v>3282</v>
      </c>
      <c r="H2630" s="28">
        <v>657</v>
      </c>
      <c r="I2630" s="29" t="s">
        <v>9333</v>
      </c>
      <c r="J2630" s="33" t="s">
        <v>9358</v>
      </c>
      <c r="K2630" s="29" t="s">
        <v>178</v>
      </c>
      <c r="L2630" s="29" t="s">
        <v>9355</v>
      </c>
      <c r="M2630" s="29" t="s">
        <v>1476</v>
      </c>
      <c r="N2630" s="28">
        <v>483069.3</v>
      </c>
      <c r="O2630" s="28">
        <v>6224212</v>
      </c>
      <c r="P2630" s="29" t="s">
        <v>9354</v>
      </c>
      <c r="Q2630" s="32" t="s">
        <v>174</v>
      </c>
      <c r="R2630" s="19"/>
      <c r="S2630" s="19"/>
      <c r="T2630" s="19"/>
      <c r="U2630" s="19"/>
      <c r="V2630" s="19"/>
      <c r="W2630" s="19"/>
      <c r="X2630" s="19"/>
      <c r="Y2630" s="19"/>
      <c r="Z2630" s="19"/>
      <c r="AA2630" s="19"/>
      <c r="AB2630" s="19"/>
      <c r="AC2630" s="19"/>
      <c r="AD2630" s="19"/>
      <c r="AE2630" s="19"/>
      <c r="AF2630" s="19"/>
      <c r="AG2630" s="19"/>
      <c r="AH2630" s="19"/>
      <c r="AI2630" s="19"/>
      <c r="AJ2630" s="19"/>
      <c r="AK2630" s="19"/>
      <c r="AL2630" s="19"/>
      <c r="AM2630" s="19"/>
      <c r="AN2630" s="19"/>
      <c r="AO2630" s="19"/>
      <c r="AP2630" s="19"/>
      <c r="AQ2630" s="31">
        <v>698520.25</v>
      </c>
      <c r="AR2630" s="31">
        <v>1289204.5</v>
      </c>
      <c r="AS2630" s="31">
        <v>1435527.75</v>
      </c>
      <c r="AT2630" s="31">
        <v>1387838.5</v>
      </c>
      <c r="AU2630" s="31">
        <v>1240673</v>
      </c>
      <c r="AV2630" s="31">
        <v>1607977.75</v>
      </c>
      <c r="AW2630" s="31">
        <v>1480107.5</v>
      </c>
      <c r="AX2630" s="31">
        <v>134836.5</v>
      </c>
      <c r="AY2630" s="31">
        <v>83633.75</v>
      </c>
      <c r="AZ2630" s="31">
        <v>218470.25</v>
      </c>
    </row>
    <row r="2631" spans="1:52" ht="15" customHeight="1">
      <c r="A2631" s="29" t="s">
        <v>9357</v>
      </c>
      <c r="B2631" s="34">
        <v>37392</v>
      </c>
      <c r="C2631" s="28">
        <v>850</v>
      </c>
      <c r="D2631" s="28">
        <v>52</v>
      </c>
      <c r="E2631" s="28">
        <v>49</v>
      </c>
      <c r="F2631" s="29" t="s">
        <v>3801</v>
      </c>
      <c r="G2631" s="29" t="s">
        <v>3282</v>
      </c>
      <c r="H2631" s="28">
        <v>657</v>
      </c>
      <c r="I2631" s="29" t="s">
        <v>9333</v>
      </c>
      <c r="J2631" s="33" t="s">
        <v>9356</v>
      </c>
      <c r="K2631" s="29" t="s">
        <v>178</v>
      </c>
      <c r="L2631" s="29" t="s">
        <v>9355</v>
      </c>
      <c r="M2631" s="29" t="s">
        <v>1476</v>
      </c>
      <c r="N2631" s="28">
        <v>483061.3</v>
      </c>
      <c r="O2631" s="28">
        <v>6224461</v>
      </c>
      <c r="P2631" s="29" t="s">
        <v>9354</v>
      </c>
      <c r="Q2631" s="32" t="s">
        <v>174</v>
      </c>
      <c r="R2631" s="19"/>
      <c r="S2631" s="19"/>
      <c r="T2631" s="19"/>
      <c r="U2631" s="19"/>
      <c r="V2631" s="19"/>
      <c r="W2631" s="19"/>
      <c r="X2631" s="19"/>
      <c r="Y2631" s="19"/>
      <c r="Z2631" s="19"/>
      <c r="AA2631" s="19"/>
      <c r="AB2631" s="19"/>
      <c r="AC2631" s="19"/>
      <c r="AD2631" s="19"/>
      <c r="AE2631" s="19"/>
      <c r="AF2631" s="19"/>
      <c r="AG2631" s="19"/>
      <c r="AH2631" s="19"/>
      <c r="AI2631" s="19"/>
      <c r="AJ2631" s="19"/>
      <c r="AK2631" s="19"/>
      <c r="AL2631" s="19"/>
      <c r="AM2631" s="19"/>
      <c r="AN2631" s="19"/>
      <c r="AO2631" s="19"/>
      <c r="AP2631" s="19"/>
      <c r="AQ2631" s="31">
        <v>698520.25</v>
      </c>
      <c r="AR2631" s="31">
        <v>1289204.5</v>
      </c>
      <c r="AS2631" s="31">
        <v>1435527.75</v>
      </c>
      <c r="AT2631" s="31">
        <v>1387838.5</v>
      </c>
      <c r="AU2631" s="31">
        <v>1240673</v>
      </c>
      <c r="AV2631" s="31">
        <v>1607977.75</v>
      </c>
      <c r="AW2631" s="31">
        <v>1480107.5</v>
      </c>
      <c r="AX2631" s="31">
        <v>134836.5</v>
      </c>
      <c r="AY2631" s="31">
        <v>83633.75</v>
      </c>
      <c r="AZ2631" s="31">
        <v>218470.25</v>
      </c>
    </row>
    <row r="2632" spans="1:52" ht="15" customHeight="1">
      <c r="A2632" s="29" t="s">
        <v>9353</v>
      </c>
      <c r="B2632" s="34">
        <v>37578</v>
      </c>
      <c r="C2632" s="28">
        <v>850</v>
      </c>
      <c r="D2632" s="28">
        <v>52</v>
      </c>
      <c r="E2632" s="28">
        <v>49</v>
      </c>
      <c r="F2632" s="29" t="s">
        <v>220</v>
      </c>
      <c r="G2632" s="29" t="s">
        <v>9346</v>
      </c>
      <c r="H2632" s="28">
        <v>657</v>
      </c>
      <c r="I2632" s="29" t="s">
        <v>9333</v>
      </c>
      <c r="J2632" s="33" t="s">
        <v>9352</v>
      </c>
      <c r="K2632" s="29" t="s">
        <v>178</v>
      </c>
      <c r="L2632" s="29" t="s">
        <v>9349</v>
      </c>
      <c r="M2632" s="29" t="s">
        <v>2357</v>
      </c>
      <c r="N2632" s="28">
        <v>475897.1</v>
      </c>
      <c r="O2632" s="28">
        <v>6235614</v>
      </c>
      <c r="P2632" s="29" t="s">
        <v>9348</v>
      </c>
      <c r="Q2632" s="32" t="s">
        <v>174</v>
      </c>
      <c r="R2632" s="19"/>
      <c r="S2632" s="19"/>
      <c r="T2632" s="19"/>
      <c r="U2632" s="19"/>
      <c r="V2632" s="19"/>
      <c r="W2632" s="19"/>
      <c r="X2632" s="19"/>
      <c r="Y2632" s="19"/>
      <c r="Z2632" s="19"/>
      <c r="AA2632" s="19"/>
      <c r="AB2632" s="19"/>
      <c r="AC2632" s="19"/>
      <c r="AD2632" s="19"/>
      <c r="AE2632" s="19"/>
      <c r="AF2632" s="19"/>
      <c r="AG2632" s="19"/>
      <c r="AH2632" s="19"/>
      <c r="AI2632" s="19"/>
      <c r="AJ2632" s="19"/>
      <c r="AK2632" s="19"/>
      <c r="AL2632" s="19"/>
      <c r="AM2632" s="19"/>
      <c r="AN2632" s="19"/>
      <c r="AO2632" s="19"/>
      <c r="AP2632" s="19"/>
      <c r="AQ2632" s="31">
        <v>172601</v>
      </c>
      <c r="AR2632" s="31">
        <v>1431359.5</v>
      </c>
      <c r="AS2632" s="31">
        <v>1549339.5</v>
      </c>
      <c r="AT2632" s="31">
        <v>1561994.5</v>
      </c>
      <c r="AU2632" s="31">
        <v>1409971</v>
      </c>
      <c r="AV2632" s="31">
        <v>1756011.5</v>
      </c>
      <c r="AW2632" s="31">
        <v>1445182.5</v>
      </c>
      <c r="AX2632" s="31">
        <v>148944.5</v>
      </c>
      <c r="AY2632" s="31">
        <v>88892</v>
      </c>
      <c r="AZ2632" s="31">
        <v>237836.5</v>
      </c>
    </row>
    <row r="2633" spans="1:52" ht="15" customHeight="1">
      <c r="A2633" s="29" t="s">
        <v>9351</v>
      </c>
      <c r="B2633" s="34">
        <v>37578</v>
      </c>
      <c r="C2633" s="28">
        <v>850</v>
      </c>
      <c r="D2633" s="28">
        <v>52</v>
      </c>
      <c r="E2633" s="28">
        <v>49</v>
      </c>
      <c r="F2633" s="29" t="s">
        <v>220</v>
      </c>
      <c r="G2633" s="29" t="s">
        <v>9346</v>
      </c>
      <c r="H2633" s="28">
        <v>657</v>
      </c>
      <c r="I2633" s="29" t="s">
        <v>9333</v>
      </c>
      <c r="J2633" s="33" t="s">
        <v>9350</v>
      </c>
      <c r="K2633" s="29" t="s">
        <v>178</v>
      </c>
      <c r="L2633" s="29" t="s">
        <v>9349</v>
      </c>
      <c r="M2633" s="29" t="s">
        <v>2357</v>
      </c>
      <c r="N2633" s="28">
        <v>476397</v>
      </c>
      <c r="O2633" s="28">
        <v>6235615</v>
      </c>
      <c r="P2633" s="29" t="s">
        <v>9348</v>
      </c>
      <c r="Q2633" s="32" t="s">
        <v>174</v>
      </c>
      <c r="R2633" s="19"/>
      <c r="S2633" s="19"/>
      <c r="T2633" s="19"/>
      <c r="U2633" s="19"/>
      <c r="V2633" s="19"/>
      <c r="W2633" s="19"/>
      <c r="X2633" s="19"/>
      <c r="Y2633" s="19"/>
      <c r="Z2633" s="19"/>
      <c r="AA2633" s="19"/>
      <c r="AB2633" s="19"/>
      <c r="AC2633" s="19"/>
      <c r="AD2633" s="19"/>
      <c r="AE2633" s="19"/>
      <c r="AF2633" s="19"/>
      <c r="AG2633" s="19"/>
      <c r="AH2633" s="19"/>
      <c r="AI2633" s="19"/>
      <c r="AJ2633" s="19"/>
      <c r="AK2633" s="19"/>
      <c r="AL2633" s="19"/>
      <c r="AM2633" s="19"/>
      <c r="AN2633" s="19"/>
      <c r="AO2633" s="19"/>
      <c r="AP2633" s="19"/>
      <c r="AQ2633" s="31">
        <v>172601</v>
      </c>
      <c r="AR2633" s="31">
        <v>1431359.5</v>
      </c>
      <c r="AS2633" s="31">
        <v>1549339.5</v>
      </c>
      <c r="AT2633" s="31">
        <v>1561994.5</v>
      </c>
      <c r="AU2633" s="31">
        <v>1409971</v>
      </c>
      <c r="AV2633" s="31">
        <v>1756011.5</v>
      </c>
      <c r="AW2633" s="31">
        <v>1445182.5</v>
      </c>
      <c r="AX2633" s="31">
        <v>148944.5</v>
      </c>
      <c r="AY2633" s="31">
        <v>88892</v>
      </c>
      <c r="AZ2633" s="31">
        <v>237836.5</v>
      </c>
    </row>
    <row r="2634" spans="1:52" ht="15" customHeight="1">
      <c r="A2634" s="29" t="s">
        <v>9347</v>
      </c>
      <c r="B2634" s="34">
        <v>37518</v>
      </c>
      <c r="C2634" s="28">
        <v>850</v>
      </c>
      <c r="D2634" s="28">
        <v>52</v>
      </c>
      <c r="E2634" s="28">
        <v>49</v>
      </c>
      <c r="F2634" s="29" t="s">
        <v>220</v>
      </c>
      <c r="G2634" s="29" t="s">
        <v>9334</v>
      </c>
      <c r="H2634" s="28">
        <v>657</v>
      </c>
      <c r="I2634" s="29" t="s">
        <v>9333</v>
      </c>
      <c r="J2634" s="33" t="s">
        <v>9345</v>
      </c>
      <c r="K2634" s="29" t="s">
        <v>178</v>
      </c>
      <c r="L2634" s="29" t="s">
        <v>9344</v>
      </c>
      <c r="M2634" s="29" t="s">
        <v>583</v>
      </c>
      <c r="N2634" s="28">
        <v>485006.3</v>
      </c>
      <c r="O2634" s="28">
        <v>6238169</v>
      </c>
      <c r="P2634" s="29" t="s">
        <v>9343</v>
      </c>
      <c r="Q2634" s="32" t="s">
        <v>174</v>
      </c>
      <c r="R2634" s="19"/>
      <c r="S2634" s="19"/>
      <c r="T2634" s="19"/>
      <c r="U2634" s="19"/>
      <c r="V2634" s="19"/>
      <c r="W2634" s="19"/>
      <c r="X2634" s="19"/>
      <c r="Y2634" s="19"/>
      <c r="Z2634" s="19"/>
      <c r="AA2634" s="19"/>
      <c r="AB2634" s="19"/>
      <c r="AC2634" s="19"/>
      <c r="AD2634" s="19"/>
      <c r="AE2634" s="19"/>
      <c r="AF2634" s="19"/>
      <c r="AG2634" s="19"/>
      <c r="AH2634" s="19"/>
      <c r="AI2634" s="19"/>
      <c r="AJ2634" s="19"/>
      <c r="AK2634" s="19"/>
      <c r="AL2634" s="19"/>
      <c r="AM2634" s="19"/>
      <c r="AN2634" s="19"/>
      <c r="AO2634" s="19"/>
      <c r="AP2634" s="19"/>
      <c r="AQ2634" s="31">
        <v>362908</v>
      </c>
      <c r="AR2634" s="31">
        <v>1261643</v>
      </c>
      <c r="AS2634" s="31">
        <v>1394971</v>
      </c>
      <c r="AT2634" s="31">
        <v>1388421</v>
      </c>
      <c r="AU2634" s="31">
        <v>1251786</v>
      </c>
      <c r="AV2634" s="31">
        <v>1439424</v>
      </c>
      <c r="AW2634" s="31">
        <v>1232952</v>
      </c>
      <c r="AX2634" s="31">
        <v>142533</v>
      </c>
      <c r="AY2634" s="31">
        <v>77741</v>
      </c>
      <c r="AZ2634" s="31">
        <v>220274</v>
      </c>
    </row>
    <row r="2635" spans="1:52" ht="15" customHeight="1">
      <c r="A2635" s="29" t="s">
        <v>9342</v>
      </c>
      <c r="B2635" s="34">
        <v>37588</v>
      </c>
      <c r="C2635" s="28">
        <v>850</v>
      </c>
      <c r="D2635" s="28">
        <v>52</v>
      </c>
      <c r="E2635" s="28">
        <v>42</v>
      </c>
      <c r="F2635" s="29" t="s">
        <v>220</v>
      </c>
      <c r="G2635" s="29" t="s">
        <v>9334</v>
      </c>
      <c r="H2635" s="28">
        <v>657</v>
      </c>
      <c r="I2635" s="29" t="s">
        <v>9333</v>
      </c>
      <c r="J2635" s="33" t="s">
        <v>9341</v>
      </c>
      <c r="K2635" s="29" t="s">
        <v>178</v>
      </c>
      <c r="L2635" s="29" t="s">
        <v>9337</v>
      </c>
      <c r="M2635" s="29" t="s">
        <v>7058</v>
      </c>
      <c r="N2635" s="28">
        <v>484839</v>
      </c>
      <c r="O2635" s="28">
        <v>6238087</v>
      </c>
      <c r="P2635" s="29" t="s">
        <v>9340</v>
      </c>
      <c r="Q2635" s="32" t="s">
        <v>174</v>
      </c>
      <c r="R2635" s="19"/>
      <c r="S2635" s="19"/>
      <c r="T2635" s="19"/>
      <c r="U2635" s="19"/>
      <c r="V2635" s="19"/>
      <c r="W2635" s="19"/>
      <c r="X2635" s="19"/>
      <c r="Y2635" s="19"/>
      <c r="Z2635" s="19"/>
      <c r="AA2635" s="19"/>
      <c r="AB2635" s="19"/>
      <c r="AC2635" s="19"/>
      <c r="AD2635" s="19"/>
      <c r="AE2635" s="19"/>
      <c r="AF2635" s="19"/>
      <c r="AG2635" s="19"/>
      <c r="AH2635" s="19"/>
      <c r="AI2635" s="19"/>
      <c r="AJ2635" s="19"/>
      <c r="AK2635" s="19"/>
      <c r="AL2635" s="19"/>
      <c r="AM2635" s="19"/>
      <c r="AN2635" s="19"/>
      <c r="AO2635" s="19"/>
      <c r="AP2635" s="19"/>
      <c r="AQ2635" s="31">
        <v>95499</v>
      </c>
      <c r="AR2635" s="31">
        <v>1436990</v>
      </c>
      <c r="AS2635" s="31">
        <v>1540207</v>
      </c>
      <c r="AT2635" s="31">
        <v>1555630</v>
      </c>
      <c r="AU2635" s="31">
        <v>1375056</v>
      </c>
      <c r="AV2635" s="31">
        <v>1595764</v>
      </c>
      <c r="AW2635" s="31">
        <v>1571904</v>
      </c>
      <c r="AX2635" s="31">
        <v>151276</v>
      </c>
      <c r="AY2635" s="31">
        <v>82346</v>
      </c>
      <c r="AZ2635" s="31">
        <v>233622</v>
      </c>
    </row>
    <row r="2636" spans="1:52" ht="15" customHeight="1">
      <c r="A2636" s="29" t="s">
        <v>9339</v>
      </c>
      <c r="B2636" s="34">
        <v>37585</v>
      </c>
      <c r="C2636" s="28">
        <v>850</v>
      </c>
      <c r="D2636" s="28">
        <v>52</v>
      </c>
      <c r="E2636" s="28">
        <v>49</v>
      </c>
      <c r="F2636" s="29" t="s">
        <v>220</v>
      </c>
      <c r="G2636" s="29" t="s">
        <v>9334</v>
      </c>
      <c r="H2636" s="28">
        <v>657</v>
      </c>
      <c r="I2636" s="29" t="s">
        <v>9333</v>
      </c>
      <c r="J2636" s="33" t="s">
        <v>9338</v>
      </c>
      <c r="K2636" s="29" t="s">
        <v>178</v>
      </c>
      <c r="L2636" s="29" t="s">
        <v>9337</v>
      </c>
      <c r="M2636" s="29" t="s">
        <v>7058</v>
      </c>
      <c r="N2636" s="28">
        <v>484852.3</v>
      </c>
      <c r="O2636" s="28">
        <v>6238272</v>
      </c>
      <c r="P2636" s="29" t="s">
        <v>9336</v>
      </c>
      <c r="Q2636" s="32" t="s">
        <v>174</v>
      </c>
      <c r="R2636" s="19"/>
      <c r="S2636" s="19"/>
      <c r="T2636" s="19"/>
      <c r="U2636" s="19"/>
      <c r="V2636" s="19"/>
      <c r="W2636" s="19"/>
      <c r="X2636" s="19"/>
      <c r="Y2636" s="19"/>
      <c r="Z2636" s="19"/>
      <c r="AA2636" s="19"/>
      <c r="AB2636" s="19"/>
      <c r="AC2636" s="19"/>
      <c r="AD2636" s="19"/>
      <c r="AE2636" s="19"/>
      <c r="AF2636" s="19"/>
      <c r="AG2636" s="19"/>
      <c r="AH2636" s="19"/>
      <c r="AI2636" s="19"/>
      <c r="AJ2636" s="19"/>
      <c r="AK2636" s="19"/>
      <c r="AL2636" s="19"/>
      <c r="AM2636" s="19"/>
      <c r="AN2636" s="19"/>
      <c r="AO2636" s="19"/>
      <c r="AP2636" s="19"/>
      <c r="AQ2636" s="31">
        <v>115388</v>
      </c>
      <c r="AR2636" s="31">
        <v>1346244</v>
      </c>
      <c r="AS2636" s="31">
        <v>1467015</v>
      </c>
      <c r="AT2636" s="31">
        <v>1527604</v>
      </c>
      <c r="AU2636" s="31">
        <v>1363532</v>
      </c>
      <c r="AV2636" s="31">
        <v>1659518</v>
      </c>
      <c r="AW2636" s="31">
        <v>1562556</v>
      </c>
      <c r="AX2636" s="31">
        <v>140407</v>
      </c>
      <c r="AY2636" s="31">
        <v>92781</v>
      </c>
      <c r="AZ2636" s="31">
        <v>233188</v>
      </c>
    </row>
    <row r="2637" spans="1:52" ht="15" customHeight="1">
      <c r="A2637" s="29" t="s">
        <v>9335</v>
      </c>
      <c r="B2637" s="34">
        <v>39407</v>
      </c>
      <c r="C2637" s="28">
        <v>25</v>
      </c>
      <c r="D2637" s="28">
        <v>15</v>
      </c>
      <c r="E2637" s="28">
        <v>18</v>
      </c>
      <c r="F2637" s="29" t="s">
        <v>9328</v>
      </c>
      <c r="G2637" s="29" t="s">
        <v>9327</v>
      </c>
      <c r="H2637" s="28">
        <v>657</v>
      </c>
      <c r="I2637" s="29" t="s">
        <v>9333</v>
      </c>
      <c r="J2637" s="33" t="s">
        <v>9332</v>
      </c>
      <c r="K2637" s="29" t="s">
        <v>178</v>
      </c>
      <c r="L2637" s="29" t="s">
        <v>9331</v>
      </c>
      <c r="M2637" s="29" t="s">
        <v>656</v>
      </c>
      <c r="N2637" s="28">
        <v>499135</v>
      </c>
      <c r="O2637" s="28">
        <v>6195465</v>
      </c>
      <c r="P2637" s="29" t="s">
        <v>9330</v>
      </c>
      <c r="Q2637" s="32" t="s">
        <v>368</v>
      </c>
      <c r="R2637" s="19"/>
      <c r="S2637" s="19"/>
      <c r="T2637" s="19"/>
      <c r="U2637" s="19"/>
      <c r="V2637" s="19"/>
      <c r="W2637" s="19"/>
      <c r="X2637" s="19"/>
      <c r="Y2637" s="19"/>
      <c r="Z2637" s="19"/>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31">
        <v>3597</v>
      </c>
      <c r="AW2637" s="31">
        <v>20541.89501953125</v>
      </c>
      <c r="AX2637" s="31">
        <v>0</v>
      </c>
      <c r="AY2637" s="31">
        <v>0</v>
      </c>
      <c r="AZ2637" s="31">
        <v>0</v>
      </c>
    </row>
    <row r="2638" spans="1:52" ht="15" customHeight="1">
      <c r="A2638" s="29" t="s">
        <v>9329</v>
      </c>
      <c r="B2638" s="34">
        <v>30463</v>
      </c>
      <c r="C2638" s="28">
        <v>15</v>
      </c>
      <c r="D2638" s="28">
        <v>10</v>
      </c>
      <c r="E2638" s="28">
        <v>18.5</v>
      </c>
      <c r="F2638" s="29" t="s">
        <v>386</v>
      </c>
      <c r="G2638" s="29" t="s">
        <v>9322</v>
      </c>
      <c r="H2638" s="28">
        <v>661</v>
      </c>
      <c r="I2638" s="29" t="s">
        <v>8929</v>
      </c>
      <c r="J2638" s="33" t="s">
        <v>9326</v>
      </c>
      <c r="K2638" s="29" t="s">
        <v>178</v>
      </c>
      <c r="L2638" s="29" t="s">
        <v>9305</v>
      </c>
      <c r="M2638" s="29" t="s">
        <v>9325</v>
      </c>
      <c r="N2638" s="28">
        <v>488352.1</v>
      </c>
      <c r="O2638" s="28">
        <v>6266082</v>
      </c>
      <c r="P2638" s="29" t="s">
        <v>9324</v>
      </c>
      <c r="Q2638" s="32" t="s">
        <v>368</v>
      </c>
      <c r="R2638" s="19"/>
      <c r="S2638" s="19"/>
      <c r="T2638" s="19"/>
      <c r="U2638" s="19"/>
      <c r="V2638" s="19"/>
      <c r="W2638" s="19"/>
      <c r="X2638" s="31">
        <v>19250</v>
      </c>
      <c r="Y2638" s="31">
        <v>33000</v>
      </c>
      <c r="Z2638" s="31">
        <v>33000</v>
      </c>
      <c r="AA2638" s="31">
        <v>33000</v>
      </c>
      <c r="AB2638" s="31">
        <v>33000</v>
      </c>
      <c r="AC2638" s="31">
        <v>33000</v>
      </c>
      <c r="AD2638" s="31">
        <v>33000</v>
      </c>
      <c r="AE2638" s="31">
        <v>33000</v>
      </c>
      <c r="AF2638" s="31">
        <v>33000</v>
      </c>
      <c r="AG2638" s="31">
        <v>33000</v>
      </c>
      <c r="AH2638" s="31">
        <v>33000</v>
      </c>
      <c r="AI2638" s="31">
        <v>33000</v>
      </c>
      <c r="AJ2638" s="31">
        <v>33000</v>
      </c>
      <c r="AK2638" s="31">
        <v>33000</v>
      </c>
      <c r="AL2638" s="31">
        <v>33000</v>
      </c>
      <c r="AM2638" s="31">
        <v>33000</v>
      </c>
      <c r="AN2638" s="31">
        <v>33000</v>
      </c>
      <c r="AO2638" s="31">
        <v>33000</v>
      </c>
      <c r="AP2638" s="31">
        <v>49650</v>
      </c>
      <c r="AQ2638" s="31">
        <v>44583</v>
      </c>
      <c r="AR2638" s="31">
        <v>10872.000061035156</v>
      </c>
      <c r="AS2638" s="31">
        <v>12647.000244140625</v>
      </c>
      <c r="AT2638" s="31">
        <v>13876.999938964844</v>
      </c>
      <c r="AU2638" s="31">
        <v>6607.9999542236328</v>
      </c>
      <c r="AV2638" s="31">
        <v>0</v>
      </c>
      <c r="AW2638" s="31">
        <v>1156.3130187988281</v>
      </c>
      <c r="AX2638" s="31">
        <v>0</v>
      </c>
      <c r="AY2638" s="31">
        <v>0</v>
      </c>
      <c r="AZ2638" s="31">
        <v>0</v>
      </c>
    </row>
    <row r="2639" spans="1:52" ht="15" customHeight="1">
      <c r="A2639" s="29" t="s">
        <v>9323</v>
      </c>
      <c r="B2639" s="34">
        <v>31915</v>
      </c>
      <c r="C2639" s="28">
        <v>99</v>
      </c>
      <c r="D2639" s="28">
        <v>19</v>
      </c>
      <c r="E2639" s="28">
        <v>30.5</v>
      </c>
      <c r="F2639" s="29" t="s">
        <v>9313</v>
      </c>
      <c r="G2639" s="29" t="s">
        <v>9312</v>
      </c>
      <c r="H2639" s="28">
        <v>661</v>
      </c>
      <c r="I2639" s="29" t="s">
        <v>8929</v>
      </c>
      <c r="J2639" s="33" t="s">
        <v>9321</v>
      </c>
      <c r="K2639" s="29" t="s">
        <v>178</v>
      </c>
      <c r="L2639" s="29" t="s">
        <v>9317</v>
      </c>
      <c r="M2639" s="29" t="s">
        <v>745</v>
      </c>
      <c r="N2639" s="28">
        <v>484859.1</v>
      </c>
      <c r="O2639" s="28">
        <v>6264947</v>
      </c>
      <c r="P2639" s="29" t="s">
        <v>9320</v>
      </c>
      <c r="Q2639" s="32" t="s">
        <v>207</v>
      </c>
      <c r="R2639" s="19"/>
      <c r="S2639" s="19"/>
      <c r="T2639" s="19"/>
      <c r="U2639" s="19"/>
      <c r="V2639" s="19"/>
      <c r="W2639" s="19"/>
      <c r="X2639" s="19"/>
      <c r="Y2639" s="19"/>
      <c r="Z2639" s="19"/>
      <c r="AA2639" s="19"/>
      <c r="AB2639" s="31">
        <v>136629.1875</v>
      </c>
      <c r="AC2639" s="31">
        <v>256370.546875</v>
      </c>
      <c r="AD2639" s="31">
        <v>268778.5625</v>
      </c>
      <c r="AE2639" s="31">
        <v>273941.21875</v>
      </c>
      <c r="AF2639" s="31">
        <v>252031.640625</v>
      </c>
      <c r="AG2639" s="31">
        <v>249752</v>
      </c>
      <c r="AH2639" s="31">
        <v>251924</v>
      </c>
      <c r="AI2639" s="31">
        <v>255222</v>
      </c>
      <c r="AJ2639" s="31">
        <v>242525</v>
      </c>
      <c r="AK2639" s="31">
        <v>208377</v>
      </c>
      <c r="AL2639" s="31">
        <v>233157</v>
      </c>
      <c r="AM2639" s="31">
        <v>251216</v>
      </c>
      <c r="AN2639" s="31">
        <v>220767</v>
      </c>
      <c r="AO2639" s="31">
        <v>233130</v>
      </c>
      <c r="AP2639" s="31">
        <v>206290</v>
      </c>
      <c r="AQ2639" s="31">
        <v>214789</v>
      </c>
      <c r="AR2639" s="31">
        <v>179081.00146484375</v>
      </c>
      <c r="AS2639" s="31">
        <v>190301.998046875</v>
      </c>
      <c r="AT2639" s="31">
        <v>207999.9990234375</v>
      </c>
      <c r="AU2639" s="31">
        <v>198157</v>
      </c>
      <c r="AV2639" s="31">
        <v>245216</v>
      </c>
      <c r="AW2639" s="31">
        <v>211180</v>
      </c>
      <c r="AX2639" s="31">
        <v>14551</v>
      </c>
      <c r="AY2639" s="31">
        <v>119</v>
      </c>
      <c r="AZ2639" s="31">
        <v>14670</v>
      </c>
    </row>
    <row r="2640" spans="1:52" ht="15" customHeight="1">
      <c r="A2640" s="29" t="s">
        <v>9319</v>
      </c>
      <c r="B2640" s="34">
        <v>32218</v>
      </c>
      <c r="C2640" s="28">
        <v>99</v>
      </c>
      <c r="D2640" s="28">
        <v>19</v>
      </c>
      <c r="E2640" s="28">
        <v>30.5</v>
      </c>
      <c r="F2640" s="29" t="s">
        <v>9313</v>
      </c>
      <c r="G2640" s="29" t="s">
        <v>9312</v>
      </c>
      <c r="H2640" s="28">
        <v>661</v>
      </c>
      <c r="I2640" s="29" t="s">
        <v>8929</v>
      </c>
      <c r="J2640" s="33" t="s">
        <v>9318</v>
      </c>
      <c r="K2640" s="29" t="s">
        <v>178</v>
      </c>
      <c r="L2640" s="29" t="s">
        <v>9317</v>
      </c>
      <c r="M2640" s="29" t="s">
        <v>9316</v>
      </c>
      <c r="N2640" s="28">
        <v>484987.5</v>
      </c>
      <c r="O2640" s="28">
        <v>6264900</v>
      </c>
      <c r="P2640" s="29" t="s">
        <v>9315</v>
      </c>
      <c r="Q2640" s="32" t="s">
        <v>207</v>
      </c>
      <c r="R2640" s="19"/>
      <c r="S2640" s="19"/>
      <c r="T2640" s="19"/>
      <c r="U2640" s="19"/>
      <c r="V2640" s="19"/>
      <c r="W2640" s="19"/>
      <c r="X2640" s="19"/>
      <c r="Y2640" s="19"/>
      <c r="Z2640" s="19"/>
      <c r="AA2640" s="19"/>
      <c r="AB2640" s="19"/>
      <c r="AC2640" s="31">
        <v>192967.703125</v>
      </c>
      <c r="AD2640" s="31">
        <v>269742.78125</v>
      </c>
      <c r="AE2640" s="31">
        <v>274923.96875</v>
      </c>
      <c r="AF2640" s="31">
        <v>252935.78125</v>
      </c>
      <c r="AG2640" s="31">
        <v>246372</v>
      </c>
      <c r="AH2640" s="31">
        <v>255759</v>
      </c>
      <c r="AI2640" s="31">
        <v>267444</v>
      </c>
      <c r="AJ2640" s="31">
        <v>241938</v>
      </c>
      <c r="AK2640" s="31">
        <v>215142</v>
      </c>
      <c r="AL2640" s="31">
        <v>247580</v>
      </c>
      <c r="AM2640" s="31">
        <v>259585</v>
      </c>
      <c r="AN2640" s="31">
        <v>206088</v>
      </c>
      <c r="AO2640" s="31">
        <v>213729</v>
      </c>
      <c r="AP2640" s="31">
        <v>201561</v>
      </c>
      <c r="AQ2640" s="31">
        <v>213597</v>
      </c>
      <c r="AR2640" s="31">
        <v>167982.99853515625</v>
      </c>
      <c r="AS2640" s="31">
        <v>251998.0009765625</v>
      </c>
      <c r="AT2640" s="31">
        <v>225382</v>
      </c>
      <c r="AU2640" s="31">
        <v>191805</v>
      </c>
      <c r="AV2640" s="31">
        <v>230173</v>
      </c>
      <c r="AW2640" s="31">
        <v>184483</v>
      </c>
      <c r="AX2640" s="31">
        <v>19535</v>
      </c>
      <c r="AY2640" s="31">
        <v>9968</v>
      </c>
      <c r="AZ2640" s="31">
        <v>29503</v>
      </c>
    </row>
    <row r="2641" spans="1:52" ht="15" customHeight="1">
      <c r="A2641" s="29" t="s">
        <v>9314</v>
      </c>
      <c r="B2641" s="34">
        <v>32534</v>
      </c>
      <c r="C2641" s="28">
        <v>225</v>
      </c>
      <c r="D2641" s="28">
        <v>26</v>
      </c>
      <c r="E2641" s="28">
        <v>30</v>
      </c>
      <c r="F2641" s="29" t="s">
        <v>1171</v>
      </c>
      <c r="G2641" s="29" t="s">
        <v>9307</v>
      </c>
      <c r="H2641" s="28">
        <v>661</v>
      </c>
      <c r="I2641" s="29" t="s">
        <v>8929</v>
      </c>
      <c r="J2641" s="33" t="s">
        <v>9311</v>
      </c>
      <c r="K2641" s="29" t="s">
        <v>178</v>
      </c>
      <c r="L2641" s="29" t="s">
        <v>9310</v>
      </c>
      <c r="M2641" s="29" t="s">
        <v>1247</v>
      </c>
      <c r="N2641" s="28">
        <v>484329.7</v>
      </c>
      <c r="O2641" s="28">
        <v>6263111</v>
      </c>
      <c r="P2641" s="29" t="s">
        <v>9309</v>
      </c>
      <c r="Q2641" s="32" t="s">
        <v>207</v>
      </c>
      <c r="R2641" s="19"/>
      <c r="S2641" s="19"/>
      <c r="T2641" s="19"/>
      <c r="U2641" s="19"/>
      <c r="V2641" s="19"/>
      <c r="W2641" s="19"/>
      <c r="X2641" s="19"/>
      <c r="Y2641" s="19"/>
      <c r="Z2641" s="19"/>
      <c r="AA2641" s="19"/>
      <c r="AB2641" s="19"/>
      <c r="AC2641" s="19"/>
      <c r="AD2641" s="31">
        <v>546664</v>
      </c>
      <c r="AE2641" s="31">
        <v>607816</v>
      </c>
      <c r="AF2641" s="31">
        <v>559203</v>
      </c>
      <c r="AG2641" s="31">
        <v>511398</v>
      </c>
      <c r="AH2641" s="31">
        <v>569095</v>
      </c>
      <c r="AI2641" s="31">
        <v>580420</v>
      </c>
      <c r="AJ2641" s="31">
        <v>561856</v>
      </c>
      <c r="AK2641" s="31">
        <v>451466</v>
      </c>
      <c r="AL2641" s="31">
        <v>530063</v>
      </c>
      <c r="AM2641" s="31">
        <v>519890</v>
      </c>
      <c r="AN2641" s="31">
        <v>508563</v>
      </c>
      <c r="AO2641" s="31">
        <v>528849</v>
      </c>
      <c r="AP2641" s="31">
        <v>446531</v>
      </c>
      <c r="AQ2641" s="31">
        <v>475315</v>
      </c>
      <c r="AR2641" s="31">
        <v>423937</v>
      </c>
      <c r="AS2641" s="31">
        <v>516158</v>
      </c>
      <c r="AT2641" s="31">
        <v>513697</v>
      </c>
      <c r="AU2641" s="31">
        <v>442528</v>
      </c>
      <c r="AV2641" s="31">
        <v>603631</v>
      </c>
      <c r="AW2641" s="31">
        <v>520943</v>
      </c>
      <c r="AX2641" s="31">
        <v>43002</v>
      </c>
      <c r="AY2641" s="31">
        <v>27435</v>
      </c>
      <c r="AZ2641" s="31">
        <v>70437</v>
      </c>
    </row>
    <row r="2642" spans="1:52" ht="15" customHeight="1">
      <c r="A2642" s="29" t="s">
        <v>9308</v>
      </c>
      <c r="B2642" s="34">
        <v>36381</v>
      </c>
      <c r="C2642" s="28">
        <v>11</v>
      </c>
      <c r="D2642" s="28">
        <v>13</v>
      </c>
      <c r="E2642" s="28">
        <v>18</v>
      </c>
      <c r="F2642" s="29" t="s">
        <v>3445</v>
      </c>
      <c r="G2642" s="29" t="s">
        <v>7426</v>
      </c>
      <c r="H2642" s="28">
        <v>661</v>
      </c>
      <c r="I2642" s="29" t="s">
        <v>8929</v>
      </c>
      <c r="J2642" s="33" t="s">
        <v>9306</v>
      </c>
      <c r="K2642" s="29" t="s">
        <v>178</v>
      </c>
      <c r="L2642" s="29" t="s">
        <v>9305</v>
      </c>
      <c r="M2642" s="29" t="s">
        <v>590</v>
      </c>
      <c r="N2642" s="28">
        <v>489236</v>
      </c>
      <c r="O2642" s="28">
        <v>6266366</v>
      </c>
      <c r="P2642" s="29" t="s">
        <v>9304</v>
      </c>
      <c r="Q2642" s="32" t="s">
        <v>368</v>
      </c>
      <c r="R2642" s="19"/>
      <c r="S2642" s="19"/>
      <c r="T2642" s="19"/>
      <c r="U2642" s="19"/>
      <c r="V2642" s="19"/>
      <c r="W2642" s="19"/>
      <c r="X2642" s="19"/>
      <c r="Y2642" s="19"/>
      <c r="Z2642" s="19"/>
      <c r="AA2642" s="19"/>
      <c r="AB2642" s="19"/>
      <c r="AC2642" s="19"/>
      <c r="AD2642" s="19"/>
      <c r="AE2642" s="19"/>
      <c r="AF2642" s="19"/>
      <c r="AG2642" s="19"/>
      <c r="AH2642" s="19"/>
      <c r="AI2642" s="19"/>
      <c r="AJ2642" s="19"/>
      <c r="AK2642" s="19"/>
      <c r="AL2642" s="19"/>
      <c r="AM2642" s="19"/>
      <c r="AN2642" s="31">
        <v>6663</v>
      </c>
      <c r="AO2642" s="31">
        <v>20508</v>
      </c>
      <c r="AP2642" s="31">
        <v>47463</v>
      </c>
      <c r="AQ2642" s="31">
        <v>44853</v>
      </c>
      <c r="AR2642" s="31">
        <v>14386</v>
      </c>
      <c r="AS2642" s="31">
        <v>17393.999877929688</v>
      </c>
      <c r="AT2642" s="31">
        <v>15394.000244140625</v>
      </c>
      <c r="AU2642" s="31">
        <v>13510.999877929688</v>
      </c>
      <c r="AV2642" s="31">
        <v>20259.999938964844</v>
      </c>
      <c r="AW2642" s="31">
        <v>9277.5140380859375</v>
      </c>
      <c r="AX2642" s="31">
        <v>0</v>
      </c>
      <c r="AY2642" s="31">
        <v>0</v>
      </c>
      <c r="AZ2642" s="31">
        <v>0</v>
      </c>
    </row>
    <row r="2643" spans="1:52" ht="15" customHeight="1">
      <c r="A2643" s="29" t="s">
        <v>9303</v>
      </c>
      <c r="B2643" s="34">
        <v>36813</v>
      </c>
      <c r="C2643" s="28">
        <v>1000</v>
      </c>
      <c r="D2643" s="28">
        <v>0.1</v>
      </c>
      <c r="E2643" s="28">
        <v>0.1</v>
      </c>
      <c r="F2643" s="29" t="s">
        <v>172</v>
      </c>
      <c r="G2643" s="29" t="s">
        <v>9287</v>
      </c>
      <c r="H2643" s="28">
        <v>661</v>
      </c>
      <c r="I2643" s="29" t="s">
        <v>8929</v>
      </c>
      <c r="J2643" s="33" t="s">
        <v>9302</v>
      </c>
      <c r="K2643" s="29" t="s">
        <v>178</v>
      </c>
      <c r="L2643" s="29" t="s">
        <v>9290</v>
      </c>
      <c r="M2643" s="29" t="s">
        <v>1700</v>
      </c>
      <c r="N2643" s="28">
        <v>492001.9</v>
      </c>
      <c r="O2643" s="28">
        <v>6252931</v>
      </c>
      <c r="P2643" s="29" t="s">
        <v>9301</v>
      </c>
      <c r="Q2643" s="32" t="s">
        <v>174</v>
      </c>
      <c r="R2643" s="19"/>
      <c r="S2643" s="19"/>
      <c r="T2643" s="19"/>
      <c r="U2643" s="19"/>
      <c r="V2643" s="19"/>
      <c r="W2643" s="19"/>
      <c r="X2643" s="19"/>
      <c r="Y2643" s="19"/>
      <c r="Z2643" s="19"/>
      <c r="AA2643" s="19"/>
      <c r="AB2643" s="19"/>
      <c r="AC2643" s="19"/>
      <c r="AD2643" s="19"/>
      <c r="AE2643" s="19"/>
      <c r="AF2643" s="19"/>
      <c r="AG2643" s="19"/>
      <c r="AH2643" s="19"/>
      <c r="AI2643" s="19"/>
      <c r="AJ2643" s="19"/>
      <c r="AK2643" s="19"/>
      <c r="AL2643" s="19"/>
      <c r="AM2643" s="19"/>
      <c r="AN2643" s="19"/>
      <c r="AO2643" s="31">
        <v>516621</v>
      </c>
      <c r="AP2643" s="31">
        <v>1842454</v>
      </c>
      <c r="AQ2643" s="31">
        <v>1991535</v>
      </c>
      <c r="AR2643" s="31">
        <v>1810281</v>
      </c>
      <c r="AS2643" s="31">
        <v>1976800</v>
      </c>
      <c r="AT2643" s="31">
        <v>1926266</v>
      </c>
      <c r="AU2643" s="31">
        <v>1734683</v>
      </c>
      <c r="AV2643" s="31">
        <v>2161120</v>
      </c>
      <c r="AW2643" s="31">
        <v>1964378</v>
      </c>
      <c r="AX2643" s="31">
        <v>180642</v>
      </c>
      <c r="AY2643" s="31">
        <v>115237</v>
      </c>
      <c r="AZ2643" s="31">
        <v>295879</v>
      </c>
    </row>
    <row r="2644" spans="1:52" ht="15" customHeight="1">
      <c r="A2644" s="29" t="s">
        <v>9300</v>
      </c>
      <c r="B2644" s="34">
        <v>36800</v>
      </c>
      <c r="C2644" s="28">
        <v>1000</v>
      </c>
      <c r="D2644" s="28">
        <v>60</v>
      </c>
      <c r="E2644" s="28">
        <v>45</v>
      </c>
      <c r="F2644" s="29" t="s">
        <v>172</v>
      </c>
      <c r="G2644" s="29" t="s">
        <v>9287</v>
      </c>
      <c r="H2644" s="28">
        <v>661</v>
      </c>
      <c r="I2644" s="29" t="s">
        <v>8929</v>
      </c>
      <c r="J2644" s="33" t="s">
        <v>9299</v>
      </c>
      <c r="K2644" s="29" t="s">
        <v>178</v>
      </c>
      <c r="L2644" s="29" t="s">
        <v>9290</v>
      </c>
      <c r="M2644" s="29" t="s">
        <v>9298</v>
      </c>
      <c r="N2644" s="28">
        <v>491830.3</v>
      </c>
      <c r="O2644" s="28">
        <v>6253112</v>
      </c>
      <c r="P2644" s="29" t="s">
        <v>9297</v>
      </c>
      <c r="Q2644" s="32" t="s">
        <v>174</v>
      </c>
      <c r="R2644" s="19"/>
      <c r="S2644" s="19"/>
      <c r="T2644" s="19"/>
      <c r="U2644" s="19"/>
      <c r="V2644" s="19"/>
      <c r="W2644" s="19"/>
      <c r="X2644" s="19"/>
      <c r="Y2644" s="19"/>
      <c r="Z2644" s="19"/>
      <c r="AA2644" s="19"/>
      <c r="AB2644" s="19"/>
      <c r="AC2644" s="19"/>
      <c r="AD2644" s="19"/>
      <c r="AE2644" s="19"/>
      <c r="AF2644" s="19"/>
      <c r="AG2644" s="19"/>
      <c r="AH2644" s="19"/>
      <c r="AI2644" s="19"/>
      <c r="AJ2644" s="19"/>
      <c r="AK2644" s="19"/>
      <c r="AL2644" s="19"/>
      <c r="AM2644" s="19"/>
      <c r="AN2644" s="19"/>
      <c r="AO2644" s="31">
        <v>503506</v>
      </c>
      <c r="AP2644" s="31">
        <v>1724154</v>
      </c>
      <c r="AQ2644" s="31">
        <v>1872059</v>
      </c>
      <c r="AR2644" s="31">
        <v>1704850</v>
      </c>
      <c r="AS2644" s="31">
        <v>1878786</v>
      </c>
      <c r="AT2644" s="31">
        <v>1834231</v>
      </c>
      <c r="AU2644" s="31">
        <v>1693073</v>
      </c>
      <c r="AV2644" s="31">
        <v>1954574</v>
      </c>
      <c r="AW2644" s="31">
        <v>1782845</v>
      </c>
      <c r="AX2644" s="31">
        <v>168932</v>
      </c>
      <c r="AY2644" s="31">
        <v>111703</v>
      </c>
      <c r="AZ2644" s="31">
        <v>280635</v>
      </c>
    </row>
    <row r="2645" spans="1:52" ht="15" customHeight="1">
      <c r="A2645" s="29" t="s">
        <v>9296</v>
      </c>
      <c r="B2645" s="34">
        <v>36800</v>
      </c>
      <c r="C2645" s="28">
        <v>1000</v>
      </c>
      <c r="D2645" s="28">
        <v>0.1</v>
      </c>
      <c r="E2645" s="28">
        <v>0.1</v>
      </c>
      <c r="F2645" s="29" t="s">
        <v>172</v>
      </c>
      <c r="G2645" s="29" t="s">
        <v>9287</v>
      </c>
      <c r="H2645" s="28">
        <v>661</v>
      </c>
      <c r="I2645" s="29" t="s">
        <v>8929</v>
      </c>
      <c r="J2645" s="33" t="s">
        <v>9295</v>
      </c>
      <c r="K2645" s="29" t="s">
        <v>178</v>
      </c>
      <c r="L2645" s="29" t="s">
        <v>9290</v>
      </c>
      <c r="M2645" s="29" t="s">
        <v>9294</v>
      </c>
      <c r="N2645" s="28">
        <v>491668.1</v>
      </c>
      <c r="O2645" s="28">
        <v>6253284</v>
      </c>
      <c r="P2645" s="29" t="s">
        <v>9293</v>
      </c>
      <c r="Q2645" s="32" t="s">
        <v>174</v>
      </c>
      <c r="R2645" s="19"/>
      <c r="S2645" s="19"/>
      <c r="T2645" s="19"/>
      <c r="U2645" s="19"/>
      <c r="V2645" s="19"/>
      <c r="W2645" s="19"/>
      <c r="X2645" s="19"/>
      <c r="Y2645" s="19"/>
      <c r="Z2645" s="19"/>
      <c r="AA2645" s="19"/>
      <c r="AB2645" s="19"/>
      <c r="AC2645" s="19"/>
      <c r="AD2645" s="19"/>
      <c r="AE2645" s="19"/>
      <c r="AF2645" s="19"/>
      <c r="AG2645" s="19"/>
      <c r="AH2645" s="19"/>
      <c r="AI2645" s="19"/>
      <c r="AJ2645" s="19"/>
      <c r="AK2645" s="19"/>
      <c r="AL2645" s="19"/>
      <c r="AM2645" s="19"/>
      <c r="AN2645" s="19"/>
      <c r="AO2645" s="31">
        <v>479295</v>
      </c>
      <c r="AP2645" s="31">
        <v>1659598</v>
      </c>
      <c r="AQ2645" s="31">
        <v>1797199</v>
      </c>
      <c r="AR2645" s="31">
        <v>1586469</v>
      </c>
      <c r="AS2645" s="31">
        <v>1751918</v>
      </c>
      <c r="AT2645" s="31">
        <v>1767632</v>
      </c>
      <c r="AU2645" s="31">
        <v>1624153</v>
      </c>
      <c r="AV2645" s="31">
        <v>1852276</v>
      </c>
      <c r="AW2645" s="31">
        <v>1738093</v>
      </c>
      <c r="AX2645" s="31">
        <v>174602</v>
      </c>
      <c r="AY2645" s="31">
        <v>107946</v>
      </c>
      <c r="AZ2645" s="31">
        <v>282548</v>
      </c>
    </row>
    <row r="2646" spans="1:52" ht="15" customHeight="1">
      <c r="A2646" s="29" t="s">
        <v>9292</v>
      </c>
      <c r="B2646" s="34">
        <v>36800</v>
      </c>
      <c r="C2646" s="28">
        <v>1000</v>
      </c>
      <c r="D2646" s="28">
        <v>0.1</v>
      </c>
      <c r="E2646" s="28">
        <v>0.1</v>
      </c>
      <c r="F2646" s="29" t="s">
        <v>172</v>
      </c>
      <c r="G2646" s="29" t="s">
        <v>9287</v>
      </c>
      <c r="H2646" s="28">
        <v>661</v>
      </c>
      <c r="I2646" s="29" t="s">
        <v>8929</v>
      </c>
      <c r="J2646" s="33" t="s">
        <v>9291</v>
      </c>
      <c r="K2646" s="29" t="s">
        <v>178</v>
      </c>
      <c r="L2646" s="29" t="s">
        <v>9290</v>
      </c>
      <c r="M2646" s="29" t="s">
        <v>1180</v>
      </c>
      <c r="N2646" s="28">
        <v>491499.9</v>
      </c>
      <c r="O2646" s="28">
        <v>6253450</v>
      </c>
      <c r="P2646" s="29" t="s">
        <v>9289</v>
      </c>
      <c r="Q2646" s="32" t="s">
        <v>174</v>
      </c>
      <c r="R2646" s="19"/>
      <c r="S2646" s="19"/>
      <c r="T2646" s="19"/>
      <c r="U2646" s="19"/>
      <c r="V2646" s="19"/>
      <c r="W2646" s="19"/>
      <c r="X2646" s="19"/>
      <c r="Y2646" s="19"/>
      <c r="Z2646" s="19"/>
      <c r="AA2646" s="19"/>
      <c r="AB2646" s="19"/>
      <c r="AC2646" s="19"/>
      <c r="AD2646" s="19"/>
      <c r="AE2646" s="19"/>
      <c r="AF2646" s="19"/>
      <c r="AG2646" s="19"/>
      <c r="AH2646" s="19"/>
      <c r="AI2646" s="19"/>
      <c r="AJ2646" s="19"/>
      <c r="AK2646" s="19"/>
      <c r="AL2646" s="19"/>
      <c r="AM2646" s="19"/>
      <c r="AN2646" s="19"/>
      <c r="AO2646" s="31">
        <v>458207</v>
      </c>
      <c r="AP2646" s="31">
        <v>1707671</v>
      </c>
      <c r="AQ2646" s="31">
        <v>1804164</v>
      </c>
      <c r="AR2646" s="31">
        <v>1585460</v>
      </c>
      <c r="AS2646" s="31">
        <v>1757966</v>
      </c>
      <c r="AT2646" s="31">
        <v>1771421</v>
      </c>
      <c r="AU2646" s="31">
        <v>1609270</v>
      </c>
      <c r="AV2646" s="31">
        <v>1918351</v>
      </c>
      <c r="AW2646" s="31">
        <v>1695974</v>
      </c>
      <c r="AX2646" s="31">
        <v>103298</v>
      </c>
      <c r="AY2646" s="31">
        <v>107067</v>
      </c>
      <c r="AZ2646" s="31">
        <v>210365</v>
      </c>
    </row>
    <row r="2647" spans="1:52" ht="15" customHeight="1">
      <c r="A2647" s="29" t="s">
        <v>9288</v>
      </c>
      <c r="B2647" s="34">
        <v>29632</v>
      </c>
      <c r="C2647" s="28">
        <v>18</v>
      </c>
      <c r="D2647" s="28">
        <v>10.8</v>
      </c>
      <c r="E2647" s="28">
        <v>19</v>
      </c>
      <c r="F2647" s="29" t="s">
        <v>386</v>
      </c>
      <c r="G2647" s="29" t="s">
        <v>8388</v>
      </c>
      <c r="H2647" s="28">
        <v>661</v>
      </c>
      <c r="I2647" s="29" t="s">
        <v>8929</v>
      </c>
      <c r="J2647" s="33" t="s">
        <v>9286</v>
      </c>
      <c r="K2647" s="29" t="s">
        <v>178</v>
      </c>
      <c r="L2647" s="29" t="s">
        <v>9277</v>
      </c>
      <c r="M2647" s="29" t="s">
        <v>1313</v>
      </c>
      <c r="N2647" s="28">
        <v>482889.2</v>
      </c>
      <c r="O2647" s="28">
        <v>6256233</v>
      </c>
      <c r="P2647" s="29" t="s">
        <v>9285</v>
      </c>
      <c r="Q2647" s="32" t="s">
        <v>368</v>
      </c>
      <c r="R2647" s="19"/>
      <c r="S2647" s="19"/>
      <c r="T2647" s="19"/>
      <c r="U2647" s="19"/>
      <c r="V2647" s="31">
        <v>7830.01611328125</v>
      </c>
      <c r="W2647" s="31">
        <v>8447.2021484375</v>
      </c>
      <c r="X2647" s="31">
        <v>10242.337890625</v>
      </c>
      <c r="Y2647" s="31">
        <v>10398.4365234375</v>
      </c>
      <c r="Z2647" s="31">
        <v>8173.55859375</v>
      </c>
      <c r="AA2647" s="31">
        <v>10124.7939453125</v>
      </c>
      <c r="AB2647" s="31">
        <v>8945.7021484375</v>
      </c>
      <c r="AC2647" s="31">
        <v>9791.650390625</v>
      </c>
      <c r="AD2647" s="31">
        <v>10265.5537109375</v>
      </c>
      <c r="AE2647" s="31">
        <v>10462.732421875</v>
      </c>
      <c r="AF2647" s="31">
        <v>9625.9326171875</v>
      </c>
      <c r="AG2647" s="31">
        <v>11765</v>
      </c>
      <c r="AH2647" s="31">
        <v>11192</v>
      </c>
      <c r="AI2647" s="31">
        <v>9596</v>
      </c>
      <c r="AJ2647" s="31">
        <v>9408</v>
      </c>
      <c r="AK2647" s="31">
        <v>6911</v>
      </c>
      <c r="AL2647" s="31">
        <v>8641</v>
      </c>
      <c r="AM2647" s="31">
        <v>8941</v>
      </c>
      <c r="AN2647" s="31">
        <v>5667</v>
      </c>
      <c r="AO2647" s="31">
        <v>6838</v>
      </c>
      <c r="AP2647" s="31">
        <v>16064</v>
      </c>
      <c r="AQ2647" s="31">
        <v>35103</v>
      </c>
      <c r="AR2647" s="31">
        <v>11324.999969482422</v>
      </c>
      <c r="AS2647" s="31">
        <v>12183.999877929688</v>
      </c>
      <c r="AT2647" s="31">
        <v>12482</v>
      </c>
      <c r="AU2647" s="31">
        <v>11437.999908447266</v>
      </c>
      <c r="AV2647" s="31">
        <v>12093.000091552734</v>
      </c>
      <c r="AW2647" s="31">
        <v>8461.9419555664063</v>
      </c>
      <c r="AX2647" s="31">
        <v>0</v>
      </c>
      <c r="AY2647" s="31">
        <v>0</v>
      </c>
      <c r="AZ2647" s="31">
        <v>0</v>
      </c>
    </row>
    <row r="2648" spans="1:52" ht="15" customHeight="1">
      <c r="A2648" s="29" t="s">
        <v>9284</v>
      </c>
      <c r="B2648" s="34">
        <v>30117</v>
      </c>
      <c r="C2648" s="28">
        <v>22</v>
      </c>
      <c r="D2648" s="28">
        <v>10</v>
      </c>
      <c r="E2648" s="28">
        <v>18</v>
      </c>
      <c r="F2648" s="29" t="s">
        <v>9279</v>
      </c>
      <c r="G2648" s="29" t="s">
        <v>8224</v>
      </c>
      <c r="H2648" s="28">
        <v>661</v>
      </c>
      <c r="I2648" s="29" t="s">
        <v>8929</v>
      </c>
      <c r="J2648" s="33" t="s">
        <v>9283</v>
      </c>
      <c r="K2648" s="29" t="s">
        <v>178</v>
      </c>
      <c r="L2648" s="29" t="s">
        <v>9137</v>
      </c>
      <c r="M2648" s="29" t="s">
        <v>9282</v>
      </c>
      <c r="N2648" s="28">
        <v>483321.59999999998</v>
      </c>
      <c r="O2648" s="28">
        <v>6249666</v>
      </c>
      <c r="P2648" s="29" t="s">
        <v>9281</v>
      </c>
      <c r="Q2648" s="32" t="s">
        <v>368</v>
      </c>
      <c r="R2648" s="19"/>
      <c r="S2648" s="19"/>
      <c r="T2648" s="19"/>
      <c r="U2648" s="19"/>
      <c r="V2648" s="19"/>
      <c r="W2648" s="31">
        <v>24200</v>
      </c>
      <c r="X2648" s="31">
        <v>23584.041015625</v>
      </c>
      <c r="Y2648" s="31">
        <v>23943.474609375</v>
      </c>
      <c r="Z2648" s="31">
        <v>18820.462890625</v>
      </c>
      <c r="AA2648" s="31">
        <v>23313.3828125</v>
      </c>
      <c r="AB2648" s="31">
        <v>20598.40234375</v>
      </c>
      <c r="AC2648" s="31">
        <v>22546.28515625</v>
      </c>
      <c r="AD2648" s="31">
        <v>23637.49609375</v>
      </c>
      <c r="AE2648" s="31">
        <v>24091.521484375</v>
      </c>
      <c r="AF2648" s="31">
        <v>22164.703125</v>
      </c>
      <c r="AG2648" s="31">
        <v>23604</v>
      </c>
      <c r="AH2648" s="31">
        <v>21536</v>
      </c>
      <c r="AI2648" s="31">
        <v>20616</v>
      </c>
      <c r="AJ2648" s="31">
        <v>20914</v>
      </c>
      <c r="AK2648" s="31">
        <v>18939</v>
      </c>
      <c r="AL2648" s="31">
        <v>21998</v>
      </c>
      <c r="AM2648" s="31">
        <v>20657</v>
      </c>
      <c r="AN2648" s="31">
        <v>17106</v>
      </c>
      <c r="AO2648" s="31">
        <v>23399</v>
      </c>
      <c r="AP2648" s="31">
        <v>39273</v>
      </c>
      <c r="AQ2648" s="31">
        <v>58317</v>
      </c>
      <c r="AR2648" s="31">
        <v>17505.000061035156</v>
      </c>
      <c r="AS2648" s="31">
        <v>17220</v>
      </c>
      <c r="AT2648" s="31">
        <v>17647.999938964844</v>
      </c>
      <c r="AU2648" s="31">
        <v>15371.999816894531</v>
      </c>
      <c r="AV2648" s="31">
        <v>22518.999877929688</v>
      </c>
      <c r="AW2648" s="31">
        <v>18023.923034667969</v>
      </c>
      <c r="AX2648" s="31">
        <v>0</v>
      </c>
      <c r="AY2648" s="31">
        <v>0</v>
      </c>
      <c r="AZ2648" s="31">
        <v>0</v>
      </c>
    </row>
    <row r="2649" spans="1:52" ht="15" customHeight="1">
      <c r="A2649" s="29" t="s">
        <v>9280</v>
      </c>
      <c r="B2649" s="34">
        <v>31578</v>
      </c>
      <c r="C2649" s="28">
        <v>75</v>
      </c>
      <c r="D2649" s="28">
        <v>17</v>
      </c>
      <c r="E2649" s="28">
        <v>22.5</v>
      </c>
      <c r="F2649" s="29" t="s">
        <v>242</v>
      </c>
      <c r="G2649" s="29" t="s">
        <v>6433</v>
      </c>
      <c r="H2649" s="28">
        <v>661</v>
      </c>
      <c r="I2649" s="29" t="s">
        <v>8929</v>
      </c>
      <c r="J2649" s="33" t="s">
        <v>9278</v>
      </c>
      <c r="K2649" s="29" t="s">
        <v>178</v>
      </c>
      <c r="L2649" s="29" t="s">
        <v>9277</v>
      </c>
      <c r="M2649" s="29" t="s">
        <v>590</v>
      </c>
      <c r="N2649" s="28">
        <v>482685.2</v>
      </c>
      <c r="O2649" s="28">
        <v>6256936</v>
      </c>
      <c r="P2649" s="29" t="s">
        <v>9276</v>
      </c>
      <c r="Q2649" s="32" t="s">
        <v>207</v>
      </c>
      <c r="R2649" s="19"/>
      <c r="S2649" s="19"/>
      <c r="T2649" s="19"/>
      <c r="U2649" s="19"/>
      <c r="V2649" s="19"/>
      <c r="W2649" s="19"/>
      <c r="X2649" s="19"/>
      <c r="Y2649" s="19"/>
      <c r="Z2649" s="19"/>
      <c r="AA2649" s="31">
        <v>97561.8046875</v>
      </c>
      <c r="AB2649" s="31">
        <v>172400.3125</v>
      </c>
      <c r="AC2649" s="31">
        <v>188703.3125</v>
      </c>
      <c r="AD2649" s="31">
        <v>197836.3125</v>
      </c>
      <c r="AE2649" s="31">
        <v>201636.3125</v>
      </c>
      <c r="AF2649" s="31">
        <v>185509.625</v>
      </c>
      <c r="AG2649" s="31">
        <v>194525</v>
      </c>
      <c r="AH2649" s="31">
        <v>179181</v>
      </c>
      <c r="AI2649" s="31">
        <v>187629</v>
      </c>
      <c r="AJ2649" s="31">
        <v>175890</v>
      </c>
      <c r="AK2649" s="31">
        <v>146558</v>
      </c>
      <c r="AL2649" s="31">
        <v>175902</v>
      </c>
      <c r="AM2649" s="31">
        <v>180412</v>
      </c>
      <c r="AN2649" s="31">
        <v>161299</v>
      </c>
      <c r="AO2649" s="31">
        <v>179428</v>
      </c>
      <c r="AP2649" s="31">
        <v>139933</v>
      </c>
      <c r="AQ2649" s="31">
        <v>150200</v>
      </c>
      <c r="AR2649" s="31">
        <v>120873</v>
      </c>
      <c r="AS2649" s="31">
        <v>158060</v>
      </c>
      <c r="AT2649" s="31">
        <v>147104.00048828125</v>
      </c>
      <c r="AU2649" s="31">
        <v>127078.99853515625</v>
      </c>
      <c r="AV2649" s="31">
        <v>165460</v>
      </c>
      <c r="AW2649" s="31">
        <v>153261</v>
      </c>
      <c r="AX2649" s="31">
        <v>14319</v>
      </c>
      <c r="AY2649" s="31">
        <v>8785</v>
      </c>
      <c r="AZ2649" s="31">
        <v>23104</v>
      </c>
    </row>
    <row r="2650" spans="1:52" ht="15" customHeight="1">
      <c r="A2650" s="29" t="s">
        <v>9275</v>
      </c>
      <c r="B2650" s="34">
        <v>35348</v>
      </c>
      <c r="C2650" s="28">
        <v>600</v>
      </c>
      <c r="D2650" s="28">
        <v>43</v>
      </c>
      <c r="E2650" s="28">
        <v>46</v>
      </c>
      <c r="F2650" s="29" t="s">
        <v>172</v>
      </c>
      <c r="G2650" s="29" t="s">
        <v>8357</v>
      </c>
      <c r="H2650" s="28">
        <v>661</v>
      </c>
      <c r="I2650" s="29" t="s">
        <v>8929</v>
      </c>
      <c r="J2650" s="33" t="s">
        <v>9274</v>
      </c>
      <c r="K2650" s="29" t="s">
        <v>178</v>
      </c>
      <c r="L2650" s="29" t="s">
        <v>8941</v>
      </c>
      <c r="M2650" s="29" t="s">
        <v>745</v>
      </c>
      <c r="N2650" s="28">
        <v>467395.4</v>
      </c>
      <c r="O2650" s="28">
        <v>6248471</v>
      </c>
      <c r="P2650" s="29" t="s">
        <v>9263</v>
      </c>
      <c r="Q2650" s="32" t="s">
        <v>174</v>
      </c>
      <c r="R2650" s="19"/>
      <c r="S2650" s="19"/>
      <c r="T2650" s="19"/>
      <c r="U2650" s="19"/>
      <c r="V2650" s="19"/>
      <c r="W2650" s="19"/>
      <c r="X2650" s="19"/>
      <c r="Y2650" s="19"/>
      <c r="Z2650" s="19"/>
      <c r="AA2650" s="19"/>
      <c r="AB2650" s="19"/>
      <c r="AC2650" s="19"/>
      <c r="AD2650" s="19"/>
      <c r="AE2650" s="19"/>
      <c r="AF2650" s="19"/>
      <c r="AG2650" s="19"/>
      <c r="AH2650" s="19"/>
      <c r="AI2650" s="19"/>
      <c r="AJ2650" s="19"/>
      <c r="AK2650" s="31">
        <v>247333.328125</v>
      </c>
      <c r="AL2650" s="31">
        <v>1268950</v>
      </c>
      <c r="AM2650" s="31">
        <v>1380766.625</v>
      </c>
      <c r="AN2650" s="31">
        <v>1150600</v>
      </c>
      <c r="AO2650" s="31">
        <v>1300033.375</v>
      </c>
      <c r="AP2650" s="31">
        <v>1070443.82421875</v>
      </c>
      <c r="AQ2650" s="31">
        <v>1142235.33203125</v>
      </c>
      <c r="AR2650" s="31">
        <v>978871.15625</v>
      </c>
      <c r="AS2650" s="31">
        <v>1090877.99609375</v>
      </c>
      <c r="AT2650" s="31">
        <v>1083797.66796875</v>
      </c>
      <c r="AU2650" s="31">
        <v>926966.8359375</v>
      </c>
      <c r="AV2650" s="31">
        <v>1216052.66015625</v>
      </c>
      <c r="AW2650" s="31">
        <v>1089944.32421875</v>
      </c>
      <c r="AX2650" s="31">
        <v>92202.8359375</v>
      </c>
      <c r="AY2650" s="31">
        <v>58068.5</v>
      </c>
      <c r="AZ2650" s="31">
        <v>150271.3359375</v>
      </c>
    </row>
    <row r="2651" spans="1:52" ht="15" customHeight="1">
      <c r="A2651" s="29" t="s">
        <v>9273</v>
      </c>
      <c r="B2651" s="34">
        <v>35348</v>
      </c>
      <c r="C2651" s="28">
        <v>600</v>
      </c>
      <c r="D2651" s="28">
        <v>43</v>
      </c>
      <c r="E2651" s="28">
        <v>46</v>
      </c>
      <c r="F2651" s="29" t="s">
        <v>172</v>
      </c>
      <c r="G2651" s="29" t="s">
        <v>8357</v>
      </c>
      <c r="H2651" s="28">
        <v>661</v>
      </c>
      <c r="I2651" s="29" t="s">
        <v>8929</v>
      </c>
      <c r="J2651" s="33" t="s">
        <v>9272</v>
      </c>
      <c r="K2651" s="29" t="s">
        <v>178</v>
      </c>
      <c r="L2651" s="29" t="s">
        <v>8941</v>
      </c>
      <c r="M2651" s="29" t="s">
        <v>270</v>
      </c>
      <c r="N2651" s="28">
        <v>467430.8</v>
      </c>
      <c r="O2651" s="28">
        <v>6248601</v>
      </c>
      <c r="P2651" s="29" t="s">
        <v>9263</v>
      </c>
      <c r="Q2651" s="32" t="s">
        <v>174</v>
      </c>
      <c r="R2651" s="19"/>
      <c r="S2651" s="19"/>
      <c r="T2651" s="19"/>
      <c r="U2651" s="19"/>
      <c r="V2651" s="19"/>
      <c r="W2651" s="19"/>
      <c r="X2651" s="19"/>
      <c r="Y2651" s="19"/>
      <c r="Z2651" s="19"/>
      <c r="AA2651" s="19"/>
      <c r="AB2651" s="19"/>
      <c r="AC2651" s="19"/>
      <c r="AD2651" s="19"/>
      <c r="AE2651" s="19"/>
      <c r="AF2651" s="19"/>
      <c r="AG2651" s="19"/>
      <c r="AH2651" s="19"/>
      <c r="AI2651" s="19"/>
      <c r="AJ2651" s="19"/>
      <c r="AK2651" s="31">
        <v>247333.328125</v>
      </c>
      <c r="AL2651" s="31">
        <v>1268950</v>
      </c>
      <c r="AM2651" s="31">
        <v>1380766.625</v>
      </c>
      <c r="AN2651" s="31">
        <v>1150600</v>
      </c>
      <c r="AO2651" s="31">
        <v>1300033.375</v>
      </c>
      <c r="AP2651" s="31">
        <v>1070443.82421875</v>
      </c>
      <c r="AQ2651" s="31">
        <v>1142235.33203125</v>
      </c>
      <c r="AR2651" s="31">
        <v>978871.15625</v>
      </c>
      <c r="AS2651" s="31">
        <v>1090877.99609375</v>
      </c>
      <c r="AT2651" s="31">
        <v>1083797.66796875</v>
      </c>
      <c r="AU2651" s="31">
        <v>926966.8359375</v>
      </c>
      <c r="AV2651" s="31">
        <v>1216052.66015625</v>
      </c>
      <c r="AW2651" s="31">
        <v>1089944.32421875</v>
      </c>
      <c r="AX2651" s="31">
        <v>92202.8359375</v>
      </c>
      <c r="AY2651" s="31">
        <v>58068.5</v>
      </c>
      <c r="AZ2651" s="31">
        <v>150271.3359375</v>
      </c>
    </row>
    <row r="2652" spans="1:52" ht="15" customHeight="1">
      <c r="A2652" s="29" t="s">
        <v>9271</v>
      </c>
      <c r="B2652" s="34">
        <v>35348</v>
      </c>
      <c r="C2652" s="28">
        <v>600</v>
      </c>
      <c r="D2652" s="28">
        <v>43</v>
      </c>
      <c r="E2652" s="28">
        <v>46</v>
      </c>
      <c r="F2652" s="29" t="s">
        <v>172</v>
      </c>
      <c r="G2652" s="29" t="s">
        <v>8357</v>
      </c>
      <c r="H2652" s="28">
        <v>661</v>
      </c>
      <c r="I2652" s="29" t="s">
        <v>8929</v>
      </c>
      <c r="J2652" s="33" t="s">
        <v>9270</v>
      </c>
      <c r="K2652" s="29" t="s">
        <v>178</v>
      </c>
      <c r="L2652" s="29" t="s">
        <v>8941</v>
      </c>
      <c r="M2652" s="29" t="s">
        <v>745</v>
      </c>
      <c r="N2652" s="28">
        <v>467466.1</v>
      </c>
      <c r="O2652" s="28">
        <v>6248732</v>
      </c>
      <c r="P2652" s="29" t="s">
        <v>9263</v>
      </c>
      <c r="Q2652" s="32" t="s">
        <v>174</v>
      </c>
      <c r="R2652" s="19"/>
      <c r="S2652" s="19"/>
      <c r="T2652" s="19"/>
      <c r="U2652" s="19"/>
      <c r="V2652" s="19"/>
      <c r="W2652" s="19"/>
      <c r="X2652" s="19"/>
      <c r="Y2652" s="19"/>
      <c r="Z2652" s="19"/>
      <c r="AA2652" s="19"/>
      <c r="AB2652" s="19"/>
      <c r="AC2652" s="19"/>
      <c r="AD2652" s="19"/>
      <c r="AE2652" s="19"/>
      <c r="AF2652" s="19"/>
      <c r="AG2652" s="19"/>
      <c r="AH2652" s="19"/>
      <c r="AI2652" s="19"/>
      <c r="AJ2652" s="19"/>
      <c r="AK2652" s="31">
        <v>247333.328125</v>
      </c>
      <c r="AL2652" s="31">
        <v>1268950</v>
      </c>
      <c r="AM2652" s="31">
        <v>1380766.625</v>
      </c>
      <c r="AN2652" s="31">
        <v>1150600</v>
      </c>
      <c r="AO2652" s="31">
        <v>1300033.375</v>
      </c>
      <c r="AP2652" s="31">
        <v>1070443.82421875</v>
      </c>
      <c r="AQ2652" s="31">
        <v>1142235.33203125</v>
      </c>
      <c r="AR2652" s="31">
        <v>978871.15625</v>
      </c>
      <c r="AS2652" s="31">
        <v>1090877.99609375</v>
      </c>
      <c r="AT2652" s="31">
        <v>1083797.66796875</v>
      </c>
      <c r="AU2652" s="31">
        <v>926966.8359375</v>
      </c>
      <c r="AV2652" s="31">
        <v>1216052.66015625</v>
      </c>
      <c r="AW2652" s="31">
        <v>1089944.32421875</v>
      </c>
      <c r="AX2652" s="31">
        <v>92202.8359375</v>
      </c>
      <c r="AY2652" s="31">
        <v>58068.5</v>
      </c>
      <c r="AZ2652" s="31">
        <v>150271.3359375</v>
      </c>
    </row>
    <row r="2653" spans="1:52" ht="15" customHeight="1">
      <c r="A2653" s="29" t="s">
        <v>9269</v>
      </c>
      <c r="B2653" s="34">
        <v>35348</v>
      </c>
      <c r="C2653" s="28">
        <v>600</v>
      </c>
      <c r="D2653" s="28">
        <v>43</v>
      </c>
      <c r="E2653" s="28">
        <v>46</v>
      </c>
      <c r="F2653" s="29" t="s">
        <v>172</v>
      </c>
      <c r="G2653" s="29" t="s">
        <v>8357</v>
      </c>
      <c r="H2653" s="28">
        <v>661</v>
      </c>
      <c r="I2653" s="29" t="s">
        <v>8929</v>
      </c>
      <c r="J2653" s="33" t="s">
        <v>9268</v>
      </c>
      <c r="K2653" s="29" t="s">
        <v>178</v>
      </c>
      <c r="L2653" s="29" t="s">
        <v>8941</v>
      </c>
      <c r="M2653" s="29" t="s">
        <v>745</v>
      </c>
      <c r="N2653" s="28">
        <v>467502.5</v>
      </c>
      <c r="O2653" s="28">
        <v>6248861</v>
      </c>
      <c r="P2653" s="29" t="s">
        <v>9263</v>
      </c>
      <c r="Q2653" s="32" t="s">
        <v>174</v>
      </c>
      <c r="R2653" s="19"/>
      <c r="S2653" s="19"/>
      <c r="T2653" s="19"/>
      <c r="U2653" s="19"/>
      <c r="V2653" s="19"/>
      <c r="W2653" s="19"/>
      <c r="X2653" s="19"/>
      <c r="Y2653" s="19"/>
      <c r="Z2653" s="19"/>
      <c r="AA2653" s="19"/>
      <c r="AB2653" s="19"/>
      <c r="AC2653" s="19"/>
      <c r="AD2653" s="19"/>
      <c r="AE2653" s="19"/>
      <c r="AF2653" s="19"/>
      <c r="AG2653" s="19"/>
      <c r="AH2653" s="19"/>
      <c r="AI2653" s="19"/>
      <c r="AJ2653" s="19"/>
      <c r="AK2653" s="31">
        <v>247333.328125</v>
      </c>
      <c r="AL2653" s="31">
        <v>1268950</v>
      </c>
      <c r="AM2653" s="31">
        <v>1380766.625</v>
      </c>
      <c r="AN2653" s="31">
        <v>1150600</v>
      </c>
      <c r="AO2653" s="31">
        <v>1300033.375</v>
      </c>
      <c r="AP2653" s="31">
        <v>1070443.82421875</v>
      </c>
      <c r="AQ2653" s="31">
        <v>1142235.33203125</v>
      </c>
      <c r="AR2653" s="31">
        <v>978871.15625</v>
      </c>
      <c r="AS2653" s="31">
        <v>1090877.99609375</v>
      </c>
      <c r="AT2653" s="31">
        <v>1083797.66796875</v>
      </c>
      <c r="AU2653" s="31">
        <v>926966.8359375</v>
      </c>
      <c r="AV2653" s="31">
        <v>1216052.66015625</v>
      </c>
      <c r="AW2653" s="31">
        <v>1089944.32421875</v>
      </c>
      <c r="AX2653" s="31">
        <v>92202.8359375</v>
      </c>
      <c r="AY2653" s="31">
        <v>58068.5</v>
      </c>
      <c r="AZ2653" s="31">
        <v>150271.3359375</v>
      </c>
    </row>
    <row r="2654" spans="1:52" ht="15" customHeight="1">
      <c r="A2654" s="29" t="s">
        <v>9267</v>
      </c>
      <c r="B2654" s="34">
        <v>35348</v>
      </c>
      <c r="C2654" s="28">
        <v>600</v>
      </c>
      <c r="D2654" s="28">
        <v>43</v>
      </c>
      <c r="E2654" s="28">
        <v>46</v>
      </c>
      <c r="F2654" s="29" t="s">
        <v>172</v>
      </c>
      <c r="G2654" s="29" t="s">
        <v>8357</v>
      </c>
      <c r="H2654" s="28">
        <v>661</v>
      </c>
      <c r="I2654" s="29" t="s">
        <v>8929</v>
      </c>
      <c r="J2654" s="33" t="s">
        <v>9266</v>
      </c>
      <c r="K2654" s="29" t="s">
        <v>178</v>
      </c>
      <c r="L2654" s="29" t="s">
        <v>8941</v>
      </c>
      <c r="M2654" s="29" t="s">
        <v>745</v>
      </c>
      <c r="N2654" s="28">
        <v>467537.9</v>
      </c>
      <c r="O2654" s="28">
        <v>6248992</v>
      </c>
      <c r="P2654" s="29" t="s">
        <v>9263</v>
      </c>
      <c r="Q2654" s="32" t="s">
        <v>174</v>
      </c>
      <c r="R2654" s="19"/>
      <c r="S2654" s="19"/>
      <c r="T2654" s="19"/>
      <c r="U2654" s="19"/>
      <c r="V2654" s="19"/>
      <c r="W2654" s="19"/>
      <c r="X2654" s="19"/>
      <c r="Y2654" s="19"/>
      <c r="Z2654" s="19"/>
      <c r="AA2654" s="19"/>
      <c r="AB2654" s="19"/>
      <c r="AC2654" s="19"/>
      <c r="AD2654" s="19"/>
      <c r="AE2654" s="19"/>
      <c r="AF2654" s="19"/>
      <c r="AG2654" s="19"/>
      <c r="AH2654" s="19"/>
      <c r="AI2654" s="19"/>
      <c r="AJ2654" s="19"/>
      <c r="AK2654" s="31">
        <v>247333.328125</v>
      </c>
      <c r="AL2654" s="31">
        <v>1268950</v>
      </c>
      <c r="AM2654" s="31">
        <v>1380766.625</v>
      </c>
      <c r="AN2654" s="31">
        <v>1150600</v>
      </c>
      <c r="AO2654" s="31">
        <v>1300033.375</v>
      </c>
      <c r="AP2654" s="31">
        <v>1070443.82421875</v>
      </c>
      <c r="AQ2654" s="31">
        <v>1142235.33203125</v>
      </c>
      <c r="AR2654" s="31">
        <v>978871.15625</v>
      </c>
      <c r="AS2654" s="31">
        <v>1090877.99609375</v>
      </c>
      <c r="AT2654" s="31">
        <v>1083797.66796875</v>
      </c>
      <c r="AU2654" s="31">
        <v>926966.8359375</v>
      </c>
      <c r="AV2654" s="31">
        <v>1216052.66015625</v>
      </c>
      <c r="AW2654" s="31">
        <v>1089944.32421875</v>
      </c>
      <c r="AX2654" s="31">
        <v>92202.8359375</v>
      </c>
      <c r="AY2654" s="31">
        <v>58068.5</v>
      </c>
      <c r="AZ2654" s="31">
        <v>150271.3359375</v>
      </c>
    </row>
    <row r="2655" spans="1:52" ht="15" customHeight="1">
      <c r="A2655" s="29" t="s">
        <v>9265</v>
      </c>
      <c r="B2655" s="34">
        <v>35348</v>
      </c>
      <c r="C2655" s="28">
        <v>600</v>
      </c>
      <c r="D2655" s="28">
        <v>43</v>
      </c>
      <c r="E2655" s="28">
        <v>46</v>
      </c>
      <c r="F2655" s="29" t="s">
        <v>172</v>
      </c>
      <c r="G2655" s="29" t="s">
        <v>8357</v>
      </c>
      <c r="H2655" s="28">
        <v>661</v>
      </c>
      <c r="I2655" s="29" t="s">
        <v>8929</v>
      </c>
      <c r="J2655" s="33" t="s">
        <v>9264</v>
      </c>
      <c r="K2655" s="29" t="s">
        <v>178</v>
      </c>
      <c r="L2655" s="29" t="s">
        <v>8941</v>
      </c>
      <c r="M2655" s="29" t="s">
        <v>745</v>
      </c>
      <c r="N2655" s="28">
        <v>467572.3</v>
      </c>
      <c r="O2655" s="28">
        <v>6249122</v>
      </c>
      <c r="P2655" s="29" t="s">
        <v>9263</v>
      </c>
      <c r="Q2655" s="32" t="s">
        <v>174</v>
      </c>
      <c r="R2655" s="19"/>
      <c r="S2655" s="19"/>
      <c r="T2655" s="19"/>
      <c r="U2655" s="19"/>
      <c r="V2655" s="19"/>
      <c r="W2655" s="19"/>
      <c r="X2655" s="19"/>
      <c r="Y2655" s="19"/>
      <c r="Z2655" s="19"/>
      <c r="AA2655" s="19"/>
      <c r="AB2655" s="19"/>
      <c r="AC2655" s="19"/>
      <c r="AD2655" s="19"/>
      <c r="AE2655" s="19"/>
      <c r="AF2655" s="19"/>
      <c r="AG2655" s="19"/>
      <c r="AH2655" s="19"/>
      <c r="AI2655" s="19"/>
      <c r="AJ2655" s="19"/>
      <c r="AK2655" s="31">
        <v>247333.328125</v>
      </c>
      <c r="AL2655" s="31">
        <v>1268950</v>
      </c>
      <c r="AM2655" s="31">
        <v>1380766.625</v>
      </c>
      <c r="AN2655" s="31">
        <v>1150600</v>
      </c>
      <c r="AO2655" s="31">
        <v>1300033.375</v>
      </c>
      <c r="AP2655" s="31">
        <v>1070443.82421875</v>
      </c>
      <c r="AQ2655" s="31">
        <v>1142235.33203125</v>
      </c>
      <c r="AR2655" s="31">
        <v>978871.15625</v>
      </c>
      <c r="AS2655" s="31">
        <v>1090877.99609375</v>
      </c>
      <c r="AT2655" s="31">
        <v>1083797.66796875</v>
      </c>
      <c r="AU2655" s="31">
        <v>926966.8359375</v>
      </c>
      <c r="AV2655" s="31">
        <v>1216052.66015625</v>
      </c>
      <c r="AW2655" s="31">
        <v>1089944.32421875</v>
      </c>
      <c r="AX2655" s="31">
        <v>92202.8359375</v>
      </c>
      <c r="AY2655" s="31">
        <v>58068.5</v>
      </c>
      <c r="AZ2655" s="31">
        <v>150271.3359375</v>
      </c>
    </row>
    <row r="2656" spans="1:52" ht="15" customHeight="1">
      <c r="A2656" s="29" t="s">
        <v>9262</v>
      </c>
      <c r="B2656" s="34">
        <v>35359</v>
      </c>
      <c r="C2656" s="28">
        <v>600</v>
      </c>
      <c r="D2656" s="28">
        <v>44</v>
      </c>
      <c r="E2656" s="28">
        <v>40</v>
      </c>
      <c r="F2656" s="29" t="s">
        <v>242</v>
      </c>
      <c r="G2656" s="29" t="s">
        <v>2716</v>
      </c>
      <c r="H2656" s="28">
        <v>661</v>
      </c>
      <c r="I2656" s="29" t="s">
        <v>8929</v>
      </c>
      <c r="J2656" s="33" t="s">
        <v>9261</v>
      </c>
      <c r="K2656" s="29" t="s">
        <v>178</v>
      </c>
      <c r="L2656" s="29" t="s">
        <v>9260</v>
      </c>
      <c r="M2656" s="29" t="s">
        <v>2838</v>
      </c>
      <c r="N2656" s="28">
        <v>483791.9</v>
      </c>
      <c r="O2656" s="28">
        <v>6247996</v>
      </c>
      <c r="P2656" s="29" t="s">
        <v>9259</v>
      </c>
      <c r="Q2656" s="32" t="s">
        <v>174</v>
      </c>
      <c r="R2656" s="19"/>
      <c r="S2656" s="19"/>
      <c r="T2656" s="19"/>
      <c r="U2656" s="19"/>
      <c r="V2656" s="19"/>
      <c r="W2656" s="19"/>
      <c r="X2656" s="19"/>
      <c r="Y2656" s="19"/>
      <c r="Z2656" s="19"/>
      <c r="AA2656" s="19"/>
      <c r="AB2656" s="19"/>
      <c r="AC2656" s="19"/>
      <c r="AD2656" s="19"/>
      <c r="AE2656" s="19"/>
      <c r="AF2656" s="19"/>
      <c r="AG2656" s="19"/>
      <c r="AH2656" s="19"/>
      <c r="AI2656" s="19"/>
      <c r="AJ2656" s="19"/>
      <c r="AK2656" s="31">
        <v>200000</v>
      </c>
      <c r="AL2656" s="31">
        <v>1229000</v>
      </c>
      <c r="AM2656" s="31">
        <v>1286000</v>
      </c>
      <c r="AN2656" s="31">
        <v>1114000</v>
      </c>
      <c r="AO2656" s="31">
        <v>1269000</v>
      </c>
      <c r="AP2656" s="31">
        <v>1011760</v>
      </c>
      <c r="AQ2656" s="31">
        <v>1091607</v>
      </c>
      <c r="AR2656" s="31">
        <v>977495</v>
      </c>
      <c r="AS2656" s="31">
        <v>1104327</v>
      </c>
      <c r="AT2656" s="31">
        <v>1098880</v>
      </c>
      <c r="AU2656" s="31">
        <v>956627</v>
      </c>
      <c r="AV2656" s="31">
        <v>1265281</v>
      </c>
      <c r="AW2656" s="31">
        <v>1101262</v>
      </c>
      <c r="AX2656" s="31">
        <v>100601</v>
      </c>
      <c r="AY2656" s="31">
        <v>63887</v>
      </c>
      <c r="AZ2656" s="31">
        <v>164488</v>
      </c>
    </row>
    <row r="2657" spans="1:52" ht="15" customHeight="1">
      <c r="A2657" s="29" t="s">
        <v>9258</v>
      </c>
      <c r="B2657" s="34">
        <v>35521</v>
      </c>
      <c r="C2657" s="28">
        <v>600</v>
      </c>
      <c r="D2657" s="28">
        <v>44</v>
      </c>
      <c r="E2657" s="28">
        <v>50</v>
      </c>
      <c r="F2657" s="29" t="s">
        <v>242</v>
      </c>
      <c r="G2657" s="29" t="s">
        <v>3981</v>
      </c>
      <c r="H2657" s="28">
        <v>661</v>
      </c>
      <c r="I2657" s="29" t="s">
        <v>8929</v>
      </c>
      <c r="J2657" s="33" t="s">
        <v>9257</v>
      </c>
      <c r="K2657" s="29" t="s">
        <v>178</v>
      </c>
      <c r="L2657" s="29" t="s">
        <v>9222</v>
      </c>
      <c r="M2657" s="29" t="s">
        <v>7928</v>
      </c>
      <c r="N2657" s="28">
        <v>462701.2</v>
      </c>
      <c r="O2657" s="28">
        <v>6248672</v>
      </c>
      <c r="P2657" s="29" t="s">
        <v>9221</v>
      </c>
      <c r="Q2657" s="32" t="s">
        <v>174</v>
      </c>
      <c r="R2657" s="19"/>
      <c r="S2657" s="19"/>
      <c r="T2657" s="19"/>
      <c r="U2657" s="19"/>
      <c r="V2657" s="19"/>
      <c r="W2657" s="19"/>
      <c r="X2657" s="19"/>
      <c r="Y2657" s="19"/>
      <c r="Z2657" s="19"/>
      <c r="AA2657" s="19"/>
      <c r="AB2657" s="19"/>
      <c r="AC2657" s="19"/>
      <c r="AD2657" s="19"/>
      <c r="AE2657" s="19"/>
      <c r="AF2657" s="19"/>
      <c r="AG2657" s="19"/>
      <c r="AH2657" s="19"/>
      <c r="AI2657" s="19"/>
      <c r="AJ2657" s="19"/>
      <c r="AK2657" s="19"/>
      <c r="AL2657" s="31">
        <v>858726.6875</v>
      </c>
      <c r="AM2657" s="31">
        <v>1375086.625</v>
      </c>
      <c r="AN2657" s="31">
        <v>1187353.375</v>
      </c>
      <c r="AO2657" s="31">
        <v>1330640</v>
      </c>
      <c r="AP2657" s="31">
        <v>1078234.1953125</v>
      </c>
      <c r="AQ2657" s="31">
        <v>1119604.4609375</v>
      </c>
      <c r="AR2657" s="31">
        <v>1031467.140625</v>
      </c>
      <c r="AS2657" s="31">
        <v>1157307.6015625</v>
      </c>
      <c r="AT2657" s="31">
        <v>1186657.87109375</v>
      </c>
      <c r="AU2657" s="31">
        <v>1048675.06640625</v>
      </c>
      <c r="AV2657" s="31">
        <v>1334256.875</v>
      </c>
      <c r="AW2657" s="31">
        <v>1190603.453125</v>
      </c>
      <c r="AX2657" s="31">
        <v>107641.1328125</v>
      </c>
      <c r="AY2657" s="31">
        <v>64771.6015625</v>
      </c>
      <c r="AZ2657" s="31">
        <v>172412.734375</v>
      </c>
    </row>
    <row r="2658" spans="1:52" ht="15" customHeight="1">
      <c r="A2658" s="29" t="s">
        <v>9256</v>
      </c>
      <c r="B2658" s="34">
        <v>35521</v>
      </c>
      <c r="C2658" s="28">
        <v>600</v>
      </c>
      <c r="D2658" s="28">
        <v>44</v>
      </c>
      <c r="E2658" s="28">
        <v>50</v>
      </c>
      <c r="F2658" s="29" t="s">
        <v>242</v>
      </c>
      <c r="G2658" s="29" t="s">
        <v>3981</v>
      </c>
      <c r="H2658" s="28">
        <v>661</v>
      </c>
      <c r="I2658" s="29" t="s">
        <v>8929</v>
      </c>
      <c r="J2658" s="33" t="s">
        <v>9255</v>
      </c>
      <c r="K2658" s="29" t="s">
        <v>178</v>
      </c>
      <c r="L2658" s="29" t="s">
        <v>9222</v>
      </c>
      <c r="M2658" s="29" t="s">
        <v>7459</v>
      </c>
      <c r="N2658" s="28">
        <v>462640.6</v>
      </c>
      <c r="O2658" s="28">
        <v>6248954</v>
      </c>
      <c r="P2658" s="29" t="s">
        <v>9221</v>
      </c>
      <c r="Q2658" s="32" t="s">
        <v>174</v>
      </c>
      <c r="R2658" s="19"/>
      <c r="S2658" s="19"/>
      <c r="T2658" s="19"/>
      <c r="U2658" s="19"/>
      <c r="V2658" s="19"/>
      <c r="W2658" s="19"/>
      <c r="X2658" s="19"/>
      <c r="Y2658" s="19"/>
      <c r="Z2658" s="19"/>
      <c r="AA2658" s="19"/>
      <c r="AB2658" s="19"/>
      <c r="AC2658" s="19"/>
      <c r="AD2658" s="19"/>
      <c r="AE2658" s="19"/>
      <c r="AF2658" s="19"/>
      <c r="AG2658" s="19"/>
      <c r="AH2658" s="19"/>
      <c r="AI2658" s="19"/>
      <c r="AJ2658" s="19"/>
      <c r="AK2658" s="19"/>
      <c r="AL2658" s="31">
        <v>858726.6875</v>
      </c>
      <c r="AM2658" s="31">
        <v>1375086.625</v>
      </c>
      <c r="AN2658" s="31">
        <v>1187353.375</v>
      </c>
      <c r="AO2658" s="31">
        <v>1330640</v>
      </c>
      <c r="AP2658" s="31">
        <v>1078234.1953125</v>
      </c>
      <c r="AQ2658" s="31">
        <v>1119604.4609375</v>
      </c>
      <c r="AR2658" s="31">
        <v>1031467.140625</v>
      </c>
      <c r="AS2658" s="31">
        <v>1157307.6015625</v>
      </c>
      <c r="AT2658" s="31">
        <v>1186657.87109375</v>
      </c>
      <c r="AU2658" s="31">
        <v>1048675.06640625</v>
      </c>
      <c r="AV2658" s="31">
        <v>1334256.875</v>
      </c>
      <c r="AW2658" s="31">
        <v>1190603.453125</v>
      </c>
      <c r="AX2658" s="31">
        <v>107641.1328125</v>
      </c>
      <c r="AY2658" s="31">
        <v>64771.6015625</v>
      </c>
      <c r="AZ2658" s="31">
        <v>172412.734375</v>
      </c>
    </row>
    <row r="2659" spans="1:52" ht="15" customHeight="1">
      <c r="A2659" s="29" t="s">
        <v>9254</v>
      </c>
      <c r="B2659" s="34">
        <v>35521</v>
      </c>
      <c r="C2659" s="28">
        <v>600</v>
      </c>
      <c r="D2659" s="28">
        <v>44</v>
      </c>
      <c r="E2659" s="28">
        <v>50</v>
      </c>
      <c r="F2659" s="29" t="s">
        <v>242</v>
      </c>
      <c r="G2659" s="29" t="s">
        <v>3981</v>
      </c>
      <c r="H2659" s="28">
        <v>661</v>
      </c>
      <c r="I2659" s="29" t="s">
        <v>8929</v>
      </c>
      <c r="J2659" s="33" t="s">
        <v>9253</v>
      </c>
      <c r="K2659" s="29" t="s">
        <v>178</v>
      </c>
      <c r="L2659" s="29" t="s">
        <v>9222</v>
      </c>
      <c r="M2659" s="29" t="s">
        <v>2728</v>
      </c>
      <c r="N2659" s="28">
        <v>462579.9</v>
      </c>
      <c r="O2659" s="28">
        <v>6249236</v>
      </c>
      <c r="P2659" s="29" t="s">
        <v>9221</v>
      </c>
      <c r="Q2659" s="32" t="s">
        <v>174</v>
      </c>
      <c r="R2659" s="19"/>
      <c r="S2659" s="19"/>
      <c r="T2659" s="19"/>
      <c r="U2659" s="19"/>
      <c r="V2659" s="19"/>
      <c r="W2659" s="19"/>
      <c r="X2659" s="19"/>
      <c r="Y2659" s="19"/>
      <c r="Z2659" s="19"/>
      <c r="AA2659" s="19"/>
      <c r="AB2659" s="19"/>
      <c r="AC2659" s="19"/>
      <c r="AD2659" s="19"/>
      <c r="AE2659" s="19"/>
      <c r="AF2659" s="19"/>
      <c r="AG2659" s="19"/>
      <c r="AH2659" s="19"/>
      <c r="AI2659" s="19"/>
      <c r="AJ2659" s="19"/>
      <c r="AK2659" s="19"/>
      <c r="AL2659" s="31">
        <v>858726.6875</v>
      </c>
      <c r="AM2659" s="31">
        <v>1375086.625</v>
      </c>
      <c r="AN2659" s="31">
        <v>1187353.375</v>
      </c>
      <c r="AO2659" s="31">
        <v>1330640</v>
      </c>
      <c r="AP2659" s="31">
        <v>1078234.1953125</v>
      </c>
      <c r="AQ2659" s="31">
        <v>1119604.4609375</v>
      </c>
      <c r="AR2659" s="31">
        <v>1031467.140625</v>
      </c>
      <c r="AS2659" s="31">
        <v>1157307.6015625</v>
      </c>
      <c r="AT2659" s="31">
        <v>1186657.87109375</v>
      </c>
      <c r="AU2659" s="31">
        <v>1048675.06640625</v>
      </c>
      <c r="AV2659" s="31">
        <v>1334256.875</v>
      </c>
      <c r="AW2659" s="31">
        <v>1190603.453125</v>
      </c>
      <c r="AX2659" s="31">
        <v>107641.1328125</v>
      </c>
      <c r="AY2659" s="31">
        <v>64771.6015625</v>
      </c>
      <c r="AZ2659" s="31">
        <v>172412.734375</v>
      </c>
    </row>
    <row r="2660" spans="1:52" ht="15" customHeight="1">
      <c r="A2660" s="29" t="s">
        <v>9252</v>
      </c>
      <c r="B2660" s="34">
        <v>35521</v>
      </c>
      <c r="C2660" s="28">
        <v>600</v>
      </c>
      <c r="D2660" s="28">
        <v>44</v>
      </c>
      <c r="E2660" s="28">
        <v>50</v>
      </c>
      <c r="F2660" s="29" t="s">
        <v>242</v>
      </c>
      <c r="G2660" s="29" t="s">
        <v>3981</v>
      </c>
      <c r="H2660" s="28">
        <v>661</v>
      </c>
      <c r="I2660" s="29" t="s">
        <v>8929</v>
      </c>
      <c r="J2660" s="33" t="s">
        <v>9251</v>
      </c>
      <c r="K2660" s="29" t="s">
        <v>178</v>
      </c>
      <c r="L2660" s="29" t="s">
        <v>9222</v>
      </c>
      <c r="M2660" s="29" t="s">
        <v>2100</v>
      </c>
      <c r="N2660" s="28">
        <v>462989.6</v>
      </c>
      <c r="O2660" s="28">
        <v>6248599</v>
      </c>
      <c r="P2660" s="29" t="s">
        <v>9221</v>
      </c>
      <c r="Q2660" s="32" t="s">
        <v>174</v>
      </c>
      <c r="R2660" s="19"/>
      <c r="S2660" s="19"/>
      <c r="T2660" s="19"/>
      <c r="U2660" s="19"/>
      <c r="V2660" s="19"/>
      <c r="W2660" s="19"/>
      <c r="X2660" s="19"/>
      <c r="Y2660" s="19"/>
      <c r="Z2660" s="19"/>
      <c r="AA2660" s="19"/>
      <c r="AB2660" s="19"/>
      <c r="AC2660" s="19"/>
      <c r="AD2660" s="19"/>
      <c r="AE2660" s="19"/>
      <c r="AF2660" s="19"/>
      <c r="AG2660" s="19"/>
      <c r="AH2660" s="19"/>
      <c r="AI2660" s="19"/>
      <c r="AJ2660" s="19"/>
      <c r="AK2660" s="19"/>
      <c r="AL2660" s="31">
        <v>858726.6875</v>
      </c>
      <c r="AM2660" s="31">
        <v>1375086.625</v>
      </c>
      <c r="AN2660" s="31">
        <v>1187353.375</v>
      </c>
      <c r="AO2660" s="31">
        <v>1330640</v>
      </c>
      <c r="AP2660" s="31">
        <v>1078234.1953125</v>
      </c>
      <c r="AQ2660" s="31">
        <v>1119604.4609375</v>
      </c>
      <c r="AR2660" s="31">
        <v>1031467.140625</v>
      </c>
      <c r="AS2660" s="31">
        <v>1157307.6015625</v>
      </c>
      <c r="AT2660" s="31">
        <v>1186657.87109375</v>
      </c>
      <c r="AU2660" s="31">
        <v>1048675.06640625</v>
      </c>
      <c r="AV2660" s="31">
        <v>1334256.875</v>
      </c>
      <c r="AW2660" s="31">
        <v>1190603.453125</v>
      </c>
      <c r="AX2660" s="31">
        <v>107641.1328125</v>
      </c>
      <c r="AY2660" s="31">
        <v>64771.6015625</v>
      </c>
      <c r="AZ2660" s="31">
        <v>172412.734375</v>
      </c>
    </row>
    <row r="2661" spans="1:52" ht="15" customHeight="1">
      <c r="A2661" s="29" t="s">
        <v>9250</v>
      </c>
      <c r="B2661" s="34">
        <v>35521</v>
      </c>
      <c r="C2661" s="28">
        <v>600</v>
      </c>
      <c r="D2661" s="28">
        <v>44</v>
      </c>
      <c r="E2661" s="28">
        <v>50</v>
      </c>
      <c r="F2661" s="29" t="s">
        <v>242</v>
      </c>
      <c r="G2661" s="29" t="s">
        <v>3981</v>
      </c>
      <c r="H2661" s="28">
        <v>661</v>
      </c>
      <c r="I2661" s="29" t="s">
        <v>8929</v>
      </c>
      <c r="J2661" s="33" t="s">
        <v>9249</v>
      </c>
      <c r="K2661" s="29" t="s">
        <v>178</v>
      </c>
      <c r="L2661" s="29" t="s">
        <v>9222</v>
      </c>
      <c r="M2661" s="29" t="s">
        <v>2100</v>
      </c>
      <c r="N2661" s="28">
        <v>462929</v>
      </c>
      <c r="O2661" s="28">
        <v>6248880</v>
      </c>
      <c r="P2661" s="29" t="s">
        <v>9221</v>
      </c>
      <c r="Q2661" s="32" t="s">
        <v>174</v>
      </c>
      <c r="R2661" s="19"/>
      <c r="S2661" s="19"/>
      <c r="T2661" s="19"/>
      <c r="U2661" s="19"/>
      <c r="V2661" s="19"/>
      <c r="W2661" s="19"/>
      <c r="X2661" s="19"/>
      <c r="Y2661" s="19"/>
      <c r="Z2661" s="19"/>
      <c r="AA2661" s="19"/>
      <c r="AB2661" s="19"/>
      <c r="AC2661" s="19"/>
      <c r="AD2661" s="19"/>
      <c r="AE2661" s="19"/>
      <c r="AF2661" s="19"/>
      <c r="AG2661" s="19"/>
      <c r="AH2661" s="19"/>
      <c r="AI2661" s="19"/>
      <c r="AJ2661" s="19"/>
      <c r="AK2661" s="19"/>
      <c r="AL2661" s="31">
        <v>858726.6875</v>
      </c>
      <c r="AM2661" s="31">
        <v>1375086.625</v>
      </c>
      <c r="AN2661" s="31">
        <v>1187353.375</v>
      </c>
      <c r="AO2661" s="31">
        <v>1330640</v>
      </c>
      <c r="AP2661" s="31">
        <v>1078234.1953125</v>
      </c>
      <c r="AQ2661" s="31">
        <v>1119604.4609375</v>
      </c>
      <c r="AR2661" s="31">
        <v>1031467.140625</v>
      </c>
      <c r="AS2661" s="31">
        <v>1157307.6015625</v>
      </c>
      <c r="AT2661" s="31">
        <v>1186657.87109375</v>
      </c>
      <c r="AU2661" s="31">
        <v>1048675.06640625</v>
      </c>
      <c r="AV2661" s="31">
        <v>1334256.875</v>
      </c>
      <c r="AW2661" s="31">
        <v>1190603.453125</v>
      </c>
      <c r="AX2661" s="31">
        <v>107641.1328125</v>
      </c>
      <c r="AY2661" s="31">
        <v>64771.6015625</v>
      </c>
      <c r="AZ2661" s="31">
        <v>172412.734375</v>
      </c>
    </row>
    <row r="2662" spans="1:52" ht="15" customHeight="1">
      <c r="A2662" s="29" t="s">
        <v>9248</v>
      </c>
      <c r="B2662" s="34">
        <v>35521</v>
      </c>
      <c r="C2662" s="28">
        <v>600</v>
      </c>
      <c r="D2662" s="28">
        <v>44</v>
      </c>
      <c r="E2662" s="28">
        <v>50</v>
      </c>
      <c r="F2662" s="29" t="s">
        <v>242</v>
      </c>
      <c r="G2662" s="29" t="s">
        <v>3981</v>
      </c>
      <c r="H2662" s="28">
        <v>661</v>
      </c>
      <c r="I2662" s="29" t="s">
        <v>8929</v>
      </c>
      <c r="J2662" s="33" t="s">
        <v>9247</v>
      </c>
      <c r="K2662" s="29" t="s">
        <v>178</v>
      </c>
      <c r="L2662" s="29" t="s">
        <v>9222</v>
      </c>
      <c r="M2662" s="29" t="s">
        <v>9246</v>
      </c>
      <c r="N2662" s="28">
        <v>462867.4</v>
      </c>
      <c r="O2662" s="28">
        <v>6249162</v>
      </c>
      <c r="P2662" s="29" t="s">
        <v>9221</v>
      </c>
      <c r="Q2662" s="32" t="s">
        <v>174</v>
      </c>
      <c r="R2662" s="19"/>
      <c r="S2662" s="19"/>
      <c r="T2662" s="19"/>
      <c r="U2662" s="19"/>
      <c r="V2662" s="19"/>
      <c r="W2662" s="19"/>
      <c r="X2662" s="19"/>
      <c r="Y2662" s="19"/>
      <c r="Z2662" s="19"/>
      <c r="AA2662" s="19"/>
      <c r="AB2662" s="19"/>
      <c r="AC2662" s="19"/>
      <c r="AD2662" s="19"/>
      <c r="AE2662" s="19"/>
      <c r="AF2662" s="19"/>
      <c r="AG2662" s="19"/>
      <c r="AH2662" s="19"/>
      <c r="AI2662" s="19"/>
      <c r="AJ2662" s="19"/>
      <c r="AK2662" s="19"/>
      <c r="AL2662" s="31">
        <v>858726.6875</v>
      </c>
      <c r="AM2662" s="31">
        <v>1375086.625</v>
      </c>
      <c r="AN2662" s="31">
        <v>1187353.375</v>
      </c>
      <c r="AO2662" s="31">
        <v>1330640</v>
      </c>
      <c r="AP2662" s="31">
        <v>1078234.1953125</v>
      </c>
      <c r="AQ2662" s="31">
        <v>1119604.4609375</v>
      </c>
      <c r="AR2662" s="31">
        <v>1031467.140625</v>
      </c>
      <c r="AS2662" s="31">
        <v>1157307.6015625</v>
      </c>
      <c r="AT2662" s="31">
        <v>1186657.87109375</v>
      </c>
      <c r="AU2662" s="31">
        <v>1048675.06640625</v>
      </c>
      <c r="AV2662" s="31">
        <v>1334256.875</v>
      </c>
      <c r="AW2662" s="31">
        <v>1190603.453125</v>
      </c>
      <c r="AX2662" s="31">
        <v>107641.1328125</v>
      </c>
      <c r="AY2662" s="31">
        <v>64771.6015625</v>
      </c>
      <c r="AZ2662" s="31">
        <v>172412.734375</v>
      </c>
    </row>
    <row r="2663" spans="1:52" ht="15" customHeight="1">
      <c r="A2663" s="29" t="s">
        <v>9245</v>
      </c>
      <c r="B2663" s="34">
        <v>35521</v>
      </c>
      <c r="C2663" s="28">
        <v>600</v>
      </c>
      <c r="D2663" s="28">
        <v>44</v>
      </c>
      <c r="E2663" s="28">
        <v>50</v>
      </c>
      <c r="F2663" s="29" t="s">
        <v>242</v>
      </c>
      <c r="G2663" s="29" t="s">
        <v>3981</v>
      </c>
      <c r="H2663" s="28">
        <v>661</v>
      </c>
      <c r="I2663" s="29" t="s">
        <v>8929</v>
      </c>
      <c r="J2663" s="33" t="s">
        <v>9244</v>
      </c>
      <c r="K2663" s="29" t="s">
        <v>178</v>
      </c>
      <c r="L2663" s="29" t="s">
        <v>9222</v>
      </c>
      <c r="M2663" s="29" t="s">
        <v>9243</v>
      </c>
      <c r="N2663" s="28">
        <v>462806.8</v>
      </c>
      <c r="O2663" s="28">
        <v>6249443</v>
      </c>
      <c r="P2663" s="29" t="s">
        <v>9221</v>
      </c>
      <c r="Q2663" s="32" t="s">
        <v>174</v>
      </c>
      <c r="R2663" s="19"/>
      <c r="S2663" s="19"/>
      <c r="T2663" s="19"/>
      <c r="U2663" s="19"/>
      <c r="V2663" s="19"/>
      <c r="W2663" s="19"/>
      <c r="X2663" s="19"/>
      <c r="Y2663" s="19"/>
      <c r="Z2663" s="19"/>
      <c r="AA2663" s="19"/>
      <c r="AB2663" s="19"/>
      <c r="AC2663" s="19"/>
      <c r="AD2663" s="19"/>
      <c r="AE2663" s="19"/>
      <c r="AF2663" s="19"/>
      <c r="AG2663" s="19"/>
      <c r="AH2663" s="19"/>
      <c r="AI2663" s="19"/>
      <c r="AJ2663" s="19"/>
      <c r="AK2663" s="19"/>
      <c r="AL2663" s="31">
        <v>858726.6875</v>
      </c>
      <c r="AM2663" s="31">
        <v>1375086.625</v>
      </c>
      <c r="AN2663" s="31">
        <v>1187353.375</v>
      </c>
      <c r="AO2663" s="31">
        <v>1330640</v>
      </c>
      <c r="AP2663" s="31">
        <v>1078234.1953125</v>
      </c>
      <c r="AQ2663" s="31">
        <v>1119604.4609375</v>
      </c>
      <c r="AR2663" s="31">
        <v>1031467.140625</v>
      </c>
      <c r="AS2663" s="31">
        <v>1157307.6015625</v>
      </c>
      <c r="AT2663" s="31">
        <v>1186657.87109375</v>
      </c>
      <c r="AU2663" s="31">
        <v>1048675.06640625</v>
      </c>
      <c r="AV2663" s="31">
        <v>1334256.875</v>
      </c>
      <c r="AW2663" s="31">
        <v>1190603.453125</v>
      </c>
      <c r="AX2663" s="31">
        <v>107641.1328125</v>
      </c>
      <c r="AY2663" s="31">
        <v>64771.6015625</v>
      </c>
      <c r="AZ2663" s="31">
        <v>172412.734375</v>
      </c>
    </row>
    <row r="2664" spans="1:52" ht="15" customHeight="1">
      <c r="A2664" s="29" t="s">
        <v>9242</v>
      </c>
      <c r="B2664" s="34">
        <v>35521</v>
      </c>
      <c r="C2664" s="28">
        <v>600</v>
      </c>
      <c r="D2664" s="28">
        <v>44</v>
      </c>
      <c r="E2664" s="28">
        <v>50</v>
      </c>
      <c r="F2664" s="29" t="s">
        <v>242</v>
      </c>
      <c r="G2664" s="29" t="s">
        <v>3981</v>
      </c>
      <c r="H2664" s="28">
        <v>661</v>
      </c>
      <c r="I2664" s="29" t="s">
        <v>8929</v>
      </c>
      <c r="J2664" s="33" t="s">
        <v>9241</v>
      </c>
      <c r="K2664" s="29" t="s">
        <v>178</v>
      </c>
      <c r="L2664" s="29" t="s">
        <v>9222</v>
      </c>
      <c r="M2664" s="29" t="s">
        <v>7233</v>
      </c>
      <c r="N2664" s="28">
        <v>463372.5</v>
      </c>
      <c r="O2664" s="28">
        <v>6248500</v>
      </c>
      <c r="P2664" s="29" t="s">
        <v>9221</v>
      </c>
      <c r="Q2664" s="32" t="s">
        <v>174</v>
      </c>
      <c r="R2664" s="19"/>
      <c r="S2664" s="19"/>
      <c r="T2664" s="19"/>
      <c r="U2664" s="19"/>
      <c r="V2664" s="19"/>
      <c r="W2664" s="19"/>
      <c r="X2664" s="19"/>
      <c r="Y2664" s="19"/>
      <c r="Z2664" s="19"/>
      <c r="AA2664" s="19"/>
      <c r="AB2664" s="19"/>
      <c r="AC2664" s="19"/>
      <c r="AD2664" s="19"/>
      <c r="AE2664" s="19"/>
      <c r="AF2664" s="19"/>
      <c r="AG2664" s="19"/>
      <c r="AH2664" s="19"/>
      <c r="AI2664" s="19"/>
      <c r="AJ2664" s="19"/>
      <c r="AK2664" s="19"/>
      <c r="AL2664" s="31">
        <v>858726.6875</v>
      </c>
      <c r="AM2664" s="31">
        <v>1375086.625</v>
      </c>
      <c r="AN2664" s="31">
        <v>1187353.375</v>
      </c>
      <c r="AO2664" s="31">
        <v>1330640</v>
      </c>
      <c r="AP2664" s="31">
        <v>1078234.1953125</v>
      </c>
      <c r="AQ2664" s="31">
        <v>1119604.4609375</v>
      </c>
      <c r="AR2664" s="31">
        <v>1031467.140625</v>
      </c>
      <c r="AS2664" s="31">
        <v>1157307.6015625</v>
      </c>
      <c r="AT2664" s="31">
        <v>1186657.87109375</v>
      </c>
      <c r="AU2664" s="31">
        <v>1048675.06640625</v>
      </c>
      <c r="AV2664" s="31">
        <v>1334256.875</v>
      </c>
      <c r="AW2664" s="31">
        <v>1190603.453125</v>
      </c>
      <c r="AX2664" s="31">
        <v>107641.1328125</v>
      </c>
      <c r="AY2664" s="31">
        <v>64771.6015625</v>
      </c>
      <c r="AZ2664" s="31">
        <v>172412.734375</v>
      </c>
    </row>
    <row r="2665" spans="1:52" ht="15" customHeight="1">
      <c r="A2665" s="29" t="s">
        <v>9240</v>
      </c>
      <c r="B2665" s="34">
        <v>35521</v>
      </c>
      <c r="C2665" s="28">
        <v>600</v>
      </c>
      <c r="D2665" s="28">
        <v>44</v>
      </c>
      <c r="E2665" s="28">
        <v>50</v>
      </c>
      <c r="F2665" s="29" t="s">
        <v>242</v>
      </c>
      <c r="G2665" s="29" t="s">
        <v>3981</v>
      </c>
      <c r="H2665" s="28">
        <v>661</v>
      </c>
      <c r="I2665" s="29" t="s">
        <v>8929</v>
      </c>
      <c r="J2665" s="33" t="s">
        <v>9239</v>
      </c>
      <c r="K2665" s="29" t="s">
        <v>178</v>
      </c>
      <c r="L2665" s="29" t="s">
        <v>9222</v>
      </c>
      <c r="M2665" s="29" t="s">
        <v>9238</v>
      </c>
      <c r="N2665" s="28">
        <v>463309.9</v>
      </c>
      <c r="O2665" s="28">
        <v>6248781</v>
      </c>
      <c r="P2665" s="29" t="s">
        <v>9221</v>
      </c>
      <c r="Q2665" s="32" t="s">
        <v>174</v>
      </c>
      <c r="R2665" s="19"/>
      <c r="S2665" s="19"/>
      <c r="T2665" s="19"/>
      <c r="U2665" s="19"/>
      <c r="V2665" s="19"/>
      <c r="W2665" s="19"/>
      <c r="X2665" s="19"/>
      <c r="Y2665" s="19"/>
      <c r="Z2665" s="19"/>
      <c r="AA2665" s="19"/>
      <c r="AB2665" s="19"/>
      <c r="AC2665" s="19"/>
      <c r="AD2665" s="19"/>
      <c r="AE2665" s="19"/>
      <c r="AF2665" s="19"/>
      <c r="AG2665" s="19"/>
      <c r="AH2665" s="19"/>
      <c r="AI2665" s="19"/>
      <c r="AJ2665" s="19"/>
      <c r="AK2665" s="19"/>
      <c r="AL2665" s="31">
        <v>858726.6875</v>
      </c>
      <c r="AM2665" s="31">
        <v>1375086.625</v>
      </c>
      <c r="AN2665" s="31">
        <v>1187353.375</v>
      </c>
      <c r="AO2665" s="31">
        <v>1330640</v>
      </c>
      <c r="AP2665" s="31">
        <v>1078234.1953125</v>
      </c>
      <c r="AQ2665" s="31">
        <v>1119604.4609375</v>
      </c>
      <c r="AR2665" s="31">
        <v>1031467.140625</v>
      </c>
      <c r="AS2665" s="31">
        <v>1157307.6015625</v>
      </c>
      <c r="AT2665" s="31">
        <v>1186657.87109375</v>
      </c>
      <c r="AU2665" s="31">
        <v>1048675.06640625</v>
      </c>
      <c r="AV2665" s="31">
        <v>1334256.875</v>
      </c>
      <c r="AW2665" s="31">
        <v>1190603.453125</v>
      </c>
      <c r="AX2665" s="31">
        <v>107641.1328125</v>
      </c>
      <c r="AY2665" s="31">
        <v>64771.6015625</v>
      </c>
      <c r="AZ2665" s="31">
        <v>172412.734375</v>
      </c>
    </row>
    <row r="2666" spans="1:52" ht="15" customHeight="1">
      <c r="A2666" s="29" t="s">
        <v>9237</v>
      </c>
      <c r="B2666" s="34">
        <v>35521</v>
      </c>
      <c r="C2666" s="28">
        <v>600</v>
      </c>
      <c r="D2666" s="28">
        <v>44</v>
      </c>
      <c r="E2666" s="28">
        <v>50</v>
      </c>
      <c r="F2666" s="29" t="s">
        <v>242</v>
      </c>
      <c r="G2666" s="29" t="s">
        <v>3981</v>
      </c>
      <c r="H2666" s="28">
        <v>661</v>
      </c>
      <c r="I2666" s="29" t="s">
        <v>8929</v>
      </c>
      <c r="J2666" s="33" t="s">
        <v>9236</v>
      </c>
      <c r="K2666" s="29" t="s">
        <v>178</v>
      </c>
      <c r="L2666" s="29" t="s">
        <v>9222</v>
      </c>
      <c r="M2666" s="29" t="s">
        <v>5685</v>
      </c>
      <c r="N2666" s="28">
        <v>463247.3</v>
      </c>
      <c r="O2666" s="28">
        <v>6249063</v>
      </c>
      <c r="P2666" s="29" t="s">
        <v>9221</v>
      </c>
      <c r="Q2666" s="32" t="s">
        <v>174</v>
      </c>
      <c r="R2666" s="19"/>
      <c r="S2666" s="19"/>
      <c r="T2666" s="19"/>
      <c r="U2666" s="19"/>
      <c r="V2666" s="19"/>
      <c r="W2666" s="19"/>
      <c r="X2666" s="19"/>
      <c r="Y2666" s="19"/>
      <c r="Z2666" s="19"/>
      <c r="AA2666" s="19"/>
      <c r="AB2666" s="19"/>
      <c r="AC2666" s="19"/>
      <c r="AD2666" s="19"/>
      <c r="AE2666" s="19"/>
      <c r="AF2666" s="19"/>
      <c r="AG2666" s="19"/>
      <c r="AH2666" s="19"/>
      <c r="AI2666" s="19"/>
      <c r="AJ2666" s="19"/>
      <c r="AK2666" s="19"/>
      <c r="AL2666" s="31">
        <v>858726.6875</v>
      </c>
      <c r="AM2666" s="31">
        <v>1375086.625</v>
      </c>
      <c r="AN2666" s="31">
        <v>1187353.375</v>
      </c>
      <c r="AO2666" s="31">
        <v>1330640</v>
      </c>
      <c r="AP2666" s="31">
        <v>1078234.1953125</v>
      </c>
      <c r="AQ2666" s="31">
        <v>1119604.4609375</v>
      </c>
      <c r="AR2666" s="31">
        <v>1031467.140625</v>
      </c>
      <c r="AS2666" s="31">
        <v>1157307.6015625</v>
      </c>
      <c r="AT2666" s="31">
        <v>1186657.87109375</v>
      </c>
      <c r="AU2666" s="31">
        <v>1048675.06640625</v>
      </c>
      <c r="AV2666" s="31">
        <v>1334256.875</v>
      </c>
      <c r="AW2666" s="31">
        <v>1190603.453125</v>
      </c>
      <c r="AX2666" s="31">
        <v>107641.1328125</v>
      </c>
      <c r="AY2666" s="31">
        <v>64771.6015625</v>
      </c>
      <c r="AZ2666" s="31">
        <v>172412.734375</v>
      </c>
    </row>
    <row r="2667" spans="1:52" ht="15" customHeight="1">
      <c r="A2667" s="29" t="s">
        <v>9235</v>
      </c>
      <c r="B2667" s="34">
        <v>35521</v>
      </c>
      <c r="C2667" s="28">
        <v>600</v>
      </c>
      <c r="D2667" s="28">
        <v>44</v>
      </c>
      <c r="E2667" s="28">
        <v>50</v>
      </c>
      <c r="F2667" s="29" t="s">
        <v>242</v>
      </c>
      <c r="G2667" s="29" t="s">
        <v>3981</v>
      </c>
      <c r="H2667" s="28">
        <v>661</v>
      </c>
      <c r="I2667" s="29" t="s">
        <v>8929</v>
      </c>
      <c r="J2667" s="33" t="s">
        <v>9234</v>
      </c>
      <c r="K2667" s="29" t="s">
        <v>178</v>
      </c>
      <c r="L2667" s="29" t="s">
        <v>9222</v>
      </c>
      <c r="M2667" s="29" t="s">
        <v>1457</v>
      </c>
      <c r="N2667" s="28">
        <v>463185.6</v>
      </c>
      <c r="O2667" s="28">
        <v>6249346</v>
      </c>
      <c r="P2667" s="29" t="s">
        <v>9221</v>
      </c>
      <c r="Q2667" s="32" t="s">
        <v>174</v>
      </c>
      <c r="R2667" s="19"/>
      <c r="S2667" s="19"/>
      <c r="T2667" s="19"/>
      <c r="U2667" s="19"/>
      <c r="V2667" s="19"/>
      <c r="W2667" s="19"/>
      <c r="X2667" s="19"/>
      <c r="Y2667" s="19"/>
      <c r="Z2667" s="19"/>
      <c r="AA2667" s="19"/>
      <c r="AB2667" s="19"/>
      <c r="AC2667" s="19"/>
      <c r="AD2667" s="19"/>
      <c r="AE2667" s="19"/>
      <c r="AF2667" s="19"/>
      <c r="AG2667" s="19"/>
      <c r="AH2667" s="19"/>
      <c r="AI2667" s="19"/>
      <c r="AJ2667" s="19"/>
      <c r="AK2667" s="19"/>
      <c r="AL2667" s="31">
        <v>858726.6875</v>
      </c>
      <c r="AM2667" s="31">
        <v>1375086.625</v>
      </c>
      <c r="AN2667" s="31">
        <v>1187353.375</v>
      </c>
      <c r="AO2667" s="31">
        <v>1330640</v>
      </c>
      <c r="AP2667" s="31">
        <v>1078234.1953125</v>
      </c>
      <c r="AQ2667" s="31">
        <v>1119604.4609375</v>
      </c>
      <c r="AR2667" s="31">
        <v>1031467.140625</v>
      </c>
      <c r="AS2667" s="31">
        <v>1157307.6015625</v>
      </c>
      <c r="AT2667" s="31">
        <v>1186657.87109375</v>
      </c>
      <c r="AU2667" s="31">
        <v>1048675.06640625</v>
      </c>
      <c r="AV2667" s="31">
        <v>1334256.875</v>
      </c>
      <c r="AW2667" s="31">
        <v>1190603.453125</v>
      </c>
      <c r="AX2667" s="31">
        <v>107641.1328125</v>
      </c>
      <c r="AY2667" s="31">
        <v>64771.6015625</v>
      </c>
      <c r="AZ2667" s="31">
        <v>172412.734375</v>
      </c>
    </row>
    <row r="2668" spans="1:52" ht="15" customHeight="1">
      <c r="A2668" s="29" t="s">
        <v>9233</v>
      </c>
      <c r="B2668" s="34">
        <v>35521</v>
      </c>
      <c r="C2668" s="28">
        <v>600</v>
      </c>
      <c r="D2668" s="28">
        <v>44</v>
      </c>
      <c r="E2668" s="28">
        <v>50</v>
      </c>
      <c r="F2668" s="29" t="s">
        <v>242</v>
      </c>
      <c r="G2668" s="29" t="s">
        <v>3981</v>
      </c>
      <c r="H2668" s="28">
        <v>661</v>
      </c>
      <c r="I2668" s="29" t="s">
        <v>8929</v>
      </c>
      <c r="J2668" s="33" t="s">
        <v>9232</v>
      </c>
      <c r="K2668" s="29" t="s">
        <v>178</v>
      </c>
      <c r="L2668" s="29" t="s">
        <v>9222</v>
      </c>
      <c r="M2668" s="29" t="s">
        <v>9231</v>
      </c>
      <c r="N2668" s="28">
        <v>463749.4</v>
      </c>
      <c r="O2668" s="28">
        <v>6248402</v>
      </c>
      <c r="P2668" s="29" t="s">
        <v>9221</v>
      </c>
      <c r="Q2668" s="32" t="s">
        <v>174</v>
      </c>
      <c r="R2668" s="19"/>
      <c r="S2668" s="19"/>
      <c r="T2668" s="19"/>
      <c r="U2668" s="19"/>
      <c r="V2668" s="19"/>
      <c r="W2668" s="19"/>
      <c r="X2668" s="19"/>
      <c r="Y2668" s="19"/>
      <c r="Z2668" s="19"/>
      <c r="AA2668" s="19"/>
      <c r="AB2668" s="19"/>
      <c r="AC2668" s="19"/>
      <c r="AD2668" s="19"/>
      <c r="AE2668" s="19"/>
      <c r="AF2668" s="19"/>
      <c r="AG2668" s="19"/>
      <c r="AH2668" s="19"/>
      <c r="AI2668" s="19"/>
      <c r="AJ2668" s="19"/>
      <c r="AK2668" s="19"/>
      <c r="AL2668" s="31">
        <v>858726.6875</v>
      </c>
      <c r="AM2668" s="31">
        <v>1375086.625</v>
      </c>
      <c r="AN2668" s="31">
        <v>1187353.375</v>
      </c>
      <c r="AO2668" s="31">
        <v>1330640</v>
      </c>
      <c r="AP2668" s="31">
        <v>1078234.1953125</v>
      </c>
      <c r="AQ2668" s="31">
        <v>1119604.4609375</v>
      </c>
      <c r="AR2668" s="31">
        <v>1031467.140625</v>
      </c>
      <c r="AS2668" s="31">
        <v>1157307.6015625</v>
      </c>
      <c r="AT2668" s="31">
        <v>1186657.87109375</v>
      </c>
      <c r="AU2668" s="31">
        <v>1048675.06640625</v>
      </c>
      <c r="AV2668" s="31">
        <v>1334256.875</v>
      </c>
      <c r="AW2668" s="31">
        <v>1190603.453125</v>
      </c>
      <c r="AX2668" s="31">
        <v>107641.1328125</v>
      </c>
      <c r="AY2668" s="31">
        <v>64771.6015625</v>
      </c>
      <c r="AZ2668" s="31">
        <v>172412.734375</v>
      </c>
    </row>
    <row r="2669" spans="1:52" ht="15" customHeight="1">
      <c r="A2669" s="29" t="s">
        <v>9230</v>
      </c>
      <c r="B2669" s="34">
        <v>35521</v>
      </c>
      <c r="C2669" s="28">
        <v>600</v>
      </c>
      <c r="D2669" s="28">
        <v>44</v>
      </c>
      <c r="E2669" s="28">
        <v>50</v>
      </c>
      <c r="F2669" s="29" t="s">
        <v>242</v>
      </c>
      <c r="G2669" s="29" t="s">
        <v>3981</v>
      </c>
      <c r="H2669" s="28">
        <v>661</v>
      </c>
      <c r="I2669" s="29" t="s">
        <v>8929</v>
      </c>
      <c r="J2669" s="33" t="s">
        <v>9229</v>
      </c>
      <c r="K2669" s="29" t="s">
        <v>178</v>
      </c>
      <c r="L2669" s="29" t="s">
        <v>9222</v>
      </c>
      <c r="M2669" s="29" t="s">
        <v>9228</v>
      </c>
      <c r="N2669" s="28">
        <v>463685.8</v>
      </c>
      <c r="O2669" s="28">
        <v>6248685</v>
      </c>
      <c r="P2669" s="29" t="s">
        <v>9221</v>
      </c>
      <c r="Q2669" s="32" t="s">
        <v>174</v>
      </c>
      <c r="R2669" s="19"/>
      <c r="S2669" s="19"/>
      <c r="T2669" s="19"/>
      <c r="U2669" s="19"/>
      <c r="V2669" s="19"/>
      <c r="W2669" s="19"/>
      <c r="X2669" s="19"/>
      <c r="Y2669" s="19"/>
      <c r="Z2669" s="19"/>
      <c r="AA2669" s="19"/>
      <c r="AB2669" s="19"/>
      <c r="AC2669" s="19"/>
      <c r="AD2669" s="19"/>
      <c r="AE2669" s="19"/>
      <c r="AF2669" s="19"/>
      <c r="AG2669" s="19"/>
      <c r="AH2669" s="19"/>
      <c r="AI2669" s="19"/>
      <c r="AJ2669" s="19"/>
      <c r="AK2669" s="19"/>
      <c r="AL2669" s="31">
        <v>858726.6875</v>
      </c>
      <c r="AM2669" s="31">
        <v>1375086.625</v>
      </c>
      <c r="AN2669" s="31">
        <v>1187353.375</v>
      </c>
      <c r="AO2669" s="31">
        <v>1330640</v>
      </c>
      <c r="AP2669" s="31">
        <v>1078234.1953125</v>
      </c>
      <c r="AQ2669" s="31">
        <v>1119604.4609375</v>
      </c>
      <c r="AR2669" s="31">
        <v>1031467.140625</v>
      </c>
      <c r="AS2669" s="31">
        <v>1157307.6015625</v>
      </c>
      <c r="AT2669" s="31">
        <v>1186657.87109375</v>
      </c>
      <c r="AU2669" s="31">
        <v>1048675.06640625</v>
      </c>
      <c r="AV2669" s="31">
        <v>1334256.875</v>
      </c>
      <c r="AW2669" s="31">
        <v>1190603.453125</v>
      </c>
      <c r="AX2669" s="31">
        <v>107641.1328125</v>
      </c>
      <c r="AY2669" s="31">
        <v>64771.6015625</v>
      </c>
      <c r="AZ2669" s="31">
        <v>172412.734375</v>
      </c>
    </row>
    <row r="2670" spans="1:52" ht="15" customHeight="1">
      <c r="A2670" s="29" t="s">
        <v>9227</v>
      </c>
      <c r="B2670" s="34">
        <v>35521</v>
      </c>
      <c r="C2670" s="28">
        <v>600</v>
      </c>
      <c r="D2670" s="28">
        <v>44</v>
      </c>
      <c r="E2670" s="28">
        <v>50</v>
      </c>
      <c r="F2670" s="29" t="s">
        <v>242</v>
      </c>
      <c r="G2670" s="29" t="s">
        <v>3981</v>
      </c>
      <c r="H2670" s="28">
        <v>661</v>
      </c>
      <c r="I2670" s="29" t="s">
        <v>8929</v>
      </c>
      <c r="J2670" s="33" t="s">
        <v>9226</v>
      </c>
      <c r="K2670" s="29" t="s">
        <v>178</v>
      </c>
      <c r="L2670" s="29" t="s">
        <v>9222</v>
      </c>
      <c r="M2670" s="29" t="s">
        <v>9225</v>
      </c>
      <c r="N2670" s="28">
        <v>463623.2</v>
      </c>
      <c r="O2670" s="28">
        <v>6248967</v>
      </c>
      <c r="P2670" s="29" t="s">
        <v>9221</v>
      </c>
      <c r="Q2670" s="32" t="s">
        <v>174</v>
      </c>
      <c r="R2670" s="19"/>
      <c r="S2670" s="19"/>
      <c r="T2670" s="19"/>
      <c r="U2670" s="19"/>
      <c r="V2670" s="19"/>
      <c r="W2670" s="19"/>
      <c r="X2670" s="19"/>
      <c r="Y2670" s="19"/>
      <c r="Z2670" s="19"/>
      <c r="AA2670" s="19"/>
      <c r="AB2670" s="19"/>
      <c r="AC2670" s="19"/>
      <c r="AD2670" s="19"/>
      <c r="AE2670" s="19"/>
      <c r="AF2670" s="19"/>
      <c r="AG2670" s="19"/>
      <c r="AH2670" s="19"/>
      <c r="AI2670" s="19"/>
      <c r="AJ2670" s="19"/>
      <c r="AK2670" s="19"/>
      <c r="AL2670" s="31">
        <v>858726.6875</v>
      </c>
      <c r="AM2670" s="31">
        <v>1375086.625</v>
      </c>
      <c r="AN2670" s="31">
        <v>1187353.375</v>
      </c>
      <c r="AO2670" s="31">
        <v>1330640</v>
      </c>
      <c r="AP2670" s="31">
        <v>1078234.1953125</v>
      </c>
      <c r="AQ2670" s="31">
        <v>1119604.4609375</v>
      </c>
      <c r="AR2670" s="31">
        <v>1031467.140625</v>
      </c>
      <c r="AS2670" s="31">
        <v>1157307.6015625</v>
      </c>
      <c r="AT2670" s="31">
        <v>1186657.87109375</v>
      </c>
      <c r="AU2670" s="31">
        <v>1048675.06640625</v>
      </c>
      <c r="AV2670" s="31">
        <v>1334256.875</v>
      </c>
      <c r="AW2670" s="31">
        <v>1190603.453125</v>
      </c>
      <c r="AX2670" s="31">
        <v>107641.1328125</v>
      </c>
      <c r="AY2670" s="31">
        <v>64771.6015625</v>
      </c>
      <c r="AZ2670" s="31">
        <v>172412.734375</v>
      </c>
    </row>
    <row r="2671" spans="1:52" ht="15" customHeight="1">
      <c r="A2671" s="29" t="s">
        <v>9224</v>
      </c>
      <c r="B2671" s="34">
        <v>35521</v>
      </c>
      <c r="C2671" s="28">
        <v>600</v>
      </c>
      <c r="D2671" s="28">
        <v>44</v>
      </c>
      <c r="E2671" s="28">
        <v>50</v>
      </c>
      <c r="F2671" s="29" t="s">
        <v>242</v>
      </c>
      <c r="G2671" s="29" t="s">
        <v>3981</v>
      </c>
      <c r="H2671" s="28">
        <v>661</v>
      </c>
      <c r="I2671" s="29" t="s">
        <v>8929</v>
      </c>
      <c r="J2671" s="33" t="s">
        <v>9223</v>
      </c>
      <c r="K2671" s="29" t="s">
        <v>178</v>
      </c>
      <c r="L2671" s="29" t="s">
        <v>9222</v>
      </c>
      <c r="M2671" s="29" t="s">
        <v>3593</v>
      </c>
      <c r="N2671" s="28">
        <v>463560.5</v>
      </c>
      <c r="O2671" s="28">
        <v>6249249</v>
      </c>
      <c r="P2671" s="29" t="s">
        <v>9221</v>
      </c>
      <c r="Q2671" s="32" t="s">
        <v>174</v>
      </c>
      <c r="R2671" s="19"/>
      <c r="S2671" s="19"/>
      <c r="T2671" s="19"/>
      <c r="U2671" s="19"/>
      <c r="V2671" s="19"/>
      <c r="W2671" s="19"/>
      <c r="X2671" s="19"/>
      <c r="Y2671" s="19"/>
      <c r="Z2671" s="19"/>
      <c r="AA2671" s="19"/>
      <c r="AB2671" s="19"/>
      <c r="AC2671" s="19"/>
      <c r="AD2671" s="19"/>
      <c r="AE2671" s="19"/>
      <c r="AF2671" s="19"/>
      <c r="AG2671" s="19"/>
      <c r="AH2671" s="19"/>
      <c r="AI2671" s="19"/>
      <c r="AJ2671" s="19"/>
      <c r="AK2671" s="19"/>
      <c r="AL2671" s="31">
        <v>858726.6875</v>
      </c>
      <c r="AM2671" s="31">
        <v>1375086.625</v>
      </c>
      <c r="AN2671" s="31">
        <v>1187353.375</v>
      </c>
      <c r="AO2671" s="31">
        <v>1330640</v>
      </c>
      <c r="AP2671" s="31">
        <v>1078234.1953125</v>
      </c>
      <c r="AQ2671" s="31">
        <v>1119604.4609375</v>
      </c>
      <c r="AR2671" s="31">
        <v>1031467.140625</v>
      </c>
      <c r="AS2671" s="31">
        <v>1157307.6015625</v>
      </c>
      <c r="AT2671" s="31">
        <v>1186657.87109375</v>
      </c>
      <c r="AU2671" s="31">
        <v>1048675.06640625</v>
      </c>
      <c r="AV2671" s="31">
        <v>1334256.875</v>
      </c>
      <c r="AW2671" s="31">
        <v>1190603.453125</v>
      </c>
      <c r="AX2671" s="31">
        <v>107641.1328125</v>
      </c>
      <c r="AY2671" s="31">
        <v>64771.6015625</v>
      </c>
      <c r="AZ2671" s="31">
        <v>172412.734375</v>
      </c>
    </row>
    <row r="2672" spans="1:52" ht="15" customHeight="1">
      <c r="A2672" s="29" t="s">
        <v>9220</v>
      </c>
      <c r="B2672" s="34">
        <v>35565</v>
      </c>
      <c r="C2672" s="28">
        <v>750</v>
      </c>
      <c r="D2672" s="28">
        <v>44</v>
      </c>
      <c r="E2672" s="28">
        <v>50</v>
      </c>
      <c r="F2672" s="29" t="s">
        <v>172</v>
      </c>
      <c r="G2672" s="29" t="s">
        <v>4012</v>
      </c>
      <c r="H2672" s="28">
        <v>661</v>
      </c>
      <c r="I2672" s="29" t="s">
        <v>8929</v>
      </c>
      <c r="J2672" s="33" t="s">
        <v>9219</v>
      </c>
      <c r="K2672" s="29" t="s">
        <v>178</v>
      </c>
      <c r="L2672" s="29" t="s">
        <v>9214</v>
      </c>
      <c r="M2672" s="29" t="s">
        <v>1106</v>
      </c>
      <c r="N2672" s="28">
        <v>455124.5</v>
      </c>
      <c r="O2672" s="28">
        <v>6245131</v>
      </c>
      <c r="P2672" s="29" t="s">
        <v>9212</v>
      </c>
      <c r="Q2672" s="32" t="s">
        <v>174</v>
      </c>
      <c r="R2672" s="19"/>
      <c r="S2672" s="19"/>
      <c r="T2672" s="19"/>
      <c r="U2672" s="19"/>
      <c r="V2672" s="19"/>
      <c r="W2672" s="19"/>
      <c r="X2672" s="19"/>
      <c r="Y2672" s="19"/>
      <c r="Z2672" s="19"/>
      <c r="AA2672" s="19"/>
      <c r="AB2672" s="19"/>
      <c r="AC2672" s="19"/>
      <c r="AD2672" s="19"/>
      <c r="AE2672" s="19"/>
      <c r="AF2672" s="19"/>
      <c r="AG2672" s="19"/>
      <c r="AH2672" s="19"/>
      <c r="AI2672" s="19"/>
      <c r="AJ2672" s="19"/>
      <c r="AK2672" s="19"/>
      <c r="AL2672" s="31">
        <v>778266.6875</v>
      </c>
      <c r="AM2672" s="31">
        <v>1962400</v>
      </c>
      <c r="AN2672" s="31">
        <v>1624933.375</v>
      </c>
      <c r="AO2672" s="31">
        <v>1791466.625</v>
      </c>
      <c r="AP2672" s="31">
        <v>1517055.0078125</v>
      </c>
      <c r="AQ2672" s="31">
        <v>1600746.0078125</v>
      </c>
      <c r="AR2672" s="31">
        <v>1440155.65625</v>
      </c>
      <c r="AS2672" s="31">
        <v>1697554.6875</v>
      </c>
      <c r="AT2672" s="31">
        <v>1608086.9765625</v>
      </c>
      <c r="AU2672" s="31">
        <v>1312960.01171875</v>
      </c>
      <c r="AV2672" s="31">
        <v>1838357.01171875</v>
      </c>
      <c r="AW2672" s="31">
        <v>1725062.30859375</v>
      </c>
      <c r="AX2672" s="31">
        <v>135810.328125</v>
      </c>
      <c r="AY2672" s="31">
        <v>87772.6640625</v>
      </c>
      <c r="AZ2672" s="31">
        <v>223582.9921875</v>
      </c>
    </row>
    <row r="2673" spans="1:52" ht="15" customHeight="1">
      <c r="A2673" s="29" t="s">
        <v>9218</v>
      </c>
      <c r="B2673" s="34">
        <v>35565</v>
      </c>
      <c r="C2673" s="28">
        <v>750</v>
      </c>
      <c r="D2673" s="28">
        <v>44</v>
      </c>
      <c r="E2673" s="28">
        <v>50</v>
      </c>
      <c r="F2673" s="29" t="s">
        <v>172</v>
      </c>
      <c r="G2673" s="29" t="s">
        <v>4012</v>
      </c>
      <c r="H2673" s="28">
        <v>661</v>
      </c>
      <c r="I2673" s="29" t="s">
        <v>8929</v>
      </c>
      <c r="J2673" s="33" t="s">
        <v>9217</v>
      </c>
      <c r="K2673" s="29" t="s">
        <v>178</v>
      </c>
      <c r="L2673" s="29" t="s">
        <v>9214</v>
      </c>
      <c r="M2673" s="29" t="s">
        <v>1106</v>
      </c>
      <c r="N2673" s="28">
        <v>455073.4</v>
      </c>
      <c r="O2673" s="28">
        <v>6244885</v>
      </c>
      <c r="P2673" s="29" t="s">
        <v>9212</v>
      </c>
      <c r="Q2673" s="32" t="s">
        <v>174</v>
      </c>
      <c r="R2673" s="19"/>
      <c r="S2673" s="19"/>
      <c r="T2673" s="19"/>
      <c r="U2673" s="19"/>
      <c r="V2673" s="19"/>
      <c r="W2673" s="19"/>
      <c r="X2673" s="19"/>
      <c r="Y2673" s="19"/>
      <c r="Z2673" s="19"/>
      <c r="AA2673" s="19"/>
      <c r="AB2673" s="19"/>
      <c r="AC2673" s="19"/>
      <c r="AD2673" s="19"/>
      <c r="AE2673" s="19"/>
      <c r="AF2673" s="19"/>
      <c r="AG2673" s="19"/>
      <c r="AH2673" s="19"/>
      <c r="AI2673" s="19"/>
      <c r="AJ2673" s="19"/>
      <c r="AK2673" s="19"/>
      <c r="AL2673" s="31">
        <v>778266.6875</v>
      </c>
      <c r="AM2673" s="31">
        <v>1962400</v>
      </c>
      <c r="AN2673" s="31">
        <v>1624933.375</v>
      </c>
      <c r="AO2673" s="31">
        <v>1791466.625</v>
      </c>
      <c r="AP2673" s="31">
        <v>1517055.0078125</v>
      </c>
      <c r="AQ2673" s="31">
        <v>1600746.0078125</v>
      </c>
      <c r="AR2673" s="31">
        <v>1440155.65625</v>
      </c>
      <c r="AS2673" s="31">
        <v>1697554.6875</v>
      </c>
      <c r="AT2673" s="31">
        <v>1608086.9765625</v>
      </c>
      <c r="AU2673" s="31">
        <v>1312960.01171875</v>
      </c>
      <c r="AV2673" s="31">
        <v>1838357.01171875</v>
      </c>
      <c r="AW2673" s="31">
        <v>1725062.30859375</v>
      </c>
      <c r="AX2673" s="31">
        <v>135810.328125</v>
      </c>
      <c r="AY2673" s="31">
        <v>87772.6640625</v>
      </c>
      <c r="AZ2673" s="31">
        <v>223582.9921875</v>
      </c>
    </row>
    <row r="2674" spans="1:52" ht="15" customHeight="1">
      <c r="A2674" s="29" t="s">
        <v>9216</v>
      </c>
      <c r="B2674" s="34">
        <v>35565</v>
      </c>
      <c r="C2674" s="28">
        <v>750</v>
      </c>
      <c r="D2674" s="28">
        <v>44</v>
      </c>
      <c r="E2674" s="28">
        <v>50</v>
      </c>
      <c r="F2674" s="29" t="s">
        <v>172</v>
      </c>
      <c r="G2674" s="29" t="s">
        <v>4012</v>
      </c>
      <c r="H2674" s="28">
        <v>661</v>
      </c>
      <c r="I2674" s="29" t="s">
        <v>8929</v>
      </c>
      <c r="J2674" s="33" t="s">
        <v>9215</v>
      </c>
      <c r="K2674" s="29" t="s">
        <v>178</v>
      </c>
      <c r="L2674" s="29" t="s">
        <v>9214</v>
      </c>
      <c r="M2674" s="29" t="s">
        <v>9213</v>
      </c>
      <c r="N2674" s="28">
        <v>454881.4</v>
      </c>
      <c r="O2674" s="28">
        <v>6245038</v>
      </c>
      <c r="P2674" s="29" t="s">
        <v>9212</v>
      </c>
      <c r="Q2674" s="32" t="s">
        <v>174</v>
      </c>
      <c r="R2674" s="19"/>
      <c r="S2674" s="19"/>
      <c r="T2674" s="19"/>
      <c r="U2674" s="19"/>
      <c r="V2674" s="19"/>
      <c r="W2674" s="19"/>
      <c r="X2674" s="19"/>
      <c r="Y2674" s="19"/>
      <c r="Z2674" s="19"/>
      <c r="AA2674" s="19"/>
      <c r="AB2674" s="19"/>
      <c r="AC2674" s="19"/>
      <c r="AD2674" s="19"/>
      <c r="AE2674" s="19"/>
      <c r="AF2674" s="19"/>
      <c r="AG2674" s="19"/>
      <c r="AH2674" s="19"/>
      <c r="AI2674" s="19"/>
      <c r="AJ2674" s="19"/>
      <c r="AK2674" s="19"/>
      <c r="AL2674" s="31">
        <v>778266.6875</v>
      </c>
      <c r="AM2674" s="31">
        <v>1962400</v>
      </c>
      <c r="AN2674" s="31">
        <v>1624933.375</v>
      </c>
      <c r="AO2674" s="31">
        <v>1791466.625</v>
      </c>
      <c r="AP2674" s="31">
        <v>1517055.0078125</v>
      </c>
      <c r="AQ2674" s="31">
        <v>1600746.0078125</v>
      </c>
      <c r="AR2674" s="31">
        <v>1440155.65625</v>
      </c>
      <c r="AS2674" s="31">
        <v>1697554.6875</v>
      </c>
      <c r="AT2674" s="31">
        <v>1608086.9765625</v>
      </c>
      <c r="AU2674" s="31">
        <v>1312960.01171875</v>
      </c>
      <c r="AV2674" s="31">
        <v>1838357.01171875</v>
      </c>
      <c r="AW2674" s="31">
        <v>1725062.30859375</v>
      </c>
      <c r="AX2674" s="31">
        <v>135810.328125</v>
      </c>
      <c r="AY2674" s="31">
        <v>87772.6640625</v>
      </c>
      <c r="AZ2674" s="31">
        <v>223582.9921875</v>
      </c>
    </row>
    <row r="2675" spans="1:52" ht="15" customHeight="1">
      <c r="A2675" s="29" t="s">
        <v>9211</v>
      </c>
      <c r="B2675" s="34">
        <v>35612</v>
      </c>
      <c r="C2675" s="28">
        <v>600</v>
      </c>
      <c r="D2675" s="28">
        <v>44</v>
      </c>
      <c r="E2675" s="28">
        <v>45</v>
      </c>
      <c r="F2675" s="29" t="s">
        <v>242</v>
      </c>
      <c r="G2675" s="29" t="s">
        <v>3981</v>
      </c>
      <c r="H2675" s="28">
        <v>661</v>
      </c>
      <c r="I2675" s="29" t="s">
        <v>8929</v>
      </c>
      <c r="J2675" s="33" t="s">
        <v>9210</v>
      </c>
      <c r="K2675" s="29" t="s">
        <v>178</v>
      </c>
      <c r="L2675" s="29" t="s">
        <v>9178</v>
      </c>
      <c r="M2675" s="29" t="s">
        <v>2488</v>
      </c>
      <c r="N2675" s="28">
        <v>482137.59999999998</v>
      </c>
      <c r="O2675" s="28">
        <v>6251624</v>
      </c>
      <c r="P2675" s="29" t="s">
        <v>9209</v>
      </c>
      <c r="Q2675" s="32" t="s">
        <v>174</v>
      </c>
      <c r="R2675" s="19"/>
      <c r="S2675" s="19"/>
      <c r="T2675" s="19"/>
      <c r="U2675" s="19"/>
      <c r="V2675" s="19"/>
      <c r="W2675" s="19"/>
      <c r="X2675" s="19"/>
      <c r="Y2675" s="19"/>
      <c r="Z2675" s="19"/>
      <c r="AA2675" s="19"/>
      <c r="AB2675" s="19"/>
      <c r="AC2675" s="19"/>
      <c r="AD2675" s="19"/>
      <c r="AE2675" s="19"/>
      <c r="AF2675" s="19"/>
      <c r="AG2675" s="19"/>
      <c r="AH2675" s="19"/>
      <c r="AI2675" s="19"/>
      <c r="AJ2675" s="19"/>
      <c r="AK2675" s="19"/>
      <c r="AL2675" s="31">
        <v>528000</v>
      </c>
      <c r="AM2675" s="31">
        <v>1492000</v>
      </c>
      <c r="AN2675" s="31">
        <v>1324000</v>
      </c>
      <c r="AO2675" s="31">
        <v>1467000</v>
      </c>
      <c r="AP2675" s="31">
        <v>1170477</v>
      </c>
      <c r="AQ2675" s="31">
        <v>1206362</v>
      </c>
      <c r="AR2675" s="31">
        <v>1152040</v>
      </c>
      <c r="AS2675" s="31">
        <v>1290274</v>
      </c>
      <c r="AT2675" s="31">
        <v>1276536</v>
      </c>
      <c r="AU2675" s="31">
        <v>1134860</v>
      </c>
      <c r="AV2675" s="31">
        <v>1436253</v>
      </c>
      <c r="AW2675" s="31">
        <v>1281388</v>
      </c>
      <c r="AX2675" s="31">
        <v>121121</v>
      </c>
      <c r="AY2675" s="31">
        <v>72167</v>
      </c>
      <c r="AZ2675" s="31">
        <v>193288</v>
      </c>
    </row>
    <row r="2676" spans="1:52" ht="15" customHeight="1">
      <c r="A2676" s="29" t="s">
        <v>9208</v>
      </c>
      <c r="B2676" s="34">
        <v>36509</v>
      </c>
      <c r="C2676" s="28">
        <v>11</v>
      </c>
      <c r="D2676" s="28">
        <v>13</v>
      </c>
      <c r="E2676" s="28">
        <v>18</v>
      </c>
      <c r="F2676" s="29" t="s">
        <v>8341</v>
      </c>
      <c r="G2676" s="29" t="s">
        <v>2988</v>
      </c>
      <c r="H2676" s="28">
        <v>661</v>
      </c>
      <c r="I2676" s="29" t="s">
        <v>8929</v>
      </c>
      <c r="J2676" s="33" t="s">
        <v>9207</v>
      </c>
      <c r="K2676" s="29" t="s">
        <v>178</v>
      </c>
      <c r="L2676" s="29" t="s">
        <v>9206</v>
      </c>
      <c r="M2676" s="29" t="s">
        <v>1411</v>
      </c>
      <c r="N2676" s="28">
        <v>470922</v>
      </c>
      <c r="O2676" s="28">
        <v>6252251</v>
      </c>
      <c r="P2676" s="29" t="s">
        <v>9205</v>
      </c>
      <c r="Q2676" s="32" t="s">
        <v>368</v>
      </c>
      <c r="R2676" s="19"/>
      <c r="S2676" s="19"/>
      <c r="T2676" s="19"/>
      <c r="U2676" s="19"/>
      <c r="V2676" s="19"/>
      <c r="W2676" s="19"/>
      <c r="X2676" s="19"/>
      <c r="Y2676" s="19"/>
      <c r="Z2676" s="19"/>
      <c r="AA2676" s="19"/>
      <c r="AB2676" s="19"/>
      <c r="AC2676" s="19"/>
      <c r="AD2676" s="19"/>
      <c r="AE2676" s="19"/>
      <c r="AF2676" s="19"/>
      <c r="AG2676" s="19"/>
      <c r="AH2676" s="19"/>
      <c r="AI2676" s="19"/>
      <c r="AJ2676" s="19"/>
      <c r="AK2676" s="19"/>
      <c r="AL2676" s="19"/>
      <c r="AM2676" s="19"/>
      <c r="AN2676" s="31">
        <v>0</v>
      </c>
      <c r="AO2676" s="31">
        <v>11388</v>
      </c>
      <c r="AP2676" s="31">
        <v>29240</v>
      </c>
      <c r="AQ2676" s="31">
        <v>23688</v>
      </c>
      <c r="AR2676" s="31">
        <v>15187.000030517578</v>
      </c>
      <c r="AS2676" s="31">
        <v>9817</v>
      </c>
      <c r="AT2676" s="31">
        <v>9155.9998779296875</v>
      </c>
      <c r="AU2676" s="31">
        <v>8352.9999694824219</v>
      </c>
      <c r="AV2676" s="31">
        <v>9100.9998779296875</v>
      </c>
      <c r="AW2676" s="31">
        <v>4815.1649780273438</v>
      </c>
      <c r="AX2676" s="31">
        <v>0</v>
      </c>
      <c r="AY2676" s="31">
        <v>0</v>
      </c>
      <c r="AZ2676" s="31">
        <v>0</v>
      </c>
    </row>
    <row r="2677" spans="1:52" ht="15" customHeight="1">
      <c r="A2677" s="29" t="s">
        <v>9204</v>
      </c>
      <c r="B2677" s="34">
        <v>36034</v>
      </c>
      <c r="C2677" s="28">
        <v>11</v>
      </c>
      <c r="D2677" s="28">
        <v>13</v>
      </c>
      <c r="E2677" s="28">
        <v>18</v>
      </c>
      <c r="F2677" s="29" t="s">
        <v>8341</v>
      </c>
      <c r="G2677" s="29" t="s">
        <v>2988</v>
      </c>
      <c r="H2677" s="28">
        <v>661</v>
      </c>
      <c r="I2677" s="29" t="s">
        <v>8929</v>
      </c>
      <c r="J2677" s="33" t="s">
        <v>9203</v>
      </c>
      <c r="K2677" s="29" t="s">
        <v>178</v>
      </c>
      <c r="L2677" s="29" t="s">
        <v>9130</v>
      </c>
      <c r="M2677" s="29" t="s">
        <v>8192</v>
      </c>
      <c r="N2677" s="28">
        <v>471976</v>
      </c>
      <c r="O2677" s="28">
        <v>6242051</v>
      </c>
      <c r="P2677" s="29" t="s">
        <v>9202</v>
      </c>
      <c r="Q2677" s="32" t="s">
        <v>368</v>
      </c>
      <c r="R2677" s="19"/>
      <c r="S2677" s="19"/>
      <c r="T2677" s="19"/>
      <c r="U2677" s="19"/>
      <c r="V2677" s="19"/>
      <c r="W2677" s="19"/>
      <c r="X2677" s="19"/>
      <c r="Y2677" s="19"/>
      <c r="Z2677" s="19"/>
      <c r="AA2677" s="19"/>
      <c r="AB2677" s="19"/>
      <c r="AC2677" s="19"/>
      <c r="AD2677" s="19"/>
      <c r="AE2677" s="19"/>
      <c r="AF2677" s="19"/>
      <c r="AG2677" s="19"/>
      <c r="AH2677" s="19"/>
      <c r="AI2677" s="19"/>
      <c r="AJ2677" s="19"/>
      <c r="AK2677" s="19"/>
      <c r="AL2677" s="19"/>
      <c r="AM2677" s="31">
        <v>6722</v>
      </c>
      <c r="AN2677" s="31">
        <v>19295</v>
      </c>
      <c r="AO2677" s="31">
        <v>22587</v>
      </c>
      <c r="AP2677" s="31">
        <v>41484</v>
      </c>
      <c r="AQ2677" s="31">
        <v>49395</v>
      </c>
      <c r="AR2677" s="31">
        <v>11130.999954223633</v>
      </c>
      <c r="AS2677" s="31">
        <v>18587.000122070313</v>
      </c>
      <c r="AT2677" s="31">
        <v>13400.999877929688</v>
      </c>
      <c r="AU2677" s="31">
        <v>15122.999786376953</v>
      </c>
      <c r="AV2677" s="31">
        <v>10962.999847412109</v>
      </c>
      <c r="AW2677" s="31">
        <v>1515.9289703369141</v>
      </c>
      <c r="AX2677" s="31">
        <v>0</v>
      </c>
      <c r="AY2677" s="31">
        <v>0</v>
      </c>
      <c r="AZ2677" s="31">
        <v>0</v>
      </c>
    </row>
    <row r="2678" spans="1:52" ht="15" customHeight="1">
      <c r="A2678" s="29" t="s">
        <v>9201</v>
      </c>
      <c r="B2678" s="34">
        <v>36123</v>
      </c>
      <c r="C2678" s="28">
        <v>11</v>
      </c>
      <c r="D2678" s="28">
        <v>13</v>
      </c>
      <c r="E2678" s="28">
        <v>18.2</v>
      </c>
      <c r="F2678" s="29" t="s">
        <v>8341</v>
      </c>
      <c r="G2678" s="29" t="s">
        <v>2988</v>
      </c>
      <c r="H2678" s="28">
        <v>661</v>
      </c>
      <c r="I2678" s="29" t="s">
        <v>8929</v>
      </c>
      <c r="J2678" s="33" t="s">
        <v>9200</v>
      </c>
      <c r="K2678" s="29" t="s">
        <v>178</v>
      </c>
      <c r="L2678" s="29" t="s">
        <v>9199</v>
      </c>
      <c r="M2678" s="29" t="s">
        <v>1168</v>
      </c>
      <c r="N2678" s="28">
        <v>471478.3</v>
      </c>
      <c r="O2678" s="28">
        <v>6249086</v>
      </c>
      <c r="P2678" s="29" t="s">
        <v>9198</v>
      </c>
      <c r="Q2678" s="32" t="s">
        <v>368</v>
      </c>
      <c r="R2678" s="19"/>
      <c r="S2678" s="19"/>
      <c r="T2678" s="19"/>
      <c r="U2678" s="19"/>
      <c r="V2678" s="19"/>
      <c r="W2678" s="19"/>
      <c r="X2678" s="19"/>
      <c r="Y2678" s="19"/>
      <c r="Z2678" s="19"/>
      <c r="AA2678" s="19"/>
      <c r="AB2678" s="19"/>
      <c r="AC2678" s="19"/>
      <c r="AD2678" s="19"/>
      <c r="AE2678" s="19"/>
      <c r="AF2678" s="19"/>
      <c r="AG2678" s="19"/>
      <c r="AH2678" s="19"/>
      <c r="AI2678" s="19"/>
      <c r="AJ2678" s="19"/>
      <c r="AK2678" s="19"/>
      <c r="AL2678" s="19"/>
      <c r="AM2678" s="31">
        <v>1793</v>
      </c>
      <c r="AN2678" s="31">
        <v>17972</v>
      </c>
      <c r="AO2678" s="31">
        <v>20773</v>
      </c>
      <c r="AP2678" s="31">
        <v>42953</v>
      </c>
      <c r="AQ2678" s="31">
        <v>50859</v>
      </c>
      <c r="AR2678" s="31">
        <v>14666.999877929688</v>
      </c>
      <c r="AS2678" s="31">
        <v>17049.999877929688</v>
      </c>
      <c r="AT2678" s="31">
        <v>14639.000061035156</v>
      </c>
      <c r="AU2678" s="31">
        <v>14852.000183105469</v>
      </c>
      <c r="AV2678" s="31">
        <v>18379.000122070313</v>
      </c>
      <c r="AW2678" s="31">
        <v>10479.507995605469</v>
      </c>
      <c r="AX2678" s="31">
        <v>0</v>
      </c>
      <c r="AY2678" s="31">
        <v>0</v>
      </c>
      <c r="AZ2678" s="31">
        <v>0</v>
      </c>
    </row>
    <row r="2679" spans="1:52" ht="15" customHeight="1">
      <c r="A2679" s="29" t="s">
        <v>9197</v>
      </c>
      <c r="B2679" s="34">
        <v>36448</v>
      </c>
      <c r="C2679" s="28">
        <v>11</v>
      </c>
      <c r="D2679" s="28">
        <v>13</v>
      </c>
      <c r="E2679" s="28">
        <v>18.3</v>
      </c>
      <c r="F2679" s="29" t="s">
        <v>8341</v>
      </c>
      <c r="G2679" s="29" t="s">
        <v>2988</v>
      </c>
      <c r="H2679" s="28">
        <v>661</v>
      </c>
      <c r="I2679" s="29" t="s">
        <v>8929</v>
      </c>
      <c r="J2679" s="33" t="s">
        <v>9196</v>
      </c>
      <c r="K2679" s="29" t="s">
        <v>178</v>
      </c>
      <c r="L2679" s="29" t="s">
        <v>9195</v>
      </c>
      <c r="M2679" s="29" t="s">
        <v>6427</v>
      </c>
      <c r="N2679" s="28">
        <v>483424.3</v>
      </c>
      <c r="O2679" s="28">
        <v>6256425</v>
      </c>
      <c r="P2679" s="29" t="s">
        <v>9194</v>
      </c>
      <c r="Q2679" s="32" t="s">
        <v>368</v>
      </c>
      <c r="R2679" s="19"/>
      <c r="S2679" s="19"/>
      <c r="T2679" s="19"/>
      <c r="U2679" s="19"/>
      <c r="V2679" s="19"/>
      <c r="W2679" s="19"/>
      <c r="X2679" s="19"/>
      <c r="Y2679" s="19"/>
      <c r="Z2679" s="19"/>
      <c r="AA2679" s="19"/>
      <c r="AB2679" s="19"/>
      <c r="AC2679" s="19"/>
      <c r="AD2679" s="19"/>
      <c r="AE2679" s="19"/>
      <c r="AF2679" s="19"/>
      <c r="AG2679" s="19"/>
      <c r="AH2679" s="19"/>
      <c r="AI2679" s="19"/>
      <c r="AJ2679" s="19"/>
      <c r="AK2679" s="19"/>
      <c r="AL2679" s="19"/>
      <c r="AM2679" s="19"/>
      <c r="AN2679" s="31">
        <v>0</v>
      </c>
      <c r="AO2679" s="31">
        <v>29118</v>
      </c>
      <c r="AP2679" s="31">
        <v>52680</v>
      </c>
      <c r="AQ2679" s="31">
        <v>62925</v>
      </c>
      <c r="AR2679" s="31">
        <v>19636.000122070313</v>
      </c>
      <c r="AS2679" s="31">
        <v>25142</v>
      </c>
      <c r="AT2679" s="31">
        <v>27308</v>
      </c>
      <c r="AU2679" s="31">
        <v>22518.999755859375</v>
      </c>
      <c r="AV2679" s="31">
        <v>29265.999572753906</v>
      </c>
      <c r="AW2679" s="31">
        <v>19707.85400390625</v>
      </c>
      <c r="AX2679" s="31">
        <v>0</v>
      </c>
      <c r="AY2679" s="31">
        <v>0</v>
      </c>
      <c r="AZ2679" s="31">
        <v>0</v>
      </c>
    </row>
    <row r="2680" spans="1:52" ht="15" customHeight="1">
      <c r="A2680" s="29" t="s">
        <v>9193</v>
      </c>
      <c r="B2680" s="34">
        <v>36433</v>
      </c>
      <c r="C2680" s="28">
        <v>660</v>
      </c>
      <c r="D2680" s="28">
        <v>47</v>
      </c>
      <c r="E2680" s="28">
        <v>45</v>
      </c>
      <c r="F2680" s="29" t="s">
        <v>242</v>
      </c>
      <c r="G2680" s="29" t="s">
        <v>4719</v>
      </c>
      <c r="H2680" s="28">
        <v>661</v>
      </c>
      <c r="I2680" s="29" t="s">
        <v>8929</v>
      </c>
      <c r="J2680" s="33" t="s">
        <v>9192</v>
      </c>
      <c r="K2680" s="29" t="s">
        <v>178</v>
      </c>
      <c r="L2680" s="29" t="s">
        <v>9186</v>
      </c>
      <c r="M2680" s="29" t="s">
        <v>176</v>
      </c>
      <c r="N2680" s="28">
        <v>481377.2</v>
      </c>
      <c r="O2680" s="28">
        <v>6251003</v>
      </c>
      <c r="P2680" s="29" t="s">
        <v>9177</v>
      </c>
      <c r="Q2680" s="32" t="s">
        <v>174</v>
      </c>
      <c r="R2680" s="19"/>
      <c r="S2680" s="19"/>
      <c r="T2680" s="19"/>
      <c r="U2680" s="19"/>
      <c r="V2680" s="19"/>
      <c r="W2680" s="19"/>
      <c r="X2680" s="19"/>
      <c r="Y2680" s="19"/>
      <c r="Z2680" s="19"/>
      <c r="AA2680" s="19"/>
      <c r="AB2680" s="19"/>
      <c r="AC2680" s="19"/>
      <c r="AD2680" s="19"/>
      <c r="AE2680" s="19"/>
      <c r="AF2680" s="19"/>
      <c r="AG2680" s="19"/>
      <c r="AH2680" s="19"/>
      <c r="AI2680" s="19"/>
      <c r="AJ2680" s="19"/>
      <c r="AK2680" s="19"/>
      <c r="AL2680" s="19"/>
      <c r="AM2680" s="19"/>
      <c r="AN2680" s="31">
        <v>443077</v>
      </c>
      <c r="AO2680" s="31">
        <v>1515887</v>
      </c>
      <c r="AP2680" s="31">
        <v>1250249.83984375</v>
      </c>
      <c r="AQ2680" s="31">
        <v>1293353.8359375</v>
      </c>
      <c r="AR2680" s="31">
        <v>1223651.3515625</v>
      </c>
      <c r="AS2680" s="31">
        <v>1360499.33984375</v>
      </c>
      <c r="AT2680" s="31">
        <v>1317384.16796875</v>
      </c>
      <c r="AU2680" s="31">
        <v>1197789.16015625</v>
      </c>
      <c r="AV2680" s="31">
        <v>1552890.84375</v>
      </c>
      <c r="AW2680" s="31">
        <v>1369861.17578125</v>
      </c>
      <c r="AX2680" s="31">
        <v>127961.3359375</v>
      </c>
      <c r="AY2680" s="31">
        <v>78622.5</v>
      </c>
      <c r="AZ2680" s="31">
        <v>206583.8359375</v>
      </c>
    </row>
    <row r="2681" spans="1:52" ht="15" customHeight="1">
      <c r="A2681" s="29" t="s">
        <v>9191</v>
      </c>
      <c r="B2681" s="34">
        <v>36433</v>
      </c>
      <c r="C2681" s="28">
        <v>660</v>
      </c>
      <c r="D2681" s="28">
        <v>47</v>
      </c>
      <c r="E2681" s="28">
        <v>45</v>
      </c>
      <c r="F2681" s="29" t="s">
        <v>242</v>
      </c>
      <c r="G2681" s="29" t="s">
        <v>4719</v>
      </c>
      <c r="H2681" s="28">
        <v>661</v>
      </c>
      <c r="I2681" s="29" t="s">
        <v>8929</v>
      </c>
      <c r="J2681" s="33" t="s">
        <v>9190</v>
      </c>
      <c r="K2681" s="29" t="s">
        <v>178</v>
      </c>
      <c r="L2681" s="29" t="s">
        <v>9183</v>
      </c>
      <c r="M2681" s="29" t="s">
        <v>9189</v>
      </c>
      <c r="N2681" s="28">
        <v>481471.7</v>
      </c>
      <c r="O2681" s="28">
        <v>6250827</v>
      </c>
      <c r="P2681" s="29" t="s">
        <v>9177</v>
      </c>
      <c r="Q2681" s="32" t="s">
        <v>174</v>
      </c>
      <c r="R2681" s="19"/>
      <c r="S2681" s="19"/>
      <c r="T2681" s="19"/>
      <c r="U2681" s="19"/>
      <c r="V2681" s="19"/>
      <c r="W2681" s="19"/>
      <c r="X2681" s="19"/>
      <c r="Y2681" s="19"/>
      <c r="Z2681" s="19"/>
      <c r="AA2681" s="19"/>
      <c r="AB2681" s="19"/>
      <c r="AC2681" s="19"/>
      <c r="AD2681" s="19"/>
      <c r="AE2681" s="19"/>
      <c r="AF2681" s="19"/>
      <c r="AG2681" s="19"/>
      <c r="AH2681" s="19"/>
      <c r="AI2681" s="19"/>
      <c r="AJ2681" s="19"/>
      <c r="AK2681" s="19"/>
      <c r="AL2681" s="19"/>
      <c r="AM2681" s="19"/>
      <c r="AN2681" s="31">
        <v>443077</v>
      </c>
      <c r="AO2681" s="31">
        <v>1515887</v>
      </c>
      <c r="AP2681" s="31">
        <v>1250249.83984375</v>
      </c>
      <c r="AQ2681" s="31">
        <v>1293353.8359375</v>
      </c>
      <c r="AR2681" s="31">
        <v>1223651.3515625</v>
      </c>
      <c r="AS2681" s="31">
        <v>1360499.33984375</v>
      </c>
      <c r="AT2681" s="31">
        <v>1317384.16796875</v>
      </c>
      <c r="AU2681" s="31">
        <v>1197789.16015625</v>
      </c>
      <c r="AV2681" s="31">
        <v>1552890.84375</v>
      </c>
      <c r="AW2681" s="31">
        <v>1369861.17578125</v>
      </c>
      <c r="AX2681" s="31">
        <v>127961.3359375</v>
      </c>
      <c r="AY2681" s="31">
        <v>78622.5</v>
      </c>
      <c r="AZ2681" s="31">
        <v>206583.8359375</v>
      </c>
    </row>
    <row r="2682" spans="1:52" ht="15" customHeight="1">
      <c r="A2682" s="29" t="s">
        <v>9188</v>
      </c>
      <c r="B2682" s="34">
        <v>36509</v>
      </c>
      <c r="C2682" s="28">
        <v>660</v>
      </c>
      <c r="D2682" s="28">
        <v>47</v>
      </c>
      <c r="E2682" s="28">
        <v>45</v>
      </c>
      <c r="F2682" s="29" t="s">
        <v>242</v>
      </c>
      <c r="G2682" s="29" t="s">
        <v>4719</v>
      </c>
      <c r="H2682" s="28">
        <v>661</v>
      </c>
      <c r="I2682" s="29" t="s">
        <v>8929</v>
      </c>
      <c r="J2682" s="33" t="s">
        <v>9187</v>
      </c>
      <c r="K2682" s="29" t="s">
        <v>178</v>
      </c>
      <c r="L2682" s="29" t="s">
        <v>9186</v>
      </c>
      <c r="M2682" s="29" t="s">
        <v>176</v>
      </c>
      <c r="N2682" s="28">
        <v>481577.3</v>
      </c>
      <c r="O2682" s="28">
        <v>6250997</v>
      </c>
      <c r="P2682" s="29" t="s">
        <v>9177</v>
      </c>
      <c r="Q2682" s="32" t="s">
        <v>174</v>
      </c>
      <c r="R2682" s="19"/>
      <c r="S2682" s="19"/>
      <c r="T2682" s="19"/>
      <c r="U2682" s="19"/>
      <c r="V2682" s="19"/>
      <c r="W2682" s="19"/>
      <c r="X2682" s="19"/>
      <c r="Y2682" s="19"/>
      <c r="Z2682" s="19"/>
      <c r="AA2682" s="19"/>
      <c r="AB2682" s="19"/>
      <c r="AC2682" s="19"/>
      <c r="AD2682" s="19"/>
      <c r="AE2682" s="19"/>
      <c r="AF2682" s="19"/>
      <c r="AG2682" s="19"/>
      <c r="AH2682" s="19"/>
      <c r="AI2682" s="19"/>
      <c r="AJ2682" s="19"/>
      <c r="AK2682" s="19"/>
      <c r="AL2682" s="19"/>
      <c r="AM2682" s="19"/>
      <c r="AN2682" s="31">
        <v>147692</v>
      </c>
      <c r="AO2682" s="31">
        <v>1515887</v>
      </c>
      <c r="AP2682" s="31">
        <v>1250249.83984375</v>
      </c>
      <c r="AQ2682" s="31">
        <v>1293353.8359375</v>
      </c>
      <c r="AR2682" s="31">
        <v>1223651.3515625</v>
      </c>
      <c r="AS2682" s="31">
        <v>1360499.33984375</v>
      </c>
      <c r="AT2682" s="31">
        <v>1317384.16796875</v>
      </c>
      <c r="AU2682" s="31">
        <v>1197789.16015625</v>
      </c>
      <c r="AV2682" s="31">
        <v>1552890.84375</v>
      </c>
      <c r="AW2682" s="31">
        <v>1369861.17578125</v>
      </c>
      <c r="AX2682" s="31">
        <v>127961.3359375</v>
      </c>
      <c r="AY2682" s="31">
        <v>78622.5</v>
      </c>
      <c r="AZ2682" s="31">
        <v>206583.8359375</v>
      </c>
    </row>
    <row r="2683" spans="1:52" ht="15" customHeight="1">
      <c r="A2683" s="29" t="s">
        <v>9185</v>
      </c>
      <c r="B2683" s="34">
        <v>36571</v>
      </c>
      <c r="C2683" s="28">
        <v>660</v>
      </c>
      <c r="D2683" s="28">
        <v>47</v>
      </c>
      <c r="E2683" s="28">
        <v>45</v>
      </c>
      <c r="F2683" s="29" t="s">
        <v>242</v>
      </c>
      <c r="G2683" s="29" t="s">
        <v>4719</v>
      </c>
      <c r="H2683" s="28">
        <v>661</v>
      </c>
      <c r="I2683" s="29" t="s">
        <v>8929</v>
      </c>
      <c r="J2683" s="33" t="s">
        <v>9184</v>
      </c>
      <c r="K2683" s="29" t="s">
        <v>178</v>
      </c>
      <c r="L2683" s="29" t="s">
        <v>9183</v>
      </c>
      <c r="M2683" s="29" t="s">
        <v>337</v>
      </c>
      <c r="N2683" s="28">
        <v>481565.2</v>
      </c>
      <c r="O2683" s="28">
        <v>6250651</v>
      </c>
      <c r="P2683" s="29" t="s">
        <v>9177</v>
      </c>
      <c r="Q2683" s="32" t="s">
        <v>174</v>
      </c>
      <c r="R2683" s="19"/>
      <c r="S2683" s="19"/>
      <c r="T2683" s="19"/>
      <c r="U2683" s="19"/>
      <c r="V2683" s="19"/>
      <c r="W2683" s="19"/>
      <c r="X2683" s="19"/>
      <c r="Y2683" s="19"/>
      <c r="Z2683" s="19"/>
      <c r="AA2683" s="19"/>
      <c r="AB2683" s="19"/>
      <c r="AC2683" s="19"/>
      <c r="AD2683" s="19"/>
      <c r="AE2683" s="19"/>
      <c r="AF2683" s="19"/>
      <c r="AG2683" s="19"/>
      <c r="AH2683" s="19"/>
      <c r="AI2683" s="19"/>
      <c r="AJ2683" s="19"/>
      <c r="AK2683" s="19"/>
      <c r="AL2683" s="19"/>
      <c r="AM2683" s="19"/>
      <c r="AN2683" s="19"/>
      <c r="AO2683" s="31">
        <v>1389564</v>
      </c>
      <c r="AP2683" s="31">
        <v>1250249.83984375</v>
      </c>
      <c r="AQ2683" s="31">
        <v>1293353.8359375</v>
      </c>
      <c r="AR2683" s="31">
        <v>1223651.3515625</v>
      </c>
      <c r="AS2683" s="31">
        <v>1360499.33984375</v>
      </c>
      <c r="AT2683" s="31">
        <v>1317384.16796875</v>
      </c>
      <c r="AU2683" s="31">
        <v>1197789.16015625</v>
      </c>
      <c r="AV2683" s="31">
        <v>1552890.84375</v>
      </c>
      <c r="AW2683" s="31">
        <v>1369861.17578125</v>
      </c>
      <c r="AX2683" s="31">
        <v>127961.3359375</v>
      </c>
      <c r="AY2683" s="31">
        <v>78622.5</v>
      </c>
      <c r="AZ2683" s="31">
        <v>206583.8359375</v>
      </c>
    </row>
    <row r="2684" spans="1:52" ht="15" customHeight="1">
      <c r="A2684" s="29" t="s">
        <v>9182</v>
      </c>
      <c r="B2684" s="34">
        <v>36448</v>
      </c>
      <c r="C2684" s="28">
        <v>660</v>
      </c>
      <c r="D2684" s="28">
        <v>47</v>
      </c>
      <c r="E2684" s="28">
        <v>45</v>
      </c>
      <c r="F2684" s="29" t="s">
        <v>242</v>
      </c>
      <c r="G2684" s="29" t="s">
        <v>4719</v>
      </c>
      <c r="H2684" s="28">
        <v>661</v>
      </c>
      <c r="I2684" s="29" t="s">
        <v>8929</v>
      </c>
      <c r="J2684" s="33" t="s">
        <v>9181</v>
      </c>
      <c r="K2684" s="29" t="s">
        <v>178</v>
      </c>
      <c r="L2684" s="29" t="s">
        <v>9144</v>
      </c>
      <c r="M2684" s="29" t="s">
        <v>8515</v>
      </c>
      <c r="N2684" s="28">
        <v>481671.8</v>
      </c>
      <c r="O2684" s="28">
        <v>6250821</v>
      </c>
      <c r="P2684" s="29" t="s">
        <v>9177</v>
      </c>
      <c r="Q2684" s="32" t="s">
        <v>174</v>
      </c>
      <c r="R2684" s="19"/>
      <c r="S2684" s="19"/>
      <c r="T2684" s="19"/>
      <c r="U2684" s="19"/>
      <c r="V2684" s="19"/>
      <c r="W2684" s="19"/>
      <c r="X2684" s="19"/>
      <c r="Y2684" s="19"/>
      <c r="Z2684" s="19"/>
      <c r="AA2684" s="19"/>
      <c r="AB2684" s="19"/>
      <c r="AC2684" s="19"/>
      <c r="AD2684" s="19"/>
      <c r="AE2684" s="19"/>
      <c r="AF2684" s="19"/>
      <c r="AG2684" s="19"/>
      <c r="AH2684" s="19"/>
      <c r="AI2684" s="19"/>
      <c r="AJ2684" s="19"/>
      <c r="AK2684" s="19"/>
      <c r="AL2684" s="19"/>
      <c r="AM2684" s="19"/>
      <c r="AN2684" s="31">
        <v>443077</v>
      </c>
      <c r="AO2684" s="31">
        <v>1515887</v>
      </c>
      <c r="AP2684" s="31">
        <v>1250249.83984375</v>
      </c>
      <c r="AQ2684" s="31">
        <v>1293353.8359375</v>
      </c>
      <c r="AR2684" s="31">
        <v>1223651.3515625</v>
      </c>
      <c r="AS2684" s="31">
        <v>1360499.33984375</v>
      </c>
      <c r="AT2684" s="31">
        <v>1317384.16796875</v>
      </c>
      <c r="AU2684" s="31">
        <v>1197789.16015625</v>
      </c>
      <c r="AV2684" s="31">
        <v>1552890.84375</v>
      </c>
      <c r="AW2684" s="31">
        <v>1369861.17578125</v>
      </c>
      <c r="AX2684" s="31">
        <v>127961.3359375</v>
      </c>
      <c r="AY2684" s="31">
        <v>78622.5</v>
      </c>
      <c r="AZ2684" s="31">
        <v>206583.8359375</v>
      </c>
    </row>
    <row r="2685" spans="1:52" ht="15" customHeight="1">
      <c r="A2685" s="29" t="s">
        <v>9180</v>
      </c>
      <c r="B2685" s="34">
        <v>36433</v>
      </c>
      <c r="C2685" s="28">
        <v>660</v>
      </c>
      <c r="D2685" s="28">
        <v>47</v>
      </c>
      <c r="E2685" s="28">
        <v>45</v>
      </c>
      <c r="F2685" s="29" t="s">
        <v>242</v>
      </c>
      <c r="G2685" s="29" t="s">
        <v>4719</v>
      </c>
      <c r="H2685" s="28">
        <v>661</v>
      </c>
      <c r="I2685" s="29" t="s">
        <v>8929</v>
      </c>
      <c r="J2685" s="33" t="s">
        <v>9179</v>
      </c>
      <c r="K2685" s="29" t="s">
        <v>178</v>
      </c>
      <c r="L2685" s="29" t="s">
        <v>9178</v>
      </c>
      <c r="M2685" s="29" t="s">
        <v>1836</v>
      </c>
      <c r="N2685" s="28">
        <v>481777.4</v>
      </c>
      <c r="O2685" s="28">
        <v>6250990</v>
      </c>
      <c r="P2685" s="29" t="s">
        <v>9177</v>
      </c>
      <c r="Q2685" s="32" t="s">
        <v>174</v>
      </c>
      <c r="R2685" s="19"/>
      <c r="S2685" s="19"/>
      <c r="T2685" s="19"/>
      <c r="U2685" s="19"/>
      <c r="V2685" s="19"/>
      <c r="W2685" s="19"/>
      <c r="X2685" s="19"/>
      <c r="Y2685" s="19"/>
      <c r="Z2685" s="19"/>
      <c r="AA2685" s="19"/>
      <c r="AB2685" s="19"/>
      <c r="AC2685" s="19"/>
      <c r="AD2685" s="19"/>
      <c r="AE2685" s="19"/>
      <c r="AF2685" s="19"/>
      <c r="AG2685" s="19"/>
      <c r="AH2685" s="19"/>
      <c r="AI2685" s="19"/>
      <c r="AJ2685" s="19"/>
      <c r="AK2685" s="19"/>
      <c r="AL2685" s="19"/>
      <c r="AM2685" s="19"/>
      <c r="AN2685" s="31">
        <v>443077</v>
      </c>
      <c r="AO2685" s="31">
        <v>1515887</v>
      </c>
      <c r="AP2685" s="31">
        <v>1250249.83984375</v>
      </c>
      <c r="AQ2685" s="31">
        <v>1293353.8359375</v>
      </c>
      <c r="AR2685" s="31">
        <v>1223651.3515625</v>
      </c>
      <c r="AS2685" s="31">
        <v>1360499.33984375</v>
      </c>
      <c r="AT2685" s="31">
        <v>1317384.16796875</v>
      </c>
      <c r="AU2685" s="31">
        <v>1197789.16015625</v>
      </c>
      <c r="AV2685" s="31">
        <v>1552890.84375</v>
      </c>
      <c r="AW2685" s="31">
        <v>1369861.17578125</v>
      </c>
      <c r="AX2685" s="31">
        <v>127961.3359375</v>
      </c>
      <c r="AY2685" s="31">
        <v>78622.5</v>
      </c>
      <c r="AZ2685" s="31">
        <v>206583.8359375</v>
      </c>
    </row>
    <row r="2686" spans="1:52" ht="15" customHeight="1">
      <c r="A2686" s="29" t="s">
        <v>9176</v>
      </c>
      <c r="B2686" s="34">
        <v>36476</v>
      </c>
      <c r="C2686" s="28">
        <v>750</v>
      </c>
      <c r="D2686" s="28">
        <v>48</v>
      </c>
      <c r="E2686" s="28">
        <v>50</v>
      </c>
      <c r="F2686" s="29" t="s">
        <v>172</v>
      </c>
      <c r="G2686" s="29" t="s">
        <v>648</v>
      </c>
      <c r="H2686" s="28">
        <v>661</v>
      </c>
      <c r="I2686" s="29" t="s">
        <v>8929</v>
      </c>
      <c r="J2686" s="33" t="s">
        <v>9175</v>
      </c>
      <c r="K2686" s="29" t="s">
        <v>178</v>
      </c>
      <c r="L2686" s="29" t="s">
        <v>9137</v>
      </c>
      <c r="M2686" s="29" t="s">
        <v>9174</v>
      </c>
      <c r="N2686" s="28">
        <v>485174.6</v>
      </c>
      <c r="O2686" s="28">
        <v>6248952</v>
      </c>
      <c r="P2686" s="29" t="s">
        <v>9173</v>
      </c>
      <c r="Q2686" s="32" t="s">
        <v>174</v>
      </c>
      <c r="R2686" s="19"/>
      <c r="S2686" s="19"/>
      <c r="T2686" s="19"/>
      <c r="U2686" s="19"/>
      <c r="V2686" s="19"/>
      <c r="W2686" s="19"/>
      <c r="X2686" s="19"/>
      <c r="Y2686" s="19"/>
      <c r="Z2686" s="19"/>
      <c r="AA2686" s="19"/>
      <c r="AB2686" s="19"/>
      <c r="AC2686" s="19"/>
      <c r="AD2686" s="19"/>
      <c r="AE2686" s="19"/>
      <c r="AF2686" s="19"/>
      <c r="AG2686" s="19"/>
      <c r="AH2686" s="19"/>
      <c r="AI2686" s="19"/>
      <c r="AJ2686" s="19"/>
      <c r="AK2686" s="19"/>
      <c r="AL2686" s="19"/>
      <c r="AM2686" s="19"/>
      <c r="AN2686" s="31">
        <v>283250</v>
      </c>
      <c r="AO2686" s="31">
        <v>1608120</v>
      </c>
      <c r="AP2686" s="31">
        <v>1287887</v>
      </c>
      <c r="AQ2686" s="31">
        <v>1375211</v>
      </c>
      <c r="AR2686" s="31">
        <v>1258311</v>
      </c>
      <c r="AS2686" s="31">
        <v>1393012</v>
      </c>
      <c r="AT2686" s="31">
        <v>1390826</v>
      </c>
      <c r="AU2686" s="31">
        <v>1194454</v>
      </c>
      <c r="AV2686" s="31">
        <v>1551250</v>
      </c>
      <c r="AW2686" s="31">
        <v>1275955</v>
      </c>
      <c r="AX2686" s="31">
        <v>117772</v>
      </c>
      <c r="AY2686" s="31">
        <v>74547</v>
      </c>
      <c r="AZ2686" s="31">
        <v>192319</v>
      </c>
    </row>
    <row r="2687" spans="1:52" ht="15" customHeight="1">
      <c r="A2687" s="29" t="s">
        <v>9172</v>
      </c>
      <c r="B2687" s="34">
        <v>36476</v>
      </c>
      <c r="C2687" s="28">
        <v>750</v>
      </c>
      <c r="D2687" s="28">
        <v>48</v>
      </c>
      <c r="E2687" s="28">
        <v>50</v>
      </c>
      <c r="F2687" s="29" t="s">
        <v>172</v>
      </c>
      <c r="G2687" s="29" t="s">
        <v>648</v>
      </c>
      <c r="H2687" s="28">
        <v>661</v>
      </c>
      <c r="I2687" s="29" t="s">
        <v>8929</v>
      </c>
      <c r="J2687" s="33" t="s">
        <v>9171</v>
      </c>
      <c r="K2687" s="29" t="s">
        <v>178</v>
      </c>
      <c r="L2687" s="29" t="s">
        <v>9137</v>
      </c>
      <c r="M2687" s="29" t="s">
        <v>9170</v>
      </c>
      <c r="N2687" s="28">
        <v>484953.2</v>
      </c>
      <c r="O2687" s="28">
        <v>6248873</v>
      </c>
      <c r="P2687" s="29" t="s">
        <v>9169</v>
      </c>
      <c r="Q2687" s="32" t="s">
        <v>174</v>
      </c>
      <c r="R2687" s="19"/>
      <c r="S2687" s="19"/>
      <c r="T2687" s="19"/>
      <c r="U2687" s="19"/>
      <c r="V2687" s="19"/>
      <c r="W2687" s="19"/>
      <c r="X2687" s="19"/>
      <c r="Y2687" s="19"/>
      <c r="Z2687" s="19"/>
      <c r="AA2687" s="19"/>
      <c r="AB2687" s="19"/>
      <c r="AC2687" s="19"/>
      <c r="AD2687" s="19"/>
      <c r="AE2687" s="19"/>
      <c r="AF2687" s="19"/>
      <c r="AG2687" s="19"/>
      <c r="AH2687" s="19"/>
      <c r="AI2687" s="19"/>
      <c r="AJ2687" s="19"/>
      <c r="AK2687" s="19"/>
      <c r="AL2687" s="19"/>
      <c r="AM2687" s="19"/>
      <c r="AN2687" s="31">
        <v>296130</v>
      </c>
      <c r="AO2687" s="31">
        <v>1549970</v>
      </c>
      <c r="AP2687" s="31">
        <v>1316332</v>
      </c>
      <c r="AQ2687" s="31">
        <v>1406997</v>
      </c>
      <c r="AR2687" s="31">
        <v>1288494</v>
      </c>
      <c r="AS2687" s="31">
        <v>1430665</v>
      </c>
      <c r="AT2687" s="31">
        <v>1352280</v>
      </c>
      <c r="AU2687" s="31">
        <v>1261594</v>
      </c>
      <c r="AV2687" s="31">
        <v>1652899</v>
      </c>
      <c r="AW2687" s="31">
        <v>1428155</v>
      </c>
      <c r="AX2687" s="31">
        <v>126621</v>
      </c>
      <c r="AY2687" s="31">
        <v>81215</v>
      </c>
      <c r="AZ2687" s="31">
        <v>207836</v>
      </c>
    </row>
    <row r="2688" spans="1:52" ht="15" customHeight="1">
      <c r="A2688" s="29" t="s">
        <v>9168</v>
      </c>
      <c r="B2688" s="34">
        <v>36476</v>
      </c>
      <c r="C2688" s="28">
        <v>750</v>
      </c>
      <c r="D2688" s="28">
        <v>48</v>
      </c>
      <c r="E2688" s="28">
        <v>50</v>
      </c>
      <c r="F2688" s="29" t="s">
        <v>172</v>
      </c>
      <c r="G2688" s="29" t="s">
        <v>648</v>
      </c>
      <c r="H2688" s="28">
        <v>661</v>
      </c>
      <c r="I2688" s="29" t="s">
        <v>8929</v>
      </c>
      <c r="J2688" s="33" t="s">
        <v>9167</v>
      </c>
      <c r="K2688" s="29" t="s">
        <v>178</v>
      </c>
      <c r="L2688" s="29" t="s">
        <v>9137</v>
      </c>
      <c r="M2688" s="29" t="s">
        <v>3377</v>
      </c>
      <c r="N2688" s="28">
        <v>485353.6</v>
      </c>
      <c r="O2688" s="28">
        <v>6248801</v>
      </c>
      <c r="P2688" s="29" t="s">
        <v>9166</v>
      </c>
      <c r="Q2688" s="32" t="s">
        <v>174</v>
      </c>
      <c r="R2688" s="19"/>
      <c r="S2688" s="19"/>
      <c r="T2688" s="19"/>
      <c r="U2688" s="19"/>
      <c r="V2688" s="19"/>
      <c r="W2688" s="19"/>
      <c r="X2688" s="19"/>
      <c r="Y2688" s="19"/>
      <c r="Z2688" s="19"/>
      <c r="AA2688" s="19"/>
      <c r="AB2688" s="19"/>
      <c r="AC2688" s="19"/>
      <c r="AD2688" s="19"/>
      <c r="AE2688" s="19"/>
      <c r="AF2688" s="19"/>
      <c r="AG2688" s="19"/>
      <c r="AH2688" s="19"/>
      <c r="AI2688" s="19"/>
      <c r="AJ2688" s="19"/>
      <c r="AK2688" s="19"/>
      <c r="AL2688" s="19"/>
      <c r="AM2688" s="19"/>
      <c r="AN2688" s="31">
        <v>269510</v>
      </c>
      <c r="AO2688" s="31">
        <v>1529420</v>
      </c>
      <c r="AP2688" s="31">
        <v>1240453</v>
      </c>
      <c r="AQ2688" s="31">
        <v>1212494</v>
      </c>
      <c r="AR2688" s="31">
        <v>1224781</v>
      </c>
      <c r="AS2688" s="31">
        <v>1357920</v>
      </c>
      <c r="AT2688" s="31">
        <v>1350706</v>
      </c>
      <c r="AU2688" s="31">
        <v>1213781</v>
      </c>
      <c r="AV2688" s="31">
        <v>1413561</v>
      </c>
      <c r="AW2688" s="31">
        <v>1388334</v>
      </c>
      <c r="AX2688" s="31">
        <v>125681</v>
      </c>
      <c r="AY2688" s="31">
        <v>76327</v>
      </c>
      <c r="AZ2688" s="31">
        <v>202008</v>
      </c>
    </row>
    <row r="2689" spans="1:52" ht="15" customHeight="1">
      <c r="A2689" s="29" t="s">
        <v>9165</v>
      </c>
      <c r="B2689" s="34">
        <v>36476</v>
      </c>
      <c r="C2689" s="28">
        <v>750</v>
      </c>
      <c r="D2689" s="28">
        <v>48</v>
      </c>
      <c r="E2689" s="28">
        <v>50</v>
      </c>
      <c r="F2689" s="29" t="s">
        <v>172</v>
      </c>
      <c r="G2689" s="29" t="s">
        <v>648</v>
      </c>
      <c r="H2689" s="28">
        <v>661</v>
      </c>
      <c r="I2689" s="29" t="s">
        <v>8929</v>
      </c>
      <c r="J2689" s="33" t="s">
        <v>9164</v>
      </c>
      <c r="K2689" s="29" t="s">
        <v>178</v>
      </c>
      <c r="L2689" s="29" t="s">
        <v>9137</v>
      </c>
      <c r="M2689" s="29" t="s">
        <v>6756</v>
      </c>
      <c r="N2689" s="28">
        <v>485132.2</v>
      </c>
      <c r="O2689" s="28">
        <v>6248721</v>
      </c>
      <c r="P2689" s="29" t="s">
        <v>9163</v>
      </c>
      <c r="Q2689" s="32" t="s">
        <v>174</v>
      </c>
      <c r="R2689" s="19"/>
      <c r="S2689" s="19"/>
      <c r="T2689" s="19"/>
      <c r="U2689" s="19"/>
      <c r="V2689" s="19"/>
      <c r="W2689" s="19"/>
      <c r="X2689" s="19"/>
      <c r="Y2689" s="19"/>
      <c r="Z2689" s="19"/>
      <c r="AA2689" s="19"/>
      <c r="AB2689" s="19"/>
      <c r="AC2689" s="19"/>
      <c r="AD2689" s="19"/>
      <c r="AE2689" s="19"/>
      <c r="AF2689" s="19"/>
      <c r="AG2689" s="19"/>
      <c r="AH2689" s="19"/>
      <c r="AI2689" s="19"/>
      <c r="AJ2689" s="19"/>
      <c r="AK2689" s="19"/>
      <c r="AL2689" s="19"/>
      <c r="AM2689" s="19"/>
      <c r="AN2689" s="31">
        <v>245850</v>
      </c>
      <c r="AO2689" s="31">
        <v>1634590</v>
      </c>
      <c r="AP2689" s="31">
        <v>1306520</v>
      </c>
      <c r="AQ2689" s="31">
        <v>1427125</v>
      </c>
      <c r="AR2689" s="31">
        <v>1283961</v>
      </c>
      <c r="AS2689" s="31">
        <v>1424118</v>
      </c>
      <c r="AT2689" s="31">
        <v>1420261</v>
      </c>
      <c r="AU2689" s="31">
        <v>1275558</v>
      </c>
      <c r="AV2689" s="31">
        <v>1594601</v>
      </c>
      <c r="AW2689" s="31">
        <v>1468194</v>
      </c>
      <c r="AX2689" s="31">
        <v>130880</v>
      </c>
      <c r="AY2689" s="31">
        <v>81840</v>
      </c>
      <c r="AZ2689" s="31">
        <v>212720</v>
      </c>
    </row>
    <row r="2690" spans="1:52" ht="15" customHeight="1">
      <c r="A2690" s="29" t="s">
        <v>9162</v>
      </c>
      <c r="B2690" s="34">
        <v>36588</v>
      </c>
      <c r="C2690" s="28">
        <v>1000</v>
      </c>
      <c r="D2690" s="28">
        <v>54.2</v>
      </c>
      <c r="E2690" s="28">
        <v>47.8</v>
      </c>
      <c r="F2690" s="29" t="s">
        <v>440</v>
      </c>
      <c r="G2690" s="29" t="s">
        <v>3617</v>
      </c>
      <c r="H2690" s="28">
        <v>661</v>
      </c>
      <c r="I2690" s="29" t="s">
        <v>8929</v>
      </c>
      <c r="J2690" s="33" t="s">
        <v>9161</v>
      </c>
      <c r="K2690" s="29" t="s">
        <v>178</v>
      </c>
      <c r="L2690" s="29" t="s">
        <v>9144</v>
      </c>
      <c r="M2690" s="29" t="s">
        <v>8033</v>
      </c>
      <c r="N2690" s="28">
        <v>478945.1</v>
      </c>
      <c r="O2690" s="28">
        <v>6249132</v>
      </c>
      <c r="P2690" s="29" t="s">
        <v>9160</v>
      </c>
      <c r="Q2690" s="32" t="s">
        <v>174</v>
      </c>
      <c r="R2690" s="19"/>
      <c r="S2690" s="19"/>
      <c r="T2690" s="19"/>
      <c r="U2690" s="19"/>
      <c r="V2690" s="19"/>
      <c r="W2690" s="19"/>
      <c r="X2690" s="19"/>
      <c r="Y2690" s="19"/>
      <c r="Z2690" s="19"/>
      <c r="AA2690" s="19"/>
      <c r="AB2690" s="19"/>
      <c r="AC2690" s="19"/>
      <c r="AD2690" s="19"/>
      <c r="AE2690" s="19"/>
      <c r="AF2690" s="19"/>
      <c r="AG2690" s="19"/>
      <c r="AH2690" s="19"/>
      <c r="AI2690" s="19"/>
      <c r="AJ2690" s="19"/>
      <c r="AK2690" s="19"/>
      <c r="AL2690" s="19"/>
      <c r="AM2690" s="19"/>
      <c r="AN2690" s="19"/>
      <c r="AO2690" s="31">
        <v>1561800</v>
      </c>
      <c r="AP2690" s="31">
        <v>1831846</v>
      </c>
      <c r="AQ2690" s="31">
        <v>1970425</v>
      </c>
      <c r="AR2690" s="31">
        <v>1818477</v>
      </c>
      <c r="AS2690" s="31">
        <v>1996038</v>
      </c>
      <c r="AT2690" s="31">
        <v>2053686</v>
      </c>
      <c r="AU2690" s="31">
        <v>1778372</v>
      </c>
      <c r="AV2690" s="31">
        <v>2261189</v>
      </c>
      <c r="AW2690" s="31">
        <v>1997263</v>
      </c>
      <c r="AX2690" s="31">
        <v>175862</v>
      </c>
      <c r="AY2690" s="31">
        <v>121442</v>
      </c>
      <c r="AZ2690" s="31">
        <v>297304</v>
      </c>
    </row>
    <row r="2691" spans="1:52" ht="15" customHeight="1">
      <c r="A2691" s="29" t="s">
        <v>9159</v>
      </c>
      <c r="B2691" s="34">
        <v>36577</v>
      </c>
      <c r="C2691" s="28">
        <v>660</v>
      </c>
      <c r="D2691" s="28">
        <v>47</v>
      </c>
      <c r="E2691" s="28">
        <v>50</v>
      </c>
      <c r="F2691" s="29" t="s">
        <v>242</v>
      </c>
      <c r="G2691" s="29" t="s">
        <v>4719</v>
      </c>
      <c r="H2691" s="28">
        <v>661</v>
      </c>
      <c r="I2691" s="29" t="s">
        <v>8929</v>
      </c>
      <c r="J2691" s="33" t="s">
        <v>9158</v>
      </c>
      <c r="K2691" s="29" t="s">
        <v>178</v>
      </c>
      <c r="L2691" s="29" t="s">
        <v>9151</v>
      </c>
      <c r="M2691" s="29" t="s">
        <v>1313</v>
      </c>
      <c r="N2691" s="28">
        <v>478732.3</v>
      </c>
      <c r="O2691" s="28">
        <v>6248920</v>
      </c>
      <c r="P2691" s="29" t="s">
        <v>9157</v>
      </c>
      <c r="Q2691" s="32" t="s">
        <v>174</v>
      </c>
      <c r="R2691" s="19"/>
      <c r="S2691" s="19"/>
      <c r="T2691" s="19"/>
      <c r="U2691" s="19"/>
      <c r="V2691" s="19"/>
      <c r="W2691" s="19"/>
      <c r="X2691" s="19"/>
      <c r="Y2691" s="19"/>
      <c r="Z2691" s="19"/>
      <c r="AA2691" s="19"/>
      <c r="AB2691" s="19"/>
      <c r="AC2691" s="19"/>
      <c r="AD2691" s="19"/>
      <c r="AE2691" s="19"/>
      <c r="AF2691" s="19"/>
      <c r="AG2691" s="19"/>
      <c r="AH2691" s="19"/>
      <c r="AI2691" s="19"/>
      <c r="AJ2691" s="19"/>
      <c r="AK2691" s="19"/>
      <c r="AL2691" s="19"/>
      <c r="AM2691" s="19"/>
      <c r="AN2691" s="19"/>
      <c r="AO2691" s="31">
        <v>1234374</v>
      </c>
      <c r="AP2691" s="31">
        <v>1293156</v>
      </c>
      <c r="AQ2691" s="31">
        <v>1411843</v>
      </c>
      <c r="AR2691" s="31">
        <v>1300545</v>
      </c>
      <c r="AS2691" s="31">
        <v>1473728</v>
      </c>
      <c r="AT2691" s="31">
        <v>1489007</v>
      </c>
      <c r="AU2691" s="31">
        <v>1323292</v>
      </c>
      <c r="AV2691" s="31">
        <v>1653507</v>
      </c>
      <c r="AW2691" s="31">
        <v>1473966</v>
      </c>
      <c r="AX2691" s="31">
        <v>133695</v>
      </c>
      <c r="AY2691" s="31">
        <v>88351</v>
      </c>
      <c r="AZ2691" s="31">
        <v>222046</v>
      </c>
    </row>
    <row r="2692" spans="1:52" ht="15" customHeight="1">
      <c r="A2692" s="29" t="s">
        <v>9156</v>
      </c>
      <c r="B2692" s="34">
        <v>36748</v>
      </c>
      <c r="C2692" s="28">
        <v>660</v>
      </c>
      <c r="D2692" s="28">
        <v>47</v>
      </c>
      <c r="E2692" s="28">
        <v>50</v>
      </c>
      <c r="F2692" s="29" t="s">
        <v>242</v>
      </c>
      <c r="G2692" s="29" t="s">
        <v>4719</v>
      </c>
      <c r="H2692" s="28">
        <v>661</v>
      </c>
      <c r="I2692" s="29" t="s">
        <v>8929</v>
      </c>
      <c r="J2692" s="33" t="s">
        <v>9155</v>
      </c>
      <c r="K2692" s="29" t="s">
        <v>178</v>
      </c>
      <c r="L2692" s="29" t="s">
        <v>9144</v>
      </c>
      <c r="M2692" s="29" t="s">
        <v>3653</v>
      </c>
      <c r="N2692" s="28">
        <v>479008.6</v>
      </c>
      <c r="O2692" s="28">
        <v>6248803</v>
      </c>
      <c r="P2692" s="29" t="s">
        <v>9154</v>
      </c>
      <c r="Q2692" s="32" t="s">
        <v>174</v>
      </c>
      <c r="R2692" s="19"/>
      <c r="S2692" s="19"/>
      <c r="T2692" s="19"/>
      <c r="U2692" s="19"/>
      <c r="V2692" s="19"/>
      <c r="W2692" s="19"/>
      <c r="X2692" s="19"/>
      <c r="Y2692" s="19"/>
      <c r="Z2692" s="19"/>
      <c r="AA2692" s="19"/>
      <c r="AB2692" s="19"/>
      <c r="AC2692" s="19"/>
      <c r="AD2692" s="19"/>
      <c r="AE2692" s="19"/>
      <c r="AF2692" s="19"/>
      <c r="AG2692" s="19"/>
      <c r="AH2692" s="19"/>
      <c r="AI2692" s="19"/>
      <c r="AJ2692" s="19"/>
      <c r="AK2692" s="19"/>
      <c r="AL2692" s="19"/>
      <c r="AM2692" s="19"/>
      <c r="AN2692" s="19"/>
      <c r="AO2692" s="31">
        <v>605450</v>
      </c>
      <c r="AP2692" s="31">
        <v>1299666</v>
      </c>
      <c r="AQ2692" s="31">
        <v>1433332</v>
      </c>
      <c r="AR2692" s="31">
        <v>1295424</v>
      </c>
      <c r="AS2692" s="31">
        <v>1388784</v>
      </c>
      <c r="AT2692" s="31">
        <v>1452278</v>
      </c>
      <c r="AU2692" s="31">
        <v>1310532</v>
      </c>
      <c r="AV2692" s="31">
        <v>1646018</v>
      </c>
      <c r="AW2692" s="31">
        <v>1480690</v>
      </c>
      <c r="AX2692" s="31">
        <v>132870</v>
      </c>
      <c r="AY2692" s="31">
        <v>38734</v>
      </c>
      <c r="AZ2692" s="31">
        <v>171604</v>
      </c>
    </row>
    <row r="2693" spans="1:52" ht="15" customHeight="1">
      <c r="A2693" s="29" t="s">
        <v>9153</v>
      </c>
      <c r="B2693" s="34">
        <v>36517</v>
      </c>
      <c r="C2693" s="28">
        <v>660</v>
      </c>
      <c r="D2693" s="28">
        <v>47</v>
      </c>
      <c r="E2693" s="28">
        <v>50</v>
      </c>
      <c r="F2693" s="29" t="s">
        <v>242</v>
      </c>
      <c r="G2693" s="29" t="s">
        <v>4719</v>
      </c>
      <c r="H2693" s="28">
        <v>661</v>
      </c>
      <c r="I2693" s="29" t="s">
        <v>8929</v>
      </c>
      <c r="J2693" s="33" t="s">
        <v>9152</v>
      </c>
      <c r="K2693" s="29" t="s">
        <v>178</v>
      </c>
      <c r="L2693" s="29" t="s">
        <v>9151</v>
      </c>
      <c r="M2693" s="29" t="s">
        <v>216</v>
      </c>
      <c r="N2693" s="28">
        <v>478520.6</v>
      </c>
      <c r="O2693" s="28">
        <v>6248709</v>
      </c>
      <c r="P2693" s="29" t="s">
        <v>9150</v>
      </c>
      <c r="Q2693" s="32" t="s">
        <v>174</v>
      </c>
      <c r="R2693" s="19"/>
      <c r="S2693" s="19"/>
      <c r="T2693" s="19"/>
      <c r="U2693" s="19"/>
      <c r="V2693" s="19"/>
      <c r="W2693" s="19"/>
      <c r="X2693" s="19"/>
      <c r="Y2693" s="19"/>
      <c r="Z2693" s="19"/>
      <c r="AA2693" s="19"/>
      <c r="AB2693" s="19"/>
      <c r="AC2693" s="19"/>
      <c r="AD2693" s="19"/>
      <c r="AE2693" s="19"/>
      <c r="AF2693" s="19"/>
      <c r="AG2693" s="19"/>
      <c r="AH2693" s="19"/>
      <c r="AI2693" s="19"/>
      <c r="AJ2693" s="19"/>
      <c r="AK2693" s="19"/>
      <c r="AL2693" s="19"/>
      <c r="AM2693" s="19"/>
      <c r="AN2693" s="31">
        <v>36800</v>
      </c>
      <c r="AO2693" s="31">
        <v>1591020</v>
      </c>
      <c r="AP2693" s="31">
        <v>1261805</v>
      </c>
      <c r="AQ2693" s="31">
        <v>1361563</v>
      </c>
      <c r="AR2693" s="31">
        <v>1258509</v>
      </c>
      <c r="AS2693" s="31">
        <v>1365595</v>
      </c>
      <c r="AT2693" s="31">
        <v>1451934</v>
      </c>
      <c r="AU2693" s="31">
        <v>1226644</v>
      </c>
      <c r="AV2693" s="31">
        <v>1538019</v>
      </c>
      <c r="AW2693" s="31">
        <v>1388112</v>
      </c>
      <c r="AX2693" s="31">
        <v>127000</v>
      </c>
      <c r="AY2693" s="31">
        <v>83742</v>
      </c>
      <c r="AZ2693" s="31">
        <v>210742</v>
      </c>
    </row>
    <row r="2694" spans="1:52" ht="15" customHeight="1">
      <c r="A2694" s="29" t="s">
        <v>9149</v>
      </c>
      <c r="B2694" s="34">
        <v>36517</v>
      </c>
      <c r="C2694" s="28">
        <v>660</v>
      </c>
      <c r="D2694" s="28">
        <v>47</v>
      </c>
      <c r="E2694" s="28">
        <v>50</v>
      </c>
      <c r="F2694" s="29" t="s">
        <v>242</v>
      </c>
      <c r="G2694" s="29" t="s">
        <v>4719</v>
      </c>
      <c r="H2694" s="28">
        <v>661</v>
      </c>
      <c r="I2694" s="29" t="s">
        <v>8929</v>
      </c>
      <c r="J2694" s="33" t="s">
        <v>9148</v>
      </c>
      <c r="K2694" s="29" t="s">
        <v>178</v>
      </c>
      <c r="L2694" s="29" t="s">
        <v>9107</v>
      </c>
      <c r="M2694" s="29" t="s">
        <v>1836</v>
      </c>
      <c r="N2694" s="28">
        <v>478795.9</v>
      </c>
      <c r="O2694" s="28">
        <v>6248590</v>
      </c>
      <c r="P2694" s="29" t="s">
        <v>9147</v>
      </c>
      <c r="Q2694" s="32" t="s">
        <v>174</v>
      </c>
      <c r="R2694" s="19"/>
      <c r="S2694" s="19"/>
      <c r="T2694" s="19"/>
      <c r="U2694" s="19"/>
      <c r="V2694" s="19"/>
      <c r="W2694" s="19"/>
      <c r="X2694" s="19"/>
      <c r="Y2694" s="19"/>
      <c r="Z2694" s="19"/>
      <c r="AA2694" s="19"/>
      <c r="AB2694" s="19"/>
      <c r="AC2694" s="19"/>
      <c r="AD2694" s="19"/>
      <c r="AE2694" s="19"/>
      <c r="AF2694" s="19"/>
      <c r="AG2694" s="19"/>
      <c r="AH2694" s="19"/>
      <c r="AI2694" s="19"/>
      <c r="AJ2694" s="19"/>
      <c r="AK2694" s="19"/>
      <c r="AL2694" s="19"/>
      <c r="AM2694" s="19"/>
      <c r="AN2694" s="31">
        <v>35820</v>
      </c>
      <c r="AO2694" s="31">
        <v>1506180</v>
      </c>
      <c r="AP2694" s="31">
        <v>1210511</v>
      </c>
      <c r="AQ2694" s="31">
        <v>1348835</v>
      </c>
      <c r="AR2694" s="31">
        <v>1218371</v>
      </c>
      <c r="AS2694" s="31">
        <v>1325661</v>
      </c>
      <c r="AT2694" s="31">
        <v>1321976</v>
      </c>
      <c r="AU2694" s="31">
        <v>1195988</v>
      </c>
      <c r="AV2694" s="31">
        <v>1455093</v>
      </c>
      <c r="AW2694" s="31">
        <v>1309157</v>
      </c>
      <c r="AX2694" s="31">
        <v>124139</v>
      </c>
      <c r="AY2694" s="31">
        <v>80514</v>
      </c>
      <c r="AZ2694" s="31">
        <v>204653</v>
      </c>
    </row>
    <row r="2695" spans="1:52" ht="15" customHeight="1">
      <c r="A2695" s="29" t="s">
        <v>9146</v>
      </c>
      <c r="B2695" s="34">
        <v>36588</v>
      </c>
      <c r="C2695" s="28">
        <v>1000</v>
      </c>
      <c r="D2695" s="28">
        <v>54.2</v>
      </c>
      <c r="E2695" s="28">
        <v>47.8</v>
      </c>
      <c r="F2695" s="29" t="s">
        <v>440</v>
      </c>
      <c r="G2695" s="29" t="s">
        <v>3617</v>
      </c>
      <c r="H2695" s="28">
        <v>661</v>
      </c>
      <c r="I2695" s="29" t="s">
        <v>8929</v>
      </c>
      <c r="J2695" s="33" t="s">
        <v>9145</v>
      </c>
      <c r="K2695" s="29" t="s">
        <v>178</v>
      </c>
      <c r="L2695" s="29" t="s">
        <v>9144</v>
      </c>
      <c r="M2695" s="29" t="s">
        <v>370</v>
      </c>
      <c r="N2695" s="28">
        <v>479071.2</v>
      </c>
      <c r="O2695" s="28">
        <v>6248473</v>
      </c>
      <c r="P2695" s="29" t="s">
        <v>9143</v>
      </c>
      <c r="Q2695" s="32" t="s">
        <v>174</v>
      </c>
      <c r="R2695" s="19"/>
      <c r="S2695" s="19"/>
      <c r="T2695" s="19"/>
      <c r="U2695" s="19"/>
      <c r="V2695" s="19"/>
      <c r="W2695" s="19"/>
      <c r="X2695" s="19"/>
      <c r="Y2695" s="19"/>
      <c r="Z2695" s="19"/>
      <c r="AA2695" s="19"/>
      <c r="AB2695" s="19"/>
      <c r="AC2695" s="19"/>
      <c r="AD2695" s="19"/>
      <c r="AE2695" s="19"/>
      <c r="AF2695" s="19"/>
      <c r="AG2695" s="19"/>
      <c r="AH2695" s="19"/>
      <c r="AI2695" s="19"/>
      <c r="AJ2695" s="19"/>
      <c r="AK2695" s="19"/>
      <c r="AL2695" s="19"/>
      <c r="AM2695" s="19"/>
      <c r="AN2695" s="19"/>
      <c r="AO2695" s="31">
        <v>1487730</v>
      </c>
      <c r="AP2695" s="31">
        <v>1712562</v>
      </c>
      <c r="AQ2695" s="31">
        <v>1878630</v>
      </c>
      <c r="AR2695" s="31">
        <v>1714275</v>
      </c>
      <c r="AS2695" s="31">
        <v>1892214</v>
      </c>
      <c r="AT2695" s="31">
        <v>1898394</v>
      </c>
      <c r="AU2695" s="31">
        <v>1692834</v>
      </c>
      <c r="AV2695" s="31">
        <v>2159528</v>
      </c>
      <c r="AW2695" s="31">
        <v>1954246</v>
      </c>
      <c r="AX2695" s="31">
        <v>177955</v>
      </c>
      <c r="AY2695" s="31">
        <v>116189</v>
      </c>
      <c r="AZ2695" s="31">
        <v>294144</v>
      </c>
    </row>
    <row r="2696" spans="1:52" ht="15" customHeight="1">
      <c r="A2696" s="29" t="s">
        <v>9142</v>
      </c>
      <c r="B2696" s="34">
        <v>36502</v>
      </c>
      <c r="C2696" s="28">
        <v>1000</v>
      </c>
      <c r="D2696" s="28">
        <v>54.2</v>
      </c>
      <c r="E2696" s="28">
        <v>47.8</v>
      </c>
      <c r="F2696" s="29" t="s">
        <v>440</v>
      </c>
      <c r="G2696" s="29" t="s">
        <v>3617</v>
      </c>
      <c r="H2696" s="28">
        <v>661</v>
      </c>
      <c r="I2696" s="29" t="s">
        <v>8929</v>
      </c>
      <c r="J2696" s="33" t="s">
        <v>9141</v>
      </c>
      <c r="K2696" s="29" t="s">
        <v>178</v>
      </c>
      <c r="L2696" s="29" t="s">
        <v>9137</v>
      </c>
      <c r="M2696" s="29" t="s">
        <v>4144</v>
      </c>
      <c r="N2696" s="28">
        <v>485394.9</v>
      </c>
      <c r="O2696" s="28">
        <v>6249031</v>
      </c>
      <c r="P2696" s="29" t="s">
        <v>9140</v>
      </c>
      <c r="Q2696" s="32" t="s">
        <v>174</v>
      </c>
      <c r="R2696" s="19"/>
      <c r="S2696" s="19"/>
      <c r="T2696" s="19"/>
      <c r="U2696" s="19"/>
      <c r="V2696" s="19"/>
      <c r="W2696" s="19"/>
      <c r="X2696" s="19"/>
      <c r="Y2696" s="19"/>
      <c r="Z2696" s="19"/>
      <c r="AA2696" s="19"/>
      <c r="AB2696" s="19"/>
      <c r="AC2696" s="19"/>
      <c r="AD2696" s="19"/>
      <c r="AE2696" s="19"/>
      <c r="AF2696" s="19"/>
      <c r="AG2696" s="19"/>
      <c r="AH2696" s="19"/>
      <c r="AI2696" s="19"/>
      <c r="AJ2696" s="19"/>
      <c r="AK2696" s="19"/>
      <c r="AL2696" s="19"/>
      <c r="AM2696" s="19"/>
      <c r="AN2696" s="31">
        <v>143484</v>
      </c>
      <c r="AO2696" s="31">
        <v>1935000</v>
      </c>
      <c r="AP2696" s="31">
        <v>1512896</v>
      </c>
      <c r="AQ2696" s="31">
        <v>1646963</v>
      </c>
      <c r="AR2696" s="31">
        <v>1489387</v>
      </c>
      <c r="AS2696" s="31">
        <v>1652977</v>
      </c>
      <c r="AT2696" s="31">
        <v>1647379</v>
      </c>
      <c r="AU2696" s="31">
        <v>1476245</v>
      </c>
      <c r="AV2696" s="31">
        <v>1945929</v>
      </c>
      <c r="AW2696" s="31">
        <v>1704736</v>
      </c>
      <c r="AX2696" s="31">
        <v>143127</v>
      </c>
      <c r="AY2696" s="31">
        <v>102570</v>
      </c>
      <c r="AZ2696" s="31">
        <v>245697</v>
      </c>
    </row>
    <row r="2697" spans="1:52" ht="15" customHeight="1">
      <c r="A2697" s="29" t="s">
        <v>9139</v>
      </c>
      <c r="B2697" s="34">
        <v>36502</v>
      </c>
      <c r="C2697" s="28">
        <v>1000</v>
      </c>
      <c r="D2697" s="28">
        <v>54.2</v>
      </c>
      <c r="E2697" s="28">
        <v>47.8</v>
      </c>
      <c r="F2697" s="29" t="s">
        <v>440</v>
      </c>
      <c r="G2697" s="29" t="s">
        <v>3617</v>
      </c>
      <c r="H2697" s="28">
        <v>661</v>
      </c>
      <c r="I2697" s="29" t="s">
        <v>8929</v>
      </c>
      <c r="J2697" s="33" t="s">
        <v>9138</v>
      </c>
      <c r="K2697" s="29" t="s">
        <v>178</v>
      </c>
      <c r="L2697" s="29" t="s">
        <v>9137</v>
      </c>
      <c r="M2697" s="29" t="s">
        <v>3769</v>
      </c>
      <c r="N2697" s="28">
        <v>485573.9</v>
      </c>
      <c r="O2697" s="28">
        <v>6248880</v>
      </c>
      <c r="P2697" s="29" t="s">
        <v>9136</v>
      </c>
      <c r="Q2697" s="32" t="s">
        <v>174</v>
      </c>
      <c r="R2697" s="19"/>
      <c r="S2697" s="19"/>
      <c r="T2697" s="19"/>
      <c r="U2697" s="19"/>
      <c r="V2697" s="19"/>
      <c r="W2697" s="19"/>
      <c r="X2697" s="19"/>
      <c r="Y2697" s="19"/>
      <c r="Z2697" s="19"/>
      <c r="AA2697" s="19"/>
      <c r="AB2697" s="19"/>
      <c r="AC2697" s="19"/>
      <c r="AD2697" s="19"/>
      <c r="AE2697" s="19"/>
      <c r="AF2697" s="19"/>
      <c r="AG2697" s="19"/>
      <c r="AH2697" s="19"/>
      <c r="AI2697" s="19"/>
      <c r="AJ2697" s="19"/>
      <c r="AK2697" s="19"/>
      <c r="AL2697" s="19"/>
      <c r="AM2697" s="19"/>
      <c r="AN2697" s="31">
        <v>143484</v>
      </c>
      <c r="AO2697" s="31">
        <v>1935000</v>
      </c>
      <c r="AP2697" s="31">
        <v>1512896</v>
      </c>
      <c r="AQ2697" s="31">
        <v>1646963</v>
      </c>
      <c r="AR2697" s="31">
        <v>1489387</v>
      </c>
      <c r="AS2697" s="31">
        <v>1652977</v>
      </c>
      <c r="AT2697" s="31">
        <v>1588508</v>
      </c>
      <c r="AU2697" s="31">
        <v>1463874</v>
      </c>
      <c r="AV2697" s="31">
        <v>1904980</v>
      </c>
      <c r="AW2697" s="31">
        <v>1676583</v>
      </c>
      <c r="AX2697" s="31">
        <v>146154</v>
      </c>
      <c r="AY2697" s="31">
        <v>96883</v>
      </c>
      <c r="AZ2697" s="31">
        <v>243037</v>
      </c>
    </row>
    <row r="2698" spans="1:52" ht="15" customHeight="1">
      <c r="A2698" s="29" t="s">
        <v>9135</v>
      </c>
      <c r="B2698" s="34">
        <v>36662</v>
      </c>
      <c r="C2698" s="28">
        <v>1000</v>
      </c>
      <c r="D2698" s="28">
        <v>54.2</v>
      </c>
      <c r="E2698" s="28">
        <v>47.8</v>
      </c>
      <c r="F2698" s="29" t="s">
        <v>440</v>
      </c>
      <c r="G2698" s="29" t="s">
        <v>3617</v>
      </c>
      <c r="H2698" s="28">
        <v>661</v>
      </c>
      <c r="I2698" s="29" t="s">
        <v>8929</v>
      </c>
      <c r="J2698" s="33" t="s">
        <v>9134</v>
      </c>
      <c r="K2698" s="29" t="s">
        <v>178</v>
      </c>
      <c r="L2698" s="29" t="s">
        <v>9130</v>
      </c>
      <c r="M2698" s="29" t="s">
        <v>660</v>
      </c>
      <c r="N2698" s="28">
        <v>469792.8</v>
      </c>
      <c r="O2698" s="28">
        <v>6243028</v>
      </c>
      <c r="P2698" s="29" t="s">
        <v>9133</v>
      </c>
      <c r="Q2698" s="32" t="s">
        <v>174</v>
      </c>
      <c r="R2698" s="19"/>
      <c r="S2698" s="19"/>
      <c r="T2698" s="19"/>
      <c r="U2698" s="19"/>
      <c r="V2698" s="19"/>
      <c r="W2698" s="19"/>
      <c r="X2698" s="19"/>
      <c r="Y2698" s="19"/>
      <c r="Z2698" s="19"/>
      <c r="AA2698" s="19"/>
      <c r="AB2698" s="19"/>
      <c r="AC2698" s="19"/>
      <c r="AD2698" s="19"/>
      <c r="AE2698" s="19"/>
      <c r="AF2698" s="19"/>
      <c r="AG2698" s="19"/>
      <c r="AH2698" s="19"/>
      <c r="AI2698" s="19"/>
      <c r="AJ2698" s="19"/>
      <c r="AK2698" s="19"/>
      <c r="AL2698" s="19"/>
      <c r="AM2698" s="19"/>
      <c r="AN2698" s="19"/>
      <c r="AO2698" s="31">
        <v>1172000</v>
      </c>
      <c r="AP2698" s="31">
        <v>1658859</v>
      </c>
      <c r="AQ2698" s="31">
        <v>1821351</v>
      </c>
      <c r="AR2698" s="31">
        <v>1675579</v>
      </c>
      <c r="AS2698" s="31">
        <v>1821999</v>
      </c>
      <c r="AT2698" s="31">
        <v>1836603</v>
      </c>
      <c r="AU2698" s="31">
        <v>1634885</v>
      </c>
      <c r="AV2698" s="31">
        <v>2023463</v>
      </c>
      <c r="AW2698" s="31">
        <v>1908474</v>
      </c>
      <c r="AX2698" s="31">
        <v>173420</v>
      </c>
      <c r="AY2698" s="31">
        <v>104664</v>
      </c>
      <c r="AZ2698" s="31">
        <v>278084</v>
      </c>
    </row>
    <row r="2699" spans="1:52" ht="15" customHeight="1">
      <c r="A2699" s="29" t="s">
        <v>9132</v>
      </c>
      <c r="B2699" s="34">
        <v>36662</v>
      </c>
      <c r="C2699" s="28">
        <v>1000</v>
      </c>
      <c r="D2699" s="28">
        <v>54.2</v>
      </c>
      <c r="E2699" s="28">
        <v>47.8</v>
      </c>
      <c r="F2699" s="29" t="s">
        <v>440</v>
      </c>
      <c r="G2699" s="29" t="s">
        <v>3617</v>
      </c>
      <c r="H2699" s="28">
        <v>661</v>
      </c>
      <c r="I2699" s="29" t="s">
        <v>8929</v>
      </c>
      <c r="J2699" s="33" t="s">
        <v>9131</v>
      </c>
      <c r="K2699" s="29" t="s">
        <v>178</v>
      </c>
      <c r="L2699" s="29" t="s">
        <v>9130</v>
      </c>
      <c r="M2699" s="29" t="s">
        <v>9129</v>
      </c>
      <c r="N2699" s="28">
        <v>469635.4</v>
      </c>
      <c r="O2699" s="28">
        <v>6243153</v>
      </c>
      <c r="P2699" s="29" t="s">
        <v>9128</v>
      </c>
      <c r="Q2699" s="32" t="s">
        <v>174</v>
      </c>
      <c r="R2699" s="19"/>
      <c r="S2699" s="19"/>
      <c r="T2699" s="19"/>
      <c r="U2699" s="19"/>
      <c r="V2699" s="19"/>
      <c r="W2699" s="19"/>
      <c r="X2699" s="19"/>
      <c r="Y2699" s="19"/>
      <c r="Z2699" s="19"/>
      <c r="AA2699" s="19"/>
      <c r="AB2699" s="19"/>
      <c r="AC2699" s="19"/>
      <c r="AD2699" s="19"/>
      <c r="AE2699" s="19"/>
      <c r="AF2699" s="19"/>
      <c r="AG2699" s="19"/>
      <c r="AH2699" s="19"/>
      <c r="AI2699" s="19"/>
      <c r="AJ2699" s="19"/>
      <c r="AK2699" s="19"/>
      <c r="AL2699" s="19"/>
      <c r="AM2699" s="19"/>
      <c r="AN2699" s="19"/>
      <c r="AO2699" s="31">
        <v>1080000</v>
      </c>
      <c r="AP2699" s="31">
        <v>1526528</v>
      </c>
      <c r="AQ2699" s="31">
        <v>1680652</v>
      </c>
      <c r="AR2699" s="31">
        <v>1555455</v>
      </c>
      <c r="AS2699" s="31">
        <v>1731054</v>
      </c>
      <c r="AT2699" s="31">
        <v>1697102</v>
      </c>
      <c r="AU2699" s="31">
        <v>1510345</v>
      </c>
      <c r="AV2699" s="31">
        <v>1955418</v>
      </c>
      <c r="AW2699" s="31">
        <v>1795569</v>
      </c>
      <c r="AX2699" s="31">
        <v>159184</v>
      </c>
      <c r="AY2699" s="31">
        <v>95439</v>
      </c>
      <c r="AZ2699" s="31">
        <v>254623</v>
      </c>
    </row>
    <row r="2700" spans="1:52" ht="15" customHeight="1">
      <c r="A2700" s="29" t="s">
        <v>9127</v>
      </c>
      <c r="B2700" s="34">
        <v>36676</v>
      </c>
      <c r="C2700" s="28">
        <v>1000</v>
      </c>
      <c r="D2700" s="28">
        <v>54.2</v>
      </c>
      <c r="E2700" s="28">
        <v>47.8</v>
      </c>
      <c r="F2700" s="29" t="s">
        <v>440</v>
      </c>
      <c r="G2700" s="29" t="s">
        <v>3617</v>
      </c>
      <c r="H2700" s="28">
        <v>661</v>
      </c>
      <c r="I2700" s="29" t="s">
        <v>8929</v>
      </c>
      <c r="J2700" s="33" t="s">
        <v>9126</v>
      </c>
      <c r="K2700" s="29" t="s">
        <v>178</v>
      </c>
      <c r="L2700" s="29" t="s">
        <v>8932</v>
      </c>
      <c r="M2700" s="29" t="s">
        <v>527</v>
      </c>
      <c r="N2700" s="28">
        <v>470268.9</v>
      </c>
      <c r="O2700" s="28">
        <v>6252915</v>
      </c>
      <c r="P2700" s="29" t="s">
        <v>9125</v>
      </c>
      <c r="Q2700" s="32" t="s">
        <v>174</v>
      </c>
      <c r="R2700" s="19"/>
      <c r="S2700" s="19"/>
      <c r="T2700" s="19"/>
      <c r="U2700" s="19"/>
      <c r="V2700" s="19"/>
      <c r="W2700" s="19"/>
      <c r="X2700" s="19"/>
      <c r="Y2700" s="19"/>
      <c r="Z2700" s="19"/>
      <c r="AA2700" s="19"/>
      <c r="AB2700" s="19"/>
      <c r="AC2700" s="19"/>
      <c r="AD2700" s="19"/>
      <c r="AE2700" s="19"/>
      <c r="AF2700" s="19"/>
      <c r="AG2700" s="19"/>
      <c r="AH2700" s="19"/>
      <c r="AI2700" s="19"/>
      <c r="AJ2700" s="19"/>
      <c r="AK2700" s="19"/>
      <c r="AL2700" s="19"/>
      <c r="AM2700" s="19"/>
      <c r="AN2700" s="19"/>
      <c r="AO2700" s="31">
        <v>1072000</v>
      </c>
      <c r="AP2700" s="31">
        <v>1933340</v>
      </c>
      <c r="AQ2700" s="31">
        <v>2125482</v>
      </c>
      <c r="AR2700" s="31">
        <v>1889103</v>
      </c>
      <c r="AS2700" s="31">
        <v>2078177</v>
      </c>
      <c r="AT2700" s="31">
        <v>2076513</v>
      </c>
      <c r="AU2700" s="31">
        <v>1857042</v>
      </c>
      <c r="AV2700" s="31">
        <v>2264201</v>
      </c>
      <c r="AW2700" s="31">
        <v>2119844</v>
      </c>
      <c r="AX2700" s="31">
        <v>184235</v>
      </c>
      <c r="AY2700" s="31">
        <v>120345</v>
      </c>
      <c r="AZ2700" s="31">
        <v>304580</v>
      </c>
    </row>
    <row r="2701" spans="1:52" ht="15" customHeight="1">
      <c r="A2701" s="29" t="s">
        <v>9124</v>
      </c>
      <c r="B2701" s="34">
        <v>36707</v>
      </c>
      <c r="C2701" s="28">
        <v>750</v>
      </c>
      <c r="D2701" s="28">
        <v>48</v>
      </c>
      <c r="E2701" s="28">
        <v>50</v>
      </c>
      <c r="F2701" s="29" t="s">
        <v>172</v>
      </c>
      <c r="G2701" s="29" t="s">
        <v>648</v>
      </c>
      <c r="H2701" s="28">
        <v>661</v>
      </c>
      <c r="I2701" s="29" t="s">
        <v>8929</v>
      </c>
      <c r="J2701" s="33" t="s">
        <v>9123</v>
      </c>
      <c r="K2701" s="29" t="s">
        <v>178</v>
      </c>
      <c r="L2701" s="29" t="s">
        <v>9114</v>
      </c>
      <c r="M2701" s="29" t="s">
        <v>216</v>
      </c>
      <c r="N2701" s="28">
        <v>471858.5</v>
      </c>
      <c r="O2701" s="28">
        <v>6244975</v>
      </c>
      <c r="P2701" s="29" t="s">
        <v>9113</v>
      </c>
      <c r="Q2701" s="32" t="s">
        <v>174</v>
      </c>
      <c r="R2701" s="19"/>
      <c r="S2701" s="19"/>
      <c r="T2701" s="19"/>
      <c r="U2701" s="19"/>
      <c r="V2701" s="19"/>
      <c r="W2701" s="19"/>
      <c r="X2701" s="19"/>
      <c r="Y2701" s="19"/>
      <c r="Z2701" s="19"/>
      <c r="AA2701" s="19"/>
      <c r="AB2701" s="19"/>
      <c r="AC2701" s="19"/>
      <c r="AD2701" s="19"/>
      <c r="AE2701" s="19"/>
      <c r="AF2701" s="19"/>
      <c r="AG2701" s="19"/>
      <c r="AH2701" s="19"/>
      <c r="AI2701" s="19"/>
      <c r="AJ2701" s="19"/>
      <c r="AK2701" s="19"/>
      <c r="AL2701" s="19"/>
      <c r="AM2701" s="19"/>
      <c r="AN2701" s="19"/>
      <c r="AO2701" s="31">
        <v>612200</v>
      </c>
      <c r="AP2701" s="31">
        <v>1337106.2109375</v>
      </c>
      <c r="AQ2701" s="31">
        <v>1475424.5859375</v>
      </c>
      <c r="AR2701" s="31">
        <v>1361574.796875</v>
      </c>
      <c r="AS2701" s="31">
        <v>1533799.8046875</v>
      </c>
      <c r="AT2701" s="31">
        <v>1499493.1796875</v>
      </c>
      <c r="AU2701" s="31">
        <v>1350149.203125</v>
      </c>
      <c r="AV2701" s="31">
        <v>1645650.01171875</v>
      </c>
      <c r="AW2701" s="31">
        <v>1498414.78515625</v>
      </c>
      <c r="AX2701" s="31">
        <v>136322.203125</v>
      </c>
      <c r="AY2701" s="31">
        <v>80273</v>
      </c>
      <c r="AZ2701" s="31">
        <v>216595.203125</v>
      </c>
    </row>
    <row r="2702" spans="1:52" ht="15" customHeight="1">
      <c r="A2702" s="29" t="s">
        <v>9122</v>
      </c>
      <c r="B2702" s="34">
        <v>36707</v>
      </c>
      <c r="C2702" s="28">
        <v>750</v>
      </c>
      <c r="D2702" s="28">
        <v>48</v>
      </c>
      <c r="E2702" s="28">
        <v>50</v>
      </c>
      <c r="F2702" s="29" t="s">
        <v>172</v>
      </c>
      <c r="G2702" s="29" t="s">
        <v>648</v>
      </c>
      <c r="H2702" s="28">
        <v>661</v>
      </c>
      <c r="I2702" s="29" t="s">
        <v>8929</v>
      </c>
      <c r="J2702" s="33" t="s">
        <v>9121</v>
      </c>
      <c r="K2702" s="29" t="s">
        <v>178</v>
      </c>
      <c r="L2702" s="29" t="s">
        <v>9114</v>
      </c>
      <c r="M2702" s="29" t="s">
        <v>216</v>
      </c>
      <c r="N2702" s="28">
        <v>471929.1</v>
      </c>
      <c r="O2702" s="28">
        <v>6245195</v>
      </c>
      <c r="P2702" s="29" t="s">
        <v>9113</v>
      </c>
      <c r="Q2702" s="32" t="s">
        <v>174</v>
      </c>
      <c r="R2702" s="19"/>
      <c r="S2702" s="19"/>
      <c r="T2702" s="19"/>
      <c r="U2702" s="19"/>
      <c r="V2702" s="19"/>
      <c r="W2702" s="19"/>
      <c r="X2702" s="19"/>
      <c r="Y2702" s="19"/>
      <c r="Z2702" s="19"/>
      <c r="AA2702" s="19"/>
      <c r="AB2702" s="19"/>
      <c r="AC2702" s="19"/>
      <c r="AD2702" s="19"/>
      <c r="AE2702" s="19"/>
      <c r="AF2702" s="19"/>
      <c r="AG2702" s="19"/>
      <c r="AH2702" s="19"/>
      <c r="AI2702" s="19"/>
      <c r="AJ2702" s="19"/>
      <c r="AK2702" s="19"/>
      <c r="AL2702" s="19"/>
      <c r="AM2702" s="19"/>
      <c r="AN2702" s="19"/>
      <c r="AO2702" s="31">
        <v>612200</v>
      </c>
      <c r="AP2702" s="31">
        <v>1337106.2109375</v>
      </c>
      <c r="AQ2702" s="31">
        <v>1475424.5859375</v>
      </c>
      <c r="AR2702" s="31">
        <v>1361574.796875</v>
      </c>
      <c r="AS2702" s="31">
        <v>1533799.8046875</v>
      </c>
      <c r="AT2702" s="31">
        <v>1499493.1796875</v>
      </c>
      <c r="AU2702" s="31">
        <v>1350149.203125</v>
      </c>
      <c r="AV2702" s="31">
        <v>1645650.01171875</v>
      </c>
      <c r="AW2702" s="31">
        <v>1498414.78515625</v>
      </c>
      <c r="AX2702" s="31">
        <v>136322.203125</v>
      </c>
      <c r="AY2702" s="31">
        <v>80273</v>
      </c>
      <c r="AZ2702" s="31">
        <v>216595.203125</v>
      </c>
    </row>
    <row r="2703" spans="1:52" ht="15" customHeight="1">
      <c r="A2703" s="29" t="s">
        <v>9120</v>
      </c>
      <c r="B2703" s="34">
        <v>36707</v>
      </c>
      <c r="C2703" s="28">
        <v>750</v>
      </c>
      <c r="D2703" s="28">
        <v>48</v>
      </c>
      <c r="E2703" s="28">
        <v>50</v>
      </c>
      <c r="F2703" s="29" t="s">
        <v>172</v>
      </c>
      <c r="G2703" s="29" t="s">
        <v>648</v>
      </c>
      <c r="H2703" s="28">
        <v>661</v>
      </c>
      <c r="I2703" s="29" t="s">
        <v>8929</v>
      </c>
      <c r="J2703" s="33" t="s">
        <v>9119</v>
      </c>
      <c r="K2703" s="29" t="s">
        <v>178</v>
      </c>
      <c r="L2703" s="29" t="s">
        <v>9114</v>
      </c>
      <c r="M2703" s="29" t="s">
        <v>2774</v>
      </c>
      <c r="N2703" s="28">
        <v>472014.9</v>
      </c>
      <c r="O2703" s="28">
        <v>6244804</v>
      </c>
      <c r="P2703" s="29" t="s">
        <v>9113</v>
      </c>
      <c r="Q2703" s="32" t="s">
        <v>174</v>
      </c>
      <c r="R2703" s="19"/>
      <c r="S2703" s="19"/>
      <c r="T2703" s="19"/>
      <c r="U2703" s="19"/>
      <c r="V2703" s="19"/>
      <c r="W2703" s="19"/>
      <c r="X2703" s="19"/>
      <c r="Y2703" s="19"/>
      <c r="Z2703" s="19"/>
      <c r="AA2703" s="19"/>
      <c r="AB2703" s="19"/>
      <c r="AC2703" s="19"/>
      <c r="AD2703" s="19"/>
      <c r="AE2703" s="19"/>
      <c r="AF2703" s="19"/>
      <c r="AG2703" s="19"/>
      <c r="AH2703" s="19"/>
      <c r="AI2703" s="19"/>
      <c r="AJ2703" s="19"/>
      <c r="AK2703" s="19"/>
      <c r="AL2703" s="19"/>
      <c r="AM2703" s="19"/>
      <c r="AN2703" s="19"/>
      <c r="AO2703" s="31">
        <v>612200</v>
      </c>
      <c r="AP2703" s="31">
        <v>1337106.2109375</v>
      </c>
      <c r="AQ2703" s="31">
        <v>1475424.5859375</v>
      </c>
      <c r="AR2703" s="31">
        <v>1361574.796875</v>
      </c>
      <c r="AS2703" s="31">
        <v>1533799.8046875</v>
      </c>
      <c r="AT2703" s="31">
        <v>1499493.1796875</v>
      </c>
      <c r="AU2703" s="31">
        <v>1350149.203125</v>
      </c>
      <c r="AV2703" s="31">
        <v>1645650.01171875</v>
      </c>
      <c r="AW2703" s="31">
        <v>1498414.78515625</v>
      </c>
      <c r="AX2703" s="31">
        <v>136322.203125</v>
      </c>
      <c r="AY2703" s="31">
        <v>80273</v>
      </c>
      <c r="AZ2703" s="31">
        <v>216595.203125</v>
      </c>
    </row>
    <row r="2704" spans="1:52" ht="15" customHeight="1">
      <c r="A2704" s="29" t="s">
        <v>9118</v>
      </c>
      <c r="B2704" s="34">
        <v>36707</v>
      </c>
      <c r="C2704" s="28">
        <v>750</v>
      </c>
      <c r="D2704" s="28">
        <v>48.2</v>
      </c>
      <c r="E2704" s="28">
        <v>50</v>
      </c>
      <c r="F2704" s="29" t="s">
        <v>172</v>
      </c>
      <c r="G2704" s="29" t="s">
        <v>648</v>
      </c>
      <c r="H2704" s="28">
        <v>661</v>
      </c>
      <c r="I2704" s="29" t="s">
        <v>8929</v>
      </c>
      <c r="J2704" s="33" t="s">
        <v>9117</v>
      </c>
      <c r="K2704" s="29" t="s">
        <v>178</v>
      </c>
      <c r="L2704" s="29" t="s">
        <v>9114</v>
      </c>
      <c r="M2704" s="29" t="s">
        <v>216</v>
      </c>
      <c r="N2704" s="28">
        <v>472084.5</v>
      </c>
      <c r="O2704" s="28">
        <v>6245025</v>
      </c>
      <c r="P2704" s="29" t="s">
        <v>9113</v>
      </c>
      <c r="Q2704" s="32" t="s">
        <v>174</v>
      </c>
      <c r="R2704" s="19"/>
      <c r="S2704" s="19"/>
      <c r="T2704" s="19"/>
      <c r="U2704" s="19"/>
      <c r="V2704" s="19"/>
      <c r="W2704" s="19"/>
      <c r="X2704" s="19"/>
      <c r="Y2704" s="19"/>
      <c r="Z2704" s="19"/>
      <c r="AA2704" s="19"/>
      <c r="AB2704" s="19"/>
      <c r="AC2704" s="19"/>
      <c r="AD2704" s="19"/>
      <c r="AE2704" s="19"/>
      <c r="AF2704" s="19"/>
      <c r="AG2704" s="19"/>
      <c r="AH2704" s="19"/>
      <c r="AI2704" s="19"/>
      <c r="AJ2704" s="19"/>
      <c r="AK2704" s="19"/>
      <c r="AL2704" s="19"/>
      <c r="AM2704" s="19"/>
      <c r="AN2704" s="19"/>
      <c r="AO2704" s="31">
        <v>612200</v>
      </c>
      <c r="AP2704" s="31">
        <v>1337106.2109375</v>
      </c>
      <c r="AQ2704" s="31">
        <v>1475424.5859375</v>
      </c>
      <c r="AR2704" s="31">
        <v>1361574.796875</v>
      </c>
      <c r="AS2704" s="31">
        <v>1533799.8046875</v>
      </c>
      <c r="AT2704" s="31">
        <v>1499493.1796875</v>
      </c>
      <c r="AU2704" s="31">
        <v>1350149.203125</v>
      </c>
      <c r="AV2704" s="31">
        <v>1645650.01171875</v>
      </c>
      <c r="AW2704" s="31">
        <v>1498414.78515625</v>
      </c>
      <c r="AX2704" s="31">
        <v>136322.203125</v>
      </c>
      <c r="AY2704" s="31">
        <v>80273</v>
      </c>
      <c r="AZ2704" s="31">
        <v>216595.203125</v>
      </c>
    </row>
    <row r="2705" spans="1:52" ht="15" customHeight="1">
      <c r="A2705" s="29" t="s">
        <v>9116</v>
      </c>
      <c r="B2705" s="34">
        <v>36707</v>
      </c>
      <c r="C2705" s="28">
        <v>750</v>
      </c>
      <c r="D2705" s="28">
        <v>48</v>
      </c>
      <c r="E2705" s="28">
        <v>50</v>
      </c>
      <c r="F2705" s="29" t="s">
        <v>172</v>
      </c>
      <c r="G2705" s="29" t="s">
        <v>648</v>
      </c>
      <c r="H2705" s="28">
        <v>661</v>
      </c>
      <c r="I2705" s="29" t="s">
        <v>8929</v>
      </c>
      <c r="J2705" s="33" t="s">
        <v>9115</v>
      </c>
      <c r="K2705" s="29" t="s">
        <v>178</v>
      </c>
      <c r="L2705" s="29" t="s">
        <v>9114</v>
      </c>
      <c r="M2705" s="29" t="s">
        <v>216</v>
      </c>
      <c r="N2705" s="28">
        <v>472155.1</v>
      </c>
      <c r="O2705" s="28">
        <v>6245244</v>
      </c>
      <c r="P2705" s="29" t="s">
        <v>9113</v>
      </c>
      <c r="Q2705" s="32" t="s">
        <v>174</v>
      </c>
      <c r="R2705" s="19"/>
      <c r="S2705" s="19"/>
      <c r="T2705" s="19"/>
      <c r="U2705" s="19"/>
      <c r="V2705" s="19"/>
      <c r="W2705" s="19"/>
      <c r="X2705" s="19"/>
      <c r="Y2705" s="19"/>
      <c r="Z2705" s="19"/>
      <c r="AA2705" s="19"/>
      <c r="AB2705" s="19"/>
      <c r="AC2705" s="19"/>
      <c r="AD2705" s="19"/>
      <c r="AE2705" s="19"/>
      <c r="AF2705" s="19"/>
      <c r="AG2705" s="19"/>
      <c r="AH2705" s="19"/>
      <c r="AI2705" s="19"/>
      <c r="AJ2705" s="19"/>
      <c r="AK2705" s="19"/>
      <c r="AL2705" s="19"/>
      <c r="AM2705" s="19"/>
      <c r="AN2705" s="19"/>
      <c r="AO2705" s="31">
        <v>612200</v>
      </c>
      <c r="AP2705" s="31">
        <v>1337106.2109375</v>
      </c>
      <c r="AQ2705" s="31">
        <v>1475424.5859375</v>
      </c>
      <c r="AR2705" s="31">
        <v>1361574.796875</v>
      </c>
      <c r="AS2705" s="31">
        <v>1533799.8046875</v>
      </c>
      <c r="AT2705" s="31">
        <v>1499493.1796875</v>
      </c>
      <c r="AU2705" s="31">
        <v>1350149.203125</v>
      </c>
      <c r="AV2705" s="31">
        <v>1645650.01171875</v>
      </c>
      <c r="AW2705" s="31">
        <v>1498414.78515625</v>
      </c>
      <c r="AX2705" s="31">
        <v>136322.203125</v>
      </c>
      <c r="AY2705" s="31">
        <v>80273</v>
      </c>
      <c r="AZ2705" s="31">
        <v>216595.203125</v>
      </c>
    </row>
    <row r="2706" spans="1:52" ht="15" customHeight="1">
      <c r="A2706" s="29" t="s">
        <v>9112</v>
      </c>
      <c r="B2706" s="34">
        <v>36745</v>
      </c>
      <c r="C2706" s="28">
        <v>11</v>
      </c>
      <c r="D2706" s="28">
        <v>13</v>
      </c>
      <c r="E2706" s="28">
        <v>18</v>
      </c>
      <c r="F2706" s="29" t="s">
        <v>8341</v>
      </c>
      <c r="G2706" s="29" t="s">
        <v>2988</v>
      </c>
      <c r="H2706" s="28">
        <v>661</v>
      </c>
      <c r="I2706" s="29" t="s">
        <v>8929</v>
      </c>
      <c r="J2706" s="33" t="s">
        <v>9111</v>
      </c>
      <c r="K2706" s="29" t="s">
        <v>178</v>
      </c>
      <c r="L2706" s="29" t="s">
        <v>8941</v>
      </c>
      <c r="M2706" s="29" t="s">
        <v>929</v>
      </c>
      <c r="N2706" s="28">
        <v>467741.9</v>
      </c>
      <c r="O2706" s="28">
        <v>6249891</v>
      </c>
      <c r="P2706" s="29" t="s">
        <v>9110</v>
      </c>
      <c r="Q2706" s="32" t="s">
        <v>368</v>
      </c>
      <c r="R2706" s="19"/>
      <c r="S2706" s="19"/>
      <c r="T2706" s="19"/>
      <c r="U2706" s="19"/>
      <c r="V2706" s="19"/>
      <c r="W2706" s="19"/>
      <c r="X2706" s="19"/>
      <c r="Y2706" s="19"/>
      <c r="Z2706" s="19"/>
      <c r="AA2706" s="19"/>
      <c r="AB2706" s="19"/>
      <c r="AC2706" s="19"/>
      <c r="AD2706" s="19"/>
      <c r="AE2706" s="19"/>
      <c r="AF2706" s="19"/>
      <c r="AG2706" s="19"/>
      <c r="AH2706" s="19"/>
      <c r="AI2706" s="19"/>
      <c r="AJ2706" s="19"/>
      <c r="AK2706" s="19"/>
      <c r="AL2706" s="19"/>
      <c r="AM2706" s="19"/>
      <c r="AN2706" s="19"/>
      <c r="AO2706" s="31">
        <v>9456</v>
      </c>
      <c r="AP2706" s="31">
        <v>53049</v>
      </c>
      <c r="AQ2706" s="31">
        <v>68781</v>
      </c>
      <c r="AR2706" s="31">
        <v>20039.999877929688</v>
      </c>
      <c r="AS2706" s="31">
        <v>22965.999877929688</v>
      </c>
      <c r="AT2706" s="31">
        <v>20446</v>
      </c>
      <c r="AU2706" s="31">
        <v>20017.00048828125</v>
      </c>
      <c r="AV2706" s="31">
        <v>20867.000122070313</v>
      </c>
      <c r="AW2706" s="31">
        <v>15082.334594726563</v>
      </c>
      <c r="AX2706" s="31">
        <v>0</v>
      </c>
      <c r="AY2706" s="31">
        <v>0</v>
      </c>
      <c r="AZ2706" s="31">
        <v>0</v>
      </c>
    </row>
    <row r="2707" spans="1:52" ht="15" customHeight="1">
      <c r="A2707" s="29" t="s">
        <v>9109</v>
      </c>
      <c r="B2707" s="34">
        <v>37087</v>
      </c>
      <c r="C2707" s="28">
        <v>11</v>
      </c>
      <c r="D2707" s="28">
        <v>13</v>
      </c>
      <c r="E2707" s="28">
        <v>18.3</v>
      </c>
      <c r="F2707" s="29" t="s">
        <v>8341</v>
      </c>
      <c r="G2707" s="29" t="s">
        <v>2988</v>
      </c>
      <c r="H2707" s="28">
        <v>661</v>
      </c>
      <c r="I2707" s="29" t="s">
        <v>8929</v>
      </c>
      <c r="J2707" s="33" t="s">
        <v>9108</v>
      </c>
      <c r="K2707" s="29" t="s">
        <v>178</v>
      </c>
      <c r="L2707" s="29" t="s">
        <v>9107</v>
      </c>
      <c r="M2707" s="29" t="s">
        <v>1587</v>
      </c>
      <c r="N2707" s="28">
        <v>479023.8</v>
      </c>
      <c r="O2707" s="28">
        <v>6247443</v>
      </c>
      <c r="P2707" s="29" t="s">
        <v>9106</v>
      </c>
      <c r="Q2707" s="32" t="s">
        <v>368</v>
      </c>
      <c r="R2707" s="19"/>
      <c r="S2707" s="19"/>
      <c r="T2707" s="19"/>
      <c r="U2707" s="19"/>
      <c r="V2707" s="19"/>
      <c r="W2707" s="19"/>
      <c r="X2707" s="19"/>
      <c r="Y2707" s="19"/>
      <c r="Z2707" s="19"/>
      <c r="AA2707" s="19"/>
      <c r="AB2707" s="19"/>
      <c r="AC2707" s="19"/>
      <c r="AD2707" s="19"/>
      <c r="AE2707" s="19"/>
      <c r="AF2707" s="19"/>
      <c r="AG2707" s="19"/>
      <c r="AH2707" s="19"/>
      <c r="AI2707" s="19"/>
      <c r="AJ2707" s="19"/>
      <c r="AK2707" s="19"/>
      <c r="AL2707" s="19"/>
      <c r="AM2707" s="19"/>
      <c r="AN2707" s="19"/>
      <c r="AO2707" s="19"/>
      <c r="AP2707" s="31">
        <v>20931</v>
      </c>
      <c r="AQ2707" s="31">
        <v>47916</v>
      </c>
      <c r="AR2707" s="31">
        <v>14556</v>
      </c>
      <c r="AS2707" s="31">
        <v>16954.000122070313</v>
      </c>
      <c r="AT2707" s="31">
        <v>13502</v>
      </c>
      <c r="AU2707" s="31">
        <v>11748</v>
      </c>
      <c r="AV2707" s="31">
        <v>13568.000152587891</v>
      </c>
      <c r="AW2707" s="31">
        <v>11679.849060058594</v>
      </c>
      <c r="AX2707" s="31">
        <v>0</v>
      </c>
      <c r="AY2707" s="31">
        <v>0</v>
      </c>
      <c r="AZ2707" s="31">
        <v>0</v>
      </c>
    </row>
    <row r="2708" spans="1:52" ht="15" customHeight="1">
      <c r="A2708" s="29" t="s">
        <v>9105</v>
      </c>
      <c r="B2708" s="34">
        <v>36852</v>
      </c>
      <c r="C2708" s="28">
        <v>1650</v>
      </c>
      <c r="D2708" s="28">
        <v>66</v>
      </c>
      <c r="E2708" s="28">
        <v>67</v>
      </c>
      <c r="F2708" s="29" t="s">
        <v>242</v>
      </c>
      <c r="G2708" s="29" t="s">
        <v>9090</v>
      </c>
      <c r="H2708" s="28">
        <v>661</v>
      </c>
      <c r="I2708" s="29" t="s">
        <v>8929</v>
      </c>
      <c r="J2708" s="33" t="s">
        <v>9104</v>
      </c>
      <c r="K2708" s="29" t="s">
        <v>178</v>
      </c>
      <c r="L2708" s="29" t="s">
        <v>9100</v>
      </c>
      <c r="M2708" s="29" t="s">
        <v>331</v>
      </c>
      <c r="N2708" s="28">
        <v>476390.8</v>
      </c>
      <c r="O2708" s="28">
        <v>6251169</v>
      </c>
      <c r="P2708" s="29" t="s">
        <v>9103</v>
      </c>
      <c r="Q2708" s="32" t="s">
        <v>174</v>
      </c>
      <c r="R2708" s="19"/>
      <c r="S2708" s="19"/>
      <c r="T2708" s="19"/>
      <c r="U2708" s="19"/>
      <c r="V2708" s="19"/>
      <c r="W2708" s="19"/>
      <c r="X2708" s="19"/>
      <c r="Y2708" s="19"/>
      <c r="Z2708" s="19"/>
      <c r="AA2708" s="19"/>
      <c r="AB2708" s="19"/>
      <c r="AC2708" s="19"/>
      <c r="AD2708" s="19"/>
      <c r="AE2708" s="19"/>
      <c r="AF2708" s="19"/>
      <c r="AG2708" s="19"/>
      <c r="AH2708" s="19"/>
      <c r="AI2708" s="19"/>
      <c r="AJ2708" s="19"/>
      <c r="AK2708" s="19"/>
      <c r="AL2708" s="19"/>
      <c r="AM2708" s="19"/>
      <c r="AN2708" s="19"/>
      <c r="AO2708" s="31">
        <v>433000</v>
      </c>
      <c r="AP2708" s="31">
        <v>3342353</v>
      </c>
      <c r="AQ2708" s="31">
        <v>3651578</v>
      </c>
      <c r="AR2708" s="31">
        <v>3239132</v>
      </c>
      <c r="AS2708" s="31">
        <v>3723817</v>
      </c>
      <c r="AT2708" s="31">
        <v>3619148</v>
      </c>
      <c r="AU2708" s="31">
        <v>3246258</v>
      </c>
      <c r="AV2708" s="31">
        <v>4170669</v>
      </c>
      <c r="AW2708" s="31">
        <v>3612622</v>
      </c>
      <c r="AX2708" s="31">
        <v>282566</v>
      </c>
      <c r="AY2708" s="31">
        <v>227269</v>
      </c>
      <c r="AZ2708" s="31">
        <v>509835</v>
      </c>
    </row>
    <row r="2709" spans="1:52" ht="15" customHeight="1">
      <c r="A2709" s="29" t="s">
        <v>9102</v>
      </c>
      <c r="B2709" s="34">
        <v>36829</v>
      </c>
      <c r="C2709" s="28">
        <v>1650</v>
      </c>
      <c r="D2709" s="28">
        <v>66</v>
      </c>
      <c r="E2709" s="28">
        <v>67</v>
      </c>
      <c r="F2709" s="29" t="s">
        <v>242</v>
      </c>
      <c r="G2709" s="29" t="s">
        <v>9090</v>
      </c>
      <c r="H2709" s="28">
        <v>661</v>
      </c>
      <c r="I2709" s="29" t="s">
        <v>8929</v>
      </c>
      <c r="J2709" s="33" t="s">
        <v>9101</v>
      </c>
      <c r="K2709" s="29" t="s">
        <v>178</v>
      </c>
      <c r="L2709" s="29" t="s">
        <v>9100</v>
      </c>
      <c r="M2709" s="29" t="s">
        <v>331</v>
      </c>
      <c r="N2709" s="28">
        <v>476420.6</v>
      </c>
      <c r="O2709" s="28">
        <v>6251477</v>
      </c>
      <c r="P2709" s="29" t="s">
        <v>9099</v>
      </c>
      <c r="Q2709" s="32" t="s">
        <v>174</v>
      </c>
      <c r="R2709" s="19"/>
      <c r="S2709" s="19"/>
      <c r="T2709" s="19"/>
      <c r="U2709" s="19"/>
      <c r="V2709" s="19"/>
      <c r="W2709" s="19"/>
      <c r="X2709" s="19"/>
      <c r="Y2709" s="19"/>
      <c r="Z2709" s="19"/>
      <c r="AA2709" s="19"/>
      <c r="AB2709" s="19"/>
      <c r="AC2709" s="19"/>
      <c r="AD2709" s="19"/>
      <c r="AE2709" s="19"/>
      <c r="AF2709" s="19"/>
      <c r="AG2709" s="19"/>
      <c r="AH2709" s="19"/>
      <c r="AI2709" s="19"/>
      <c r="AJ2709" s="19"/>
      <c r="AK2709" s="19"/>
      <c r="AL2709" s="19"/>
      <c r="AM2709" s="19"/>
      <c r="AN2709" s="19"/>
      <c r="AO2709" s="31">
        <v>280000</v>
      </c>
      <c r="AP2709" s="31">
        <v>2927081</v>
      </c>
      <c r="AQ2709" s="31">
        <v>3168165</v>
      </c>
      <c r="AR2709" s="31">
        <v>2864782</v>
      </c>
      <c r="AS2709" s="31">
        <v>3312756</v>
      </c>
      <c r="AT2709" s="31">
        <v>2931780</v>
      </c>
      <c r="AU2709" s="31">
        <v>2816634</v>
      </c>
      <c r="AV2709" s="31">
        <v>3655409</v>
      </c>
      <c r="AW2709" s="31">
        <v>2660222</v>
      </c>
      <c r="AX2709" s="31">
        <v>296936</v>
      </c>
      <c r="AY2709" s="31">
        <v>191795</v>
      </c>
      <c r="AZ2709" s="31">
        <v>488731</v>
      </c>
    </row>
    <row r="2710" spans="1:52" ht="15" customHeight="1">
      <c r="A2710" s="29" t="s">
        <v>9098</v>
      </c>
      <c r="B2710" s="34">
        <v>36852</v>
      </c>
      <c r="C2710" s="28">
        <v>1650</v>
      </c>
      <c r="D2710" s="28">
        <v>66</v>
      </c>
      <c r="E2710" s="28">
        <v>67</v>
      </c>
      <c r="F2710" s="29" t="s">
        <v>242</v>
      </c>
      <c r="G2710" s="29" t="s">
        <v>9090</v>
      </c>
      <c r="H2710" s="28">
        <v>661</v>
      </c>
      <c r="I2710" s="29" t="s">
        <v>8929</v>
      </c>
      <c r="J2710" s="33" t="s">
        <v>9097</v>
      </c>
      <c r="K2710" s="29" t="s">
        <v>178</v>
      </c>
      <c r="L2710" s="29" t="s">
        <v>9093</v>
      </c>
      <c r="M2710" s="29" t="s">
        <v>270</v>
      </c>
      <c r="N2710" s="28">
        <v>476448.4</v>
      </c>
      <c r="O2710" s="28">
        <v>6251787</v>
      </c>
      <c r="P2710" s="29" t="s">
        <v>9096</v>
      </c>
      <c r="Q2710" s="32" t="s">
        <v>174</v>
      </c>
      <c r="R2710" s="19"/>
      <c r="S2710" s="19"/>
      <c r="T2710" s="19"/>
      <c r="U2710" s="19"/>
      <c r="V2710" s="19"/>
      <c r="W2710" s="19"/>
      <c r="X2710" s="19"/>
      <c r="Y2710" s="19"/>
      <c r="Z2710" s="19"/>
      <c r="AA2710" s="19"/>
      <c r="AB2710" s="19"/>
      <c r="AC2710" s="19"/>
      <c r="AD2710" s="19"/>
      <c r="AE2710" s="19"/>
      <c r="AF2710" s="19"/>
      <c r="AG2710" s="19"/>
      <c r="AH2710" s="19"/>
      <c r="AI2710" s="19"/>
      <c r="AJ2710" s="19"/>
      <c r="AK2710" s="19"/>
      <c r="AL2710" s="19"/>
      <c r="AM2710" s="19"/>
      <c r="AN2710" s="19"/>
      <c r="AO2710" s="31">
        <v>471000</v>
      </c>
      <c r="AP2710" s="31">
        <v>3726572</v>
      </c>
      <c r="AQ2710" s="31">
        <v>3981734</v>
      </c>
      <c r="AR2710" s="31">
        <v>3502799</v>
      </c>
      <c r="AS2710" s="31">
        <v>3884131</v>
      </c>
      <c r="AT2710" s="31">
        <v>2775205</v>
      </c>
      <c r="AU2710" s="31">
        <v>3625277</v>
      </c>
      <c r="AV2710" s="31">
        <v>4494075</v>
      </c>
      <c r="AW2710" s="31">
        <v>3769033</v>
      </c>
      <c r="AX2710" s="31">
        <v>376582</v>
      </c>
      <c r="AY2710" s="31">
        <v>234762</v>
      </c>
      <c r="AZ2710" s="31">
        <v>611344</v>
      </c>
    </row>
    <row r="2711" spans="1:52" ht="15" customHeight="1">
      <c r="A2711" s="29" t="s">
        <v>9095</v>
      </c>
      <c r="B2711" s="34">
        <v>36848</v>
      </c>
      <c r="C2711" s="28">
        <v>1650</v>
      </c>
      <c r="D2711" s="28">
        <v>66</v>
      </c>
      <c r="E2711" s="28">
        <v>67</v>
      </c>
      <c r="F2711" s="29" t="s">
        <v>242</v>
      </c>
      <c r="G2711" s="29" t="s">
        <v>9090</v>
      </c>
      <c r="H2711" s="28">
        <v>661</v>
      </c>
      <c r="I2711" s="29" t="s">
        <v>8929</v>
      </c>
      <c r="J2711" s="33" t="s">
        <v>9094</v>
      </c>
      <c r="K2711" s="29" t="s">
        <v>178</v>
      </c>
      <c r="L2711" s="29" t="s">
        <v>9093</v>
      </c>
      <c r="M2711" s="29" t="s">
        <v>1758</v>
      </c>
      <c r="N2711" s="28">
        <v>476476.2</v>
      </c>
      <c r="O2711" s="28">
        <v>6252095</v>
      </c>
      <c r="P2711" s="29" t="s">
        <v>9092</v>
      </c>
      <c r="Q2711" s="32" t="s">
        <v>174</v>
      </c>
      <c r="R2711" s="19"/>
      <c r="S2711" s="19"/>
      <c r="T2711" s="19"/>
      <c r="U2711" s="19"/>
      <c r="V2711" s="19"/>
      <c r="W2711" s="19"/>
      <c r="X2711" s="19"/>
      <c r="Y2711" s="19"/>
      <c r="Z2711" s="19"/>
      <c r="AA2711" s="19"/>
      <c r="AB2711" s="19"/>
      <c r="AC2711" s="19"/>
      <c r="AD2711" s="19"/>
      <c r="AE2711" s="19"/>
      <c r="AF2711" s="19"/>
      <c r="AG2711" s="19"/>
      <c r="AH2711" s="19"/>
      <c r="AI2711" s="19"/>
      <c r="AJ2711" s="19"/>
      <c r="AK2711" s="19"/>
      <c r="AL2711" s="19"/>
      <c r="AM2711" s="19"/>
      <c r="AN2711" s="19"/>
      <c r="AO2711" s="31">
        <v>538000</v>
      </c>
      <c r="AP2711" s="31">
        <v>3670068</v>
      </c>
      <c r="AQ2711" s="31">
        <v>3907258</v>
      </c>
      <c r="AR2711" s="31">
        <v>3475088</v>
      </c>
      <c r="AS2711" s="31">
        <v>3859665</v>
      </c>
      <c r="AT2711" s="31">
        <v>3942772</v>
      </c>
      <c r="AU2711" s="31">
        <v>3274922</v>
      </c>
      <c r="AV2711" s="31">
        <v>4046517</v>
      </c>
      <c r="AW2711" s="31">
        <v>3319503</v>
      </c>
      <c r="AX2711" s="31">
        <v>308852</v>
      </c>
      <c r="AY2711" s="31">
        <v>194340</v>
      </c>
      <c r="AZ2711" s="31">
        <v>503192</v>
      </c>
    </row>
    <row r="2712" spans="1:52" ht="15" customHeight="1">
      <c r="A2712" s="29" t="s">
        <v>9091</v>
      </c>
      <c r="B2712" s="34">
        <v>31288</v>
      </c>
      <c r="C2712" s="28">
        <v>75</v>
      </c>
      <c r="D2712" s="28">
        <v>17</v>
      </c>
      <c r="E2712" s="28">
        <v>22.6</v>
      </c>
      <c r="F2712" s="29" t="s">
        <v>242</v>
      </c>
      <c r="G2712" s="29" t="s">
        <v>6438</v>
      </c>
      <c r="H2712" s="28">
        <v>661</v>
      </c>
      <c r="I2712" s="29" t="s">
        <v>8929</v>
      </c>
      <c r="J2712" s="33" t="s">
        <v>9089</v>
      </c>
      <c r="K2712" s="29" t="s">
        <v>178</v>
      </c>
      <c r="L2712" s="29" t="s">
        <v>9088</v>
      </c>
      <c r="M2712" s="29" t="s">
        <v>176</v>
      </c>
      <c r="N2712" s="28">
        <v>458437.7</v>
      </c>
      <c r="O2712" s="28">
        <v>6242344</v>
      </c>
      <c r="P2712" s="29" t="s">
        <v>9087</v>
      </c>
      <c r="Q2712" s="32" t="s">
        <v>368</v>
      </c>
      <c r="R2712" s="19"/>
      <c r="S2712" s="19"/>
      <c r="T2712" s="19"/>
      <c r="U2712" s="19"/>
      <c r="V2712" s="19"/>
      <c r="W2712" s="19"/>
      <c r="X2712" s="19"/>
      <c r="Y2712" s="19"/>
      <c r="Z2712" s="31">
        <v>41250</v>
      </c>
      <c r="AA2712" s="31">
        <v>165000</v>
      </c>
      <c r="AB2712" s="31">
        <v>165000</v>
      </c>
      <c r="AC2712" s="31">
        <v>165000</v>
      </c>
      <c r="AD2712" s="31">
        <v>165000</v>
      </c>
      <c r="AE2712" s="31">
        <v>165000</v>
      </c>
      <c r="AF2712" s="31">
        <v>165000</v>
      </c>
      <c r="AG2712" s="31">
        <v>165000</v>
      </c>
      <c r="AH2712" s="31">
        <v>165000</v>
      </c>
      <c r="AI2712" s="31">
        <v>165000</v>
      </c>
      <c r="AJ2712" s="31">
        <v>165000</v>
      </c>
      <c r="AK2712" s="31">
        <v>165000</v>
      </c>
      <c r="AL2712" s="31">
        <v>165000</v>
      </c>
      <c r="AM2712" s="31">
        <v>165000</v>
      </c>
      <c r="AN2712" s="31">
        <v>165000</v>
      </c>
      <c r="AO2712" s="31">
        <v>165000</v>
      </c>
      <c r="AP2712" s="31">
        <v>50710</v>
      </c>
      <c r="AQ2712" s="31">
        <v>39191</v>
      </c>
      <c r="AR2712" s="31">
        <v>37285.999877929688</v>
      </c>
      <c r="AS2712" s="31">
        <v>38785.593383789063</v>
      </c>
      <c r="AT2712" s="31">
        <v>47948.000122070313</v>
      </c>
      <c r="AU2712" s="31">
        <v>18283</v>
      </c>
      <c r="AV2712" s="31">
        <v>11039</v>
      </c>
      <c r="AW2712" s="31">
        <v>1159</v>
      </c>
      <c r="AX2712" s="31">
        <v>36</v>
      </c>
      <c r="AY2712" s="31">
        <v>4</v>
      </c>
      <c r="AZ2712" s="31">
        <v>40</v>
      </c>
    </row>
    <row r="2713" spans="1:52" ht="15" customHeight="1">
      <c r="A2713" s="29" t="s">
        <v>9086</v>
      </c>
      <c r="B2713" s="34">
        <v>36229</v>
      </c>
      <c r="C2713" s="28">
        <v>11</v>
      </c>
      <c r="D2713" s="28">
        <v>13</v>
      </c>
      <c r="E2713" s="28">
        <v>18</v>
      </c>
      <c r="F2713" s="29" t="s">
        <v>3445</v>
      </c>
      <c r="G2713" s="29" t="s">
        <v>9080</v>
      </c>
      <c r="H2713" s="28">
        <v>661</v>
      </c>
      <c r="I2713" s="29" t="s">
        <v>8929</v>
      </c>
      <c r="J2713" s="33" t="s">
        <v>9085</v>
      </c>
      <c r="K2713" s="29" t="s">
        <v>178</v>
      </c>
      <c r="L2713" s="29" t="s">
        <v>9084</v>
      </c>
      <c r="M2713" s="29" t="s">
        <v>9083</v>
      </c>
      <c r="N2713" s="28">
        <v>460024</v>
      </c>
      <c r="O2713" s="28">
        <v>6240729</v>
      </c>
      <c r="P2713" s="29" t="s">
        <v>9082</v>
      </c>
      <c r="Q2713" s="32" t="s">
        <v>368</v>
      </c>
      <c r="R2713" s="19"/>
      <c r="S2713" s="19"/>
      <c r="T2713" s="19"/>
      <c r="U2713" s="19"/>
      <c r="V2713" s="19"/>
      <c r="W2713" s="19"/>
      <c r="X2713" s="19"/>
      <c r="Y2713" s="19"/>
      <c r="Z2713" s="19"/>
      <c r="AA2713" s="19"/>
      <c r="AB2713" s="19"/>
      <c r="AC2713" s="19"/>
      <c r="AD2713" s="19"/>
      <c r="AE2713" s="19"/>
      <c r="AF2713" s="19"/>
      <c r="AG2713" s="19"/>
      <c r="AH2713" s="19"/>
      <c r="AI2713" s="19"/>
      <c r="AJ2713" s="19"/>
      <c r="AK2713" s="19"/>
      <c r="AL2713" s="19"/>
      <c r="AM2713" s="19"/>
      <c r="AN2713" s="31">
        <v>15238</v>
      </c>
      <c r="AO2713" s="31">
        <v>23177</v>
      </c>
      <c r="AP2713" s="31">
        <v>42790</v>
      </c>
      <c r="AQ2713" s="31">
        <v>48963</v>
      </c>
      <c r="AR2713" s="31">
        <v>13218.000030517578</v>
      </c>
      <c r="AS2713" s="31">
        <v>15999.999877929688</v>
      </c>
      <c r="AT2713" s="31">
        <v>15185.000061035156</v>
      </c>
      <c r="AU2713" s="31">
        <v>16810.000061035156</v>
      </c>
      <c r="AV2713" s="31">
        <v>15966.999847412109</v>
      </c>
      <c r="AW2713" s="31">
        <v>14026.375122070313</v>
      </c>
      <c r="AX2713" s="31">
        <v>0</v>
      </c>
      <c r="AY2713" s="31">
        <v>0</v>
      </c>
      <c r="AZ2713" s="31">
        <v>0</v>
      </c>
    </row>
    <row r="2714" spans="1:52" ht="15" customHeight="1">
      <c r="A2714" s="29" t="s">
        <v>9081</v>
      </c>
      <c r="B2714" s="34">
        <v>36878</v>
      </c>
      <c r="C2714" s="28">
        <v>11</v>
      </c>
      <c r="D2714" s="28">
        <v>13</v>
      </c>
      <c r="E2714" s="28">
        <v>18</v>
      </c>
      <c r="F2714" s="29" t="s">
        <v>3445</v>
      </c>
      <c r="G2714" s="29" t="s">
        <v>6459</v>
      </c>
      <c r="H2714" s="28">
        <v>661</v>
      </c>
      <c r="I2714" s="29" t="s">
        <v>8929</v>
      </c>
      <c r="J2714" s="33" t="s">
        <v>9079</v>
      </c>
      <c r="K2714" s="29" t="s">
        <v>178</v>
      </c>
      <c r="L2714" s="29" t="s">
        <v>9078</v>
      </c>
      <c r="M2714" s="29" t="s">
        <v>1836</v>
      </c>
      <c r="N2714" s="28">
        <v>458564</v>
      </c>
      <c r="O2714" s="28">
        <v>6242199</v>
      </c>
      <c r="P2714" s="29" t="s">
        <v>9077</v>
      </c>
      <c r="Q2714" s="32" t="s">
        <v>368</v>
      </c>
      <c r="R2714" s="19"/>
      <c r="S2714" s="19"/>
      <c r="T2714" s="19"/>
      <c r="U2714" s="19"/>
      <c r="V2714" s="19"/>
      <c r="W2714" s="19"/>
      <c r="X2714" s="19"/>
      <c r="Y2714" s="19"/>
      <c r="Z2714" s="19"/>
      <c r="AA2714" s="19"/>
      <c r="AB2714" s="19"/>
      <c r="AC2714" s="19"/>
      <c r="AD2714" s="19"/>
      <c r="AE2714" s="19"/>
      <c r="AF2714" s="19"/>
      <c r="AG2714" s="19"/>
      <c r="AH2714" s="19"/>
      <c r="AI2714" s="19"/>
      <c r="AJ2714" s="19"/>
      <c r="AK2714" s="19"/>
      <c r="AL2714" s="19"/>
      <c r="AM2714" s="19"/>
      <c r="AN2714" s="19"/>
      <c r="AO2714" s="31">
        <v>0</v>
      </c>
      <c r="AP2714" s="31">
        <v>39429</v>
      </c>
      <c r="AQ2714" s="31">
        <v>95583</v>
      </c>
      <c r="AR2714" s="31">
        <v>22064.000183105469</v>
      </c>
      <c r="AS2714" s="31">
        <v>23484.999877929688</v>
      </c>
      <c r="AT2714" s="31">
        <v>23728</v>
      </c>
      <c r="AU2714" s="31">
        <v>19969.000122070313</v>
      </c>
      <c r="AV2714" s="31">
        <v>30867</v>
      </c>
      <c r="AW2714" s="31">
        <v>18915.964965820313</v>
      </c>
      <c r="AX2714" s="31">
        <v>0</v>
      </c>
      <c r="AY2714" s="31">
        <v>0</v>
      </c>
      <c r="AZ2714" s="31">
        <v>0</v>
      </c>
    </row>
    <row r="2715" spans="1:52" ht="15" customHeight="1">
      <c r="A2715" s="29" t="s">
        <v>9076</v>
      </c>
      <c r="B2715" s="34">
        <v>35374</v>
      </c>
      <c r="C2715" s="28">
        <v>500</v>
      </c>
      <c r="D2715" s="28">
        <v>39</v>
      </c>
      <c r="E2715" s="28">
        <v>40.5</v>
      </c>
      <c r="F2715" s="29" t="s">
        <v>242</v>
      </c>
      <c r="G2715" s="29" t="s">
        <v>4975</v>
      </c>
      <c r="H2715" s="28">
        <v>661</v>
      </c>
      <c r="I2715" s="29" t="s">
        <v>8929</v>
      </c>
      <c r="J2715" s="33" t="s">
        <v>9075</v>
      </c>
      <c r="K2715" s="29" t="s">
        <v>178</v>
      </c>
      <c r="L2715" s="29" t="s">
        <v>9074</v>
      </c>
      <c r="M2715" s="29" t="s">
        <v>9073</v>
      </c>
      <c r="N2715" s="28">
        <v>456923</v>
      </c>
      <c r="O2715" s="28">
        <v>6241389</v>
      </c>
      <c r="P2715" s="29" t="s">
        <v>9072</v>
      </c>
      <c r="Q2715" s="32" t="s">
        <v>174</v>
      </c>
      <c r="R2715" s="19"/>
      <c r="S2715" s="19"/>
      <c r="T2715" s="19"/>
      <c r="U2715" s="19"/>
      <c r="V2715" s="19"/>
      <c r="W2715" s="19"/>
      <c r="X2715" s="19"/>
      <c r="Y2715" s="19"/>
      <c r="Z2715" s="19"/>
      <c r="AA2715" s="19"/>
      <c r="AB2715" s="19"/>
      <c r="AC2715" s="19"/>
      <c r="AD2715" s="19"/>
      <c r="AE2715" s="19"/>
      <c r="AF2715" s="19"/>
      <c r="AG2715" s="19"/>
      <c r="AH2715" s="19"/>
      <c r="AI2715" s="19"/>
      <c r="AJ2715" s="19"/>
      <c r="AK2715" s="31">
        <v>161790</v>
      </c>
      <c r="AL2715" s="31">
        <v>1258310</v>
      </c>
      <c r="AM2715" s="31">
        <v>1388790</v>
      </c>
      <c r="AN2715" s="31">
        <v>1202840</v>
      </c>
      <c r="AO2715" s="31">
        <v>1337060</v>
      </c>
      <c r="AP2715" s="31">
        <v>1098345</v>
      </c>
      <c r="AQ2715" s="31">
        <v>1166854</v>
      </c>
      <c r="AR2715" s="31">
        <v>1086613</v>
      </c>
      <c r="AS2715" s="31">
        <v>1251977</v>
      </c>
      <c r="AT2715" s="31">
        <v>1260365</v>
      </c>
      <c r="AU2715" s="31">
        <v>1126220</v>
      </c>
      <c r="AV2715" s="31">
        <v>1411069</v>
      </c>
      <c r="AW2715" s="31">
        <v>1145835</v>
      </c>
      <c r="AX2715" s="31">
        <v>104770</v>
      </c>
      <c r="AY2715" s="31">
        <v>63071</v>
      </c>
      <c r="AZ2715" s="31">
        <v>167841</v>
      </c>
    </row>
    <row r="2716" spans="1:52" ht="15" customHeight="1">
      <c r="A2716" s="29" t="s">
        <v>9071</v>
      </c>
      <c r="B2716" s="34">
        <v>32129</v>
      </c>
      <c r="C2716" s="28">
        <v>200</v>
      </c>
      <c r="D2716" s="28">
        <v>25</v>
      </c>
      <c r="E2716" s="28">
        <v>30</v>
      </c>
      <c r="F2716" s="29" t="s">
        <v>242</v>
      </c>
      <c r="G2716" s="29" t="s">
        <v>6412</v>
      </c>
      <c r="H2716" s="28">
        <v>661</v>
      </c>
      <c r="I2716" s="29" t="s">
        <v>8929</v>
      </c>
      <c r="J2716" s="33" t="s">
        <v>9070</v>
      </c>
      <c r="K2716" s="29" t="s">
        <v>178</v>
      </c>
      <c r="L2716" s="29" t="s">
        <v>9069</v>
      </c>
      <c r="M2716" s="29" t="s">
        <v>9068</v>
      </c>
      <c r="N2716" s="28">
        <v>446184.6</v>
      </c>
      <c r="O2716" s="28">
        <v>6247643</v>
      </c>
      <c r="P2716" s="29" t="s">
        <v>9067</v>
      </c>
      <c r="Q2716" s="32" t="s">
        <v>207</v>
      </c>
      <c r="R2716" s="19"/>
      <c r="S2716" s="19"/>
      <c r="T2716" s="19"/>
      <c r="U2716" s="19"/>
      <c r="V2716" s="19"/>
      <c r="W2716" s="19"/>
      <c r="X2716" s="19"/>
      <c r="Y2716" s="19"/>
      <c r="Z2716" s="19"/>
      <c r="AA2716" s="19"/>
      <c r="AB2716" s="31">
        <v>39900</v>
      </c>
      <c r="AC2716" s="31">
        <v>638800</v>
      </c>
      <c r="AD2716" s="31">
        <v>661600</v>
      </c>
      <c r="AE2716" s="31">
        <v>708700</v>
      </c>
      <c r="AF2716" s="31">
        <v>662500</v>
      </c>
      <c r="AG2716" s="31">
        <v>616000</v>
      </c>
      <c r="AH2716" s="31">
        <v>628300</v>
      </c>
      <c r="AI2716" s="31">
        <v>631700</v>
      </c>
      <c r="AJ2716" s="31">
        <v>620800</v>
      </c>
      <c r="AK2716" s="31">
        <v>565400</v>
      </c>
      <c r="AL2716" s="31">
        <v>587500</v>
      </c>
      <c r="AM2716" s="31">
        <v>651900</v>
      </c>
      <c r="AN2716" s="31">
        <v>584493</v>
      </c>
      <c r="AO2716" s="31">
        <v>634826</v>
      </c>
      <c r="AP2716" s="31">
        <v>553389</v>
      </c>
      <c r="AQ2716" s="31">
        <v>578193</v>
      </c>
      <c r="AR2716" s="31">
        <v>500745</v>
      </c>
      <c r="AS2716" s="31">
        <v>580224</v>
      </c>
      <c r="AT2716" s="31">
        <v>599317</v>
      </c>
      <c r="AU2716" s="31">
        <v>546563</v>
      </c>
      <c r="AV2716" s="31">
        <v>517346</v>
      </c>
      <c r="AW2716" s="31">
        <v>567584</v>
      </c>
      <c r="AX2716" s="31">
        <v>53363</v>
      </c>
      <c r="AY2716" s="31">
        <v>29622</v>
      </c>
      <c r="AZ2716" s="31">
        <v>82985</v>
      </c>
    </row>
    <row r="2717" spans="1:52" ht="15" customHeight="1">
      <c r="A2717" s="29" t="s">
        <v>9066</v>
      </c>
      <c r="B2717" s="34">
        <v>33575</v>
      </c>
      <c r="C2717" s="28">
        <v>225</v>
      </c>
      <c r="D2717" s="28">
        <v>27</v>
      </c>
      <c r="E2717" s="28">
        <v>31.5</v>
      </c>
      <c r="F2717" s="29" t="s">
        <v>242</v>
      </c>
      <c r="G2717" s="29" t="s">
        <v>9062</v>
      </c>
      <c r="H2717" s="28">
        <v>661</v>
      </c>
      <c r="I2717" s="29" t="s">
        <v>8929</v>
      </c>
      <c r="J2717" s="33" t="s">
        <v>9065</v>
      </c>
      <c r="K2717" s="29" t="s">
        <v>178</v>
      </c>
      <c r="L2717" s="29" t="s">
        <v>9040</v>
      </c>
      <c r="M2717" s="29" t="s">
        <v>1136</v>
      </c>
      <c r="N2717" s="28">
        <v>456076.3</v>
      </c>
      <c r="O2717" s="28">
        <v>6237848</v>
      </c>
      <c r="P2717" s="29" t="s">
        <v>9064</v>
      </c>
      <c r="Q2717" s="32" t="s">
        <v>207</v>
      </c>
      <c r="R2717" s="19"/>
      <c r="S2717" s="19"/>
      <c r="T2717" s="19"/>
      <c r="U2717" s="19"/>
      <c r="V2717" s="19"/>
      <c r="W2717" s="19"/>
      <c r="X2717" s="19"/>
      <c r="Y2717" s="19"/>
      <c r="Z2717" s="19"/>
      <c r="AA2717" s="19"/>
      <c r="AB2717" s="19"/>
      <c r="AC2717" s="19"/>
      <c r="AD2717" s="19"/>
      <c r="AE2717" s="19"/>
      <c r="AF2717" s="31">
        <v>75730</v>
      </c>
      <c r="AG2717" s="31">
        <v>535640</v>
      </c>
      <c r="AH2717" s="31">
        <v>551140</v>
      </c>
      <c r="AI2717" s="31">
        <v>556680</v>
      </c>
      <c r="AJ2717" s="31">
        <v>528030</v>
      </c>
      <c r="AK2717" s="31">
        <v>469450</v>
      </c>
      <c r="AL2717" s="31">
        <v>514560</v>
      </c>
      <c r="AM2717" s="31">
        <v>544530</v>
      </c>
      <c r="AN2717" s="31">
        <v>463880</v>
      </c>
      <c r="AO2717" s="31">
        <v>511100</v>
      </c>
      <c r="AP2717" s="31">
        <v>415942</v>
      </c>
      <c r="AQ2717" s="31">
        <v>452333</v>
      </c>
      <c r="AR2717" s="31">
        <v>411166</v>
      </c>
      <c r="AS2717" s="31">
        <v>473519</v>
      </c>
      <c r="AT2717" s="31">
        <v>480180</v>
      </c>
      <c r="AU2717" s="31">
        <v>422478</v>
      </c>
      <c r="AV2717" s="31">
        <v>529360</v>
      </c>
      <c r="AW2717" s="31">
        <v>466956</v>
      </c>
      <c r="AX2717" s="31">
        <v>39609</v>
      </c>
      <c r="AY2717" s="31">
        <v>25260</v>
      </c>
      <c r="AZ2717" s="31">
        <v>64869</v>
      </c>
    </row>
    <row r="2718" spans="1:52" ht="15" customHeight="1">
      <c r="A2718" s="29" t="s">
        <v>9063</v>
      </c>
      <c r="B2718" s="34">
        <v>33595</v>
      </c>
      <c r="C2718" s="28">
        <v>150</v>
      </c>
      <c r="D2718" s="28">
        <v>28</v>
      </c>
      <c r="E2718" s="28">
        <v>30</v>
      </c>
      <c r="F2718" s="29" t="s">
        <v>227</v>
      </c>
      <c r="G2718" s="29" t="s">
        <v>9054</v>
      </c>
      <c r="H2718" s="28">
        <v>661</v>
      </c>
      <c r="I2718" s="29" t="s">
        <v>8929</v>
      </c>
      <c r="J2718" s="33" t="s">
        <v>9061</v>
      </c>
      <c r="K2718" s="29" t="s">
        <v>178</v>
      </c>
      <c r="L2718" s="29" t="s">
        <v>9040</v>
      </c>
      <c r="M2718" s="29" t="s">
        <v>7539</v>
      </c>
      <c r="N2718" s="28">
        <v>456131.6</v>
      </c>
      <c r="O2718" s="28">
        <v>6238133</v>
      </c>
      <c r="P2718" s="29" t="s">
        <v>9056</v>
      </c>
      <c r="Q2718" s="32" t="s">
        <v>174</v>
      </c>
      <c r="R2718" s="19"/>
      <c r="S2718" s="19"/>
      <c r="T2718" s="19"/>
      <c r="U2718" s="19"/>
      <c r="V2718" s="19"/>
      <c r="W2718" s="19"/>
      <c r="X2718" s="19"/>
      <c r="Y2718" s="19"/>
      <c r="Z2718" s="19"/>
      <c r="AA2718" s="19"/>
      <c r="AB2718" s="19"/>
      <c r="AC2718" s="19"/>
      <c r="AD2718" s="19"/>
      <c r="AE2718" s="19"/>
      <c r="AF2718" s="31">
        <v>16750</v>
      </c>
      <c r="AG2718" s="31">
        <v>334623</v>
      </c>
      <c r="AH2718" s="31">
        <v>414100</v>
      </c>
      <c r="AI2718" s="31">
        <v>418700</v>
      </c>
      <c r="AJ2718" s="31">
        <v>394433</v>
      </c>
      <c r="AK2718" s="31">
        <v>352300</v>
      </c>
      <c r="AL2718" s="31">
        <v>388800</v>
      </c>
      <c r="AM2718" s="31">
        <v>393097</v>
      </c>
      <c r="AN2718" s="31">
        <v>334917</v>
      </c>
      <c r="AO2718" s="31">
        <v>335343</v>
      </c>
      <c r="AP2718" s="31">
        <v>319180.3388671875</v>
      </c>
      <c r="AQ2718" s="31">
        <v>347260.6650390625</v>
      </c>
      <c r="AR2718" s="31">
        <v>309760.33203125</v>
      </c>
      <c r="AS2718" s="31">
        <v>357878.33203125</v>
      </c>
      <c r="AT2718" s="31">
        <v>361441.3291015625</v>
      </c>
      <c r="AU2718" s="31">
        <v>319298.6640625</v>
      </c>
      <c r="AV2718" s="31">
        <v>399475.9990234375</v>
      </c>
      <c r="AW2718" s="31">
        <v>345900.3330078125</v>
      </c>
      <c r="AX2718" s="31">
        <v>27730.33203125</v>
      </c>
      <c r="AY2718" s="31">
        <v>15287.6669921875</v>
      </c>
      <c r="AZ2718" s="31">
        <v>43017.9990234375</v>
      </c>
    </row>
    <row r="2719" spans="1:52" ht="15" customHeight="1">
      <c r="A2719" s="29" t="s">
        <v>9060</v>
      </c>
      <c r="B2719" s="34">
        <v>33595</v>
      </c>
      <c r="C2719" s="28">
        <v>150</v>
      </c>
      <c r="D2719" s="28">
        <v>28</v>
      </c>
      <c r="E2719" s="28">
        <v>30</v>
      </c>
      <c r="F2719" s="29" t="s">
        <v>227</v>
      </c>
      <c r="G2719" s="29" t="s">
        <v>9054</v>
      </c>
      <c r="H2719" s="28">
        <v>661</v>
      </c>
      <c r="I2719" s="29" t="s">
        <v>8929</v>
      </c>
      <c r="J2719" s="33" t="s">
        <v>9059</v>
      </c>
      <c r="K2719" s="29" t="s">
        <v>178</v>
      </c>
      <c r="L2719" s="29" t="s">
        <v>9040</v>
      </c>
      <c r="M2719" s="29" t="s">
        <v>7539</v>
      </c>
      <c r="N2719" s="28">
        <v>456025.7</v>
      </c>
      <c r="O2719" s="28">
        <v>6237958</v>
      </c>
      <c r="P2719" s="29" t="s">
        <v>9056</v>
      </c>
      <c r="Q2719" s="32" t="s">
        <v>174</v>
      </c>
      <c r="R2719" s="19"/>
      <c r="S2719" s="19"/>
      <c r="T2719" s="19"/>
      <c r="U2719" s="19"/>
      <c r="V2719" s="19"/>
      <c r="W2719" s="19"/>
      <c r="X2719" s="19"/>
      <c r="Y2719" s="19"/>
      <c r="Z2719" s="19"/>
      <c r="AA2719" s="19"/>
      <c r="AB2719" s="19"/>
      <c r="AC2719" s="19"/>
      <c r="AD2719" s="19"/>
      <c r="AE2719" s="19"/>
      <c r="AF2719" s="31">
        <v>16750</v>
      </c>
      <c r="AG2719" s="31">
        <v>334623</v>
      </c>
      <c r="AH2719" s="31">
        <v>414100</v>
      </c>
      <c r="AI2719" s="31">
        <v>418700</v>
      </c>
      <c r="AJ2719" s="31">
        <v>394433</v>
      </c>
      <c r="AK2719" s="31">
        <v>352300</v>
      </c>
      <c r="AL2719" s="31">
        <v>388800</v>
      </c>
      <c r="AM2719" s="31">
        <v>393097</v>
      </c>
      <c r="AN2719" s="31">
        <v>334917</v>
      </c>
      <c r="AO2719" s="31">
        <v>335343</v>
      </c>
      <c r="AP2719" s="31">
        <v>319180.3388671875</v>
      </c>
      <c r="AQ2719" s="31">
        <v>347260.6650390625</v>
      </c>
      <c r="AR2719" s="31">
        <v>309760.33203125</v>
      </c>
      <c r="AS2719" s="31">
        <v>357878.33203125</v>
      </c>
      <c r="AT2719" s="31">
        <v>361441.3291015625</v>
      </c>
      <c r="AU2719" s="31">
        <v>319298.6640625</v>
      </c>
      <c r="AV2719" s="31">
        <v>399475.9990234375</v>
      </c>
      <c r="AW2719" s="31">
        <v>345900.3330078125</v>
      </c>
      <c r="AX2719" s="31">
        <v>27730.33203125</v>
      </c>
      <c r="AY2719" s="31">
        <v>15287.6669921875</v>
      </c>
      <c r="AZ2719" s="31">
        <v>43017.9990234375</v>
      </c>
    </row>
    <row r="2720" spans="1:52" ht="15" customHeight="1">
      <c r="A2720" s="29" t="s">
        <v>9058</v>
      </c>
      <c r="B2720" s="34">
        <v>33595</v>
      </c>
      <c r="C2720" s="28">
        <v>150</v>
      </c>
      <c r="D2720" s="28">
        <v>28</v>
      </c>
      <c r="E2720" s="28">
        <v>30</v>
      </c>
      <c r="F2720" s="29" t="s">
        <v>227</v>
      </c>
      <c r="G2720" s="29" t="s">
        <v>9054</v>
      </c>
      <c r="H2720" s="28">
        <v>661</v>
      </c>
      <c r="I2720" s="29" t="s">
        <v>8929</v>
      </c>
      <c r="J2720" s="33" t="s">
        <v>9057</v>
      </c>
      <c r="K2720" s="29" t="s">
        <v>178</v>
      </c>
      <c r="L2720" s="29" t="s">
        <v>9040</v>
      </c>
      <c r="M2720" s="29" t="s">
        <v>7539</v>
      </c>
      <c r="N2720" s="28">
        <v>456183.4</v>
      </c>
      <c r="O2720" s="28">
        <v>6238026</v>
      </c>
      <c r="P2720" s="29" t="s">
        <v>9056</v>
      </c>
      <c r="Q2720" s="32" t="s">
        <v>174</v>
      </c>
      <c r="R2720" s="19"/>
      <c r="S2720" s="19"/>
      <c r="T2720" s="19"/>
      <c r="U2720" s="19"/>
      <c r="V2720" s="19"/>
      <c r="W2720" s="19"/>
      <c r="X2720" s="19"/>
      <c r="Y2720" s="19"/>
      <c r="Z2720" s="19"/>
      <c r="AA2720" s="19"/>
      <c r="AB2720" s="19"/>
      <c r="AC2720" s="19"/>
      <c r="AD2720" s="19"/>
      <c r="AE2720" s="19"/>
      <c r="AF2720" s="31">
        <v>16750</v>
      </c>
      <c r="AG2720" s="31">
        <v>334623</v>
      </c>
      <c r="AH2720" s="31">
        <v>414100</v>
      </c>
      <c r="AI2720" s="31">
        <v>418700</v>
      </c>
      <c r="AJ2720" s="31">
        <v>394433</v>
      </c>
      <c r="AK2720" s="31">
        <v>352300</v>
      </c>
      <c r="AL2720" s="31">
        <v>388800</v>
      </c>
      <c r="AM2720" s="31">
        <v>393097</v>
      </c>
      <c r="AN2720" s="31">
        <v>334917</v>
      </c>
      <c r="AO2720" s="31">
        <v>335343</v>
      </c>
      <c r="AP2720" s="31">
        <v>319181.3388671875</v>
      </c>
      <c r="AQ2720" s="31">
        <v>347260.6650390625</v>
      </c>
      <c r="AR2720" s="31">
        <v>309760.33203125</v>
      </c>
      <c r="AS2720" s="31">
        <v>357878.33203125</v>
      </c>
      <c r="AT2720" s="31">
        <v>361441.3291015625</v>
      </c>
      <c r="AU2720" s="31">
        <v>319298.6640625</v>
      </c>
      <c r="AV2720" s="31">
        <v>399475.9990234375</v>
      </c>
      <c r="AW2720" s="31">
        <v>345900.3330078125</v>
      </c>
      <c r="AX2720" s="31">
        <v>27730.33203125</v>
      </c>
      <c r="AY2720" s="31">
        <v>15287.6669921875</v>
      </c>
      <c r="AZ2720" s="31">
        <v>43017.9990234375</v>
      </c>
    </row>
    <row r="2721" spans="1:52" ht="15" customHeight="1">
      <c r="A2721" s="29" t="s">
        <v>9055</v>
      </c>
      <c r="B2721" s="34">
        <v>34326</v>
      </c>
      <c r="C2721" s="28">
        <v>225</v>
      </c>
      <c r="D2721" s="28">
        <v>27</v>
      </c>
      <c r="E2721" s="28">
        <v>31.5</v>
      </c>
      <c r="F2721" s="29" t="s">
        <v>242</v>
      </c>
      <c r="G2721" s="29" t="s">
        <v>6115</v>
      </c>
      <c r="H2721" s="28">
        <v>661</v>
      </c>
      <c r="I2721" s="29" t="s">
        <v>8929</v>
      </c>
      <c r="J2721" s="33" t="s">
        <v>9053</v>
      </c>
      <c r="K2721" s="29" t="s">
        <v>178</v>
      </c>
      <c r="L2721" s="29" t="s">
        <v>9036</v>
      </c>
      <c r="M2721" s="29" t="s">
        <v>9050</v>
      </c>
      <c r="N2721" s="28">
        <v>457518</v>
      </c>
      <c r="O2721" s="28">
        <v>6238578</v>
      </c>
      <c r="P2721" s="29" t="s">
        <v>9043</v>
      </c>
      <c r="Q2721" s="32" t="s">
        <v>174</v>
      </c>
      <c r="R2721" s="19"/>
      <c r="S2721" s="19"/>
      <c r="T2721" s="19"/>
      <c r="U2721" s="19"/>
      <c r="V2721" s="19"/>
      <c r="W2721" s="19"/>
      <c r="X2721" s="19"/>
      <c r="Y2721" s="19"/>
      <c r="Z2721" s="19"/>
      <c r="AA2721" s="19"/>
      <c r="AB2721" s="19"/>
      <c r="AC2721" s="19"/>
      <c r="AD2721" s="19"/>
      <c r="AE2721" s="19"/>
      <c r="AF2721" s="19"/>
      <c r="AG2721" s="19"/>
      <c r="AH2721" s="31">
        <v>15025</v>
      </c>
      <c r="AI2721" s="31">
        <v>416352</v>
      </c>
      <c r="AJ2721" s="31">
        <v>495158</v>
      </c>
      <c r="AK2721" s="31">
        <v>446016</v>
      </c>
      <c r="AL2721" s="31">
        <v>497732</v>
      </c>
      <c r="AM2721" s="31">
        <v>532074</v>
      </c>
      <c r="AN2721" s="31">
        <v>459932</v>
      </c>
      <c r="AO2721" s="31">
        <v>513218</v>
      </c>
      <c r="AP2721" s="31">
        <v>404445.6015625</v>
      </c>
      <c r="AQ2721" s="31">
        <v>438938.998046875</v>
      </c>
      <c r="AR2721" s="31">
        <v>400921.6025390625</v>
      </c>
      <c r="AS2721" s="31">
        <v>470514.001953125</v>
      </c>
      <c r="AT2721" s="31">
        <v>470345.001953125</v>
      </c>
      <c r="AU2721" s="31">
        <v>417425.998046875</v>
      </c>
      <c r="AV2721" s="31">
        <v>536868.802734375</v>
      </c>
      <c r="AW2721" s="31">
        <v>471748.59765625</v>
      </c>
      <c r="AX2721" s="31">
        <v>33197.19921875</v>
      </c>
      <c r="AY2721" s="31">
        <v>20426.599609375</v>
      </c>
      <c r="AZ2721" s="31">
        <v>53623.798828125</v>
      </c>
    </row>
    <row r="2722" spans="1:52" ht="15" customHeight="1">
      <c r="A2722" s="29" t="s">
        <v>9052</v>
      </c>
      <c r="B2722" s="34">
        <v>34326</v>
      </c>
      <c r="C2722" s="28">
        <v>225</v>
      </c>
      <c r="D2722" s="28">
        <v>27</v>
      </c>
      <c r="E2722" s="28">
        <v>31.5</v>
      </c>
      <c r="F2722" s="29" t="s">
        <v>242</v>
      </c>
      <c r="G2722" s="29" t="s">
        <v>6115</v>
      </c>
      <c r="H2722" s="28">
        <v>661</v>
      </c>
      <c r="I2722" s="29" t="s">
        <v>8929</v>
      </c>
      <c r="J2722" s="33" t="s">
        <v>9051</v>
      </c>
      <c r="K2722" s="29" t="s">
        <v>178</v>
      </c>
      <c r="L2722" s="29" t="s">
        <v>9036</v>
      </c>
      <c r="M2722" s="29" t="s">
        <v>9050</v>
      </c>
      <c r="N2722" s="28">
        <v>457537</v>
      </c>
      <c r="O2722" s="28">
        <v>6238679</v>
      </c>
      <c r="P2722" s="29" t="s">
        <v>9043</v>
      </c>
      <c r="Q2722" s="32" t="s">
        <v>174</v>
      </c>
      <c r="R2722" s="19"/>
      <c r="S2722" s="19"/>
      <c r="T2722" s="19"/>
      <c r="U2722" s="19"/>
      <c r="V2722" s="19"/>
      <c r="W2722" s="19"/>
      <c r="X2722" s="19"/>
      <c r="Y2722" s="19"/>
      <c r="Z2722" s="19"/>
      <c r="AA2722" s="19"/>
      <c r="AB2722" s="19"/>
      <c r="AC2722" s="19"/>
      <c r="AD2722" s="19"/>
      <c r="AE2722" s="19"/>
      <c r="AF2722" s="19"/>
      <c r="AG2722" s="19"/>
      <c r="AH2722" s="31">
        <v>15025</v>
      </c>
      <c r="AI2722" s="31">
        <v>416352</v>
      </c>
      <c r="AJ2722" s="31">
        <v>495158</v>
      </c>
      <c r="AK2722" s="31">
        <v>446016</v>
      </c>
      <c r="AL2722" s="31">
        <v>497732</v>
      </c>
      <c r="AM2722" s="31">
        <v>532074</v>
      </c>
      <c r="AN2722" s="31">
        <v>459932</v>
      </c>
      <c r="AO2722" s="31">
        <v>513218</v>
      </c>
      <c r="AP2722" s="31">
        <v>404445.6015625</v>
      </c>
      <c r="AQ2722" s="31">
        <v>438938.998046875</v>
      </c>
      <c r="AR2722" s="31">
        <v>400921.6025390625</v>
      </c>
      <c r="AS2722" s="31">
        <v>470514.001953125</v>
      </c>
      <c r="AT2722" s="31">
        <v>470345.001953125</v>
      </c>
      <c r="AU2722" s="31">
        <v>417425.998046875</v>
      </c>
      <c r="AV2722" s="31">
        <v>536868.802734375</v>
      </c>
      <c r="AW2722" s="31">
        <v>471748.59765625</v>
      </c>
      <c r="AX2722" s="31">
        <v>33197.19921875</v>
      </c>
      <c r="AY2722" s="31">
        <v>20426.599609375</v>
      </c>
      <c r="AZ2722" s="31">
        <v>53623.798828125</v>
      </c>
    </row>
    <row r="2723" spans="1:52" ht="15" customHeight="1">
      <c r="A2723" s="29" t="s">
        <v>9049</v>
      </c>
      <c r="B2723" s="34">
        <v>34578</v>
      </c>
      <c r="C2723" s="28">
        <v>225</v>
      </c>
      <c r="D2723" s="28">
        <v>27</v>
      </c>
      <c r="E2723" s="28">
        <v>31.5</v>
      </c>
      <c r="F2723" s="29" t="s">
        <v>242</v>
      </c>
      <c r="G2723" s="29" t="s">
        <v>6115</v>
      </c>
      <c r="H2723" s="28">
        <v>661</v>
      </c>
      <c r="I2723" s="29" t="s">
        <v>8929</v>
      </c>
      <c r="J2723" s="33" t="s">
        <v>9048</v>
      </c>
      <c r="K2723" s="29" t="s">
        <v>178</v>
      </c>
      <c r="L2723" s="29" t="s">
        <v>9036</v>
      </c>
      <c r="M2723" s="29" t="s">
        <v>4006</v>
      </c>
      <c r="N2723" s="28">
        <v>457557.3</v>
      </c>
      <c r="O2723" s="28">
        <v>6238780</v>
      </c>
      <c r="P2723" s="29" t="s">
        <v>9043</v>
      </c>
      <c r="Q2723" s="32" t="s">
        <v>174</v>
      </c>
      <c r="R2723" s="19"/>
      <c r="S2723" s="19"/>
      <c r="T2723" s="19"/>
      <c r="U2723" s="19"/>
      <c r="V2723" s="19"/>
      <c r="W2723" s="19"/>
      <c r="X2723" s="19"/>
      <c r="Y2723" s="19"/>
      <c r="Z2723" s="19"/>
      <c r="AA2723" s="19"/>
      <c r="AB2723" s="19"/>
      <c r="AC2723" s="19"/>
      <c r="AD2723" s="19"/>
      <c r="AE2723" s="19"/>
      <c r="AF2723" s="19"/>
      <c r="AG2723" s="19"/>
      <c r="AH2723" s="19"/>
      <c r="AI2723" s="31">
        <v>416352</v>
      </c>
      <c r="AJ2723" s="31">
        <v>495158</v>
      </c>
      <c r="AK2723" s="31">
        <v>446016</v>
      </c>
      <c r="AL2723" s="31">
        <v>497732</v>
      </c>
      <c r="AM2723" s="31">
        <v>532074</v>
      </c>
      <c r="AN2723" s="31">
        <v>459932</v>
      </c>
      <c r="AO2723" s="31">
        <v>513218</v>
      </c>
      <c r="AP2723" s="31">
        <v>404445.6015625</v>
      </c>
      <c r="AQ2723" s="31">
        <v>438938.998046875</v>
      </c>
      <c r="AR2723" s="31">
        <v>400921.6025390625</v>
      </c>
      <c r="AS2723" s="31">
        <v>470514.001953125</v>
      </c>
      <c r="AT2723" s="31">
        <v>470345.001953125</v>
      </c>
      <c r="AU2723" s="31">
        <v>417425.998046875</v>
      </c>
      <c r="AV2723" s="31">
        <v>536868.802734375</v>
      </c>
      <c r="AW2723" s="31">
        <v>471748.59765625</v>
      </c>
      <c r="AX2723" s="31">
        <v>33197.19921875</v>
      </c>
      <c r="AY2723" s="31">
        <v>20426.599609375</v>
      </c>
      <c r="AZ2723" s="31">
        <v>53623.798828125</v>
      </c>
    </row>
    <row r="2724" spans="1:52" ht="15" customHeight="1">
      <c r="A2724" s="29" t="s">
        <v>9047</v>
      </c>
      <c r="B2724" s="34">
        <v>34444</v>
      </c>
      <c r="C2724" s="28">
        <v>225</v>
      </c>
      <c r="D2724" s="28">
        <v>27</v>
      </c>
      <c r="E2724" s="28">
        <v>31.5</v>
      </c>
      <c r="F2724" s="29" t="s">
        <v>242</v>
      </c>
      <c r="G2724" s="29" t="s">
        <v>6115</v>
      </c>
      <c r="H2724" s="28">
        <v>661</v>
      </c>
      <c r="I2724" s="29" t="s">
        <v>8929</v>
      </c>
      <c r="J2724" s="33" t="s">
        <v>9046</v>
      </c>
      <c r="K2724" s="29" t="s">
        <v>178</v>
      </c>
      <c r="L2724" s="29" t="s">
        <v>9036</v>
      </c>
      <c r="M2724" s="29" t="s">
        <v>4006</v>
      </c>
      <c r="N2724" s="28">
        <v>457576.8</v>
      </c>
      <c r="O2724" s="28">
        <v>6238882</v>
      </c>
      <c r="P2724" s="29" t="s">
        <v>9043</v>
      </c>
      <c r="Q2724" s="32" t="s">
        <v>174</v>
      </c>
      <c r="R2724" s="19"/>
      <c r="S2724" s="19"/>
      <c r="T2724" s="19"/>
      <c r="U2724" s="19"/>
      <c r="V2724" s="19"/>
      <c r="W2724" s="19"/>
      <c r="X2724" s="19"/>
      <c r="Y2724" s="19"/>
      <c r="Z2724" s="19"/>
      <c r="AA2724" s="19"/>
      <c r="AB2724" s="19"/>
      <c r="AC2724" s="19"/>
      <c r="AD2724" s="19"/>
      <c r="AE2724" s="19"/>
      <c r="AF2724" s="19"/>
      <c r="AG2724" s="19"/>
      <c r="AH2724" s="19"/>
      <c r="AI2724" s="31">
        <v>416352</v>
      </c>
      <c r="AJ2724" s="31">
        <v>495158</v>
      </c>
      <c r="AK2724" s="31">
        <v>446016</v>
      </c>
      <c r="AL2724" s="31">
        <v>497732</v>
      </c>
      <c r="AM2724" s="31">
        <v>532074</v>
      </c>
      <c r="AN2724" s="31">
        <v>459932</v>
      </c>
      <c r="AO2724" s="31">
        <v>513218</v>
      </c>
      <c r="AP2724" s="31">
        <v>404445.6015625</v>
      </c>
      <c r="AQ2724" s="31">
        <v>438938.998046875</v>
      </c>
      <c r="AR2724" s="31">
        <v>400921.6025390625</v>
      </c>
      <c r="AS2724" s="31">
        <v>470514.001953125</v>
      </c>
      <c r="AT2724" s="31">
        <v>470345.001953125</v>
      </c>
      <c r="AU2724" s="31">
        <v>417425.998046875</v>
      </c>
      <c r="AV2724" s="31">
        <v>536868.802734375</v>
      </c>
      <c r="AW2724" s="31">
        <v>471748.59765625</v>
      </c>
      <c r="AX2724" s="31">
        <v>33197.19921875</v>
      </c>
      <c r="AY2724" s="31">
        <v>20426.599609375</v>
      </c>
      <c r="AZ2724" s="31">
        <v>53623.798828125</v>
      </c>
    </row>
    <row r="2725" spans="1:52" ht="15" customHeight="1">
      <c r="A2725" s="29" t="s">
        <v>9045</v>
      </c>
      <c r="B2725" s="34">
        <v>34394</v>
      </c>
      <c r="C2725" s="28">
        <v>225</v>
      </c>
      <c r="D2725" s="28">
        <v>27</v>
      </c>
      <c r="E2725" s="28">
        <v>31.5</v>
      </c>
      <c r="F2725" s="29" t="s">
        <v>242</v>
      </c>
      <c r="G2725" s="29" t="s">
        <v>6115</v>
      </c>
      <c r="H2725" s="28">
        <v>661</v>
      </c>
      <c r="I2725" s="29" t="s">
        <v>8929</v>
      </c>
      <c r="J2725" s="33" t="s">
        <v>9044</v>
      </c>
      <c r="K2725" s="29" t="s">
        <v>178</v>
      </c>
      <c r="L2725" s="29" t="s">
        <v>9036</v>
      </c>
      <c r="M2725" s="29" t="s">
        <v>4006</v>
      </c>
      <c r="N2725" s="28">
        <v>457596.9</v>
      </c>
      <c r="O2725" s="28">
        <v>6238984</v>
      </c>
      <c r="P2725" s="29" t="s">
        <v>9043</v>
      </c>
      <c r="Q2725" s="32" t="s">
        <v>174</v>
      </c>
      <c r="R2725" s="19"/>
      <c r="S2725" s="19"/>
      <c r="T2725" s="19"/>
      <c r="U2725" s="19"/>
      <c r="V2725" s="19"/>
      <c r="W2725" s="19"/>
      <c r="X2725" s="19"/>
      <c r="Y2725" s="19"/>
      <c r="Z2725" s="19"/>
      <c r="AA2725" s="19"/>
      <c r="AB2725" s="19"/>
      <c r="AC2725" s="19"/>
      <c r="AD2725" s="19"/>
      <c r="AE2725" s="19"/>
      <c r="AF2725" s="19"/>
      <c r="AG2725" s="19"/>
      <c r="AH2725" s="19"/>
      <c r="AI2725" s="31">
        <v>416352</v>
      </c>
      <c r="AJ2725" s="31">
        <v>495158</v>
      </c>
      <c r="AK2725" s="31">
        <v>446016</v>
      </c>
      <c r="AL2725" s="31">
        <v>497732</v>
      </c>
      <c r="AM2725" s="31">
        <v>532074</v>
      </c>
      <c r="AN2725" s="31">
        <v>459932</v>
      </c>
      <c r="AO2725" s="31">
        <v>513218</v>
      </c>
      <c r="AP2725" s="31">
        <v>404445.6015625</v>
      </c>
      <c r="AQ2725" s="31">
        <v>438938.998046875</v>
      </c>
      <c r="AR2725" s="31">
        <v>400921.6025390625</v>
      </c>
      <c r="AS2725" s="31">
        <v>470514.001953125</v>
      </c>
      <c r="AT2725" s="31">
        <v>470345.001953125</v>
      </c>
      <c r="AU2725" s="31">
        <v>417425.998046875</v>
      </c>
      <c r="AV2725" s="31">
        <v>536868.802734375</v>
      </c>
      <c r="AW2725" s="31">
        <v>471748.59765625</v>
      </c>
      <c r="AX2725" s="31">
        <v>33197.19921875</v>
      </c>
      <c r="AY2725" s="31">
        <v>20426.599609375</v>
      </c>
      <c r="AZ2725" s="31">
        <v>53623.798828125</v>
      </c>
    </row>
    <row r="2726" spans="1:52" ht="15" customHeight="1">
      <c r="A2726" s="29" t="s">
        <v>9042</v>
      </c>
      <c r="B2726" s="34">
        <v>34697</v>
      </c>
      <c r="C2726" s="28">
        <v>225</v>
      </c>
      <c r="D2726" s="28">
        <v>27</v>
      </c>
      <c r="E2726" s="28">
        <v>31.5</v>
      </c>
      <c r="F2726" s="29" t="s">
        <v>242</v>
      </c>
      <c r="G2726" s="29" t="s">
        <v>6115</v>
      </c>
      <c r="H2726" s="28">
        <v>661</v>
      </c>
      <c r="I2726" s="29" t="s">
        <v>8929</v>
      </c>
      <c r="J2726" s="33" t="s">
        <v>9041</v>
      </c>
      <c r="K2726" s="29" t="s">
        <v>178</v>
      </c>
      <c r="L2726" s="29" t="s">
        <v>9040</v>
      </c>
      <c r="M2726" s="29" t="s">
        <v>1136</v>
      </c>
      <c r="N2726" s="28">
        <v>456234.7</v>
      </c>
      <c r="O2726" s="28">
        <v>6237917</v>
      </c>
      <c r="P2726" s="29" t="s">
        <v>9039</v>
      </c>
      <c r="Q2726" s="32" t="s">
        <v>174</v>
      </c>
      <c r="R2726" s="19"/>
      <c r="S2726" s="19"/>
      <c r="T2726" s="19"/>
      <c r="U2726" s="19"/>
      <c r="V2726" s="19"/>
      <c r="W2726" s="19"/>
      <c r="X2726" s="19"/>
      <c r="Y2726" s="19"/>
      <c r="Z2726" s="19"/>
      <c r="AA2726" s="19"/>
      <c r="AB2726" s="19"/>
      <c r="AC2726" s="19"/>
      <c r="AD2726" s="19"/>
      <c r="AE2726" s="19"/>
      <c r="AF2726" s="19"/>
      <c r="AG2726" s="19"/>
      <c r="AH2726" s="19"/>
      <c r="AI2726" s="31">
        <v>11080</v>
      </c>
      <c r="AJ2726" s="31">
        <v>482880</v>
      </c>
      <c r="AK2726" s="31">
        <v>443530</v>
      </c>
      <c r="AL2726" s="31">
        <v>484220</v>
      </c>
      <c r="AM2726" s="31">
        <v>514575</v>
      </c>
      <c r="AN2726" s="31">
        <v>439731</v>
      </c>
      <c r="AO2726" s="31">
        <v>490742</v>
      </c>
      <c r="AP2726" s="31">
        <v>406514</v>
      </c>
      <c r="AQ2726" s="31">
        <v>429027</v>
      </c>
      <c r="AR2726" s="31">
        <v>386146.734375</v>
      </c>
      <c r="AS2726" s="31">
        <v>446273.0859375</v>
      </c>
      <c r="AT2726" s="31">
        <v>454008.94140625</v>
      </c>
      <c r="AU2726" s="31">
        <v>401070.5966796875</v>
      </c>
      <c r="AV2726" s="31">
        <v>504918.140625</v>
      </c>
      <c r="AW2726" s="31">
        <v>434951.38671875</v>
      </c>
      <c r="AX2726" s="31">
        <v>37860.890625</v>
      </c>
      <c r="AY2726" s="31">
        <v>23659.595703125</v>
      </c>
      <c r="AZ2726" s="31">
        <v>61520.486328125</v>
      </c>
    </row>
    <row r="2727" spans="1:52" ht="15" customHeight="1">
      <c r="A2727" s="29" t="s">
        <v>9038</v>
      </c>
      <c r="B2727" s="34">
        <v>35040</v>
      </c>
      <c r="C2727" s="28">
        <v>500</v>
      </c>
      <c r="D2727" s="28">
        <v>39</v>
      </c>
      <c r="E2727" s="28">
        <v>40.5</v>
      </c>
      <c r="F2727" s="29" t="s">
        <v>242</v>
      </c>
      <c r="G2727" s="29" t="s">
        <v>9033</v>
      </c>
      <c r="H2727" s="28">
        <v>661</v>
      </c>
      <c r="I2727" s="29" t="s">
        <v>8929</v>
      </c>
      <c r="J2727" s="33" t="s">
        <v>9037</v>
      </c>
      <c r="K2727" s="29" t="s">
        <v>178</v>
      </c>
      <c r="L2727" s="29" t="s">
        <v>9036</v>
      </c>
      <c r="M2727" s="29" t="s">
        <v>1954</v>
      </c>
      <c r="N2727" s="28">
        <v>456807.7</v>
      </c>
      <c r="O2727" s="28">
        <v>6241107</v>
      </c>
      <c r="P2727" s="29" t="s">
        <v>9035</v>
      </c>
      <c r="Q2727" s="32" t="s">
        <v>174</v>
      </c>
      <c r="R2727" s="19"/>
      <c r="S2727" s="19"/>
      <c r="T2727" s="19"/>
      <c r="U2727" s="19"/>
      <c r="V2727" s="19"/>
      <c r="W2727" s="19"/>
      <c r="X2727" s="19"/>
      <c r="Y2727" s="19"/>
      <c r="Z2727" s="19"/>
      <c r="AA2727" s="19"/>
      <c r="AB2727" s="19"/>
      <c r="AC2727" s="19"/>
      <c r="AD2727" s="19"/>
      <c r="AE2727" s="19"/>
      <c r="AF2727" s="19"/>
      <c r="AG2727" s="19"/>
      <c r="AH2727" s="19"/>
      <c r="AI2727" s="19"/>
      <c r="AJ2727" s="31">
        <v>38560</v>
      </c>
      <c r="AK2727" s="31">
        <v>1147540</v>
      </c>
      <c r="AL2727" s="31">
        <v>1254730</v>
      </c>
      <c r="AM2727" s="31">
        <v>1369860</v>
      </c>
      <c r="AN2727" s="31">
        <v>1185020</v>
      </c>
      <c r="AO2727" s="31">
        <v>1319540</v>
      </c>
      <c r="AP2727" s="31">
        <v>1095110</v>
      </c>
      <c r="AQ2727" s="31">
        <v>1158956</v>
      </c>
      <c r="AR2727" s="31">
        <v>1061811</v>
      </c>
      <c r="AS2727" s="31">
        <v>1233796</v>
      </c>
      <c r="AT2727" s="31">
        <v>1227369</v>
      </c>
      <c r="AU2727" s="31">
        <v>1079922</v>
      </c>
      <c r="AV2727" s="31">
        <v>1360579</v>
      </c>
      <c r="AW2727" s="31">
        <v>1241244</v>
      </c>
      <c r="AX2727" s="31">
        <v>99268</v>
      </c>
      <c r="AY2727" s="31">
        <v>65089</v>
      </c>
      <c r="AZ2727" s="31">
        <v>164357</v>
      </c>
    </row>
    <row r="2728" spans="1:52" ht="15" customHeight="1">
      <c r="A2728" s="29" t="s">
        <v>9034</v>
      </c>
      <c r="B2728" s="34">
        <v>28642</v>
      </c>
      <c r="C2728" s="28">
        <v>400</v>
      </c>
      <c r="D2728" s="28">
        <v>54</v>
      </c>
      <c r="E2728" s="28">
        <v>54</v>
      </c>
      <c r="F2728" s="29" t="s">
        <v>9028</v>
      </c>
      <c r="G2728" s="29" t="s">
        <v>204</v>
      </c>
      <c r="H2728" s="28">
        <v>661</v>
      </c>
      <c r="I2728" s="29" t="s">
        <v>8929</v>
      </c>
      <c r="J2728" s="33" t="s">
        <v>9032</v>
      </c>
      <c r="K2728" s="29" t="s">
        <v>178</v>
      </c>
      <c r="L2728" s="29" t="s">
        <v>9031</v>
      </c>
      <c r="M2728" s="29" t="s">
        <v>5630</v>
      </c>
      <c r="N2728" s="28">
        <v>455392.1</v>
      </c>
      <c r="O2728" s="28">
        <v>6234801</v>
      </c>
      <c r="P2728" s="29" t="s">
        <v>9030</v>
      </c>
      <c r="Q2728" s="32" t="s">
        <v>368</v>
      </c>
      <c r="R2728" s="19"/>
      <c r="S2728" s="31">
        <v>0</v>
      </c>
      <c r="T2728" s="31">
        <v>0</v>
      </c>
      <c r="U2728" s="31">
        <v>880000</v>
      </c>
      <c r="V2728" s="31">
        <v>880000</v>
      </c>
      <c r="W2728" s="31">
        <v>880000</v>
      </c>
      <c r="X2728" s="31">
        <v>880000</v>
      </c>
      <c r="Y2728" s="31">
        <v>880000</v>
      </c>
      <c r="Z2728" s="31">
        <v>880000</v>
      </c>
      <c r="AA2728" s="31">
        <v>880000</v>
      </c>
      <c r="AB2728" s="31">
        <v>880000</v>
      </c>
      <c r="AC2728" s="31">
        <v>880000</v>
      </c>
      <c r="AD2728" s="31">
        <v>880000</v>
      </c>
      <c r="AE2728" s="31">
        <v>880000</v>
      </c>
      <c r="AF2728" s="31">
        <v>880000</v>
      </c>
      <c r="AG2728" s="31">
        <v>880000</v>
      </c>
      <c r="AH2728" s="31">
        <v>880000</v>
      </c>
      <c r="AI2728" s="31">
        <v>880000</v>
      </c>
      <c r="AJ2728" s="31">
        <v>880000</v>
      </c>
      <c r="AK2728" s="31">
        <v>880000</v>
      </c>
      <c r="AL2728" s="31">
        <v>880000</v>
      </c>
      <c r="AM2728" s="31">
        <v>880000</v>
      </c>
      <c r="AN2728" s="31">
        <v>880000</v>
      </c>
      <c r="AO2728" s="31">
        <v>880000</v>
      </c>
      <c r="AP2728" s="31">
        <v>428650</v>
      </c>
      <c r="AQ2728" s="31">
        <v>255059</v>
      </c>
      <c r="AR2728" s="31">
        <v>242353</v>
      </c>
      <c r="AS2728" s="31">
        <v>93186</v>
      </c>
      <c r="AT2728" s="31">
        <v>272795</v>
      </c>
      <c r="AU2728" s="31">
        <v>235457</v>
      </c>
      <c r="AV2728" s="31">
        <v>236110</v>
      </c>
      <c r="AW2728" s="31">
        <v>221114</v>
      </c>
      <c r="AX2728" s="31">
        <v>9272</v>
      </c>
      <c r="AY2728" s="31">
        <v>5080</v>
      </c>
      <c r="AZ2728" s="31">
        <v>14352</v>
      </c>
    </row>
    <row r="2729" spans="1:52" ht="15" customHeight="1">
      <c r="A2729" s="29" t="s">
        <v>9029</v>
      </c>
      <c r="B2729" s="34">
        <v>33882</v>
      </c>
      <c r="C2729" s="28">
        <v>200</v>
      </c>
      <c r="D2729" s="28">
        <v>26</v>
      </c>
      <c r="E2729" s="28">
        <v>30</v>
      </c>
      <c r="F2729" s="29" t="s">
        <v>392</v>
      </c>
      <c r="G2729" s="29" t="s">
        <v>391</v>
      </c>
      <c r="H2729" s="28">
        <v>661</v>
      </c>
      <c r="I2729" s="29" t="s">
        <v>8929</v>
      </c>
      <c r="J2729" s="33" t="s">
        <v>9027</v>
      </c>
      <c r="K2729" s="29" t="s">
        <v>178</v>
      </c>
      <c r="L2729" s="29" t="s">
        <v>9002</v>
      </c>
      <c r="M2729" s="29" t="s">
        <v>1864</v>
      </c>
      <c r="N2729" s="28">
        <v>484373</v>
      </c>
      <c r="O2729" s="28">
        <v>6261617</v>
      </c>
      <c r="P2729" s="29" t="s">
        <v>9001</v>
      </c>
      <c r="Q2729" s="32" t="s">
        <v>919</v>
      </c>
      <c r="R2729" s="19"/>
      <c r="S2729" s="19"/>
      <c r="T2729" s="19"/>
      <c r="U2729" s="19"/>
      <c r="V2729" s="19"/>
      <c r="W2729" s="19"/>
      <c r="X2729" s="19"/>
      <c r="Y2729" s="19"/>
      <c r="Z2729" s="19"/>
      <c r="AA2729" s="19"/>
      <c r="AB2729" s="19"/>
      <c r="AC2729" s="19"/>
      <c r="AD2729" s="19"/>
      <c r="AE2729" s="19"/>
      <c r="AF2729" s="19"/>
      <c r="AG2729" s="31">
        <v>87512.6171875</v>
      </c>
      <c r="AH2729" s="31">
        <v>426991.21875</v>
      </c>
      <c r="AI2729" s="31">
        <v>453612.625</v>
      </c>
      <c r="AJ2729" s="31">
        <v>402206.625</v>
      </c>
      <c r="AK2729" s="31">
        <v>344569.53125</v>
      </c>
      <c r="AL2729" s="31">
        <v>420346.78125</v>
      </c>
      <c r="AM2729" s="31">
        <v>433142.78125</v>
      </c>
      <c r="AN2729" s="31">
        <v>368606.15625</v>
      </c>
      <c r="AO2729" s="31">
        <v>418792.9375</v>
      </c>
      <c r="AP2729" s="31">
        <v>338970.30859375</v>
      </c>
      <c r="AQ2729" s="31">
        <v>349335.537109375</v>
      </c>
      <c r="AR2729" s="31">
        <v>338884.306640625</v>
      </c>
      <c r="AS2729" s="31">
        <v>396748.6171875</v>
      </c>
      <c r="AT2729" s="31">
        <v>384614.767578125</v>
      </c>
      <c r="AU2729" s="31">
        <v>304705.6806640625</v>
      </c>
      <c r="AV2729" s="31">
        <v>426283.06640625</v>
      </c>
      <c r="AW2729" s="31">
        <v>354482.234375</v>
      </c>
      <c r="AX2729" s="31">
        <v>28047.20703125</v>
      </c>
      <c r="AY2729" s="31">
        <v>18302.146484375</v>
      </c>
      <c r="AZ2729" s="31">
        <v>46349.353515625</v>
      </c>
    </row>
    <row r="2730" spans="1:52" ht="15" customHeight="1">
      <c r="A2730" s="29" t="s">
        <v>9026</v>
      </c>
      <c r="B2730" s="34">
        <v>33882</v>
      </c>
      <c r="C2730" s="28">
        <v>200</v>
      </c>
      <c r="D2730" s="28">
        <v>26</v>
      </c>
      <c r="E2730" s="28">
        <v>30</v>
      </c>
      <c r="F2730" s="29" t="s">
        <v>392</v>
      </c>
      <c r="G2730" s="29" t="s">
        <v>391</v>
      </c>
      <c r="H2730" s="28">
        <v>661</v>
      </c>
      <c r="I2730" s="29" t="s">
        <v>8929</v>
      </c>
      <c r="J2730" s="33" t="s">
        <v>9025</v>
      </c>
      <c r="K2730" s="29" t="s">
        <v>178</v>
      </c>
      <c r="L2730" s="29" t="s">
        <v>9002</v>
      </c>
      <c r="M2730" s="29" t="s">
        <v>1864</v>
      </c>
      <c r="N2730" s="28">
        <v>484383</v>
      </c>
      <c r="O2730" s="28">
        <v>6261713</v>
      </c>
      <c r="P2730" s="29" t="s">
        <v>9001</v>
      </c>
      <c r="Q2730" s="32" t="s">
        <v>919</v>
      </c>
      <c r="R2730" s="19"/>
      <c r="S2730" s="19"/>
      <c r="T2730" s="19"/>
      <c r="U2730" s="19"/>
      <c r="V2730" s="19"/>
      <c r="W2730" s="19"/>
      <c r="X2730" s="19"/>
      <c r="Y2730" s="19"/>
      <c r="Z2730" s="19"/>
      <c r="AA2730" s="19"/>
      <c r="AB2730" s="19"/>
      <c r="AC2730" s="19"/>
      <c r="AD2730" s="19"/>
      <c r="AE2730" s="19"/>
      <c r="AF2730" s="19"/>
      <c r="AG2730" s="31">
        <v>87512.6171875</v>
      </c>
      <c r="AH2730" s="31">
        <v>426991.21875</v>
      </c>
      <c r="AI2730" s="31">
        <v>453612.625</v>
      </c>
      <c r="AJ2730" s="31">
        <v>402206.625</v>
      </c>
      <c r="AK2730" s="31">
        <v>344569.53125</v>
      </c>
      <c r="AL2730" s="31">
        <v>420346.78125</v>
      </c>
      <c r="AM2730" s="31">
        <v>433142.78125</v>
      </c>
      <c r="AN2730" s="31">
        <v>368606.15625</v>
      </c>
      <c r="AO2730" s="31">
        <v>418792.9375</v>
      </c>
      <c r="AP2730" s="31">
        <v>338970.30859375</v>
      </c>
      <c r="AQ2730" s="31">
        <v>349335.537109375</v>
      </c>
      <c r="AR2730" s="31">
        <v>338884.306640625</v>
      </c>
      <c r="AS2730" s="31">
        <v>396748.6171875</v>
      </c>
      <c r="AT2730" s="31">
        <v>384614.767578125</v>
      </c>
      <c r="AU2730" s="31">
        <v>304705.6806640625</v>
      </c>
      <c r="AV2730" s="31">
        <v>426283.06640625</v>
      </c>
      <c r="AW2730" s="31">
        <v>354482.234375</v>
      </c>
      <c r="AX2730" s="31">
        <v>28047.20703125</v>
      </c>
      <c r="AY2730" s="31">
        <v>18302.146484375</v>
      </c>
      <c r="AZ2730" s="31">
        <v>46349.353515625</v>
      </c>
    </row>
    <row r="2731" spans="1:52" ht="15" customHeight="1">
      <c r="A2731" s="29" t="s">
        <v>9024</v>
      </c>
      <c r="B2731" s="34">
        <v>33882</v>
      </c>
      <c r="C2731" s="28">
        <v>200</v>
      </c>
      <c r="D2731" s="28">
        <v>26</v>
      </c>
      <c r="E2731" s="28">
        <v>30</v>
      </c>
      <c r="F2731" s="29" t="s">
        <v>392</v>
      </c>
      <c r="G2731" s="29" t="s">
        <v>391</v>
      </c>
      <c r="H2731" s="28">
        <v>661</v>
      </c>
      <c r="I2731" s="29" t="s">
        <v>8929</v>
      </c>
      <c r="J2731" s="33" t="s">
        <v>9023</v>
      </c>
      <c r="K2731" s="29" t="s">
        <v>178</v>
      </c>
      <c r="L2731" s="29" t="s">
        <v>9002</v>
      </c>
      <c r="M2731" s="29" t="s">
        <v>1864</v>
      </c>
      <c r="N2731" s="28">
        <v>484393</v>
      </c>
      <c r="O2731" s="28">
        <v>6261808</v>
      </c>
      <c r="P2731" s="29" t="s">
        <v>9001</v>
      </c>
      <c r="Q2731" s="32" t="s">
        <v>919</v>
      </c>
      <c r="R2731" s="19"/>
      <c r="S2731" s="19"/>
      <c r="T2731" s="19"/>
      <c r="U2731" s="19"/>
      <c r="V2731" s="19"/>
      <c r="W2731" s="19"/>
      <c r="X2731" s="19"/>
      <c r="Y2731" s="19"/>
      <c r="Z2731" s="19"/>
      <c r="AA2731" s="19"/>
      <c r="AB2731" s="19"/>
      <c r="AC2731" s="19"/>
      <c r="AD2731" s="19"/>
      <c r="AE2731" s="19"/>
      <c r="AF2731" s="19"/>
      <c r="AG2731" s="31">
        <v>87512.6171875</v>
      </c>
      <c r="AH2731" s="31">
        <v>426991.21875</v>
      </c>
      <c r="AI2731" s="31">
        <v>453612.625</v>
      </c>
      <c r="AJ2731" s="31">
        <v>402206.625</v>
      </c>
      <c r="AK2731" s="31">
        <v>344569.53125</v>
      </c>
      <c r="AL2731" s="31">
        <v>420346.78125</v>
      </c>
      <c r="AM2731" s="31">
        <v>433142.78125</v>
      </c>
      <c r="AN2731" s="31">
        <v>368606.15625</v>
      </c>
      <c r="AO2731" s="31">
        <v>418792.9375</v>
      </c>
      <c r="AP2731" s="31">
        <v>338970.30859375</v>
      </c>
      <c r="AQ2731" s="31">
        <v>349335.537109375</v>
      </c>
      <c r="AR2731" s="31">
        <v>338884.306640625</v>
      </c>
      <c r="AS2731" s="31">
        <v>396748.6171875</v>
      </c>
      <c r="AT2731" s="31">
        <v>384614.767578125</v>
      </c>
      <c r="AU2731" s="31">
        <v>304705.6806640625</v>
      </c>
      <c r="AV2731" s="31">
        <v>426283.06640625</v>
      </c>
      <c r="AW2731" s="31">
        <v>354482.234375</v>
      </c>
      <c r="AX2731" s="31">
        <v>28047.20703125</v>
      </c>
      <c r="AY2731" s="31">
        <v>18302.146484375</v>
      </c>
      <c r="AZ2731" s="31">
        <v>46349.353515625</v>
      </c>
    </row>
    <row r="2732" spans="1:52" ht="15" customHeight="1">
      <c r="A2732" s="29" t="s">
        <v>9022</v>
      </c>
      <c r="B2732" s="34">
        <v>33882</v>
      </c>
      <c r="C2732" s="28">
        <v>200</v>
      </c>
      <c r="D2732" s="28">
        <v>26</v>
      </c>
      <c r="E2732" s="28">
        <v>30</v>
      </c>
      <c r="F2732" s="29" t="s">
        <v>392</v>
      </c>
      <c r="G2732" s="29" t="s">
        <v>391</v>
      </c>
      <c r="H2732" s="28">
        <v>661</v>
      </c>
      <c r="I2732" s="29" t="s">
        <v>8929</v>
      </c>
      <c r="J2732" s="33" t="s">
        <v>9021</v>
      </c>
      <c r="K2732" s="29" t="s">
        <v>178</v>
      </c>
      <c r="L2732" s="29" t="s">
        <v>9002</v>
      </c>
      <c r="M2732" s="29" t="s">
        <v>1864</v>
      </c>
      <c r="N2732" s="28">
        <v>484403</v>
      </c>
      <c r="O2732" s="28">
        <v>6261903</v>
      </c>
      <c r="P2732" s="29" t="s">
        <v>9001</v>
      </c>
      <c r="Q2732" s="32" t="s">
        <v>919</v>
      </c>
      <c r="R2732" s="19"/>
      <c r="S2732" s="19"/>
      <c r="T2732" s="19"/>
      <c r="U2732" s="19"/>
      <c r="V2732" s="19"/>
      <c r="W2732" s="19"/>
      <c r="X2732" s="19"/>
      <c r="Y2732" s="19"/>
      <c r="Z2732" s="19"/>
      <c r="AA2732" s="19"/>
      <c r="AB2732" s="19"/>
      <c r="AC2732" s="19"/>
      <c r="AD2732" s="19"/>
      <c r="AE2732" s="19"/>
      <c r="AF2732" s="19"/>
      <c r="AG2732" s="31">
        <v>87512.6171875</v>
      </c>
      <c r="AH2732" s="31">
        <v>426991.21875</v>
      </c>
      <c r="AI2732" s="31">
        <v>453612.625</v>
      </c>
      <c r="AJ2732" s="31">
        <v>402206.625</v>
      </c>
      <c r="AK2732" s="31">
        <v>344569.53125</v>
      </c>
      <c r="AL2732" s="31">
        <v>420346.78125</v>
      </c>
      <c r="AM2732" s="31">
        <v>433142.78125</v>
      </c>
      <c r="AN2732" s="31">
        <v>368606.15625</v>
      </c>
      <c r="AO2732" s="31">
        <v>418792.9375</v>
      </c>
      <c r="AP2732" s="31">
        <v>338970.30859375</v>
      </c>
      <c r="AQ2732" s="31">
        <v>349335.537109375</v>
      </c>
      <c r="AR2732" s="31">
        <v>338884.306640625</v>
      </c>
      <c r="AS2732" s="31">
        <v>396748.6171875</v>
      </c>
      <c r="AT2732" s="31">
        <v>384614.767578125</v>
      </c>
      <c r="AU2732" s="31">
        <v>304705.6806640625</v>
      </c>
      <c r="AV2732" s="31">
        <v>426283.06640625</v>
      </c>
      <c r="AW2732" s="31">
        <v>354482.234375</v>
      </c>
      <c r="AX2732" s="31">
        <v>28047.20703125</v>
      </c>
      <c r="AY2732" s="31">
        <v>18302.146484375</v>
      </c>
      <c r="AZ2732" s="31">
        <v>46349.353515625</v>
      </c>
    </row>
    <row r="2733" spans="1:52" ht="15" customHeight="1">
      <c r="A2733" s="29" t="s">
        <v>9020</v>
      </c>
      <c r="B2733" s="34">
        <v>33882</v>
      </c>
      <c r="C2733" s="28">
        <v>200</v>
      </c>
      <c r="D2733" s="28">
        <v>26</v>
      </c>
      <c r="E2733" s="28">
        <v>30</v>
      </c>
      <c r="F2733" s="29" t="s">
        <v>392</v>
      </c>
      <c r="G2733" s="29" t="s">
        <v>391</v>
      </c>
      <c r="H2733" s="28">
        <v>661</v>
      </c>
      <c r="I2733" s="29" t="s">
        <v>8929</v>
      </c>
      <c r="J2733" s="33" t="s">
        <v>9019</v>
      </c>
      <c r="K2733" s="29" t="s">
        <v>178</v>
      </c>
      <c r="L2733" s="29" t="s">
        <v>9002</v>
      </c>
      <c r="M2733" s="29" t="s">
        <v>3991</v>
      </c>
      <c r="N2733" s="28">
        <v>484413</v>
      </c>
      <c r="O2733" s="28">
        <v>6261999</v>
      </c>
      <c r="P2733" s="29" t="s">
        <v>9001</v>
      </c>
      <c r="Q2733" s="32" t="s">
        <v>919</v>
      </c>
      <c r="R2733" s="19"/>
      <c r="S2733" s="19"/>
      <c r="T2733" s="19"/>
      <c r="U2733" s="19"/>
      <c r="V2733" s="19"/>
      <c r="W2733" s="19"/>
      <c r="X2733" s="19"/>
      <c r="Y2733" s="19"/>
      <c r="Z2733" s="19"/>
      <c r="AA2733" s="19"/>
      <c r="AB2733" s="19"/>
      <c r="AC2733" s="19"/>
      <c r="AD2733" s="19"/>
      <c r="AE2733" s="19"/>
      <c r="AF2733" s="19"/>
      <c r="AG2733" s="31">
        <v>87512.6171875</v>
      </c>
      <c r="AH2733" s="31">
        <v>426991.21875</v>
      </c>
      <c r="AI2733" s="31">
        <v>453612.625</v>
      </c>
      <c r="AJ2733" s="31">
        <v>402206.625</v>
      </c>
      <c r="AK2733" s="31">
        <v>344569.53125</v>
      </c>
      <c r="AL2733" s="31">
        <v>420346.78125</v>
      </c>
      <c r="AM2733" s="31">
        <v>433142.78125</v>
      </c>
      <c r="AN2733" s="31">
        <v>368606.15625</v>
      </c>
      <c r="AO2733" s="31">
        <v>418792.9375</v>
      </c>
      <c r="AP2733" s="31">
        <v>338970.30859375</v>
      </c>
      <c r="AQ2733" s="31">
        <v>349335.537109375</v>
      </c>
      <c r="AR2733" s="31">
        <v>338884.306640625</v>
      </c>
      <c r="AS2733" s="31">
        <v>396748.6171875</v>
      </c>
      <c r="AT2733" s="31">
        <v>384614.767578125</v>
      </c>
      <c r="AU2733" s="31">
        <v>304705.6806640625</v>
      </c>
      <c r="AV2733" s="31">
        <v>426283.06640625</v>
      </c>
      <c r="AW2733" s="31">
        <v>354482.234375</v>
      </c>
      <c r="AX2733" s="31">
        <v>28047.20703125</v>
      </c>
      <c r="AY2733" s="31">
        <v>18302.146484375</v>
      </c>
      <c r="AZ2733" s="31">
        <v>46349.353515625</v>
      </c>
    </row>
    <row r="2734" spans="1:52" ht="15" customHeight="1">
      <c r="A2734" s="29" t="s">
        <v>9018</v>
      </c>
      <c r="B2734" s="34">
        <v>33882</v>
      </c>
      <c r="C2734" s="28">
        <v>200</v>
      </c>
      <c r="D2734" s="28">
        <v>26</v>
      </c>
      <c r="E2734" s="28">
        <v>30</v>
      </c>
      <c r="F2734" s="29" t="s">
        <v>392</v>
      </c>
      <c r="G2734" s="29" t="s">
        <v>391</v>
      </c>
      <c r="H2734" s="28">
        <v>661</v>
      </c>
      <c r="I2734" s="29" t="s">
        <v>8929</v>
      </c>
      <c r="J2734" s="33" t="s">
        <v>9017</v>
      </c>
      <c r="K2734" s="29" t="s">
        <v>178</v>
      </c>
      <c r="L2734" s="29" t="s">
        <v>9002</v>
      </c>
      <c r="M2734" s="29" t="s">
        <v>3991</v>
      </c>
      <c r="N2734" s="28">
        <v>484424</v>
      </c>
      <c r="O2734" s="28">
        <v>6262095</v>
      </c>
      <c r="P2734" s="29" t="s">
        <v>9001</v>
      </c>
      <c r="Q2734" s="32" t="s">
        <v>919</v>
      </c>
      <c r="R2734" s="19"/>
      <c r="S2734" s="19"/>
      <c r="T2734" s="19"/>
      <c r="U2734" s="19"/>
      <c r="V2734" s="19"/>
      <c r="W2734" s="19"/>
      <c r="X2734" s="19"/>
      <c r="Y2734" s="19"/>
      <c r="Z2734" s="19"/>
      <c r="AA2734" s="19"/>
      <c r="AB2734" s="19"/>
      <c r="AC2734" s="19"/>
      <c r="AD2734" s="19"/>
      <c r="AE2734" s="19"/>
      <c r="AF2734" s="19"/>
      <c r="AG2734" s="31">
        <v>87512.6171875</v>
      </c>
      <c r="AH2734" s="31">
        <v>426991.21875</v>
      </c>
      <c r="AI2734" s="31">
        <v>453612.625</v>
      </c>
      <c r="AJ2734" s="31">
        <v>402206.625</v>
      </c>
      <c r="AK2734" s="31">
        <v>344569.53125</v>
      </c>
      <c r="AL2734" s="31">
        <v>420346.78125</v>
      </c>
      <c r="AM2734" s="31">
        <v>433142.78125</v>
      </c>
      <c r="AN2734" s="31">
        <v>368606.15625</v>
      </c>
      <c r="AO2734" s="31">
        <v>418792.9375</v>
      </c>
      <c r="AP2734" s="31">
        <v>338970.30859375</v>
      </c>
      <c r="AQ2734" s="31">
        <v>349335.537109375</v>
      </c>
      <c r="AR2734" s="31">
        <v>338884.306640625</v>
      </c>
      <c r="AS2734" s="31">
        <v>396748.6171875</v>
      </c>
      <c r="AT2734" s="31">
        <v>384614.767578125</v>
      </c>
      <c r="AU2734" s="31">
        <v>304705.6806640625</v>
      </c>
      <c r="AV2734" s="31">
        <v>426283.06640625</v>
      </c>
      <c r="AW2734" s="31">
        <v>354482.234375</v>
      </c>
      <c r="AX2734" s="31">
        <v>28047.20703125</v>
      </c>
      <c r="AY2734" s="31">
        <v>18302.146484375</v>
      </c>
      <c r="AZ2734" s="31">
        <v>46349.353515625</v>
      </c>
    </row>
    <row r="2735" spans="1:52" ht="15" customHeight="1">
      <c r="A2735" s="29" t="s">
        <v>9016</v>
      </c>
      <c r="B2735" s="34">
        <v>33882</v>
      </c>
      <c r="C2735" s="28">
        <v>200</v>
      </c>
      <c r="D2735" s="28">
        <v>26</v>
      </c>
      <c r="E2735" s="28">
        <v>30</v>
      </c>
      <c r="F2735" s="29" t="s">
        <v>392</v>
      </c>
      <c r="G2735" s="29" t="s">
        <v>391</v>
      </c>
      <c r="H2735" s="28">
        <v>661</v>
      </c>
      <c r="I2735" s="29" t="s">
        <v>8929</v>
      </c>
      <c r="J2735" s="33" t="s">
        <v>9015</v>
      </c>
      <c r="K2735" s="29" t="s">
        <v>178</v>
      </c>
      <c r="L2735" s="29" t="s">
        <v>9002</v>
      </c>
      <c r="M2735" s="29" t="s">
        <v>1864</v>
      </c>
      <c r="N2735" s="28">
        <v>484521</v>
      </c>
      <c r="O2735" s="28">
        <v>6261831</v>
      </c>
      <c r="P2735" s="29" t="s">
        <v>9001</v>
      </c>
      <c r="Q2735" s="32" t="s">
        <v>919</v>
      </c>
      <c r="R2735" s="19"/>
      <c r="S2735" s="19"/>
      <c r="T2735" s="19"/>
      <c r="U2735" s="19"/>
      <c r="V2735" s="19"/>
      <c r="W2735" s="19"/>
      <c r="X2735" s="19"/>
      <c r="Y2735" s="19"/>
      <c r="Z2735" s="19"/>
      <c r="AA2735" s="19"/>
      <c r="AB2735" s="19"/>
      <c r="AC2735" s="19"/>
      <c r="AD2735" s="19"/>
      <c r="AE2735" s="19"/>
      <c r="AF2735" s="19"/>
      <c r="AG2735" s="31">
        <v>87512.6171875</v>
      </c>
      <c r="AH2735" s="31">
        <v>426991.21875</v>
      </c>
      <c r="AI2735" s="31">
        <v>453612.625</v>
      </c>
      <c r="AJ2735" s="31">
        <v>402206.625</v>
      </c>
      <c r="AK2735" s="31">
        <v>344569.53125</v>
      </c>
      <c r="AL2735" s="31">
        <v>420346.78125</v>
      </c>
      <c r="AM2735" s="31">
        <v>433142.78125</v>
      </c>
      <c r="AN2735" s="31">
        <v>368606.15625</v>
      </c>
      <c r="AO2735" s="31">
        <v>418792.9375</v>
      </c>
      <c r="AP2735" s="31">
        <v>338970.30859375</v>
      </c>
      <c r="AQ2735" s="31">
        <v>349335.537109375</v>
      </c>
      <c r="AR2735" s="31">
        <v>338884.306640625</v>
      </c>
      <c r="AS2735" s="31">
        <v>396748.6171875</v>
      </c>
      <c r="AT2735" s="31">
        <v>384614.767578125</v>
      </c>
      <c r="AU2735" s="31">
        <v>304705.6806640625</v>
      </c>
      <c r="AV2735" s="31">
        <v>426283.06640625</v>
      </c>
      <c r="AW2735" s="31">
        <v>354482.234375</v>
      </c>
      <c r="AX2735" s="31">
        <v>28047.20703125</v>
      </c>
      <c r="AY2735" s="31">
        <v>18302.146484375</v>
      </c>
      <c r="AZ2735" s="31">
        <v>46349.353515625</v>
      </c>
    </row>
    <row r="2736" spans="1:52" ht="15" customHeight="1">
      <c r="A2736" s="29" t="s">
        <v>9014</v>
      </c>
      <c r="B2736" s="34">
        <v>33882</v>
      </c>
      <c r="C2736" s="28">
        <v>200</v>
      </c>
      <c r="D2736" s="28">
        <v>26</v>
      </c>
      <c r="E2736" s="28">
        <v>30</v>
      </c>
      <c r="F2736" s="29" t="s">
        <v>392</v>
      </c>
      <c r="G2736" s="29" t="s">
        <v>391</v>
      </c>
      <c r="H2736" s="28">
        <v>661</v>
      </c>
      <c r="I2736" s="29" t="s">
        <v>8929</v>
      </c>
      <c r="J2736" s="33" t="s">
        <v>9013</v>
      </c>
      <c r="K2736" s="29" t="s">
        <v>178</v>
      </c>
      <c r="L2736" s="29" t="s">
        <v>9002</v>
      </c>
      <c r="M2736" s="29" t="s">
        <v>1868</v>
      </c>
      <c r="N2736" s="28">
        <v>484531</v>
      </c>
      <c r="O2736" s="28">
        <v>6261927</v>
      </c>
      <c r="P2736" s="29" t="s">
        <v>9001</v>
      </c>
      <c r="Q2736" s="32" t="s">
        <v>919</v>
      </c>
      <c r="R2736" s="19"/>
      <c r="S2736" s="19"/>
      <c r="T2736" s="19"/>
      <c r="U2736" s="19"/>
      <c r="V2736" s="19"/>
      <c r="W2736" s="19"/>
      <c r="X2736" s="19"/>
      <c r="Y2736" s="19"/>
      <c r="Z2736" s="19"/>
      <c r="AA2736" s="19"/>
      <c r="AB2736" s="19"/>
      <c r="AC2736" s="19"/>
      <c r="AD2736" s="19"/>
      <c r="AE2736" s="19"/>
      <c r="AF2736" s="19"/>
      <c r="AG2736" s="31">
        <v>87512.6171875</v>
      </c>
      <c r="AH2736" s="31">
        <v>426991.21875</v>
      </c>
      <c r="AI2736" s="31">
        <v>453612.625</v>
      </c>
      <c r="AJ2736" s="31">
        <v>402206.625</v>
      </c>
      <c r="AK2736" s="31">
        <v>344569.53125</v>
      </c>
      <c r="AL2736" s="31">
        <v>420346.78125</v>
      </c>
      <c r="AM2736" s="31">
        <v>433142.78125</v>
      </c>
      <c r="AN2736" s="31">
        <v>368606.15625</v>
      </c>
      <c r="AO2736" s="31">
        <v>418792.9375</v>
      </c>
      <c r="AP2736" s="31">
        <v>338970.30859375</v>
      </c>
      <c r="AQ2736" s="31">
        <v>349335.537109375</v>
      </c>
      <c r="AR2736" s="31">
        <v>338884.306640625</v>
      </c>
      <c r="AS2736" s="31">
        <v>396748.6171875</v>
      </c>
      <c r="AT2736" s="31">
        <v>384614.767578125</v>
      </c>
      <c r="AU2736" s="31">
        <v>304705.6806640625</v>
      </c>
      <c r="AV2736" s="31">
        <v>426283.06640625</v>
      </c>
      <c r="AW2736" s="31">
        <v>354482.234375</v>
      </c>
      <c r="AX2736" s="31">
        <v>28047.20703125</v>
      </c>
      <c r="AY2736" s="31">
        <v>18302.146484375</v>
      </c>
      <c r="AZ2736" s="31">
        <v>46349.353515625</v>
      </c>
    </row>
    <row r="2737" spans="1:52" ht="15" customHeight="1">
      <c r="A2737" s="29" t="s">
        <v>9012</v>
      </c>
      <c r="B2737" s="34">
        <v>33882</v>
      </c>
      <c r="C2737" s="28">
        <v>200</v>
      </c>
      <c r="D2737" s="28">
        <v>26</v>
      </c>
      <c r="E2737" s="28">
        <v>30</v>
      </c>
      <c r="F2737" s="29" t="s">
        <v>392</v>
      </c>
      <c r="G2737" s="29" t="s">
        <v>391</v>
      </c>
      <c r="H2737" s="28">
        <v>661</v>
      </c>
      <c r="I2737" s="29" t="s">
        <v>8929</v>
      </c>
      <c r="J2737" s="33" t="s">
        <v>9011</v>
      </c>
      <c r="K2737" s="29" t="s">
        <v>178</v>
      </c>
      <c r="L2737" s="29" t="s">
        <v>9002</v>
      </c>
      <c r="M2737" s="29" t="s">
        <v>1868</v>
      </c>
      <c r="N2737" s="28">
        <v>484541</v>
      </c>
      <c r="O2737" s="28">
        <v>6262023</v>
      </c>
      <c r="P2737" s="29" t="s">
        <v>9001</v>
      </c>
      <c r="Q2737" s="32" t="s">
        <v>919</v>
      </c>
      <c r="R2737" s="19"/>
      <c r="S2737" s="19"/>
      <c r="T2737" s="19"/>
      <c r="U2737" s="19"/>
      <c r="V2737" s="19"/>
      <c r="W2737" s="19"/>
      <c r="X2737" s="19"/>
      <c r="Y2737" s="19"/>
      <c r="Z2737" s="19"/>
      <c r="AA2737" s="19"/>
      <c r="AB2737" s="19"/>
      <c r="AC2737" s="19"/>
      <c r="AD2737" s="19"/>
      <c r="AE2737" s="19"/>
      <c r="AF2737" s="19"/>
      <c r="AG2737" s="31">
        <v>87512.6171875</v>
      </c>
      <c r="AH2737" s="31">
        <v>426991.21875</v>
      </c>
      <c r="AI2737" s="31">
        <v>453612.625</v>
      </c>
      <c r="AJ2737" s="31">
        <v>402206.625</v>
      </c>
      <c r="AK2737" s="31">
        <v>344569.53125</v>
      </c>
      <c r="AL2737" s="31">
        <v>420346.78125</v>
      </c>
      <c r="AM2737" s="31">
        <v>433142.78125</v>
      </c>
      <c r="AN2737" s="31">
        <v>368606.15625</v>
      </c>
      <c r="AO2737" s="31">
        <v>418792.9375</v>
      </c>
      <c r="AP2737" s="31">
        <v>338970.30859375</v>
      </c>
      <c r="AQ2737" s="31">
        <v>349335.537109375</v>
      </c>
      <c r="AR2737" s="31">
        <v>338884.306640625</v>
      </c>
      <c r="AS2737" s="31">
        <v>396748.6171875</v>
      </c>
      <c r="AT2737" s="31">
        <v>384614.767578125</v>
      </c>
      <c r="AU2737" s="31">
        <v>304705.6806640625</v>
      </c>
      <c r="AV2737" s="31">
        <v>426283.06640625</v>
      </c>
      <c r="AW2737" s="31">
        <v>354482.234375</v>
      </c>
      <c r="AX2737" s="31">
        <v>28047.20703125</v>
      </c>
      <c r="AY2737" s="31">
        <v>18302.146484375</v>
      </c>
      <c r="AZ2737" s="31">
        <v>46349.353515625</v>
      </c>
    </row>
    <row r="2738" spans="1:52" ht="15" customHeight="1">
      <c r="A2738" s="29" t="s">
        <v>9010</v>
      </c>
      <c r="B2738" s="34">
        <v>33882</v>
      </c>
      <c r="C2738" s="28">
        <v>200</v>
      </c>
      <c r="D2738" s="28">
        <v>26</v>
      </c>
      <c r="E2738" s="28">
        <v>30</v>
      </c>
      <c r="F2738" s="29" t="s">
        <v>392</v>
      </c>
      <c r="G2738" s="29" t="s">
        <v>391</v>
      </c>
      <c r="H2738" s="28">
        <v>661</v>
      </c>
      <c r="I2738" s="29" t="s">
        <v>8929</v>
      </c>
      <c r="J2738" s="33" t="s">
        <v>9009</v>
      </c>
      <c r="K2738" s="29" t="s">
        <v>178</v>
      </c>
      <c r="L2738" s="29" t="s">
        <v>9002</v>
      </c>
      <c r="M2738" s="29" t="s">
        <v>1868</v>
      </c>
      <c r="N2738" s="28">
        <v>484551</v>
      </c>
      <c r="O2738" s="28">
        <v>6262118</v>
      </c>
      <c r="P2738" s="29" t="s">
        <v>9001</v>
      </c>
      <c r="Q2738" s="32" t="s">
        <v>919</v>
      </c>
      <c r="R2738" s="19"/>
      <c r="S2738" s="19"/>
      <c r="T2738" s="19"/>
      <c r="U2738" s="19"/>
      <c r="V2738" s="19"/>
      <c r="W2738" s="19"/>
      <c r="X2738" s="19"/>
      <c r="Y2738" s="19"/>
      <c r="Z2738" s="19"/>
      <c r="AA2738" s="19"/>
      <c r="AB2738" s="19"/>
      <c r="AC2738" s="19"/>
      <c r="AD2738" s="19"/>
      <c r="AE2738" s="19"/>
      <c r="AF2738" s="19"/>
      <c r="AG2738" s="31">
        <v>87512.6171875</v>
      </c>
      <c r="AH2738" s="31">
        <v>426991.21875</v>
      </c>
      <c r="AI2738" s="31">
        <v>453612.625</v>
      </c>
      <c r="AJ2738" s="31">
        <v>402206.625</v>
      </c>
      <c r="AK2738" s="31">
        <v>344569.53125</v>
      </c>
      <c r="AL2738" s="31">
        <v>420346.78125</v>
      </c>
      <c r="AM2738" s="31">
        <v>433142.78125</v>
      </c>
      <c r="AN2738" s="31">
        <v>368606.15625</v>
      </c>
      <c r="AO2738" s="31">
        <v>418792.9375</v>
      </c>
      <c r="AP2738" s="31">
        <v>338970.30859375</v>
      </c>
      <c r="AQ2738" s="31">
        <v>349335.537109375</v>
      </c>
      <c r="AR2738" s="31">
        <v>338884.306640625</v>
      </c>
      <c r="AS2738" s="31">
        <v>396748.6171875</v>
      </c>
      <c r="AT2738" s="31">
        <v>384614.767578125</v>
      </c>
      <c r="AU2738" s="31">
        <v>304705.6806640625</v>
      </c>
      <c r="AV2738" s="31">
        <v>426283.06640625</v>
      </c>
      <c r="AW2738" s="31">
        <v>354482.234375</v>
      </c>
      <c r="AX2738" s="31">
        <v>28047.20703125</v>
      </c>
      <c r="AY2738" s="31">
        <v>18302.146484375</v>
      </c>
      <c r="AZ2738" s="31">
        <v>46349.353515625</v>
      </c>
    </row>
    <row r="2739" spans="1:52" ht="15" customHeight="1">
      <c r="A2739" s="29" t="s">
        <v>9008</v>
      </c>
      <c r="B2739" s="34">
        <v>33882</v>
      </c>
      <c r="C2739" s="28">
        <v>200</v>
      </c>
      <c r="D2739" s="28">
        <v>26</v>
      </c>
      <c r="E2739" s="28">
        <v>30</v>
      </c>
      <c r="F2739" s="29" t="s">
        <v>392</v>
      </c>
      <c r="G2739" s="29" t="s">
        <v>391</v>
      </c>
      <c r="H2739" s="28">
        <v>661</v>
      </c>
      <c r="I2739" s="29" t="s">
        <v>8929</v>
      </c>
      <c r="J2739" s="33" t="s">
        <v>9007</v>
      </c>
      <c r="K2739" s="29" t="s">
        <v>178</v>
      </c>
      <c r="L2739" s="29" t="s">
        <v>9002</v>
      </c>
      <c r="M2739" s="29" t="s">
        <v>1868</v>
      </c>
      <c r="N2739" s="28">
        <v>484649</v>
      </c>
      <c r="O2739" s="28">
        <v>6261854</v>
      </c>
      <c r="P2739" s="29" t="s">
        <v>9001</v>
      </c>
      <c r="Q2739" s="32" t="s">
        <v>919</v>
      </c>
      <c r="R2739" s="19"/>
      <c r="S2739" s="19"/>
      <c r="T2739" s="19"/>
      <c r="U2739" s="19"/>
      <c r="V2739" s="19"/>
      <c r="W2739" s="19"/>
      <c r="X2739" s="19"/>
      <c r="Y2739" s="19"/>
      <c r="Z2739" s="19"/>
      <c r="AA2739" s="19"/>
      <c r="AB2739" s="19"/>
      <c r="AC2739" s="19"/>
      <c r="AD2739" s="19"/>
      <c r="AE2739" s="19"/>
      <c r="AF2739" s="19"/>
      <c r="AG2739" s="31">
        <v>87512.6171875</v>
      </c>
      <c r="AH2739" s="31">
        <v>426991.21875</v>
      </c>
      <c r="AI2739" s="31">
        <v>453612.625</v>
      </c>
      <c r="AJ2739" s="31">
        <v>402206.625</v>
      </c>
      <c r="AK2739" s="31">
        <v>344569.53125</v>
      </c>
      <c r="AL2739" s="31">
        <v>420346.78125</v>
      </c>
      <c r="AM2739" s="31">
        <v>433142.78125</v>
      </c>
      <c r="AN2739" s="31">
        <v>368606.15625</v>
      </c>
      <c r="AO2739" s="31">
        <v>418792.9375</v>
      </c>
      <c r="AP2739" s="31">
        <v>338970.30859375</v>
      </c>
      <c r="AQ2739" s="31">
        <v>349335.537109375</v>
      </c>
      <c r="AR2739" s="31">
        <v>338884.306640625</v>
      </c>
      <c r="AS2739" s="31">
        <v>396748.6171875</v>
      </c>
      <c r="AT2739" s="31">
        <v>384614.767578125</v>
      </c>
      <c r="AU2739" s="31">
        <v>304705.6806640625</v>
      </c>
      <c r="AV2739" s="31">
        <v>426283.06640625</v>
      </c>
      <c r="AW2739" s="31">
        <v>354482.234375</v>
      </c>
      <c r="AX2739" s="31">
        <v>28047.20703125</v>
      </c>
      <c r="AY2739" s="31">
        <v>18302.146484375</v>
      </c>
      <c r="AZ2739" s="31">
        <v>46349.353515625</v>
      </c>
    </row>
    <row r="2740" spans="1:52" ht="15" customHeight="1">
      <c r="A2740" s="29" t="s">
        <v>9006</v>
      </c>
      <c r="B2740" s="34">
        <v>33882</v>
      </c>
      <c r="C2740" s="28">
        <v>200</v>
      </c>
      <c r="D2740" s="28">
        <v>26</v>
      </c>
      <c r="E2740" s="28">
        <v>30</v>
      </c>
      <c r="F2740" s="29" t="s">
        <v>392</v>
      </c>
      <c r="G2740" s="29" t="s">
        <v>391</v>
      </c>
      <c r="H2740" s="28">
        <v>661</v>
      </c>
      <c r="I2740" s="29" t="s">
        <v>8929</v>
      </c>
      <c r="J2740" s="33" t="s">
        <v>9005</v>
      </c>
      <c r="K2740" s="29" t="s">
        <v>178</v>
      </c>
      <c r="L2740" s="29" t="s">
        <v>9002</v>
      </c>
      <c r="M2740" s="29" t="s">
        <v>1868</v>
      </c>
      <c r="N2740" s="28">
        <v>484659</v>
      </c>
      <c r="O2740" s="28">
        <v>6261950</v>
      </c>
      <c r="P2740" s="29" t="s">
        <v>9001</v>
      </c>
      <c r="Q2740" s="32" t="s">
        <v>919</v>
      </c>
      <c r="R2740" s="19"/>
      <c r="S2740" s="19"/>
      <c r="T2740" s="19"/>
      <c r="U2740" s="19"/>
      <c r="V2740" s="19"/>
      <c r="W2740" s="19"/>
      <c r="X2740" s="19"/>
      <c r="Y2740" s="19"/>
      <c r="Z2740" s="19"/>
      <c r="AA2740" s="19"/>
      <c r="AB2740" s="19"/>
      <c r="AC2740" s="19"/>
      <c r="AD2740" s="19"/>
      <c r="AE2740" s="19"/>
      <c r="AF2740" s="19"/>
      <c r="AG2740" s="31">
        <v>87512.6171875</v>
      </c>
      <c r="AH2740" s="31">
        <v>426991.21875</v>
      </c>
      <c r="AI2740" s="31">
        <v>453612.625</v>
      </c>
      <c r="AJ2740" s="31">
        <v>402206.625</v>
      </c>
      <c r="AK2740" s="31">
        <v>344569.53125</v>
      </c>
      <c r="AL2740" s="31">
        <v>420346.78125</v>
      </c>
      <c r="AM2740" s="31">
        <v>433142.78125</v>
      </c>
      <c r="AN2740" s="31">
        <v>368606.15625</v>
      </c>
      <c r="AO2740" s="31">
        <v>418792.9375</v>
      </c>
      <c r="AP2740" s="31">
        <v>338970.30859375</v>
      </c>
      <c r="AQ2740" s="31">
        <v>349335.537109375</v>
      </c>
      <c r="AR2740" s="31">
        <v>338884.306640625</v>
      </c>
      <c r="AS2740" s="31">
        <v>396748.6171875</v>
      </c>
      <c r="AT2740" s="31">
        <v>384614.767578125</v>
      </c>
      <c r="AU2740" s="31">
        <v>304705.6806640625</v>
      </c>
      <c r="AV2740" s="31">
        <v>426283.06640625</v>
      </c>
      <c r="AW2740" s="31">
        <v>354482.234375</v>
      </c>
      <c r="AX2740" s="31">
        <v>28047.20703125</v>
      </c>
      <c r="AY2740" s="31">
        <v>18302.146484375</v>
      </c>
      <c r="AZ2740" s="31">
        <v>46349.353515625</v>
      </c>
    </row>
    <row r="2741" spans="1:52" ht="15" customHeight="1">
      <c r="A2741" s="29" t="s">
        <v>9004</v>
      </c>
      <c r="B2741" s="34">
        <v>33882</v>
      </c>
      <c r="C2741" s="28">
        <v>200</v>
      </c>
      <c r="D2741" s="28">
        <v>26</v>
      </c>
      <c r="E2741" s="28">
        <v>30</v>
      </c>
      <c r="F2741" s="29" t="s">
        <v>392</v>
      </c>
      <c r="G2741" s="29" t="s">
        <v>391</v>
      </c>
      <c r="H2741" s="28">
        <v>661</v>
      </c>
      <c r="I2741" s="29" t="s">
        <v>8929</v>
      </c>
      <c r="J2741" s="33" t="s">
        <v>9003</v>
      </c>
      <c r="K2741" s="29" t="s">
        <v>178</v>
      </c>
      <c r="L2741" s="29" t="s">
        <v>9002</v>
      </c>
      <c r="M2741" s="29" t="s">
        <v>807</v>
      </c>
      <c r="N2741" s="28">
        <v>484669</v>
      </c>
      <c r="O2741" s="28">
        <v>6262045</v>
      </c>
      <c r="P2741" s="29" t="s">
        <v>9001</v>
      </c>
      <c r="Q2741" s="32" t="s">
        <v>919</v>
      </c>
      <c r="R2741" s="19"/>
      <c r="S2741" s="19"/>
      <c r="T2741" s="19"/>
      <c r="U2741" s="19"/>
      <c r="V2741" s="19"/>
      <c r="W2741" s="19"/>
      <c r="X2741" s="19"/>
      <c r="Y2741" s="19"/>
      <c r="Z2741" s="19"/>
      <c r="AA2741" s="19"/>
      <c r="AB2741" s="19"/>
      <c r="AC2741" s="19"/>
      <c r="AD2741" s="19"/>
      <c r="AE2741" s="19"/>
      <c r="AF2741" s="19"/>
      <c r="AG2741" s="31">
        <v>87512.6171875</v>
      </c>
      <c r="AH2741" s="31">
        <v>426991.21875</v>
      </c>
      <c r="AI2741" s="31">
        <v>453612.625</v>
      </c>
      <c r="AJ2741" s="31">
        <v>402206.625</v>
      </c>
      <c r="AK2741" s="31">
        <v>344569.53125</v>
      </c>
      <c r="AL2741" s="31">
        <v>420346.78125</v>
      </c>
      <c r="AM2741" s="31">
        <v>433142.78125</v>
      </c>
      <c r="AN2741" s="31">
        <v>368606.15625</v>
      </c>
      <c r="AO2741" s="31">
        <v>418792.9375</v>
      </c>
      <c r="AP2741" s="31">
        <v>338970.30859375</v>
      </c>
      <c r="AQ2741" s="31">
        <v>349335.537109375</v>
      </c>
      <c r="AR2741" s="31">
        <v>338884.306640625</v>
      </c>
      <c r="AS2741" s="31">
        <v>396748.6171875</v>
      </c>
      <c r="AT2741" s="31">
        <v>384614.767578125</v>
      </c>
      <c r="AU2741" s="31">
        <v>304705.6806640625</v>
      </c>
      <c r="AV2741" s="31">
        <v>426283.06640625</v>
      </c>
      <c r="AW2741" s="31">
        <v>354482.234375</v>
      </c>
      <c r="AX2741" s="31">
        <v>28047.20703125</v>
      </c>
      <c r="AY2741" s="31">
        <v>18302.146484375</v>
      </c>
      <c r="AZ2741" s="31">
        <v>46349.353515625</v>
      </c>
    </row>
    <row r="2742" spans="1:52" ht="15" customHeight="1">
      <c r="A2742" s="29" t="s">
        <v>9000</v>
      </c>
      <c r="B2742" s="34">
        <v>30133</v>
      </c>
      <c r="C2742" s="28">
        <v>18</v>
      </c>
      <c r="D2742" s="28">
        <v>0.1</v>
      </c>
      <c r="E2742" s="28">
        <v>0.1</v>
      </c>
      <c r="F2742" s="29" t="s">
        <v>204</v>
      </c>
      <c r="G2742" s="29" t="s">
        <v>204</v>
      </c>
      <c r="H2742" s="28">
        <v>661</v>
      </c>
      <c r="I2742" s="29" t="s">
        <v>8929</v>
      </c>
      <c r="J2742" s="33" t="s">
        <v>8999</v>
      </c>
      <c r="K2742" s="29" t="s">
        <v>178</v>
      </c>
      <c r="L2742" s="29" t="s">
        <v>8998</v>
      </c>
      <c r="M2742" s="29" t="s">
        <v>8997</v>
      </c>
      <c r="N2742" s="28">
        <v>486949</v>
      </c>
      <c r="O2742" s="28">
        <v>6259357</v>
      </c>
      <c r="P2742" s="29" t="s">
        <v>8996</v>
      </c>
      <c r="Q2742" s="32" t="s">
        <v>368</v>
      </c>
      <c r="R2742" s="19"/>
      <c r="S2742" s="19"/>
      <c r="T2742" s="19"/>
      <c r="U2742" s="19"/>
      <c r="V2742" s="19"/>
      <c r="W2742" s="31">
        <v>5603</v>
      </c>
      <c r="X2742" s="31">
        <v>16305</v>
      </c>
      <c r="Y2742" s="31">
        <v>16553</v>
      </c>
      <c r="Z2742" s="31">
        <v>13012</v>
      </c>
      <c r="AA2742" s="31">
        <v>16118</v>
      </c>
      <c r="AB2742" s="31">
        <v>14241</v>
      </c>
      <c r="AC2742" s="31">
        <v>15587</v>
      </c>
      <c r="AD2742" s="31">
        <v>16342</v>
      </c>
      <c r="AE2742" s="31">
        <v>16656</v>
      </c>
      <c r="AF2742" s="31">
        <v>15324</v>
      </c>
      <c r="AG2742" s="31">
        <v>15518</v>
      </c>
      <c r="AH2742" s="31">
        <v>16183</v>
      </c>
      <c r="AI2742" s="31">
        <v>17956</v>
      </c>
      <c r="AJ2742" s="31">
        <v>15022</v>
      </c>
      <c r="AK2742" s="31">
        <v>14903</v>
      </c>
      <c r="AL2742" s="31">
        <v>16944</v>
      </c>
      <c r="AM2742" s="31">
        <v>12049</v>
      </c>
      <c r="AN2742" s="31">
        <v>10192</v>
      </c>
      <c r="AO2742" s="31">
        <v>11644</v>
      </c>
      <c r="AP2742" s="31">
        <v>22212</v>
      </c>
      <c r="AQ2742" s="31">
        <v>34503</v>
      </c>
      <c r="AR2742" s="31">
        <v>6245.0000381469727</v>
      </c>
      <c r="AS2742" s="31">
        <v>7416.9999389648438</v>
      </c>
      <c r="AT2742" s="31">
        <v>7362.9999389648438</v>
      </c>
      <c r="AU2742" s="31">
        <v>8443.0000305175781</v>
      </c>
      <c r="AV2742" s="31">
        <v>1198.0000076293945</v>
      </c>
      <c r="AW2742" s="31">
        <v>467.02999687194824</v>
      </c>
      <c r="AX2742" s="31">
        <v>0</v>
      </c>
      <c r="AY2742" s="31">
        <v>0</v>
      </c>
      <c r="AZ2742" s="31">
        <v>0</v>
      </c>
    </row>
    <row r="2743" spans="1:52" ht="15" customHeight="1">
      <c r="A2743" s="29" t="s">
        <v>8995</v>
      </c>
      <c r="B2743" s="34">
        <v>31868</v>
      </c>
      <c r="C2743" s="28">
        <v>75</v>
      </c>
      <c r="D2743" s="28">
        <v>17</v>
      </c>
      <c r="E2743" s="28">
        <v>30.8</v>
      </c>
      <c r="F2743" s="29" t="s">
        <v>6495</v>
      </c>
      <c r="G2743" s="29" t="s">
        <v>8987</v>
      </c>
      <c r="H2743" s="28">
        <v>661</v>
      </c>
      <c r="I2743" s="29" t="s">
        <v>8929</v>
      </c>
      <c r="J2743" s="33" t="s">
        <v>8994</v>
      </c>
      <c r="K2743" s="29" t="s">
        <v>178</v>
      </c>
      <c r="L2743" s="29" t="s">
        <v>8990</v>
      </c>
      <c r="M2743" s="29" t="s">
        <v>448</v>
      </c>
      <c r="N2743" s="28">
        <v>485843</v>
      </c>
      <c r="O2743" s="28">
        <v>6257544</v>
      </c>
      <c r="P2743" s="29" t="s">
        <v>8993</v>
      </c>
      <c r="Q2743" s="32" t="s">
        <v>207</v>
      </c>
      <c r="R2743" s="19"/>
      <c r="S2743" s="19"/>
      <c r="T2743" s="19"/>
      <c r="U2743" s="19"/>
      <c r="V2743" s="19"/>
      <c r="W2743" s="19"/>
      <c r="X2743" s="19"/>
      <c r="Y2743" s="19"/>
      <c r="Z2743" s="19"/>
      <c r="AA2743" s="19"/>
      <c r="AB2743" s="31">
        <v>108425</v>
      </c>
      <c r="AC2743" s="31">
        <v>178017.5</v>
      </c>
      <c r="AD2743" s="31">
        <v>186633.5</v>
      </c>
      <c r="AE2743" s="31">
        <v>190218</v>
      </c>
      <c r="AF2743" s="31">
        <v>175004.5</v>
      </c>
      <c r="AG2743" s="31">
        <v>171550</v>
      </c>
      <c r="AH2743" s="31">
        <v>178755</v>
      </c>
      <c r="AI2743" s="31">
        <v>179685</v>
      </c>
      <c r="AJ2743" s="31">
        <v>165240</v>
      </c>
      <c r="AK2743" s="31">
        <v>152940</v>
      </c>
      <c r="AL2743" s="31">
        <v>162330</v>
      </c>
      <c r="AM2743" s="31">
        <v>166610</v>
      </c>
      <c r="AN2743" s="31">
        <v>149842</v>
      </c>
      <c r="AO2743" s="31">
        <v>163019</v>
      </c>
      <c r="AP2743" s="31">
        <v>130905</v>
      </c>
      <c r="AQ2743" s="31">
        <v>144001</v>
      </c>
      <c r="AR2743" s="31">
        <v>133139</v>
      </c>
      <c r="AS2743" s="31">
        <v>146085</v>
      </c>
      <c r="AT2743" s="31">
        <v>142527.72509765625</v>
      </c>
      <c r="AU2743" s="31">
        <v>106330.56201171875</v>
      </c>
      <c r="AV2743" s="31">
        <v>153558.3642578125</v>
      </c>
      <c r="AW2743" s="31">
        <v>134438.05615234375</v>
      </c>
      <c r="AX2743" s="31">
        <v>11449.8701171875</v>
      </c>
      <c r="AY2743" s="31">
        <v>5143</v>
      </c>
      <c r="AZ2743" s="31">
        <v>16592.8701171875</v>
      </c>
    </row>
    <row r="2744" spans="1:52" ht="15" customHeight="1">
      <c r="A2744" s="29" t="s">
        <v>8992</v>
      </c>
      <c r="B2744" s="34">
        <v>31868</v>
      </c>
      <c r="C2744" s="28">
        <v>75</v>
      </c>
      <c r="D2744" s="28">
        <v>17</v>
      </c>
      <c r="E2744" s="28">
        <v>30.8</v>
      </c>
      <c r="F2744" s="29" t="s">
        <v>6495</v>
      </c>
      <c r="G2744" s="29" t="s">
        <v>8987</v>
      </c>
      <c r="H2744" s="28">
        <v>661</v>
      </c>
      <c r="I2744" s="29" t="s">
        <v>8929</v>
      </c>
      <c r="J2744" s="33" t="s">
        <v>8991</v>
      </c>
      <c r="K2744" s="29" t="s">
        <v>178</v>
      </c>
      <c r="L2744" s="29" t="s">
        <v>8990</v>
      </c>
      <c r="M2744" s="29" t="s">
        <v>1417</v>
      </c>
      <c r="N2744" s="28">
        <v>485966</v>
      </c>
      <c r="O2744" s="28">
        <v>6257660</v>
      </c>
      <c r="P2744" s="29" t="s">
        <v>8989</v>
      </c>
      <c r="Q2744" s="32" t="s">
        <v>207</v>
      </c>
      <c r="R2744" s="19"/>
      <c r="S2744" s="19"/>
      <c r="T2744" s="19"/>
      <c r="U2744" s="19"/>
      <c r="V2744" s="19"/>
      <c r="W2744" s="19"/>
      <c r="X2744" s="19"/>
      <c r="Y2744" s="19"/>
      <c r="Z2744" s="19"/>
      <c r="AA2744" s="19"/>
      <c r="AB2744" s="31">
        <v>108425</v>
      </c>
      <c r="AC2744" s="31">
        <v>178017.5</v>
      </c>
      <c r="AD2744" s="31">
        <v>186633.5</v>
      </c>
      <c r="AE2744" s="31">
        <v>190218</v>
      </c>
      <c r="AF2744" s="31">
        <v>175004.5</v>
      </c>
      <c r="AG2744" s="31">
        <v>171550</v>
      </c>
      <c r="AH2744" s="31">
        <v>178755</v>
      </c>
      <c r="AI2744" s="31">
        <v>179685</v>
      </c>
      <c r="AJ2744" s="31">
        <v>165240</v>
      </c>
      <c r="AK2744" s="31">
        <v>152940</v>
      </c>
      <c r="AL2744" s="31">
        <v>162330</v>
      </c>
      <c r="AM2744" s="31">
        <v>166610</v>
      </c>
      <c r="AN2744" s="31">
        <v>149842</v>
      </c>
      <c r="AO2744" s="31">
        <v>163019</v>
      </c>
      <c r="AP2744" s="31">
        <v>130905</v>
      </c>
      <c r="AQ2744" s="31">
        <v>144001</v>
      </c>
      <c r="AR2744" s="31">
        <v>133139</v>
      </c>
      <c r="AS2744" s="31">
        <v>146085</v>
      </c>
      <c r="AT2744" s="31">
        <v>142527.72509765625</v>
      </c>
      <c r="AU2744" s="31">
        <v>106330.56201171875</v>
      </c>
      <c r="AV2744" s="31">
        <v>153558.3642578125</v>
      </c>
      <c r="AW2744" s="31">
        <v>134438.05615234375</v>
      </c>
      <c r="AX2744" s="31">
        <v>11449.8701171875</v>
      </c>
      <c r="AY2744" s="31">
        <v>5143</v>
      </c>
      <c r="AZ2744" s="31">
        <v>16592.8701171875</v>
      </c>
    </row>
    <row r="2745" spans="1:52" ht="15" customHeight="1">
      <c r="A2745" s="29" t="s">
        <v>8988</v>
      </c>
      <c r="B2745" s="34">
        <v>36708</v>
      </c>
      <c r="C2745" s="28">
        <v>11</v>
      </c>
      <c r="D2745" s="28">
        <v>13</v>
      </c>
      <c r="E2745" s="28">
        <v>18.2</v>
      </c>
      <c r="F2745" s="29" t="s">
        <v>3445</v>
      </c>
      <c r="G2745" s="29" t="s">
        <v>8982</v>
      </c>
      <c r="H2745" s="28">
        <v>661</v>
      </c>
      <c r="I2745" s="29" t="s">
        <v>8929</v>
      </c>
      <c r="J2745" s="33" t="s">
        <v>8986</v>
      </c>
      <c r="K2745" s="29" t="s">
        <v>178</v>
      </c>
      <c r="L2745" s="29" t="s">
        <v>8985</v>
      </c>
      <c r="M2745" s="29" t="s">
        <v>176</v>
      </c>
      <c r="N2745" s="28">
        <v>488712</v>
      </c>
      <c r="O2745" s="28">
        <v>6262094</v>
      </c>
      <c r="P2745" s="29" t="s">
        <v>8984</v>
      </c>
      <c r="Q2745" s="32" t="s">
        <v>368</v>
      </c>
      <c r="R2745" s="19"/>
      <c r="S2745" s="19"/>
      <c r="T2745" s="19"/>
      <c r="U2745" s="19"/>
      <c r="V2745" s="19"/>
      <c r="W2745" s="19"/>
      <c r="X2745" s="19"/>
      <c r="Y2745" s="19"/>
      <c r="Z2745" s="19"/>
      <c r="AA2745" s="19"/>
      <c r="AB2745" s="19"/>
      <c r="AC2745" s="19"/>
      <c r="AD2745" s="19"/>
      <c r="AE2745" s="19"/>
      <c r="AF2745" s="19"/>
      <c r="AG2745" s="19"/>
      <c r="AH2745" s="19"/>
      <c r="AI2745" s="19"/>
      <c r="AJ2745" s="19"/>
      <c r="AK2745" s="19"/>
      <c r="AL2745" s="19"/>
      <c r="AM2745" s="19"/>
      <c r="AN2745" s="19"/>
      <c r="AO2745" s="31">
        <v>10422</v>
      </c>
      <c r="AP2745" s="31">
        <v>44643</v>
      </c>
      <c r="AQ2745" s="31">
        <v>48705</v>
      </c>
      <c r="AR2745" s="31">
        <v>14869.999877929688</v>
      </c>
      <c r="AS2745" s="31">
        <v>14991.999755859375</v>
      </c>
      <c r="AT2745" s="31">
        <v>12286</v>
      </c>
      <c r="AU2745" s="31">
        <v>11394.999877929688</v>
      </c>
      <c r="AV2745" s="31">
        <v>16759.000061035156</v>
      </c>
      <c r="AW2745" s="31">
        <v>9719.7109985351563</v>
      </c>
      <c r="AX2745" s="31">
        <v>0</v>
      </c>
      <c r="AY2745" s="31">
        <v>0</v>
      </c>
      <c r="AZ2745" s="31">
        <v>0</v>
      </c>
    </row>
    <row r="2746" spans="1:52" ht="15" customHeight="1">
      <c r="A2746" s="29" t="s">
        <v>8983</v>
      </c>
      <c r="B2746" s="34">
        <v>35689</v>
      </c>
      <c r="C2746" s="28">
        <v>600</v>
      </c>
      <c r="D2746" s="28">
        <v>44</v>
      </c>
      <c r="E2746" s="28">
        <v>50</v>
      </c>
      <c r="F2746" s="29" t="s">
        <v>242</v>
      </c>
      <c r="G2746" s="29" t="s">
        <v>3981</v>
      </c>
      <c r="H2746" s="28">
        <v>661</v>
      </c>
      <c r="I2746" s="29" t="s">
        <v>8929</v>
      </c>
      <c r="J2746" s="33" t="s">
        <v>8981</v>
      </c>
      <c r="K2746" s="29" t="s">
        <v>178</v>
      </c>
      <c r="L2746" s="29" t="s">
        <v>8976</v>
      </c>
      <c r="M2746" s="29" t="s">
        <v>6896</v>
      </c>
      <c r="N2746" s="28">
        <v>486214</v>
      </c>
      <c r="O2746" s="28">
        <v>6256885</v>
      </c>
      <c r="P2746" s="29" t="s">
        <v>8975</v>
      </c>
      <c r="Q2746" s="32" t="s">
        <v>174</v>
      </c>
      <c r="R2746" s="19"/>
      <c r="S2746" s="19"/>
      <c r="T2746" s="19"/>
      <c r="U2746" s="19"/>
      <c r="V2746" s="19"/>
      <c r="W2746" s="19"/>
      <c r="X2746" s="19"/>
      <c r="Y2746" s="19"/>
      <c r="Z2746" s="19"/>
      <c r="AA2746" s="19"/>
      <c r="AB2746" s="19"/>
      <c r="AC2746" s="19"/>
      <c r="AD2746" s="19"/>
      <c r="AE2746" s="19"/>
      <c r="AF2746" s="19"/>
      <c r="AG2746" s="19"/>
      <c r="AH2746" s="19"/>
      <c r="AI2746" s="19"/>
      <c r="AJ2746" s="19"/>
      <c r="AK2746" s="19"/>
      <c r="AL2746" s="31">
        <v>422201</v>
      </c>
      <c r="AM2746" s="31">
        <v>1469826</v>
      </c>
      <c r="AN2746" s="31">
        <v>1321884</v>
      </c>
      <c r="AO2746" s="31">
        <v>1519834.375</v>
      </c>
      <c r="AP2746" s="31">
        <v>1130029.6640625</v>
      </c>
      <c r="AQ2746" s="31">
        <v>1256286.64453125</v>
      </c>
      <c r="AR2746" s="31">
        <v>1187317.66796875</v>
      </c>
      <c r="AS2746" s="31">
        <v>1338575.0078125</v>
      </c>
      <c r="AT2746" s="31">
        <v>1322055.4765625</v>
      </c>
      <c r="AU2746" s="31">
        <v>1190898.08203125</v>
      </c>
      <c r="AV2746" s="31">
        <v>1457398.78515625</v>
      </c>
      <c r="AW2746" s="31">
        <v>1299524.98828125</v>
      </c>
      <c r="AX2746" s="31">
        <v>118359.6015625</v>
      </c>
      <c r="AY2746" s="31">
        <v>69906.234375</v>
      </c>
      <c r="AZ2746" s="31">
        <v>188265.8359375</v>
      </c>
    </row>
    <row r="2747" spans="1:52" ht="15" customHeight="1">
      <c r="A2747" s="29" t="s">
        <v>8980</v>
      </c>
      <c r="B2747" s="34">
        <v>35689</v>
      </c>
      <c r="C2747" s="28">
        <v>600</v>
      </c>
      <c r="D2747" s="28">
        <v>44</v>
      </c>
      <c r="E2747" s="28">
        <v>45</v>
      </c>
      <c r="F2747" s="29" t="s">
        <v>242</v>
      </c>
      <c r="G2747" s="29" t="s">
        <v>3981</v>
      </c>
      <c r="H2747" s="28">
        <v>661</v>
      </c>
      <c r="I2747" s="29" t="s">
        <v>8929</v>
      </c>
      <c r="J2747" s="33" t="s">
        <v>8979</v>
      </c>
      <c r="K2747" s="29" t="s">
        <v>178</v>
      </c>
      <c r="L2747" s="29" t="s">
        <v>8976</v>
      </c>
      <c r="M2747" s="29" t="s">
        <v>955</v>
      </c>
      <c r="N2747" s="28">
        <v>486164</v>
      </c>
      <c r="O2747" s="28">
        <v>6256666</v>
      </c>
      <c r="P2747" s="29" t="s">
        <v>8975</v>
      </c>
      <c r="Q2747" s="32" t="s">
        <v>174</v>
      </c>
      <c r="R2747" s="19"/>
      <c r="S2747" s="19"/>
      <c r="T2747" s="19"/>
      <c r="U2747" s="19"/>
      <c r="V2747" s="19"/>
      <c r="W2747" s="19"/>
      <c r="X2747" s="19"/>
      <c r="Y2747" s="19"/>
      <c r="Z2747" s="19"/>
      <c r="AA2747" s="19"/>
      <c r="AB2747" s="19"/>
      <c r="AC2747" s="19"/>
      <c r="AD2747" s="19"/>
      <c r="AE2747" s="19"/>
      <c r="AF2747" s="19"/>
      <c r="AG2747" s="19"/>
      <c r="AH2747" s="19"/>
      <c r="AI2747" s="19"/>
      <c r="AJ2747" s="19"/>
      <c r="AK2747" s="19"/>
      <c r="AL2747" s="31">
        <v>421156</v>
      </c>
      <c r="AM2747" s="31">
        <v>1460714</v>
      </c>
      <c r="AN2747" s="31">
        <v>1358875</v>
      </c>
      <c r="AO2747" s="31">
        <v>1519834.375</v>
      </c>
      <c r="AP2747" s="31">
        <v>1130029.6640625</v>
      </c>
      <c r="AQ2747" s="31">
        <v>1256286.64453125</v>
      </c>
      <c r="AR2747" s="31">
        <v>1187317.66796875</v>
      </c>
      <c r="AS2747" s="31">
        <v>1338575.0078125</v>
      </c>
      <c r="AT2747" s="31">
        <v>1322055.4765625</v>
      </c>
      <c r="AU2747" s="31">
        <v>1190898.08203125</v>
      </c>
      <c r="AV2747" s="31">
        <v>1457398.78515625</v>
      </c>
      <c r="AW2747" s="31">
        <v>1299524.98828125</v>
      </c>
      <c r="AX2747" s="31">
        <v>118359.6015625</v>
      </c>
      <c r="AY2747" s="31">
        <v>69906.234375</v>
      </c>
      <c r="AZ2747" s="31">
        <v>188265.8359375</v>
      </c>
    </row>
    <row r="2748" spans="1:52" ht="15" customHeight="1">
      <c r="A2748" s="29" t="s">
        <v>8978</v>
      </c>
      <c r="B2748" s="34">
        <v>35765</v>
      </c>
      <c r="C2748" s="28">
        <v>600</v>
      </c>
      <c r="D2748" s="28">
        <v>44</v>
      </c>
      <c r="E2748" s="28">
        <v>45</v>
      </c>
      <c r="F2748" s="29" t="s">
        <v>242</v>
      </c>
      <c r="G2748" s="29" t="s">
        <v>3981</v>
      </c>
      <c r="H2748" s="28">
        <v>661</v>
      </c>
      <c r="I2748" s="29" t="s">
        <v>8929</v>
      </c>
      <c r="J2748" s="33" t="s">
        <v>8977</v>
      </c>
      <c r="K2748" s="29" t="s">
        <v>178</v>
      </c>
      <c r="L2748" s="29" t="s">
        <v>8976</v>
      </c>
      <c r="M2748" s="29" t="s">
        <v>1631</v>
      </c>
      <c r="N2748" s="28">
        <v>486378</v>
      </c>
      <c r="O2748" s="28">
        <v>6256726</v>
      </c>
      <c r="P2748" s="29" t="s">
        <v>8975</v>
      </c>
      <c r="Q2748" s="32" t="s">
        <v>174</v>
      </c>
      <c r="R2748" s="19"/>
      <c r="S2748" s="19"/>
      <c r="T2748" s="19"/>
      <c r="U2748" s="19"/>
      <c r="V2748" s="19"/>
      <c r="W2748" s="19"/>
      <c r="X2748" s="19"/>
      <c r="Y2748" s="19"/>
      <c r="Z2748" s="19"/>
      <c r="AA2748" s="19"/>
      <c r="AB2748" s="19"/>
      <c r="AC2748" s="19"/>
      <c r="AD2748" s="19"/>
      <c r="AE2748" s="19"/>
      <c r="AF2748" s="19"/>
      <c r="AG2748" s="19"/>
      <c r="AH2748" s="19"/>
      <c r="AI2748" s="19"/>
      <c r="AJ2748" s="19"/>
      <c r="AK2748" s="19"/>
      <c r="AL2748" s="31">
        <v>104774</v>
      </c>
      <c r="AM2748" s="31">
        <v>1435417</v>
      </c>
      <c r="AN2748" s="31">
        <v>1310368</v>
      </c>
      <c r="AO2748" s="31">
        <v>1519834.375</v>
      </c>
      <c r="AP2748" s="31">
        <v>1130029.6640625</v>
      </c>
      <c r="AQ2748" s="31">
        <v>1256286.64453125</v>
      </c>
      <c r="AR2748" s="31">
        <v>1187317.66796875</v>
      </c>
      <c r="AS2748" s="31">
        <v>1338575.0078125</v>
      </c>
      <c r="AT2748" s="31">
        <v>1322055.4765625</v>
      </c>
      <c r="AU2748" s="31">
        <v>1190898.08203125</v>
      </c>
      <c r="AV2748" s="31">
        <v>1457398.78515625</v>
      </c>
      <c r="AW2748" s="31">
        <v>1299524.98828125</v>
      </c>
      <c r="AX2748" s="31">
        <v>118359.6015625</v>
      </c>
      <c r="AY2748" s="31">
        <v>69906.234375</v>
      </c>
      <c r="AZ2748" s="31">
        <v>188265.8359375</v>
      </c>
    </row>
    <row r="2749" spans="1:52" ht="15" customHeight="1">
      <c r="A2749" s="29" t="s">
        <v>8974</v>
      </c>
      <c r="B2749" s="34">
        <v>36322</v>
      </c>
      <c r="C2749" s="28">
        <v>750</v>
      </c>
      <c r="D2749" s="28">
        <v>48.2</v>
      </c>
      <c r="E2749" s="28">
        <v>50</v>
      </c>
      <c r="F2749" s="29" t="s">
        <v>172</v>
      </c>
      <c r="G2749" s="29" t="s">
        <v>8963</v>
      </c>
      <c r="H2749" s="28">
        <v>661</v>
      </c>
      <c r="I2749" s="29" t="s">
        <v>8929</v>
      </c>
      <c r="J2749" s="33" t="s">
        <v>8973</v>
      </c>
      <c r="K2749" s="29" t="s">
        <v>178</v>
      </c>
      <c r="L2749" s="29" t="s">
        <v>8966</v>
      </c>
      <c r="M2749" s="29" t="s">
        <v>1476</v>
      </c>
      <c r="N2749" s="28">
        <v>489525</v>
      </c>
      <c r="O2749" s="28">
        <v>6257776</v>
      </c>
      <c r="P2749" s="29" t="s">
        <v>8972</v>
      </c>
      <c r="Q2749" s="32" t="s">
        <v>174</v>
      </c>
      <c r="R2749" s="19"/>
      <c r="S2749" s="19"/>
      <c r="T2749" s="19"/>
      <c r="U2749" s="19"/>
      <c r="V2749" s="19"/>
      <c r="W2749" s="19"/>
      <c r="X2749" s="19"/>
      <c r="Y2749" s="19"/>
      <c r="Z2749" s="19"/>
      <c r="AA2749" s="19"/>
      <c r="AB2749" s="19"/>
      <c r="AC2749" s="19"/>
      <c r="AD2749" s="19"/>
      <c r="AE2749" s="19"/>
      <c r="AF2749" s="19"/>
      <c r="AG2749" s="19"/>
      <c r="AH2749" s="19"/>
      <c r="AI2749" s="19"/>
      <c r="AJ2749" s="19"/>
      <c r="AK2749" s="19"/>
      <c r="AL2749" s="19"/>
      <c r="AM2749" s="19"/>
      <c r="AN2749" s="31">
        <v>825016</v>
      </c>
      <c r="AO2749" s="31">
        <v>1963770</v>
      </c>
      <c r="AP2749" s="31">
        <v>1586469</v>
      </c>
      <c r="AQ2749" s="31">
        <v>1681488</v>
      </c>
      <c r="AR2749" s="31">
        <v>1608379.5</v>
      </c>
      <c r="AS2749" s="31">
        <v>1764660</v>
      </c>
      <c r="AT2749" s="31">
        <v>1712442.5</v>
      </c>
      <c r="AU2749" s="31">
        <v>1566089.48046875</v>
      </c>
      <c r="AV2749" s="31">
        <v>1964626.0078125</v>
      </c>
      <c r="AW2749" s="31">
        <v>1754570.6875</v>
      </c>
      <c r="AX2749" s="31">
        <v>149699</v>
      </c>
      <c r="AY2749" s="31">
        <v>101614.796875</v>
      </c>
      <c r="AZ2749" s="31">
        <v>251313.796875</v>
      </c>
    </row>
    <row r="2750" spans="1:52" ht="15" customHeight="1">
      <c r="A2750" s="29" t="s">
        <v>8971</v>
      </c>
      <c r="B2750" s="34">
        <v>36322</v>
      </c>
      <c r="C2750" s="28">
        <v>750</v>
      </c>
      <c r="D2750" s="28">
        <v>48.2</v>
      </c>
      <c r="E2750" s="28">
        <v>50</v>
      </c>
      <c r="F2750" s="29" t="s">
        <v>172</v>
      </c>
      <c r="G2750" s="29" t="s">
        <v>8963</v>
      </c>
      <c r="H2750" s="28">
        <v>661</v>
      </c>
      <c r="I2750" s="29" t="s">
        <v>8929</v>
      </c>
      <c r="J2750" s="33" t="s">
        <v>8970</v>
      </c>
      <c r="K2750" s="29" t="s">
        <v>178</v>
      </c>
      <c r="L2750" s="29" t="s">
        <v>8966</v>
      </c>
      <c r="M2750" s="29" t="s">
        <v>1476</v>
      </c>
      <c r="N2750" s="28">
        <v>489611</v>
      </c>
      <c r="O2750" s="28">
        <v>6257635</v>
      </c>
      <c r="P2750" s="29" t="s">
        <v>8969</v>
      </c>
      <c r="Q2750" s="32" t="s">
        <v>174</v>
      </c>
      <c r="R2750" s="19"/>
      <c r="S2750" s="19"/>
      <c r="T2750" s="19"/>
      <c r="U2750" s="19"/>
      <c r="V2750" s="19"/>
      <c r="W2750" s="19"/>
      <c r="X2750" s="19"/>
      <c r="Y2750" s="19"/>
      <c r="Z2750" s="19"/>
      <c r="AA2750" s="19"/>
      <c r="AB2750" s="19"/>
      <c r="AC2750" s="19"/>
      <c r="AD2750" s="19"/>
      <c r="AE2750" s="19"/>
      <c r="AF2750" s="19"/>
      <c r="AG2750" s="19"/>
      <c r="AH2750" s="19"/>
      <c r="AI2750" s="19"/>
      <c r="AJ2750" s="19"/>
      <c r="AK2750" s="19"/>
      <c r="AL2750" s="19"/>
      <c r="AM2750" s="19"/>
      <c r="AN2750" s="31">
        <v>848811</v>
      </c>
      <c r="AO2750" s="31">
        <v>1875246</v>
      </c>
      <c r="AP2750" s="31">
        <v>1539959.5</v>
      </c>
      <c r="AQ2750" s="31">
        <v>1710955.5</v>
      </c>
      <c r="AR2750" s="31">
        <v>1575822</v>
      </c>
      <c r="AS2750" s="31">
        <v>1755155.5</v>
      </c>
      <c r="AT2750" s="31">
        <v>1729370</v>
      </c>
      <c r="AU2750" s="31">
        <v>1544062.30859375</v>
      </c>
      <c r="AV2750" s="31">
        <v>1893125.984375</v>
      </c>
      <c r="AW2750" s="31">
        <v>1717597.9921875</v>
      </c>
      <c r="AX2750" s="31">
        <v>131599.40625</v>
      </c>
      <c r="AY2750" s="31">
        <v>100184.3984375</v>
      </c>
      <c r="AZ2750" s="31">
        <v>231783.8046875</v>
      </c>
    </row>
    <row r="2751" spans="1:52" ht="15" customHeight="1">
      <c r="A2751" s="29" t="s">
        <v>8968</v>
      </c>
      <c r="B2751" s="34">
        <v>36322</v>
      </c>
      <c r="C2751" s="28">
        <v>750</v>
      </c>
      <c r="D2751" s="28">
        <v>48</v>
      </c>
      <c r="E2751" s="28">
        <v>45</v>
      </c>
      <c r="F2751" s="29" t="s">
        <v>172</v>
      </c>
      <c r="G2751" s="29" t="s">
        <v>8963</v>
      </c>
      <c r="H2751" s="28">
        <v>661</v>
      </c>
      <c r="I2751" s="29" t="s">
        <v>8929</v>
      </c>
      <c r="J2751" s="33" t="s">
        <v>8967</v>
      </c>
      <c r="K2751" s="29" t="s">
        <v>178</v>
      </c>
      <c r="L2751" s="29" t="s">
        <v>8966</v>
      </c>
      <c r="M2751" s="29" t="s">
        <v>346</v>
      </c>
      <c r="N2751" s="28">
        <v>489697</v>
      </c>
      <c r="O2751" s="28">
        <v>6257494</v>
      </c>
      <c r="P2751" s="29" t="s">
        <v>8965</v>
      </c>
      <c r="Q2751" s="32" t="s">
        <v>174</v>
      </c>
      <c r="R2751" s="19"/>
      <c r="S2751" s="19"/>
      <c r="T2751" s="19"/>
      <c r="U2751" s="19"/>
      <c r="V2751" s="19"/>
      <c r="W2751" s="19"/>
      <c r="X2751" s="19"/>
      <c r="Y2751" s="19"/>
      <c r="Z2751" s="19"/>
      <c r="AA2751" s="19"/>
      <c r="AB2751" s="19"/>
      <c r="AC2751" s="19"/>
      <c r="AD2751" s="19"/>
      <c r="AE2751" s="19"/>
      <c r="AF2751" s="19"/>
      <c r="AG2751" s="19"/>
      <c r="AH2751" s="19"/>
      <c r="AI2751" s="19"/>
      <c r="AJ2751" s="19"/>
      <c r="AK2751" s="19"/>
      <c r="AL2751" s="19"/>
      <c r="AM2751" s="19"/>
      <c r="AN2751" s="31">
        <v>840365</v>
      </c>
      <c r="AO2751" s="31">
        <v>1900914</v>
      </c>
      <c r="AP2751" s="31">
        <v>1523838.5</v>
      </c>
      <c r="AQ2751" s="31">
        <v>1619475</v>
      </c>
      <c r="AR2751" s="31">
        <v>1491583.5</v>
      </c>
      <c r="AS2751" s="31">
        <v>1678203</v>
      </c>
      <c r="AT2751" s="31">
        <v>1611837.703125</v>
      </c>
      <c r="AU2751" s="31">
        <v>1450804.88671875</v>
      </c>
      <c r="AV2751" s="31">
        <v>1800033.9921875</v>
      </c>
      <c r="AW2751" s="31">
        <v>1317335.8984375</v>
      </c>
      <c r="AX2751" s="31">
        <v>137667.59375</v>
      </c>
      <c r="AY2751" s="31">
        <v>94330.296875</v>
      </c>
      <c r="AZ2751" s="31">
        <v>231997.890625</v>
      </c>
    </row>
    <row r="2752" spans="1:52" ht="15" customHeight="1">
      <c r="A2752" s="29" t="s">
        <v>8964</v>
      </c>
      <c r="B2752" s="34">
        <v>37211</v>
      </c>
      <c r="C2752" s="28">
        <v>900</v>
      </c>
      <c r="D2752" s="28">
        <v>52.2</v>
      </c>
      <c r="E2752" s="28">
        <v>49</v>
      </c>
      <c r="F2752" s="29" t="s">
        <v>2104</v>
      </c>
      <c r="G2752" s="29" t="s">
        <v>8958</v>
      </c>
      <c r="H2752" s="28">
        <v>661</v>
      </c>
      <c r="I2752" s="29" t="s">
        <v>8929</v>
      </c>
      <c r="J2752" s="33" t="s">
        <v>8962</v>
      </c>
      <c r="K2752" s="29" t="s">
        <v>178</v>
      </c>
      <c r="L2752" s="29" t="s">
        <v>8961</v>
      </c>
      <c r="M2752" s="29" t="s">
        <v>2774</v>
      </c>
      <c r="N2752" s="28">
        <v>489782</v>
      </c>
      <c r="O2752" s="28">
        <v>6257353</v>
      </c>
      <c r="P2752" s="29" t="s">
        <v>8960</v>
      </c>
      <c r="Q2752" s="32" t="s">
        <v>174</v>
      </c>
      <c r="R2752" s="19"/>
      <c r="S2752" s="19"/>
      <c r="T2752" s="19"/>
      <c r="U2752" s="19"/>
      <c r="V2752" s="19"/>
      <c r="W2752" s="19"/>
      <c r="X2752" s="19"/>
      <c r="Y2752" s="19"/>
      <c r="Z2752" s="19"/>
      <c r="AA2752" s="19"/>
      <c r="AB2752" s="19"/>
      <c r="AC2752" s="19"/>
      <c r="AD2752" s="19"/>
      <c r="AE2752" s="19"/>
      <c r="AF2752" s="19"/>
      <c r="AG2752" s="19"/>
      <c r="AH2752" s="19"/>
      <c r="AI2752" s="19"/>
      <c r="AJ2752" s="19"/>
      <c r="AK2752" s="19"/>
      <c r="AL2752" s="19"/>
      <c r="AM2752" s="19"/>
      <c r="AN2752" s="19"/>
      <c r="AO2752" s="19"/>
      <c r="AP2752" s="31">
        <v>170874</v>
      </c>
      <c r="AQ2752" s="31">
        <v>1751058</v>
      </c>
      <c r="AR2752" s="31">
        <v>1691388</v>
      </c>
      <c r="AS2752" s="31">
        <v>1828854</v>
      </c>
      <c r="AT2752" s="31">
        <v>1744807.59375</v>
      </c>
      <c r="AU2752" s="31">
        <v>1591500.20703125</v>
      </c>
      <c r="AV2752" s="31">
        <v>1945960.8984375</v>
      </c>
      <c r="AW2752" s="31">
        <v>1826348.890625</v>
      </c>
      <c r="AX2752" s="31">
        <v>167861</v>
      </c>
      <c r="AY2752" s="31">
        <v>104530.3984375</v>
      </c>
      <c r="AZ2752" s="31">
        <v>272391.3984375</v>
      </c>
    </row>
    <row r="2753" spans="1:52" ht="15" customHeight="1">
      <c r="A2753" s="29" t="s">
        <v>8959</v>
      </c>
      <c r="B2753" s="34">
        <v>37606</v>
      </c>
      <c r="C2753" s="28">
        <v>750</v>
      </c>
      <c r="D2753" s="28">
        <v>48</v>
      </c>
      <c r="E2753" s="28">
        <v>45</v>
      </c>
      <c r="F2753" s="29" t="s">
        <v>2104</v>
      </c>
      <c r="G2753" s="29" t="s">
        <v>171</v>
      </c>
      <c r="H2753" s="28">
        <v>661</v>
      </c>
      <c r="I2753" s="29" t="s">
        <v>8929</v>
      </c>
      <c r="J2753" s="33" t="s">
        <v>8957</v>
      </c>
      <c r="K2753" s="29" t="s">
        <v>178</v>
      </c>
      <c r="L2753" s="29" t="s">
        <v>8941</v>
      </c>
      <c r="M2753" s="29" t="s">
        <v>1147</v>
      </c>
      <c r="N2753" s="28">
        <v>467719.1</v>
      </c>
      <c r="O2753" s="28">
        <v>6248384</v>
      </c>
      <c r="P2753" s="29" t="s">
        <v>8956</v>
      </c>
      <c r="Q2753" s="32" t="s">
        <v>174</v>
      </c>
      <c r="R2753" s="19"/>
      <c r="S2753" s="19"/>
      <c r="T2753" s="19"/>
      <c r="U2753" s="19"/>
      <c r="V2753" s="19"/>
      <c r="W2753" s="19"/>
      <c r="X2753" s="19"/>
      <c r="Y2753" s="19"/>
      <c r="Z2753" s="19"/>
      <c r="AA2753" s="19"/>
      <c r="AB2753" s="19"/>
      <c r="AC2753" s="19"/>
      <c r="AD2753" s="19"/>
      <c r="AE2753" s="19"/>
      <c r="AF2753" s="19"/>
      <c r="AG2753" s="19"/>
      <c r="AH2753" s="19"/>
      <c r="AI2753" s="19"/>
      <c r="AJ2753" s="19"/>
      <c r="AK2753" s="19"/>
      <c r="AL2753" s="19"/>
      <c r="AM2753" s="19"/>
      <c r="AN2753" s="19"/>
      <c r="AO2753" s="19"/>
      <c r="AP2753" s="19"/>
      <c r="AQ2753" s="31">
        <v>31511.16796875</v>
      </c>
      <c r="AR2753" s="31">
        <v>1168930.1796875</v>
      </c>
      <c r="AS2753" s="31">
        <v>1321056.484375</v>
      </c>
      <c r="AT2753" s="31">
        <v>1314538.50390625</v>
      </c>
      <c r="AU2753" s="31">
        <v>1152798.8359375</v>
      </c>
      <c r="AV2753" s="31">
        <v>1505544.515625</v>
      </c>
      <c r="AW2753" s="31">
        <v>1359628.83203125</v>
      </c>
      <c r="AX2753" s="31">
        <v>121826.6640625</v>
      </c>
      <c r="AY2753" s="31">
        <v>81924.5</v>
      </c>
      <c r="AZ2753" s="31">
        <v>203751.1640625</v>
      </c>
    </row>
    <row r="2754" spans="1:52" ht="15" customHeight="1">
      <c r="A2754" s="29" t="s">
        <v>8955</v>
      </c>
      <c r="B2754" s="34">
        <v>37606</v>
      </c>
      <c r="C2754" s="28">
        <v>750</v>
      </c>
      <c r="D2754" s="28">
        <v>48</v>
      </c>
      <c r="E2754" s="28">
        <v>45</v>
      </c>
      <c r="F2754" s="29" t="s">
        <v>2104</v>
      </c>
      <c r="G2754" s="29" t="s">
        <v>171</v>
      </c>
      <c r="H2754" s="28">
        <v>661</v>
      </c>
      <c r="I2754" s="29" t="s">
        <v>8929</v>
      </c>
      <c r="J2754" s="33" t="s">
        <v>8954</v>
      </c>
      <c r="K2754" s="29" t="s">
        <v>178</v>
      </c>
      <c r="L2754" s="29" t="s">
        <v>8941</v>
      </c>
      <c r="M2754" s="29" t="s">
        <v>1147</v>
      </c>
      <c r="N2754" s="28">
        <v>467754.4</v>
      </c>
      <c r="O2754" s="28">
        <v>6248513</v>
      </c>
      <c r="P2754" s="29" t="s">
        <v>8953</v>
      </c>
      <c r="Q2754" s="32" t="s">
        <v>174</v>
      </c>
      <c r="R2754" s="19"/>
      <c r="S2754" s="19"/>
      <c r="T2754" s="19"/>
      <c r="U2754" s="19"/>
      <c r="V2754" s="19"/>
      <c r="W2754" s="19"/>
      <c r="X2754" s="19"/>
      <c r="Y2754" s="19"/>
      <c r="Z2754" s="19"/>
      <c r="AA2754" s="19"/>
      <c r="AB2754" s="19"/>
      <c r="AC2754" s="19"/>
      <c r="AD2754" s="19"/>
      <c r="AE2754" s="19"/>
      <c r="AF2754" s="19"/>
      <c r="AG2754" s="19"/>
      <c r="AH2754" s="19"/>
      <c r="AI2754" s="19"/>
      <c r="AJ2754" s="19"/>
      <c r="AK2754" s="19"/>
      <c r="AL2754" s="19"/>
      <c r="AM2754" s="19"/>
      <c r="AN2754" s="19"/>
      <c r="AO2754" s="19"/>
      <c r="AP2754" s="19"/>
      <c r="AQ2754" s="31">
        <v>31511.16796875</v>
      </c>
      <c r="AR2754" s="31">
        <v>1168930.1796875</v>
      </c>
      <c r="AS2754" s="31">
        <v>1321056.484375</v>
      </c>
      <c r="AT2754" s="31">
        <v>1314538.50390625</v>
      </c>
      <c r="AU2754" s="31">
        <v>1152798.8359375</v>
      </c>
      <c r="AV2754" s="31">
        <v>1505544.515625</v>
      </c>
      <c r="AW2754" s="31">
        <v>1359628.83203125</v>
      </c>
      <c r="AX2754" s="31">
        <v>121826.6640625</v>
      </c>
      <c r="AY2754" s="31">
        <v>81924.5</v>
      </c>
      <c r="AZ2754" s="31">
        <v>203751.1640625</v>
      </c>
    </row>
    <row r="2755" spans="1:52" ht="15" customHeight="1">
      <c r="A2755" s="29" t="s">
        <v>8952</v>
      </c>
      <c r="B2755" s="34">
        <v>37606</v>
      </c>
      <c r="C2755" s="28">
        <v>750</v>
      </c>
      <c r="D2755" s="28">
        <v>48</v>
      </c>
      <c r="E2755" s="28">
        <v>45</v>
      </c>
      <c r="F2755" s="29" t="s">
        <v>2104</v>
      </c>
      <c r="G2755" s="29" t="s">
        <v>171</v>
      </c>
      <c r="H2755" s="28">
        <v>661</v>
      </c>
      <c r="I2755" s="29" t="s">
        <v>8929</v>
      </c>
      <c r="J2755" s="33" t="s">
        <v>8951</v>
      </c>
      <c r="K2755" s="29" t="s">
        <v>178</v>
      </c>
      <c r="L2755" s="29" t="s">
        <v>8941</v>
      </c>
      <c r="M2755" s="29" t="s">
        <v>1147</v>
      </c>
      <c r="N2755" s="28">
        <v>467789.8</v>
      </c>
      <c r="O2755" s="28">
        <v>6248644</v>
      </c>
      <c r="P2755" s="29" t="s">
        <v>8950</v>
      </c>
      <c r="Q2755" s="32" t="s">
        <v>174</v>
      </c>
      <c r="R2755" s="19"/>
      <c r="S2755" s="19"/>
      <c r="T2755" s="19"/>
      <c r="U2755" s="19"/>
      <c r="V2755" s="19"/>
      <c r="W2755" s="19"/>
      <c r="X2755" s="19"/>
      <c r="Y2755" s="19"/>
      <c r="Z2755" s="19"/>
      <c r="AA2755" s="19"/>
      <c r="AB2755" s="19"/>
      <c r="AC2755" s="19"/>
      <c r="AD2755" s="19"/>
      <c r="AE2755" s="19"/>
      <c r="AF2755" s="19"/>
      <c r="AG2755" s="19"/>
      <c r="AH2755" s="19"/>
      <c r="AI2755" s="19"/>
      <c r="AJ2755" s="19"/>
      <c r="AK2755" s="19"/>
      <c r="AL2755" s="19"/>
      <c r="AM2755" s="19"/>
      <c r="AN2755" s="19"/>
      <c r="AO2755" s="19"/>
      <c r="AP2755" s="19"/>
      <c r="AQ2755" s="31">
        <v>31511.16796875</v>
      </c>
      <c r="AR2755" s="31">
        <v>1168930.1796875</v>
      </c>
      <c r="AS2755" s="31">
        <v>1321056.484375</v>
      </c>
      <c r="AT2755" s="31">
        <v>1314538.50390625</v>
      </c>
      <c r="AU2755" s="31">
        <v>1152798.8359375</v>
      </c>
      <c r="AV2755" s="31">
        <v>1505544.515625</v>
      </c>
      <c r="AW2755" s="31">
        <v>1359628.83203125</v>
      </c>
      <c r="AX2755" s="31">
        <v>121826.6640625</v>
      </c>
      <c r="AY2755" s="31">
        <v>81924.5</v>
      </c>
      <c r="AZ2755" s="31">
        <v>203751.1640625</v>
      </c>
    </row>
    <row r="2756" spans="1:52" ht="15" customHeight="1">
      <c r="A2756" s="29" t="s">
        <v>8949</v>
      </c>
      <c r="B2756" s="34">
        <v>37606</v>
      </c>
      <c r="C2756" s="28">
        <v>750</v>
      </c>
      <c r="D2756" s="28">
        <v>48</v>
      </c>
      <c r="E2756" s="28">
        <v>45</v>
      </c>
      <c r="F2756" s="29" t="s">
        <v>2104</v>
      </c>
      <c r="G2756" s="29" t="s">
        <v>171</v>
      </c>
      <c r="H2756" s="28">
        <v>661</v>
      </c>
      <c r="I2756" s="29" t="s">
        <v>8929</v>
      </c>
      <c r="J2756" s="33" t="s">
        <v>8948</v>
      </c>
      <c r="K2756" s="29" t="s">
        <v>178</v>
      </c>
      <c r="L2756" s="29" t="s">
        <v>8941</v>
      </c>
      <c r="M2756" s="29" t="s">
        <v>1147</v>
      </c>
      <c r="N2756" s="28">
        <v>467825.2</v>
      </c>
      <c r="O2756" s="28">
        <v>6248775</v>
      </c>
      <c r="P2756" s="29" t="s">
        <v>8947</v>
      </c>
      <c r="Q2756" s="32" t="s">
        <v>174</v>
      </c>
      <c r="R2756" s="19"/>
      <c r="S2756" s="19"/>
      <c r="T2756" s="19"/>
      <c r="U2756" s="19"/>
      <c r="V2756" s="19"/>
      <c r="W2756" s="19"/>
      <c r="X2756" s="19"/>
      <c r="Y2756" s="19"/>
      <c r="Z2756" s="19"/>
      <c r="AA2756" s="19"/>
      <c r="AB2756" s="19"/>
      <c r="AC2756" s="19"/>
      <c r="AD2756" s="19"/>
      <c r="AE2756" s="19"/>
      <c r="AF2756" s="19"/>
      <c r="AG2756" s="19"/>
      <c r="AH2756" s="19"/>
      <c r="AI2756" s="19"/>
      <c r="AJ2756" s="19"/>
      <c r="AK2756" s="19"/>
      <c r="AL2756" s="19"/>
      <c r="AM2756" s="19"/>
      <c r="AN2756" s="19"/>
      <c r="AO2756" s="19"/>
      <c r="AP2756" s="19"/>
      <c r="AQ2756" s="31">
        <v>31511.16796875</v>
      </c>
      <c r="AR2756" s="31">
        <v>1168930.1796875</v>
      </c>
      <c r="AS2756" s="31">
        <v>1321056.484375</v>
      </c>
      <c r="AT2756" s="31">
        <v>1314538.50390625</v>
      </c>
      <c r="AU2756" s="31">
        <v>1152798.8359375</v>
      </c>
      <c r="AV2756" s="31">
        <v>1505544.515625</v>
      </c>
      <c r="AW2756" s="31">
        <v>1359628.83203125</v>
      </c>
      <c r="AX2756" s="31">
        <v>121826.6640625</v>
      </c>
      <c r="AY2756" s="31">
        <v>81924.5</v>
      </c>
      <c r="AZ2756" s="31">
        <v>203751.1640625</v>
      </c>
    </row>
    <row r="2757" spans="1:52" ht="15" customHeight="1">
      <c r="A2757" s="29" t="s">
        <v>8946</v>
      </c>
      <c r="B2757" s="34">
        <v>37606</v>
      </c>
      <c r="C2757" s="28">
        <v>750</v>
      </c>
      <c r="D2757" s="28">
        <v>48</v>
      </c>
      <c r="E2757" s="28">
        <v>45</v>
      </c>
      <c r="F2757" s="29" t="s">
        <v>2104</v>
      </c>
      <c r="G2757" s="29" t="s">
        <v>171</v>
      </c>
      <c r="H2757" s="28">
        <v>661</v>
      </c>
      <c r="I2757" s="29" t="s">
        <v>8929</v>
      </c>
      <c r="J2757" s="33" t="s">
        <v>8945</v>
      </c>
      <c r="K2757" s="29" t="s">
        <v>178</v>
      </c>
      <c r="L2757" s="29" t="s">
        <v>8941</v>
      </c>
      <c r="M2757" s="29" t="s">
        <v>1147</v>
      </c>
      <c r="N2757" s="28">
        <v>467860.6</v>
      </c>
      <c r="O2757" s="28">
        <v>6248905</v>
      </c>
      <c r="P2757" s="29" t="s">
        <v>8944</v>
      </c>
      <c r="Q2757" s="32" t="s">
        <v>174</v>
      </c>
      <c r="R2757" s="19"/>
      <c r="S2757" s="19"/>
      <c r="T2757" s="19"/>
      <c r="U2757" s="19"/>
      <c r="V2757" s="19"/>
      <c r="W2757" s="19"/>
      <c r="X2757" s="19"/>
      <c r="Y2757" s="19"/>
      <c r="Z2757" s="19"/>
      <c r="AA2757" s="19"/>
      <c r="AB2757" s="19"/>
      <c r="AC2757" s="19"/>
      <c r="AD2757" s="19"/>
      <c r="AE2757" s="19"/>
      <c r="AF2757" s="19"/>
      <c r="AG2757" s="19"/>
      <c r="AH2757" s="19"/>
      <c r="AI2757" s="19"/>
      <c r="AJ2757" s="19"/>
      <c r="AK2757" s="19"/>
      <c r="AL2757" s="19"/>
      <c r="AM2757" s="19"/>
      <c r="AN2757" s="19"/>
      <c r="AO2757" s="19"/>
      <c r="AP2757" s="19"/>
      <c r="AQ2757" s="31">
        <v>31511.16796875</v>
      </c>
      <c r="AR2757" s="31">
        <v>1168930.1796875</v>
      </c>
      <c r="AS2757" s="31">
        <v>1321056.484375</v>
      </c>
      <c r="AT2757" s="31">
        <v>1314538.50390625</v>
      </c>
      <c r="AU2757" s="31">
        <v>1152798.8359375</v>
      </c>
      <c r="AV2757" s="31">
        <v>1505544.515625</v>
      </c>
      <c r="AW2757" s="31">
        <v>1359628.83203125</v>
      </c>
      <c r="AX2757" s="31">
        <v>121826.6640625</v>
      </c>
      <c r="AY2757" s="31">
        <v>81924.5</v>
      </c>
      <c r="AZ2757" s="31">
        <v>203751.1640625</v>
      </c>
    </row>
    <row r="2758" spans="1:52" ht="15" customHeight="1">
      <c r="A2758" s="29" t="s">
        <v>8943</v>
      </c>
      <c r="B2758" s="34">
        <v>37606</v>
      </c>
      <c r="C2758" s="28">
        <v>750</v>
      </c>
      <c r="D2758" s="28">
        <v>48</v>
      </c>
      <c r="E2758" s="28">
        <v>45</v>
      </c>
      <c r="F2758" s="29" t="s">
        <v>2104</v>
      </c>
      <c r="G2758" s="29" t="s">
        <v>171</v>
      </c>
      <c r="H2758" s="28">
        <v>661</v>
      </c>
      <c r="I2758" s="29" t="s">
        <v>8929</v>
      </c>
      <c r="J2758" s="33" t="s">
        <v>8942</v>
      </c>
      <c r="K2758" s="29" t="s">
        <v>178</v>
      </c>
      <c r="L2758" s="29" t="s">
        <v>8941</v>
      </c>
      <c r="M2758" s="29" t="s">
        <v>1147</v>
      </c>
      <c r="N2758" s="28">
        <v>467896</v>
      </c>
      <c r="O2758" s="28">
        <v>6249034</v>
      </c>
      <c r="P2758" s="29" t="s">
        <v>8940</v>
      </c>
      <c r="Q2758" s="32" t="s">
        <v>174</v>
      </c>
      <c r="R2758" s="19"/>
      <c r="S2758" s="19"/>
      <c r="T2758" s="19"/>
      <c r="U2758" s="19"/>
      <c r="V2758" s="19"/>
      <c r="W2758" s="19"/>
      <c r="X2758" s="19"/>
      <c r="Y2758" s="19"/>
      <c r="Z2758" s="19"/>
      <c r="AA2758" s="19"/>
      <c r="AB2758" s="19"/>
      <c r="AC2758" s="19"/>
      <c r="AD2758" s="19"/>
      <c r="AE2758" s="19"/>
      <c r="AF2758" s="19"/>
      <c r="AG2758" s="19"/>
      <c r="AH2758" s="19"/>
      <c r="AI2758" s="19"/>
      <c r="AJ2758" s="19"/>
      <c r="AK2758" s="19"/>
      <c r="AL2758" s="19"/>
      <c r="AM2758" s="19"/>
      <c r="AN2758" s="19"/>
      <c r="AO2758" s="19"/>
      <c r="AP2758" s="19"/>
      <c r="AQ2758" s="31">
        <v>31511.16796875</v>
      </c>
      <c r="AR2758" s="31">
        <v>1168930.1796875</v>
      </c>
      <c r="AS2758" s="31">
        <v>1321056.484375</v>
      </c>
      <c r="AT2758" s="31">
        <v>1314538.50390625</v>
      </c>
      <c r="AU2758" s="31">
        <v>1152798.8359375</v>
      </c>
      <c r="AV2758" s="31">
        <v>1505544.515625</v>
      </c>
      <c r="AW2758" s="31">
        <v>1359628.83203125</v>
      </c>
      <c r="AX2758" s="31">
        <v>121826.6640625</v>
      </c>
      <c r="AY2758" s="31">
        <v>81924.5</v>
      </c>
      <c r="AZ2758" s="31">
        <v>203751.1640625</v>
      </c>
    </row>
    <row r="2759" spans="1:52" ht="15" customHeight="1">
      <c r="A2759" s="29" t="s">
        <v>8939</v>
      </c>
      <c r="B2759" s="34">
        <v>37973</v>
      </c>
      <c r="C2759" s="28">
        <v>11</v>
      </c>
      <c r="D2759" s="28">
        <v>13</v>
      </c>
      <c r="E2759" s="28">
        <v>18</v>
      </c>
      <c r="F2759" s="29" t="s">
        <v>3632</v>
      </c>
      <c r="G2759" s="29" t="s">
        <v>3650</v>
      </c>
      <c r="H2759" s="28">
        <v>661</v>
      </c>
      <c r="I2759" s="29" t="s">
        <v>8929</v>
      </c>
      <c r="J2759" s="33" t="s">
        <v>8938</v>
      </c>
      <c r="K2759" s="29" t="s">
        <v>178</v>
      </c>
      <c r="L2759" s="29" t="s">
        <v>8937</v>
      </c>
      <c r="M2759" s="29" t="s">
        <v>8936</v>
      </c>
      <c r="N2759" s="28">
        <v>489116.8</v>
      </c>
      <c r="O2759" s="28">
        <v>6250708</v>
      </c>
      <c r="P2759" s="29" t="s">
        <v>8935</v>
      </c>
      <c r="Q2759" s="32" t="s">
        <v>368</v>
      </c>
      <c r="R2759" s="19"/>
      <c r="S2759" s="19"/>
      <c r="T2759" s="19"/>
      <c r="U2759" s="19"/>
      <c r="V2759" s="19"/>
      <c r="W2759" s="19"/>
      <c r="X2759" s="19"/>
      <c r="Y2759" s="19"/>
      <c r="Z2759" s="19"/>
      <c r="AA2759" s="19"/>
      <c r="AB2759" s="19"/>
      <c r="AC2759" s="19"/>
      <c r="AD2759" s="19"/>
      <c r="AE2759" s="19"/>
      <c r="AF2759" s="19"/>
      <c r="AG2759" s="19"/>
      <c r="AH2759" s="19"/>
      <c r="AI2759" s="19"/>
      <c r="AJ2759" s="19"/>
      <c r="AK2759" s="19"/>
      <c r="AL2759" s="19"/>
      <c r="AM2759" s="19"/>
      <c r="AN2759" s="19"/>
      <c r="AO2759" s="19"/>
      <c r="AP2759" s="19"/>
      <c r="AQ2759" s="19"/>
      <c r="AR2759" s="31">
        <v>789</v>
      </c>
      <c r="AS2759" s="31">
        <v>9461</v>
      </c>
      <c r="AT2759" s="31">
        <v>8775</v>
      </c>
      <c r="AU2759" s="31">
        <v>8581</v>
      </c>
      <c r="AV2759" s="31">
        <v>9669</v>
      </c>
      <c r="AW2759" s="31">
        <v>8075</v>
      </c>
      <c r="AX2759" s="31">
        <v>650</v>
      </c>
      <c r="AY2759" s="31">
        <v>329</v>
      </c>
      <c r="AZ2759" s="31">
        <v>979</v>
      </c>
    </row>
    <row r="2760" spans="1:52" ht="15" customHeight="1">
      <c r="A2760" s="29" t="s">
        <v>8934</v>
      </c>
      <c r="B2760" s="34">
        <v>39003</v>
      </c>
      <c r="C2760" s="28">
        <v>11</v>
      </c>
      <c r="D2760" s="28">
        <v>13</v>
      </c>
      <c r="E2760" s="28">
        <v>18.2</v>
      </c>
      <c r="F2760" s="29" t="s">
        <v>3632</v>
      </c>
      <c r="G2760" s="29" t="s">
        <v>7180</v>
      </c>
      <c r="H2760" s="28">
        <v>661</v>
      </c>
      <c r="I2760" s="29" t="s">
        <v>8929</v>
      </c>
      <c r="J2760" s="33" t="s">
        <v>8933</v>
      </c>
      <c r="K2760" s="29" t="s">
        <v>178</v>
      </c>
      <c r="L2760" s="29" t="s">
        <v>8932</v>
      </c>
      <c r="M2760" s="29" t="s">
        <v>2586</v>
      </c>
      <c r="N2760" s="28">
        <v>470433.2</v>
      </c>
      <c r="O2760" s="28">
        <v>6252408</v>
      </c>
      <c r="P2760" s="29" t="s">
        <v>8931</v>
      </c>
      <c r="Q2760" s="32" t="s">
        <v>368</v>
      </c>
      <c r="R2760" s="19"/>
      <c r="S2760" s="19"/>
      <c r="T2760" s="19"/>
      <c r="U2760" s="19"/>
      <c r="V2760" s="19"/>
      <c r="W2760" s="19"/>
      <c r="X2760" s="19"/>
      <c r="Y2760" s="19"/>
      <c r="Z2760" s="19"/>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31">
        <v>7414.0001220703125</v>
      </c>
      <c r="AV2760" s="31">
        <v>28722.999877929688</v>
      </c>
      <c r="AW2760" s="31">
        <v>17576.445190429688</v>
      </c>
      <c r="AX2760" s="31">
        <v>0</v>
      </c>
      <c r="AY2760" s="31">
        <v>0</v>
      </c>
      <c r="AZ2760" s="31">
        <v>0</v>
      </c>
    </row>
    <row r="2761" spans="1:52" ht="15" customHeight="1">
      <c r="A2761" s="29" t="s">
        <v>8930</v>
      </c>
      <c r="B2761" s="34">
        <v>39714</v>
      </c>
      <c r="C2761" s="28">
        <v>11</v>
      </c>
      <c r="D2761" s="28">
        <v>13</v>
      </c>
      <c r="E2761" s="28">
        <v>18</v>
      </c>
      <c r="F2761" s="29" t="s">
        <v>3632</v>
      </c>
      <c r="G2761" s="29" t="s">
        <v>5835</v>
      </c>
      <c r="H2761" s="28">
        <v>661</v>
      </c>
      <c r="I2761" s="29" t="s">
        <v>8929</v>
      </c>
      <c r="J2761" s="33" t="s">
        <v>8928</v>
      </c>
      <c r="K2761" s="29" t="s">
        <v>178</v>
      </c>
      <c r="L2761" s="29" t="s">
        <v>8927</v>
      </c>
      <c r="M2761" s="29" t="s">
        <v>8926</v>
      </c>
      <c r="N2761" s="28">
        <v>454084</v>
      </c>
      <c r="O2761" s="28">
        <v>6236469</v>
      </c>
      <c r="P2761" s="29" t="s">
        <v>8925</v>
      </c>
      <c r="Q2761" s="32" t="s">
        <v>368</v>
      </c>
      <c r="R2761" s="19"/>
      <c r="S2761" s="19"/>
      <c r="T2761" s="19"/>
      <c r="U2761" s="19"/>
      <c r="V2761" s="19"/>
      <c r="W2761" s="19"/>
      <c r="X2761" s="19"/>
      <c r="Y2761" s="19"/>
      <c r="Z2761" s="19"/>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31">
        <v>954.55902099609375</v>
      </c>
      <c r="AX2761" s="31">
        <v>0</v>
      </c>
      <c r="AY2761" s="31">
        <v>0</v>
      </c>
      <c r="AZ2761" s="31">
        <v>0</v>
      </c>
    </row>
    <row r="2762" spans="1:52" ht="15" customHeight="1">
      <c r="A2762" s="29" t="s">
        <v>8924</v>
      </c>
      <c r="B2762" s="34">
        <v>30635</v>
      </c>
      <c r="C2762" s="28">
        <v>55</v>
      </c>
      <c r="D2762" s="28">
        <v>15</v>
      </c>
      <c r="E2762" s="28">
        <v>22.6</v>
      </c>
      <c r="F2762" s="29" t="s">
        <v>242</v>
      </c>
      <c r="G2762" s="29" t="s">
        <v>6517</v>
      </c>
      <c r="H2762" s="28">
        <v>665</v>
      </c>
      <c r="I2762" s="29" t="s">
        <v>8538</v>
      </c>
      <c r="J2762" s="33" t="s">
        <v>8923</v>
      </c>
      <c r="K2762" s="29" t="s">
        <v>178</v>
      </c>
      <c r="L2762" s="29" t="s">
        <v>8922</v>
      </c>
      <c r="M2762" s="29" t="s">
        <v>176</v>
      </c>
      <c r="N2762" s="28">
        <v>463795.20000000001</v>
      </c>
      <c r="O2762" s="28">
        <v>6268741</v>
      </c>
      <c r="P2762" s="29" t="s">
        <v>8921</v>
      </c>
      <c r="Q2762" s="32" t="s">
        <v>368</v>
      </c>
      <c r="R2762" s="19"/>
      <c r="S2762" s="19"/>
      <c r="T2762" s="19"/>
      <c r="U2762" s="19"/>
      <c r="V2762" s="19"/>
      <c r="W2762" s="19"/>
      <c r="X2762" s="31">
        <v>2820.14697265625</v>
      </c>
      <c r="Y2762" s="31">
        <v>34357.53125</v>
      </c>
      <c r="Z2762" s="31">
        <v>27006.298828125</v>
      </c>
      <c r="AA2762" s="31">
        <v>33453.38671875</v>
      </c>
      <c r="AB2762" s="31">
        <v>29557.54296875</v>
      </c>
      <c r="AC2762" s="31">
        <v>32352.64453125</v>
      </c>
      <c r="AD2762" s="31">
        <v>33918.46875</v>
      </c>
      <c r="AE2762" s="31">
        <v>34569.96875</v>
      </c>
      <c r="AF2762" s="31">
        <v>31805.095703125</v>
      </c>
      <c r="AG2762" s="31">
        <v>33707</v>
      </c>
      <c r="AH2762" s="31">
        <v>28184</v>
      </c>
      <c r="AI2762" s="31">
        <v>28723</v>
      </c>
      <c r="AJ2762" s="31">
        <v>28697</v>
      </c>
      <c r="AK2762" s="31">
        <v>23638</v>
      </c>
      <c r="AL2762" s="31">
        <v>33209</v>
      </c>
      <c r="AM2762" s="31">
        <v>34619</v>
      </c>
      <c r="AN2762" s="31">
        <v>29070</v>
      </c>
      <c r="AO2762" s="31">
        <v>30788</v>
      </c>
      <c r="AP2762" s="31">
        <v>50478</v>
      </c>
      <c r="AQ2762" s="31">
        <v>70593</v>
      </c>
      <c r="AR2762" s="31">
        <v>18151.000122070313</v>
      </c>
      <c r="AS2762" s="31">
        <v>30643.00048828125</v>
      </c>
      <c r="AT2762" s="31">
        <v>30328.000244140625</v>
      </c>
      <c r="AU2762" s="31">
        <v>22214</v>
      </c>
      <c r="AV2762" s="31">
        <v>37512.999877929688</v>
      </c>
      <c r="AW2762" s="31">
        <v>17948.47802734375</v>
      </c>
      <c r="AX2762" s="31">
        <v>0</v>
      </c>
      <c r="AY2762" s="31">
        <v>0</v>
      </c>
      <c r="AZ2762" s="31">
        <v>0</v>
      </c>
    </row>
    <row r="2763" spans="1:52" ht="15" customHeight="1">
      <c r="A2763" s="29" t="s">
        <v>8920</v>
      </c>
      <c r="B2763" s="34">
        <v>33694</v>
      </c>
      <c r="C2763" s="28">
        <v>225</v>
      </c>
      <c r="D2763" s="28">
        <v>27</v>
      </c>
      <c r="E2763" s="28">
        <v>30.6</v>
      </c>
      <c r="F2763" s="29" t="s">
        <v>242</v>
      </c>
      <c r="G2763" s="29" t="s">
        <v>3925</v>
      </c>
      <c r="H2763" s="28">
        <v>665</v>
      </c>
      <c r="I2763" s="29" t="s">
        <v>8538</v>
      </c>
      <c r="J2763" s="33" t="s">
        <v>8919</v>
      </c>
      <c r="K2763" s="29" t="s">
        <v>178</v>
      </c>
      <c r="L2763" s="29" t="s">
        <v>8918</v>
      </c>
      <c r="M2763" s="29" t="s">
        <v>1313</v>
      </c>
      <c r="N2763" s="28">
        <v>465288.3</v>
      </c>
      <c r="O2763" s="28">
        <v>6267376</v>
      </c>
      <c r="P2763" s="29" t="s">
        <v>8917</v>
      </c>
      <c r="Q2763" s="32" t="s">
        <v>207</v>
      </c>
      <c r="R2763" s="19"/>
      <c r="S2763" s="19"/>
      <c r="T2763" s="19"/>
      <c r="U2763" s="19"/>
      <c r="V2763" s="19"/>
      <c r="W2763" s="19"/>
      <c r="X2763" s="19"/>
      <c r="Y2763" s="19"/>
      <c r="Z2763" s="19"/>
      <c r="AA2763" s="19"/>
      <c r="AB2763" s="19"/>
      <c r="AC2763" s="19"/>
      <c r="AD2763" s="19"/>
      <c r="AE2763" s="19"/>
      <c r="AF2763" s="19"/>
      <c r="AG2763" s="31">
        <v>425780</v>
      </c>
      <c r="AH2763" s="31">
        <v>674460</v>
      </c>
      <c r="AI2763" s="31">
        <v>694630</v>
      </c>
      <c r="AJ2763" s="31">
        <v>680720</v>
      </c>
      <c r="AK2763" s="31">
        <v>587250</v>
      </c>
      <c r="AL2763" s="31">
        <v>654360</v>
      </c>
      <c r="AM2763" s="31">
        <v>698975</v>
      </c>
      <c r="AN2763" s="31">
        <v>612422</v>
      </c>
      <c r="AO2763" s="31">
        <v>667088</v>
      </c>
      <c r="AP2763" s="31">
        <v>582602</v>
      </c>
      <c r="AQ2763" s="31">
        <v>607398</v>
      </c>
      <c r="AR2763" s="31">
        <v>529669</v>
      </c>
      <c r="AS2763" s="31">
        <v>594518</v>
      </c>
      <c r="AT2763" s="31">
        <v>623794</v>
      </c>
      <c r="AU2763" s="31">
        <v>562569</v>
      </c>
      <c r="AV2763" s="31">
        <v>687665</v>
      </c>
      <c r="AW2763" s="31">
        <v>610764</v>
      </c>
      <c r="AX2763" s="31">
        <v>53725</v>
      </c>
      <c r="AY2763" s="31">
        <v>35319</v>
      </c>
      <c r="AZ2763" s="31">
        <v>89044</v>
      </c>
    </row>
    <row r="2764" spans="1:52" ht="15" customHeight="1">
      <c r="A2764" s="29" t="s">
        <v>8916</v>
      </c>
      <c r="B2764" s="34">
        <v>32157</v>
      </c>
      <c r="C2764" s="28">
        <v>200</v>
      </c>
      <c r="D2764" s="28">
        <v>25</v>
      </c>
      <c r="E2764" s="28">
        <v>30</v>
      </c>
      <c r="F2764" s="29" t="s">
        <v>242</v>
      </c>
      <c r="G2764" s="29" t="s">
        <v>3075</v>
      </c>
      <c r="H2764" s="28">
        <v>665</v>
      </c>
      <c r="I2764" s="29" t="s">
        <v>8538</v>
      </c>
      <c r="J2764" s="33" t="s">
        <v>8915</v>
      </c>
      <c r="K2764" s="29" t="s">
        <v>178</v>
      </c>
      <c r="L2764" s="29" t="s">
        <v>8613</v>
      </c>
      <c r="M2764" s="29" t="s">
        <v>570</v>
      </c>
      <c r="N2764" s="28">
        <v>460470.5</v>
      </c>
      <c r="O2764" s="28">
        <v>6264111</v>
      </c>
      <c r="P2764" s="29" t="s">
        <v>8914</v>
      </c>
      <c r="Q2764" s="32" t="s">
        <v>207</v>
      </c>
      <c r="R2764" s="19"/>
      <c r="S2764" s="19"/>
      <c r="T2764" s="19"/>
      <c r="U2764" s="19"/>
      <c r="V2764" s="19"/>
      <c r="W2764" s="19"/>
      <c r="X2764" s="19"/>
      <c r="Y2764" s="19"/>
      <c r="Z2764" s="19"/>
      <c r="AA2764" s="19"/>
      <c r="AB2764" s="19"/>
      <c r="AC2764" s="31">
        <v>194474.1875</v>
      </c>
      <c r="AD2764" s="31">
        <v>489327.5625</v>
      </c>
      <c r="AE2764" s="31">
        <v>498726.46875</v>
      </c>
      <c r="AF2764" s="31">
        <v>458838.78125</v>
      </c>
      <c r="AG2764" s="31">
        <v>479207</v>
      </c>
      <c r="AH2764" s="31">
        <v>442838</v>
      </c>
      <c r="AI2764" s="31">
        <v>456904</v>
      </c>
      <c r="AJ2764" s="31">
        <v>435748</v>
      </c>
      <c r="AK2764" s="31">
        <v>385352</v>
      </c>
      <c r="AL2764" s="31">
        <v>423973</v>
      </c>
      <c r="AM2764" s="31">
        <v>456507</v>
      </c>
      <c r="AN2764" s="31">
        <v>391168</v>
      </c>
      <c r="AO2764" s="31">
        <v>434949</v>
      </c>
      <c r="AP2764" s="31">
        <v>364644</v>
      </c>
      <c r="AQ2764" s="31">
        <v>377837</v>
      </c>
      <c r="AR2764" s="31">
        <v>336209</v>
      </c>
      <c r="AS2764" s="31">
        <v>383210</v>
      </c>
      <c r="AT2764" s="31">
        <v>343126</v>
      </c>
      <c r="AU2764" s="31">
        <v>320886</v>
      </c>
      <c r="AV2764" s="31">
        <v>433992</v>
      </c>
      <c r="AW2764" s="31">
        <v>382858</v>
      </c>
      <c r="AX2764" s="31">
        <v>34826</v>
      </c>
      <c r="AY2764" s="31">
        <v>20601</v>
      </c>
      <c r="AZ2764" s="31">
        <v>55427</v>
      </c>
    </row>
    <row r="2765" spans="1:52" ht="15" customHeight="1">
      <c r="A2765" s="29" t="s">
        <v>8913</v>
      </c>
      <c r="B2765" s="34">
        <v>33131</v>
      </c>
      <c r="C2765" s="28">
        <v>150</v>
      </c>
      <c r="D2765" s="28">
        <v>23</v>
      </c>
      <c r="E2765" s="28">
        <v>24.5</v>
      </c>
      <c r="F2765" s="29" t="s">
        <v>440</v>
      </c>
      <c r="G2765" s="29" t="s">
        <v>453</v>
      </c>
      <c r="H2765" s="28">
        <v>665</v>
      </c>
      <c r="I2765" s="29" t="s">
        <v>8538</v>
      </c>
      <c r="J2765" s="33" t="s">
        <v>8912</v>
      </c>
      <c r="K2765" s="29" t="s">
        <v>178</v>
      </c>
      <c r="L2765" s="29" t="s">
        <v>8911</v>
      </c>
      <c r="M2765" s="29" t="s">
        <v>8910</v>
      </c>
      <c r="N2765" s="28">
        <v>449171.8</v>
      </c>
      <c r="O2765" s="28">
        <v>6273882</v>
      </c>
      <c r="P2765" s="29" t="s">
        <v>8909</v>
      </c>
      <c r="Q2765" s="32" t="s">
        <v>207</v>
      </c>
      <c r="R2765" s="19"/>
      <c r="S2765" s="19"/>
      <c r="T2765" s="19"/>
      <c r="U2765" s="19"/>
      <c r="V2765" s="19"/>
      <c r="W2765" s="19"/>
      <c r="X2765" s="19"/>
      <c r="Y2765" s="19"/>
      <c r="Z2765" s="19"/>
      <c r="AA2765" s="19"/>
      <c r="AB2765" s="19"/>
      <c r="AC2765" s="19"/>
      <c r="AD2765" s="19"/>
      <c r="AE2765" s="31">
        <v>130978</v>
      </c>
      <c r="AF2765" s="31">
        <v>482011.75</v>
      </c>
      <c r="AG2765" s="31">
        <v>497265.3125</v>
      </c>
      <c r="AH2765" s="31">
        <v>483061.21875</v>
      </c>
      <c r="AI2765" s="31">
        <v>483489.78125</v>
      </c>
      <c r="AJ2765" s="31">
        <v>463806.125</v>
      </c>
      <c r="AK2765" s="31">
        <v>400530.625</v>
      </c>
      <c r="AL2765" s="31">
        <v>422418.375</v>
      </c>
      <c r="AM2765" s="31">
        <v>489103.78125</v>
      </c>
      <c r="AN2765" s="31">
        <v>412306.53125</v>
      </c>
      <c r="AO2765" s="31">
        <v>454280.21875</v>
      </c>
      <c r="AP2765" s="31">
        <v>338644.873046875</v>
      </c>
      <c r="AQ2765" s="31">
        <v>382323</v>
      </c>
      <c r="AR2765" s="31">
        <v>401031</v>
      </c>
      <c r="AS2765" s="31">
        <v>478366</v>
      </c>
      <c r="AT2765" s="31">
        <v>474926</v>
      </c>
      <c r="AU2765" s="31">
        <v>426938</v>
      </c>
      <c r="AV2765" s="31">
        <v>521422</v>
      </c>
      <c r="AW2765" s="31">
        <v>462340</v>
      </c>
      <c r="AX2765" s="31">
        <v>6301</v>
      </c>
      <c r="AY2765" s="31">
        <v>23490</v>
      </c>
      <c r="AZ2765" s="31">
        <v>29791</v>
      </c>
    </row>
    <row r="2766" spans="1:52" ht="15" customHeight="1">
      <c r="A2766" s="29" t="s">
        <v>8908</v>
      </c>
      <c r="B2766" s="34">
        <v>32309</v>
      </c>
      <c r="C2766" s="28">
        <v>200</v>
      </c>
      <c r="D2766" s="28">
        <v>25</v>
      </c>
      <c r="E2766" s="28">
        <v>30</v>
      </c>
      <c r="F2766" s="29" t="s">
        <v>242</v>
      </c>
      <c r="G2766" s="29" t="s">
        <v>3075</v>
      </c>
      <c r="H2766" s="28">
        <v>665</v>
      </c>
      <c r="I2766" s="29" t="s">
        <v>8538</v>
      </c>
      <c r="J2766" s="33" t="s">
        <v>8907</v>
      </c>
      <c r="K2766" s="29" t="s">
        <v>178</v>
      </c>
      <c r="L2766" s="29" t="s">
        <v>8906</v>
      </c>
      <c r="M2766" s="29" t="s">
        <v>8905</v>
      </c>
      <c r="N2766" s="28">
        <v>454430.3</v>
      </c>
      <c r="O2766" s="28">
        <v>6266775</v>
      </c>
      <c r="P2766" s="29" t="s">
        <v>8904</v>
      </c>
      <c r="Q2766" s="32" t="s">
        <v>207</v>
      </c>
      <c r="R2766" s="19"/>
      <c r="S2766" s="19"/>
      <c r="T2766" s="19"/>
      <c r="U2766" s="19"/>
      <c r="V2766" s="19"/>
      <c r="W2766" s="19"/>
      <c r="X2766" s="19"/>
      <c r="Y2766" s="19"/>
      <c r="Z2766" s="19"/>
      <c r="AA2766" s="19"/>
      <c r="AB2766" s="19"/>
      <c r="AC2766" s="31">
        <v>302168.125</v>
      </c>
      <c r="AD2766" s="31">
        <v>633585.3125</v>
      </c>
      <c r="AE2766" s="31">
        <v>645755.125</v>
      </c>
      <c r="AF2766" s="31">
        <v>594108.25</v>
      </c>
      <c r="AG2766" s="31">
        <v>600490</v>
      </c>
      <c r="AH2766" s="31">
        <v>430880</v>
      </c>
      <c r="AI2766" s="31">
        <v>576760</v>
      </c>
      <c r="AJ2766" s="31">
        <v>561310</v>
      </c>
      <c r="AK2766" s="31">
        <v>495010</v>
      </c>
      <c r="AL2766" s="31">
        <v>536690</v>
      </c>
      <c r="AM2766" s="31">
        <v>586723</v>
      </c>
      <c r="AN2766" s="31">
        <v>531127</v>
      </c>
      <c r="AO2766" s="31">
        <v>565000</v>
      </c>
      <c r="AP2766" s="31">
        <v>484069</v>
      </c>
      <c r="AQ2766" s="31">
        <v>518765</v>
      </c>
      <c r="AR2766" s="31">
        <v>469025</v>
      </c>
      <c r="AS2766" s="31">
        <v>528663</v>
      </c>
      <c r="AT2766" s="31">
        <v>531316</v>
      </c>
      <c r="AU2766" s="31">
        <v>460161</v>
      </c>
      <c r="AV2766" s="31">
        <v>583890</v>
      </c>
      <c r="AW2766" s="31">
        <v>527681</v>
      </c>
      <c r="AX2766" s="31">
        <v>47597</v>
      </c>
      <c r="AY2766" s="31">
        <v>26932</v>
      </c>
      <c r="AZ2766" s="31">
        <v>74529</v>
      </c>
    </row>
    <row r="2767" spans="1:52" ht="15" customHeight="1">
      <c r="A2767" s="29" t="s">
        <v>8903</v>
      </c>
      <c r="B2767" s="34">
        <v>32978</v>
      </c>
      <c r="C2767" s="28">
        <v>225</v>
      </c>
      <c r="D2767" s="28">
        <v>27</v>
      </c>
      <c r="E2767" s="28">
        <v>30.9</v>
      </c>
      <c r="F2767" s="29" t="s">
        <v>242</v>
      </c>
      <c r="G2767" s="29" t="s">
        <v>3925</v>
      </c>
      <c r="H2767" s="28">
        <v>665</v>
      </c>
      <c r="I2767" s="29" t="s">
        <v>8538</v>
      </c>
      <c r="J2767" s="33" t="s">
        <v>8902</v>
      </c>
      <c r="K2767" s="29" t="s">
        <v>178</v>
      </c>
      <c r="L2767" s="29" t="s">
        <v>8691</v>
      </c>
      <c r="M2767" s="29" t="s">
        <v>4144</v>
      </c>
      <c r="N2767" s="28">
        <v>449429.3</v>
      </c>
      <c r="O2767" s="28">
        <v>6276311</v>
      </c>
      <c r="P2767" s="29" t="s">
        <v>8897</v>
      </c>
      <c r="Q2767" s="32" t="s">
        <v>207</v>
      </c>
      <c r="R2767" s="19"/>
      <c r="S2767" s="19"/>
      <c r="T2767" s="19"/>
      <c r="U2767" s="19"/>
      <c r="V2767" s="19"/>
      <c r="W2767" s="19"/>
      <c r="X2767" s="19"/>
      <c r="Y2767" s="19"/>
      <c r="Z2767" s="19"/>
      <c r="AA2767" s="19"/>
      <c r="AB2767" s="19"/>
      <c r="AC2767" s="19"/>
      <c r="AD2767" s="19"/>
      <c r="AE2767" s="31">
        <v>576431</v>
      </c>
      <c r="AF2767" s="31">
        <v>795493.375</v>
      </c>
      <c r="AG2767" s="31">
        <v>819033.3125</v>
      </c>
      <c r="AH2767" s="31">
        <v>755033.3125</v>
      </c>
      <c r="AI2767" s="31">
        <v>782733.3125</v>
      </c>
      <c r="AJ2767" s="31">
        <v>760566.6875</v>
      </c>
      <c r="AK2767" s="31">
        <v>669933.3125</v>
      </c>
      <c r="AL2767" s="31">
        <v>721933.3125</v>
      </c>
      <c r="AM2767" s="31">
        <v>803985.6875</v>
      </c>
      <c r="AN2767" s="31">
        <v>712933.3125</v>
      </c>
      <c r="AO2767" s="31">
        <v>741641</v>
      </c>
      <c r="AP2767" s="31">
        <v>655025.9921875</v>
      </c>
      <c r="AQ2767" s="31">
        <v>720829.6640625</v>
      </c>
      <c r="AR2767" s="31">
        <v>622930.00390625</v>
      </c>
      <c r="AS2767" s="31">
        <v>719383.0078125</v>
      </c>
      <c r="AT2767" s="31">
        <v>693626.33203125</v>
      </c>
      <c r="AU2767" s="31">
        <v>627971.328125</v>
      </c>
      <c r="AV2767" s="31">
        <v>779243.00390625</v>
      </c>
      <c r="AW2767" s="31">
        <v>711749.328125</v>
      </c>
      <c r="AX2767" s="31">
        <v>58297</v>
      </c>
      <c r="AY2767" s="31">
        <v>38783</v>
      </c>
      <c r="AZ2767" s="31">
        <v>97080</v>
      </c>
    </row>
    <row r="2768" spans="1:52" ht="15" customHeight="1">
      <c r="A2768" s="29" t="s">
        <v>8901</v>
      </c>
      <c r="B2768" s="34">
        <v>32978</v>
      </c>
      <c r="C2768" s="28">
        <v>225</v>
      </c>
      <c r="D2768" s="28">
        <v>27</v>
      </c>
      <c r="E2768" s="28">
        <v>30.9</v>
      </c>
      <c r="F2768" s="29" t="s">
        <v>242</v>
      </c>
      <c r="G2768" s="29" t="s">
        <v>3925</v>
      </c>
      <c r="H2768" s="28">
        <v>665</v>
      </c>
      <c r="I2768" s="29" t="s">
        <v>8538</v>
      </c>
      <c r="J2768" s="33" t="s">
        <v>8900</v>
      </c>
      <c r="K2768" s="29" t="s">
        <v>178</v>
      </c>
      <c r="L2768" s="29" t="s">
        <v>8691</v>
      </c>
      <c r="M2768" s="29" t="s">
        <v>4144</v>
      </c>
      <c r="N2768" s="28">
        <v>449310.3</v>
      </c>
      <c r="O2768" s="28">
        <v>6276411</v>
      </c>
      <c r="P2768" s="29" t="s">
        <v>8897</v>
      </c>
      <c r="Q2768" s="32" t="s">
        <v>207</v>
      </c>
      <c r="R2768" s="19"/>
      <c r="S2768" s="19"/>
      <c r="T2768" s="19"/>
      <c r="U2768" s="19"/>
      <c r="V2768" s="19"/>
      <c r="W2768" s="19"/>
      <c r="X2768" s="19"/>
      <c r="Y2768" s="19"/>
      <c r="Z2768" s="19"/>
      <c r="AA2768" s="19"/>
      <c r="AB2768" s="19"/>
      <c r="AC2768" s="19"/>
      <c r="AD2768" s="19"/>
      <c r="AE2768" s="31">
        <v>576431</v>
      </c>
      <c r="AF2768" s="31">
        <v>795493.375</v>
      </c>
      <c r="AG2768" s="31">
        <v>819033.3125</v>
      </c>
      <c r="AH2768" s="31">
        <v>755033.3125</v>
      </c>
      <c r="AI2768" s="31">
        <v>782733.3125</v>
      </c>
      <c r="AJ2768" s="31">
        <v>760566.6875</v>
      </c>
      <c r="AK2768" s="31">
        <v>669933.3125</v>
      </c>
      <c r="AL2768" s="31">
        <v>721933.3125</v>
      </c>
      <c r="AM2768" s="31">
        <v>803985.6875</v>
      </c>
      <c r="AN2768" s="31">
        <v>712933.3125</v>
      </c>
      <c r="AO2768" s="31">
        <v>741641</v>
      </c>
      <c r="AP2768" s="31">
        <v>655025.9921875</v>
      </c>
      <c r="AQ2768" s="31">
        <v>720829.6640625</v>
      </c>
      <c r="AR2768" s="31">
        <v>622930.00390625</v>
      </c>
      <c r="AS2768" s="31">
        <v>719383.0078125</v>
      </c>
      <c r="AT2768" s="31">
        <v>693626.33203125</v>
      </c>
      <c r="AU2768" s="31">
        <v>627971.328125</v>
      </c>
      <c r="AV2768" s="31">
        <v>779243.00390625</v>
      </c>
      <c r="AW2768" s="31">
        <v>711749.328125</v>
      </c>
      <c r="AX2768" s="31">
        <v>58297</v>
      </c>
      <c r="AY2768" s="31">
        <v>38783</v>
      </c>
      <c r="AZ2768" s="31">
        <v>97080</v>
      </c>
    </row>
    <row r="2769" spans="1:52" ht="15" customHeight="1">
      <c r="A2769" s="29" t="s">
        <v>8899</v>
      </c>
      <c r="B2769" s="34">
        <v>32978</v>
      </c>
      <c r="C2769" s="28">
        <v>225</v>
      </c>
      <c r="D2769" s="28">
        <v>27</v>
      </c>
      <c r="E2769" s="28">
        <v>30.9</v>
      </c>
      <c r="F2769" s="29" t="s">
        <v>242</v>
      </c>
      <c r="G2769" s="29" t="s">
        <v>3925</v>
      </c>
      <c r="H2769" s="28">
        <v>665</v>
      </c>
      <c r="I2769" s="29" t="s">
        <v>8538</v>
      </c>
      <c r="J2769" s="33" t="s">
        <v>8898</v>
      </c>
      <c r="K2769" s="29" t="s">
        <v>178</v>
      </c>
      <c r="L2769" s="29" t="s">
        <v>8691</v>
      </c>
      <c r="M2769" s="29" t="s">
        <v>4144</v>
      </c>
      <c r="N2769" s="28">
        <v>449191.3</v>
      </c>
      <c r="O2769" s="28">
        <v>6276511</v>
      </c>
      <c r="P2769" s="29" t="s">
        <v>8897</v>
      </c>
      <c r="Q2769" s="32" t="s">
        <v>207</v>
      </c>
      <c r="R2769" s="19"/>
      <c r="S2769" s="19"/>
      <c r="T2769" s="19"/>
      <c r="U2769" s="19"/>
      <c r="V2769" s="19"/>
      <c r="W2769" s="19"/>
      <c r="X2769" s="19"/>
      <c r="Y2769" s="19"/>
      <c r="Z2769" s="19"/>
      <c r="AA2769" s="19"/>
      <c r="AB2769" s="19"/>
      <c r="AC2769" s="19"/>
      <c r="AD2769" s="19"/>
      <c r="AE2769" s="31">
        <v>576431</v>
      </c>
      <c r="AF2769" s="31">
        <v>795493.375</v>
      </c>
      <c r="AG2769" s="31">
        <v>819033.3125</v>
      </c>
      <c r="AH2769" s="31">
        <v>755033.3125</v>
      </c>
      <c r="AI2769" s="31">
        <v>782733.3125</v>
      </c>
      <c r="AJ2769" s="31">
        <v>760566.6875</v>
      </c>
      <c r="AK2769" s="31">
        <v>669933.3125</v>
      </c>
      <c r="AL2769" s="31">
        <v>721933.3125</v>
      </c>
      <c r="AM2769" s="31">
        <v>803985.6875</v>
      </c>
      <c r="AN2769" s="31">
        <v>712933.3125</v>
      </c>
      <c r="AO2769" s="31">
        <v>741641</v>
      </c>
      <c r="AP2769" s="31">
        <v>655025.9921875</v>
      </c>
      <c r="AQ2769" s="31">
        <v>720829.6640625</v>
      </c>
      <c r="AR2769" s="31">
        <v>622930.00390625</v>
      </c>
      <c r="AS2769" s="31">
        <v>719383.0078125</v>
      </c>
      <c r="AT2769" s="31">
        <v>693626.33203125</v>
      </c>
      <c r="AU2769" s="31">
        <v>627971.328125</v>
      </c>
      <c r="AV2769" s="31">
        <v>779243.00390625</v>
      </c>
      <c r="AW2769" s="31">
        <v>711749.328125</v>
      </c>
      <c r="AX2769" s="31">
        <v>58297</v>
      </c>
      <c r="AY2769" s="31">
        <v>38783</v>
      </c>
      <c r="AZ2769" s="31">
        <v>97080</v>
      </c>
    </row>
    <row r="2770" spans="1:52" ht="15" customHeight="1">
      <c r="A2770" s="29" t="s">
        <v>8896</v>
      </c>
      <c r="B2770" s="34">
        <v>33312</v>
      </c>
      <c r="C2770" s="28">
        <v>150</v>
      </c>
      <c r="D2770" s="28">
        <v>23.8</v>
      </c>
      <c r="E2770" s="28">
        <v>30</v>
      </c>
      <c r="F2770" s="29" t="s">
        <v>440</v>
      </c>
      <c r="G2770" s="29" t="s">
        <v>8890</v>
      </c>
      <c r="H2770" s="28">
        <v>665</v>
      </c>
      <c r="I2770" s="29" t="s">
        <v>8538</v>
      </c>
      <c r="J2770" s="33" t="s">
        <v>8895</v>
      </c>
      <c r="K2770" s="29" t="s">
        <v>178</v>
      </c>
      <c r="L2770" s="29" t="s">
        <v>8663</v>
      </c>
      <c r="M2770" s="29" t="s">
        <v>4552</v>
      </c>
      <c r="N2770" s="28">
        <v>453540.8</v>
      </c>
      <c r="O2770" s="28">
        <v>6245684</v>
      </c>
      <c r="P2770" s="29" t="s">
        <v>8892</v>
      </c>
      <c r="Q2770" s="32" t="s">
        <v>207</v>
      </c>
      <c r="R2770" s="19"/>
      <c r="S2770" s="19"/>
      <c r="T2770" s="19"/>
      <c r="U2770" s="19"/>
      <c r="V2770" s="19"/>
      <c r="W2770" s="19"/>
      <c r="X2770" s="19"/>
      <c r="Y2770" s="19"/>
      <c r="Z2770" s="19"/>
      <c r="AA2770" s="19"/>
      <c r="AB2770" s="19"/>
      <c r="AC2770" s="19"/>
      <c r="AD2770" s="19"/>
      <c r="AE2770" s="19"/>
      <c r="AF2770" s="31">
        <v>347157.6875</v>
      </c>
      <c r="AG2770" s="31">
        <v>474295</v>
      </c>
      <c r="AH2770" s="31">
        <v>449140</v>
      </c>
      <c r="AI2770" s="31">
        <v>467140</v>
      </c>
      <c r="AJ2770" s="31">
        <v>443845</v>
      </c>
      <c r="AK2770" s="31">
        <v>365965</v>
      </c>
      <c r="AL2770" s="31">
        <v>410260</v>
      </c>
      <c r="AM2770" s="31">
        <v>467303.5</v>
      </c>
      <c r="AN2770" s="31">
        <v>412069.5</v>
      </c>
      <c r="AO2770" s="31">
        <v>454836</v>
      </c>
      <c r="AP2770" s="31">
        <v>379155.5</v>
      </c>
      <c r="AQ2770" s="31">
        <v>388125</v>
      </c>
      <c r="AR2770" s="31">
        <v>358281</v>
      </c>
      <c r="AS2770" s="31">
        <v>402979.5</v>
      </c>
      <c r="AT2770" s="31">
        <v>360452.5</v>
      </c>
      <c r="AU2770" s="31">
        <v>325772.5</v>
      </c>
      <c r="AV2770" s="31">
        <v>409959</v>
      </c>
      <c r="AW2770" s="31">
        <v>365124</v>
      </c>
      <c r="AX2770" s="31">
        <v>16516.5</v>
      </c>
      <c r="AY2770" s="31">
        <v>4958</v>
      </c>
      <c r="AZ2770" s="31">
        <v>21474.5</v>
      </c>
    </row>
    <row r="2771" spans="1:52" ht="15" customHeight="1">
      <c r="A2771" s="29" t="s">
        <v>8894</v>
      </c>
      <c r="B2771" s="34">
        <v>33312</v>
      </c>
      <c r="C2771" s="28">
        <v>150</v>
      </c>
      <c r="D2771" s="28">
        <v>23.8</v>
      </c>
      <c r="E2771" s="28">
        <v>30</v>
      </c>
      <c r="F2771" s="29" t="s">
        <v>440</v>
      </c>
      <c r="G2771" s="29" t="s">
        <v>8890</v>
      </c>
      <c r="H2771" s="28">
        <v>665</v>
      </c>
      <c r="I2771" s="29" t="s">
        <v>8538</v>
      </c>
      <c r="J2771" s="33" t="s">
        <v>8893</v>
      </c>
      <c r="K2771" s="29" t="s">
        <v>178</v>
      </c>
      <c r="L2771" s="29" t="s">
        <v>8663</v>
      </c>
      <c r="M2771" s="29" t="s">
        <v>4552</v>
      </c>
      <c r="N2771" s="28">
        <v>453576.5</v>
      </c>
      <c r="O2771" s="28">
        <v>6245798</v>
      </c>
      <c r="P2771" s="29" t="s">
        <v>8892</v>
      </c>
      <c r="Q2771" s="32" t="s">
        <v>207</v>
      </c>
      <c r="R2771" s="19"/>
      <c r="S2771" s="19"/>
      <c r="T2771" s="19"/>
      <c r="U2771" s="19"/>
      <c r="V2771" s="19"/>
      <c r="W2771" s="19"/>
      <c r="X2771" s="19"/>
      <c r="Y2771" s="19"/>
      <c r="Z2771" s="19"/>
      <c r="AA2771" s="19"/>
      <c r="AB2771" s="19"/>
      <c r="AC2771" s="19"/>
      <c r="AD2771" s="19"/>
      <c r="AE2771" s="19"/>
      <c r="AF2771" s="31">
        <v>347157.6875</v>
      </c>
      <c r="AG2771" s="31">
        <v>474295</v>
      </c>
      <c r="AH2771" s="31">
        <v>449140</v>
      </c>
      <c r="AI2771" s="31">
        <v>467140</v>
      </c>
      <c r="AJ2771" s="31">
        <v>443845</v>
      </c>
      <c r="AK2771" s="31">
        <v>365965</v>
      </c>
      <c r="AL2771" s="31">
        <v>410260</v>
      </c>
      <c r="AM2771" s="31">
        <v>467303.5</v>
      </c>
      <c r="AN2771" s="31">
        <v>412069.5</v>
      </c>
      <c r="AO2771" s="31">
        <v>454836</v>
      </c>
      <c r="AP2771" s="31">
        <v>379155.5</v>
      </c>
      <c r="AQ2771" s="31">
        <v>388125</v>
      </c>
      <c r="AR2771" s="31">
        <v>358281</v>
      </c>
      <c r="AS2771" s="31">
        <v>402979.5</v>
      </c>
      <c r="AT2771" s="31">
        <v>360452.5</v>
      </c>
      <c r="AU2771" s="31">
        <v>325772.5</v>
      </c>
      <c r="AV2771" s="31">
        <v>409959</v>
      </c>
      <c r="AW2771" s="31">
        <v>365124</v>
      </c>
      <c r="AX2771" s="31">
        <v>16516.5</v>
      </c>
      <c r="AY2771" s="31">
        <v>4958</v>
      </c>
      <c r="AZ2771" s="31">
        <v>21474.5</v>
      </c>
    </row>
    <row r="2772" spans="1:52" ht="15" customHeight="1">
      <c r="A2772" s="29" t="s">
        <v>8891</v>
      </c>
      <c r="B2772" s="34">
        <v>33404</v>
      </c>
      <c r="C2772" s="28">
        <v>225</v>
      </c>
      <c r="D2772" s="28">
        <v>27</v>
      </c>
      <c r="E2772" s="28">
        <v>30.7</v>
      </c>
      <c r="F2772" s="29" t="s">
        <v>242</v>
      </c>
      <c r="G2772" s="29" t="s">
        <v>3925</v>
      </c>
      <c r="H2772" s="28">
        <v>665</v>
      </c>
      <c r="I2772" s="29" t="s">
        <v>8538</v>
      </c>
      <c r="J2772" s="33" t="s">
        <v>8889</v>
      </c>
      <c r="K2772" s="29" t="s">
        <v>178</v>
      </c>
      <c r="L2772" s="29" t="s">
        <v>8884</v>
      </c>
      <c r="M2772" s="29" t="s">
        <v>8888</v>
      </c>
      <c r="N2772" s="28">
        <v>448007.6</v>
      </c>
      <c r="O2772" s="28">
        <v>6266825</v>
      </c>
      <c r="P2772" s="29" t="s">
        <v>8887</v>
      </c>
      <c r="Q2772" s="32" t="s">
        <v>207</v>
      </c>
      <c r="R2772" s="19"/>
      <c r="S2772" s="19"/>
      <c r="T2772" s="19"/>
      <c r="U2772" s="19"/>
      <c r="V2772" s="19"/>
      <c r="W2772" s="19"/>
      <c r="X2772" s="19"/>
      <c r="Y2772" s="19"/>
      <c r="Z2772" s="19"/>
      <c r="AA2772" s="19"/>
      <c r="AB2772" s="19"/>
      <c r="AC2772" s="19"/>
      <c r="AD2772" s="19"/>
      <c r="AE2772" s="19"/>
      <c r="AF2772" s="31">
        <v>414646.1875</v>
      </c>
      <c r="AG2772" s="31">
        <v>839050</v>
      </c>
      <c r="AH2772" s="31">
        <v>775080</v>
      </c>
      <c r="AI2772" s="31">
        <v>815500</v>
      </c>
      <c r="AJ2772" s="31">
        <v>798690</v>
      </c>
      <c r="AK2772" s="31">
        <v>699050</v>
      </c>
      <c r="AL2772" s="31">
        <v>749010</v>
      </c>
      <c r="AM2772" s="31">
        <v>833991</v>
      </c>
      <c r="AN2772" s="31">
        <v>752520</v>
      </c>
      <c r="AO2772" s="31">
        <v>791438</v>
      </c>
      <c r="AP2772" s="31">
        <v>680301</v>
      </c>
      <c r="AQ2772" s="31">
        <v>734099</v>
      </c>
      <c r="AR2772" s="31">
        <v>662756</v>
      </c>
      <c r="AS2772" s="31">
        <v>763454</v>
      </c>
      <c r="AT2772" s="31">
        <v>783431</v>
      </c>
      <c r="AU2772" s="31">
        <v>702538</v>
      </c>
      <c r="AV2772" s="31">
        <v>833671</v>
      </c>
      <c r="AW2772" s="31">
        <v>745471</v>
      </c>
      <c r="AX2772" s="31">
        <v>65970</v>
      </c>
      <c r="AY2772" s="31">
        <v>39602</v>
      </c>
      <c r="AZ2772" s="31">
        <v>105572</v>
      </c>
    </row>
    <row r="2773" spans="1:52" ht="15" customHeight="1">
      <c r="A2773" s="29" t="s">
        <v>8886</v>
      </c>
      <c r="B2773" s="34">
        <v>33404</v>
      </c>
      <c r="C2773" s="28">
        <v>225</v>
      </c>
      <c r="D2773" s="28">
        <v>27</v>
      </c>
      <c r="E2773" s="28">
        <v>30.7</v>
      </c>
      <c r="F2773" s="29" t="s">
        <v>242</v>
      </c>
      <c r="G2773" s="29" t="s">
        <v>3925</v>
      </c>
      <c r="H2773" s="28">
        <v>665</v>
      </c>
      <c r="I2773" s="29" t="s">
        <v>8538</v>
      </c>
      <c r="J2773" s="33" t="s">
        <v>8885</v>
      </c>
      <c r="K2773" s="29" t="s">
        <v>178</v>
      </c>
      <c r="L2773" s="29" t="s">
        <v>8884</v>
      </c>
      <c r="M2773" s="29" t="s">
        <v>1715</v>
      </c>
      <c r="N2773" s="28">
        <v>448041.8</v>
      </c>
      <c r="O2773" s="28">
        <v>6266963</v>
      </c>
      <c r="P2773" s="29" t="s">
        <v>8883</v>
      </c>
      <c r="Q2773" s="32" t="s">
        <v>207</v>
      </c>
      <c r="R2773" s="19"/>
      <c r="S2773" s="19"/>
      <c r="T2773" s="19"/>
      <c r="U2773" s="19"/>
      <c r="V2773" s="19"/>
      <c r="W2773" s="19"/>
      <c r="X2773" s="19"/>
      <c r="Y2773" s="19"/>
      <c r="Z2773" s="19"/>
      <c r="AA2773" s="19"/>
      <c r="AB2773" s="19"/>
      <c r="AC2773" s="19"/>
      <c r="AD2773" s="19"/>
      <c r="AE2773" s="19"/>
      <c r="AF2773" s="31">
        <v>403935.1875</v>
      </c>
      <c r="AG2773" s="31">
        <v>833370</v>
      </c>
      <c r="AH2773" s="31">
        <v>768630</v>
      </c>
      <c r="AI2773" s="31">
        <v>794790</v>
      </c>
      <c r="AJ2773" s="31">
        <v>778910</v>
      </c>
      <c r="AK2773" s="31">
        <v>676370</v>
      </c>
      <c r="AL2773" s="31">
        <v>728380</v>
      </c>
      <c r="AM2773" s="31">
        <v>812821</v>
      </c>
      <c r="AN2773" s="31">
        <v>731269</v>
      </c>
      <c r="AO2773" s="31">
        <v>748172</v>
      </c>
      <c r="AP2773" s="31">
        <v>669832</v>
      </c>
      <c r="AQ2773" s="31">
        <v>710334</v>
      </c>
      <c r="AR2773" s="31">
        <v>633302</v>
      </c>
      <c r="AS2773" s="31">
        <v>726210</v>
      </c>
      <c r="AT2773" s="31">
        <v>751696</v>
      </c>
      <c r="AU2773" s="31">
        <v>678081</v>
      </c>
      <c r="AV2773" s="31">
        <v>798851</v>
      </c>
      <c r="AW2773" s="31">
        <v>730362</v>
      </c>
      <c r="AX2773" s="31">
        <v>64642</v>
      </c>
      <c r="AY2773" s="31">
        <v>38245</v>
      </c>
      <c r="AZ2773" s="31">
        <v>102887</v>
      </c>
    </row>
    <row r="2774" spans="1:52" ht="15" customHeight="1">
      <c r="A2774" s="29" t="s">
        <v>8882</v>
      </c>
      <c r="B2774" s="34">
        <v>35429</v>
      </c>
      <c r="C2774" s="28">
        <v>600</v>
      </c>
      <c r="D2774" s="28">
        <v>44</v>
      </c>
      <c r="E2774" s="28">
        <v>46</v>
      </c>
      <c r="F2774" s="29" t="s">
        <v>440</v>
      </c>
      <c r="G2774" s="29" t="s">
        <v>8877</v>
      </c>
      <c r="H2774" s="28">
        <v>665</v>
      </c>
      <c r="I2774" s="29" t="s">
        <v>8538</v>
      </c>
      <c r="J2774" s="33" t="s">
        <v>8881</v>
      </c>
      <c r="K2774" s="29" t="s">
        <v>178</v>
      </c>
      <c r="L2774" s="29" t="s">
        <v>8691</v>
      </c>
      <c r="M2774" s="29" t="s">
        <v>8880</v>
      </c>
      <c r="N2774" s="28">
        <v>448883.1</v>
      </c>
      <c r="O2774" s="28">
        <v>6275325</v>
      </c>
      <c r="P2774" s="29" t="s">
        <v>8879</v>
      </c>
      <c r="Q2774" s="32" t="s">
        <v>174</v>
      </c>
      <c r="R2774" s="19"/>
      <c r="S2774" s="19"/>
      <c r="T2774" s="19"/>
      <c r="U2774" s="19"/>
      <c r="V2774" s="19"/>
      <c r="W2774" s="19"/>
      <c r="X2774" s="19"/>
      <c r="Y2774" s="19"/>
      <c r="Z2774" s="19"/>
      <c r="AA2774" s="19"/>
      <c r="AB2774" s="19"/>
      <c r="AC2774" s="19"/>
      <c r="AD2774" s="19"/>
      <c r="AE2774" s="19"/>
      <c r="AF2774" s="19"/>
      <c r="AG2774" s="19"/>
      <c r="AH2774" s="19"/>
      <c r="AI2774" s="19"/>
      <c r="AJ2774" s="19"/>
      <c r="AK2774" s="31">
        <v>0</v>
      </c>
      <c r="AL2774" s="31">
        <v>1694200</v>
      </c>
      <c r="AM2774" s="31">
        <v>2258000</v>
      </c>
      <c r="AN2774" s="31">
        <v>1974931</v>
      </c>
      <c r="AO2774" s="31">
        <v>2072945</v>
      </c>
      <c r="AP2774" s="31">
        <v>1760294</v>
      </c>
      <c r="AQ2774" s="31">
        <v>1910567</v>
      </c>
      <c r="AR2774" s="31">
        <v>1700501</v>
      </c>
      <c r="AS2774" s="31">
        <v>1949004</v>
      </c>
      <c r="AT2774" s="31">
        <v>1952403</v>
      </c>
      <c r="AU2774" s="31">
        <v>1767091</v>
      </c>
      <c r="AV2774" s="31">
        <v>2020736</v>
      </c>
      <c r="AW2774" s="31">
        <v>1624773</v>
      </c>
      <c r="AX2774" s="31">
        <v>129445</v>
      </c>
      <c r="AY2774" s="31">
        <v>106023</v>
      </c>
      <c r="AZ2774" s="31">
        <v>235468</v>
      </c>
    </row>
    <row r="2775" spans="1:52" ht="15" customHeight="1">
      <c r="A2775" s="29" t="s">
        <v>8878</v>
      </c>
      <c r="B2775" s="34">
        <v>33526</v>
      </c>
      <c r="C2775" s="28">
        <v>225</v>
      </c>
      <c r="D2775" s="28">
        <v>27</v>
      </c>
      <c r="E2775" s="28">
        <v>30.7</v>
      </c>
      <c r="F2775" s="29" t="s">
        <v>242</v>
      </c>
      <c r="G2775" s="29" t="s">
        <v>3925</v>
      </c>
      <c r="H2775" s="28">
        <v>665</v>
      </c>
      <c r="I2775" s="29" t="s">
        <v>8538</v>
      </c>
      <c r="J2775" s="33" t="s">
        <v>8876</v>
      </c>
      <c r="K2775" s="29" t="s">
        <v>178</v>
      </c>
      <c r="L2775" s="29" t="s">
        <v>8850</v>
      </c>
      <c r="M2775" s="29" t="s">
        <v>6718</v>
      </c>
      <c r="N2775" s="28">
        <v>453282.9</v>
      </c>
      <c r="O2775" s="28">
        <v>6266408</v>
      </c>
      <c r="P2775" s="29" t="s">
        <v>8875</v>
      </c>
      <c r="Q2775" s="32" t="s">
        <v>207</v>
      </c>
      <c r="R2775" s="19"/>
      <c r="S2775" s="19"/>
      <c r="T2775" s="19"/>
      <c r="U2775" s="19"/>
      <c r="V2775" s="19"/>
      <c r="W2775" s="19"/>
      <c r="X2775" s="19"/>
      <c r="Y2775" s="19"/>
      <c r="Z2775" s="19"/>
      <c r="AA2775" s="19"/>
      <c r="AB2775" s="19"/>
      <c r="AC2775" s="19"/>
      <c r="AD2775" s="19"/>
      <c r="AE2775" s="19"/>
      <c r="AF2775" s="31">
        <v>123124.0234375</v>
      </c>
      <c r="AG2775" s="31">
        <v>760330</v>
      </c>
      <c r="AH2775" s="31">
        <v>710090</v>
      </c>
      <c r="AI2775" s="31">
        <v>735510</v>
      </c>
      <c r="AJ2775" s="31">
        <v>695550</v>
      </c>
      <c r="AK2775" s="31">
        <v>608810</v>
      </c>
      <c r="AL2775" s="31">
        <v>672240</v>
      </c>
      <c r="AM2775" s="31">
        <v>741163</v>
      </c>
      <c r="AN2775" s="31">
        <v>659320</v>
      </c>
      <c r="AO2775" s="31">
        <v>707057</v>
      </c>
      <c r="AP2775" s="31">
        <v>606287</v>
      </c>
      <c r="AQ2775" s="31">
        <v>640921</v>
      </c>
      <c r="AR2775" s="31">
        <v>584860</v>
      </c>
      <c r="AS2775" s="31">
        <v>622973</v>
      </c>
      <c r="AT2775" s="31">
        <v>654844</v>
      </c>
      <c r="AU2775" s="31">
        <v>570125</v>
      </c>
      <c r="AV2775" s="31">
        <v>672879</v>
      </c>
      <c r="AW2775" s="31">
        <v>599770</v>
      </c>
      <c r="AX2775" s="31">
        <v>59247</v>
      </c>
      <c r="AY2775" s="31">
        <v>35198</v>
      </c>
      <c r="AZ2775" s="31">
        <v>94445</v>
      </c>
    </row>
    <row r="2776" spans="1:52" ht="15" customHeight="1">
      <c r="A2776" s="29" t="s">
        <v>8874</v>
      </c>
      <c r="B2776" s="34">
        <v>33526</v>
      </c>
      <c r="C2776" s="28">
        <v>225</v>
      </c>
      <c r="D2776" s="28">
        <v>27</v>
      </c>
      <c r="E2776" s="28">
        <v>31.5</v>
      </c>
      <c r="F2776" s="29" t="s">
        <v>242</v>
      </c>
      <c r="G2776" s="29" t="s">
        <v>3925</v>
      </c>
      <c r="H2776" s="28">
        <v>665</v>
      </c>
      <c r="I2776" s="29" t="s">
        <v>8538</v>
      </c>
      <c r="J2776" s="33" t="s">
        <v>8873</v>
      </c>
      <c r="K2776" s="29" t="s">
        <v>178</v>
      </c>
      <c r="L2776" s="29" t="s">
        <v>8850</v>
      </c>
      <c r="M2776" s="29" t="s">
        <v>1739</v>
      </c>
      <c r="N2776" s="28">
        <v>453142</v>
      </c>
      <c r="O2776" s="28">
        <v>6270499</v>
      </c>
      <c r="P2776" s="29" t="s">
        <v>8866</v>
      </c>
      <c r="Q2776" s="32" t="s">
        <v>207</v>
      </c>
      <c r="R2776" s="19"/>
      <c r="S2776" s="19"/>
      <c r="T2776" s="19"/>
      <c r="U2776" s="19"/>
      <c r="V2776" s="19"/>
      <c r="W2776" s="19"/>
      <c r="X2776" s="19"/>
      <c r="Y2776" s="19"/>
      <c r="Z2776" s="19"/>
      <c r="AA2776" s="19"/>
      <c r="AB2776" s="19"/>
      <c r="AC2776" s="19"/>
      <c r="AD2776" s="19"/>
      <c r="AE2776" s="19"/>
      <c r="AF2776" s="31">
        <v>109752.9765625</v>
      </c>
      <c r="AG2776" s="31">
        <v>681350</v>
      </c>
      <c r="AH2776" s="31">
        <v>649125</v>
      </c>
      <c r="AI2776" s="31">
        <v>653025</v>
      </c>
      <c r="AJ2776" s="31">
        <v>629850</v>
      </c>
      <c r="AK2776" s="31">
        <v>546700</v>
      </c>
      <c r="AL2776" s="31">
        <v>584700</v>
      </c>
      <c r="AM2776" s="31">
        <v>665579.25</v>
      </c>
      <c r="AN2776" s="31">
        <v>576465</v>
      </c>
      <c r="AO2776" s="31">
        <v>620776.5</v>
      </c>
      <c r="AP2776" s="31">
        <v>543581.5</v>
      </c>
      <c r="AQ2776" s="31">
        <v>570009.5</v>
      </c>
      <c r="AR2776" s="31">
        <v>502837.25</v>
      </c>
      <c r="AS2776" s="31">
        <v>586307.75</v>
      </c>
      <c r="AT2776" s="31">
        <v>589690</v>
      </c>
      <c r="AU2776" s="31">
        <v>522090.5</v>
      </c>
      <c r="AV2776" s="31">
        <v>625291.5</v>
      </c>
      <c r="AW2776" s="31">
        <v>589980.5</v>
      </c>
      <c r="AX2776" s="31">
        <v>50016</v>
      </c>
      <c r="AY2776" s="31">
        <v>31281.5</v>
      </c>
      <c r="AZ2776" s="31">
        <v>81297.5</v>
      </c>
    </row>
    <row r="2777" spans="1:52" ht="15" customHeight="1">
      <c r="A2777" s="29" t="s">
        <v>8872</v>
      </c>
      <c r="B2777" s="34">
        <v>33526</v>
      </c>
      <c r="C2777" s="28">
        <v>225</v>
      </c>
      <c r="D2777" s="28">
        <v>27</v>
      </c>
      <c r="E2777" s="28">
        <v>31.5</v>
      </c>
      <c r="F2777" s="29" t="s">
        <v>242</v>
      </c>
      <c r="G2777" s="29" t="s">
        <v>3925</v>
      </c>
      <c r="H2777" s="28">
        <v>665</v>
      </c>
      <c r="I2777" s="29" t="s">
        <v>8538</v>
      </c>
      <c r="J2777" s="33" t="s">
        <v>8871</v>
      </c>
      <c r="K2777" s="29" t="s">
        <v>178</v>
      </c>
      <c r="L2777" s="29" t="s">
        <v>8850</v>
      </c>
      <c r="M2777" s="29" t="s">
        <v>1739</v>
      </c>
      <c r="N2777" s="28">
        <v>453098.9</v>
      </c>
      <c r="O2777" s="28">
        <v>6270555</v>
      </c>
      <c r="P2777" s="29" t="s">
        <v>8866</v>
      </c>
      <c r="Q2777" s="32" t="s">
        <v>207</v>
      </c>
      <c r="R2777" s="19"/>
      <c r="S2777" s="19"/>
      <c r="T2777" s="19"/>
      <c r="U2777" s="19"/>
      <c r="V2777" s="19"/>
      <c r="W2777" s="19"/>
      <c r="X2777" s="19"/>
      <c r="Y2777" s="19"/>
      <c r="Z2777" s="19"/>
      <c r="AA2777" s="19"/>
      <c r="AB2777" s="19"/>
      <c r="AC2777" s="19"/>
      <c r="AD2777" s="19"/>
      <c r="AE2777" s="19"/>
      <c r="AF2777" s="31">
        <v>109752.9765625</v>
      </c>
      <c r="AG2777" s="31">
        <v>681350</v>
      </c>
      <c r="AH2777" s="31">
        <v>649125</v>
      </c>
      <c r="AI2777" s="31">
        <v>653025</v>
      </c>
      <c r="AJ2777" s="31">
        <v>629850</v>
      </c>
      <c r="AK2777" s="31">
        <v>546700</v>
      </c>
      <c r="AL2777" s="31">
        <v>584700</v>
      </c>
      <c r="AM2777" s="31">
        <v>665579.25</v>
      </c>
      <c r="AN2777" s="31">
        <v>576465</v>
      </c>
      <c r="AO2777" s="31">
        <v>620776.5</v>
      </c>
      <c r="AP2777" s="31">
        <v>543581.5</v>
      </c>
      <c r="AQ2777" s="31">
        <v>570009.5</v>
      </c>
      <c r="AR2777" s="31">
        <v>502837.25</v>
      </c>
      <c r="AS2777" s="31">
        <v>586307.75</v>
      </c>
      <c r="AT2777" s="31">
        <v>589690</v>
      </c>
      <c r="AU2777" s="31">
        <v>522090.5</v>
      </c>
      <c r="AV2777" s="31">
        <v>625291.5</v>
      </c>
      <c r="AW2777" s="31">
        <v>589980.5</v>
      </c>
      <c r="AX2777" s="31">
        <v>50016</v>
      </c>
      <c r="AY2777" s="31">
        <v>31281.5</v>
      </c>
      <c r="AZ2777" s="31">
        <v>81297.5</v>
      </c>
    </row>
    <row r="2778" spans="1:52" ht="15" customHeight="1">
      <c r="A2778" s="29" t="s">
        <v>8870</v>
      </c>
      <c r="B2778" s="34">
        <v>33526</v>
      </c>
      <c r="C2778" s="28">
        <v>225</v>
      </c>
      <c r="D2778" s="28">
        <v>27</v>
      </c>
      <c r="E2778" s="28">
        <v>31.5</v>
      </c>
      <c r="F2778" s="29" t="s">
        <v>242</v>
      </c>
      <c r="G2778" s="29" t="s">
        <v>3925</v>
      </c>
      <c r="H2778" s="28">
        <v>665</v>
      </c>
      <c r="I2778" s="29" t="s">
        <v>8538</v>
      </c>
      <c r="J2778" s="33" t="s">
        <v>8869</v>
      </c>
      <c r="K2778" s="29" t="s">
        <v>178</v>
      </c>
      <c r="L2778" s="29" t="s">
        <v>8850</v>
      </c>
      <c r="M2778" s="29" t="s">
        <v>1739</v>
      </c>
      <c r="N2778" s="28">
        <v>453055.8</v>
      </c>
      <c r="O2778" s="28">
        <v>6270611</v>
      </c>
      <c r="P2778" s="29" t="s">
        <v>8866</v>
      </c>
      <c r="Q2778" s="32" t="s">
        <v>207</v>
      </c>
      <c r="R2778" s="19"/>
      <c r="S2778" s="19"/>
      <c r="T2778" s="19"/>
      <c r="U2778" s="19"/>
      <c r="V2778" s="19"/>
      <c r="W2778" s="19"/>
      <c r="X2778" s="19"/>
      <c r="Y2778" s="19"/>
      <c r="Z2778" s="19"/>
      <c r="AA2778" s="19"/>
      <c r="AB2778" s="19"/>
      <c r="AC2778" s="19"/>
      <c r="AD2778" s="19"/>
      <c r="AE2778" s="19"/>
      <c r="AF2778" s="31">
        <v>109752.9765625</v>
      </c>
      <c r="AG2778" s="31">
        <v>681350</v>
      </c>
      <c r="AH2778" s="31">
        <v>649125</v>
      </c>
      <c r="AI2778" s="31">
        <v>653025</v>
      </c>
      <c r="AJ2778" s="31">
        <v>629850</v>
      </c>
      <c r="AK2778" s="31">
        <v>546700</v>
      </c>
      <c r="AL2778" s="31">
        <v>584700</v>
      </c>
      <c r="AM2778" s="31">
        <v>665579.25</v>
      </c>
      <c r="AN2778" s="31">
        <v>576465</v>
      </c>
      <c r="AO2778" s="31">
        <v>620776.5</v>
      </c>
      <c r="AP2778" s="31">
        <v>543581.5</v>
      </c>
      <c r="AQ2778" s="31">
        <v>570009.5</v>
      </c>
      <c r="AR2778" s="31">
        <v>502837.25</v>
      </c>
      <c r="AS2778" s="31">
        <v>586307.75</v>
      </c>
      <c r="AT2778" s="31">
        <v>589690</v>
      </c>
      <c r="AU2778" s="31">
        <v>522090.5</v>
      </c>
      <c r="AV2778" s="31">
        <v>625291.5</v>
      </c>
      <c r="AW2778" s="31">
        <v>589980.5</v>
      </c>
      <c r="AX2778" s="31">
        <v>50016</v>
      </c>
      <c r="AY2778" s="31">
        <v>31281.5</v>
      </c>
      <c r="AZ2778" s="31">
        <v>81297.5</v>
      </c>
    </row>
    <row r="2779" spans="1:52" ht="15" customHeight="1">
      <c r="A2779" s="29" t="s">
        <v>8868</v>
      </c>
      <c r="B2779" s="34">
        <v>33526</v>
      </c>
      <c r="C2779" s="28">
        <v>225</v>
      </c>
      <c r="D2779" s="28">
        <v>27</v>
      </c>
      <c r="E2779" s="28">
        <v>31.5</v>
      </c>
      <c r="F2779" s="29" t="s">
        <v>242</v>
      </c>
      <c r="G2779" s="29" t="s">
        <v>3925</v>
      </c>
      <c r="H2779" s="28">
        <v>665</v>
      </c>
      <c r="I2779" s="29" t="s">
        <v>8538</v>
      </c>
      <c r="J2779" s="33" t="s">
        <v>8867</v>
      </c>
      <c r="K2779" s="29" t="s">
        <v>178</v>
      </c>
      <c r="L2779" s="29" t="s">
        <v>8850</v>
      </c>
      <c r="M2779" s="29" t="s">
        <v>1739</v>
      </c>
      <c r="N2779" s="28">
        <v>453012.7</v>
      </c>
      <c r="O2779" s="28">
        <v>6270667</v>
      </c>
      <c r="P2779" s="29" t="s">
        <v>8866</v>
      </c>
      <c r="Q2779" s="32" t="s">
        <v>207</v>
      </c>
      <c r="R2779" s="19"/>
      <c r="S2779" s="19"/>
      <c r="T2779" s="19"/>
      <c r="U2779" s="19"/>
      <c r="V2779" s="19"/>
      <c r="W2779" s="19"/>
      <c r="X2779" s="19"/>
      <c r="Y2779" s="19"/>
      <c r="Z2779" s="19"/>
      <c r="AA2779" s="19"/>
      <c r="AB2779" s="19"/>
      <c r="AC2779" s="19"/>
      <c r="AD2779" s="19"/>
      <c r="AE2779" s="19"/>
      <c r="AF2779" s="31">
        <v>109752.9765625</v>
      </c>
      <c r="AG2779" s="31">
        <v>681350</v>
      </c>
      <c r="AH2779" s="31">
        <v>649125</v>
      </c>
      <c r="AI2779" s="31">
        <v>653025</v>
      </c>
      <c r="AJ2779" s="31">
        <v>629850</v>
      </c>
      <c r="AK2779" s="31">
        <v>546700</v>
      </c>
      <c r="AL2779" s="31">
        <v>584700</v>
      </c>
      <c r="AM2779" s="31">
        <v>665579.25</v>
      </c>
      <c r="AN2779" s="31">
        <v>576465</v>
      </c>
      <c r="AO2779" s="31">
        <v>620776.5</v>
      </c>
      <c r="AP2779" s="31">
        <v>543581.5</v>
      </c>
      <c r="AQ2779" s="31">
        <v>570009.5</v>
      </c>
      <c r="AR2779" s="31">
        <v>502837.25</v>
      </c>
      <c r="AS2779" s="31">
        <v>586307.75</v>
      </c>
      <c r="AT2779" s="31">
        <v>589690</v>
      </c>
      <c r="AU2779" s="31">
        <v>522090.5</v>
      </c>
      <c r="AV2779" s="31">
        <v>625291.5</v>
      </c>
      <c r="AW2779" s="31">
        <v>589980.5</v>
      </c>
      <c r="AX2779" s="31">
        <v>50016</v>
      </c>
      <c r="AY2779" s="31">
        <v>31281.5</v>
      </c>
      <c r="AZ2779" s="31">
        <v>81297.5</v>
      </c>
    </row>
    <row r="2780" spans="1:52" ht="15" customHeight="1">
      <c r="A2780" s="29" t="s">
        <v>8865</v>
      </c>
      <c r="B2780" s="34">
        <v>33557</v>
      </c>
      <c r="C2780" s="28">
        <v>225</v>
      </c>
      <c r="D2780" s="28">
        <v>27</v>
      </c>
      <c r="E2780" s="28">
        <v>30.7</v>
      </c>
      <c r="F2780" s="29" t="s">
        <v>242</v>
      </c>
      <c r="G2780" s="29" t="s">
        <v>3925</v>
      </c>
      <c r="H2780" s="28">
        <v>665</v>
      </c>
      <c r="I2780" s="29" t="s">
        <v>8538</v>
      </c>
      <c r="J2780" s="33" t="s">
        <v>8864</v>
      </c>
      <c r="K2780" s="29" t="s">
        <v>178</v>
      </c>
      <c r="L2780" s="29" t="s">
        <v>8850</v>
      </c>
      <c r="M2780" s="29" t="s">
        <v>389</v>
      </c>
      <c r="N2780" s="28">
        <v>452789.3</v>
      </c>
      <c r="O2780" s="28">
        <v>6265542</v>
      </c>
      <c r="P2780" s="29" t="s">
        <v>8859</v>
      </c>
      <c r="Q2780" s="32" t="s">
        <v>919</v>
      </c>
      <c r="R2780" s="19"/>
      <c r="S2780" s="19"/>
      <c r="T2780" s="19"/>
      <c r="U2780" s="19"/>
      <c r="V2780" s="19"/>
      <c r="W2780" s="19"/>
      <c r="X2780" s="19"/>
      <c r="Y2780" s="19"/>
      <c r="Z2780" s="19"/>
      <c r="AA2780" s="19"/>
      <c r="AB2780" s="19"/>
      <c r="AC2780" s="19"/>
      <c r="AD2780" s="19"/>
      <c r="AE2780" s="19"/>
      <c r="AF2780" s="31">
        <v>136521</v>
      </c>
      <c r="AG2780" s="31">
        <v>651998</v>
      </c>
      <c r="AH2780" s="31">
        <v>651317.625</v>
      </c>
      <c r="AI2780" s="31">
        <v>666529.4375</v>
      </c>
      <c r="AJ2780" s="31">
        <v>647788.25</v>
      </c>
      <c r="AK2780" s="31">
        <v>560576.5</v>
      </c>
      <c r="AL2780" s="31">
        <v>613411.75</v>
      </c>
      <c r="AM2780" s="31">
        <v>666352.9375</v>
      </c>
      <c r="AN2780" s="31">
        <v>585511.75</v>
      </c>
      <c r="AO2780" s="31">
        <v>618829.4375</v>
      </c>
      <c r="AP2780" s="31">
        <v>467666.001953125</v>
      </c>
      <c r="AQ2780" s="31">
        <v>468728.861328125</v>
      </c>
      <c r="AR2780" s="31">
        <v>496361.8125</v>
      </c>
      <c r="AS2780" s="31">
        <v>562780</v>
      </c>
      <c r="AT2780" s="31">
        <v>581260.66015625</v>
      </c>
      <c r="AU2780" s="31">
        <v>513198.6728515625</v>
      </c>
      <c r="AV2780" s="31">
        <v>633581.3359375</v>
      </c>
      <c r="AW2780" s="31">
        <v>568057.99609375</v>
      </c>
      <c r="AX2780" s="31">
        <v>48684.66796875</v>
      </c>
      <c r="AY2780" s="31">
        <v>30512.66796875</v>
      </c>
      <c r="AZ2780" s="31">
        <v>79197.3359375</v>
      </c>
    </row>
    <row r="2781" spans="1:52" ht="15" customHeight="1">
      <c r="A2781" s="29" t="s">
        <v>8863</v>
      </c>
      <c r="B2781" s="34">
        <v>33557</v>
      </c>
      <c r="C2781" s="28">
        <v>225</v>
      </c>
      <c r="D2781" s="28">
        <v>27</v>
      </c>
      <c r="E2781" s="28">
        <v>30.7</v>
      </c>
      <c r="F2781" s="29" t="s">
        <v>242</v>
      </c>
      <c r="G2781" s="29" t="s">
        <v>3925</v>
      </c>
      <c r="H2781" s="28">
        <v>665</v>
      </c>
      <c r="I2781" s="29" t="s">
        <v>8538</v>
      </c>
      <c r="J2781" s="33" t="s">
        <v>8862</v>
      </c>
      <c r="K2781" s="29" t="s">
        <v>178</v>
      </c>
      <c r="L2781" s="29" t="s">
        <v>8850</v>
      </c>
      <c r="M2781" s="29" t="s">
        <v>389</v>
      </c>
      <c r="N2781" s="28">
        <v>452804</v>
      </c>
      <c r="O2781" s="28">
        <v>6265457</v>
      </c>
      <c r="P2781" s="29" t="s">
        <v>8859</v>
      </c>
      <c r="Q2781" s="32" t="s">
        <v>919</v>
      </c>
      <c r="R2781" s="19"/>
      <c r="S2781" s="19"/>
      <c r="T2781" s="19"/>
      <c r="U2781" s="19"/>
      <c r="V2781" s="19"/>
      <c r="W2781" s="19"/>
      <c r="X2781" s="19"/>
      <c r="Y2781" s="19"/>
      <c r="Z2781" s="19"/>
      <c r="AA2781" s="19"/>
      <c r="AB2781" s="19"/>
      <c r="AC2781" s="19"/>
      <c r="AD2781" s="19"/>
      <c r="AE2781" s="19"/>
      <c r="AF2781" s="31">
        <v>136522</v>
      </c>
      <c r="AG2781" s="31">
        <v>651998</v>
      </c>
      <c r="AH2781" s="31">
        <v>651317.625</v>
      </c>
      <c r="AI2781" s="31">
        <v>666529.4375</v>
      </c>
      <c r="AJ2781" s="31">
        <v>647788.25</v>
      </c>
      <c r="AK2781" s="31">
        <v>560576.5</v>
      </c>
      <c r="AL2781" s="31">
        <v>613411.75</v>
      </c>
      <c r="AM2781" s="31">
        <v>666352.9375</v>
      </c>
      <c r="AN2781" s="31">
        <v>585511.75</v>
      </c>
      <c r="AO2781" s="31">
        <v>618829.4375</v>
      </c>
      <c r="AP2781" s="31">
        <v>467666.001953125</v>
      </c>
      <c r="AQ2781" s="31">
        <v>468728.861328125</v>
      </c>
      <c r="AR2781" s="31">
        <v>496361.8125</v>
      </c>
      <c r="AS2781" s="31">
        <v>562780</v>
      </c>
      <c r="AT2781" s="31">
        <v>581260.66015625</v>
      </c>
      <c r="AU2781" s="31">
        <v>513198.6728515625</v>
      </c>
      <c r="AV2781" s="31">
        <v>633581.3359375</v>
      </c>
      <c r="AW2781" s="31">
        <v>568057.99609375</v>
      </c>
      <c r="AX2781" s="31">
        <v>48684.66796875</v>
      </c>
      <c r="AY2781" s="31">
        <v>30512.66796875</v>
      </c>
      <c r="AZ2781" s="31">
        <v>79197.3359375</v>
      </c>
    </row>
    <row r="2782" spans="1:52" ht="15" customHeight="1">
      <c r="A2782" s="29" t="s">
        <v>8861</v>
      </c>
      <c r="B2782" s="34">
        <v>33557</v>
      </c>
      <c r="C2782" s="28">
        <v>225</v>
      </c>
      <c r="D2782" s="28">
        <v>27</v>
      </c>
      <c r="E2782" s="28">
        <v>30.7</v>
      </c>
      <c r="F2782" s="29" t="s">
        <v>242</v>
      </c>
      <c r="G2782" s="29" t="s">
        <v>3925</v>
      </c>
      <c r="H2782" s="28">
        <v>665</v>
      </c>
      <c r="I2782" s="29" t="s">
        <v>8538</v>
      </c>
      <c r="J2782" s="33" t="s">
        <v>8860</v>
      </c>
      <c r="K2782" s="29" t="s">
        <v>178</v>
      </c>
      <c r="L2782" s="29" t="s">
        <v>8850</v>
      </c>
      <c r="M2782" s="29" t="s">
        <v>389</v>
      </c>
      <c r="N2782" s="28">
        <v>452817.7</v>
      </c>
      <c r="O2782" s="28">
        <v>6265372</v>
      </c>
      <c r="P2782" s="29" t="s">
        <v>8859</v>
      </c>
      <c r="Q2782" s="32" t="s">
        <v>919</v>
      </c>
      <c r="R2782" s="19"/>
      <c r="S2782" s="19"/>
      <c r="T2782" s="19"/>
      <c r="U2782" s="19"/>
      <c r="V2782" s="19"/>
      <c r="W2782" s="19"/>
      <c r="X2782" s="19"/>
      <c r="Y2782" s="19"/>
      <c r="Z2782" s="19"/>
      <c r="AA2782" s="19"/>
      <c r="AB2782" s="19"/>
      <c r="AC2782" s="19"/>
      <c r="AD2782" s="19"/>
      <c r="AE2782" s="19"/>
      <c r="AF2782" s="31">
        <v>136522</v>
      </c>
      <c r="AG2782" s="31">
        <v>651998</v>
      </c>
      <c r="AH2782" s="31">
        <v>651317.625</v>
      </c>
      <c r="AI2782" s="31">
        <v>666529.4375</v>
      </c>
      <c r="AJ2782" s="31">
        <v>647788.25</v>
      </c>
      <c r="AK2782" s="31">
        <v>560576.5</v>
      </c>
      <c r="AL2782" s="31">
        <v>613411.75</v>
      </c>
      <c r="AM2782" s="31">
        <v>666352.9375</v>
      </c>
      <c r="AN2782" s="31">
        <v>585511.75</v>
      </c>
      <c r="AO2782" s="31">
        <v>618829.4375</v>
      </c>
      <c r="AP2782" s="31">
        <v>467666.001953125</v>
      </c>
      <c r="AQ2782" s="31">
        <v>468728.861328125</v>
      </c>
      <c r="AR2782" s="31">
        <v>496361.8125</v>
      </c>
      <c r="AS2782" s="31">
        <v>562780</v>
      </c>
      <c r="AT2782" s="31">
        <v>581260.66015625</v>
      </c>
      <c r="AU2782" s="31">
        <v>513198.6728515625</v>
      </c>
      <c r="AV2782" s="31">
        <v>633581.3359375</v>
      </c>
      <c r="AW2782" s="31">
        <v>568057.99609375</v>
      </c>
      <c r="AX2782" s="31">
        <v>48684.66796875</v>
      </c>
      <c r="AY2782" s="31">
        <v>30512.66796875</v>
      </c>
      <c r="AZ2782" s="31">
        <v>79197.3359375</v>
      </c>
    </row>
    <row r="2783" spans="1:52" ht="15" customHeight="1">
      <c r="A2783" s="29" t="s">
        <v>8858</v>
      </c>
      <c r="B2783" s="34">
        <v>33618</v>
      </c>
      <c r="C2783" s="28">
        <v>225</v>
      </c>
      <c r="D2783" s="28">
        <v>27</v>
      </c>
      <c r="E2783" s="28">
        <v>30.9</v>
      </c>
      <c r="F2783" s="29" t="s">
        <v>242</v>
      </c>
      <c r="G2783" s="29" t="s">
        <v>3925</v>
      </c>
      <c r="H2783" s="28">
        <v>665</v>
      </c>
      <c r="I2783" s="29" t="s">
        <v>8538</v>
      </c>
      <c r="J2783" s="33" t="s">
        <v>8857</v>
      </c>
      <c r="K2783" s="29" t="s">
        <v>178</v>
      </c>
      <c r="L2783" s="29" t="s">
        <v>8786</v>
      </c>
      <c r="M2783" s="29" t="s">
        <v>3945</v>
      </c>
      <c r="N2783" s="28">
        <v>455998.6</v>
      </c>
      <c r="O2783" s="28">
        <v>6264150</v>
      </c>
      <c r="P2783" s="29" t="s">
        <v>8856</v>
      </c>
      <c r="Q2783" s="32" t="s">
        <v>207</v>
      </c>
      <c r="R2783" s="19"/>
      <c r="S2783" s="19"/>
      <c r="T2783" s="19"/>
      <c r="U2783" s="19"/>
      <c r="V2783" s="19"/>
      <c r="W2783" s="19"/>
      <c r="X2783" s="19"/>
      <c r="Y2783" s="19"/>
      <c r="Z2783" s="19"/>
      <c r="AA2783" s="19"/>
      <c r="AB2783" s="19"/>
      <c r="AC2783" s="19"/>
      <c r="AD2783" s="19"/>
      <c r="AE2783" s="19"/>
      <c r="AF2783" s="19"/>
      <c r="AG2783" s="31">
        <v>595750</v>
      </c>
      <c r="AH2783" s="31">
        <v>678520</v>
      </c>
      <c r="AI2783" s="31">
        <v>696200</v>
      </c>
      <c r="AJ2783" s="31">
        <v>664500</v>
      </c>
      <c r="AK2783" s="31">
        <v>576310</v>
      </c>
      <c r="AL2783" s="31">
        <v>619320</v>
      </c>
      <c r="AM2783" s="31">
        <v>684747</v>
      </c>
      <c r="AN2783" s="31">
        <v>594546</v>
      </c>
      <c r="AO2783" s="31">
        <v>651539</v>
      </c>
      <c r="AP2783" s="31">
        <v>559523</v>
      </c>
      <c r="AQ2783" s="31">
        <v>588606</v>
      </c>
      <c r="AR2783" s="31">
        <v>524101</v>
      </c>
      <c r="AS2783" s="31">
        <v>607935</v>
      </c>
      <c r="AT2783" s="31">
        <v>610022</v>
      </c>
      <c r="AU2783" s="31">
        <v>553728</v>
      </c>
      <c r="AV2783" s="31">
        <v>681239</v>
      </c>
      <c r="AW2783" s="31">
        <v>612349</v>
      </c>
      <c r="AX2783" s="31">
        <v>52359</v>
      </c>
      <c r="AY2783" s="31">
        <v>33500</v>
      </c>
      <c r="AZ2783" s="31">
        <v>85859</v>
      </c>
    </row>
    <row r="2784" spans="1:52" ht="15" customHeight="1">
      <c r="A2784" s="29" t="s">
        <v>8855</v>
      </c>
      <c r="B2784" s="34">
        <v>33618</v>
      </c>
      <c r="C2784" s="28">
        <v>225</v>
      </c>
      <c r="D2784" s="28">
        <v>27</v>
      </c>
      <c r="E2784" s="28">
        <v>30.9</v>
      </c>
      <c r="F2784" s="29" t="s">
        <v>242</v>
      </c>
      <c r="G2784" s="29" t="s">
        <v>3925</v>
      </c>
      <c r="H2784" s="28">
        <v>665</v>
      </c>
      <c r="I2784" s="29" t="s">
        <v>8538</v>
      </c>
      <c r="J2784" s="33" t="s">
        <v>8854</v>
      </c>
      <c r="K2784" s="29" t="s">
        <v>178</v>
      </c>
      <c r="L2784" s="29" t="s">
        <v>8850</v>
      </c>
      <c r="M2784" s="29" t="s">
        <v>8849</v>
      </c>
      <c r="N2784" s="28">
        <v>451794.6</v>
      </c>
      <c r="O2784" s="28">
        <v>6269083</v>
      </c>
      <c r="P2784" s="29" t="s">
        <v>8853</v>
      </c>
      <c r="Q2784" s="32" t="s">
        <v>207</v>
      </c>
      <c r="R2784" s="19"/>
      <c r="S2784" s="19"/>
      <c r="T2784" s="19"/>
      <c r="U2784" s="19"/>
      <c r="V2784" s="19"/>
      <c r="W2784" s="19"/>
      <c r="X2784" s="19"/>
      <c r="Y2784" s="19"/>
      <c r="Z2784" s="19"/>
      <c r="AA2784" s="19"/>
      <c r="AB2784" s="19"/>
      <c r="AC2784" s="19"/>
      <c r="AD2784" s="19"/>
      <c r="AE2784" s="19"/>
      <c r="AF2784" s="19"/>
      <c r="AG2784" s="31">
        <v>608410</v>
      </c>
      <c r="AH2784" s="31">
        <v>704350</v>
      </c>
      <c r="AI2784" s="31">
        <v>722630</v>
      </c>
      <c r="AJ2784" s="31">
        <v>695630</v>
      </c>
      <c r="AK2784" s="31">
        <v>604420</v>
      </c>
      <c r="AL2784" s="31">
        <v>651680</v>
      </c>
      <c r="AM2784" s="31">
        <v>736828</v>
      </c>
      <c r="AN2784" s="31">
        <v>631160</v>
      </c>
      <c r="AO2784" s="31">
        <v>687164</v>
      </c>
      <c r="AP2784" s="31">
        <v>604240</v>
      </c>
      <c r="AQ2784" s="31">
        <v>638433</v>
      </c>
      <c r="AR2784" s="31">
        <v>562634</v>
      </c>
      <c r="AS2784" s="31">
        <v>658867</v>
      </c>
      <c r="AT2784" s="31">
        <v>655675</v>
      </c>
      <c r="AU2784" s="31">
        <v>581412</v>
      </c>
      <c r="AV2784" s="31">
        <v>724091</v>
      </c>
      <c r="AW2784" s="31">
        <v>651477</v>
      </c>
      <c r="AX2784" s="31">
        <v>48660</v>
      </c>
      <c r="AY2784" s="31">
        <v>34489</v>
      </c>
      <c r="AZ2784" s="31">
        <v>83149</v>
      </c>
    </row>
    <row r="2785" spans="1:52" ht="15" customHeight="1">
      <c r="A2785" s="29" t="s">
        <v>8852</v>
      </c>
      <c r="B2785" s="34">
        <v>33618</v>
      </c>
      <c r="C2785" s="28">
        <v>225</v>
      </c>
      <c r="D2785" s="28">
        <v>27</v>
      </c>
      <c r="E2785" s="28">
        <v>31.5</v>
      </c>
      <c r="F2785" s="29" t="s">
        <v>242</v>
      </c>
      <c r="G2785" s="29" t="s">
        <v>3925</v>
      </c>
      <c r="H2785" s="28">
        <v>665</v>
      </c>
      <c r="I2785" s="29" t="s">
        <v>8538</v>
      </c>
      <c r="J2785" s="33" t="s">
        <v>8851</v>
      </c>
      <c r="K2785" s="29" t="s">
        <v>178</v>
      </c>
      <c r="L2785" s="29" t="s">
        <v>8850</v>
      </c>
      <c r="M2785" s="29" t="s">
        <v>8849</v>
      </c>
      <c r="N2785" s="28">
        <v>451794.4</v>
      </c>
      <c r="O2785" s="28">
        <v>6268995</v>
      </c>
      <c r="P2785" s="29" t="s">
        <v>8848</v>
      </c>
      <c r="Q2785" s="32" t="s">
        <v>207</v>
      </c>
      <c r="R2785" s="19"/>
      <c r="S2785" s="19"/>
      <c r="T2785" s="19"/>
      <c r="U2785" s="19"/>
      <c r="V2785" s="19"/>
      <c r="W2785" s="19"/>
      <c r="X2785" s="19"/>
      <c r="Y2785" s="19"/>
      <c r="Z2785" s="19"/>
      <c r="AA2785" s="19"/>
      <c r="AB2785" s="19"/>
      <c r="AC2785" s="19"/>
      <c r="AD2785" s="19"/>
      <c r="AE2785" s="19"/>
      <c r="AF2785" s="19"/>
      <c r="AG2785" s="31">
        <v>606740</v>
      </c>
      <c r="AH2785" s="31">
        <v>695630</v>
      </c>
      <c r="AI2785" s="31">
        <v>722000</v>
      </c>
      <c r="AJ2785" s="31">
        <v>702400</v>
      </c>
      <c r="AK2785" s="31">
        <v>595570</v>
      </c>
      <c r="AL2785" s="31">
        <v>657870</v>
      </c>
      <c r="AM2785" s="31">
        <v>719955</v>
      </c>
      <c r="AN2785" s="31">
        <v>651020</v>
      </c>
      <c r="AO2785" s="31">
        <v>703966</v>
      </c>
      <c r="AP2785" s="31">
        <v>605090</v>
      </c>
      <c r="AQ2785" s="31">
        <v>645372</v>
      </c>
      <c r="AR2785" s="31">
        <v>572927</v>
      </c>
      <c r="AS2785" s="31">
        <v>661811</v>
      </c>
      <c r="AT2785" s="31">
        <v>650332</v>
      </c>
      <c r="AU2785" s="31">
        <v>601777</v>
      </c>
      <c r="AV2785" s="31">
        <v>729200</v>
      </c>
      <c r="AW2785" s="31">
        <v>654021</v>
      </c>
      <c r="AX2785" s="31">
        <v>58293</v>
      </c>
      <c r="AY2785" s="31">
        <v>34575</v>
      </c>
      <c r="AZ2785" s="31">
        <v>92868</v>
      </c>
    </row>
    <row r="2786" spans="1:52" ht="15" customHeight="1">
      <c r="A2786" s="29" t="s">
        <v>8847</v>
      </c>
      <c r="B2786" s="34">
        <v>33661</v>
      </c>
      <c r="C2786" s="28">
        <v>225</v>
      </c>
      <c r="D2786" s="28">
        <v>27</v>
      </c>
      <c r="E2786" s="28">
        <v>30.9</v>
      </c>
      <c r="F2786" s="29" t="s">
        <v>242</v>
      </c>
      <c r="G2786" s="29" t="s">
        <v>3925</v>
      </c>
      <c r="H2786" s="28">
        <v>665</v>
      </c>
      <c r="I2786" s="29" t="s">
        <v>8538</v>
      </c>
      <c r="J2786" s="33" t="s">
        <v>8846</v>
      </c>
      <c r="K2786" s="29" t="s">
        <v>178</v>
      </c>
      <c r="L2786" s="29" t="s">
        <v>8613</v>
      </c>
      <c r="M2786" s="29" t="s">
        <v>619</v>
      </c>
      <c r="N2786" s="28">
        <v>462788.8</v>
      </c>
      <c r="O2786" s="28">
        <v>6266073</v>
      </c>
      <c r="P2786" s="29" t="s">
        <v>8845</v>
      </c>
      <c r="Q2786" s="32" t="s">
        <v>207</v>
      </c>
      <c r="R2786" s="19"/>
      <c r="S2786" s="19"/>
      <c r="T2786" s="19"/>
      <c r="U2786" s="19"/>
      <c r="V2786" s="19"/>
      <c r="W2786" s="19"/>
      <c r="X2786" s="19"/>
      <c r="Y2786" s="19"/>
      <c r="Z2786" s="19"/>
      <c r="AA2786" s="19"/>
      <c r="AB2786" s="19"/>
      <c r="AC2786" s="19"/>
      <c r="AD2786" s="19"/>
      <c r="AE2786" s="19"/>
      <c r="AF2786" s="19"/>
      <c r="AG2786" s="31">
        <v>474580</v>
      </c>
      <c r="AH2786" s="31">
        <v>639690</v>
      </c>
      <c r="AI2786" s="31">
        <v>659040</v>
      </c>
      <c r="AJ2786" s="31">
        <v>637040</v>
      </c>
      <c r="AK2786" s="31">
        <v>541550</v>
      </c>
      <c r="AL2786" s="31">
        <v>600570</v>
      </c>
      <c r="AM2786" s="31">
        <v>639100</v>
      </c>
      <c r="AN2786" s="31">
        <v>555264</v>
      </c>
      <c r="AO2786" s="31">
        <v>604248</v>
      </c>
      <c r="AP2786" s="31">
        <v>527919</v>
      </c>
      <c r="AQ2786" s="31">
        <v>563189</v>
      </c>
      <c r="AR2786" s="31">
        <v>498369</v>
      </c>
      <c r="AS2786" s="31">
        <v>559933</v>
      </c>
      <c r="AT2786" s="31">
        <v>557836</v>
      </c>
      <c r="AU2786" s="31">
        <v>510102</v>
      </c>
      <c r="AV2786" s="31">
        <v>642057</v>
      </c>
      <c r="AW2786" s="31">
        <v>561237</v>
      </c>
      <c r="AX2786" s="31">
        <v>51154</v>
      </c>
      <c r="AY2786" s="31">
        <v>32096</v>
      </c>
      <c r="AZ2786" s="31">
        <v>83250</v>
      </c>
    </row>
    <row r="2787" spans="1:52" ht="15" customHeight="1">
      <c r="A2787" s="29" t="s">
        <v>8844</v>
      </c>
      <c r="B2787" s="34">
        <v>33745</v>
      </c>
      <c r="C2787" s="28">
        <v>225</v>
      </c>
      <c r="D2787" s="28">
        <v>27</v>
      </c>
      <c r="E2787" s="28">
        <v>30.9</v>
      </c>
      <c r="F2787" s="29" t="s">
        <v>242</v>
      </c>
      <c r="G2787" s="29" t="s">
        <v>3925</v>
      </c>
      <c r="H2787" s="28">
        <v>665</v>
      </c>
      <c r="I2787" s="29" t="s">
        <v>8538</v>
      </c>
      <c r="J2787" s="33" t="s">
        <v>8843</v>
      </c>
      <c r="K2787" s="29" t="s">
        <v>178</v>
      </c>
      <c r="L2787" s="29" t="s">
        <v>8613</v>
      </c>
      <c r="M2787" s="29" t="s">
        <v>8842</v>
      </c>
      <c r="N2787" s="28">
        <v>461330.7</v>
      </c>
      <c r="O2787" s="28">
        <v>6266045</v>
      </c>
      <c r="P2787" s="29" t="s">
        <v>8841</v>
      </c>
      <c r="Q2787" s="32" t="s">
        <v>207</v>
      </c>
      <c r="R2787" s="19"/>
      <c r="S2787" s="19"/>
      <c r="T2787" s="19"/>
      <c r="U2787" s="19"/>
      <c r="V2787" s="19"/>
      <c r="W2787" s="19"/>
      <c r="X2787" s="19"/>
      <c r="Y2787" s="19"/>
      <c r="Z2787" s="19"/>
      <c r="AA2787" s="19"/>
      <c r="AB2787" s="19"/>
      <c r="AC2787" s="19"/>
      <c r="AD2787" s="19"/>
      <c r="AE2787" s="19"/>
      <c r="AF2787" s="19"/>
      <c r="AG2787" s="31">
        <v>310890</v>
      </c>
      <c r="AH2787" s="31">
        <v>626150</v>
      </c>
      <c r="AI2787" s="31">
        <v>653620</v>
      </c>
      <c r="AJ2787" s="31">
        <v>614160</v>
      </c>
      <c r="AK2787" s="31">
        <v>545990</v>
      </c>
      <c r="AL2787" s="31">
        <v>599960</v>
      </c>
      <c r="AM2787" s="31">
        <v>622728</v>
      </c>
      <c r="AN2787" s="31">
        <v>559664</v>
      </c>
      <c r="AO2787" s="31">
        <v>605969</v>
      </c>
      <c r="AP2787" s="31">
        <v>523714</v>
      </c>
      <c r="AQ2787" s="31">
        <v>554789</v>
      </c>
      <c r="AR2787" s="31">
        <v>486258</v>
      </c>
      <c r="AS2787" s="31">
        <v>549994</v>
      </c>
      <c r="AT2787" s="31">
        <v>561269</v>
      </c>
      <c r="AU2787" s="31">
        <v>492565</v>
      </c>
      <c r="AV2787" s="31">
        <v>629942</v>
      </c>
      <c r="AW2787" s="31">
        <v>515856</v>
      </c>
      <c r="AX2787" s="31">
        <v>49535</v>
      </c>
      <c r="AY2787" s="31">
        <v>30708</v>
      </c>
      <c r="AZ2787" s="31">
        <v>80243</v>
      </c>
    </row>
    <row r="2788" spans="1:52" ht="15" customHeight="1">
      <c r="A2788" s="29" t="s">
        <v>8840</v>
      </c>
      <c r="B2788" s="34">
        <v>33757</v>
      </c>
      <c r="C2788" s="28">
        <v>225</v>
      </c>
      <c r="D2788" s="28">
        <v>27</v>
      </c>
      <c r="E2788" s="28">
        <v>31.5</v>
      </c>
      <c r="F2788" s="29" t="s">
        <v>242</v>
      </c>
      <c r="G2788" s="29" t="s">
        <v>3925</v>
      </c>
      <c r="H2788" s="28">
        <v>665</v>
      </c>
      <c r="I2788" s="29" t="s">
        <v>8538</v>
      </c>
      <c r="J2788" s="33" t="s">
        <v>8839</v>
      </c>
      <c r="K2788" s="29" t="s">
        <v>178</v>
      </c>
      <c r="L2788" s="29" t="s">
        <v>8613</v>
      </c>
      <c r="M2788" s="29" t="s">
        <v>1795</v>
      </c>
      <c r="N2788" s="28">
        <v>460903.2</v>
      </c>
      <c r="O2788" s="28">
        <v>6265021</v>
      </c>
      <c r="P2788" s="29" t="s">
        <v>8838</v>
      </c>
      <c r="Q2788" s="32" t="s">
        <v>207</v>
      </c>
      <c r="R2788" s="19"/>
      <c r="S2788" s="19"/>
      <c r="T2788" s="19"/>
      <c r="U2788" s="19"/>
      <c r="V2788" s="19"/>
      <c r="W2788" s="19"/>
      <c r="X2788" s="19"/>
      <c r="Y2788" s="19"/>
      <c r="Z2788" s="19"/>
      <c r="AA2788" s="19"/>
      <c r="AB2788" s="19"/>
      <c r="AC2788" s="19"/>
      <c r="AD2788" s="19"/>
      <c r="AE2788" s="19"/>
      <c r="AF2788" s="19"/>
      <c r="AG2788" s="31">
        <v>254030</v>
      </c>
      <c r="AH2788" s="31">
        <v>520390</v>
      </c>
      <c r="AI2788" s="31">
        <v>542500</v>
      </c>
      <c r="AJ2788" s="31">
        <v>581560</v>
      </c>
      <c r="AK2788" s="31">
        <v>512630</v>
      </c>
      <c r="AL2788" s="31">
        <v>554780</v>
      </c>
      <c r="AM2788" s="31">
        <v>595805</v>
      </c>
      <c r="AN2788" s="31">
        <v>516821</v>
      </c>
      <c r="AO2788" s="31">
        <v>564596</v>
      </c>
      <c r="AP2788" s="31">
        <v>478955</v>
      </c>
      <c r="AQ2788" s="31">
        <v>510379</v>
      </c>
      <c r="AR2788" s="31">
        <v>440504</v>
      </c>
      <c r="AS2788" s="31">
        <v>505747</v>
      </c>
      <c r="AT2788" s="31">
        <v>518515</v>
      </c>
      <c r="AU2788" s="31">
        <v>462904</v>
      </c>
      <c r="AV2788" s="31">
        <v>588593</v>
      </c>
      <c r="AW2788" s="31">
        <v>515605</v>
      </c>
      <c r="AX2788" s="31">
        <v>45913</v>
      </c>
      <c r="AY2788" s="31">
        <v>28193</v>
      </c>
      <c r="AZ2788" s="31">
        <v>74106</v>
      </c>
    </row>
    <row r="2789" spans="1:52" ht="15" customHeight="1">
      <c r="A2789" s="29" t="s">
        <v>8837</v>
      </c>
      <c r="B2789" s="34">
        <v>33977</v>
      </c>
      <c r="C2789" s="28">
        <v>225</v>
      </c>
      <c r="D2789" s="28">
        <v>27</v>
      </c>
      <c r="E2789" s="28">
        <v>30.7</v>
      </c>
      <c r="F2789" s="29" t="s">
        <v>242</v>
      </c>
      <c r="G2789" s="29" t="s">
        <v>3925</v>
      </c>
      <c r="H2789" s="28">
        <v>665</v>
      </c>
      <c r="I2789" s="29" t="s">
        <v>8538</v>
      </c>
      <c r="J2789" s="33" t="s">
        <v>8836</v>
      </c>
      <c r="K2789" s="29" t="s">
        <v>178</v>
      </c>
      <c r="L2789" s="29" t="s">
        <v>8835</v>
      </c>
      <c r="M2789" s="29" t="s">
        <v>2268</v>
      </c>
      <c r="N2789" s="28">
        <v>450632.4</v>
      </c>
      <c r="O2789" s="28">
        <v>6258718</v>
      </c>
      <c r="P2789" s="29" t="s">
        <v>8834</v>
      </c>
      <c r="Q2789" s="32" t="s">
        <v>207</v>
      </c>
      <c r="R2789" s="19"/>
      <c r="S2789" s="19"/>
      <c r="T2789" s="19"/>
      <c r="U2789" s="19"/>
      <c r="V2789" s="19"/>
      <c r="W2789" s="19"/>
      <c r="X2789" s="19"/>
      <c r="Y2789" s="19"/>
      <c r="Z2789" s="19"/>
      <c r="AA2789" s="19"/>
      <c r="AB2789" s="19"/>
      <c r="AC2789" s="19"/>
      <c r="AD2789" s="19"/>
      <c r="AE2789" s="19"/>
      <c r="AF2789" s="19"/>
      <c r="AG2789" s="19"/>
      <c r="AH2789" s="31">
        <v>595320</v>
      </c>
      <c r="AI2789" s="31">
        <v>653700</v>
      </c>
      <c r="AJ2789" s="31">
        <v>619930</v>
      </c>
      <c r="AK2789" s="31">
        <v>524370</v>
      </c>
      <c r="AL2789" s="31">
        <v>566020</v>
      </c>
      <c r="AM2789" s="31">
        <v>644671</v>
      </c>
      <c r="AN2789" s="31">
        <v>561916</v>
      </c>
      <c r="AO2789" s="31">
        <v>614982</v>
      </c>
      <c r="AP2789" s="31">
        <v>517549</v>
      </c>
      <c r="AQ2789" s="31">
        <v>534633</v>
      </c>
      <c r="AR2789" s="31">
        <v>486564</v>
      </c>
      <c r="AS2789" s="31">
        <v>573016</v>
      </c>
      <c r="AT2789" s="31">
        <v>578911</v>
      </c>
      <c r="AU2789" s="31">
        <v>510880</v>
      </c>
      <c r="AV2789" s="31">
        <v>577710</v>
      </c>
      <c r="AW2789" s="31">
        <v>557144</v>
      </c>
      <c r="AX2789" s="31">
        <v>49564</v>
      </c>
      <c r="AY2789" s="31">
        <v>28422</v>
      </c>
      <c r="AZ2789" s="31">
        <v>77986</v>
      </c>
    </row>
    <row r="2790" spans="1:52" ht="15" customHeight="1">
      <c r="A2790" s="29" t="s">
        <v>8833</v>
      </c>
      <c r="B2790" s="34">
        <v>34003</v>
      </c>
      <c r="C2790" s="28">
        <v>225</v>
      </c>
      <c r="D2790" s="28">
        <v>27</v>
      </c>
      <c r="E2790" s="28">
        <v>30.9</v>
      </c>
      <c r="F2790" s="29" t="s">
        <v>242</v>
      </c>
      <c r="G2790" s="29" t="s">
        <v>3925</v>
      </c>
      <c r="H2790" s="28">
        <v>665</v>
      </c>
      <c r="I2790" s="29" t="s">
        <v>8538</v>
      </c>
      <c r="J2790" s="33" t="s">
        <v>8832</v>
      </c>
      <c r="K2790" s="29" t="s">
        <v>178</v>
      </c>
      <c r="L2790" s="29" t="s">
        <v>8754</v>
      </c>
      <c r="M2790" s="29" t="s">
        <v>8829</v>
      </c>
      <c r="N2790" s="28">
        <v>452732.7</v>
      </c>
      <c r="O2790" s="28">
        <v>6256737</v>
      </c>
      <c r="P2790" s="29" t="s">
        <v>8828</v>
      </c>
      <c r="Q2790" s="32" t="s">
        <v>207</v>
      </c>
      <c r="R2790" s="19"/>
      <c r="S2790" s="19"/>
      <c r="T2790" s="19"/>
      <c r="U2790" s="19"/>
      <c r="V2790" s="19"/>
      <c r="W2790" s="19"/>
      <c r="X2790" s="19"/>
      <c r="Y2790" s="19"/>
      <c r="Z2790" s="19"/>
      <c r="AA2790" s="19"/>
      <c r="AB2790" s="19"/>
      <c r="AC2790" s="19"/>
      <c r="AD2790" s="19"/>
      <c r="AE2790" s="19"/>
      <c r="AF2790" s="19"/>
      <c r="AG2790" s="19"/>
      <c r="AH2790" s="31">
        <v>422950</v>
      </c>
      <c r="AI2790" s="31">
        <v>553200</v>
      </c>
      <c r="AJ2790" s="31">
        <v>529300</v>
      </c>
      <c r="AK2790" s="31">
        <v>435700</v>
      </c>
      <c r="AL2790" s="31">
        <v>484200</v>
      </c>
      <c r="AM2790" s="31">
        <v>542904</v>
      </c>
      <c r="AN2790" s="31">
        <v>477026.5</v>
      </c>
      <c r="AO2790" s="31">
        <v>522583</v>
      </c>
      <c r="AP2790" s="31">
        <v>418663</v>
      </c>
      <c r="AQ2790" s="31">
        <v>449716.5</v>
      </c>
      <c r="AR2790" s="31">
        <v>392402</v>
      </c>
      <c r="AS2790" s="31">
        <v>453297</v>
      </c>
      <c r="AT2790" s="31">
        <v>448666.5</v>
      </c>
      <c r="AU2790" s="31">
        <v>402786.5</v>
      </c>
      <c r="AV2790" s="31">
        <v>505436</v>
      </c>
      <c r="AW2790" s="31">
        <v>462409.5</v>
      </c>
      <c r="AX2790" s="31">
        <v>40257</v>
      </c>
      <c r="AY2790" s="31">
        <v>20960.5</v>
      </c>
      <c r="AZ2790" s="31">
        <v>61217.5</v>
      </c>
    </row>
    <row r="2791" spans="1:52" ht="15" customHeight="1">
      <c r="A2791" s="29" t="s">
        <v>8831</v>
      </c>
      <c r="B2791" s="34">
        <v>34003</v>
      </c>
      <c r="C2791" s="28">
        <v>225</v>
      </c>
      <c r="D2791" s="28">
        <v>27</v>
      </c>
      <c r="E2791" s="28">
        <v>30.9</v>
      </c>
      <c r="F2791" s="29" t="s">
        <v>242</v>
      </c>
      <c r="G2791" s="29" t="s">
        <v>3925</v>
      </c>
      <c r="H2791" s="28">
        <v>665</v>
      </c>
      <c r="I2791" s="29" t="s">
        <v>8538</v>
      </c>
      <c r="J2791" s="33" t="s">
        <v>8830</v>
      </c>
      <c r="K2791" s="29" t="s">
        <v>178</v>
      </c>
      <c r="L2791" s="29" t="s">
        <v>8754</v>
      </c>
      <c r="M2791" s="29" t="s">
        <v>8829</v>
      </c>
      <c r="N2791" s="28">
        <v>452721</v>
      </c>
      <c r="O2791" s="28">
        <v>6256869</v>
      </c>
      <c r="P2791" s="29" t="s">
        <v>8828</v>
      </c>
      <c r="Q2791" s="32" t="s">
        <v>207</v>
      </c>
      <c r="R2791" s="19"/>
      <c r="S2791" s="19"/>
      <c r="T2791" s="19"/>
      <c r="U2791" s="19"/>
      <c r="V2791" s="19"/>
      <c r="W2791" s="19"/>
      <c r="X2791" s="19"/>
      <c r="Y2791" s="19"/>
      <c r="Z2791" s="19"/>
      <c r="AA2791" s="19"/>
      <c r="AB2791" s="19"/>
      <c r="AC2791" s="19"/>
      <c r="AD2791" s="19"/>
      <c r="AE2791" s="19"/>
      <c r="AF2791" s="19"/>
      <c r="AG2791" s="19"/>
      <c r="AH2791" s="31">
        <v>422950</v>
      </c>
      <c r="AI2791" s="31">
        <v>553200</v>
      </c>
      <c r="AJ2791" s="31">
        <v>529300</v>
      </c>
      <c r="AK2791" s="31">
        <v>435700</v>
      </c>
      <c r="AL2791" s="31">
        <v>484200</v>
      </c>
      <c r="AM2791" s="31">
        <v>542904</v>
      </c>
      <c r="AN2791" s="31">
        <v>477026.5</v>
      </c>
      <c r="AO2791" s="31">
        <v>522583</v>
      </c>
      <c r="AP2791" s="31">
        <v>418663</v>
      </c>
      <c r="AQ2791" s="31">
        <v>449716.5</v>
      </c>
      <c r="AR2791" s="31">
        <v>392402</v>
      </c>
      <c r="AS2791" s="31">
        <v>453297</v>
      </c>
      <c r="AT2791" s="31">
        <v>448666.5</v>
      </c>
      <c r="AU2791" s="31">
        <v>402786.5</v>
      </c>
      <c r="AV2791" s="31">
        <v>505436</v>
      </c>
      <c r="AW2791" s="31">
        <v>462409.5</v>
      </c>
      <c r="AX2791" s="31">
        <v>40257</v>
      </c>
      <c r="AY2791" s="31">
        <v>20960.5</v>
      </c>
      <c r="AZ2791" s="31">
        <v>61217.5</v>
      </c>
    </row>
    <row r="2792" spans="1:52" ht="15" customHeight="1">
      <c r="A2792" s="29" t="s">
        <v>8827</v>
      </c>
      <c r="B2792" s="34">
        <v>34008</v>
      </c>
      <c r="C2792" s="28">
        <v>225</v>
      </c>
      <c r="D2792" s="28">
        <v>27</v>
      </c>
      <c r="E2792" s="28">
        <v>31.5</v>
      </c>
      <c r="F2792" s="29" t="s">
        <v>242</v>
      </c>
      <c r="G2792" s="29" t="s">
        <v>3925</v>
      </c>
      <c r="H2792" s="28">
        <v>665</v>
      </c>
      <c r="I2792" s="29" t="s">
        <v>8538</v>
      </c>
      <c r="J2792" s="33" t="s">
        <v>8826</v>
      </c>
      <c r="K2792" s="29" t="s">
        <v>178</v>
      </c>
      <c r="L2792" s="29" t="s">
        <v>8754</v>
      </c>
      <c r="M2792" s="29" t="s">
        <v>8815</v>
      </c>
      <c r="N2792" s="28">
        <v>453692.8</v>
      </c>
      <c r="O2792" s="28">
        <v>6254626</v>
      </c>
      <c r="P2792" s="29" t="s">
        <v>8825</v>
      </c>
      <c r="Q2792" s="32" t="s">
        <v>207</v>
      </c>
      <c r="R2792" s="19"/>
      <c r="S2792" s="19"/>
      <c r="T2792" s="19"/>
      <c r="U2792" s="19"/>
      <c r="V2792" s="19"/>
      <c r="W2792" s="19"/>
      <c r="X2792" s="19"/>
      <c r="Y2792" s="19"/>
      <c r="Z2792" s="19"/>
      <c r="AA2792" s="19"/>
      <c r="AB2792" s="19"/>
      <c r="AC2792" s="19"/>
      <c r="AD2792" s="19"/>
      <c r="AE2792" s="19"/>
      <c r="AF2792" s="19"/>
      <c r="AG2792" s="19"/>
      <c r="AH2792" s="31">
        <v>434750</v>
      </c>
      <c r="AI2792" s="31">
        <v>580030</v>
      </c>
      <c r="AJ2792" s="31">
        <v>547850</v>
      </c>
      <c r="AK2792" s="31">
        <v>459580</v>
      </c>
      <c r="AL2792" s="31">
        <v>513050</v>
      </c>
      <c r="AM2792" s="31">
        <v>565929</v>
      </c>
      <c r="AN2792" s="31">
        <v>493897</v>
      </c>
      <c r="AO2792" s="31">
        <v>542110</v>
      </c>
      <c r="AP2792" s="31">
        <v>444247</v>
      </c>
      <c r="AQ2792" s="31">
        <v>466245</v>
      </c>
      <c r="AR2792" s="31">
        <v>429353</v>
      </c>
      <c r="AS2792" s="31">
        <v>493327</v>
      </c>
      <c r="AT2792" s="31">
        <v>491113</v>
      </c>
      <c r="AU2792" s="31">
        <v>441985</v>
      </c>
      <c r="AV2792" s="31">
        <v>556969</v>
      </c>
      <c r="AW2792" s="31">
        <v>502537</v>
      </c>
      <c r="AX2792" s="31">
        <v>42848</v>
      </c>
      <c r="AY2792" s="31">
        <v>24521</v>
      </c>
      <c r="AZ2792" s="31">
        <v>67369</v>
      </c>
    </row>
    <row r="2793" spans="1:52" ht="15" customHeight="1">
      <c r="A2793" s="29" t="s">
        <v>8824</v>
      </c>
      <c r="B2793" s="34">
        <v>34256</v>
      </c>
      <c r="C2793" s="28">
        <v>225</v>
      </c>
      <c r="D2793" s="28">
        <v>29</v>
      </c>
      <c r="E2793" s="28">
        <v>30.7</v>
      </c>
      <c r="F2793" s="29" t="s">
        <v>242</v>
      </c>
      <c r="G2793" s="29" t="s">
        <v>3997</v>
      </c>
      <c r="H2793" s="28">
        <v>665</v>
      </c>
      <c r="I2793" s="29" t="s">
        <v>8538</v>
      </c>
      <c r="J2793" s="33" t="s">
        <v>8823</v>
      </c>
      <c r="K2793" s="29" t="s">
        <v>178</v>
      </c>
      <c r="L2793" s="29" t="s">
        <v>8822</v>
      </c>
      <c r="M2793" s="29" t="s">
        <v>575</v>
      </c>
      <c r="N2793" s="28">
        <v>450253</v>
      </c>
      <c r="O2793" s="28">
        <v>6265184</v>
      </c>
      <c r="P2793" s="29" t="s">
        <v>8821</v>
      </c>
      <c r="Q2793" s="32" t="s">
        <v>207</v>
      </c>
      <c r="R2793" s="19"/>
      <c r="S2793" s="19"/>
      <c r="T2793" s="19"/>
      <c r="U2793" s="19"/>
      <c r="V2793" s="19"/>
      <c r="W2793" s="19"/>
      <c r="X2793" s="19"/>
      <c r="Y2793" s="19"/>
      <c r="Z2793" s="19"/>
      <c r="AA2793" s="19"/>
      <c r="AB2793" s="19"/>
      <c r="AC2793" s="19"/>
      <c r="AD2793" s="19"/>
      <c r="AE2793" s="19"/>
      <c r="AF2793" s="19"/>
      <c r="AG2793" s="19"/>
      <c r="AH2793" s="31">
        <v>124350</v>
      </c>
      <c r="AI2793" s="31">
        <v>716350</v>
      </c>
      <c r="AJ2793" s="31">
        <v>701010</v>
      </c>
      <c r="AK2793" s="31">
        <v>602400</v>
      </c>
      <c r="AL2793" s="31">
        <v>662980</v>
      </c>
      <c r="AM2793" s="31">
        <v>732367</v>
      </c>
      <c r="AN2793" s="31">
        <v>658659</v>
      </c>
      <c r="AO2793" s="31">
        <v>763428</v>
      </c>
      <c r="AP2793" s="31">
        <v>690180</v>
      </c>
      <c r="AQ2793" s="31">
        <v>719717</v>
      </c>
      <c r="AR2793" s="31">
        <v>665792</v>
      </c>
      <c r="AS2793" s="31">
        <v>754796</v>
      </c>
      <c r="AT2793" s="31">
        <v>777857</v>
      </c>
      <c r="AU2793" s="31">
        <v>712927</v>
      </c>
      <c r="AV2793" s="31">
        <v>801404</v>
      </c>
      <c r="AW2793" s="31">
        <v>738685</v>
      </c>
      <c r="AX2793" s="31">
        <v>66464</v>
      </c>
      <c r="AY2793" s="31">
        <v>38529</v>
      </c>
      <c r="AZ2793" s="31">
        <v>104993</v>
      </c>
    </row>
    <row r="2794" spans="1:52" ht="15" customHeight="1">
      <c r="A2794" s="29" t="s">
        <v>8820</v>
      </c>
      <c r="B2794" s="34">
        <v>34278</v>
      </c>
      <c r="C2794" s="28">
        <v>225</v>
      </c>
      <c r="D2794" s="28">
        <v>27</v>
      </c>
      <c r="E2794" s="28">
        <v>30.9</v>
      </c>
      <c r="F2794" s="29" t="s">
        <v>242</v>
      </c>
      <c r="G2794" s="29" t="s">
        <v>3925</v>
      </c>
      <c r="H2794" s="28">
        <v>665</v>
      </c>
      <c r="I2794" s="29" t="s">
        <v>8538</v>
      </c>
      <c r="J2794" s="33" t="s">
        <v>8819</v>
      </c>
      <c r="K2794" s="29" t="s">
        <v>178</v>
      </c>
      <c r="L2794" s="29" t="s">
        <v>8754</v>
      </c>
      <c r="M2794" s="29" t="s">
        <v>8815</v>
      </c>
      <c r="N2794" s="28">
        <v>453737.6</v>
      </c>
      <c r="O2794" s="28">
        <v>6254784</v>
      </c>
      <c r="P2794" s="29" t="s">
        <v>8818</v>
      </c>
      <c r="Q2794" s="32" t="s">
        <v>207</v>
      </c>
      <c r="R2794" s="19"/>
      <c r="S2794" s="19"/>
      <c r="T2794" s="19"/>
      <c r="U2794" s="19"/>
      <c r="V2794" s="19"/>
      <c r="W2794" s="19"/>
      <c r="X2794" s="19"/>
      <c r="Y2794" s="19"/>
      <c r="Z2794" s="19"/>
      <c r="AA2794" s="19"/>
      <c r="AB2794" s="19"/>
      <c r="AC2794" s="19"/>
      <c r="AD2794" s="19"/>
      <c r="AE2794" s="19"/>
      <c r="AF2794" s="19"/>
      <c r="AG2794" s="19"/>
      <c r="AH2794" s="31">
        <v>74430</v>
      </c>
      <c r="AI2794" s="31">
        <v>564780</v>
      </c>
      <c r="AJ2794" s="31">
        <v>536180</v>
      </c>
      <c r="AK2794" s="31">
        <v>449400</v>
      </c>
      <c r="AL2794" s="31">
        <v>499350</v>
      </c>
      <c r="AM2794" s="31">
        <v>554062</v>
      </c>
      <c r="AN2794" s="31">
        <v>477508</v>
      </c>
      <c r="AO2794" s="31">
        <v>526411</v>
      </c>
      <c r="AP2794" s="31">
        <v>439237</v>
      </c>
      <c r="AQ2794" s="31">
        <v>466812</v>
      </c>
      <c r="AR2794" s="31">
        <v>417454</v>
      </c>
      <c r="AS2794" s="31">
        <v>485334</v>
      </c>
      <c r="AT2794" s="31">
        <v>482712</v>
      </c>
      <c r="AU2794" s="31">
        <v>432835</v>
      </c>
      <c r="AV2794" s="31">
        <v>549920</v>
      </c>
      <c r="AW2794" s="31">
        <v>467904</v>
      </c>
      <c r="AX2794" s="31">
        <v>40247</v>
      </c>
      <c r="AY2794" s="31">
        <v>24118</v>
      </c>
      <c r="AZ2794" s="31">
        <v>64365</v>
      </c>
    </row>
    <row r="2795" spans="1:52" ht="15" customHeight="1">
      <c r="A2795" s="29" t="s">
        <v>8817</v>
      </c>
      <c r="B2795" s="34">
        <v>34454</v>
      </c>
      <c r="C2795" s="28">
        <v>225</v>
      </c>
      <c r="D2795" s="28">
        <v>27</v>
      </c>
      <c r="E2795" s="28">
        <v>31.5</v>
      </c>
      <c r="F2795" s="29" t="s">
        <v>242</v>
      </c>
      <c r="G2795" s="29" t="s">
        <v>3925</v>
      </c>
      <c r="H2795" s="28">
        <v>665</v>
      </c>
      <c r="I2795" s="29" t="s">
        <v>8538</v>
      </c>
      <c r="J2795" s="33" t="s">
        <v>8816</v>
      </c>
      <c r="K2795" s="29" t="s">
        <v>178</v>
      </c>
      <c r="L2795" s="29" t="s">
        <v>8754</v>
      </c>
      <c r="M2795" s="29" t="s">
        <v>8815</v>
      </c>
      <c r="N2795" s="28">
        <v>453849</v>
      </c>
      <c r="O2795" s="28">
        <v>6254660</v>
      </c>
      <c r="P2795" s="29" t="s">
        <v>8814</v>
      </c>
      <c r="Q2795" s="32" t="s">
        <v>207</v>
      </c>
      <c r="R2795" s="19"/>
      <c r="S2795" s="19"/>
      <c r="T2795" s="19"/>
      <c r="U2795" s="19"/>
      <c r="V2795" s="19"/>
      <c r="W2795" s="19"/>
      <c r="X2795" s="19"/>
      <c r="Y2795" s="19"/>
      <c r="Z2795" s="19"/>
      <c r="AA2795" s="19"/>
      <c r="AB2795" s="19"/>
      <c r="AC2795" s="19"/>
      <c r="AD2795" s="19"/>
      <c r="AE2795" s="19"/>
      <c r="AF2795" s="19"/>
      <c r="AG2795" s="19"/>
      <c r="AH2795" s="19"/>
      <c r="AI2795" s="31">
        <v>310860</v>
      </c>
      <c r="AJ2795" s="31">
        <v>530800</v>
      </c>
      <c r="AK2795" s="31">
        <v>439380</v>
      </c>
      <c r="AL2795" s="31">
        <v>490670</v>
      </c>
      <c r="AM2795" s="31">
        <v>546282</v>
      </c>
      <c r="AN2795" s="31">
        <v>470408</v>
      </c>
      <c r="AO2795" s="31">
        <v>511100</v>
      </c>
      <c r="AP2795" s="31">
        <v>423956</v>
      </c>
      <c r="AQ2795" s="31">
        <v>452918</v>
      </c>
      <c r="AR2795" s="31">
        <v>411906</v>
      </c>
      <c r="AS2795" s="31">
        <v>478353</v>
      </c>
      <c r="AT2795" s="31">
        <v>472782</v>
      </c>
      <c r="AU2795" s="31">
        <v>435663</v>
      </c>
      <c r="AV2795" s="31">
        <v>492134</v>
      </c>
      <c r="AW2795" s="31">
        <v>453368</v>
      </c>
      <c r="AX2795" s="31">
        <v>31514</v>
      </c>
      <c r="AY2795" s="31">
        <v>24299</v>
      </c>
      <c r="AZ2795" s="31">
        <v>55813</v>
      </c>
    </row>
    <row r="2796" spans="1:52" ht="15" customHeight="1">
      <c r="A2796" s="29" t="s">
        <v>8813</v>
      </c>
      <c r="B2796" s="34">
        <v>34306</v>
      </c>
      <c r="C2796" s="28">
        <v>300</v>
      </c>
      <c r="D2796" s="28">
        <v>33.4</v>
      </c>
      <c r="E2796" s="28">
        <v>30</v>
      </c>
      <c r="F2796" s="29" t="s">
        <v>440</v>
      </c>
      <c r="G2796" s="29" t="s">
        <v>8739</v>
      </c>
      <c r="H2796" s="28">
        <v>665</v>
      </c>
      <c r="I2796" s="29" t="s">
        <v>8538</v>
      </c>
      <c r="J2796" s="33" t="s">
        <v>8812</v>
      </c>
      <c r="K2796" s="29" t="s">
        <v>178</v>
      </c>
      <c r="L2796" s="29" t="s">
        <v>8597</v>
      </c>
      <c r="M2796" s="29" t="s">
        <v>1472</v>
      </c>
      <c r="N2796" s="28">
        <v>452220.6</v>
      </c>
      <c r="O2796" s="28">
        <v>6260290</v>
      </c>
      <c r="P2796" s="29" t="s">
        <v>8811</v>
      </c>
      <c r="Q2796" s="32" t="s">
        <v>207</v>
      </c>
      <c r="R2796" s="19"/>
      <c r="S2796" s="19"/>
      <c r="T2796" s="19"/>
      <c r="U2796" s="19"/>
      <c r="V2796" s="19"/>
      <c r="W2796" s="19"/>
      <c r="X2796" s="19"/>
      <c r="Y2796" s="19"/>
      <c r="Z2796" s="19"/>
      <c r="AA2796" s="19"/>
      <c r="AB2796" s="19"/>
      <c r="AC2796" s="19"/>
      <c r="AD2796" s="19"/>
      <c r="AE2796" s="19"/>
      <c r="AF2796" s="19"/>
      <c r="AG2796" s="19"/>
      <c r="AH2796" s="31">
        <v>0</v>
      </c>
      <c r="AI2796" s="31">
        <v>747150</v>
      </c>
      <c r="AJ2796" s="31">
        <v>754650</v>
      </c>
      <c r="AK2796" s="31">
        <v>629150</v>
      </c>
      <c r="AL2796" s="31">
        <v>642930</v>
      </c>
      <c r="AM2796" s="31">
        <v>770653</v>
      </c>
      <c r="AN2796" s="31">
        <v>670870</v>
      </c>
      <c r="AO2796" s="31">
        <v>738445</v>
      </c>
      <c r="AP2796" s="31">
        <v>612819</v>
      </c>
      <c r="AQ2796" s="31">
        <v>631814</v>
      </c>
      <c r="AR2796" s="31">
        <v>557544</v>
      </c>
      <c r="AS2796" s="31">
        <v>667686</v>
      </c>
      <c r="AT2796" s="31">
        <v>532669</v>
      </c>
      <c r="AU2796" s="31">
        <v>605435</v>
      </c>
      <c r="AV2796" s="31">
        <v>725533</v>
      </c>
      <c r="AW2796" s="31">
        <v>704142</v>
      </c>
      <c r="AX2796" s="31">
        <v>57185</v>
      </c>
      <c r="AY2796" s="31">
        <v>34133</v>
      </c>
      <c r="AZ2796" s="31">
        <v>91318</v>
      </c>
    </row>
    <row r="2797" spans="1:52" ht="15" customHeight="1">
      <c r="A2797" s="29" t="s">
        <v>8810</v>
      </c>
      <c r="B2797" s="34">
        <v>34594</v>
      </c>
      <c r="C2797" s="28">
        <v>300</v>
      </c>
      <c r="D2797" s="28">
        <v>31</v>
      </c>
      <c r="E2797" s="28">
        <v>30</v>
      </c>
      <c r="F2797" s="29" t="s">
        <v>440</v>
      </c>
      <c r="G2797" s="29" t="s">
        <v>8806</v>
      </c>
      <c r="H2797" s="28">
        <v>665</v>
      </c>
      <c r="I2797" s="29" t="s">
        <v>8538</v>
      </c>
      <c r="J2797" s="33" t="s">
        <v>8809</v>
      </c>
      <c r="K2797" s="29" t="s">
        <v>178</v>
      </c>
      <c r="L2797" s="29" t="s">
        <v>8613</v>
      </c>
      <c r="M2797" s="29" t="s">
        <v>1807</v>
      </c>
      <c r="N2797" s="28">
        <v>459968.2</v>
      </c>
      <c r="O2797" s="28">
        <v>6265979</v>
      </c>
      <c r="P2797" s="29" t="s">
        <v>8808</v>
      </c>
      <c r="Q2797" s="32" t="s">
        <v>207</v>
      </c>
      <c r="R2797" s="19"/>
      <c r="S2797" s="19"/>
      <c r="T2797" s="19"/>
      <c r="U2797" s="19"/>
      <c r="V2797" s="19"/>
      <c r="W2797" s="19"/>
      <c r="X2797" s="19"/>
      <c r="Y2797" s="19"/>
      <c r="Z2797" s="19"/>
      <c r="AA2797" s="19"/>
      <c r="AB2797" s="19"/>
      <c r="AC2797" s="19"/>
      <c r="AD2797" s="19"/>
      <c r="AE2797" s="19"/>
      <c r="AF2797" s="19"/>
      <c r="AG2797" s="19"/>
      <c r="AH2797" s="19"/>
      <c r="AI2797" s="31">
        <v>268570</v>
      </c>
      <c r="AJ2797" s="31">
        <v>760260</v>
      </c>
      <c r="AK2797" s="31">
        <v>649390</v>
      </c>
      <c r="AL2797" s="31">
        <v>708820</v>
      </c>
      <c r="AM2797" s="31">
        <v>753441</v>
      </c>
      <c r="AN2797" s="31">
        <v>655837</v>
      </c>
      <c r="AO2797" s="31">
        <v>733185</v>
      </c>
      <c r="AP2797" s="31">
        <v>608385</v>
      </c>
      <c r="AQ2797" s="31">
        <v>658765</v>
      </c>
      <c r="AR2797" s="31">
        <v>581712</v>
      </c>
      <c r="AS2797" s="31">
        <v>654881</v>
      </c>
      <c r="AT2797" s="31">
        <v>656383</v>
      </c>
      <c r="AU2797" s="31">
        <v>585424</v>
      </c>
      <c r="AV2797" s="31">
        <v>725528</v>
      </c>
      <c r="AW2797" s="31">
        <v>654687</v>
      </c>
      <c r="AX2797" s="31">
        <v>60086</v>
      </c>
      <c r="AY2797" s="31">
        <v>34392</v>
      </c>
      <c r="AZ2797" s="31">
        <v>94478</v>
      </c>
    </row>
    <row r="2798" spans="1:52" ht="15" customHeight="1">
      <c r="A2798" s="29" t="s">
        <v>8807</v>
      </c>
      <c r="B2798" s="34">
        <v>34605</v>
      </c>
      <c r="C2798" s="28">
        <v>225</v>
      </c>
      <c r="D2798" s="28">
        <v>29</v>
      </c>
      <c r="E2798" s="28">
        <v>30.7</v>
      </c>
      <c r="F2798" s="29" t="s">
        <v>242</v>
      </c>
      <c r="G2798" s="29" t="s">
        <v>3997</v>
      </c>
      <c r="H2798" s="28">
        <v>665</v>
      </c>
      <c r="I2798" s="29" t="s">
        <v>8538</v>
      </c>
      <c r="J2798" s="33" t="s">
        <v>8805</v>
      </c>
      <c r="K2798" s="29" t="s">
        <v>178</v>
      </c>
      <c r="L2798" s="29" t="s">
        <v>8804</v>
      </c>
      <c r="M2798" s="29" t="s">
        <v>2473</v>
      </c>
      <c r="N2798" s="28">
        <v>452948.7</v>
      </c>
      <c r="O2798" s="28">
        <v>6266323</v>
      </c>
      <c r="P2798" s="29" t="s">
        <v>8803</v>
      </c>
      <c r="Q2798" s="32" t="s">
        <v>207</v>
      </c>
      <c r="R2798" s="19"/>
      <c r="S2798" s="19"/>
      <c r="T2798" s="19"/>
      <c r="U2798" s="19"/>
      <c r="V2798" s="19"/>
      <c r="W2798" s="19"/>
      <c r="X2798" s="19"/>
      <c r="Y2798" s="19"/>
      <c r="Z2798" s="19"/>
      <c r="AA2798" s="19"/>
      <c r="AB2798" s="19"/>
      <c r="AC2798" s="19"/>
      <c r="AD2798" s="19"/>
      <c r="AE2798" s="19"/>
      <c r="AF2798" s="19"/>
      <c r="AG2798" s="19"/>
      <c r="AH2798" s="19"/>
      <c r="AI2798" s="31">
        <v>198500</v>
      </c>
      <c r="AJ2798" s="31">
        <v>766040</v>
      </c>
      <c r="AK2798" s="31">
        <v>673450</v>
      </c>
      <c r="AL2798" s="31">
        <v>724550</v>
      </c>
      <c r="AM2798" s="31">
        <v>801691</v>
      </c>
      <c r="AN2798" s="31">
        <v>715475</v>
      </c>
      <c r="AO2798" s="31">
        <v>728983</v>
      </c>
      <c r="AP2798" s="31">
        <v>651097</v>
      </c>
      <c r="AQ2798" s="31">
        <v>703337</v>
      </c>
      <c r="AR2798" s="31">
        <v>627016</v>
      </c>
      <c r="AS2798" s="31">
        <v>706895</v>
      </c>
      <c r="AT2798" s="31">
        <v>718893</v>
      </c>
      <c r="AU2798" s="31">
        <v>642032</v>
      </c>
      <c r="AV2798" s="31">
        <v>777358</v>
      </c>
      <c r="AW2798" s="31">
        <v>701967</v>
      </c>
      <c r="AX2798" s="31">
        <v>55852</v>
      </c>
      <c r="AY2798" s="31">
        <v>32431</v>
      </c>
      <c r="AZ2798" s="31">
        <v>88283</v>
      </c>
    </row>
    <row r="2799" spans="1:52" ht="15" customHeight="1">
      <c r="A2799" s="29" t="s">
        <v>8802</v>
      </c>
      <c r="B2799" s="34">
        <v>33227</v>
      </c>
      <c r="C2799" s="28">
        <v>225</v>
      </c>
      <c r="D2799" s="28">
        <v>27</v>
      </c>
      <c r="E2799" s="28">
        <v>30.9</v>
      </c>
      <c r="F2799" s="29" t="s">
        <v>242</v>
      </c>
      <c r="G2799" s="29" t="s">
        <v>3925</v>
      </c>
      <c r="H2799" s="28">
        <v>665</v>
      </c>
      <c r="I2799" s="29" t="s">
        <v>8538</v>
      </c>
      <c r="J2799" s="33" t="s">
        <v>8801</v>
      </c>
      <c r="K2799" s="29" t="s">
        <v>178</v>
      </c>
      <c r="L2799" s="29" t="s">
        <v>8786</v>
      </c>
      <c r="M2799" s="29" t="s">
        <v>1088</v>
      </c>
      <c r="N2799" s="28">
        <v>455962.5</v>
      </c>
      <c r="O2799" s="28">
        <v>6263955</v>
      </c>
      <c r="P2799" s="29" t="s">
        <v>8800</v>
      </c>
      <c r="Q2799" s="32" t="s">
        <v>207</v>
      </c>
      <c r="R2799" s="19"/>
      <c r="S2799" s="19"/>
      <c r="T2799" s="19"/>
      <c r="U2799" s="19"/>
      <c r="V2799" s="19"/>
      <c r="W2799" s="19"/>
      <c r="X2799" s="19"/>
      <c r="Y2799" s="19"/>
      <c r="Z2799" s="19"/>
      <c r="AA2799" s="19"/>
      <c r="AB2799" s="19"/>
      <c r="AC2799" s="19"/>
      <c r="AD2799" s="19"/>
      <c r="AE2799" s="31">
        <v>20297</v>
      </c>
      <c r="AF2799" s="31">
        <v>761877</v>
      </c>
      <c r="AG2799" s="31">
        <v>761878</v>
      </c>
      <c r="AH2799" s="31">
        <v>761878</v>
      </c>
      <c r="AI2799" s="31">
        <v>673500</v>
      </c>
      <c r="AJ2799" s="31">
        <v>639820</v>
      </c>
      <c r="AK2799" s="31">
        <v>552420</v>
      </c>
      <c r="AL2799" s="31">
        <v>602760</v>
      </c>
      <c r="AM2799" s="31">
        <v>662929</v>
      </c>
      <c r="AN2799" s="31">
        <v>574780</v>
      </c>
      <c r="AO2799" s="31">
        <v>628300</v>
      </c>
      <c r="AP2799" s="31">
        <v>538634</v>
      </c>
      <c r="AQ2799" s="31">
        <v>562513</v>
      </c>
      <c r="AR2799" s="31">
        <v>502153</v>
      </c>
      <c r="AS2799" s="31">
        <v>574725</v>
      </c>
      <c r="AT2799" s="31">
        <v>583088</v>
      </c>
      <c r="AU2799" s="31">
        <v>525250</v>
      </c>
      <c r="AV2799" s="31">
        <v>639666</v>
      </c>
      <c r="AW2799" s="31">
        <v>577934</v>
      </c>
      <c r="AX2799" s="31">
        <v>49493</v>
      </c>
      <c r="AY2799" s="31">
        <v>31721</v>
      </c>
      <c r="AZ2799" s="31">
        <v>81214</v>
      </c>
    </row>
    <row r="2800" spans="1:52" ht="15" customHeight="1">
      <c r="A2800" s="29" t="s">
        <v>8799</v>
      </c>
      <c r="B2800" s="34">
        <v>34670</v>
      </c>
      <c r="C2800" s="28">
        <v>225</v>
      </c>
      <c r="D2800" s="28">
        <v>29</v>
      </c>
      <c r="E2800" s="28">
        <v>31.5</v>
      </c>
      <c r="F2800" s="29" t="s">
        <v>242</v>
      </c>
      <c r="G2800" s="29" t="s">
        <v>3997</v>
      </c>
      <c r="H2800" s="28">
        <v>665</v>
      </c>
      <c r="I2800" s="29" t="s">
        <v>8538</v>
      </c>
      <c r="J2800" s="33" t="s">
        <v>8798</v>
      </c>
      <c r="K2800" s="29" t="s">
        <v>178</v>
      </c>
      <c r="L2800" s="29" t="s">
        <v>8613</v>
      </c>
      <c r="M2800" s="29" t="s">
        <v>8797</v>
      </c>
      <c r="N2800" s="28">
        <v>462305.5</v>
      </c>
      <c r="O2800" s="28">
        <v>6265944</v>
      </c>
      <c r="P2800" s="29" t="s">
        <v>8796</v>
      </c>
      <c r="Q2800" s="32" t="s">
        <v>207</v>
      </c>
      <c r="R2800" s="19"/>
      <c r="S2800" s="19"/>
      <c r="T2800" s="19"/>
      <c r="U2800" s="19"/>
      <c r="V2800" s="19"/>
      <c r="W2800" s="19"/>
      <c r="X2800" s="19"/>
      <c r="Y2800" s="19"/>
      <c r="Z2800" s="19"/>
      <c r="AA2800" s="19"/>
      <c r="AB2800" s="19"/>
      <c r="AC2800" s="19"/>
      <c r="AD2800" s="19"/>
      <c r="AE2800" s="19"/>
      <c r="AF2800" s="19"/>
      <c r="AG2800" s="19"/>
      <c r="AH2800" s="19"/>
      <c r="AI2800" s="31">
        <v>28320</v>
      </c>
      <c r="AJ2800" s="31">
        <v>705119</v>
      </c>
      <c r="AK2800" s="31">
        <v>603720</v>
      </c>
      <c r="AL2800" s="31">
        <v>662300</v>
      </c>
      <c r="AM2800" s="31">
        <v>699901</v>
      </c>
      <c r="AN2800" s="31">
        <v>621949</v>
      </c>
      <c r="AO2800" s="31">
        <v>682600</v>
      </c>
      <c r="AP2800" s="31">
        <v>586172</v>
      </c>
      <c r="AQ2800" s="31">
        <v>623659</v>
      </c>
      <c r="AR2800" s="31">
        <v>555668</v>
      </c>
      <c r="AS2800" s="31">
        <v>616396</v>
      </c>
      <c r="AT2800" s="31">
        <v>636993</v>
      </c>
      <c r="AU2800" s="31">
        <v>572248</v>
      </c>
      <c r="AV2800" s="31">
        <v>687507</v>
      </c>
      <c r="AW2800" s="31">
        <v>622314</v>
      </c>
      <c r="AX2800" s="31">
        <v>56505</v>
      </c>
      <c r="AY2800" s="31">
        <v>35240</v>
      </c>
      <c r="AZ2800" s="31">
        <v>91745</v>
      </c>
    </row>
    <row r="2801" spans="1:52" ht="15" customHeight="1">
      <c r="A2801" s="29" t="s">
        <v>8795</v>
      </c>
      <c r="B2801" s="34">
        <v>34667</v>
      </c>
      <c r="C2801" s="28">
        <v>750</v>
      </c>
      <c r="D2801" s="28">
        <v>44</v>
      </c>
      <c r="E2801" s="28">
        <v>40.5</v>
      </c>
      <c r="F2801" s="29" t="s">
        <v>2104</v>
      </c>
      <c r="G2801" s="29" t="s">
        <v>8791</v>
      </c>
      <c r="H2801" s="28">
        <v>665</v>
      </c>
      <c r="I2801" s="29" t="s">
        <v>8538</v>
      </c>
      <c r="J2801" s="33" t="s">
        <v>8794</v>
      </c>
      <c r="K2801" s="29" t="s">
        <v>178</v>
      </c>
      <c r="L2801" s="29" t="s">
        <v>8786</v>
      </c>
      <c r="M2801" s="29" t="s">
        <v>3055</v>
      </c>
      <c r="N2801" s="28">
        <v>456194.2</v>
      </c>
      <c r="O2801" s="28">
        <v>6264718</v>
      </c>
      <c r="P2801" s="29" t="s">
        <v>8793</v>
      </c>
      <c r="Q2801" s="32" t="s">
        <v>174</v>
      </c>
      <c r="R2801" s="19"/>
      <c r="S2801" s="19"/>
      <c r="T2801" s="19"/>
      <c r="U2801" s="19"/>
      <c r="V2801" s="19"/>
      <c r="W2801" s="19"/>
      <c r="X2801" s="19"/>
      <c r="Y2801" s="19"/>
      <c r="Z2801" s="19"/>
      <c r="AA2801" s="19"/>
      <c r="AB2801" s="19"/>
      <c r="AC2801" s="19"/>
      <c r="AD2801" s="19"/>
      <c r="AE2801" s="19"/>
      <c r="AF2801" s="19"/>
      <c r="AG2801" s="19"/>
      <c r="AH2801" s="19"/>
      <c r="AI2801" s="31">
        <v>91800</v>
      </c>
      <c r="AJ2801" s="31">
        <v>1154700</v>
      </c>
      <c r="AK2801" s="31">
        <v>1406800</v>
      </c>
      <c r="AL2801" s="31">
        <v>1656100</v>
      </c>
      <c r="AM2801" s="31">
        <v>1585200</v>
      </c>
      <c r="AN2801" s="31">
        <v>1615857</v>
      </c>
      <c r="AO2801" s="31">
        <v>1837050</v>
      </c>
      <c r="AP2801" s="31">
        <v>1552196</v>
      </c>
      <c r="AQ2801" s="31">
        <v>1603851</v>
      </c>
      <c r="AR2801" s="31">
        <v>1439211</v>
      </c>
      <c r="AS2801" s="31">
        <v>1712006</v>
      </c>
      <c r="AT2801" s="31">
        <v>1674059</v>
      </c>
      <c r="AU2801" s="31">
        <v>1497235</v>
      </c>
      <c r="AV2801" s="31">
        <v>1874761</v>
      </c>
      <c r="AW2801" s="31">
        <v>1624876</v>
      </c>
      <c r="AX2801" s="31">
        <v>144775</v>
      </c>
      <c r="AY2801" s="31">
        <v>93434</v>
      </c>
      <c r="AZ2801" s="31">
        <v>238209</v>
      </c>
    </row>
    <row r="2802" spans="1:52" ht="15" customHeight="1">
      <c r="A2802" s="29" t="s">
        <v>8792</v>
      </c>
      <c r="B2802" s="34">
        <v>35016</v>
      </c>
      <c r="C2802" s="28">
        <v>500</v>
      </c>
      <c r="D2802" s="28">
        <v>39</v>
      </c>
      <c r="E2802" s="28">
        <v>40</v>
      </c>
      <c r="F2802" s="29" t="s">
        <v>242</v>
      </c>
      <c r="G2802" s="29" t="s">
        <v>3971</v>
      </c>
      <c r="H2802" s="28">
        <v>665</v>
      </c>
      <c r="I2802" s="29" t="s">
        <v>8538</v>
      </c>
      <c r="J2802" s="33" t="s">
        <v>8790</v>
      </c>
      <c r="K2802" s="29" t="s">
        <v>178</v>
      </c>
      <c r="L2802" s="29" t="s">
        <v>8786</v>
      </c>
      <c r="M2802" s="29" t="s">
        <v>3945</v>
      </c>
      <c r="N2802" s="28">
        <v>456064.7</v>
      </c>
      <c r="O2802" s="28">
        <v>6264343</v>
      </c>
      <c r="P2802" s="29" t="s">
        <v>8789</v>
      </c>
      <c r="Q2802" s="32" t="s">
        <v>174</v>
      </c>
      <c r="R2802" s="19"/>
      <c r="S2802" s="19"/>
      <c r="T2802" s="19"/>
      <c r="U2802" s="19"/>
      <c r="V2802" s="19"/>
      <c r="W2802" s="19"/>
      <c r="X2802" s="19"/>
      <c r="Y2802" s="19"/>
      <c r="Z2802" s="19"/>
      <c r="AA2802" s="19"/>
      <c r="AB2802" s="19"/>
      <c r="AC2802" s="19"/>
      <c r="AD2802" s="19"/>
      <c r="AE2802" s="19"/>
      <c r="AF2802" s="19"/>
      <c r="AG2802" s="19"/>
      <c r="AH2802" s="19"/>
      <c r="AI2802" s="19"/>
      <c r="AJ2802" s="31">
        <v>92400</v>
      </c>
      <c r="AK2802" s="31">
        <v>1243200</v>
      </c>
      <c r="AL2802" s="31">
        <v>1351300</v>
      </c>
      <c r="AM2802" s="31">
        <v>1496100</v>
      </c>
      <c r="AN2802" s="31">
        <v>1287500</v>
      </c>
      <c r="AO2802" s="31">
        <v>1412000</v>
      </c>
      <c r="AP2802" s="31">
        <v>1196681</v>
      </c>
      <c r="AQ2802" s="31">
        <v>1300273</v>
      </c>
      <c r="AR2802" s="31">
        <v>1122523</v>
      </c>
      <c r="AS2802" s="31">
        <v>1320333</v>
      </c>
      <c r="AT2802" s="31">
        <v>1321852</v>
      </c>
      <c r="AU2802" s="31">
        <v>1195390</v>
      </c>
      <c r="AV2802" s="31">
        <v>1465370</v>
      </c>
      <c r="AW2802" s="31">
        <v>1294919</v>
      </c>
      <c r="AX2802" s="31">
        <v>113783</v>
      </c>
      <c r="AY2802" s="31">
        <v>71908</v>
      </c>
      <c r="AZ2802" s="31">
        <v>185691</v>
      </c>
    </row>
    <row r="2803" spans="1:52" ht="15" customHeight="1">
      <c r="A2803" s="29" t="s">
        <v>8788</v>
      </c>
      <c r="B2803" s="34">
        <v>35194</v>
      </c>
      <c r="C2803" s="28">
        <v>600</v>
      </c>
      <c r="D2803" s="28">
        <v>43</v>
      </c>
      <c r="E2803" s="28">
        <v>40.5</v>
      </c>
      <c r="F2803" s="29" t="s">
        <v>1171</v>
      </c>
      <c r="G2803" s="29" t="s">
        <v>8783</v>
      </c>
      <c r="H2803" s="28">
        <v>665</v>
      </c>
      <c r="I2803" s="29" t="s">
        <v>8538</v>
      </c>
      <c r="J2803" s="33" t="s">
        <v>8787</v>
      </c>
      <c r="K2803" s="29" t="s">
        <v>178</v>
      </c>
      <c r="L2803" s="29" t="s">
        <v>8786</v>
      </c>
      <c r="M2803" s="29" t="s">
        <v>3055</v>
      </c>
      <c r="N2803" s="28">
        <v>456129</v>
      </c>
      <c r="O2803" s="28">
        <v>6264529</v>
      </c>
      <c r="P2803" s="29" t="s">
        <v>8785</v>
      </c>
      <c r="Q2803" s="32" t="s">
        <v>174</v>
      </c>
      <c r="R2803" s="19"/>
      <c r="S2803" s="19"/>
      <c r="T2803" s="19"/>
      <c r="U2803" s="19"/>
      <c r="V2803" s="19"/>
      <c r="W2803" s="19"/>
      <c r="X2803" s="19"/>
      <c r="Y2803" s="19"/>
      <c r="Z2803" s="19"/>
      <c r="AA2803" s="19"/>
      <c r="AB2803" s="19"/>
      <c r="AC2803" s="19"/>
      <c r="AD2803" s="19"/>
      <c r="AE2803" s="19"/>
      <c r="AF2803" s="19"/>
      <c r="AG2803" s="19"/>
      <c r="AH2803" s="19"/>
      <c r="AI2803" s="19"/>
      <c r="AJ2803" s="19"/>
      <c r="AK2803" s="31">
        <v>826000</v>
      </c>
      <c r="AL2803" s="31">
        <v>1744000</v>
      </c>
      <c r="AM2803" s="31">
        <v>2136000</v>
      </c>
      <c r="AN2803" s="31">
        <v>1641000</v>
      </c>
      <c r="AO2803" s="31">
        <v>739000</v>
      </c>
      <c r="AP2803" s="31">
        <v>1425754</v>
      </c>
      <c r="AQ2803" s="31">
        <v>1629280</v>
      </c>
      <c r="AR2803" s="31">
        <v>1448024</v>
      </c>
      <c r="AS2803" s="31">
        <v>1645220</v>
      </c>
      <c r="AT2803" s="31">
        <v>1650973</v>
      </c>
      <c r="AU2803" s="31">
        <v>1462651</v>
      </c>
      <c r="AV2803" s="31">
        <v>1807507</v>
      </c>
      <c r="AW2803" s="31">
        <v>1422573</v>
      </c>
      <c r="AX2803" s="31">
        <v>133361</v>
      </c>
      <c r="AY2803" s="31">
        <v>91148</v>
      </c>
      <c r="AZ2803" s="31">
        <v>224509</v>
      </c>
    </row>
    <row r="2804" spans="1:52" ht="15" customHeight="1">
      <c r="A2804" s="29" t="s">
        <v>8784</v>
      </c>
      <c r="B2804" s="34">
        <v>35121</v>
      </c>
      <c r="C2804" s="28">
        <v>600</v>
      </c>
      <c r="D2804" s="28">
        <v>42</v>
      </c>
      <c r="E2804" s="28">
        <v>40.5</v>
      </c>
      <c r="F2804" s="29" t="s">
        <v>242</v>
      </c>
      <c r="G2804" s="29" t="s">
        <v>3963</v>
      </c>
      <c r="H2804" s="28">
        <v>665</v>
      </c>
      <c r="I2804" s="29" t="s">
        <v>8538</v>
      </c>
      <c r="J2804" s="33" t="s">
        <v>8782</v>
      </c>
      <c r="K2804" s="29" t="s">
        <v>178</v>
      </c>
      <c r="L2804" s="29" t="s">
        <v>8759</v>
      </c>
      <c r="M2804" s="29" t="s">
        <v>8781</v>
      </c>
      <c r="N2804" s="28">
        <v>450210.5</v>
      </c>
      <c r="O2804" s="28">
        <v>6257271</v>
      </c>
      <c r="P2804" s="29" t="s">
        <v>8752</v>
      </c>
      <c r="Q2804" s="32" t="s">
        <v>174</v>
      </c>
      <c r="R2804" s="19"/>
      <c r="S2804" s="19"/>
      <c r="T2804" s="19"/>
      <c r="U2804" s="19"/>
      <c r="V2804" s="19"/>
      <c r="W2804" s="19"/>
      <c r="X2804" s="19"/>
      <c r="Y2804" s="19"/>
      <c r="Z2804" s="19"/>
      <c r="AA2804" s="19"/>
      <c r="AB2804" s="19"/>
      <c r="AC2804" s="19"/>
      <c r="AD2804" s="19"/>
      <c r="AE2804" s="19"/>
      <c r="AF2804" s="19"/>
      <c r="AG2804" s="19"/>
      <c r="AH2804" s="19"/>
      <c r="AI2804" s="19"/>
      <c r="AJ2804" s="19"/>
      <c r="AK2804" s="31">
        <v>892266.6875</v>
      </c>
      <c r="AL2804" s="31">
        <v>1330391.625</v>
      </c>
      <c r="AM2804" s="31">
        <v>1483858.375</v>
      </c>
      <c r="AN2804" s="31">
        <v>1342666.625</v>
      </c>
      <c r="AO2804" s="31">
        <v>1432041.625</v>
      </c>
      <c r="AP2804" s="31">
        <v>1188954.57421875</v>
      </c>
      <c r="AQ2804" s="31">
        <v>1223054.91796875</v>
      </c>
      <c r="AR2804" s="31">
        <v>1107082.2421875</v>
      </c>
      <c r="AS2804" s="31">
        <v>1289433</v>
      </c>
      <c r="AT2804" s="31">
        <v>1325875.08203125</v>
      </c>
      <c r="AU2804" s="31">
        <v>1176474.171875</v>
      </c>
      <c r="AV2804" s="31">
        <v>1499319.92578125</v>
      </c>
      <c r="AW2804" s="31">
        <v>1313660.99609375</v>
      </c>
      <c r="AX2804" s="31">
        <v>110257.25</v>
      </c>
      <c r="AY2804" s="31">
        <v>56517.33203125</v>
      </c>
      <c r="AZ2804" s="31">
        <v>166774.58203125</v>
      </c>
    </row>
    <row r="2805" spans="1:52" ht="15" customHeight="1">
      <c r="A2805" s="29" t="s">
        <v>8780</v>
      </c>
      <c r="B2805" s="34">
        <v>35121</v>
      </c>
      <c r="C2805" s="28">
        <v>600</v>
      </c>
      <c r="D2805" s="28">
        <v>42</v>
      </c>
      <c r="E2805" s="28">
        <v>40.5</v>
      </c>
      <c r="F2805" s="29" t="s">
        <v>242</v>
      </c>
      <c r="G2805" s="29" t="s">
        <v>3963</v>
      </c>
      <c r="H2805" s="28">
        <v>665</v>
      </c>
      <c r="I2805" s="29" t="s">
        <v>8538</v>
      </c>
      <c r="J2805" s="33" t="s">
        <v>8779</v>
      </c>
      <c r="K2805" s="29" t="s">
        <v>178</v>
      </c>
      <c r="L2805" s="29" t="s">
        <v>8759</v>
      </c>
      <c r="M2805" s="29" t="s">
        <v>3199</v>
      </c>
      <c r="N2805" s="28">
        <v>450555.6</v>
      </c>
      <c r="O2805" s="28">
        <v>6257458</v>
      </c>
      <c r="P2805" s="29" t="s">
        <v>8752</v>
      </c>
      <c r="Q2805" s="32" t="s">
        <v>174</v>
      </c>
      <c r="R2805" s="19"/>
      <c r="S2805" s="19"/>
      <c r="T2805" s="19"/>
      <c r="U2805" s="19"/>
      <c r="V2805" s="19"/>
      <c r="W2805" s="19"/>
      <c r="X2805" s="19"/>
      <c r="Y2805" s="19"/>
      <c r="Z2805" s="19"/>
      <c r="AA2805" s="19"/>
      <c r="AB2805" s="19"/>
      <c r="AC2805" s="19"/>
      <c r="AD2805" s="19"/>
      <c r="AE2805" s="19"/>
      <c r="AF2805" s="19"/>
      <c r="AG2805" s="19"/>
      <c r="AH2805" s="19"/>
      <c r="AI2805" s="19"/>
      <c r="AJ2805" s="19"/>
      <c r="AK2805" s="31">
        <v>892266.6875</v>
      </c>
      <c r="AL2805" s="31">
        <v>1330391.625</v>
      </c>
      <c r="AM2805" s="31">
        <v>1483858.375</v>
      </c>
      <c r="AN2805" s="31">
        <v>1342666.625</v>
      </c>
      <c r="AO2805" s="31">
        <v>1432041.625</v>
      </c>
      <c r="AP2805" s="31">
        <v>1188954.57421875</v>
      </c>
      <c r="AQ2805" s="31">
        <v>1223054.91796875</v>
      </c>
      <c r="AR2805" s="31">
        <v>1107082.2421875</v>
      </c>
      <c r="AS2805" s="31">
        <v>1289433</v>
      </c>
      <c r="AT2805" s="31">
        <v>1325875.08203125</v>
      </c>
      <c r="AU2805" s="31">
        <v>1176474.171875</v>
      </c>
      <c r="AV2805" s="31">
        <v>1499319.92578125</v>
      </c>
      <c r="AW2805" s="31">
        <v>1313660.99609375</v>
      </c>
      <c r="AX2805" s="31">
        <v>110257.25</v>
      </c>
      <c r="AY2805" s="31">
        <v>56517.33203125</v>
      </c>
      <c r="AZ2805" s="31">
        <v>166774.58203125</v>
      </c>
    </row>
    <row r="2806" spans="1:52" ht="15" customHeight="1">
      <c r="A2806" s="29" t="s">
        <v>8778</v>
      </c>
      <c r="B2806" s="34">
        <v>35121</v>
      </c>
      <c r="C2806" s="28">
        <v>600</v>
      </c>
      <c r="D2806" s="28">
        <v>42</v>
      </c>
      <c r="E2806" s="28">
        <v>40.5</v>
      </c>
      <c r="F2806" s="29" t="s">
        <v>242</v>
      </c>
      <c r="G2806" s="29" t="s">
        <v>3963</v>
      </c>
      <c r="H2806" s="28">
        <v>665</v>
      </c>
      <c r="I2806" s="29" t="s">
        <v>8538</v>
      </c>
      <c r="J2806" s="33" t="s">
        <v>8777</v>
      </c>
      <c r="K2806" s="29" t="s">
        <v>178</v>
      </c>
      <c r="L2806" s="29" t="s">
        <v>8759</v>
      </c>
      <c r="M2806" s="29" t="s">
        <v>1136</v>
      </c>
      <c r="N2806" s="28">
        <v>450900.8</v>
      </c>
      <c r="O2806" s="28">
        <v>6257646</v>
      </c>
      <c r="P2806" s="29" t="s">
        <v>8752</v>
      </c>
      <c r="Q2806" s="32" t="s">
        <v>174</v>
      </c>
      <c r="R2806" s="19"/>
      <c r="S2806" s="19"/>
      <c r="T2806" s="19"/>
      <c r="U2806" s="19"/>
      <c r="V2806" s="19"/>
      <c r="W2806" s="19"/>
      <c r="X2806" s="19"/>
      <c r="Y2806" s="19"/>
      <c r="Z2806" s="19"/>
      <c r="AA2806" s="19"/>
      <c r="AB2806" s="19"/>
      <c r="AC2806" s="19"/>
      <c r="AD2806" s="19"/>
      <c r="AE2806" s="19"/>
      <c r="AF2806" s="19"/>
      <c r="AG2806" s="19"/>
      <c r="AH2806" s="19"/>
      <c r="AI2806" s="19"/>
      <c r="AJ2806" s="19"/>
      <c r="AK2806" s="31">
        <v>892266.6875</v>
      </c>
      <c r="AL2806" s="31">
        <v>1330391.625</v>
      </c>
      <c r="AM2806" s="31">
        <v>1483858.375</v>
      </c>
      <c r="AN2806" s="31">
        <v>1342666.625</v>
      </c>
      <c r="AO2806" s="31">
        <v>1432041.625</v>
      </c>
      <c r="AP2806" s="31">
        <v>1188954.57421875</v>
      </c>
      <c r="AQ2806" s="31">
        <v>1223054.91796875</v>
      </c>
      <c r="AR2806" s="31">
        <v>1107082.2421875</v>
      </c>
      <c r="AS2806" s="31">
        <v>1289433</v>
      </c>
      <c r="AT2806" s="31">
        <v>1325875.08203125</v>
      </c>
      <c r="AU2806" s="31">
        <v>1176474.171875</v>
      </c>
      <c r="AV2806" s="31">
        <v>1499319.92578125</v>
      </c>
      <c r="AW2806" s="31">
        <v>1313660.99609375</v>
      </c>
      <c r="AX2806" s="31">
        <v>110257.25</v>
      </c>
      <c r="AY2806" s="31">
        <v>56517.33203125</v>
      </c>
      <c r="AZ2806" s="31">
        <v>166774.58203125</v>
      </c>
    </row>
    <row r="2807" spans="1:52" ht="15" customHeight="1">
      <c r="A2807" s="29" t="s">
        <v>8776</v>
      </c>
      <c r="B2807" s="34">
        <v>35121</v>
      </c>
      <c r="C2807" s="28">
        <v>600</v>
      </c>
      <c r="D2807" s="28">
        <v>42</v>
      </c>
      <c r="E2807" s="28">
        <v>40.5</v>
      </c>
      <c r="F2807" s="29" t="s">
        <v>242</v>
      </c>
      <c r="G2807" s="29" t="s">
        <v>3963</v>
      </c>
      <c r="H2807" s="28">
        <v>665</v>
      </c>
      <c r="I2807" s="29" t="s">
        <v>8538</v>
      </c>
      <c r="J2807" s="33" t="s">
        <v>8775</v>
      </c>
      <c r="K2807" s="29" t="s">
        <v>178</v>
      </c>
      <c r="L2807" s="29" t="s">
        <v>8759</v>
      </c>
      <c r="M2807" s="29" t="s">
        <v>1807</v>
      </c>
      <c r="N2807" s="28">
        <v>451246</v>
      </c>
      <c r="O2807" s="28">
        <v>6257834</v>
      </c>
      <c r="P2807" s="29" t="s">
        <v>8752</v>
      </c>
      <c r="Q2807" s="32" t="s">
        <v>174</v>
      </c>
      <c r="R2807" s="19"/>
      <c r="S2807" s="19"/>
      <c r="T2807" s="19"/>
      <c r="U2807" s="19"/>
      <c r="V2807" s="19"/>
      <c r="W2807" s="19"/>
      <c r="X2807" s="19"/>
      <c r="Y2807" s="19"/>
      <c r="Z2807" s="19"/>
      <c r="AA2807" s="19"/>
      <c r="AB2807" s="19"/>
      <c r="AC2807" s="19"/>
      <c r="AD2807" s="19"/>
      <c r="AE2807" s="19"/>
      <c r="AF2807" s="19"/>
      <c r="AG2807" s="19"/>
      <c r="AH2807" s="19"/>
      <c r="AI2807" s="19"/>
      <c r="AJ2807" s="19"/>
      <c r="AK2807" s="31">
        <v>892266.6875</v>
      </c>
      <c r="AL2807" s="31">
        <v>1330391.625</v>
      </c>
      <c r="AM2807" s="31">
        <v>1483858.375</v>
      </c>
      <c r="AN2807" s="31">
        <v>1342666.625</v>
      </c>
      <c r="AO2807" s="31">
        <v>1432041.625</v>
      </c>
      <c r="AP2807" s="31">
        <v>1188954.57421875</v>
      </c>
      <c r="AQ2807" s="31">
        <v>1223054.91796875</v>
      </c>
      <c r="AR2807" s="31">
        <v>1107082.2421875</v>
      </c>
      <c r="AS2807" s="31">
        <v>1289433</v>
      </c>
      <c r="AT2807" s="31">
        <v>1325875.08203125</v>
      </c>
      <c r="AU2807" s="31">
        <v>1176474.171875</v>
      </c>
      <c r="AV2807" s="31">
        <v>1499319.92578125</v>
      </c>
      <c r="AW2807" s="31">
        <v>1313660.99609375</v>
      </c>
      <c r="AX2807" s="31">
        <v>110257.25</v>
      </c>
      <c r="AY2807" s="31">
        <v>56517.33203125</v>
      </c>
      <c r="AZ2807" s="31">
        <v>166774.58203125</v>
      </c>
    </row>
    <row r="2808" spans="1:52" ht="15" customHeight="1">
      <c r="A2808" s="29" t="s">
        <v>8774</v>
      </c>
      <c r="B2808" s="34">
        <v>35121</v>
      </c>
      <c r="C2808" s="28">
        <v>600</v>
      </c>
      <c r="D2808" s="28">
        <v>42</v>
      </c>
      <c r="E2808" s="28">
        <v>40.5</v>
      </c>
      <c r="F2808" s="29" t="s">
        <v>242</v>
      </c>
      <c r="G2808" s="29" t="s">
        <v>3963</v>
      </c>
      <c r="H2808" s="28">
        <v>665</v>
      </c>
      <c r="I2808" s="29" t="s">
        <v>8538</v>
      </c>
      <c r="J2808" s="33" t="s">
        <v>8773</v>
      </c>
      <c r="K2808" s="29" t="s">
        <v>178</v>
      </c>
      <c r="L2808" s="29" t="s">
        <v>8759</v>
      </c>
      <c r="M2808" s="29" t="s">
        <v>8772</v>
      </c>
      <c r="N2808" s="28">
        <v>450416.5</v>
      </c>
      <c r="O2808" s="28">
        <v>6257215</v>
      </c>
      <c r="P2808" s="29" t="s">
        <v>8752</v>
      </c>
      <c r="Q2808" s="32" t="s">
        <v>174</v>
      </c>
      <c r="R2808" s="19"/>
      <c r="S2808" s="19"/>
      <c r="T2808" s="19"/>
      <c r="U2808" s="19"/>
      <c r="V2808" s="19"/>
      <c r="W2808" s="19"/>
      <c r="X2808" s="19"/>
      <c r="Y2808" s="19"/>
      <c r="Z2808" s="19"/>
      <c r="AA2808" s="19"/>
      <c r="AB2808" s="19"/>
      <c r="AC2808" s="19"/>
      <c r="AD2808" s="19"/>
      <c r="AE2808" s="19"/>
      <c r="AF2808" s="19"/>
      <c r="AG2808" s="19"/>
      <c r="AH2808" s="19"/>
      <c r="AI2808" s="19"/>
      <c r="AJ2808" s="19"/>
      <c r="AK2808" s="31">
        <v>892266.6875</v>
      </c>
      <c r="AL2808" s="31">
        <v>1330391.625</v>
      </c>
      <c r="AM2808" s="31">
        <v>1483858.375</v>
      </c>
      <c r="AN2808" s="31">
        <v>1342666.625</v>
      </c>
      <c r="AO2808" s="31">
        <v>1432041.625</v>
      </c>
      <c r="AP2808" s="31">
        <v>1188954.57421875</v>
      </c>
      <c r="AQ2808" s="31">
        <v>1223054.91796875</v>
      </c>
      <c r="AR2808" s="31">
        <v>1107082.2421875</v>
      </c>
      <c r="AS2808" s="31">
        <v>1289433</v>
      </c>
      <c r="AT2808" s="31">
        <v>1325875.08203125</v>
      </c>
      <c r="AU2808" s="31">
        <v>1176474.171875</v>
      </c>
      <c r="AV2808" s="31">
        <v>1499319.92578125</v>
      </c>
      <c r="AW2808" s="31">
        <v>1313660.99609375</v>
      </c>
      <c r="AX2808" s="31">
        <v>110257.25</v>
      </c>
      <c r="AY2808" s="31">
        <v>56517.33203125</v>
      </c>
      <c r="AZ2808" s="31">
        <v>166774.58203125</v>
      </c>
    </row>
    <row r="2809" spans="1:52" ht="15" customHeight="1">
      <c r="A2809" s="29" t="s">
        <v>8771</v>
      </c>
      <c r="B2809" s="34">
        <v>35121</v>
      </c>
      <c r="C2809" s="28">
        <v>600</v>
      </c>
      <c r="D2809" s="28">
        <v>42</v>
      </c>
      <c r="E2809" s="28">
        <v>40.5</v>
      </c>
      <c r="F2809" s="29" t="s">
        <v>242</v>
      </c>
      <c r="G2809" s="29" t="s">
        <v>3963</v>
      </c>
      <c r="H2809" s="28">
        <v>665</v>
      </c>
      <c r="I2809" s="29" t="s">
        <v>8538</v>
      </c>
      <c r="J2809" s="33" t="s">
        <v>8770</v>
      </c>
      <c r="K2809" s="29" t="s">
        <v>178</v>
      </c>
      <c r="L2809" s="29" t="s">
        <v>8759</v>
      </c>
      <c r="M2809" s="29" t="s">
        <v>8769</v>
      </c>
      <c r="N2809" s="28">
        <v>450761.8</v>
      </c>
      <c r="O2809" s="28">
        <v>6257402</v>
      </c>
      <c r="P2809" s="29" t="s">
        <v>8752</v>
      </c>
      <c r="Q2809" s="32" t="s">
        <v>174</v>
      </c>
      <c r="R2809" s="19"/>
      <c r="S2809" s="19"/>
      <c r="T2809" s="19"/>
      <c r="U2809" s="19"/>
      <c r="V2809" s="19"/>
      <c r="W2809" s="19"/>
      <c r="X2809" s="19"/>
      <c r="Y2809" s="19"/>
      <c r="Z2809" s="19"/>
      <c r="AA2809" s="19"/>
      <c r="AB2809" s="19"/>
      <c r="AC2809" s="19"/>
      <c r="AD2809" s="19"/>
      <c r="AE2809" s="19"/>
      <c r="AF2809" s="19"/>
      <c r="AG2809" s="19"/>
      <c r="AH2809" s="19"/>
      <c r="AI2809" s="19"/>
      <c r="AJ2809" s="19"/>
      <c r="AK2809" s="31">
        <v>892266.6875</v>
      </c>
      <c r="AL2809" s="31">
        <v>1330391.625</v>
      </c>
      <c r="AM2809" s="31">
        <v>1483858.375</v>
      </c>
      <c r="AN2809" s="31">
        <v>1342666.625</v>
      </c>
      <c r="AO2809" s="31">
        <v>1432041.625</v>
      </c>
      <c r="AP2809" s="31">
        <v>1188954.57421875</v>
      </c>
      <c r="AQ2809" s="31">
        <v>1223054.91796875</v>
      </c>
      <c r="AR2809" s="31">
        <v>1107082.2421875</v>
      </c>
      <c r="AS2809" s="31">
        <v>1289433</v>
      </c>
      <c r="AT2809" s="31">
        <v>1325875.08203125</v>
      </c>
      <c r="AU2809" s="31">
        <v>1176474.171875</v>
      </c>
      <c r="AV2809" s="31">
        <v>1499319.92578125</v>
      </c>
      <c r="AW2809" s="31">
        <v>1313660.99609375</v>
      </c>
      <c r="AX2809" s="31">
        <v>110257.25</v>
      </c>
      <c r="AY2809" s="31">
        <v>56517.33203125</v>
      </c>
      <c r="AZ2809" s="31">
        <v>166774.58203125</v>
      </c>
    </row>
    <row r="2810" spans="1:52" ht="15" customHeight="1">
      <c r="A2810" s="29" t="s">
        <v>8768</v>
      </c>
      <c r="B2810" s="34">
        <v>35121</v>
      </c>
      <c r="C2810" s="28">
        <v>600</v>
      </c>
      <c r="D2810" s="28">
        <v>42</v>
      </c>
      <c r="E2810" s="28">
        <v>40.5</v>
      </c>
      <c r="F2810" s="29" t="s">
        <v>242</v>
      </c>
      <c r="G2810" s="29" t="s">
        <v>3963</v>
      </c>
      <c r="H2810" s="28">
        <v>665</v>
      </c>
      <c r="I2810" s="29" t="s">
        <v>8538</v>
      </c>
      <c r="J2810" s="33" t="s">
        <v>8767</v>
      </c>
      <c r="K2810" s="29" t="s">
        <v>178</v>
      </c>
      <c r="L2810" s="29" t="s">
        <v>8759</v>
      </c>
      <c r="M2810" s="29" t="s">
        <v>3055</v>
      </c>
      <c r="N2810" s="28">
        <v>451107.9</v>
      </c>
      <c r="O2810" s="28">
        <v>6257589</v>
      </c>
      <c r="P2810" s="29" t="s">
        <v>8752</v>
      </c>
      <c r="Q2810" s="32" t="s">
        <v>174</v>
      </c>
      <c r="R2810" s="19"/>
      <c r="S2810" s="19"/>
      <c r="T2810" s="19"/>
      <c r="U2810" s="19"/>
      <c r="V2810" s="19"/>
      <c r="W2810" s="19"/>
      <c r="X2810" s="19"/>
      <c r="Y2810" s="19"/>
      <c r="Z2810" s="19"/>
      <c r="AA2810" s="19"/>
      <c r="AB2810" s="19"/>
      <c r="AC2810" s="19"/>
      <c r="AD2810" s="19"/>
      <c r="AE2810" s="19"/>
      <c r="AF2810" s="19"/>
      <c r="AG2810" s="19"/>
      <c r="AH2810" s="19"/>
      <c r="AI2810" s="19"/>
      <c r="AJ2810" s="19"/>
      <c r="AK2810" s="31">
        <v>892266.6875</v>
      </c>
      <c r="AL2810" s="31">
        <v>1330391.625</v>
      </c>
      <c r="AM2810" s="31">
        <v>1483858.375</v>
      </c>
      <c r="AN2810" s="31">
        <v>1342666.625</v>
      </c>
      <c r="AO2810" s="31">
        <v>1432041.625</v>
      </c>
      <c r="AP2810" s="31">
        <v>1188954.57421875</v>
      </c>
      <c r="AQ2810" s="31">
        <v>1223054.91796875</v>
      </c>
      <c r="AR2810" s="31">
        <v>1107082.2421875</v>
      </c>
      <c r="AS2810" s="31">
        <v>1289433</v>
      </c>
      <c r="AT2810" s="31">
        <v>1325875.08203125</v>
      </c>
      <c r="AU2810" s="31">
        <v>1176474.171875</v>
      </c>
      <c r="AV2810" s="31">
        <v>1499319.92578125</v>
      </c>
      <c r="AW2810" s="31">
        <v>1313660.99609375</v>
      </c>
      <c r="AX2810" s="31">
        <v>110257.25</v>
      </c>
      <c r="AY2810" s="31">
        <v>56517.33203125</v>
      </c>
      <c r="AZ2810" s="31">
        <v>166774.58203125</v>
      </c>
    </row>
    <row r="2811" spans="1:52" ht="15" customHeight="1">
      <c r="A2811" s="29" t="s">
        <v>8766</v>
      </c>
      <c r="B2811" s="34">
        <v>35121</v>
      </c>
      <c r="C2811" s="28">
        <v>600</v>
      </c>
      <c r="D2811" s="28">
        <v>42</v>
      </c>
      <c r="E2811" s="28">
        <v>40.5</v>
      </c>
      <c r="F2811" s="29" t="s">
        <v>242</v>
      </c>
      <c r="G2811" s="29" t="s">
        <v>3963</v>
      </c>
      <c r="H2811" s="28">
        <v>665</v>
      </c>
      <c r="I2811" s="29" t="s">
        <v>8538</v>
      </c>
      <c r="J2811" s="33" t="s">
        <v>8765</v>
      </c>
      <c r="K2811" s="29" t="s">
        <v>178</v>
      </c>
      <c r="L2811" s="29" t="s">
        <v>8754</v>
      </c>
      <c r="M2811" s="29" t="s">
        <v>619</v>
      </c>
      <c r="N2811" s="28">
        <v>451453.1</v>
      </c>
      <c r="O2811" s="28">
        <v>6257776</v>
      </c>
      <c r="P2811" s="29" t="s">
        <v>8752</v>
      </c>
      <c r="Q2811" s="32" t="s">
        <v>174</v>
      </c>
      <c r="R2811" s="19"/>
      <c r="S2811" s="19"/>
      <c r="T2811" s="19"/>
      <c r="U2811" s="19"/>
      <c r="V2811" s="19"/>
      <c r="W2811" s="19"/>
      <c r="X2811" s="19"/>
      <c r="Y2811" s="19"/>
      <c r="Z2811" s="19"/>
      <c r="AA2811" s="19"/>
      <c r="AB2811" s="19"/>
      <c r="AC2811" s="19"/>
      <c r="AD2811" s="19"/>
      <c r="AE2811" s="19"/>
      <c r="AF2811" s="19"/>
      <c r="AG2811" s="19"/>
      <c r="AH2811" s="19"/>
      <c r="AI2811" s="19"/>
      <c r="AJ2811" s="19"/>
      <c r="AK2811" s="31">
        <v>892266.6875</v>
      </c>
      <c r="AL2811" s="31">
        <v>1330391.625</v>
      </c>
      <c r="AM2811" s="31">
        <v>1483858.375</v>
      </c>
      <c r="AN2811" s="31">
        <v>1342666.625</v>
      </c>
      <c r="AO2811" s="31">
        <v>1432041.625</v>
      </c>
      <c r="AP2811" s="31">
        <v>1188954.57421875</v>
      </c>
      <c r="AQ2811" s="31">
        <v>1223054.91796875</v>
      </c>
      <c r="AR2811" s="31">
        <v>1107082.2421875</v>
      </c>
      <c r="AS2811" s="31">
        <v>1289433</v>
      </c>
      <c r="AT2811" s="31">
        <v>1325875.08203125</v>
      </c>
      <c r="AU2811" s="31">
        <v>1176474.171875</v>
      </c>
      <c r="AV2811" s="31">
        <v>1499319.92578125</v>
      </c>
      <c r="AW2811" s="31">
        <v>1313660.99609375</v>
      </c>
      <c r="AX2811" s="31">
        <v>110257.25</v>
      </c>
      <c r="AY2811" s="31">
        <v>56517.33203125</v>
      </c>
      <c r="AZ2811" s="31">
        <v>166774.58203125</v>
      </c>
    </row>
    <row r="2812" spans="1:52" ht="15" customHeight="1">
      <c r="A2812" s="29" t="s">
        <v>8764</v>
      </c>
      <c r="B2812" s="34">
        <v>35121</v>
      </c>
      <c r="C2812" s="28">
        <v>600</v>
      </c>
      <c r="D2812" s="28">
        <v>42</v>
      </c>
      <c r="E2812" s="28">
        <v>40.5</v>
      </c>
      <c r="F2812" s="29" t="s">
        <v>242</v>
      </c>
      <c r="G2812" s="29" t="s">
        <v>3963</v>
      </c>
      <c r="H2812" s="28">
        <v>665</v>
      </c>
      <c r="I2812" s="29" t="s">
        <v>8538</v>
      </c>
      <c r="J2812" s="33" t="s">
        <v>8763</v>
      </c>
      <c r="K2812" s="29" t="s">
        <v>178</v>
      </c>
      <c r="L2812" s="29" t="s">
        <v>8759</v>
      </c>
      <c r="M2812" s="29" t="s">
        <v>8762</v>
      </c>
      <c r="N2812" s="28">
        <v>450623.7</v>
      </c>
      <c r="O2812" s="28">
        <v>6257157</v>
      </c>
      <c r="P2812" s="29" t="s">
        <v>8752</v>
      </c>
      <c r="Q2812" s="32" t="s">
        <v>174</v>
      </c>
      <c r="R2812" s="19"/>
      <c r="S2812" s="19"/>
      <c r="T2812" s="19"/>
      <c r="U2812" s="19"/>
      <c r="V2812" s="19"/>
      <c r="W2812" s="19"/>
      <c r="X2812" s="19"/>
      <c r="Y2812" s="19"/>
      <c r="Z2812" s="19"/>
      <c r="AA2812" s="19"/>
      <c r="AB2812" s="19"/>
      <c r="AC2812" s="19"/>
      <c r="AD2812" s="19"/>
      <c r="AE2812" s="19"/>
      <c r="AF2812" s="19"/>
      <c r="AG2812" s="19"/>
      <c r="AH2812" s="19"/>
      <c r="AI2812" s="19"/>
      <c r="AJ2812" s="19"/>
      <c r="AK2812" s="31">
        <v>892266.6875</v>
      </c>
      <c r="AL2812" s="31">
        <v>1330391.625</v>
      </c>
      <c r="AM2812" s="31">
        <v>1483858.375</v>
      </c>
      <c r="AN2812" s="31">
        <v>1342666.625</v>
      </c>
      <c r="AO2812" s="31">
        <v>1432041.625</v>
      </c>
      <c r="AP2812" s="31">
        <v>1188954.57421875</v>
      </c>
      <c r="AQ2812" s="31">
        <v>1223054.91796875</v>
      </c>
      <c r="AR2812" s="31">
        <v>1107082.2421875</v>
      </c>
      <c r="AS2812" s="31">
        <v>1289433</v>
      </c>
      <c r="AT2812" s="31">
        <v>1325875.08203125</v>
      </c>
      <c r="AU2812" s="31">
        <v>1176474.171875</v>
      </c>
      <c r="AV2812" s="31">
        <v>1499319.92578125</v>
      </c>
      <c r="AW2812" s="31">
        <v>1313660.99609375</v>
      </c>
      <c r="AX2812" s="31">
        <v>110257.25</v>
      </c>
      <c r="AY2812" s="31">
        <v>56517.33203125</v>
      </c>
      <c r="AZ2812" s="31">
        <v>166774.58203125</v>
      </c>
    </row>
    <row r="2813" spans="1:52" ht="15" customHeight="1">
      <c r="A2813" s="29" t="s">
        <v>8761</v>
      </c>
      <c r="B2813" s="34">
        <v>35121</v>
      </c>
      <c r="C2813" s="28">
        <v>600</v>
      </c>
      <c r="D2813" s="28">
        <v>42</v>
      </c>
      <c r="E2813" s="28">
        <v>40.5</v>
      </c>
      <c r="F2813" s="29" t="s">
        <v>242</v>
      </c>
      <c r="G2813" s="29" t="s">
        <v>3963</v>
      </c>
      <c r="H2813" s="28">
        <v>665</v>
      </c>
      <c r="I2813" s="29" t="s">
        <v>8538</v>
      </c>
      <c r="J2813" s="33" t="s">
        <v>8760</v>
      </c>
      <c r="K2813" s="29" t="s">
        <v>178</v>
      </c>
      <c r="L2813" s="29" t="s">
        <v>8759</v>
      </c>
      <c r="M2813" s="29" t="s">
        <v>7167</v>
      </c>
      <c r="N2813" s="28">
        <v>450967.8</v>
      </c>
      <c r="O2813" s="28">
        <v>6257344</v>
      </c>
      <c r="P2813" s="29" t="s">
        <v>8752</v>
      </c>
      <c r="Q2813" s="32" t="s">
        <v>174</v>
      </c>
      <c r="R2813" s="19"/>
      <c r="S2813" s="19"/>
      <c r="T2813" s="19"/>
      <c r="U2813" s="19"/>
      <c r="V2813" s="19"/>
      <c r="W2813" s="19"/>
      <c r="X2813" s="19"/>
      <c r="Y2813" s="19"/>
      <c r="Z2813" s="19"/>
      <c r="AA2813" s="19"/>
      <c r="AB2813" s="19"/>
      <c r="AC2813" s="19"/>
      <c r="AD2813" s="19"/>
      <c r="AE2813" s="19"/>
      <c r="AF2813" s="19"/>
      <c r="AG2813" s="19"/>
      <c r="AH2813" s="19"/>
      <c r="AI2813" s="19"/>
      <c r="AJ2813" s="19"/>
      <c r="AK2813" s="31">
        <v>892266.6875</v>
      </c>
      <c r="AL2813" s="31">
        <v>1330391.625</v>
      </c>
      <c r="AM2813" s="31">
        <v>1483858.375</v>
      </c>
      <c r="AN2813" s="31">
        <v>1342666.625</v>
      </c>
      <c r="AO2813" s="31">
        <v>1432041.625</v>
      </c>
      <c r="AP2813" s="31">
        <v>1188954.57421875</v>
      </c>
      <c r="AQ2813" s="31">
        <v>1223054.91796875</v>
      </c>
      <c r="AR2813" s="31">
        <v>1107082.2421875</v>
      </c>
      <c r="AS2813" s="31">
        <v>1289433</v>
      </c>
      <c r="AT2813" s="31">
        <v>1325875.08203125</v>
      </c>
      <c r="AU2813" s="31">
        <v>1176474.171875</v>
      </c>
      <c r="AV2813" s="31">
        <v>1499319.92578125</v>
      </c>
      <c r="AW2813" s="31">
        <v>1313660.99609375</v>
      </c>
      <c r="AX2813" s="31">
        <v>110257.25</v>
      </c>
      <c r="AY2813" s="31">
        <v>56517.33203125</v>
      </c>
      <c r="AZ2813" s="31">
        <v>166774.58203125</v>
      </c>
    </row>
    <row r="2814" spans="1:52" ht="15" customHeight="1">
      <c r="A2814" s="29" t="s">
        <v>8758</v>
      </c>
      <c r="B2814" s="34">
        <v>35121</v>
      </c>
      <c r="C2814" s="28">
        <v>600</v>
      </c>
      <c r="D2814" s="28">
        <v>42</v>
      </c>
      <c r="E2814" s="28">
        <v>40.5</v>
      </c>
      <c r="F2814" s="29" t="s">
        <v>242</v>
      </c>
      <c r="G2814" s="29" t="s">
        <v>3963</v>
      </c>
      <c r="H2814" s="28">
        <v>665</v>
      </c>
      <c r="I2814" s="29" t="s">
        <v>8538</v>
      </c>
      <c r="J2814" s="33" t="s">
        <v>8757</v>
      </c>
      <c r="K2814" s="29" t="s">
        <v>178</v>
      </c>
      <c r="L2814" s="29" t="s">
        <v>8754</v>
      </c>
      <c r="M2814" s="29" t="s">
        <v>4144</v>
      </c>
      <c r="N2814" s="28">
        <v>451314</v>
      </c>
      <c r="O2814" s="28">
        <v>6257532</v>
      </c>
      <c r="P2814" s="29" t="s">
        <v>8752</v>
      </c>
      <c r="Q2814" s="32" t="s">
        <v>174</v>
      </c>
      <c r="R2814" s="19"/>
      <c r="S2814" s="19"/>
      <c r="T2814" s="19"/>
      <c r="U2814" s="19"/>
      <c r="V2814" s="19"/>
      <c r="W2814" s="19"/>
      <c r="X2814" s="19"/>
      <c r="Y2814" s="19"/>
      <c r="Z2814" s="19"/>
      <c r="AA2814" s="19"/>
      <c r="AB2814" s="19"/>
      <c r="AC2814" s="19"/>
      <c r="AD2814" s="19"/>
      <c r="AE2814" s="19"/>
      <c r="AF2814" s="19"/>
      <c r="AG2814" s="19"/>
      <c r="AH2814" s="19"/>
      <c r="AI2814" s="19"/>
      <c r="AJ2814" s="19"/>
      <c r="AK2814" s="31">
        <v>892266.6875</v>
      </c>
      <c r="AL2814" s="31">
        <v>1330391.625</v>
      </c>
      <c r="AM2814" s="31">
        <v>1483858.375</v>
      </c>
      <c r="AN2814" s="31">
        <v>1342666.625</v>
      </c>
      <c r="AO2814" s="31">
        <v>1432041.625</v>
      </c>
      <c r="AP2814" s="31">
        <v>1188954.57421875</v>
      </c>
      <c r="AQ2814" s="31">
        <v>1223054.91796875</v>
      </c>
      <c r="AR2814" s="31">
        <v>1107082.2421875</v>
      </c>
      <c r="AS2814" s="31">
        <v>1289433</v>
      </c>
      <c r="AT2814" s="31">
        <v>1325875.08203125</v>
      </c>
      <c r="AU2814" s="31">
        <v>1176474.171875</v>
      </c>
      <c r="AV2814" s="31">
        <v>1499319.92578125</v>
      </c>
      <c r="AW2814" s="31">
        <v>1313660.99609375</v>
      </c>
      <c r="AX2814" s="31">
        <v>110257.25</v>
      </c>
      <c r="AY2814" s="31">
        <v>56517.33203125</v>
      </c>
      <c r="AZ2814" s="31">
        <v>166774.58203125</v>
      </c>
    </row>
    <row r="2815" spans="1:52" ht="15" customHeight="1">
      <c r="A2815" s="29" t="s">
        <v>8756</v>
      </c>
      <c r="B2815" s="34">
        <v>35121</v>
      </c>
      <c r="C2815" s="28">
        <v>600</v>
      </c>
      <c r="D2815" s="28">
        <v>42</v>
      </c>
      <c r="E2815" s="28">
        <v>40.5</v>
      </c>
      <c r="F2815" s="29" t="s">
        <v>242</v>
      </c>
      <c r="G2815" s="29" t="s">
        <v>3963</v>
      </c>
      <c r="H2815" s="28">
        <v>665</v>
      </c>
      <c r="I2815" s="29" t="s">
        <v>8538</v>
      </c>
      <c r="J2815" s="33" t="s">
        <v>8755</v>
      </c>
      <c r="K2815" s="29" t="s">
        <v>178</v>
      </c>
      <c r="L2815" s="29" t="s">
        <v>8754</v>
      </c>
      <c r="M2815" s="29" t="s">
        <v>8753</v>
      </c>
      <c r="N2815" s="28">
        <v>451659.2</v>
      </c>
      <c r="O2815" s="28">
        <v>6257719</v>
      </c>
      <c r="P2815" s="29" t="s">
        <v>8752</v>
      </c>
      <c r="Q2815" s="32" t="s">
        <v>174</v>
      </c>
      <c r="R2815" s="19"/>
      <c r="S2815" s="19"/>
      <c r="T2815" s="19"/>
      <c r="U2815" s="19"/>
      <c r="V2815" s="19"/>
      <c r="W2815" s="19"/>
      <c r="X2815" s="19"/>
      <c r="Y2815" s="19"/>
      <c r="Z2815" s="19"/>
      <c r="AA2815" s="19"/>
      <c r="AB2815" s="19"/>
      <c r="AC2815" s="19"/>
      <c r="AD2815" s="19"/>
      <c r="AE2815" s="19"/>
      <c r="AF2815" s="19"/>
      <c r="AG2815" s="19"/>
      <c r="AH2815" s="19"/>
      <c r="AI2815" s="19"/>
      <c r="AJ2815" s="19"/>
      <c r="AK2815" s="31">
        <v>892266.6875</v>
      </c>
      <c r="AL2815" s="31">
        <v>1330391.625</v>
      </c>
      <c r="AM2815" s="31">
        <v>1483858.375</v>
      </c>
      <c r="AN2815" s="31">
        <v>1342666.625</v>
      </c>
      <c r="AO2815" s="31">
        <v>1432041.625</v>
      </c>
      <c r="AP2815" s="31">
        <v>1188954.57421875</v>
      </c>
      <c r="AQ2815" s="31">
        <v>1223054.91796875</v>
      </c>
      <c r="AR2815" s="31">
        <v>1107082.2421875</v>
      </c>
      <c r="AS2815" s="31">
        <v>1289433</v>
      </c>
      <c r="AT2815" s="31">
        <v>1325875.08203125</v>
      </c>
      <c r="AU2815" s="31">
        <v>1176474.171875</v>
      </c>
      <c r="AV2815" s="31">
        <v>1499319.92578125</v>
      </c>
      <c r="AW2815" s="31">
        <v>1313660.99609375</v>
      </c>
      <c r="AX2815" s="31">
        <v>110257.25</v>
      </c>
      <c r="AY2815" s="31">
        <v>56517.33203125</v>
      </c>
      <c r="AZ2815" s="31">
        <v>166774.58203125</v>
      </c>
    </row>
    <row r="2816" spans="1:52" ht="15" customHeight="1">
      <c r="A2816" s="29" t="s">
        <v>8751</v>
      </c>
      <c r="B2816" s="34">
        <v>35178</v>
      </c>
      <c r="C2816" s="28">
        <v>300</v>
      </c>
      <c r="D2816" s="28">
        <v>33.4</v>
      </c>
      <c r="E2816" s="28">
        <v>30</v>
      </c>
      <c r="F2816" s="29" t="s">
        <v>440</v>
      </c>
      <c r="G2816" s="29" t="s">
        <v>8739</v>
      </c>
      <c r="H2816" s="28">
        <v>665</v>
      </c>
      <c r="I2816" s="29" t="s">
        <v>8538</v>
      </c>
      <c r="J2816" s="33" t="s">
        <v>8750</v>
      </c>
      <c r="K2816" s="29" t="s">
        <v>178</v>
      </c>
      <c r="L2816" s="29" t="s">
        <v>8597</v>
      </c>
      <c r="M2816" s="29" t="s">
        <v>1923</v>
      </c>
      <c r="N2816" s="28">
        <v>452251.7</v>
      </c>
      <c r="O2816" s="28">
        <v>6260488</v>
      </c>
      <c r="P2816" s="29" t="s">
        <v>8749</v>
      </c>
      <c r="Q2816" s="32" t="s">
        <v>207</v>
      </c>
      <c r="R2816" s="19"/>
      <c r="S2816" s="19"/>
      <c r="T2816" s="19"/>
      <c r="U2816" s="19"/>
      <c r="V2816" s="19"/>
      <c r="W2816" s="19"/>
      <c r="X2816" s="19"/>
      <c r="Y2816" s="19"/>
      <c r="Z2816" s="19"/>
      <c r="AA2816" s="19"/>
      <c r="AB2816" s="19"/>
      <c r="AC2816" s="19"/>
      <c r="AD2816" s="19"/>
      <c r="AE2816" s="19"/>
      <c r="AF2816" s="19"/>
      <c r="AG2816" s="19"/>
      <c r="AH2816" s="19"/>
      <c r="AI2816" s="19"/>
      <c r="AJ2816" s="19"/>
      <c r="AK2816" s="31">
        <v>423700</v>
      </c>
      <c r="AL2816" s="31">
        <v>719160</v>
      </c>
      <c r="AM2816" s="31">
        <v>799469</v>
      </c>
      <c r="AN2816" s="31">
        <v>701981</v>
      </c>
      <c r="AO2816" s="31">
        <v>748700</v>
      </c>
      <c r="AP2816" s="31">
        <v>591699</v>
      </c>
      <c r="AQ2816" s="31">
        <v>653990</v>
      </c>
      <c r="AR2816" s="31">
        <v>577394</v>
      </c>
      <c r="AS2816" s="31">
        <v>694634</v>
      </c>
      <c r="AT2816" s="31">
        <v>682722</v>
      </c>
      <c r="AU2816" s="31">
        <v>617564</v>
      </c>
      <c r="AV2816" s="31">
        <v>785646</v>
      </c>
      <c r="AW2816" s="31">
        <v>703267</v>
      </c>
      <c r="AX2816" s="31">
        <v>56546</v>
      </c>
      <c r="AY2816" s="31">
        <v>34999</v>
      </c>
      <c r="AZ2816" s="31">
        <v>91545</v>
      </c>
    </row>
    <row r="2817" spans="1:52" ht="15" customHeight="1">
      <c r="A2817" s="29" t="s">
        <v>8748</v>
      </c>
      <c r="B2817" s="34">
        <v>35176</v>
      </c>
      <c r="C2817" s="28">
        <v>300</v>
      </c>
      <c r="D2817" s="28">
        <v>31</v>
      </c>
      <c r="E2817" s="28">
        <v>31</v>
      </c>
      <c r="F2817" s="29" t="s">
        <v>440</v>
      </c>
      <c r="G2817" s="29" t="s">
        <v>8739</v>
      </c>
      <c r="H2817" s="28">
        <v>665</v>
      </c>
      <c r="I2817" s="29" t="s">
        <v>8538</v>
      </c>
      <c r="J2817" s="33" t="s">
        <v>8747</v>
      </c>
      <c r="K2817" s="29" t="s">
        <v>178</v>
      </c>
      <c r="L2817" s="29" t="s">
        <v>8597</v>
      </c>
      <c r="M2817" s="29" t="s">
        <v>8742</v>
      </c>
      <c r="N2817" s="28">
        <v>452370</v>
      </c>
      <c r="O2817" s="28">
        <v>6260570</v>
      </c>
      <c r="P2817" s="29" t="s">
        <v>8741</v>
      </c>
      <c r="Q2817" s="32" t="s">
        <v>174</v>
      </c>
      <c r="R2817" s="19"/>
      <c r="S2817" s="19"/>
      <c r="T2817" s="19"/>
      <c r="U2817" s="19"/>
      <c r="V2817" s="19"/>
      <c r="W2817" s="19"/>
      <c r="X2817" s="19"/>
      <c r="Y2817" s="19"/>
      <c r="Z2817" s="19"/>
      <c r="AA2817" s="19"/>
      <c r="AB2817" s="19"/>
      <c r="AC2817" s="19"/>
      <c r="AD2817" s="19"/>
      <c r="AE2817" s="19"/>
      <c r="AF2817" s="19"/>
      <c r="AG2817" s="19"/>
      <c r="AH2817" s="19"/>
      <c r="AI2817" s="19"/>
      <c r="AJ2817" s="19"/>
      <c r="AK2817" s="31">
        <v>420400</v>
      </c>
      <c r="AL2817" s="31">
        <v>691933.3125</v>
      </c>
      <c r="AM2817" s="31">
        <v>780266.6875</v>
      </c>
      <c r="AN2817" s="31">
        <v>653466.6875</v>
      </c>
      <c r="AO2817" s="31">
        <v>668700</v>
      </c>
      <c r="AP2817" s="31">
        <v>622013.67578125</v>
      </c>
      <c r="AQ2817" s="31">
        <v>641270.6640625</v>
      </c>
      <c r="AR2817" s="31">
        <v>561804.33203125</v>
      </c>
      <c r="AS2817" s="31">
        <v>658107.00390625</v>
      </c>
      <c r="AT2817" s="31">
        <v>663220.00390625</v>
      </c>
      <c r="AU2817" s="31">
        <v>586610.6640625</v>
      </c>
      <c r="AV2817" s="31">
        <v>723755</v>
      </c>
      <c r="AW2817" s="31">
        <v>638427.32421875</v>
      </c>
      <c r="AX2817" s="31">
        <v>40303</v>
      </c>
      <c r="AY2817" s="31">
        <v>28595.66796875</v>
      </c>
      <c r="AZ2817" s="31">
        <v>68898.66796875</v>
      </c>
    </row>
    <row r="2818" spans="1:52" ht="15" customHeight="1">
      <c r="A2818" s="29" t="s">
        <v>8746</v>
      </c>
      <c r="B2818" s="34">
        <v>35176</v>
      </c>
      <c r="C2818" s="28">
        <v>300</v>
      </c>
      <c r="D2818" s="28">
        <v>31</v>
      </c>
      <c r="E2818" s="28">
        <v>31</v>
      </c>
      <c r="F2818" s="29" t="s">
        <v>440</v>
      </c>
      <c r="G2818" s="29" t="s">
        <v>8739</v>
      </c>
      <c r="H2818" s="28">
        <v>665</v>
      </c>
      <c r="I2818" s="29" t="s">
        <v>8538</v>
      </c>
      <c r="J2818" s="33" t="s">
        <v>8745</v>
      </c>
      <c r="K2818" s="29" t="s">
        <v>178</v>
      </c>
      <c r="L2818" s="29" t="s">
        <v>8597</v>
      </c>
      <c r="M2818" s="29" t="s">
        <v>1385</v>
      </c>
      <c r="N2818" s="28">
        <v>452338.9</v>
      </c>
      <c r="O2818" s="28">
        <v>6260373</v>
      </c>
      <c r="P2818" s="29" t="s">
        <v>8741</v>
      </c>
      <c r="Q2818" s="32" t="s">
        <v>174</v>
      </c>
      <c r="R2818" s="19"/>
      <c r="S2818" s="19"/>
      <c r="T2818" s="19"/>
      <c r="U2818" s="19"/>
      <c r="V2818" s="19"/>
      <c r="W2818" s="19"/>
      <c r="X2818" s="19"/>
      <c r="Y2818" s="19"/>
      <c r="Z2818" s="19"/>
      <c r="AA2818" s="19"/>
      <c r="AB2818" s="19"/>
      <c r="AC2818" s="19"/>
      <c r="AD2818" s="19"/>
      <c r="AE2818" s="19"/>
      <c r="AF2818" s="19"/>
      <c r="AG2818" s="19"/>
      <c r="AH2818" s="19"/>
      <c r="AI2818" s="19"/>
      <c r="AJ2818" s="19"/>
      <c r="AK2818" s="31">
        <v>420400</v>
      </c>
      <c r="AL2818" s="31">
        <v>691933.3125</v>
      </c>
      <c r="AM2818" s="31">
        <v>780266.6875</v>
      </c>
      <c r="AN2818" s="31">
        <v>653466.6875</v>
      </c>
      <c r="AO2818" s="31">
        <v>668700</v>
      </c>
      <c r="AP2818" s="31">
        <v>622013.67578125</v>
      </c>
      <c r="AQ2818" s="31">
        <v>641270.6640625</v>
      </c>
      <c r="AR2818" s="31">
        <v>561804.33203125</v>
      </c>
      <c r="AS2818" s="31">
        <v>658107.00390625</v>
      </c>
      <c r="AT2818" s="31">
        <v>663220.00390625</v>
      </c>
      <c r="AU2818" s="31">
        <v>586610.6640625</v>
      </c>
      <c r="AV2818" s="31">
        <v>723755</v>
      </c>
      <c r="AW2818" s="31">
        <v>638427.32421875</v>
      </c>
      <c r="AX2818" s="31">
        <v>40303</v>
      </c>
      <c r="AY2818" s="31">
        <v>28595.66796875</v>
      </c>
      <c r="AZ2818" s="31">
        <v>68898.66796875</v>
      </c>
    </row>
    <row r="2819" spans="1:52" ht="15" customHeight="1">
      <c r="A2819" s="29" t="s">
        <v>8744</v>
      </c>
      <c r="B2819" s="34">
        <v>35176</v>
      </c>
      <c r="C2819" s="28">
        <v>300</v>
      </c>
      <c r="D2819" s="28">
        <v>31</v>
      </c>
      <c r="E2819" s="28">
        <v>31</v>
      </c>
      <c r="F2819" s="29" t="s">
        <v>440</v>
      </c>
      <c r="G2819" s="29" t="s">
        <v>8739</v>
      </c>
      <c r="H2819" s="28">
        <v>665</v>
      </c>
      <c r="I2819" s="29" t="s">
        <v>8538</v>
      </c>
      <c r="J2819" s="33" t="s">
        <v>8743</v>
      </c>
      <c r="K2819" s="29" t="s">
        <v>178</v>
      </c>
      <c r="L2819" s="29" t="s">
        <v>8597</v>
      </c>
      <c r="M2819" s="29" t="s">
        <v>8742</v>
      </c>
      <c r="N2819" s="28">
        <v>452307.9</v>
      </c>
      <c r="O2819" s="28">
        <v>6260175</v>
      </c>
      <c r="P2819" s="29" t="s">
        <v>8741</v>
      </c>
      <c r="Q2819" s="32" t="s">
        <v>174</v>
      </c>
      <c r="R2819" s="19"/>
      <c r="S2819" s="19"/>
      <c r="T2819" s="19"/>
      <c r="U2819" s="19"/>
      <c r="V2819" s="19"/>
      <c r="W2819" s="19"/>
      <c r="X2819" s="19"/>
      <c r="Y2819" s="19"/>
      <c r="Z2819" s="19"/>
      <c r="AA2819" s="19"/>
      <c r="AB2819" s="19"/>
      <c r="AC2819" s="19"/>
      <c r="AD2819" s="19"/>
      <c r="AE2819" s="19"/>
      <c r="AF2819" s="19"/>
      <c r="AG2819" s="19"/>
      <c r="AH2819" s="19"/>
      <c r="AI2819" s="19"/>
      <c r="AJ2819" s="19"/>
      <c r="AK2819" s="31">
        <v>420400</v>
      </c>
      <c r="AL2819" s="31">
        <v>691933.3125</v>
      </c>
      <c r="AM2819" s="31">
        <v>780266.6875</v>
      </c>
      <c r="AN2819" s="31">
        <v>653466.6875</v>
      </c>
      <c r="AO2819" s="31">
        <v>668700</v>
      </c>
      <c r="AP2819" s="31">
        <v>622013.67578125</v>
      </c>
      <c r="AQ2819" s="31">
        <v>641270.6640625</v>
      </c>
      <c r="AR2819" s="31">
        <v>561804.33203125</v>
      </c>
      <c r="AS2819" s="31">
        <v>658107.00390625</v>
      </c>
      <c r="AT2819" s="31">
        <v>663220.00390625</v>
      </c>
      <c r="AU2819" s="31">
        <v>586610.6640625</v>
      </c>
      <c r="AV2819" s="31">
        <v>723755</v>
      </c>
      <c r="AW2819" s="31">
        <v>638427.32421875</v>
      </c>
      <c r="AX2819" s="31">
        <v>40303</v>
      </c>
      <c r="AY2819" s="31">
        <v>28595.66796875</v>
      </c>
      <c r="AZ2819" s="31">
        <v>68898.66796875</v>
      </c>
    </row>
    <row r="2820" spans="1:52" ht="15" customHeight="1">
      <c r="A2820" s="29" t="s">
        <v>8740</v>
      </c>
      <c r="B2820" s="34">
        <v>35194</v>
      </c>
      <c r="C2820" s="28">
        <v>600</v>
      </c>
      <c r="D2820" s="28">
        <v>43</v>
      </c>
      <c r="E2820" s="28">
        <v>40</v>
      </c>
      <c r="F2820" s="29" t="s">
        <v>172</v>
      </c>
      <c r="G2820" s="29" t="s">
        <v>8357</v>
      </c>
      <c r="H2820" s="28">
        <v>665</v>
      </c>
      <c r="I2820" s="29" t="s">
        <v>8538</v>
      </c>
      <c r="J2820" s="33" t="s">
        <v>8738</v>
      </c>
      <c r="K2820" s="29" t="s">
        <v>178</v>
      </c>
      <c r="L2820" s="29" t="s">
        <v>8617</v>
      </c>
      <c r="M2820" s="29" t="s">
        <v>8737</v>
      </c>
      <c r="N2820" s="28">
        <v>454366</v>
      </c>
      <c r="O2820" s="28">
        <v>6252459</v>
      </c>
      <c r="P2820" s="29" t="s">
        <v>8730</v>
      </c>
      <c r="Q2820" s="32" t="s">
        <v>174</v>
      </c>
      <c r="R2820" s="19"/>
      <c r="S2820" s="19"/>
      <c r="T2820" s="19"/>
      <c r="U2820" s="19"/>
      <c r="V2820" s="19"/>
      <c r="W2820" s="19"/>
      <c r="X2820" s="19"/>
      <c r="Y2820" s="19"/>
      <c r="Z2820" s="19"/>
      <c r="AA2820" s="19"/>
      <c r="AB2820" s="19"/>
      <c r="AC2820" s="19"/>
      <c r="AD2820" s="19"/>
      <c r="AE2820" s="19"/>
      <c r="AF2820" s="19"/>
      <c r="AG2820" s="19"/>
      <c r="AH2820" s="19"/>
      <c r="AI2820" s="19"/>
      <c r="AJ2820" s="19"/>
      <c r="AK2820" s="31">
        <v>688366.6875</v>
      </c>
      <c r="AL2820" s="31">
        <v>1305700</v>
      </c>
      <c r="AM2820" s="31">
        <v>1532666.625</v>
      </c>
      <c r="AN2820" s="31">
        <v>1333400</v>
      </c>
      <c r="AO2820" s="31">
        <v>1462033.375</v>
      </c>
      <c r="AP2820" s="31">
        <v>1211727.3125</v>
      </c>
      <c r="AQ2820" s="31">
        <v>1285939.00390625</v>
      </c>
      <c r="AR2820" s="31">
        <v>1137019.34375</v>
      </c>
      <c r="AS2820" s="31">
        <v>1295549.3515625</v>
      </c>
      <c r="AT2820" s="31">
        <v>1300486.01171875</v>
      </c>
      <c r="AU2820" s="31">
        <v>1141440.65625</v>
      </c>
      <c r="AV2820" s="31">
        <v>1429453.66015625</v>
      </c>
      <c r="AW2820" s="31">
        <v>1278777.65625</v>
      </c>
      <c r="AX2820" s="31">
        <v>108957.6640625</v>
      </c>
      <c r="AY2820" s="31">
        <v>67399.3359375</v>
      </c>
      <c r="AZ2820" s="31">
        <v>176357</v>
      </c>
    </row>
    <row r="2821" spans="1:52" ht="15" customHeight="1">
      <c r="A2821" s="29" t="s">
        <v>8736</v>
      </c>
      <c r="B2821" s="34">
        <v>35194</v>
      </c>
      <c r="C2821" s="28">
        <v>600</v>
      </c>
      <c r="D2821" s="28">
        <v>43</v>
      </c>
      <c r="E2821" s="28">
        <v>40</v>
      </c>
      <c r="F2821" s="29" t="s">
        <v>172</v>
      </c>
      <c r="G2821" s="29" t="s">
        <v>8357</v>
      </c>
      <c r="H2821" s="28">
        <v>665</v>
      </c>
      <c r="I2821" s="29" t="s">
        <v>8538</v>
      </c>
      <c r="J2821" s="33" t="s">
        <v>8735</v>
      </c>
      <c r="K2821" s="29" t="s">
        <v>178</v>
      </c>
      <c r="L2821" s="29" t="s">
        <v>8617</v>
      </c>
      <c r="M2821" s="29" t="s">
        <v>8734</v>
      </c>
      <c r="N2821" s="28">
        <v>454191.4</v>
      </c>
      <c r="O2821" s="28">
        <v>6252589</v>
      </c>
      <c r="P2821" s="29" t="s">
        <v>8730</v>
      </c>
      <c r="Q2821" s="32" t="s">
        <v>174</v>
      </c>
      <c r="R2821" s="19"/>
      <c r="S2821" s="19"/>
      <c r="T2821" s="19"/>
      <c r="U2821" s="19"/>
      <c r="V2821" s="19"/>
      <c r="W2821" s="19"/>
      <c r="X2821" s="19"/>
      <c r="Y2821" s="19"/>
      <c r="Z2821" s="19"/>
      <c r="AA2821" s="19"/>
      <c r="AB2821" s="19"/>
      <c r="AC2821" s="19"/>
      <c r="AD2821" s="19"/>
      <c r="AE2821" s="19"/>
      <c r="AF2821" s="19"/>
      <c r="AG2821" s="19"/>
      <c r="AH2821" s="19"/>
      <c r="AI2821" s="19"/>
      <c r="AJ2821" s="19"/>
      <c r="AK2821" s="31">
        <v>688366.6875</v>
      </c>
      <c r="AL2821" s="31">
        <v>1305700</v>
      </c>
      <c r="AM2821" s="31">
        <v>1532666.625</v>
      </c>
      <c r="AN2821" s="31">
        <v>1333400</v>
      </c>
      <c r="AO2821" s="31">
        <v>1462033.375</v>
      </c>
      <c r="AP2821" s="31">
        <v>1211727.3125</v>
      </c>
      <c r="AQ2821" s="31">
        <v>1285939.00390625</v>
      </c>
      <c r="AR2821" s="31">
        <v>1137019.34375</v>
      </c>
      <c r="AS2821" s="31">
        <v>1295549.3515625</v>
      </c>
      <c r="AT2821" s="31">
        <v>1300486.01171875</v>
      </c>
      <c r="AU2821" s="31">
        <v>1141440.65625</v>
      </c>
      <c r="AV2821" s="31">
        <v>1429453.66015625</v>
      </c>
      <c r="AW2821" s="31">
        <v>1278777.65625</v>
      </c>
      <c r="AX2821" s="31">
        <v>108957.6640625</v>
      </c>
      <c r="AY2821" s="31">
        <v>67399.3359375</v>
      </c>
      <c r="AZ2821" s="31">
        <v>176357</v>
      </c>
    </row>
    <row r="2822" spans="1:52" ht="15" customHeight="1">
      <c r="A2822" s="29" t="s">
        <v>8733</v>
      </c>
      <c r="B2822" s="34">
        <v>35194</v>
      </c>
      <c r="C2822" s="28">
        <v>600</v>
      </c>
      <c r="D2822" s="28">
        <v>43</v>
      </c>
      <c r="E2822" s="28">
        <v>40</v>
      </c>
      <c r="F2822" s="29" t="s">
        <v>172</v>
      </c>
      <c r="G2822" s="29" t="s">
        <v>8357</v>
      </c>
      <c r="H2822" s="28">
        <v>665</v>
      </c>
      <c r="I2822" s="29" t="s">
        <v>8538</v>
      </c>
      <c r="J2822" s="33" t="s">
        <v>8732</v>
      </c>
      <c r="K2822" s="29" t="s">
        <v>178</v>
      </c>
      <c r="L2822" s="29" t="s">
        <v>8617</v>
      </c>
      <c r="M2822" s="29" t="s">
        <v>8731</v>
      </c>
      <c r="N2822" s="28">
        <v>454391.7</v>
      </c>
      <c r="O2822" s="28">
        <v>6252675</v>
      </c>
      <c r="P2822" s="29" t="s">
        <v>8730</v>
      </c>
      <c r="Q2822" s="32" t="s">
        <v>174</v>
      </c>
      <c r="R2822" s="19"/>
      <c r="S2822" s="19"/>
      <c r="T2822" s="19"/>
      <c r="U2822" s="19"/>
      <c r="V2822" s="19"/>
      <c r="W2822" s="19"/>
      <c r="X2822" s="19"/>
      <c r="Y2822" s="19"/>
      <c r="Z2822" s="19"/>
      <c r="AA2822" s="19"/>
      <c r="AB2822" s="19"/>
      <c r="AC2822" s="19"/>
      <c r="AD2822" s="19"/>
      <c r="AE2822" s="19"/>
      <c r="AF2822" s="19"/>
      <c r="AG2822" s="19"/>
      <c r="AH2822" s="19"/>
      <c r="AI2822" s="19"/>
      <c r="AJ2822" s="19"/>
      <c r="AK2822" s="31">
        <v>688366.6875</v>
      </c>
      <c r="AL2822" s="31">
        <v>1305700</v>
      </c>
      <c r="AM2822" s="31">
        <v>1532666.625</v>
      </c>
      <c r="AN2822" s="31">
        <v>1333400</v>
      </c>
      <c r="AO2822" s="31">
        <v>1462033.375</v>
      </c>
      <c r="AP2822" s="31">
        <v>1211727.3125</v>
      </c>
      <c r="AQ2822" s="31">
        <v>1285939.00390625</v>
      </c>
      <c r="AR2822" s="31">
        <v>1137019.34375</v>
      </c>
      <c r="AS2822" s="31">
        <v>1295549.3515625</v>
      </c>
      <c r="AT2822" s="31">
        <v>1300486.01171875</v>
      </c>
      <c r="AU2822" s="31">
        <v>1141440.65625</v>
      </c>
      <c r="AV2822" s="31">
        <v>1429453.66015625</v>
      </c>
      <c r="AW2822" s="31">
        <v>1278777.65625</v>
      </c>
      <c r="AX2822" s="31">
        <v>108957.6640625</v>
      </c>
      <c r="AY2822" s="31">
        <v>67399.3359375</v>
      </c>
      <c r="AZ2822" s="31">
        <v>176357</v>
      </c>
    </row>
    <row r="2823" spans="1:52" ht="15" customHeight="1">
      <c r="A2823" s="29" t="s">
        <v>8729</v>
      </c>
      <c r="B2823" s="34">
        <v>35177</v>
      </c>
      <c r="C2823" s="28">
        <v>500</v>
      </c>
      <c r="D2823" s="28">
        <v>39</v>
      </c>
      <c r="E2823" s="28">
        <v>40.5</v>
      </c>
      <c r="F2823" s="29" t="s">
        <v>242</v>
      </c>
      <c r="G2823" s="29" t="s">
        <v>3971</v>
      </c>
      <c r="H2823" s="28">
        <v>665</v>
      </c>
      <c r="I2823" s="29" t="s">
        <v>8538</v>
      </c>
      <c r="J2823" s="33" t="s">
        <v>8728</v>
      </c>
      <c r="K2823" s="29" t="s">
        <v>178</v>
      </c>
      <c r="L2823" s="29" t="s">
        <v>8710</v>
      </c>
      <c r="M2823" s="29" t="s">
        <v>1056</v>
      </c>
      <c r="N2823" s="28">
        <v>449572.7</v>
      </c>
      <c r="O2823" s="28">
        <v>6250723</v>
      </c>
      <c r="P2823" s="29" t="s">
        <v>8709</v>
      </c>
      <c r="Q2823" s="32" t="s">
        <v>174</v>
      </c>
      <c r="R2823" s="19"/>
      <c r="S2823" s="19"/>
      <c r="T2823" s="19"/>
      <c r="U2823" s="19"/>
      <c r="V2823" s="19"/>
      <c r="W2823" s="19"/>
      <c r="X2823" s="19"/>
      <c r="Y2823" s="19"/>
      <c r="Z2823" s="19"/>
      <c r="AA2823" s="19"/>
      <c r="AB2823" s="19"/>
      <c r="AC2823" s="19"/>
      <c r="AD2823" s="19"/>
      <c r="AE2823" s="19"/>
      <c r="AF2823" s="19"/>
      <c r="AG2823" s="19"/>
      <c r="AH2823" s="19"/>
      <c r="AI2823" s="19"/>
      <c r="AJ2823" s="19"/>
      <c r="AK2823" s="31">
        <v>736887.5</v>
      </c>
      <c r="AL2823" s="31">
        <v>1276950</v>
      </c>
      <c r="AM2823" s="31">
        <v>1445125</v>
      </c>
      <c r="AN2823" s="31">
        <v>1264575</v>
      </c>
      <c r="AO2823" s="31">
        <v>1376612.5</v>
      </c>
      <c r="AP2823" s="31">
        <v>1135379.25</v>
      </c>
      <c r="AQ2823" s="31">
        <v>1189091.875</v>
      </c>
      <c r="AR2823" s="31">
        <v>1067935.875</v>
      </c>
      <c r="AS2823" s="31">
        <v>1247144</v>
      </c>
      <c r="AT2823" s="31">
        <v>1243927.625</v>
      </c>
      <c r="AU2823" s="31">
        <v>1121064.5</v>
      </c>
      <c r="AV2823" s="31">
        <v>1357286</v>
      </c>
      <c r="AW2823" s="31">
        <v>1230671</v>
      </c>
      <c r="AX2823" s="31">
        <v>107060.125</v>
      </c>
      <c r="AY2823" s="31">
        <v>57285.375</v>
      </c>
      <c r="AZ2823" s="31">
        <v>164345.5</v>
      </c>
    </row>
    <row r="2824" spans="1:52" ht="15" customHeight="1">
      <c r="A2824" s="29" t="s">
        <v>8727</v>
      </c>
      <c r="B2824" s="34">
        <v>35177</v>
      </c>
      <c r="C2824" s="28">
        <v>500</v>
      </c>
      <c r="D2824" s="28">
        <v>39</v>
      </c>
      <c r="E2824" s="28">
        <v>40.5</v>
      </c>
      <c r="F2824" s="29" t="s">
        <v>242</v>
      </c>
      <c r="G2824" s="29" t="s">
        <v>3971</v>
      </c>
      <c r="H2824" s="28">
        <v>665</v>
      </c>
      <c r="I2824" s="29" t="s">
        <v>8538</v>
      </c>
      <c r="J2824" s="33" t="s">
        <v>8726</v>
      </c>
      <c r="K2824" s="29" t="s">
        <v>178</v>
      </c>
      <c r="L2824" s="29" t="s">
        <v>8710</v>
      </c>
      <c r="M2824" s="29" t="s">
        <v>8725</v>
      </c>
      <c r="N2824" s="28">
        <v>449677.2</v>
      </c>
      <c r="O2824" s="28">
        <v>6250894</v>
      </c>
      <c r="P2824" s="29" t="s">
        <v>8709</v>
      </c>
      <c r="Q2824" s="32" t="s">
        <v>174</v>
      </c>
      <c r="R2824" s="19"/>
      <c r="S2824" s="19"/>
      <c r="T2824" s="19"/>
      <c r="U2824" s="19"/>
      <c r="V2824" s="19"/>
      <c r="W2824" s="19"/>
      <c r="X2824" s="19"/>
      <c r="Y2824" s="19"/>
      <c r="Z2824" s="19"/>
      <c r="AA2824" s="19"/>
      <c r="AB2824" s="19"/>
      <c r="AC2824" s="19"/>
      <c r="AD2824" s="19"/>
      <c r="AE2824" s="19"/>
      <c r="AF2824" s="19"/>
      <c r="AG2824" s="19"/>
      <c r="AH2824" s="19"/>
      <c r="AI2824" s="19"/>
      <c r="AJ2824" s="19"/>
      <c r="AK2824" s="31">
        <v>736887.5</v>
      </c>
      <c r="AL2824" s="31">
        <v>1276950</v>
      </c>
      <c r="AM2824" s="31">
        <v>1445125</v>
      </c>
      <c r="AN2824" s="31">
        <v>1264575</v>
      </c>
      <c r="AO2824" s="31">
        <v>1376612.5</v>
      </c>
      <c r="AP2824" s="31">
        <v>1135379.25</v>
      </c>
      <c r="AQ2824" s="31">
        <v>1189091.875</v>
      </c>
      <c r="AR2824" s="31">
        <v>1067935.875</v>
      </c>
      <c r="AS2824" s="31">
        <v>1247144</v>
      </c>
      <c r="AT2824" s="31">
        <v>1243927.625</v>
      </c>
      <c r="AU2824" s="31">
        <v>1121064.5</v>
      </c>
      <c r="AV2824" s="31">
        <v>1357286</v>
      </c>
      <c r="AW2824" s="31">
        <v>1230671</v>
      </c>
      <c r="AX2824" s="31">
        <v>107060.125</v>
      </c>
      <c r="AY2824" s="31">
        <v>57285.375</v>
      </c>
      <c r="AZ2824" s="31">
        <v>164345.5</v>
      </c>
    </row>
    <row r="2825" spans="1:52" ht="15" customHeight="1">
      <c r="A2825" s="29" t="s">
        <v>8724</v>
      </c>
      <c r="B2825" s="34">
        <v>35177</v>
      </c>
      <c r="C2825" s="28">
        <v>500</v>
      </c>
      <c r="D2825" s="28">
        <v>39</v>
      </c>
      <c r="E2825" s="28">
        <v>40.5</v>
      </c>
      <c r="F2825" s="29" t="s">
        <v>242</v>
      </c>
      <c r="G2825" s="29" t="s">
        <v>3971</v>
      </c>
      <c r="H2825" s="28">
        <v>665</v>
      </c>
      <c r="I2825" s="29" t="s">
        <v>8538</v>
      </c>
      <c r="J2825" s="33" t="s">
        <v>8723</v>
      </c>
      <c r="K2825" s="29" t="s">
        <v>178</v>
      </c>
      <c r="L2825" s="29" t="s">
        <v>8710</v>
      </c>
      <c r="M2825" s="29" t="s">
        <v>8722</v>
      </c>
      <c r="N2825" s="28">
        <v>449780.8</v>
      </c>
      <c r="O2825" s="28">
        <v>6251064</v>
      </c>
      <c r="P2825" s="29" t="s">
        <v>8709</v>
      </c>
      <c r="Q2825" s="32" t="s">
        <v>174</v>
      </c>
      <c r="R2825" s="19"/>
      <c r="S2825" s="19"/>
      <c r="T2825" s="19"/>
      <c r="U2825" s="19"/>
      <c r="V2825" s="19"/>
      <c r="W2825" s="19"/>
      <c r="X2825" s="19"/>
      <c r="Y2825" s="19"/>
      <c r="Z2825" s="19"/>
      <c r="AA2825" s="19"/>
      <c r="AB2825" s="19"/>
      <c r="AC2825" s="19"/>
      <c r="AD2825" s="19"/>
      <c r="AE2825" s="19"/>
      <c r="AF2825" s="19"/>
      <c r="AG2825" s="19"/>
      <c r="AH2825" s="19"/>
      <c r="AI2825" s="19"/>
      <c r="AJ2825" s="19"/>
      <c r="AK2825" s="31">
        <v>736887.5</v>
      </c>
      <c r="AL2825" s="31">
        <v>1276950</v>
      </c>
      <c r="AM2825" s="31">
        <v>1445125</v>
      </c>
      <c r="AN2825" s="31">
        <v>1264575</v>
      </c>
      <c r="AO2825" s="31">
        <v>1376612.5</v>
      </c>
      <c r="AP2825" s="31">
        <v>1135379.25</v>
      </c>
      <c r="AQ2825" s="31">
        <v>1189091.875</v>
      </c>
      <c r="AR2825" s="31">
        <v>1067935.875</v>
      </c>
      <c r="AS2825" s="31">
        <v>1247144</v>
      </c>
      <c r="AT2825" s="31">
        <v>1243927.625</v>
      </c>
      <c r="AU2825" s="31">
        <v>1121064.5</v>
      </c>
      <c r="AV2825" s="31">
        <v>1357286</v>
      </c>
      <c r="AW2825" s="31">
        <v>1230671</v>
      </c>
      <c r="AX2825" s="31">
        <v>107060.125</v>
      </c>
      <c r="AY2825" s="31">
        <v>57285.375</v>
      </c>
      <c r="AZ2825" s="31">
        <v>164345.5</v>
      </c>
    </row>
    <row r="2826" spans="1:52" ht="15" customHeight="1">
      <c r="A2826" s="29" t="s">
        <v>8721</v>
      </c>
      <c r="B2826" s="34">
        <v>35177</v>
      </c>
      <c r="C2826" s="28">
        <v>500</v>
      </c>
      <c r="D2826" s="28">
        <v>39</v>
      </c>
      <c r="E2826" s="28">
        <v>40.5</v>
      </c>
      <c r="F2826" s="29" t="s">
        <v>242</v>
      </c>
      <c r="G2826" s="29" t="s">
        <v>3971</v>
      </c>
      <c r="H2826" s="28">
        <v>665</v>
      </c>
      <c r="I2826" s="29" t="s">
        <v>8538</v>
      </c>
      <c r="J2826" s="33" t="s">
        <v>8720</v>
      </c>
      <c r="K2826" s="29" t="s">
        <v>178</v>
      </c>
      <c r="L2826" s="29" t="s">
        <v>8663</v>
      </c>
      <c r="M2826" s="29" t="s">
        <v>197</v>
      </c>
      <c r="N2826" s="28">
        <v>451377.5</v>
      </c>
      <c r="O2826" s="28">
        <v>6248716</v>
      </c>
      <c r="P2826" s="29" t="s">
        <v>8709</v>
      </c>
      <c r="Q2826" s="32" t="s">
        <v>174</v>
      </c>
      <c r="R2826" s="19"/>
      <c r="S2826" s="19"/>
      <c r="T2826" s="19"/>
      <c r="U2826" s="19"/>
      <c r="V2826" s="19"/>
      <c r="W2826" s="19"/>
      <c r="X2826" s="19"/>
      <c r="Y2826" s="19"/>
      <c r="Z2826" s="19"/>
      <c r="AA2826" s="19"/>
      <c r="AB2826" s="19"/>
      <c r="AC2826" s="19"/>
      <c r="AD2826" s="19"/>
      <c r="AE2826" s="19"/>
      <c r="AF2826" s="19"/>
      <c r="AG2826" s="19"/>
      <c r="AH2826" s="19"/>
      <c r="AI2826" s="19"/>
      <c r="AJ2826" s="19"/>
      <c r="AK2826" s="31">
        <v>736887.5</v>
      </c>
      <c r="AL2826" s="31">
        <v>1276950</v>
      </c>
      <c r="AM2826" s="31">
        <v>1445125</v>
      </c>
      <c r="AN2826" s="31">
        <v>1264575</v>
      </c>
      <c r="AO2826" s="31">
        <v>1376612.5</v>
      </c>
      <c r="AP2826" s="31">
        <v>1135379.25</v>
      </c>
      <c r="AQ2826" s="31">
        <v>1189091.875</v>
      </c>
      <c r="AR2826" s="31">
        <v>1067935.875</v>
      </c>
      <c r="AS2826" s="31">
        <v>1247144</v>
      </c>
      <c r="AT2826" s="31">
        <v>1243927.625</v>
      </c>
      <c r="AU2826" s="31">
        <v>1121064.5</v>
      </c>
      <c r="AV2826" s="31">
        <v>1357286</v>
      </c>
      <c r="AW2826" s="31">
        <v>1230671</v>
      </c>
      <c r="AX2826" s="31">
        <v>107060.125</v>
      </c>
      <c r="AY2826" s="31">
        <v>57285.375</v>
      </c>
      <c r="AZ2826" s="31">
        <v>164345.5</v>
      </c>
    </row>
    <row r="2827" spans="1:52" ht="15" customHeight="1">
      <c r="A2827" s="29" t="s">
        <v>8719</v>
      </c>
      <c r="B2827" s="34">
        <v>35177</v>
      </c>
      <c r="C2827" s="28">
        <v>500</v>
      </c>
      <c r="D2827" s="28">
        <v>39</v>
      </c>
      <c r="E2827" s="28">
        <v>40.5</v>
      </c>
      <c r="F2827" s="29" t="s">
        <v>242</v>
      </c>
      <c r="G2827" s="29" t="s">
        <v>3971</v>
      </c>
      <c r="H2827" s="28">
        <v>665</v>
      </c>
      <c r="I2827" s="29" t="s">
        <v>8538</v>
      </c>
      <c r="J2827" s="33" t="s">
        <v>8718</v>
      </c>
      <c r="K2827" s="29" t="s">
        <v>178</v>
      </c>
      <c r="L2827" s="29" t="s">
        <v>8710</v>
      </c>
      <c r="M2827" s="29" t="s">
        <v>2251</v>
      </c>
      <c r="N2827" s="28">
        <v>451465.9</v>
      </c>
      <c r="O2827" s="28">
        <v>6248894</v>
      </c>
      <c r="P2827" s="29" t="s">
        <v>8709</v>
      </c>
      <c r="Q2827" s="32" t="s">
        <v>174</v>
      </c>
      <c r="R2827" s="19"/>
      <c r="S2827" s="19"/>
      <c r="T2827" s="19"/>
      <c r="U2827" s="19"/>
      <c r="V2827" s="19"/>
      <c r="W2827" s="19"/>
      <c r="X2827" s="19"/>
      <c r="Y2827" s="19"/>
      <c r="Z2827" s="19"/>
      <c r="AA2827" s="19"/>
      <c r="AB2827" s="19"/>
      <c r="AC2827" s="19"/>
      <c r="AD2827" s="19"/>
      <c r="AE2827" s="19"/>
      <c r="AF2827" s="19"/>
      <c r="AG2827" s="19"/>
      <c r="AH2827" s="19"/>
      <c r="AI2827" s="19"/>
      <c r="AJ2827" s="19"/>
      <c r="AK2827" s="31">
        <v>736887.5</v>
      </c>
      <c r="AL2827" s="31">
        <v>1276950</v>
      </c>
      <c r="AM2827" s="31">
        <v>1445125</v>
      </c>
      <c r="AN2827" s="31">
        <v>1264575</v>
      </c>
      <c r="AO2827" s="31">
        <v>1376612.5</v>
      </c>
      <c r="AP2827" s="31">
        <v>1135379.25</v>
      </c>
      <c r="AQ2827" s="31">
        <v>1189091.875</v>
      </c>
      <c r="AR2827" s="31">
        <v>1067935.875</v>
      </c>
      <c r="AS2827" s="31">
        <v>1247144</v>
      </c>
      <c r="AT2827" s="31">
        <v>1243927.625</v>
      </c>
      <c r="AU2827" s="31">
        <v>1121064.5</v>
      </c>
      <c r="AV2827" s="31">
        <v>1357286</v>
      </c>
      <c r="AW2827" s="31">
        <v>1230671</v>
      </c>
      <c r="AX2827" s="31">
        <v>107060.125</v>
      </c>
      <c r="AY2827" s="31">
        <v>57285.375</v>
      </c>
      <c r="AZ2827" s="31">
        <v>164345.5</v>
      </c>
    </row>
    <row r="2828" spans="1:52" ht="15" customHeight="1">
      <c r="A2828" s="29" t="s">
        <v>8717</v>
      </c>
      <c r="B2828" s="34">
        <v>35177</v>
      </c>
      <c r="C2828" s="28">
        <v>500</v>
      </c>
      <c r="D2828" s="28">
        <v>39</v>
      </c>
      <c r="E2828" s="28">
        <v>40.5</v>
      </c>
      <c r="F2828" s="29" t="s">
        <v>242</v>
      </c>
      <c r="G2828" s="29" t="s">
        <v>3971</v>
      </c>
      <c r="H2828" s="28">
        <v>665</v>
      </c>
      <c r="I2828" s="29" t="s">
        <v>8538</v>
      </c>
      <c r="J2828" s="33" t="s">
        <v>8716</v>
      </c>
      <c r="K2828" s="29" t="s">
        <v>178</v>
      </c>
      <c r="L2828" s="29" t="s">
        <v>8710</v>
      </c>
      <c r="M2828" s="29" t="s">
        <v>2251</v>
      </c>
      <c r="N2828" s="28">
        <v>451554.3</v>
      </c>
      <c r="O2828" s="28">
        <v>6249073</v>
      </c>
      <c r="P2828" s="29" t="s">
        <v>8709</v>
      </c>
      <c r="Q2828" s="32" t="s">
        <v>174</v>
      </c>
      <c r="R2828" s="19"/>
      <c r="S2828" s="19"/>
      <c r="T2828" s="19"/>
      <c r="U2828" s="19"/>
      <c r="V2828" s="19"/>
      <c r="W2828" s="19"/>
      <c r="X2828" s="19"/>
      <c r="Y2828" s="19"/>
      <c r="Z2828" s="19"/>
      <c r="AA2828" s="19"/>
      <c r="AB2828" s="19"/>
      <c r="AC2828" s="19"/>
      <c r="AD2828" s="19"/>
      <c r="AE2828" s="19"/>
      <c r="AF2828" s="19"/>
      <c r="AG2828" s="19"/>
      <c r="AH2828" s="19"/>
      <c r="AI2828" s="19"/>
      <c r="AJ2828" s="19"/>
      <c r="AK2828" s="31">
        <v>736887.5</v>
      </c>
      <c r="AL2828" s="31">
        <v>1276950</v>
      </c>
      <c r="AM2828" s="31">
        <v>1445125</v>
      </c>
      <c r="AN2828" s="31">
        <v>1264575</v>
      </c>
      <c r="AO2828" s="31">
        <v>1376612.5</v>
      </c>
      <c r="AP2828" s="31">
        <v>1135379.25</v>
      </c>
      <c r="AQ2828" s="31">
        <v>1189091.875</v>
      </c>
      <c r="AR2828" s="31">
        <v>1067935.875</v>
      </c>
      <c r="AS2828" s="31">
        <v>1247144</v>
      </c>
      <c r="AT2828" s="31">
        <v>1243927.625</v>
      </c>
      <c r="AU2828" s="31">
        <v>1121064.5</v>
      </c>
      <c r="AV2828" s="31">
        <v>1357286</v>
      </c>
      <c r="AW2828" s="31">
        <v>1230671</v>
      </c>
      <c r="AX2828" s="31">
        <v>107060.125</v>
      </c>
      <c r="AY2828" s="31">
        <v>57285.375</v>
      </c>
      <c r="AZ2828" s="31">
        <v>164345.5</v>
      </c>
    </row>
    <row r="2829" spans="1:52" ht="15" customHeight="1">
      <c r="A2829" s="29" t="s">
        <v>8715</v>
      </c>
      <c r="B2829" s="34">
        <v>35177</v>
      </c>
      <c r="C2829" s="28">
        <v>500</v>
      </c>
      <c r="D2829" s="28">
        <v>39</v>
      </c>
      <c r="E2829" s="28">
        <v>40.5</v>
      </c>
      <c r="F2829" s="29" t="s">
        <v>242</v>
      </c>
      <c r="G2829" s="29" t="s">
        <v>3971</v>
      </c>
      <c r="H2829" s="28">
        <v>665</v>
      </c>
      <c r="I2829" s="29" t="s">
        <v>8538</v>
      </c>
      <c r="J2829" s="33" t="s">
        <v>8714</v>
      </c>
      <c r="K2829" s="29" t="s">
        <v>178</v>
      </c>
      <c r="L2829" s="29" t="s">
        <v>8710</v>
      </c>
      <c r="M2829" s="29" t="s">
        <v>8713</v>
      </c>
      <c r="N2829" s="28">
        <v>451642.7</v>
      </c>
      <c r="O2829" s="28">
        <v>6249253</v>
      </c>
      <c r="P2829" s="29" t="s">
        <v>8709</v>
      </c>
      <c r="Q2829" s="32" t="s">
        <v>174</v>
      </c>
      <c r="R2829" s="19"/>
      <c r="S2829" s="19"/>
      <c r="T2829" s="19"/>
      <c r="U2829" s="19"/>
      <c r="V2829" s="19"/>
      <c r="W2829" s="19"/>
      <c r="X2829" s="19"/>
      <c r="Y2829" s="19"/>
      <c r="Z2829" s="19"/>
      <c r="AA2829" s="19"/>
      <c r="AB2829" s="19"/>
      <c r="AC2829" s="19"/>
      <c r="AD2829" s="19"/>
      <c r="AE2829" s="19"/>
      <c r="AF2829" s="19"/>
      <c r="AG2829" s="19"/>
      <c r="AH2829" s="19"/>
      <c r="AI2829" s="19"/>
      <c r="AJ2829" s="19"/>
      <c r="AK2829" s="31">
        <v>736887.5</v>
      </c>
      <c r="AL2829" s="31">
        <v>1276950</v>
      </c>
      <c r="AM2829" s="31">
        <v>1445125</v>
      </c>
      <c r="AN2829" s="31">
        <v>1264575</v>
      </c>
      <c r="AO2829" s="31">
        <v>1376612.5</v>
      </c>
      <c r="AP2829" s="31">
        <v>1135379.25</v>
      </c>
      <c r="AQ2829" s="31">
        <v>1189091.875</v>
      </c>
      <c r="AR2829" s="31">
        <v>1067935.875</v>
      </c>
      <c r="AS2829" s="31">
        <v>1247144</v>
      </c>
      <c r="AT2829" s="31">
        <v>1243927.625</v>
      </c>
      <c r="AU2829" s="31">
        <v>1121064.5</v>
      </c>
      <c r="AV2829" s="31">
        <v>1357286</v>
      </c>
      <c r="AW2829" s="31">
        <v>1230671</v>
      </c>
      <c r="AX2829" s="31">
        <v>107060.125</v>
      </c>
      <c r="AY2829" s="31">
        <v>57285.375</v>
      </c>
      <c r="AZ2829" s="31">
        <v>164345.5</v>
      </c>
    </row>
    <row r="2830" spans="1:52" ht="15" customHeight="1">
      <c r="A2830" s="29" t="s">
        <v>8712</v>
      </c>
      <c r="B2830" s="34">
        <v>35177</v>
      </c>
      <c r="C2830" s="28">
        <v>500</v>
      </c>
      <c r="D2830" s="28">
        <v>39</v>
      </c>
      <c r="E2830" s="28">
        <v>40.5</v>
      </c>
      <c r="F2830" s="29" t="s">
        <v>242</v>
      </c>
      <c r="G2830" s="29" t="s">
        <v>3971</v>
      </c>
      <c r="H2830" s="28">
        <v>665</v>
      </c>
      <c r="I2830" s="29" t="s">
        <v>8538</v>
      </c>
      <c r="J2830" s="33" t="s">
        <v>8711</v>
      </c>
      <c r="K2830" s="29" t="s">
        <v>178</v>
      </c>
      <c r="L2830" s="29" t="s">
        <v>8710</v>
      </c>
      <c r="M2830" s="29" t="s">
        <v>5400</v>
      </c>
      <c r="N2830" s="28">
        <v>451732.1</v>
      </c>
      <c r="O2830" s="28">
        <v>6249433</v>
      </c>
      <c r="P2830" s="29" t="s">
        <v>8709</v>
      </c>
      <c r="Q2830" s="32" t="s">
        <v>174</v>
      </c>
      <c r="R2830" s="19"/>
      <c r="S2830" s="19"/>
      <c r="T2830" s="19"/>
      <c r="U2830" s="19"/>
      <c r="V2830" s="19"/>
      <c r="W2830" s="19"/>
      <c r="X2830" s="19"/>
      <c r="Y2830" s="19"/>
      <c r="Z2830" s="19"/>
      <c r="AA2830" s="19"/>
      <c r="AB2830" s="19"/>
      <c r="AC2830" s="19"/>
      <c r="AD2830" s="19"/>
      <c r="AE2830" s="19"/>
      <c r="AF2830" s="19"/>
      <c r="AG2830" s="19"/>
      <c r="AH2830" s="19"/>
      <c r="AI2830" s="19"/>
      <c r="AJ2830" s="19"/>
      <c r="AK2830" s="31">
        <v>736887.5</v>
      </c>
      <c r="AL2830" s="31">
        <v>1276950</v>
      </c>
      <c r="AM2830" s="31">
        <v>1445125</v>
      </c>
      <c r="AN2830" s="31">
        <v>1264575</v>
      </c>
      <c r="AO2830" s="31">
        <v>1376612.5</v>
      </c>
      <c r="AP2830" s="31">
        <v>1135379.25</v>
      </c>
      <c r="AQ2830" s="31">
        <v>1189091.875</v>
      </c>
      <c r="AR2830" s="31">
        <v>1067935.875</v>
      </c>
      <c r="AS2830" s="31">
        <v>1247144</v>
      </c>
      <c r="AT2830" s="31">
        <v>1243927.625</v>
      </c>
      <c r="AU2830" s="31">
        <v>1121064.5</v>
      </c>
      <c r="AV2830" s="31">
        <v>1357286</v>
      </c>
      <c r="AW2830" s="31">
        <v>1230671</v>
      </c>
      <c r="AX2830" s="31">
        <v>107060.125</v>
      </c>
      <c r="AY2830" s="31">
        <v>57285.375</v>
      </c>
      <c r="AZ2830" s="31">
        <v>164345.5</v>
      </c>
    </row>
    <row r="2831" spans="1:52" ht="15" customHeight="1">
      <c r="A2831" s="29" t="s">
        <v>8708</v>
      </c>
      <c r="B2831" s="34">
        <v>35180</v>
      </c>
      <c r="C2831" s="28">
        <v>600</v>
      </c>
      <c r="D2831" s="28">
        <v>43</v>
      </c>
      <c r="E2831" s="28">
        <v>40</v>
      </c>
      <c r="F2831" s="29" t="s">
        <v>172</v>
      </c>
      <c r="G2831" s="29" t="s">
        <v>8357</v>
      </c>
      <c r="H2831" s="28">
        <v>665</v>
      </c>
      <c r="I2831" s="29" t="s">
        <v>8538</v>
      </c>
      <c r="J2831" s="33" t="s">
        <v>8707</v>
      </c>
      <c r="K2831" s="29" t="s">
        <v>178</v>
      </c>
      <c r="L2831" s="29" t="s">
        <v>8704</v>
      </c>
      <c r="M2831" s="29" t="s">
        <v>216</v>
      </c>
      <c r="N2831" s="28">
        <v>450095.9</v>
      </c>
      <c r="O2831" s="28">
        <v>6254002</v>
      </c>
      <c r="P2831" s="29" t="s">
        <v>8703</v>
      </c>
      <c r="Q2831" s="32" t="s">
        <v>174</v>
      </c>
      <c r="R2831" s="19"/>
      <c r="S2831" s="19"/>
      <c r="T2831" s="19"/>
      <c r="U2831" s="19"/>
      <c r="V2831" s="19"/>
      <c r="W2831" s="19"/>
      <c r="X2831" s="19"/>
      <c r="Y2831" s="19"/>
      <c r="Z2831" s="19"/>
      <c r="AA2831" s="19"/>
      <c r="AB2831" s="19"/>
      <c r="AC2831" s="19"/>
      <c r="AD2831" s="19"/>
      <c r="AE2831" s="19"/>
      <c r="AF2831" s="19"/>
      <c r="AG2831" s="19"/>
      <c r="AH2831" s="19"/>
      <c r="AI2831" s="19"/>
      <c r="AJ2831" s="19"/>
      <c r="AK2831" s="31">
        <v>954050</v>
      </c>
      <c r="AL2831" s="31">
        <v>1617400</v>
      </c>
      <c r="AM2831" s="31">
        <v>1868800</v>
      </c>
      <c r="AN2831" s="31">
        <v>1615699.5</v>
      </c>
      <c r="AO2831" s="31">
        <v>1710308.5</v>
      </c>
      <c r="AP2831" s="31">
        <v>1462306.5</v>
      </c>
      <c r="AQ2831" s="31">
        <v>1512119.5</v>
      </c>
      <c r="AR2831" s="31">
        <v>1324381.5</v>
      </c>
      <c r="AS2831" s="31">
        <v>1606833</v>
      </c>
      <c r="AT2831" s="31">
        <v>1505945.5</v>
      </c>
      <c r="AU2831" s="31">
        <v>1443482.5</v>
      </c>
      <c r="AV2831" s="31">
        <v>1713691</v>
      </c>
      <c r="AW2831" s="31">
        <v>1601119.5</v>
      </c>
      <c r="AX2831" s="31">
        <v>131061.5</v>
      </c>
      <c r="AY2831" s="31">
        <v>83010.5</v>
      </c>
      <c r="AZ2831" s="31">
        <v>214072</v>
      </c>
    </row>
    <row r="2832" spans="1:52" ht="15" customHeight="1">
      <c r="A2832" s="29" t="s">
        <v>8706</v>
      </c>
      <c r="B2832" s="34">
        <v>35180</v>
      </c>
      <c r="C2832" s="28">
        <v>600</v>
      </c>
      <c r="D2832" s="28">
        <v>43</v>
      </c>
      <c r="E2832" s="28">
        <v>40</v>
      </c>
      <c r="F2832" s="29" t="s">
        <v>172</v>
      </c>
      <c r="G2832" s="29" t="s">
        <v>8357</v>
      </c>
      <c r="H2832" s="28">
        <v>665</v>
      </c>
      <c r="I2832" s="29" t="s">
        <v>8538</v>
      </c>
      <c r="J2832" s="33" t="s">
        <v>8705</v>
      </c>
      <c r="K2832" s="29" t="s">
        <v>178</v>
      </c>
      <c r="L2832" s="29" t="s">
        <v>8704</v>
      </c>
      <c r="M2832" s="29" t="s">
        <v>216</v>
      </c>
      <c r="N2832" s="28">
        <v>450181.9</v>
      </c>
      <c r="O2832" s="28">
        <v>6253905</v>
      </c>
      <c r="P2832" s="29" t="s">
        <v>8703</v>
      </c>
      <c r="Q2832" s="32" t="s">
        <v>174</v>
      </c>
      <c r="R2832" s="19"/>
      <c r="S2832" s="19"/>
      <c r="T2832" s="19"/>
      <c r="U2832" s="19"/>
      <c r="V2832" s="19"/>
      <c r="W2832" s="19"/>
      <c r="X2832" s="19"/>
      <c r="Y2832" s="19"/>
      <c r="Z2832" s="19"/>
      <c r="AA2832" s="19"/>
      <c r="AB2832" s="19"/>
      <c r="AC2832" s="19"/>
      <c r="AD2832" s="19"/>
      <c r="AE2832" s="19"/>
      <c r="AF2832" s="19"/>
      <c r="AG2832" s="19"/>
      <c r="AH2832" s="19"/>
      <c r="AI2832" s="19"/>
      <c r="AJ2832" s="19"/>
      <c r="AK2832" s="31">
        <v>954050</v>
      </c>
      <c r="AL2832" s="31">
        <v>1617400</v>
      </c>
      <c r="AM2832" s="31">
        <v>1868800</v>
      </c>
      <c r="AN2832" s="31">
        <v>1615699.5</v>
      </c>
      <c r="AO2832" s="31">
        <v>1710308.5</v>
      </c>
      <c r="AP2832" s="31">
        <v>1462306.5</v>
      </c>
      <c r="AQ2832" s="31">
        <v>1512119.5</v>
      </c>
      <c r="AR2832" s="31">
        <v>1324381.5</v>
      </c>
      <c r="AS2832" s="31">
        <v>1606833</v>
      </c>
      <c r="AT2832" s="31">
        <v>1505945.5</v>
      </c>
      <c r="AU2832" s="31">
        <v>1443482.5</v>
      </c>
      <c r="AV2832" s="31">
        <v>1713691</v>
      </c>
      <c r="AW2832" s="31">
        <v>1601119.5</v>
      </c>
      <c r="AX2832" s="31">
        <v>131061.5</v>
      </c>
      <c r="AY2832" s="31">
        <v>83010.5</v>
      </c>
      <c r="AZ2832" s="31">
        <v>214072</v>
      </c>
    </row>
    <row r="2833" spans="1:52" ht="15" customHeight="1">
      <c r="A2833" s="29" t="s">
        <v>8702</v>
      </c>
      <c r="B2833" s="34">
        <v>35250</v>
      </c>
      <c r="C2833" s="28">
        <v>600</v>
      </c>
      <c r="D2833" s="28">
        <v>43</v>
      </c>
      <c r="E2833" s="28">
        <v>40</v>
      </c>
      <c r="F2833" s="29" t="s">
        <v>172</v>
      </c>
      <c r="G2833" s="29" t="s">
        <v>8357</v>
      </c>
      <c r="H2833" s="28">
        <v>665</v>
      </c>
      <c r="I2833" s="29" t="s">
        <v>8538</v>
      </c>
      <c r="J2833" s="33" t="s">
        <v>8701</v>
      </c>
      <c r="K2833" s="29" t="s">
        <v>178</v>
      </c>
      <c r="L2833" s="29" t="s">
        <v>8617</v>
      </c>
      <c r="M2833" s="29" t="s">
        <v>8700</v>
      </c>
      <c r="N2833" s="28">
        <v>455360.3</v>
      </c>
      <c r="O2833" s="28">
        <v>6255783</v>
      </c>
      <c r="P2833" s="29" t="s">
        <v>8694</v>
      </c>
      <c r="Q2833" s="32" t="s">
        <v>174</v>
      </c>
      <c r="R2833" s="19"/>
      <c r="S2833" s="19"/>
      <c r="T2833" s="19"/>
      <c r="U2833" s="19"/>
      <c r="V2833" s="19"/>
      <c r="W2833" s="19"/>
      <c r="X2833" s="19"/>
      <c r="Y2833" s="19"/>
      <c r="Z2833" s="19"/>
      <c r="AA2833" s="19"/>
      <c r="AB2833" s="19"/>
      <c r="AC2833" s="19"/>
      <c r="AD2833" s="19"/>
      <c r="AE2833" s="19"/>
      <c r="AF2833" s="19"/>
      <c r="AG2833" s="19"/>
      <c r="AH2833" s="19"/>
      <c r="AI2833" s="19"/>
      <c r="AJ2833" s="19"/>
      <c r="AK2833" s="31">
        <v>473466.65625</v>
      </c>
      <c r="AL2833" s="31">
        <v>1117833.375</v>
      </c>
      <c r="AM2833" s="31">
        <v>1426533.375</v>
      </c>
      <c r="AN2833" s="31">
        <v>1253533.375</v>
      </c>
      <c r="AO2833" s="31">
        <v>1365566.625</v>
      </c>
      <c r="AP2833" s="31">
        <v>1109422.328125</v>
      </c>
      <c r="AQ2833" s="31">
        <v>1200425.98046875</v>
      </c>
      <c r="AR2833" s="31">
        <v>1036545</v>
      </c>
      <c r="AS2833" s="31">
        <v>1186219.66796875</v>
      </c>
      <c r="AT2833" s="31">
        <v>1201442.33203125</v>
      </c>
      <c r="AU2833" s="31">
        <v>1078165.66015625</v>
      </c>
      <c r="AV2833" s="31">
        <v>1331449.6640625</v>
      </c>
      <c r="AW2833" s="31">
        <v>1085771.33203125</v>
      </c>
      <c r="AX2833" s="31">
        <v>102585</v>
      </c>
      <c r="AY2833" s="31">
        <v>62533.66796875</v>
      </c>
      <c r="AZ2833" s="31">
        <v>165118.66796875</v>
      </c>
    </row>
    <row r="2834" spans="1:52" ht="15" customHeight="1">
      <c r="A2834" s="29" t="s">
        <v>8699</v>
      </c>
      <c r="B2834" s="34">
        <v>35250</v>
      </c>
      <c r="C2834" s="28">
        <v>600</v>
      </c>
      <c r="D2834" s="28">
        <v>43</v>
      </c>
      <c r="E2834" s="28">
        <v>40</v>
      </c>
      <c r="F2834" s="29" t="s">
        <v>172</v>
      </c>
      <c r="G2834" s="29" t="s">
        <v>8357</v>
      </c>
      <c r="H2834" s="28">
        <v>665</v>
      </c>
      <c r="I2834" s="29" t="s">
        <v>8538</v>
      </c>
      <c r="J2834" s="33" t="s">
        <v>8698</v>
      </c>
      <c r="K2834" s="29" t="s">
        <v>178</v>
      </c>
      <c r="L2834" s="29" t="s">
        <v>8617</v>
      </c>
      <c r="M2834" s="29" t="s">
        <v>5141</v>
      </c>
      <c r="N2834" s="28">
        <v>455270.9</v>
      </c>
      <c r="O2834" s="28">
        <v>6255903</v>
      </c>
      <c r="P2834" s="29" t="s">
        <v>8694</v>
      </c>
      <c r="Q2834" s="32" t="s">
        <v>174</v>
      </c>
      <c r="R2834" s="19"/>
      <c r="S2834" s="19"/>
      <c r="T2834" s="19"/>
      <c r="U2834" s="19"/>
      <c r="V2834" s="19"/>
      <c r="W2834" s="19"/>
      <c r="X2834" s="19"/>
      <c r="Y2834" s="19"/>
      <c r="Z2834" s="19"/>
      <c r="AA2834" s="19"/>
      <c r="AB2834" s="19"/>
      <c r="AC2834" s="19"/>
      <c r="AD2834" s="19"/>
      <c r="AE2834" s="19"/>
      <c r="AF2834" s="19"/>
      <c r="AG2834" s="19"/>
      <c r="AH2834" s="19"/>
      <c r="AI2834" s="19"/>
      <c r="AJ2834" s="19"/>
      <c r="AK2834" s="31">
        <v>473466.65625</v>
      </c>
      <c r="AL2834" s="31">
        <v>1117833.375</v>
      </c>
      <c r="AM2834" s="31">
        <v>1426533.375</v>
      </c>
      <c r="AN2834" s="31">
        <v>1253533.375</v>
      </c>
      <c r="AO2834" s="31">
        <v>1365566.625</v>
      </c>
      <c r="AP2834" s="31">
        <v>1109422.328125</v>
      </c>
      <c r="AQ2834" s="31">
        <v>1200425.98046875</v>
      </c>
      <c r="AR2834" s="31">
        <v>1036545</v>
      </c>
      <c r="AS2834" s="31">
        <v>1186219.66796875</v>
      </c>
      <c r="AT2834" s="31">
        <v>1201442.33203125</v>
      </c>
      <c r="AU2834" s="31">
        <v>1078165.66015625</v>
      </c>
      <c r="AV2834" s="31">
        <v>1331449.6640625</v>
      </c>
      <c r="AW2834" s="31">
        <v>1085771.33203125</v>
      </c>
      <c r="AX2834" s="31">
        <v>102585</v>
      </c>
      <c r="AY2834" s="31">
        <v>62533.66796875</v>
      </c>
      <c r="AZ2834" s="31">
        <v>165118.66796875</v>
      </c>
    </row>
    <row r="2835" spans="1:52" ht="15" customHeight="1">
      <c r="A2835" s="29" t="s">
        <v>8697</v>
      </c>
      <c r="B2835" s="34">
        <v>35250</v>
      </c>
      <c r="C2835" s="28">
        <v>600</v>
      </c>
      <c r="D2835" s="28">
        <v>43</v>
      </c>
      <c r="E2835" s="28">
        <v>40</v>
      </c>
      <c r="F2835" s="29" t="s">
        <v>172</v>
      </c>
      <c r="G2835" s="29" t="s">
        <v>8357</v>
      </c>
      <c r="H2835" s="28">
        <v>665</v>
      </c>
      <c r="I2835" s="29" t="s">
        <v>8538</v>
      </c>
      <c r="J2835" s="33" t="s">
        <v>8696</v>
      </c>
      <c r="K2835" s="29" t="s">
        <v>178</v>
      </c>
      <c r="L2835" s="29" t="s">
        <v>8617</v>
      </c>
      <c r="M2835" s="29" t="s">
        <v>8695</v>
      </c>
      <c r="N2835" s="28">
        <v>455182.5</v>
      </c>
      <c r="O2835" s="28">
        <v>6256023</v>
      </c>
      <c r="P2835" s="29" t="s">
        <v>8694</v>
      </c>
      <c r="Q2835" s="32" t="s">
        <v>174</v>
      </c>
      <c r="R2835" s="19"/>
      <c r="S2835" s="19"/>
      <c r="T2835" s="19"/>
      <c r="U2835" s="19"/>
      <c r="V2835" s="19"/>
      <c r="W2835" s="19"/>
      <c r="X2835" s="19"/>
      <c r="Y2835" s="19"/>
      <c r="Z2835" s="19"/>
      <c r="AA2835" s="19"/>
      <c r="AB2835" s="19"/>
      <c r="AC2835" s="19"/>
      <c r="AD2835" s="19"/>
      <c r="AE2835" s="19"/>
      <c r="AF2835" s="19"/>
      <c r="AG2835" s="19"/>
      <c r="AH2835" s="19"/>
      <c r="AI2835" s="19"/>
      <c r="AJ2835" s="19"/>
      <c r="AK2835" s="31">
        <v>473466.65625</v>
      </c>
      <c r="AL2835" s="31">
        <v>1117833.375</v>
      </c>
      <c r="AM2835" s="31">
        <v>1426533.375</v>
      </c>
      <c r="AN2835" s="31">
        <v>1253533.375</v>
      </c>
      <c r="AO2835" s="31">
        <v>1365566.625</v>
      </c>
      <c r="AP2835" s="31">
        <v>1109422.328125</v>
      </c>
      <c r="AQ2835" s="31">
        <v>1200425.98046875</v>
      </c>
      <c r="AR2835" s="31">
        <v>1036545</v>
      </c>
      <c r="AS2835" s="31">
        <v>1186219.66796875</v>
      </c>
      <c r="AT2835" s="31">
        <v>1201442.33203125</v>
      </c>
      <c r="AU2835" s="31">
        <v>1078165.66015625</v>
      </c>
      <c r="AV2835" s="31">
        <v>1331449.6640625</v>
      </c>
      <c r="AW2835" s="31">
        <v>1085771.33203125</v>
      </c>
      <c r="AX2835" s="31">
        <v>102585</v>
      </c>
      <c r="AY2835" s="31">
        <v>62533.66796875</v>
      </c>
      <c r="AZ2835" s="31">
        <v>165118.66796875</v>
      </c>
    </row>
    <row r="2836" spans="1:52" ht="15" customHeight="1">
      <c r="A2836" s="29" t="s">
        <v>8693</v>
      </c>
      <c r="B2836" s="34">
        <v>35431</v>
      </c>
      <c r="C2836" s="28">
        <v>22</v>
      </c>
      <c r="D2836" s="28">
        <v>12.8</v>
      </c>
      <c r="E2836" s="28">
        <v>18</v>
      </c>
      <c r="F2836" s="29" t="s">
        <v>5770</v>
      </c>
      <c r="G2836" s="29" t="s">
        <v>8687</v>
      </c>
      <c r="H2836" s="28">
        <v>665</v>
      </c>
      <c r="I2836" s="29" t="s">
        <v>8538</v>
      </c>
      <c r="J2836" s="33" t="s">
        <v>8692</v>
      </c>
      <c r="K2836" s="29" t="s">
        <v>178</v>
      </c>
      <c r="L2836" s="29" t="s">
        <v>8691</v>
      </c>
      <c r="M2836" s="29" t="s">
        <v>8690</v>
      </c>
      <c r="N2836" s="28">
        <v>448401.5</v>
      </c>
      <c r="O2836" s="28">
        <v>6273811</v>
      </c>
      <c r="P2836" s="29" t="s">
        <v>8689</v>
      </c>
      <c r="Q2836" s="32" t="s">
        <v>368</v>
      </c>
      <c r="R2836" s="19"/>
      <c r="S2836" s="19"/>
      <c r="T2836" s="19"/>
      <c r="U2836" s="19"/>
      <c r="V2836" s="19"/>
      <c r="W2836" s="19"/>
      <c r="X2836" s="19"/>
      <c r="Y2836" s="19"/>
      <c r="Z2836" s="19"/>
      <c r="AA2836" s="19"/>
      <c r="AB2836" s="19"/>
      <c r="AC2836" s="19"/>
      <c r="AD2836" s="19"/>
      <c r="AE2836" s="19"/>
      <c r="AF2836" s="19"/>
      <c r="AG2836" s="19"/>
      <c r="AH2836" s="19"/>
      <c r="AI2836" s="19"/>
      <c r="AJ2836" s="19"/>
      <c r="AK2836" s="19"/>
      <c r="AL2836" s="31">
        <v>42265</v>
      </c>
      <c r="AM2836" s="31">
        <v>66371</v>
      </c>
      <c r="AN2836" s="31">
        <v>54900</v>
      </c>
      <c r="AO2836" s="31">
        <v>67602</v>
      </c>
      <c r="AP2836" s="31">
        <v>140697</v>
      </c>
      <c r="AQ2836" s="31">
        <v>170076</v>
      </c>
      <c r="AR2836" s="31">
        <v>56197.00048828125</v>
      </c>
      <c r="AS2836" s="31">
        <v>70618</v>
      </c>
      <c r="AT2836" s="31">
        <v>65627</v>
      </c>
      <c r="AU2836" s="31">
        <v>57870.999877929688</v>
      </c>
      <c r="AV2836" s="31">
        <v>69995.00048828125</v>
      </c>
      <c r="AW2836" s="31">
        <v>49347.220947265625</v>
      </c>
      <c r="AX2836" s="31">
        <v>0</v>
      </c>
      <c r="AY2836" s="31">
        <v>0</v>
      </c>
      <c r="AZ2836" s="31">
        <v>0</v>
      </c>
    </row>
    <row r="2837" spans="1:52" ht="15" customHeight="1">
      <c r="A2837" s="29" t="s">
        <v>8688</v>
      </c>
      <c r="B2837" s="34">
        <v>35431</v>
      </c>
      <c r="C2837" s="28">
        <v>750</v>
      </c>
      <c r="D2837" s="28">
        <v>44</v>
      </c>
      <c r="E2837" s="28">
        <v>40.4</v>
      </c>
      <c r="F2837" s="29" t="s">
        <v>172</v>
      </c>
      <c r="G2837" s="29" t="s">
        <v>4012</v>
      </c>
      <c r="H2837" s="28">
        <v>665</v>
      </c>
      <c r="I2837" s="29" t="s">
        <v>8538</v>
      </c>
      <c r="J2837" s="33" t="s">
        <v>8686</v>
      </c>
      <c r="K2837" s="29" t="s">
        <v>178</v>
      </c>
      <c r="L2837" s="29" t="s">
        <v>8676</v>
      </c>
      <c r="M2837" s="29" t="s">
        <v>3248</v>
      </c>
      <c r="N2837" s="28">
        <v>447098.7</v>
      </c>
      <c r="O2837" s="28">
        <v>6258490</v>
      </c>
      <c r="P2837" s="29" t="s">
        <v>8675</v>
      </c>
      <c r="Q2837" s="32" t="s">
        <v>174</v>
      </c>
      <c r="R2837" s="19"/>
      <c r="S2837" s="19"/>
      <c r="T2837" s="19"/>
      <c r="U2837" s="19"/>
      <c r="V2837" s="19"/>
      <c r="W2837" s="19"/>
      <c r="X2837" s="19"/>
      <c r="Y2837" s="19"/>
      <c r="Z2837" s="19"/>
      <c r="AA2837" s="19"/>
      <c r="AB2837" s="19"/>
      <c r="AC2837" s="19"/>
      <c r="AD2837" s="19"/>
      <c r="AE2837" s="19"/>
      <c r="AF2837" s="19"/>
      <c r="AG2837" s="19"/>
      <c r="AH2837" s="19"/>
      <c r="AI2837" s="19"/>
      <c r="AJ2837" s="19"/>
      <c r="AK2837" s="19"/>
      <c r="AL2837" s="31">
        <v>1657300</v>
      </c>
      <c r="AM2837" s="31">
        <v>2187680</v>
      </c>
      <c r="AN2837" s="31">
        <v>1941200</v>
      </c>
      <c r="AO2837" s="31">
        <v>2023360</v>
      </c>
      <c r="AP2837" s="31">
        <v>1703220.015625</v>
      </c>
      <c r="AQ2837" s="31">
        <v>1884529.0078125</v>
      </c>
      <c r="AR2837" s="31">
        <v>1711776</v>
      </c>
      <c r="AS2837" s="31">
        <v>1946032.3828125</v>
      </c>
      <c r="AT2837" s="31">
        <v>1993981.3828125</v>
      </c>
      <c r="AU2837" s="31">
        <v>1801754.98828125</v>
      </c>
      <c r="AV2837" s="31">
        <v>2202733.8125</v>
      </c>
      <c r="AW2837" s="31">
        <v>1958007.80078125</v>
      </c>
      <c r="AX2837" s="31">
        <v>172829.59375</v>
      </c>
      <c r="AY2837" s="31">
        <v>101485.6015625</v>
      </c>
      <c r="AZ2837" s="31">
        <v>274315.1953125</v>
      </c>
    </row>
    <row r="2838" spans="1:52" ht="15" customHeight="1">
      <c r="A2838" s="29" t="s">
        <v>8685</v>
      </c>
      <c r="B2838" s="34">
        <v>35513</v>
      </c>
      <c r="C2838" s="28">
        <v>750</v>
      </c>
      <c r="D2838" s="28">
        <v>44</v>
      </c>
      <c r="E2838" s="28">
        <v>40.4</v>
      </c>
      <c r="F2838" s="29" t="s">
        <v>172</v>
      </c>
      <c r="G2838" s="29" t="s">
        <v>4012</v>
      </c>
      <c r="H2838" s="28">
        <v>665</v>
      </c>
      <c r="I2838" s="29" t="s">
        <v>8538</v>
      </c>
      <c r="J2838" s="33" t="s">
        <v>8684</v>
      </c>
      <c r="K2838" s="29" t="s">
        <v>178</v>
      </c>
      <c r="L2838" s="29" t="s">
        <v>8676</v>
      </c>
      <c r="M2838" s="29" t="s">
        <v>8683</v>
      </c>
      <c r="N2838" s="28">
        <v>447317.3</v>
      </c>
      <c r="O2838" s="28">
        <v>6258458</v>
      </c>
      <c r="P2838" s="29" t="s">
        <v>8675</v>
      </c>
      <c r="Q2838" s="32" t="s">
        <v>174</v>
      </c>
      <c r="R2838" s="19"/>
      <c r="S2838" s="19"/>
      <c r="T2838" s="19"/>
      <c r="U2838" s="19"/>
      <c r="V2838" s="19"/>
      <c r="W2838" s="19"/>
      <c r="X2838" s="19"/>
      <c r="Y2838" s="19"/>
      <c r="Z2838" s="19"/>
      <c r="AA2838" s="19"/>
      <c r="AB2838" s="19"/>
      <c r="AC2838" s="19"/>
      <c r="AD2838" s="19"/>
      <c r="AE2838" s="19"/>
      <c r="AF2838" s="19"/>
      <c r="AG2838" s="19"/>
      <c r="AH2838" s="19"/>
      <c r="AI2838" s="19"/>
      <c r="AJ2838" s="19"/>
      <c r="AK2838" s="19"/>
      <c r="AL2838" s="31">
        <v>1657300</v>
      </c>
      <c r="AM2838" s="31">
        <v>2187680</v>
      </c>
      <c r="AN2838" s="31">
        <v>1941200</v>
      </c>
      <c r="AO2838" s="31">
        <v>2023360</v>
      </c>
      <c r="AP2838" s="31">
        <v>1703220.015625</v>
      </c>
      <c r="AQ2838" s="31">
        <v>1884529.0078125</v>
      </c>
      <c r="AR2838" s="31">
        <v>1711776</v>
      </c>
      <c r="AS2838" s="31">
        <v>1946032.3828125</v>
      </c>
      <c r="AT2838" s="31">
        <v>1993981.3828125</v>
      </c>
      <c r="AU2838" s="31">
        <v>1801754.98828125</v>
      </c>
      <c r="AV2838" s="31">
        <v>2202733.8125</v>
      </c>
      <c r="AW2838" s="31">
        <v>1958007.80078125</v>
      </c>
      <c r="AX2838" s="31">
        <v>172829.59375</v>
      </c>
      <c r="AY2838" s="31">
        <v>101485.6015625</v>
      </c>
      <c r="AZ2838" s="31">
        <v>274315.1953125</v>
      </c>
    </row>
    <row r="2839" spans="1:52" ht="15" customHeight="1">
      <c r="A2839" s="29" t="s">
        <v>8682</v>
      </c>
      <c r="B2839" s="34">
        <v>35431</v>
      </c>
      <c r="C2839" s="28">
        <v>750</v>
      </c>
      <c r="D2839" s="28">
        <v>44</v>
      </c>
      <c r="E2839" s="28">
        <v>40.4</v>
      </c>
      <c r="F2839" s="29" t="s">
        <v>172</v>
      </c>
      <c r="G2839" s="29" t="s">
        <v>4012</v>
      </c>
      <c r="H2839" s="28">
        <v>665</v>
      </c>
      <c r="I2839" s="29" t="s">
        <v>8538</v>
      </c>
      <c r="J2839" s="33" t="s">
        <v>8681</v>
      </c>
      <c r="K2839" s="29" t="s">
        <v>178</v>
      </c>
      <c r="L2839" s="29" t="s">
        <v>8676</v>
      </c>
      <c r="M2839" s="29" t="s">
        <v>1577</v>
      </c>
      <c r="N2839" s="28">
        <v>447185.7</v>
      </c>
      <c r="O2839" s="28">
        <v>6258286</v>
      </c>
      <c r="P2839" s="29" t="s">
        <v>8675</v>
      </c>
      <c r="Q2839" s="32" t="s">
        <v>174</v>
      </c>
      <c r="R2839" s="19"/>
      <c r="S2839" s="19"/>
      <c r="T2839" s="19"/>
      <c r="U2839" s="19"/>
      <c r="V2839" s="19"/>
      <c r="W2839" s="19"/>
      <c r="X2839" s="19"/>
      <c r="Y2839" s="19"/>
      <c r="Z2839" s="19"/>
      <c r="AA2839" s="19"/>
      <c r="AB2839" s="19"/>
      <c r="AC2839" s="19"/>
      <c r="AD2839" s="19"/>
      <c r="AE2839" s="19"/>
      <c r="AF2839" s="19"/>
      <c r="AG2839" s="19"/>
      <c r="AH2839" s="19"/>
      <c r="AI2839" s="19"/>
      <c r="AJ2839" s="19"/>
      <c r="AK2839" s="19"/>
      <c r="AL2839" s="31">
        <v>1657300</v>
      </c>
      <c r="AM2839" s="31">
        <v>2187680</v>
      </c>
      <c r="AN2839" s="31">
        <v>1941200</v>
      </c>
      <c r="AO2839" s="31">
        <v>2023360</v>
      </c>
      <c r="AP2839" s="31">
        <v>1703220.015625</v>
      </c>
      <c r="AQ2839" s="31">
        <v>1884529.0078125</v>
      </c>
      <c r="AR2839" s="31">
        <v>1711776</v>
      </c>
      <c r="AS2839" s="31">
        <v>1946032.3828125</v>
      </c>
      <c r="AT2839" s="31">
        <v>1993981.3828125</v>
      </c>
      <c r="AU2839" s="31">
        <v>1801754.98828125</v>
      </c>
      <c r="AV2839" s="31">
        <v>2202733.8125</v>
      </c>
      <c r="AW2839" s="31">
        <v>1958007.80078125</v>
      </c>
      <c r="AX2839" s="31">
        <v>172829.59375</v>
      </c>
      <c r="AY2839" s="31">
        <v>101485.6015625</v>
      </c>
      <c r="AZ2839" s="31">
        <v>274315.1953125</v>
      </c>
    </row>
    <row r="2840" spans="1:52" ht="15" customHeight="1">
      <c r="A2840" s="29" t="s">
        <v>8680</v>
      </c>
      <c r="B2840" s="34">
        <v>35431</v>
      </c>
      <c r="C2840" s="28">
        <v>750</v>
      </c>
      <c r="D2840" s="28">
        <v>44</v>
      </c>
      <c r="E2840" s="28">
        <v>40.4</v>
      </c>
      <c r="F2840" s="29" t="s">
        <v>172</v>
      </c>
      <c r="G2840" s="29" t="s">
        <v>4012</v>
      </c>
      <c r="H2840" s="28">
        <v>665</v>
      </c>
      <c r="I2840" s="29" t="s">
        <v>8538</v>
      </c>
      <c r="J2840" s="33" t="s">
        <v>8679</v>
      </c>
      <c r="K2840" s="29" t="s">
        <v>178</v>
      </c>
      <c r="L2840" s="29" t="s">
        <v>8676</v>
      </c>
      <c r="M2840" s="29" t="s">
        <v>4386</v>
      </c>
      <c r="N2840" s="28">
        <v>447401.3</v>
      </c>
      <c r="O2840" s="28">
        <v>6258257</v>
      </c>
      <c r="P2840" s="29" t="s">
        <v>8675</v>
      </c>
      <c r="Q2840" s="32" t="s">
        <v>174</v>
      </c>
      <c r="R2840" s="19"/>
      <c r="S2840" s="19"/>
      <c r="T2840" s="19"/>
      <c r="U2840" s="19"/>
      <c r="V2840" s="19"/>
      <c r="W2840" s="19"/>
      <c r="X2840" s="19"/>
      <c r="Y2840" s="19"/>
      <c r="Z2840" s="19"/>
      <c r="AA2840" s="19"/>
      <c r="AB2840" s="19"/>
      <c r="AC2840" s="19"/>
      <c r="AD2840" s="19"/>
      <c r="AE2840" s="19"/>
      <c r="AF2840" s="19"/>
      <c r="AG2840" s="19"/>
      <c r="AH2840" s="19"/>
      <c r="AI2840" s="19"/>
      <c r="AJ2840" s="19"/>
      <c r="AK2840" s="19"/>
      <c r="AL2840" s="31">
        <v>1657300</v>
      </c>
      <c r="AM2840" s="31">
        <v>2187680</v>
      </c>
      <c r="AN2840" s="31">
        <v>1941200</v>
      </c>
      <c r="AO2840" s="31">
        <v>2023360</v>
      </c>
      <c r="AP2840" s="31">
        <v>1703220.015625</v>
      </c>
      <c r="AQ2840" s="31">
        <v>1884529.0078125</v>
      </c>
      <c r="AR2840" s="31">
        <v>1711776</v>
      </c>
      <c r="AS2840" s="31">
        <v>1946032.3828125</v>
      </c>
      <c r="AT2840" s="31">
        <v>1993981.3828125</v>
      </c>
      <c r="AU2840" s="31">
        <v>1801754.98828125</v>
      </c>
      <c r="AV2840" s="31">
        <v>2202733.8125</v>
      </c>
      <c r="AW2840" s="31">
        <v>1958007.80078125</v>
      </c>
      <c r="AX2840" s="31">
        <v>172829.59375</v>
      </c>
      <c r="AY2840" s="31">
        <v>101485.6015625</v>
      </c>
      <c r="AZ2840" s="31">
        <v>274315.1953125</v>
      </c>
    </row>
    <row r="2841" spans="1:52" ht="15" customHeight="1">
      <c r="A2841" s="29" t="s">
        <v>8678</v>
      </c>
      <c r="B2841" s="34">
        <v>35513</v>
      </c>
      <c r="C2841" s="28">
        <v>750</v>
      </c>
      <c r="D2841" s="28">
        <v>44</v>
      </c>
      <c r="E2841" s="28">
        <v>40.4</v>
      </c>
      <c r="F2841" s="29" t="s">
        <v>172</v>
      </c>
      <c r="G2841" s="29" t="s">
        <v>4012</v>
      </c>
      <c r="H2841" s="28">
        <v>665</v>
      </c>
      <c r="I2841" s="29" t="s">
        <v>8538</v>
      </c>
      <c r="J2841" s="33" t="s">
        <v>8677</v>
      </c>
      <c r="K2841" s="29" t="s">
        <v>178</v>
      </c>
      <c r="L2841" s="29" t="s">
        <v>8676</v>
      </c>
      <c r="M2841" s="29" t="s">
        <v>4386</v>
      </c>
      <c r="N2841" s="28">
        <v>447272.9</v>
      </c>
      <c r="O2841" s="28">
        <v>6258079</v>
      </c>
      <c r="P2841" s="29" t="s">
        <v>8675</v>
      </c>
      <c r="Q2841" s="32" t="s">
        <v>174</v>
      </c>
      <c r="R2841" s="19"/>
      <c r="S2841" s="19"/>
      <c r="T2841" s="19"/>
      <c r="U2841" s="19"/>
      <c r="V2841" s="19"/>
      <c r="W2841" s="19"/>
      <c r="X2841" s="19"/>
      <c r="Y2841" s="19"/>
      <c r="Z2841" s="19"/>
      <c r="AA2841" s="19"/>
      <c r="AB2841" s="19"/>
      <c r="AC2841" s="19"/>
      <c r="AD2841" s="19"/>
      <c r="AE2841" s="19"/>
      <c r="AF2841" s="19"/>
      <c r="AG2841" s="19"/>
      <c r="AH2841" s="19"/>
      <c r="AI2841" s="19"/>
      <c r="AJ2841" s="19"/>
      <c r="AK2841" s="19"/>
      <c r="AL2841" s="31">
        <v>1657300</v>
      </c>
      <c r="AM2841" s="31">
        <v>2187680</v>
      </c>
      <c r="AN2841" s="31">
        <v>1941200</v>
      </c>
      <c r="AO2841" s="31">
        <v>2023360</v>
      </c>
      <c r="AP2841" s="31">
        <v>1703220.015625</v>
      </c>
      <c r="AQ2841" s="31">
        <v>1884529.0078125</v>
      </c>
      <c r="AR2841" s="31">
        <v>1711776</v>
      </c>
      <c r="AS2841" s="31">
        <v>1946032.3828125</v>
      </c>
      <c r="AT2841" s="31">
        <v>1993981.3828125</v>
      </c>
      <c r="AU2841" s="31">
        <v>1801754.98828125</v>
      </c>
      <c r="AV2841" s="31">
        <v>2202733.8125</v>
      </c>
      <c r="AW2841" s="31">
        <v>1958007.80078125</v>
      </c>
      <c r="AX2841" s="31">
        <v>172829.59375</v>
      </c>
      <c r="AY2841" s="31">
        <v>101485.6015625</v>
      </c>
      <c r="AZ2841" s="31">
        <v>274315.1953125</v>
      </c>
    </row>
    <row r="2842" spans="1:52" ht="15" customHeight="1">
      <c r="A2842" s="29" t="s">
        <v>8674</v>
      </c>
      <c r="B2842" s="34">
        <v>35563</v>
      </c>
      <c r="C2842" s="28">
        <v>600</v>
      </c>
      <c r="D2842" s="28">
        <v>44</v>
      </c>
      <c r="E2842" s="28">
        <v>45</v>
      </c>
      <c r="F2842" s="29" t="s">
        <v>242</v>
      </c>
      <c r="G2842" s="29" t="s">
        <v>3981</v>
      </c>
      <c r="H2842" s="28">
        <v>665</v>
      </c>
      <c r="I2842" s="29" t="s">
        <v>8538</v>
      </c>
      <c r="J2842" s="33" t="s">
        <v>8673</v>
      </c>
      <c r="K2842" s="29" t="s">
        <v>178</v>
      </c>
      <c r="L2842" s="29" t="s">
        <v>8663</v>
      </c>
      <c r="M2842" s="29" t="s">
        <v>8672</v>
      </c>
      <c r="N2842" s="28">
        <v>455874.5</v>
      </c>
      <c r="O2842" s="28">
        <v>6247025</v>
      </c>
      <c r="P2842" s="29" t="s">
        <v>8661</v>
      </c>
      <c r="Q2842" s="32" t="s">
        <v>174</v>
      </c>
      <c r="R2842" s="19"/>
      <c r="S2842" s="19"/>
      <c r="T2842" s="19"/>
      <c r="U2842" s="19"/>
      <c r="V2842" s="19"/>
      <c r="W2842" s="19"/>
      <c r="X2842" s="19"/>
      <c r="Y2842" s="19"/>
      <c r="Z2842" s="19"/>
      <c r="AA2842" s="19"/>
      <c r="AB2842" s="19"/>
      <c r="AC2842" s="19"/>
      <c r="AD2842" s="19"/>
      <c r="AE2842" s="19"/>
      <c r="AF2842" s="19"/>
      <c r="AG2842" s="19"/>
      <c r="AH2842" s="19"/>
      <c r="AI2842" s="19"/>
      <c r="AJ2842" s="19"/>
      <c r="AK2842" s="19"/>
      <c r="AL2842" s="31">
        <v>614040</v>
      </c>
      <c r="AM2842" s="31">
        <v>1537000</v>
      </c>
      <c r="AN2842" s="31">
        <v>1315160</v>
      </c>
      <c r="AO2842" s="31">
        <v>1451100</v>
      </c>
      <c r="AP2842" s="31">
        <v>1181623.21875</v>
      </c>
      <c r="AQ2842" s="31">
        <v>1258941.82421875</v>
      </c>
      <c r="AR2842" s="31">
        <v>1127079.99609375</v>
      </c>
      <c r="AS2842" s="31">
        <v>1262581.9921875</v>
      </c>
      <c r="AT2842" s="31">
        <v>1278880.796875</v>
      </c>
      <c r="AU2842" s="31">
        <v>1167261.8046875</v>
      </c>
      <c r="AV2842" s="31">
        <v>1437503.390625</v>
      </c>
      <c r="AW2842" s="31">
        <v>1334317.19921875</v>
      </c>
      <c r="AX2842" s="31">
        <v>111506.203125</v>
      </c>
      <c r="AY2842" s="31">
        <v>60336.6015625</v>
      </c>
      <c r="AZ2842" s="31">
        <v>171842.8046875</v>
      </c>
    </row>
    <row r="2843" spans="1:52" ht="15" customHeight="1">
      <c r="A2843" s="29" t="s">
        <v>8671</v>
      </c>
      <c r="B2843" s="34">
        <v>35563</v>
      </c>
      <c r="C2843" s="28">
        <v>600</v>
      </c>
      <c r="D2843" s="28">
        <v>44</v>
      </c>
      <c r="E2843" s="28">
        <v>45</v>
      </c>
      <c r="F2843" s="29" t="s">
        <v>242</v>
      </c>
      <c r="G2843" s="29" t="s">
        <v>3981</v>
      </c>
      <c r="H2843" s="28">
        <v>665</v>
      </c>
      <c r="I2843" s="29" t="s">
        <v>8538</v>
      </c>
      <c r="J2843" s="33" t="s">
        <v>8670</v>
      </c>
      <c r="K2843" s="29" t="s">
        <v>178</v>
      </c>
      <c r="L2843" s="29" t="s">
        <v>8663</v>
      </c>
      <c r="M2843" s="29" t="s">
        <v>5654</v>
      </c>
      <c r="N2843" s="28">
        <v>455719.8</v>
      </c>
      <c r="O2843" s="28">
        <v>6246711</v>
      </c>
      <c r="P2843" s="29" t="s">
        <v>8661</v>
      </c>
      <c r="Q2843" s="32" t="s">
        <v>174</v>
      </c>
      <c r="R2843" s="19"/>
      <c r="S2843" s="19"/>
      <c r="T2843" s="19"/>
      <c r="U2843" s="19"/>
      <c r="V2843" s="19"/>
      <c r="W2843" s="19"/>
      <c r="X2843" s="19"/>
      <c r="Y2843" s="19"/>
      <c r="Z2843" s="19"/>
      <c r="AA2843" s="19"/>
      <c r="AB2843" s="19"/>
      <c r="AC2843" s="19"/>
      <c r="AD2843" s="19"/>
      <c r="AE2843" s="19"/>
      <c r="AF2843" s="19"/>
      <c r="AG2843" s="19"/>
      <c r="AH2843" s="19"/>
      <c r="AI2843" s="19"/>
      <c r="AJ2843" s="19"/>
      <c r="AK2843" s="19"/>
      <c r="AL2843" s="31">
        <v>614040</v>
      </c>
      <c r="AM2843" s="31">
        <v>1537000</v>
      </c>
      <c r="AN2843" s="31">
        <v>1315160</v>
      </c>
      <c r="AO2843" s="31">
        <v>1451100</v>
      </c>
      <c r="AP2843" s="31">
        <v>1181623.21875</v>
      </c>
      <c r="AQ2843" s="31">
        <v>1258941.82421875</v>
      </c>
      <c r="AR2843" s="31">
        <v>1127079.99609375</v>
      </c>
      <c r="AS2843" s="31">
        <v>1262581.9921875</v>
      </c>
      <c r="AT2843" s="31">
        <v>1278880.796875</v>
      </c>
      <c r="AU2843" s="31">
        <v>1167261.8046875</v>
      </c>
      <c r="AV2843" s="31">
        <v>1437503.390625</v>
      </c>
      <c r="AW2843" s="31">
        <v>1334317.19921875</v>
      </c>
      <c r="AX2843" s="31">
        <v>111506.203125</v>
      </c>
      <c r="AY2843" s="31">
        <v>60336.6015625</v>
      </c>
      <c r="AZ2843" s="31">
        <v>171842.8046875</v>
      </c>
    </row>
    <row r="2844" spans="1:52" ht="15" customHeight="1">
      <c r="A2844" s="29" t="s">
        <v>8669</v>
      </c>
      <c r="B2844" s="34">
        <v>35563</v>
      </c>
      <c r="C2844" s="28">
        <v>600</v>
      </c>
      <c r="D2844" s="28">
        <v>44</v>
      </c>
      <c r="E2844" s="28">
        <v>45</v>
      </c>
      <c r="F2844" s="29" t="s">
        <v>242</v>
      </c>
      <c r="G2844" s="29" t="s">
        <v>3981</v>
      </c>
      <c r="H2844" s="28">
        <v>665</v>
      </c>
      <c r="I2844" s="29" t="s">
        <v>8538</v>
      </c>
      <c r="J2844" s="33" t="s">
        <v>8668</v>
      </c>
      <c r="K2844" s="29" t="s">
        <v>178</v>
      </c>
      <c r="L2844" s="29" t="s">
        <v>8663</v>
      </c>
      <c r="M2844" s="29" t="s">
        <v>3868</v>
      </c>
      <c r="N2844" s="28">
        <v>456223.9</v>
      </c>
      <c r="O2844" s="28">
        <v>6247049</v>
      </c>
      <c r="P2844" s="29" t="s">
        <v>8661</v>
      </c>
      <c r="Q2844" s="32" t="s">
        <v>174</v>
      </c>
      <c r="R2844" s="19"/>
      <c r="S2844" s="19"/>
      <c r="T2844" s="19"/>
      <c r="U2844" s="19"/>
      <c r="V2844" s="19"/>
      <c r="W2844" s="19"/>
      <c r="X2844" s="19"/>
      <c r="Y2844" s="19"/>
      <c r="Z2844" s="19"/>
      <c r="AA2844" s="19"/>
      <c r="AB2844" s="19"/>
      <c r="AC2844" s="19"/>
      <c r="AD2844" s="19"/>
      <c r="AE2844" s="19"/>
      <c r="AF2844" s="19"/>
      <c r="AG2844" s="19"/>
      <c r="AH2844" s="19"/>
      <c r="AI2844" s="19"/>
      <c r="AJ2844" s="19"/>
      <c r="AK2844" s="19"/>
      <c r="AL2844" s="31">
        <v>614040</v>
      </c>
      <c r="AM2844" s="31">
        <v>1537000</v>
      </c>
      <c r="AN2844" s="31">
        <v>1315160</v>
      </c>
      <c r="AO2844" s="31">
        <v>1451100</v>
      </c>
      <c r="AP2844" s="31">
        <v>1181623.21875</v>
      </c>
      <c r="AQ2844" s="31">
        <v>1258941.82421875</v>
      </c>
      <c r="AR2844" s="31">
        <v>1127079.99609375</v>
      </c>
      <c r="AS2844" s="31">
        <v>1262581.9921875</v>
      </c>
      <c r="AT2844" s="31">
        <v>1278880.796875</v>
      </c>
      <c r="AU2844" s="31">
        <v>1167261.8046875</v>
      </c>
      <c r="AV2844" s="31">
        <v>1437503.390625</v>
      </c>
      <c r="AW2844" s="31">
        <v>1334317.19921875</v>
      </c>
      <c r="AX2844" s="31">
        <v>111506.203125</v>
      </c>
      <c r="AY2844" s="31">
        <v>60336.6015625</v>
      </c>
      <c r="AZ2844" s="31">
        <v>171842.8046875</v>
      </c>
    </row>
    <row r="2845" spans="1:52" ht="15" customHeight="1">
      <c r="A2845" s="29" t="s">
        <v>8667</v>
      </c>
      <c r="B2845" s="34">
        <v>35563</v>
      </c>
      <c r="C2845" s="28">
        <v>600</v>
      </c>
      <c r="D2845" s="28">
        <v>44</v>
      </c>
      <c r="E2845" s="28">
        <v>45</v>
      </c>
      <c r="F2845" s="29" t="s">
        <v>242</v>
      </c>
      <c r="G2845" s="29" t="s">
        <v>3981</v>
      </c>
      <c r="H2845" s="28">
        <v>665</v>
      </c>
      <c r="I2845" s="29" t="s">
        <v>8538</v>
      </c>
      <c r="J2845" s="33" t="s">
        <v>8666</v>
      </c>
      <c r="K2845" s="29" t="s">
        <v>178</v>
      </c>
      <c r="L2845" s="29" t="s">
        <v>8663</v>
      </c>
      <c r="M2845" s="29" t="s">
        <v>5654</v>
      </c>
      <c r="N2845" s="28">
        <v>456069.2</v>
      </c>
      <c r="O2845" s="28">
        <v>6246735</v>
      </c>
      <c r="P2845" s="29" t="s">
        <v>8661</v>
      </c>
      <c r="Q2845" s="32" t="s">
        <v>174</v>
      </c>
      <c r="R2845" s="19"/>
      <c r="S2845" s="19"/>
      <c r="T2845" s="19"/>
      <c r="U2845" s="19"/>
      <c r="V2845" s="19"/>
      <c r="W2845" s="19"/>
      <c r="X2845" s="19"/>
      <c r="Y2845" s="19"/>
      <c r="Z2845" s="19"/>
      <c r="AA2845" s="19"/>
      <c r="AB2845" s="19"/>
      <c r="AC2845" s="19"/>
      <c r="AD2845" s="19"/>
      <c r="AE2845" s="19"/>
      <c r="AF2845" s="19"/>
      <c r="AG2845" s="19"/>
      <c r="AH2845" s="19"/>
      <c r="AI2845" s="19"/>
      <c r="AJ2845" s="19"/>
      <c r="AK2845" s="19"/>
      <c r="AL2845" s="31">
        <v>614040</v>
      </c>
      <c r="AM2845" s="31">
        <v>1537000</v>
      </c>
      <c r="AN2845" s="31">
        <v>1315160</v>
      </c>
      <c r="AO2845" s="31">
        <v>1451100</v>
      </c>
      <c r="AP2845" s="31">
        <v>1181623.21875</v>
      </c>
      <c r="AQ2845" s="31">
        <v>1258941.82421875</v>
      </c>
      <c r="AR2845" s="31">
        <v>1127079.99609375</v>
      </c>
      <c r="AS2845" s="31">
        <v>1262581.9921875</v>
      </c>
      <c r="AT2845" s="31">
        <v>1278880.796875</v>
      </c>
      <c r="AU2845" s="31">
        <v>1167261.8046875</v>
      </c>
      <c r="AV2845" s="31">
        <v>1437503.390625</v>
      </c>
      <c r="AW2845" s="31">
        <v>1334317.19921875</v>
      </c>
      <c r="AX2845" s="31">
        <v>111506.203125</v>
      </c>
      <c r="AY2845" s="31">
        <v>60336.6015625</v>
      </c>
      <c r="AZ2845" s="31">
        <v>171842.8046875</v>
      </c>
    </row>
    <row r="2846" spans="1:52" ht="15" customHeight="1">
      <c r="A2846" s="29" t="s">
        <v>8665</v>
      </c>
      <c r="B2846" s="34">
        <v>35563</v>
      </c>
      <c r="C2846" s="28">
        <v>600</v>
      </c>
      <c r="D2846" s="28">
        <v>44</v>
      </c>
      <c r="E2846" s="28">
        <v>45</v>
      </c>
      <c r="F2846" s="29" t="s">
        <v>242</v>
      </c>
      <c r="G2846" s="29" t="s">
        <v>3981</v>
      </c>
      <c r="H2846" s="28">
        <v>665</v>
      </c>
      <c r="I2846" s="29" t="s">
        <v>8538</v>
      </c>
      <c r="J2846" s="33" t="s">
        <v>8664</v>
      </c>
      <c r="K2846" s="29" t="s">
        <v>178</v>
      </c>
      <c r="L2846" s="29" t="s">
        <v>8663</v>
      </c>
      <c r="M2846" s="29" t="s">
        <v>8662</v>
      </c>
      <c r="N2846" s="28">
        <v>455914.6</v>
      </c>
      <c r="O2846" s="28">
        <v>6246421</v>
      </c>
      <c r="P2846" s="29" t="s">
        <v>8661</v>
      </c>
      <c r="Q2846" s="32" t="s">
        <v>174</v>
      </c>
      <c r="R2846" s="19"/>
      <c r="S2846" s="19"/>
      <c r="T2846" s="19"/>
      <c r="U2846" s="19"/>
      <c r="V2846" s="19"/>
      <c r="W2846" s="19"/>
      <c r="X2846" s="19"/>
      <c r="Y2846" s="19"/>
      <c r="Z2846" s="19"/>
      <c r="AA2846" s="19"/>
      <c r="AB2846" s="19"/>
      <c r="AC2846" s="19"/>
      <c r="AD2846" s="19"/>
      <c r="AE2846" s="19"/>
      <c r="AF2846" s="19"/>
      <c r="AG2846" s="19"/>
      <c r="AH2846" s="19"/>
      <c r="AI2846" s="19"/>
      <c r="AJ2846" s="19"/>
      <c r="AK2846" s="19"/>
      <c r="AL2846" s="31">
        <v>614040</v>
      </c>
      <c r="AM2846" s="31">
        <v>1537000</v>
      </c>
      <c r="AN2846" s="31">
        <v>1315160</v>
      </c>
      <c r="AO2846" s="31">
        <v>1451100</v>
      </c>
      <c r="AP2846" s="31">
        <v>1181623.21875</v>
      </c>
      <c r="AQ2846" s="31">
        <v>1258941.82421875</v>
      </c>
      <c r="AR2846" s="31">
        <v>1127079.99609375</v>
      </c>
      <c r="AS2846" s="31">
        <v>1262581.9921875</v>
      </c>
      <c r="AT2846" s="31">
        <v>1278880.796875</v>
      </c>
      <c r="AU2846" s="31">
        <v>1167261.8046875</v>
      </c>
      <c r="AV2846" s="31">
        <v>1437503.390625</v>
      </c>
      <c r="AW2846" s="31">
        <v>1334317.19921875</v>
      </c>
      <c r="AX2846" s="31">
        <v>111506.203125</v>
      </c>
      <c r="AY2846" s="31">
        <v>60336.6015625</v>
      </c>
      <c r="AZ2846" s="31">
        <v>171842.8046875</v>
      </c>
    </row>
    <row r="2847" spans="1:52" ht="15" customHeight="1">
      <c r="A2847" s="29" t="s">
        <v>8660</v>
      </c>
      <c r="B2847" s="34">
        <v>35564</v>
      </c>
      <c r="C2847" s="28">
        <v>750</v>
      </c>
      <c r="D2847" s="28">
        <v>44</v>
      </c>
      <c r="E2847" s="28">
        <v>46.4</v>
      </c>
      <c r="F2847" s="29" t="s">
        <v>172</v>
      </c>
      <c r="G2847" s="29" t="s">
        <v>4012</v>
      </c>
      <c r="H2847" s="28">
        <v>665</v>
      </c>
      <c r="I2847" s="29" t="s">
        <v>8538</v>
      </c>
      <c r="J2847" s="33" t="s">
        <v>8659</v>
      </c>
      <c r="K2847" s="29" t="s">
        <v>178</v>
      </c>
      <c r="L2847" s="29" t="s">
        <v>8637</v>
      </c>
      <c r="M2847" s="29" t="s">
        <v>570</v>
      </c>
      <c r="N2847" s="28">
        <v>456853.4</v>
      </c>
      <c r="O2847" s="28">
        <v>6249968</v>
      </c>
      <c r="P2847" s="29" t="s">
        <v>8649</v>
      </c>
      <c r="Q2847" s="32" t="s">
        <v>174</v>
      </c>
      <c r="R2847" s="19"/>
      <c r="S2847" s="19"/>
      <c r="T2847" s="19"/>
      <c r="U2847" s="19"/>
      <c r="V2847" s="19"/>
      <c r="W2847" s="19"/>
      <c r="X2847" s="19"/>
      <c r="Y2847" s="19"/>
      <c r="Z2847" s="19"/>
      <c r="AA2847" s="19"/>
      <c r="AB2847" s="19"/>
      <c r="AC2847" s="19"/>
      <c r="AD2847" s="19"/>
      <c r="AE2847" s="19"/>
      <c r="AF2847" s="19"/>
      <c r="AG2847" s="19"/>
      <c r="AH2847" s="19"/>
      <c r="AI2847" s="19"/>
      <c r="AJ2847" s="19"/>
      <c r="AK2847" s="19"/>
      <c r="AL2847" s="31">
        <v>673060</v>
      </c>
      <c r="AM2847" s="31">
        <v>1610820</v>
      </c>
      <c r="AN2847" s="31">
        <v>1374720</v>
      </c>
      <c r="AO2847" s="31">
        <v>1521880</v>
      </c>
      <c r="AP2847" s="31">
        <v>1226568.1875</v>
      </c>
      <c r="AQ2847" s="31">
        <v>1329177.40625</v>
      </c>
      <c r="AR2847" s="31">
        <v>1180378.60546875</v>
      </c>
      <c r="AS2847" s="31">
        <v>1363132.609375</v>
      </c>
      <c r="AT2847" s="31">
        <v>1355794.609375</v>
      </c>
      <c r="AU2847" s="31">
        <v>1194223.18359375</v>
      </c>
      <c r="AV2847" s="31">
        <v>1484630.8046875</v>
      </c>
      <c r="AW2847" s="31">
        <v>1319070.203125</v>
      </c>
      <c r="AX2847" s="31">
        <v>115654.6015625</v>
      </c>
      <c r="AY2847" s="31">
        <v>69314.203125</v>
      </c>
      <c r="AZ2847" s="31">
        <v>184968.8046875</v>
      </c>
    </row>
    <row r="2848" spans="1:52" ht="15" customHeight="1">
      <c r="A2848" s="29" t="s">
        <v>8658</v>
      </c>
      <c r="B2848" s="34">
        <v>35564</v>
      </c>
      <c r="C2848" s="28">
        <v>750</v>
      </c>
      <c r="D2848" s="28">
        <v>44</v>
      </c>
      <c r="E2848" s="28">
        <v>46.4</v>
      </c>
      <c r="F2848" s="29" t="s">
        <v>172</v>
      </c>
      <c r="G2848" s="29" t="s">
        <v>4012</v>
      </c>
      <c r="H2848" s="28">
        <v>665</v>
      </c>
      <c r="I2848" s="29" t="s">
        <v>8538</v>
      </c>
      <c r="J2848" s="33" t="s">
        <v>8657</v>
      </c>
      <c r="K2848" s="29" t="s">
        <v>178</v>
      </c>
      <c r="L2848" s="29" t="s">
        <v>8637</v>
      </c>
      <c r="M2848" s="29" t="s">
        <v>1268</v>
      </c>
      <c r="N2848" s="28">
        <v>456696.2</v>
      </c>
      <c r="O2848" s="28">
        <v>6249881</v>
      </c>
      <c r="P2848" s="29" t="s">
        <v>8649</v>
      </c>
      <c r="Q2848" s="32" t="s">
        <v>174</v>
      </c>
      <c r="R2848" s="19"/>
      <c r="S2848" s="19"/>
      <c r="T2848" s="19"/>
      <c r="U2848" s="19"/>
      <c r="V2848" s="19"/>
      <c r="W2848" s="19"/>
      <c r="X2848" s="19"/>
      <c r="Y2848" s="19"/>
      <c r="Z2848" s="19"/>
      <c r="AA2848" s="19"/>
      <c r="AB2848" s="19"/>
      <c r="AC2848" s="19"/>
      <c r="AD2848" s="19"/>
      <c r="AE2848" s="19"/>
      <c r="AF2848" s="19"/>
      <c r="AG2848" s="19"/>
      <c r="AH2848" s="19"/>
      <c r="AI2848" s="19"/>
      <c r="AJ2848" s="19"/>
      <c r="AK2848" s="19"/>
      <c r="AL2848" s="31">
        <v>673060</v>
      </c>
      <c r="AM2848" s="31">
        <v>1610820</v>
      </c>
      <c r="AN2848" s="31">
        <v>1374720</v>
      </c>
      <c r="AO2848" s="31">
        <v>1521880</v>
      </c>
      <c r="AP2848" s="31">
        <v>1226568.1875</v>
      </c>
      <c r="AQ2848" s="31">
        <v>1329177.40625</v>
      </c>
      <c r="AR2848" s="31">
        <v>1180378.60546875</v>
      </c>
      <c r="AS2848" s="31">
        <v>1363132.609375</v>
      </c>
      <c r="AT2848" s="31">
        <v>1355794.609375</v>
      </c>
      <c r="AU2848" s="31">
        <v>1194223.18359375</v>
      </c>
      <c r="AV2848" s="31">
        <v>1484630.8046875</v>
      </c>
      <c r="AW2848" s="31">
        <v>1319070.203125</v>
      </c>
      <c r="AX2848" s="31">
        <v>115654.6015625</v>
      </c>
      <c r="AY2848" s="31">
        <v>69314.203125</v>
      </c>
      <c r="AZ2848" s="31">
        <v>184968.8046875</v>
      </c>
    </row>
    <row r="2849" spans="1:52" ht="15" customHeight="1">
      <c r="A2849" s="29" t="s">
        <v>8656</v>
      </c>
      <c r="B2849" s="34">
        <v>35564</v>
      </c>
      <c r="C2849" s="28">
        <v>750</v>
      </c>
      <c r="D2849" s="28">
        <v>44</v>
      </c>
      <c r="E2849" s="28">
        <v>46.4</v>
      </c>
      <c r="F2849" s="29" t="s">
        <v>172</v>
      </c>
      <c r="G2849" s="29" t="s">
        <v>4012</v>
      </c>
      <c r="H2849" s="28">
        <v>665</v>
      </c>
      <c r="I2849" s="29" t="s">
        <v>8538</v>
      </c>
      <c r="J2849" s="33" t="s">
        <v>8655</v>
      </c>
      <c r="K2849" s="29" t="s">
        <v>178</v>
      </c>
      <c r="L2849" s="29" t="s">
        <v>8637</v>
      </c>
      <c r="M2849" s="29" t="s">
        <v>570</v>
      </c>
      <c r="N2849" s="28">
        <v>456540.9</v>
      </c>
      <c r="O2849" s="28">
        <v>6249795</v>
      </c>
      <c r="P2849" s="29" t="s">
        <v>8649</v>
      </c>
      <c r="Q2849" s="32" t="s">
        <v>174</v>
      </c>
      <c r="R2849" s="19"/>
      <c r="S2849" s="19"/>
      <c r="T2849" s="19"/>
      <c r="U2849" s="19"/>
      <c r="V2849" s="19"/>
      <c r="W2849" s="19"/>
      <c r="X2849" s="19"/>
      <c r="Y2849" s="19"/>
      <c r="Z2849" s="19"/>
      <c r="AA2849" s="19"/>
      <c r="AB2849" s="19"/>
      <c r="AC2849" s="19"/>
      <c r="AD2849" s="19"/>
      <c r="AE2849" s="19"/>
      <c r="AF2849" s="19"/>
      <c r="AG2849" s="19"/>
      <c r="AH2849" s="19"/>
      <c r="AI2849" s="19"/>
      <c r="AJ2849" s="19"/>
      <c r="AK2849" s="19"/>
      <c r="AL2849" s="31">
        <v>673060</v>
      </c>
      <c r="AM2849" s="31">
        <v>1610820</v>
      </c>
      <c r="AN2849" s="31">
        <v>1374720</v>
      </c>
      <c r="AO2849" s="31">
        <v>1521880</v>
      </c>
      <c r="AP2849" s="31">
        <v>1226568.1875</v>
      </c>
      <c r="AQ2849" s="31">
        <v>1329177.40625</v>
      </c>
      <c r="AR2849" s="31">
        <v>1180378.60546875</v>
      </c>
      <c r="AS2849" s="31">
        <v>1363132.609375</v>
      </c>
      <c r="AT2849" s="31">
        <v>1355794.609375</v>
      </c>
      <c r="AU2849" s="31">
        <v>1194223.18359375</v>
      </c>
      <c r="AV2849" s="31">
        <v>1484630.8046875</v>
      </c>
      <c r="AW2849" s="31">
        <v>1319070.203125</v>
      </c>
      <c r="AX2849" s="31">
        <v>115654.6015625</v>
      </c>
      <c r="AY2849" s="31">
        <v>69314.203125</v>
      </c>
      <c r="AZ2849" s="31">
        <v>184968.8046875</v>
      </c>
    </row>
    <row r="2850" spans="1:52" ht="15" customHeight="1">
      <c r="A2850" s="29" t="s">
        <v>8654</v>
      </c>
      <c r="B2850" s="34">
        <v>35564</v>
      </c>
      <c r="C2850" s="28">
        <v>750</v>
      </c>
      <c r="D2850" s="28">
        <v>44</v>
      </c>
      <c r="E2850" s="28">
        <v>46.4</v>
      </c>
      <c r="F2850" s="29" t="s">
        <v>172</v>
      </c>
      <c r="G2850" s="29" t="s">
        <v>4012</v>
      </c>
      <c r="H2850" s="28">
        <v>665</v>
      </c>
      <c r="I2850" s="29" t="s">
        <v>8538</v>
      </c>
      <c r="J2850" s="33" t="s">
        <v>8653</v>
      </c>
      <c r="K2850" s="29" t="s">
        <v>178</v>
      </c>
      <c r="L2850" s="29" t="s">
        <v>8637</v>
      </c>
      <c r="M2850" s="29" t="s">
        <v>570</v>
      </c>
      <c r="N2850" s="28">
        <v>456384.7</v>
      </c>
      <c r="O2850" s="28">
        <v>6249708</v>
      </c>
      <c r="P2850" s="29" t="s">
        <v>8649</v>
      </c>
      <c r="Q2850" s="32" t="s">
        <v>174</v>
      </c>
      <c r="R2850" s="19"/>
      <c r="S2850" s="19"/>
      <c r="T2850" s="19"/>
      <c r="U2850" s="19"/>
      <c r="V2850" s="19"/>
      <c r="W2850" s="19"/>
      <c r="X2850" s="19"/>
      <c r="Y2850" s="19"/>
      <c r="Z2850" s="19"/>
      <c r="AA2850" s="19"/>
      <c r="AB2850" s="19"/>
      <c r="AC2850" s="19"/>
      <c r="AD2850" s="19"/>
      <c r="AE2850" s="19"/>
      <c r="AF2850" s="19"/>
      <c r="AG2850" s="19"/>
      <c r="AH2850" s="19"/>
      <c r="AI2850" s="19"/>
      <c r="AJ2850" s="19"/>
      <c r="AK2850" s="19"/>
      <c r="AL2850" s="31">
        <v>673060</v>
      </c>
      <c r="AM2850" s="31">
        <v>1610820</v>
      </c>
      <c r="AN2850" s="31">
        <v>1374720</v>
      </c>
      <c r="AO2850" s="31">
        <v>1521880</v>
      </c>
      <c r="AP2850" s="31">
        <v>1226568.1875</v>
      </c>
      <c r="AQ2850" s="31">
        <v>1329177.40625</v>
      </c>
      <c r="AR2850" s="31">
        <v>1180378.60546875</v>
      </c>
      <c r="AS2850" s="31">
        <v>1363132.609375</v>
      </c>
      <c r="AT2850" s="31">
        <v>1355794.609375</v>
      </c>
      <c r="AU2850" s="31">
        <v>1194223.18359375</v>
      </c>
      <c r="AV2850" s="31">
        <v>1484630.8046875</v>
      </c>
      <c r="AW2850" s="31">
        <v>1319070.203125</v>
      </c>
      <c r="AX2850" s="31">
        <v>115654.6015625</v>
      </c>
      <c r="AY2850" s="31">
        <v>69314.203125</v>
      </c>
      <c r="AZ2850" s="31">
        <v>184968.8046875</v>
      </c>
    </row>
    <row r="2851" spans="1:52" ht="15" customHeight="1">
      <c r="A2851" s="29" t="s">
        <v>8652</v>
      </c>
      <c r="B2851" s="34">
        <v>35564</v>
      </c>
      <c r="C2851" s="28">
        <v>750</v>
      </c>
      <c r="D2851" s="28">
        <v>44</v>
      </c>
      <c r="E2851" s="28">
        <v>46.4</v>
      </c>
      <c r="F2851" s="29" t="s">
        <v>172</v>
      </c>
      <c r="G2851" s="29" t="s">
        <v>4012</v>
      </c>
      <c r="H2851" s="28">
        <v>665</v>
      </c>
      <c r="I2851" s="29" t="s">
        <v>8538</v>
      </c>
      <c r="J2851" s="33" t="s">
        <v>8651</v>
      </c>
      <c r="K2851" s="29" t="s">
        <v>178</v>
      </c>
      <c r="L2851" s="29" t="s">
        <v>8637</v>
      </c>
      <c r="M2851" s="29" t="s">
        <v>8650</v>
      </c>
      <c r="N2851" s="28">
        <v>456227.4</v>
      </c>
      <c r="O2851" s="28">
        <v>6249621</v>
      </c>
      <c r="P2851" s="29" t="s">
        <v>8649</v>
      </c>
      <c r="Q2851" s="32" t="s">
        <v>174</v>
      </c>
      <c r="R2851" s="19"/>
      <c r="S2851" s="19"/>
      <c r="T2851" s="19"/>
      <c r="U2851" s="19"/>
      <c r="V2851" s="19"/>
      <c r="W2851" s="19"/>
      <c r="X2851" s="19"/>
      <c r="Y2851" s="19"/>
      <c r="Z2851" s="19"/>
      <c r="AA2851" s="19"/>
      <c r="AB2851" s="19"/>
      <c r="AC2851" s="19"/>
      <c r="AD2851" s="19"/>
      <c r="AE2851" s="19"/>
      <c r="AF2851" s="19"/>
      <c r="AG2851" s="19"/>
      <c r="AH2851" s="19"/>
      <c r="AI2851" s="19"/>
      <c r="AJ2851" s="19"/>
      <c r="AK2851" s="19"/>
      <c r="AL2851" s="31">
        <v>673060</v>
      </c>
      <c r="AM2851" s="31">
        <v>1610820</v>
      </c>
      <c r="AN2851" s="31">
        <v>1374720</v>
      </c>
      <c r="AO2851" s="31">
        <v>1521880</v>
      </c>
      <c r="AP2851" s="31">
        <v>1226568.1875</v>
      </c>
      <c r="AQ2851" s="31">
        <v>1329177.40625</v>
      </c>
      <c r="AR2851" s="31">
        <v>1180378.60546875</v>
      </c>
      <c r="AS2851" s="31">
        <v>1363132.609375</v>
      </c>
      <c r="AT2851" s="31">
        <v>1355794.609375</v>
      </c>
      <c r="AU2851" s="31">
        <v>1194223.18359375</v>
      </c>
      <c r="AV2851" s="31">
        <v>1484630.8046875</v>
      </c>
      <c r="AW2851" s="31">
        <v>1319070.203125</v>
      </c>
      <c r="AX2851" s="31">
        <v>115654.6015625</v>
      </c>
      <c r="AY2851" s="31">
        <v>69314.203125</v>
      </c>
      <c r="AZ2851" s="31">
        <v>184968.8046875</v>
      </c>
    </row>
    <row r="2852" spans="1:52" ht="15" customHeight="1">
      <c r="A2852" s="29" t="s">
        <v>8648</v>
      </c>
      <c r="B2852" s="34">
        <v>35576</v>
      </c>
      <c r="C2852" s="28">
        <v>600</v>
      </c>
      <c r="D2852" s="28">
        <v>43</v>
      </c>
      <c r="E2852" s="28">
        <v>46</v>
      </c>
      <c r="F2852" s="29" t="s">
        <v>172</v>
      </c>
      <c r="G2852" s="29" t="s">
        <v>4109</v>
      </c>
      <c r="H2852" s="28">
        <v>665</v>
      </c>
      <c r="I2852" s="29" t="s">
        <v>8538</v>
      </c>
      <c r="J2852" s="33" t="s">
        <v>8647</v>
      </c>
      <c r="K2852" s="29" t="s">
        <v>178</v>
      </c>
      <c r="L2852" s="29" t="s">
        <v>8637</v>
      </c>
      <c r="M2852" s="29" t="s">
        <v>8646</v>
      </c>
      <c r="N2852" s="28">
        <v>458030.8</v>
      </c>
      <c r="O2852" s="28">
        <v>6247386</v>
      </c>
      <c r="P2852" s="29" t="s">
        <v>8636</v>
      </c>
      <c r="Q2852" s="32" t="s">
        <v>174</v>
      </c>
      <c r="R2852" s="19"/>
      <c r="S2852" s="19"/>
      <c r="T2852" s="19"/>
      <c r="U2852" s="19"/>
      <c r="V2852" s="19"/>
      <c r="W2852" s="19"/>
      <c r="X2852" s="19"/>
      <c r="Y2852" s="19"/>
      <c r="Z2852" s="19"/>
      <c r="AA2852" s="19"/>
      <c r="AB2852" s="19"/>
      <c r="AC2852" s="19"/>
      <c r="AD2852" s="19"/>
      <c r="AE2852" s="19"/>
      <c r="AF2852" s="19"/>
      <c r="AG2852" s="19"/>
      <c r="AH2852" s="19"/>
      <c r="AI2852" s="19"/>
      <c r="AJ2852" s="19"/>
      <c r="AK2852" s="19"/>
      <c r="AL2852" s="31">
        <v>511740</v>
      </c>
      <c r="AM2852" s="31">
        <v>1274760</v>
      </c>
      <c r="AN2852" s="31">
        <v>1129620</v>
      </c>
      <c r="AO2852" s="31">
        <v>1235820</v>
      </c>
      <c r="AP2852" s="31">
        <v>967638.78515625</v>
      </c>
      <c r="AQ2852" s="31">
        <v>1040744.0078125</v>
      </c>
      <c r="AR2852" s="31">
        <v>913939.60546875</v>
      </c>
      <c r="AS2852" s="31">
        <v>1014616.39453125</v>
      </c>
      <c r="AT2852" s="31">
        <v>1016606.203125</v>
      </c>
      <c r="AU2852" s="31">
        <v>920475.0078125</v>
      </c>
      <c r="AV2852" s="31">
        <v>1131192.79296875</v>
      </c>
      <c r="AW2852" s="31">
        <v>1017319.20703125</v>
      </c>
      <c r="AX2852" s="31">
        <v>80448.203125</v>
      </c>
      <c r="AY2852" s="31">
        <v>48200.19921875</v>
      </c>
      <c r="AZ2852" s="31">
        <v>128648.40234375</v>
      </c>
    </row>
    <row r="2853" spans="1:52" ht="15" customHeight="1">
      <c r="A2853" s="29" t="s">
        <v>8645</v>
      </c>
      <c r="B2853" s="34">
        <v>35576</v>
      </c>
      <c r="C2853" s="28">
        <v>600</v>
      </c>
      <c r="D2853" s="28">
        <v>43</v>
      </c>
      <c r="E2853" s="28">
        <v>46</v>
      </c>
      <c r="F2853" s="29" t="s">
        <v>172</v>
      </c>
      <c r="G2853" s="29" t="s">
        <v>4109</v>
      </c>
      <c r="H2853" s="28">
        <v>665</v>
      </c>
      <c r="I2853" s="29" t="s">
        <v>8538</v>
      </c>
      <c r="J2853" s="33" t="s">
        <v>8644</v>
      </c>
      <c r="K2853" s="29" t="s">
        <v>178</v>
      </c>
      <c r="L2853" s="29" t="s">
        <v>8637</v>
      </c>
      <c r="M2853" s="29" t="s">
        <v>651</v>
      </c>
      <c r="N2853" s="28">
        <v>458158.2</v>
      </c>
      <c r="O2853" s="28">
        <v>6247565</v>
      </c>
      <c r="P2853" s="29" t="s">
        <v>8636</v>
      </c>
      <c r="Q2853" s="32" t="s">
        <v>174</v>
      </c>
      <c r="R2853" s="19"/>
      <c r="S2853" s="19"/>
      <c r="T2853" s="19"/>
      <c r="U2853" s="19"/>
      <c r="V2853" s="19"/>
      <c r="W2853" s="19"/>
      <c r="X2853" s="19"/>
      <c r="Y2853" s="19"/>
      <c r="Z2853" s="19"/>
      <c r="AA2853" s="19"/>
      <c r="AB2853" s="19"/>
      <c r="AC2853" s="19"/>
      <c r="AD2853" s="19"/>
      <c r="AE2853" s="19"/>
      <c r="AF2853" s="19"/>
      <c r="AG2853" s="19"/>
      <c r="AH2853" s="19"/>
      <c r="AI2853" s="19"/>
      <c r="AJ2853" s="19"/>
      <c r="AK2853" s="19"/>
      <c r="AL2853" s="31">
        <v>511740</v>
      </c>
      <c r="AM2853" s="31">
        <v>1274760</v>
      </c>
      <c r="AN2853" s="31">
        <v>1129620</v>
      </c>
      <c r="AO2853" s="31">
        <v>1235820</v>
      </c>
      <c r="AP2853" s="31">
        <v>967638.78515625</v>
      </c>
      <c r="AQ2853" s="31">
        <v>1040744.0078125</v>
      </c>
      <c r="AR2853" s="31">
        <v>913939.60546875</v>
      </c>
      <c r="AS2853" s="31">
        <v>1014616.39453125</v>
      </c>
      <c r="AT2853" s="31">
        <v>1016606.203125</v>
      </c>
      <c r="AU2853" s="31">
        <v>920475.0078125</v>
      </c>
      <c r="AV2853" s="31">
        <v>1131192.79296875</v>
      </c>
      <c r="AW2853" s="31">
        <v>1017319.20703125</v>
      </c>
      <c r="AX2853" s="31">
        <v>80448.203125</v>
      </c>
      <c r="AY2853" s="31">
        <v>48200.19921875</v>
      </c>
      <c r="AZ2853" s="31">
        <v>128648.40234375</v>
      </c>
    </row>
    <row r="2854" spans="1:52" ht="15" customHeight="1">
      <c r="A2854" s="29" t="s">
        <v>8643</v>
      </c>
      <c r="B2854" s="34">
        <v>35576</v>
      </c>
      <c r="C2854" s="28">
        <v>600</v>
      </c>
      <c r="D2854" s="28">
        <v>43</v>
      </c>
      <c r="E2854" s="28">
        <v>46</v>
      </c>
      <c r="F2854" s="29" t="s">
        <v>172</v>
      </c>
      <c r="G2854" s="29" t="s">
        <v>4109</v>
      </c>
      <c r="H2854" s="28">
        <v>665</v>
      </c>
      <c r="I2854" s="29" t="s">
        <v>8538</v>
      </c>
      <c r="J2854" s="33" t="s">
        <v>8642</v>
      </c>
      <c r="K2854" s="29" t="s">
        <v>178</v>
      </c>
      <c r="L2854" s="29" t="s">
        <v>8637</v>
      </c>
      <c r="M2854" s="29" t="s">
        <v>651</v>
      </c>
      <c r="N2854" s="28">
        <v>458286.6</v>
      </c>
      <c r="O2854" s="28">
        <v>6247744</v>
      </c>
      <c r="P2854" s="29" t="s">
        <v>8636</v>
      </c>
      <c r="Q2854" s="32" t="s">
        <v>174</v>
      </c>
      <c r="R2854" s="19"/>
      <c r="S2854" s="19"/>
      <c r="T2854" s="19"/>
      <c r="U2854" s="19"/>
      <c r="V2854" s="19"/>
      <c r="W2854" s="19"/>
      <c r="X2854" s="19"/>
      <c r="Y2854" s="19"/>
      <c r="Z2854" s="19"/>
      <c r="AA2854" s="19"/>
      <c r="AB2854" s="19"/>
      <c r="AC2854" s="19"/>
      <c r="AD2854" s="19"/>
      <c r="AE2854" s="19"/>
      <c r="AF2854" s="19"/>
      <c r="AG2854" s="19"/>
      <c r="AH2854" s="19"/>
      <c r="AI2854" s="19"/>
      <c r="AJ2854" s="19"/>
      <c r="AK2854" s="19"/>
      <c r="AL2854" s="31">
        <v>511740</v>
      </c>
      <c r="AM2854" s="31">
        <v>1274760</v>
      </c>
      <c r="AN2854" s="31">
        <v>1129620</v>
      </c>
      <c r="AO2854" s="31">
        <v>1235820</v>
      </c>
      <c r="AP2854" s="31">
        <v>967638.78515625</v>
      </c>
      <c r="AQ2854" s="31">
        <v>1040744.0078125</v>
      </c>
      <c r="AR2854" s="31">
        <v>913939.60546875</v>
      </c>
      <c r="AS2854" s="31">
        <v>1014616.39453125</v>
      </c>
      <c r="AT2854" s="31">
        <v>1016606.203125</v>
      </c>
      <c r="AU2854" s="31">
        <v>920475.0078125</v>
      </c>
      <c r="AV2854" s="31">
        <v>1131192.79296875</v>
      </c>
      <c r="AW2854" s="31">
        <v>1017319.20703125</v>
      </c>
      <c r="AX2854" s="31">
        <v>80448.203125</v>
      </c>
      <c r="AY2854" s="31">
        <v>48200.19921875</v>
      </c>
      <c r="AZ2854" s="31">
        <v>128648.40234375</v>
      </c>
    </row>
    <row r="2855" spans="1:52" ht="15" customHeight="1">
      <c r="A2855" s="29" t="s">
        <v>8641</v>
      </c>
      <c r="B2855" s="34">
        <v>35576</v>
      </c>
      <c r="C2855" s="28">
        <v>600</v>
      </c>
      <c r="D2855" s="28">
        <v>43</v>
      </c>
      <c r="E2855" s="28">
        <v>46</v>
      </c>
      <c r="F2855" s="29" t="s">
        <v>172</v>
      </c>
      <c r="G2855" s="29" t="s">
        <v>4109</v>
      </c>
      <c r="H2855" s="28">
        <v>665</v>
      </c>
      <c r="I2855" s="29" t="s">
        <v>8538</v>
      </c>
      <c r="J2855" s="33" t="s">
        <v>8640</v>
      </c>
      <c r="K2855" s="29" t="s">
        <v>178</v>
      </c>
      <c r="L2855" s="29" t="s">
        <v>8637</v>
      </c>
      <c r="M2855" s="29" t="s">
        <v>651</v>
      </c>
      <c r="N2855" s="28">
        <v>458377.6</v>
      </c>
      <c r="O2855" s="28">
        <v>6247543</v>
      </c>
      <c r="P2855" s="29" t="s">
        <v>8636</v>
      </c>
      <c r="Q2855" s="32" t="s">
        <v>174</v>
      </c>
      <c r="R2855" s="19"/>
      <c r="S2855" s="19"/>
      <c r="T2855" s="19"/>
      <c r="U2855" s="19"/>
      <c r="V2855" s="19"/>
      <c r="W2855" s="19"/>
      <c r="X2855" s="19"/>
      <c r="Y2855" s="19"/>
      <c r="Z2855" s="19"/>
      <c r="AA2855" s="19"/>
      <c r="AB2855" s="19"/>
      <c r="AC2855" s="19"/>
      <c r="AD2855" s="19"/>
      <c r="AE2855" s="19"/>
      <c r="AF2855" s="19"/>
      <c r="AG2855" s="19"/>
      <c r="AH2855" s="19"/>
      <c r="AI2855" s="19"/>
      <c r="AJ2855" s="19"/>
      <c r="AK2855" s="19"/>
      <c r="AL2855" s="31">
        <v>511740</v>
      </c>
      <c r="AM2855" s="31">
        <v>1274760</v>
      </c>
      <c r="AN2855" s="31">
        <v>1129620</v>
      </c>
      <c r="AO2855" s="31">
        <v>1235820</v>
      </c>
      <c r="AP2855" s="31">
        <v>967638.78515625</v>
      </c>
      <c r="AQ2855" s="31">
        <v>1040744.0078125</v>
      </c>
      <c r="AR2855" s="31">
        <v>913939.60546875</v>
      </c>
      <c r="AS2855" s="31">
        <v>1014616.39453125</v>
      </c>
      <c r="AT2855" s="31">
        <v>1016606.203125</v>
      </c>
      <c r="AU2855" s="31">
        <v>920475.0078125</v>
      </c>
      <c r="AV2855" s="31">
        <v>1131192.79296875</v>
      </c>
      <c r="AW2855" s="31">
        <v>1017319.20703125</v>
      </c>
      <c r="AX2855" s="31">
        <v>80448.203125</v>
      </c>
      <c r="AY2855" s="31">
        <v>48200.19921875</v>
      </c>
      <c r="AZ2855" s="31">
        <v>128648.40234375</v>
      </c>
    </row>
    <row r="2856" spans="1:52" ht="15" customHeight="1">
      <c r="A2856" s="29" t="s">
        <v>8639</v>
      </c>
      <c r="B2856" s="34">
        <v>35576</v>
      </c>
      <c r="C2856" s="28">
        <v>600</v>
      </c>
      <c r="D2856" s="28">
        <v>43</v>
      </c>
      <c r="E2856" s="28">
        <v>46</v>
      </c>
      <c r="F2856" s="29" t="s">
        <v>172</v>
      </c>
      <c r="G2856" s="29" t="s">
        <v>4109</v>
      </c>
      <c r="H2856" s="28">
        <v>665</v>
      </c>
      <c r="I2856" s="29" t="s">
        <v>8538</v>
      </c>
      <c r="J2856" s="33" t="s">
        <v>8638</v>
      </c>
      <c r="K2856" s="29" t="s">
        <v>178</v>
      </c>
      <c r="L2856" s="29" t="s">
        <v>8637</v>
      </c>
      <c r="M2856" s="29" t="s">
        <v>651</v>
      </c>
      <c r="N2856" s="28">
        <v>458249.2</v>
      </c>
      <c r="O2856" s="28">
        <v>6247364</v>
      </c>
      <c r="P2856" s="29" t="s">
        <v>8636</v>
      </c>
      <c r="Q2856" s="32" t="s">
        <v>174</v>
      </c>
      <c r="R2856" s="19"/>
      <c r="S2856" s="19"/>
      <c r="T2856" s="19"/>
      <c r="U2856" s="19"/>
      <c r="V2856" s="19"/>
      <c r="W2856" s="19"/>
      <c r="X2856" s="19"/>
      <c r="Y2856" s="19"/>
      <c r="Z2856" s="19"/>
      <c r="AA2856" s="19"/>
      <c r="AB2856" s="19"/>
      <c r="AC2856" s="19"/>
      <c r="AD2856" s="19"/>
      <c r="AE2856" s="19"/>
      <c r="AF2856" s="19"/>
      <c r="AG2856" s="19"/>
      <c r="AH2856" s="19"/>
      <c r="AI2856" s="19"/>
      <c r="AJ2856" s="19"/>
      <c r="AK2856" s="19"/>
      <c r="AL2856" s="31">
        <v>511740</v>
      </c>
      <c r="AM2856" s="31">
        <v>1274760</v>
      </c>
      <c r="AN2856" s="31">
        <v>1129620</v>
      </c>
      <c r="AO2856" s="31">
        <v>1235820</v>
      </c>
      <c r="AP2856" s="31">
        <v>967638.78515625</v>
      </c>
      <c r="AQ2856" s="31">
        <v>1040744.0078125</v>
      </c>
      <c r="AR2856" s="31">
        <v>913939.60546875</v>
      </c>
      <c r="AS2856" s="31">
        <v>1014616.39453125</v>
      </c>
      <c r="AT2856" s="31">
        <v>1016606.203125</v>
      </c>
      <c r="AU2856" s="31">
        <v>920475.0078125</v>
      </c>
      <c r="AV2856" s="31">
        <v>1131192.79296875</v>
      </c>
      <c r="AW2856" s="31">
        <v>1017319.20703125</v>
      </c>
      <c r="AX2856" s="31">
        <v>80448.203125</v>
      </c>
      <c r="AY2856" s="31">
        <v>48200.19921875</v>
      </c>
      <c r="AZ2856" s="31">
        <v>128648.40234375</v>
      </c>
    </row>
    <row r="2857" spans="1:52" ht="15" customHeight="1">
      <c r="A2857" s="29" t="s">
        <v>8635</v>
      </c>
      <c r="B2857" s="34">
        <v>35767</v>
      </c>
      <c r="C2857" s="28">
        <v>600</v>
      </c>
      <c r="D2857" s="28">
        <v>44</v>
      </c>
      <c r="E2857" s="28">
        <v>45</v>
      </c>
      <c r="F2857" s="29" t="s">
        <v>242</v>
      </c>
      <c r="G2857" s="29" t="s">
        <v>3981</v>
      </c>
      <c r="H2857" s="28">
        <v>665</v>
      </c>
      <c r="I2857" s="29" t="s">
        <v>8538</v>
      </c>
      <c r="J2857" s="33" t="s">
        <v>8634</v>
      </c>
      <c r="K2857" s="29" t="s">
        <v>178</v>
      </c>
      <c r="L2857" s="29" t="s">
        <v>8633</v>
      </c>
      <c r="M2857" s="29" t="s">
        <v>197</v>
      </c>
      <c r="N2857" s="28">
        <v>468169.2</v>
      </c>
      <c r="O2857" s="28">
        <v>6261908</v>
      </c>
      <c r="P2857" s="29" t="s">
        <v>8624</v>
      </c>
      <c r="Q2857" s="32" t="s">
        <v>174</v>
      </c>
      <c r="R2857" s="19"/>
      <c r="S2857" s="19"/>
      <c r="T2857" s="19"/>
      <c r="U2857" s="19"/>
      <c r="V2857" s="19"/>
      <c r="W2857" s="19"/>
      <c r="X2857" s="19"/>
      <c r="Y2857" s="19"/>
      <c r="Z2857" s="19"/>
      <c r="AA2857" s="19"/>
      <c r="AB2857" s="19"/>
      <c r="AC2857" s="19"/>
      <c r="AD2857" s="19"/>
      <c r="AE2857" s="19"/>
      <c r="AF2857" s="19"/>
      <c r="AG2857" s="19"/>
      <c r="AH2857" s="19"/>
      <c r="AI2857" s="19"/>
      <c r="AJ2857" s="19"/>
      <c r="AK2857" s="19"/>
      <c r="AL2857" s="31">
        <v>120725</v>
      </c>
      <c r="AM2857" s="31">
        <v>1578200</v>
      </c>
      <c r="AN2857" s="31">
        <v>1417825</v>
      </c>
      <c r="AO2857" s="31">
        <v>1510250</v>
      </c>
      <c r="AP2857" s="31">
        <v>1298513.5</v>
      </c>
      <c r="AQ2857" s="31">
        <v>1389463.25</v>
      </c>
      <c r="AR2857" s="31">
        <v>1264878.5</v>
      </c>
      <c r="AS2857" s="31">
        <v>1405234.75</v>
      </c>
      <c r="AT2857" s="31">
        <v>1411912.75</v>
      </c>
      <c r="AU2857" s="31">
        <v>1240359.5</v>
      </c>
      <c r="AV2857" s="31">
        <v>1578456.25</v>
      </c>
      <c r="AW2857" s="31">
        <v>1354696.75</v>
      </c>
      <c r="AX2857" s="31">
        <v>107583</v>
      </c>
      <c r="AY2857" s="31">
        <v>78876.25</v>
      </c>
      <c r="AZ2857" s="31">
        <v>186459.25</v>
      </c>
    </row>
    <row r="2858" spans="1:52" ht="15" customHeight="1">
      <c r="A2858" s="29" t="s">
        <v>8632</v>
      </c>
      <c r="B2858" s="34">
        <v>35767</v>
      </c>
      <c r="C2858" s="28">
        <v>600</v>
      </c>
      <c r="D2858" s="28">
        <v>44</v>
      </c>
      <c r="E2858" s="28">
        <v>45</v>
      </c>
      <c r="F2858" s="29" t="s">
        <v>242</v>
      </c>
      <c r="G2858" s="29" t="s">
        <v>3981</v>
      </c>
      <c r="H2858" s="28">
        <v>665</v>
      </c>
      <c r="I2858" s="29" t="s">
        <v>8538</v>
      </c>
      <c r="J2858" s="33" t="s">
        <v>8631</v>
      </c>
      <c r="K2858" s="29" t="s">
        <v>178</v>
      </c>
      <c r="L2858" s="29" t="s">
        <v>8628</v>
      </c>
      <c r="M2858" s="29" t="s">
        <v>623</v>
      </c>
      <c r="N2858" s="28">
        <v>468134.5</v>
      </c>
      <c r="O2858" s="28">
        <v>6262147</v>
      </c>
      <c r="P2858" s="29" t="s">
        <v>8624</v>
      </c>
      <c r="Q2858" s="32" t="s">
        <v>174</v>
      </c>
      <c r="R2858" s="19"/>
      <c r="S2858" s="19"/>
      <c r="T2858" s="19"/>
      <c r="U2858" s="19"/>
      <c r="V2858" s="19"/>
      <c r="W2858" s="19"/>
      <c r="X2858" s="19"/>
      <c r="Y2858" s="19"/>
      <c r="Z2858" s="19"/>
      <c r="AA2858" s="19"/>
      <c r="AB2858" s="19"/>
      <c r="AC2858" s="19"/>
      <c r="AD2858" s="19"/>
      <c r="AE2858" s="19"/>
      <c r="AF2858" s="19"/>
      <c r="AG2858" s="19"/>
      <c r="AH2858" s="19"/>
      <c r="AI2858" s="19"/>
      <c r="AJ2858" s="19"/>
      <c r="AK2858" s="19"/>
      <c r="AL2858" s="31">
        <v>120725</v>
      </c>
      <c r="AM2858" s="31">
        <v>1578200</v>
      </c>
      <c r="AN2858" s="31">
        <v>1417825</v>
      </c>
      <c r="AO2858" s="31">
        <v>1510250</v>
      </c>
      <c r="AP2858" s="31">
        <v>1298513.5</v>
      </c>
      <c r="AQ2858" s="31">
        <v>1389463.25</v>
      </c>
      <c r="AR2858" s="31">
        <v>1264878.5</v>
      </c>
      <c r="AS2858" s="31">
        <v>1405234.75</v>
      </c>
      <c r="AT2858" s="31">
        <v>1411912.75</v>
      </c>
      <c r="AU2858" s="31">
        <v>1240359.5</v>
      </c>
      <c r="AV2858" s="31">
        <v>1578456.25</v>
      </c>
      <c r="AW2858" s="31">
        <v>1354696.75</v>
      </c>
      <c r="AX2858" s="31">
        <v>107583</v>
      </c>
      <c r="AY2858" s="31">
        <v>78876.25</v>
      </c>
      <c r="AZ2858" s="31">
        <v>186459.25</v>
      </c>
    </row>
    <row r="2859" spans="1:52" ht="15" customHeight="1">
      <c r="A2859" s="29" t="s">
        <v>8630</v>
      </c>
      <c r="B2859" s="34">
        <v>35767</v>
      </c>
      <c r="C2859" s="28">
        <v>600</v>
      </c>
      <c r="D2859" s="28">
        <v>44</v>
      </c>
      <c r="E2859" s="28">
        <v>45</v>
      </c>
      <c r="F2859" s="29" t="s">
        <v>242</v>
      </c>
      <c r="G2859" s="29" t="s">
        <v>3981</v>
      </c>
      <c r="H2859" s="28">
        <v>665</v>
      </c>
      <c r="I2859" s="29" t="s">
        <v>8538</v>
      </c>
      <c r="J2859" s="33" t="s">
        <v>8629</v>
      </c>
      <c r="K2859" s="29" t="s">
        <v>178</v>
      </c>
      <c r="L2859" s="29" t="s">
        <v>8628</v>
      </c>
      <c r="M2859" s="29" t="s">
        <v>4144</v>
      </c>
      <c r="N2859" s="28">
        <v>468100.7</v>
      </c>
      <c r="O2859" s="28">
        <v>6262385</v>
      </c>
      <c r="P2859" s="29" t="s">
        <v>8624</v>
      </c>
      <c r="Q2859" s="32" t="s">
        <v>174</v>
      </c>
      <c r="R2859" s="19"/>
      <c r="S2859" s="19"/>
      <c r="T2859" s="19"/>
      <c r="U2859" s="19"/>
      <c r="V2859" s="19"/>
      <c r="W2859" s="19"/>
      <c r="X2859" s="19"/>
      <c r="Y2859" s="19"/>
      <c r="Z2859" s="19"/>
      <c r="AA2859" s="19"/>
      <c r="AB2859" s="19"/>
      <c r="AC2859" s="19"/>
      <c r="AD2859" s="19"/>
      <c r="AE2859" s="19"/>
      <c r="AF2859" s="19"/>
      <c r="AG2859" s="19"/>
      <c r="AH2859" s="19"/>
      <c r="AI2859" s="19"/>
      <c r="AJ2859" s="19"/>
      <c r="AK2859" s="19"/>
      <c r="AL2859" s="31">
        <v>120725</v>
      </c>
      <c r="AM2859" s="31">
        <v>1578200</v>
      </c>
      <c r="AN2859" s="31">
        <v>1417825</v>
      </c>
      <c r="AO2859" s="31">
        <v>1510250</v>
      </c>
      <c r="AP2859" s="31">
        <v>1298513.5</v>
      </c>
      <c r="AQ2859" s="31">
        <v>1389463.25</v>
      </c>
      <c r="AR2859" s="31">
        <v>1264878.5</v>
      </c>
      <c r="AS2859" s="31">
        <v>1405234.75</v>
      </c>
      <c r="AT2859" s="31">
        <v>1411912.75</v>
      </c>
      <c r="AU2859" s="31">
        <v>1240359.5</v>
      </c>
      <c r="AV2859" s="31">
        <v>1578456.25</v>
      </c>
      <c r="AW2859" s="31">
        <v>1354696.75</v>
      </c>
      <c r="AX2859" s="31">
        <v>107583</v>
      </c>
      <c r="AY2859" s="31">
        <v>78876.25</v>
      </c>
      <c r="AZ2859" s="31">
        <v>186459.25</v>
      </c>
    </row>
    <row r="2860" spans="1:52" ht="15" customHeight="1">
      <c r="A2860" s="29" t="s">
        <v>8627</v>
      </c>
      <c r="B2860" s="34">
        <v>35767</v>
      </c>
      <c r="C2860" s="28">
        <v>600</v>
      </c>
      <c r="D2860" s="28">
        <v>44</v>
      </c>
      <c r="E2860" s="28">
        <v>45</v>
      </c>
      <c r="F2860" s="29" t="s">
        <v>242</v>
      </c>
      <c r="G2860" s="29" t="s">
        <v>3981</v>
      </c>
      <c r="H2860" s="28">
        <v>665</v>
      </c>
      <c r="I2860" s="29" t="s">
        <v>8538</v>
      </c>
      <c r="J2860" s="33" t="s">
        <v>8626</v>
      </c>
      <c r="K2860" s="29" t="s">
        <v>178</v>
      </c>
      <c r="L2860" s="29" t="s">
        <v>8625</v>
      </c>
      <c r="M2860" s="29" t="s">
        <v>3437</v>
      </c>
      <c r="N2860" s="28">
        <v>468066.9</v>
      </c>
      <c r="O2860" s="28">
        <v>6262622</v>
      </c>
      <c r="P2860" s="29" t="s">
        <v>8624</v>
      </c>
      <c r="Q2860" s="32" t="s">
        <v>174</v>
      </c>
      <c r="R2860" s="19"/>
      <c r="S2860" s="19"/>
      <c r="T2860" s="19"/>
      <c r="U2860" s="19"/>
      <c r="V2860" s="19"/>
      <c r="W2860" s="19"/>
      <c r="X2860" s="19"/>
      <c r="Y2860" s="19"/>
      <c r="Z2860" s="19"/>
      <c r="AA2860" s="19"/>
      <c r="AB2860" s="19"/>
      <c r="AC2860" s="19"/>
      <c r="AD2860" s="19"/>
      <c r="AE2860" s="19"/>
      <c r="AF2860" s="19"/>
      <c r="AG2860" s="19"/>
      <c r="AH2860" s="19"/>
      <c r="AI2860" s="19"/>
      <c r="AJ2860" s="19"/>
      <c r="AK2860" s="19"/>
      <c r="AL2860" s="31">
        <v>120725</v>
      </c>
      <c r="AM2860" s="31">
        <v>1578200</v>
      </c>
      <c r="AN2860" s="31">
        <v>1417825</v>
      </c>
      <c r="AO2860" s="31">
        <v>1510250</v>
      </c>
      <c r="AP2860" s="31">
        <v>1298513.5</v>
      </c>
      <c r="AQ2860" s="31">
        <v>1389463.25</v>
      </c>
      <c r="AR2860" s="31">
        <v>1264878.5</v>
      </c>
      <c r="AS2860" s="31">
        <v>1405234.75</v>
      </c>
      <c r="AT2860" s="31">
        <v>1411912.75</v>
      </c>
      <c r="AU2860" s="31">
        <v>1240359.5</v>
      </c>
      <c r="AV2860" s="31">
        <v>1578456.25</v>
      </c>
      <c r="AW2860" s="31">
        <v>1354696.75</v>
      </c>
      <c r="AX2860" s="31">
        <v>107583</v>
      </c>
      <c r="AY2860" s="31">
        <v>78876.25</v>
      </c>
      <c r="AZ2860" s="31">
        <v>186459.25</v>
      </c>
    </row>
    <row r="2861" spans="1:52" ht="15" customHeight="1">
      <c r="A2861" s="29" t="s">
        <v>8623</v>
      </c>
      <c r="B2861" s="34">
        <v>35677</v>
      </c>
      <c r="C2861" s="28">
        <v>750</v>
      </c>
      <c r="D2861" s="28">
        <v>44</v>
      </c>
      <c r="E2861" s="28">
        <v>45</v>
      </c>
      <c r="F2861" s="29" t="s">
        <v>172</v>
      </c>
      <c r="G2861" s="29" t="s">
        <v>4012</v>
      </c>
      <c r="H2861" s="28">
        <v>665</v>
      </c>
      <c r="I2861" s="29" t="s">
        <v>8538</v>
      </c>
      <c r="J2861" s="33" t="s">
        <v>8622</v>
      </c>
      <c r="K2861" s="29" t="s">
        <v>178</v>
      </c>
      <c r="L2861" s="29" t="s">
        <v>8617</v>
      </c>
      <c r="M2861" s="29" t="s">
        <v>3442</v>
      </c>
      <c r="N2861" s="28">
        <v>458961.4</v>
      </c>
      <c r="O2861" s="28">
        <v>6254892</v>
      </c>
      <c r="P2861" s="29" t="s">
        <v>8616</v>
      </c>
      <c r="Q2861" s="32" t="s">
        <v>174</v>
      </c>
      <c r="R2861" s="19"/>
      <c r="S2861" s="19"/>
      <c r="T2861" s="19"/>
      <c r="U2861" s="19"/>
      <c r="V2861" s="19"/>
      <c r="W2861" s="19"/>
      <c r="X2861" s="19"/>
      <c r="Y2861" s="19"/>
      <c r="Z2861" s="19"/>
      <c r="AA2861" s="19"/>
      <c r="AB2861" s="19"/>
      <c r="AC2861" s="19"/>
      <c r="AD2861" s="19"/>
      <c r="AE2861" s="19"/>
      <c r="AF2861" s="19"/>
      <c r="AG2861" s="19"/>
      <c r="AH2861" s="19"/>
      <c r="AI2861" s="19"/>
      <c r="AJ2861" s="19"/>
      <c r="AK2861" s="19"/>
      <c r="AL2861" s="31">
        <v>477866.65625</v>
      </c>
      <c r="AM2861" s="31">
        <v>1464366.625</v>
      </c>
      <c r="AN2861" s="31">
        <v>1325233.375</v>
      </c>
      <c r="AO2861" s="31">
        <v>1411700</v>
      </c>
      <c r="AP2861" s="31">
        <v>1168463.33984375</v>
      </c>
      <c r="AQ2861" s="31">
        <v>1269545.34375</v>
      </c>
      <c r="AR2861" s="31">
        <v>1107041.3203125</v>
      </c>
      <c r="AS2861" s="31">
        <v>1270511.6796875</v>
      </c>
      <c r="AT2861" s="31">
        <v>1182317.671875</v>
      </c>
      <c r="AU2861" s="31">
        <v>1092165.34375</v>
      </c>
      <c r="AV2861" s="31">
        <v>1464346.33203125</v>
      </c>
      <c r="AW2861" s="31">
        <v>1335693.66796875</v>
      </c>
      <c r="AX2861" s="31">
        <v>115043</v>
      </c>
      <c r="AY2861" s="31">
        <v>71081.6640625</v>
      </c>
      <c r="AZ2861" s="31">
        <v>186124.6640625</v>
      </c>
    </row>
    <row r="2862" spans="1:52" ht="15" customHeight="1">
      <c r="A2862" s="29" t="s">
        <v>8621</v>
      </c>
      <c r="B2862" s="34">
        <v>35677</v>
      </c>
      <c r="C2862" s="28">
        <v>750</v>
      </c>
      <c r="D2862" s="28">
        <v>44</v>
      </c>
      <c r="E2862" s="28">
        <v>45</v>
      </c>
      <c r="F2862" s="29" t="s">
        <v>172</v>
      </c>
      <c r="G2862" s="29" t="s">
        <v>4012</v>
      </c>
      <c r="H2862" s="28">
        <v>665</v>
      </c>
      <c r="I2862" s="29" t="s">
        <v>8538</v>
      </c>
      <c r="J2862" s="33" t="s">
        <v>8620</v>
      </c>
      <c r="K2862" s="29" t="s">
        <v>178</v>
      </c>
      <c r="L2862" s="29" t="s">
        <v>8617</v>
      </c>
      <c r="M2862" s="29" t="s">
        <v>3248</v>
      </c>
      <c r="N2862" s="28">
        <v>459105.4</v>
      </c>
      <c r="O2862" s="28">
        <v>6254791</v>
      </c>
      <c r="P2862" s="29" t="s">
        <v>8616</v>
      </c>
      <c r="Q2862" s="32" t="s">
        <v>174</v>
      </c>
      <c r="R2862" s="19"/>
      <c r="S2862" s="19"/>
      <c r="T2862" s="19"/>
      <c r="U2862" s="19"/>
      <c r="V2862" s="19"/>
      <c r="W2862" s="19"/>
      <c r="X2862" s="19"/>
      <c r="Y2862" s="19"/>
      <c r="Z2862" s="19"/>
      <c r="AA2862" s="19"/>
      <c r="AB2862" s="19"/>
      <c r="AC2862" s="19"/>
      <c r="AD2862" s="19"/>
      <c r="AE2862" s="19"/>
      <c r="AF2862" s="19"/>
      <c r="AG2862" s="19"/>
      <c r="AH2862" s="19"/>
      <c r="AI2862" s="19"/>
      <c r="AJ2862" s="19"/>
      <c r="AK2862" s="19"/>
      <c r="AL2862" s="31">
        <v>477866.65625</v>
      </c>
      <c r="AM2862" s="31">
        <v>1464366.625</v>
      </c>
      <c r="AN2862" s="31">
        <v>1325233.375</v>
      </c>
      <c r="AO2862" s="31">
        <v>1411700</v>
      </c>
      <c r="AP2862" s="31">
        <v>1168463.33984375</v>
      </c>
      <c r="AQ2862" s="31">
        <v>1269545.34375</v>
      </c>
      <c r="AR2862" s="31">
        <v>1107041.3203125</v>
      </c>
      <c r="AS2862" s="31">
        <v>1270511.6796875</v>
      </c>
      <c r="AT2862" s="31">
        <v>1182317.671875</v>
      </c>
      <c r="AU2862" s="31">
        <v>1092165.34375</v>
      </c>
      <c r="AV2862" s="31">
        <v>1464346.33203125</v>
      </c>
      <c r="AW2862" s="31">
        <v>1335693.66796875</v>
      </c>
      <c r="AX2862" s="31">
        <v>115043</v>
      </c>
      <c r="AY2862" s="31">
        <v>71081.6640625</v>
      </c>
      <c r="AZ2862" s="31">
        <v>186124.6640625</v>
      </c>
    </row>
    <row r="2863" spans="1:52" ht="15" customHeight="1">
      <c r="A2863" s="29" t="s">
        <v>8619</v>
      </c>
      <c r="B2863" s="34">
        <v>35677</v>
      </c>
      <c r="C2863" s="28">
        <v>750</v>
      </c>
      <c r="D2863" s="28">
        <v>44</v>
      </c>
      <c r="E2863" s="28">
        <v>45</v>
      </c>
      <c r="F2863" s="29" t="s">
        <v>172</v>
      </c>
      <c r="G2863" s="29" t="s">
        <v>4012</v>
      </c>
      <c r="H2863" s="28">
        <v>665</v>
      </c>
      <c r="I2863" s="29" t="s">
        <v>8538</v>
      </c>
      <c r="J2863" s="33" t="s">
        <v>8618</v>
      </c>
      <c r="K2863" s="29" t="s">
        <v>178</v>
      </c>
      <c r="L2863" s="29" t="s">
        <v>8617</v>
      </c>
      <c r="M2863" s="29" t="s">
        <v>3248</v>
      </c>
      <c r="N2863" s="28">
        <v>459248.4</v>
      </c>
      <c r="O2863" s="28">
        <v>6254689</v>
      </c>
      <c r="P2863" s="29" t="s">
        <v>8616</v>
      </c>
      <c r="Q2863" s="32" t="s">
        <v>174</v>
      </c>
      <c r="R2863" s="19"/>
      <c r="S2863" s="19"/>
      <c r="T2863" s="19"/>
      <c r="U2863" s="19"/>
      <c r="V2863" s="19"/>
      <c r="W2863" s="19"/>
      <c r="X2863" s="19"/>
      <c r="Y2863" s="19"/>
      <c r="Z2863" s="19"/>
      <c r="AA2863" s="19"/>
      <c r="AB2863" s="19"/>
      <c r="AC2863" s="19"/>
      <c r="AD2863" s="19"/>
      <c r="AE2863" s="19"/>
      <c r="AF2863" s="19"/>
      <c r="AG2863" s="19"/>
      <c r="AH2863" s="19"/>
      <c r="AI2863" s="19"/>
      <c r="AJ2863" s="19"/>
      <c r="AK2863" s="19"/>
      <c r="AL2863" s="31">
        <v>477866.65625</v>
      </c>
      <c r="AM2863" s="31">
        <v>1464366.625</v>
      </c>
      <c r="AN2863" s="31">
        <v>1325233.375</v>
      </c>
      <c r="AO2863" s="31">
        <v>1411700</v>
      </c>
      <c r="AP2863" s="31">
        <v>1168463.33984375</v>
      </c>
      <c r="AQ2863" s="31">
        <v>1269545.34375</v>
      </c>
      <c r="AR2863" s="31">
        <v>1107041.3203125</v>
      </c>
      <c r="AS2863" s="31">
        <v>1270511.6796875</v>
      </c>
      <c r="AT2863" s="31">
        <v>1182317.671875</v>
      </c>
      <c r="AU2863" s="31">
        <v>1092165.34375</v>
      </c>
      <c r="AV2863" s="31">
        <v>1464346.33203125</v>
      </c>
      <c r="AW2863" s="31">
        <v>1335693.66796875</v>
      </c>
      <c r="AX2863" s="31">
        <v>115043</v>
      </c>
      <c r="AY2863" s="31">
        <v>71081.6640625</v>
      </c>
      <c r="AZ2863" s="31">
        <v>186124.6640625</v>
      </c>
    </row>
    <row r="2864" spans="1:52" ht="15" customHeight="1">
      <c r="A2864" s="29" t="s">
        <v>8615</v>
      </c>
      <c r="B2864" s="34">
        <v>36123</v>
      </c>
      <c r="C2864" s="28">
        <v>300</v>
      </c>
      <c r="D2864" s="28">
        <v>33</v>
      </c>
      <c r="E2864" s="28">
        <v>30</v>
      </c>
      <c r="F2864" s="29" t="s">
        <v>440</v>
      </c>
      <c r="G2864" s="29" t="s">
        <v>8610</v>
      </c>
      <c r="H2864" s="28">
        <v>665</v>
      </c>
      <c r="I2864" s="29" t="s">
        <v>8538</v>
      </c>
      <c r="J2864" s="33" t="s">
        <v>8614</v>
      </c>
      <c r="K2864" s="29" t="s">
        <v>178</v>
      </c>
      <c r="L2864" s="29" t="s">
        <v>8613</v>
      </c>
      <c r="M2864" s="29" t="s">
        <v>1807</v>
      </c>
      <c r="N2864" s="28">
        <v>460060.8</v>
      </c>
      <c r="O2864" s="28">
        <v>6266049</v>
      </c>
      <c r="P2864" s="29" t="s">
        <v>8612</v>
      </c>
      <c r="Q2864" s="32" t="s">
        <v>207</v>
      </c>
      <c r="R2864" s="19"/>
      <c r="S2864" s="19"/>
      <c r="T2864" s="19"/>
      <c r="U2864" s="19"/>
      <c r="V2864" s="19"/>
      <c r="W2864" s="19"/>
      <c r="X2864" s="19"/>
      <c r="Y2864" s="19"/>
      <c r="Z2864" s="19"/>
      <c r="AA2864" s="19"/>
      <c r="AB2864" s="19"/>
      <c r="AC2864" s="19"/>
      <c r="AD2864" s="19"/>
      <c r="AE2864" s="19"/>
      <c r="AF2864" s="19"/>
      <c r="AG2864" s="19"/>
      <c r="AH2864" s="19"/>
      <c r="AI2864" s="19"/>
      <c r="AJ2864" s="19"/>
      <c r="AK2864" s="19"/>
      <c r="AL2864" s="19"/>
      <c r="AM2864" s="31">
        <v>62348</v>
      </c>
      <c r="AN2864" s="31">
        <v>641852</v>
      </c>
      <c r="AO2864" s="31">
        <v>711100</v>
      </c>
      <c r="AP2864" s="31">
        <v>598080</v>
      </c>
      <c r="AQ2864" s="31">
        <v>630395</v>
      </c>
      <c r="AR2864" s="31">
        <v>525073</v>
      </c>
      <c r="AS2864" s="31">
        <v>623013</v>
      </c>
      <c r="AT2864" s="31">
        <v>646747</v>
      </c>
      <c r="AU2864" s="31">
        <v>573673</v>
      </c>
      <c r="AV2864" s="31">
        <v>729386</v>
      </c>
      <c r="AW2864" s="31">
        <v>628907</v>
      </c>
      <c r="AX2864" s="31">
        <v>58291</v>
      </c>
      <c r="AY2864" s="31">
        <v>34720</v>
      </c>
      <c r="AZ2864" s="31">
        <v>93011</v>
      </c>
    </row>
    <row r="2865" spans="1:52" ht="15" customHeight="1">
      <c r="A2865" s="29" t="s">
        <v>8611</v>
      </c>
      <c r="B2865" s="34">
        <v>37540</v>
      </c>
      <c r="C2865" s="28">
        <v>750</v>
      </c>
      <c r="D2865" s="28">
        <v>48.2</v>
      </c>
      <c r="E2865" s="28">
        <v>45.5</v>
      </c>
      <c r="F2865" s="29" t="s">
        <v>2104</v>
      </c>
      <c r="G2865" s="29" t="s">
        <v>517</v>
      </c>
      <c r="H2865" s="28">
        <v>665</v>
      </c>
      <c r="I2865" s="29" t="s">
        <v>8538</v>
      </c>
      <c r="J2865" s="33" t="s">
        <v>8609</v>
      </c>
      <c r="K2865" s="29" t="s">
        <v>178</v>
      </c>
      <c r="L2865" s="29" t="s">
        <v>8597</v>
      </c>
      <c r="M2865" s="29" t="s">
        <v>8605</v>
      </c>
      <c r="N2865" s="28">
        <v>453636.4</v>
      </c>
      <c r="O2865" s="28">
        <v>6264134</v>
      </c>
      <c r="P2865" s="29" t="s">
        <v>8608</v>
      </c>
      <c r="Q2865" s="32" t="s">
        <v>174</v>
      </c>
      <c r="R2865" s="19"/>
      <c r="S2865" s="19"/>
      <c r="T2865" s="19"/>
      <c r="U2865" s="19"/>
      <c r="V2865" s="19"/>
      <c r="W2865" s="19"/>
      <c r="X2865" s="19"/>
      <c r="Y2865" s="19"/>
      <c r="Z2865" s="19"/>
      <c r="AA2865" s="19"/>
      <c r="AB2865" s="19"/>
      <c r="AC2865" s="19"/>
      <c r="AD2865" s="19"/>
      <c r="AE2865" s="19"/>
      <c r="AF2865" s="19"/>
      <c r="AG2865" s="19"/>
      <c r="AH2865" s="19"/>
      <c r="AI2865" s="19"/>
      <c r="AJ2865" s="19"/>
      <c r="AK2865" s="19"/>
      <c r="AL2865" s="19"/>
      <c r="AM2865" s="19"/>
      <c r="AN2865" s="19"/>
      <c r="AO2865" s="19"/>
      <c r="AP2865" s="19"/>
      <c r="AQ2865" s="31">
        <v>433468.25</v>
      </c>
      <c r="AR2865" s="31">
        <v>1819396</v>
      </c>
      <c r="AS2865" s="31">
        <v>2103222</v>
      </c>
      <c r="AT2865" s="31">
        <v>2139939</v>
      </c>
      <c r="AU2865" s="31">
        <v>1955972</v>
      </c>
      <c r="AV2865" s="31">
        <v>2323944</v>
      </c>
      <c r="AW2865" s="31">
        <v>2054575</v>
      </c>
      <c r="AX2865" s="31">
        <v>183808.75</v>
      </c>
      <c r="AY2865" s="31">
        <v>115068.5</v>
      </c>
      <c r="AZ2865" s="31">
        <v>298877.25</v>
      </c>
    </row>
    <row r="2866" spans="1:52" ht="15" customHeight="1">
      <c r="A2866" s="29" t="s">
        <v>8607</v>
      </c>
      <c r="B2866" s="34">
        <v>37540</v>
      </c>
      <c r="C2866" s="28">
        <v>750</v>
      </c>
      <c r="D2866" s="28">
        <v>48.2</v>
      </c>
      <c r="E2866" s="28">
        <v>45.5</v>
      </c>
      <c r="F2866" s="29" t="s">
        <v>2104</v>
      </c>
      <c r="G2866" s="29" t="s">
        <v>517</v>
      </c>
      <c r="H2866" s="28">
        <v>665</v>
      </c>
      <c r="I2866" s="29" t="s">
        <v>8538</v>
      </c>
      <c r="J2866" s="33" t="s">
        <v>8606</v>
      </c>
      <c r="K2866" s="29" t="s">
        <v>178</v>
      </c>
      <c r="L2866" s="29" t="s">
        <v>8597</v>
      </c>
      <c r="M2866" s="29" t="s">
        <v>8605</v>
      </c>
      <c r="N2866" s="28">
        <v>453611.6</v>
      </c>
      <c r="O2866" s="28">
        <v>6263973</v>
      </c>
      <c r="P2866" s="29" t="s">
        <v>8604</v>
      </c>
      <c r="Q2866" s="32" t="s">
        <v>174</v>
      </c>
      <c r="R2866" s="19"/>
      <c r="S2866" s="19"/>
      <c r="T2866" s="19"/>
      <c r="U2866" s="19"/>
      <c r="V2866" s="19"/>
      <c r="W2866" s="19"/>
      <c r="X2866" s="19"/>
      <c r="Y2866" s="19"/>
      <c r="Z2866" s="19"/>
      <c r="AA2866" s="19"/>
      <c r="AB2866" s="19"/>
      <c r="AC2866" s="19"/>
      <c r="AD2866" s="19"/>
      <c r="AE2866" s="19"/>
      <c r="AF2866" s="19"/>
      <c r="AG2866" s="19"/>
      <c r="AH2866" s="19"/>
      <c r="AI2866" s="19"/>
      <c r="AJ2866" s="19"/>
      <c r="AK2866" s="19"/>
      <c r="AL2866" s="19"/>
      <c r="AM2866" s="19"/>
      <c r="AN2866" s="19"/>
      <c r="AO2866" s="19"/>
      <c r="AP2866" s="19"/>
      <c r="AQ2866" s="31">
        <v>433468.25</v>
      </c>
      <c r="AR2866" s="31">
        <v>1819396</v>
      </c>
      <c r="AS2866" s="31">
        <v>2103222</v>
      </c>
      <c r="AT2866" s="31">
        <v>2139939</v>
      </c>
      <c r="AU2866" s="31">
        <v>1955972</v>
      </c>
      <c r="AV2866" s="31">
        <v>2323944</v>
      </c>
      <c r="AW2866" s="31">
        <v>2054575</v>
      </c>
      <c r="AX2866" s="31">
        <v>183808.75</v>
      </c>
      <c r="AY2866" s="31">
        <v>115068.5</v>
      </c>
      <c r="AZ2866" s="31">
        <v>298877.25</v>
      </c>
    </row>
    <row r="2867" spans="1:52" ht="15" customHeight="1">
      <c r="A2867" s="29" t="s">
        <v>8603</v>
      </c>
      <c r="B2867" s="34">
        <v>37540</v>
      </c>
      <c r="C2867" s="28">
        <v>750</v>
      </c>
      <c r="D2867" s="28">
        <v>48.2</v>
      </c>
      <c r="E2867" s="28">
        <v>45.5</v>
      </c>
      <c r="F2867" s="29" t="s">
        <v>2104</v>
      </c>
      <c r="G2867" s="29" t="s">
        <v>517</v>
      </c>
      <c r="H2867" s="28">
        <v>665</v>
      </c>
      <c r="I2867" s="29" t="s">
        <v>8538</v>
      </c>
      <c r="J2867" s="33" t="s">
        <v>8602</v>
      </c>
      <c r="K2867" s="29" t="s">
        <v>178</v>
      </c>
      <c r="L2867" s="29" t="s">
        <v>8597</v>
      </c>
      <c r="M2867" s="29" t="s">
        <v>8601</v>
      </c>
      <c r="N2867" s="28">
        <v>453587.8</v>
      </c>
      <c r="O2867" s="28">
        <v>6263812</v>
      </c>
      <c r="P2867" s="29" t="s">
        <v>8600</v>
      </c>
      <c r="Q2867" s="32" t="s">
        <v>174</v>
      </c>
      <c r="R2867" s="19"/>
      <c r="S2867" s="19"/>
      <c r="T2867" s="19"/>
      <c r="U2867" s="19"/>
      <c r="V2867" s="19"/>
      <c r="W2867" s="19"/>
      <c r="X2867" s="19"/>
      <c r="Y2867" s="19"/>
      <c r="Z2867" s="19"/>
      <c r="AA2867" s="19"/>
      <c r="AB2867" s="19"/>
      <c r="AC2867" s="19"/>
      <c r="AD2867" s="19"/>
      <c r="AE2867" s="19"/>
      <c r="AF2867" s="19"/>
      <c r="AG2867" s="19"/>
      <c r="AH2867" s="19"/>
      <c r="AI2867" s="19"/>
      <c r="AJ2867" s="19"/>
      <c r="AK2867" s="19"/>
      <c r="AL2867" s="19"/>
      <c r="AM2867" s="19"/>
      <c r="AN2867" s="19"/>
      <c r="AO2867" s="19"/>
      <c r="AP2867" s="19"/>
      <c r="AQ2867" s="31">
        <v>433468.25</v>
      </c>
      <c r="AR2867" s="31">
        <v>1819396</v>
      </c>
      <c r="AS2867" s="31">
        <v>2103222</v>
      </c>
      <c r="AT2867" s="31">
        <v>2139939</v>
      </c>
      <c r="AU2867" s="31">
        <v>1955972</v>
      </c>
      <c r="AV2867" s="31">
        <v>2323944</v>
      </c>
      <c r="AW2867" s="31">
        <v>2054575</v>
      </c>
      <c r="AX2867" s="31">
        <v>183808.75</v>
      </c>
      <c r="AY2867" s="31">
        <v>115068.5</v>
      </c>
      <c r="AZ2867" s="31">
        <v>298877.25</v>
      </c>
    </row>
    <row r="2868" spans="1:52" ht="15" customHeight="1">
      <c r="A2868" s="29" t="s">
        <v>8599</v>
      </c>
      <c r="B2868" s="34">
        <v>37540</v>
      </c>
      <c r="C2868" s="28">
        <v>750</v>
      </c>
      <c r="D2868" s="28">
        <v>48.2</v>
      </c>
      <c r="E2868" s="28">
        <v>45.5</v>
      </c>
      <c r="F2868" s="29" t="s">
        <v>2104</v>
      </c>
      <c r="G2868" s="29" t="s">
        <v>517</v>
      </c>
      <c r="H2868" s="28">
        <v>665</v>
      </c>
      <c r="I2868" s="29" t="s">
        <v>8538</v>
      </c>
      <c r="J2868" s="33" t="s">
        <v>8598</v>
      </c>
      <c r="K2868" s="29" t="s">
        <v>178</v>
      </c>
      <c r="L2868" s="29" t="s">
        <v>8597</v>
      </c>
      <c r="M2868" s="29" t="s">
        <v>8596</v>
      </c>
      <c r="N2868" s="28">
        <v>453563.1</v>
      </c>
      <c r="O2868" s="28">
        <v>6263651</v>
      </c>
      <c r="P2868" s="29" t="s">
        <v>8595</v>
      </c>
      <c r="Q2868" s="32" t="s">
        <v>174</v>
      </c>
      <c r="R2868" s="19"/>
      <c r="S2868" s="19"/>
      <c r="T2868" s="19"/>
      <c r="U2868" s="19"/>
      <c r="V2868" s="19"/>
      <c r="W2868" s="19"/>
      <c r="X2868" s="19"/>
      <c r="Y2868" s="19"/>
      <c r="Z2868" s="19"/>
      <c r="AA2868" s="19"/>
      <c r="AB2868" s="19"/>
      <c r="AC2868" s="19"/>
      <c r="AD2868" s="19"/>
      <c r="AE2868" s="19"/>
      <c r="AF2868" s="19"/>
      <c r="AG2868" s="19"/>
      <c r="AH2868" s="19"/>
      <c r="AI2868" s="19"/>
      <c r="AJ2868" s="19"/>
      <c r="AK2868" s="19"/>
      <c r="AL2868" s="19"/>
      <c r="AM2868" s="19"/>
      <c r="AN2868" s="19"/>
      <c r="AO2868" s="19"/>
      <c r="AP2868" s="19"/>
      <c r="AQ2868" s="31">
        <v>433468.25</v>
      </c>
      <c r="AR2868" s="31">
        <v>1819396</v>
      </c>
      <c r="AS2868" s="31">
        <v>2103222</v>
      </c>
      <c r="AT2868" s="31">
        <v>2139939</v>
      </c>
      <c r="AU2868" s="31">
        <v>1955972</v>
      </c>
      <c r="AV2868" s="31">
        <v>2323944</v>
      </c>
      <c r="AW2868" s="31">
        <v>2054575</v>
      </c>
      <c r="AX2868" s="31">
        <v>183808.75</v>
      </c>
      <c r="AY2868" s="31">
        <v>115068.5</v>
      </c>
      <c r="AZ2868" s="31">
        <v>298877.25</v>
      </c>
    </row>
    <row r="2869" spans="1:52" ht="15" customHeight="1">
      <c r="A2869" s="29" t="s">
        <v>8594</v>
      </c>
      <c r="B2869" s="34">
        <v>37630</v>
      </c>
      <c r="C2869" s="28">
        <v>2000</v>
      </c>
      <c r="D2869" s="28">
        <v>80</v>
      </c>
      <c r="E2869" s="28">
        <v>78</v>
      </c>
      <c r="F2869" s="29" t="s">
        <v>220</v>
      </c>
      <c r="G2869" s="29" t="s">
        <v>3469</v>
      </c>
      <c r="H2869" s="28">
        <v>665</v>
      </c>
      <c r="I2869" s="29" t="s">
        <v>8538</v>
      </c>
      <c r="J2869" s="33" t="s">
        <v>8593</v>
      </c>
      <c r="K2869" s="29" t="s">
        <v>2997</v>
      </c>
      <c r="L2869" s="29" t="s">
        <v>843</v>
      </c>
      <c r="M2869" s="29" t="s">
        <v>8577</v>
      </c>
      <c r="N2869" s="28">
        <v>451965</v>
      </c>
      <c r="O2869" s="28">
        <v>6280970</v>
      </c>
      <c r="P2869" s="29" t="s">
        <v>8586</v>
      </c>
      <c r="Q2869" s="32" t="s">
        <v>919</v>
      </c>
      <c r="R2869" s="19"/>
      <c r="S2869" s="19"/>
      <c r="T2869" s="19"/>
      <c r="U2869" s="19"/>
      <c r="V2869" s="19"/>
      <c r="W2869" s="19"/>
      <c r="X2869" s="19"/>
      <c r="Y2869" s="19"/>
      <c r="Z2869" s="19"/>
      <c r="AA2869" s="19"/>
      <c r="AB2869" s="19"/>
      <c r="AC2869" s="19"/>
      <c r="AD2869" s="19"/>
      <c r="AE2869" s="19"/>
      <c r="AF2869" s="19"/>
      <c r="AG2869" s="19"/>
      <c r="AH2869" s="19"/>
      <c r="AI2869" s="19"/>
      <c r="AJ2869" s="19"/>
      <c r="AK2869" s="19"/>
      <c r="AL2869" s="19"/>
      <c r="AM2869" s="19"/>
      <c r="AN2869" s="19"/>
      <c r="AO2869" s="19"/>
      <c r="AP2869" s="19"/>
      <c r="AQ2869" s="31">
        <v>119904</v>
      </c>
      <c r="AR2869" s="31">
        <v>7227731.875</v>
      </c>
      <c r="AS2869" s="31">
        <v>8377982</v>
      </c>
      <c r="AT2869" s="31">
        <v>7805344.59375</v>
      </c>
      <c r="AU2869" s="31">
        <v>7848915.09375</v>
      </c>
      <c r="AV2869" s="31">
        <v>8804275.03125</v>
      </c>
      <c r="AW2869" s="31">
        <v>7834222.34375</v>
      </c>
      <c r="AX2869" s="31">
        <v>716400.9375</v>
      </c>
      <c r="AY2869" s="31">
        <v>476796.3125</v>
      </c>
      <c r="AZ2869" s="31">
        <v>1193197.25</v>
      </c>
    </row>
    <row r="2870" spans="1:52" ht="15" customHeight="1">
      <c r="A2870" s="29" t="s">
        <v>8592</v>
      </c>
      <c r="B2870" s="34">
        <v>37612</v>
      </c>
      <c r="C2870" s="28">
        <v>2000</v>
      </c>
      <c r="D2870" s="28">
        <v>80</v>
      </c>
      <c r="E2870" s="28">
        <v>78</v>
      </c>
      <c r="F2870" s="29" t="s">
        <v>220</v>
      </c>
      <c r="G2870" s="29" t="s">
        <v>3469</v>
      </c>
      <c r="H2870" s="28">
        <v>665</v>
      </c>
      <c r="I2870" s="29" t="s">
        <v>8538</v>
      </c>
      <c r="J2870" s="33" t="s">
        <v>8591</v>
      </c>
      <c r="K2870" s="29" t="s">
        <v>2997</v>
      </c>
      <c r="L2870" s="29" t="s">
        <v>843</v>
      </c>
      <c r="M2870" s="29" t="s">
        <v>8577</v>
      </c>
      <c r="N2870" s="28">
        <v>452043.2</v>
      </c>
      <c r="O2870" s="28">
        <v>6280696</v>
      </c>
      <c r="P2870" s="29" t="s">
        <v>8586</v>
      </c>
      <c r="Q2870" s="32" t="s">
        <v>919</v>
      </c>
      <c r="R2870" s="19"/>
      <c r="S2870" s="19"/>
      <c r="T2870" s="19"/>
      <c r="U2870" s="19"/>
      <c r="V2870" s="19"/>
      <c r="W2870" s="19"/>
      <c r="X2870" s="19"/>
      <c r="Y2870" s="19"/>
      <c r="Z2870" s="19"/>
      <c r="AA2870" s="19"/>
      <c r="AB2870" s="19"/>
      <c r="AC2870" s="19"/>
      <c r="AD2870" s="19"/>
      <c r="AE2870" s="19"/>
      <c r="AF2870" s="19"/>
      <c r="AG2870" s="19"/>
      <c r="AH2870" s="19"/>
      <c r="AI2870" s="19"/>
      <c r="AJ2870" s="19"/>
      <c r="AK2870" s="19"/>
      <c r="AL2870" s="19"/>
      <c r="AM2870" s="19"/>
      <c r="AN2870" s="19"/>
      <c r="AO2870" s="19"/>
      <c r="AP2870" s="19"/>
      <c r="AQ2870" s="31">
        <v>119904</v>
      </c>
      <c r="AR2870" s="31">
        <v>7227731.875</v>
      </c>
      <c r="AS2870" s="31">
        <v>8377982</v>
      </c>
      <c r="AT2870" s="31">
        <v>7805344.59375</v>
      </c>
      <c r="AU2870" s="31">
        <v>7848915.09375</v>
      </c>
      <c r="AV2870" s="31">
        <v>8804275.03125</v>
      </c>
      <c r="AW2870" s="31">
        <v>7834222.34375</v>
      </c>
      <c r="AX2870" s="31">
        <v>716400.9375</v>
      </c>
      <c r="AY2870" s="31">
        <v>476796.3125</v>
      </c>
      <c r="AZ2870" s="31">
        <v>1193197.25</v>
      </c>
    </row>
    <row r="2871" spans="1:52" ht="15" customHeight="1">
      <c r="A2871" s="29" t="s">
        <v>8590</v>
      </c>
      <c r="B2871" s="34">
        <v>37612</v>
      </c>
      <c r="C2871" s="28">
        <v>2000</v>
      </c>
      <c r="D2871" s="28">
        <v>80</v>
      </c>
      <c r="E2871" s="28">
        <v>78</v>
      </c>
      <c r="F2871" s="29" t="s">
        <v>220</v>
      </c>
      <c r="G2871" s="29" t="s">
        <v>3469</v>
      </c>
      <c r="H2871" s="28">
        <v>665</v>
      </c>
      <c r="I2871" s="29" t="s">
        <v>8538</v>
      </c>
      <c r="J2871" s="33" t="s">
        <v>8589</v>
      </c>
      <c r="K2871" s="29" t="s">
        <v>2997</v>
      </c>
      <c r="L2871" s="29" t="s">
        <v>843</v>
      </c>
      <c r="M2871" s="29" t="s">
        <v>8577</v>
      </c>
      <c r="N2871" s="28">
        <v>452120.3</v>
      </c>
      <c r="O2871" s="28">
        <v>6280421</v>
      </c>
      <c r="P2871" s="29" t="s">
        <v>8586</v>
      </c>
      <c r="Q2871" s="32" t="s">
        <v>919</v>
      </c>
      <c r="R2871" s="19"/>
      <c r="S2871" s="19"/>
      <c r="T2871" s="19"/>
      <c r="U2871" s="19"/>
      <c r="V2871" s="19"/>
      <c r="W2871" s="19"/>
      <c r="X2871" s="19"/>
      <c r="Y2871" s="19"/>
      <c r="Z2871" s="19"/>
      <c r="AA2871" s="19"/>
      <c r="AB2871" s="19"/>
      <c r="AC2871" s="19"/>
      <c r="AD2871" s="19"/>
      <c r="AE2871" s="19"/>
      <c r="AF2871" s="19"/>
      <c r="AG2871" s="19"/>
      <c r="AH2871" s="19"/>
      <c r="AI2871" s="19"/>
      <c r="AJ2871" s="19"/>
      <c r="AK2871" s="19"/>
      <c r="AL2871" s="19"/>
      <c r="AM2871" s="19"/>
      <c r="AN2871" s="19"/>
      <c r="AO2871" s="19"/>
      <c r="AP2871" s="19"/>
      <c r="AQ2871" s="31">
        <v>119904</v>
      </c>
      <c r="AR2871" s="31">
        <v>7227731.875</v>
      </c>
      <c r="AS2871" s="31">
        <v>8377982</v>
      </c>
      <c r="AT2871" s="31">
        <v>7805344.59375</v>
      </c>
      <c r="AU2871" s="31">
        <v>7848915.09375</v>
      </c>
      <c r="AV2871" s="31">
        <v>8804275.03125</v>
      </c>
      <c r="AW2871" s="31">
        <v>7834222.34375</v>
      </c>
      <c r="AX2871" s="31">
        <v>716400.9375</v>
      </c>
      <c r="AY2871" s="31">
        <v>476796.3125</v>
      </c>
      <c r="AZ2871" s="31">
        <v>1193197.25</v>
      </c>
    </row>
    <row r="2872" spans="1:52" ht="15" customHeight="1">
      <c r="A2872" s="29" t="s">
        <v>8588</v>
      </c>
      <c r="B2872" s="34">
        <v>37629</v>
      </c>
      <c r="C2872" s="28">
        <v>2000</v>
      </c>
      <c r="D2872" s="28">
        <v>80</v>
      </c>
      <c r="E2872" s="28">
        <v>78</v>
      </c>
      <c r="F2872" s="29" t="s">
        <v>220</v>
      </c>
      <c r="G2872" s="29" t="s">
        <v>3469</v>
      </c>
      <c r="H2872" s="28">
        <v>665</v>
      </c>
      <c r="I2872" s="29" t="s">
        <v>8538</v>
      </c>
      <c r="J2872" s="33" t="s">
        <v>8587</v>
      </c>
      <c r="K2872" s="29" t="s">
        <v>2997</v>
      </c>
      <c r="L2872" s="29" t="s">
        <v>843</v>
      </c>
      <c r="M2872" s="29" t="s">
        <v>8577</v>
      </c>
      <c r="N2872" s="28">
        <v>452198.8</v>
      </c>
      <c r="O2872" s="28">
        <v>6280147</v>
      </c>
      <c r="P2872" s="29" t="s">
        <v>8586</v>
      </c>
      <c r="Q2872" s="32" t="s">
        <v>919</v>
      </c>
      <c r="R2872" s="19"/>
      <c r="S2872" s="19"/>
      <c r="T2872" s="19"/>
      <c r="U2872" s="19"/>
      <c r="V2872" s="19"/>
      <c r="W2872" s="19"/>
      <c r="X2872" s="19"/>
      <c r="Y2872" s="19"/>
      <c r="Z2872" s="19"/>
      <c r="AA2872" s="19"/>
      <c r="AB2872" s="19"/>
      <c r="AC2872" s="19"/>
      <c r="AD2872" s="19"/>
      <c r="AE2872" s="19"/>
      <c r="AF2872" s="19"/>
      <c r="AG2872" s="19"/>
      <c r="AH2872" s="19"/>
      <c r="AI2872" s="19"/>
      <c r="AJ2872" s="19"/>
      <c r="AK2872" s="19"/>
      <c r="AL2872" s="19"/>
      <c r="AM2872" s="19"/>
      <c r="AN2872" s="19"/>
      <c r="AO2872" s="19"/>
      <c r="AP2872" s="19"/>
      <c r="AQ2872" s="31">
        <v>119904</v>
      </c>
      <c r="AR2872" s="31">
        <v>7227731.875</v>
      </c>
      <c r="AS2872" s="31">
        <v>8377982</v>
      </c>
      <c r="AT2872" s="31">
        <v>7805344.59375</v>
      </c>
      <c r="AU2872" s="31">
        <v>7848915.09375</v>
      </c>
      <c r="AV2872" s="31">
        <v>8804275.03125</v>
      </c>
      <c r="AW2872" s="31">
        <v>7834222.34375</v>
      </c>
      <c r="AX2872" s="31">
        <v>716400.9375</v>
      </c>
      <c r="AY2872" s="31">
        <v>476796.3125</v>
      </c>
      <c r="AZ2872" s="31">
        <v>1193197.25</v>
      </c>
    </row>
    <row r="2873" spans="1:52" ht="15" customHeight="1">
      <c r="A2873" s="29" t="s">
        <v>8585</v>
      </c>
      <c r="B2873" s="34">
        <v>37645</v>
      </c>
      <c r="C2873" s="28">
        <v>2300</v>
      </c>
      <c r="D2873" s="28">
        <v>82.4</v>
      </c>
      <c r="E2873" s="28">
        <v>78.8</v>
      </c>
      <c r="F2873" s="29" t="s">
        <v>205</v>
      </c>
      <c r="G2873" s="29" t="s">
        <v>3003</v>
      </c>
      <c r="H2873" s="28">
        <v>665</v>
      </c>
      <c r="I2873" s="29" t="s">
        <v>8538</v>
      </c>
      <c r="J2873" s="33" t="s">
        <v>8584</v>
      </c>
      <c r="K2873" s="29" t="s">
        <v>2997</v>
      </c>
      <c r="L2873" s="29" t="s">
        <v>843</v>
      </c>
      <c r="M2873" s="29" t="s">
        <v>8577</v>
      </c>
      <c r="N2873" s="28">
        <v>452277.2</v>
      </c>
      <c r="O2873" s="28">
        <v>6279871</v>
      </c>
      <c r="P2873" s="29" t="s">
        <v>8576</v>
      </c>
      <c r="Q2873" s="32" t="s">
        <v>919</v>
      </c>
      <c r="R2873" s="19"/>
      <c r="S2873" s="19"/>
      <c r="T2873" s="19"/>
      <c r="U2873" s="19"/>
      <c r="V2873" s="19"/>
      <c r="W2873" s="19"/>
      <c r="X2873" s="19"/>
      <c r="Y2873" s="19"/>
      <c r="Z2873" s="19"/>
      <c r="AA2873" s="19"/>
      <c r="AB2873" s="19"/>
      <c r="AC2873" s="19"/>
      <c r="AD2873" s="19"/>
      <c r="AE2873" s="19"/>
      <c r="AF2873" s="19"/>
      <c r="AG2873" s="19"/>
      <c r="AH2873" s="19"/>
      <c r="AI2873" s="19"/>
      <c r="AJ2873" s="19"/>
      <c r="AK2873" s="19"/>
      <c r="AL2873" s="19"/>
      <c r="AM2873" s="19"/>
      <c r="AN2873" s="19"/>
      <c r="AO2873" s="19"/>
      <c r="AP2873" s="19"/>
      <c r="AQ2873" s="19"/>
      <c r="AR2873" s="31">
        <v>6782732.8369140625</v>
      </c>
      <c r="AS2873" s="31">
        <v>8899615.96875</v>
      </c>
      <c r="AT2873" s="31">
        <v>8755681.5</v>
      </c>
      <c r="AU2873" s="31">
        <v>8309772.15625</v>
      </c>
      <c r="AV2873" s="31">
        <v>9679733.4375</v>
      </c>
      <c r="AW2873" s="31">
        <v>8778627</v>
      </c>
      <c r="AX2873" s="31">
        <v>787680.875</v>
      </c>
      <c r="AY2873" s="31">
        <v>526823.625</v>
      </c>
      <c r="AZ2873" s="31">
        <v>1314504.5</v>
      </c>
    </row>
    <row r="2874" spans="1:52" ht="15" customHeight="1">
      <c r="A2874" s="29" t="s">
        <v>8583</v>
      </c>
      <c r="B2874" s="34">
        <v>37650</v>
      </c>
      <c r="C2874" s="28">
        <v>2300</v>
      </c>
      <c r="D2874" s="28">
        <v>82.4</v>
      </c>
      <c r="E2874" s="28">
        <v>78.8</v>
      </c>
      <c r="F2874" s="29" t="s">
        <v>205</v>
      </c>
      <c r="G2874" s="29" t="s">
        <v>3003</v>
      </c>
      <c r="H2874" s="28">
        <v>665</v>
      </c>
      <c r="I2874" s="29" t="s">
        <v>8538</v>
      </c>
      <c r="J2874" s="33" t="s">
        <v>8582</v>
      </c>
      <c r="K2874" s="29" t="s">
        <v>2997</v>
      </c>
      <c r="L2874" s="29" t="s">
        <v>843</v>
      </c>
      <c r="M2874" s="29" t="s">
        <v>8577</v>
      </c>
      <c r="N2874" s="28">
        <v>452354.6</v>
      </c>
      <c r="O2874" s="28">
        <v>6279596</v>
      </c>
      <c r="P2874" s="29" t="s">
        <v>8576</v>
      </c>
      <c r="Q2874" s="32" t="s">
        <v>919</v>
      </c>
      <c r="R2874" s="19"/>
      <c r="S2874" s="19"/>
      <c r="T2874" s="19"/>
      <c r="U2874" s="19"/>
      <c r="V2874" s="19"/>
      <c r="W2874" s="19"/>
      <c r="X2874" s="19"/>
      <c r="Y2874" s="19"/>
      <c r="Z2874" s="19"/>
      <c r="AA2874" s="19"/>
      <c r="AB2874" s="19"/>
      <c r="AC2874" s="19"/>
      <c r="AD2874" s="19"/>
      <c r="AE2874" s="19"/>
      <c r="AF2874" s="19"/>
      <c r="AG2874" s="19"/>
      <c r="AH2874" s="19"/>
      <c r="AI2874" s="19"/>
      <c r="AJ2874" s="19"/>
      <c r="AK2874" s="19"/>
      <c r="AL2874" s="19"/>
      <c r="AM2874" s="19"/>
      <c r="AN2874" s="19"/>
      <c r="AO2874" s="19"/>
      <c r="AP2874" s="19"/>
      <c r="AQ2874" s="19"/>
      <c r="AR2874" s="31">
        <v>6782732.8369140625</v>
      </c>
      <c r="AS2874" s="31">
        <v>8899615.96875</v>
      </c>
      <c r="AT2874" s="31">
        <v>8755681.5</v>
      </c>
      <c r="AU2874" s="31">
        <v>8309772.15625</v>
      </c>
      <c r="AV2874" s="31">
        <v>9679733.4375</v>
      </c>
      <c r="AW2874" s="31">
        <v>8778627</v>
      </c>
      <c r="AX2874" s="31">
        <v>787680.875</v>
      </c>
      <c r="AY2874" s="31">
        <v>526823.625</v>
      </c>
      <c r="AZ2874" s="31">
        <v>1314504.5</v>
      </c>
    </row>
    <row r="2875" spans="1:52" ht="15" customHeight="1">
      <c r="A2875" s="29" t="s">
        <v>8581</v>
      </c>
      <c r="B2875" s="34">
        <v>37649</v>
      </c>
      <c r="C2875" s="28">
        <v>2300</v>
      </c>
      <c r="D2875" s="28">
        <v>82.4</v>
      </c>
      <c r="E2875" s="28">
        <v>78.8</v>
      </c>
      <c r="F2875" s="29" t="s">
        <v>205</v>
      </c>
      <c r="G2875" s="29" t="s">
        <v>3003</v>
      </c>
      <c r="H2875" s="28">
        <v>665</v>
      </c>
      <c r="I2875" s="29" t="s">
        <v>8538</v>
      </c>
      <c r="J2875" s="33" t="s">
        <v>8580</v>
      </c>
      <c r="K2875" s="29" t="s">
        <v>2997</v>
      </c>
      <c r="L2875" s="29" t="s">
        <v>843</v>
      </c>
      <c r="M2875" s="29" t="s">
        <v>8577</v>
      </c>
      <c r="N2875" s="28">
        <v>452432.9</v>
      </c>
      <c r="O2875" s="28">
        <v>6279322</v>
      </c>
      <c r="P2875" s="29" t="s">
        <v>8576</v>
      </c>
      <c r="Q2875" s="32" t="s">
        <v>919</v>
      </c>
      <c r="R2875" s="19"/>
      <c r="S2875" s="19"/>
      <c r="T2875" s="19"/>
      <c r="U2875" s="19"/>
      <c r="V2875" s="19"/>
      <c r="W2875" s="19"/>
      <c r="X2875" s="19"/>
      <c r="Y2875" s="19"/>
      <c r="Z2875" s="19"/>
      <c r="AA2875" s="19"/>
      <c r="AB2875" s="19"/>
      <c r="AC2875" s="19"/>
      <c r="AD2875" s="19"/>
      <c r="AE2875" s="19"/>
      <c r="AF2875" s="19"/>
      <c r="AG2875" s="19"/>
      <c r="AH2875" s="19"/>
      <c r="AI2875" s="19"/>
      <c r="AJ2875" s="19"/>
      <c r="AK2875" s="19"/>
      <c r="AL2875" s="19"/>
      <c r="AM2875" s="19"/>
      <c r="AN2875" s="19"/>
      <c r="AO2875" s="19"/>
      <c r="AP2875" s="19"/>
      <c r="AQ2875" s="19"/>
      <c r="AR2875" s="31">
        <v>6782732.8369140625</v>
      </c>
      <c r="AS2875" s="31">
        <v>8899615.96875</v>
      </c>
      <c r="AT2875" s="31">
        <v>8755681.5</v>
      </c>
      <c r="AU2875" s="31">
        <v>8309772.15625</v>
      </c>
      <c r="AV2875" s="31">
        <v>9679733.4375</v>
      </c>
      <c r="AW2875" s="31">
        <v>8778627</v>
      </c>
      <c r="AX2875" s="31">
        <v>787680.875</v>
      </c>
      <c r="AY2875" s="31">
        <v>526823.625</v>
      </c>
      <c r="AZ2875" s="31">
        <v>1314504.5</v>
      </c>
    </row>
    <row r="2876" spans="1:52" ht="15" customHeight="1">
      <c r="A2876" s="29" t="s">
        <v>8579</v>
      </c>
      <c r="B2876" s="34">
        <v>37642</v>
      </c>
      <c r="C2876" s="28">
        <v>2300</v>
      </c>
      <c r="D2876" s="28">
        <v>82.4</v>
      </c>
      <c r="E2876" s="28">
        <v>78.8</v>
      </c>
      <c r="F2876" s="29" t="s">
        <v>205</v>
      </c>
      <c r="G2876" s="29" t="s">
        <v>3003</v>
      </c>
      <c r="H2876" s="28">
        <v>665</v>
      </c>
      <c r="I2876" s="29" t="s">
        <v>8538</v>
      </c>
      <c r="J2876" s="33" t="s">
        <v>8578</v>
      </c>
      <c r="K2876" s="29" t="s">
        <v>2997</v>
      </c>
      <c r="L2876" s="29" t="s">
        <v>843</v>
      </c>
      <c r="M2876" s="29" t="s">
        <v>8577</v>
      </c>
      <c r="N2876" s="28">
        <v>452511.1</v>
      </c>
      <c r="O2876" s="28">
        <v>6279048</v>
      </c>
      <c r="P2876" s="29" t="s">
        <v>8576</v>
      </c>
      <c r="Q2876" s="32" t="s">
        <v>919</v>
      </c>
      <c r="R2876" s="19"/>
      <c r="S2876" s="19"/>
      <c r="T2876" s="19"/>
      <c r="U2876" s="19"/>
      <c r="V2876" s="19"/>
      <c r="W2876" s="19"/>
      <c r="X2876" s="19"/>
      <c r="Y2876" s="19"/>
      <c r="Z2876" s="19"/>
      <c r="AA2876" s="19"/>
      <c r="AB2876" s="19"/>
      <c r="AC2876" s="19"/>
      <c r="AD2876" s="19"/>
      <c r="AE2876" s="19"/>
      <c r="AF2876" s="19"/>
      <c r="AG2876" s="19"/>
      <c r="AH2876" s="19"/>
      <c r="AI2876" s="19"/>
      <c r="AJ2876" s="19"/>
      <c r="AK2876" s="19"/>
      <c r="AL2876" s="19"/>
      <c r="AM2876" s="19"/>
      <c r="AN2876" s="19"/>
      <c r="AO2876" s="19"/>
      <c r="AP2876" s="19"/>
      <c r="AQ2876" s="19"/>
      <c r="AR2876" s="31">
        <v>6782732.8369140625</v>
      </c>
      <c r="AS2876" s="31">
        <v>8899615.96875</v>
      </c>
      <c r="AT2876" s="31">
        <v>8755681.5</v>
      </c>
      <c r="AU2876" s="31">
        <v>8309772.15625</v>
      </c>
      <c r="AV2876" s="31">
        <v>9679733.4375</v>
      </c>
      <c r="AW2876" s="31">
        <v>8778627</v>
      </c>
      <c r="AX2876" s="31">
        <v>787680.875</v>
      </c>
      <c r="AY2876" s="31">
        <v>526823.625</v>
      </c>
      <c r="AZ2876" s="31">
        <v>1314504.5</v>
      </c>
    </row>
    <row r="2877" spans="1:52" ht="15" customHeight="1">
      <c r="A2877" s="29" t="s">
        <v>8575</v>
      </c>
      <c r="B2877" s="34">
        <v>37608</v>
      </c>
      <c r="C2877" s="28">
        <v>2500</v>
      </c>
      <c r="D2877" s="28">
        <v>90</v>
      </c>
      <c r="E2877" s="28">
        <v>80</v>
      </c>
      <c r="F2877" s="29" t="s">
        <v>8571</v>
      </c>
      <c r="G2877" s="29" t="s">
        <v>8570</v>
      </c>
      <c r="H2877" s="28">
        <v>665</v>
      </c>
      <c r="I2877" s="29" t="s">
        <v>8538</v>
      </c>
      <c r="J2877" s="33" t="s">
        <v>8574</v>
      </c>
      <c r="K2877" s="29" t="s">
        <v>178</v>
      </c>
      <c r="L2877" s="29" t="s">
        <v>8536</v>
      </c>
      <c r="M2877" s="29" t="s">
        <v>197</v>
      </c>
      <c r="N2877" s="28">
        <v>447676.7</v>
      </c>
      <c r="O2877" s="28">
        <v>6255938</v>
      </c>
      <c r="P2877" s="29" t="s">
        <v>8573</v>
      </c>
      <c r="Q2877" s="32" t="s">
        <v>919</v>
      </c>
      <c r="R2877" s="19"/>
      <c r="S2877" s="19"/>
      <c r="T2877" s="19"/>
      <c r="U2877" s="19"/>
      <c r="V2877" s="19"/>
      <c r="W2877" s="19"/>
      <c r="X2877" s="19"/>
      <c r="Y2877" s="19"/>
      <c r="Z2877" s="19"/>
      <c r="AA2877" s="19"/>
      <c r="AB2877" s="19"/>
      <c r="AC2877" s="19"/>
      <c r="AD2877" s="19"/>
      <c r="AE2877" s="19"/>
      <c r="AF2877" s="19"/>
      <c r="AG2877" s="19"/>
      <c r="AH2877" s="19"/>
      <c r="AI2877" s="19"/>
      <c r="AJ2877" s="19"/>
      <c r="AK2877" s="19"/>
      <c r="AL2877" s="19"/>
      <c r="AM2877" s="19"/>
      <c r="AN2877" s="19"/>
      <c r="AO2877" s="19"/>
      <c r="AP2877" s="19"/>
      <c r="AQ2877" s="31">
        <v>667</v>
      </c>
      <c r="AR2877" s="31">
        <v>3928519</v>
      </c>
      <c r="AS2877" s="31">
        <v>7233515</v>
      </c>
      <c r="AT2877" s="31">
        <v>7786636</v>
      </c>
      <c r="AU2877" s="31">
        <v>4986353</v>
      </c>
      <c r="AV2877" s="31">
        <v>6583371</v>
      </c>
      <c r="AW2877" s="31">
        <v>5099366</v>
      </c>
      <c r="AX2877" s="31">
        <v>426877</v>
      </c>
      <c r="AY2877" s="31">
        <v>300444</v>
      </c>
      <c r="AZ2877" s="31">
        <v>727321</v>
      </c>
    </row>
    <row r="2878" spans="1:52" ht="15" customHeight="1">
      <c r="A2878" s="29" t="s">
        <v>8572</v>
      </c>
      <c r="B2878" s="34">
        <v>37973</v>
      </c>
      <c r="C2878" s="28">
        <v>2000</v>
      </c>
      <c r="D2878" s="28">
        <v>80</v>
      </c>
      <c r="E2878" s="28">
        <v>60</v>
      </c>
      <c r="F2878" s="29" t="s">
        <v>3801</v>
      </c>
      <c r="G2878" s="29" t="s">
        <v>3469</v>
      </c>
      <c r="H2878" s="28">
        <v>665</v>
      </c>
      <c r="I2878" s="29" t="s">
        <v>8538</v>
      </c>
      <c r="J2878" s="33" t="s">
        <v>8569</v>
      </c>
      <c r="K2878" s="29" t="s">
        <v>178</v>
      </c>
      <c r="L2878" s="29" t="s">
        <v>8556</v>
      </c>
      <c r="M2878" s="29" t="s">
        <v>8432</v>
      </c>
      <c r="N2878" s="28">
        <v>451036</v>
      </c>
      <c r="O2878" s="28">
        <v>6261893</v>
      </c>
      <c r="P2878" s="29" t="s">
        <v>8568</v>
      </c>
      <c r="Q2878" s="32" t="s">
        <v>174</v>
      </c>
      <c r="R2878" s="19"/>
      <c r="S2878" s="19"/>
      <c r="T2878" s="19"/>
      <c r="U2878" s="19"/>
      <c r="V2878" s="19"/>
      <c r="W2878" s="19"/>
      <c r="X2878" s="19"/>
      <c r="Y2878" s="19"/>
      <c r="Z2878" s="19"/>
      <c r="AA2878" s="19"/>
      <c r="AB2878" s="19"/>
      <c r="AC2878" s="19"/>
      <c r="AD2878" s="19"/>
      <c r="AE2878" s="19"/>
      <c r="AF2878" s="19"/>
      <c r="AG2878" s="19"/>
      <c r="AH2878" s="19"/>
      <c r="AI2878" s="19"/>
      <c r="AJ2878" s="19"/>
      <c r="AK2878" s="19"/>
      <c r="AL2878" s="19"/>
      <c r="AM2878" s="19"/>
      <c r="AN2878" s="19"/>
      <c r="AO2878" s="19"/>
      <c r="AP2878" s="19"/>
      <c r="AQ2878" s="19"/>
      <c r="AR2878" s="31">
        <v>178457</v>
      </c>
      <c r="AS2878" s="31">
        <v>5935465</v>
      </c>
      <c r="AT2878" s="31">
        <v>6528517</v>
      </c>
      <c r="AU2878" s="31">
        <v>5687460</v>
      </c>
      <c r="AV2878" s="19"/>
      <c r="AW2878" s="31">
        <v>6599405</v>
      </c>
      <c r="AX2878" s="31">
        <v>583762</v>
      </c>
      <c r="AY2878" s="31">
        <v>377918</v>
      </c>
      <c r="AZ2878" s="31">
        <v>961680</v>
      </c>
    </row>
    <row r="2879" spans="1:52" ht="15" customHeight="1">
      <c r="A2879" s="29" t="s">
        <v>8567</v>
      </c>
      <c r="B2879" s="34">
        <v>37974</v>
      </c>
      <c r="C2879" s="28">
        <v>2000</v>
      </c>
      <c r="D2879" s="28">
        <v>80</v>
      </c>
      <c r="E2879" s="28">
        <v>60</v>
      </c>
      <c r="F2879" s="29" t="s">
        <v>3801</v>
      </c>
      <c r="G2879" s="29" t="s">
        <v>3469</v>
      </c>
      <c r="H2879" s="28">
        <v>665</v>
      </c>
      <c r="I2879" s="29" t="s">
        <v>8538</v>
      </c>
      <c r="J2879" s="33" t="s">
        <v>8566</v>
      </c>
      <c r="K2879" s="29" t="s">
        <v>178</v>
      </c>
      <c r="L2879" s="29" t="s">
        <v>8556</v>
      </c>
      <c r="M2879" s="29" t="s">
        <v>8432</v>
      </c>
      <c r="N2879" s="28">
        <v>450864</v>
      </c>
      <c r="O2879" s="28">
        <v>6262081</v>
      </c>
      <c r="P2879" s="29" t="s">
        <v>8565</v>
      </c>
      <c r="Q2879" s="32" t="s">
        <v>174</v>
      </c>
      <c r="R2879" s="19"/>
      <c r="S2879" s="19"/>
      <c r="T2879" s="19"/>
      <c r="U2879" s="19"/>
      <c r="V2879" s="19"/>
      <c r="W2879" s="19"/>
      <c r="X2879" s="19"/>
      <c r="Y2879" s="19"/>
      <c r="Z2879" s="19"/>
      <c r="AA2879" s="19"/>
      <c r="AB2879" s="19"/>
      <c r="AC2879" s="19"/>
      <c r="AD2879" s="19"/>
      <c r="AE2879" s="19"/>
      <c r="AF2879" s="19"/>
      <c r="AG2879" s="19"/>
      <c r="AH2879" s="19"/>
      <c r="AI2879" s="19"/>
      <c r="AJ2879" s="19"/>
      <c r="AK2879" s="19"/>
      <c r="AL2879" s="19"/>
      <c r="AM2879" s="19"/>
      <c r="AN2879" s="19"/>
      <c r="AO2879" s="19"/>
      <c r="AP2879" s="19"/>
      <c r="AQ2879" s="19"/>
      <c r="AR2879" s="31">
        <v>117284</v>
      </c>
      <c r="AS2879" s="31">
        <v>5939453</v>
      </c>
      <c r="AT2879" s="31">
        <v>6501054</v>
      </c>
      <c r="AU2879" s="31">
        <v>5956343</v>
      </c>
      <c r="AV2879" s="19"/>
      <c r="AW2879" s="31">
        <v>6230874</v>
      </c>
      <c r="AX2879" s="31">
        <v>418890</v>
      </c>
      <c r="AY2879" s="31">
        <v>380735</v>
      </c>
      <c r="AZ2879" s="31">
        <v>799625</v>
      </c>
    </row>
    <row r="2880" spans="1:52" ht="15" customHeight="1">
      <c r="A2880" s="29" t="s">
        <v>8564</v>
      </c>
      <c r="B2880" s="34">
        <v>37973</v>
      </c>
      <c r="C2880" s="28">
        <v>2000</v>
      </c>
      <c r="D2880" s="28">
        <v>80</v>
      </c>
      <c r="E2880" s="28">
        <v>60</v>
      </c>
      <c r="F2880" s="29" t="s">
        <v>3801</v>
      </c>
      <c r="G2880" s="29" t="s">
        <v>3469</v>
      </c>
      <c r="H2880" s="28">
        <v>665</v>
      </c>
      <c r="I2880" s="29" t="s">
        <v>8538</v>
      </c>
      <c r="J2880" s="33" t="s">
        <v>8563</v>
      </c>
      <c r="K2880" s="29" t="s">
        <v>178</v>
      </c>
      <c r="L2880" s="29" t="s">
        <v>8556</v>
      </c>
      <c r="M2880" s="29" t="s">
        <v>3571</v>
      </c>
      <c r="N2880" s="28">
        <v>450683</v>
      </c>
      <c r="O2880" s="28">
        <v>6262279</v>
      </c>
      <c r="P2880" s="29" t="s">
        <v>8562</v>
      </c>
      <c r="Q2880" s="32" t="s">
        <v>174</v>
      </c>
      <c r="R2880" s="19"/>
      <c r="S2880" s="19"/>
      <c r="T2880" s="19"/>
      <c r="U2880" s="19"/>
      <c r="V2880" s="19"/>
      <c r="W2880" s="19"/>
      <c r="X2880" s="19"/>
      <c r="Y2880" s="19"/>
      <c r="Z2880" s="19"/>
      <c r="AA2880" s="19"/>
      <c r="AB2880" s="19"/>
      <c r="AC2880" s="19"/>
      <c r="AD2880" s="19"/>
      <c r="AE2880" s="19"/>
      <c r="AF2880" s="19"/>
      <c r="AG2880" s="19"/>
      <c r="AH2880" s="19"/>
      <c r="AI2880" s="19"/>
      <c r="AJ2880" s="19"/>
      <c r="AK2880" s="19"/>
      <c r="AL2880" s="19"/>
      <c r="AM2880" s="19"/>
      <c r="AN2880" s="19"/>
      <c r="AO2880" s="19"/>
      <c r="AP2880" s="19"/>
      <c r="AQ2880" s="19"/>
      <c r="AR2880" s="31">
        <v>187412</v>
      </c>
      <c r="AS2880" s="31">
        <v>6071547</v>
      </c>
      <c r="AT2880" s="31">
        <v>6569853</v>
      </c>
      <c r="AU2880" s="31">
        <v>5553137</v>
      </c>
      <c r="AV2880" s="19"/>
      <c r="AW2880" s="31">
        <v>5151929</v>
      </c>
      <c r="AX2880" s="31">
        <v>555939</v>
      </c>
      <c r="AY2880" s="31">
        <v>374054</v>
      </c>
      <c r="AZ2880" s="31">
        <v>929993</v>
      </c>
    </row>
    <row r="2881" spans="1:52" ht="15" customHeight="1">
      <c r="A2881" s="29" t="s">
        <v>8561</v>
      </c>
      <c r="B2881" s="34">
        <v>37966</v>
      </c>
      <c r="C2881" s="28">
        <v>2000</v>
      </c>
      <c r="D2881" s="28">
        <v>80</v>
      </c>
      <c r="E2881" s="28">
        <v>60</v>
      </c>
      <c r="F2881" s="29" t="s">
        <v>3801</v>
      </c>
      <c r="G2881" s="29" t="s">
        <v>3469</v>
      </c>
      <c r="H2881" s="28">
        <v>665</v>
      </c>
      <c r="I2881" s="29" t="s">
        <v>8538</v>
      </c>
      <c r="J2881" s="33" t="s">
        <v>8560</v>
      </c>
      <c r="K2881" s="29" t="s">
        <v>178</v>
      </c>
      <c r="L2881" s="29" t="s">
        <v>8556</v>
      </c>
      <c r="M2881" s="29" t="s">
        <v>3571</v>
      </c>
      <c r="N2881" s="28">
        <v>450502</v>
      </c>
      <c r="O2881" s="28">
        <v>6262477</v>
      </c>
      <c r="P2881" s="29" t="s">
        <v>8559</v>
      </c>
      <c r="Q2881" s="32" t="s">
        <v>174</v>
      </c>
      <c r="R2881" s="19"/>
      <c r="S2881" s="19"/>
      <c r="T2881" s="19"/>
      <c r="U2881" s="19"/>
      <c r="V2881" s="19"/>
      <c r="W2881" s="19"/>
      <c r="X2881" s="19"/>
      <c r="Y2881" s="19"/>
      <c r="Z2881" s="19"/>
      <c r="AA2881" s="19"/>
      <c r="AB2881" s="19"/>
      <c r="AC2881" s="19"/>
      <c r="AD2881" s="19"/>
      <c r="AE2881" s="19"/>
      <c r="AF2881" s="19"/>
      <c r="AG2881" s="19"/>
      <c r="AH2881" s="19"/>
      <c r="AI2881" s="19"/>
      <c r="AJ2881" s="19"/>
      <c r="AK2881" s="19"/>
      <c r="AL2881" s="19"/>
      <c r="AM2881" s="19"/>
      <c r="AN2881" s="19"/>
      <c r="AO2881" s="19"/>
      <c r="AP2881" s="19"/>
      <c r="AQ2881" s="19"/>
      <c r="AR2881" s="31">
        <v>282279</v>
      </c>
      <c r="AS2881" s="31">
        <v>5810883</v>
      </c>
      <c r="AT2881" s="31">
        <v>6137977</v>
      </c>
      <c r="AU2881" s="31">
        <v>5859208</v>
      </c>
      <c r="AV2881" s="19"/>
      <c r="AW2881" s="31">
        <v>6800637</v>
      </c>
      <c r="AX2881" s="31">
        <v>570842</v>
      </c>
      <c r="AY2881" s="31">
        <v>386001</v>
      </c>
      <c r="AZ2881" s="31">
        <v>956843</v>
      </c>
    </row>
    <row r="2882" spans="1:52" ht="15" customHeight="1">
      <c r="A2882" s="29" t="s">
        <v>8558</v>
      </c>
      <c r="B2882" s="34">
        <v>37966</v>
      </c>
      <c r="C2882" s="28">
        <v>2000</v>
      </c>
      <c r="D2882" s="28">
        <v>80</v>
      </c>
      <c r="E2882" s="28">
        <v>60</v>
      </c>
      <c r="F2882" s="29" t="s">
        <v>3801</v>
      </c>
      <c r="G2882" s="29" t="s">
        <v>3469</v>
      </c>
      <c r="H2882" s="28">
        <v>665</v>
      </c>
      <c r="I2882" s="29" t="s">
        <v>8538</v>
      </c>
      <c r="J2882" s="33" t="s">
        <v>8557</v>
      </c>
      <c r="K2882" s="29" t="s">
        <v>178</v>
      </c>
      <c r="L2882" s="29" t="s">
        <v>8556</v>
      </c>
      <c r="M2882" s="29" t="s">
        <v>8555</v>
      </c>
      <c r="N2882" s="28">
        <v>450321</v>
      </c>
      <c r="O2882" s="28">
        <v>6262675</v>
      </c>
      <c r="P2882" s="29" t="s">
        <v>8554</v>
      </c>
      <c r="Q2882" s="32" t="s">
        <v>174</v>
      </c>
      <c r="R2882" s="19"/>
      <c r="S2882" s="19"/>
      <c r="T2882" s="19"/>
      <c r="U2882" s="19"/>
      <c r="V2882" s="19"/>
      <c r="W2882" s="19"/>
      <c r="X2882" s="19"/>
      <c r="Y2882" s="19"/>
      <c r="Z2882" s="19"/>
      <c r="AA2882" s="19"/>
      <c r="AB2882" s="19"/>
      <c r="AC2882" s="19"/>
      <c r="AD2882" s="19"/>
      <c r="AE2882" s="19"/>
      <c r="AF2882" s="19"/>
      <c r="AG2882" s="19"/>
      <c r="AH2882" s="19"/>
      <c r="AI2882" s="19"/>
      <c r="AJ2882" s="19"/>
      <c r="AK2882" s="19"/>
      <c r="AL2882" s="19"/>
      <c r="AM2882" s="19"/>
      <c r="AN2882" s="19"/>
      <c r="AO2882" s="19"/>
      <c r="AP2882" s="19"/>
      <c r="AQ2882" s="19"/>
      <c r="AR2882" s="31">
        <v>260066</v>
      </c>
      <c r="AS2882" s="31">
        <v>6322375</v>
      </c>
      <c r="AT2882" s="31">
        <v>7183156</v>
      </c>
      <c r="AU2882" s="31">
        <v>6387328</v>
      </c>
      <c r="AV2882" s="19"/>
      <c r="AW2882" s="31">
        <v>7099968</v>
      </c>
      <c r="AX2882" s="31">
        <v>608900</v>
      </c>
      <c r="AY2882" s="31">
        <v>397564</v>
      </c>
      <c r="AZ2882" s="31">
        <v>1006464</v>
      </c>
    </row>
    <row r="2883" spans="1:52" ht="15" customHeight="1">
      <c r="A2883" s="29" t="s">
        <v>8553</v>
      </c>
      <c r="B2883" s="34">
        <v>38318</v>
      </c>
      <c r="C2883" s="28">
        <v>3600</v>
      </c>
      <c r="D2883" s="28">
        <v>107</v>
      </c>
      <c r="E2883" s="28">
        <v>90.6</v>
      </c>
      <c r="F2883" s="29" t="s">
        <v>440</v>
      </c>
      <c r="G2883" s="29" t="s">
        <v>8548</v>
      </c>
      <c r="H2883" s="28">
        <v>665</v>
      </c>
      <c r="I2883" s="29" t="s">
        <v>8538</v>
      </c>
      <c r="J2883" s="33" t="s">
        <v>8552</v>
      </c>
      <c r="K2883" s="29" t="s">
        <v>178</v>
      </c>
      <c r="L2883" s="29" t="s">
        <v>8551</v>
      </c>
      <c r="M2883" s="29" t="s">
        <v>197</v>
      </c>
      <c r="N2883" s="28">
        <v>447692.5</v>
      </c>
      <c r="O2883" s="28">
        <v>6256242</v>
      </c>
      <c r="P2883" s="29" t="s">
        <v>8550</v>
      </c>
      <c r="Q2883" s="32" t="s">
        <v>174</v>
      </c>
      <c r="R2883" s="19"/>
      <c r="S2883" s="19"/>
      <c r="T2883" s="19"/>
      <c r="U2883" s="19"/>
      <c r="V2883" s="19"/>
      <c r="W2883" s="19"/>
      <c r="X2883" s="19"/>
      <c r="Y2883" s="19"/>
      <c r="Z2883" s="19"/>
      <c r="AA2883" s="19"/>
      <c r="AB2883" s="19"/>
      <c r="AC2883" s="19"/>
      <c r="AD2883" s="19"/>
      <c r="AE2883" s="19"/>
      <c r="AF2883" s="19"/>
      <c r="AG2883" s="19"/>
      <c r="AH2883" s="19"/>
      <c r="AI2883" s="19"/>
      <c r="AJ2883" s="19"/>
      <c r="AK2883" s="19"/>
      <c r="AL2883" s="19"/>
      <c r="AM2883" s="19"/>
      <c r="AN2883" s="19"/>
      <c r="AO2883" s="19"/>
      <c r="AP2883" s="19"/>
      <c r="AQ2883" s="19"/>
      <c r="AR2883" s="19"/>
      <c r="AS2883" s="31">
        <v>798481</v>
      </c>
      <c r="AT2883" s="31">
        <v>11566446</v>
      </c>
      <c r="AU2883" s="31">
        <v>9409209</v>
      </c>
      <c r="AV2883" s="31">
        <v>13298663</v>
      </c>
      <c r="AW2883" s="31">
        <v>6947962</v>
      </c>
      <c r="AX2883" s="31">
        <v>1102408</v>
      </c>
      <c r="AY2883" s="31">
        <v>644571</v>
      </c>
      <c r="AZ2883" s="31">
        <v>1746979</v>
      </c>
    </row>
    <row r="2884" spans="1:52" ht="15" customHeight="1">
      <c r="A2884" s="29" t="s">
        <v>8549</v>
      </c>
      <c r="B2884" s="34">
        <v>38336</v>
      </c>
      <c r="C2884" s="28">
        <v>2300</v>
      </c>
      <c r="D2884" s="28">
        <v>82.4</v>
      </c>
      <c r="E2884" s="28">
        <v>80.5</v>
      </c>
      <c r="F2884" s="29" t="s">
        <v>440</v>
      </c>
      <c r="G2884" s="29" t="s">
        <v>8543</v>
      </c>
      <c r="H2884" s="28">
        <v>665</v>
      </c>
      <c r="I2884" s="29" t="s">
        <v>8538</v>
      </c>
      <c r="J2884" s="33" t="s">
        <v>8547</v>
      </c>
      <c r="K2884" s="29" t="s">
        <v>178</v>
      </c>
      <c r="L2884" s="29" t="s">
        <v>8546</v>
      </c>
      <c r="M2884" s="29" t="s">
        <v>197</v>
      </c>
      <c r="N2884" s="28">
        <v>447658.7</v>
      </c>
      <c r="O2884" s="28">
        <v>6255635</v>
      </c>
      <c r="P2884" s="29" t="s">
        <v>8545</v>
      </c>
      <c r="Q2884" s="32" t="s">
        <v>174</v>
      </c>
      <c r="R2884" s="19"/>
      <c r="S2884" s="19"/>
      <c r="T2884" s="19"/>
      <c r="U2884" s="19"/>
      <c r="V2884" s="19"/>
      <c r="W2884" s="19"/>
      <c r="X2884" s="19"/>
      <c r="Y2884" s="19"/>
      <c r="Z2884" s="19"/>
      <c r="AA2884" s="19"/>
      <c r="AB2884" s="19"/>
      <c r="AC2884" s="19"/>
      <c r="AD2884" s="19"/>
      <c r="AE2884" s="19"/>
      <c r="AF2884" s="19"/>
      <c r="AG2884" s="19"/>
      <c r="AH2884" s="19"/>
      <c r="AI2884" s="19"/>
      <c r="AJ2884" s="19"/>
      <c r="AK2884" s="19"/>
      <c r="AL2884" s="19"/>
      <c r="AM2884" s="19"/>
      <c r="AN2884" s="19"/>
      <c r="AO2884" s="19"/>
      <c r="AP2884" s="19"/>
      <c r="AQ2884" s="19"/>
      <c r="AR2884" s="19"/>
      <c r="AS2884" s="31">
        <v>453855</v>
      </c>
      <c r="AT2884" s="31">
        <v>6884290</v>
      </c>
      <c r="AU2884" s="31">
        <v>8021777</v>
      </c>
      <c r="AV2884" s="31">
        <v>6751858</v>
      </c>
      <c r="AW2884" s="31">
        <v>5536233</v>
      </c>
      <c r="AX2884" s="31">
        <v>815907</v>
      </c>
      <c r="AY2884" s="31">
        <v>499920</v>
      </c>
      <c r="AZ2884" s="31">
        <v>1315827</v>
      </c>
    </row>
    <row r="2885" spans="1:52" ht="15" customHeight="1">
      <c r="A2885" s="29" t="s">
        <v>8544</v>
      </c>
      <c r="B2885" s="34">
        <v>39504</v>
      </c>
      <c r="C2885" s="28">
        <v>3000</v>
      </c>
      <c r="D2885" s="28">
        <v>90</v>
      </c>
      <c r="E2885" s="28">
        <v>107</v>
      </c>
      <c r="F2885" s="29" t="s">
        <v>3801</v>
      </c>
      <c r="G2885" s="29" t="s">
        <v>8539</v>
      </c>
      <c r="H2885" s="28">
        <v>665</v>
      </c>
      <c r="I2885" s="29" t="s">
        <v>8538</v>
      </c>
      <c r="J2885" s="33" t="s">
        <v>8542</v>
      </c>
      <c r="K2885" s="29" t="s">
        <v>178</v>
      </c>
      <c r="L2885" s="29" t="s">
        <v>8536</v>
      </c>
      <c r="M2885" s="29" t="s">
        <v>197</v>
      </c>
      <c r="N2885" s="28">
        <v>447808</v>
      </c>
      <c r="O2885" s="28">
        <v>6257056</v>
      </c>
      <c r="P2885" s="29" t="s">
        <v>8541</v>
      </c>
      <c r="Q2885" s="32" t="s">
        <v>919</v>
      </c>
      <c r="R2885" s="19"/>
      <c r="S2885" s="19"/>
      <c r="T2885" s="19"/>
      <c r="U2885" s="19"/>
      <c r="V2885" s="19"/>
      <c r="W2885" s="19"/>
      <c r="X2885" s="19"/>
      <c r="Y2885" s="19"/>
      <c r="Z2885" s="19"/>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31">
        <v>4858853</v>
      </c>
      <c r="AX2885" s="31">
        <v>725897</v>
      </c>
      <c r="AY2885" s="31">
        <v>249768</v>
      </c>
      <c r="AZ2885" s="31">
        <v>975665</v>
      </c>
    </row>
    <row r="2886" spans="1:52" ht="15" customHeight="1">
      <c r="A2886" s="29" t="s">
        <v>8540</v>
      </c>
      <c r="B2886" s="34">
        <v>39762</v>
      </c>
      <c r="C2886" s="28">
        <v>2000</v>
      </c>
      <c r="D2886" s="28">
        <v>90</v>
      </c>
      <c r="E2886" s="28">
        <v>80</v>
      </c>
      <c r="F2886" s="29" t="s">
        <v>3801</v>
      </c>
      <c r="G2886" s="29" t="s">
        <v>8533</v>
      </c>
      <c r="H2886" s="28">
        <v>665</v>
      </c>
      <c r="I2886" s="29" t="s">
        <v>8538</v>
      </c>
      <c r="J2886" s="33" t="s">
        <v>8537</v>
      </c>
      <c r="K2886" s="29" t="s">
        <v>178</v>
      </c>
      <c r="L2886" s="29" t="s">
        <v>8536</v>
      </c>
      <c r="M2886" s="29" t="s">
        <v>197</v>
      </c>
      <c r="N2886" s="28">
        <v>447710.5</v>
      </c>
      <c r="O2886" s="28">
        <v>6256545</v>
      </c>
      <c r="P2886" s="29" t="s">
        <v>8535</v>
      </c>
      <c r="Q2886" s="32" t="s">
        <v>919</v>
      </c>
      <c r="R2886" s="19"/>
      <c r="S2886" s="19"/>
      <c r="T2886" s="19"/>
      <c r="U2886" s="19"/>
      <c r="V2886" s="19"/>
      <c r="W2886" s="19"/>
      <c r="X2886" s="19"/>
      <c r="Y2886" s="19"/>
      <c r="Z2886" s="19"/>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31">
        <v>473</v>
      </c>
      <c r="AX2886" s="31">
        <v>174007</v>
      </c>
      <c r="AY2886" s="31">
        <v>226070</v>
      </c>
      <c r="AZ2886" s="31">
        <v>400077</v>
      </c>
    </row>
    <row r="2887" spans="1:52" ht="15" customHeight="1">
      <c r="A2887" s="29" t="s">
        <v>8534</v>
      </c>
      <c r="B2887" s="34">
        <v>32523</v>
      </c>
      <c r="C2887" s="28">
        <v>55</v>
      </c>
      <c r="D2887" s="28">
        <v>15</v>
      </c>
      <c r="E2887" s="28">
        <v>24</v>
      </c>
      <c r="F2887" s="29" t="s">
        <v>242</v>
      </c>
      <c r="G2887" s="29" t="s">
        <v>8529</v>
      </c>
      <c r="H2887" s="28">
        <v>671</v>
      </c>
      <c r="I2887" s="29" t="s">
        <v>8291</v>
      </c>
      <c r="J2887" s="33" t="s">
        <v>8532</v>
      </c>
      <c r="K2887" s="29" t="s">
        <v>178</v>
      </c>
      <c r="L2887" s="29" t="s">
        <v>8478</v>
      </c>
      <c r="M2887" s="29" t="s">
        <v>1411</v>
      </c>
      <c r="N2887" s="28">
        <v>473571</v>
      </c>
      <c r="O2887" s="28">
        <v>6275156</v>
      </c>
      <c r="P2887" s="29" t="s">
        <v>8531</v>
      </c>
      <c r="Q2887" s="32" t="s">
        <v>368</v>
      </c>
      <c r="R2887" s="19"/>
      <c r="S2887" s="19"/>
      <c r="T2887" s="19"/>
      <c r="U2887" s="19"/>
      <c r="V2887" s="19"/>
      <c r="W2887" s="19"/>
      <c r="X2887" s="19"/>
      <c r="Y2887" s="19"/>
      <c r="Z2887" s="19"/>
      <c r="AA2887" s="19"/>
      <c r="AB2887" s="19"/>
      <c r="AC2887" s="19"/>
      <c r="AD2887" s="31">
        <v>110917</v>
      </c>
      <c r="AE2887" s="31">
        <v>121000</v>
      </c>
      <c r="AF2887" s="31">
        <v>121000</v>
      </c>
      <c r="AG2887" s="31">
        <v>31790</v>
      </c>
      <c r="AH2887" s="31">
        <v>32310</v>
      </c>
      <c r="AI2887" s="31">
        <v>33860</v>
      </c>
      <c r="AJ2887" s="31">
        <v>26710</v>
      </c>
      <c r="AK2887" s="31">
        <v>26240</v>
      </c>
      <c r="AL2887" s="31">
        <v>31530</v>
      </c>
      <c r="AM2887" s="31">
        <v>32390</v>
      </c>
      <c r="AN2887" s="31">
        <v>30340</v>
      </c>
      <c r="AO2887" s="31">
        <v>38040</v>
      </c>
      <c r="AP2887" s="31">
        <v>33290</v>
      </c>
      <c r="AQ2887" s="31">
        <v>28790</v>
      </c>
      <c r="AR2887" s="31">
        <v>27048</v>
      </c>
      <c r="AS2887" s="31">
        <v>43837</v>
      </c>
      <c r="AT2887" s="31">
        <v>35232</v>
      </c>
      <c r="AU2887" s="31">
        <v>32223</v>
      </c>
      <c r="AV2887" s="31">
        <v>18247</v>
      </c>
      <c r="AW2887" s="31">
        <v>19469</v>
      </c>
      <c r="AX2887" s="31">
        <v>3747</v>
      </c>
      <c r="AY2887" s="31">
        <v>2273</v>
      </c>
      <c r="AZ2887" s="31">
        <v>6020</v>
      </c>
    </row>
    <row r="2888" spans="1:52" ht="15" customHeight="1">
      <c r="A2888" s="29" t="s">
        <v>8530</v>
      </c>
      <c r="B2888" s="34">
        <v>29813</v>
      </c>
      <c r="C2888" s="28">
        <v>30</v>
      </c>
      <c r="D2888" s="28">
        <v>0.1</v>
      </c>
      <c r="E2888" s="28">
        <v>0.1</v>
      </c>
      <c r="F2888" s="29" t="s">
        <v>8525</v>
      </c>
      <c r="G2888" s="29" t="s">
        <v>8524</v>
      </c>
      <c r="H2888" s="28">
        <v>671</v>
      </c>
      <c r="I2888" s="29" t="s">
        <v>8291</v>
      </c>
      <c r="J2888" s="33" t="s">
        <v>8528</v>
      </c>
      <c r="K2888" s="29" t="s">
        <v>178</v>
      </c>
      <c r="L2888" s="29" t="s">
        <v>8468</v>
      </c>
      <c r="M2888" s="29" t="s">
        <v>1302</v>
      </c>
      <c r="N2888" s="28">
        <v>473358</v>
      </c>
      <c r="O2888" s="28">
        <v>6277502</v>
      </c>
      <c r="P2888" s="29" t="s">
        <v>8527</v>
      </c>
      <c r="Q2888" s="32" t="s">
        <v>368</v>
      </c>
      <c r="R2888" s="19"/>
      <c r="S2888" s="19"/>
      <c r="T2888" s="19"/>
      <c r="U2888" s="19"/>
      <c r="V2888" s="31">
        <v>22000</v>
      </c>
      <c r="W2888" s="31">
        <v>66000</v>
      </c>
      <c r="X2888" s="31">
        <v>66000</v>
      </c>
      <c r="Y2888" s="31">
        <v>66000</v>
      </c>
      <c r="Z2888" s="31">
        <v>66000</v>
      </c>
      <c r="AA2888" s="31">
        <v>66000</v>
      </c>
      <c r="AB2888" s="31">
        <v>66000</v>
      </c>
      <c r="AC2888" s="31">
        <v>66000</v>
      </c>
      <c r="AD2888" s="31">
        <v>66000</v>
      </c>
      <c r="AE2888" s="31">
        <v>66000</v>
      </c>
      <c r="AF2888" s="31">
        <v>66000</v>
      </c>
      <c r="AG2888" s="31">
        <v>30161</v>
      </c>
      <c r="AH2888" s="31">
        <v>31369</v>
      </c>
      <c r="AI2888" s="31">
        <v>33836</v>
      </c>
      <c r="AJ2888" s="31">
        <v>32931</v>
      </c>
      <c r="AK2888" s="31">
        <v>32881</v>
      </c>
      <c r="AL2888" s="31">
        <v>40203</v>
      </c>
      <c r="AM2888" s="31">
        <v>39669</v>
      </c>
      <c r="AN2888" s="31">
        <v>33729</v>
      </c>
      <c r="AO2888" s="31">
        <v>37694</v>
      </c>
      <c r="AP2888" s="31">
        <v>29559</v>
      </c>
      <c r="AQ2888" s="31">
        <v>33564</v>
      </c>
      <c r="AR2888" s="31">
        <v>28933</v>
      </c>
      <c r="AS2888" s="31">
        <v>30951</v>
      </c>
      <c r="AT2888" s="31">
        <v>30786</v>
      </c>
      <c r="AU2888" s="31">
        <v>29861</v>
      </c>
      <c r="AV2888" s="31">
        <v>31931</v>
      </c>
      <c r="AW2888" s="31">
        <v>26326</v>
      </c>
      <c r="AX2888" s="31">
        <v>3181</v>
      </c>
      <c r="AY2888" s="31">
        <v>1956</v>
      </c>
      <c r="AZ2888" s="31">
        <v>5137</v>
      </c>
    </row>
    <row r="2889" spans="1:52" ht="15" customHeight="1">
      <c r="A2889" s="29" t="s">
        <v>8526</v>
      </c>
      <c r="B2889" s="34">
        <v>32157</v>
      </c>
      <c r="C2889" s="28">
        <v>150</v>
      </c>
      <c r="D2889" s="28">
        <v>23</v>
      </c>
      <c r="E2889" s="28">
        <v>24.5</v>
      </c>
      <c r="F2889" s="29" t="s">
        <v>440</v>
      </c>
      <c r="G2889" s="29" t="s">
        <v>453</v>
      </c>
      <c r="H2889" s="28">
        <v>671</v>
      </c>
      <c r="I2889" s="29" t="s">
        <v>8291</v>
      </c>
      <c r="J2889" s="33" t="s">
        <v>8523</v>
      </c>
      <c r="K2889" s="29" t="s">
        <v>178</v>
      </c>
      <c r="L2889" s="29" t="s">
        <v>8482</v>
      </c>
      <c r="M2889" s="29" t="s">
        <v>355</v>
      </c>
      <c r="N2889" s="28">
        <v>468951</v>
      </c>
      <c r="O2889" s="28">
        <v>6279724</v>
      </c>
      <c r="P2889" s="29" t="s">
        <v>8522</v>
      </c>
      <c r="Q2889" s="32" t="s">
        <v>207</v>
      </c>
      <c r="R2889" s="19"/>
      <c r="S2889" s="19"/>
      <c r="T2889" s="19"/>
      <c r="U2889" s="19"/>
      <c r="V2889" s="19"/>
      <c r="W2889" s="19"/>
      <c r="X2889" s="19"/>
      <c r="Y2889" s="19"/>
      <c r="Z2889" s="19"/>
      <c r="AA2889" s="19"/>
      <c r="AB2889" s="19"/>
      <c r="AC2889" s="31">
        <v>388574</v>
      </c>
      <c r="AD2889" s="31">
        <v>444415</v>
      </c>
      <c r="AE2889" s="31">
        <v>452951</v>
      </c>
      <c r="AF2889" s="31">
        <v>416725</v>
      </c>
      <c r="AG2889" s="31">
        <v>424120</v>
      </c>
      <c r="AH2889" s="31">
        <v>433000</v>
      </c>
      <c r="AI2889" s="31">
        <v>428630</v>
      </c>
      <c r="AJ2889" s="31">
        <v>406470</v>
      </c>
      <c r="AK2889" s="31">
        <v>339520</v>
      </c>
      <c r="AL2889" s="31">
        <v>374880</v>
      </c>
      <c r="AM2889" s="31">
        <v>405900</v>
      </c>
      <c r="AN2889" s="31">
        <v>338304</v>
      </c>
      <c r="AO2889" s="31">
        <v>403252</v>
      </c>
      <c r="AP2889" s="31">
        <v>356341</v>
      </c>
      <c r="AQ2889" s="31">
        <v>356977</v>
      </c>
      <c r="AR2889" s="31">
        <v>319423</v>
      </c>
      <c r="AS2889" s="31">
        <v>383360</v>
      </c>
      <c r="AT2889" s="31">
        <v>379330</v>
      </c>
      <c r="AU2889" s="31">
        <v>360107</v>
      </c>
      <c r="AV2889" s="31">
        <v>383081</v>
      </c>
      <c r="AW2889" s="31">
        <v>326616</v>
      </c>
      <c r="AX2889" s="31">
        <v>32948</v>
      </c>
      <c r="AY2889" s="31">
        <v>11177</v>
      </c>
      <c r="AZ2889" s="31">
        <v>44125</v>
      </c>
    </row>
    <row r="2890" spans="1:52" ht="15" customHeight="1">
      <c r="A2890" s="29" t="s">
        <v>8521</v>
      </c>
      <c r="B2890" s="34">
        <v>32796</v>
      </c>
      <c r="C2890" s="28">
        <v>150</v>
      </c>
      <c r="D2890" s="28">
        <v>23</v>
      </c>
      <c r="E2890" s="28">
        <v>24.5</v>
      </c>
      <c r="F2890" s="29" t="s">
        <v>440</v>
      </c>
      <c r="G2890" s="29" t="s">
        <v>453</v>
      </c>
      <c r="H2890" s="28">
        <v>671</v>
      </c>
      <c r="I2890" s="29" t="s">
        <v>8291</v>
      </c>
      <c r="J2890" s="33" t="s">
        <v>8520</v>
      </c>
      <c r="K2890" s="29" t="s">
        <v>178</v>
      </c>
      <c r="L2890" s="29" t="s">
        <v>8428</v>
      </c>
      <c r="M2890" s="29" t="s">
        <v>1088</v>
      </c>
      <c r="N2890" s="28">
        <v>470827</v>
      </c>
      <c r="O2890" s="28">
        <v>6279272</v>
      </c>
      <c r="P2890" s="29" t="s">
        <v>8519</v>
      </c>
      <c r="Q2890" s="32" t="s">
        <v>207</v>
      </c>
      <c r="R2890" s="19"/>
      <c r="S2890" s="19"/>
      <c r="T2890" s="19"/>
      <c r="U2890" s="19"/>
      <c r="V2890" s="19"/>
      <c r="W2890" s="19"/>
      <c r="X2890" s="19"/>
      <c r="Y2890" s="19"/>
      <c r="Z2890" s="19"/>
      <c r="AA2890" s="19"/>
      <c r="AB2890" s="19"/>
      <c r="AC2890" s="19"/>
      <c r="AD2890" s="31">
        <v>71398</v>
      </c>
      <c r="AE2890" s="31">
        <v>436616</v>
      </c>
      <c r="AF2890" s="31">
        <v>401696</v>
      </c>
      <c r="AG2890" s="31">
        <v>386840</v>
      </c>
      <c r="AH2890" s="31">
        <v>410610</v>
      </c>
      <c r="AI2890" s="31">
        <v>409280</v>
      </c>
      <c r="AJ2890" s="31">
        <v>391110</v>
      </c>
      <c r="AK2890" s="31">
        <v>333170</v>
      </c>
      <c r="AL2890" s="31">
        <v>374840</v>
      </c>
      <c r="AM2890" s="31">
        <v>391835</v>
      </c>
      <c r="AN2890" s="31">
        <v>343905</v>
      </c>
      <c r="AO2890" s="31">
        <v>380033</v>
      </c>
      <c r="AP2890" s="31">
        <v>317840</v>
      </c>
      <c r="AQ2890" s="31">
        <v>335850</v>
      </c>
      <c r="AR2890" s="31">
        <v>297701</v>
      </c>
      <c r="AS2890" s="31">
        <v>346895</v>
      </c>
      <c r="AT2890" s="31">
        <v>341731</v>
      </c>
      <c r="AU2890" s="31">
        <v>290841</v>
      </c>
      <c r="AV2890" s="31">
        <v>392008</v>
      </c>
      <c r="AW2890" s="31">
        <v>335980</v>
      </c>
      <c r="AX2890" s="31">
        <v>25118</v>
      </c>
      <c r="AY2890" s="31">
        <v>20109</v>
      </c>
      <c r="AZ2890" s="31">
        <v>45227</v>
      </c>
    </row>
    <row r="2891" spans="1:52" ht="15" customHeight="1">
      <c r="A2891" s="29" t="s">
        <v>8518</v>
      </c>
      <c r="B2891" s="34">
        <v>33161</v>
      </c>
      <c r="C2891" s="28">
        <v>150</v>
      </c>
      <c r="D2891" s="28">
        <v>23</v>
      </c>
      <c r="E2891" s="28">
        <v>24.5</v>
      </c>
      <c r="F2891" s="29" t="s">
        <v>440</v>
      </c>
      <c r="G2891" s="29" t="s">
        <v>453</v>
      </c>
      <c r="H2891" s="28">
        <v>671</v>
      </c>
      <c r="I2891" s="29" t="s">
        <v>8291</v>
      </c>
      <c r="J2891" s="33" t="s">
        <v>8517</v>
      </c>
      <c r="K2891" s="29" t="s">
        <v>178</v>
      </c>
      <c r="L2891" s="29" t="s">
        <v>8516</v>
      </c>
      <c r="M2891" s="29" t="s">
        <v>8515</v>
      </c>
      <c r="N2891" s="28">
        <v>466565</v>
      </c>
      <c r="O2891" s="28">
        <v>6279289</v>
      </c>
      <c r="P2891" s="29" t="s">
        <v>8514</v>
      </c>
      <c r="Q2891" s="32" t="s">
        <v>207</v>
      </c>
      <c r="R2891" s="19"/>
      <c r="S2891" s="19"/>
      <c r="T2891" s="19"/>
      <c r="U2891" s="19"/>
      <c r="V2891" s="19"/>
      <c r="W2891" s="19"/>
      <c r="X2891" s="19"/>
      <c r="Y2891" s="19"/>
      <c r="Z2891" s="19"/>
      <c r="AA2891" s="19"/>
      <c r="AB2891" s="19"/>
      <c r="AC2891" s="19"/>
      <c r="AD2891" s="19"/>
      <c r="AE2891" s="31">
        <v>84150</v>
      </c>
      <c r="AF2891" s="31">
        <v>464518</v>
      </c>
      <c r="AG2891" s="31">
        <v>464310</v>
      </c>
      <c r="AH2891" s="31">
        <v>460340</v>
      </c>
      <c r="AI2891" s="31">
        <v>477420</v>
      </c>
      <c r="AJ2891" s="31">
        <v>450410</v>
      </c>
      <c r="AK2891" s="31">
        <v>369950</v>
      </c>
      <c r="AL2891" s="31">
        <v>418890</v>
      </c>
      <c r="AM2891" s="31">
        <v>459130</v>
      </c>
      <c r="AN2891" s="31">
        <v>406357</v>
      </c>
      <c r="AO2891" s="31">
        <v>452574</v>
      </c>
      <c r="AP2891" s="31">
        <v>382590</v>
      </c>
      <c r="AQ2891" s="31">
        <v>396598</v>
      </c>
      <c r="AR2891" s="31">
        <v>363028</v>
      </c>
      <c r="AS2891" s="31">
        <v>421616</v>
      </c>
      <c r="AT2891" s="31">
        <v>410263</v>
      </c>
      <c r="AU2891" s="31">
        <v>388209</v>
      </c>
      <c r="AV2891" s="31">
        <v>445609</v>
      </c>
      <c r="AW2891" s="31">
        <v>426680</v>
      </c>
      <c r="AX2891" s="31">
        <v>37284</v>
      </c>
      <c r="AY2891" s="31">
        <v>21648</v>
      </c>
      <c r="AZ2891" s="31">
        <v>58932</v>
      </c>
    </row>
    <row r="2892" spans="1:52" ht="15" customHeight="1">
      <c r="A2892" s="29" t="s">
        <v>8513</v>
      </c>
      <c r="B2892" s="34">
        <v>33253</v>
      </c>
      <c r="C2892" s="28">
        <v>150</v>
      </c>
      <c r="D2892" s="28">
        <v>23</v>
      </c>
      <c r="E2892" s="28">
        <v>30</v>
      </c>
      <c r="F2892" s="29" t="s">
        <v>440</v>
      </c>
      <c r="G2892" s="29" t="s">
        <v>453</v>
      </c>
      <c r="H2892" s="28">
        <v>671</v>
      </c>
      <c r="I2892" s="29" t="s">
        <v>8291</v>
      </c>
      <c r="J2892" s="33" t="s">
        <v>8512</v>
      </c>
      <c r="K2892" s="29" t="s">
        <v>178</v>
      </c>
      <c r="L2892" s="29" t="s">
        <v>8511</v>
      </c>
      <c r="M2892" s="29" t="s">
        <v>176</v>
      </c>
      <c r="N2892" s="28">
        <v>473935</v>
      </c>
      <c r="O2892" s="28">
        <v>6281418</v>
      </c>
      <c r="P2892" s="29" t="s">
        <v>8510</v>
      </c>
      <c r="Q2892" s="32" t="s">
        <v>207</v>
      </c>
      <c r="R2892" s="19"/>
      <c r="S2892" s="19"/>
      <c r="T2892" s="19"/>
      <c r="U2892" s="19"/>
      <c r="V2892" s="19"/>
      <c r="W2892" s="19"/>
      <c r="X2892" s="19"/>
      <c r="Y2892" s="19"/>
      <c r="Z2892" s="19"/>
      <c r="AA2892" s="19"/>
      <c r="AB2892" s="19"/>
      <c r="AC2892" s="19"/>
      <c r="AD2892" s="19"/>
      <c r="AE2892" s="19"/>
      <c r="AF2892" s="31">
        <v>365116</v>
      </c>
      <c r="AG2892" s="31">
        <v>380970</v>
      </c>
      <c r="AH2892" s="31">
        <v>411350</v>
      </c>
      <c r="AI2892" s="31">
        <v>411730</v>
      </c>
      <c r="AJ2892" s="31">
        <v>388110</v>
      </c>
      <c r="AK2892" s="31">
        <v>325740</v>
      </c>
      <c r="AL2892" s="31">
        <v>370770</v>
      </c>
      <c r="AM2892" s="31">
        <v>388390</v>
      </c>
      <c r="AN2892" s="31">
        <v>336767</v>
      </c>
      <c r="AO2892" s="31">
        <v>380923</v>
      </c>
      <c r="AP2892" s="31">
        <v>315267</v>
      </c>
      <c r="AQ2892" s="31">
        <v>336450</v>
      </c>
      <c r="AR2892" s="31">
        <v>302697</v>
      </c>
      <c r="AS2892" s="31">
        <v>333088</v>
      </c>
      <c r="AT2892" s="31">
        <v>330926</v>
      </c>
      <c r="AU2892" s="31">
        <v>298731</v>
      </c>
      <c r="AV2892" s="31">
        <v>336989</v>
      </c>
      <c r="AW2892" s="31">
        <v>210043</v>
      </c>
      <c r="AX2892" s="31">
        <v>13135</v>
      </c>
      <c r="AY2892" s="31">
        <v>20169</v>
      </c>
      <c r="AZ2892" s="31">
        <v>33304</v>
      </c>
    </row>
    <row r="2893" spans="1:52" ht="15" customHeight="1">
      <c r="A2893" s="29" t="s">
        <v>8509</v>
      </c>
      <c r="B2893" s="34">
        <v>33496</v>
      </c>
      <c r="C2893" s="28">
        <v>225</v>
      </c>
      <c r="D2893" s="28">
        <v>27</v>
      </c>
      <c r="E2893" s="28">
        <v>31.5</v>
      </c>
      <c r="F2893" s="29" t="s">
        <v>242</v>
      </c>
      <c r="G2893" s="29" t="s">
        <v>3925</v>
      </c>
      <c r="H2893" s="28">
        <v>671</v>
      </c>
      <c r="I2893" s="29" t="s">
        <v>8291</v>
      </c>
      <c r="J2893" s="33" t="s">
        <v>8508</v>
      </c>
      <c r="K2893" s="29" t="s">
        <v>178</v>
      </c>
      <c r="L2893" s="29" t="s">
        <v>8482</v>
      </c>
      <c r="M2893" s="29" t="s">
        <v>656</v>
      </c>
      <c r="N2893" s="28">
        <v>469756</v>
      </c>
      <c r="O2893" s="28">
        <v>6279544</v>
      </c>
      <c r="P2893" s="29" t="s">
        <v>8507</v>
      </c>
      <c r="Q2893" s="32" t="s">
        <v>207</v>
      </c>
      <c r="R2893" s="19"/>
      <c r="S2893" s="19"/>
      <c r="T2893" s="19"/>
      <c r="U2893" s="19"/>
      <c r="V2893" s="19"/>
      <c r="W2893" s="19"/>
      <c r="X2893" s="19"/>
      <c r="Y2893" s="19"/>
      <c r="Z2893" s="19"/>
      <c r="AA2893" s="19"/>
      <c r="AB2893" s="19"/>
      <c r="AC2893" s="19"/>
      <c r="AD2893" s="19"/>
      <c r="AE2893" s="19"/>
      <c r="AF2893" s="31">
        <v>154598</v>
      </c>
      <c r="AG2893" s="31">
        <v>592280</v>
      </c>
      <c r="AH2893" s="31">
        <v>613750</v>
      </c>
      <c r="AI2893" s="31">
        <v>626020</v>
      </c>
      <c r="AJ2893" s="31">
        <v>598000</v>
      </c>
      <c r="AK2893" s="31">
        <v>503540</v>
      </c>
      <c r="AL2893" s="31">
        <v>576470</v>
      </c>
      <c r="AM2893" s="31">
        <v>606060</v>
      </c>
      <c r="AN2893" s="31">
        <v>547013</v>
      </c>
      <c r="AO2893" s="31">
        <v>604046</v>
      </c>
      <c r="AP2893" s="31">
        <v>510287</v>
      </c>
      <c r="AQ2893" s="31">
        <v>529044</v>
      </c>
      <c r="AR2893" s="31">
        <v>468985</v>
      </c>
      <c r="AS2893" s="31">
        <v>538839</v>
      </c>
      <c r="AT2893" s="31">
        <v>523399</v>
      </c>
      <c r="AU2893" s="31">
        <v>493524</v>
      </c>
      <c r="AV2893" s="31">
        <v>585067</v>
      </c>
      <c r="AW2893" s="31">
        <v>512179</v>
      </c>
      <c r="AX2893" s="31">
        <v>48800</v>
      </c>
      <c r="AY2893" s="31">
        <v>29428</v>
      </c>
      <c r="AZ2893" s="31">
        <v>78228</v>
      </c>
    </row>
    <row r="2894" spans="1:52" ht="15" customHeight="1">
      <c r="A2894" s="29" t="s">
        <v>8506</v>
      </c>
      <c r="B2894" s="34">
        <v>33496</v>
      </c>
      <c r="C2894" s="28">
        <v>225</v>
      </c>
      <c r="D2894" s="28">
        <v>27</v>
      </c>
      <c r="E2894" s="28">
        <v>31.5</v>
      </c>
      <c r="F2894" s="29" t="s">
        <v>242</v>
      </c>
      <c r="G2894" s="29" t="s">
        <v>3925</v>
      </c>
      <c r="H2894" s="28">
        <v>671</v>
      </c>
      <c r="I2894" s="29" t="s">
        <v>8291</v>
      </c>
      <c r="J2894" s="33" t="s">
        <v>8505</v>
      </c>
      <c r="K2894" s="29" t="s">
        <v>178</v>
      </c>
      <c r="L2894" s="29" t="s">
        <v>8504</v>
      </c>
      <c r="M2894" s="29" t="s">
        <v>355</v>
      </c>
      <c r="N2894" s="28">
        <v>470271</v>
      </c>
      <c r="O2894" s="28">
        <v>6276070</v>
      </c>
      <c r="P2894" s="29" t="s">
        <v>8503</v>
      </c>
      <c r="Q2894" s="32" t="s">
        <v>207</v>
      </c>
      <c r="R2894" s="19"/>
      <c r="S2894" s="19"/>
      <c r="T2894" s="19"/>
      <c r="U2894" s="19"/>
      <c r="V2894" s="19"/>
      <c r="W2894" s="19"/>
      <c r="X2894" s="19"/>
      <c r="Y2894" s="19"/>
      <c r="Z2894" s="19"/>
      <c r="AA2894" s="19"/>
      <c r="AB2894" s="19"/>
      <c r="AC2894" s="19"/>
      <c r="AD2894" s="19"/>
      <c r="AE2894" s="19"/>
      <c r="AF2894" s="31">
        <v>163204</v>
      </c>
      <c r="AG2894" s="31">
        <v>612860</v>
      </c>
      <c r="AH2894" s="31">
        <v>652760</v>
      </c>
      <c r="AI2894" s="31">
        <v>665540</v>
      </c>
      <c r="AJ2894" s="31">
        <v>621790</v>
      </c>
      <c r="AK2894" s="31">
        <v>550550</v>
      </c>
      <c r="AL2894" s="31">
        <v>613540</v>
      </c>
      <c r="AM2894" s="31">
        <v>654200</v>
      </c>
      <c r="AN2894" s="31">
        <v>581061</v>
      </c>
      <c r="AO2894" s="31">
        <v>604280</v>
      </c>
      <c r="AP2894" s="31">
        <v>493331</v>
      </c>
      <c r="AQ2894" s="31">
        <v>507425</v>
      </c>
      <c r="AR2894" s="31">
        <v>488044</v>
      </c>
      <c r="AS2894" s="31">
        <v>528274</v>
      </c>
      <c r="AT2894" s="31">
        <v>542062</v>
      </c>
      <c r="AU2894" s="31">
        <v>506437</v>
      </c>
      <c r="AV2894" s="31">
        <v>634873</v>
      </c>
      <c r="AW2894" s="31">
        <v>571443</v>
      </c>
      <c r="AX2894" s="31">
        <v>48533</v>
      </c>
      <c r="AY2894" s="31">
        <v>29536</v>
      </c>
      <c r="AZ2894" s="31">
        <v>78069</v>
      </c>
    </row>
    <row r="2895" spans="1:52" ht="15" customHeight="1">
      <c r="A2895" s="29" t="s">
        <v>8502</v>
      </c>
      <c r="B2895" s="34">
        <v>33496</v>
      </c>
      <c r="C2895" s="28">
        <v>150</v>
      </c>
      <c r="D2895" s="28">
        <v>23</v>
      </c>
      <c r="E2895" s="28">
        <v>30</v>
      </c>
      <c r="F2895" s="29" t="s">
        <v>440</v>
      </c>
      <c r="G2895" s="29" t="s">
        <v>453</v>
      </c>
      <c r="H2895" s="28">
        <v>671</v>
      </c>
      <c r="I2895" s="29" t="s">
        <v>8291</v>
      </c>
      <c r="J2895" s="33" t="s">
        <v>8501</v>
      </c>
      <c r="K2895" s="29" t="s">
        <v>178</v>
      </c>
      <c r="L2895" s="29" t="s">
        <v>8416</v>
      </c>
      <c r="M2895" s="29" t="s">
        <v>2515</v>
      </c>
      <c r="N2895" s="28">
        <v>469839</v>
      </c>
      <c r="O2895" s="28">
        <v>6277830</v>
      </c>
      <c r="P2895" s="29" t="s">
        <v>8500</v>
      </c>
      <c r="Q2895" s="32" t="s">
        <v>207</v>
      </c>
      <c r="R2895" s="19"/>
      <c r="S2895" s="19"/>
      <c r="T2895" s="19"/>
      <c r="U2895" s="19"/>
      <c r="V2895" s="19"/>
      <c r="W2895" s="19"/>
      <c r="X2895" s="19"/>
      <c r="Y2895" s="19"/>
      <c r="Z2895" s="19"/>
      <c r="AA2895" s="19"/>
      <c r="AB2895" s="19"/>
      <c r="AC2895" s="19"/>
      <c r="AD2895" s="19"/>
      <c r="AE2895" s="19"/>
      <c r="AF2895" s="31">
        <v>116107</v>
      </c>
      <c r="AG2895" s="31">
        <v>437270</v>
      </c>
      <c r="AH2895" s="31">
        <v>469030</v>
      </c>
      <c r="AI2895" s="31">
        <v>473050</v>
      </c>
      <c r="AJ2895" s="31">
        <v>440840</v>
      </c>
      <c r="AK2895" s="31">
        <v>379880</v>
      </c>
      <c r="AL2895" s="31">
        <v>434780</v>
      </c>
      <c r="AM2895" s="31">
        <v>456440</v>
      </c>
      <c r="AN2895" s="31">
        <v>410100</v>
      </c>
      <c r="AO2895" s="31">
        <v>455451</v>
      </c>
      <c r="AP2895" s="31">
        <v>379849</v>
      </c>
      <c r="AQ2895" s="31">
        <v>395340</v>
      </c>
      <c r="AR2895" s="31">
        <v>338996</v>
      </c>
      <c r="AS2895" s="31">
        <v>407723</v>
      </c>
      <c r="AT2895" s="31">
        <v>388078</v>
      </c>
      <c r="AU2895" s="31">
        <v>366606</v>
      </c>
      <c r="AV2895" s="31">
        <v>407113</v>
      </c>
      <c r="AW2895" s="31">
        <v>399807</v>
      </c>
      <c r="AX2895" s="31">
        <v>35246</v>
      </c>
      <c r="AY2895" s="31">
        <v>21691</v>
      </c>
      <c r="AZ2895" s="31">
        <v>56937</v>
      </c>
    </row>
    <row r="2896" spans="1:52" ht="15" customHeight="1">
      <c r="A2896" s="29" t="s">
        <v>8499</v>
      </c>
      <c r="B2896" s="34">
        <v>36696</v>
      </c>
      <c r="C2896" s="28">
        <v>300</v>
      </c>
      <c r="D2896" s="28">
        <v>33.4</v>
      </c>
      <c r="E2896" s="28">
        <v>39</v>
      </c>
      <c r="F2896" s="29" t="s">
        <v>440</v>
      </c>
      <c r="G2896" s="29" t="s">
        <v>8495</v>
      </c>
      <c r="H2896" s="28">
        <v>671</v>
      </c>
      <c r="I2896" s="29" t="s">
        <v>8291</v>
      </c>
      <c r="J2896" s="33" t="s">
        <v>8498</v>
      </c>
      <c r="K2896" s="29" t="s">
        <v>178</v>
      </c>
      <c r="L2896" s="29" t="s">
        <v>8416</v>
      </c>
      <c r="M2896" s="29" t="s">
        <v>5977</v>
      </c>
      <c r="N2896" s="28">
        <v>469908</v>
      </c>
      <c r="O2896" s="28">
        <v>6277909</v>
      </c>
      <c r="P2896" s="29" t="s">
        <v>8497</v>
      </c>
      <c r="Q2896" s="32" t="s">
        <v>207</v>
      </c>
      <c r="R2896" s="19"/>
      <c r="S2896" s="19"/>
      <c r="T2896" s="19"/>
      <c r="U2896" s="19"/>
      <c r="V2896" s="19"/>
      <c r="W2896" s="19"/>
      <c r="X2896" s="19"/>
      <c r="Y2896" s="19"/>
      <c r="Z2896" s="19"/>
      <c r="AA2896" s="19"/>
      <c r="AB2896" s="19"/>
      <c r="AC2896" s="19"/>
      <c r="AD2896" s="19"/>
      <c r="AE2896" s="19"/>
      <c r="AF2896" s="31">
        <v>73709</v>
      </c>
      <c r="AG2896" s="31">
        <v>448750</v>
      </c>
      <c r="AH2896" s="31">
        <v>475190</v>
      </c>
      <c r="AI2896" s="31">
        <v>471550</v>
      </c>
      <c r="AJ2896" s="31">
        <v>446490</v>
      </c>
      <c r="AK2896" s="31">
        <v>384270</v>
      </c>
      <c r="AL2896" s="31">
        <v>427140</v>
      </c>
      <c r="AM2896" s="31">
        <v>467150</v>
      </c>
      <c r="AN2896" s="31">
        <v>403721</v>
      </c>
      <c r="AO2896" s="31">
        <v>574637</v>
      </c>
      <c r="AP2896" s="31">
        <v>698218</v>
      </c>
      <c r="AQ2896" s="31">
        <v>728345</v>
      </c>
      <c r="AR2896" s="31">
        <v>629317.25390625</v>
      </c>
      <c r="AS2896" s="31">
        <v>729642.8671875</v>
      </c>
      <c r="AT2896" s="31">
        <v>646781.861328125</v>
      </c>
      <c r="AU2896" s="31">
        <v>667867.861328125</v>
      </c>
      <c r="AV2896" s="31">
        <v>777181.6796875</v>
      </c>
      <c r="AW2896" s="31">
        <v>738406.34765625</v>
      </c>
      <c r="AX2896" s="31">
        <v>56187.44921875</v>
      </c>
      <c r="AY2896" s="31">
        <v>36938.87890625</v>
      </c>
      <c r="AZ2896" s="31">
        <v>93126.328125</v>
      </c>
    </row>
    <row r="2897" spans="1:52" ht="15" customHeight="1">
      <c r="A2897" s="29" t="s">
        <v>8496</v>
      </c>
      <c r="B2897" s="34">
        <v>33526</v>
      </c>
      <c r="C2897" s="28">
        <v>225</v>
      </c>
      <c r="D2897" s="28">
        <v>27</v>
      </c>
      <c r="E2897" s="28">
        <v>31.5</v>
      </c>
      <c r="F2897" s="29" t="s">
        <v>242</v>
      </c>
      <c r="G2897" s="29" t="s">
        <v>3925</v>
      </c>
      <c r="H2897" s="28">
        <v>671</v>
      </c>
      <c r="I2897" s="29" t="s">
        <v>8291</v>
      </c>
      <c r="J2897" s="33" t="s">
        <v>8494</v>
      </c>
      <c r="K2897" s="29" t="s">
        <v>178</v>
      </c>
      <c r="L2897" s="29" t="s">
        <v>8428</v>
      </c>
      <c r="M2897" s="29" t="s">
        <v>1247</v>
      </c>
      <c r="N2897" s="28">
        <v>470638</v>
      </c>
      <c r="O2897" s="28">
        <v>6280319</v>
      </c>
      <c r="P2897" s="29" t="s">
        <v>8493</v>
      </c>
      <c r="Q2897" s="32" t="s">
        <v>207</v>
      </c>
      <c r="R2897" s="19"/>
      <c r="S2897" s="19"/>
      <c r="T2897" s="19"/>
      <c r="U2897" s="19"/>
      <c r="V2897" s="19"/>
      <c r="W2897" s="19"/>
      <c r="X2897" s="19"/>
      <c r="Y2897" s="19"/>
      <c r="Z2897" s="19"/>
      <c r="AA2897" s="19"/>
      <c r="AB2897" s="19"/>
      <c r="AC2897" s="19"/>
      <c r="AD2897" s="19"/>
      <c r="AE2897" s="19"/>
      <c r="AF2897" s="31">
        <v>102749</v>
      </c>
      <c r="AG2897" s="31">
        <v>584260</v>
      </c>
      <c r="AH2897" s="31">
        <v>627150</v>
      </c>
      <c r="AI2897" s="31">
        <v>618060</v>
      </c>
      <c r="AJ2897" s="31">
        <v>594100</v>
      </c>
      <c r="AK2897" s="31">
        <v>507310</v>
      </c>
      <c r="AL2897" s="31">
        <v>582640</v>
      </c>
      <c r="AM2897" s="31">
        <v>610220</v>
      </c>
      <c r="AN2897" s="31">
        <v>537287</v>
      </c>
      <c r="AO2897" s="31">
        <v>589296</v>
      </c>
      <c r="AP2897" s="31">
        <v>511529</v>
      </c>
      <c r="AQ2897" s="31">
        <v>532022</v>
      </c>
      <c r="AR2897" s="31">
        <v>474736</v>
      </c>
      <c r="AS2897" s="31">
        <v>552447</v>
      </c>
      <c r="AT2897" s="31">
        <v>531339</v>
      </c>
      <c r="AU2897" s="31">
        <v>346171</v>
      </c>
      <c r="AV2897" s="31">
        <v>623254</v>
      </c>
      <c r="AW2897" s="31">
        <v>541364</v>
      </c>
      <c r="AX2897" s="31">
        <v>44835</v>
      </c>
      <c r="AY2897" s="31">
        <v>30880</v>
      </c>
      <c r="AZ2897" s="31">
        <v>75715</v>
      </c>
    </row>
    <row r="2898" spans="1:52" ht="15" customHeight="1">
      <c r="A2898" s="29" t="s">
        <v>8492</v>
      </c>
      <c r="B2898" s="34">
        <v>33587</v>
      </c>
      <c r="C2898" s="28">
        <v>250</v>
      </c>
      <c r="D2898" s="28">
        <v>31</v>
      </c>
      <c r="E2898" s="28">
        <v>30</v>
      </c>
      <c r="F2898" s="29" t="s">
        <v>440</v>
      </c>
      <c r="G2898" s="29" t="s">
        <v>8487</v>
      </c>
      <c r="H2898" s="28">
        <v>671</v>
      </c>
      <c r="I2898" s="29" t="s">
        <v>8291</v>
      </c>
      <c r="J2898" s="33" t="s">
        <v>8491</v>
      </c>
      <c r="K2898" s="29" t="s">
        <v>178</v>
      </c>
      <c r="L2898" s="29" t="s">
        <v>8490</v>
      </c>
      <c r="M2898" s="29" t="s">
        <v>2799</v>
      </c>
      <c r="N2898" s="28">
        <v>472080</v>
      </c>
      <c r="O2898" s="28">
        <v>6275850</v>
      </c>
      <c r="P2898" s="29" t="s">
        <v>8489</v>
      </c>
      <c r="Q2898" s="32" t="s">
        <v>207</v>
      </c>
      <c r="R2898" s="19"/>
      <c r="S2898" s="19"/>
      <c r="T2898" s="19"/>
      <c r="U2898" s="19"/>
      <c r="V2898" s="19"/>
      <c r="W2898" s="19"/>
      <c r="X2898" s="19"/>
      <c r="Y2898" s="19"/>
      <c r="Z2898" s="19"/>
      <c r="AA2898" s="19"/>
      <c r="AB2898" s="19"/>
      <c r="AC2898" s="19"/>
      <c r="AD2898" s="19"/>
      <c r="AE2898" s="19"/>
      <c r="AF2898" s="31">
        <v>0</v>
      </c>
      <c r="AG2898" s="31">
        <v>680910</v>
      </c>
      <c r="AH2898" s="31">
        <v>723650</v>
      </c>
      <c r="AI2898" s="31">
        <v>745640</v>
      </c>
      <c r="AJ2898" s="31">
        <v>703540</v>
      </c>
      <c r="AK2898" s="31">
        <v>585640</v>
      </c>
      <c r="AL2898" s="31">
        <v>693280</v>
      </c>
      <c r="AM2898" s="31">
        <v>711710</v>
      </c>
      <c r="AN2898" s="31">
        <v>642241</v>
      </c>
      <c r="AO2898" s="31">
        <v>704374</v>
      </c>
      <c r="AP2898" s="31">
        <v>596717</v>
      </c>
      <c r="AQ2898" s="31">
        <v>619307</v>
      </c>
      <c r="AR2898" s="31">
        <v>528654</v>
      </c>
      <c r="AS2898" s="31">
        <v>600687</v>
      </c>
      <c r="AT2898" s="31">
        <v>605885</v>
      </c>
      <c r="AU2898" s="31">
        <v>549298</v>
      </c>
      <c r="AV2898" s="31">
        <v>677692</v>
      </c>
      <c r="AW2898" s="31">
        <v>576117</v>
      </c>
      <c r="AX2898" s="31">
        <v>50698</v>
      </c>
      <c r="AY2898" s="31">
        <v>30784</v>
      </c>
      <c r="AZ2898" s="31">
        <v>81482</v>
      </c>
    </row>
    <row r="2899" spans="1:52" ht="15" customHeight="1">
      <c r="A2899" s="29" t="s">
        <v>8488</v>
      </c>
      <c r="B2899" s="34">
        <v>33587</v>
      </c>
      <c r="C2899" s="28">
        <v>225</v>
      </c>
      <c r="D2899" s="28">
        <v>27</v>
      </c>
      <c r="E2899" s="28">
        <v>31.5</v>
      </c>
      <c r="F2899" s="29" t="s">
        <v>242</v>
      </c>
      <c r="G2899" s="29" t="s">
        <v>3925</v>
      </c>
      <c r="H2899" s="28">
        <v>671</v>
      </c>
      <c r="I2899" s="29" t="s">
        <v>8291</v>
      </c>
      <c r="J2899" s="33" t="s">
        <v>8486</v>
      </c>
      <c r="K2899" s="29" t="s">
        <v>178</v>
      </c>
      <c r="L2899" s="29" t="s">
        <v>8428</v>
      </c>
      <c r="M2899" s="29" t="s">
        <v>1088</v>
      </c>
      <c r="N2899" s="28">
        <v>470635</v>
      </c>
      <c r="O2899" s="28">
        <v>6279317</v>
      </c>
      <c r="P2899" s="29" t="s">
        <v>8485</v>
      </c>
      <c r="Q2899" s="32" t="s">
        <v>207</v>
      </c>
      <c r="R2899" s="19"/>
      <c r="S2899" s="19"/>
      <c r="T2899" s="19"/>
      <c r="U2899" s="19"/>
      <c r="V2899" s="19"/>
      <c r="W2899" s="19"/>
      <c r="X2899" s="19"/>
      <c r="Y2899" s="19"/>
      <c r="Z2899" s="19"/>
      <c r="AA2899" s="19"/>
      <c r="AB2899" s="19"/>
      <c r="AC2899" s="19"/>
      <c r="AD2899" s="19"/>
      <c r="AE2899" s="19"/>
      <c r="AF2899" s="31">
        <v>0</v>
      </c>
      <c r="AG2899" s="31">
        <v>554260</v>
      </c>
      <c r="AH2899" s="31">
        <v>606210</v>
      </c>
      <c r="AI2899" s="31">
        <v>608350</v>
      </c>
      <c r="AJ2899" s="31">
        <v>577180</v>
      </c>
      <c r="AK2899" s="31">
        <v>488700</v>
      </c>
      <c r="AL2899" s="31">
        <v>566030</v>
      </c>
      <c r="AM2899" s="31">
        <v>587990</v>
      </c>
      <c r="AN2899" s="31">
        <v>522933</v>
      </c>
      <c r="AO2899" s="31">
        <v>577556</v>
      </c>
      <c r="AP2899" s="31">
        <v>491762</v>
      </c>
      <c r="AQ2899" s="31">
        <v>523290</v>
      </c>
      <c r="AR2899" s="31">
        <v>468636</v>
      </c>
      <c r="AS2899" s="31">
        <v>536798</v>
      </c>
      <c r="AT2899" s="31">
        <v>530246</v>
      </c>
      <c r="AU2899" s="31">
        <v>482149</v>
      </c>
      <c r="AV2899" s="31">
        <v>605201</v>
      </c>
      <c r="AW2899" s="31">
        <v>543001</v>
      </c>
      <c r="AX2899" s="31">
        <v>45716</v>
      </c>
      <c r="AY2899" s="31">
        <v>30007</v>
      </c>
      <c r="AZ2899" s="31">
        <v>75723</v>
      </c>
    </row>
    <row r="2900" spans="1:52" ht="15" customHeight="1">
      <c r="A2900" s="29" t="s">
        <v>8484</v>
      </c>
      <c r="B2900" s="34">
        <v>33618</v>
      </c>
      <c r="C2900" s="28">
        <v>225</v>
      </c>
      <c r="D2900" s="28">
        <v>27</v>
      </c>
      <c r="E2900" s="28">
        <v>31.5</v>
      </c>
      <c r="F2900" s="29" t="s">
        <v>242</v>
      </c>
      <c r="G2900" s="29" t="s">
        <v>3925</v>
      </c>
      <c r="H2900" s="28">
        <v>671</v>
      </c>
      <c r="I2900" s="29" t="s">
        <v>8291</v>
      </c>
      <c r="J2900" s="33" t="s">
        <v>8483</v>
      </c>
      <c r="K2900" s="29" t="s">
        <v>178</v>
      </c>
      <c r="L2900" s="29" t="s">
        <v>8482</v>
      </c>
      <c r="M2900" s="29" t="s">
        <v>355</v>
      </c>
      <c r="N2900" s="28">
        <v>469107</v>
      </c>
      <c r="O2900" s="28">
        <v>6279675</v>
      </c>
      <c r="P2900" s="29" t="s">
        <v>8481</v>
      </c>
      <c r="Q2900" s="32" t="s">
        <v>207</v>
      </c>
      <c r="R2900" s="19"/>
      <c r="S2900" s="19"/>
      <c r="T2900" s="19"/>
      <c r="U2900" s="19"/>
      <c r="V2900" s="19"/>
      <c r="W2900" s="19"/>
      <c r="X2900" s="19"/>
      <c r="Y2900" s="19"/>
      <c r="Z2900" s="19"/>
      <c r="AA2900" s="19"/>
      <c r="AB2900" s="19"/>
      <c r="AC2900" s="19"/>
      <c r="AD2900" s="19"/>
      <c r="AE2900" s="19"/>
      <c r="AF2900" s="19"/>
      <c r="AG2900" s="31">
        <v>560180</v>
      </c>
      <c r="AH2900" s="31">
        <v>600100</v>
      </c>
      <c r="AI2900" s="31">
        <v>609330</v>
      </c>
      <c r="AJ2900" s="31">
        <v>589110</v>
      </c>
      <c r="AK2900" s="31">
        <v>489900</v>
      </c>
      <c r="AL2900" s="31">
        <v>559810</v>
      </c>
      <c r="AM2900" s="31">
        <v>592790</v>
      </c>
      <c r="AN2900" s="31">
        <v>546578</v>
      </c>
      <c r="AO2900" s="31">
        <v>590791</v>
      </c>
      <c r="AP2900" s="31">
        <v>497956</v>
      </c>
      <c r="AQ2900" s="31">
        <v>526015</v>
      </c>
      <c r="AR2900" s="31">
        <v>468308</v>
      </c>
      <c r="AS2900" s="31">
        <v>530248</v>
      </c>
      <c r="AT2900" s="31">
        <v>533206</v>
      </c>
      <c r="AU2900" s="31">
        <v>493721</v>
      </c>
      <c r="AV2900" s="31">
        <v>613665</v>
      </c>
      <c r="AW2900" s="31">
        <v>550630</v>
      </c>
      <c r="AX2900" s="31">
        <v>50126</v>
      </c>
      <c r="AY2900" s="31">
        <v>29013</v>
      </c>
      <c r="AZ2900" s="31">
        <v>79139</v>
      </c>
    </row>
    <row r="2901" spans="1:52" ht="15" customHeight="1">
      <c r="A2901" s="29" t="s">
        <v>8480</v>
      </c>
      <c r="B2901" s="34">
        <v>33770</v>
      </c>
      <c r="C2901" s="28">
        <v>150</v>
      </c>
      <c r="D2901" s="28">
        <v>23</v>
      </c>
      <c r="E2901" s="28">
        <v>30</v>
      </c>
      <c r="F2901" s="29" t="s">
        <v>440</v>
      </c>
      <c r="G2901" s="29" t="s">
        <v>8465</v>
      </c>
      <c r="H2901" s="28">
        <v>671</v>
      </c>
      <c r="I2901" s="29" t="s">
        <v>8291</v>
      </c>
      <c r="J2901" s="33" t="s">
        <v>8479</v>
      </c>
      <c r="K2901" s="29" t="s">
        <v>178</v>
      </c>
      <c r="L2901" s="29" t="s">
        <v>8478</v>
      </c>
      <c r="M2901" s="29" t="s">
        <v>2488</v>
      </c>
      <c r="N2901" s="28">
        <v>473857</v>
      </c>
      <c r="O2901" s="28">
        <v>6276339</v>
      </c>
      <c r="P2901" s="29" t="s">
        <v>8477</v>
      </c>
      <c r="Q2901" s="32" t="s">
        <v>207</v>
      </c>
      <c r="R2901" s="19"/>
      <c r="S2901" s="19"/>
      <c r="T2901" s="19"/>
      <c r="U2901" s="19"/>
      <c r="V2901" s="19"/>
      <c r="W2901" s="19"/>
      <c r="X2901" s="19"/>
      <c r="Y2901" s="19"/>
      <c r="Z2901" s="19"/>
      <c r="AA2901" s="19"/>
      <c r="AB2901" s="19"/>
      <c r="AC2901" s="19"/>
      <c r="AD2901" s="19"/>
      <c r="AE2901" s="19"/>
      <c r="AF2901" s="19"/>
      <c r="AG2901" s="31">
        <v>189300</v>
      </c>
      <c r="AH2901" s="31">
        <v>412500</v>
      </c>
      <c r="AI2901" s="31">
        <v>415240</v>
      </c>
      <c r="AJ2901" s="31">
        <v>389020</v>
      </c>
      <c r="AK2901" s="31">
        <v>332480</v>
      </c>
      <c r="AL2901" s="31">
        <v>383430</v>
      </c>
      <c r="AM2901" s="31">
        <v>403460</v>
      </c>
      <c r="AN2901" s="31">
        <v>352944</v>
      </c>
      <c r="AO2901" s="31">
        <v>400885</v>
      </c>
      <c r="AP2901" s="31">
        <v>334582</v>
      </c>
      <c r="AQ2901" s="31">
        <v>341650</v>
      </c>
      <c r="AR2901" s="31">
        <v>313448</v>
      </c>
      <c r="AS2901" s="31">
        <v>359244</v>
      </c>
      <c r="AT2901" s="31">
        <v>354534</v>
      </c>
      <c r="AU2901" s="31">
        <v>321994</v>
      </c>
      <c r="AV2901" s="31">
        <v>394995</v>
      </c>
      <c r="AW2901" s="31">
        <v>354613</v>
      </c>
      <c r="AX2901" s="31">
        <v>33130</v>
      </c>
      <c r="AY2901" s="31">
        <v>19393</v>
      </c>
      <c r="AZ2901" s="31">
        <v>52523</v>
      </c>
    </row>
    <row r="2902" spans="1:52" ht="15" customHeight="1">
      <c r="A2902" s="29" t="s">
        <v>8476</v>
      </c>
      <c r="B2902" s="34">
        <v>33910</v>
      </c>
      <c r="C2902" s="28">
        <v>300</v>
      </c>
      <c r="D2902" s="28">
        <v>31</v>
      </c>
      <c r="E2902" s="28">
        <v>29.3</v>
      </c>
      <c r="F2902" s="29" t="s">
        <v>440</v>
      </c>
      <c r="G2902" s="29" t="s">
        <v>4163</v>
      </c>
      <c r="H2902" s="28">
        <v>671</v>
      </c>
      <c r="I2902" s="29" t="s">
        <v>8291</v>
      </c>
      <c r="J2902" s="33" t="s">
        <v>8475</v>
      </c>
      <c r="K2902" s="29" t="s">
        <v>178</v>
      </c>
      <c r="L2902" s="29" t="s">
        <v>8456</v>
      </c>
      <c r="M2902" s="29" t="s">
        <v>527</v>
      </c>
      <c r="N2902" s="28">
        <v>473347</v>
      </c>
      <c r="O2902" s="28">
        <v>6278306</v>
      </c>
      <c r="P2902" s="29" t="s">
        <v>8474</v>
      </c>
      <c r="Q2902" s="32" t="s">
        <v>207</v>
      </c>
      <c r="R2902" s="19"/>
      <c r="S2902" s="19"/>
      <c r="T2902" s="19"/>
      <c r="U2902" s="19"/>
      <c r="V2902" s="19"/>
      <c r="W2902" s="19"/>
      <c r="X2902" s="19"/>
      <c r="Y2902" s="19"/>
      <c r="Z2902" s="19"/>
      <c r="AA2902" s="19"/>
      <c r="AB2902" s="19"/>
      <c r="AC2902" s="19"/>
      <c r="AD2902" s="19"/>
      <c r="AE2902" s="19"/>
      <c r="AF2902" s="19"/>
      <c r="AG2902" s="31">
        <v>125660</v>
      </c>
      <c r="AH2902" s="31">
        <v>792580</v>
      </c>
      <c r="AI2902" s="31">
        <v>778220</v>
      </c>
      <c r="AJ2902" s="31">
        <v>715700</v>
      </c>
      <c r="AK2902" s="31">
        <v>623390</v>
      </c>
      <c r="AL2902" s="31">
        <v>699820</v>
      </c>
      <c r="AM2902" s="31">
        <v>739850</v>
      </c>
      <c r="AN2902" s="31">
        <v>645334</v>
      </c>
      <c r="AO2902" s="31">
        <v>702533</v>
      </c>
      <c r="AP2902" s="31">
        <v>579471</v>
      </c>
      <c r="AQ2902" s="31">
        <v>659604</v>
      </c>
      <c r="AR2902" s="31">
        <v>581546</v>
      </c>
      <c r="AS2902" s="31">
        <v>658203</v>
      </c>
      <c r="AT2902" s="31">
        <v>658821</v>
      </c>
      <c r="AU2902" s="31">
        <v>575790</v>
      </c>
      <c r="AV2902" s="31">
        <v>749913</v>
      </c>
      <c r="AW2902" s="31">
        <v>643122</v>
      </c>
      <c r="AX2902" s="31">
        <v>52331</v>
      </c>
      <c r="AY2902" s="31">
        <v>38121</v>
      </c>
      <c r="AZ2902" s="31">
        <v>90452</v>
      </c>
    </row>
    <row r="2903" spans="1:52" ht="15" customHeight="1">
      <c r="A2903" s="29" t="s">
        <v>8473</v>
      </c>
      <c r="B2903" s="34">
        <v>33910</v>
      </c>
      <c r="C2903" s="28">
        <v>300</v>
      </c>
      <c r="D2903" s="28">
        <v>31</v>
      </c>
      <c r="E2903" s="28">
        <v>29.3</v>
      </c>
      <c r="F2903" s="29" t="s">
        <v>440</v>
      </c>
      <c r="G2903" s="29" t="s">
        <v>4163</v>
      </c>
      <c r="H2903" s="28">
        <v>671</v>
      </c>
      <c r="I2903" s="29" t="s">
        <v>8291</v>
      </c>
      <c r="J2903" s="33" t="s">
        <v>8472</v>
      </c>
      <c r="K2903" s="29" t="s">
        <v>178</v>
      </c>
      <c r="L2903" s="29" t="s">
        <v>8456</v>
      </c>
      <c r="M2903" s="29" t="s">
        <v>527</v>
      </c>
      <c r="N2903" s="28">
        <v>473371</v>
      </c>
      <c r="O2903" s="28">
        <v>6278400</v>
      </c>
      <c r="P2903" s="29" t="s">
        <v>8471</v>
      </c>
      <c r="Q2903" s="32" t="s">
        <v>207</v>
      </c>
      <c r="R2903" s="19"/>
      <c r="S2903" s="19"/>
      <c r="T2903" s="19"/>
      <c r="U2903" s="19"/>
      <c r="V2903" s="19"/>
      <c r="W2903" s="19"/>
      <c r="X2903" s="19"/>
      <c r="Y2903" s="19"/>
      <c r="Z2903" s="19"/>
      <c r="AA2903" s="19"/>
      <c r="AB2903" s="19"/>
      <c r="AC2903" s="19"/>
      <c r="AD2903" s="19"/>
      <c r="AE2903" s="19"/>
      <c r="AF2903" s="19"/>
      <c r="AG2903" s="31">
        <v>127250</v>
      </c>
      <c r="AH2903" s="31">
        <v>753020</v>
      </c>
      <c r="AI2903" s="31">
        <v>750940</v>
      </c>
      <c r="AJ2903" s="31">
        <v>704570</v>
      </c>
      <c r="AK2903" s="31">
        <v>583670</v>
      </c>
      <c r="AL2903" s="31">
        <v>692600</v>
      </c>
      <c r="AM2903" s="31">
        <v>720850</v>
      </c>
      <c r="AN2903" s="31">
        <v>631542</v>
      </c>
      <c r="AO2903" s="31">
        <v>691275</v>
      </c>
      <c r="AP2903" s="31">
        <v>533916</v>
      </c>
      <c r="AQ2903" s="31">
        <v>624661</v>
      </c>
      <c r="AR2903" s="31">
        <v>558290</v>
      </c>
      <c r="AS2903" s="31">
        <v>630739</v>
      </c>
      <c r="AT2903" s="31">
        <v>631237</v>
      </c>
      <c r="AU2903" s="31">
        <v>545941</v>
      </c>
      <c r="AV2903" s="31">
        <v>709562</v>
      </c>
      <c r="AW2903" s="31">
        <v>627311</v>
      </c>
      <c r="AX2903" s="31">
        <v>51283</v>
      </c>
      <c r="AY2903" s="31">
        <v>34265</v>
      </c>
      <c r="AZ2903" s="31">
        <v>85548</v>
      </c>
    </row>
    <row r="2904" spans="1:52" ht="15" customHeight="1">
      <c r="A2904" s="29" t="s">
        <v>8470</v>
      </c>
      <c r="B2904" s="34">
        <v>33913</v>
      </c>
      <c r="C2904" s="28">
        <v>150</v>
      </c>
      <c r="D2904" s="28">
        <v>23.8</v>
      </c>
      <c r="E2904" s="28">
        <v>30</v>
      </c>
      <c r="F2904" s="29" t="s">
        <v>440</v>
      </c>
      <c r="G2904" s="29" t="s">
        <v>8465</v>
      </c>
      <c r="H2904" s="28">
        <v>671</v>
      </c>
      <c r="I2904" s="29" t="s">
        <v>8291</v>
      </c>
      <c r="J2904" s="33" t="s">
        <v>8469</v>
      </c>
      <c r="K2904" s="29" t="s">
        <v>178</v>
      </c>
      <c r="L2904" s="29" t="s">
        <v>8468</v>
      </c>
      <c r="M2904" s="29" t="s">
        <v>2459</v>
      </c>
      <c r="N2904" s="28">
        <v>473173</v>
      </c>
      <c r="O2904" s="28">
        <v>6277055</v>
      </c>
      <c r="P2904" s="29" t="s">
        <v>8467</v>
      </c>
      <c r="Q2904" s="32" t="s">
        <v>207</v>
      </c>
      <c r="R2904" s="19"/>
      <c r="S2904" s="19"/>
      <c r="T2904" s="19"/>
      <c r="U2904" s="19"/>
      <c r="V2904" s="19"/>
      <c r="W2904" s="19"/>
      <c r="X2904" s="19"/>
      <c r="Y2904" s="19"/>
      <c r="Z2904" s="19"/>
      <c r="AA2904" s="19"/>
      <c r="AB2904" s="19"/>
      <c r="AC2904" s="19"/>
      <c r="AD2904" s="19"/>
      <c r="AE2904" s="19"/>
      <c r="AF2904" s="19"/>
      <c r="AG2904" s="31">
        <v>69970</v>
      </c>
      <c r="AH2904" s="31">
        <v>442370</v>
      </c>
      <c r="AI2904" s="31">
        <v>451240</v>
      </c>
      <c r="AJ2904" s="31">
        <v>419350</v>
      </c>
      <c r="AK2904" s="31">
        <v>367160</v>
      </c>
      <c r="AL2904" s="31">
        <v>418800</v>
      </c>
      <c r="AM2904" s="31">
        <v>439870</v>
      </c>
      <c r="AN2904" s="31">
        <v>385339</v>
      </c>
      <c r="AO2904" s="31">
        <v>432032</v>
      </c>
      <c r="AP2904" s="31">
        <v>363257</v>
      </c>
      <c r="AQ2904" s="31">
        <v>373266</v>
      </c>
      <c r="AR2904" s="31">
        <v>340106</v>
      </c>
      <c r="AS2904" s="31">
        <v>365763</v>
      </c>
      <c r="AT2904" s="31">
        <v>305480</v>
      </c>
      <c r="AU2904" s="31">
        <v>348669</v>
      </c>
      <c r="AV2904" s="31">
        <v>416447</v>
      </c>
      <c r="AW2904" s="31">
        <v>374472</v>
      </c>
      <c r="AX2904" s="31">
        <v>35167</v>
      </c>
      <c r="AY2904" s="31">
        <v>21933</v>
      </c>
      <c r="AZ2904" s="31">
        <v>57100</v>
      </c>
    </row>
    <row r="2905" spans="1:52" ht="15" customHeight="1">
      <c r="A2905" s="29" t="s">
        <v>8466</v>
      </c>
      <c r="B2905" s="34">
        <v>33931</v>
      </c>
      <c r="C2905" s="28">
        <v>150</v>
      </c>
      <c r="D2905" s="28">
        <v>23.8</v>
      </c>
      <c r="E2905" s="28">
        <v>30</v>
      </c>
      <c r="F2905" s="29" t="s">
        <v>440</v>
      </c>
      <c r="G2905" s="29" t="s">
        <v>8458</v>
      </c>
      <c r="H2905" s="28">
        <v>671</v>
      </c>
      <c r="I2905" s="29" t="s">
        <v>8291</v>
      </c>
      <c r="J2905" s="33" t="s">
        <v>8464</v>
      </c>
      <c r="K2905" s="29" t="s">
        <v>178</v>
      </c>
      <c r="L2905" s="29" t="s">
        <v>8456</v>
      </c>
      <c r="M2905" s="29" t="s">
        <v>2473</v>
      </c>
      <c r="N2905" s="28">
        <v>473209</v>
      </c>
      <c r="O2905" s="28">
        <v>6277821</v>
      </c>
      <c r="P2905" s="29" t="s">
        <v>8463</v>
      </c>
      <c r="Q2905" s="32" t="s">
        <v>207</v>
      </c>
      <c r="R2905" s="19"/>
      <c r="S2905" s="19"/>
      <c r="T2905" s="19"/>
      <c r="U2905" s="19"/>
      <c r="V2905" s="19"/>
      <c r="W2905" s="19"/>
      <c r="X2905" s="19"/>
      <c r="Y2905" s="19"/>
      <c r="Z2905" s="19"/>
      <c r="AA2905" s="19"/>
      <c r="AB2905" s="19"/>
      <c r="AC2905" s="19"/>
      <c r="AD2905" s="19"/>
      <c r="AE2905" s="19"/>
      <c r="AF2905" s="19"/>
      <c r="AG2905" s="31">
        <v>47090</v>
      </c>
      <c r="AH2905" s="31">
        <v>421420</v>
      </c>
      <c r="AI2905" s="31">
        <v>438270</v>
      </c>
      <c r="AJ2905" s="31">
        <v>404090</v>
      </c>
      <c r="AK2905" s="31">
        <v>345160</v>
      </c>
      <c r="AL2905" s="31">
        <v>406780</v>
      </c>
      <c r="AM2905" s="31">
        <v>418760</v>
      </c>
      <c r="AN2905" s="31">
        <v>368516</v>
      </c>
      <c r="AO2905" s="31">
        <v>395458</v>
      </c>
      <c r="AP2905" s="31">
        <v>338092</v>
      </c>
      <c r="AQ2905" s="31">
        <v>356809</v>
      </c>
      <c r="AR2905" s="31">
        <v>330781</v>
      </c>
      <c r="AS2905" s="31">
        <v>370862</v>
      </c>
      <c r="AT2905" s="31">
        <v>370610</v>
      </c>
      <c r="AU2905" s="31">
        <v>327148</v>
      </c>
      <c r="AV2905" s="31">
        <v>412577</v>
      </c>
      <c r="AW2905" s="31">
        <v>369952</v>
      </c>
      <c r="AX2905" s="31">
        <v>33661</v>
      </c>
      <c r="AY2905" s="31">
        <v>20811</v>
      </c>
      <c r="AZ2905" s="31">
        <v>54472</v>
      </c>
    </row>
    <row r="2906" spans="1:52" ht="15" customHeight="1">
      <c r="A2906" s="29" t="s">
        <v>8462</v>
      </c>
      <c r="B2906" s="34">
        <v>33931</v>
      </c>
      <c r="C2906" s="28">
        <v>150</v>
      </c>
      <c r="D2906" s="28">
        <v>23.8</v>
      </c>
      <c r="E2906" s="28">
        <v>30</v>
      </c>
      <c r="F2906" s="29" t="s">
        <v>440</v>
      </c>
      <c r="G2906" s="29" t="s">
        <v>8458</v>
      </c>
      <c r="H2906" s="28">
        <v>671</v>
      </c>
      <c r="I2906" s="29" t="s">
        <v>8291</v>
      </c>
      <c r="J2906" s="33" t="s">
        <v>8461</v>
      </c>
      <c r="K2906" s="29" t="s">
        <v>178</v>
      </c>
      <c r="L2906" s="29" t="s">
        <v>8456</v>
      </c>
      <c r="M2906" s="29" t="s">
        <v>2473</v>
      </c>
      <c r="N2906" s="28">
        <v>473233</v>
      </c>
      <c r="O2906" s="28">
        <v>6277903</v>
      </c>
      <c r="P2906" s="29" t="s">
        <v>8460</v>
      </c>
      <c r="Q2906" s="32" t="s">
        <v>207</v>
      </c>
      <c r="R2906" s="19"/>
      <c r="S2906" s="19"/>
      <c r="T2906" s="19"/>
      <c r="U2906" s="19"/>
      <c r="V2906" s="19"/>
      <c r="W2906" s="19"/>
      <c r="X2906" s="19"/>
      <c r="Y2906" s="19"/>
      <c r="Z2906" s="19"/>
      <c r="AA2906" s="19"/>
      <c r="AB2906" s="19"/>
      <c r="AC2906" s="19"/>
      <c r="AD2906" s="19"/>
      <c r="AE2906" s="19"/>
      <c r="AF2906" s="19"/>
      <c r="AG2906" s="31">
        <v>41610</v>
      </c>
      <c r="AH2906" s="31">
        <v>416880</v>
      </c>
      <c r="AI2906" s="31">
        <v>429650</v>
      </c>
      <c r="AJ2906" s="31">
        <v>399900</v>
      </c>
      <c r="AK2906" s="31">
        <v>343700</v>
      </c>
      <c r="AL2906" s="31">
        <v>399830</v>
      </c>
      <c r="AM2906" s="31">
        <v>411780</v>
      </c>
      <c r="AN2906" s="31">
        <v>357959</v>
      </c>
      <c r="AO2906" s="31">
        <v>399232</v>
      </c>
      <c r="AP2906" s="31">
        <v>336496</v>
      </c>
      <c r="AQ2906" s="31">
        <v>339814</v>
      </c>
      <c r="AR2906" s="31">
        <v>320077</v>
      </c>
      <c r="AS2906" s="31">
        <v>356966</v>
      </c>
      <c r="AT2906" s="31">
        <v>348298</v>
      </c>
      <c r="AU2906" s="31">
        <v>315773</v>
      </c>
      <c r="AV2906" s="31">
        <v>345610</v>
      </c>
      <c r="AW2906" s="31">
        <v>302765</v>
      </c>
      <c r="AX2906" s="31">
        <v>31683</v>
      </c>
      <c r="AY2906" s="31">
        <v>19200</v>
      </c>
      <c r="AZ2906" s="31">
        <v>50883</v>
      </c>
    </row>
    <row r="2907" spans="1:52" ht="15" customHeight="1">
      <c r="A2907" s="29" t="s">
        <v>8459</v>
      </c>
      <c r="B2907" s="34">
        <v>34263</v>
      </c>
      <c r="C2907" s="28">
        <v>225</v>
      </c>
      <c r="D2907" s="28">
        <v>27</v>
      </c>
      <c r="E2907" s="28">
        <v>31.5</v>
      </c>
      <c r="F2907" s="29" t="s">
        <v>242</v>
      </c>
      <c r="G2907" s="29" t="s">
        <v>3925</v>
      </c>
      <c r="H2907" s="28">
        <v>671</v>
      </c>
      <c r="I2907" s="29" t="s">
        <v>8291</v>
      </c>
      <c r="J2907" s="33" t="s">
        <v>8457</v>
      </c>
      <c r="K2907" s="29" t="s">
        <v>178</v>
      </c>
      <c r="L2907" s="29" t="s">
        <v>8456</v>
      </c>
      <c r="M2907" s="29" t="s">
        <v>216</v>
      </c>
      <c r="N2907" s="28">
        <v>471203</v>
      </c>
      <c r="O2907" s="28">
        <v>6277377</v>
      </c>
      <c r="P2907" s="29" t="s">
        <v>8455</v>
      </c>
      <c r="Q2907" s="32" t="s">
        <v>207</v>
      </c>
      <c r="R2907" s="19"/>
      <c r="S2907" s="19"/>
      <c r="T2907" s="19"/>
      <c r="U2907" s="19"/>
      <c r="V2907" s="19"/>
      <c r="W2907" s="19"/>
      <c r="X2907" s="19"/>
      <c r="Y2907" s="19"/>
      <c r="Z2907" s="19"/>
      <c r="AA2907" s="19"/>
      <c r="AB2907" s="19"/>
      <c r="AC2907" s="19"/>
      <c r="AD2907" s="19"/>
      <c r="AE2907" s="19"/>
      <c r="AF2907" s="19"/>
      <c r="AG2907" s="19"/>
      <c r="AH2907" s="31">
        <v>110170</v>
      </c>
      <c r="AI2907" s="31">
        <v>633570</v>
      </c>
      <c r="AJ2907" s="31">
        <v>589670</v>
      </c>
      <c r="AK2907" s="31">
        <v>510830</v>
      </c>
      <c r="AL2907" s="31">
        <v>590330</v>
      </c>
      <c r="AM2907" s="31">
        <v>617040</v>
      </c>
      <c r="AN2907" s="31">
        <v>542543</v>
      </c>
      <c r="AO2907" s="31">
        <v>587793</v>
      </c>
      <c r="AP2907" s="31">
        <v>498730</v>
      </c>
      <c r="AQ2907" s="31">
        <v>518038</v>
      </c>
      <c r="AR2907" s="31">
        <v>469661</v>
      </c>
      <c r="AS2907" s="31">
        <v>530593</v>
      </c>
      <c r="AT2907" s="31">
        <v>523300</v>
      </c>
      <c r="AU2907" s="31">
        <v>457900</v>
      </c>
      <c r="AV2907" s="31">
        <v>560101</v>
      </c>
      <c r="AW2907" s="31">
        <v>536224</v>
      </c>
      <c r="AX2907" s="31">
        <v>44221</v>
      </c>
      <c r="AY2907" s="31">
        <v>28867</v>
      </c>
      <c r="AZ2907" s="31">
        <v>73088</v>
      </c>
    </row>
    <row r="2908" spans="1:52" ht="15" customHeight="1">
      <c r="A2908" s="29" t="s">
        <v>8454</v>
      </c>
      <c r="B2908" s="34">
        <v>34592</v>
      </c>
      <c r="C2908" s="28">
        <v>225</v>
      </c>
      <c r="D2908" s="28">
        <v>27</v>
      </c>
      <c r="E2908" s="28">
        <v>31.5</v>
      </c>
      <c r="F2908" s="29" t="s">
        <v>242</v>
      </c>
      <c r="G2908" s="29" t="s">
        <v>3925</v>
      </c>
      <c r="H2908" s="28">
        <v>671</v>
      </c>
      <c r="I2908" s="29" t="s">
        <v>8291</v>
      </c>
      <c r="J2908" s="33" t="s">
        <v>8453</v>
      </c>
      <c r="K2908" s="29" t="s">
        <v>178</v>
      </c>
      <c r="L2908" s="29" t="s">
        <v>8452</v>
      </c>
      <c r="M2908" s="29" t="s">
        <v>331</v>
      </c>
      <c r="N2908" s="28">
        <v>472339</v>
      </c>
      <c r="O2908" s="28">
        <v>6276571</v>
      </c>
      <c r="P2908" s="29" t="s">
        <v>8451</v>
      </c>
      <c r="Q2908" s="32" t="s">
        <v>207</v>
      </c>
      <c r="R2908" s="19"/>
      <c r="S2908" s="19"/>
      <c r="T2908" s="19"/>
      <c r="U2908" s="19"/>
      <c r="V2908" s="19"/>
      <c r="W2908" s="19"/>
      <c r="X2908" s="19"/>
      <c r="Y2908" s="19"/>
      <c r="Z2908" s="19"/>
      <c r="AA2908" s="19"/>
      <c r="AB2908" s="19"/>
      <c r="AC2908" s="19"/>
      <c r="AD2908" s="19"/>
      <c r="AE2908" s="19"/>
      <c r="AF2908" s="19"/>
      <c r="AG2908" s="19"/>
      <c r="AH2908" s="19"/>
      <c r="AI2908" s="31">
        <v>167000</v>
      </c>
      <c r="AJ2908" s="31">
        <v>598040</v>
      </c>
      <c r="AK2908" s="31">
        <v>516080</v>
      </c>
      <c r="AL2908" s="31">
        <v>594110</v>
      </c>
      <c r="AM2908" s="31">
        <v>617890</v>
      </c>
      <c r="AN2908" s="31">
        <v>543042</v>
      </c>
      <c r="AO2908" s="31">
        <v>603606</v>
      </c>
      <c r="AP2908" s="31">
        <v>511254</v>
      </c>
      <c r="AQ2908" s="31">
        <v>528185</v>
      </c>
      <c r="AR2908" s="31">
        <v>479546</v>
      </c>
      <c r="AS2908" s="31">
        <v>548075</v>
      </c>
      <c r="AT2908" s="31">
        <v>540057</v>
      </c>
      <c r="AU2908" s="31">
        <v>489532</v>
      </c>
      <c r="AV2908" s="31">
        <v>602020</v>
      </c>
      <c r="AW2908" s="31">
        <v>539692</v>
      </c>
      <c r="AX2908" s="31">
        <v>49105</v>
      </c>
      <c r="AY2908" s="31">
        <v>29848</v>
      </c>
      <c r="AZ2908" s="31">
        <v>78953</v>
      </c>
    </row>
    <row r="2909" spans="1:52" ht="15" customHeight="1">
      <c r="A2909" s="29" t="s">
        <v>8450</v>
      </c>
      <c r="B2909" s="34">
        <v>35662</v>
      </c>
      <c r="C2909" s="28">
        <v>300</v>
      </c>
      <c r="D2909" s="28">
        <v>33.4</v>
      </c>
      <c r="E2909" s="28">
        <v>30</v>
      </c>
      <c r="F2909" s="29" t="s">
        <v>440</v>
      </c>
      <c r="G2909" s="29" t="s">
        <v>8413</v>
      </c>
      <c r="H2909" s="28">
        <v>671</v>
      </c>
      <c r="I2909" s="29" t="s">
        <v>8291</v>
      </c>
      <c r="J2909" s="33" t="s">
        <v>8449</v>
      </c>
      <c r="K2909" s="29" t="s">
        <v>178</v>
      </c>
      <c r="L2909" s="29" t="s">
        <v>8416</v>
      </c>
      <c r="M2909" s="29" t="s">
        <v>2515</v>
      </c>
      <c r="N2909" s="28">
        <v>469884</v>
      </c>
      <c r="O2909" s="28">
        <v>6278089</v>
      </c>
      <c r="P2909" s="29" t="s">
        <v>8448</v>
      </c>
      <c r="Q2909" s="32" t="s">
        <v>174</v>
      </c>
      <c r="R2909" s="19"/>
      <c r="S2909" s="19"/>
      <c r="T2909" s="19"/>
      <c r="U2909" s="19"/>
      <c r="V2909" s="19"/>
      <c r="W2909" s="19"/>
      <c r="X2909" s="19"/>
      <c r="Y2909" s="19"/>
      <c r="Z2909" s="19"/>
      <c r="AA2909" s="19"/>
      <c r="AB2909" s="19"/>
      <c r="AC2909" s="19"/>
      <c r="AD2909" s="19"/>
      <c r="AE2909" s="19"/>
      <c r="AF2909" s="19"/>
      <c r="AG2909" s="19"/>
      <c r="AH2909" s="19"/>
      <c r="AI2909" s="19"/>
      <c r="AJ2909" s="19"/>
      <c r="AK2909" s="19"/>
      <c r="AL2909" s="31">
        <v>249407</v>
      </c>
      <c r="AM2909" s="31">
        <v>767459</v>
      </c>
      <c r="AN2909" s="31">
        <v>680940</v>
      </c>
      <c r="AO2909" s="31">
        <v>748956</v>
      </c>
      <c r="AP2909" s="31">
        <v>617350</v>
      </c>
      <c r="AQ2909" s="31">
        <v>585286</v>
      </c>
      <c r="AR2909" s="31">
        <v>572425</v>
      </c>
      <c r="AS2909" s="31">
        <v>616873</v>
      </c>
      <c r="AT2909" s="31">
        <v>635891</v>
      </c>
      <c r="AU2909" s="31">
        <v>549875</v>
      </c>
      <c r="AV2909" s="31">
        <v>614436</v>
      </c>
      <c r="AW2909" s="31">
        <v>653698</v>
      </c>
      <c r="AX2909" s="31">
        <v>38889</v>
      </c>
      <c r="AY2909" s="31">
        <v>18133</v>
      </c>
      <c r="AZ2909" s="31">
        <v>57022</v>
      </c>
    </row>
    <row r="2910" spans="1:52" ht="15" customHeight="1">
      <c r="A2910" s="29" t="s">
        <v>8447</v>
      </c>
      <c r="B2910" s="34">
        <v>35662</v>
      </c>
      <c r="C2910" s="28">
        <v>300</v>
      </c>
      <c r="D2910" s="28">
        <v>33.4</v>
      </c>
      <c r="E2910" s="28">
        <v>30</v>
      </c>
      <c r="F2910" s="29" t="s">
        <v>440</v>
      </c>
      <c r="G2910" s="29" t="s">
        <v>8413</v>
      </c>
      <c r="H2910" s="28">
        <v>671</v>
      </c>
      <c r="I2910" s="29" t="s">
        <v>8291</v>
      </c>
      <c r="J2910" s="33" t="s">
        <v>8446</v>
      </c>
      <c r="K2910" s="29" t="s">
        <v>178</v>
      </c>
      <c r="L2910" s="29" t="s">
        <v>8416</v>
      </c>
      <c r="M2910" s="29" t="s">
        <v>570</v>
      </c>
      <c r="N2910" s="28">
        <v>469864</v>
      </c>
      <c r="O2910" s="28">
        <v>6278241</v>
      </c>
      <c r="P2910" s="29" t="s">
        <v>8445</v>
      </c>
      <c r="Q2910" s="32" t="s">
        <v>174</v>
      </c>
      <c r="R2910" s="19"/>
      <c r="S2910" s="19"/>
      <c r="T2910" s="19"/>
      <c r="U2910" s="19"/>
      <c r="V2910" s="19"/>
      <c r="W2910" s="19"/>
      <c r="X2910" s="19"/>
      <c r="Y2910" s="19"/>
      <c r="Z2910" s="19"/>
      <c r="AA2910" s="19"/>
      <c r="AB2910" s="19"/>
      <c r="AC2910" s="19"/>
      <c r="AD2910" s="19"/>
      <c r="AE2910" s="19"/>
      <c r="AF2910" s="19"/>
      <c r="AG2910" s="19"/>
      <c r="AH2910" s="19"/>
      <c r="AI2910" s="19"/>
      <c r="AJ2910" s="19"/>
      <c r="AK2910" s="19"/>
      <c r="AL2910" s="31">
        <v>266140</v>
      </c>
      <c r="AM2910" s="31">
        <v>830018</v>
      </c>
      <c r="AN2910" s="31">
        <v>690987</v>
      </c>
      <c r="AO2910" s="31">
        <v>792309</v>
      </c>
      <c r="AP2910" s="31">
        <v>685574</v>
      </c>
      <c r="AQ2910" s="31">
        <v>698054</v>
      </c>
      <c r="AR2910" s="31">
        <v>642907</v>
      </c>
      <c r="AS2910" s="31">
        <v>734759</v>
      </c>
      <c r="AT2910" s="31">
        <v>702393</v>
      </c>
      <c r="AU2910" s="31">
        <v>617654</v>
      </c>
      <c r="AV2910" s="31">
        <v>673677</v>
      </c>
      <c r="AW2910" s="31">
        <v>718206</v>
      </c>
      <c r="AX2910" s="31">
        <v>64405</v>
      </c>
      <c r="AY2910" s="31">
        <v>40329</v>
      </c>
      <c r="AZ2910" s="31">
        <v>104734</v>
      </c>
    </row>
    <row r="2911" spans="1:52" ht="15" customHeight="1">
      <c r="A2911" s="29" t="s">
        <v>8444</v>
      </c>
      <c r="B2911" s="34">
        <v>35662</v>
      </c>
      <c r="C2911" s="28">
        <v>300</v>
      </c>
      <c r="D2911" s="28">
        <v>33.4</v>
      </c>
      <c r="E2911" s="28">
        <v>30</v>
      </c>
      <c r="F2911" s="29" t="s">
        <v>440</v>
      </c>
      <c r="G2911" s="29" t="s">
        <v>8413</v>
      </c>
      <c r="H2911" s="28">
        <v>671</v>
      </c>
      <c r="I2911" s="29" t="s">
        <v>8291</v>
      </c>
      <c r="J2911" s="33" t="s">
        <v>8443</v>
      </c>
      <c r="K2911" s="29" t="s">
        <v>178</v>
      </c>
      <c r="L2911" s="29" t="s">
        <v>8416</v>
      </c>
      <c r="M2911" s="29" t="s">
        <v>2515</v>
      </c>
      <c r="N2911" s="28">
        <v>469799</v>
      </c>
      <c r="O2911" s="28">
        <v>6278134</v>
      </c>
      <c r="P2911" s="29" t="s">
        <v>8442</v>
      </c>
      <c r="Q2911" s="32" t="s">
        <v>174</v>
      </c>
      <c r="R2911" s="19"/>
      <c r="S2911" s="19"/>
      <c r="T2911" s="19"/>
      <c r="U2911" s="19"/>
      <c r="V2911" s="19"/>
      <c r="W2911" s="19"/>
      <c r="X2911" s="19"/>
      <c r="Y2911" s="19"/>
      <c r="Z2911" s="19"/>
      <c r="AA2911" s="19"/>
      <c r="AB2911" s="19"/>
      <c r="AC2911" s="19"/>
      <c r="AD2911" s="19"/>
      <c r="AE2911" s="19"/>
      <c r="AF2911" s="19"/>
      <c r="AG2911" s="19"/>
      <c r="AH2911" s="19"/>
      <c r="AI2911" s="19"/>
      <c r="AJ2911" s="19"/>
      <c r="AK2911" s="19"/>
      <c r="AL2911" s="31">
        <v>265017</v>
      </c>
      <c r="AM2911" s="31">
        <v>823711</v>
      </c>
      <c r="AN2911" s="31">
        <v>704324</v>
      </c>
      <c r="AO2911" s="31">
        <v>777249</v>
      </c>
      <c r="AP2911" s="31">
        <v>659232</v>
      </c>
      <c r="AQ2911" s="31">
        <v>681538</v>
      </c>
      <c r="AR2911" s="31">
        <v>620440</v>
      </c>
      <c r="AS2911" s="31">
        <v>693058</v>
      </c>
      <c r="AT2911" s="31">
        <v>672269</v>
      </c>
      <c r="AU2911" s="31">
        <v>620998</v>
      </c>
      <c r="AV2911" s="31">
        <v>818058</v>
      </c>
      <c r="AW2911" s="31">
        <v>612243</v>
      </c>
      <c r="AX2911" s="31">
        <v>60687</v>
      </c>
      <c r="AY2911" s="31">
        <v>39239</v>
      </c>
      <c r="AZ2911" s="31">
        <v>99926</v>
      </c>
    </row>
    <row r="2912" spans="1:52" ht="15" customHeight="1">
      <c r="A2912" s="29" t="s">
        <v>8441</v>
      </c>
      <c r="B2912" s="34">
        <v>36234</v>
      </c>
      <c r="C2912" s="28">
        <v>1000</v>
      </c>
      <c r="D2912" s="28">
        <v>54.2</v>
      </c>
      <c r="E2912" s="28">
        <v>45</v>
      </c>
      <c r="F2912" s="29" t="s">
        <v>440</v>
      </c>
      <c r="G2912" s="29" t="s">
        <v>801</v>
      </c>
      <c r="H2912" s="28">
        <v>671</v>
      </c>
      <c r="I2912" s="29" t="s">
        <v>8291</v>
      </c>
      <c r="J2912" s="33" t="s">
        <v>8440</v>
      </c>
      <c r="K2912" s="29" t="s">
        <v>178</v>
      </c>
      <c r="L2912" s="29" t="s">
        <v>8433</v>
      </c>
      <c r="M2912" s="29" t="s">
        <v>8432</v>
      </c>
      <c r="N2912" s="28">
        <v>467594</v>
      </c>
      <c r="O2912" s="28">
        <v>6280710</v>
      </c>
      <c r="P2912" s="29" t="s">
        <v>8439</v>
      </c>
      <c r="Q2912" s="32" t="s">
        <v>174</v>
      </c>
      <c r="R2912" s="19"/>
      <c r="S2912" s="19"/>
      <c r="T2912" s="19"/>
      <c r="U2912" s="19"/>
      <c r="V2912" s="19"/>
      <c r="W2912" s="19"/>
      <c r="X2912" s="19"/>
      <c r="Y2912" s="19"/>
      <c r="Z2912" s="19"/>
      <c r="AA2912" s="19"/>
      <c r="AB2912" s="19"/>
      <c r="AC2912" s="19"/>
      <c r="AD2912" s="19"/>
      <c r="AE2912" s="19"/>
      <c r="AF2912" s="19"/>
      <c r="AG2912" s="19"/>
      <c r="AH2912" s="19"/>
      <c r="AI2912" s="19"/>
      <c r="AJ2912" s="19"/>
      <c r="AK2912" s="19"/>
      <c r="AL2912" s="19"/>
      <c r="AM2912" s="19"/>
      <c r="AN2912" s="31">
        <v>1959236</v>
      </c>
      <c r="AO2912" s="31">
        <v>2936823</v>
      </c>
      <c r="AP2912" s="31">
        <v>2574749</v>
      </c>
      <c r="AQ2912" s="31">
        <v>2748806</v>
      </c>
      <c r="AR2912" s="31">
        <v>2410005</v>
      </c>
      <c r="AS2912" s="31">
        <v>2801097</v>
      </c>
      <c r="AT2912" s="31">
        <v>2771056</v>
      </c>
      <c r="AU2912" s="31">
        <v>2441524</v>
      </c>
      <c r="AV2912" s="31">
        <v>2992404</v>
      </c>
      <c r="AW2912" s="31">
        <v>2600342</v>
      </c>
      <c r="AX2912" s="31">
        <v>238655</v>
      </c>
      <c r="AY2912" s="31">
        <v>156938</v>
      </c>
      <c r="AZ2912" s="31">
        <v>395593</v>
      </c>
    </row>
    <row r="2913" spans="1:52" ht="15" customHeight="1">
      <c r="A2913" s="29" t="s">
        <v>8438</v>
      </c>
      <c r="B2913" s="34">
        <v>36234</v>
      </c>
      <c r="C2913" s="28">
        <v>1000</v>
      </c>
      <c r="D2913" s="28">
        <v>54.2</v>
      </c>
      <c r="E2913" s="28">
        <v>45</v>
      </c>
      <c r="F2913" s="29" t="s">
        <v>440</v>
      </c>
      <c r="G2913" s="29" t="s">
        <v>801</v>
      </c>
      <c r="H2913" s="28">
        <v>671</v>
      </c>
      <c r="I2913" s="29" t="s">
        <v>8291</v>
      </c>
      <c r="J2913" s="33" t="s">
        <v>8437</v>
      </c>
      <c r="K2913" s="29" t="s">
        <v>178</v>
      </c>
      <c r="L2913" s="29" t="s">
        <v>8433</v>
      </c>
      <c r="M2913" s="29" t="s">
        <v>575</v>
      </c>
      <c r="N2913" s="28">
        <v>467409</v>
      </c>
      <c r="O2913" s="28">
        <v>6280946</v>
      </c>
      <c r="P2913" s="29" t="s">
        <v>8436</v>
      </c>
      <c r="Q2913" s="32" t="s">
        <v>174</v>
      </c>
      <c r="R2913" s="19"/>
      <c r="S2913" s="19"/>
      <c r="T2913" s="19"/>
      <c r="U2913" s="19"/>
      <c r="V2913" s="19"/>
      <c r="W2913" s="19"/>
      <c r="X2913" s="19"/>
      <c r="Y2913" s="19"/>
      <c r="Z2913" s="19"/>
      <c r="AA2913" s="19"/>
      <c r="AB2913" s="19"/>
      <c r="AC2913" s="19"/>
      <c r="AD2913" s="19"/>
      <c r="AE2913" s="19"/>
      <c r="AF2913" s="19"/>
      <c r="AG2913" s="19"/>
      <c r="AH2913" s="19"/>
      <c r="AI2913" s="19"/>
      <c r="AJ2913" s="19"/>
      <c r="AK2913" s="19"/>
      <c r="AL2913" s="19"/>
      <c r="AM2913" s="19"/>
      <c r="AN2913" s="31">
        <v>2004532</v>
      </c>
      <c r="AO2913" s="31">
        <v>2987595</v>
      </c>
      <c r="AP2913" s="31">
        <v>2565290</v>
      </c>
      <c r="AQ2913" s="31">
        <v>2775388</v>
      </c>
      <c r="AR2913" s="31">
        <v>2426540</v>
      </c>
      <c r="AS2913" s="31">
        <v>2775378</v>
      </c>
      <c r="AT2913" s="31">
        <v>2738101</v>
      </c>
      <c r="AU2913" s="31">
        <v>2560080</v>
      </c>
      <c r="AV2913" s="31">
        <v>3030512</v>
      </c>
      <c r="AW2913" s="31">
        <v>2782904</v>
      </c>
      <c r="AX2913" s="31">
        <v>234642</v>
      </c>
      <c r="AY2913" s="31">
        <v>160659</v>
      </c>
      <c r="AZ2913" s="31">
        <v>395301</v>
      </c>
    </row>
    <row r="2914" spans="1:52" ht="15" customHeight="1">
      <c r="A2914" s="29" t="s">
        <v>8435</v>
      </c>
      <c r="B2914" s="34">
        <v>36234</v>
      </c>
      <c r="C2914" s="28">
        <v>1000</v>
      </c>
      <c r="D2914" s="28">
        <v>54.2</v>
      </c>
      <c r="E2914" s="28">
        <v>45</v>
      </c>
      <c r="F2914" s="29" t="s">
        <v>440</v>
      </c>
      <c r="G2914" s="29" t="s">
        <v>801</v>
      </c>
      <c r="H2914" s="28">
        <v>671</v>
      </c>
      <c r="I2914" s="29" t="s">
        <v>8291</v>
      </c>
      <c r="J2914" s="33" t="s">
        <v>8434</v>
      </c>
      <c r="K2914" s="29" t="s">
        <v>178</v>
      </c>
      <c r="L2914" s="29" t="s">
        <v>8433</v>
      </c>
      <c r="M2914" s="29" t="s">
        <v>8432</v>
      </c>
      <c r="N2914" s="28">
        <v>467226</v>
      </c>
      <c r="O2914" s="28">
        <v>6281182</v>
      </c>
      <c r="P2914" s="29" t="s">
        <v>8431</v>
      </c>
      <c r="Q2914" s="32" t="s">
        <v>174</v>
      </c>
      <c r="R2914" s="19"/>
      <c r="S2914" s="19"/>
      <c r="T2914" s="19"/>
      <c r="U2914" s="19"/>
      <c r="V2914" s="19"/>
      <c r="W2914" s="19"/>
      <c r="X2914" s="19"/>
      <c r="Y2914" s="19"/>
      <c r="Z2914" s="19"/>
      <c r="AA2914" s="19"/>
      <c r="AB2914" s="19"/>
      <c r="AC2914" s="19"/>
      <c r="AD2914" s="19"/>
      <c r="AE2914" s="19"/>
      <c r="AF2914" s="19"/>
      <c r="AG2914" s="19"/>
      <c r="AH2914" s="19"/>
      <c r="AI2914" s="19"/>
      <c r="AJ2914" s="19"/>
      <c r="AK2914" s="19"/>
      <c r="AL2914" s="19"/>
      <c r="AM2914" s="19"/>
      <c r="AN2914" s="31">
        <v>2051989</v>
      </c>
      <c r="AO2914" s="31">
        <v>2904933</v>
      </c>
      <c r="AP2914" s="31">
        <v>2623483</v>
      </c>
      <c r="AQ2914" s="31">
        <v>2819627</v>
      </c>
      <c r="AR2914" s="31">
        <v>2401365</v>
      </c>
      <c r="AS2914" s="31">
        <v>2796294</v>
      </c>
      <c r="AT2914" s="31">
        <v>2769330</v>
      </c>
      <c r="AU2914" s="31">
        <v>2541817</v>
      </c>
      <c r="AV2914" s="31">
        <v>3043975</v>
      </c>
      <c r="AW2914" s="31">
        <v>2731691</v>
      </c>
      <c r="AX2914" s="31">
        <v>239006</v>
      </c>
      <c r="AY2914" s="31">
        <v>163085</v>
      </c>
      <c r="AZ2914" s="31">
        <v>402091</v>
      </c>
    </row>
    <row r="2915" spans="1:52" ht="15" customHeight="1">
      <c r="A2915" s="29" t="s">
        <v>8430</v>
      </c>
      <c r="B2915" s="34">
        <v>36306</v>
      </c>
      <c r="C2915" s="28">
        <v>660</v>
      </c>
      <c r="D2915" s="28">
        <v>47</v>
      </c>
      <c r="E2915" s="28">
        <v>40</v>
      </c>
      <c r="F2915" s="29" t="s">
        <v>242</v>
      </c>
      <c r="G2915" s="29" t="s">
        <v>3687</v>
      </c>
      <c r="H2915" s="28">
        <v>671</v>
      </c>
      <c r="I2915" s="29" t="s">
        <v>8291</v>
      </c>
      <c r="J2915" s="33" t="s">
        <v>8429</v>
      </c>
      <c r="K2915" s="29" t="s">
        <v>178</v>
      </c>
      <c r="L2915" s="29" t="s">
        <v>8428</v>
      </c>
      <c r="M2915" s="29" t="s">
        <v>5321</v>
      </c>
      <c r="N2915" s="28">
        <v>472695</v>
      </c>
      <c r="O2915" s="28">
        <v>6281174</v>
      </c>
      <c r="P2915" s="29" t="s">
        <v>8427</v>
      </c>
      <c r="Q2915" s="32" t="s">
        <v>174</v>
      </c>
      <c r="R2915" s="19"/>
      <c r="S2915" s="19"/>
      <c r="T2915" s="19"/>
      <c r="U2915" s="19"/>
      <c r="V2915" s="19"/>
      <c r="W2915" s="19"/>
      <c r="X2915" s="19"/>
      <c r="Y2915" s="19"/>
      <c r="Z2915" s="19"/>
      <c r="AA2915" s="19"/>
      <c r="AB2915" s="19"/>
      <c r="AC2915" s="19"/>
      <c r="AD2915" s="19"/>
      <c r="AE2915" s="19"/>
      <c r="AF2915" s="19"/>
      <c r="AG2915" s="19"/>
      <c r="AH2915" s="19"/>
      <c r="AI2915" s="19"/>
      <c r="AJ2915" s="19"/>
      <c r="AK2915" s="19"/>
      <c r="AL2915" s="19"/>
      <c r="AM2915" s="19"/>
      <c r="AN2915" s="31">
        <v>798716</v>
      </c>
      <c r="AO2915" s="31">
        <v>1941337</v>
      </c>
      <c r="AP2915" s="31">
        <v>1623327</v>
      </c>
      <c r="AQ2915" s="31">
        <v>1598598</v>
      </c>
      <c r="AR2915" s="31">
        <v>1551859</v>
      </c>
      <c r="AS2915" s="31">
        <v>1762736</v>
      </c>
      <c r="AT2915" s="31">
        <v>1693996</v>
      </c>
      <c r="AU2915" s="31">
        <v>1520396</v>
      </c>
      <c r="AV2915" s="31">
        <v>1868384</v>
      </c>
      <c r="AW2915" s="31">
        <v>1669307</v>
      </c>
      <c r="AX2915" s="31">
        <v>161505</v>
      </c>
      <c r="AY2915" s="31">
        <v>92085</v>
      </c>
      <c r="AZ2915" s="31">
        <v>253590</v>
      </c>
    </row>
    <row r="2916" spans="1:52" ht="15" customHeight="1">
      <c r="A2916" s="29" t="s">
        <v>8426</v>
      </c>
      <c r="B2916" s="34">
        <v>36306</v>
      </c>
      <c r="C2916" s="28">
        <v>660</v>
      </c>
      <c r="D2916" s="28">
        <v>47</v>
      </c>
      <c r="E2916" s="28">
        <v>45</v>
      </c>
      <c r="F2916" s="29" t="s">
        <v>242</v>
      </c>
      <c r="G2916" s="29" t="s">
        <v>3687</v>
      </c>
      <c r="H2916" s="28">
        <v>671</v>
      </c>
      <c r="I2916" s="29" t="s">
        <v>8291</v>
      </c>
      <c r="J2916" s="33" t="s">
        <v>8425</v>
      </c>
      <c r="K2916" s="29" t="s">
        <v>178</v>
      </c>
      <c r="L2916" s="29" t="s">
        <v>8424</v>
      </c>
      <c r="M2916" s="29" t="s">
        <v>1247</v>
      </c>
      <c r="N2916" s="28">
        <v>472896</v>
      </c>
      <c r="O2916" s="28">
        <v>6281156</v>
      </c>
      <c r="P2916" s="29" t="s">
        <v>8423</v>
      </c>
      <c r="Q2916" s="32" t="s">
        <v>174</v>
      </c>
      <c r="R2916" s="19"/>
      <c r="S2916" s="19"/>
      <c r="T2916" s="19"/>
      <c r="U2916" s="19"/>
      <c r="V2916" s="19"/>
      <c r="W2916" s="19"/>
      <c r="X2916" s="19"/>
      <c r="Y2916" s="19"/>
      <c r="Z2916" s="19"/>
      <c r="AA2916" s="19"/>
      <c r="AB2916" s="19"/>
      <c r="AC2916" s="19"/>
      <c r="AD2916" s="19"/>
      <c r="AE2916" s="19"/>
      <c r="AF2916" s="19"/>
      <c r="AG2916" s="19"/>
      <c r="AH2916" s="19"/>
      <c r="AI2916" s="19"/>
      <c r="AJ2916" s="19"/>
      <c r="AK2916" s="19"/>
      <c r="AL2916" s="19"/>
      <c r="AM2916" s="19"/>
      <c r="AN2916" s="31">
        <v>923465</v>
      </c>
      <c r="AO2916" s="31">
        <v>1926624</v>
      </c>
      <c r="AP2916" s="31">
        <v>1629779</v>
      </c>
      <c r="AQ2916" s="31">
        <v>1687315</v>
      </c>
      <c r="AR2916" s="31">
        <v>1549764</v>
      </c>
      <c r="AS2916" s="31">
        <v>1766915</v>
      </c>
      <c r="AT2916" s="31">
        <v>1738855</v>
      </c>
      <c r="AU2916" s="31">
        <v>1549070</v>
      </c>
      <c r="AV2916" s="31">
        <v>1939865</v>
      </c>
      <c r="AW2916" s="31">
        <v>1705914</v>
      </c>
      <c r="AX2916" s="31">
        <v>168532</v>
      </c>
      <c r="AY2916" s="31">
        <v>95906</v>
      </c>
      <c r="AZ2916" s="31">
        <v>264438</v>
      </c>
    </row>
    <row r="2917" spans="1:52" ht="15" customHeight="1">
      <c r="A2917" s="29" t="s">
        <v>8422</v>
      </c>
      <c r="B2917" s="34">
        <v>36306</v>
      </c>
      <c r="C2917" s="28">
        <v>660</v>
      </c>
      <c r="D2917" s="28">
        <v>47</v>
      </c>
      <c r="E2917" s="28">
        <v>45</v>
      </c>
      <c r="F2917" s="29" t="s">
        <v>242</v>
      </c>
      <c r="G2917" s="29" t="s">
        <v>3687</v>
      </c>
      <c r="H2917" s="28">
        <v>671</v>
      </c>
      <c r="I2917" s="29" t="s">
        <v>8291</v>
      </c>
      <c r="J2917" s="33" t="s">
        <v>8421</v>
      </c>
      <c r="K2917" s="29" t="s">
        <v>178</v>
      </c>
      <c r="L2917" s="29" t="s">
        <v>8420</v>
      </c>
      <c r="M2917" s="29" t="s">
        <v>1325</v>
      </c>
      <c r="N2917" s="28">
        <v>473093</v>
      </c>
      <c r="O2917" s="28">
        <v>6281136</v>
      </c>
      <c r="P2917" s="29" t="s">
        <v>8419</v>
      </c>
      <c r="Q2917" s="32" t="s">
        <v>174</v>
      </c>
      <c r="R2917" s="19"/>
      <c r="S2917" s="19"/>
      <c r="T2917" s="19"/>
      <c r="U2917" s="19"/>
      <c r="V2917" s="19"/>
      <c r="W2917" s="19"/>
      <c r="X2917" s="19"/>
      <c r="Y2917" s="19"/>
      <c r="Z2917" s="19"/>
      <c r="AA2917" s="19"/>
      <c r="AB2917" s="19"/>
      <c r="AC2917" s="19"/>
      <c r="AD2917" s="19"/>
      <c r="AE2917" s="19"/>
      <c r="AF2917" s="19"/>
      <c r="AG2917" s="19"/>
      <c r="AH2917" s="19"/>
      <c r="AI2917" s="19"/>
      <c r="AJ2917" s="19"/>
      <c r="AK2917" s="19"/>
      <c r="AL2917" s="19"/>
      <c r="AM2917" s="19"/>
      <c r="AN2917" s="31">
        <v>916299</v>
      </c>
      <c r="AO2917" s="31">
        <v>1902653</v>
      </c>
      <c r="AP2917" s="31">
        <v>1608579</v>
      </c>
      <c r="AQ2917" s="31">
        <v>1428706</v>
      </c>
      <c r="AR2917" s="31">
        <v>1498047</v>
      </c>
      <c r="AS2917" s="31">
        <v>1784236</v>
      </c>
      <c r="AT2917" s="31">
        <v>1752706</v>
      </c>
      <c r="AU2917" s="31">
        <v>1561972</v>
      </c>
      <c r="AV2917" s="31">
        <v>1930261</v>
      </c>
      <c r="AW2917" s="31">
        <v>1720211</v>
      </c>
      <c r="AX2917" s="31">
        <v>169679</v>
      </c>
      <c r="AY2917" s="31">
        <v>100953</v>
      </c>
      <c r="AZ2917" s="31">
        <v>270632</v>
      </c>
    </row>
    <row r="2918" spans="1:52" ht="15" customHeight="1">
      <c r="A2918" s="29" t="s">
        <v>8418</v>
      </c>
      <c r="B2918" s="34">
        <v>36829</v>
      </c>
      <c r="C2918" s="28">
        <v>300</v>
      </c>
      <c r="D2918" s="28">
        <v>33.4</v>
      </c>
      <c r="E2918" s="28">
        <v>30</v>
      </c>
      <c r="F2918" s="29" t="s">
        <v>440</v>
      </c>
      <c r="G2918" s="29" t="s">
        <v>8413</v>
      </c>
      <c r="H2918" s="28">
        <v>671</v>
      </c>
      <c r="I2918" s="29" t="s">
        <v>8291</v>
      </c>
      <c r="J2918" s="33" t="s">
        <v>8417</v>
      </c>
      <c r="K2918" s="29" t="s">
        <v>178</v>
      </c>
      <c r="L2918" s="29" t="s">
        <v>8416</v>
      </c>
      <c r="M2918" s="29" t="s">
        <v>2515</v>
      </c>
      <c r="N2918" s="28">
        <v>469819</v>
      </c>
      <c r="O2918" s="28">
        <v>6277980</v>
      </c>
      <c r="P2918" s="29" t="s">
        <v>8415</v>
      </c>
      <c r="Q2918" s="32" t="s">
        <v>174</v>
      </c>
      <c r="R2918" s="19"/>
      <c r="S2918" s="19"/>
      <c r="T2918" s="19"/>
      <c r="U2918" s="19"/>
      <c r="V2918" s="19"/>
      <c r="W2918" s="19"/>
      <c r="X2918" s="19"/>
      <c r="Y2918" s="19"/>
      <c r="Z2918" s="19"/>
      <c r="AA2918" s="19"/>
      <c r="AB2918" s="19"/>
      <c r="AC2918" s="19"/>
      <c r="AD2918" s="19"/>
      <c r="AE2918" s="19"/>
      <c r="AF2918" s="19"/>
      <c r="AG2918" s="19"/>
      <c r="AH2918" s="19"/>
      <c r="AI2918" s="19"/>
      <c r="AJ2918" s="19"/>
      <c r="AK2918" s="19"/>
      <c r="AL2918" s="19"/>
      <c r="AM2918" s="19"/>
      <c r="AN2918" s="19"/>
      <c r="AO2918" s="31">
        <v>100686</v>
      </c>
      <c r="AP2918" s="31">
        <v>713709</v>
      </c>
      <c r="AQ2918" s="31">
        <v>767523</v>
      </c>
      <c r="AR2918" s="31">
        <v>695996</v>
      </c>
      <c r="AS2918" s="31">
        <v>777153</v>
      </c>
      <c r="AT2918" s="31">
        <v>755161</v>
      </c>
      <c r="AU2918" s="31">
        <v>707831</v>
      </c>
      <c r="AV2918" s="31">
        <v>869766</v>
      </c>
      <c r="AW2918" s="31">
        <v>766678</v>
      </c>
      <c r="AX2918" s="31">
        <v>68168</v>
      </c>
      <c r="AY2918" s="31">
        <v>42350</v>
      </c>
      <c r="AZ2918" s="31">
        <v>110518</v>
      </c>
    </row>
    <row r="2919" spans="1:52" ht="15" customHeight="1">
      <c r="A2919" s="29" t="s">
        <v>8414</v>
      </c>
      <c r="B2919" s="34">
        <v>31345</v>
      </c>
      <c r="C2919" s="28">
        <v>95</v>
      </c>
      <c r="D2919" s="28">
        <v>19.399999999999999</v>
      </c>
      <c r="E2919" s="28">
        <v>24.5</v>
      </c>
      <c r="F2919" s="29" t="s">
        <v>440</v>
      </c>
      <c r="G2919" s="29" t="s">
        <v>8392</v>
      </c>
      <c r="H2919" s="28">
        <v>671</v>
      </c>
      <c r="I2919" s="29" t="s">
        <v>8291</v>
      </c>
      <c r="J2919" s="33" t="s">
        <v>8412</v>
      </c>
      <c r="K2919" s="29" t="s">
        <v>178</v>
      </c>
      <c r="L2919" s="29" t="s">
        <v>8395</v>
      </c>
      <c r="M2919" s="29" t="s">
        <v>2407</v>
      </c>
      <c r="N2919" s="28">
        <v>473079.7</v>
      </c>
      <c r="O2919" s="28">
        <v>6269479</v>
      </c>
      <c r="P2919" s="29" t="s">
        <v>8394</v>
      </c>
      <c r="Q2919" s="32" t="s">
        <v>919</v>
      </c>
      <c r="R2919" s="19"/>
      <c r="S2919" s="19"/>
      <c r="T2919" s="19"/>
      <c r="U2919" s="19"/>
      <c r="V2919" s="19"/>
      <c r="W2919" s="19"/>
      <c r="X2919" s="19"/>
      <c r="Y2919" s="19"/>
      <c r="Z2919" s="31">
        <v>16310.2880859375</v>
      </c>
      <c r="AA2919" s="31">
        <v>184268.71875</v>
      </c>
      <c r="AB2919" s="31">
        <v>227542.59375</v>
      </c>
      <c r="AC2919" s="31">
        <v>256202.875</v>
      </c>
      <c r="AD2919" s="31">
        <v>274890.125</v>
      </c>
      <c r="AE2919" s="31">
        <v>286692.8125</v>
      </c>
      <c r="AF2919" s="31">
        <v>251233.953125</v>
      </c>
      <c r="AG2919" s="31">
        <v>244408.34375</v>
      </c>
      <c r="AH2919" s="31">
        <v>273684.21875</v>
      </c>
      <c r="AI2919" s="31">
        <v>273081.90625</v>
      </c>
      <c r="AJ2919" s="31">
        <v>246874.65625</v>
      </c>
      <c r="AK2919" s="31">
        <v>221473.21875</v>
      </c>
      <c r="AL2919" s="31">
        <v>239110.1875</v>
      </c>
      <c r="AM2919" s="31">
        <v>254975.625</v>
      </c>
      <c r="AN2919" s="31">
        <v>217907.828125</v>
      </c>
      <c r="AO2919" s="31">
        <v>239034.390625</v>
      </c>
      <c r="AP2919" s="31">
        <v>209336.7509765625</v>
      </c>
      <c r="AQ2919" s="31">
        <v>236439.955078125</v>
      </c>
      <c r="AR2919" s="31">
        <v>186266.89013671875</v>
      </c>
      <c r="AS2919" s="31">
        <v>206118.669921875</v>
      </c>
      <c r="AT2919" s="31">
        <v>188854.888671875</v>
      </c>
      <c r="AU2919" s="31">
        <v>183106.44482421875</v>
      </c>
      <c r="AV2919" s="31">
        <v>179091.77392578125</v>
      </c>
      <c r="AW2919" s="31">
        <v>84583.109252929688</v>
      </c>
      <c r="AX2919" s="31">
        <v>6458.22216796875</v>
      </c>
      <c r="AY2919" s="31">
        <v>2918.221923828125</v>
      </c>
      <c r="AZ2919" s="31">
        <v>9376.444091796875</v>
      </c>
    </row>
    <row r="2920" spans="1:52" ht="15" customHeight="1">
      <c r="A2920" s="29" t="s">
        <v>8411</v>
      </c>
      <c r="B2920" s="34">
        <v>31345</v>
      </c>
      <c r="C2920" s="28">
        <v>95</v>
      </c>
      <c r="D2920" s="28">
        <v>19.399999999999999</v>
      </c>
      <c r="E2920" s="28">
        <v>24.5</v>
      </c>
      <c r="F2920" s="29" t="s">
        <v>440</v>
      </c>
      <c r="G2920" s="29" t="s">
        <v>8392</v>
      </c>
      <c r="H2920" s="28">
        <v>671</v>
      </c>
      <c r="I2920" s="29" t="s">
        <v>8291</v>
      </c>
      <c r="J2920" s="33" t="s">
        <v>8410</v>
      </c>
      <c r="K2920" s="29" t="s">
        <v>178</v>
      </c>
      <c r="L2920" s="29" t="s">
        <v>8395</v>
      </c>
      <c r="M2920" s="29" t="s">
        <v>2407</v>
      </c>
      <c r="N2920" s="28">
        <v>473056.4</v>
      </c>
      <c r="O2920" s="28">
        <v>6269396</v>
      </c>
      <c r="P2920" s="29" t="s">
        <v>8394</v>
      </c>
      <c r="Q2920" s="32" t="s">
        <v>919</v>
      </c>
      <c r="R2920" s="19"/>
      <c r="S2920" s="19"/>
      <c r="T2920" s="19"/>
      <c r="U2920" s="19"/>
      <c r="V2920" s="19"/>
      <c r="W2920" s="19"/>
      <c r="X2920" s="19"/>
      <c r="Y2920" s="19"/>
      <c r="Z2920" s="31">
        <v>16310.2880859375</v>
      </c>
      <c r="AA2920" s="31">
        <v>184268.71875</v>
      </c>
      <c r="AB2920" s="31">
        <v>227542.59375</v>
      </c>
      <c r="AC2920" s="31">
        <v>256202.875</v>
      </c>
      <c r="AD2920" s="31">
        <v>274890.125</v>
      </c>
      <c r="AE2920" s="31">
        <v>286692.8125</v>
      </c>
      <c r="AF2920" s="31">
        <v>251233.953125</v>
      </c>
      <c r="AG2920" s="31">
        <v>244408.34375</v>
      </c>
      <c r="AH2920" s="31">
        <v>273684.21875</v>
      </c>
      <c r="AI2920" s="31">
        <v>273081.90625</v>
      </c>
      <c r="AJ2920" s="31">
        <v>246874.65625</v>
      </c>
      <c r="AK2920" s="31">
        <v>221473.21875</v>
      </c>
      <c r="AL2920" s="31">
        <v>239110.1875</v>
      </c>
      <c r="AM2920" s="31">
        <v>254975.625</v>
      </c>
      <c r="AN2920" s="31">
        <v>217907.828125</v>
      </c>
      <c r="AO2920" s="31">
        <v>239034.390625</v>
      </c>
      <c r="AP2920" s="31">
        <v>209336.7509765625</v>
      </c>
      <c r="AQ2920" s="31">
        <v>236439.955078125</v>
      </c>
      <c r="AR2920" s="31">
        <v>186266.89013671875</v>
      </c>
      <c r="AS2920" s="31">
        <v>206118.669921875</v>
      </c>
      <c r="AT2920" s="31">
        <v>188854.888671875</v>
      </c>
      <c r="AU2920" s="31">
        <v>183106.44482421875</v>
      </c>
      <c r="AV2920" s="31">
        <v>179091.77392578125</v>
      </c>
      <c r="AW2920" s="31">
        <v>84583.109252929688</v>
      </c>
      <c r="AX2920" s="31">
        <v>6458.22216796875</v>
      </c>
      <c r="AY2920" s="31">
        <v>2918.221923828125</v>
      </c>
      <c r="AZ2920" s="31">
        <v>9376.444091796875</v>
      </c>
    </row>
    <row r="2921" spans="1:52" ht="15" customHeight="1">
      <c r="A2921" s="29" t="s">
        <v>8409</v>
      </c>
      <c r="B2921" s="34">
        <v>31345</v>
      </c>
      <c r="C2921" s="28">
        <v>95</v>
      </c>
      <c r="D2921" s="28">
        <v>19.399999999999999</v>
      </c>
      <c r="E2921" s="28">
        <v>24.5</v>
      </c>
      <c r="F2921" s="29" t="s">
        <v>440</v>
      </c>
      <c r="G2921" s="29" t="s">
        <v>8392</v>
      </c>
      <c r="H2921" s="28">
        <v>671</v>
      </c>
      <c r="I2921" s="29" t="s">
        <v>8291</v>
      </c>
      <c r="J2921" s="33" t="s">
        <v>8408</v>
      </c>
      <c r="K2921" s="29" t="s">
        <v>178</v>
      </c>
      <c r="L2921" s="29" t="s">
        <v>8395</v>
      </c>
      <c r="M2921" s="29" t="s">
        <v>176</v>
      </c>
      <c r="N2921" s="28">
        <v>473033.1</v>
      </c>
      <c r="O2921" s="28">
        <v>6269312</v>
      </c>
      <c r="P2921" s="29" t="s">
        <v>8394</v>
      </c>
      <c r="Q2921" s="32" t="s">
        <v>919</v>
      </c>
      <c r="R2921" s="19"/>
      <c r="S2921" s="19"/>
      <c r="T2921" s="19"/>
      <c r="U2921" s="19"/>
      <c r="V2921" s="19"/>
      <c r="W2921" s="19"/>
      <c r="X2921" s="19"/>
      <c r="Y2921" s="19"/>
      <c r="Z2921" s="31">
        <v>16310.2880859375</v>
      </c>
      <c r="AA2921" s="31">
        <v>184268.71875</v>
      </c>
      <c r="AB2921" s="31">
        <v>227542.59375</v>
      </c>
      <c r="AC2921" s="31">
        <v>256202.875</v>
      </c>
      <c r="AD2921" s="31">
        <v>274890.125</v>
      </c>
      <c r="AE2921" s="31">
        <v>286692.8125</v>
      </c>
      <c r="AF2921" s="31">
        <v>251233.953125</v>
      </c>
      <c r="AG2921" s="31">
        <v>244408.34375</v>
      </c>
      <c r="AH2921" s="31">
        <v>273684.21875</v>
      </c>
      <c r="AI2921" s="31">
        <v>273081.90625</v>
      </c>
      <c r="AJ2921" s="31">
        <v>246874.65625</v>
      </c>
      <c r="AK2921" s="31">
        <v>221473.21875</v>
      </c>
      <c r="AL2921" s="31">
        <v>239110.1875</v>
      </c>
      <c r="AM2921" s="31">
        <v>254975.625</v>
      </c>
      <c r="AN2921" s="31">
        <v>217907.828125</v>
      </c>
      <c r="AO2921" s="31">
        <v>239034.390625</v>
      </c>
      <c r="AP2921" s="31">
        <v>209336.7509765625</v>
      </c>
      <c r="AQ2921" s="31">
        <v>236439.955078125</v>
      </c>
      <c r="AR2921" s="31">
        <v>186266.89013671875</v>
      </c>
      <c r="AS2921" s="31">
        <v>206118.669921875</v>
      </c>
      <c r="AT2921" s="31">
        <v>188854.888671875</v>
      </c>
      <c r="AU2921" s="31">
        <v>183106.44482421875</v>
      </c>
      <c r="AV2921" s="31">
        <v>179091.77392578125</v>
      </c>
      <c r="AW2921" s="31">
        <v>84583.109252929688</v>
      </c>
      <c r="AX2921" s="31">
        <v>6458.22216796875</v>
      </c>
      <c r="AY2921" s="31">
        <v>2918.221923828125</v>
      </c>
      <c r="AZ2921" s="31">
        <v>9376.444091796875</v>
      </c>
    </row>
    <row r="2922" spans="1:52" ht="15" customHeight="1">
      <c r="A2922" s="29" t="s">
        <v>8407</v>
      </c>
      <c r="B2922" s="34">
        <v>31345</v>
      </c>
      <c r="C2922" s="28">
        <v>95</v>
      </c>
      <c r="D2922" s="28">
        <v>19.399999999999999</v>
      </c>
      <c r="E2922" s="28">
        <v>24.5</v>
      </c>
      <c r="F2922" s="29" t="s">
        <v>440</v>
      </c>
      <c r="G2922" s="29" t="s">
        <v>8392</v>
      </c>
      <c r="H2922" s="28">
        <v>671</v>
      </c>
      <c r="I2922" s="29" t="s">
        <v>8291</v>
      </c>
      <c r="J2922" s="33" t="s">
        <v>8406</v>
      </c>
      <c r="K2922" s="29" t="s">
        <v>178</v>
      </c>
      <c r="L2922" s="29" t="s">
        <v>8395</v>
      </c>
      <c r="M2922" s="29" t="s">
        <v>176</v>
      </c>
      <c r="N2922" s="28">
        <v>473009.8</v>
      </c>
      <c r="O2922" s="28">
        <v>6269229</v>
      </c>
      <c r="P2922" s="29" t="s">
        <v>8394</v>
      </c>
      <c r="Q2922" s="32" t="s">
        <v>919</v>
      </c>
      <c r="R2922" s="19"/>
      <c r="S2922" s="19"/>
      <c r="T2922" s="19"/>
      <c r="U2922" s="19"/>
      <c r="V2922" s="19"/>
      <c r="W2922" s="19"/>
      <c r="X2922" s="19"/>
      <c r="Y2922" s="19"/>
      <c r="Z2922" s="31">
        <v>16310.2880859375</v>
      </c>
      <c r="AA2922" s="31">
        <v>184268.71875</v>
      </c>
      <c r="AB2922" s="31">
        <v>227542.59375</v>
      </c>
      <c r="AC2922" s="31">
        <v>256202.875</v>
      </c>
      <c r="AD2922" s="31">
        <v>274890.125</v>
      </c>
      <c r="AE2922" s="31">
        <v>286692.8125</v>
      </c>
      <c r="AF2922" s="31">
        <v>251233.953125</v>
      </c>
      <c r="AG2922" s="31">
        <v>244408.34375</v>
      </c>
      <c r="AH2922" s="31">
        <v>273684.21875</v>
      </c>
      <c r="AI2922" s="31">
        <v>273081.90625</v>
      </c>
      <c r="AJ2922" s="31">
        <v>246874.65625</v>
      </c>
      <c r="AK2922" s="31">
        <v>221473.21875</v>
      </c>
      <c r="AL2922" s="31">
        <v>239110.1875</v>
      </c>
      <c r="AM2922" s="31">
        <v>254975.625</v>
      </c>
      <c r="AN2922" s="31">
        <v>217907.828125</v>
      </c>
      <c r="AO2922" s="31">
        <v>239034.390625</v>
      </c>
      <c r="AP2922" s="31">
        <v>209336.7509765625</v>
      </c>
      <c r="AQ2922" s="31">
        <v>236439.955078125</v>
      </c>
      <c r="AR2922" s="31">
        <v>186266.89013671875</v>
      </c>
      <c r="AS2922" s="31">
        <v>206118.669921875</v>
      </c>
      <c r="AT2922" s="31">
        <v>188854.888671875</v>
      </c>
      <c r="AU2922" s="31">
        <v>183106.44482421875</v>
      </c>
      <c r="AV2922" s="31">
        <v>179091.77392578125</v>
      </c>
      <c r="AW2922" s="31">
        <v>84583.109252929688</v>
      </c>
      <c r="AX2922" s="31">
        <v>6458.22216796875</v>
      </c>
      <c r="AY2922" s="31">
        <v>2918.221923828125</v>
      </c>
      <c r="AZ2922" s="31">
        <v>9376.444091796875</v>
      </c>
    </row>
    <row r="2923" spans="1:52" ht="15" customHeight="1">
      <c r="A2923" s="29" t="s">
        <v>8405</v>
      </c>
      <c r="B2923" s="34">
        <v>31345</v>
      </c>
      <c r="C2923" s="28">
        <v>95</v>
      </c>
      <c r="D2923" s="28">
        <v>19.399999999999999</v>
      </c>
      <c r="E2923" s="28">
        <v>24.5</v>
      </c>
      <c r="F2923" s="29" t="s">
        <v>440</v>
      </c>
      <c r="G2923" s="29" t="s">
        <v>8392</v>
      </c>
      <c r="H2923" s="28">
        <v>671</v>
      </c>
      <c r="I2923" s="29" t="s">
        <v>8291</v>
      </c>
      <c r="J2923" s="33" t="s">
        <v>8404</v>
      </c>
      <c r="K2923" s="29" t="s">
        <v>178</v>
      </c>
      <c r="L2923" s="29" t="s">
        <v>8395</v>
      </c>
      <c r="M2923" s="29" t="s">
        <v>176</v>
      </c>
      <c r="N2923" s="28">
        <v>472986.4</v>
      </c>
      <c r="O2923" s="28">
        <v>6269146</v>
      </c>
      <c r="P2923" s="29" t="s">
        <v>8394</v>
      </c>
      <c r="Q2923" s="32" t="s">
        <v>919</v>
      </c>
      <c r="R2923" s="19"/>
      <c r="S2923" s="19"/>
      <c r="T2923" s="19"/>
      <c r="U2923" s="19"/>
      <c r="V2923" s="19"/>
      <c r="W2923" s="19"/>
      <c r="X2923" s="19"/>
      <c r="Y2923" s="19"/>
      <c r="Z2923" s="31">
        <v>16310.2880859375</v>
      </c>
      <c r="AA2923" s="31">
        <v>184268.71875</v>
      </c>
      <c r="AB2923" s="31">
        <v>227542.59375</v>
      </c>
      <c r="AC2923" s="31">
        <v>256202.875</v>
      </c>
      <c r="AD2923" s="31">
        <v>274890.125</v>
      </c>
      <c r="AE2923" s="31">
        <v>286692.8125</v>
      </c>
      <c r="AF2923" s="31">
        <v>251233.953125</v>
      </c>
      <c r="AG2923" s="31">
        <v>244408.34375</v>
      </c>
      <c r="AH2923" s="31">
        <v>273684.21875</v>
      </c>
      <c r="AI2923" s="31">
        <v>273081.90625</v>
      </c>
      <c r="AJ2923" s="31">
        <v>246874.65625</v>
      </c>
      <c r="AK2923" s="31">
        <v>221473.21875</v>
      </c>
      <c r="AL2923" s="31">
        <v>239110.1875</v>
      </c>
      <c r="AM2923" s="31">
        <v>254975.625</v>
      </c>
      <c r="AN2923" s="31">
        <v>217907.828125</v>
      </c>
      <c r="AO2923" s="31">
        <v>239034.390625</v>
      </c>
      <c r="AP2923" s="31">
        <v>209336.7509765625</v>
      </c>
      <c r="AQ2923" s="31">
        <v>236439.955078125</v>
      </c>
      <c r="AR2923" s="31">
        <v>186266.89013671875</v>
      </c>
      <c r="AS2923" s="31">
        <v>206118.669921875</v>
      </c>
      <c r="AT2923" s="31">
        <v>188854.888671875</v>
      </c>
      <c r="AU2923" s="31">
        <v>183106.44482421875</v>
      </c>
      <c r="AV2923" s="31">
        <v>179091.77392578125</v>
      </c>
      <c r="AW2923" s="31">
        <v>84583.109252929688</v>
      </c>
      <c r="AX2923" s="31">
        <v>6458.22216796875</v>
      </c>
      <c r="AY2923" s="31">
        <v>2918.221923828125</v>
      </c>
      <c r="AZ2923" s="31">
        <v>9376.444091796875</v>
      </c>
    </row>
    <row r="2924" spans="1:52" ht="15" customHeight="1">
      <c r="A2924" s="29" t="s">
        <v>8403</v>
      </c>
      <c r="B2924" s="34">
        <v>31345</v>
      </c>
      <c r="C2924" s="28">
        <v>95</v>
      </c>
      <c r="D2924" s="28">
        <v>19.399999999999999</v>
      </c>
      <c r="E2924" s="28">
        <v>24.5</v>
      </c>
      <c r="F2924" s="29" t="s">
        <v>440</v>
      </c>
      <c r="G2924" s="29" t="s">
        <v>8392</v>
      </c>
      <c r="H2924" s="28">
        <v>671</v>
      </c>
      <c r="I2924" s="29" t="s">
        <v>8291</v>
      </c>
      <c r="J2924" s="33" t="s">
        <v>8402</v>
      </c>
      <c r="K2924" s="29" t="s">
        <v>178</v>
      </c>
      <c r="L2924" s="29" t="s">
        <v>8395</v>
      </c>
      <c r="M2924" s="29" t="s">
        <v>176</v>
      </c>
      <c r="N2924" s="28">
        <v>472962.1</v>
      </c>
      <c r="O2924" s="28">
        <v>6269062</v>
      </c>
      <c r="P2924" s="29" t="s">
        <v>8394</v>
      </c>
      <c r="Q2924" s="32" t="s">
        <v>919</v>
      </c>
      <c r="R2924" s="19"/>
      <c r="S2924" s="19"/>
      <c r="T2924" s="19"/>
      <c r="U2924" s="19"/>
      <c r="V2924" s="19"/>
      <c r="W2924" s="19"/>
      <c r="X2924" s="19"/>
      <c r="Y2924" s="19"/>
      <c r="Z2924" s="31">
        <v>16310.2880859375</v>
      </c>
      <c r="AA2924" s="31">
        <v>184268.71875</v>
      </c>
      <c r="AB2924" s="31">
        <v>227542.59375</v>
      </c>
      <c r="AC2924" s="31">
        <v>256202.875</v>
      </c>
      <c r="AD2924" s="31">
        <v>274890.125</v>
      </c>
      <c r="AE2924" s="31">
        <v>286692.8125</v>
      </c>
      <c r="AF2924" s="31">
        <v>251233.953125</v>
      </c>
      <c r="AG2924" s="31">
        <v>244408.34375</v>
      </c>
      <c r="AH2924" s="31">
        <v>273684.21875</v>
      </c>
      <c r="AI2924" s="31">
        <v>273081.90625</v>
      </c>
      <c r="AJ2924" s="31">
        <v>246874.65625</v>
      </c>
      <c r="AK2924" s="31">
        <v>221473.21875</v>
      </c>
      <c r="AL2924" s="31">
        <v>239110.1875</v>
      </c>
      <c r="AM2924" s="31">
        <v>254975.625</v>
      </c>
      <c r="AN2924" s="31">
        <v>217907.828125</v>
      </c>
      <c r="AO2924" s="31">
        <v>239034.390625</v>
      </c>
      <c r="AP2924" s="31">
        <v>209336.7509765625</v>
      </c>
      <c r="AQ2924" s="31">
        <v>236439.955078125</v>
      </c>
      <c r="AR2924" s="31">
        <v>186266.89013671875</v>
      </c>
      <c r="AS2924" s="31">
        <v>206118.669921875</v>
      </c>
      <c r="AT2924" s="31">
        <v>188854.888671875</v>
      </c>
      <c r="AU2924" s="31">
        <v>183106.44482421875</v>
      </c>
      <c r="AV2924" s="31">
        <v>179091.77392578125</v>
      </c>
      <c r="AW2924" s="31">
        <v>84583.109252929688</v>
      </c>
      <c r="AX2924" s="31">
        <v>6458.22216796875</v>
      </c>
      <c r="AY2924" s="31">
        <v>2918.221923828125</v>
      </c>
      <c r="AZ2924" s="31">
        <v>9376.444091796875</v>
      </c>
    </row>
    <row r="2925" spans="1:52" ht="15" customHeight="1">
      <c r="A2925" s="29" t="s">
        <v>8401</v>
      </c>
      <c r="B2925" s="34">
        <v>31345</v>
      </c>
      <c r="C2925" s="28">
        <v>95</v>
      </c>
      <c r="D2925" s="28">
        <v>19.399999999999999</v>
      </c>
      <c r="E2925" s="28">
        <v>24.5</v>
      </c>
      <c r="F2925" s="29" t="s">
        <v>440</v>
      </c>
      <c r="G2925" s="29" t="s">
        <v>8392</v>
      </c>
      <c r="H2925" s="28">
        <v>671</v>
      </c>
      <c r="I2925" s="29" t="s">
        <v>8291</v>
      </c>
      <c r="J2925" s="33" t="s">
        <v>8400</v>
      </c>
      <c r="K2925" s="29" t="s">
        <v>178</v>
      </c>
      <c r="L2925" s="29" t="s">
        <v>8395</v>
      </c>
      <c r="M2925" s="29" t="s">
        <v>176</v>
      </c>
      <c r="N2925" s="28">
        <v>472939.8</v>
      </c>
      <c r="O2925" s="28">
        <v>6268979</v>
      </c>
      <c r="P2925" s="29" t="s">
        <v>8394</v>
      </c>
      <c r="Q2925" s="32" t="s">
        <v>919</v>
      </c>
      <c r="R2925" s="19"/>
      <c r="S2925" s="19"/>
      <c r="T2925" s="19"/>
      <c r="U2925" s="19"/>
      <c r="V2925" s="19"/>
      <c r="W2925" s="19"/>
      <c r="X2925" s="19"/>
      <c r="Y2925" s="19"/>
      <c r="Z2925" s="31">
        <v>16310.2880859375</v>
      </c>
      <c r="AA2925" s="31">
        <v>184268.71875</v>
      </c>
      <c r="AB2925" s="31">
        <v>227542.59375</v>
      </c>
      <c r="AC2925" s="31">
        <v>256202.875</v>
      </c>
      <c r="AD2925" s="31">
        <v>274890.125</v>
      </c>
      <c r="AE2925" s="31">
        <v>286692.8125</v>
      </c>
      <c r="AF2925" s="31">
        <v>251233.953125</v>
      </c>
      <c r="AG2925" s="31">
        <v>244408.34375</v>
      </c>
      <c r="AH2925" s="31">
        <v>273684.21875</v>
      </c>
      <c r="AI2925" s="31">
        <v>273081.90625</v>
      </c>
      <c r="AJ2925" s="31">
        <v>246874.65625</v>
      </c>
      <c r="AK2925" s="31">
        <v>221473.21875</v>
      </c>
      <c r="AL2925" s="31">
        <v>239110.1875</v>
      </c>
      <c r="AM2925" s="31">
        <v>254975.625</v>
      </c>
      <c r="AN2925" s="31">
        <v>217907.828125</v>
      </c>
      <c r="AO2925" s="31">
        <v>239034.390625</v>
      </c>
      <c r="AP2925" s="31">
        <v>209336.7509765625</v>
      </c>
      <c r="AQ2925" s="31">
        <v>236439.955078125</v>
      </c>
      <c r="AR2925" s="31">
        <v>186266.89013671875</v>
      </c>
      <c r="AS2925" s="31">
        <v>206118.669921875</v>
      </c>
      <c r="AT2925" s="31">
        <v>188854.888671875</v>
      </c>
      <c r="AU2925" s="31">
        <v>183106.44482421875</v>
      </c>
      <c r="AV2925" s="31">
        <v>179091.77392578125</v>
      </c>
      <c r="AW2925" s="31">
        <v>84583.109252929688</v>
      </c>
      <c r="AX2925" s="31">
        <v>6458.22216796875</v>
      </c>
      <c r="AY2925" s="31">
        <v>2918.221923828125</v>
      </c>
      <c r="AZ2925" s="31">
        <v>9376.444091796875</v>
      </c>
    </row>
    <row r="2926" spans="1:52" ht="15" customHeight="1">
      <c r="A2926" s="29" t="s">
        <v>8399</v>
      </c>
      <c r="B2926" s="34">
        <v>31345</v>
      </c>
      <c r="C2926" s="28">
        <v>95</v>
      </c>
      <c r="D2926" s="28">
        <v>19.399999999999999</v>
      </c>
      <c r="E2926" s="28">
        <v>24.5</v>
      </c>
      <c r="F2926" s="29" t="s">
        <v>440</v>
      </c>
      <c r="G2926" s="29" t="s">
        <v>8392</v>
      </c>
      <c r="H2926" s="28">
        <v>671</v>
      </c>
      <c r="I2926" s="29" t="s">
        <v>8291</v>
      </c>
      <c r="J2926" s="33" t="s">
        <v>8398</v>
      </c>
      <c r="K2926" s="29" t="s">
        <v>178</v>
      </c>
      <c r="L2926" s="29" t="s">
        <v>8395</v>
      </c>
      <c r="M2926" s="29" t="s">
        <v>176</v>
      </c>
      <c r="N2926" s="28">
        <v>473125.6</v>
      </c>
      <c r="O2926" s="28">
        <v>6269287</v>
      </c>
      <c r="P2926" s="29" t="s">
        <v>8394</v>
      </c>
      <c r="Q2926" s="32" t="s">
        <v>919</v>
      </c>
      <c r="R2926" s="19"/>
      <c r="S2926" s="19"/>
      <c r="T2926" s="19"/>
      <c r="U2926" s="19"/>
      <c r="V2926" s="19"/>
      <c r="W2926" s="19"/>
      <c r="X2926" s="19"/>
      <c r="Y2926" s="19"/>
      <c r="Z2926" s="31">
        <v>16310.2880859375</v>
      </c>
      <c r="AA2926" s="31">
        <v>184268.71875</v>
      </c>
      <c r="AB2926" s="31">
        <v>227542.59375</v>
      </c>
      <c r="AC2926" s="31">
        <v>256202.875</v>
      </c>
      <c r="AD2926" s="31">
        <v>274890.125</v>
      </c>
      <c r="AE2926" s="31">
        <v>286692.8125</v>
      </c>
      <c r="AF2926" s="31">
        <v>251233.953125</v>
      </c>
      <c r="AG2926" s="31">
        <v>244408.34375</v>
      </c>
      <c r="AH2926" s="31">
        <v>273684.21875</v>
      </c>
      <c r="AI2926" s="31">
        <v>273081.90625</v>
      </c>
      <c r="AJ2926" s="31">
        <v>246874.65625</v>
      </c>
      <c r="AK2926" s="31">
        <v>221473.21875</v>
      </c>
      <c r="AL2926" s="31">
        <v>239110.1875</v>
      </c>
      <c r="AM2926" s="31">
        <v>254975.625</v>
      </c>
      <c r="AN2926" s="31">
        <v>217907.828125</v>
      </c>
      <c r="AO2926" s="31">
        <v>239034.390625</v>
      </c>
      <c r="AP2926" s="31">
        <v>209336.7509765625</v>
      </c>
      <c r="AQ2926" s="31">
        <v>236439.955078125</v>
      </c>
      <c r="AR2926" s="31">
        <v>186266.89013671875</v>
      </c>
      <c r="AS2926" s="31">
        <v>206118.669921875</v>
      </c>
      <c r="AT2926" s="31">
        <v>188854.888671875</v>
      </c>
      <c r="AU2926" s="31">
        <v>183106.44482421875</v>
      </c>
      <c r="AV2926" s="31">
        <v>179091.77392578125</v>
      </c>
      <c r="AW2926" s="31">
        <v>84583.109252929688</v>
      </c>
      <c r="AX2926" s="31">
        <v>6458.22216796875</v>
      </c>
      <c r="AY2926" s="31">
        <v>2918.221923828125</v>
      </c>
      <c r="AZ2926" s="31">
        <v>9376.444091796875</v>
      </c>
    </row>
    <row r="2927" spans="1:52" ht="15" customHeight="1">
      <c r="A2927" s="29" t="s">
        <v>8397</v>
      </c>
      <c r="B2927" s="34">
        <v>31345</v>
      </c>
      <c r="C2927" s="28">
        <v>95</v>
      </c>
      <c r="D2927" s="28">
        <v>19.399999999999999</v>
      </c>
      <c r="E2927" s="28">
        <v>24.5</v>
      </c>
      <c r="F2927" s="29" t="s">
        <v>440</v>
      </c>
      <c r="G2927" s="29" t="s">
        <v>8392</v>
      </c>
      <c r="H2927" s="28">
        <v>671</v>
      </c>
      <c r="I2927" s="29" t="s">
        <v>8291</v>
      </c>
      <c r="J2927" s="33" t="s">
        <v>8396</v>
      </c>
      <c r="K2927" s="29" t="s">
        <v>178</v>
      </c>
      <c r="L2927" s="29" t="s">
        <v>8395</v>
      </c>
      <c r="M2927" s="29" t="s">
        <v>176</v>
      </c>
      <c r="N2927" s="28">
        <v>473101.3</v>
      </c>
      <c r="O2927" s="28">
        <v>6269204</v>
      </c>
      <c r="P2927" s="29" t="s">
        <v>8394</v>
      </c>
      <c r="Q2927" s="32" t="s">
        <v>919</v>
      </c>
      <c r="R2927" s="19"/>
      <c r="S2927" s="19"/>
      <c r="T2927" s="19"/>
      <c r="U2927" s="19"/>
      <c r="V2927" s="19"/>
      <c r="W2927" s="19"/>
      <c r="X2927" s="19"/>
      <c r="Y2927" s="19"/>
      <c r="Z2927" s="31">
        <v>16310.2880859375</v>
      </c>
      <c r="AA2927" s="31">
        <v>184268.71875</v>
      </c>
      <c r="AB2927" s="31">
        <v>227542.59375</v>
      </c>
      <c r="AC2927" s="31">
        <v>256202.875</v>
      </c>
      <c r="AD2927" s="31">
        <v>274890.125</v>
      </c>
      <c r="AE2927" s="31">
        <v>286692.8125</v>
      </c>
      <c r="AF2927" s="31">
        <v>251233.953125</v>
      </c>
      <c r="AG2927" s="31">
        <v>244408.34375</v>
      </c>
      <c r="AH2927" s="31">
        <v>273684.21875</v>
      </c>
      <c r="AI2927" s="31">
        <v>273081.90625</v>
      </c>
      <c r="AJ2927" s="31">
        <v>246874.65625</v>
      </c>
      <c r="AK2927" s="31">
        <v>221473.21875</v>
      </c>
      <c r="AL2927" s="31">
        <v>239110.1875</v>
      </c>
      <c r="AM2927" s="31">
        <v>254975.625</v>
      </c>
      <c r="AN2927" s="31">
        <v>217907.828125</v>
      </c>
      <c r="AO2927" s="31">
        <v>239034.390625</v>
      </c>
      <c r="AP2927" s="31">
        <v>209336.7509765625</v>
      </c>
      <c r="AQ2927" s="31">
        <v>236439.955078125</v>
      </c>
      <c r="AR2927" s="31">
        <v>186266.89013671875</v>
      </c>
      <c r="AS2927" s="31">
        <v>206118.669921875</v>
      </c>
      <c r="AT2927" s="31">
        <v>188854.888671875</v>
      </c>
      <c r="AU2927" s="31">
        <v>183106.44482421875</v>
      </c>
      <c r="AV2927" s="31">
        <v>179091.77392578125</v>
      </c>
      <c r="AW2927" s="31">
        <v>84583.109252929688</v>
      </c>
      <c r="AX2927" s="31">
        <v>6458.22216796875</v>
      </c>
      <c r="AY2927" s="31">
        <v>2918.221923828125</v>
      </c>
      <c r="AZ2927" s="31">
        <v>9376.444091796875</v>
      </c>
    </row>
    <row r="2928" spans="1:52" ht="15" customHeight="1">
      <c r="A2928" s="29" t="s">
        <v>8393</v>
      </c>
      <c r="B2928" s="34">
        <v>30878</v>
      </c>
      <c r="C2928" s="28">
        <v>18</v>
      </c>
      <c r="D2928" s="28">
        <v>11</v>
      </c>
      <c r="E2928" s="28">
        <v>20</v>
      </c>
      <c r="F2928" s="29" t="s">
        <v>386</v>
      </c>
      <c r="G2928" s="29" t="s">
        <v>8388</v>
      </c>
      <c r="H2928" s="28">
        <v>671</v>
      </c>
      <c r="I2928" s="29" t="s">
        <v>8291</v>
      </c>
      <c r="J2928" s="33" t="s">
        <v>8391</v>
      </c>
      <c r="K2928" s="29" t="s">
        <v>178</v>
      </c>
      <c r="L2928" s="29" t="s">
        <v>8304</v>
      </c>
      <c r="M2928" s="29" t="s">
        <v>2488</v>
      </c>
      <c r="N2928" s="28">
        <v>469859.1</v>
      </c>
      <c r="O2928" s="28">
        <v>6257702</v>
      </c>
      <c r="P2928" s="29" t="s">
        <v>8390</v>
      </c>
      <c r="Q2928" s="32" t="s">
        <v>368</v>
      </c>
      <c r="R2928" s="19"/>
      <c r="S2928" s="19"/>
      <c r="T2928" s="19"/>
      <c r="U2928" s="19"/>
      <c r="V2928" s="19"/>
      <c r="W2928" s="19"/>
      <c r="X2928" s="19"/>
      <c r="Y2928" s="31">
        <v>9685.00390625</v>
      </c>
      <c r="Z2928" s="31">
        <v>18270.65625</v>
      </c>
      <c r="AA2928" s="31">
        <v>22632.32421875</v>
      </c>
      <c r="AB2928" s="31">
        <v>19996.65625</v>
      </c>
      <c r="AC2928" s="31">
        <v>21887.63671875</v>
      </c>
      <c r="AD2928" s="31">
        <v>22946.96875</v>
      </c>
      <c r="AE2928" s="31">
        <v>23387.73046875</v>
      </c>
      <c r="AF2928" s="31">
        <v>21517.201171875</v>
      </c>
      <c r="AG2928" s="31">
        <v>22398</v>
      </c>
      <c r="AH2928" s="31">
        <v>21401</v>
      </c>
      <c r="AI2928" s="31">
        <v>22672</v>
      </c>
      <c r="AJ2928" s="31">
        <v>19716</v>
      </c>
      <c r="AK2928" s="31">
        <v>16345</v>
      </c>
      <c r="AL2928" s="31">
        <v>18807</v>
      </c>
      <c r="AM2928" s="31">
        <v>16990</v>
      </c>
      <c r="AN2928" s="31">
        <v>23307</v>
      </c>
      <c r="AO2928" s="31">
        <v>29207</v>
      </c>
      <c r="AP2928" s="31">
        <v>53060</v>
      </c>
      <c r="AQ2928" s="31">
        <v>77460</v>
      </c>
      <c r="AR2928" s="31">
        <v>20616.999755859375</v>
      </c>
      <c r="AS2928" s="31">
        <v>25776.999755859375</v>
      </c>
      <c r="AT2928" s="31">
        <v>24931</v>
      </c>
      <c r="AU2928" s="31">
        <v>11384</v>
      </c>
      <c r="AV2928" s="31">
        <v>0</v>
      </c>
      <c r="AW2928" s="31">
        <v>2506.7319946289063</v>
      </c>
      <c r="AX2928" s="31">
        <v>0</v>
      </c>
      <c r="AY2928" s="31">
        <v>0</v>
      </c>
      <c r="AZ2928" s="31">
        <v>0</v>
      </c>
    </row>
    <row r="2929" spans="1:52" ht="15" customHeight="1">
      <c r="A2929" s="29" t="s">
        <v>8389</v>
      </c>
      <c r="B2929" s="34">
        <v>31062</v>
      </c>
      <c r="C2929" s="28">
        <v>75</v>
      </c>
      <c r="D2929" s="28">
        <v>17</v>
      </c>
      <c r="E2929" s="28">
        <v>23.5</v>
      </c>
      <c r="F2929" s="29" t="s">
        <v>242</v>
      </c>
      <c r="G2929" s="29" t="s">
        <v>6433</v>
      </c>
      <c r="H2929" s="28">
        <v>671</v>
      </c>
      <c r="I2929" s="29" t="s">
        <v>8291</v>
      </c>
      <c r="J2929" s="33" t="s">
        <v>8387</v>
      </c>
      <c r="K2929" s="29" t="s">
        <v>178</v>
      </c>
      <c r="L2929" s="29" t="s">
        <v>8386</v>
      </c>
      <c r="M2929" s="29" t="s">
        <v>176</v>
      </c>
      <c r="N2929" s="28">
        <v>474162.1</v>
      </c>
      <c r="O2929" s="28">
        <v>6264708</v>
      </c>
      <c r="P2929" s="29" t="s">
        <v>8385</v>
      </c>
      <c r="Q2929" s="32" t="s">
        <v>368</v>
      </c>
      <c r="R2929" s="19"/>
      <c r="S2929" s="19"/>
      <c r="T2929" s="19"/>
      <c r="U2929" s="19"/>
      <c r="V2929" s="19"/>
      <c r="W2929" s="19"/>
      <c r="X2929" s="19"/>
      <c r="Y2929" s="19"/>
      <c r="Z2929" s="31">
        <v>46396.71484375</v>
      </c>
      <c r="AA2929" s="31">
        <v>62697.58203125</v>
      </c>
      <c r="AB2929" s="31">
        <v>55396.078125</v>
      </c>
      <c r="AC2929" s="31">
        <v>60634.59765625</v>
      </c>
      <c r="AD2929" s="31">
        <v>63569.234375</v>
      </c>
      <c r="AE2929" s="31">
        <v>64790.2578125</v>
      </c>
      <c r="AF2929" s="31">
        <v>59608.39453125</v>
      </c>
      <c r="AG2929" s="31">
        <v>64908</v>
      </c>
      <c r="AH2929" s="31">
        <v>58791</v>
      </c>
      <c r="AI2929" s="31">
        <v>54373</v>
      </c>
      <c r="AJ2929" s="31">
        <v>44120</v>
      </c>
      <c r="AK2929" s="31">
        <v>26536</v>
      </c>
      <c r="AL2929" s="31">
        <v>33792</v>
      </c>
      <c r="AM2929" s="31">
        <v>34157</v>
      </c>
      <c r="AN2929" s="31">
        <v>63629</v>
      </c>
      <c r="AO2929" s="31">
        <v>135150</v>
      </c>
      <c r="AP2929" s="31">
        <v>148870</v>
      </c>
      <c r="AQ2929" s="31">
        <v>109590</v>
      </c>
      <c r="AR2929" s="31">
        <v>70399.999633789063</v>
      </c>
      <c r="AS2929" s="31">
        <v>98459.9990234375</v>
      </c>
      <c r="AT2929" s="31">
        <v>80430</v>
      </c>
      <c r="AU2929" s="31">
        <v>51789.99951171875</v>
      </c>
      <c r="AV2929" s="31">
        <v>79290.00048828125</v>
      </c>
      <c r="AW2929" s="31">
        <v>46324.446899414063</v>
      </c>
      <c r="AX2929" s="31">
        <v>0</v>
      </c>
      <c r="AY2929" s="31">
        <v>0</v>
      </c>
      <c r="AZ2929" s="31">
        <v>0</v>
      </c>
    </row>
    <row r="2930" spans="1:52" ht="15" customHeight="1">
      <c r="A2930" s="29" t="s">
        <v>8384</v>
      </c>
      <c r="B2930" s="34">
        <v>33618</v>
      </c>
      <c r="C2930" s="28">
        <v>225</v>
      </c>
      <c r="D2930" s="28">
        <v>27</v>
      </c>
      <c r="E2930" s="28">
        <v>30.7</v>
      </c>
      <c r="F2930" s="29" t="s">
        <v>242</v>
      </c>
      <c r="G2930" s="29" t="s">
        <v>3925</v>
      </c>
      <c r="H2930" s="28">
        <v>671</v>
      </c>
      <c r="I2930" s="29" t="s">
        <v>8291</v>
      </c>
      <c r="J2930" s="33" t="s">
        <v>8383</v>
      </c>
      <c r="K2930" s="29" t="s">
        <v>178</v>
      </c>
      <c r="L2930" s="29" t="s">
        <v>8382</v>
      </c>
      <c r="M2930" s="29" t="s">
        <v>176</v>
      </c>
      <c r="N2930" s="28">
        <v>471541.1</v>
      </c>
      <c r="O2930" s="28">
        <v>6264930</v>
      </c>
      <c r="P2930" s="29" t="s">
        <v>8381</v>
      </c>
      <c r="Q2930" s="32" t="s">
        <v>207</v>
      </c>
      <c r="R2930" s="19"/>
      <c r="S2930" s="19"/>
      <c r="T2930" s="19"/>
      <c r="U2930" s="19"/>
      <c r="V2930" s="19"/>
      <c r="W2930" s="19"/>
      <c r="X2930" s="19"/>
      <c r="Y2930" s="19"/>
      <c r="Z2930" s="19"/>
      <c r="AA2930" s="19"/>
      <c r="AB2930" s="19"/>
      <c r="AC2930" s="19"/>
      <c r="AD2930" s="19"/>
      <c r="AE2930" s="19"/>
      <c r="AF2930" s="19"/>
      <c r="AG2930" s="31">
        <v>486790</v>
      </c>
      <c r="AH2930" s="31">
        <v>579660</v>
      </c>
      <c r="AI2930" s="31">
        <v>598130</v>
      </c>
      <c r="AJ2930" s="31">
        <v>583510</v>
      </c>
      <c r="AK2930" s="31">
        <v>500440</v>
      </c>
      <c r="AL2930" s="31">
        <v>576250</v>
      </c>
      <c r="AM2930" s="31">
        <v>582108</v>
      </c>
      <c r="AN2930" s="31">
        <v>494970</v>
      </c>
      <c r="AO2930" s="31">
        <v>555704</v>
      </c>
      <c r="AP2930" s="31">
        <v>471664</v>
      </c>
      <c r="AQ2930" s="31">
        <v>499514</v>
      </c>
      <c r="AR2930" s="31">
        <v>448489</v>
      </c>
      <c r="AS2930" s="31">
        <v>500746</v>
      </c>
      <c r="AT2930" s="31">
        <v>514845</v>
      </c>
      <c r="AU2930" s="31">
        <v>440983</v>
      </c>
      <c r="AV2930" s="31">
        <v>588170</v>
      </c>
      <c r="AW2930" s="31">
        <v>497014</v>
      </c>
      <c r="AX2930" s="31">
        <v>45883</v>
      </c>
      <c r="AY2930" s="31">
        <v>26621</v>
      </c>
      <c r="AZ2930" s="31">
        <v>72504</v>
      </c>
    </row>
    <row r="2931" spans="1:52" ht="15" customHeight="1">
      <c r="A2931" s="29" t="s">
        <v>8380</v>
      </c>
      <c r="B2931" s="34">
        <v>35016</v>
      </c>
      <c r="C2931" s="28">
        <v>11</v>
      </c>
      <c r="D2931" s="28">
        <v>12</v>
      </c>
      <c r="E2931" s="28">
        <v>18</v>
      </c>
      <c r="F2931" s="29" t="s">
        <v>8341</v>
      </c>
      <c r="G2931" s="29" t="s">
        <v>6922</v>
      </c>
      <c r="H2931" s="28">
        <v>671</v>
      </c>
      <c r="I2931" s="29" t="s">
        <v>8291</v>
      </c>
      <c r="J2931" s="33" t="s">
        <v>8379</v>
      </c>
      <c r="K2931" s="29" t="s">
        <v>178</v>
      </c>
      <c r="L2931" s="29" t="s">
        <v>8344</v>
      </c>
      <c r="M2931" s="29" t="s">
        <v>8378</v>
      </c>
      <c r="N2931" s="28">
        <v>473670.40000000002</v>
      </c>
      <c r="O2931" s="28">
        <v>6257655</v>
      </c>
      <c r="P2931" s="29" t="s">
        <v>8377</v>
      </c>
      <c r="Q2931" s="32" t="s">
        <v>368</v>
      </c>
      <c r="R2931" s="19"/>
      <c r="S2931" s="19"/>
      <c r="T2931" s="19"/>
      <c r="U2931" s="19"/>
      <c r="V2931" s="19"/>
      <c r="W2931" s="19"/>
      <c r="X2931" s="19"/>
      <c r="Y2931" s="19"/>
      <c r="Z2931" s="19"/>
      <c r="AA2931" s="19"/>
      <c r="AB2931" s="19"/>
      <c r="AC2931" s="19"/>
      <c r="AD2931" s="19"/>
      <c r="AE2931" s="19"/>
      <c r="AF2931" s="19"/>
      <c r="AG2931" s="19"/>
      <c r="AH2931" s="19"/>
      <c r="AI2931" s="19"/>
      <c r="AJ2931" s="31">
        <v>817</v>
      </c>
      <c r="AK2931" s="31">
        <v>22308</v>
      </c>
      <c r="AL2931" s="31">
        <v>27845</v>
      </c>
      <c r="AM2931" s="31">
        <v>5421</v>
      </c>
      <c r="AN2931" s="31">
        <v>18284</v>
      </c>
      <c r="AO2931" s="31">
        <v>21540</v>
      </c>
      <c r="AP2931" s="31">
        <v>45342</v>
      </c>
      <c r="AQ2931" s="31">
        <v>49236</v>
      </c>
      <c r="AR2931" s="31">
        <v>16216.999938964844</v>
      </c>
      <c r="AS2931" s="31">
        <v>17392.999938964844</v>
      </c>
      <c r="AT2931" s="31">
        <v>15328.000061035156</v>
      </c>
      <c r="AU2931" s="31">
        <v>16070.999908447266</v>
      </c>
      <c r="AV2931" s="31">
        <v>17069.000183105469</v>
      </c>
      <c r="AW2931" s="31">
        <v>9943.3799438476563</v>
      </c>
      <c r="AX2931" s="31">
        <v>0</v>
      </c>
      <c r="AY2931" s="31">
        <v>0</v>
      </c>
      <c r="AZ2931" s="31">
        <v>0</v>
      </c>
    </row>
    <row r="2932" spans="1:52" ht="15" customHeight="1">
      <c r="A2932" s="29" t="s">
        <v>8376</v>
      </c>
      <c r="B2932" s="34">
        <v>35249</v>
      </c>
      <c r="C2932" s="28">
        <v>600</v>
      </c>
      <c r="D2932" s="28">
        <v>43</v>
      </c>
      <c r="E2932" s="28">
        <v>46</v>
      </c>
      <c r="F2932" s="29" t="s">
        <v>172</v>
      </c>
      <c r="G2932" s="29" t="s">
        <v>8357</v>
      </c>
      <c r="H2932" s="28">
        <v>671</v>
      </c>
      <c r="I2932" s="29" t="s">
        <v>8291</v>
      </c>
      <c r="J2932" s="33" t="s">
        <v>8375</v>
      </c>
      <c r="K2932" s="29" t="s">
        <v>178</v>
      </c>
      <c r="L2932" s="29" t="s">
        <v>8360</v>
      </c>
      <c r="M2932" s="29" t="s">
        <v>216</v>
      </c>
      <c r="N2932" s="28">
        <v>472628.8</v>
      </c>
      <c r="O2932" s="28">
        <v>6254345</v>
      </c>
      <c r="P2932" s="29" t="s">
        <v>8359</v>
      </c>
      <c r="Q2932" s="32" t="s">
        <v>174</v>
      </c>
      <c r="R2932" s="19"/>
      <c r="S2932" s="19"/>
      <c r="T2932" s="19"/>
      <c r="U2932" s="19"/>
      <c r="V2932" s="19"/>
      <c r="W2932" s="19"/>
      <c r="X2932" s="19"/>
      <c r="Y2932" s="19"/>
      <c r="Z2932" s="19"/>
      <c r="AA2932" s="19"/>
      <c r="AB2932" s="19"/>
      <c r="AC2932" s="19"/>
      <c r="AD2932" s="19"/>
      <c r="AE2932" s="19"/>
      <c r="AF2932" s="19"/>
      <c r="AG2932" s="19"/>
      <c r="AH2932" s="19"/>
      <c r="AI2932" s="19"/>
      <c r="AJ2932" s="19"/>
      <c r="AK2932" s="31">
        <v>533762.5</v>
      </c>
      <c r="AL2932" s="31">
        <v>1415800</v>
      </c>
      <c r="AM2932" s="31">
        <v>1483250</v>
      </c>
      <c r="AN2932" s="31">
        <v>1315737.5</v>
      </c>
      <c r="AO2932" s="31">
        <v>1425212.5</v>
      </c>
      <c r="AP2932" s="31">
        <v>1215168.25</v>
      </c>
      <c r="AQ2932" s="31">
        <v>1154481.125</v>
      </c>
      <c r="AR2932" s="31">
        <v>1168875.375</v>
      </c>
      <c r="AS2932" s="31">
        <v>1270744.875</v>
      </c>
      <c r="AT2932" s="31">
        <v>1251145.375</v>
      </c>
      <c r="AU2932" s="31">
        <v>1155012</v>
      </c>
      <c r="AV2932" s="31">
        <v>1441196.25</v>
      </c>
      <c r="AW2932" s="31">
        <v>1259228.75</v>
      </c>
      <c r="AX2932" s="31">
        <v>120525.75</v>
      </c>
      <c r="AY2932" s="31">
        <v>76311.375</v>
      </c>
      <c r="AZ2932" s="31">
        <v>196837.125</v>
      </c>
    </row>
    <row r="2933" spans="1:52" ht="15" customHeight="1">
      <c r="A2933" s="29" t="s">
        <v>8374</v>
      </c>
      <c r="B2933" s="34">
        <v>35249</v>
      </c>
      <c r="C2933" s="28">
        <v>600</v>
      </c>
      <c r="D2933" s="28">
        <v>43</v>
      </c>
      <c r="E2933" s="28">
        <v>46</v>
      </c>
      <c r="F2933" s="29" t="s">
        <v>172</v>
      </c>
      <c r="G2933" s="29" t="s">
        <v>8357</v>
      </c>
      <c r="H2933" s="28">
        <v>671</v>
      </c>
      <c r="I2933" s="29" t="s">
        <v>8291</v>
      </c>
      <c r="J2933" s="33" t="s">
        <v>8373</v>
      </c>
      <c r="K2933" s="29" t="s">
        <v>178</v>
      </c>
      <c r="L2933" s="29" t="s">
        <v>8360</v>
      </c>
      <c r="M2933" s="29" t="s">
        <v>216</v>
      </c>
      <c r="N2933" s="28">
        <v>472636.6</v>
      </c>
      <c r="O2933" s="28">
        <v>6254106</v>
      </c>
      <c r="P2933" s="29" t="s">
        <v>8359</v>
      </c>
      <c r="Q2933" s="32" t="s">
        <v>174</v>
      </c>
      <c r="R2933" s="19"/>
      <c r="S2933" s="19"/>
      <c r="T2933" s="19"/>
      <c r="U2933" s="19"/>
      <c r="V2933" s="19"/>
      <c r="W2933" s="19"/>
      <c r="X2933" s="19"/>
      <c r="Y2933" s="19"/>
      <c r="Z2933" s="19"/>
      <c r="AA2933" s="19"/>
      <c r="AB2933" s="19"/>
      <c r="AC2933" s="19"/>
      <c r="AD2933" s="19"/>
      <c r="AE2933" s="19"/>
      <c r="AF2933" s="19"/>
      <c r="AG2933" s="19"/>
      <c r="AH2933" s="19"/>
      <c r="AI2933" s="19"/>
      <c r="AJ2933" s="19"/>
      <c r="AK2933" s="31">
        <v>533762.5</v>
      </c>
      <c r="AL2933" s="31">
        <v>1415800</v>
      </c>
      <c r="AM2933" s="31">
        <v>1483250</v>
      </c>
      <c r="AN2933" s="31">
        <v>1315737.5</v>
      </c>
      <c r="AO2933" s="31">
        <v>1425212.5</v>
      </c>
      <c r="AP2933" s="31">
        <v>1215168.25</v>
      </c>
      <c r="AQ2933" s="31">
        <v>1154481.125</v>
      </c>
      <c r="AR2933" s="31">
        <v>1168875.375</v>
      </c>
      <c r="AS2933" s="31">
        <v>1270744.875</v>
      </c>
      <c r="AT2933" s="31">
        <v>1251145.375</v>
      </c>
      <c r="AU2933" s="31">
        <v>1155012</v>
      </c>
      <c r="AV2933" s="31">
        <v>1441196.25</v>
      </c>
      <c r="AW2933" s="31">
        <v>1259228.75</v>
      </c>
      <c r="AX2933" s="31">
        <v>120525.75</v>
      </c>
      <c r="AY2933" s="31">
        <v>76311.375</v>
      </c>
      <c r="AZ2933" s="31">
        <v>196837.125</v>
      </c>
    </row>
    <row r="2934" spans="1:52" ht="15" customHeight="1">
      <c r="A2934" s="29" t="s">
        <v>8372</v>
      </c>
      <c r="B2934" s="34">
        <v>35249</v>
      </c>
      <c r="C2934" s="28">
        <v>600</v>
      </c>
      <c r="D2934" s="28">
        <v>43</v>
      </c>
      <c r="E2934" s="28">
        <v>46</v>
      </c>
      <c r="F2934" s="29" t="s">
        <v>172</v>
      </c>
      <c r="G2934" s="29" t="s">
        <v>8357</v>
      </c>
      <c r="H2934" s="28">
        <v>671</v>
      </c>
      <c r="I2934" s="29" t="s">
        <v>8291</v>
      </c>
      <c r="J2934" s="33" t="s">
        <v>8371</v>
      </c>
      <c r="K2934" s="29" t="s">
        <v>178</v>
      </c>
      <c r="L2934" s="29" t="s">
        <v>8360</v>
      </c>
      <c r="M2934" s="29" t="s">
        <v>216</v>
      </c>
      <c r="N2934" s="28">
        <v>472644.4</v>
      </c>
      <c r="O2934" s="28">
        <v>6253866</v>
      </c>
      <c r="P2934" s="29" t="s">
        <v>8359</v>
      </c>
      <c r="Q2934" s="32" t="s">
        <v>174</v>
      </c>
      <c r="R2934" s="19"/>
      <c r="S2934" s="19"/>
      <c r="T2934" s="19"/>
      <c r="U2934" s="19"/>
      <c r="V2934" s="19"/>
      <c r="W2934" s="19"/>
      <c r="X2934" s="19"/>
      <c r="Y2934" s="19"/>
      <c r="Z2934" s="19"/>
      <c r="AA2934" s="19"/>
      <c r="AB2934" s="19"/>
      <c r="AC2934" s="19"/>
      <c r="AD2934" s="19"/>
      <c r="AE2934" s="19"/>
      <c r="AF2934" s="19"/>
      <c r="AG2934" s="19"/>
      <c r="AH2934" s="19"/>
      <c r="AI2934" s="19"/>
      <c r="AJ2934" s="19"/>
      <c r="AK2934" s="31">
        <v>533762.5</v>
      </c>
      <c r="AL2934" s="31">
        <v>1415800</v>
      </c>
      <c r="AM2934" s="31">
        <v>1483250</v>
      </c>
      <c r="AN2934" s="31">
        <v>1315737.5</v>
      </c>
      <c r="AO2934" s="31">
        <v>1425212.5</v>
      </c>
      <c r="AP2934" s="31">
        <v>1215168.25</v>
      </c>
      <c r="AQ2934" s="31">
        <v>1154481.125</v>
      </c>
      <c r="AR2934" s="31">
        <v>1168875.375</v>
      </c>
      <c r="AS2934" s="31">
        <v>1270744.875</v>
      </c>
      <c r="AT2934" s="31">
        <v>1251145.375</v>
      </c>
      <c r="AU2934" s="31">
        <v>1155012</v>
      </c>
      <c r="AV2934" s="31">
        <v>1441196.25</v>
      </c>
      <c r="AW2934" s="31">
        <v>1259228.75</v>
      </c>
      <c r="AX2934" s="31">
        <v>120525.75</v>
      </c>
      <c r="AY2934" s="31">
        <v>76311.375</v>
      </c>
      <c r="AZ2934" s="31">
        <v>196837.125</v>
      </c>
    </row>
    <row r="2935" spans="1:52" ht="15" customHeight="1">
      <c r="A2935" s="29" t="s">
        <v>8370</v>
      </c>
      <c r="B2935" s="34">
        <v>35249</v>
      </c>
      <c r="C2935" s="28">
        <v>600</v>
      </c>
      <c r="D2935" s="28">
        <v>43</v>
      </c>
      <c r="E2935" s="28">
        <v>46</v>
      </c>
      <c r="F2935" s="29" t="s">
        <v>172</v>
      </c>
      <c r="G2935" s="29" t="s">
        <v>8357</v>
      </c>
      <c r="H2935" s="28">
        <v>671</v>
      </c>
      <c r="I2935" s="29" t="s">
        <v>8291</v>
      </c>
      <c r="J2935" s="33" t="s">
        <v>8369</v>
      </c>
      <c r="K2935" s="29" t="s">
        <v>178</v>
      </c>
      <c r="L2935" s="29" t="s">
        <v>8360</v>
      </c>
      <c r="M2935" s="29" t="s">
        <v>216</v>
      </c>
      <c r="N2935" s="28">
        <v>472958.7</v>
      </c>
      <c r="O2935" s="28">
        <v>6253800</v>
      </c>
      <c r="P2935" s="29" t="s">
        <v>8359</v>
      </c>
      <c r="Q2935" s="32" t="s">
        <v>174</v>
      </c>
      <c r="R2935" s="19"/>
      <c r="S2935" s="19"/>
      <c r="T2935" s="19"/>
      <c r="U2935" s="19"/>
      <c r="V2935" s="19"/>
      <c r="W2935" s="19"/>
      <c r="X2935" s="19"/>
      <c r="Y2935" s="19"/>
      <c r="Z2935" s="19"/>
      <c r="AA2935" s="19"/>
      <c r="AB2935" s="19"/>
      <c r="AC2935" s="19"/>
      <c r="AD2935" s="19"/>
      <c r="AE2935" s="19"/>
      <c r="AF2935" s="19"/>
      <c r="AG2935" s="19"/>
      <c r="AH2935" s="19"/>
      <c r="AI2935" s="19"/>
      <c r="AJ2935" s="19"/>
      <c r="AK2935" s="31">
        <v>533762.5</v>
      </c>
      <c r="AL2935" s="31">
        <v>1415800</v>
      </c>
      <c r="AM2935" s="31">
        <v>1483250</v>
      </c>
      <c r="AN2935" s="31">
        <v>1315737.5</v>
      </c>
      <c r="AO2935" s="31">
        <v>1425212.5</v>
      </c>
      <c r="AP2935" s="31">
        <v>1215168.25</v>
      </c>
      <c r="AQ2935" s="31">
        <v>1154481.125</v>
      </c>
      <c r="AR2935" s="31">
        <v>1168875.375</v>
      </c>
      <c r="AS2935" s="31">
        <v>1270744.875</v>
      </c>
      <c r="AT2935" s="31">
        <v>1251145.375</v>
      </c>
      <c r="AU2935" s="31">
        <v>1155012</v>
      </c>
      <c r="AV2935" s="31">
        <v>1441196.25</v>
      </c>
      <c r="AW2935" s="31">
        <v>1259228.75</v>
      </c>
      <c r="AX2935" s="31">
        <v>120525.75</v>
      </c>
      <c r="AY2935" s="31">
        <v>76311.375</v>
      </c>
      <c r="AZ2935" s="31">
        <v>196837.125</v>
      </c>
    </row>
    <row r="2936" spans="1:52" ht="15" customHeight="1">
      <c r="A2936" s="29" t="s">
        <v>8368</v>
      </c>
      <c r="B2936" s="34">
        <v>35249</v>
      </c>
      <c r="C2936" s="28">
        <v>600</v>
      </c>
      <c r="D2936" s="28">
        <v>43</v>
      </c>
      <c r="E2936" s="28">
        <v>46</v>
      </c>
      <c r="F2936" s="29" t="s">
        <v>172</v>
      </c>
      <c r="G2936" s="29" t="s">
        <v>8357</v>
      </c>
      <c r="H2936" s="28">
        <v>671</v>
      </c>
      <c r="I2936" s="29" t="s">
        <v>8291</v>
      </c>
      <c r="J2936" s="33" t="s">
        <v>8367</v>
      </c>
      <c r="K2936" s="29" t="s">
        <v>178</v>
      </c>
      <c r="L2936" s="29" t="s">
        <v>8360</v>
      </c>
      <c r="M2936" s="29" t="s">
        <v>216</v>
      </c>
      <c r="N2936" s="28">
        <v>473273</v>
      </c>
      <c r="O2936" s="28">
        <v>6253731</v>
      </c>
      <c r="P2936" s="29" t="s">
        <v>8359</v>
      </c>
      <c r="Q2936" s="32" t="s">
        <v>174</v>
      </c>
      <c r="R2936" s="19"/>
      <c r="S2936" s="19"/>
      <c r="T2936" s="19"/>
      <c r="U2936" s="19"/>
      <c r="V2936" s="19"/>
      <c r="W2936" s="19"/>
      <c r="X2936" s="19"/>
      <c r="Y2936" s="19"/>
      <c r="Z2936" s="19"/>
      <c r="AA2936" s="19"/>
      <c r="AB2936" s="19"/>
      <c r="AC2936" s="19"/>
      <c r="AD2936" s="19"/>
      <c r="AE2936" s="19"/>
      <c r="AF2936" s="19"/>
      <c r="AG2936" s="19"/>
      <c r="AH2936" s="19"/>
      <c r="AI2936" s="19"/>
      <c r="AJ2936" s="19"/>
      <c r="AK2936" s="31">
        <v>533762.5</v>
      </c>
      <c r="AL2936" s="31">
        <v>1415800</v>
      </c>
      <c r="AM2936" s="31">
        <v>1483250</v>
      </c>
      <c r="AN2936" s="31">
        <v>1315737.5</v>
      </c>
      <c r="AO2936" s="31">
        <v>1425212.5</v>
      </c>
      <c r="AP2936" s="31">
        <v>1215168.25</v>
      </c>
      <c r="AQ2936" s="31">
        <v>1154481.125</v>
      </c>
      <c r="AR2936" s="31">
        <v>1168875.375</v>
      </c>
      <c r="AS2936" s="31">
        <v>1270744.875</v>
      </c>
      <c r="AT2936" s="31">
        <v>1251145.375</v>
      </c>
      <c r="AU2936" s="31">
        <v>1155012</v>
      </c>
      <c r="AV2936" s="31">
        <v>1441196.25</v>
      </c>
      <c r="AW2936" s="31">
        <v>1259228.75</v>
      </c>
      <c r="AX2936" s="31">
        <v>120525.75</v>
      </c>
      <c r="AY2936" s="31">
        <v>76311.375</v>
      </c>
      <c r="AZ2936" s="31">
        <v>196837.125</v>
      </c>
    </row>
    <row r="2937" spans="1:52" ht="15" customHeight="1">
      <c r="A2937" s="29" t="s">
        <v>8366</v>
      </c>
      <c r="B2937" s="34">
        <v>35249</v>
      </c>
      <c r="C2937" s="28">
        <v>600</v>
      </c>
      <c r="D2937" s="28">
        <v>43</v>
      </c>
      <c r="E2937" s="28">
        <v>46</v>
      </c>
      <c r="F2937" s="29" t="s">
        <v>172</v>
      </c>
      <c r="G2937" s="29" t="s">
        <v>8357</v>
      </c>
      <c r="H2937" s="28">
        <v>671</v>
      </c>
      <c r="I2937" s="29" t="s">
        <v>8291</v>
      </c>
      <c r="J2937" s="33" t="s">
        <v>8365</v>
      </c>
      <c r="K2937" s="29" t="s">
        <v>178</v>
      </c>
      <c r="L2937" s="29" t="s">
        <v>8360</v>
      </c>
      <c r="M2937" s="29" t="s">
        <v>216</v>
      </c>
      <c r="N2937" s="28">
        <v>473234.5</v>
      </c>
      <c r="O2937" s="28">
        <v>6254006</v>
      </c>
      <c r="P2937" s="29" t="s">
        <v>8359</v>
      </c>
      <c r="Q2937" s="32" t="s">
        <v>174</v>
      </c>
      <c r="R2937" s="19"/>
      <c r="S2937" s="19"/>
      <c r="T2937" s="19"/>
      <c r="U2937" s="19"/>
      <c r="V2937" s="19"/>
      <c r="W2937" s="19"/>
      <c r="X2937" s="19"/>
      <c r="Y2937" s="19"/>
      <c r="Z2937" s="19"/>
      <c r="AA2937" s="19"/>
      <c r="AB2937" s="19"/>
      <c r="AC2937" s="19"/>
      <c r="AD2937" s="19"/>
      <c r="AE2937" s="19"/>
      <c r="AF2937" s="19"/>
      <c r="AG2937" s="19"/>
      <c r="AH2937" s="19"/>
      <c r="AI2937" s="19"/>
      <c r="AJ2937" s="19"/>
      <c r="AK2937" s="31">
        <v>533762.5</v>
      </c>
      <c r="AL2937" s="31">
        <v>1415800</v>
      </c>
      <c r="AM2937" s="31">
        <v>1483250</v>
      </c>
      <c r="AN2937" s="31">
        <v>1315737.5</v>
      </c>
      <c r="AO2937" s="31">
        <v>1425212.5</v>
      </c>
      <c r="AP2937" s="31">
        <v>1215168.25</v>
      </c>
      <c r="AQ2937" s="31">
        <v>1154481.125</v>
      </c>
      <c r="AR2937" s="31">
        <v>1168875.375</v>
      </c>
      <c r="AS2937" s="31">
        <v>1270744.875</v>
      </c>
      <c r="AT2937" s="31">
        <v>1251145.375</v>
      </c>
      <c r="AU2937" s="31">
        <v>1155012</v>
      </c>
      <c r="AV2937" s="31">
        <v>1441196.25</v>
      </c>
      <c r="AW2937" s="31">
        <v>1259228.75</v>
      </c>
      <c r="AX2937" s="31">
        <v>120525.75</v>
      </c>
      <c r="AY2937" s="31">
        <v>76311.375</v>
      </c>
      <c r="AZ2937" s="31">
        <v>196837.125</v>
      </c>
    </row>
    <row r="2938" spans="1:52" ht="15" customHeight="1">
      <c r="A2938" s="29" t="s">
        <v>8364</v>
      </c>
      <c r="B2938" s="34">
        <v>35249</v>
      </c>
      <c r="C2938" s="28">
        <v>600</v>
      </c>
      <c r="D2938" s="28">
        <v>43</v>
      </c>
      <c r="E2938" s="28">
        <v>46</v>
      </c>
      <c r="F2938" s="29" t="s">
        <v>172</v>
      </c>
      <c r="G2938" s="29" t="s">
        <v>8357</v>
      </c>
      <c r="H2938" s="28">
        <v>671</v>
      </c>
      <c r="I2938" s="29" t="s">
        <v>8291</v>
      </c>
      <c r="J2938" s="33" t="s">
        <v>8363</v>
      </c>
      <c r="K2938" s="29" t="s">
        <v>178</v>
      </c>
      <c r="L2938" s="29" t="s">
        <v>8360</v>
      </c>
      <c r="M2938" s="29" t="s">
        <v>216</v>
      </c>
      <c r="N2938" s="28">
        <v>473186.1</v>
      </c>
      <c r="O2938" s="28">
        <v>6254278</v>
      </c>
      <c r="P2938" s="29" t="s">
        <v>8359</v>
      </c>
      <c r="Q2938" s="32" t="s">
        <v>174</v>
      </c>
      <c r="R2938" s="19"/>
      <c r="S2938" s="19"/>
      <c r="T2938" s="19"/>
      <c r="U2938" s="19"/>
      <c r="V2938" s="19"/>
      <c r="W2938" s="19"/>
      <c r="X2938" s="19"/>
      <c r="Y2938" s="19"/>
      <c r="Z2938" s="19"/>
      <c r="AA2938" s="19"/>
      <c r="AB2938" s="19"/>
      <c r="AC2938" s="19"/>
      <c r="AD2938" s="19"/>
      <c r="AE2938" s="19"/>
      <c r="AF2938" s="19"/>
      <c r="AG2938" s="19"/>
      <c r="AH2938" s="19"/>
      <c r="AI2938" s="19"/>
      <c r="AJ2938" s="19"/>
      <c r="AK2938" s="31">
        <v>533762.5</v>
      </c>
      <c r="AL2938" s="31">
        <v>1415800</v>
      </c>
      <c r="AM2938" s="31">
        <v>1483250</v>
      </c>
      <c r="AN2938" s="31">
        <v>1315737.5</v>
      </c>
      <c r="AO2938" s="31">
        <v>1425212.5</v>
      </c>
      <c r="AP2938" s="31">
        <v>1215168.25</v>
      </c>
      <c r="AQ2938" s="31">
        <v>1154481.125</v>
      </c>
      <c r="AR2938" s="31">
        <v>1168875.375</v>
      </c>
      <c r="AS2938" s="31">
        <v>1270744.875</v>
      </c>
      <c r="AT2938" s="31">
        <v>1251145.375</v>
      </c>
      <c r="AU2938" s="31">
        <v>1155012</v>
      </c>
      <c r="AV2938" s="31">
        <v>1441196.25</v>
      </c>
      <c r="AW2938" s="31">
        <v>1259228.75</v>
      </c>
      <c r="AX2938" s="31">
        <v>120525.75</v>
      </c>
      <c r="AY2938" s="31">
        <v>76311.375</v>
      </c>
      <c r="AZ2938" s="31">
        <v>196837.125</v>
      </c>
    </row>
    <row r="2939" spans="1:52" ht="15" customHeight="1">
      <c r="A2939" s="29" t="s">
        <v>8362</v>
      </c>
      <c r="B2939" s="34">
        <v>35249</v>
      </c>
      <c r="C2939" s="28">
        <v>600</v>
      </c>
      <c r="D2939" s="28">
        <v>43</v>
      </c>
      <c r="E2939" s="28">
        <v>46</v>
      </c>
      <c r="F2939" s="29" t="s">
        <v>172</v>
      </c>
      <c r="G2939" s="29" t="s">
        <v>8357</v>
      </c>
      <c r="H2939" s="28">
        <v>671</v>
      </c>
      <c r="I2939" s="29" t="s">
        <v>8291</v>
      </c>
      <c r="J2939" s="33" t="s">
        <v>8361</v>
      </c>
      <c r="K2939" s="29" t="s">
        <v>178</v>
      </c>
      <c r="L2939" s="29" t="s">
        <v>8360</v>
      </c>
      <c r="M2939" s="29" t="s">
        <v>216</v>
      </c>
      <c r="N2939" s="28">
        <v>472935.6</v>
      </c>
      <c r="O2939" s="28">
        <v>6254056</v>
      </c>
      <c r="P2939" s="29" t="s">
        <v>8359</v>
      </c>
      <c r="Q2939" s="32" t="s">
        <v>174</v>
      </c>
      <c r="R2939" s="19"/>
      <c r="S2939" s="19"/>
      <c r="T2939" s="19"/>
      <c r="U2939" s="19"/>
      <c r="V2939" s="19"/>
      <c r="W2939" s="19"/>
      <c r="X2939" s="19"/>
      <c r="Y2939" s="19"/>
      <c r="Z2939" s="19"/>
      <c r="AA2939" s="19"/>
      <c r="AB2939" s="19"/>
      <c r="AC2939" s="19"/>
      <c r="AD2939" s="19"/>
      <c r="AE2939" s="19"/>
      <c r="AF2939" s="19"/>
      <c r="AG2939" s="19"/>
      <c r="AH2939" s="19"/>
      <c r="AI2939" s="19"/>
      <c r="AJ2939" s="19"/>
      <c r="AK2939" s="31">
        <v>533762.5</v>
      </c>
      <c r="AL2939" s="31">
        <v>1415800</v>
      </c>
      <c r="AM2939" s="31">
        <v>1483250</v>
      </c>
      <c r="AN2939" s="31">
        <v>1315737.5</v>
      </c>
      <c r="AO2939" s="31">
        <v>1425212.5</v>
      </c>
      <c r="AP2939" s="31">
        <v>1215168.25</v>
      </c>
      <c r="AQ2939" s="31">
        <v>1154481.125</v>
      </c>
      <c r="AR2939" s="31">
        <v>1168875.375</v>
      </c>
      <c r="AS2939" s="31">
        <v>1270744.875</v>
      </c>
      <c r="AT2939" s="31">
        <v>1251145.375</v>
      </c>
      <c r="AU2939" s="31">
        <v>1155012</v>
      </c>
      <c r="AV2939" s="31">
        <v>1441196.25</v>
      </c>
      <c r="AW2939" s="31">
        <v>1259228.75</v>
      </c>
      <c r="AX2939" s="31">
        <v>120525.75</v>
      </c>
      <c r="AY2939" s="31">
        <v>76311.375</v>
      </c>
      <c r="AZ2939" s="31">
        <v>196837.125</v>
      </c>
    </row>
    <row r="2940" spans="1:52" ht="15" customHeight="1">
      <c r="A2940" s="29" t="s">
        <v>8358</v>
      </c>
      <c r="B2940" s="34">
        <v>35943</v>
      </c>
      <c r="C2940" s="28">
        <v>11</v>
      </c>
      <c r="D2940" s="28">
        <v>13</v>
      </c>
      <c r="E2940" s="28">
        <v>18.2</v>
      </c>
      <c r="F2940" s="29" t="s">
        <v>8341</v>
      </c>
      <c r="G2940" s="29" t="s">
        <v>2988</v>
      </c>
      <c r="H2940" s="28">
        <v>671</v>
      </c>
      <c r="I2940" s="29" t="s">
        <v>8291</v>
      </c>
      <c r="J2940" s="33" t="s">
        <v>8356</v>
      </c>
      <c r="K2940" s="29" t="s">
        <v>178</v>
      </c>
      <c r="L2940" s="29" t="s">
        <v>8344</v>
      </c>
      <c r="M2940" s="29" t="s">
        <v>8355</v>
      </c>
      <c r="N2940" s="28">
        <v>475917.4</v>
      </c>
      <c r="O2940" s="28">
        <v>6254788</v>
      </c>
      <c r="P2940" s="29" t="s">
        <v>8354</v>
      </c>
      <c r="Q2940" s="32" t="s">
        <v>368</v>
      </c>
      <c r="R2940" s="19"/>
      <c r="S2940" s="19"/>
      <c r="T2940" s="19"/>
      <c r="U2940" s="19"/>
      <c r="V2940" s="19"/>
      <c r="W2940" s="19"/>
      <c r="X2940" s="19"/>
      <c r="Y2940" s="19"/>
      <c r="Z2940" s="19"/>
      <c r="AA2940" s="19"/>
      <c r="AB2940" s="19"/>
      <c r="AC2940" s="19"/>
      <c r="AD2940" s="19"/>
      <c r="AE2940" s="19"/>
      <c r="AF2940" s="19"/>
      <c r="AG2940" s="19"/>
      <c r="AH2940" s="19"/>
      <c r="AI2940" s="19"/>
      <c r="AJ2940" s="19"/>
      <c r="AK2940" s="19"/>
      <c r="AL2940" s="19"/>
      <c r="AM2940" s="31">
        <v>17856</v>
      </c>
      <c r="AN2940" s="31">
        <v>22111</v>
      </c>
      <c r="AO2940" s="31">
        <v>30063</v>
      </c>
      <c r="AP2940" s="31">
        <v>59685</v>
      </c>
      <c r="AQ2940" s="31">
        <v>65313</v>
      </c>
      <c r="AR2940" s="31">
        <v>20531.999816894531</v>
      </c>
      <c r="AS2940" s="31">
        <v>20495</v>
      </c>
      <c r="AT2940" s="31">
        <v>17660.999877929688</v>
      </c>
      <c r="AU2940" s="31">
        <v>17870</v>
      </c>
      <c r="AV2940" s="31">
        <v>22429.000122070313</v>
      </c>
      <c r="AW2940" s="31">
        <v>14929.902160644531</v>
      </c>
      <c r="AX2940" s="31">
        <v>0</v>
      </c>
      <c r="AY2940" s="31">
        <v>0</v>
      </c>
      <c r="AZ2940" s="31">
        <v>0</v>
      </c>
    </row>
    <row r="2941" spans="1:52" ht="15" customHeight="1">
      <c r="A2941" s="29" t="s">
        <v>8353</v>
      </c>
      <c r="B2941" s="34">
        <v>36019</v>
      </c>
      <c r="C2941" s="28">
        <v>11</v>
      </c>
      <c r="D2941" s="28">
        <v>13</v>
      </c>
      <c r="E2941" s="28">
        <v>18.2</v>
      </c>
      <c r="F2941" s="29" t="s">
        <v>8341</v>
      </c>
      <c r="G2941" s="29" t="s">
        <v>2988</v>
      </c>
      <c r="H2941" s="28">
        <v>671</v>
      </c>
      <c r="I2941" s="29" t="s">
        <v>8291</v>
      </c>
      <c r="J2941" s="33" t="s">
        <v>8352</v>
      </c>
      <c r="K2941" s="29" t="s">
        <v>178</v>
      </c>
      <c r="L2941" s="29" t="s">
        <v>8344</v>
      </c>
      <c r="M2941" s="29" t="s">
        <v>2389</v>
      </c>
      <c r="N2941" s="28">
        <v>475233.6</v>
      </c>
      <c r="O2941" s="28">
        <v>6256032</v>
      </c>
      <c r="P2941" s="29" t="s">
        <v>8351</v>
      </c>
      <c r="Q2941" s="32" t="s">
        <v>368</v>
      </c>
      <c r="R2941" s="19"/>
      <c r="S2941" s="19"/>
      <c r="T2941" s="19"/>
      <c r="U2941" s="19"/>
      <c r="V2941" s="19"/>
      <c r="W2941" s="19"/>
      <c r="X2941" s="19"/>
      <c r="Y2941" s="19"/>
      <c r="Z2941" s="19"/>
      <c r="AA2941" s="19"/>
      <c r="AB2941" s="19"/>
      <c r="AC2941" s="19"/>
      <c r="AD2941" s="19"/>
      <c r="AE2941" s="19"/>
      <c r="AF2941" s="19"/>
      <c r="AG2941" s="19"/>
      <c r="AH2941" s="19"/>
      <c r="AI2941" s="19"/>
      <c r="AJ2941" s="19"/>
      <c r="AK2941" s="19"/>
      <c r="AL2941" s="19"/>
      <c r="AM2941" s="31">
        <v>9321</v>
      </c>
      <c r="AN2941" s="31">
        <v>20743</v>
      </c>
      <c r="AO2941" s="31">
        <v>22692</v>
      </c>
      <c r="AP2941" s="31">
        <v>52878</v>
      </c>
      <c r="AQ2941" s="31">
        <v>52857</v>
      </c>
      <c r="AR2941" s="31">
        <v>17930.999816894531</v>
      </c>
      <c r="AS2941" s="31">
        <v>20360.000122070313</v>
      </c>
      <c r="AT2941" s="31">
        <v>19719.000122070313</v>
      </c>
      <c r="AU2941" s="31">
        <v>17250.999938964844</v>
      </c>
      <c r="AV2941" s="31">
        <v>16261.999938964844</v>
      </c>
      <c r="AW2941" s="31">
        <v>13306.679992675781</v>
      </c>
      <c r="AX2941" s="31">
        <v>0</v>
      </c>
      <c r="AY2941" s="31">
        <v>0</v>
      </c>
      <c r="AZ2941" s="31">
        <v>0</v>
      </c>
    </row>
    <row r="2942" spans="1:52" ht="15" customHeight="1">
      <c r="A2942" s="29" t="s">
        <v>8350</v>
      </c>
      <c r="B2942" s="34">
        <v>36223</v>
      </c>
      <c r="C2942" s="28">
        <v>5</v>
      </c>
      <c r="D2942" s="28">
        <v>7</v>
      </c>
      <c r="E2942" s="28">
        <v>15</v>
      </c>
      <c r="F2942" s="29" t="s">
        <v>8341</v>
      </c>
      <c r="G2942" s="29" t="s">
        <v>4369</v>
      </c>
      <c r="H2942" s="28">
        <v>671</v>
      </c>
      <c r="I2942" s="29" t="s">
        <v>8291</v>
      </c>
      <c r="J2942" s="33" t="s">
        <v>8349</v>
      </c>
      <c r="K2942" s="29" t="s">
        <v>178</v>
      </c>
      <c r="L2942" s="29" t="s">
        <v>8348</v>
      </c>
      <c r="M2942" s="29" t="s">
        <v>351</v>
      </c>
      <c r="N2942" s="28">
        <v>473968.2</v>
      </c>
      <c r="O2942" s="28">
        <v>6258364</v>
      </c>
      <c r="P2942" s="29" t="s">
        <v>8347</v>
      </c>
      <c r="Q2942" s="32" t="s">
        <v>368</v>
      </c>
      <c r="R2942" s="19"/>
      <c r="S2942" s="19"/>
      <c r="T2942" s="19"/>
      <c r="U2942" s="19"/>
      <c r="V2942" s="19"/>
      <c r="W2942" s="19"/>
      <c r="X2942" s="19"/>
      <c r="Y2942" s="19"/>
      <c r="Z2942" s="19"/>
      <c r="AA2942" s="19"/>
      <c r="AB2942" s="19"/>
      <c r="AC2942" s="19"/>
      <c r="AD2942" s="19"/>
      <c r="AE2942" s="19"/>
      <c r="AF2942" s="19"/>
      <c r="AG2942" s="19"/>
      <c r="AH2942" s="19"/>
      <c r="AI2942" s="19"/>
      <c r="AJ2942" s="19"/>
      <c r="AK2942" s="19"/>
      <c r="AL2942" s="19"/>
      <c r="AM2942" s="19"/>
      <c r="AN2942" s="31">
        <v>6159</v>
      </c>
      <c r="AO2942" s="31">
        <v>9820</v>
      </c>
      <c r="AP2942" s="31">
        <v>14144</v>
      </c>
      <c r="AQ2942" s="31">
        <v>24795</v>
      </c>
      <c r="AR2942" s="31">
        <v>5419.9999694824219</v>
      </c>
      <c r="AS2942" s="31">
        <v>6949.9998626708984</v>
      </c>
      <c r="AT2942" s="31">
        <v>6605.0000305175781</v>
      </c>
      <c r="AU2942" s="31">
        <v>6688.0000152587891</v>
      </c>
      <c r="AV2942" s="31">
        <v>865.99997711181641</v>
      </c>
      <c r="AW2942" s="31">
        <v>1489.4930114746094</v>
      </c>
      <c r="AX2942" s="31">
        <v>0</v>
      </c>
      <c r="AY2942" s="31">
        <v>0</v>
      </c>
      <c r="AZ2942" s="31">
        <v>0</v>
      </c>
    </row>
    <row r="2943" spans="1:52" ht="15" customHeight="1">
      <c r="A2943" s="29" t="s">
        <v>8346</v>
      </c>
      <c r="B2943" s="34">
        <v>36298</v>
      </c>
      <c r="C2943" s="28">
        <v>11</v>
      </c>
      <c r="D2943" s="28">
        <v>13</v>
      </c>
      <c r="E2943" s="28">
        <v>18.3</v>
      </c>
      <c r="F2943" s="29" t="s">
        <v>8341</v>
      </c>
      <c r="G2943" s="29" t="s">
        <v>2988</v>
      </c>
      <c r="H2943" s="28">
        <v>671</v>
      </c>
      <c r="I2943" s="29" t="s">
        <v>8291</v>
      </c>
      <c r="J2943" s="33" t="s">
        <v>8345</v>
      </c>
      <c r="K2943" s="29" t="s">
        <v>178</v>
      </c>
      <c r="L2943" s="29" t="s">
        <v>8344</v>
      </c>
      <c r="M2943" s="29" t="s">
        <v>1168</v>
      </c>
      <c r="N2943" s="28">
        <v>474141.2</v>
      </c>
      <c r="O2943" s="28">
        <v>6257512</v>
      </c>
      <c r="P2943" s="29" t="s">
        <v>8343</v>
      </c>
      <c r="Q2943" s="32" t="s">
        <v>368</v>
      </c>
      <c r="R2943" s="19"/>
      <c r="S2943" s="19"/>
      <c r="T2943" s="19"/>
      <c r="U2943" s="19"/>
      <c r="V2943" s="19"/>
      <c r="W2943" s="19"/>
      <c r="X2943" s="19"/>
      <c r="Y2943" s="19"/>
      <c r="Z2943" s="19"/>
      <c r="AA2943" s="19"/>
      <c r="AB2943" s="19"/>
      <c r="AC2943" s="19"/>
      <c r="AD2943" s="19"/>
      <c r="AE2943" s="19"/>
      <c r="AF2943" s="19"/>
      <c r="AG2943" s="19"/>
      <c r="AH2943" s="19"/>
      <c r="AI2943" s="19"/>
      <c r="AJ2943" s="19"/>
      <c r="AK2943" s="19"/>
      <c r="AL2943" s="19"/>
      <c r="AM2943" s="19"/>
      <c r="AN2943" s="31">
        <v>9628</v>
      </c>
      <c r="AO2943" s="31">
        <v>22646</v>
      </c>
      <c r="AP2943" s="31">
        <v>42755</v>
      </c>
      <c r="AQ2943" s="31">
        <v>51195</v>
      </c>
      <c r="AR2943" s="31">
        <v>15158</v>
      </c>
      <c r="AS2943" s="31">
        <v>17749.999877929688</v>
      </c>
      <c r="AT2943" s="31">
        <v>16640.999938964844</v>
      </c>
      <c r="AU2943" s="31">
        <v>16026.999877929688</v>
      </c>
      <c r="AV2943" s="31">
        <v>17753.999816894531</v>
      </c>
      <c r="AW2943" s="31">
        <v>11668.187072753906</v>
      </c>
      <c r="AX2943" s="31">
        <v>0</v>
      </c>
      <c r="AY2943" s="31">
        <v>0</v>
      </c>
      <c r="AZ2943" s="31">
        <v>0</v>
      </c>
    </row>
    <row r="2944" spans="1:52" ht="15" customHeight="1">
      <c r="A2944" s="29" t="s">
        <v>8342</v>
      </c>
      <c r="B2944" s="34">
        <v>36663</v>
      </c>
      <c r="C2944" s="28">
        <v>660</v>
      </c>
      <c r="D2944" s="28">
        <v>47</v>
      </c>
      <c r="E2944" s="28">
        <v>50</v>
      </c>
      <c r="F2944" s="29" t="s">
        <v>242</v>
      </c>
      <c r="G2944" s="29" t="s">
        <v>3687</v>
      </c>
      <c r="H2944" s="28">
        <v>671</v>
      </c>
      <c r="I2944" s="29" t="s">
        <v>8291</v>
      </c>
      <c r="J2944" s="33" t="s">
        <v>8340</v>
      </c>
      <c r="K2944" s="29" t="s">
        <v>178</v>
      </c>
      <c r="L2944" s="29" t="s">
        <v>8339</v>
      </c>
      <c r="M2944" s="29" t="s">
        <v>2415</v>
      </c>
      <c r="N2944" s="28">
        <v>466658</v>
      </c>
      <c r="O2944" s="28">
        <v>6253191</v>
      </c>
      <c r="P2944" s="29" t="s">
        <v>8333</v>
      </c>
      <c r="Q2944" s="32" t="s">
        <v>174</v>
      </c>
      <c r="R2944" s="19"/>
      <c r="S2944" s="19"/>
      <c r="T2944" s="19"/>
      <c r="U2944" s="19"/>
      <c r="V2944" s="19"/>
      <c r="W2944" s="19"/>
      <c r="X2944" s="19"/>
      <c r="Y2944" s="19"/>
      <c r="Z2944" s="19"/>
      <c r="AA2944" s="19"/>
      <c r="AB2944" s="19"/>
      <c r="AC2944" s="19"/>
      <c r="AD2944" s="19"/>
      <c r="AE2944" s="19"/>
      <c r="AF2944" s="19"/>
      <c r="AG2944" s="19"/>
      <c r="AH2944" s="19"/>
      <c r="AI2944" s="19"/>
      <c r="AJ2944" s="19"/>
      <c r="AK2944" s="19"/>
      <c r="AL2944" s="19"/>
      <c r="AM2944" s="19"/>
      <c r="AN2944" s="19"/>
      <c r="AO2944" s="31">
        <v>884709</v>
      </c>
      <c r="AP2944" s="31">
        <v>1304447.98046875</v>
      </c>
      <c r="AQ2944" s="31">
        <v>1421678.35546875</v>
      </c>
      <c r="AR2944" s="31">
        <v>1239629.33203125</v>
      </c>
      <c r="AS2944" s="31">
        <v>1388009.0234375</v>
      </c>
      <c r="AT2944" s="31">
        <v>1382498.34765625</v>
      </c>
      <c r="AU2944" s="31">
        <v>1271133.66796875</v>
      </c>
      <c r="AV2944" s="31">
        <v>1542728.35546875</v>
      </c>
      <c r="AW2944" s="31">
        <v>1419938</v>
      </c>
      <c r="AX2944" s="31">
        <v>107090.6640625</v>
      </c>
      <c r="AY2944" s="31">
        <v>73226.6640625</v>
      </c>
      <c r="AZ2944" s="31">
        <v>180317.328125</v>
      </c>
    </row>
    <row r="2945" spans="1:52" ht="15" customHeight="1">
      <c r="A2945" s="29" t="s">
        <v>8338</v>
      </c>
      <c r="B2945" s="34">
        <v>36524</v>
      </c>
      <c r="C2945" s="28">
        <v>660</v>
      </c>
      <c r="D2945" s="28">
        <v>47</v>
      </c>
      <c r="E2945" s="28">
        <v>50</v>
      </c>
      <c r="F2945" s="29" t="s">
        <v>242</v>
      </c>
      <c r="G2945" s="29" t="s">
        <v>3687</v>
      </c>
      <c r="H2945" s="28">
        <v>671</v>
      </c>
      <c r="I2945" s="29" t="s">
        <v>8291</v>
      </c>
      <c r="J2945" s="33" t="s">
        <v>8337</v>
      </c>
      <c r="K2945" s="29" t="s">
        <v>178</v>
      </c>
      <c r="L2945" s="29" t="s">
        <v>8334</v>
      </c>
      <c r="M2945" s="29" t="s">
        <v>365</v>
      </c>
      <c r="N2945" s="28">
        <v>466803</v>
      </c>
      <c r="O2945" s="28">
        <v>6253493</v>
      </c>
      <c r="P2945" s="29" t="s">
        <v>8333</v>
      </c>
      <c r="Q2945" s="32" t="s">
        <v>174</v>
      </c>
      <c r="R2945" s="19"/>
      <c r="S2945" s="19"/>
      <c r="T2945" s="19"/>
      <c r="U2945" s="19"/>
      <c r="V2945" s="19"/>
      <c r="W2945" s="19"/>
      <c r="X2945" s="19"/>
      <c r="Y2945" s="19"/>
      <c r="Z2945" s="19"/>
      <c r="AA2945" s="19"/>
      <c r="AB2945" s="19"/>
      <c r="AC2945" s="19"/>
      <c r="AD2945" s="19"/>
      <c r="AE2945" s="19"/>
      <c r="AF2945" s="19"/>
      <c r="AG2945" s="19"/>
      <c r="AH2945" s="19"/>
      <c r="AI2945" s="19"/>
      <c r="AJ2945" s="19"/>
      <c r="AK2945" s="19"/>
      <c r="AL2945" s="19"/>
      <c r="AM2945" s="19"/>
      <c r="AN2945" s="31">
        <v>0</v>
      </c>
      <c r="AO2945" s="31">
        <v>1516645</v>
      </c>
      <c r="AP2945" s="31">
        <v>1304447.98046875</v>
      </c>
      <c r="AQ2945" s="31">
        <v>1421678.35546875</v>
      </c>
      <c r="AR2945" s="31">
        <v>1239629.33203125</v>
      </c>
      <c r="AS2945" s="31">
        <v>1388009.0234375</v>
      </c>
      <c r="AT2945" s="31">
        <v>1382498.34765625</v>
      </c>
      <c r="AU2945" s="31">
        <v>1271133.66796875</v>
      </c>
      <c r="AV2945" s="31">
        <v>1542728.35546875</v>
      </c>
      <c r="AW2945" s="31">
        <v>1419938</v>
      </c>
      <c r="AX2945" s="31">
        <v>107090.6640625</v>
      </c>
      <c r="AY2945" s="31">
        <v>73226.6640625</v>
      </c>
      <c r="AZ2945" s="31">
        <v>180317.328125</v>
      </c>
    </row>
    <row r="2946" spans="1:52" ht="15" customHeight="1">
      <c r="A2946" s="29" t="s">
        <v>8336</v>
      </c>
      <c r="B2946" s="34">
        <v>36524</v>
      </c>
      <c r="C2946" s="28">
        <v>660</v>
      </c>
      <c r="D2946" s="28">
        <v>47</v>
      </c>
      <c r="E2946" s="28">
        <v>50</v>
      </c>
      <c r="F2946" s="29" t="s">
        <v>242</v>
      </c>
      <c r="G2946" s="29" t="s">
        <v>3687</v>
      </c>
      <c r="H2946" s="28">
        <v>671</v>
      </c>
      <c r="I2946" s="29" t="s">
        <v>8291</v>
      </c>
      <c r="J2946" s="33" t="s">
        <v>8335</v>
      </c>
      <c r="K2946" s="29" t="s">
        <v>178</v>
      </c>
      <c r="L2946" s="29" t="s">
        <v>8334</v>
      </c>
      <c r="M2946" s="29" t="s">
        <v>929</v>
      </c>
      <c r="N2946" s="28">
        <v>466947.9</v>
      </c>
      <c r="O2946" s="28">
        <v>6253794</v>
      </c>
      <c r="P2946" s="29" t="s">
        <v>8333</v>
      </c>
      <c r="Q2946" s="32" t="s">
        <v>174</v>
      </c>
      <c r="R2946" s="19"/>
      <c r="S2946" s="19"/>
      <c r="T2946" s="19"/>
      <c r="U2946" s="19"/>
      <c r="V2946" s="19"/>
      <c r="W2946" s="19"/>
      <c r="X2946" s="19"/>
      <c r="Y2946" s="19"/>
      <c r="Z2946" s="19"/>
      <c r="AA2946" s="19"/>
      <c r="AB2946" s="19"/>
      <c r="AC2946" s="19"/>
      <c r="AD2946" s="19"/>
      <c r="AE2946" s="19"/>
      <c r="AF2946" s="19"/>
      <c r="AG2946" s="19"/>
      <c r="AH2946" s="19"/>
      <c r="AI2946" s="19"/>
      <c r="AJ2946" s="19"/>
      <c r="AK2946" s="19"/>
      <c r="AL2946" s="19"/>
      <c r="AM2946" s="19"/>
      <c r="AN2946" s="31">
        <v>0</v>
      </c>
      <c r="AO2946" s="31">
        <v>1516645</v>
      </c>
      <c r="AP2946" s="31">
        <v>1304447.98046875</v>
      </c>
      <c r="AQ2946" s="31">
        <v>1421678.35546875</v>
      </c>
      <c r="AR2946" s="31">
        <v>1239629.33203125</v>
      </c>
      <c r="AS2946" s="31">
        <v>1388009.0234375</v>
      </c>
      <c r="AT2946" s="31">
        <v>1382498.34765625</v>
      </c>
      <c r="AU2946" s="31">
        <v>1271133.66796875</v>
      </c>
      <c r="AV2946" s="31">
        <v>1542728.35546875</v>
      </c>
      <c r="AW2946" s="31">
        <v>1419938</v>
      </c>
      <c r="AX2946" s="31">
        <v>107090.6640625</v>
      </c>
      <c r="AY2946" s="31">
        <v>73226.6640625</v>
      </c>
      <c r="AZ2946" s="31">
        <v>180317.328125</v>
      </c>
    </row>
    <row r="2947" spans="1:52" ht="15" customHeight="1">
      <c r="A2947" s="29" t="s">
        <v>8332</v>
      </c>
      <c r="B2947" s="34">
        <v>36677</v>
      </c>
      <c r="C2947" s="28">
        <v>660</v>
      </c>
      <c r="D2947" s="28">
        <v>47</v>
      </c>
      <c r="E2947" s="28">
        <v>50</v>
      </c>
      <c r="F2947" s="29" t="s">
        <v>242</v>
      </c>
      <c r="G2947" s="29" t="s">
        <v>4719</v>
      </c>
      <c r="H2947" s="28">
        <v>671</v>
      </c>
      <c r="I2947" s="29" t="s">
        <v>8291</v>
      </c>
      <c r="J2947" s="33" t="s">
        <v>8331</v>
      </c>
      <c r="K2947" s="29" t="s">
        <v>178</v>
      </c>
      <c r="L2947" s="29" t="s">
        <v>8328</v>
      </c>
      <c r="M2947" s="29" t="s">
        <v>1931</v>
      </c>
      <c r="N2947" s="28">
        <v>481069.6</v>
      </c>
      <c r="O2947" s="28">
        <v>6253882</v>
      </c>
      <c r="P2947" s="29" t="s">
        <v>8324</v>
      </c>
      <c r="Q2947" s="32" t="s">
        <v>174</v>
      </c>
      <c r="R2947" s="19"/>
      <c r="S2947" s="19"/>
      <c r="T2947" s="19"/>
      <c r="U2947" s="19"/>
      <c r="V2947" s="19"/>
      <c r="W2947" s="19"/>
      <c r="X2947" s="19"/>
      <c r="Y2947" s="19"/>
      <c r="Z2947" s="19"/>
      <c r="AA2947" s="19"/>
      <c r="AB2947" s="19"/>
      <c r="AC2947" s="19"/>
      <c r="AD2947" s="19"/>
      <c r="AE2947" s="19"/>
      <c r="AF2947" s="19"/>
      <c r="AG2947" s="19"/>
      <c r="AH2947" s="19"/>
      <c r="AI2947" s="19"/>
      <c r="AJ2947" s="19"/>
      <c r="AK2947" s="19"/>
      <c r="AL2947" s="19"/>
      <c r="AM2947" s="19"/>
      <c r="AN2947" s="19"/>
      <c r="AO2947" s="31">
        <v>843000</v>
      </c>
      <c r="AP2947" s="31">
        <v>1432162</v>
      </c>
      <c r="AQ2947" s="31">
        <v>1524593.015625</v>
      </c>
      <c r="AR2947" s="31">
        <v>1402158.01171875</v>
      </c>
      <c r="AS2947" s="31">
        <v>1576323.328125</v>
      </c>
      <c r="AT2947" s="31">
        <v>1577225.66015625</v>
      </c>
      <c r="AU2947" s="31">
        <v>1431806</v>
      </c>
      <c r="AV2947" s="31">
        <v>1793186.34765625</v>
      </c>
      <c r="AW2947" s="31">
        <v>1593177.66796875</v>
      </c>
      <c r="AX2947" s="31">
        <v>152095</v>
      </c>
      <c r="AY2947" s="31">
        <v>95708</v>
      </c>
      <c r="AZ2947" s="31">
        <v>247803</v>
      </c>
    </row>
    <row r="2948" spans="1:52" ht="15" customHeight="1">
      <c r="A2948" s="29" t="s">
        <v>8330</v>
      </c>
      <c r="B2948" s="34">
        <v>36677</v>
      </c>
      <c r="C2948" s="28">
        <v>660</v>
      </c>
      <c r="D2948" s="28">
        <v>47</v>
      </c>
      <c r="E2948" s="28">
        <v>50</v>
      </c>
      <c r="F2948" s="29" t="s">
        <v>242</v>
      </c>
      <c r="G2948" s="29" t="s">
        <v>4719</v>
      </c>
      <c r="H2948" s="28">
        <v>671</v>
      </c>
      <c r="I2948" s="29" t="s">
        <v>8291</v>
      </c>
      <c r="J2948" s="33" t="s">
        <v>8329</v>
      </c>
      <c r="K2948" s="29" t="s">
        <v>178</v>
      </c>
      <c r="L2948" s="29" t="s">
        <v>8328</v>
      </c>
      <c r="M2948" s="29" t="s">
        <v>1931</v>
      </c>
      <c r="N2948" s="28">
        <v>481102.5</v>
      </c>
      <c r="O2948" s="28">
        <v>6254037</v>
      </c>
      <c r="P2948" s="29" t="s">
        <v>8324</v>
      </c>
      <c r="Q2948" s="32" t="s">
        <v>174</v>
      </c>
      <c r="R2948" s="19"/>
      <c r="S2948" s="19"/>
      <c r="T2948" s="19"/>
      <c r="U2948" s="19"/>
      <c r="V2948" s="19"/>
      <c r="W2948" s="19"/>
      <c r="X2948" s="19"/>
      <c r="Y2948" s="19"/>
      <c r="Z2948" s="19"/>
      <c r="AA2948" s="19"/>
      <c r="AB2948" s="19"/>
      <c r="AC2948" s="19"/>
      <c r="AD2948" s="19"/>
      <c r="AE2948" s="19"/>
      <c r="AF2948" s="19"/>
      <c r="AG2948" s="19"/>
      <c r="AH2948" s="19"/>
      <c r="AI2948" s="19"/>
      <c r="AJ2948" s="19"/>
      <c r="AK2948" s="19"/>
      <c r="AL2948" s="19"/>
      <c r="AM2948" s="19"/>
      <c r="AN2948" s="19"/>
      <c r="AO2948" s="31">
        <v>843000</v>
      </c>
      <c r="AP2948" s="31">
        <v>1432162</v>
      </c>
      <c r="AQ2948" s="31">
        <v>1524593.015625</v>
      </c>
      <c r="AR2948" s="31">
        <v>1402158.01171875</v>
      </c>
      <c r="AS2948" s="31">
        <v>1576323.328125</v>
      </c>
      <c r="AT2948" s="31">
        <v>1577225.66015625</v>
      </c>
      <c r="AU2948" s="31">
        <v>1431806</v>
      </c>
      <c r="AV2948" s="31">
        <v>1793186.34765625</v>
      </c>
      <c r="AW2948" s="31">
        <v>1593177.66796875</v>
      </c>
      <c r="AX2948" s="31">
        <v>152095</v>
      </c>
      <c r="AY2948" s="31">
        <v>95708</v>
      </c>
      <c r="AZ2948" s="31">
        <v>247803</v>
      </c>
    </row>
    <row r="2949" spans="1:52" ht="15" customHeight="1">
      <c r="A2949" s="29" t="s">
        <v>8327</v>
      </c>
      <c r="B2949" s="34">
        <v>36677</v>
      </c>
      <c r="C2949" s="28">
        <v>660</v>
      </c>
      <c r="D2949" s="28">
        <v>47</v>
      </c>
      <c r="E2949" s="28">
        <v>50</v>
      </c>
      <c r="F2949" s="29" t="s">
        <v>242</v>
      </c>
      <c r="G2949" s="29" t="s">
        <v>4719</v>
      </c>
      <c r="H2949" s="28">
        <v>671</v>
      </c>
      <c r="I2949" s="29" t="s">
        <v>8291</v>
      </c>
      <c r="J2949" s="33" t="s">
        <v>8326</v>
      </c>
      <c r="K2949" s="29" t="s">
        <v>178</v>
      </c>
      <c r="L2949" s="29" t="s">
        <v>8325</v>
      </c>
      <c r="M2949" s="29" t="s">
        <v>176</v>
      </c>
      <c r="N2949" s="28">
        <v>481135.4</v>
      </c>
      <c r="O2949" s="28">
        <v>6254191</v>
      </c>
      <c r="P2949" s="29" t="s">
        <v>8324</v>
      </c>
      <c r="Q2949" s="32" t="s">
        <v>174</v>
      </c>
      <c r="R2949" s="19"/>
      <c r="S2949" s="19"/>
      <c r="T2949" s="19"/>
      <c r="U2949" s="19"/>
      <c r="V2949" s="19"/>
      <c r="W2949" s="19"/>
      <c r="X2949" s="19"/>
      <c r="Y2949" s="19"/>
      <c r="Z2949" s="19"/>
      <c r="AA2949" s="19"/>
      <c r="AB2949" s="19"/>
      <c r="AC2949" s="19"/>
      <c r="AD2949" s="19"/>
      <c r="AE2949" s="19"/>
      <c r="AF2949" s="19"/>
      <c r="AG2949" s="19"/>
      <c r="AH2949" s="19"/>
      <c r="AI2949" s="19"/>
      <c r="AJ2949" s="19"/>
      <c r="AK2949" s="19"/>
      <c r="AL2949" s="19"/>
      <c r="AM2949" s="19"/>
      <c r="AN2949" s="19"/>
      <c r="AO2949" s="31">
        <v>843000</v>
      </c>
      <c r="AP2949" s="31">
        <v>1432162</v>
      </c>
      <c r="AQ2949" s="31">
        <v>1524593.015625</v>
      </c>
      <c r="AR2949" s="31">
        <v>1402158.01171875</v>
      </c>
      <c r="AS2949" s="31">
        <v>1576323.328125</v>
      </c>
      <c r="AT2949" s="31">
        <v>1577225.66015625</v>
      </c>
      <c r="AU2949" s="31">
        <v>1431806</v>
      </c>
      <c r="AV2949" s="31">
        <v>1793186.34765625</v>
      </c>
      <c r="AW2949" s="31">
        <v>1593177.66796875</v>
      </c>
      <c r="AX2949" s="31">
        <v>152095</v>
      </c>
      <c r="AY2949" s="31">
        <v>95708</v>
      </c>
      <c r="AZ2949" s="31">
        <v>247803</v>
      </c>
    </row>
    <row r="2950" spans="1:52" ht="15" customHeight="1">
      <c r="A2950" s="29" t="s">
        <v>8323</v>
      </c>
      <c r="B2950" s="34">
        <v>36655</v>
      </c>
      <c r="C2950" s="28">
        <v>1000</v>
      </c>
      <c r="D2950" s="28">
        <v>54.2</v>
      </c>
      <c r="E2950" s="28">
        <v>47.8</v>
      </c>
      <c r="F2950" s="29" t="s">
        <v>440</v>
      </c>
      <c r="G2950" s="29" t="s">
        <v>3617</v>
      </c>
      <c r="H2950" s="28">
        <v>671</v>
      </c>
      <c r="I2950" s="29" t="s">
        <v>8291</v>
      </c>
      <c r="J2950" s="33" t="s">
        <v>8322</v>
      </c>
      <c r="K2950" s="29" t="s">
        <v>178</v>
      </c>
      <c r="L2950" s="29" t="s">
        <v>8304</v>
      </c>
      <c r="M2950" s="29" t="s">
        <v>1153</v>
      </c>
      <c r="N2950" s="28">
        <v>468412.5</v>
      </c>
      <c r="O2950" s="28">
        <v>6256548</v>
      </c>
      <c r="P2950" s="29" t="s">
        <v>8303</v>
      </c>
      <c r="Q2950" s="32" t="s">
        <v>174</v>
      </c>
      <c r="R2950" s="19"/>
      <c r="S2950" s="19"/>
      <c r="T2950" s="19"/>
      <c r="U2950" s="19"/>
      <c r="V2950" s="19"/>
      <c r="W2950" s="19"/>
      <c r="X2950" s="19"/>
      <c r="Y2950" s="19"/>
      <c r="Z2950" s="19"/>
      <c r="AA2950" s="19"/>
      <c r="AB2950" s="19"/>
      <c r="AC2950" s="19"/>
      <c r="AD2950" s="19"/>
      <c r="AE2950" s="19"/>
      <c r="AF2950" s="19"/>
      <c r="AG2950" s="19"/>
      <c r="AH2950" s="19"/>
      <c r="AI2950" s="19"/>
      <c r="AJ2950" s="19"/>
      <c r="AK2950" s="19"/>
      <c r="AL2950" s="19"/>
      <c r="AM2950" s="19"/>
      <c r="AN2950" s="19"/>
      <c r="AO2950" s="31">
        <v>1189625</v>
      </c>
      <c r="AP2950" s="31">
        <v>1652717.875</v>
      </c>
      <c r="AQ2950" s="31">
        <v>1809015.5</v>
      </c>
      <c r="AR2950" s="31">
        <v>1595739.25</v>
      </c>
      <c r="AS2950" s="31">
        <v>1729798.5</v>
      </c>
      <c r="AT2950" s="31">
        <v>1790882.75</v>
      </c>
      <c r="AU2950" s="31">
        <v>1609512</v>
      </c>
      <c r="AV2950" s="31">
        <v>1940724.375</v>
      </c>
      <c r="AW2950" s="31">
        <v>1808419.625</v>
      </c>
      <c r="AX2950" s="31">
        <v>170665.375</v>
      </c>
      <c r="AY2950" s="31">
        <v>100218.5</v>
      </c>
      <c r="AZ2950" s="31">
        <v>270883.875</v>
      </c>
    </row>
    <row r="2951" spans="1:52" ht="15" customHeight="1">
      <c r="A2951" s="29" t="s">
        <v>8321</v>
      </c>
      <c r="B2951" s="34">
        <v>36655</v>
      </c>
      <c r="C2951" s="28">
        <v>1000</v>
      </c>
      <c r="D2951" s="28">
        <v>54.2</v>
      </c>
      <c r="E2951" s="28">
        <v>47.8</v>
      </c>
      <c r="F2951" s="29" t="s">
        <v>440</v>
      </c>
      <c r="G2951" s="29" t="s">
        <v>3617</v>
      </c>
      <c r="H2951" s="28">
        <v>671</v>
      </c>
      <c r="I2951" s="29" t="s">
        <v>8291</v>
      </c>
      <c r="J2951" s="33" t="s">
        <v>8320</v>
      </c>
      <c r="K2951" s="29" t="s">
        <v>178</v>
      </c>
      <c r="L2951" s="29" t="s">
        <v>8304</v>
      </c>
      <c r="M2951" s="29" t="s">
        <v>8319</v>
      </c>
      <c r="N2951" s="28">
        <v>468218.5</v>
      </c>
      <c r="O2951" s="28">
        <v>6256351</v>
      </c>
      <c r="P2951" s="29" t="s">
        <v>8303</v>
      </c>
      <c r="Q2951" s="32" t="s">
        <v>174</v>
      </c>
      <c r="R2951" s="19"/>
      <c r="S2951" s="19"/>
      <c r="T2951" s="19"/>
      <c r="U2951" s="19"/>
      <c r="V2951" s="19"/>
      <c r="W2951" s="19"/>
      <c r="X2951" s="19"/>
      <c r="Y2951" s="19"/>
      <c r="Z2951" s="19"/>
      <c r="AA2951" s="19"/>
      <c r="AB2951" s="19"/>
      <c r="AC2951" s="19"/>
      <c r="AD2951" s="19"/>
      <c r="AE2951" s="19"/>
      <c r="AF2951" s="19"/>
      <c r="AG2951" s="19"/>
      <c r="AH2951" s="19"/>
      <c r="AI2951" s="19"/>
      <c r="AJ2951" s="19"/>
      <c r="AK2951" s="19"/>
      <c r="AL2951" s="19"/>
      <c r="AM2951" s="19"/>
      <c r="AN2951" s="19"/>
      <c r="AO2951" s="31">
        <v>1189625</v>
      </c>
      <c r="AP2951" s="31">
        <v>1652717.875</v>
      </c>
      <c r="AQ2951" s="31">
        <v>1809015.5</v>
      </c>
      <c r="AR2951" s="31">
        <v>1595739.25</v>
      </c>
      <c r="AS2951" s="31">
        <v>1729798.5</v>
      </c>
      <c r="AT2951" s="31">
        <v>1790882.75</v>
      </c>
      <c r="AU2951" s="31">
        <v>1609512</v>
      </c>
      <c r="AV2951" s="31">
        <v>1940724.375</v>
      </c>
      <c r="AW2951" s="31">
        <v>1808419.625</v>
      </c>
      <c r="AX2951" s="31">
        <v>170665.375</v>
      </c>
      <c r="AY2951" s="31">
        <v>100218.5</v>
      </c>
      <c r="AZ2951" s="31">
        <v>270883.875</v>
      </c>
    </row>
    <row r="2952" spans="1:52" ht="15" customHeight="1">
      <c r="A2952" s="29" t="s">
        <v>8318</v>
      </c>
      <c r="B2952" s="34">
        <v>36655</v>
      </c>
      <c r="C2952" s="28">
        <v>1000</v>
      </c>
      <c r="D2952" s="28">
        <v>54.2</v>
      </c>
      <c r="E2952" s="28">
        <v>47.8</v>
      </c>
      <c r="F2952" s="29" t="s">
        <v>440</v>
      </c>
      <c r="G2952" s="29" t="s">
        <v>3617</v>
      </c>
      <c r="H2952" s="28">
        <v>671</v>
      </c>
      <c r="I2952" s="29" t="s">
        <v>8291</v>
      </c>
      <c r="J2952" s="33" t="s">
        <v>8317</v>
      </c>
      <c r="K2952" s="29" t="s">
        <v>178</v>
      </c>
      <c r="L2952" s="29" t="s">
        <v>8304</v>
      </c>
      <c r="M2952" s="29" t="s">
        <v>5962</v>
      </c>
      <c r="N2952" s="28">
        <v>468024.4</v>
      </c>
      <c r="O2952" s="28">
        <v>6256155</v>
      </c>
      <c r="P2952" s="29" t="s">
        <v>8303</v>
      </c>
      <c r="Q2952" s="32" t="s">
        <v>174</v>
      </c>
      <c r="R2952" s="19"/>
      <c r="S2952" s="19"/>
      <c r="T2952" s="19"/>
      <c r="U2952" s="19"/>
      <c r="V2952" s="19"/>
      <c r="W2952" s="19"/>
      <c r="X2952" s="19"/>
      <c r="Y2952" s="19"/>
      <c r="Z2952" s="19"/>
      <c r="AA2952" s="19"/>
      <c r="AB2952" s="19"/>
      <c r="AC2952" s="19"/>
      <c r="AD2952" s="19"/>
      <c r="AE2952" s="19"/>
      <c r="AF2952" s="19"/>
      <c r="AG2952" s="19"/>
      <c r="AH2952" s="19"/>
      <c r="AI2952" s="19"/>
      <c r="AJ2952" s="19"/>
      <c r="AK2952" s="19"/>
      <c r="AL2952" s="19"/>
      <c r="AM2952" s="19"/>
      <c r="AN2952" s="19"/>
      <c r="AO2952" s="31">
        <v>1189625</v>
      </c>
      <c r="AP2952" s="31">
        <v>1652717.875</v>
      </c>
      <c r="AQ2952" s="31">
        <v>1809015.5</v>
      </c>
      <c r="AR2952" s="31">
        <v>1595739.25</v>
      </c>
      <c r="AS2952" s="31">
        <v>1729798.5</v>
      </c>
      <c r="AT2952" s="31">
        <v>1790882.75</v>
      </c>
      <c r="AU2952" s="31">
        <v>1609512</v>
      </c>
      <c r="AV2952" s="31">
        <v>1940724.375</v>
      </c>
      <c r="AW2952" s="31">
        <v>1808419.625</v>
      </c>
      <c r="AX2952" s="31">
        <v>170665.375</v>
      </c>
      <c r="AY2952" s="31">
        <v>100218.5</v>
      </c>
      <c r="AZ2952" s="31">
        <v>270883.875</v>
      </c>
    </row>
    <row r="2953" spans="1:52" ht="15" customHeight="1">
      <c r="A2953" s="29" t="s">
        <v>8316</v>
      </c>
      <c r="B2953" s="34">
        <v>36655</v>
      </c>
      <c r="C2953" s="28">
        <v>1000</v>
      </c>
      <c r="D2953" s="28">
        <v>54.2</v>
      </c>
      <c r="E2953" s="28">
        <v>47.8</v>
      </c>
      <c r="F2953" s="29" t="s">
        <v>440</v>
      </c>
      <c r="G2953" s="29" t="s">
        <v>3617</v>
      </c>
      <c r="H2953" s="28">
        <v>671</v>
      </c>
      <c r="I2953" s="29" t="s">
        <v>8291</v>
      </c>
      <c r="J2953" s="33" t="s">
        <v>8315</v>
      </c>
      <c r="K2953" s="29" t="s">
        <v>178</v>
      </c>
      <c r="L2953" s="29" t="s">
        <v>8304</v>
      </c>
      <c r="M2953" s="29" t="s">
        <v>8314</v>
      </c>
      <c r="N2953" s="28">
        <v>467830.4</v>
      </c>
      <c r="O2953" s="28">
        <v>6255960</v>
      </c>
      <c r="P2953" s="29" t="s">
        <v>8303</v>
      </c>
      <c r="Q2953" s="32" t="s">
        <v>174</v>
      </c>
      <c r="R2953" s="19"/>
      <c r="S2953" s="19"/>
      <c r="T2953" s="19"/>
      <c r="U2953" s="19"/>
      <c r="V2953" s="19"/>
      <c r="W2953" s="19"/>
      <c r="X2953" s="19"/>
      <c r="Y2953" s="19"/>
      <c r="Z2953" s="19"/>
      <c r="AA2953" s="19"/>
      <c r="AB2953" s="19"/>
      <c r="AC2953" s="19"/>
      <c r="AD2953" s="19"/>
      <c r="AE2953" s="19"/>
      <c r="AF2953" s="19"/>
      <c r="AG2953" s="19"/>
      <c r="AH2953" s="19"/>
      <c r="AI2953" s="19"/>
      <c r="AJ2953" s="19"/>
      <c r="AK2953" s="19"/>
      <c r="AL2953" s="19"/>
      <c r="AM2953" s="19"/>
      <c r="AN2953" s="19"/>
      <c r="AO2953" s="31">
        <v>1189625</v>
      </c>
      <c r="AP2953" s="31">
        <v>1652717.875</v>
      </c>
      <c r="AQ2953" s="31">
        <v>1809015.5</v>
      </c>
      <c r="AR2953" s="31">
        <v>1595739.25</v>
      </c>
      <c r="AS2953" s="31">
        <v>1729798.5</v>
      </c>
      <c r="AT2953" s="31">
        <v>1790882.75</v>
      </c>
      <c r="AU2953" s="31">
        <v>1609512</v>
      </c>
      <c r="AV2953" s="31">
        <v>1940724.375</v>
      </c>
      <c r="AW2953" s="31">
        <v>1808419.625</v>
      </c>
      <c r="AX2953" s="31">
        <v>170665.375</v>
      </c>
      <c r="AY2953" s="31">
        <v>100218.5</v>
      </c>
      <c r="AZ2953" s="31">
        <v>270883.875</v>
      </c>
    </row>
    <row r="2954" spans="1:52" ht="15" customHeight="1">
      <c r="A2954" s="29" t="s">
        <v>8313</v>
      </c>
      <c r="B2954" s="34">
        <v>36655</v>
      </c>
      <c r="C2954" s="28">
        <v>1000</v>
      </c>
      <c r="D2954" s="28">
        <v>54.2</v>
      </c>
      <c r="E2954" s="28">
        <v>47.8</v>
      </c>
      <c r="F2954" s="29" t="s">
        <v>440</v>
      </c>
      <c r="G2954" s="29" t="s">
        <v>3617</v>
      </c>
      <c r="H2954" s="28">
        <v>671</v>
      </c>
      <c r="I2954" s="29" t="s">
        <v>8291</v>
      </c>
      <c r="J2954" s="33" t="s">
        <v>8312</v>
      </c>
      <c r="K2954" s="29" t="s">
        <v>178</v>
      </c>
      <c r="L2954" s="29" t="s">
        <v>8304</v>
      </c>
      <c r="M2954" s="29" t="s">
        <v>3248</v>
      </c>
      <c r="N2954" s="28">
        <v>468641.3</v>
      </c>
      <c r="O2954" s="28">
        <v>6255804</v>
      </c>
      <c r="P2954" s="29" t="s">
        <v>8303</v>
      </c>
      <c r="Q2954" s="32" t="s">
        <v>174</v>
      </c>
      <c r="R2954" s="19"/>
      <c r="S2954" s="19"/>
      <c r="T2954" s="19"/>
      <c r="U2954" s="19"/>
      <c r="V2954" s="19"/>
      <c r="W2954" s="19"/>
      <c r="X2954" s="19"/>
      <c r="Y2954" s="19"/>
      <c r="Z2954" s="19"/>
      <c r="AA2954" s="19"/>
      <c r="AB2954" s="19"/>
      <c r="AC2954" s="19"/>
      <c r="AD2954" s="19"/>
      <c r="AE2954" s="19"/>
      <c r="AF2954" s="19"/>
      <c r="AG2954" s="19"/>
      <c r="AH2954" s="19"/>
      <c r="AI2954" s="19"/>
      <c r="AJ2954" s="19"/>
      <c r="AK2954" s="19"/>
      <c r="AL2954" s="19"/>
      <c r="AM2954" s="19"/>
      <c r="AN2954" s="19"/>
      <c r="AO2954" s="31">
        <v>1189625</v>
      </c>
      <c r="AP2954" s="31">
        <v>1652717.875</v>
      </c>
      <c r="AQ2954" s="31">
        <v>1809015.5</v>
      </c>
      <c r="AR2954" s="31">
        <v>1595739.25</v>
      </c>
      <c r="AS2954" s="31">
        <v>1729798.5</v>
      </c>
      <c r="AT2954" s="31">
        <v>1790882.75</v>
      </c>
      <c r="AU2954" s="31">
        <v>1609512</v>
      </c>
      <c r="AV2954" s="31">
        <v>1940724.375</v>
      </c>
      <c r="AW2954" s="31">
        <v>1808419.625</v>
      </c>
      <c r="AX2954" s="31">
        <v>170665.375</v>
      </c>
      <c r="AY2954" s="31">
        <v>100218.5</v>
      </c>
      <c r="AZ2954" s="31">
        <v>270883.875</v>
      </c>
    </row>
    <row r="2955" spans="1:52" ht="15" customHeight="1">
      <c r="A2955" s="29" t="s">
        <v>8311</v>
      </c>
      <c r="B2955" s="34">
        <v>36655</v>
      </c>
      <c r="C2955" s="28">
        <v>1000</v>
      </c>
      <c r="D2955" s="28">
        <v>54.2</v>
      </c>
      <c r="E2955" s="28">
        <v>47.8</v>
      </c>
      <c r="F2955" s="29" t="s">
        <v>440</v>
      </c>
      <c r="G2955" s="29" t="s">
        <v>3617</v>
      </c>
      <c r="H2955" s="28">
        <v>671</v>
      </c>
      <c r="I2955" s="29" t="s">
        <v>8291</v>
      </c>
      <c r="J2955" s="33" t="s">
        <v>8310</v>
      </c>
      <c r="K2955" s="29" t="s">
        <v>178</v>
      </c>
      <c r="L2955" s="29" t="s">
        <v>8304</v>
      </c>
      <c r="M2955" s="29" t="s">
        <v>1580</v>
      </c>
      <c r="N2955" s="28">
        <v>468371.4</v>
      </c>
      <c r="O2955" s="28">
        <v>6255855</v>
      </c>
      <c r="P2955" s="29" t="s">
        <v>8303</v>
      </c>
      <c r="Q2955" s="32" t="s">
        <v>174</v>
      </c>
      <c r="R2955" s="19"/>
      <c r="S2955" s="19"/>
      <c r="T2955" s="19"/>
      <c r="U2955" s="19"/>
      <c r="V2955" s="19"/>
      <c r="W2955" s="19"/>
      <c r="X2955" s="19"/>
      <c r="Y2955" s="19"/>
      <c r="Z2955" s="19"/>
      <c r="AA2955" s="19"/>
      <c r="AB2955" s="19"/>
      <c r="AC2955" s="19"/>
      <c r="AD2955" s="19"/>
      <c r="AE2955" s="19"/>
      <c r="AF2955" s="19"/>
      <c r="AG2955" s="19"/>
      <c r="AH2955" s="19"/>
      <c r="AI2955" s="19"/>
      <c r="AJ2955" s="19"/>
      <c r="AK2955" s="19"/>
      <c r="AL2955" s="19"/>
      <c r="AM2955" s="19"/>
      <c r="AN2955" s="19"/>
      <c r="AO2955" s="31">
        <v>1189625</v>
      </c>
      <c r="AP2955" s="31">
        <v>1652717.875</v>
      </c>
      <c r="AQ2955" s="31">
        <v>1809015.5</v>
      </c>
      <c r="AR2955" s="31">
        <v>1595739.25</v>
      </c>
      <c r="AS2955" s="31">
        <v>1729798.5</v>
      </c>
      <c r="AT2955" s="31">
        <v>1790882.75</v>
      </c>
      <c r="AU2955" s="31">
        <v>1609512</v>
      </c>
      <c r="AV2955" s="31">
        <v>1940724.375</v>
      </c>
      <c r="AW2955" s="31">
        <v>1808419.625</v>
      </c>
      <c r="AX2955" s="31">
        <v>170665.375</v>
      </c>
      <c r="AY2955" s="31">
        <v>100218.5</v>
      </c>
      <c r="AZ2955" s="31">
        <v>270883.875</v>
      </c>
    </row>
    <row r="2956" spans="1:52" ht="15" customHeight="1">
      <c r="A2956" s="29" t="s">
        <v>8309</v>
      </c>
      <c r="B2956" s="34">
        <v>36655</v>
      </c>
      <c r="C2956" s="28">
        <v>1000</v>
      </c>
      <c r="D2956" s="28">
        <v>54.2</v>
      </c>
      <c r="E2956" s="28">
        <v>47.8</v>
      </c>
      <c r="F2956" s="29" t="s">
        <v>440</v>
      </c>
      <c r="G2956" s="29" t="s">
        <v>3617</v>
      </c>
      <c r="H2956" s="28">
        <v>671</v>
      </c>
      <c r="I2956" s="29" t="s">
        <v>8291</v>
      </c>
      <c r="J2956" s="33" t="s">
        <v>8308</v>
      </c>
      <c r="K2956" s="29" t="s">
        <v>178</v>
      </c>
      <c r="L2956" s="29" t="s">
        <v>8304</v>
      </c>
      <c r="M2956" s="29" t="s">
        <v>8307</v>
      </c>
      <c r="N2956" s="28">
        <v>468101.4</v>
      </c>
      <c r="O2956" s="28">
        <v>6255908</v>
      </c>
      <c r="P2956" s="29" t="s">
        <v>8303</v>
      </c>
      <c r="Q2956" s="32" t="s">
        <v>174</v>
      </c>
      <c r="R2956" s="19"/>
      <c r="S2956" s="19"/>
      <c r="T2956" s="19"/>
      <c r="U2956" s="19"/>
      <c r="V2956" s="19"/>
      <c r="W2956" s="19"/>
      <c r="X2956" s="19"/>
      <c r="Y2956" s="19"/>
      <c r="Z2956" s="19"/>
      <c r="AA2956" s="19"/>
      <c r="AB2956" s="19"/>
      <c r="AC2956" s="19"/>
      <c r="AD2956" s="19"/>
      <c r="AE2956" s="19"/>
      <c r="AF2956" s="19"/>
      <c r="AG2956" s="19"/>
      <c r="AH2956" s="19"/>
      <c r="AI2956" s="19"/>
      <c r="AJ2956" s="19"/>
      <c r="AK2956" s="19"/>
      <c r="AL2956" s="19"/>
      <c r="AM2956" s="19"/>
      <c r="AN2956" s="19"/>
      <c r="AO2956" s="31">
        <v>1189625</v>
      </c>
      <c r="AP2956" s="31">
        <v>1652717.875</v>
      </c>
      <c r="AQ2956" s="31">
        <v>1809015.5</v>
      </c>
      <c r="AR2956" s="31">
        <v>1595739.25</v>
      </c>
      <c r="AS2956" s="31">
        <v>1729798.5</v>
      </c>
      <c r="AT2956" s="31">
        <v>1790882.75</v>
      </c>
      <c r="AU2956" s="31">
        <v>1609512</v>
      </c>
      <c r="AV2956" s="31">
        <v>1940724.375</v>
      </c>
      <c r="AW2956" s="31">
        <v>1808419.625</v>
      </c>
      <c r="AX2956" s="31">
        <v>170665.375</v>
      </c>
      <c r="AY2956" s="31">
        <v>100218.5</v>
      </c>
      <c r="AZ2956" s="31">
        <v>270883.875</v>
      </c>
    </row>
    <row r="2957" spans="1:52" ht="15" customHeight="1">
      <c r="A2957" s="29" t="s">
        <v>8306</v>
      </c>
      <c r="B2957" s="34">
        <v>36655</v>
      </c>
      <c r="C2957" s="28">
        <v>1000</v>
      </c>
      <c r="D2957" s="28">
        <v>54.2</v>
      </c>
      <c r="E2957" s="28">
        <v>47.8</v>
      </c>
      <c r="F2957" s="29" t="s">
        <v>440</v>
      </c>
      <c r="G2957" s="29" t="s">
        <v>3617</v>
      </c>
      <c r="H2957" s="28">
        <v>671</v>
      </c>
      <c r="I2957" s="29" t="s">
        <v>8291</v>
      </c>
      <c r="J2957" s="33" t="s">
        <v>8305</v>
      </c>
      <c r="K2957" s="29" t="s">
        <v>178</v>
      </c>
      <c r="L2957" s="29" t="s">
        <v>8304</v>
      </c>
      <c r="M2957" s="29" t="s">
        <v>4072</v>
      </c>
      <c r="N2957" s="28">
        <v>468526.9</v>
      </c>
      <c r="O2957" s="28">
        <v>6256176</v>
      </c>
      <c r="P2957" s="29" t="s">
        <v>8303</v>
      </c>
      <c r="Q2957" s="32" t="s">
        <v>174</v>
      </c>
      <c r="R2957" s="19"/>
      <c r="S2957" s="19"/>
      <c r="T2957" s="19"/>
      <c r="U2957" s="19"/>
      <c r="V2957" s="19"/>
      <c r="W2957" s="19"/>
      <c r="X2957" s="19"/>
      <c r="Y2957" s="19"/>
      <c r="Z2957" s="19"/>
      <c r="AA2957" s="19"/>
      <c r="AB2957" s="19"/>
      <c r="AC2957" s="19"/>
      <c r="AD2957" s="19"/>
      <c r="AE2957" s="19"/>
      <c r="AF2957" s="19"/>
      <c r="AG2957" s="19"/>
      <c r="AH2957" s="19"/>
      <c r="AI2957" s="19"/>
      <c r="AJ2957" s="19"/>
      <c r="AK2957" s="19"/>
      <c r="AL2957" s="19"/>
      <c r="AM2957" s="19"/>
      <c r="AN2957" s="19"/>
      <c r="AO2957" s="31">
        <v>1189625</v>
      </c>
      <c r="AP2957" s="31">
        <v>1652717.875</v>
      </c>
      <c r="AQ2957" s="31">
        <v>1809015.5</v>
      </c>
      <c r="AR2957" s="31">
        <v>1595739.25</v>
      </c>
      <c r="AS2957" s="31">
        <v>1729798.5</v>
      </c>
      <c r="AT2957" s="31">
        <v>1790882.75</v>
      </c>
      <c r="AU2957" s="31">
        <v>1609512</v>
      </c>
      <c r="AV2957" s="31">
        <v>1940724.375</v>
      </c>
      <c r="AW2957" s="31">
        <v>1808419.625</v>
      </c>
      <c r="AX2957" s="31">
        <v>170665.375</v>
      </c>
      <c r="AY2957" s="31">
        <v>100218.5</v>
      </c>
      <c r="AZ2957" s="31">
        <v>270883.875</v>
      </c>
    </row>
    <row r="2958" spans="1:52" ht="15" customHeight="1">
      <c r="A2958" s="29" t="s">
        <v>8302</v>
      </c>
      <c r="B2958" s="34">
        <v>36676</v>
      </c>
      <c r="C2958" s="28">
        <v>1000</v>
      </c>
      <c r="D2958" s="28">
        <v>54.2</v>
      </c>
      <c r="E2958" s="28">
        <v>47.8</v>
      </c>
      <c r="F2958" s="29" t="s">
        <v>440</v>
      </c>
      <c r="G2958" s="29" t="s">
        <v>3617</v>
      </c>
      <c r="H2958" s="28">
        <v>671</v>
      </c>
      <c r="I2958" s="29" t="s">
        <v>8291</v>
      </c>
      <c r="J2958" s="33" t="s">
        <v>8301</v>
      </c>
      <c r="K2958" s="29" t="s">
        <v>178</v>
      </c>
      <c r="L2958" s="29" t="s">
        <v>8294</v>
      </c>
      <c r="M2958" s="29" t="s">
        <v>8222</v>
      </c>
      <c r="N2958" s="28">
        <v>470105.2</v>
      </c>
      <c r="O2958" s="28">
        <v>6253102</v>
      </c>
      <c r="P2958" s="29" t="s">
        <v>8300</v>
      </c>
      <c r="Q2958" s="32" t="s">
        <v>174</v>
      </c>
      <c r="R2958" s="19"/>
      <c r="S2958" s="19"/>
      <c r="T2958" s="19"/>
      <c r="U2958" s="19"/>
      <c r="V2958" s="19"/>
      <c r="W2958" s="19"/>
      <c r="X2958" s="19"/>
      <c r="Y2958" s="19"/>
      <c r="Z2958" s="19"/>
      <c r="AA2958" s="19"/>
      <c r="AB2958" s="19"/>
      <c r="AC2958" s="19"/>
      <c r="AD2958" s="19"/>
      <c r="AE2958" s="19"/>
      <c r="AF2958" s="19"/>
      <c r="AG2958" s="19"/>
      <c r="AH2958" s="19"/>
      <c r="AI2958" s="19"/>
      <c r="AJ2958" s="19"/>
      <c r="AK2958" s="19"/>
      <c r="AL2958" s="19"/>
      <c r="AM2958" s="19"/>
      <c r="AN2958" s="19"/>
      <c r="AO2958" s="31">
        <v>1102000</v>
      </c>
      <c r="AP2958" s="31">
        <v>1906391</v>
      </c>
      <c r="AQ2958" s="31">
        <v>2121920</v>
      </c>
      <c r="AR2958" s="31">
        <v>1881399</v>
      </c>
      <c r="AS2958" s="31">
        <v>2051299</v>
      </c>
      <c r="AT2958" s="31">
        <v>2076692</v>
      </c>
      <c r="AU2958" s="31">
        <v>1870639</v>
      </c>
      <c r="AV2958" s="31">
        <v>2290316</v>
      </c>
      <c r="AW2958" s="31">
        <v>2136460</v>
      </c>
      <c r="AX2958" s="31">
        <v>180490</v>
      </c>
      <c r="AY2958" s="31">
        <v>123600</v>
      </c>
      <c r="AZ2958" s="31">
        <v>304090</v>
      </c>
    </row>
    <row r="2959" spans="1:52" ht="15" customHeight="1">
      <c r="A2959" s="29" t="s">
        <v>8299</v>
      </c>
      <c r="B2959" s="34">
        <v>36676</v>
      </c>
      <c r="C2959" s="28">
        <v>1000</v>
      </c>
      <c r="D2959" s="28">
        <v>54.2</v>
      </c>
      <c r="E2959" s="28">
        <v>47.8</v>
      </c>
      <c r="F2959" s="29" t="s">
        <v>440</v>
      </c>
      <c r="G2959" s="29" t="s">
        <v>3617</v>
      </c>
      <c r="H2959" s="28">
        <v>671</v>
      </c>
      <c r="I2959" s="29" t="s">
        <v>8291</v>
      </c>
      <c r="J2959" s="33" t="s">
        <v>8298</v>
      </c>
      <c r="K2959" s="29" t="s">
        <v>178</v>
      </c>
      <c r="L2959" s="29" t="s">
        <v>8294</v>
      </c>
      <c r="M2959" s="29" t="s">
        <v>1313</v>
      </c>
      <c r="N2959" s="28">
        <v>469940.5</v>
      </c>
      <c r="O2959" s="28">
        <v>6253288</v>
      </c>
      <c r="P2959" s="29" t="s">
        <v>8297</v>
      </c>
      <c r="Q2959" s="32" t="s">
        <v>174</v>
      </c>
      <c r="R2959" s="19"/>
      <c r="S2959" s="19"/>
      <c r="T2959" s="19"/>
      <c r="U2959" s="19"/>
      <c r="V2959" s="19"/>
      <c r="W2959" s="19"/>
      <c r="X2959" s="19"/>
      <c r="Y2959" s="19"/>
      <c r="Z2959" s="19"/>
      <c r="AA2959" s="19"/>
      <c r="AB2959" s="19"/>
      <c r="AC2959" s="19"/>
      <c r="AD2959" s="19"/>
      <c r="AE2959" s="19"/>
      <c r="AF2959" s="19"/>
      <c r="AG2959" s="19"/>
      <c r="AH2959" s="19"/>
      <c r="AI2959" s="19"/>
      <c r="AJ2959" s="19"/>
      <c r="AK2959" s="19"/>
      <c r="AL2959" s="19"/>
      <c r="AM2959" s="19"/>
      <c r="AN2959" s="19"/>
      <c r="AO2959" s="31">
        <v>1171000</v>
      </c>
      <c r="AP2959" s="31">
        <v>2007619</v>
      </c>
      <c r="AQ2959" s="31">
        <v>2216251</v>
      </c>
      <c r="AR2959" s="31">
        <v>1990777</v>
      </c>
      <c r="AS2959" s="31">
        <v>2160774</v>
      </c>
      <c r="AT2959" s="31">
        <v>2189228</v>
      </c>
      <c r="AU2959" s="31">
        <v>1923075</v>
      </c>
      <c r="AV2959" s="31">
        <v>2327493</v>
      </c>
      <c r="AW2959" s="31">
        <v>2200459</v>
      </c>
      <c r="AX2959" s="31">
        <v>187988</v>
      </c>
      <c r="AY2959" s="31">
        <v>124357</v>
      </c>
      <c r="AZ2959" s="31">
        <v>312345</v>
      </c>
    </row>
    <row r="2960" spans="1:52" ht="15" customHeight="1">
      <c r="A2960" s="29" t="s">
        <v>8296</v>
      </c>
      <c r="B2960" s="34">
        <v>36676</v>
      </c>
      <c r="C2960" s="28">
        <v>1000</v>
      </c>
      <c r="D2960" s="28">
        <v>54.2</v>
      </c>
      <c r="E2960" s="28">
        <v>47.8</v>
      </c>
      <c r="F2960" s="29" t="s">
        <v>440</v>
      </c>
      <c r="G2960" s="29" t="s">
        <v>3617</v>
      </c>
      <c r="H2960" s="28">
        <v>671</v>
      </c>
      <c r="I2960" s="29" t="s">
        <v>8291</v>
      </c>
      <c r="J2960" s="33" t="s">
        <v>8295</v>
      </c>
      <c r="K2960" s="29" t="s">
        <v>178</v>
      </c>
      <c r="L2960" s="29" t="s">
        <v>8294</v>
      </c>
      <c r="M2960" s="29" t="s">
        <v>8222</v>
      </c>
      <c r="N2960" s="28">
        <v>469777.8</v>
      </c>
      <c r="O2960" s="28">
        <v>6253476</v>
      </c>
      <c r="P2960" s="29" t="s">
        <v>8293</v>
      </c>
      <c r="Q2960" s="32" t="s">
        <v>174</v>
      </c>
      <c r="R2960" s="19"/>
      <c r="S2960" s="19"/>
      <c r="T2960" s="19"/>
      <c r="U2960" s="19"/>
      <c r="V2960" s="19"/>
      <c r="W2960" s="19"/>
      <c r="X2960" s="19"/>
      <c r="Y2960" s="19"/>
      <c r="Z2960" s="19"/>
      <c r="AA2960" s="19"/>
      <c r="AB2960" s="19"/>
      <c r="AC2960" s="19"/>
      <c r="AD2960" s="19"/>
      <c r="AE2960" s="19"/>
      <c r="AF2960" s="19"/>
      <c r="AG2960" s="19"/>
      <c r="AH2960" s="19"/>
      <c r="AI2960" s="19"/>
      <c r="AJ2960" s="19"/>
      <c r="AK2960" s="19"/>
      <c r="AL2960" s="19"/>
      <c r="AM2960" s="19"/>
      <c r="AN2960" s="19"/>
      <c r="AO2960" s="31">
        <v>1170000</v>
      </c>
      <c r="AP2960" s="31">
        <v>2009081</v>
      </c>
      <c r="AQ2960" s="31">
        <v>2219156</v>
      </c>
      <c r="AR2960" s="31">
        <v>1975768</v>
      </c>
      <c r="AS2960" s="31">
        <v>2156891</v>
      </c>
      <c r="AT2960" s="31">
        <v>2228125</v>
      </c>
      <c r="AU2960" s="31">
        <v>2003169</v>
      </c>
      <c r="AV2960" s="31">
        <v>2391306</v>
      </c>
      <c r="AW2960" s="31">
        <v>2126454</v>
      </c>
      <c r="AX2960" s="31">
        <v>193354</v>
      </c>
      <c r="AY2960" s="31">
        <v>125989</v>
      </c>
      <c r="AZ2960" s="31">
        <v>319343</v>
      </c>
    </row>
    <row r="2961" spans="1:52" ht="15" customHeight="1">
      <c r="A2961" s="29" t="s">
        <v>8292</v>
      </c>
      <c r="B2961" s="34">
        <v>35947</v>
      </c>
      <c r="C2961" s="28">
        <v>5.5</v>
      </c>
      <c r="D2961" s="28">
        <v>7</v>
      </c>
      <c r="E2961" s="28">
        <v>15</v>
      </c>
      <c r="F2961" s="29" t="s">
        <v>3292</v>
      </c>
      <c r="G2961" s="29" t="s">
        <v>8286</v>
      </c>
      <c r="H2961" s="28">
        <v>671</v>
      </c>
      <c r="I2961" s="29" t="s">
        <v>8291</v>
      </c>
      <c r="J2961" s="33" t="s">
        <v>8290</v>
      </c>
      <c r="K2961" s="29" t="s">
        <v>178</v>
      </c>
      <c r="L2961" s="29" t="s">
        <v>8289</v>
      </c>
      <c r="M2961" s="29" t="s">
        <v>5468</v>
      </c>
      <c r="N2961" s="28">
        <v>476301</v>
      </c>
      <c r="O2961" s="28">
        <v>6278283</v>
      </c>
      <c r="P2961" s="29" t="s">
        <v>8288</v>
      </c>
      <c r="Q2961" s="32" t="s">
        <v>368</v>
      </c>
      <c r="R2961" s="19"/>
      <c r="S2961" s="19"/>
      <c r="T2961" s="19"/>
      <c r="U2961" s="19"/>
      <c r="V2961" s="19"/>
      <c r="W2961" s="19"/>
      <c r="X2961" s="19"/>
      <c r="Y2961" s="19"/>
      <c r="Z2961" s="19"/>
      <c r="AA2961" s="19"/>
      <c r="AB2961" s="19"/>
      <c r="AC2961" s="19"/>
      <c r="AD2961" s="19"/>
      <c r="AE2961" s="19"/>
      <c r="AF2961" s="19"/>
      <c r="AG2961" s="19"/>
      <c r="AH2961" s="19"/>
      <c r="AI2961" s="19"/>
      <c r="AJ2961" s="19"/>
      <c r="AK2961" s="19"/>
      <c r="AL2961" s="19"/>
      <c r="AM2961" s="19"/>
      <c r="AN2961" s="19"/>
      <c r="AO2961" s="19"/>
      <c r="AP2961" s="31">
        <v>0</v>
      </c>
      <c r="AQ2961" s="31">
        <v>3822</v>
      </c>
      <c r="AR2961" s="31">
        <v>1925.0000038146973</v>
      </c>
      <c r="AS2961" s="31">
        <v>2637</v>
      </c>
      <c r="AT2961" s="31">
        <v>4288</v>
      </c>
      <c r="AU2961" s="31">
        <v>4135</v>
      </c>
      <c r="AV2961" s="31">
        <v>5043</v>
      </c>
      <c r="AW2961" s="31">
        <v>4292</v>
      </c>
      <c r="AX2961" s="31">
        <v>287</v>
      </c>
      <c r="AY2961" s="31">
        <v>195</v>
      </c>
      <c r="AZ2961" s="31">
        <v>482</v>
      </c>
    </row>
    <row r="2962" spans="1:52" ht="15" customHeight="1">
      <c r="A2962" s="29" t="s">
        <v>8287</v>
      </c>
      <c r="B2962" s="34">
        <v>36300</v>
      </c>
      <c r="C2962" s="28">
        <v>750</v>
      </c>
      <c r="D2962" s="28">
        <v>48.2</v>
      </c>
      <c r="E2962" s="28">
        <v>45</v>
      </c>
      <c r="F2962" s="29" t="s">
        <v>2104</v>
      </c>
      <c r="G2962" s="29" t="s">
        <v>7790</v>
      </c>
      <c r="H2962" s="28">
        <v>706</v>
      </c>
      <c r="I2962" s="29" t="s">
        <v>8158</v>
      </c>
      <c r="J2962" s="33" t="s">
        <v>8285</v>
      </c>
      <c r="K2962" s="29" t="s">
        <v>178</v>
      </c>
      <c r="L2962" s="29" t="s">
        <v>8277</v>
      </c>
      <c r="M2962" s="29" t="s">
        <v>216</v>
      </c>
      <c r="N2962" s="28">
        <v>577377</v>
      </c>
      <c r="O2962" s="28">
        <v>6242438</v>
      </c>
      <c r="P2962" s="29" t="s">
        <v>8284</v>
      </c>
      <c r="Q2962" s="32" t="s">
        <v>174</v>
      </c>
      <c r="R2962" s="19"/>
      <c r="S2962" s="19"/>
      <c r="T2962" s="19"/>
      <c r="U2962" s="19"/>
      <c r="V2962" s="19"/>
      <c r="W2962" s="19"/>
      <c r="X2962" s="19"/>
      <c r="Y2962" s="19"/>
      <c r="Z2962" s="19"/>
      <c r="AA2962" s="19"/>
      <c r="AB2962" s="19"/>
      <c r="AC2962" s="19"/>
      <c r="AD2962" s="19"/>
      <c r="AE2962" s="19"/>
      <c r="AF2962" s="19"/>
      <c r="AG2962" s="19"/>
      <c r="AH2962" s="19"/>
      <c r="AI2962" s="19"/>
      <c r="AJ2962" s="19"/>
      <c r="AK2962" s="19"/>
      <c r="AL2962" s="19"/>
      <c r="AM2962" s="19"/>
      <c r="AN2962" s="31">
        <v>879512</v>
      </c>
      <c r="AO2962" s="31">
        <v>1691834.75</v>
      </c>
      <c r="AP2962" s="31">
        <v>1313532.625</v>
      </c>
      <c r="AQ2962" s="31">
        <v>0</v>
      </c>
      <c r="AR2962" s="31">
        <v>1179676.43359375</v>
      </c>
      <c r="AS2962" s="31">
        <v>1413004.390625</v>
      </c>
      <c r="AT2962" s="31">
        <v>1301126.9609375</v>
      </c>
      <c r="AU2962" s="31">
        <v>1252413.96875</v>
      </c>
      <c r="AV2962" s="31">
        <v>1527916.2734375</v>
      </c>
      <c r="AW2962" s="31">
        <v>1480484.546875</v>
      </c>
      <c r="AX2962" s="31">
        <v>150729.15625</v>
      </c>
      <c r="AY2962" s="31">
        <v>80925.1171875</v>
      </c>
      <c r="AZ2962" s="31">
        <v>231654.2734375</v>
      </c>
    </row>
    <row r="2963" spans="1:52" ht="15" customHeight="1">
      <c r="A2963" s="29" t="s">
        <v>8283</v>
      </c>
      <c r="B2963" s="34">
        <v>36300</v>
      </c>
      <c r="C2963" s="28">
        <v>750</v>
      </c>
      <c r="D2963" s="28">
        <v>48.2</v>
      </c>
      <c r="E2963" s="28">
        <v>45</v>
      </c>
      <c r="F2963" s="29" t="s">
        <v>2104</v>
      </c>
      <c r="G2963" s="29" t="s">
        <v>7790</v>
      </c>
      <c r="H2963" s="28">
        <v>706</v>
      </c>
      <c r="I2963" s="29" t="s">
        <v>8158</v>
      </c>
      <c r="J2963" s="33" t="s">
        <v>8282</v>
      </c>
      <c r="K2963" s="29" t="s">
        <v>178</v>
      </c>
      <c r="L2963" s="29" t="s">
        <v>8281</v>
      </c>
      <c r="M2963" s="29" t="s">
        <v>216</v>
      </c>
      <c r="N2963" s="28">
        <v>577553</v>
      </c>
      <c r="O2963" s="28">
        <v>6242306</v>
      </c>
      <c r="P2963" s="29" t="s">
        <v>8280</v>
      </c>
      <c r="Q2963" s="32" t="s">
        <v>174</v>
      </c>
      <c r="R2963" s="19"/>
      <c r="S2963" s="19"/>
      <c r="T2963" s="19"/>
      <c r="U2963" s="19"/>
      <c r="V2963" s="19"/>
      <c r="W2963" s="19"/>
      <c r="X2963" s="19"/>
      <c r="Y2963" s="19"/>
      <c r="Z2963" s="19"/>
      <c r="AA2963" s="19"/>
      <c r="AB2963" s="19"/>
      <c r="AC2963" s="19"/>
      <c r="AD2963" s="19"/>
      <c r="AE2963" s="19"/>
      <c r="AF2963" s="19"/>
      <c r="AG2963" s="19"/>
      <c r="AH2963" s="19"/>
      <c r="AI2963" s="19"/>
      <c r="AJ2963" s="19"/>
      <c r="AK2963" s="19"/>
      <c r="AL2963" s="19"/>
      <c r="AM2963" s="19"/>
      <c r="AN2963" s="19"/>
      <c r="AO2963" s="31">
        <v>845917.375</v>
      </c>
      <c r="AP2963" s="31">
        <v>1313532.625</v>
      </c>
      <c r="AQ2963" s="31">
        <v>1187003.1015625</v>
      </c>
      <c r="AR2963" s="31">
        <v>1370305.28515625</v>
      </c>
      <c r="AS2963" s="31">
        <v>1477575.765625</v>
      </c>
      <c r="AT2963" s="31">
        <v>1475642.65234375</v>
      </c>
      <c r="AU2963" s="31">
        <v>1284721.35546875</v>
      </c>
      <c r="AV2963" s="31">
        <v>1519203.04296875</v>
      </c>
      <c r="AW2963" s="31">
        <v>1515262.80078125</v>
      </c>
      <c r="AX2963" s="31">
        <v>155431.53125</v>
      </c>
      <c r="AY2963" s="31">
        <v>78321.4609375</v>
      </c>
      <c r="AZ2963" s="31">
        <v>233752.9921875</v>
      </c>
    </row>
    <row r="2964" spans="1:52" ht="15" customHeight="1">
      <c r="A2964" s="29" t="s">
        <v>8279</v>
      </c>
      <c r="B2964" s="34">
        <v>36617</v>
      </c>
      <c r="C2964" s="28">
        <v>750</v>
      </c>
      <c r="D2964" s="28">
        <v>48.2</v>
      </c>
      <c r="E2964" s="28">
        <v>45</v>
      </c>
      <c r="F2964" s="29" t="s">
        <v>2104</v>
      </c>
      <c r="G2964" s="29" t="s">
        <v>7790</v>
      </c>
      <c r="H2964" s="28">
        <v>706</v>
      </c>
      <c r="I2964" s="29" t="s">
        <v>8158</v>
      </c>
      <c r="J2964" s="33" t="s">
        <v>8278</v>
      </c>
      <c r="K2964" s="29" t="s">
        <v>178</v>
      </c>
      <c r="L2964" s="29" t="s">
        <v>8277</v>
      </c>
      <c r="M2964" s="29" t="s">
        <v>1417</v>
      </c>
      <c r="N2964" s="28">
        <v>577729</v>
      </c>
      <c r="O2964" s="28">
        <v>6242173</v>
      </c>
      <c r="P2964" s="29" t="s">
        <v>8276</v>
      </c>
      <c r="Q2964" s="32" t="s">
        <v>174</v>
      </c>
      <c r="R2964" s="19"/>
      <c r="S2964" s="19"/>
      <c r="T2964" s="19"/>
      <c r="U2964" s="19"/>
      <c r="V2964" s="19"/>
      <c r="W2964" s="19"/>
      <c r="X2964" s="19"/>
      <c r="Y2964" s="19"/>
      <c r="Z2964" s="19"/>
      <c r="AA2964" s="19"/>
      <c r="AB2964" s="19"/>
      <c r="AC2964" s="19"/>
      <c r="AD2964" s="19"/>
      <c r="AE2964" s="19"/>
      <c r="AF2964" s="19"/>
      <c r="AG2964" s="19"/>
      <c r="AH2964" s="19"/>
      <c r="AI2964" s="19"/>
      <c r="AJ2964" s="19"/>
      <c r="AK2964" s="19"/>
      <c r="AL2964" s="19"/>
      <c r="AM2964" s="19"/>
      <c r="AN2964" s="19"/>
      <c r="AO2964" s="31">
        <v>1127889.75</v>
      </c>
      <c r="AP2964" s="31">
        <v>1313532.625</v>
      </c>
      <c r="AQ2964" s="31">
        <v>0</v>
      </c>
      <c r="AR2964" s="31">
        <v>1080705.38671875</v>
      </c>
      <c r="AS2964" s="31">
        <v>1422040.890625</v>
      </c>
      <c r="AT2964" s="31">
        <v>1435957.140625</v>
      </c>
      <c r="AU2964" s="31">
        <v>1258888.96875</v>
      </c>
      <c r="AV2964" s="31">
        <v>1529506.1484375</v>
      </c>
      <c r="AW2964" s="31">
        <v>1481370.5390625</v>
      </c>
      <c r="AX2964" s="31">
        <v>149443.90625</v>
      </c>
      <c r="AY2964" s="31">
        <v>78819.8046875</v>
      </c>
      <c r="AZ2964" s="31">
        <v>228263.7109375</v>
      </c>
    </row>
    <row r="2965" spans="1:52" ht="15" customHeight="1">
      <c r="A2965" s="29" t="s">
        <v>8275</v>
      </c>
      <c r="B2965" s="34">
        <v>36300</v>
      </c>
      <c r="C2965" s="28">
        <v>750</v>
      </c>
      <c r="D2965" s="28">
        <v>48.2</v>
      </c>
      <c r="E2965" s="28">
        <v>45</v>
      </c>
      <c r="F2965" s="29" t="s">
        <v>2104</v>
      </c>
      <c r="G2965" s="29" t="s">
        <v>7790</v>
      </c>
      <c r="H2965" s="28">
        <v>706</v>
      </c>
      <c r="I2965" s="29" t="s">
        <v>8158</v>
      </c>
      <c r="J2965" s="33" t="s">
        <v>8274</v>
      </c>
      <c r="K2965" s="29" t="s">
        <v>178</v>
      </c>
      <c r="L2965" s="29" t="s">
        <v>8273</v>
      </c>
      <c r="M2965" s="29" t="s">
        <v>1417</v>
      </c>
      <c r="N2965" s="28">
        <v>577905</v>
      </c>
      <c r="O2965" s="28">
        <v>6242042</v>
      </c>
      <c r="P2965" s="29" t="s">
        <v>8272</v>
      </c>
      <c r="Q2965" s="32" t="s">
        <v>174</v>
      </c>
      <c r="R2965" s="19"/>
      <c r="S2965" s="19"/>
      <c r="T2965" s="19"/>
      <c r="U2965" s="19"/>
      <c r="V2965" s="19"/>
      <c r="W2965" s="19"/>
      <c r="X2965" s="19"/>
      <c r="Y2965" s="19"/>
      <c r="Z2965" s="19"/>
      <c r="AA2965" s="19"/>
      <c r="AB2965" s="19"/>
      <c r="AC2965" s="19"/>
      <c r="AD2965" s="19"/>
      <c r="AE2965" s="19"/>
      <c r="AF2965" s="19"/>
      <c r="AG2965" s="19"/>
      <c r="AH2965" s="19"/>
      <c r="AI2965" s="19"/>
      <c r="AJ2965" s="19"/>
      <c r="AK2965" s="19"/>
      <c r="AL2965" s="19"/>
      <c r="AM2965" s="19"/>
      <c r="AN2965" s="19"/>
      <c r="AO2965" s="31">
        <v>704931.125</v>
      </c>
      <c r="AP2965" s="31">
        <v>1313532.625</v>
      </c>
      <c r="AQ2965" s="31">
        <v>1123502.09375</v>
      </c>
      <c r="AR2965" s="31">
        <v>1265855.8984375</v>
      </c>
      <c r="AS2965" s="31">
        <v>1351415.53125</v>
      </c>
      <c r="AT2965" s="31">
        <v>1173491.22265625</v>
      </c>
      <c r="AU2965" s="31">
        <v>1176895.8359375</v>
      </c>
      <c r="AV2965" s="31">
        <v>1371085.0390625</v>
      </c>
      <c r="AW2965" s="31">
        <v>1397412.35546875</v>
      </c>
      <c r="AX2965" s="31">
        <v>142931.34375</v>
      </c>
      <c r="AY2965" s="31">
        <v>73890.4765625</v>
      </c>
      <c r="AZ2965" s="31">
        <v>216821.8203125</v>
      </c>
    </row>
    <row r="2966" spans="1:52" ht="15" customHeight="1">
      <c r="A2966" s="29" t="s">
        <v>8271</v>
      </c>
      <c r="B2966" s="34">
        <v>28857</v>
      </c>
      <c r="C2966" s="28">
        <v>19</v>
      </c>
      <c r="D2966" s="28">
        <v>10</v>
      </c>
      <c r="E2966" s="28">
        <v>20</v>
      </c>
      <c r="F2966" s="29" t="s">
        <v>7681</v>
      </c>
      <c r="G2966" s="29" t="s">
        <v>8267</v>
      </c>
      <c r="H2966" s="28">
        <v>706</v>
      </c>
      <c r="I2966" s="29" t="s">
        <v>8158</v>
      </c>
      <c r="J2966" s="33" t="s">
        <v>8270</v>
      </c>
      <c r="K2966" s="29" t="s">
        <v>178</v>
      </c>
      <c r="L2966" s="29" t="s">
        <v>8228</v>
      </c>
      <c r="M2966" s="29" t="s">
        <v>812</v>
      </c>
      <c r="N2966" s="28">
        <v>588658.80000000005</v>
      </c>
      <c r="O2966" s="28">
        <v>6245122</v>
      </c>
      <c r="P2966" s="29" t="s">
        <v>8269</v>
      </c>
      <c r="Q2966" s="32" t="s">
        <v>368</v>
      </c>
      <c r="R2966" s="19"/>
      <c r="S2966" s="19"/>
      <c r="T2966" s="31">
        <v>38317</v>
      </c>
      <c r="U2966" s="31">
        <v>41800</v>
      </c>
      <c r="V2966" s="31">
        <v>41800</v>
      </c>
      <c r="W2966" s="31">
        <v>41800</v>
      </c>
      <c r="X2966" s="31">
        <v>41800</v>
      </c>
      <c r="Y2966" s="31">
        <v>41800</v>
      </c>
      <c r="Z2966" s="31">
        <v>41800</v>
      </c>
      <c r="AA2966" s="31">
        <v>41800</v>
      </c>
      <c r="AB2966" s="31">
        <v>41800</v>
      </c>
      <c r="AC2966" s="31">
        <v>41800</v>
      </c>
      <c r="AD2966" s="31">
        <v>41800</v>
      </c>
      <c r="AE2966" s="31">
        <v>41800</v>
      </c>
      <c r="AF2966" s="31">
        <v>41800</v>
      </c>
      <c r="AG2966" s="31">
        <v>41800</v>
      </c>
      <c r="AH2966" s="31">
        <v>41800</v>
      </c>
      <c r="AI2966" s="31">
        <v>41800</v>
      </c>
      <c r="AJ2966" s="31">
        <v>41800</v>
      </c>
      <c r="AK2966" s="31">
        <v>41800</v>
      </c>
      <c r="AL2966" s="31">
        <v>41800</v>
      </c>
      <c r="AM2966" s="31">
        <v>41800</v>
      </c>
      <c r="AN2966" s="31">
        <v>41800</v>
      </c>
      <c r="AO2966" s="31">
        <v>41800</v>
      </c>
      <c r="AP2966" s="31">
        <v>13276</v>
      </c>
      <c r="AQ2966" s="31">
        <v>4329</v>
      </c>
      <c r="AR2966" s="31">
        <v>8578.0000305175781</v>
      </c>
      <c r="AS2966" s="31">
        <v>6751.9999694824219</v>
      </c>
      <c r="AT2966" s="31">
        <v>5698</v>
      </c>
      <c r="AU2966" s="31">
        <v>5278</v>
      </c>
      <c r="AV2966" s="31">
        <v>9600</v>
      </c>
      <c r="AW2966" s="31">
        <v>9341</v>
      </c>
      <c r="AX2966" s="31">
        <v>731</v>
      </c>
      <c r="AY2966" s="31">
        <v>484</v>
      </c>
      <c r="AZ2966" s="31">
        <v>1215</v>
      </c>
    </row>
    <row r="2967" spans="1:52" ht="15" customHeight="1">
      <c r="A2967" s="29" t="s">
        <v>8268</v>
      </c>
      <c r="B2967" s="34">
        <v>34682</v>
      </c>
      <c r="C2967" s="28">
        <v>500</v>
      </c>
      <c r="D2967" s="28">
        <v>41</v>
      </c>
      <c r="E2967" s="28">
        <v>35</v>
      </c>
      <c r="F2967" s="29" t="s">
        <v>205</v>
      </c>
      <c r="G2967" s="29" t="s">
        <v>8262</v>
      </c>
      <c r="H2967" s="28">
        <v>706</v>
      </c>
      <c r="I2967" s="29" t="s">
        <v>8158</v>
      </c>
      <c r="J2967" s="33" t="s">
        <v>8266</v>
      </c>
      <c r="K2967" s="29" t="s">
        <v>178</v>
      </c>
      <c r="L2967" s="29" t="s">
        <v>8206</v>
      </c>
      <c r="M2967" s="29" t="s">
        <v>8265</v>
      </c>
      <c r="N2967" s="28">
        <v>607476.30000000005</v>
      </c>
      <c r="O2967" s="28">
        <v>6228360</v>
      </c>
      <c r="P2967" s="29" t="s">
        <v>8264</v>
      </c>
      <c r="Q2967" s="32" t="s">
        <v>207</v>
      </c>
      <c r="R2967" s="19"/>
      <c r="S2967" s="19"/>
      <c r="T2967" s="19"/>
      <c r="U2967" s="19"/>
      <c r="V2967" s="19"/>
      <c r="W2967" s="19"/>
      <c r="X2967" s="19"/>
      <c r="Y2967" s="19"/>
      <c r="Z2967" s="19"/>
      <c r="AA2967" s="19"/>
      <c r="AB2967" s="19"/>
      <c r="AC2967" s="19"/>
      <c r="AD2967" s="19"/>
      <c r="AE2967" s="19"/>
      <c r="AF2967" s="19"/>
      <c r="AG2967" s="19"/>
      <c r="AH2967" s="19"/>
      <c r="AI2967" s="31">
        <v>76300</v>
      </c>
      <c r="AJ2967" s="31">
        <v>1359300</v>
      </c>
      <c r="AK2967" s="31">
        <v>1294500</v>
      </c>
      <c r="AL2967" s="31">
        <v>1278700</v>
      </c>
      <c r="AM2967" s="31">
        <v>1541619</v>
      </c>
      <c r="AN2967" s="31">
        <v>1394433</v>
      </c>
      <c r="AO2967" s="31">
        <v>1584957</v>
      </c>
      <c r="AP2967" s="31">
        <v>1316366</v>
      </c>
      <c r="AQ2967" s="31">
        <v>1530717</v>
      </c>
      <c r="AR2967" s="31">
        <v>1297528.26171875</v>
      </c>
      <c r="AS2967" s="31">
        <v>1447340.6953125</v>
      </c>
      <c r="AT2967" s="31">
        <v>1359184.62109375</v>
      </c>
      <c r="AU2967" s="31">
        <v>1289126.763671875</v>
      </c>
      <c r="AV2967" s="31">
        <v>1491356.98828125</v>
      </c>
      <c r="AW2967" s="31">
        <v>1412894.33984375</v>
      </c>
      <c r="AX2967" s="31">
        <v>154026.1875</v>
      </c>
      <c r="AY2967" s="31">
        <v>88277.3125</v>
      </c>
      <c r="AZ2967" s="31">
        <v>242303.5</v>
      </c>
    </row>
    <row r="2968" spans="1:52" ht="15" customHeight="1">
      <c r="A2968" s="29" t="s">
        <v>8263</v>
      </c>
      <c r="B2968" s="34">
        <v>35465</v>
      </c>
      <c r="C2968" s="28">
        <v>600</v>
      </c>
      <c r="D2968" s="28">
        <v>43</v>
      </c>
      <c r="E2968" s="28">
        <v>44.5</v>
      </c>
      <c r="F2968" s="29" t="s">
        <v>786</v>
      </c>
      <c r="G2968" s="29" t="s">
        <v>8081</v>
      </c>
      <c r="H2968" s="28">
        <v>706</v>
      </c>
      <c r="I2968" s="29" t="s">
        <v>8158</v>
      </c>
      <c r="J2968" s="33" t="s">
        <v>8261</v>
      </c>
      <c r="K2968" s="29" t="s">
        <v>178</v>
      </c>
      <c r="L2968" s="29" t="s">
        <v>8247</v>
      </c>
      <c r="M2968" s="29" t="s">
        <v>8260</v>
      </c>
      <c r="N2968" s="28">
        <v>572694.9</v>
      </c>
      <c r="O2968" s="28">
        <v>6244454</v>
      </c>
      <c r="P2968" s="29" t="s">
        <v>8259</v>
      </c>
      <c r="Q2968" s="32" t="s">
        <v>207</v>
      </c>
      <c r="R2968" s="19"/>
      <c r="S2968" s="19"/>
      <c r="T2968" s="19"/>
      <c r="U2968" s="19"/>
      <c r="V2968" s="19"/>
      <c r="W2968" s="19"/>
      <c r="X2968" s="19"/>
      <c r="Y2968" s="19"/>
      <c r="Z2968" s="19"/>
      <c r="AA2968" s="19"/>
      <c r="AB2968" s="19"/>
      <c r="AC2968" s="19"/>
      <c r="AD2968" s="19"/>
      <c r="AE2968" s="19"/>
      <c r="AF2968" s="19"/>
      <c r="AG2968" s="19"/>
      <c r="AH2968" s="19"/>
      <c r="AI2968" s="19"/>
      <c r="AJ2968" s="19"/>
      <c r="AK2968" s="19"/>
      <c r="AL2968" s="31">
        <v>1065672</v>
      </c>
      <c r="AM2968" s="31">
        <v>1233996</v>
      </c>
      <c r="AN2968" s="31">
        <v>1055563</v>
      </c>
      <c r="AO2968" s="31">
        <v>1204598</v>
      </c>
      <c r="AP2968" s="31">
        <v>1046445</v>
      </c>
      <c r="AQ2968" s="31">
        <v>1037839</v>
      </c>
      <c r="AR2968" s="31">
        <v>996120.5234375</v>
      </c>
      <c r="AS2968" s="31">
        <v>987121.15234375</v>
      </c>
      <c r="AT2968" s="31">
        <v>1032924.0546875</v>
      </c>
      <c r="AU2968" s="31">
        <v>851775.912109375</v>
      </c>
      <c r="AV2968" s="31">
        <v>1187625.875</v>
      </c>
      <c r="AW2968" s="31">
        <v>1074757.873046875</v>
      </c>
      <c r="AX2968" s="31">
        <v>105544.5625</v>
      </c>
      <c r="AY2968" s="31">
        <v>68652.5390625</v>
      </c>
      <c r="AZ2968" s="31">
        <v>174197.1015625</v>
      </c>
    </row>
    <row r="2969" spans="1:52" ht="15" customHeight="1">
      <c r="A2969" s="29" t="s">
        <v>8258</v>
      </c>
      <c r="B2969" s="34">
        <v>35465</v>
      </c>
      <c r="C2969" s="28">
        <v>600</v>
      </c>
      <c r="D2969" s="28">
        <v>40</v>
      </c>
      <c r="E2969" s="28">
        <v>40</v>
      </c>
      <c r="F2969" s="29" t="s">
        <v>786</v>
      </c>
      <c r="G2969" s="29" t="s">
        <v>8081</v>
      </c>
      <c r="H2969" s="28">
        <v>706</v>
      </c>
      <c r="I2969" s="29" t="s">
        <v>8158</v>
      </c>
      <c r="J2969" s="33" t="s">
        <v>8257</v>
      </c>
      <c r="K2969" s="29" t="s">
        <v>178</v>
      </c>
      <c r="L2969" s="29" t="s">
        <v>8247</v>
      </c>
      <c r="M2969" s="29" t="s">
        <v>1313</v>
      </c>
      <c r="N2969" s="28">
        <v>572600.1</v>
      </c>
      <c r="O2969" s="28">
        <v>6244630</v>
      </c>
      <c r="P2969" s="29" t="s">
        <v>8256</v>
      </c>
      <c r="Q2969" s="32" t="s">
        <v>207</v>
      </c>
      <c r="R2969" s="19"/>
      <c r="S2969" s="19"/>
      <c r="T2969" s="19"/>
      <c r="U2969" s="19"/>
      <c r="V2969" s="19"/>
      <c r="W2969" s="19"/>
      <c r="X2969" s="19"/>
      <c r="Y2969" s="19"/>
      <c r="Z2969" s="19"/>
      <c r="AA2969" s="19"/>
      <c r="AB2969" s="19"/>
      <c r="AC2969" s="19"/>
      <c r="AD2969" s="19"/>
      <c r="AE2969" s="19"/>
      <c r="AF2969" s="19"/>
      <c r="AG2969" s="19"/>
      <c r="AH2969" s="19"/>
      <c r="AI2969" s="19"/>
      <c r="AJ2969" s="19"/>
      <c r="AK2969" s="19"/>
      <c r="AL2969" s="31">
        <v>1042211</v>
      </c>
      <c r="AM2969" s="31">
        <v>1262418</v>
      </c>
      <c r="AN2969" s="31">
        <v>1075947</v>
      </c>
      <c r="AO2969" s="31">
        <v>1177933</v>
      </c>
      <c r="AP2969" s="31">
        <v>1027917</v>
      </c>
      <c r="AQ2969" s="31">
        <v>1074851</v>
      </c>
      <c r="AR2969" s="31">
        <v>1031237.21484375</v>
      </c>
      <c r="AS2969" s="31">
        <v>1126790.66796875</v>
      </c>
      <c r="AT2969" s="31">
        <v>1075445.7890625</v>
      </c>
      <c r="AU2969" s="31">
        <v>834588.244140625</v>
      </c>
      <c r="AV2969" s="31">
        <v>1137864.125</v>
      </c>
      <c r="AW2969" s="31">
        <v>963444.2421875</v>
      </c>
      <c r="AX2969" s="31">
        <v>91253.5</v>
      </c>
      <c r="AY2969" s="31">
        <v>62376.9296875</v>
      </c>
      <c r="AZ2969" s="31">
        <v>153630.4296875</v>
      </c>
    </row>
    <row r="2970" spans="1:52" ht="15" customHeight="1">
      <c r="A2970" s="29" t="s">
        <v>8255</v>
      </c>
      <c r="B2970" s="34">
        <v>35465</v>
      </c>
      <c r="C2970" s="28">
        <v>600</v>
      </c>
      <c r="D2970" s="28">
        <v>43</v>
      </c>
      <c r="E2970" s="28">
        <v>44.5</v>
      </c>
      <c r="F2970" s="29" t="s">
        <v>786</v>
      </c>
      <c r="G2970" s="29" t="s">
        <v>8081</v>
      </c>
      <c r="H2970" s="28">
        <v>706</v>
      </c>
      <c r="I2970" s="29" t="s">
        <v>8158</v>
      </c>
      <c r="J2970" s="33" t="s">
        <v>8254</v>
      </c>
      <c r="K2970" s="29" t="s">
        <v>178</v>
      </c>
      <c r="L2970" s="29" t="s">
        <v>8247</v>
      </c>
      <c r="M2970" s="29" t="s">
        <v>1313</v>
      </c>
      <c r="N2970" s="28">
        <v>572504.69999999995</v>
      </c>
      <c r="O2970" s="28">
        <v>6244805</v>
      </c>
      <c r="P2970" s="29" t="s">
        <v>8253</v>
      </c>
      <c r="Q2970" s="32" t="s">
        <v>207</v>
      </c>
      <c r="R2970" s="19"/>
      <c r="S2970" s="19"/>
      <c r="T2970" s="19"/>
      <c r="U2970" s="19"/>
      <c r="V2970" s="19"/>
      <c r="W2970" s="19"/>
      <c r="X2970" s="19"/>
      <c r="Y2970" s="19"/>
      <c r="Z2970" s="19"/>
      <c r="AA2970" s="19"/>
      <c r="AB2970" s="19"/>
      <c r="AC2970" s="19"/>
      <c r="AD2970" s="19"/>
      <c r="AE2970" s="19"/>
      <c r="AF2970" s="19"/>
      <c r="AG2970" s="19"/>
      <c r="AH2970" s="19"/>
      <c r="AI2970" s="19"/>
      <c r="AJ2970" s="19"/>
      <c r="AK2970" s="19"/>
      <c r="AL2970" s="31">
        <v>1121410</v>
      </c>
      <c r="AM2970" s="31">
        <v>1278715</v>
      </c>
      <c r="AN2970" s="31">
        <v>1097467</v>
      </c>
      <c r="AO2970" s="31">
        <v>1215566</v>
      </c>
      <c r="AP2970" s="31">
        <v>1041142</v>
      </c>
      <c r="AQ2970" s="31">
        <v>1092007</v>
      </c>
      <c r="AR2970" s="31">
        <v>1004708.94140625</v>
      </c>
      <c r="AS2970" s="31">
        <v>1097609.07421875</v>
      </c>
      <c r="AT2970" s="31">
        <v>1093141.96484375</v>
      </c>
      <c r="AU2970" s="31">
        <v>958797.90625</v>
      </c>
      <c r="AV2970" s="31">
        <v>1244054.484375</v>
      </c>
      <c r="AW2970" s="31">
        <v>1125569.59375</v>
      </c>
      <c r="AX2970" s="31">
        <v>106401.5</v>
      </c>
      <c r="AY2970" s="31">
        <v>67319.0078125</v>
      </c>
      <c r="AZ2970" s="31">
        <v>173720.5078125</v>
      </c>
    </row>
    <row r="2971" spans="1:52" ht="15" customHeight="1">
      <c r="A2971" s="29" t="s">
        <v>8252</v>
      </c>
      <c r="B2971" s="34">
        <v>35465</v>
      </c>
      <c r="C2971" s="28">
        <v>600</v>
      </c>
      <c r="D2971" s="28">
        <v>43</v>
      </c>
      <c r="E2971" s="28">
        <v>43</v>
      </c>
      <c r="F2971" s="29" t="s">
        <v>786</v>
      </c>
      <c r="G2971" s="29" t="s">
        <v>8081</v>
      </c>
      <c r="H2971" s="28">
        <v>706</v>
      </c>
      <c r="I2971" s="29" t="s">
        <v>8158</v>
      </c>
      <c r="J2971" s="33" t="s">
        <v>8251</v>
      </c>
      <c r="K2971" s="29" t="s">
        <v>178</v>
      </c>
      <c r="L2971" s="29" t="s">
        <v>8247</v>
      </c>
      <c r="M2971" s="29" t="s">
        <v>4601</v>
      </c>
      <c r="N2971" s="28">
        <v>572411.19999999995</v>
      </c>
      <c r="O2971" s="28">
        <v>6244982</v>
      </c>
      <c r="P2971" s="29" t="s">
        <v>8250</v>
      </c>
      <c r="Q2971" s="32" t="s">
        <v>207</v>
      </c>
      <c r="R2971" s="19"/>
      <c r="S2971" s="19"/>
      <c r="T2971" s="19"/>
      <c r="U2971" s="19"/>
      <c r="V2971" s="19"/>
      <c r="W2971" s="19"/>
      <c r="X2971" s="19"/>
      <c r="Y2971" s="19"/>
      <c r="Z2971" s="19"/>
      <c r="AA2971" s="19"/>
      <c r="AB2971" s="19"/>
      <c r="AC2971" s="19"/>
      <c r="AD2971" s="19"/>
      <c r="AE2971" s="19"/>
      <c r="AF2971" s="19"/>
      <c r="AG2971" s="19"/>
      <c r="AH2971" s="19"/>
      <c r="AI2971" s="19"/>
      <c r="AJ2971" s="19"/>
      <c r="AK2971" s="19"/>
      <c r="AL2971" s="31">
        <v>1123277</v>
      </c>
      <c r="AM2971" s="31">
        <v>1271286</v>
      </c>
      <c r="AN2971" s="31">
        <v>1106420</v>
      </c>
      <c r="AO2971" s="31">
        <v>1045710</v>
      </c>
      <c r="AP2971" s="31">
        <v>1038184</v>
      </c>
      <c r="AQ2971" s="31">
        <v>1118440</v>
      </c>
      <c r="AR2971" s="31">
        <v>1024078.5234375</v>
      </c>
      <c r="AS2971" s="31">
        <v>1118966.30859375</v>
      </c>
      <c r="AT2971" s="31">
        <v>1104516.09765625</v>
      </c>
      <c r="AU2971" s="31">
        <v>959012.390625</v>
      </c>
      <c r="AV2971" s="31">
        <v>1207384.17578125</v>
      </c>
      <c r="AW2971" s="31">
        <v>1101265.1103515625</v>
      </c>
      <c r="AX2971" s="31">
        <v>108660.7734375</v>
      </c>
      <c r="AY2971" s="31">
        <v>70919.640625</v>
      </c>
      <c r="AZ2971" s="31">
        <v>179580.4140625</v>
      </c>
    </row>
    <row r="2972" spans="1:52" ht="15" customHeight="1">
      <c r="A2972" s="29" t="s">
        <v>8249</v>
      </c>
      <c r="B2972" s="34">
        <v>35422</v>
      </c>
      <c r="C2972" s="28">
        <v>600</v>
      </c>
      <c r="D2972" s="28">
        <v>43</v>
      </c>
      <c r="E2972" s="28">
        <v>44.5</v>
      </c>
      <c r="F2972" s="29" t="s">
        <v>786</v>
      </c>
      <c r="G2972" s="29" t="s">
        <v>8081</v>
      </c>
      <c r="H2972" s="28">
        <v>706</v>
      </c>
      <c r="I2972" s="29" t="s">
        <v>8158</v>
      </c>
      <c r="J2972" s="33" t="s">
        <v>8248</v>
      </c>
      <c r="K2972" s="29" t="s">
        <v>178</v>
      </c>
      <c r="L2972" s="29" t="s">
        <v>8247</v>
      </c>
      <c r="M2972" s="29" t="s">
        <v>389</v>
      </c>
      <c r="N2972" s="28">
        <v>572316.4</v>
      </c>
      <c r="O2972" s="28">
        <v>6245158</v>
      </c>
      <c r="P2972" s="29" t="s">
        <v>8246</v>
      </c>
      <c r="Q2972" s="32" t="s">
        <v>207</v>
      </c>
      <c r="R2972" s="19"/>
      <c r="S2972" s="19"/>
      <c r="T2972" s="19"/>
      <c r="U2972" s="19"/>
      <c r="V2972" s="19"/>
      <c r="W2972" s="19"/>
      <c r="X2972" s="19"/>
      <c r="Y2972" s="19"/>
      <c r="Z2972" s="19"/>
      <c r="AA2972" s="19"/>
      <c r="AB2972" s="19"/>
      <c r="AC2972" s="19"/>
      <c r="AD2972" s="19"/>
      <c r="AE2972" s="19"/>
      <c r="AF2972" s="19"/>
      <c r="AG2972" s="19"/>
      <c r="AH2972" s="19"/>
      <c r="AI2972" s="19"/>
      <c r="AJ2972" s="19"/>
      <c r="AK2972" s="31">
        <v>0</v>
      </c>
      <c r="AL2972" s="31">
        <v>1280961</v>
      </c>
      <c r="AM2972" s="31">
        <v>1391804</v>
      </c>
      <c r="AN2972" s="31">
        <v>1249897</v>
      </c>
      <c r="AO2972" s="31">
        <v>1367941</v>
      </c>
      <c r="AP2972" s="31">
        <v>1174355</v>
      </c>
      <c r="AQ2972" s="31">
        <v>1239523</v>
      </c>
      <c r="AR2972" s="31">
        <v>1147923.69921875</v>
      </c>
      <c r="AS2972" s="31">
        <v>1273695.8671875</v>
      </c>
      <c r="AT2972" s="31">
        <v>1239578.4609375</v>
      </c>
      <c r="AU2972" s="31">
        <v>1104158.375</v>
      </c>
      <c r="AV2972" s="31">
        <v>1398252.46875</v>
      </c>
      <c r="AW2972" s="31">
        <v>315992.1640625</v>
      </c>
      <c r="AX2972" s="31">
        <v>0</v>
      </c>
      <c r="AY2972" s="31">
        <v>0</v>
      </c>
      <c r="AZ2972" s="31">
        <v>0</v>
      </c>
    </row>
    <row r="2973" spans="1:52" ht="15" customHeight="1">
      <c r="A2973" s="29" t="s">
        <v>8245</v>
      </c>
      <c r="B2973" s="34">
        <v>35509</v>
      </c>
      <c r="C2973" s="28">
        <v>55</v>
      </c>
      <c r="D2973" s="28">
        <v>13</v>
      </c>
      <c r="E2973" s="28">
        <v>18</v>
      </c>
      <c r="F2973" s="29" t="s">
        <v>204</v>
      </c>
      <c r="G2973" s="29" t="s">
        <v>8240</v>
      </c>
      <c r="H2973" s="28">
        <v>706</v>
      </c>
      <c r="I2973" s="29" t="s">
        <v>8158</v>
      </c>
      <c r="J2973" s="33" t="s">
        <v>8244</v>
      </c>
      <c r="K2973" s="29" t="s">
        <v>178</v>
      </c>
      <c r="L2973" s="29" t="s">
        <v>8243</v>
      </c>
      <c r="M2973" s="29" t="s">
        <v>837</v>
      </c>
      <c r="N2973" s="28">
        <v>606180.9</v>
      </c>
      <c r="O2973" s="28">
        <v>6224590</v>
      </c>
      <c r="P2973" s="29" t="s">
        <v>8242</v>
      </c>
      <c r="Q2973" s="32" t="s">
        <v>368</v>
      </c>
      <c r="R2973" s="19"/>
      <c r="S2973" s="19"/>
      <c r="T2973" s="19"/>
      <c r="U2973" s="19"/>
      <c r="V2973" s="19"/>
      <c r="W2973" s="19"/>
      <c r="X2973" s="19"/>
      <c r="Y2973" s="19"/>
      <c r="Z2973" s="19"/>
      <c r="AA2973" s="19"/>
      <c r="AB2973" s="19"/>
      <c r="AC2973" s="19"/>
      <c r="AD2973" s="19"/>
      <c r="AE2973" s="19"/>
      <c r="AF2973" s="19"/>
      <c r="AG2973" s="19"/>
      <c r="AH2973" s="19"/>
      <c r="AI2973" s="19"/>
      <c r="AJ2973" s="19"/>
      <c r="AK2973" s="19"/>
      <c r="AL2973" s="31">
        <v>90750</v>
      </c>
      <c r="AM2973" s="31">
        <v>121000</v>
      </c>
      <c r="AN2973" s="31">
        <v>121000</v>
      </c>
      <c r="AO2973" s="31">
        <v>121000</v>
      </c>
      <c r="AP2973" s="31">
        <v>31168</v>
      </c>
      <c r="AQ2973" s="31">
        <v>9262</v>
      </c>
      <c r="AR2973" s="31">
        <v>13553.999847412109</v>
      </c>
      <c r="AS2973" s="31">
        <v>12476.000030517578</v>
      </c>
      <c r="AT2973" s="31">
        <v>10792</v>
      </c>
      <c r="AU2973" s="31">
        <v>9807</v>
      </c>
      <c r="AV2973" s="31">
        <v>11186</v>
      </c>
      <c r="AW2973" s="31">
        <v>11067</v>
      </c>
      <c r="AX2973" s="31">
        <v>1058</v>
      </c>
      <c r="AY2973" s="31">
        <v>611</v>
      </c>
      <c r="AZ2973" s="31">
        <v>1669</v>
      </c>
    </row>
    <row r="2974" spans="1:52" ht="15" customHeight="1">
      <c r="A2974" s="29" t="s">
        <v>8241</v>
      </c>
      <c r="B2974" s="34">
        <v>35100</v>
      </c>
      <c r="C2974" s="28">
        <v>5.5</v>
      </c>
      <c r="D2974" s="28">
        <v>6</v>
      </c>
      <c r="E2974" s="28">
        <v>12.8</v>
      </c>
      <c r="F2974" s="29" t="s">
        <v>5626</v>
      </c>
      <c r="G2974" s="29" t="s">
        <v>8235</v>
      </c>
      <c r="H2974" s="28">
        <v>706</v>
      </c>
      <c r="I2974" s="29" t="s">
        <v>8158</v>
      </c>
      <c r="J2974" s="33" t="s">
        <v>8239</v>
      </c>
      <c r="K2974" s="29" t="s">
        <v>178</v>
      </c>
      <c r="L2974" s="29" t="s">
        <v>8238</v>
      </c>
      <c r="M2974" s="29" t="s">
        <v>3466</v>
      </c>
      <c r="N2974" s="28">
        <v>590371.30000000005</v>
      </c>
      <c r="O2974" s="28">
        <v>6242142</v>
      </c>
      <c r="P2974" s="29" t="s">
        <v>8237</v>
      </c>
      <c r="Q2974" s="32" t="s">
        <v>368</v>
      </c>
      <c r="R2974" s="19"/>
      <c r="S2974" s="19"/>
      <c r="T2974" s="19"/>
      <c r="U2974" s="19"/>
      <c r="V2974" s="19"/>
      <c r="W2974" s="19"/>
      <c r="X2974" s="19"/>
      <c r="Y2974" s="19"/>
      <c r="Z2974" s="19"/>
      <c r="AA2974" s="19"/>
      <c r="AB2974" s="19"/>
      <c r="AC2974" s="19"/>
      <c r="AD2974" s="19"/>
      <c r="AE2974" s="19"/>
      <c r="AF2974" s="19"/>
      <c r="AG2974" s="19"/>
      <c r="AH2974" s="19"/>
      <c r="AI2974" s="19"/>
      <c r="AJ2974" s="19"/>
      <c r="AK2974" s="31">
        <v>11000</v>
      </c>
      <c r="AL2974" s="31">
        <v>13200</v>
      </c>
      <c r="AM2974" s="31">
        <v>13200</v>
      </c>
      <c r="AN2974" s="31">
        <v>13200</v>
      </c>
      <c r="AO2974" s="31">
        <v>13200</v>
      </c>
      <c r="AP2974" s="31">
        <v>5636</v>
      </c>
      <c r="AQ2974" s="31">
        <v>2178</v>
      </c>
      <c r="AR2974" s="31">
        <v>2677.0000381469727</v>
      </c>
      <c r="AS2974" s="31">
        <v>3007</v>
      </c>
      <c r="AT2974" s="31">
        <v>1841</v>
      </c>
      <c r="AU2974" s="31">
        <v>997</v>
      </c>
      <c r="AV2974" s="31">
        <v>2110</v>
      </c>
      <c r="AW2974" s="31">
        <v>98</v>
      </c>
      <c r="AX2974" s="31">
        <v>353</v>
      </c>
      <c r="AY2974" s="31">
        <v>219</v>
      </c>
      <c r="AZ2974" s="31">
        <v>572</v>
      </c>
    </row>
    <row r="2975" spans="1:52" ht="15" customHeight="1">
      <c r="A2975" s="29" t="s">
        <v>8236</v>
      </c>
      <c r="B2975" s="34">
        <v>35208</v>
      </c>
      <c r="C2975" s="28">
        <v>600</v>
      </c>
      <c r="D2975" s="28">
        <v>43</v>
      </c>
      <c r="E2975" s="28">
        <v>40</v>
      </c>
      <c r="F2975" s="29" t="s">
        <v>2104</v>
      </c>
      <c r="G2975" s="29" t="s">
        <v>8230</v>
      </c>
      <c r="H2975" s="28">
        <v>706</v>
      </c>
      <c r="I2975" s="29" t="s">
        <v>8158</v>
      </c>
      <c r="J2975" s="33" t="s">
        <v>8234</v>
      </c>
      <c r="K2975" s="29" t="s">
        <v>178</v>
      </c>
      <c r="L2975" s="29" t="s">
        <v>8233</v>
      </c>
      <c r="M2975" s="29" t="s">
        <v>1282</v>
      </c>
      <c r="N2975" s="28">
        <v>592128.19999999995</v>
      </c>
      <c r="O2975" s="28">
        <v>6235808</v>
      </c>
      <c r="P2975" s="29" t="s">
        <v>8232</v>
      </c>
      <c r="Q2975" s="32" t="s">
        <v>368</v>
      </c>
      <c r="R2975" s="19"/>
      <c r="S2975" s="19"/>
      <c r="T2975" s="19"/>
      <c r="U2975" s="19"/>
      <c r="V2975" s="19"/>
      <c r="W2975" s="19"/>
      <c r="X2975" s="19"/>
      <c r="Y2975" s="19"/>
      <c r="Z2975" s="19"/>
      <c r="AA2975" s="19"/>
      <c r="AB2975" s="19"/>
      <c r="AC2975" s="19"/>
      <c r="AD2975" s="19"/>
      <c r="AE2975" s="19"/>
      <c r="AF2975" s="19"/>
      <c r="AG2975" s="19"/>
      <c r="AH2975" s="19"/>
      <c r="AI2975" s="19"/>
      <c r="AJ2975" s="19"/>
      <c r="AK2975" s="31">
        <v>770000</v>
      </c>
      <c r="AL2975" s="31">
        <v>1320000</v>
      </c>
      <c r="AM2975" s="31">
        <v>1320000</v>
      </c>
      <c r="AN2975" s="31">
        <v>1320000</v>
      </c>
      <c r="AO2975" s="31">
        <v>1320000</v>
      </c>
      <c r="AP2975" s="31">
        <v>1498734</v>
      </c>
      <c r="AQ2975" s="31">
        <v>1687681</v>
      </c>
      <c r="AR2975" s="31">
        <v>1515797.5546875</v>
      </c>
      <c r="AS2975" s="31">
        <v>1740754.203125</v>
      </c>
      <c r="AT2975" s="31">
        <v>1614139.8203125</v>
      </c>
      <c r="AU2975" s="31">
        <v>1528003.1796875</v>
      </c>
      <c r="AV2975" s="31">
        <v>1889921.5859375</v>
      </c>
      <c r="AW2975" s="31">
        <v>1881041.58203125</v>
      </c>
      <c r="AX2975" s="31">
        <v>163345.15625</v>
      </c>
      <c r="AY2975" s="31">
        <v>106544.7890625</v>
      </c>
      <c r="AZ2975" s="31">
        <v>269889.9453125</v>
      </c>
    </row>
    <row r="2976" spans="1:52" ht="15" customHeight="1">
      <c r="A2976" s="29" t="s">
        <v>8231</v>
      </c>
      <c r="B2976" s="34">
        <v>35514</v>
      </c>
      <c r="C2976" s="28">
        <v>22</v>
      </c>
      <c r="D2976" s="28">
        <v>12.6</v>
      </c>
      <c r="E2976" s="28">
        <v>18.399999999999999</v>
      </c>
      <c r="F2976" s="29" t="s">
        <v>8225</v>
      </c>
      <c r="G2976" s="29" t="s">
        <v>8224</v>
      </c>
      <c r="H2976" s="28">
        <v>706</v>
      </c>
      <c r="I2976" s="29" t="s">
        <v>8158</v>
      </c>
      <c r="J2976" s="33" t="s">
        <v>8229</v>
      </c>
      <c r="K2976" s="29" t="s">
        <v>178</v>
      </c>
      <c r="L2976" s="29" t="s">
        <v>8228</v>
      </c>
      <c r="M2976" s="29" t="s">
        <v>878</v>
      </c>
      <c r="N2976" s="28">
        <v>590171.5</v>
      </c>
      <c r="O2976" s="28">
        <v>6244455</v>
      </c>
      <c r="P2976" s="29" t="s">
        <v>8227</v>
      </c>
      <c r="Q2976" s="32" t="s">
        <v>368</v>
      </c>
      <c r="R2976" s="19"/>
      <c r="S2976" s="19"/>
      <c r="T2976" s="19"/>
      <c r="U2976" s="19"/>
      <c r="V2976" s="19"/>
      <c r="W2976" s="19"/>
      <c r="X2976" s="19"/>
      <c r="Y2976" s="19"/>
      <c r="Z2976" s="19"/>
      <c r="AA2976" s="19"/>
      <c r="AB2976" s="19"/>
      <c r="AC2976" s="19"/>
      <c r="AD2976" s="19"/>
      <c r="AE2976" s="19"/>
      <c r="AF2976" s="19"/>
      <c r="AG2976" s="19"/>
      <c r="AH2976" s="19"/>
      <c r="AI2976" s="19"/>
      <c r="AJ2976" s="19"/>
      <c r="AK2976" s="19"/>
      <c r="AL2976" s="31">
        <v>36300</v>
      </c>
      <c r="AM2976" s="31">
        <v>48400</v>
      </c>
      <c r="AN2976" s="31">
        <v>48400</v>
      </c>
      <c r="AO2976" s="31">
        <v>48400</v>
      </c>
      <c r="AP2976" s="31">
        <v>12100</v>
      </c>
      <c r="AQ2976" s="31">
        <v>10837</v>
      </c>
      <c r="AR2976" s="31">
        <v>13860.28173828125</v>
      </c>
      <c r="AS2976" s="31">
        <v>19710.945953369141</v>
      </c>
      <c r="AT2976" s="31">
        <v>14879</v>
      </c>
      <c r="AU2976" s="31">
        <v>13589</v>
      </c>
      <c r="AV2976" s="31">
        <v>16084</v>
      </c>
      <c r="AW2976" s="31">
        <v>15115</v>
      </c>
      <c r="AX2976" s="31">
        <v>1748</v>
      </c>
      <c r="AY2976" s="31">
        <v>976</v>
      </c>
      <c r="AZ2976" s="31">
        <v>2724</v>
      </c>
    </row>
    <row r="2977" spans="1:52" ht="15" customHeight="1">
      <c r="A2977" s="29" t="s">
        <v>8226</v>
      </c>
      <c r="B2977" s="34">
        <v>33392</v>
      </c>
      <c r="C2977" s="28">
        <v>150</v>
      </c>
      <c r="D2977" s="28">
        <v>24.6</v>
      </c>
      <c r="E2977" s="28">
        <v>32.5</v>
      </c>
      <c r="F2977" s="29" t="s">
        <v>786</v>
      </c>
      <c r="G2977" s="29" t="s">
        <v>2354</v>
      </c>
      <c r="H2977" s="28">
        <v>706</v>
      </c>
      <c r="I2977" s="29" t="s">
        <v>8158</v>
      </c>
      <c r="J2977" s="33" t="s">
        <v>8223</v>
      </c>
      <c r="K2977" s="29" t="s">
        <v>178</v>
      </c>
      <c r="L2977" s="29" t="s">
        <v>8021</v>
      </c>
      <c r="M2977" s="29" t="s">
        <v>8222</v>
      </c>
      <c r="N2977" s="28">
        <v>591875.69999999995</v>
      </c>
      <c r="O2977" s="28">
        <v>6231520</v>
      </c>
      <c r="P2977" s="29" t="s">
        <v>8221</v>
      </c>
      <c r="Q2977" s="32" t="s">
        <v>368</v>
      </c>
      <c r="R2977" s="19"/>
      <c r="S2977" s="19"/>
      <c r="T2977" s="19"/>
      <c r="U2977" s="19"/>
      <c r="V2977" s="19"/>
      <c r="W2977" s="19"/>
      <c r="X2977" s="19"/>
      <c r="Y2977" s="19"/>
      <c r="Z2977" s="19"/>
      <c r="AA2977" s="19"/>
      <c r="AB2977" s="19"/>
      <c r="AC2977" s="19"/>
      <c r="AD2977" s="19"/>
      <c r="AE2977" s="19"/>
      <c r="AF2977" s="31">
        <v>205379</v>
      </c>
      <c r="AG2977" s="31">
        <v>399286</v>
      </c>
      <c r="AH2977" s="31">
        <v>436903</v>
      </c>
      <c r="AI2977" s="31">
        <v>463596</v>
      </c>
      <c r="AJ2977" s="31">
        <v>428605</v>
      </c>
      <c r="AK2977" s="31">
        <v>361737</v>
      </c>
      <c r="AL2977" s="31">
        <v>384769</v>
      </c>
      <c r="AM2977" s="31">
        <v>448946</v>
      </c>
      <c r="AN2977" s="31">
        <v>387460</v>
      </c>
      <c r="AO2977" s="31">
        <v>441055</v>
      </c>
      <c r="AP2977" s="31">
        <v>353650</v>
      </c>
      <c r="AQ2977" s="31">
        <v>395728</v>
      </c>
      <c r="AR2977" s="31">
        <v>353517.19921875</v>
      </c>
      <c r="AS2977" s="31">
        <v>398095.3994140625</v>
      </c>
      <c r="AT2977" s="31">
        <v>396475.65234375</v>
      </c>
      <c r="AU2977" s="31">
        <v>357508</v>
      </c>
      <c r="AV2977" s="31">
        <v>425099</v>
      </c>
      <c r="AW2977" s="31">
        <v>408991</v>
      </c>
      <c r="AX2977" s="31">
        <v>35715</v>
      </c>
      <c r="AY2977" s="31">
        <v>23909</v>
      </c>
      <c r="AZ2977" s="31">
        <v>59624</v>
      </c>
    </row>
    <row r="2978" spans="1:52" ht="15" customHeight="1">
      <c r="A2978" s="29" t="s">
        <v>8220</v>
      </c>
      <c r="B2978" s="34">
        <v>33533</v>
      </c>
      <c r="C2978" s="28">
        <v>150</v>
      </c>
      <c r="D2978" s="28">
        <v>24.6</v>
      </c>
      <c r="E2978" s="28">
        <v>32</v>
      </c>
      <c r="F2978" s="29" t="s">
        <v>786</v>
      </c>
      <c r="G2978" s="29" t="s">
        <v>5163</v>
      </c>
      <c r="H2978" s="28">
        <v>706</v>
      </c>
      <c r="I2978" s="29" t="s">
        <v>8158</v>
      </c>
      <c r="J2978" s="33" t="s">
        <v>8219</v>
      </c>
      <c r="K2978" s="29" t="s">
        <v>178</v>
      </c>
      <c r="L2978" s="29" t="s">
        <v>8206</v>
      </c>
      <c r="M2978" s="29" t="s">
        <v>216</v>
      </c>
      <c r="N2978" s="28">
        <v>606514.1</v>
      </c>
      <c r="O2978" s="28">
        <v>6229262</v>
      </c>
      <c r="P2978" s="29" t="s">
        <v>8218</v>
      </c>
      <c r="Q2978" s="32" t="s">
        <v>207</v>
      </c>
      <c r="R2978" s="19"/>
      <c r="S2978" s="19"/>
      <c r="T2978" s="19"/>
      <c r="U2978" s="19"/>
      <c r="V2978" s="19"/>
      <c r="W2978" s="19"/>
      <c r="X2978" s="19"/>
      <c r="Y2978" s="19"/>
      <c r="Z2978" s="19"/>
      <c r="AA2978" s="19"/>
      <c r="AB2978" s="19"/>
      <c r="AC2978" s="19"/>
      <c r="AD2978" s="19"/>
      <c r="AE2978" s="19"/>
      <c r="AF2978" s="31">
        <v>67171</v>
      </c>
      <c r="AG2978" s="31">
        <v>398350</v>
      </c>
      <c r="AH2978" s="31">
        <v>433700</v>
      </c>
      <c r="AI2978" s="31">
        <v>460330</v>
      </c>
      <c r="AJ2978" s="31">
        <v>411140</v>
      </c>
      <c r="AK2978" s="31">
        <v>386180</v>
      </c>
      <c r="AL2978" s="31">
        <v>384850</v>
      </c>
      <c r="AM2978" s="31">
        <v>425860</v>
      </c>
      <c r="AN2978" s="31">
        <v>373764</v>
      </c>
      <c r="AO2978" s="31">
        <v>404920</v>
      </c>
      <c r="AP2978" s="31">
        <v>356919</v>
      </c>
      <c r="AQ2978" s="31">
        <v>378589</v>
      </c>
      <c r="AR2978" s="31">
        <v>308968.607421875</v>
      </c>
      <c r="AS2978" s="31">
        <v>361480.4853515625</v>
      </c>
      <c r="AT2978" s="31">
        <v>354012.9111328125</v>
      </c>
      <c r="AU2978" s="31">
        <v>332281.326171875</v>
      </c>
      <c r="AV2978" s="31">
        <v>380903.4892578125</v>
      </c>
      <c r="AW2978" s="31">
        <v>369084.1689453125</v>
      </c>
      <c r="AX2978" s="31">
        <v>39207.3671875</v>
      </c>
      <c r="AY2978" s="31">
        <v>25250.642578125</v>
      </c>
      <c r="AZ2978" s="31">
        <v>64458.009765625</v>
      </c>
    </row>
    <row r="2979" spans="1:52" ht="15" customHeight="1">
      <c r="A2979" s="29" t="s">
        <v>8217</v>
      </c>
      <c r="B2979" s="34">
        <v>35963</v>
      </c>
      <c r="C2979" s="28">
        <v>12</v>
      </c>
      <c r="D2979" s="28">
        <v>13</v>
      </c>
      <c r="E2979" s="28">
        <v>18</v>
      </c>
      <c r="F2979" s="29" t="s">
        <v>5626</v>
      </c>
      <c r="G2979" s="29" t="s">
        <v>8212</v>
      </c>
      <c r="H2979" s="28">
        <v>706</v>
      </c>
      <c r="I2979" s="29" t="s">
        <v>8158</v>
      </c>
      <c r="J2979" s="33" t="s">
        <v>8216</v>
      </c>
      <c r="K2979" s="29" t="s">
        <v>178</v>
      </c>
      <c r="L2979" s="29" t="s">
        <v>8215</v>
      </c>
      <c r="M2979" s="29" t="s">
        <v>7955</v>
      </c>
      <c r="N2979" s="28">
        <v>589084.6</v>
      </c>
      <c r="O2979" s="28">
        <v>6240042</v>
      </c>
      <c r="P2979" s="29" t="s">
        <v>8214</v>
      </c>
      <c r="Q2979" s="32" t="s">
        <v>368</v>
      </c>
      <c r="R2979" s="19"/>
      <c r="S2979" s="19"/>
      <c r="T2979" s="19"/>
      <c r="U2979" s="19"/>
      <c r="V2979" s="19"/>
      <c r="W2979" s="19"/>
      <c r="X2979" s="19"/>
      <c r="Y2979" s="19"/>
      <c r="Z2979" s="19"/>
      <c r="AA2979" s="19"/>
      <c r="AB2979" s="19"/>
      <c r="AC2979" s="19"/>
      <c r="AD2979" s="19"/>
      <c r="AE2979" s="19"/>
      <c r="AF2979" s="19"/>
      <c r="AG2979" s="19"/>
      <c r="AH2979" s="19"/>
      <c r="AI2979" s="19"/>
      <c r="AJ2979" s="19"/>
      <c r="AK2979" s="19"/>
      <c r="AL2979" s="19"/>
      <c r="AM2979" s="31">
        <v>13200</v>
      </c>
      <c r="AN2979" s="31">
        <v>26400</v>
      </c>
      <c r="AO2979" s="31">
        <v>26400</v>
      </c>
      <c r="AP2979" s="31">
        <v>28635</v>
      </c>
      <c r="AQ2979" s="31">
        <v>36372</v>
      </c>
      <c r="AR2979" s="31">
        <v>19799.999938964844</v>
      </c>
      <c r="AS2979" s="31">
        <v>11297.000061035156</v>
      </c>
      <c r="AT2979" s="31">
        <v>11068</v>
      </c>
      <c r="AU2979" s="31">
        <v>8297</v>
      </c>
      <c r="AV2979" s="31">
        <v>10265</v>
      </c>
      <c r="AW2979" s="31">
        <v>9703</v>
      </c>
      <c r="AX2979" s="31">
        <v>729</v>
      </c>
      <c r="AY2979" s="31">
        <v>108</v>
      </c>
      <c r="AZ2979" s="31">
        <v>837</v>
      </c>
    </row>
    <row r="2980" spans="1:52" ht="15" customHeight="1">
      <c r="A2980" s="29" t="s">
        <v>8213</v>
      </c>
      <c r="B2980" s="34">
        <v>36161</v>
      </c>
      <c r="C2980" s="28">
        <v>11</v>
      </c>
      <c r="D2980" s="28">
        <v>13</v>
      </c>
      <c r="E2980" s="28">
        <v>18</v>
      </c>
      <c r="F2980" s="29" t="s">
        <v>6954</v>
      </c>
      <c r="G2980" s="29" t="s">
        <v>8208</v>
      </c>
      <c r="H2980" s="28">
        <v>706</v>
      </c>
      <c r="I2980" s="29" t="s">
        <v>8158</v>
      </c>
      <c r="J2980" s="33" t="s">
        <v>8211</v>
      </c>
      <c r="K2980" s="29" t="s">
        <v>178</v>
      </c>
      <c r="L2980" s="29" t="s">
        <v>8206</v>
      </c>
      <c r="M2980" s="29" t="s">
        <v>1727</v>
      </c>
      <c r="N2980" s="28">
        <v>607563.4</v>
      </c>
      <c r="O2980" s="28">
        <v>6227404</v>
      </c>
      <c r="P2980" s="29" t="s">
        <v>8210</v>
      </c>
      <c r="Q2980" s="32" t="s">
        <v>368</v>
      </c>
      <c r="R2980" s="19"/>
      <c r="S2980" s="19"/>
      <c r="T2980" s="19"/>
      <c r="U2980" s="19"/>
      <c r="V2980" s="19"/>
      <c r="W2980" s="19"/>
      <c r="X2980" s="19"/>
      <c r="Y2980" s="19"/>
      <c r="Z2980" s="19"/>
      <c r="AA2980" s="19"/>
      <c r="AB2980" s="19"/>
      <c r="AC2980" s="19"/>
      <c r="AD2980" s="19"/>
      <c r="AE2980" s="19"/>
      <c r="AF2980" s="19"/>
      <c r="AG2980" s="19"/>
      <c r="AH2980" s="19"/>
      <c r="AI2980" s="19"/>
      <c r="AJ2980" s="19"/>
      <c r="AK2980" s="19"/>
      <c r="AL2980" s="19"/>
      <c r="AM2980" s="19"/>
      <c r="AN2980" s="31">
        <v>22183</v>
      </c>
      <c r="AO2980" s="31">
        <v>24200</v>
      </c>
      <c r="AP2980" s="31">
        <v>17135</v>
      </c>
      <c r="AQ2980" s="31">
        <v>15411</v>
      </c>
      <c r="AR2980" s="31">
        <v>27262.000122070313</v>
      </c>
      <c r="AS2980" s="31">
        <v>28057.999755859375</v>
      </c>
      <c r="AT2980" s="31">
        <v>27864</v>
      </c>
      <c r="AU2980" s="31">
        <v>23441</v>
      </c>
      <c r="AV2980" s="31">
        <v>35042</v>
      </c>
      <c r="AW2980" s="31">
        <v>35383</v>
      </c>
      <c r="AX2980" s="31">
        <v>3524</v>
      </c>
      <c r="AY2980" s="31">
        <v>2505</v>
      </c>
      <c r="AZ2980" s="31">
        <v>6029</v>
      </c>
    </row>
    <row r="2981" spans="1:52" ht="15" customHeight="1">
      <c r="A2981" s="29" t="s">
        <v>8209</v>
      </c>
      <c r="B2981" s="34">
        <v>36642</v>
      </c>
      <c r="C2981" s="28">
        <v>600</v>
      </c>
      <c r="D2981" s="28">
        <v>44</v>
      </c>
      <c r="E2981" s="28">
        <v>40</v>
      </c>
      <c r="F2981" s="29" t="s">
        <v>205</v>
      </c>
      <c r="G2981" s="29" t="s">
        <v>8202</v>
      </c>
      <c r="H2981" s="28">
        <v>706</v>
      </c>
      <c r="I2981" s="29" t="s">
        <v>8158</v>
      </c>
      <c r="J2981" s="33" t="s">
        <v>8207</v>
      </c>
      <c r="K2981" s="29" t="s">
        <v>178</v>
      </c>
      <c r="L2981" s="29" t="s">
        <v>8206</v>
      </c>
      <c r="M2981" s="29" t="s">
        <v>8205</v>
      </c>
      <c r="N2981" s="28">
        <v>607425</v>
      </c>
      <c r="O2981" s="28">
        <v>6228522</v>
      </c>
      <c r="P2981" s="29" t="s">
        <v>8204</v>
      </c>
      <c r="Q2981" s="32" t="s">
        <v>174</v>
      </c>
      <c r="R2981" s="19"/>
      <c r="S2981" s="19"/>
      <c r="T2981" s="19"/>
      <c r="U2981" s="19"/>
      <c r="V2981" s="19"/>
      <c r="W2981" s="19"/>
      <c r="X2981" s="19"/>
      <c r="Y2981" s="19"/>
      <c r="Z2981" s="19"/>
      <c r="AA2981" s="19"/>
      <c r="AB2981" s="19"/>
      <c r="AC2981" s="19"/>
      <c r="AD2981" s="19"/>
      <c r="AE2981" s="19"/>
      <c r="AF2981" s="19"/>
      <c r="AG2981" s="19"/>
      <c r="AH2981" s="19"/>
      <c r="AI2981" s="19"/>
      <c r="AJ2981" s="19"/>
      <c r="AK2981" s="19"/>
      <c r="AL2981" s="19"/>
      <c r="AM2981" s="19"/>
      <c r="AN2981" s="19"/>
      <c r="AO2981" s="31">
        <v>959483</v>
      </c>
      <c r="AP2981" s="31">
        <v>1378789</v>
      </c>
      <c r="AQ2981" s="31">
        <v>1537400</v>
      </c>
      <c r="AR2981" s="31">
        <v>1295043.7421875</v>
      </c>
      <c r="AS2981" s="31">
        <v>1424032</v>
      </c>
      <c r="AT2981" s="31">
        <v>1361289.25</v>
      </c>
      <c r="AU2981" s="31">
        <v>1290553.5</v>
      </c>
      <c r="AV2981" s="31">
        <v>1477686.75</v>
      </c>
      <c r="AW2981" s="31">
        <v>1391580.75</v>
      </c>
      <c r="AX2981" s="31">
        <v>154077</v>
      </c>
      <c r="AY2981" s="31">
        <v>98411.25</v>
      </c>
      <c r="AZ2981" s="31">
        <v>252488.25</v>
      </c>
    </row>
    <row r="2982" spans="1:52" ht="15" customHeight="1">
      <c r="A2982" s="29" t="s">
        <v>8203</v>
      </c>
      <c r="B2982" s="34">
        <v>37613</v>
      </c>
      <c r="C2982" s="28">
        <v>900</v>
      </c>
      <c r="D2982" s="28">
        <v>52</v>
      </c>
      <c r="E2982" s="28">
        <v>49</v>
      </c>
      <c r="F2982" s="29" t="s">
        <v>2104</v>
      </c>
      <c r="G2982" s="29" t="s">
        <v>3715</v>
      </c>
      <c r="H2982" s="28">
        <v>706</v>
      </c>
      <c r="I2982" s="29" t="s">
        <v>8158</v>
      </c>
      <c r="J2982" s="33" t="s">
        <v>8201</v>
      </c>
      <c r="K2982" s="29" t="s">
        <v>178</v>
      </c>
      <c r="L2982" s="29" t="s">
        <v>8200</v>
      </c>
      <c r="M2982" s="29" t="s">
        <v>3466</v>
      </c>
      <c r="N2982" s="28">
        <v>586255</v>
      </c>
      <c r="O2982" s="28">
        <v>6242305</v>
      </c>
      <c r="P2982" s="29" t="s">
        <v>8199</v>
      </c>
      <c r="Q2982" s="32" t="s">
        <v>174</v>
      </c>
      <c r="R2982" s="19"/>
      <c r="S2982" s="19"/>
      <c r="T2982" s="19"/>
      <c r="U2982" s="19"/>
      <c r="V2982" s="19"/>
      <c r="W2982" s="19"/>
      <c r="X2982" s="19"/>
      <c r="Y2982" s="19"/>
      <c r="Z2982" s="19"/>
      <c r="AA2982" s="19"/>
      <c r="AB2982" s="19"/>
      <c r="AC2982" s="19"/>
      <c r="AD2982" s="19"/>
      <c r="AE2982" s="19"/>
      <c r="AF2982" s="19"/>
      <c r="AG2982" s="19"/>
      <c r="AH2982" s="19"/>
      <c r="AI2982" s="19"/>
      <c r="AJ2982" s="19"/>
      <c r="AK2982" s="19"/>
      <c r="AL2982" s="19"/>
      <c r="AM2982" s="19"/>
      <c r="AN2982" s="19"/>
      <c r="AO2982" s="19"/>
      <c r="AP2982" s="19"/>
      <c r="AQ2982" s="19"/>
      <c r="AR2982" s="31">
        <v>1965602.75</v>
      </c>
      <c r="AS2982" s="31">
        <v>2159514.5</v>
      </c>
      <c r="AT2982" s="31">
        <v>2141920</v>
      </c>
      <c r="AU2982" s="31">
        <v>1938095.25</v>
      </c>
      <c r="AV2982" s="31">
        <v>2150773.25</v>
      </c>
      <c r="AW2982" s="31">
        <v>2006252.5</v>
      </c>
      <c r="AX2982" s="31">
        <v>216698.25</v>
      </c>
      <c r="AY2982" s="31">
        <v>123248</v>
      </c>
      <c r="AZ2982" s="31">
        <v>339946.25</v>
      </c>
    </row>
    <row r="2983" spans="1:52" ht="15" customHeight="1">
      <c r="A2983" s="29" t="s">
        <v>8198</v>
      </c>
      <c r="B2983" s="34">
        <v>37613</v>
      </c>
      <c r="C2983" s="28">
        <v>900</v>
      </c>
      <c r="D2983" s="28">
        <v>52</v>
      </c>
      <c r="E2983" s="28">
        <v>49</v>
      </c>
      <c r="F2983" s="29" t="s">
        <v>2104</v>
      </c>
      <c r="G2983" s="29" t="s">
        <v>3715</v>
      </c>
      <c r="H2983" s="28">
        <v>706</v>
      </c>
      <c r="I2983" s="29" t="s">
        <v>8158</v>
      </c>
      <c r="J2983" s="33" t="s">
        <v>8197</v>
      </c>
      <c r="K2983" s="29" t="s">
        <v>178</v>
      </c>
      <c r="L2983" s="29" t="s">
        <v>8196</v>
      </c>
      <c r="M2983" s="29" t="s">
        <v>331</v>
      </c>
      <c r="N2983" s="28">
        <v>586071</v>
      </c>
      <c r="O2983" s="28">
        <v>6242279</v>
      </c>
      <c r="P2983" s="29" t="s">
        <v>8195</v>
      </c>
      <c r="Q2983" s="32" t="s">
        <v>174</v>
      </c>
      <c r="R2983" s="19"/>
      <c r="S2983" s="19"/>
      <c r="T2983" s="19"/>
      <c r="U2983" s="19"/>
      <c r="V2983" s="19"/>
      <c r="W2983" s="19"/>
      <c r="X2983" s="19"/>
      <c r="Y2983" s="19"/>
      <c r="Z2983" s="19"/>
      <c r="AA2983" s="19"/>
      <c r="AB2983" s="19"/>
      <c r="AC2983" s="19"/>
      <c r="AD2983" s="19"/>
      <c r="AE2983" s="19"/>
      <c r="AF2983" s="19"/>
      <c r="AG2983" s="19"/>
      <c r="AH2983" s="19"/>
      <c r="AI2983" s="19"/>
      <c r="AJ2983" s="19"/>
      <c r="AK2983" s="19"/>
      <c r="AL2983" s="19"/>
      <c r="AM2983" s="19"/>
      <c r="AN2983" s="19"/>
      <c r="AO2983" s="19"/>
      <c r="AP2983" s="19"/>
      <c r="AQ2983" s="19"/>
      <c r="AR2983" s="31">
        <v>1914048</v>
      </c>
      <c r="AS2983" s="31">
        <v>2137016.25</v>
      </c>
      <c r="AT2983" s="31">
        <v>2091210.5</v>
      </c>
      <c r="AU2983" s="31">
        <v>1900194.25</v>
      </c>
      <c r="AV2983" s="31">
        <v>2248807.75</v>
      </c>
      <c r="AW2983" s="31">
        <v>2098741.5</v>
      </c>
      <c r="AX2983" s="31">
        <v>210291.5</v>
      </c>
      <c r="AY2983" s="31">
        <v>127542.5</v>
      </c>
      <c r="AZ2983" s="31">
        <v>337834</v>
      </c>
    </row>
    <row r="2984" spans="1:52" ht="15" customHeight="1">
      <c r="A2984" s="29" t="s">
        <v>8194</v>
      </c>
      <c r="B2984" s="34">
        <v>37606</v>
      </c>
      <c r="C2984" s="28">
        <v>900</v>
      </c>
      <c r="D2984" s="28">
        <v>52</v>
      </c>
      <c r="E2984" s="28">
        <v>49</v>
      </c>
      <c r="F2984" s="29" t="s">
        <v>2104</v>
      </c>
      <c r="G2984" s="29" t="s">
        <v>3715</v>
      </c>
      <c r="H2984" s="28">
        <v>706</v>
      </c>
      <c r="I2984" s="29" t="s">
        <v>8158</v>
      </c>
      <c r="J2984" s="33" t="s">
        <v>8193</v>
      </c>
      <c r="K2984" s="29" t="s">
        <v>178</v>
      </c>
      <c r="L2984" s="29" t="s">
        <v>8182</v>
      </c>
      <c r="M2984" s="29" t="s">
        <v>8192</v>
      </c>
      <c r="N2984" s="28">
        <v>611040</v>
      </c>
      <c r="O2984" s="28">
        <v>6241853</v>
      </c>
      <c r="P2984" s="29" t="s">
        <v>8191</v>
      </c>
      <c r="Q2984" s="32" t="s">
        <v>174</v>
      </c>
      <c r="R2984" s="19"/>
      <c r="S2984" s="19"/>
      <c r="T2984" s="19"/>
      <c r="U2984" s="19"/>
      <c r="V2984" s="19"/>
      <c r="W2984" s="19"/>
      <c r="X2984" s="19"/>
      <c r="Y2984" s="19"/>
      <c r="Z2984" s="19"/>
      <c r="AA2984" s="19"/>
      <c r="AB2984" s="19"/>
      <c r="AC2984" s="19"/>
      <c r="AD2984" s="19"/>
      <c r="AE2984" s="19"/>
      <c r="AF2984" s="19"/>
      <c r="AG2984" s="19"/>
      <c r="AH2984" s="19"/>
      <c r="AI2984" s="19"/>
      <c r="AJ2984" s="19"/>
      <c r="AK2984" s="19"/>
      <c r="AL2984" s="19"/>
      <c r="AM2984" s="19"/>
      <c r="AN2984" s="19"/>
      <c r="AO2984" s="19"/>
      <c r="AP2984" s="19"/>
      <c r="AQ2984" s="19"/>
      <c r="AR2984" s="31">
        <v>1596378.5</v>
      </c>
      <c r="AS2984" s="31">
        <v>1776591</v>
      </c>
      <c r="AT2984" s="31">
        <v>1709667.5</v>
      </c>
      <c r="AU2984" s="31">
        <v>1577258</v>
      </c>
      <c r="AV2984" s="31">
        <v>1929626.5</v>
      </c>
      <c r="AW2984" s="31">
        <v>1744882.5</v>
      </c>
      <c r="AX2984" s="31">
        <v>184891</v>
      </c>
      <c r="AY2984" s="31">
        <v>121433.5</v>
      </c>
      <c r="AZ2984" s="31">
        <v>306324.5</v>
      </c>
    </row>
    <row r="2985" spans="1:52" ht="15" customHeight="1">
      <c r="A2985" s="29" t="s">
        <v>8190</v>
      </c>
      <c r="B2985" s="34">
        <v>37606</v>
      </c>
      <c r="C2985" s="28">
        <v>900</v>
      </c>
      <c r="D2985" s="28">
        <v>52</v>
      </c>
      <c r="E2985" s="28">
        <v>49</v>
      </c>
      <c r="F2985" s="29" t="s">
        <v>2104</v>
      </c>
      <c r="G2985" s="29" t="s">
        <v>3715</v>
      </c>
      <c r="H2985" s="28">
        <v>706</v>
      </c>
      <c r="I2985" s="29" t="s">
        <v>8158</v>
      </c>
      <c r="J2985" s="33" t="s">
        <v>8189</v>
      </c>
      <c r="K2985" s="29" t="s">
        <v>178</v>
      </c>
      <c r="L2985" s="29" t="s">
        <v>8182</v>
      </c>
      <c r="M2985" s="29" t="s">
        <v>4559</v>
      </c>
      <c r="N2985" s="28">
        <v>611108</v>
      </c>
      <c r="O2985" s="28">
        <v>6241675</v>
      </c>
      <c r="P2985" s="29" t="s">
        <v>8188</v>
      </c>
      <c r="Q2985" s="32" t="s">
        <v>174</v>
      </c>
      <c r="R2985" s="19"/>
      <c r="S2985" s="19"/>
      <c r="T2985" s="19"/>
      <c r="U2985" s="19"/>
      <c r="V2985" s="19"/>
      <c r="W2985" s="19"/>
      <c r="X2985" s="19"/>
      <c r="Y2985" s="19"/>
      <c r="Z2985" s="19"/>
      <c r="AA2985" s="19"/>
      <c r="AB2985" s="19"/>
      <c r="AC2985" s="19"/>
      <c r="AD2985" s="19"/>
      <c r="AE2985" s="19"/>
      <c r="AF2985" s="19"/>
      <c r="AG2985" s="19"/>
      <c r="AH2985" s="19"/>
      <c r="AI2985" s="19"/>
      <c r="AJ2985" s="19"/>
      <c r="AK2985" s="19"/>
      <c r="AL2985" s="19"/>
      <c r="AM2985" s="19"/>
      <c r="AN2985" s="19"/>
      <c r="AO2985" s="19"/>
      <c r="AP2985" s="19"/>
      <c r="AQ2985" s="19"/>
      <c r="AR2985" s="31">
        <v>1551786.5</v>
      </c>
      <c r="AS2985" s="31">
        <v>1749417</v>
      </c>
      <c r="AT2985" s="31">
        <v>1703239.5</v>
      </c>
      <c r="AU2985" s="31">
        <v>1523303</v>
      </c>
      <c r="AV2985" s="31">
        <v>1869109</v>
      </c>
      <c r="AW2985" s="31">
        <v>1721038.5</v>
      </c>
      <c r="AX2985" s="31">
        <v>183084</v>
      </c>
      <c r="AY2985" s="31">
        <v>118139.5</v>
      </c>
      <c r="AZ2985" s="31">
        <v>301223.5</v>
      </c>
    </row>
    <row r="2986" spans="1:52" ht="15" customHeight="1">
      <c r="A2986" s="29" t="s">
        <v>8187</v>
      </c>
      <c r="B2986" s="34">
        <v>37606</v>
      </c>
      <c r="C2986" s="28">
        <v>900</v>
      </c>
      <c r="D2986" s="28">
        <v>52</v>
      </c>
      <c r="E2986" s="28">
        <v>49</v>
      </c>
      <c r="F2986" s="29" t="s">
        <v>2104</v>
      </c>
      <c r="G2986" s="29" t="s">
        <v>3715</v>
      </c>
      <c r="H2986" s="28">
        <v>706</v>
      </c>
      <c r="I2986" s="29" t="s">
        <v>8158</v>
      </c>
      <c r="J2986" s="33" t="s">
        <v>8186</v>
      </c>
      <c r="K2986" s="29" t="s">
        <v>178</v>
      </c>
      <c r="L2986" s="29" t="s">
        <v>8182</v>
      </c>
      <c r="M2986" s="29" t="s">
        <v>4559</v>
      </c>
      <c r="N2986" s="28">
        <v>611175</v>
      </c>
      <c r="O2986" s="28">
        <v>6241498</v>
      </c>
      <c r="P2986" s="29" t="s">
        <v>8185</v>
      </c>
      <c r="Q2986" s="32" t="s">
        <v>174</v>
      </c>
      <c r="R2986" s="19"/>
      <c r="S2986" s="19"/>
      <c r="T2986" s="19"/>
      <c r="U2986" s="19"/>
      <c r="V2986" s="19"/>
      <c r="W2986" s="19"/>
      <c r="X2986" s="19"/>
      <c r="Y2986" s="19"/>
      <c r="Z2986" s="19"/>
      <c r="AA2986" s="19"/>
      <c r="AB2986" s="19"/>
      <c r="AC2986" s="19"/>
      <c r="AD2986" s="19"/>
      <c r="AE2986" s="19"/>
      <c r="AF2986" s="19"/>
      <c r="AG2986" s="19"/>
      <c r="AH2986" s="19"/>
      <c r="AI2986" s="19"/>
      <c r="AJ2986" s="19"/>
      <c r="AK2986" s="19"/>
      <c r="AL2986" s="19"/>
      <c r="AM2986" s="19"/>
      <c r="AN2986" s="19"/>
      <c r="AO2986" s="19"/>
      <c r="AP2986" s="19"/>
      <c r="AQ2986" s="19"/>
      <c r="AR2986" s="31">
        <v>1420824</v>
      </c>
      <c r="AS2986" s="31">
        <v>1596596.5</v>
      </c>
      <c r="AT2986" s="31">
        <v>1560115.5</v>
      </c>
      <c r="AU2986" s="31">
        <v>1388187</v>
      </c>
      <c r="AV2986" s="31">
        <v>1730383</v>
      </c>
      <c r="AW2986" s="31">
        <v>1592748</v>
      </c>
      <c r="AX2986" s="31">
        <v>168630</v>
      </c>
      <c r="AY2986" s="31">
        <v>108687.5</v>
      </c>
      <c r="AZ2986" s="31">
        <v>277317.5</v>
      </c>
    </row>
    <row r="2987" spans="1:52" ht="15" customHeight="1">
      <c r="A2987" s="29" t="s">
        <v>8184</v>
      </c>
      <c r="B2987" s="34">
        <v>37606</v>
      </c>
      <c r="C2987" s="28">
        <v>900</v>
      </c>
      <c r="D2987" s="28">
        <v>52</v>
      </c>
      <c r="E2987" s="28">
        <v>49</v>
      </c>
      <c r="F2987" s="29" t="s">
        <v>2104</v>
      </c>
      <c r="G2987" s="29" t="s">
        <v>3715</v>
      </c>
      <c r="H2987" s="28">
        <v>706</v>
      </c>
      <c r="I2987" s="29" t="s">
        <v>8158</v>
      </c>
      <c r="J2987" s="33" t="s">
        <v>8183</v>
      </c>
      <c r="K2987" s="29" t="s">
        <v>178</v>
      </c>
      <c r="L2987" s="29" t="s">
        <v>8182</v>
      </c>
      <c r="M2987" s="29" t="s">
        <v>448</v>
      </c>
      <c r="N2987" s="28">
        <v>611243</v>
      </c>
      <c r="O2987" s="28">
        <v>6241320</v>
      </c>
      <c r="P2987" s="29" t="s">
        <v>8181</v>
      </c>
      <c r="Q2987" s="32" t="s">
        <v>174</v>
      </c>
      <c r="R2987" s="19"/>
      <c r="S2987" s="19"/>
      <c r="T2987" s="19"/>
      <c r="U2987" s="19"/>
      <c r="V2987" s="19"/>
      <c r="W2987" s="19"/>
      <c r="X2987" s="19"/>
      <c r="Y2987" s="19"/>
      <c r="Z2987" s="19"/>
      <c r="AA2987" s="19"/>
      <c r="AB2987" s="19"/>
      <c r="AC2987" s="19"/>
      <c r="AD2987" s="19"/>
      <c r="AE2987" s="19"/>
      <c r="AF2987" s="19"/>
      <c r="AG2987" s="19"/>
      <c r="AH2987" s="19"/>
      <c r="AI2987" s="19"/>
      <c r="AJ2987" s="19"/>
      <c r="AK2987" s="19"/>
      <c r="AL2987" s="19"/>
      <c r="AM2987" s="19"/>
      <c r="AN2987" s="19"/>
      <c r="AO2987" s="19"/>
      <c r="AP2987" s="19"/>
      <c r="AQ2987" s="19"/>
      <c r="AR2987" s="31">
        <v>1464447</v>
      </c>
      <c r="AS2987" s="31">
        <v>1631932</v>
      </c>
      <c r="AT2987" s="31">
        <v>1584631</v>
      </c>
      <c r="AU2987" s="31">
        <v>1405312.5</v>
      </c>
      <c r="AV2987" s="31">
        <v>1739711</v>
      </c>
      <c r="AW2987" s="31">
        <v>1472600.5</v>
      </c>
      <c r="AX2987" s="31">
        <v>169889</v>
      </c>
      <c r="AY2987" s="31">
        <v>108883.5</v>
      </c>
      <c r="AZ2987" s="31">
        <v>278772.5</v>
      </c>
    </row>
    <row r="2988" spans="1:52" ht="15" customHeight="1">
      <c r="A2988" s="29" t="s">
        <v>8180</v>
      </c>
      <c r="B2988" s="34">
        <v>37606</v>
      </c>
      <c r="C2988" s="28">
        <v>1300</v>
      </c>
      <c r="D2988" s="28">
        <v>60</v>
      </c>
      <c r="E2988" s="28">
        <v>45</v>
      </c>
      <c r="F2988" s="29" t="s">
        <v>8164</v>
      </c>
      <c r="G2988" s="29" t="s">
        <v>8163</v>
      </c>
      <c r="H2988" s="28">
        <v>706</v>
      </c>
      <c r="I2988" s="29" t="s">
        <v>8158</v>
      </c>
      <c r="J2988" s="33" t="s">
        <v>8179</v>
      </c>
      <c r="K2988" s="29" t="s">
        <v>178</v>
      </c>
      <c r="L2988" s="29" t="s">
        <v>8168</v>
      </c>
      <c r="M2988" s="29" t="s">
        <v>8167</v>
      </c>
      <c r="N2988" s="28">
        <v>603079</v>
      </c>
      <c r="O2988" s="28">
        <v>6225278</v>
      </c>
      <c r="P2988" s="29" t="s">
        <v>8178</v>
      </c>
      <c r="Q2988" s="32" t="s">
        <v>174</v>
      </c>
      <c r="R2988" s="19"/>
      <c r="S2988" s="19"/>
      <c r="T2988" s="19"/>
      <c r="U2988" s="19"/>
      <c r="V2988" s="19"/>
      <c r="W2988" s="19"/>
      <c r="X2988" s="19"/>
      <c r="Y2988" s="19"/>
      <c r="Z2988" s="19"/>
      <c r="AA2988" s="19"/>
      <c r="AB2988" s="19"/>
      <c r="AC2988" s="19"/>
      <c r="AD2988" s="19"/>
      <c r="AE2988" s="19"/>
      <c r="AF2988" s="19"/>
      <c r="AG2988" s="19"/>
      <c r="AH2988" s="19"/>
      <c r="AI2988" s="19"/>
      <c r="AJ2988" s="19"/>
      <c r="AK2988" s="19"/>
      <c r="AL2988" s="19"/>
      <c r="AM2988" s="19"/>
      <c r="AN2988" s="19"/>
      <c r="AO2988" s="19"/>
      <c r="AP2988" s="19"/>
      <c r="AQ2988" s="31">
        <v>0</v>
      </c>
      <c r="AR2988" s="31">
        <v>2977910</v>
      </c>
      <c r="AS2988" s="31">
        <v>3415105</v>
      </c>
      <c r="AT2988" s="31">
        <v>3254919</v>
      </c>
      <c r="AU2988" s="31">
        <v>2907000.5</v>
      </c>
      <c r="AV2988" s="31">
        <v>3389403</v>
      </c>
      <c r="AW2988" s="31">
        <v>2970648</v>
      </c>
      <c r="AX2988" s="31">
        <v>299868</v>
      </c>
      <c r="AY2988" s="31">
        <v>203110</v>
      </c>
      <c r="AZ2988" s="31">
        <v>502978</v>
      </c>
    </row>
    <row r="2989" spans="1:52" ht="15" customHeight="1">
      <c r="A2989" s="29" t="s">
        <v>8177</v>
      </c>
      <c r="B2989" s="34">
        <v>37606</v>
      </c>
      <c r="C2989" s="28">
        <v>1300</v>
      </c>
      <c r="D2989" s="28">
        <v>60</v>
      </c>
      <c r="E2989" s="28">
        <v>45</v>
      </c>
      <c r="F2989" s="29" t="s">
        <v>8164</v>
      </c>
      <c r="G2989" s="29" t="s">
        <v>8163</v>
      </c>
      <c r="H2989" s="28">
        <v>706</v>
      </c>
      <c r="I2989" s="29" t="s">
        <v>8158</v>
      </c>
      <c r="J2989" s="33" t="s">
        <v>8176</v>
      </c>
      <c r="K2989" s="29" t="s">
        <v>178</v>
      </c>
      <c r="L2989" s="29" t="s">
        <v>8168</v>
      </c>
      <c r="M2989" s="29" t="s">
        <v>8167</v>
      </c>
      <c r="N2989" s="28">
        <v>603110</v>
      </c>
      <c r="O2989" s="28">
        <v>6225112</v>
      </c>
      <c r="P2989" s="29" t="s">
        <v>8175</v>
      </c>
      <c r="Q2989" s="32" t="s">
        <v>174</v>
      </c>
      <c r="R2989" s="19"/>
      <c r="S2989" s="19"/>
      <c r="T2989" s="19"/>
      <c r="U2989" s="19"/>
      <c r="V2989" s="19"/>
      <c r="W2989" s="19"/>
      <c r="X2989" s="19"/>
      <c r="Y2989" s="19"/>
      <c r="Z2989" s="19"/>
      <c r="AA2989" s="19"/>
      <c r="AB2989" s="19"/>
      <c r="AC2989" s="19"/>
      <c r="AD2989" s="19"/>
      <c r="AE2989" s="19"/>
      <c r="AF2989" s="19"/>
      <c r="AG2989" s="19"/>
      <c r="AH2989" s="19"/>
      <c r="AI2989" s="19"/>
      <c r="AJ2989" s="19"/>
      <c r="AK2989" s="19"/>
      <c r="AL2989" s="19"/>
      <c r="AM2989" s="19"/>
      <c r="AN2989" s="19"/>
      <c r="AO2989" s="19"/>
      <c r="AP2989" s="19"/>
      <c r="AQ2989" s="31">
        <v>0</v>
      </c>
      <c r="AR2989" s="31">
        <v>2951718.5</v>
      </c>
      <c r="AS2989" s="31">
        <v>3416558</v>
      </c>
      <c r="AT2989" s="31">
        <v>3208813</v>
      </c>
      <c r="AU2989" s="31">
        <v>2969410</v>
      </c>
      <c r="AV2989" s="31">
        <v>3458630</v>
      </c>
      <c r="AW2989" s="31">
        <v>2888907.5</v>
      </c>
      <c r="AX2989" s="31">
        <v>311896.5</v>
      </c>
      <c r="AY2989" s="31">
        <v>181691</v>
      </c>
      <c r="AZ2989" s="31">
        <v>493587.5</v>
      </c>
    </row>
    <row r="2990" spans="1:52" ht="15" customHeight="1">
      <c r="A2990" s="29" t="s">
        <v>8174</v>
      </c>
      <c r="B2990" s="34">
        <v>37606</v>
      </c>
      <c r="C2990" s="28">
        <v>1300</v>
      </c>
      <c r="D2990" s="28">
        <v>60</v>
      </c>
      <c r="E2990" s="28">
        <v>45</v>
      </c>
      <c r="F2990" s="29" t="s">
        <v>8164</v>
      </c>
      <c r="G2990" s="29" t="s">
        <v>8163</v>
      </c>
      <c r="H2990" s="28">
        <v>706</v>
      </c>
      <c r="I2990" s="29" t="s">
        <v>8158</v>
      </c>
      <c r="J2990" s="33" t="s">
        <v>8173</v>
      </c>
      <c r="K2990" s="29" t="s">
        <v>178</v>
      </c>
      <c r="L2990" s="29" t="s">
        <v>8168</v>
      </c>
      <c r="M2990" s="29" t="s">
        <v>8172</v>
      </c>
      <c r="N2990" s="28">
        <v>603140</v>
      </c>
      <c r="O2990" s="28">
        <v>6224945</v>
      </c>
      <c r="P2990" s="29" t="s">
        <v>8171</v>
      </c>
      <c r="Q2990" s="32" t="s">
        <v>174</v>
      </c>
      <c r="R2990" s="19"/>
      <c r="S2990" s="19"/>
      <c r="T2990" s="19"/>
      <c r="U2990" s="19"/>
      <c r="V2990" s="19"/>
      <c r="W2990" s="19"/>
      <c r="X2990" s="19"/>
      <c r="Y2990" s="19"/>
      <c r="Z2990" s="19"/>
      <c r="AA2990" s="19"/>
      <c r="AB2990" s="19"/>
      <c r="AC2990" s="19"/>
      <c r="AD2990" s="19"/>
      <c r="AE2990" s="19"/>
      <c r="AF2990" s="19"/>
      <c r="AG2990" s="19"/>
      <c r="AH2990" s="19"/>
      <c r="AI2990" s="19"/>
      <c r="AJ2990" s="19"/>
      <c r="AK2990" s="19"/>
      <c r="AL2990" s="19"/>
      <c r="AM2990" s="19"/>
      <c r="AN2990" s="19"/>
      <c r="AO2990" s="19"/>
      <c r="AP2990" s="19"/>
      <c r="AQ2990" s="31">
        <v>0</v>
      </c>
      <c r="AR2990" s="31">
        <v>3006898.5</v>
      </c>
      <c r="AS2990" s="31">
        <v>3492040.5</v>
      </c>
      <c r="AT2990" s="31">
        <v>3287303</v>
      </c>
      <c r="AU2990" s="31">
        <v>2582237</v>
      </c>
      <c r="AV2990" s="31">
        <v>3541813</v>
      </c>
      <c r="AW2990" s="31">
        <v>3431872.5</v>
      </c>
      <c r="AX2990" s="31">
        <v>320025</v>
      </c>
      <c r="AY2990" s="31">
        <v>206794</v>
      </c>
      <c r="AZ2990" s="31">
        <v>526819</v>
      </c>
    </row>
    <row r="2991" spans="1:52" ht="15" customHeight="1">
      <c r="A2991" s="29" t="s">
        <v>8170</v>
      </c>
      <c r="B2991" s="34">
        <v>37606</v>
      </c>
      <c r="C2991" s="28">
        <v>1300</v>
      </c>
      <c r="D2991" s="28">
        <v>60</v>
      </c>
      <c r="E2991" s="28">
        <v>45</v>
      </c>
      <c r="F2991" s="29" t="s">
        <v>8164</v>
      </c>
      <c r="G2991" s="29" t="s">
        <v>8163</v>
      </c>
      <c r="H2991" s="28">
        <v>706</v>
      </c>
      <c r="I2991" s="29" t="s">
        <v>8158</v>
      </c>
      <c r="J2991" s="33" t="s">
        <v>8169</v>
      </c>
      <c r="K2991" s="29" t="s">
        <v>178</v>
      </c>
      <c r="L2991" s="29" t="s">
        <v>8168</v>
      </c>
      <c r="M2991" s="29" t="s">
        <v>8167</v>
      </c>
      <c r="N2991" s="28">
        <v>603171</v>
      </c>
      <c r="O2991" s="28">
        <v>6224779</v>
      </c>
      <c r="P2991" s="29" t="s">
        <v>8166</v>
      </c>
      <c r="Q2991" s="32" t="s">
        <v>174</v>
      </c>
      <c r="R2991" s="19"/>
      <c r="S2991" s="19"/>
      <c r="T2991" s="19"/>
      <c r="U2991" s="19"/>
      <c r="V2991" s="19"/>
      <c r="W2991" s="19"/>
      <c r="X2991" s="19"/>
      <c r="Y2991" s="19"/>
      <c r="Z2991" s="19"/>
      <c r="AA2991" s="19"/>
      <c r="AB2991" s="19"/>
      <c r="AC2991" s="19"/>
      <c r="AD2991" s="19"/>
      <c r="AE2991" s="19"/>
      <c r="AF2991" s="19"/>
      <c r="AG2991" s="19"/>
      <c r="AH2991" s="19"/>
      <c r="AI2991" s="19"/>
      <c r="AJ2991" s="19"/>
      <c r="AK2991" s="19"/>
      <c r="AL2991" s="19"/>
      <c r="AM2991" s="19"/>
      <c r="AN2991" s="19"/>
      <c r="AO2991" s="19"/>
      <c r="AP2991" s="19"/>
      <c r="AQ2991" s="31">
        <v>0</v>
      </c>
      <c r="AR2991" s="31">
        <v>3008436</v>
      </c>
      <c r="AS2991" s="31">
        <v>3540374.5</v>
      </c>
      <c r="AT2991" s="31">
        <v>3458328</v>
      </c>
      <c r="AU2991" s="31">
        <v>3197431</v>
      </c>
      <c r="AV2991" s="31">
        <v>3562953</v>
      </c>
      <c r="AW2991" s="31">
        <v>3660067</v>
      </c>
      <c r="AX2991" s="31">
        <v>353675.5</v>
      </c>
      <c r="AY2991" s="31">
        <v>0</v>
      </c>
      <c r="AZ2991" s="31">
        <v>353675.5</v>
      </c>
    </row>
    <row r="2992" spans="1:52" ht="15" customHeight="1">
      <c r="A2992" s="29" t="s">
        <v>8165</v>
      </c>
      <c r="B2992" s="34">
        <v>38161</v>
      </c>
      <c r="C2992" s="28">
        <v>11</v>
      </c>
      <c r="D2992" s="28">
        <v>13</v>
      </c>
      <c r="E2992" s="28">
        <v>18</v>
      </c>
      <c r="F2992" s="29" t="s">
        <v>3632</v>
      </c>
      <c r="G2992" s="29" t="s">
        <v>2988</v>
      </c>
      <c r="H2992" s="28">
        <v>706</v>
      </c>
      <c r="I2992" s="29" t="s">
        <v>8158</v>
      </c>
      <c r="J2992" s="33" t="s">
        <v>8162</v>
      </c>
      <c r="K2992" s="29" t="s">
        <v>178</v>
      </c>
      <c r="L2992" s="29" t="s">
        <v>8161</v>
      </c>
      <c r="M2992" s="29" t="s">
        <v>216</v>
      </c>
      <c r="N2992" s="28">
        <v>593928.30000000005</v>
      </c>
      <c r="O2992" s="28">
        <v>6250523</v>
      </c>
      <c r="P2992" s="29" t="s">
        <v>8160</v>
      </c>
      <c r="Q2992" s="32" t="s">
        <v>368</v>
      </c>
      <c r="R2992" s="19"/>
      <c r="S2992" s="19"/>
      <c r="T2992" s="19"/>
      <c r="U2992" s="19"/>
      <c r="V2992" s="19"/>
      <c r="W2992" s="19"/>
      <c r="X2992" s="19"/>
      <c r="Y2992" s="19"/>
      <c r="Z2992" s="19"/>
      <c r="AA2992" s="19"/>
      <c r="AB2992" s="19"/>
      <c r="AC2992" s="19"/>
      <c r="AD2992" s="19"/>
      <c r="AE2992" s="19"/>
      <c r="AF2992" s="19"/>
      <c r="AG2992" s="19"/>
      <c r="AH2992" s="19"/>
      <c r="AI2992" s="19"/>
      <c r="AJ2992" s="19"/>
      <c r="AK2992" s="19"/>
      <c r="AL2992" s="19"/>
      <c r="AM2992" s="19"/>
      <c r="AN2992" s="19"/>
      <c r="AO2992" s="19"/>
      <c r="AP2992" s="19"/>
      <c r="AQ2992" s="19"/>
      <c r="AR2992" s="19"/>
      <c r="AS2992" s="31">
        <v>5680</v>
      </c>
      <c r="AT2992" s="31">
        <v>9970</v>
      </c>
      <c r="AU2992" s="31">
        <v>11824</v>
      </c>
      <c r="AV2992" s="31">
        <v>15087</v>
      </c>
      <c r="AW2992" s="31">
        <v>14460</v>
      </c>
      <c r="AX2992" s="31">
        <v>1235</v>
      </c>
      <c r="AY2992" s="31">
        <v>781</v>
      </c>
      <c r="AZ2992" s="31">
        <v>2016</v>
      </c>
    </row>
    <row r="2993" spans="1:52" ht="15" customHeight="1">
      <c r="A2993" s="29" t="s">
        <v>8159</v>
      </c>
      <c r="B2993" s="34">
        <v>39617</v>
      </c>
      <c r="C2993" s="28">
        <v>11</v>
      </c>
      <c r="D2993" s="28">
        <v>13</v>
      </c>
      <c r="E2993" s="28">
        <v>18.2</v>
      </c>
      <c r="F2993" s="29" t="s">
        <v>5577</v>
      </c>
      <c r="G2993" s="29" t="s">
        <v>2988</v>
      </c>
      <c r="H2993" s="28">
        <v>706</v>
      </c>
      <c r="I2993" s="29" t="s">
        <v>8158</v>
      </c>
      <c r="J2993" s="33" t="s">
        <v>8157</v>
      </c>
      <c r="K2993" s="29" t="s">
        <v>178</v>
      </c>
      <c r="L2993" s="29" t="s">
        <v>8156</v>
      </c>
      <c r="M2993" s="29" t="s">
        <v>5580</v>
      </c>
      <c r="N2993" s="28">
        <v>592726</v>
      </c>
      <c r="O2993" s="28">
        <v>6233138</v>
      </c>
      <c r="P2993" s="29" t="s">
        <v>8155</v>
      </c>
      <c r="Q2993" s="32" t="s">
        <v>368</v>
      </c>
      <c r="R2993" s="19"/>
      <c r="S2993" s="19"/>
      <c r="T2993" s="19"/>
      <c r="U2993" s="19"/>
      <c r="V2993" s="19"/>
      <c r="W2993" s="19"/>
      <c r="X2993" s="19"/>
      <c r="Y2993" s="19"/>
      <c r="Z2993" s="19"/>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31">
        <v>9536</v>
      </c>
      <c r="AX2993" s="31">
        <v>1448</v>
      </c>
      <c r="AY2993" s="31">
        <v>854</v>
      </c>
      <c r="AZ2993" s="31">
        <v>2302</v>
      </c>
    </row>
    <row r="2994" spans="1:52" ht="15" customHeight="1">
      <c r="A2994" s="29" t="s">
        <v>8154</v>
      </c>
      <c r="B2994" s="34">
        <v>32163</v>
      </c>
      <c r="C2994" s="28">
        <v>200</v>
      </c>
      <c r="D2994" s="28">
        <v>30</v>
      </c>
      <c r="E2994" s="28">
        <v>28</v>
      </c>
      <c r="F2994" s="29" t="s">
        <v>220</v>
      </c>
      <c r="G2994" s="29" t="s">
        <v>4325</v>
      </c>
      <c r="H2994" s="28">
        <v>707</v>
      </c>
      <c r="I2994" s="29" t="s">
        <v>7936</v>
      </c>
      <c r="J2994" s="33" t="s">
        <v>8153</v>
      </c>
      <c r="K2994" s="29" t="s">
        <v>178</v>
      </c>
      <c r="L2994" s="29" t="s">
        <v>8096</v>
      </c>
      <c r="M2994" s="29" t="s">
        <v>3442</v>
      </c>
      <c r="N2994" s="28">
        <v>590222</v>
      </c>
      <c r="O2994" s="28">
        <v>6263309</v>
      </c>
      <c r="P2994" s="29" t="s">
        <v>8152</v>
      </c>
      <c r="Q2994" s="32" t="s">
        <v>207</v>
      </c>
      <c r="R2994" s="19"/>
      <c r="S2994" s="19"/>
      <c r="T2994" s="19"/>
      <c r="U2994" s="19"/>
      <c r="V2994" s="19"/>
      <c r="W2994" s="19"/>
      <c r="X2994" s="19"/>
      <c r="Y2994" s="19"/>
      <c r="Z2994" s="19"/>
      <c r="AA2994" s="19"/>
      <c r="AB2994" s="19"/>
      <c r="AC2994" s="31">
        <v>363787.125</v>
      </c>
      <c r="AD2994" s="31">
        <v>401268.0625</v>
      </c>
      <c r="AE2994" s="31">
        <v>418826.21875</v>
      </c>
      <c r="AF2994" s="31">
        <v>375577.28125</v>
      </c>
      <c r="AG2994" s="31">
        <v>377368.21875</v>
      </c>
      <c r="AH2994" s="31">
        <v>422745</v>
      </c>
      <c r="AI2994" s="31">
        <v>434541</v>
      </c>
      <c r="AJ2994" s="31">
        <v>384309</v>
      </c>
      <c r="AK2994" s="31">
        <v>350683</v>
      </c>
      <c r="AL2994" s="31">
        <v>350011</v>
      </c>
      <c r="AM2994" s="31">
        <v>392132</v>
      </c>
      <c r="AN2994" s="31">
        <v>347194</v>
      </c>
      <c r="AO2994" s="31">
        <v>371473</v>
      </c>
      <c r="AP2994" s="31">
        <v>335109.763671875</v>
      </c>
      <c r="AQ2994" s="31">
        <v>349742.318359375</v>
      </c>
      <c r="AR2994" s="31">
        <v>324897.0478515625</v>
      </c>
      <c r="AS2994" s="31">
        <v>356554.8828125</v>
      </c>
      <c r="AT2994" s="31">
        <v>364367.998046875</v>
      </c>
      <c r="AU2994" s="31">
        <v>319125.064453125</v>
      </c>
      <c r="AV2994" s="31">
        <v>387889.7568359375</v>
      </c>
      <c r="AW2994" s="31">
        <v>369605.3759765625</v>
      </c>
      <c r="AX2994" s="31">
        <v>34709.80078125</v>
      </c>
      <c r="AY2994" s="31">
        <v>20108.0390625</v>
      </c>
      <c r="AZ2994" s="31">
        <v>54817.83984375</v>
      </c>
    </row>
    <row r="2995" spans="1:52" ht="15" customHeight="1">
      <c r="A2995" s="29" t="s">
        <v>8151</v>
      </c>
      <c r="B2995" s="34">
        <v>35780</v>
      </c>
      <c r="C2995" s="28">
        <v>750</v>
      </c>
      <c r="D2995" s="28">
        <v>48</v>
      </c>
      <c r="E2995" s="28">
        <v>45</v>
      </c>
      <c r="F2995" s="29" t="s">
        <v>3807</v>
      </c>
      <c r="G2995" s="29" t="s">
        <v>8143</v>
      </c>
      <c r="H2995" s="28">
        <v>707</v>
      </c>
      <c r="I2995" s="29" t="s">
        <v>7936</v>
      </c>
      <c r="J2995" s="33" t="s">
        <v>8150</v>
      </c>
      <c r="K2995" s="29" t="s">
        <v>178</v>
      </c>
      <c r="L2995" s="29" t="s">
        <v>8134</v>
      </c>
      <c r="M2995" s="29" t="s">
        <v>1106</v>
      </c>
      <c r="N2995" s="28">
        <v>583712</v>
      </c>
      <c r="O2995" s="28">
        <v>6264288</v>
      </c>
      <c r="P2995" s="29" t="s">
        <v>8132</v>
      </c>
      <c r="Q2995" s="32" t="s">
        <v>174</v>
      </c>
      <c r="R2995" s="19"/>
      <c r="S2995" s="19"/>
      <c r="T2995" s="19"/>
      <c r="U2995" s="19"/>
      <c r="V2995" s="19"/>
      <c r="W2995" s="19"/>
      <c r="X2995" s="19"/>
      <c r="Y2995" s="19"/>
      <c r="Z2995" s="19"/>
      <c r="AA2995" s="19"/>
      <c r="AB2995" s="19"/>
      <c r="AC2995" s="19"/>
      <c r="AD2995" s="19"/>
      <c r="AE2995" s="19"/>
      <c r="AF2995" s="19"/>
      <c r="AG2995" s="19"/>
      <c r="AH2995" s="19"/>
      <c r="AI2995" s="19"/>
      <c r="AJ2995" s="19"/>
      <c r="AK2995" s="19"/>
      <c r="AL2995" s="31">
        <v>25756.28515625</v>
      </c>
      <c r="AM2995" s="31">
        <v>1673102.375</v>
      </c>
      <c r="AN2995" s="31">
        <v>1540567.75</v>
      </c>
      <c r="AO2995" s="31">
        <v>1657282.375</v>
      </c>
      <c r="AP2995" s="31">
        <v>1493728.8671875</v>
      </c>
      <c r="AQ2995" s="31">
        <v>1474338.43359375</v>
      </c>
      <c r="AR2995" s="31">
        <v>1448003.50390625</v>
      </c>
      <c r="AS2995" s="31">
        <v>1505495.15625</v>
      </c>
      <c r="AT2995" s="31">
        <v>1560290.0078125</v>
      </c>
      <c r="AU2995" s="31">
        <v>1288801.45703125</v>
      </c>
      <c r="AV2995" s="31">
        <v>1692221.98828125</v>
      </c>
      <c r="AW2995" s="31">
        <v>1455624.04296875</v>
      </c>
      <c r="AX2995" s="31">
        <v>146341.25</v>
      </c>
      <c r="AY2995" s="31">
        <v>97039.359375</v>
      </c>
      <c r="AZ2995" s="31">
        <v>243380.609375</v>
      </c>
    </row>
    <row r="2996" spans="1:52" ht="15" customHeight="1">
      <c r="A2996" s="29" t="s">
        <v>8149</v>
      </c>
      <c r="B2996" s="34">
        <v>35780</v>
      </c>
      <c r="C2996" s="28">
        <v>750</v>
      </c>
      <c r="D2996" s="28">
        <v>48</v>
      </c>
      <c r="E2996" s="28">
        <v>45</v>
      </c>
      <c r="F2996" s="29" t="s">
        <v>3807</v>
      </c>
      <c r="G2996" s="29" t="s">
        <v>8146</v>
      </c>
      <c r="H2996" s="28">
        <v>707</v>
      </c>
      <c r="I2996" s="29" t="s">
        <v>7936</v>
      </c>
      <c r="J2996" s="33" t="s">
        <v>8148</v>
      </c>
      <c r="K2996" s="29" t="s">
        <v>178</v>
      </c>
      <c r="L2996" s="29" t="s">
        <v>8134</v>
      </c>
      <c r="M2996" s="29" t="s">
        <v>976</v>
      </c>
      <c r="N2996" s="28">
        <v>583868</v>
      </c>
      <c r="O2996" s="28">
        <v>6264137</v>
      </c>
      <c r="P2996" s="29" t="s">
        <v>8132</v>
      </c>
      <c r="Q2996" s="32" t="s">
        <v>174</v>
      </c>
      <c r="R2996" s="19"/>
      <c r="S2996" s="19"/>
      <c r="T2996" s="19"/>
      <c r="U2996" s="19"/>
      <c r="V2996" s="19"/>
      <c r="W2996" s="19"/>
      <c r="X2996" s="19"/>
      <c r="Y2996" s="19"/>
      <c r="Z2996" s="19"/>
      <c r="AA2996" s="19"/>
      <c r="AB2996" s="19"/>
      <c r="AC2996" s="19"/>
      <c r="AD2996" s="19"/>
      <c r="AE2996" s="19"/>
      <c r="AF2996" s="19"/>
      <c r="AG2996" s="19"/>
      <c r="AH2996" s="19"/>
      <c r="AI2996" s="19"/>
      <c r="AJ2996" s="19"/>
      <c r="AK2996" s="19"/>
      <c r="AL2996" s="31">
        <v>25756.28515625</v>
      </c>
      <c r="AM2996" s="31">
        <v>1673102.375</v>
      </c>
      <c r="AN2996" s="31">
        <v>1540567.75</v>
      </c>
      <c r="AO2996" s="31">
        <v>1657282.375</v>
      </c>
      <c r="AP2996" s="31">
        <v>1493728.8671875</v>
      </c>
      <c r="AQ2996" s="31">
        <v>1474338.43359375</v>
      </c>
      <c r="AR2996" s="31">
        <v>1448003.50390625</v>
      </c>
      <c r="AS2996" s="31">
        <v>1505495.15625</v>
      </c>
      <c r="AT2996" s="31">
        <v>1560290.0078125</v>
      </c>
      <c r="AU2996" s="31">
        <v>1288801.45703125</v>
      </c>
      <c r="AV2996" s="31">
        <v>1692221.98828125</v>
      </c>
      <c r="AW2996" s="31">
        <v>1455624.04296875</v>
      </c>
      <c r="AX2996" s="31">
        <v>146341.25</v>
      </c>
      <c r="AY2996" s="31">
        <v>97039.359375</v>
      </c>
      <c r="AZ2996" s="31">
        <v>243380.609375</v>
      </c>
    </row>
    <row r="2997" spans="1:52" ht="15" customHeight="1">
      <c r="A2997" s="29" t="s">
        <v>8147</v>
      </c>
      <c r="B2997" s="34">
        <v>35780</v>
      </c>
      <c r="C2997" s="28">
        <v>750</v>
      </c>
      <c r="D2997" s="28">
        <v>48</v>
      </c>
      <c r="E2997" s="28">
        <v>45</v>
      </c>
      <c r="F2997" s="29" t="s">
        <v>3807</v>
      </c>
      <c r="G2997" s="29" t="s">
        <v>8143</v>
      </c>
      <c r="H2997" s="28">
        <v>707</v>
      </c>
      <c r="I2997" s="29" t="s">
        <v>7936</v>
      </c>
      <c r="J2997" s="33" t="s">
        <v>8145</v>
      </c>
      <c r="K2997" s="29" t="s">
        <v>178</v>
      </c>
      <c r="L2997" s="29" t="s">
        <v>8134</v>
      </c>
      <c r="M2997" s="29" t="s">
        <v>370</v>
      </c>
      <c r="N2997" s="28">
        <v>584026</v>
      </c>
      <c r="O2997" s="28">
        <v>6263987</v>
      </c>
      <c r="P2997" s="29" t="s">
        <v>8132</v>
      </c>
      <c r="Q2997" s="32" t="s">
        <v>174</v>
      </c>
      <c r="R2997" s="19"/>
      <c r="S2997" s="19"/>
      <c r="T2997" s="19"/>
      <c r="U2997" s="19"/>
      <c r="V2997" s="19"/>
      <c r="W2997" s="19"/>
      <c r="X2997" s="19"/>
      <c r="Y2997" s="19"/>
      <c r="Z2997" s="19"/>
      <c r="AA2997" s="19"/>
      <c r="AB2997" s="19"/>
      <c r="AC2997" s="19"/>
      <c r="AD2997" s="19"/>
      <c r="AE2997" s="19"/>
      <c r="AF2997" s="19"/>
      <c r="AG2997" s="19"/>
      <c r="AH2997" s="19"/>
      <c r="AI2997" s="19"/>
      <c r="AJ2997" s="19"/>
      <c r="AK2997" s="19"/>
      <c r="AL2997" s="31">
        <v>25756.28515625</v>
      </c>
      <c r="AM2997" s="31">
        <v>1673102.375</v>
      </c>
      <c r="AN2997" s="31">
        <v>1540567.75</v>
      </c>
      <c r="AO2997" s="31">
        <v>1657282.375</v>
      </c>
      <c r="AP2997" s="31">
        <v>1493728.8671875</v>
      </c>
      <c r="AQ2997" s="31">
        <v>1474338.43359375</v>
      </c>
      <c r="AR2997" s="31">
        <v>1448003.50390625</v>
      </c>
      <c r="AS2997" s="31">
        <v>1505495.15625</v>
      </c>
      <c r="AT2997" s="31">
        <v>1560290.0078125</v>
      </c>
      <c r="AU2997" s="31">
        <v>1288801.45703125</v>
      </c>
      <c r="AV2997" s="31">
        <v>1692221.98828125</v>
      </c>
      <c r="AW2997" s="31">
        <v>1455624.04296875</v>
      </c>
      <c r="AX2997" s="31">
        <v>146341.25</v>
      </c>
      <c r="AY2997" s="31">
        <v>97039.359375</v>
      </c>
      <c r="AZ2997" s="31">
        <v>243380.609375</v>
      </c>
    </row>
    <row r="2998" spans="1:52" ht="15" customHeight="1">
      <c r="A2998" s="29" t="s">
        <v>8144</v>
      </c>
      <c r="B2998" s="34">
        <v>35780</v>
      </c>
      <c r="C2998" s="28">
        <v>750</v>
      </c>
      <c r="D2998" s="28">
        <v>48</v>
      </c>
      <c r="E2998" s="28">
        <v>45</v>
      </c>
      <c r="F2998" s="29" t="s">
        <v>3807</v>
      </c>
      <c r="G2998" s="29" t="s">
        <v>8130</v>
      </c>
      <c r="H2998" s="28">
        <v>707</v>
      </c>
      <c r="I2998" s="29" t="s">
        <v>7936</v>
      </c>
      <c r="J2998" s="33" t="s">
        <v>8142</v>
      </c>
      <c r="K2998" s="29" t="s">
        <v>178</v>
      </c>
      <c r="L2998" s="29" t="s">
        <v>8134</v>
      </c>
      <c r="M2998" s="29" t="s">
        <v>944</v>
      </c>
      <c r="N2998" s="28">
        <v>584184</v>
      </c>
      <c r="O2998" s="28">
        <v>6263837</v>
      </c>
      <c r="P2998" s="29" t="s">
        <v>8132</v>
      </c>
      <c r="Q2998" s="32" t="s">
        <v>174</v>
      </c>
      <c r="R2998" s="19"/>
      <c r="S2998" s="19"/>
      <c r="T2998" s="19"/>
      <c r="U2998" s="19"/>
      <c r="V2998" s="19"/>
      <c r="W2998" s="19"/>
      <c r="X2998" s="19"/>
      <c r="Y2998" s="19"/>
      <c r="Z2998" s="19"/>
      <c r="AA2998" s="19"/>
      <c r="AB2998" s="19"/>
      <c r="AC2998" s="19"/>
      <c r="AD2998" s="19"/>
      <c r="AE2998" s="19"/>
      <c r="AF2998" s="19"/>
      <c r="AG2998" s="19"/>
      <c r="AH2998" s="19"/>
      <c r="AI2998" s="19"/>
      <c r="AJ2998" s="19"/>
      <c r="AK2998" s="19"/>
      <c r="AL2998" s="31">
        <v>25756.28515625</v>
      </c>
      <c r="AM2998" s="31">
        <v>1673102.375</v>
      </c>
      <c r="AN2998" s="31">
        <v>1540567.75</v>
      </c>
      <c r="AO2998" s="31">
        <v>1657282.375</v>
      </c>
      <c r="AP2998" s="31">
        <v>1493728.8671875</v>
      </c>
      <c r="AQ2998" s="31">
        <v>1474338.43359375</v>
      </c>
      <c r="AR2998" s="31">
        <v>1448003.50390625</v>
      </c>
      <c r="AS2998" s="31">
        <v>1505495.15625</v>
      </c>
      <c r="AT2998" s="31">
        <v>1560290.0078125</v>
      </c>
      <c r="AU2998" s="31">
        <v>1288801.45703125</v>
      </c>
      <c r="AV2998" s="31">
        <v>1692221.98828125</v>
      </c>
      <c r="AW2998" s="31">
        <v>1455624.04296875</v>
      </c>
      <c r="AX2998" s="31">
        <v>146341.25</v>
      </c>
      <c r="AY2998" s="31">
        <v>97039.359375</v>
      </c>
      <c r="AZ2998" s="31">
        <v>243380.609375</v>
      </c>
    </row>
    <row r="2999" spans="1:52" ht="15" customHeight="1">
      <c r="A2999" s="29" t="s">
        <v>8141</v>
      </c>
      <c r="B2999" s="34">
        <v>35780</v>
      </c>
      <c r="C2999" s="28">
        <v>750</v>
      </c>
      <c r="D2999" s="28">
        <v>48</v>
      </c>
      <c r="E2999" s="28">
        <v>45</v>
      </c>
      <c r="F2999" s="29" t="s">
        <v>3807</v>
      </c>
      <c r="G2999" s="29" t="s">
        <v>8136</v>
      </c>
      <c r="H2999" s="28">
        <v>707</v>
      </c>
      <c r="I2999" s="29" t="s">
        <v>7936</v>
      </c>
      <c r="J2999" s="33" t="s">
        <v>8140</v>
      </c>
      <c r="K2999" s="29" t="s">
        <v>178</v>
      </c>
      <c r="L2999" s="29" t="s">
        <v>8134</v>
      </c>
      <c r="M2999" s="29" t="s">
        <v>1417</v>
      </c>
      <c r="N2999" s="28">
        <v>583539</v>
      </c>
      <c r="O2999" s="28">
        <v>6264082</v>
      </c>
      <c r="P2999" s="29" t="s">
        <v>8132</v>
      </c>
      <c r="Q2999" s="32" t="s">
        <v>174</v>
      </c>
      <c r="R2999" s="19"/>
      <c r="S2999" s="19"/>
      <c r="T2999" s="19"/>
      <c r="U2999" s="19"/>
      <c r="V2999" s="19"/>
      <c r="W2999" s="19"/>
      <c r="X2999" s="19"/>
      <c r="Y2999" s="19"/>
      <c r="Z2999" s="19"/>
      <c r="AA2999" s="19"/>
      <c r="AB2999" s="19"/>
      <c r="AC2999" s="19"/>
      <c r="AD2999" s="19"/>
      <c r="AE2999" s="19"/>
      <c r="AF2999" s="19"/>
      <c r="AG2999" s="19"/>
      <c r="AH2999" s="19"/>
      <c r="AI2999" s="19"/>
      <c r="AJ2999" s="19"/>
      <c r="AK2999" s="19"/>
      <c r="AL2999" s="31">
        <v>25756.28515625</v>
      </c>
      <c r="AM2999" s="31">
        <v>1673102.375</v>
      </c>
      <c r="AN2999" s="31">
        <v>1540567.75</v>
      </c>
      <c r="AO2999" s="31">
        <v>1657282.375</v>
      </c>
      <c r="AP2999" s="31">
        <v>1493728.8671875</v>
      </c>
      <c r="AQ2999" s="31">
        <v>1474338.43359375</v>
      </c>
      <c r="AR2999" s="31">
        <v>1448003.50390625</v>
      </c>
      <c r="AS2999" s="31">
        <v>1505495.15625</v>
      </c>
      <c r="AT2999" s="31">
        <v>1560290.0078125</v>
      </c>
      <c r="AU2999" s="31">
        <v>1288801.45703125</v>
      </c>
      <c r="AV2999" s="31">
        <v>1692221.98828125</v>
      </c>
      <c r="AW2999" s="31">
        <v>1455624.04296875</v>
      </c>
      <c r="AX2999" s="31">
        <v>146341.25</v>
      </c>
      <c r="AY2999" s="31">
        <v>97039.359375</v>
      </c>
      <c r="AZ2999" s="31">
        <v>243380.609375</v>
      </c>
    </row>
    <row r="3000" spans="1:52" ht="15" customHeight="1">
      <c r="A3000" s="29" t="s">
        <v>8139</v>
      </c>
      <c r="B3000" s="34">
        <v>35780</v>
      </c>
      <c r="C3000" s="28">
        <v>750</v>
      </c>
      <c r="D3000" s="28">
        <v>48</v>
      </c>
      <c r="E3000" s="28">
        <v>45</v>
      </c>
      <c r="F3000" s="29" t="s">
        <v>3807</v>
      </c>
      <c r="G3000" s="29" t="s">
        <v>8136</v>
      </c>
      <c r="H3000" s="28">
        <v>707</v>
      </c>
      <c r="I3000" s="29" t="s">
        <v>7936</v>
      </c>
      <c r="J3000" s="33" t="s">
        <v>8138</v>
      </c>
      <c r="K3000" s="29" t="s">
        <v>178</v>
      </c>
      <c r="L3000" s="29" t="s">
        <v>8134</v>
      </c>
      <c r="M3000" s="29" t="s">
        <v>3420</v>
      </c>
      <c r="N3000" s="28">
        <v>583692</v>
      </c>
      <c r="O3000" s="28">
        <v>6263936</v>
      </c>
      <c r="P3000" s="29" t="s">
        <v>8132</v>
      </c>
      <c r="Q3000" s="32" t="s">
        <v>174</v>
      </c>
      <c r="R3000" s="19"/>
      <c r="S3000" s="19"/>
      <c r="T3000" s="19"/>
      <c r="U3000" s="19"/>
      <c r="V3000" s="19"/>
      <c r="W3000" s="19"/>
      <c r="X3000" s="19"/>
      <c r="Y3000" s="19"/>
      <c r="Z3000" s="19"/>
      <c r="AA3000" s="19"/>
      <c r="AB3000" s="19"/>
      <c r="AC3000" s="19"/>
      <c r="AD3000" s="19"/>
      <c r="AE3000" s="19"/>
      <c r="AF3000" s="19"/>
      <c r="AG3000" s="19"/>
      <c r="AH3000" s="19"/>
      <c r="AI3000" s="19"/>
      <c r="AJ3000" s="19"/>
      <c r="AK3000" s="19"/>
      <c r="AL3000" s="31">
        <v>25756.28515625</v>
      </c>
      <c r="AM3000" s="31">
        <v>1673102.375</v>
      </c>
      <c r="AN3000" s="31">
        <v>1540567.75</v>
      </c>
      <c r="AO3000" s="31">
        <v>1657282.375</v>
      </c>
      <c r="AP3000" s="31">
        <v>1493728.8671875</v>
      </c>
      <c r="AQ3000" s="31">
        <v>1474338.43359375</v>
      </c>
      <c r="AR3000" s="31">
        <v>1448003.50390625</v>
      </c>
      <c r="AS3000" s="31">
        <v>1505495.15625</v>
      </c>
      <c r="AT3000" s="31">
        <v>1560290.0078125</v>
      </c>
      <c r="AU3000" s="31">
        <v>1288801.45703125</v>
      </c>
      <c r="AV3000" s="31">
        <v>1692221.98828125</v>
      </c>
      <c r="AW3000" s="31">
        <v>1455624.04296875</v>
      </c>
      <c r="AX3000" s="31">
        <v>146341.25</v>
      </c>
      <c r="AY3000" s="31">
        <v>97039.359375</v>
      </c>
      <c r="AZ3000" s="31">
        <v>243380.609375</v>
      </c>
    </row>
    <row r="3001" spans="1:52" ht="15" customHeight="1">
      <c r="A3001" s="29" t="s">
        <v>8137</v>
      </c>
      <c r="B3001" s="34">
        <v>35780</v>
      </c>
      <c r="C3001" s="28">
        <v>750</v>
      </c>
      <c r="D3001" s="28">
        <v>48</v>
      </c>
      <c r="E3001" s="28">
        <v>45</v>
      </c>
      <c r="F3001" s="29" t="s">
        <v>3807</v>
      </c>
      <c r="G3001" s="29" t="s">
        <v>8130</v>
      </c>
      <c r="H3001" s="28">
        <v>707</v>
      </c>
      <c r="I3001" s="29" t="s">
        <v>7936</v>
      </c>
      <c r="J3001" s="33" t="s">
        <v>8135</v>
      </c>
      <c r="K3001" s="29" t="s">
        <v>178</v>
      </c>
      <c r="L3001" s="29" t="s">
        <v>8134</v>
      </c>
      <c r="M3001" s="29" t="s">
        <v>8133</v>
      </c>
      <c r="N3001" s="28">
        <v>583845</v>
      </c>
      <c r="O3001" s="28">
        <v>6263791</v>
      </c>
      <c r="P3001" s="29" t="s">
        <v>8132</v>
      </c>
      <c r="Q3001" s="32" t="s">
        <v>174</v>
      </c>
      <c r="R3001" s="19"/>
      <c r="S3001" s="19"/>
      <c r="T3001" s="19"/>
      <c r="U3001" s="19"/>
      <c r="V3001" s="19"/>
      <c r="W3001" s="19"/>
      <c r="X3001" s="19"/>
      <c r="Y3001" s="19"/>
      <c r="Z3001" s="19"/>
      <c r="AA3001" s="19"/>
      <c r="AB3001" s="19"/>
      <c r="AC3001" s="19"/>
      <c r="AD3001" s="19"/>
      <c r="AE3001" s="19"/>
      <c r="AF3001" s="19"/>
      <c r="AG3001" s="19"/>
      <c r="AH3001" s="19"/>
      <c r="AI3001" s="19"/>
      <c r="AJ3001" s="19"/>
      <c r="AK3001" s="19"/>
      <c r="AL3001" s="31">
        <v>25756.28515625</v>
      </c>
      <c r="AM3001" s="31">
        <v>1673102.375</v>
      </c>
      <c r="AN3001" s="31">
        <v>1540567.75</v>
      </c>
      <c r="AO3001" s="31">
        <v>1657282.375</v>
      </c>
      <c r="AP3001" s="31">
        <v>1493728.8671875</v>
      </c>
      <c r="AQ3001" s="31">
        <v>1474338.43359375</v>
      </c>
      <c r="AR3001" s="31">
        <v>1448003.50390625</v>
      </c>
      <c r="AS3001" s="31">
        <v>1505495.15625</v>
      </c>
      <c r="AT3001" s="31">
        <v>1560290.0078125</v>
      </c>
      <c r="AU3001" s="31">
        <v>1288801.45703125</v>
      </c>
      <c r="AV3001" s="31">
        <v>1692221.98828125</v>
      </c>
      <c r="AW3001" s="31">
        <v>1455624.04296875</v>
      </c>
      <c r="AX3001" s="31">
        <v>146341.25</v>
      </c>
      <c r="AY3001" s="31">
        <v>97039.359375</v>
      </c>
      <c r="AZ3001" s="31">
        <v>243380.609375</v>
      </c>
    </row>
    <row r="3002" spans="1:52" ht="15" customHeight="1">
      <c r="A3002" s="29" t="s">
        <v>8131</v>
      </c>
      <c r="B3002" s="34">
        <v>35776</v>
      </c>
      <c r="C3002" s="28">
        <v>600</v>
      </c>
      <c r="D3002" s="28">
        <v>48</v>
      </c>
      <c r="E3002" s="28">
        <v>46</v>
      </c>
      <c r="F3002" s="29" t="s">
        <v>462</v>
      </c>
      <c r="G3002" s="29" t="s">
        <v>7598</v>
      </c>
      <c r="H3002" s="28">
        <v>707</v>
      </c>
      <c r="I3002" s="29" t="s">
        <v>7936</v>
      </c>
      <c r="J3002" s="33" t="s">
        <v>8129</v>
      </c>
      <c r="K3002" s="29" t="s">
        <v>178</v>
      </c>
      <c r="L3002" s="29" t="s">
        <v>8119</v>
      </c>
      <c r="M3002" s="29" t="s">
        <v>331</v>
      </c>
      <c r="N3002" s="28">
        <v>582130</v>
      </c>
      <c r="O3002" s="28">
        <v>6266239</v>
      </c>
      <c r="P3002" s="29" t="s">
        <v>8118</v>
      </c>
      <c r="Q3002" s="32" t="s">
        <v>174</v>
      </c>
      <c r="R3002" s="19"/>
      <c r="S3002" s="19"/>
      <c r="T3002" s="19"/>
      <c r="U3002" s="19"/>
      <c r="V3002" s="19"/>
      <c r="W3002" s="19"/>
      <c r="X3002" s="19"/>
      <c r="Y3002" s="19"/>
      <c r="Z3002" s="19"/>
      <c r="AA3002" s="19"/>
      <c r="AB3002" s="19"/>
      <c r="AC3002" s="19"/>
      <c r="AD3002" s="19"/>
      <c r="AE3002" s="19"/>
      <c r="AF3002" s="19"/>
      <c r="AG3002" s="19"/>
      <c r="AH3002" s="19"/>
      <c r="AI3002" s="19"/>
      <c r="AJ3002" s="19"/>
      <c r="AK3002" s="19"/>
      <c r="AL3002" s="31">
        <v>35960.6015625</v>
      </c>
      <c r="AM3002" s="31">
        <v>1295261.375</v>
      </c>
      <c r="AN3002" s="31">
        <v>1369214</v>
      </c>
      <c r="AO3002" s="31">
        <v>1464498.25</v>
      </c>
      <c r="AP3002" s="31">
        <v>1285585.1640625</v>
      </c>
      <c r="AQ3002" s="31">
        <v>1367828.66015625</v>
      </c>
      <c r="AR3002" s="31">
        <v>1144731.9140625</v>
      </c>
      <c r="AS3002" s="31">
        <v>1255287.640625</v>
      </c>
      <c r="AT3002" s="31">
        <v>1239529.1796875</v>
      </c>
      <c r="AU3002" s="31">
        <v>1110998.078125</v>
      </c>
      <c r="AV3002" s="31">
        <v>1315749.87109375</v>
      </c>
      <c r="AW3002" s="31">
        <v>1149631.03515625</v>
      </c>
      <c r="AX3002" s="31">
        <v>117593.3671875</v>
      </c>
      <c r="AY3002" s="31">
        <v>80396.0859375</v>
      </c>
      <c r="AZ3002" s="31">
        <v>197989.453125</v>
      </c>
    </row>
    <row r="3003" spans="1:52" ht="15" customHeight="1">
      <c r="A3003" s="29" t="s">
        <v>8128</v>
      </c>
      <c r="B3003" s="34">
        <v>35776</v>
      </c>
      <c r="C3003" s="28">
        <v>600</v>
      </c>
      <c r="D3003" s="28">
        <v>48</v>
      </c>
      <c r="E3003" s="28">
        <v>46</v>
      </c>
      <c r="F3003" s="29" t="s">
        <v>3807</v>
      </c>
      <c r="G3003" s="29" t="s">
        <v>7598</v>
      </c>
      <c r="H3003" s="28">
        <v>707</v>
      </c>
      <c r="I3003" s="29" t="s">
        <v>7936</v>
      </c>
      <c r="J3003" s="33" t="s">
        <v>8127</v>
      </c>
      <c r="K3003" s="29" t="s">
        <v>178</v>
      </c>
      <c r="L3003" s="29" t="s">
        <v>8119</v>
      </c>
      <c r="M3003" s="29" t="s">
        <v>216</v>
      </c>
      <c r="N3003" s="28">
        <v>582149</v>
      </c>
      <c r="O3003" s="28">
        <v>6266468</v>
      </c>
      <c r="P3003" s="29" t="s">
        <v>8118</v>
      </c>
      <c r="Q3003" s="32" t="s">
        <v>174</v>
      </c>
      <c r="R3003" s="19"/>
      <c r="S3003" s="19"/>
      <c r="T3003" s="19"/>
      <c r="U3003" s="19"/>
      <c r="V3003" s="19"/>
      <c r="W3003" s="19"/>
      <c r="X3003" s="19"/>
      <c r="Y3003" s="19"/>
      <c r="Z3003" s="19"/>
      <c r="AA3003" s="19"/>
      <c r="AB3003" s="19"/>
      <c r="AC3003" s="19"/>
      <c r="AD3003" s="19"/>
      <c r="AE3003" s="19"/>
      <c r="AF3003" s="19"/>
      <c r="AG3003" s="19"/>
      <c r="AH3003" s="19"/>
      <c r="AI3003" s="19"/>
      <c r="AJ3003" s="19"/>
      <c r="AK3003" s="19"/>
      <c r="AL3003" s="31">
        <v>35960.6015625</v>
      </c>
      <c r="AM3003" s="31">
        <v>1295261.375</v>
      </c>
      <c r="AN3003" s="31">
        <v>1369214</v>
      </c>
      <c r="AO3003" s="31">
        <v>1464498.25</v>
      </c>
      <c r="AP3003" s="31">
        <v>1285585.1640625</v>
      </c>
      <c r="AQ3003" s="31">
        <v>1367828.66015625</v>
      </c>
      <c r="AR3003" s="31">
        <v>1144731.9140625</v>
      </c>
      <c r="AS3003" s="31">
        <v>1255287.640625</v>
      </c>
      <c r="AT3003" s="31">
        <v>1239529.1796875</v>
      </c>
      <c r="AU3003" s="31">
        <v>1110998.078125</v>
      </c>
      <c r="AV3003" s="31">
        <v>1315749.87109375</v>
      </c>
      <c r="AW3003" s="31">
        <v>1149631.03515625</v>
      </c>
      <c r="AX3003" s="31">
        <v>117593.3671875</v>
      </c>
      <c r="AY3003" s="31">
        <v>80396.0859375</v>
      </c>
      <c r="AZ3003" s="31">
        <v>197989.453125</v>
      </c>
    </row>
    <row r="3004" spans="1:52" ht="15" customHeight="1">
      <c r="A3004" s="29" t="s">
        <v>8126</v>
      </c>
      <c r="B3004" s="34">
        <v>35776</v>
      </c>
      <c r="C3004" s="28">
        <v>600</v>
      </c>
      <c r="D3004" s="28">
        <v>48</v>
      </c>
      <c r="E3004" s="28">
        <v>46</v>
      </c>
      <c r="F3004" s="29" t="s">
        <v>3807</v>
      </c>
      <c r="G3004" s="29" t="s">
        <v>7598</v>
      </c>
      <c r="H3004" s="28">
        <v>707</v>
      </c>
      <c r="I3004" s="29" t="s">
        <v>7936</v>
      </c>
      <c r="J3004" s="33" t="s">
        <v>8125</v>
      </c>
      <c r="K3004" s="29" t="s">
        <v>178</v>
      </c>
      <c r="L3004" s="29" t="s">
        <v>8119</v>
      </c>
      <c r="M3004" s="29" t="s">
        <v>1451</v>
      </c>
      <c r="N3004" s="28">
        <v>581925</v>
      </c>
      <c r="O3004" s="28">
        <v>6266523</v>
      </c>
      <c r="P3004" s="29" t="s">
        <v>8118</v>
      </c>
      <c r="Q3004" s="32" t="s">
        <v>174</v>
      </c>
      <c r="R3004" s="19"/>
      <c r="S3004" s="19"/>
      <c r="T3004" s="19"/>
      <c r="U3004" s="19"/>
      <c r="V3004" s="19"/>
      <c r="W3004" s="19"/>
      <c r="X3004" s="19"/>
      <c r="Y3004" s="19"/>
      <c r="Z3004" s="19"/>
      <c r="AA3004" s="19"/>
      <c r="AB3004" s="19"/>
      <c r="AC3004" s="19"/>
      <c r="AD3004" s="19"/>
      <c r="AE3004" s="19"/>
      <c r="AF3004" s="19"/>
      <c r="AG3004" s="19"/>
      <c r="AH3004" s="19"/>
      <c r="AI3004" s="19"/>
      <c r="AJ3004" s="19"/>
      <c r="AK3004" s="19"/>
      <c r="AL3004" s="31">
        <v>35960.6015625</v>
      </c>
      <c r="AM3004" s="31">
        <v>1295261.375</v>
      </c>
      <c r="AN3004" s="31">
        <v>1369214</v>
      </c>
      <c r="AO3004" s="31">
        <v>1464498.25</v>
      </c>
      <c r="AP3004" s="31">
        <v>1285585.1640625</v>
      </c>
      <c r="AQ3004" s="31">
        <v>1367828.66015625</v>
      </c>
      <c r="AR3004" s="31">
        <v>1144731.9140625</v>
      </c>
      <c r="AS3004" s="31">
        <v>1255287.640625</v>
      </c>
      <c r="AT3004" s="31">
        <v>1239529.1796875</v>
      </c>
      <c r="AU3004" s="31">
        <v>1110998.078125</v>
      </c>
      <c r="AV3004" s="31">
        <v>1315749.87109375</v>
      </c>
      <c r="AW3004" s="31">
        <v>1149631.03515625</v>
      </c>
      <c r="AX3004" s="31">
        <v>117593.3671875</v>
      </c>
      <c r="AY3004" s="31">
        <v>80396.0859375</v>
      </c>
      <c r="AZ3004" s="31">
        <v>197989.453125</v>
      </c>
    </row>
    <row r="3005" spans="1:52" ht="15" customHeight="1">
      <c r="A3005" s="29" t="s">
        <v>8124</v>
      </c>
      <c r="B3005" s="34">
        <v>35891</v>
      </c>
      <c r="C3005" s="28">
        <v>750</v>
      </c>
      <c r="D3005" s="28">
        <v>48.2</v>
      </c>
      <c r="E3005" s="28">
        <v>46</v>
      </c>
      <c r="F3005" s="29" t="s">
        <v>3807</v>
      </c>
      <c r="G3005" s="29" t="s">
        <v>8121</v>
      </c>
      <c r="H3005" s="28">
        <v>707</v>
      </c>
      <c r="I3005" s="29" t="s">
        <v>7936</v>
      </c>
      <c r="J3005" s="33" t="s">
        <v>8123</v>
      </c>
      <c r="K3005" s="29" t="s">
        <v>178</v>
      </c>
      <c r="L3005" s="29" t="s">
        <v>8119</v>
      </c>
      <c r="M3005" s="29" t="s">
        <v>8073</v>
      </c>
      <c r="N3005" s="28">
        <v>581944</v>
      </c>
      <c r="O3005" s="28">
        <v>6266752</v>
      </c>
      <c r="P3005" s="29" t="s">
        <v>8118</v>
      </c>
      <c r="Q3005" s="32" t="s">
        <v>174</v>
      </c>
      <c r="R3005" s="19"/>
      <c r="S3005" s="19"/>
      <c r="T3005" s="19"/>
      <c r="U3005" s="19"/>
      <c r="V3005" s="19"/>
      <c r="W3005" s="19"/>
      <c r="X3005" s="19"/>
      <c r="Y3005" s="19"/>
      <c r="Z3005" s="19"/>
      <c r="AA3005" s="19"/>
      <c r="AB3005" s="19"/>
      <c r="AC3005" s="19"/>
      <c r="AD3005" s="19"/>
      <c r="AE3005" s="19"/>
      <c r="AF3005" s="19"/>
      <c r="AG3005" s="19"/>
      <c r="AH3005" s="19"/>
      <c r="AI3005" s="19"/>
      <c r="AJ3005" s="19"/>
      <c r="AK3005" s="19"/>
      <c r="AL3005" s="31">
        <v>35960.6015625</v>
      </c>
      <c r="AM3005" s="31">
        <v>1295261.375</v>
      </c>
      <c r="AN3005" s="31">
        <v>1369214</v>
      </c>
      <c r="AO3005" s="31">
        <v>1464498.25</v>
      </c>
      <c r="AP3005" s="31">
        <v>1285585.1640625</v>
      </c>
      <c r="AQ3005" s="31">
        <v>1367828.66015625</v>
      </c>
      <c r="AR3005" s="31">
        <v>1430914.890625</v>
      </c>
      <c r="AS3005" s="31">
        <v>1569109.53125</v>
      </c>
      <c r="AT3005" s="31">
        <v>1549411.5</v>
      </c>
      <c r="AU3005" s="31">
        <v>1388747.6015625</v>
      </c>
      <c r="AV3005" s="31">
        <v>1644687.36328125</v>
      </c>
      <c r="AW3005" s="31">
        <v>1437038.80078125</v>
      </c>
      <c r="AX3005" s="31">
        <v>146991.703125</v>
      </c>
      <c r="AY3005" s="31">
        <v>100495.109375</v>
      </c>
      <c r="AZ3005" s="31">
        <v>247486.8125</v>
      </c>
    </row>
    <row r="3006" spans="1:52" ht="15" customHeight="1">
      <c r="A3006" s="29" t="s">
        <v>8122</v>
      </c>
      <c r="B3006" s="34">
        <v>35977</v>
      </c>
      <c r="C3006" s="28">
        <v>750</v>
      </c>
      <c r="D3006" s="28">
        <v>48</v>
      </c>
      <c r="E3006" s="28">
        <v>45</v>
      </c>
      <c r="F3006" s="29" t="s">
        <v>3807</v>
      </c>
      <c r="G3006" s="29" t="s">
        <v>8116</v>
      </c>
      <c r="H3006" s="28">
        <v>707</v>
      </c>
      <c r="I3006" s="29" t="s">
        <v>7936</v>
      </c>
      <c r="J3006" s="33" t="s">
        <v>8120</v>
      </c>
      <c r="K3006" s="29" t="s">
        <v>178</v>
      </c>
      <c r="L3006" s="29" t="s">
        <v>8119</v>
      </c>
      <c r="M3006" s="29" t="s">
        <v>331</v>
      </c>
      <c r="N3006" s="28">
        <v>581720</v>
      </c>
      <c r="O3006" s="28">
        <v>6266807</v>
      </c>
      <c r="P3006" s="29" t="s">
        <v>8118</v>
      </c>
      <c r="Q3006" s="32" t="s">
        <v>174</v>
      </c>
      <c r="R3006" s="19"/>
      <c r="S3006" s="19"/>
      <c r="T3006" s="19"/>
      <c r="U3006" s="19"/>
      <c r="V3006" s="19"/>
      <c r="W3006" s="19"/>
      <c r="X3006" s="19"/>
      <c r="Y3006" s="19"/>
      <c r="Z3006" s="19"/>
      <c r="AA3006" s="19"/>
      <c r="AB3006" s="19"/>
      <c r="AC3006" s="19"/>
      <c r="AD3006" s="19"/>
      <c r="AE3006" s="19"/>
      <c r="AF3006" s="19"/>
      <c r="AG3006" s="19"/>
      <c r="AH3006" s="19"/>
      <c r="AI3006" s="19"/>
      <c r="AJ3006" s="19"/>
      <c r="AK3006" s="19"/>
      <c r="AL3006" s="31">
        <v>35960.6015625</v>
      </c>
      <c r="AM3006" s="31">
        <v>1295261.375</v>
      </c>
      <c r="AN3006" s="31">
        <v>1369214</v>
      </c>
      <c r="AO3006" s="31">
        <v>1464498.25</v>
      </c>
      <c r="AP3006" s="31">
        <v>1285585.1640625</v>
      </c>
      <c r="AQ3006" s="31">
        <v>1367828.66015625</v>
      </c>
      <c r="AR3006" s="31">
        <v>1430914.890625</v>
      </c>
      <c r="AS3006" s="31">
        <v>1569109.53125</v>
      </c>
      <c r="AT3006" s="31">
        <v>1549411.5</v>
      </c>
      <c r="AU3006" s="31">
        <v>1388747.6015625</v>
      </c>
      <c r="AV3006" s="31">
        <v>1644687.36328125</v>
      </c>
      <c r="AW3006" s="31">
        <v>1437038.80078125</v>
      </c>
      <c r="AX3006" s="31">
        <v>146991.703125</v>
      </c>
      <c r="AY3006" s="31">
        <v>100495.109375</v>
      </c>
      <c r="AZ3006" s="31">
        <v>247486.8125</v>
      </c>
    </row>
    <row r="3007" spans="1:52" ht="15" customHeight="1">
      <c r="A3007" s="29" t="s">
        <v>8117</v>
      </c>
      <c r="B3007" s="34">
        <v>36136</v>
      </c>
      <c r="C3007" s="28">
        <v>750</v>
      </c>
      <c r="D3007" s="28">
        <v>48</v>
      </c>
      <c r="E3007" s="28">
        <v>45</v>
      </c>
      <c r="F3007" s="29" t="s">
        <v>2104</v>
      </c>
      <c r="G3007" s="29" t="s">
        <v>171</v>
      </c>
      <c r="H3007" s="28">
        <v>707</v>
      </c>
      <c r="I3007" s="29" t="s">
        <v>7936</v>
      </c>
      <c r="J3007" s="33" t="s">
        <v>8115</v>
      </c>
      <c r="K3007" s="29" t="s">
        <v>178</v>
      </c>
      <c r="L3007" s="29" t="s">
        <v>8110</v>
      </c>
      <c r="M3007" s="29" t="s">
        <v>570</v>
      </c>
      <c r="N3007" s="28">
        <v>583124</v>
      </c>
      <c r="O3007" s="28">
        <v>6261277</v>
      </c>
      <c r="P3007" s="29" t="s">
        <v>8109</v>
      </c>
      <c r="Q3007" s="32" t="s">
        <v>174</v>
      </c>
      <c r="R3007" s="19"/>
      <c r="S3007" s="19"/>
      <c r="T3007" s="19"/>
      <c r="U3007" s="19"/>
      <c r="V3007" s="19"/>
      <c r="W3007" s="19"/>
      <c r="X3007" s="19"/>
      <c r="Y3007" s="19"/>
      <c r="Z3007" s="19"/>
      <c r="AA3007" s="19"/>
      <c r="AB3007" s="19"/>
      <c r="AC3007" s="19"/>
      <c r="AD3007" s="19"/>
      <c r="AE3007" s="19"/>
      <c r="AF3007" s="19"/>
      <c r="AG3007" s="19"/>
      <c r="AH3007" s="19"/>
      <c r="AI3007" s="19"/>
      <c r="AJ3007" s="19"/>
      <c r="AK3007" s="19"/>
      <c r="AL3007" s="19"/>
      <c r="AM3007" s="31">
        <v>76643.3359375</v>
      </c>
      <c r="AN3007" s="31">
        <v>1330318</v>
      </c>
      <c r="AO3007" s="31">
        <v>1433752.625</v>
      </c>
      <c r="AP3007" s="31">
        <v>1240713.84375</v>
      </c>
      <c r="AQ3007" s="31">
        <v>1340978.5</v>
      </c>
      <c r="AR3007" s="31">
        <v>1214542.5</v>
      </c>
      <c r="AS3007" s="31">
        <v>1360466.5</v>
      </c>
      <c r="AT3007" s="31">
        <v>1335954</v>
      </c>
      <c r="AU3007" s="31">
        <v>1155544.16015625</v>
      </c>
      <c r="AV3007" s="31">
        <v>1400907.1484375</v>
      </c>
      <c r="AW3007" s="31">
        <v>1390417.36328125</v>
      </c>
      <c r="AX3007" s="31">
        <v>117547.203125</v>
      </c>
      <c r="AY3007" s="31">
        <v>80738.796875</v>
      </c>
      <c r="AZ3007" s="31">
        <v>198286</v>
      </c>
    </row>
    <row r="3008" spans="1:52" ht="15" customHeight="1">
      <c r="A3008" s="29" t="s">
        <v>8114</v>
      </c>
      <c r="B3008" s="34">
        <v>36136</v>
      </c>
      <c r="C3008" s="28">
        <v>750</v>
      </c>
      <c r="D3008" s="28">
        <v>48</v>
      </c>
      <c r="E3008" s="28">
        <v>45</v>
      </c>
      <c r="F3008" s="29" t="s">
        <v>2104</v>
      </c>
      <c r="G3008" s="29" t="s">
        <v>171</v>
      </c>
      <c r="H3008" s="28">
        <v>707</v>
      </c>
      <c r="I3008" s="29" t="s">
        <v>7936</v>
      </c>
      <c r="J3008" s="33" t="s">
        <v>8113</v>
      </c>
      <c r="K3008" s="29" t="s">
        <v>178</v>
      </c>
      <c r="L3008" s="29" t="s">
        <v>8110</v>
      </c>
      <c r="M3008" s="29" t="s">
        <v>570</v>
      </c>
      <c r="N3008" s="28">
        <v>583124</v>
      </c>
      <c r="O3008" s="28">
        <v>6261031</v>
      </c>
      <c r="P3008" s="29" t="s">
        <v>8109</v>
      </c>
      <c r="Q3008" s="32" t="s">
        <v>174</v>
      </c>
      <c r="R3008" s="19"/>
      <c r="S3008" s="19"/>
      <c r="T3008" s="19"/>
      <c r="U3008" s="19"/>
      <c r="V3008" s="19"/>
      <c r="W3008" s="19"/>
      <c r="X3008" s="19"/>
      <c r="Y3008" s="19"/>
      <c r="Z3008" s="19"/>
      <c r="AA3008" s="19"/>
      <c r="AB3008" s="19"/>
      <c r="AC3008" s="19"/>
      <c r="AD3008" s="19"/>
      <c r="AE3008" s="19"/>
      <c r="AF3008" s="19"/>
      <c r="AG3008" s="19"/>
      <c r="AH3008" s="19"/>
      <c r="AI3008" s="19"/>
      <c r="AJ3008" s="19"/>
      <c r="AK3008" s="19"/>
      <c r="AL3008" s="19"/>
      <c r="AM3008" s="31">
        <v>76643.3359375</v>
      </c>
      <c r="AN3008" s="31">
        <v>1330318</v>
      </c>
      <c r="AO3008" s="31">
        <v>1433752.625</v>
      </c>
      <c r="AP3008" s="31">
        <v>1240713.84375</v>
      </c>
      <c r="AQ3008" s="31">
        <v>1340978.5</v>
      </c>
      <c r="AR3008" s="31">
        <v>1214542.5</v>
      </c>
      <c r="AS3008" s="31">
        <v>1360466.5</v>
      </c>
      <c r="AT3008" s="31">
        <v>1335954</v>
      </c>
      <c r="AU3008" s="31">
        <v>1155544.16015625</v>
      </c>
      <c r="AV3008" s="31">
        <v>1400907.1484375</v>
      </c>
      <c r="AW3008" s="31">
        <v>1390417.36328125</v>
      </c>
      <c r="AX3008" s="31">
        <v>117547.203125</v>
      </c>
      <c r="AY3008" s="31">
        <v>80738.796875</v>
      </c>
      <c r="AZ3008" s="31">
        <v>198286</v>
      </c>
    </row>
    <row r="3009" spans="1:52" ht="15" customHeight="1">
      <c r="A3009" s="29" t="s">
        <v>8112</v>
      </c>
      <c r="B3009" s="34">
        <v>36136</v>
      </c>
      <c r="C3009" s="28">
        <v>750</v>
      </c>
      <c r="D3009" s="28">
        <v>48</v>
      </c>
      <c r="E3009" s="28">
        <v>45</v>
      </c>
      <c r="F3009" s="29" t="s">
        <v>2104</v>
      </c>
      <c r="G3009" s="29" t="s">
        <v>171</v>
      </c>
      <c r="H3009" s="28">
        <v>707</v>
      </c>
      <c r="I3009" s="29" t="s">
        <v>7936</v>
      </c>
      <c r="J3009" s="33" t="s">
        <v>8111</v>
      </c>
      <c r="K3009" s="29" t="s">
        <v>178</v>
      </c>
      <c r="L3009" s="29" t="s">
        <v>8110</v>
      </c>
      <c r="M3009" s="29" t="s">
        <v>570</v>
      </c>
      <c r="N3009" s="28">
        <v>583124</v>
      </c>
      <c r="O3009" s="28">
        <v>6260784</v>
      </c>
      <c r="P3009" s="29" t="s">
        <v>8109</v>
      </c>
      <c r="Q3009" s="32" t="s">
        <v>174</v>
      </c>
      <c r="R3009" s="19"/>
      <c r="S3009" s="19"/>
      <c r="T3009" s="19"/>
      <c r="U3009" s="19"/>
      <c r="V3009" s="19"/>
      <c r="W3009" s="19"/>
      <c r="X3009" s="19"/>
      <c r="Y3009" s="19"/>
      <c r="Z3009" s="19"/>
      <c r="AA3009" s="19"/>
      <c r="AB3009" s="19"/>
      <c r="AC3009" s="19"/>
      <c r="AD3009" s="19"/>
      <c r="AE3009" s="19"/>
      <c r="AF3009" s="19"/>
      <c r="AG3009" s="19"/>
      <c r="AH3009" s="19"/>
      <c r="AI3009" s="19"/>
      <c r="AJ3009" s="19"/>
      <c r="AK3009" s="19"/>
      <c r="AL3009" s="19"/>
      <c r="AM3009" s="31">
        <v>76643.3359375</v>
      </c>
      <c r="AN3009" s="31">
        <v>1330318</v>
      </c>
      <c r="AO3009" s="31">
        <v>1433752.625</v>
      </c>
      <c r="AP3009" s="31">
        <v>1240713.84375</v>
      </c>
      <c r="AQ3009" s="31">
        <v>1340978.5</v>
      </c>
      <c r="AR3009" s="31">
        <v>1214542.5</v>
      </c>
      <c r="AS3009" s="31">
        <v>1360466.5</v>
      </c>
      <c r="AT3009" s="31">
        <v>1335954</v>
      </c>
      <c r="AU3009" s="31">
        <v>1155544.16015625</v>
      </c>
      <c r="AV3009" s="31">
        <v>1400907.1484375</v>
      </c>
      <c r="AW3009" s="31">
        <v>1390417.36328125</v>
      </c>
      <c r="AX3009" s="31">
        <v>117547.203125</v>
      </c>
      <c r="AY3009" s="31">
        <v>80738.796875</v>
      </c>
      <c r="AZ3009" s="31">
        <v>198286</v>
      </c>
    </row>
    <row r="3010" spans="1:52" ht="15" customHeight="1">
      <c r="A3010" s="29" t="s">
        <v>8108</v>
      </c>
      <c r="B3010" s="34">
        <v>36130</v>
      </c>
      <c r="C3010" s="28">
        <v>750</v>
      </c>
      <c r="D3010" s="28">
        <v>48</v>
      </c>
      <c r="E3010" s="28">
        <v>45</v>
      </c>
      <c r="F3010" s="29" t="s">
        <v>2104</v>
      </c>
      <c r="G3010" s="29" t="s">
        <v>171</v>
      </c>
      <c r="H3010" s="28">
        <v>707</v>
      </c>
      <c r="I3010" s="29" t="s">
        <v>7936</v>
      </c>
      <c r="J3010" s="33" t="s">
        <v>8107</v>
      </c>
      <c r="K3010" s="29" t="s">
        <v>178</v>
      </c>
      <c r="L3010" s="29" t="s">
        <v>8104</v>
      </c>
      <c r="M3010" s="29" t="s">
        <v>8103</v>
      </c>
      <c r="N3010" s="28">
        <v>583350</v>
      </c>
      <c r="O3010" s="28">
        <v>6260907</v>
      </c>
      <c r="P3010" s="29" t="s">
        <v>8102</v>
      </c>
      <c r="Q3010" s="32" t="s">
        <v>174</v>
      </c>
      <c r="R3010" s="19"/>
      <c r="S3010" s="19"/>
      <c r="T3010" s="19"/>
      <c r="U3010" s="19"/>
      <c r="V3010" s="19"/>
      <c r="W3010" s="19"/>
      <c r="X3010" s="19"/>
      <c r="Y3010" s="19"/>
      <c r="Z3010" s="19"/>
      <c r="AA3010" s="19"/>
      <c r="AB3010" s="19"/>
      <c r="AC3010" s="19"/>
      <c r="AD3010" s="19"/>
      <c r="AE3010" s="19"/>
      <c r="AF3010" s="19"/>
      <c r="AG3010" s="19"/>
      <c r="AH3010" s="19"/>
      <c r="AI3010" s="19"/>
      <c r="AJ3010" s="19"/>
      <c r="AK3010" s="19"/>
      <c r="AL3010" s="19"/>
      <c r="AM3010" s="31">
        <v>144125</v>
      </c>
      <c r="AN3010" s="31">
        <v>1351983</v>
      </c>
      <c r="AO3010" s="31">
        <v>1442121</v>
      </c>
      <c r="AP3010" s="31">
        <v>1263734.25</v>
      </c>
      <c r="AQ3010" s="31">
        <v>1356221.25</v>
      </c>
      <c r="AR3010" s="31">
        <v>1211359.5</v>
      </c>
      <c r="AS3010" s="31">
        <v>1336305.75</v>
      </c>
      <c r="AT3010" s="31">
        <v>1265496</v>
      </c>
      <c r="AU3010" s="31">
        <v>1185130.9375</v>
      </c>
      <c r="AV3010" s="31">
        <v>1478010.89453125</v>
      </c>
      <c r="AW3010" s="31">
        <v>1396706.9375</v>
      </c>
      <c r="AX3010" s="31">
        <v>124560.4375</v>
      </c>
      <c r="AY3010" s="31">
        <v>79618.0390625</v>
      </c>
      <c r="AZ3010" s="31">
        <v>204178.4765625</v>
      </c>
    </row>
    <row r="3011" spans="1:52" ht="15" customHeight="1">
      <c r="A3011" s="29" t="s">
        <v>8106</v>
      </c>
      <c r="B3011" s="34">
        <v>36130</v>
      </c>
      <c r="C3011" s="28">
        <v>750</v>
      </c>
      <c r="D3011" s="28">
        <v>48</v>
      </c>
      <c r="E3011" s="28">
        <v>45</v>
      </c>
      <c r="F3011" s="29" t="s">
        <v>2104</v>
      </c>
      <c r="G3011" s="29" t="s">
        <v>171</v>
      </c>
      <c r="H3011" s="28">
        <v>707</v>
      </c>
      <c r="I3011" s="29" t="s">
        <v>7936</v>
      </c>
      <c r="J3011" s="33" t="s">
        <v>8105</v>
      </c>
      <c r="K3011" s="29" t="s">
        <v>178</v>
      </c>
      <c r="L3011" s="29" t="s">
        <v>8104</v>
      </c>
      <c r="M3011" s="29" t="s">
        <v>8103</v>
      </c>
      <c r="N3011" s="28">
        <v>583357</v>
      </c>
      <c r="O3011" s="28">
        <v>6260661</v>
      </c>
      <c r="P3011" s="29" t="s">
        <v>8102</v>
      </c>
      <c r="Q3011" s="32" t="s">
        <v>174</v>
      </c>
      <c r="R3011" s="19"/>
      <c r="S3011" s="19"/>
      <c r="T3011" s="19"/>
      <c r="U3011" s="19"/>
      <c r="V3011" s="19"/>
      <c r="W3011" s="19"/>
      <c r="X3011" s="19"/>
      <c r="Y3011" s="19"/>
      <c r="Z3011" s="19"/>
      <c r="AA3011" s="19"/>
      <c r="AB3011" s="19"/>
      <c r="AC3011" s="19"/>
      <c r="AD3011" s="19"/>
      <c r="AE3011" s="19"/>
      <c r="AF3011" s="19"/>
      <c r="AG3011" s="19"/>
      <c r="AH3011" s="19"/>
      <c r="AI3011" s="19"/>
      <c r="AJ3011" s="19"/>
      <c r="AK3011" s="19"/>
      <c r="AL3011" s="19"/>
      <c r="AM3011" s="31">
        <v>144125</v>
      </c>
      <c r="AN3011" s="31">
        <v>1351983</v>
      </c>
      <c r="AO3011" s="31">
        <v>1442121</v>
      </c>
      <c r="AP3011" s="31">
        <v>1263734.25</v>
      </c>
      <c r="AQ3011" s="31">
        <v>1356221.25</v>
      </c>
      <c r="AR3011" s="31">
        <v>1211359.5</v>
      </c>
      <c r="AS3011" s="31">
        <v>1336305.75</v>
      </c>
      <c r="AT3011" s="31">
        <v>1265496</v>
      </c>
      <c r="AU3011" s="31">
        <v>1185130.9375</v>
      </c>
      <c r="AV3011" s="31">
        <v>1478010.89453125</v>
      </c>
      <c r="AW3011" s="31">
        <v>1396706.9375</v>
      </c>
      <c r="AX3011" s="31">
        <v>124560.4375</v>
      </c>
      <c r="AY3011" s="31">
        <v>79618.0390625</v>
      </c>
      <c r="AZ3011" s="31">
        <v>204178.4765625</v>
      </c>
    </row>
    <row r="3012" spans="1:52" ht="15" customHeight="1">
      <c r="A3012" s="29" t="s">
        <v>8101</v>
      </c>
      <c r="B3012" s="34">
        <v>36461</v>
      </c>
      <c r="C3012" s="28">
        <v>750</v>
      </c>
      <c r="D3012" s="28">
        <v>48</v>
      </c>
      <c r="E3012" s="28">
        <v>45</v>
      </c>
      <c r="F3012" s="29" t="s">
        <v>2104</v>
      </c>
      <c r="G3012" s="29" t="s">
        <v>7848</v>
      </c>
      <c r="H3012" s="28">
        <v>707</v>
      </c>
      <c r="I3012" s="29" t="s">
        <v>7936</v>
      </c>
      <c r="J3012" s="33" t="s">
        <v>8100</v>
      </c>
      <c r="K3012" s="29" t="s">
        <v>178</v>
      </c>
      <c r="L3012" s="29" t="s">
        <v>843</v>
      </c>
      <c r="M3012" s="29" t="s">
        <v>843</v>
      </c>
      <c r="N3012" s="28">
        <v>590469</v>
      </c>
      <c r="O3012" s="28">
        <v>6262068</v>
      </c>
      <c r="P3012" s="29" t="s">
        <v>8099</v>
      </c>
      <c r="Q3012" s="32" t="s">
        <v>174</v>
      </c>
      <c r="R3012" s="19"/>
      <c r="S3012" s="19"/>
      <c r="T3012" s="19"/>
      <c r="U3012" s="19"/>
      <c r="V3012" s="19"/>
      <c r="W3012" s="19"/>
      <c r="X3012" s="19"/>
      <c r="Y3012" s="19"/>
      <c r="Z3012" s="19"/>
      <c r="AA3012" s="19"/>
      <c r="AB3012" s="19"/>
      <c r="AC3012" s="19"/>
      <c r="AD3012" s="19"/>
      <c r="AE3012" s="19"/>
      <c r="AF3012" s="19"/>
      <c r="AG3012" s="19"/>
      <c r="AH3012" s="19"/>
      <c r="AI3012" s="19"/>
      <c r="AJ3012" s="19"/>
      <c r="AK3012" s="19"/>
      <c r="AL3012" s="19"/>
      <c r="AM3012" s="19"/>
      <c r="AN3012" s="31">
        <v>190012.671875</v>
      </c>
      <c r="AO3012" s="31">
        <v>1287608.625</v>
      </c>
      <c r="AP3012" s="31">
        <v>1340529.65234375</v>
      </c>
      <c r="AQ3012" s="31">
        <v>1465612.3046875</v>
      </c>
      <c r="AR3012" s="31">
        <v>1347862.6796875</v>
      </c>
      <c r="AS3012" s="31">
        <v>1479230.1640625</v>
      </c>
      <c r="AT3012" s="31">
        <v>1432559.765625</v>
      </c>
      <c r="AU3012" s="31">
        <v>1261642.57421875</v>
      </c>
      <c r="AV3012" s="31">
        <v>1569903.7421875</v>
      </c>
      <c r="AW3012" s="31">
        <v>1195446.671875</v>
      </c>
      <c r="AX3012" s="31">
        <v>139889.34375</v>
      </c>
      <c r="AY3012" s="31">
        <v>91167.953125</v>
      </c>
      <c r="AZ3012" s="31">
        <v>231057.296875</v>
      </c>
    </row>
    <row r="3013" spans="1:52" ht="15" customHeight="1">
      <c r="A3013" s="29" t="s">
        <v>8098</v>
      </c>
      <c r="B3013" s="34">
        <v>36461</v>
      </c>
      <c r="C3013" s="28">
        <v>750</v>
      </c>
      <c r="D3013" s="28">
        <v>48</v>
      </c>
      <c r="E3013" s="28">
        <v>45</v>
      </c>
      <c r="F3013" s="29" t="s">
        <v>2104</v>
      </c>
      <c r="G3013" s="29" t="s">
        <v>7848</v>
      </c>
      <c r="H3013" s="28">
        <v>707</v>
      </c>
      <c r="I3013" s="29" t="s">
        <v>7936</v>
      </c>
      <c r="J3013" s="33" t="s">
        <v>8097</v>
      </c>
      <c r="K3013" s="29" t="s">
        <v>178</v>
      </c>
      <c r="L3013" s="29" t="s">
        <v>8096</v>
      </c>
      <c r="M3013" s="29" t="s">
        <v>1088</v>
      </c>
      <c r="N3013" s="28">
        <v>590486</v>
      </c>
      <c r="O3013" s="28">
        <v>6261814</v>
      </c>
      <c r="P3013" s="29" t="s">
        <v>8095</v>
      </c>
      <c r="Q3013" s="32" t="s">
        <v>174</v>
      </c>
      <c r="R3013" s="19"/>
      <c r="S3013" s="19"/>
      <c r="T3013" s="19"/>
      <c r="U3013" s="19"/>
      <c r="V3013" s="19"/>
      <c r="W3013" s="19"/>
      <c r="X3013" s="19"/>
      <c r="Y3013" s="19"/>
      <c r="Z3013" s="19"/>
      <c r="AA3013" s="19"/>
      <c r="AB3013" s="19"/>
      <c r="AC3013" s="19"/>
      <c r="AD3013" s="19"/>
      <c r="AE3013" s="19"/>
      <c r="AF3013" s="19"/>
      <c r="AG3013" s="19"/>
      <c r="AH3013" s="19"/>
      <c r="AI3013" s="19"/>
      <c r="AJ3013" s="19"/>
      <c r="AK3013" s="19"/>
      <c r="AL3013" s="19"/>
      <c r="AM3013" s="19"/>
      <c r="AN3013" s="31">
        <v>190012.671875</v>
      </c>
      <c r="AO3013" s="31">
        <v>1287608.625</v>
      </c>
      <c r="AP3013" s="31">
        <v>1340529.65234375</v>
      </c>
      <c r="AQ3013" s="31">
        <v>1372062.5625</v>
      </c>
      <c r="AR3013" s="31">
        <v>1286051.30859375</v>
      </c>
      <c r="AS3013" s="31">
        <v>1406988.5703125</v>
      </c>
      <c r="AT3013" s="31">
        <v>1416991.5078125</v>
      </c>
      <c r="AU3013" s="31">
        <v>1224327.8828125</v>
      </c>
      <c r="AV3013" s="31">
        <v>1526010.875</v>
      </c>
      <c r="AW3013" s="31">
        <v>1351714.91796875</v>
      </c>
      <c r="AX3013" s="31">
        <v>133637.46875</v>
      </c>
      <c r="AY3013" s="31">
        <v>85855.1171875</v>
      </c>
      <c r="AZ3013" s="31">
        <v>219492.5859375</v>
      </c>
    </row>
    <row r="3014" spans="1:52" ht="15" customHeight="1">
      <c r="A3014" s="29" t="s">
        <v>8094</v>
      </c>
      <c r="B3014" s="34">
        <v>36461</v>
      </c>
      <c r="C3014" s="28">
        <v>750</v>
      </c>
      <c r="D3014" s="28">
        <v>48</v>
      </c>
      <c r="E3014" s="28">
        <v>45</v>
      </c>
      <c r="F3014" s="29" t="s">
        <v>2104</v>
      </c>
      <c r="G3014" s="29" t="s">
        <v>7848</v>
      </c>
      <c r="H3014" s="28">
        <v>707</v>
      </c>
      <c r="I3014" s="29" t="s">
        <v>7936</v>
      </c>
      <c r="J3014" s="33" t="s">
        <v>8093</v>
      </c>
      <c r="K3014" s="29" t="s">
        <v>178</v>
      </c>
      <c r="L3014" s="29" t="s">
        <v>843</v>
      </c>
      <c r="M3014" s="29" t="s">
        <v>843</v>
      </c>
      <c r="N3014" s="28">
        <v>590503</v>
      </c>
      <c r="O3014" s="28">
        <v>6261559</v>
      </c>
      <c r="P3014" s="29" t="s">
        <v>8092</v>
      </c>
      <c r="Q3014" s="32" t="s">
        <v>174</v>
      </c>
      <c r="R3014" s="19"/>
      <c r="S3014" s="19"/>
      <c r="T3014" s="19"/>
      <c r="U3014" s="19"/>
      <c r="V3014" s="19"/>
      <c r="W3014" s="19"/>
      <c r="X3014" s="19"/>
      <c r="Y3014" s="19"/>
      <c r="Z3014" s="19"/>
      <c r="AA3014" s="19"/>
      <c r="AB3014" s="19"/>
      <c r="AC3014" s="19"/>
      <c r="AD3014" s="19"/>
      <c r="AE3014" s="19"/>
      <c r="AF3014" s="19"/>
      <c r="AG3014" s="19"/>
      <c r="AH3014" s="19"/>
      <c r="AI3014" s="19"/>
      <c r="AJ3014" s="19"/>
      <c r="AK3014" s="19"/>
      <c r="AL3014" s="19"/>
      <c r="AM3014" s="19"/>
      <c r="AN3014" s="31">
        <v>190012.671875</v>
      </c>
      <c r="AO3014" s="31">
        <v>1287608.625</v>
      </c>
      <c r="AP3014" s="31">
        <v>1340529.65234375</v>
      </c>
      <c r="AQ3014" s="31">
        <v>1310626.25</v>
      </c>
      <c r="AR3014" s="31">
        <v>1211302.73828125</v>
      </c>
      <c r="AS3014" s="31">
        <v>1328034.09375</v>
      </c>
      <c r="AT3014" s="31">
        <v>1294955.453125</v>
      </c>
      <c r="AU3014" s="31">
        <v>1094519.1328125</v>
      </c>
      <c r="AV3014" s="31">
        <v>1438629.15234375</v>
      </c>
      <c r="AW3014" s="31">
        <v>1299822.12109375</v>
      </c>
      <c r="AX3014" s="31">
        <v>110761.453125</v>
      </c>
      <c r="AY3014" s="31">
        <v>77931.5859375</v>
      </c>
      <c r="AZ3014" s="31">
        <v>188693.0390625</v>
      </c>
    </row>
    <row r="3015" spans="1:52" ht="15" customHeight="1">
      <c r="A3015" s="29" t="s">
        <v>8091</v>
      </c>
      <c r="B3015" s="34">
        <v>35504</v>
      </c>
      <c r="C3015" s="28">
        <v>22</v>
      </c>
      <c r="D3015" s="28">
        <v>12.4</v>
      </c>
      <c r="E3015" s="28">
        <v>18</v>
      </c>
      <c r="F3015" s="29" t="s">
        <v>5770</v>
      </c>
      <c r="G3015" s="29" t="s">
        <v>8086</v>
      </c>
      <c r="H3015" s="28">
        <v>707</v>
      </c>
      <c r="I3015" s="29" t="s">
        <v>7936</v>
      </c>
      <c r="J3015" s="33" t="s">
        <v>8090</v>
      </c>
      <c r="K3015" s="29" t="s">
        <v>178</v>
      </c>
      <c r="L3015" s="29" t="s">
        <v>8089</v>
      </c>
      <c r="M3015" s="29" t="s">
        <v>2473</v>
      </c>
      <c r="N3015" s="28">
        <v>618890.30000000005</v>
      </c>
      <c r="O3015" s="28">
        <v>6255937</v>
      </c>
      <c r="P3015" s="29" t="s">
        <v>8088</v>
      </c>
      <c r="Q3015" s="32" t="s">
        <v>368</v>
      </c>
      <c r="R3015" s="19"/>
      <c r="S3015" s="19"/>
      <c r="T3015" s="19"/>
      <c r="U3015" s="19"/>
      <c r="V3015" s="19"/>
      <c r="W3015" s="19"/>
      <c r="X3015" s="19"/>
      <c r="Y3015" s="19"/>
      <c r="Z3015" s="19"/>
      <c r="AA3015" s="19"/>
      <c r="AB3015" s="19"/>
      <c r="AC3015" s="19"/>
      <c r="AD3015" s="19"/>
      <c r="AE3015" s="19"/>
      <c r="AF3015" s="19"/>
      <c r="AG3015" s="19"/>
      <c r="AH3015" s="19"/>
      <c r="AI3015" s="19"/>
      <c r="AJ3015" s="19"/>
      <c r="AK3015" s="19"/>
      <c r="AL3015" s="31">
        <v>36300</v>
      </c>
      <c r="AM3015" s="31">
        <v>48400</v>
      </c>
      <c r="AN3015" s="31">
        <v>48400</v>
      </c>
      <c r="AO3015" s="31">
        <v>48400</v>
      </c>
      <c r="AP3015" s="31">
        <v>18529</v>
      </c>
      <c r="AQ3015" s="31">
        <v>7753</v>
      </c>
      <c r="AR3015" s="31">
        <v>29278.999877929688</v>
      </c>
      <c r="AS3015" s="31">
        <v>27406.000244140625</v>
      </c>
      <c r="AT3015" s="31">
        <v>29102</v>
      </c>
      <c r="AU3015" s="31">
        <v>28595</v>
      </c>
      <c r="AV3015" s="31">
        <v>30349</v>
      </c>
      <c r="AW3015" s="31">
        <v>26305</v>
      </c>
      <c r="AX3015" s="31">
        <v>2448</v>
      </c>
      <c r="AY3015" s="31">
        <v>2397</v>
      </c>
      <c r="AZ3015" s="31">
        <v>4845</v>
      </c>
    </row>
    <row r="3016" spans="1:52" ht="15" customHeight="1">
      <c r="A3016" s="29" t="s">
        <v>8087</v>
      </c>
      <c r="B3016" s="34">
        <v>35418</v>
      </c>
      <c r="C3016" s="28">
        <v>600</v>
      </c>
      <c r="D3016" s="28">
        <v>43</v>
      </c>
      <c r="E3016" s="28">
        <v>44</v>
      </c>
      <c r="F3016" s="29" t="s">
        <v>786</v>
      </c>
      <c r="G3016" s="29" t="s">
        <v>8081</v>
      </c>
      <c r="H3016" s="28">
        <v>707</v>
      </c>
      <c r="I3016" s="29" t="s">
        <v>7936</v>
      </c>
      <c r="J3016" s="33" t="s">
        <v>8085</v>
      </c>
      <c r="K3016" s="29" t="s">
        <v>178</v>
      </c>
      <c r="L3016" s="29" t="s">
        <v>8084</v>
      </c>
      <c r="M3016" s="29" t="s">
        <v>197</v>
      </c>
      <c r="N3016" s="28">
        <v>607616.80000000005</v>
      </c>
      <c r="O3016" s="28">
        <v>6250614</v>
      </c>
      <c r="P3016" s="29" t="s">
        <v>8083</v>
      </c>
      <c r="Q3016" s="32" t="s">
        <v>207</v>
      </c>
      <c r="R3016" s="19"/>
      <c r="S3016" s="19"/>
      <c r="T3016" s="19"/>
      <c r="U3016" s="19"/>
      <c r="V3016" s="19"/>
      <c r="W3016" s="19"/>
      <c r="X3016" s="19"/>
      <c r="Y3016" s="19"/>
      <c r="Z3016" s="19"/>
      <c r="AA3016" s="19"/>
      <c r="AB3016" s="19"/>
      <c r="AC3016" s="19"/>
      <c r="AD3016" s="19"/>
      <c r="AE3016" s="19"/>
      <c r="AF3016" s="19"/>
      <c r="AG3016" s="19"/>
      <c r="AH3016" s="19"/>
      <c r="AI3016" s="19"/>
      <c r="AJ3016" s="19"/>
      <c r="AK3016" s="31">
        <v>0</v>
      </c>
      <c r="AL3016" s="31">
        <v>1285087</v>
      </c>
      <c r="AM3016" s="31">
        <v>1386696</v>
      </c>
      <c r="AN3016" s="31">
        <v>1245604</v>
      </c>
      <c r="AO3016" s="31">
        <v>1227535</v>
      </c>
      <c r="AP3016" s="31">
        <v>1162298</v>
      </c>
      <c r="AQ3016" s="31">
        <v>1278442</v>
      </c>
      <c r="AR3016" s="31">
        <v>1112639.390625</v>
      </c>
      <c r="AS3016" s="31">
        <v>1138446.71484375</v>
      </c>
      <c r="AT3016" s="31">
        <v>1181664.33984375</v>
      </c>
      <c r="AU3016" s="31">
        <v>1072597.396484375</v>
      </c>
      <c r="AV3016" s="31">
        <v>1298300.41796875</v>
      </c>
      <c r="AW3016" s="31">
        <v>1252162.88671875</v>
      </c>
      <c r="AX3016" s="31">
        <v>124556.9375</v>
      </c>
      <c r="AY3016" s="31">
        <v>82777.859375</v>
      </c>
      <c r="AZ3016" s="31">
        <v>207334.796875</v>
      </c>
    </row>
    <row r="3017" spans="1:52" ht="15" customHeight="1">
      <c r="A3017" s="29" t="s">
        <v>8082</v>
      </c>
      <c r="B3017" s="34">
        <v>35419</v>
      </c>
      <c r="C3017" s="28">
        <v>600</v>
      </c>
      <c r="D3017" s="28">
        <v>48</v>
      </c>
      <c r="E3017" s="28">
        <v>45</v>
      </c>
      <c r="F3017" s="29" t="s">
        <v>2104</v>
      </c>
      <c r="G3017" s="29" t="s">
        <v>8076</v>
      </c>
      <c r="H3017" s="28">
        <v>707</v>
      </c>
      <c r="I3017" s="29" t="s">
        <v>7936</v>
      </c>
      <c r="J3017" s="33" t="s">
        <v>8080</v>
      </c>
      <c r="K3017" s="29" t="s">
        <v>178</v>
      </c>
      <c r="L3017" s="29" t="s">
        <v>8079</v>
      </c>
      <c r="M3017" s="29" t="s">
        <v>7619</v>
      </c>
      <c r="N3017" s="28">
        <v>607662.1</v>
      </c>
      <c r="O3017" s="28">
        <v>6250463</v>
      </c>
      <c r="P3017" s="29" t="s">
        <v>8078</v>
      </c>
      <c r="Q3017" s="32" t="s">
        <v>207</v>
      </c>
      <c r="R3017" s="19"/>
      <c r="S3017" s="19"/>
      <c r="T3017" s="19"/>
      <c r="U3017" s="19"/>
      <c r="V3017" s="19"/>
      <c r="W3017" s="19"/>
      <c r="X3017" s="19"/>
      <c r="Y3017" s="19"/>
      <c r="Z3017" s="19"/>
      <c r="AA3017" s="19"/>
      <c r="AB3017" s="19"/>
      <c r="AC3017" s="19"/>
      <c r="AD3017" s="19"/>
      <c r="AE3017" s="19"/>
      <c r="AF3017" s="19"/>
      <c r="AG3017" s="19"/>
      <c r="AH3017" s="19"/>
      <c r="AI3017" s="19"/>
      <c r="AJ3017" s="19"/>
      <c r="AK3017" s="31">
        <v>0</v>
      </c>
      <c r="AL3017" s="31">
        <v>1226547</v>
      </c>
      <c r="AM3017" s="31">
        <v>1316686</v>
      </c>
      <c r="AN3017" s="31">
        <v>1188365</v>
      </c>
      <c r="AO3017" s="31">
        <v>1177535</v>
      </c>
      <c r="AP3017" s="31">
        <v>1093884</v>
      </c>
      <c r="AQ3017" s="31">
        <v>1200740</v>
      </c>
      <c r="AR3017" s="31">
        <v>1041318.36328125</v>
      </c>
      <c r="AS3017" s="31">
        <v>1128392.0078125</v>
      </c>
      <c r="AT3017" s="31">
        <v>1121142.7578125</v>
      </c>
      <c r="AU3017" s="31">
        <v>1011531.5703125</v>
      </c>
      <c r="AV3017" s="31">
        <v>1247996.12109375</v>
      </c>
      <c r="AW3017" s="31">
        <v>1186523.90234375</v>
      </c>
      <c r="AX3017" s="31">
        <v>120377.0703125</v>
      </c>
      <c r="AY3017" s="31">
        <v>77121</v>
      </c>
      <c r="AZ3017" s="31">
        <v>197498.0703125</v>
      </c>
    </row>
    <row r="3018" spans="1:52" ht="15" customHeight="1">
      <c r="A3018" s="29" t="s">
        <v>8077</v>
      </c>
      <c r="B3018" s="34">
        <v>35419</v>
      </c>
      <c r="C3018" s="28">
        <v>600</v>
      </c>
      <c r="D3018" s="28">
        <v>43</v>
      </c>
      <c r="E3018" s="28">
        <v>44.5</v>
      </c>
      <c r="F3018" s="29" t="s">
        <v>786</v>
      </c>
      <c r="G3018" s="29" t="s">
        <v>2771</v>
      </c>
      <c r="H3018" s="28">
        <v>707</v>
      </c>
      <c r="I3018" s="29" t="s">
        <v>7936</v>
      </c>
      <c r="J3018" s="33" t="s">
        <v>8075</v>
      </c>
      <c r="K3018" s="29" t="s">
        <v>178</v>
      </c>
      <c r="L3018" s="29" t="s">
        <v>8074</v>
      </c>
      <c r="M3018" s="29" t="s">
        <v>8073</v>
      </c>
      <c r="N3018" s="28">
        <v>607706.80000000005</v>
      </c>
      <c r="O3018" s="28">
        <v>6250316</v>
      </c>
      <c r="P3018" s="29" t="s">
        <v>8072</v>
      </c>
      <c r="Q3018" s="32" t="s">
        <v>207</v>
      </c>
      <c r="R3018" s="19"/>
      <c r="S3018" s="19"/>
      <c r="T3018" s="19"/>
      <c r="U3018" s="19"/>
      <c r="V3018" s="19"/>
      <c r="W3018" s="19"/>
      <c r="X3018" s="19"/>
      <c r="Y3018" s="19"/>
      <c r="Z3018" s="19"/>
      <c r="AA3018" s="19"/>
      <c r="AB3018" s="19"/>
      <c r="AC3018" s="19"/>
      <c r="AD3018" s="19"/>
      <c r="AE3018" s="19"/>
      <c r="AF3018" s="19"/>
      <c r="AG3018" s="19"/>
      <c r="AH3018" s="19"/>
      <c r="AI3018" s="19"/>
      <c r="AJ3018" s="19"/>
      <c r="AK3018" s="31">
        <v>0</v>
      </c>
      <c r="AL3018" s="31">
        <v>1239648</v>
      </c>
      <c r="AM3018" s="31">
        <v>1349338</v>
      </c>
      <c r="AN3018" s="31">
        <v>1175094</v>
      </c>
      <c r="AO3018" s="31">
        <v>1321550</v>
      </c>
      <c r="AP3018" s="31">
        <v>880495</v>
      </c>
      <c r="AQ3018" s="31">
        <v>1209906</v>
      </c>
      <c r="AR3018" s="31">
        <v>1069847.7265625</v>
      </c>
      <c r="AS3018" s="31">
        <v>1152669.859375</v>
      </c>
      <c r="AT3018" s="31">
        <v>1142398.7265625</v>
      </c>
      <c r="AU3018" s="31">
        <v>982074.4296875</v>
      </c>
      <c r="AV3018" s="31">
        <v>1230510.84765625</v>
      </c>
      <c r="AW3018" s="31">
        <v>1176680.349609375</v>
      </c>
      <c r="AX3018" s="31">
        <v>121168.078125</v>
      </c>
      <c r="AY3018" s="31">
        <v>75897.359375</v>
      </c>
      <c r="AZ3018" s="31">
        <v>197065.4375</v>
      </c>
    </row>
    <row r="3019" spans="1:52" ht="15" customHeight="1">
      <c r="A3019" s="29" t="s">
        <v>8071</v>
      </c>
      <c r="B3019" s="34">
        <v>35447</v>
      </c>
      <c r="C3019" s="28">
        <v>750</v>
      </c>
      <c r="D3019" s="28">
        <v>44</v>
      </c>
      <c r="E3019" s="28">
        <v>46</v>
      </c>
      <c r="F3019" s="29" t="s">
        <v>2104</v>
      </c>
      <c r="G3019" s="29" t="s">
        <v>8052</v>
      </c>
      <c r="H3019" s="28">
        <v>707</v>
      </c>
      <c r="I3019" s="29" t="s">
        <v>7936</v>
      </c>
      <c r="J3019" s="33" t="s">
        <v>8070</v>
      </c>
      <c r="K3019" s="29" t="s">
        <v>178</v>
      </c>
      <c r="L3019" s="29" t="s">
        <v>8055</v>
      </c>
      <c r="M3019" s="29" t="s">
        <v>8069</v>
      </c>
      <c r="N3019" s="28">
        <v>612562.5</v>
      </c>
      <c r="O3019" s="28">
        <v>6246265</v>
      </c>
      <c r="P3019" s="29" t="s">
        <v>8068</v>
      </c>
      <c r="Q3019" s="32" t="s">
        <v>207</v>
      </c>
      <c r="R3019" s="19"/>
      <c r="S3019" s="19"/>
      <c r="T3019" s="19"/>
      <c r="U3019" s="19"/>
      <c r="V3019" s="19"/>
      <c r="W3019" s="19"/>
      <c r="X3019" s="19"/>
      <c r="Y3019" s="19"/>
      <c r="Z3019" s="19"/>
      <c r="AA3019" s="19"/>
      <c r="AB3019" s="19"/>
      <c r="AC3019" s="19"/>
      <c r="AD3019" s="19"/>
      <c r="AE3019" s="19"/>
      <c r="AF3019" s="19"/>
      <c r="AG3019" s="19"/>
      <c r="AH3019" s="19"/>
      <c r="AI3019" s="19"/>
      <c r="AJ3019" s="19"/>
      <c r="AK3019" s="19"/>
      <c r="AL3019" s="31">
        <v>1228425</v>
      </c>
      <c r="AM3019" s="31">
        <v>1399416</v>
      </c>
      <c r="AN3019" s="31">
        <v>1239610</v>
      </c>
      <c r="AO3019" s="31">
        <v>1129522</v>
      </c>
      <c r="AP3019" s="31">
        <v>1162290</v>
      </c>
      <c r="AQ3019" s="31">
        <v>1272361</v>
      </c>
      <c r="AR3019" s="31">
        <v>1094974.18359375</v>
      </c>
      <c r="AS3019" s="31">
        <v>1200062.95703125</v>
      </c>
      <c r="AT3019" s="31">
        <v>1189779.640625</v>
      </c>
      <c r="AU3019" s="31">
        <v>1087076.59765625</v>
      </c>
      <c r="AV3019" s="31">
        <v>1316032.73828125</v>
      </c>
      <c r="AW3019" s="31">
        <v>1257253.44921875</v>
      </c>
      <c r="AX3019" s="31">
        <v>123995.5234375</v>
      </c>
      <c r="AY3019" s="31">
        <v>87803.1015625</v>
      </c>
      <c r="AZ3019" s="31">
        <v>211798.625</v>
      </c>
    </row>
    <row r="3020" spans="1:52" ht="15" customHeight="1">
      <c r="A3020" s="29" t="s">
        <v>8067</v>
      </c>
      <c r="B3020" s="34">
        <v>35447</v>
      </c>
      <c r="C3020" s="28">
        <v>750</v>
      </c>
      <c r="D3020" s="28">
        <v>44</v>
      </c>
      <c r="E3020" s="28">
        <v>46</v>
      </c>
      <c r="F3020" s="29" t="s">
        <v>2104</v>
      </c>
      <c r="G3020" s="29" t="s">
        <v>8052</v>
      </c>
      <c r="H3020" s="28">
        <v>707</v>
      </c>
      <c r="I3020" s="29" t="s">
        <v>7936</v>
      </c>
      <c r="J3020" s="33" t="s">
        <v>8066</v>
      </c>
      <c r="K3020" s="29" t="s">
        <v>178</v>
      </c>
      <c r="L3020" s="29" t="s">
        <v>8055</v>
      </c>
      <c r="M3020" s="29" t="s">
        <v>2190</v>
      </c>
      <c r="N3020" s="28">
        <v>612518.1</v>
      </c>
      <c r="O3020" s="28">
        <v>6246461</v>
      </c>
      <c r="P3020" s="29" t="s">
        <v>8065</v>
      </c>
      <c r="Q3020" s="32" t="s">
        <v>207</v>
      </c>
      <c r="R3020" s="19"/>
      <c r="S3020" s="19"/>
      <c r="T3020" s="19"/>
      <c r="U3020" s="19"/>
      <c r="V3020" s="19"/>
      <c r="W3020" s="19"/>
      <c r="X3020" s="19"/>
      <c r="Y3020" s="19"/>
      <c r="Z3020" s="19"/>
      <c r="AA3020" s="19"/>
      <c r="AB3020" s="19"/>
      <c r="AC3020" s="19"/>
      <c r="AD3020" s="19"/>
      <c r="AE3020" s="19"/>
      <c r="AF3020" s="19"/>
      <c r="AG3020" s="19"/>
      <c r="AH3020" s="19"/>
      <c r="AI3020" s="19"/>
      <c r="AJ3020" s="19"/>
      <c r="AK3020" s="19"/>
      <c r="AL3020" s="31">
        <v>1205760</v>
      </c>
      <c r="AM3020" s="31">
        <v>1378863</v>
      </c>
      <c r="AN3020" s="31">
        <v>1233587</v>
      </c>
      <c r="AO3020" s="31">
        <v>1326446</v>
      </c>
      <c r="AP3020" s="31">
        <v>1158970</v>
      </c>
      <c r="AQ3020" s="31">
        <v>1273067</v>
      </c>
      <c r="AR3020" s="31">
        <v>1096351.55859375</v>
      </c>
      <c r="AS3020" s="31">
        <v>1172415.5625</v>
      </c>
      <c r="AT3020" s="31">
        <v>1112062.73828125</v>
      </c>
      <c r="AU3020" s="31">
        <v>1077420.27734375</v>
      </c>
      <c r="AV3020" s="31">
        <v>1292900.7578125</v>
      </c>
      <c r="AW3020" s="31">
        <v>1238814.716796875</v>
      </c>
      <c r="AX3020" s="31">
        <v>133950.5</v>
      </c>
      <c r="AY3020" s="31">
        <v>87095.25</v>
      </c>
      <c r="AZ3020" s="31">
        <v>221045.75</v>
      </c>
    </row>
    <row r="3021" spans="1:52" ht="15" customHeight="1">
      <c r="A3021" s="29" t="s">
        <v>8064</v>
      </c>
      <c r="B3021" s="34">
        <v>35447</v>
      </c>
      <c r="C3021" s="28">
        <v>750</v>
      </c>
      <c r="D3021" s="28">
        <v>44</v>
      </c>
      <c r="E3021" s="28">
        <v>46</v>
      </c>
      <c r="F3021" s="29" t="s">
        <v>2104</v>
      </c>
      <c r="G3021" s="29" t="s">
        <v>8052</v>
      </c>
      <c r="H3021" s="28">
        <v>707</v>
      </c>
      <c r="I3021" s="29" t="s">
        <v>7936</v>
      </c>
      <c r="J3021" s="33" t="s">
        <v>8063</v>
      </c>
      <c r="K3021" s="29" t="s">
        <v>178</v>
      </c>
      <c r="L3021" s="29" t="s">
        <v>8055</v>
      </c>
      <c r="M3021" s="29" t="s">
        <v>236</v>
      </c>
      <c r="N3021" s="28">
        <v>612473.4</v>
      </c>
      <c r="O3021" s="28">
        <v>6246655</v>
      </c>
      <c r="P3021" s="29" t="s">
        <v>8062</v>
      </c>
      <c r="Q3021" s="32" t="s">
        <v>207</v>
      </c>
      <c r="R3021" s="19"/>
      <c r="S3021" s="19"/>
      <c r="T3021" s="19"/>
      <c r="U3021" s="19"/>
      <c r="V3021" s="19"/>
      <c r="W3021" s="19"/>
      <c r="X3021" s="19"/>
      <c r="Y3021" s="19"/>
      <c r="Z3021" s="19"/>
      <c r="AA3021" s="19"/>
      <c r="AB3021" s="19"/>
      <c r="AC3021" s="19"/>
      <c r="AD3021" s="19"/>
      <c r="AE3021" s="19"/>
      <c r="AF3021" s="19"/>
      <c r="AG3021" s="19"/>
      <c r="AH3021" s="19"/>
      <c r="AI3021" s="19"/>
      <c r="AJ3021" s="19"/>
      <c r="AK3021" s="19"/>
      <c r="AL3021" s="31">
        <v>1269623</v>
      </c>
      <c r="AM3021" s="31">
        <v>1413065</v>
      </c>
      <c r="AN3021" s="31">
        <v>1224931</v>
      </c>
      <c r="AO3021" s="31">
        <v>1386296</v>
      </c>
      <c r="AP3021" s="31">
        <v>1173136</v>
      </c>
      <c r="AQ3021" s="31">
        <v>1277282</v>
      </c>
      <c r="AR3021" s="31">
        <v>1094251.421875</v>
      </c>
      <c r="AS3021" s="31">
        <v>1221323.40234375</v>
      </c>
      <c r="AT3021" s="31">
        <v>1201627.79296875</v>
      </c>
      <c r="AU3021" s="31">
        <v>1104856.515625</v>
      </c>
      <c r="AV3021" s="31">
        <v>1339922.21875</v>
      </c>
      <c r="AW3021" s="31">
        <v>1261829.263671875</v>
      </c>
      <c r="AX3021" s="31">
        <v>136190.765625</v>
      </c>
      <c r="AY3021" s="31">
        <v>90756.2734375</v>
      </c>
      <c r="AZ3021" s="31">
        <v>226947.0390625</v>
      </c>
    </row>
    <row r="3022" spans="1:52" ht="15" customHeight="1">
      <c r="A3022" s="29" t="s">
        <v>8061</v>
      </c>
      <c r="B3022" s="34">
        <v>35510</v>
      </c>
      <c r="C3022" s="28">
        <v>750</v>
      </c>
      <c r="D3022" s="28">
        <v>44</v>
      </c>
      <c r="E3022" s="28">
        <v>46</v>
      </c>
      <c r="F3022" s="29" t="s">
        <v>2104</v>
      </c>
      <c r="G3022" s="29" t="s">
        <v>8052</v>
      </c>
      <c r="H3022" s="28">
        <v>707</v>
      </c>
      <c r="I3022" s="29" t="s">
        <v>7936</v>
      </c>
      <c r="J3022" s="33" t="s">
        <v>8060</v>
      </c>
      <c r="K3022" s="29" t="s">
        <v>178</v>
      </c>
      <c r="L3022" s="29" t="s">
        <v>8055</v>
      </c>
      <c r="M3022" s="29" t="s">
        <v>8059</v>
      </c>
      <c r="N3022" s="28">
        <v>612651.9</v>
      </c>
      <c r="O3022" s="28">
        <v>6245876</v>
      </c>
      <c r="P3022" s="29" t="s">
        <v>8058</v>
      </c>
      <c r="Q3022" s="32" t="s">
        <v>207</v>
      </c>
      <c r="R3022" s="19"/>
      <c r="S3022" s="19"/>
      <c r="T3022" s="19"/>
      <c r="U3022" s="19"/>
      <c r="V3022" s="19"/>
      <c r="W3022" s="19"/>
      <c r="X3022" s="19"/>
      <c r="Y3022" s="19"/>
      <c r="Z3022" s="19"/>
      <c r="AA3022" s="19"/>
      <c r="AB3022" s="19"/>
      <c r="AC3022" s="19"/>
      <c r="AD3022" s="19"/>
      <c r="AE3022" s="19"/>
      <c r="AF3022" s="19"/>
      <c r="AG3022" s="19"/>
      <c r="AH3022" s="19"/>
      <c r="AI3022" s="19"/>
      <c r="AJ3022" s="19"/>
      <c r="AK3022" s="19"/>
      <c r="AL3022" s="31">
        <v>1271975</v>
      </c>
      <c r="AM3022" s="31">
        <v>1410314</v>
      </c>
      <c r="AN3022" s="31">
        <v>1270919</v>
      </c>
      <c r="AO3022" s="31">
        <v>1409033</v>
      </c>
      <c r="AP3022" s="31">
        <v>1165371</v>
      </c>
      <c r="AQ3022" s="31">
        <v>1303259</v>
      </c>
      <c r="AR3022" s="31">
        <v>1146751.19921875</v>
      </c>
      <c r="AS3022" s="31">
        <v>1236099.4765625</v>
      </c>
      <c r="AT3022" s="31">
        <v>1223942.91015625</v>
      </c>
      <c r="AU3022" s="31">
        <v>1099138.298828125</v>
      </c>
      <c r="AV3022" s="31">
        <v>1361782.234375</v>
      </c>
      <c r="AW3022" s="31">
        <v>1276522.82421875</v>
      </c>
      <c r="AX3022" s="31">
        <v>135561.859375</v>
      </c>
      <c r="AY3022" s="31">
        <v>87932.7890625</v>
      </c>
      <c r="AZ3022" s="31">
        <v>223494.6484375</v>
      </c>
    </row>
    <row r="3023" spans="1:52" ht="15" customHeight="1">
      <c r="A3023" s="29" t="s">
        <v>8057</v>
      </c>
      <c r="B3023" s="34">
        <v>35461</v>
      </c>
      <c r="C3023" s="28">
        <v>750</v>
      </c>
      <c r="D3023" s="28">
        <v>44</v>
      </c>
      <c r="E3023" s="28">
        <v>46</v>
      </c>
      <c r="F3023" s="29" t="s">
        <v>2104</v>
      </c>
      <c r="G3023" s="29" t="s">
        <v>8052</v>
      </c>
      <c r="H3023" s="28">
        <v>707</v>
      </c>
      <c r="I3023" s="29" t="s">
        <v>7936</v>
      </c>
      <c r="J3023" s="33" t="s">
        <v>8056</v>
      </c>
      <c r="K3023" s="29" t="s">
        <v>178</v>
      </c>
      <c r="L3023" s="29" t="s">
        <v>8055</v>
      </c>
      <c r="M3023" s="29" t="s">
        <v>2578</v>
      </c>
      <c r="N3023" s="28">
        <v>612607.4</v>
      </c>
      <c r="O3023" s="28">
        <v>6246070</v>
      </c>
      <c r="P3023" s="29" t="s">
        <v>8054</v>
      </c>
      <c r="Q3023" s="32" t="s">
        <v>207</v>
      </c>
      <c r="R3023" s="19"/>
      <c r="S3023" s="19"/>
      <c r="T3023" s="19"/>
      <c r="U3023" s="19"/>
      <c r="V3023" s="19"/>
      <c r="W3023" s="19"/>
      <c r="X3023" s="19"/>
      <c r="Y3023" s="19"/>
      <c r="Z3023" s="19"/>
      <c r="AA3023" s="19"/>
      <c r="AB3023" s="19"/>
      <c r="AC3023" s="19"/>
      <c r="AD3023" s="19"/>
      <c r="AE3023" s="19"/>
      <c r="AF3023" s="19"/>
      <c r="AG3023" s="19"/>
      <c r="AH3023" s="19"/>
      <c r="AI3023" s="19"/>
      <c r="AJ3023" s="19"/>
      <c r="AK3023" s="19"/>
      <c r="AL3023" s="31">
        <v>1233371</v>
      </c>
      <c r="AM3023" s="31">
        <v>1431179</v>
      </c>
      <c r="AN3023" s="31">
        <v>1255242</v>
      </c>
      <c r="AO3023" s="31">
        <v>1299507</v>
      </c>
      <c r="AP3023" s="31">
        <v>1160795</v>
      </c>
      <c r="AQ3023" s="31">
        <v>1296183</v>
      </c>
      <c r="AR3023" s="31">
        <v>1121641.68359375</v>
      </c>
      <c r="AS3023" s="31">
        <v>1221089.23046875</v>
      </c>
      <c r="AT3023" s="31">
        <v>1205664.30859375</v>
      </c>
      <c r="AU3023" s="31">
        <v>1104568.466796875</v>
      </c>
      <c r="AV3023" s="31">
        <v>1330613.2890625</v>
      </c>
      <c r="AW3023" s="31">
        <v>1237085.18359375</v>
      </c>
      <c r="AX3023" s="31">
        <v>133377.203125</v>
      </c>
      <c r="AY3023" s="31">
        <v>84319.2890625</v>
      </c>
      <c r="AZ3023" s="31">
        <v>217696.4921875</v>
      </c>
    </row>
    <row r="3024" spans="1:52" ht="15" customHeight="1">
      <c r="A3024" s="29" t="s">
        <v>8053</v>
      </c>
      <c r="B3024" s="34">
        <v>35443</v>
      </c>
      <c r="C3024" s="28">
        <v>600</v>
      </c>
      <c r="D3024" s="28">
        <v>43</v>
      </c>
      <c r="E3024" s="28">
        <v>44.5</v>
      </c>
      <c r="F3024" s="29" t="s">
        <v>786</v>
      </c>
      <c r="G3024" s="29" t="s">
        <v>2771</v>
      </c>
      <c r="H3024" s="28">
        <v>707</v>
      </c>
      <c r="I3024" s="29" t="s">
        <v>7936</v>
      </c>
      <c r="J3024" s="33" t="s">
        <v>8051</v>
      </c>
      <c r="K3024" s="29" t="s">
        <v>178</v>
      </c>
      <c r="L3024" s="29" t="s">
        <v>8038</v>
      </c>
      <c r="M3024" s="29" t="s">
        <v>2210</v>
      </c>
      <c r="N3024" s="28">
        <v>605257</v>
      </c>
      <c r="O3024" s="28">
        <v>6267013</v>
      </c>
      <c r="P3024" s="29" t="s">
        <v>8037</v>
      </c>
      <c r="Q3024" s="32" t="s">
        <v>207</v>
      </c>
      <c r="R3024" s="19"/>
      <c r="S3024" s="19"/>
      <c r="T3024" s="19"/>
      <c r="U3024" s="19"/>
      <c r="V3024" s="19"/>
      <c r="W3024" s="19"/>
      <c r="X3024" s="19"/>
      <c r="Y3024" s="19"/>
      <c r="Z3024" s="19"/>
      <c r="AA3024" s="19"/>
      <c r="AB3024" s="19"/>
      <c r="AC3024" s="19"/>
      <c r="AD3024" s="19"/>
      <c r="AE3024" s="19"/>
      <c r="AF3024" s="19"/>
      <c r="AG3024" s="19"/>
      <c r="AH3024" s="19"/>
      <c r="AI3024" s="19"/>
      <c r="AJ3024" s="19"/>
      <c r="AK3024" s="19"/>
      <c r="AL3024" s="31">
        <v>1207883</v>
      </c>
      <c r="AM3024" s="31">
        <v>1469153</v>
      </c>
      <c r="AN3024" s="31">
        <v>1188624</v>
      </c>
      <c r="AO3024" s="31">
        <v>1299589</v>
      </c>
      <c r="AP3024" s="31">
        <v>1014638.70703125</v>
      </c>
      <c r="AQ3024" s="31">
        <v>1167169.29296875</v>
      </c>
      <c r="AR3024" s="31">
        <v>1028928.71484375</v>
      </c>
      <c r="AS3024" s="31">
        <v>1115127.00390625</v>
      </c>
      <c r="AT3024" s="31">
        <v>1098250.43359375</v>
      </c>
      <c r="AU3024" s="31">
        <v>950349.28515625</v>
      </c>
      <c r="AV3024" s="31">
        <v>1308112.15234375</v>
      </c>
      <c r="AW3024" s="31">
        <v>1082063.982421875</v>
      </c>
      <c r="AX3024" s="31">
        <v>104059</v>
      </c>
      <c r="AY3024" s="31">
        <v>75026.4296875</v>
      </c>
      <c r="AZ3024" s="31">
        <v>179085.4296875</v>
      </c>
    </row>
    <row r="3025" spans="1:52" ht="15" customHeight="1">
      <c r="A3025" s="29" t="s">
        <v>8050</v>
      </c>
      <c r="B3025" s="34">
        <v>35443</v>
      </c>
      <c r="C3025" s="28">
        <v>600</v>
      </c>
      <c r="D3025" s="28">
        <v>43</v>
      </c>
      <c r="E3025" s="28">
        <v>44.5</v>
      </c>
      <c r="F3025" s="29" t="s">
        <v>786</v>
      </c>
      <c r="G3025" s="29" t="s">
        <v>2771</v>
      </c>
      <c r="H3025" s="28">
        <v>707</v>
      </c>
      <c r="I3025" s="29" t="s">
        <v>7936</v>
      </c>
      <c r="J3025" s="33" t="s">
        <v>8049</v>
      </c>
      <c r="K3025" s="29" t="s">
        <v>178</v>
      </c>
      <c r="L3025" s="29" t="s">
        <v>8038</v>
      </c>
      <c r="M3025" s="29" t="s">
        <v>2210</v>
      </c>
      <c r="N3025" s="28">
        <v>605282.4</v>
      </c>
      <c r="O3025" s="28">
        <v>6267100</v>
      </c>
      <c r="P3025" s="29" t="s">
        <v>8037</v>
      </c>
      <c r="Q3025" s="32" t="s">
        <v>207</v>
      </c>
      <c r="R3025" s="19"/>
      <c r="S3025" s="19"/>
      <c r="T3025" s="19"/>
      <c r="U3025" s="19"/>
      <c r="V3025" s="19"/>
      <c r="W3025" s="19"/>
      <c r="X3025" s="19"/>
      <c r="Y3025" s="19"/>
      <c r="Z3025" s="19"/>
      <c r="AA3025" s="19"/>
      <c r="AB3025" s="19"/>
      <c r="AC3025" s="19"/>
      <c r="AD3025" s="19"/>
      <c r="AE3025" s="19"/>
      <c r="AF3025" s="19"/>
      <c r="AG3025" s="19"/>
      <c r="AH3025" s="19"/>
      <c r="AI3025" s="19"/>
      <c r="AJ3025" s="19"/>
      <c r="AK3025" s="19"/>
      <c r="AL3025" s="31">
        <v>1167180</v>
      </c>
      <c r="AM3025" s="31">
        <v>1382593</v>
      </c>
      <c r="AN3025" s="31">
        <v>1005128</v>
      </c>
      <c r="AO3025" s="31">
        <v>1163604</v>
      </c>
      <c r="AP3025" s="31">
        <v>1006243.70703125</v>
      </c>
      <c r="AQ3025" s="31">
        <v>1167169.29296875</v>
      </c>
      <c r="AR3025" s="31">
        <v>1028928.71484375</v>
      </c>
      <c r="AS3025" s="31">
        <v>1115127.00390625</v>
      </c>
      <c r="AT3025" s="31">
        <v>1098250.43359375</v>
      </c>
      <c r="AU3025" s="31">
        <v>950349.28515625</v>
      </c>
      <c r="AV3025" s="31">
        <v>1308112.15234375</v>
      </c>
      <c r="AW3025" s="31">
        <v>1082063.982421875</v>
      </c>
      <c r="AX3025" s="31">
        <v>104059</v>
      </c>
      <c r="AY3025" s="31">
        <v>75026.4296875</v>
      </c>
      <c r="AZ3025" s="31">
        <v>179085.4296875</v>
      </c>
    </row>
    <row r="3026" spans="1:52" ht="15" customHeight="1">
      <c r="A3026" s="29" t="s">
        <v>8048</v>
      </c>
      <c r="B3026" s="34">
        <v>35443</v>
      </c>
      <c r="C3026" s="28">
        <v>600</v>
      </c>
      <c r="D3026" s="28">
        <v>43</v>
      </c>
      <c r="E3026" s="28">
        <v>44.5</v>
      </c>
      <c r="F3026" s="29" t="s">
        <v>786</v>
      </c>
      <c r="G3026" s="29" t="s">
        <v>2771</v>
      </c>
      <c r="H3026" s="28">
        <v>707</v>
      </c>
      <c r="I3026" s="29" t="s">
        <v>7936</v>
      </c>
      <c r="J3026" s="33" t="s">
        <v>8047</v>
      </c>
      <c r="K3026" s="29" t="s">
        <v>178</v>
      </c>
      <c r="L3026" s="29" t="s">
        <v>8038</v>
      </c>
      <c r="M3026" s="29" t="s">
        <v>2210</v>
      </c>
      <c r="N3026" s="28">
        <v>605307.9</v>
      </c>
      <c r="O3026" s="28">
        <v>6267186</v>
      </c>
      <c r="P3026" s="29" t="s">
        <v>8037</v>
      </c>
      <c r="Q3026" s="32" t="s">
        <v>207</v>
      </c>
      <c r="R3026" s="19"/>
      <c r="S3026" s="19"/>
      <c r="T3026" s="19"/>
      <c r="U3026" s="19"/>
      <c r="V3026" s="19"/>
      <c r="W3026" s="19"/>
      <c r="X3026" s="19"/>
      <c r="Y3026" s="19"/>
      <c r="Z3026" s="19"/>
      <c r="AA3026" s="19"/>
      <c r="AB3026" s="19"/>
      <c r="AC3026" s="19"/>
      <c r="AD3026" s="19"/>
      <c r="AE3026" s="19"/>
      <c r="AF3026" s="19"/>
      <c r="AG3026" s="19"/>
      <c r="AH3026" s="19"/>
      <c r="AI3026" s="19"/>
      <c r="AJ3026" s="19"/>
      <c r="AK3026" s="19"/>
      <c r="AL3026" s="31">
        <v>1195998</v>
      </c>
      <c r="AM3026" s="31">
        <v>1417963</v>
      </c>
      <c r="AN3026" s="31">
        <v>1023679</v>
      </c>
      <c r="AO3026" s="31">
        <v>1191095</v>
      </c>
      <c r="AP3026" s="31">
        <v>1010170.70703125</v>
      </c>
      <c r="AQ3026" s="31">
        <v>1167169.29296875</v>
      </c>
      <c r="AR3026" s="31">
        <v>1028928.71484375</v>
      </c>
      <c r="AS3026" s="31">
        <v>1115127.00390625</v>
      </c>
      <c r="AT3026" s="31">
        <v>1098250.43359375</v>
      </c>
      <c r="AU3026" s="31">
        <v>950349.28515625</v>
      </c>
      <c r="AV3026" s="31">
        <v>1308112.15234375</v>
      </c>
      <c r="AW3026" s="31">
        <v>1082063.982421875</v>
      </c>
      <c r="AX3026" s="31">
        <v>104059</v>
      </c>
      <c r="AY3026" s="31">
        <v>75026.4296875</v>
      </c>
      <c r="AZ3026" s="31">
        <v>179085.4296875</v>
      </c>
    </row>
    <row r="3027" spans="1:52" ht="15" customHeight="1">
      <c r="A3027" s="29" t="s">
        <v>8046</v>
      </c>
      <c r="B3027" s="34">
        <v>35443</v>
      </c>
      <c r="C3027" s="28">
        <v>600</v>
      </c>
      <c r="D3027" s="28">
        <v>43</v>
      </c>
      <c r="E3027" s="28">
        <v>44.5</v>
      </c>
      <c r="F3027" s="29" t="s">
        <v>786</v>
      </c>
      <c r="G3027" s="29" t="s">
        <v>2771</v>
      </c>
      <c r="H3027" s="28">
        <v>707</v>
      </c>
      <c r="I3027" s="29" t="s">
        <v>7936</v>
      </c>
      <c r="J3027" s="33" t="s">
        <v>8045</v>
      </c>
      <c r="K3027" s="29" t="s">
        <v>178</v>
      </c>
      <c r="L3027" s="29" t="s">
        <v>8038</v>
      </c>
      <c r="M3027" s="29" t="s">
        <v>2210</v>
      </c>
      <c r="N3027" s="28">
        <v>605415.80000000005</v>
      </c>
      <c r="O3027" s="28">
        <v>6267183</v>
      </c>
      <c r="P3027" s="29" t="s">
        <v>8037</v>
      </c>
      <c r="Q3027" s="32" t="s">
        <v>207</v>
      </c>
      <c r="R3027" s="19"/>
      <c r="S3027" s="19"/>
      <c r="T3027" s="19"/>
      <c r="U3027" s="19"/>
      <c r="V3027" s="19"/>
      <c r="W3027" s="19"/>
      <c r="X3027" s="19"/>
      <c r="Y3027" s="19"/>
      <c r="Z3027" s="19"/>
      <c r="AA3027" s="19"/>
      <c r="AB3027" s="19"/>
      <c r="AC3027" s="19"/>
      <c r="AD3027" s="19"/>
      <c r="AE3027" s="19"/>
      <c r="AF3027" s="19"/>
      <c r="AG3027" s="19"/>
      <c r="AH3027" s="19"/>
      <c r="AI3027" s="19"/>
      <c r="AJ3027" s="19"/>
      <c r="AK3027" s="19"/>
      <c r="AL3027" s="31">
        <v>1055109</v>
      </c>
      <c r="AM3027" s="31">
        <v>1249683</v>
      </c>
      <c r="AN3027" s="31">
        <v>1073606</v>
      </c>
      <c r="AO3027" s="31">
        <v>1091895</v>
      </c>
      <c r="AP3027" s="31">
        <v>977705.70703125</v>
      </c>
      <c r="AQ3027" s="31">
        <v>1167169.29296875</v>
      </c>
      <c r="AR3027" s="31">
        <v>1028928.71484375</v>
      </c>
      <c r="AS3027" s="31">
        <v>1115127.00390625</v>
      </c>
      <c r="AT3027" s="31">
        <v>1098250.43359375</v>
      </c>
      <c r="AU3027" s="31">
        <v>950349.28515625</v>
      </c>
      <c r="AV3027" s="31">
        <v>1308112.15234375</v>
      </c>
      <c r="AW3027" s="31">
        <v>1082063.982421875</v>
      </c>
      <c r="AX3027" s="31">
        <v>104059</v>
      </c>
      <c r="AY3027" s="31">
        <v>75026.4296875</v>
      </c>
      <c r="AZ3027" s="31">
        <v>179085.4296875</v>
      </c>
    </row>
    <row r="3028" spans="1:52" ht="15" customHeight="1">
      <c r="A3028" s="29" t="s">
        <v>8044</v>
      </c>
      <c r="B3028" s="34">
        <v>35443</v>
      </c>
      <c r="C3028" s="28">
        <v>600</v>
      </c>
      <c r="D3028" s="28">
        <v>43</v>
      </c>
      <c r="E3028" s="28">
        <v>44.5</v>
      </c>
      <c r="F3028" s="29" t="s">
        <v>786</v>
      </c>
      <c r="G3028" s="29" t="s">
        <v>2771</v>
      </c>
      <c r="H3028" s="28">
        <v>707</v>
      </c>
      <c r="I3028" s="29" t="s">
        <v>7936</v>
      </c>
      <c r="J3028" s="33" t="s">
        <v>8043</v>
      </c>
      <c r="K3028" s="29" t="s">
        <v>178</v>
      </c>
      <c r="L3028" s="29" t="s">
        <v>8038</v>
      </c>
      <c r="M3028" s="29" t="s">
        <v>2210</v>
      </c>
      <c r="N3028" s="28">
        <v>605425.19999999995</v>
      </c>
      <c r="O3028" s="28">
        <v>6267094</v>
      </c>
      <c r="P3028" s="29" t="s">
        <v>8037</v>
      </c>
      <c r="Q3028" s="32" t="s">
        <v>207</v>
      </c>
      <c r="R3028" s="19"/>
      <c r="S3028" s="19"/>
      <c r="T3028" s="19"/>
      <c r="U3028" s="19"/>
      <c r="V3028" s="19"/>
      <c r="W3028" s="19"/>
      <c r="X3028" s="19"/>
      <c r="Y3028" s="19"/>
      <c r="Z3028" s="19"/>
      <c r="AA3028" s="19"/>
      <c r="AB3028" s="19"/>
      <c r="AC3028" s="19"/>
      <c r="AD3028" s="19"/>
      <c r="AE3028" s="19"/>
      <c r="AF3028" s="19"/>
      <c r="AG3028" s="19"/>
      <c r="AH3028" s="19"/>
      <c r="AI3028" s="19"/>
      <c r="AJ3028" s="19"/>
      <c r="AK3028" s="19"/>
      <c r="AL3028" s="31">
        <v>1075361</v>
      </c>
      <c r="AM3028" s="31">
        <v>1251665</v>
      </c>
      <c r="AN3028" s="31">
        <v>1016303</v>
      </c>
      <c r="AO3028" s="31">
        <v>1095200</v>
      </c>
      <c r="AP3028" s="31">
        <v>1006322.70703125</v>
      </c>
      <c r="AQ3028" s="31">
        <v>1167169.29296875</v>
      </c>
      <c r="AR3028" s="19"/>
      <c r="AS3028" s="31">
        <v>818180.71484375</v>
      </c>
      <c r="AT3028" s="31">
        <v>1098250.43359375</v>
      </c>
      <c r="AU3028" s="31">
        <v>950349.28515625</v>
      </c>
      <c r="AV3028" s="31">
        <v>1308112.15234375</v>
      </c>
      <c r="AW3028" s="31">
        <v>1082063.982421875</v>
      </c>
      <c r="AX3028" s="31">
        <v>104059</v>
      </c>
      <c r="AY3028" s="31">
        <v>75026.4296875</v>
      </c>
      <c r="AZ3028" s="31">
        <v>179085.4296875</v>
      </c>
    </row>
    <row r="3029" spans="1:52" ht="15" customHeight="1">
      <c r="A3029" s="29" t="s">
        <v>8042</v>
      </c>
      <c r="B3029" s="34">
        <v>35443</v>
      </c>
      <c r="C3029" s="28">
        <v>600</v>
      </c>
      <c r="D3029" s="28">
        <v>43</v>
      </c>
      <c r="E3029" s="28">
        <v>44.5</v>
      </c>
      <c r="F3029" s="29" t="s">
        <v>786</v>
      </c>
      <c r="G3029" s="29" t="s">
        <v>2771</v>
      </c>
      <c r="H3029" s="28">
        <v>707</v>
      </c>
      <c r="I3029" s="29" t="s">
        <v>7936</v>
      </c>
      <c r="J3029" s="33" t="s">
        <v>8041</v>
      </c>
      <c r="K3029" s="29" t="s">
        <v>178</v>
      </c>
      <c r="L3029" s="29" t="s">
        <v>8038</v>
      </c>
      <c r="M3029" s="29" t="s">
        <v>2210</v>
      </c>
      <c r="N3029" s="28">
        <v>605434.4</v>
      </c>
      <c r="O3029" s="28">
        <v>6267004</v>
      </c>
      <c r="P3029" s="29" t="s">
        <v>8037</v>
      </c>
      <c r="Q3029" s="32" t="s">
        <v>207</v>
      </c>
      <c r="R3029" s="19"/>
      <c r="S3029" s="19"/>
      <c r="T3029" s="19"/>
      <c r="U3029" s="19"/>
      <c r="V3029" s="19"/>
      <c r="W3029" s="19"/>
      <c r="X3029" s="19"/>
      <c r="Y3029" s="19"/>
      <c r="Z3029" s="19"/>
      <c r="AA3029" s="19"/>
      <c r="AB3029" s="19"/>
      <c r="AC3029" s="19"/>
      <c r="AD3029" s="19"/>
      <c r="AE3029" s="19"/>
      <c r="AF3029" s="19"/>
      <c r="AG3029" s="19"/>
      <c r="AH3029" s="19"/>
      <c r="AI3029" s="19"/>
      <c r="AJ3029" s="19"/>
      <c r="AK3029" s="19"/>
      <c r="AL3029" s="31">
        <v>1103619</v>
      </c>
      <c r="AM3029" s="31">
        <v>1318906</v>
      </c>
      <c r="AN3029" s="31">
        <v>1100343</v>
      </c>
      <c r="AO3029" s="31">
        <v>1155555</v>
      </c>
      <c r="AP3029" s="31">
        <v>1009797.70703125</v>
      </c>
      <c r="AQ3029" s="31">
        <v>1167169.29296875</v>
      </c>
      <c r="AR3029" s="31">
        <v>1028928.71484375</v>
      </c>
      <c r="AS3029" s="31">
        <v>1115127.00390625</v>
      </c>
      <c r="AT3029" s="31">
        <v>1098250.43359375</v>
      </c>
      <c r="AU3029" s="31">
        <v>950349.28515625</v>
      </c>
      <c r="AV3029" s="31">
        <v>1308112.15234375</v>
      </c>
      <c r="AW3029" s="31">
        <v>1082063.982421875</v>
      </c>
      <c r="AX3029" s="31">
        <v>104059</v>
      </c>
      <c r="AY3029" s="31">
        <v>75026.4296875</v>
      </c>
      <c r="AZ3029" s="31">
        <v>179085.4296875</v>
      </c>
    </row>
    <row r="3030" spans="1:52" ht="15" customHeight="1">
      <c r="A3030" s="29" t="s">
        <v>8040</v>
      </c>
      <c r="B3030" s="34">
        <v>35443</v>
      </c>
      <c r="C3030" s="28">
        <v>600</v>
      </c>
      <c r="D3030" s="28">
        <v>43</v>
      </c>
      <c r="E3030" s="28">
        <v>44.5</v>
      </c>
      <c r="F3030" s="29" t="s">
        <v>786</v>
      </c>
      <c r="G3030" s="29" t="s">
        <v>2771</v>
      </c>
      <c r="H3030" s="28">
        <v>707</v>
      </c>
      <c r="I3030" s="29" t="s">
        <v>7936</v>
      </c>
      <c r="J3030" s="33" t="s">
        <v>8039</v>
      </c>
      <c r="K3030" s="29" t="s">
        <v>178</v>
      </c>
      <c r="L3030" s="29" t="s">
        <v>8038</v>
      </c>
      <c r="M3030" s="29" t="s">
        <v>2210</v>
      </c>
      <c r="N3030" s="28">
        <v>605443.4</v>
      </c>
      <c r="O3030" s="28">
        <v>6266915</v>
      </c>
      <c r="P3030" s="29" t="s">
        <v>8037</v>
      </c>
      <c r="Q3030" s="32" t="s">
        <v>207</v>
      </c>
      <c r="R3030" s="19"/>
      <c r="S3030" s="19"/>
      <c r="T3030" s="19"/>
      <c r="U3030" s="19"/>
      <c r="V3030" s="19"/>
      <c r="W3030" s="19"/>
      <c r="X3030" s="19"/>
      <c r="Y3030" s="19"/>
      <c r="Z3030" s="19"/>
      <c r="AA3030" s="19"/>
      <c r="AB3030" s="19"/>
      <c r="AC3030" s="19"/>
      <c r="AD3030" s="19"/>
      <c r="AE3030" s="19"/>
      <c r="AF3030" s="19"/>
      <c r="AG3030" s="19"/>
      <c r="AH3030" s="19"/>
      <c r="AI3030" s="19"/>
      <c r="AJ3030" s="19"/>
      <c r="AK3030" s="19"/>
      <c r="AL3030" s="31">
        <v>1207428</v>
      </c>
      <c r="AM3030" s="31">
        <v>1491912</v>
      </c>
      <c r="AN3030" s="31">
        <v>1220597</v>
      </c>
      <c r="AO3030" s="31">
        <v>1291913</v>
      </c>
      <c r="AP3030" s="31">
        <v>1032625.70703125</v>
      </c>
      <c r="AQ3030" s="31">
        <v>1167169.29296875</v>
      </c>
      <c r="AR3030" s="31">
        <v>1028928.71484375</v>
      </c>
      <c r="AS3030" s="31">
        <v>1115127.00390625</v>
      </c>
      <c r="AT3030" s="31">
        <v>1098250.43359375</v>
      </c>
      <c r="AU3030" s="31">
        <v>950349.28515625</v>
      </c>
      <c r="AV3030" s="31">
        <v>1308112.15234375</v>
      </c>
      <c r="AW3030" s="31">
        <v>1082063.982421875</v>
      </c>
      <c r="AX3030" s="31">
        <v>104059</v>
      </c>
      <c r="AY3030" s="31">
        <v>75026.4296875</v>
      </c>
      <c r="AZ3030" s="31">
        <v>179085.4296875</v>
      </c>
    </row>
    <row r="3031" spans="1:52" ht="15" customHeight="1">
      <c r="A3031" s="29" t="s">
        <v>8036</v>
      </c>
      <c r="B3031" s="34">
        <v>33339</v>
      </c>
      <c r="C3031" s="28">
        <v>160</v>
      </c>
      <c r="D3031" s="28">
        <v>24.6</v>
      </c>
      <c r="E3031" s="28">
        <v>32.700000000000003</v>
      </c>
      <c r="F3031" s="29" t="s">
        <v>786</v>
      </c>
      <c r="G3031" s="29" t="s">
        <v>204</v>
      </c>
      <c r="H3031" s="28">
        <v>707</v>
      </c>
      <c r="I3031" s="29" t="s">
        <v>7936</v>
      </c>
      <c r="J3031" s="33" t="s">
        <v>8035</v>
      </c>
      <c r="K3031" s="29" t="s">
        <v>178</v>
      </c>
      <c r="L3031" s="29" t="s">
        <v>8034</v>
      </c>
      <c r="M3031" s="29" t="s">
        <v>8033</v>
      </c>
      <c r="N3031" s="28">
        <v>616983.6</v>
      </c>
      <c r="O3031" s="28">
        <v>6255886</v>
      </c>
      <c r="P3031" s="29" t="s">
        <v>8032</v>
      </c>
      <c r="Q3031" s="32" t="s">
        <v>207</v>
      </c>
      <c r="R3031" s="19"/>
      <c r="S3031" s="19"/>
      <c r="T3031" s="19"/>
      <c r="U3031" s="19"/>
      <c r="V3031" s="19"/>
      <c r="W3031" s="19"/>
      <c r="X3031" s="19"/>
      <c r="Y3031" s="19"/>
      <c r="Z3031" s="19"/>
      <c r="AA3031" s="19"/>
      <c r="AB3031" s="19"/>
      <c r="AC3031" s="19"/>
      <c r="AD3031" s="19"/>
      <c r="AE3031" s="19"/>
      <c r="AF3031" s="31">
        <v>241134.15625</v>
      </c>
      <c r="AG3031" s="31">
        <v>352227</v>
      </c>
      <c r="AH3031" s="31">
        <v>393603</v>
      </c>
      <c r="AI3031" s="31">
        <v>414852</v>
      </c>
      <c r="AJ3031" s="31">
        <v>375585</v>
      </c>
      <c r="AK3031" s="31">
        <v>340259</v>
      </c>
      <c r="AL3031" s="31">
        <v>344183</v>
      </c>
      <c r="AM3031" s="31">
        <v>386977</v>
      </c>
      <c r="AN3031" s="31">
        <v>323538</v>
      </c>
      <c r="AO3031" s="31">
        <v>372738</v>
      </c>
      <c r="AP3031" s="31">
        <v>335344</v>
      </c>
      <c r="AQ3031" s="31">
        <v>353987</v>
      </c>
      <c r="AR3031" s="31">
        <v>313853.298828125</v>
      </c>
      <c r="AS3031" s="31">
        <v>330207.40234375</v>
      </c>
      <c r="AT3031" s="31">
        <v>328994.2021484375</v>
      </c>
      <c r="AU3031" s="31">
        <v>296650.00048828125</v>
      </c>
      <c r="AV3031" s="31">
        <v>364958.2001953125</v>
      </c>
      <c r="AW3031" s="31">
        <v>331414.203125</v>
      </c>
      <c r="AX3031" s="31">
        <v>35223.1015625</v>
      </c>
      <c r="AY3031" s="31">
        <v>27312.599609375</v>
      </c>
      <c r="AZ3031" s="31">
        <v>62535.701171875</v>
      </c>
    </row>
    <row r="3032" spans="1:52" ht="15" customHeight="1">
      <c r="A3032" s="29" t="s">
        <v>8031</v>
      </c>
      <c r="B3032" s="34">
        <v>33578</v>
      </c>
      <c r="C3032" s="28">
        <v>150</v>
      </c>
      <c r="D3032" s="28">
        <v>24.6</v>
      </c>
      <c r="E3032" s="28">
        <v>32.5</v>
      </c>
      <c r="F3032" s="29" t="s">
        <v>786</v>
      </c>
      <c r="G3032" s="29" t="s">
        <v>8023</v>
      </c>
      <c r="H3032" s="28">
        <v>707</v>
      </c>
      <c r="I3032" s="29" t="s">
        <v>7936</v>
      </c>
      <c r="J3032" s="33" t="s">
        <v>8030</v>
      </c>
      <c r="K3032" s="29" t="s">
        <v>178</v>
      </c>
      <c r="L3032" s="29" t="s">
        <v>8026</v>
      </c>
      <c r="M3032" s="29" t="s">
        <v>370</v>
      </c>
      <c r="N3032" s="28">
        <v>606022.6</v>
      </c>
      <c r="O3032" s="28">
        <v>6248163</v>
      </c>
      <c r="P3032" s="29" t="s">
        <v>8029</v>
      </c>
      <c r="Q3032" s="32" t="s">
        <v>207</v>
      </c>
      <c r="R3032" s="19"/>
      <c r="S3032" s="19"/>
      <c r="T3032" s="19"/>
      <c r="U3032" s="19"/>
      <c r="V3032" s="19"/>
      <c r="W3032" s="19"/>
      <c r="X3032" s="19"/>
      <c r="Y3032" s="19"/>
      <c r="Z3032" s="19"/>
      <c r="AA3032" s="19"/>
      <c r="AB3032" s="19"/>
      <c r="AC3032" s="19"/>
      <c r="AD3032" s="19"/>
      <c r="AE3032" s="19"/>
      <c r="AF3032" s="31">
        <v>0</v>
      </c>
      <c r="AG3032" s="31">
        <v>292419</v>
      </c>
      <c r="AH3032" s="31">
        <v>287156</v>
      </c>
      <c r="AI3032" s="31">
        <v>303742</v>
      </c>
      <c r="AJ3032" s="31">
        <v>272297</v>
      </c>
      <c r="AK3032" s="31">
        <v>240314</v>
      </c>
      <c r="AL3032" s="31">
        <v>246621</v>
      </c>
      <c r="AM3032" s="31">
        <v>277299</v>
      </c>
      <c r="AN3032" s="31">
        <v>231192</v>
      </c>
      <c r="AO3032" s="31">
        <v>248998</v>
      </c>
      <c r="AP3032" s="31">
        <v>210580</v>
      </c>
      <c r="AQ3032" s="31">
        <v>241133</v>
      </c>
      <c r="AR3032" s="31">
        <v>206067.8076171875</v>
      </c>
      <c r="AS3032" s="31">
        <v>227098.375</v>
      </c>
      <c r="AT3032" s="31">
        <v>224719.4052734375</v>
      </c>
      <c r="AU3032" s="31">
        <v>197810.80712890625</v>
      </c>
      <c r="AV3032" s="31">
        <v>254933.4150390625</v>
      </c>
      <c r="AW3032" s="31">
        <v>214814.0412902832</v>
      </c>
      <c r="AX3032" s="31">
        <v>24137.189453125</v>
      </c>
      <c r="AY3032" s="31">
        <v>14335.2001953125</v>
      </c>
      <c r="AZ3032" s="31">
        <v>38472.3896484375</v>
      </c>
    </row>
    <row r="3033" spans="1:52" ht="15" customHeight="1">
      <c r="A3033" s="29" t="s">
        <v>8028</v>
      </c>
      <c r="B3033" s="34">
        <v>33898</v>
      </c>
      <c r="C3033" s="28">
        <v>150</v>
      </c>
      <c r="D3033" s="28">
        <v>24.6</v>
      </c>
      <c r="E3033" s="28">
        <v>32.5</v>
      </c>
      <c r="F3033" s="29" t="s">
        <v>786</v>
      </c>
      <c r="G3033" s="29" t="s">
        <v>8023</v>
      </c>
      <c r="H3033" s="28">
        <v>707</v>
      </c>
      <c r="I3033" s="29" t="s">
        <v>7936</v>
      </c>
      <c r="J3033" s="33" t="s">
        <v>8027</v>
      </c>
      <c r="K3033" s="29" t="s">
        <v>178</v>
      </c>
      <c r="L3033" s="29" t="s">
        <v>8026</v>
      </c>
      <c r="M3033" s="29" t="s">
        <v>370</v>
      </c>
      <c r="N3033" s="28">
        <v>605851.9</v>
      </c>
      <c r="O3033" s="28">
        <v>6248254</v>
      </c>
      <c r="P3033" s="29" t="s">
        <v>8025</v>
      </c>
      <c r="Q3033" s="32" t="s">
        <v>3133</v>
      </c>
      <c r="R3033" s="19"/>
      <c r="S3033" s="19"/>
      <c r="T3033" s="19"/>
      <c r="U3033" s="19"/>
      <c r="V3033" s="19"/>
      <c r="W3033" s="19"/>
      <c r="X3033" s="19"/>
      <c r="Y3033" s="19"/>
      <c r="Z3033" s="19"/>
      <c r="AA3033" s="19"/>
      <c r="AB3033" s="19"/>
      <c r="AC3033" s="19"/>
      <c r="AD3033" s="19"/>
      <c r="AE3033" s="19"/>
      <c r="AF3033" s="19"/>
      <c r="AG3033" s="19"/>
      <c r="AH3033" s="19"/>
      <c r="AI3033" s="31">
        <v>131150</v>
      </c>
      <c r="AJ3033" s="31">
        <v>278020</v>
      </c>
      <c r="AK3033" s="31">
        <v>239710</v>
      </c>
      <c r="AL3033" s="31">
        <v>247300</v>
      </c>
      <c r="AM3033" s="31">
        <v>273580</v>
      </c>
      <c r="AN3033" s="31">
        <v>234065</v>
      </c>
      <c r="AO3033" s="31">
        <v>253592</v>
      </c>
      <c r="AP3033" s="31">
        <v>215276</v>
      </c>
      <c r="AQ3033" s="31">
        <v>230591</v>
      </c>
      <c r="AR3033" s="31">
        <v>199582.1201171875</v>
      </c>
      <c r="AS3033" s="31">
        <v>221680.60400390625</v>
      </c>
      <c r="AT3033" s="31">
        <v>218637.83642578125</v>
      </c>
      <c r="AU3033" s="31">
        <v>193857.74169921875</v>
      </c>
      <c r="AV3033" s="31">
        <v>251068.74951171875</v>
      </c>
      <c r="AW3033" s="31">
        <v>237788.39453125</v>
      </c>
      <c r="AX3033" s="31">
        <v>23309.25390625</v>
      </c>
      <c r="AY3033" s="31">
        <v>13965.4345703125</v>
      </c>
      <c r="AZ3033" s="31">
        <v>37274.6884765625</v>
      </c>
    </row>
    <row r="3034" spans="1:52" ht="15" customHeight="1">
      <c r="A3034" s="29" t="s">
        <v>8024</v>
      </c>
      <c r="B3034" s="34">
        <v>34465</v>
      </c>
      <c r="C3034" s="28">
        <v>55</v>
      </c>
      <c r="D3034" s="28">
        <v>8</v>
      </c>
      <c r="E3034" s="28">
        <v>23</v>
      </c>
      <c r="F3034" s="29" t="s">
        <v>220</v>
      </c>
      <c r="G3034" s="29" t="s">
        <v>8018</v>
      </c>
      <c r="H3034" s="28">
        <v>707</v>
      </c>
      <c r="I3034" s="29" t="s">
        <v>7936</v>
      </c>
      <c r="J3034" s="33" t="s">
        <v>8022</v>
      </c>
      <c r="K3034" s="29" t="s">
        <v>178</v>
      </c>
      <c r="L3034" s="29" t="s">
        <v>8021</v>
      </c>
      <c r="M3034" s="29" t="s">
        <v>1088</v>
      </c>
      <c r="N3034" s="28">
        <v>616120.80000000005</v>
      </c>
      <c r="O3034" s="28">
        <v>6260546</v>
      </c>
      <c r="P3034" s="29" t="s">
        <v>8020</v>
      </c>
      <c r="Q3034" s="32" t="s">
        <v>368</v>
      </c>
      <c r="R3034" s="19"/>
      <c r="S3034" s="19"/>
      <c r="T3034" s="19"/>
      <c r="U3034" s="19"/>
      <c r="V3034" s="19"/>
      <c r="W3034" s="19"/>
      <c r="X3034" s="19"/>
      <c r="Y3034" s="19"/>
      <c r="Z3034" s="19"/>
      <c r="AA3034" s="19"/>
      <c r="AB3034" s="19"/>
      <c r="AC3034" s="19"/>
      <c r="AD3034" s="19"/>
      <c r="AE3034" s="19"/>
      <c r="AF3034" s="19"/>
      <c r="AG3034" s="19"/>
      <c r="AH3034" s="19"/>
      <c r="AI3034" s="31">
        <v>70583</v>
      </c>
      <c r="AJ3034" s="31">
        <v>121000</v>
      </c>
      <c r="AK3034" s="31">
        <v>121000</v>
      </c>
      <c r="AL3034" s="31">
        <v>121000</v>
      </c>
      <c r="AM3034" s="31">
        <v>121000</v>
      </c>
      <c r="AN3034" s="31">
        <v>121000</v>
      </c>
      <c r="AO3034" s="31">
        <v>121000</v>
      </c>
      <c r="AP3034" s="31">
        <v>50250</v>
      </c>
      <c r="AQ3034" s="31">
        <v>79939</v>
      </c>
      <c r="AR3034" s="31">
        <v>120394.0009765625</v>
      </c>
      <c r="AS3034" s="31">
        <v>92535</v>
      </c>
      <c r="AT3034" s="31">
        <v>84300</v>
      </c>
      <c r="AU3034" s="31">
        <v>78662</v>
      </c>
      <c r="AV3034" s="31">
        <v>80294</v>
      </c>
      <c r="AW3034" s="31">
        <v>53835</v>
      </c>
      <c r="AX3034" s="31">
        <v>3022</v>
      </c>
      <c r="AY3034" s="31">
        <v>1621</v>
      </c>
      <c r="AZ3034" s="31">
        <v>4643</v>
      </c>
    </row>
    <row r="3035" spans="1:52" ht="15" customHeight="1">
      <c r="A3035" s="29" t="s">
        <v>8019</v>
      </c>
      <c r="B3035" s="34">
        <v>35738</v>
      </c>
      <c r="C3035" s="28">
        <v>600</v>
      </c>
      <c r="D3035" s="28">
        <v>43</v>
      </c>
      <c r="E3035" s="28">
        <v>46</v>
      </c>
      <c r="F3035" s="29" t="s">
        <v>2104</v>
      </c>
      <c r="G3035" s="29" t="s">
        <v>3761</v>
      </c>
      <c r="H3035" s="28">
        <v>707</v>
      </c>
      <c r="I3035" s="29" t="s">
        <v>7936</v>
      </c>
      <c r="J3035" s="33" t="s">
        <v>8017</v>
      </c>
      <c r="K3035" s="29" t="s">
        <v>178</v>
      </c>
      <c r="L3035" s="29" t="s">
        <v>8008</v>
      </c>
      <c r="M3035" s="29" t="s">
        <v>3055</v>
      </c>
      <c r="N3035" s="28">
        <v>606520.9</v>
      </c>
      <c r="O3035" s="28">
        <v>6246082</v>
      </c>
      <c r="P3035" s="29" t="s">
        <v>8007</v>
      </c>
      <c r="Q3035" s="32" t="s">
        <v>174</v>
      </c>
      <c r="R3035" s="19"/>
      <c r="S3035" s="19"/>
      <c r="T3035" s="19"/>
      <c r="U3035" s="19"/>
      <c r="V3035" s="19"/>
      <c r="W3035" s="19"/>
      <c r="X3035" s="19"/>
      <c r="Y3035" s="19"/>
      <c r="Z3035" s="19"/>
      <c r="AA3035" s="19"/>
      <c r="AB3035" s="19"/>
      <c r="AC3035" s="19"/>
      <c r="AD3035" s="19"/>
      <c r="AE3035" s="19"/>
      <c r="AF3035" s="19"/>
      <c r="AG3035" s="19"/>
      <c r="AH3035" s="19"/>
      <c r="AI3035" s="19"/>
      <c r="AJ3035" s="19"/>
      <c r="AK3035" s="19"/>
      <c r="AL3035" s="31">
        <v>187411</v>
      </c>
      <c r="AM3035" s="31">
        <v>1356979.25</v>
      </c>
      <c r="AN3035" s="31">
        <v>1211532.75</v>
      </c>
      <c r="AO3035" s="31">
        <v>1311631</v>
      </c>
      <c r="AP3035" s="31">
        <v>1115140.609375</v>
      </c>
      <c r="AQ3035" s="31">
        <v>1130573.2109375</v>
      </c>
      <c r="AR3035" s="31">
        <v>1088850.80078125</v>
      </c>
      <c r="AS3035" s="31">
        <v>1169991.5</v>
      </c>
      <c r="AT3035" s="31">
        <v>1133786.89453125</v>
      </c>
      <c r="AU3035" s="31">
        <v>1012196.5</v>
      </c>
      <c r="AV3035" s="31">
        <v>1197867.5</v>
      </c>
      <c r="AW3035" s="31">
        <v>1116890</v>
      </c>
      <c r="AX3035" s="31">
        <v>119084.5</v>
      </c>
      <c r="AY3035" s="31">
        <v>73863.5</v>
      </c>
      <c r="AZ3035" s="31">
        <v>192948</v>
      </c>
    </row>
    <row r="3036" spans="1:52" ht="15" customHeight="1">
      <c r="A3036" s="29" t="s">
        <v>8016</v>
      </c>
      <c r="B3036" s="34">
        <v>35738</v>
      </c>
      <c r="C3036" s="28">
        <v>600</v>
      </c>
      <c r="D3036" s="28">
        <v>43</v>
      </c>
      <c r="E3036" s="28">
        <v>46</v>
      </c>
      <c r="F3036" s="29" t="s">
        <v>2104</v>
      </c>
      <c r="G3036" s="29" t="s">
        <v>3761</v>
      </c>
      <c r="H3036" s="28">
        <v>707</v>
      </c>
      <c r="I3036" s="29" t="s">
        <v>7936</v>
      </c>
      <c r="J3036" s="33" t="s">
        <v>8015</v>
      </c>
      <c r="K3036" s="29" t="s">
        <v>178</v>
      </c>
      <c r="L3036" s="29" t="s">
        <v>8008</v>
      </c>
      <c r="M3036" s="29" t="s">
        <v>1417</v>
      </c>
      <c r="N3036" s="28">
        <v>606734.80000000005</v>
      </c>
      <c r="O3036" s="28">
        <v>6246102</v>
      </c>
      <c r="P3036" s="29" t="s">
        <v>8007</v>
      </c>
      <c r="Q3036" s="32" t="s">
        <v>174</v>
      </c>
      <c r="R3036" s="19"/>
      <c r="S3036" s="19"/>
      <c r="T3036" s="19"/>
      <c r="U3036" s="19"/>
      <c r="V3036" s="19"/>
      <c r="W3036" s="19"/>
      <c r="X3036" s="19"/>
      <c r="Y3036" s="19"/>
      <c r="Z3036" s="19"/>
      <c r="AA3036" s="19"/>
      <c r="AB3036" s="19"/>
      <c r="AC3036" s="19"/>
      <c r="AD3036" s="19"/>
      <c r="AE3036" s="19"/>
      <c r="AF3036" s="19"/>
      <c r="AG3036" s="19"/>
      <c r="AH3036" s="19"/>
      <c r="AI3036" s="19"/>
      <c r="AJ3036" s="19"/>
      <c r="AK3036" s="19"/>
      <c r="AL3036" s="31">
        <v>187411</v>
      </c>
      <c r="AM3036" s="31">
        <v>1356979.25</v>
      </c>
      <c r="AN3036" s="31">
        <v>1211532.75</v>
      </c>
      <c r="AO3036" s="31">
        <v>1311631</v>
      </c>
      <c r="AP3036" s="31">
        <v>1115140.609375</v>
      </c>
      <c r="AQ3036" s="31">
        <v>1130573.2109375</v>
      </c>
      <c r="AR3036" s="31">
        <v>1088850.80078125</v>
      </c>
      <c r="AS3036" s="31">
        <v>1169991.5</v>
      </c>
      <c r="AT3036" s="31">
        <v>1133786.89453125</v>
      </c>
      <c r="AU3036" s="31">
        <v>1012196.5</v>
      </c>
      <c r="AV3036" s="31">
        <v>1197867.5</v>
      </c>
      <c r="AW3036" s="31">
        <v>1116890</v>
      </c>
      <c r="AX3036" s="31">
        <v>119084.5</v>
      </c>
      <c r="AY3036" s="31">
        <v>73863.5</v>
      </c>
      <c r="AZ3036" s="31">
        <v>192948</v>
      </c>
    </row>
    <row r="3037" spans="1:52" ht="15" customHeight="1">
      <c r="A3037" s="29" t="s">
        <v>8014</v>
      </c>
      <c r="B3037" s="34">
        <v>35738</v>
      </c>
      <c r="C3037" s="28">
        <v>600</v>
      </c>
      <c r="D3037" s="28">
        <v>43</v>
      </c>
      <c r="E3037" s="28">
        <v>46</v>
      </c>
      <c r="F3037" s="29" t="s">
        <v>2104</v>
      </c>
      <c r="G3037" s="29" t="s">
        <v>3761</v>
      </c>
      <c r="H3037" s="28">
        <v>707</v>
      </c>
      <c r="I3037" s="29" t="s">
        <v>7936</v>
      </c>
      <c r="J3037" s="33" t="s">
        <v>8013</v>
      </c>
      <c r="K3037" s="29" t="s">
        <v>178</v>
      </c>
      <c r="L3037" s="29" t="s">
        <v>8008</v>
      </c>
      <c r="M3037" s="29" t="s">
        <v>1417</v>
      </c>
      <c r="N3037" s="28">
        <v>606949</v>
      </c>
      <c r="O3037" s="28">
        <v>6246122</v>
      </c>
      <c r="P3037" s="29" t="s">
        <v>8007</v>
      </c>
      <c r="Q3037" s="32" t="s">
        <v>174</v>
      </c>
      <c r="R3037" s="19"/>
      <c r="S3037" s="19"/>
      <c r="T3037" s="19"/>
      <c r="U3037" s="19"/>
      <c r="V3037" s="19"/>
      <c r="W3037" s="19"/>
      <c r="X3037" s="19"/>
      <c r="Y3037" s="19"/>
      <c r="Z3037" s="19"/>
      <c r="AA3037" s="19"/>
      <c r="AB3037" s="19"/>
      <c r="AC3037" s="19"/>
      <c r="AD3037" s="19"/>
      <c r="AE3037" s="19"/>
      <c r="AF3037" s="19"/>
      <c r="AG3037" s="19"/>
      <c r="AH3037" s="19"/>
      <c r="AI3037" s="19"/>
      <c r="AJ3037" s="19"/>
      <c r="AK3037" s="19"/>
      <c r="AL3037" s="31">
        <v>187411</v>
      </c>
      <c r="AM3037" s="31">
        <v>1356979.25</v>
      </c>
      <c r="AN3037" s="31">
        <v>1211532.75</v>
      </c>
      <c r="AO3037" s="31">
        <v>1311631</v>
      </c>
      <c r="AP3037" s="31">
        <v>1115140.609375</v>
      </c>
      <c r="AQ3037" s="31">
        <v>1130573.2109375</v>
      </c>
      <c r="AR3037" s="31">
        <v>1088850.80078125</v>
      </c>
      <c r="AS3037" s="31">
        <v>1169991.5</v>
      </c>
      <c r="AT3037" s="31">
        <v>1133786.89453125</v>
      </c>
      <c r="AU3037" s="31">
        <v>1012196.5</v>
      </c>
      <c r="AV3037" s="31">
        <v>1197867.5</v>
      </c>
      <c r="AW3037" s="31">
        <v>1116890</v>
      </c>
      <c r="AX3037" s="31">
        <v>119084.5</v>
      </c>
      <c r="AY3037" s="31">
        <v>73863.5</v>
      </c>
      <c r="AZ3037" s="31">
        <v>192948</v>
      </c>
    </row>
    <row r="3038" spans="1:52" ht="15" customHeight="1">
      <c r="A3038" s="29" t="s">
        <v>8012</v>
      </c>
      <c r="B3038" s="34">
        <v>35738</v>
      </c>
      <c r="C3038" s="28">
        <v>600</v>
      </c>
      <c r="D3038" s="28">
        <v>43</v>
      </c>
      <c r="E3038" s="28">
        <v>46</v>
      </c>
      <c r="F3038" s="29" t="s">
        <v>2104</v>
      </c>
      <c r="G3038" s="29" t="s">
        <v>3761</v>
      </c>
      <c r="H3038" s="28">
        <v>707</v>
      </c>
      <c r="I3038" s="29" t="s">
        <v>7936</v>
      </c>
      <c r="J3038" s="33" t="s">
        <v>8011</v>
      </c>
      <c r="K3038" s="29" t="s">
        <v>178</v>
      </c>
      <c r="L3038" s="29" t="s">
        <v>8008</v>
      </c>
      <c r="M3038" s="29" t="s">
        <v>1417</v>
      </c>
      <c r="N3038" s="28">
        <v>607163.1</v>
      </c>
      <c r="O3038" s="28">
        <v>6246143</v>
      </c>
      <c r="P3038" s="29" t="s">
        <v>8007</v>
      </c>
      <c r="Q3038" s="32" t="s">
        <v>174</v>
      </c>
      <c r="R3038" s="19"/>
      <c r="S3038" s="19"/>
      <c r="T3038" s="19"/>
      <c r="U3038" s="19"/>
      <c r="V3038" s="19"/>
      <c r="W3038" s="19"/>
      <c r="X3038" s="19"/>
      <c r="Y3038" s="19"/>
      <c r="Z3038" s="19"/>
      <c r="AA3038" s="19"/>
      <c r="AB3038" s="19"/>
      <c r="AC3038" s="19"/>
      <c r="AD3038" s="19"/>
      <c r="AE3038" s="19"/>
      <c r="AF3038" s="19"/>
      <c r="AG3038" s="19"/>
      <c r="AH3038" s="19"/>
      <c r="AI3038" s="19"/>
      <c r="AJ3038" s="19"/>
      <c r="AK3038" s="19"/>
      <c r="AL3038" s="31">
        <v>187411</v>
      </c>
      <c r="AM3038" s="31">
        <v>1356979.25</v>
      </c>
      <c r="AN3038" s="31">
        <v>1211532.75</v>
      </c>
      <c r="AO3038" s="31">
        <v>1311631</v>
      </c>
      <c r="AP3038" s="31">
        <v>1115140.609375</v>
      </c>
      <c r="AQ3038" s="31">
        <v>1130573.2109375</v>
      </c>
      <c r="AR3038" s="31">
        <v>1088850.80078125</v>
      </c>
      <c r="AS3038" s="31">
        <v>1169991.5</v>
      </c>
      <c r="AT3038" s="31">
        <v>1133786.89453125</v>
      </c>
      <c r="AU3038" s="31">
        <v>1012196.5</v>
      </c>
      <c r="AV3038" s="31">
        <v>1197867.5</v>
      </c>
      <c r="AW3038" s="31">
        <v>1116890</v>
      </c>
      <c r="AX3038" s="31">
        <v>119084.5</v>
      </c>
      <c r="AY3038" s="31">
        <v>73863.5</v>
      </c>
      <c r="AZ3038" s="31">
        <v>192948</v>
      </c>
    </row>
    <row r="3039" spans="1:52" ht="15" customHeight="1">
      <c r="A3039" s="29" t="s">
        <v>8010</v>
      </c>
      <c r="B3039" s="34">
        <v>35738</v>
      </c>
      <c r="C3039" s="28">
        <v>600</v>
      </c>
      <c r="D3039" s="28">
        <v>43</v>
      </c>
      <c r="E3039" s="28">
        <v>46</v>
      </c>
      <c r="F3039" s="29" t="s">
        <v>2104</v>
      </c>
      <c r="G3039" s="29" t="s">
        <v>3761</v>
      </c>
      <c r="H3039" s="28">
        <v>707</v>
      </c>
      <c r="I3039" s="29" t="s">
        <v>7936</v>
      </c>
      <c r="J3039" s="33" t="s">
        <v>8009</v>
      </c>
      <c r="K3039" s="29" t="s">
        <v>178</v>
      </c>
      <c r="L3039" s="29" t="s">
        <v>8008</v>
      </c>
      <c r="M3039" s="29" t="s">
        <v>2275</v>
      </c>
      <c r="N3039" s="28">
        <v>607376.6</v>
      </c>
      <c r="O3039" s="28">
        <v>6246163</v>
      </c>
      <c r="P3039" s="29" t="s">
        <v>8007</v>
      </c>
      <c r="Q3039" s="32" t="s">
        <v>174</v>
      </c>
      <c r="R3039" s="19"/>
      <c r="S3039" s="19"/>
      <c r="T3039" s="19"/>
      <c r="U3039" s="19"/>
      <c r="V3039" s="19"/>
      <c r="W3039" s="19"/>
      <c r="X3039" s="19"/>
      <c r="Y3039" s="19"/>
      <c r="Z3039" s="19"/>
      <c r="AA3039" s="19"/>
      <c r="AB3039" s="19"/>
      <c r="AC3039" s="19"/>
      <c r="AD3039" s="19"/>
      <c r="AE3039" s="19"/>
      <c r="AF3039" s="19"/>
      <c r="AG3039" s="19"/>
      <c r="AH3039" s="19"/>
      <c r="AI3039" s="19"/>
      <c r="AJ3039" s="19"/>
      <c r="AK3039" s="19"/>
      <c r="AL3039" s="31">
        <v>187411</v>
      </c>
      <c r="AM3039" s="31">
        <v>1356979.25</v>
      </c>
      <c r="AN3039" s="31">
        <v>1211532.75</v>
      </c>
      <c r="AO3039" s="31">
        <v>1311631</v>
      </c>
      <c r="AP3039" s="31">
        <v>1115140.609375</v>
      </c>
      <c r="AQ3039" s="31">
        <v>1130573.2109375</v>
      </c>
      <c r="AR3039" s="31">
        <v>1088850.80078125</v>
      </c>
      <c r="AS3039" s="31">
        <v>1169991.5</v>
      </c>
      <c r="AT3039" s="31">
        <v>1133786.89453125</v>
      </c>
      <c r="AU3039" s="31">
        <v>1012196.5</v>
      </c>
      <c r="AV3039" s="31">
        <v>1197867.5</v>
      </c>
      <c r="AW3039" s="31">
        <v>1116890</v>
      </c>
      <c r="AX3039" s="31">
        <v>119084.5</v>
      </c>
      <c r="AY3039" s="31">
        <v>73863.5</v>
      </c>
      <c r="AZ3039" s="31">
        <v>192948</v>
      </c>
    </row>
    <row r="3040" spans="1:52" ht="15" customHeight="1">
      <c r="A3040" s="29" t="s">
        <v>8006</v>
      </c>
      <c r="B3040" s="34">
        <v>35949</v>
      </c>
      <c r="C3040" s="28">
        <v>600</v>
      </c>
      <c r="D3040" s="28">
        <v>44</v>
      </c>
      <c r="E3040" s="28">
        <v>45</v>
      </c>
      <c r="F3040" s="29" t="s">
        <v>220</v>
      </c>
      <c r="G3040" s="29" t="s">
        <v>2716</v>
      </c>
      <c r="H3040" s="28">
        <v>707</v>
      </c>
      <c r="I3040" s="29" t="s">
        <v>7936</v>
      </c>
      <c r="J3040" s="33" t="s">
        <v>8005</v>
      </c>
      <c r="K3040" s="29" t="s">
        <v>178</v>
      </c>
      <c r="L3040" s="29" t="s">
        <v>8002</v>
      </c>
      <c r="M3040" s="29" t="s">
        <v>355</v>
      </c>
      <c r="N3040" s="28">
        <v>609584.6</v>
      </c>
      <c r="O3040" s="28">
        <v>6258734</v>
      </c>
      <c r="P3040" s="29" t="s">
        <v>7998</v>
      </c>
      <c r="Q3040" s="32" t="s">
        <v>174</v>
      </c>
      <c r="R3040" s="19"/>
      <c r="S3040" s="19"/>
      <c r="T3040" s="19"/>
      <c r="U3040" s="19"/>
      <c r="V3040" s="19"/>
      <c r="W3040" s="19"/>
      <c r="X3040" s="19"/>
      <c r="Y3040" s="19"/>
      <c r="Z3040" s="19"/>
      <c r="AA3040" s="19"/>
      <c r="AB3040" s="19"/>
      <c r="AC3040" s="19"/>
      <c r="AD3040" s="19"/>
      <c r="AE3040" s="19"/>
      <c r="AF3040" s="19"/>
      <c r="AG3040" s="19"/>
      <c r="AH3040" s="19"/>
      <c r="AI3040" s="19"/>
      <c r="AJ3040" s="19"/>
      <c r="AK3040" s="19"/>
      <c r="AL3040" s="19"/>
      <c r="AM3040" s="31">
        <v>715861.3125</v>
      </c>
      <c r="AN3040" s="31">
        <v>1016748.6875</v>
      </c>
      <c r="AO3040" s="31">
        <v>1120522.375</v>
      </c>
      <c r="AP3040" s="31">
        <v>992510.671875</v>
      </c>
      <c r="AQ3040" s="31">
        <v>977461.00390625</v>
      </c>
      <c r="AR3040" s="31">
        <v>1192543.34375</v>
      </c>
      <c r="AS3040" s="31">
        <v>1292765</v>
      </c>
      <c r="AT3040" s="31">
        <v>994461.4375</v>
      </c>
      <c r="AU3040" s="31">
        <v>882096.6640625</v>
      </c>
      <c r="AV3040" s="31">
        <v>1095571.65234375</v>
      </c>
      <c r="AW3040" s="31">
        <v>1025153.33203125</v>
      </c>
      <c r="AX3040" s="31">
        <v>105913.3359375</v>
      </c>
      <c r="AY3040" s="31">
        <v>68194.1640625</v>
      </c>
      <c r="AZ3040" s="31">
        <v>174107.5</v>
      </c>
    </row>
    <row r="3041" spans="1:52" ht="15" customHeight="1">
      <c r="A3041" s="29" t="s">
        <v>8004</v>
      </c>
      <c r="B3041" s="34">
        <v>35949</v>
      </c>
      <c r="C3041" s="28">
        <v>600</v>
      </c>
      <c r="D3041" s="28">
        <v>44</v>
      </c>
      <c r="E3041" s="28">
        <v>45</v>
      </c>
      <c r="F3041" s="29" t="s">
        <v>220</v>
      </c>
      <c r="G3041" s="29" t="s">
        <v>2716</v>
      </c>
      <c r="H3041" s="28">
        <v>707</v>
      </c>
      <c r="I3041" s="29" t="s">
        <v>7936</v>
      </c>
      <c r="J3041" s="33" t="s">
        <v>8003</v>
      </c>
      <c r="K3041" s="29" t="s">
        <v>178</v>
      </c>
      <c r="L3041" s="29" t="s">
        <v>8002</v>
      </c>
      <c r="M3041" s="29" t="s">
        <v>355</v>
      </c>
      <c r="N3041" s="28">
        <v>609835.6</v>
      </c>
      <c r="O3041" s="28">
        <v>6258722</v>
      </c>
      <c r="P3041" s="29" t="s">
        <v>7998</v>
      </c>
      <c r="Q3041" s="32" t="s">
        <v>174</v>
      </c>
      <c r="R3041" s="19"/>
      <c r="S3041" s="19"/>
      <c r="T3041" s="19"/>
      <c r="U3041" s="19"/>
      <c r="V3041" s="19"/>
      <c r="W3041" s="19"/>
      <c r="X3041" s="19"/>
      <c r="Y3041" s="19"/>
      <c r="Z3041" s="19"/>
      <c r="AA3041" s="19"/>
      <c r="AB3041" s="19"/>
      <c r="AC3041" s="19"/>
      <c r="AD3041" s="19"/>
      <c r="AE3041" s="19"/>
      <c r="AF3041" s="19"/>
      <c r="AG3041" s="19"/>
      <c r="AH3041" s="19"/>
      <c r="AI3041" s="19"/>
      <c r="AJ3041" s="19"/>
      <c r="AK3041" s="19"/>
      <c r="AL3041" s="19"/>
      <c r="AM3041" s="31">
        <v>715861.3125</v>
      </c>
      <c r="AN3041" s="31">
        <v>1016748.6875</v>
      </c>
      <c r="AO3041" s="31">
        <v>1120522.375</v>
      </c>
      <c r="AP3041" s="31">
        <v>992510.671875</v>
      </c>
      <c r="AQ3041" s="31">
        <v>977461.00390625</v>
      </c>
      <c r="AR3041" s="31">
        <v>1192543.34375</v>
      </c>
      <c r="AS3041" s="31">
        <v>1292765</v>
      </c>
      <c r="AT3041" s="31">
        <v>994461.4375</v>
      </c>
      <c r="AU3041" s="31">
        <v>882096.6640625</v>
      </c>
      <c r="AV3041" s="31">
        <v>1095571.65234375</v>
      </c>
      <c r="AW3041" s="31">
        <v>1025153.33203125</v>
      </c>
      <c r="AX3041" s="31">
        <v>105913.3359375</v>
      </c>
      <c r="AY3041" s="31">
        <v>68194.1640625</v>
      </c>
      <c r="AZ3041" s="31">
        <v>174107.5</v>
      </c>
    </row>
    <row r="3042" spans="1:52" ht="15" customHeight="1">
      <c r="A3042" s="29" t="s">
        <v>8001</v>
      </c>
      <c r="B3042" s="34">
        <v>35949</v>
      </c>
      <c r="C3042" s="28">
        <v>600</v>
      </c>
      <c r="D3042" s="28">
        <v>44</v>
      </c>
      <c r="E3042" s="28">
        <v>45</v>
      </c>
      <c r="F3042" s="29" t="s">
        <v>220</v>
      </c>
      <c r="G3042" s="29" t="s">
        <v>2716</v>
      </c>
      <c r="H3042" s="28">
        <v>707</v>
      </c>
      <c r="I3042" s="29" t="s">
        <v>7936</v>
      </c>
      <c r="J3042" s="33" t="s">
        <v>8000</v>
      </c>
      <c r="K3042" s="29" t="s">
        <v>178</v>
      </c>
      <c r="L3042" s="29" t="s">
        <v>7999</v>
      </c>
      <c r="M3042" s="29" t="s">
        <v>1417</v>
      </c>
      <c r="N3042" s="28">
        <v>609721.5</v>
      </c>
      <c r="O3042" s="28">
        <v>6258945</v>
      </c>
      <c r="P3042" s="29" t="s">
        <v>7998</v>
      </c>
      <c r="Q3042" s="32" t="s">
        <v>174</v>
      </c>
      <c r="R3042" s="19"/>
      <c r="S3042" s="19"/>
      <c r="T3042" s="19"/>
      <c r="U3042" s="19"/>
      <c r="V3042" s="19"/>
      <c r="W3042" s="19"/>
      <c r="X3042" s="19"/>
      <c r="Y3042" s="19"/>
      <c r="Z3042" s="19"/>
      <c r="AA3042" s="19"/>
      <c r="AB3042" s="19"/>
      <c r="AC3042" s="19"/>
      <c r="AD3042" s="19"/>
      <c r="AE3042" s="19"/>
      <c r="AF3042" s="19"/>
      <c r="AG3042" s="19"/>
      <c r="AH3042" s="19"/>
      <c r="AI3042" s="19"/>
      <c r="AJ3042" s="19"/>
      <c r="AK3042" s="19"/>
      <c r="AL3042" s="19"/>
      <c r="AM3042" s="31">
        <v>715861.3125</v>
      </c>
      <c r="AN3042" s="31">
        <v>1016748.6875</v>
      </c>
      <c r="AO3042" s="31">
        <v>1120522.375</v>
      </c>
      <c r="AP3042" s="31">
        <v>992510.671875</v>
      </c>
      <c r="AQ3042" s="31">
        <v>977461.00390625</v>
      </c>
      <c r="AR3042" s="31">
        <v>1192543.34375</v>
      </c>
      <c r="AS3042" s="31">
        <v>1292765</v>
      </c>
      <c r="AT3042" s="31">
        <v>994461.4375</v>
      </c>
      <c r="AU3042" s="31">
        <v>882096.6640625</v>
      </c>
      <c r="AV3042" s="31">
        <v>1095571.65234375</v>
      </c>
      <c r="AW3042" s="31">
        <v>1025153.33203125</v>
      </c>
      <c r="AX3042" s="31">
        <v>105913.3359375</v>
      </c>
      <c r="AY3042" s="31">
        <v>68194.1640625</v>
      </c>
      <c r="AZ3042" s="31">
        <v>174107.5</v>
      </c>
    </row>
    <row r="3043" spans="1:52" ht="15" customHeight="1">
      <c r="A3043" s="29" t="s">
        <v>7997</v>
      </c>
      <c r="B3043" s="34">
        <v>35972</v>
      </c>
      <c r="C3043" s="28">
        <v>600</v>
      </c>
      <c r="D3043" s="28">
        <v>44</v>
      </c>
      <c r="E3043" s="28">
        <v>45</v>
      </c>
      <c r="F3043" s="29" t="s">
        <v>220</v>
      </c>
      <c r="G3043" s="29" t="s">
        <v>2716</v>
      </c>
      <c r="H3043" s="28">
        <v>707</v>
      </c>
      <c r="I3043" s="29" t="s">
        <v>7936</v>
      </c>
      <c r="J3043" s="33" t="s">
        <v>7996</v>
      </c>
      <c r="K3043" s="29" t="s">
        <v>178</v>
      </c>
      <c r="L3043" s="29" t="s">
        <v>7991</v>
      </c>
      <c r="M3043" s="29" t="s">
        <v>1088</v>
      </c>
      <c r="N3043" s="28">
        <v>613245.6</v>
      </c>
      <c r="O3043" s="28">
        <v>6259867</v>
      </c>
      <c r="P3043" s="29" t="s">
        <v>7990</v>
      </c>
      <c r="Q3043" s="32" t="s">
        <v>174</v>
      </c>
      <c r="R3043" s="19"/>
      <c r="S3043" s="19"/>
      <c r="T3043" s="19"/>
      <c r="U3043" s="19"/>
      <c r="V3043" s="19"/>
      <c r="W3043" s="19"/>
      <c r="X3043" s="19"/>
      <c r="Y3043" s="19"/>
      <c r="Z3043" s="19"/>
      <c r="AA3043" s="19"/>
      <c r="AB3043" s="19"/>
      <c r="AC3043" s="19"/>
      <c r="AD3043" s="19"/>
      <c r="AE3043" s="19"/>
      <c r="AF3043" s="19"/>
      <c r="AG3043" s="19"/>
      <c r="AH3043" s="19"/>
      <c r="AI3043" s="19"/>
      <c r="AJ3043" s="19"/>
      <c r="AK3043" s="19"/>
      <c r="AL3043" s="19"/>
      <c r="AM3043" s="31">
        <v>684574</v>
      </c>
      <c r="AN3043" s="31">
        <v>1276754.375</v>
      </c>
      <c r="AO3043" s="31">
        <v>1413287.625</v>
      </c>
      <c r="AP3043" s="31">
        <v>1134512.0078125</v>
      </c>
      <c r="AQ3043" s="31">
        <v>1326633.3359375</v>
      </c>
      <c r="AR3043" s="31">
        <v>955713.01171875</v>
      </c>
      <c r="AS3043" s="31">
        <v>1032842.828125</v>
      </c>
      <c r="AT3043" s="31">
        <v>1158969.828125</v>
      </c>
      <c r="AU3043" s="31">
        <v>1149200</v>
      </c>
      <c r="AV3043" s="31">
        <v>1351776.66015625</v>
      </c>
      <c r="AW3043" s="31">
        <v>1213260.82421875</v>
      </c>
      <c r="AX3043" s="31">
        <v>138700.828125</v>
      </c>
      <c r="AY3043" s="31">
        <v>85029.1640625</v>
      </c>
      <c r="AZ3043" s="31">
        <v>223729.9921875</v>
      </c>
    </row>
    <row r="3044" spans="1:52" ht="15" customHeight="1">
      <c r="A3044" s="29" t="s">
        <v>7995</v>
      </c>
      <c r="B3044" s="34">
        <v>35972</v>
      </c>
      <c r="C3044" s="28">
        <v>600</v>
      </c>
      <c r="D3044" s="28">
        <v>44</v>
      </c>
      <c r="E3044" s="28">
        <v>45</v>
      </c>
      <c r="F3044" s="29" t="s">
        <v>220</v>
      </c>
      <c r="G3044" s="29" t="s">
        <v>2716</v>
      </c>
      <c r="H3044" s="28">
        <v>707</v>
      </c>
      <c r="I3044" s="29" t="s">
        <v>7936</v>
      </c>
      <c r="J3044" s="33" t="s">
        <v>7994</v>
      </c>
      <c r="K3044" s="29" t="s">
        <v>178</v>
      </c>
      <c r="L3044" s="29" t="s">
        <v>7991</v>
      </c>
      <c r="M3044" s="29" t="s">
        <v>1088</v>
      </c>
      <c r="N3044" s="28">
        <v>613339.30000000005</v>
      </c>
      <c r="O3044" s="28">
        <v>6259582</v>
      </c>
      <c r="P3044" s="29" t="s">
        <v>7990</v>
      </c>
      <c r="Q3044" s="32" t="s">
        <v>174</v>
      </c>
      <c r="R3044" s="19"/>
      <c r="S3044" s="19"/>
      <c r="T3044" s="19"/>
      <c r="U3044" s="19"/>
      <c r="V3044" s="19"/>
      <c r="W3044" s="19"/>
      <c r="X3044" s="19"/>
      <c r="Y3044" s="19"/>
      <c r="Z3044" s="19"/>
      <c r="AA3044" s="19"/>
      <c r="AB3044" s="19"/>
      <c r="AC3044" s="19"/>
      <c r="AD3044" s="19"/>
      <c r="AE3044" s="19"/>
      <c r="AF3044" s="19"/>
      <c r="AG3044" s="19"/>
      <c r="AH3044" s="19"/>
      <c r="AI3044" s="19"/>
      <c r="AJ3044" s="19"/>
      <c r="AK3044" s="19"/>
      <c r="AL3044" s="19"/>
      <c r="AM3044" s="31">
        <v>684574</v>
      </c>
      <c r="AN3044" s="31">
        <v>1276754.375</v>
      </c>
      <c r="AO3044" s="31">
        <v>1413287.625</v>
      </c>
      <c r="AP3044" s="31">
        <v>1134512.0078125</v>
      </c>
      <c r="AQ3044" s="31">
        <v>1326633.3359375</v>
      </c>
      <c r="AR3044" s="31">
        <v>955713.01171875</v>
      </c>
      <c r="AS3044" s="31">
        <v>1032842.828125</v>
      </c>
      <c r="AT3044" s="31">
        <v>1158969.828125</v>
      </c>
      <c r="AU3044" s="31">
        <v>1149200</v>
      </c>
      <c r="AV3044" s="31">
        <v>1351776.66015625</v>
      </c>
      <c r="AW3044" s="31">
        <v>1213260.82421875</v>
      </c>
      <c r="AX3044" s="31">
        <v>138700.828125</v>
      </c>
      <c r="AY3044" s="31">
        <v>85029.1640625</v>
      </c>
      <c r="AZ3044" s="31">
        <v>223729.9921875</v>
      </c>
    </row>
    <row r="3045" spans="1:52" ht="15" customHeight="1">
      <c r="A3045" s="29" t="s">
        <v>7993</v>
      </c>
      <c r="B3045" s="34">
        <v>35972</v>
      </c>
      <c r="C3045" s="28">
        <v>600</v>
      </c>
      <c r="D3045" s="28">
        <v>44</v>
      </c>
      <c r="E3045" s="28">
        <v>45</v>
      </c>
      <c r="F3045" s="29" t="s">
        <v>220</v>
      </c>
      <c r="G3045" s="29" t="s">
        <v>2716</v>
      </c>
      <c r="H3045" s="28">
        <v>707</v>
      </c>
      <c r="I3045" s="29" t="s">
        <v>7936</v>
      </c>
      <c r="J3045" s="33" t="s">
        <v>7992</v>
      </c>
      <c r="K3045" s="29" t="s">
        <v>178</v>
      </c>
      <c r="L3045" s="29" t="s">
        <v>7991</v>
      </c>
      <c r="M3045" s="29" t="s">
        <v>1088</v>
      </c>
      <c r="N3045" s="28">
        <v>613433.30000000005</v>
      </c>
      <c r="O3045" s="28">
        <v>6259297</v>
      </c>
      <c r="P3045" s="29" t="s">
        <v>7990</v>
      </c>
      <c r="Q3045" s="32" t="s">
        <v>174</v>
      </c>
      <c r="R3045" s="19"/>
      <c r="S3045" s="19"/>
      <c r="T3045" s="19"/>
      <c r="U3045" s="19"/>
      <c r="V3045" s="19"/>
      <c r="W3045" s="19"/>
      <c r="X3045" s="19"/>
      <c r="Y3045" s="19"/>
      <c r="Z3045" s="19"/>
      <c r="AA3045" s="19"/>
      <c r="AB3045" s="19"/>
      <c r="AC3045" s="19"/>
      <c r="AD3045" s="19"/>
      <c r="AE3045" s="19"/>
      <c r="AF3045" s="19"/>
      <c r="AG3045" s="19"/>
      <c r="AH3045" s="19"/>
      <c r="AI3045" s="19"/>
      <c r="AJ3045" s="19"/>
      <c r="AK3045" s="19"/>
      <c r="AL3045" s="19"/>
      <c r="AM3045" s="31">
        <v>684574</v>
      </c>
      <c r="AN3045" s="31">
        <v>1276754.375</v>
      </c>
      <c r="AO3045" s="31">
        <v>1413287.625</v>
      </c>
      <c r="AP3045" s="31">
        <v>1134512.0078125</v>
      </c>
      <c r="AQ3045" s="31">
        <v>1326633.3359375</v>
      </c>
      <c r="AR3045" s="31">
        <v>955713.01171875</v>
      </c>
      <c r="AS3045" s="31">
        <v>1032842.828125</v>
      </c>
      <c r="AT3045" s="31">
        <v>1158969.828125</v>
      </c>
      <c r="AU3045" s="31">
        <v>1149200</v>
      </c>
      <c r="AV3045" s="31">
        <v>1351776.66015625</v>
      </c>
      <c r="AW3045" s="31">
        <v>1213260.82421875</v>
      </c>
      <c r="AX3045" s="31">
        <v>138700.828125</v>
      </c>
      <c r="AY3045" s="31">
        <v>85029.1640625</v>
      </c>
      <c r="AZ3045" s="31">
        <v>223729.9921875</v>
      </c>
    </row>
    <row r="3046" spans="1:52" ht="15" customHeight="1">
      <c r="A3046" s="29" t="s">
        <v>7989</v>
      </c>
      <c r="B3046" s="34">
        <v>36427</v>
      </c>
      <c r="C3046" s="28">
        <v>750</v>
      </c>
      <c r="D3046" s="28">
        <v>48</v>
      </c>
      <c r="E3046" s="28">
        <v>45</v>
      </c>
      <c r="F3046" s="29" t="s">
        <v>2104</v>
      </c>
      <c r="G3046" s="29" t="s">
        <v>926</v>
      </c>
      <c r="H3046" s="28">
        <v>707</v>
      </c>
      <c r="I3046" s="29" t="s">
        <v>7936</v>
      </c>
      <c r="J3046" s="33" t="s">
        <v>7988</v>
      </c>
      <c r="K3046" s="29" t="s">
        <v>178</v>
      </c>
      <c r="L3046" s="29" t="s">
        <v>7981</v>
      </c>
      <c r="M3046" s="29" t="s">
        <v>7619</v>
      </c>
      <c r="N3046" s="28">
        <v>603904.5</v>
      </c>
      <c r="O3046" s="28">
        <v>6248466</v>
      </c>
      <c r="P3046" s="29" t="s">
        <v>7980</v>
      </c>
      <c r="Q3046" s="32" t="s">
        <v>174</v>
      </c>
      <c r="R3046" s="19"/>
      <c r="S3046" s="19"/>
      <c r="T3046" s="19"/>
      <c r="U3046" s="19"/>
      <c r="V3046" s="19"/>
      <c r="W3046" s="19"/>
      <c r="X3046" s="19"/>
      <c r="Y3046" s="19"/>
      <c r="Z3046" s="19"/>
      <c r="AA3046" s="19"/>
      <c r="AB3046" s="19"/>
      <c r="AC3046" s="19"/>
      <c r="AD3046" s="19"/>
      <c r="AE3046" s="19"/>
      <c r="AF3046" s="19"/>
      <c r="AG3046" s="19"/>
      <c r="AH3046" s="19"/>
      <c r="AI3046" s="19"/>
      <c r="AJ3046" s="19"/>
      <c r="AK3046" s="19"/>
      <c r="AL3046" s="19"/>
      <c r="AM3046" s="19"/>
      <c r="AN3046" s="31">
        <v>255578.671875</v>
      </c>
      <c r="AO3046" s="31">
        <v>1356757.375</v>
      </c>
      <c r="AP3046" s="31">
        <v>1151173.00390625</v>
      </c>
      <c r="AQ3046" s="31">
        <v>1219842</v>
      </c>
      <c r="AR3046" s="31">
        <v>1088722.328125</v>
      </c>
      <c r="AS3046" s="31">
        <v>1193454.33203125</v>
      </c>
      <c r="AT3046" s="31">
        <v>1157549.67578125</v>
      </c>
      <c r="AU3046" s="31">
        <v>989986.1640625</v>
      </c>
      <c r="AV3046" s="31">
        <v>1310100.99609375</v>
      </c>
      <c r="AW3046" s="31">
        <v>1235240.0078125</v>
      </c>
      <c r="AX3046" s="31">
        <v>122528.6640625</v>
      </c>
      <c r="AY3046" s="31">
        <v>83661.6640625</v>
      </c>
      <c r="AZ3046" s="31">
        <v>206190.328125</v>
      </c>
    </row>
    <row r="3047" spans="1:52" ht="15" customHeight="1">
      <c r="A3047" s="29" t="s">
        <v>7987</v>
      </c>
      <c r="B3047" s="34">
        <v>36427</v>
      </c>
      <c r="C3047" s="28">
        <v>750</v>
      </c>
      <c r="D3047" s="28">
        <v>48</v>
      </c>
      <c r="E3047" s="28">
        <v>45</v>
      </c>
      <c r="F3047" s="29" t="s">
        <v>2104</v>
      </c>
      <c r="G3047" s="29" t="s">
        <v>926</v>
      </c>
      <c r="H3047" s="28">
        <v>707</v>
      </c>
      <c r="I3047" s="29" t="s">
        <v>7936</v>
      </c>
      <c r="J3047" s="33" t="s">
        <v>7986</v>
      </c>
      <c r="K3047" s="29" t="s">
        <v>178</v>
      </c>
      <c r="L3047" s="29" t="s">
        <v>7985</v>
      </c>
      <c r="M3047" s="29" t="s">
        <v>7984</v>
      </c>
      <c r="N3047" s="28">
        <v>604061.5</v>
      </c>
      <c r="O3047" s="28">
        <v>6248648</v>
      </c>
      <c r="P3047" s="29" t="s">
        <v>7980</v>
      </c>
      <c r="Q3047" s="32" t="s">
        <v>174</v>
      </c>
      <c r="R3047" s="19"/>
      <c r="S3047" s="19"/>
      <c r="T3047" s="19"/>
      <c r="U3047" s="19"/>
      <c r="V3047" s="19"/>
      <c r="W3047" s="19"/>
      <c r="X3047" s="19"/>
      <c r="Y3047" s="19"/>
      <c r="Z3047" s="19"/>
      <c r="AA3047" s="19"/>
      <c r="AB3047" s="19"/>
      <c r="AC3047" s="19"/>
      <c r="AD3047" s="19"/>
      <c r="AE3047" s="19"/>
      <c r="AF3047" s="19"/>
      <c r="AG3047" s="19"/>
      <c r="AH3047" s="19"/>
      <c r="AI3047" s="19"/>
      <c r="AJ3047" s="19"/>
      <c r="AK3047" s="19"/>
      <c r="AL3047" s="19"/>
      <c r="AM3047" s="19"/>
      <c r="AN3047" s="31">
        <v>255578.671875</v>
      </c>
      <c r="AO3047" s="31">
        <v>1356757.375</v>
      </c>
      <c r="AP3047" s="31">
        <v>1151173.00390625</v>
      </c>
      <c r="AQ3047" s="31">
        <v>1219842</v>
      </c>
      <c r="AR3047" s="31">
        <v>1088722.328125</v>
      </c>
      <c r="AS3047" s="31">
        <v>1193454.33203125</v>
      </c>
      <c r="AT3047" s="31">
        <v>1157549.67578125</v>
      </c>
      <c r="AU3047" s="31">
        <v>989986.1640625</v>
      </c>
      <c r="AV3047" s="31">
        <v>1310100.99609375</v>
      </c>
      <c r="AW3047" s="31">
        <v>1235240.0078125</v>
      </c>
      <c r="AX3047" s="31">
        <v>122528.6640625</v>
      </c>
      <c r="AY3047" s="31">
        <v>83661.6640625</v>
      </c>
      <c r="AZ3047" s="31">
        <v>206190.328125</v>
      </c>
    </row>
    <row r="3048" spans="1:52" ht="15" customHeight="1">
      <c r="A3048" s="29" t="s">
        <v>7983</v>
      </c>
      <c r="B3048" s="34">
        <v>36427</v>
      </c>
      <c r="C3048" s="28">
        <v>750</v>
      </c>
      <c r="D3048" s="28">
        <v>48</v>
      </c>
      <c r="E3048" s="28">
        <v>45</v>
      </c>
      <c r="F3048" s="29" t="s">
        <v>2104</v>
      </c>
      <c r="G3048" s="29" t="s">
        <v>926</v>
      </c>
      <c r="H3048" s="28">
        <v>707</v>
      </c>
      <c r="I3048" s="29" t="s">
        <v>7936</v>
      </c>
      <c r="J3048" s="33" t="s">
        <v>7982</v>
      </c>
      <c r="K3048" s="29" t="s">
        <v>178</v>
      </c>
      <c r="L3048" s="29" t="s">
        <v>7981</v>
      </c>
      <c r="M3048" s="29" t="s">
        <v>216</v>
      </c>
      <c r="N3048" s="28">
        <v>604218.1</v>
      </c>
      <c r="O3048" s="28">
        <v>6248830</v>
      </c>
      <c r="P3048" s="29" t="s">
        <v>7980</v>
      </c>
      <c r="Q3048" s="32" t="s">
        <v>174</v>
      </c>
      <c r="R3048" s="19"/>
      <c r="S3048" s="19"/>
      <c r="T3048" s="19"/>
      <c r="U3048" s="19"/>
      <c r="V3048" s="19"/>
      <c r="W3048" s="19"/>
      <c r="X3048" s="19"/>
      <c r="Y3048" s="19"/>
      <c r="Z3048" s="19"/>
      <c r="AA3048" s="19"/>
      <c r="AB3048" s="19"/>
      <c r="AC3048" s="19"/>
      <c r="AD3048" s="19"/>
      <c r="AE3048" s="19"/>
      <c r="AF3048" s="19"/>
      <c r="AG3048" s="19"/>
      <c r="AH3048" s="19"/>
      <c r="AI3048" s="19"/>
      <c r="AJ3048" s="19"/>
      <c r="AK3048" s="19"/>
      <c r="AL3048" s="19"/>
      <c r="AM3048" s="19"/>
      <c r="AN3048" s="31">
        <v>255578.671875</v>
      </c>
      <c r="AO3048" s="31">
        <v>1356757.375</v>
      </c>
      <c r="AP3048" s="31">
        <v>1151173.00390625</v>
      </c>
      <c r="AQ3048" s="31">
        <v>1219842</v>
      </c>
      <c r="AR3048" s="31">
        <v>1088722.328125</v>
      </c>
      <c r="AS3048" s="31">
        <v>1193454.33203125</v>
      </c>
      <c r="AT3048" s="31">
        <v>1157549.67578125</v>
      </c>
      <c r="AU3048" s="31">
        <v>989986.1640625</v>
      </c>
      <c r="AV3048" s="31">
        <v>1310100.99609375</v>
      </c>
      <c r="AW3048" s="31">
        <v>1235240.0078125</v>
      </c>
      <c r="AX3048" s="31">
        <v>122528.6640625</v>
      </c>
      <c r="AY3048" s="31">
        <v>83661.6640625</v>
      </c>
      <c r="AZ3048" s="31">
        <v>206190.328125</v>
      </c>
    </row>
    <row r="3049" spans="1:52" ht="15" customHeight="1">
      <c r="A3049" s="29" t="s">
        <v>7979</v>
      </c>
      <c r="B3049" s="34">
        <v>36526</v>
      </c>
      <c r="C3049" s="28">
        <v>750</v>
      </c>
      <c r="D3049" s="28">
        <v>52</v>
      </c>
      <c r="E3049" s="28">
        <v>44</v>
      </c>
      <c r="F3049" s="29" t="s">
        <v>2069</v>
      </c>
      <c r="G3049" s="29" t="s">
        <v>7965</v>
      </c>
      <c r="H3049" s="28">
        <v>707</v>
      </c>
      <c r="I3049" s="29" t="s">
        <v>7936</v>
      </c>
      <c r="J3049" s="33" t="s">
        <v>7978</v>
      </c>
      <c r="K3049" s="29" t="s">
        <v>178</v>
      </c>
      <c r="L3049" s="29" t="s">
        <v>7968</v>
      </c>
      <c r="M3049" s="29" t="s">
        <v>262</v>
      </c>
      <c r="N3049" s="28">
        <v>605867.69999999995</v>
      </c>
      <c r="O3049" s="28">
        <v>6249767</v>
      </c>
      <c r="P3049" s="29" t="s">
        <v>7971</v>
      </c>
      <c r="Q3049" s="32" t="s">
        <v>174</v>
      </c>
      <c r="R3049" s="19"/>
      <c r="S3049" s="19"/>
      <c r="T3049" s="19"/>
      <c r="U3049" s="19"/>
      <c r="V3049" s="19"/>
      <c r="W3049" s="19"/>
      <c r="X3049" s="19"/>
      <c r="Y3049" s="19"/>
      <c r="Z3049" s="19"/>
      <c r="AA3049" s="19"/>
      <c r="AB3049" s="19"/>
      <c r="AC3049" s="19"/>
      <c r="AD3049" s="19"/>
      <c r="AE3049" s="19"/>
      <c r="AF3049" s="19"/>
      <c r="AG3049" s="19"/>
      <c r="AH3049" s="19"/>
      <c r="AI3049" s="19"/>
      <c r="AJ3049" s="19"/>
      <c r="AK3049" s="19"/>
      <c r="AL3049" s="19"/>
      <c r="AM3049" s="19"/>
      <c r="AN3049" s="19"/>
      <c r="AO3049" s="31">
        <v>1379564</v>
      </c>
      <c r="AP3049" s="31">
        <v>1268807.19140625</v>
      </c>
      <c r="AQ3049" s="31">
        <v>1312360.5859375</v>
      </c>
      <c r="AR3049" s="31">
        <v>1214192.796875</v>
      </c>
      <c r="AS3049" s="31">
        <v>1320076.3984375</v>
      </c>
      <c r="AT3049" s="31">
        <v>1298166.80078125</v>
      </c>
      <c r="AU3049" s="31">
        <v>1165386.38671875</v>
      </c>
      <c r="AV3049" s="31">
        <v>1281128.984375</v>
      </c>
      <c r="AW3049" s="31">
        <v>1372920.609375</v>
      </c>
      <c r="AX3049" s="31">
        <v>134500.203125</v>
      </c>
      <c r="AY3049" s="31">
        <v>87384.3984375</v>
      </c>
      <c r="AZ3049" s="31">
        <v>221884.6015625</v>
      </c>
    </row>
    <row r="3050" spans="1:52" ht="15" customHeight="1">
      <c r="A3050" s="29" t="s">
        <v>7977</v>
      </c>
      <c r="B3050" s="34">
        <v>36526</v>
      </c>
      <c r="C3050" s="28">
        <v>750</v>
      </c>
      <c r="D3050" s="28">
        <v>52</v>
      </c>
      <c r="E3050" s="28">
        <v>44</v>
      </c>
      <c r="F3050" s="29" t="s">
        <v>2069</v>
      </c>
      <c r="G3050" s="29" t="s">
        <v>7965</v>
      </c>
      <c r="H3050" s="28">
        <v>707</v>
      </c>
      <c r="I3050" s="29" t="s">
        <v>7936</v>
      </c>
      <c r="J3050" s="33" t="s">
        <v>7976</v>
      </c>
      <c r="K3050" s="29" t="s">
        <v>178</v>
      </c>
      <c r="L3050" s="29" t="s">
        <v>7968</v>
      </c>
      <c r="M3050" s="29" t="s">
        <v>270</v>
      </c>
      <c r="N3050" s="28">
        <v>605927.4</v>
      </c>
      <c r="O3050" s="28">
        <v>6249577</v>
      </c>
      <c r="P3050" s="29" t="s">
        <v>7971</v>
      </c>
      <c r="Q3050" s="32" t="s">
        <v>174</v>
      </c>
      <c r="R3050" s="19"/>
      <c r="S3050" s="19"/>
      <c r="T3050" s="19"/>
      <c r="U3050" s="19"/>
      <c r="V3050" s="19"/>
      <c r="W3050" s="19"/>
      <c r="X3050" s="19"/>
      <c r="Y3050" s="19"/>
      <c r="Z3050" s="19"/>
      <c r="AA3050" s="19"/>
      <c r="AB3050" s="19"/>
      <c r="AC3050" s="19"/>
      <c r="AD3050" s="19"/>
      <c r="AE3050" s="19"/>
      <c r="AF3050" s="19"/>
      <c r="AG3050" s="19"/>
      <c r="AH3050" s="19"/>
      <c r="AI3050" s="19"/>
      <c r="AJ3050" s="19"/>
      <c r="AK3050" s="19"/>
      <c r="AL3050" s="19"/>
      <c r="AM3050" s="19"/>
      <c r="AN3050" s="19"/>
      <c r="AO3050" s="31">
        <v>1379564</v>
      </c>
      <c r="AP3050" s="31">
        <v>1268807.19140625</v>
      </c>
      <c r="AQ3050" s="31">
        <v>1312360.5859375</v>
      </c>
      <c r="AR3050" s="31">
        <v>1214192.796875</v>
      </c>
      <c r="AS3050" s="31">
        <v>1320076.3984375</v>
      </c>
      <c r="AT3050" s="31">
        <v>1298166.80078125</v>
      </c>
      <c r="AU3050" s="31">
        <v>1165386.38671875</v>
      </c>
      <c r="AV3050" s="31">
        <v>1281128.984375</v>
      </c>
      <c r="AW3050" s="31">
        <v>1372920.609375</v>
      </c>
      <c r="AX3050" s="31">
        <v>134500.203125</v>
      </c>
      <c r="AY3050" s="31">
        <v>87384.3984375</v>
      </c>
      <c r="AZ3050" s="31">
        <v>221884.6015625</v>
      </c>
    </row>
    <row r="3051" spans="1:52" ht="15" customHeight="1">
      <c r="A3051" s="29" t="s">
        <v>7975</v>
      </c>
      <c r="B3051" s="34">
        <v>36526</v>
      </c>
      <c r="C3051" s="28">
        <v>750</v>
      </c>
      <c r="D3051" s="28">
        <v>52</v>
      </c>
      <c r="E3051" s="28">
        <v>44</v>
      </c>
      <c r="F3051" s="29" t="s">
        <v>2069</v>
      </c>
      <c r="G3051" s="29" t="s">
        <v>7965</v>
      </c>
      <c r="H3051" s="28">
        <v>707</v>
      </c>
      <c r="I3051" s="29" t="s">
        <v>7936</v>
      </c>
      <c r="J3051" s="33" t="s">
        <v>7974</v>
      </c>
      <c r="K3051" s="29" t="s">
        <v>178</v>
      </c>
      <c r="L3051" s="29" t="s">
        <v>7968</v>
      </c>
      <c r="M3051" s="29" t="s">
        <v>197</v>
      </c>
      <c r="N3051" s="28">
        <v>605987.1</v>
      </c>
      <c r="O3051" s="28">
        <v>6249386</v>
      </c>
      <c r="P3051" s="29" t="s">
        <v>7971</v>
      </c>
      <c r="Q3051" s="32" t="s">
        <v>174</v>
      </c>
      <c r="R3051" s="19"/>
      <c r="S3051" s="19"/>
      <c r="T3051" s="19"/>
      <c r="U3051" s="19"/>
      <c r="V3051" s="19"/>
      <c r="W3051" s="19"/>
      <c r="X3051" s="19"/>
      <c r="Y3051" s="19"/>
      <c r="Z3051" s="19"/>
      <c r="AA3051" s="19"/>
      <c r="AB3051" s="19"/>
      <c r="AC3051" s="19"/>
      <c r="AD3051" s="19"/>
      <c r="AE3051" s="19"/>
      <c r="AF3051" s="19"/>
      <c r="AG3051" s="19"/>
      <c r="AH3051" s="19"/>
      <c r="AI3051" s="19"/>
      <c r="AJ3051" s="19"/>
      <c r="AK3051" s="19"/>
      <c r="AL3051" s="19"/>
      <c r="AM3051" s="19"/>
      <c r="AN3051" s="19"/>
      <c r="AO3051" s="31">
        <v>1379564</v>
      </c>
      <c r="AP3051" s="31">
        <v>1268807.19140625</v>
      </c>
      <c r="AQ3051" s="31">
        <v>1312360.5859375</v>
      </c>
      <c r="AR3051" s="31">
        <v>1214192.796875</v>
      </c>
      <c r="AS3051" s="31">
        <v>1320076.3984375</v>
      </c>
      <c r="AT3051" s="31">
        <v>1298166.80078125</v>
      </c>
      <c r="AU3051" s="31">
        <v>1165386.38671875</v>
      </c>
      <c r="AV3051" s="31">
        <v>1281128.984375</v>
      </c>
      <c r="AW3051" s="31">
        <v>1372920.609375</v>
      </c>
      <c r="AX3051" s="31">
        <v>134500.203125</v>
      </c>
      <c r="AY3051" s="31">
        <v>87384.3984375</v>
      </c>
      <c r="AZ3051" s="31">
        <v>221884.6015625</v>
      </c>
    </row>
    <row r="3052" spans="1:52" ht="15" customHeight="1">
      <c r="A3052" s="29" t="s">
        <v>7973</v>
      </c>
      <c r="B3052" s="34">
        <v>36526</v>
      </c>
      <c r="C3052" s="28">
        <v>750</v>
      </c>
      <c r="D3052" s="28">
        <v>52</v>
      </c>
      <c r="E3052" s="28">
        <v>44</v>
      </c>
      <c r="F3052" s="29" t="s">
        <v>2069</v>
      </c>
      <c r="G3052" s="29" t="s">
        <v>7965</v>
      </c>
      <c r="H3052" s="28">
        <v>707</v>
      </c>
      <c r="I3052" s="29" t="s">
        <v>7936</v>
      </c>
      <c r="J3052" s="33" t="s">
        <v>7972</v>
      </c>
      <c r="K3052" s="29" t="s">
        <v>178</v>
      </c>
      <c r="L3052" s="29" t="s">
        <v>7968</v>
      </c>
      <c r="M3052" s="29" t="s">
        <v>7463</v>
      </c>
      <c r="N3052" s="28">
        <v>606047</v>
      </c>
      <c r="O3052" s="28">
        <v>6249195</v>
      </c>
      <c r="P3052" s="29" t="s">
        <v>7971</v>
      </c>
      <c r="Q3052" s="32" t="s">
        <v>174</v>
      </c>
      <c r="R3052" s="19"/>
      <c r="S3052" s="19"/>
      <c r="T3052" s="19"/>
      <c r="U3052" s="19"/>
      <c r="V3052" s="19"/>
      <c r="W3052" s="19"/>
      <c r="X3052" s="19"/>
      <c r="Y3052" s="19"/>
      <c r="Z3052" s="19"/>
      <c r="AA3052" s="19"/>
      <c r="AB3052" s="19"/>
      <c r="AC3052" s="19"/>
      <c r="AD3052" s="19"/>
      <c r="AE3052" s="19"/>
      <c r="AF3052" s="19"/>
      <c r="AG3052" s="19"/>
      <c r="AH3052" s="19"/>
      <c r="AI3052" s="19"/>
      <c r="AJ3052" s="19"/>
      <c r="AK3052" s="19"/>
      <c r="AL3052" s="19"/>
      <c r="AM3052" s="19"/>
      <c r="AN3052" s="19"/>
      <c r="AO3052" s="31">
        <v>1379564</v>
      </c>
      <c r="AP3052" s="31">
        <v>1268806.19140625</v>
      </c>
      <c r="AQ3052" s="31">
        <v>1312360.5859375</v>
      </c>
      <c r="AR3052" s="31">
        <v>1214192.796875</v>
      </c>
      <c r="AS3052" s="31">
        <v>1320076.3984375</v>
      </c>
      <c r="AT3052" s="31">
        <v>1298166.80078125</v>
      </c>
      <c r="AU3052" s="31">
        <v>1165386.38671875</v>
      </c>
      <c r="AV3052" s="31">
        <v>1281128.984375</v>
      </c>
      <c r="AW3052" s="31">
        <v>1372920.609375</v>
      </c>
      <c r="AX3052" s="31">
        <v>134500.203125</v>
      </c>
      <c r="AY3052" s="31">
        <v>87384.3984375</v>
      </c>
      <c r="AZ3052" s="31">
        <v>221884.6015625</v>
      </c>
    </row>
    <row r="3053" spans="1:52" ht="15" customHeight="1">
      <c r="A3053" s="29" t="s">
        <v>7970</v>
      </c>
      <c r="B3053" s="34">
        <v>36526</v>
      </c>
      <c r="C3053" s="28">
        <v>750</v>
      </c>
      <c r="D3053" s="28">
        <v>52</v>
      </c>
      <c r="E3053" s="28">
        <v>44</v>
      </c>
      <c r="F3053" s="29" t="s">
        <v>2069</v>
      </c>
      <c r="G3053" s="29" t="s">
        <v>7965</v>
      </c>
      <c r="H3053" s="28">
        <v>707</v>
      </c>
      <c r="I3053" s="29" t="s">
        <v>7936</v>
      </c>
      <c r="J3053" s="33" t="s">
        <v>7969</v>
      </c>
      <c r="K3053" s="29" t="s">
        <v>178</v>
      </c>
      <c r="L3053" s="29" t="s">
        <v>7968</v>
      </c>
      <c r="M3053" s="29" t="s">
        <v>812</v>
      </c>
      <c r="N3053" s="28">
        <v>606106.5</v>
      </c>
      <c r="O3053" s="28">
        <v>6249004</v>
      </c>
      <c r="P3053" s="29" t="s">
        <v>7967</v>
      </c>
      <c r="Q3053" s="32" t="s">
        <v>174</v>
      </c>
      <c r="R3053" s="19"/>
      <c r="S3053" s="19"/>
      <c r="T3053" s="19"/>
      <c r="U3053" s="19"/>
      <c r="V3053" s="19"/>
      <c r="W3053" s="19"/>
      <c r="X3053" s="19"/>
      <c r="Y3053" s="19"/>
      <c r="Z3053" s="19"/>
      <c r="AA3053" s="19"/>
      <c r="AB3053" s="19"/>
      <c r="AC3053" s="19"/>
      <c r="AD3053" s="19"/>
      <c r="AE3053" s="19"/>
      <c r="AF3053" s="19"/>
      <c r="AG3053" s="19"/>
      <c r="AH3053" s="19"/>
      <c r="AI3053" s="19"/>
      <c r="AJ3053" s="19"/>
      <c r="AK3053" s="19"/>
      <c r="AL3053" s="19"/>
      <c r="AM3053" s="19"/>
      <c r="AN3053" s="19"/>
      <c r="AO3053" s="31">
        <v>1379564</v>
      </c>
      <c r="AP3053" s="31">
        <v>1268806.19140625</v>
      </c>
      <c r="AQ3053" s="31">
        <v>1312360.5859375</v>
      </c>
      <c r="AR3053" s="31">
        <v>1214192.796875</v>
      </c>
      <c r="AS3053" s="31">
        <v>1320076.3984375</v>
      </c>
      <c r="AT3053" s="31">
        <v>1298166.80078125</v>
      </c>
      <c r="AU3053" s="31">
        <v>1165386.38671875</v>
      </c>
      <c r="AV3053" s="31">
        <v>1281128.984375</v>
      </c>
      <c r="AW3053" s="31">
        <v>1372920.609375</v>
      </c>
      <c r="AX3053" s="31">
        <v>134500.203125</v>
      </c>
      <c r="AY3053" s="31">
        <v>87384.3984375</v>
      </c>
      <c r="AZ3053" s="31">
        <v>221884.6015625</v>
      </c>
    </row>
    <row r="3054" spans="1:52" ht="15" customHeight="1">
      <c r="A3054" s="29" t="s">
        <v>7966</v>
      </c>
      <c r="B3054" s="34">
        <v>37607</v>
      </c>
      <c r="C3054" s="28">
        <v>1500</v>
      </c>
      <c r="D3054" s="28">
        <v>64</v>
      </c>
      <c r="E3054" s="28">
        <v>60</v>
      </c>
      <c r="F3054" s="29" t="s">
        <v>2104</v>
      </c>
      <c r="G3054" s="29" t="s">
        <v>7931</v>
      </c>
      <c r="H3054" s="28">
        <v>707</v>
      </c>
      <c r="I3054" s="29" t="s">
        <v>7936</v>
      </c>
      <c r="J3054" s="33" t="s">
        <v>7964</v>
      </c>
      <c r="K3054" s="29" t="s">
        <v>178</v>
      </c>
      <c r="L3054" s="29" t="s">
        <v>7934</v>
      </c>
      <c r="M3054" s="29" t="s">
        <v>7963</v>
      </c>
      <c r="N3054" s="28">
        <v>578251</v>
      </c>
      <c r="O3054" s="28">
        <v>6260377</v>
      </c>
      <c r="P3054" s="29" t="s">
        <v>7958</v>
      </c>
      <c r="Q3054" s="32" t="s">
        <v>919</v>
      </c>
      <c r="R3054" s="19"/>
      <c r="S3054" s="19"/>
      <c r="T3054" s="19"/>
      <c r="U3054" s="19"/>
      <c r="V3054" s="19"/>
      <c r="W3054" s="19"/>
      <c r="X3054" s="19"/>
      <c r="Y3054" s="19"/>
      <c r="Z3054" s="19"/>
      <c r="AA3054" s="19"/>
      <c r="AB3054" s="19"/>
      <c r="AC3054" s="19"/>
      <c r="AD3054" s="19"/>
      <c r="AE3054" s="19"/>
      <c r="AF3054" s="19"/>
      <c r="AG3054" s="19"/>
      <c r="AH3054" s="19"/>
      <c r="AI3054" s="19"/>
      <c r="AJ3054" s="19"/>
      <c r="AK3054" s="19"/>
      <c r="AL3054" s="19"/>
      <c r="AM3054" s="19"/>
      <c r="AN3054" s="19"/>
      <c r="AO3054" s="19"/>
      <c r="AP3054" s="19"/>
      <c r="AQ3054" s="31">
        <v>92121.296875</v>
      </c>
      <c r="AR3054" s="31">
        <v>2464003.0078125</v>
      </c>
      <c r="AS3054" s="31">
        <v>2722098.9765625</v>
      </c>
      <c r="AT3054" s="31">
        <v>2683463.984375</v>
      </c>
      <c r="AU3054" s="31">
        <v>2306999</v>
      </c>
      <c r="AV3054" s="31">
        <v>2998374.9765625</v>
      </c>
      <c r="AW3054" s="31">
        <v>2816771</v>
      </c>
      <c r="AX3054" s="31">
        <v>276516.34375</v>
      </c>
      <c r="AY3054" s="31">
        <v>160418.328125</v>
      </c>
      <c r="AZ3054" s="31">
        <v>436934.671875</v>
      </c>
    </row>
    <row r="3055" spans="1:52" ht="15" customHeight="1">
      <c r="A3055" s="29" t="s">
        <v>7962</v>
      </c>
      <c r="B3055" s="34">
        <v>37607</v>
      </c>
      <c r="C3055" s="28">
        <v>1500</v>
      </c>
      <c r="D3055" s="28">
        <v>64</v>
      </c>
      <c r="E3055" s="28">
        <v>60</v>
      </c>
      <c r="F3055" s="29" t="s">
        <v>2104</v>
      </c>
      <c r="G3055" s="29" t="s">
        <v>7931</v>
      </c>
      <c r="H3055" s="28">
        <v>707</v>
      </c>
      <c r="I3055" s="29" t="s">
        <v>7936</v>
      </c>
      <c r="J3055" s="33" t="s">
        <v>7961</v>
      </c>
      <c r="K3055" s="29" t="s">
        <v>178</v>
      </c>
      <c r="L3055" s="29" t="s">
        <v>7934</v>
      </c>
      <c r="M3055" s="29" t="s">
        <v>1056</v>
      </c>
      <c r="N3055" s="28">
        <v>577963</v>
      </c>
      <c r="O3055" s="28">
        <v>6260372</v>
      </c>
      <c r="P3055" s="29" t="s">
        <v>7958</v>
      </c>
      <c r="Q3055" s="32" t="s">
        <v>919</v>
      </c>
      <c r="R3055" s="19"/>
      <c r="S3055" s="19"/>
      <c r="T3055" s="19"/>
      <c r="U3055" s="19"/>
      <c r="V3055" s="19"/>
      <c r="W3055" s="19"/>
      <c r="X3055" s="19"/>
      <c r="Y3055" s="19"/>
      <c r="Z3055" s="19"/>
      <c r="AA3055" s="19"/>
      <c r="AB3055" s="19"/>
      <c r="AC3055" s="19"/>
      <c r="AD3055" s="19"/>
      <c r="AE3055" s="19"/>
      <c r="AF3055" s="19"/>
      <c r="AG3055" s="19"/>
      <c r="AH3055" s="19"/>
      <c r="AI3055" s="19"/>
      <c r="AJ3055" s="19"/>
      <c r="AK3055" s="19"/>
      <c r="AL3055" s="19"/>
      <c r="AM3055" s="19"/>
      <c r="AN3055" s="19"/>
      <c r="AO3055" s="19"/>
      <c r="AP3055" s="19"/>
      <c r="AQ3055" s="31">
        <v>92121.296875</v>
      </c>
      <c r="AR3055" s="31">
        <v>2464003.0078125</v>
      </c>
      <c r="AS3055" s="31">
        <v>2722098.9765625</v>
      </c>
      <c r="AT3055" s="31">
        <v>2683463.984375</v>
      </c>
      <c r="AU3055" s="31">
        <v>2306999</v>
      </c>
      <c r="AV3055" s="31">
        <v>2998374.9765625</v>
      </c>
      <c r="AW3055" s="31">
        <v>2816771</v>
      </c>
      <c r="AX3055" s="31">
        <v>276516.34375</v>
      </c>
      <c r="AY3055" s="31">
        <v>160418.328125</v>
      </c>
      <c r="AZ3055" s="31">
        <v>436934.671875</v>
      </c>
    </row>
    <row r="3056" spans="1:52" ht="15" customHeight="1">
      <c r="A3056" s="29" t="s">
        <v>7960</v>
      </c>
      <c r="B3056" s="34">
        <v>37607</v>
      </c>
      <c r="C3056" s="28">
        <v>1500</v>
      </c>
      <c r="D3056" s="28">
        <v>64</v>
      </c>
      <c r="E3056" s="28">
        <v>60</v>
      </c>
      <c r="F3056" s="29" t="s">
        <v>2104</v>
      </c>
      <c r="G3056" s="29" t="s">
        <v>7931</v>
      </c>
      <c r="H3056" s="28">
        <v>707</v>
      </c>
      <c r="I3056" s="29" t="s">
        <v>7936</v>
      </c>
      <c r="J3056" s="33" t="s">
        <v>7959</v>
      </c>
      <c r="K3056" s="29" t="s">
        <v>178</v>
      </c>
      <c r="L3056" s="29" t="s">
        <v>7934</v>
      </c>
      <c r="M3056" s="29" t="s">
        <v>1056</v>
      </c>
      <c r="N3056" s="28">
        <v>577684</v>
      </c>
      <c r="O3056" s="28">
        <v>6260426</v>
      </c>
      <c r="P3056" s="29" t="s">
        <v>7958</v>
      </c>
      <c r="Q3056" s="32" t="s">
        <v>919</v>
      </c>
      <c r="R3056" s="19"/>
      <c r="S3056" s="19"/>
      <c r="T3056" s="19"/>
      <c r="U3056" s="19"/>
      <c r="V3056" s="19"/>
      <c r="W3056" s="19"/>
      <c r="X3056" s="19"/>
      <c r="Y3056" s="19"/>
      <c r="Z3056" s="19"/>
      <c r="AA3056" s="19"/>
      <c r="AB3056" s="19"/>
      <c r="AC3056" s="19"/>
      <c r="AD3056" s="19"/>
      <c r="AE3056" s="19"/>
      <c r="AF3056" s="19"/>
      <c r="AG3056" s="19"/>
      <c r="AH3056" s="19"/>
      <c r="AI3056" s="19"/>
      <c r="AJ3056" s="19"/>
      <c r="AK3056" s="19"/>
      <c r="AL3056" s="19"/>
      <c r="AM3056" s="19"/>
      <c r="AN3056" s="19"/>
      <c r="AO3056" s="19"/>
      <c r="AP3056" s="19"/>
      <c r="AQ3056" s="31">
        <v>92121.296875</v>
      </c>
      <c r="AR3056" s="31">
        <v>2464003.0078125</v>
      </c>
      <c r="AS3056" s="31">
        <v>2722098.9765625</v>
      </c>
      <c r="AT3056" s="31">
        <v>2683463.984375</v>
      </c>
      <c r="AU3056" s="31">
        <v>2306999</v>
      </c>
      <c r="AV3056" s="31">
        <v>2998374.9765625</v>
      </c>
      <c r="AW3056" s="31">
        <v>2816771</v>
      </c>
      <c r="AX3056" s="31">
        <v>276516.34375</v>
      </c>
      <c r="AY3056" s="31">
        <v>160418.328125</v>
      </c>
      <c r="AZ3056" s="31">
        <v>436934.671875</v>
      </c>
    </row>
    <row r="3057" spans="1:52" ht="15" customHeight="1">
      <c r="A3057" s="29" t="s">
        <v>7957</v>
      </c>
      <c r="B3057" s="34">
        <v>37607</v>
      </c>
      <c r="C3057" s="28">
        <v>1500</v>
      </c>
      <c r="D3057" s="28">
        <v>64</v>
      </c>
      <c r="E3057" s="28">
        <v>60</v>
      </c>
      <c r="F3057" s="29" t="s">
        <v>2104</v>
      </c>
      <c r="G3057" s="29" t="s">
        <v>7931</v>
      </c>
      <c r="H3057" s="28">
        <v>707</v>
      </c>
      <c r="I3057" s="29" t="s">
        <v>7936</v>
      </c>
      <c r="J3057" s="33" t="s">
        <v>7956</v>
      </c>
      <c r="K3057" s="29" t="s">
        <v>178</v>
      </c>
      <c r="L3057" s="29" t="s">
        <v>7934</v>
      </c>
      <c r="M3057" s="29" t="s">
        <v>7955</v>
      </c>
      <c r="N3057" s="28">
        <v>577422</v>
      </c>
      <c r="O3057" s="28">
        <v>6260541</v>
      </c>
      <c r="P3057" s="29" t="s">
        <v>7948</v>
      </c>
      <c r="Q3057" s="32" t="s">
        <v>919</v>
      </c>
      <c r="R3057" s="19"/>
      <c r="S3057" s="19"/>
      <c r="T3057" s="19"/>
      <c r="U3057" s="19"/>
      <c r="V3057" s="19"/>
      <c r="W3057" s="19"/>
      <c r="X3057" s="19"/>
      <c r="Y3057" s="19"/>
      <c r="Z3057" s="19"/>
      <c r="AA3057" s="19"/>
      <c r="AB3057" s="19"/>
      <c r="AC3057" s="19"/>
      <c r="AD3057" s="19"/>
      <c r="AE3057" s="19"/>
      <c r="AF3057" s="19"/>
      <c r="AG3057" s="19"/>
      <c r="AH3057" s="19"/>
      <c r="AI3057" s="19"/>
      <c r="AJ3057" s="19"/>
      <c r="AK3057" s="19"/>
      <c r="AL3057" s="19"/>
      <c r="AM3057" s="19"/>
      <c r="AN3057" s="19"/>
      <c r="AO3057" s="19"/>
      <c r="AP3057" s="19"/>
      <c r="AQ3057" s="31">
        <v>87307.109375</v>
      </c>
      <c r="AR3057" s="31">
        <v>2586647.8046875</v>
      </c>
      <c r="AS3057" s="31">
        <v>2827770.3125</v>
      </c>
      <c r="AT3057" s="31">
        <v>2813275.6484375</v>
      </c>
      <c r="AU3057" s="31">
        <v>2491519.015625</v>
      </c>
      <c r="AV3057" s="31">
        <v>3073371.9453125</v>
      </c>
      <c r="AW3057" s="31">
        <v>2928935.34375</v>
      </c>
      <c r="AX3057" s="31">
        <v>277079.34375</v>
      </c>
      <c r="AY3057" s="31">
        <v>176520.328125</v>
      </c>
      <c r="AZ3057" s="31">
        <v>453599.671875</v>
      </c>
    </row>
    <row r="3058" spans="1:52" ht="15" customHeight="1">
      <c r="A3058" s="29" t="s">
        <v>7954</v>
      </c>
      <c r="B3058" s="34">
        <v>37607</v>
      </c>
      <c r="C3058" s="28">
        <v>1500</v>
      </c>
      <c r="D3058" s="28">
        <v>64</v>
      </c>
      <c r="E3058" s="28">
        <v>60</v>
      </c>
      <c r="F3058" s="29" t="s">
        <v>2104</v>
      </c>
      <c r="G3058" s="29" t="s">
        <v>7931</v>
      </c>
      <c r="H3058" s="28">
        <v>707</v>
      </c>
      <c r="I3058" s="29" t="s">
        <v>7936</v>
      </c>
      <c r="J3058" s="33" t="s">
        <v>7953</v>
      </c>
      <c r="K3058" s="29" t="s">
        <v>178</v>
      </c>
      <c r="L3058" s="29" t="s">
        <v>7934</v>
      </c>
      <c r="M3058" s="29" t="s">
        <v>7952</v>
      </c>
      <c r="N3058" s="28">
        <v>577422</v>
      </c>
      <c r="O3058" s="28">
        <v>6260541</v>
      </c>
      <c r="P3058" s="29" t="s">
        <v>7948</v>
      </c>
      <c r="Q3058" s="32" t="s">
        <v>919</v>
      </c>
      <c r="R3058" s="19"/>
      <c r="S3058" s="19"/>
      <c r="T3058" s="19"/>
      <c r="U3058" s="19"/>
      <c r="V3058" s="19"/>
      <c r="W3058" s="19"/>
      <c r="X3058" s="19"/>
      <c r="Y3058" s="19"/>
      <c r="Z3058" s="19"/>
      <c r="AA3058" s="19"/>
      <c r="AB3058" s="19"/>
      <c r="AC3058" s="19"/>
      <c r="AD3058" s="19"/>
      <c r="AE3058" s="19"/>
      <c r="AF3058" s="19"/>
      <c r="AG3058" s="19"/>
      <c r="AH3058" s="19"/>
      <c r="AI3058" s="19"/>
      <c r="AJ3058" s="19"/>
      <c r="AK3058" s="19"/>
      <c r="AL3058" s="19"/>
      <c r="AM3058" s="19"/>
      <c r="AN3058" s="19"/>
      <c r="AO3058" s="19"/>
      <c r="AP3058" s="19"/>
      <c r="AQ3058" s="31">
        <v>87307.109375</v>
      </c>
      <c r="AR3058" s="31">
        <v>2586647.8046875</v>
      </c>
      <c r="AS3058" s="31">
        <v>2827770.3125</v>
      </c>
      <c r="AT3058" s="31">
        <v>2813275.6484375</v>
      </c>
      <c r="AU3058" s="31">
        <v>2491519.015625</v>
      </c>
      <c r="AV3058" s="31">
        <v>3073371.9453125</v>
      </c>
      <c r="AW3058" s="31">
        <v>2928935.34375</v>
      </c>
      <c r="AX3058" s="31">
        <v>277079.34375</v>
      </c>
      <c r="AY3058" s="31">
        <v>176520.328125</v>
      </c>
      <c r="AZ3058" s="31">
        <v>453599.671875</v>
      </c>
    </row>
    <row r="3059" spans="1:52" ht="15" customHeight="1">
      <c r="A3059" s="29" t="s">
        <v>7951</v>
      </c>
      <c r="B3059" s="34">
        <v>37607</v>
      </c>
      <c r="C3059" s="28">
        <v>1500</v>
      </c>
      <c r="D3059" s="28">
        <v>64</v>
      </c>
      <c r="E3059" s="28">
        <v>60</v>
      </c>
      <c r="F3059" s="29" t="s">
        <v>2104</v>
      </c>
      <c r="G3059" s="29" t="s">
        <v>7931</v>
      </c>
      <c r="H3059" s="28">
        <v>707</v>
      </c>
      <c r="I3059" s="29" t="s">
        <v>7936</v>
      </c>
      <c r="J3059" s="33" t="s">
        <v>7950</v>
      </c>
      <c r="K3059" s="29" t="s">
        <v>178</v>
      </c>
      <c r="L3059" s="29" t="s">
        <v>7934</v>
      </c>
      <c r="M3059" s="29" t="s">
        <v>7949</v>
      </c>
      <c r="N3059" s="28">
        <v>576993</v>
      </c>
      <c r="O3059" s="28">
        <v>6260917</v>
      </c>
      <c r="P3059" s="29" t="s">
        <v>7948</v>
      </c>
      <c r="Q3059" s="32" t="s">
        <v>919</v>
      </c>
      <c r="R3059" s="19"/>
      <c r="S3059" s="19"/>
      <c r="T3059" s="19"/>
      <c r="U3059" s="19"/>
      <c r="V3059" s="19"/>
      <c r="W3059" s="19"/>
      <c r="X3059" s="19"/>
      <c r="Y3059" s="19"/>
      <c r="Z3059" s="19"/>
      <c r="AA3059" s="19"/>
      <c r="AB3059" s="19"/>
      <c r="AC3059" s="19"/>
      <c r="AD3059" s="19"/>
      <c r="AE3059" s="19"/>
      <c r="AF3059" s="19"/>
      <c r="AG3059" s="19"/>
      <c r="AH3059" s="19"/>
      <c r="AI3059" s="19"/>
      <c r="AJ3059" s="19"/>
      <c r="AK3059" s="19"/>
      <c r="AL3059" s="19"/>
      <c r="AM3059" s="19"/>
      <c r="AN3059" s="19"/>
      <c r="AO3059" s="19"/>
      <c r="AP3059" s="19"/>
      <c r="AQ3059" s="31">
        <v>87307.109375</v>
      </c>
      <c r="AR3059" s="31">
        <v>2586647.8046875</v>
      </c>
      <c r="AS3059" s="31">
        <v>2827770.3125</v>
      </c>
      <c r="AT3059" s="31">
        <v>2813275.6484375</v>
      </c>
      <c r="AU3059" s="31">
        <v>2491519.015625</v>
      </c>
      <c r="AV3059" s="31">
        <v>3073371.9453125</v>
      </c>
      <c r="AW3059" s="31">
        <v>2928935.34375</v>
      </c>
      <c r="AX3059" s="31">
        <v>277079.34375</v>
      </c>
      <c r="AY3059" s="31">
        <v>176520.328125</v>
      </c>
      <c r="AZ3059" s="31">
        <v>453599.671875</v>
      </c>
    </row>
    <row r="3060" spans="1:52" ht="15" customHeight="1">
      <c r="A3060" s="29" t="s">
        <v>7947</v>
      </c>
      <c r="B3060" s="34">
        <v>37607</v>
      </c>
      <c r="C3060" s="28">
        <v>1500</v>
      </c>
      <c r="D3060" s="28">
        <v>64</v>
      </c>
      <c r="E3060" s="28">
        <v>60</v>
      </c>
      <c r="F3060" s="29" t="s">
        <v>2104</v>
      </c>
      <c r="G3060" s="29" t="s">
        <v>7931</v>
      </c>
      <c r="H3060" s="28">
        <v>707</v>
      </c>
      <c r="I3060" s="29" t="s">
        <v>7936</v>
      </c>
      <c r="J3060" s="33" t="s">
        <v>7946</v>
      </c>
      <c r="K3060" s="29" t="s">
        <v>178</v>
      </c>
      <c r="L3060" s="29" t="s">
        <v>7934</v>
      </c>
      <c r="M3060" s="29" t="s">
        <v>812</v>
      </c>
      <c r="N3060" s="28">
        <v>576854</v>
      </c>
      <c r="O3060" s="28">
        <v>6261167</v>
      </c>
      <c r="P3060" s="29" t="s">
        <v>7941</v>
      </c>
      <c r="Q3060" s="32" t="s">
        <v>919</v>
      </c>
      <c r="R3060" s="19"/>
      <c r="S3060" s="19"/>
      <c r="T3060" s="19"/>
      <c r="U3060" s="19"/>
      <c r="V3060" s="19"/>
      <c r="W3060" s="19"/>
      <c r="X3060" s="19"/>
      <c r="Y3060" s="19"/>
      <c r="Z3060" s="19"/>
      <c r="AA3060" s="19"/>
      <c r="AB3060" s="19"/>
      <c r="AC3060" s="19"/>
      <c r="AD3060" s="19"/>
      <c r="AE3060" s="19"/>
      <c r="AF3060" s="19"/>
      <c r="AG3060" s="19"/>
      <c r="AH3060" s="19"/>
      <c r="AI3060" s="19"/>
      <c r="AJ3060" s="19"/>
      <c r="AK3060" s="19"/>
      <c r="AL3060" s="19"/>
      <c r="AM3060" s="19"/>
      <c r="AN3060" s="19"/>
      <c r="AO3060" s="19"/>
      <c r="AP3060" s="19"/>
      <c r="AQ3060" s="31">
        <v>91925.890625</v>
      </c>
      <c r="AR3060" s="31">
        <v>2456694.453125</v>
      </c>
      <c r="AS3060" s="31">
        <v>2775369.640625</v>
      </c>
      <c r="AT3060" s="31">
        <v>2703815.6875</v>
      </c>
      <c r="AU3060" s="31">
        <v>2380954.0234375</v>
      </c>
      <c r="AV3060" s="31">
        <v>3130970.640625</v>
      </c>
      <c r="AW3060" s="31">
        <v>2871755.3515625</v>
      </c>
      <c r="AX3060" s="31">
        <v>268886.65625</v>
      </c>
      <c r="AY3060" s="31">
        <v>176655</v>
      </c>
      <c r="AZ3060" s="31">
        <v>445541.65625</v>
      </c>
    </row>
    <row r="3061" spans="1:52" ht="15" customHeight="1">
      <c r="A3061" s="29" t="s">
        <v>7945</v>
      </c>
      <c r="B3061" s="34">
        <v>37607</v>
      </c>
      <c r="C3061" s="28">
        <v>1500</v>
      </c>
      <c r="D3061" s="28">
        <v>64</v>
      </c>
      <c r="E3061" s="28">
        <v>60</v>
      </c>
      <c r="F3061" s="29" t="s">
        <v>2104</v>
      </c>
      <c r="G3061" s="29" t="s">
        <v>7931</v>
      </c>
      <c r="H3061" s="28">
        <v>707</v>
      </c>
      <c r="I3061" s="29" t="s">
        <v>7936</v>
      </c>
      <c r="J3061" s="33" t="s">
        <v>7944</v>
      </c>
      <c r="K3061" s="29" t="s">
        <v>178</v>
      </c>
      <c r="L3061" s="29" t="s">
        <v>7934</v>
      </c>
      <c r="M3061" s="29" t="s">
        <v>1598</v>
      </c>
      <c r="N3061" s="28">
        <v>576766</v>
      </c>
      <c r="O3061" s="28">
        <v>6261443</v>
      </c>
      <c r="P3061" s="29" t="s">
        <v>7941</v>
      </c>
      <c r="Q3061" s="32" t="s">
        <v>919</v>
      </c>
      <c r="R3061" s="19"/>
      <c r="S3061" s="19"/>
      <c r="T3061" s="19"/>
      <c r="U3061" s="19"/>
      <c r="V3061" s="19"/>
      <c r="W3061" s="19"/>
      <c r="X3061" s="19"/>
      <c r="Y3061" s="19"/>
      <c r="Z3061" s="19"/>
      <c r="AA3061" s="19"/>
      <c r="AB3061" s="19"/>
      <c r="AC3061" s="19"/>
      <c r="AD3061" s="19"/>
      <c r="AE3061" s="19"/>
      <c r="AF3061" s="19"/>
      <c r="AG3061" s="19"/>
      <c r="AH3061" s="19"/>
      <c r="AI3061" s="19"/>
      <c r="AJ3061" s="19"/>
      <c r="AK3061" s="19"/>
      <c r="AL3061" s="19"/>
      <c r="AM3061" s="19"/>
      <c r="AN3061" s="19"/>
      <c r="AO3061" s="19"/>
      <c r="AP3061" s="19"/>
      <c r="AQ3061" s="31">
        <v>91925.890625</v>
      </c>
      <c r="AR3061" s="31">
        <v>2456694.453125</v>
      </c>
      <c r="AS3061" s="31">
        <v>2775369.640625</v>
      </c>
      <c r="AT3061" s="31">
        <v>2703815.6875</v>
      </c>
      <c r="AU3061" s="31">
        <v>2380954.0234375</v>
      </c>
      <c r="AV3061" s="31">
        <v>3130970.640625</v>
      </c>
      <c r="AW3061" s="31">
        <v>2871755.3515625</v>
      </c>
      <c r="AX3061" s="31">
        <v>268886.65625</v>
      </c>
      <c r="AY3061" s="31">
        <v>176655</v>
      </c>
      <c r="AZ3061" s="31">
        <v>445541.65625</v>
      </c>
    </row>
    <row r="3062" spans="1:52" ht="15" customHeight="1">
      <c r="A3062" s="29" t="s">
        <v>7943</v>
      </c>
      <c r="B3062" s="34">
        <v>37607</v>
      </c>
      <c r="C3062" s="28">
        <v>1500</v>
      </c>
      <c r="D3062" s="28">
        <v>64</v>
      </c>
      <c r="E3062" s="28">
        <v>60</v>
      </c>
      <c r="F3062" s="29" t="s">
        <v>2104</v>
      </c>
      <c r="G3062" s="29" t="s">
        <v>7931</v>
      </c>
      <c r="H3062" s="28">
        <v>707</v>
      </c>
      <c r="I3062" s="29" t="s">
        <v>7936</v>
      </c>
      <c r="J3062" s="33" t="s">
        <v>7942</v>
      </c>
      <c r="K3062" s="29" t="s">
        <v>178</v>
      </c>
      <c r="L3062" s="29" t="s">
        <v>7934</v>
      </c>
      <c r="M3062" s="29" t="s">
        <v>7938</v>
      </c>
      <c r="N3062" s="28">
        <v>576741</v>
      </c>
      <c r="O3062" s="28">
        <v>6261727</v>
      </c>
      <c r="P3062" s="29" t="s">
        <v>7941</v>
      </c>
      <c r="Q3062" s="32" t="s">
        <v>919</v>
      </c>
      <c r="R3062" s="19"/>
      <c r="S3062" s="19"/>
      <c r="T3062" s="19"/>
      <c r="U3062" s="19"/>
      <c r="V3062" s="19"/>
      <c r="W3062" s="19"/>
      <c r="X3062" s="19"/>
      <c r="Y3062" s="19"/>
      <c r="Z3062" s="19"/>
      <c r="AA3062" s="19"/>
      <c r="AB3062" s="19"/>
      <c r="AC3062" s="19"/>
      <c r="AD3062" s="19"/>
      <c r="AE3062" s="19"/>
      <c r="AF3062" s="19"/>
      <c r="AG3062" s="19"/>
      <c r="AH3062" s="19"/>
      <c r="AI3062" s="19"/>
      <c r="AJ3062" s="19"/>
      <c r="AK3062" s="19"/>
      <c r="AL3062" s="19"/>
      <c r="AM3062" s="19"/>
      <c r="AN3062" s="19"/>
      <c r="AO3062" s="19"/>
      <c r="AP3062" s="19"/>
      <c r="AQ3062" s="31">
        <v>91925.890625</v>
      </c>
      <c r="AR3062" s="31">
        <v>2456694.453125</v>
      </c>
      <c r="AS3062" s="31">
        <v>2775369.640625</v>
      </c>
      <c r="AT3062" s="31">
        <v>2703815.6875</v>
      </c>
      <c r="AU3062" s="31">
        <v>2380954.0234375</v>
      </c>
      <c r="AV3062" s="31">
        <v>3130970.640625</v>
      </c>
      <c r="AW3062" s="31">
        <v>2871755.3515625</v>
      </c>
      <c r="AX3062" s="31">
        <v>268886.65625</v>
      </c>
      <c r="AY3062" s="31">
        <v>176655</v>
      </c>
      <c r="AZ3062" s="31">
        <v>445541.65625</v>
      </c>
    </row>
    <row r="3063" spans="1:52" ht="15" customHeight="1">
      <c r="A3063" s="29" t="s">
        <v>7940</v>
      </c>
      <c r="B3063" s="34">
        <v>37607</v>
      </c>
      <c r="C3063" s="28">
        <v>1500</v>
      </c>
      <c r="D3063" s="28">
        <v>64</v>
      </c>
      <c r="E3063" s="28">
        <v>60</v>
      </c>
      <c r="F3063" s="29" t="s">
        <v>2104</v>
      </c>
      <c r="G3063" s="29" t="s">
        <v>7931</v>
      </c>
      <c r="H3063" s="28">
        <v>707</v>
      </c>
      <c r="I3063" s="29" t="s">
        <v>7936</v>
      </c>
      <c r="J3063" s="33" t="s">
        <v>7939</v>
      </c>
      <c r="K3063" s="29" t="s">
        <v>178</v>
      </c>
      <c r="L3063" s="29" t="s">
        <v>7934</v>
      </c>
      <c r="M3063" s="29" t="s">
        <v>7938</v>
      </c>
      <c r="N3063" s="28">
        <v>576775</v>
      </c>
      <c r="O3063" s="28">
        <v>6262015</v>
      </c>
      <c r="P3063" s="29" t="s">
        <v>7933</v>
      </c>
      <c r="Q3063" s="32" t="s">
        <v>919</v>
      </c>
      <c r="R3063" s="19"/>
      <c r="S3063" s="19"/>
      <c r="T3063" s="19"/>
      <c r="U3063" s="19"/>
      <c r="V3063" s="19"/>
      <c r="W3063" s="19"/>
      <c r="X3063" s="19"/>
      <c r="Y3063" s="19"/>
      <c r="Z3063" s="19"/>
      <c r="AA3063" s="19"/>
      <c r="AB3063" s="19"/>
      <c r="AC3063" s="19"/>
      <c r="AD3063" s="19"/>
      <c r="AE3063" s="19"/>
      <c r="AF3063" s="19"/>
      <c r="AG3063" s="19"/>
      <c r="AH3063" s="19"/>
      <c r="AI3063" s="19"/>
      <c r="AJ3063" s="19"/>
      <c r="AK3063" s="19"/>
      <c r="AL3063" s="19"/>
      <c r="AM3063" s="19"/>
      <c r="AN3063" s="19"/>
      <c r="AO3063" s="19"/>
      <c r="AP3063" s="19"/>
      <c r="AQ3063" s="31">
        <v>84748.359375</v>
      </c>
      <c r="AR3063" s="31">
        <v>2579879.9140625</v>
      </c>
      <c r="AS3063" s="31">
        <v>2801935.5</v>
      </c>
      <c r="AT3063" s="31">
        <v>2777793.5</v>
      </c>
      <c r="AU3063" s="31">
        <v>2336072</v>
      </c>
      <c r="AV3063" s="31">
        <v>3138381</v>
      </c>
      <c r="AW3063" s="31">
        <v>2823532</v>
      </c>
      <c r="AX3063" s="31">
        <v>286674</v>
      </c>
      <c r="AY3063" s="31">
        <v>181397</v>
      </c>
      <c r="AZ3063" s="31">
        <v>468071</v>
      </c>
    </row>
    <row r="3064" spans="1:52" ht="15" customHeight="1">
      <c r="A3064" s="29" t="s">
        <v>7937</v>
      </c>
      <c r="B3064" s="34">
        <v>37607</v>
      </c>
      <c r="C3064" s="28">
        <v>1500</v>
      </c>
      <c r="D3064" s="28">
        <v>64</v>
      </c>
      <c r="E3064" s="28">
        <v>60</v>
      </c>
      <c r="F3064" s="29" t="s">
        <v>2104</v>
      </c>
      <c r="G3064" s="29" t="s">
        <v>7931</v>
      </c>
      <c r="H3064" s="28">
        <v>707</v>
      </c>
      <c r="I3064" s="29" t="s">
        <v>7936</v>
      </c>
      <c r="J3064" s="33" t="s">
        <v>7935</v>
      </c>
      <c r="K3064" s="29" t="s">
        <v>178</v>
      </c>
      <c r="L3064" s="29" t="s">
        <v>7934</v>
      </c>
      <c r="M3064" s="29" t="s">
        <v>2488</v>
      </c>
      <c r="N3064" s="28">
        <v>576869</v>
      </c>
      <c r="O3064" s="28">
        <v>6262282</v>
      </c>
      <c r="P3064" s="29" t="s">
        <v>7933</v>
      </c>
      <c r="Q3064" s="32" t="s">
        <v>919</v>
      </c>
      <c r="R3064" s="19"/>
      <c r="S3064" s="19"/>
      <c r="T3064" s="19"/>
      <c r="U3064" s="19"/>
      <c r="V3064" s="19"/>
      <c r="W3064" s="19"/>
      <c r="X3064" s="19"/>
      <c r="Y3064" s="19"/>
      <c r="Z3064" s="19"/>
      <c r="AA3064" s="19"/>
      <c r="AB3064" s="19"/>
      <c r="AC3064" s="19"/>
      <c r="AD3064" s="19"/>
      <c r="AE3064" s="19"/>
      <c r="AF3064" s="19"/>
      <c r="AG3064" s="19"/>
      <c r="AH3064" s="19"/>
      <c r="AI3064" s="19"/>
      <c r="AJ3064" s="19"/>
      <c r="AK3064" s="19"/>
      <c r="AL3064" s="19"/>
      <c r="AM3064" s="19"/>
      <c r="AN3064" s="19"/>
      <c r="AO3064" s="19"/>
      <c r="AP3064" s="19"/>
      <c r="AQ3064" s="31">
        <v>84748.359375</v>
      </c>
      <c r="AR3064" s="31">
        <v>2579879.9140625</v>
      </c>
      <c r="AS3064" s="31">
        <v>2801935.5</v>
      </c>
      <c r="AT3064" s="31">
        <v>2777793.5</v>
      </c>
      <c r="AU3064" s="31">
        <v>2336072</v>
      </c>
      <c r="AV3064" s="31">
        <v>3138381</v>
      </c>
      <c r="AW3064" s="31">
        <v>2823532</v>
      </c>
      <c r="AX3064" s="31">
        <v>286674</v>
      </c>
      <c r="AY3064" s="31">
        <v>181397</v>
      </c>
      <c r="AZ3064" s="31">
        <v>468071</v>
      </c>
    </row>
    <row r="3065" spans="1:52" ht="15" customHeight="1">
      <c r="A3065" s="29" t="s">
        <v>7932</v>
      </c>
      <c r="B3065" s="34">
        <v>32545</v>
      </c>
      <c r="C3065" s="28">
        <v>150</v>
      </c>
      <c r="D3065" s="28">
        <v>30.6</v>
      </c>
      <c r="E3065" s="28">
        <v>0.1</v>
      </c>
      <c r="F3065" s="29" t="s">
        <v>1085</v>
      </c>
      <c r="G3065" s="29" t="s">
        <v>1466</v>
      </c>
      <c r="H3065" s="28">
        <v>710</v>
      </c>
      <c r="I3065" s="29" t="s">
        <v>7734</v>
      </c>
      <c r="J3065" s="33" t="s">
        <v>7930</v>
      </c>
      <c r="K3065" s="29" t="s">
        <v>178</v>
      </c>
      <c r="L3065" s="29" t="s">
        <v>7929</v>
      </c>
      <c r="M3065" s="29" t="s">
        <v>7928</v>
      </c>
      <c r="N3065" s="28">
        <v>548537.59999999998</v>
      </c>
      <c r="O3065" s="28">
        <v>6246264</v>
      </c>
      <c r="P3065" s="29" t="s">
        <v>7927</v>
      </c>
      <c r="Q3065" s="32" t="s">
        <v>207</v>
      </c>
      <c r="R3065" s="19"/>
      <c r="S3065" s="19"/>
      <c r="T3065" s="19"/>
      <c r="U3065" s="19"/>
      <c r="V3065" s="19"/>
      <c r="W3065" s="19"/>
      <c r="X3065" s="19"/>
      <c r="Y3065" s="19"/>
      <c r="Z3065" s="19"/>
      <c r="AA3065" s="19"/>
      <c r="AB3065" s="19"/>
      <c r="AC3065" s="19"/>
      <c r="AD3065" s="31">
        <v>246140</v>
      </c>
      <c r="AE3065" s="31">
        <v>310040</v>
      </c>
      <c r="AF3065" s="31">
        <v>318420</v>
      </c>
      <c r="AG3065" s="31">
        <v>310570</v>
      </c>
      <c r="AH3065" s="31">
        <v>276050</v>
      </c>
      <c r="AI3065" s="31">
        <v>327800</v>
      </c>
      <c r="AJ3065" s="31">
        <v>281980</v>
      </c>
      <c r="AK3065" s="31">
        <v>255020</v>
      </c>
      <c r="AL3065" s="31">
        <v>291250</v>
      </c>
      <c r="AM3065" s="31">
        <v>332772</v>
      </c>
      <c r="AN3065" s="31">
        <v>271025</v>
      </c>
      <c r="AO3065" s="31">
        <v>320527</v>
      </c>
      <c r="AP3065" s="31">
        <v>251525</v>
      </c>
      <c r="AQ3065" s="31">
        <v>277261</v>
      </c>
      <c r="AR3065" s="31">
        <v>247012</v>
      </c>
      <c r="AS3065" s="31">
        <v>266753</v>
      </c>
      <c r="AT3065" s="31">
        <v>247518</v>
      </c>
      <c r="AU3065" s="31">
        <v>228591</v>
      </c>
      <c r="AV3065" s="31">
        <v>307468</v>
      </c>
      <c r="AW3065" s="31">
        <v>254615</v>
      </c>
      <c r="AX3065" s="31">
        <v>17319</v>
      </c>
      <c r="AY3065" s="31">
        <v>15655</v>
      </c>
      <c r="AZ3065" s="31">
        <v>32974</v>
      </c>
    </row>
    <row r="3066" spans="1:52" ht="15" customHeight="1">
      <c r="A3066" s="29" t="s">
        <v>7926</v>
      </c>
      <c r="B3066" s="34">
        <v>32958</v>
      </c>
      <c r="C3066" s="28">
        <v>99</v>
      </c>
      <c r="D3066" s="28">
        <v>33</v>
      </c>
      <c r="E3066" s="28">
        <v>22.5</v>
      </c>
      <c r="F3066" s="29" t="s">
        <v>1566</v>
      </c>
      <c r="G3066" s="29" t="s">
        <v>7921</v>
      </c>
      <c r="H3066" s="28">
        <v>710</v>
      </c>
      <c r="I3066" s="29" t="s">
        <v>7734</v>
      </c>
      <c r="J3066" s="33" t="s">
        <v>7925</v>
      </c>
      <c r="K3066" s="29" t="s">
        <v>178</v>
      </c>
      <c r="L3066" s="29" t="s">
        <v>7924</v>
      </c>
      <c r="M3066" s="29" t="s">
        <v>2451</v>
      </c>
      <c r="N3066" s="28">
        <v>546107.6</v>
      </c>
      <c r="O3066" s="28">
        <v>6239934</v>
      </c>
      <c r="P3066" s="29" t="s">
        <v>7923</v>
      </c>
      <c r="Q3066" s="32" t="s">
        <v>207</v>
      </c>
      <c r="R3066" s="19"/>
      <c r="S3066" s="19"/>
      <c r="T3066" s="19"/>
      <c r="U3066" s="19"/>
      <c r="V3066" s="19"/>
      <c r="W3066" s="19"/>
      <c r="X3066" s="19"/>
      <c r="Y3066" s="19"/>
      <c r="Z3066" s="19"/>
      <c r="AA3066" s="19"/>
      <c r="AB3066" s="19"/>
      <c r="AC3066" s="19"/>
      <c r="AD3066" s="19"/>
      <c r="AE3066" s="31">
        <v>87930</v>
      </c>
      <c r="AF3066" s="31">
        <v>145410</v>
      </c>
      <c r="AG3066" s="31">
        <v>149810</v>
      </c>
      <c r="AH3066" s="31">
        <v>158200</v>
      </c>
      <c r="AI3066" s="31">
        <v>169080</v>
      </c>
      <c r="AJ3066" s="31">
        <v>140750</v>
      </c>
      <c r="AK3066" s="31">
        <v>122707</v>
      </c>
      <c r="AL3066" s="31">
        <v>139512</v>
      </c>
      <c r="AM3066" s="31">
        <v>151694</v>
      </c>
      <c r="AN3066" s="31">
        <v>123719</v>
      </c>
      <c r="AO3066" s="31">
        <v>144025</v>
      </c>
      <c r="AP3066" s="31">
        <v>116439</v>
      </c>
      <c r="AQ3066" s="31">
        <v>130742</v>
      </c>
      <c r="AR3066" s="31">
        <v>119551</v>
      </c>
      <c r="AS3066" s="31">
        <v>130395</v>
      </c>
      <c r="AT3066" s="31">
        <v>123480</v>
      </c>
      <c r="AU3066" s="31">
        <v>111639</v>
      </c>
      <c r="AV3066" s="31">
        <v>150979</v>
      </c>
      <c r="AW3066" s="31">
        <v>137011</v>
      </c>
      <c r="AX3066" s="31">
        <v>12083</v>
      </c>
      <c r="AY3066" s="31">
        <v>7817</v>
      </c>
      <c r="AZ3066" s="31">
        <v>19900</v>
      </c>
    </row>
    <row r="3067" spans="1:52" ht="15" customHeight="1">
      <c r="A3067" s="29" t="s">
        <v>7922</v>
      </c>
      <c r="B3067" s="34">
        <v>36238</v>
      </c>
      <c r="C3067" s="28">
        <v>750</v>
      </c>
      <c r="D3067" s="28">
        <v>50</v>
      </c>
      <c r="E3067" s="28">
        <v>45</v>
      </c>
      <c r="F3067" s="29" t="s">
        <v>172</v>
      </c>
      <c r="G3067" s="29" t="s">
        <v>926</v>
      </c>
      <c r="H3067" s="28">
        <v>710</v>
      </c>
      <c r="I3067" s="29" t="s">
        <v>7734</v>
      </c>
      <c r="J3067" s="33" t="s">
        <v>7920</v>
      </c>
      <c r="K3067" s="29" t="s">
        <v>178</v>
      </c>
      <c r="L3067" s="29" t="s">
        <v>7916</v>
      </c>
      <c r="M3067" s="29" t="s">
        <v>1247</v>
      </c>
      <c r="N3067" s="28">
        <v>549106</v>
      </c>
      <c r="O3067" s="28">
        <v>6237295</v>
      </c>
      <c r="P3067" s="29" t="s">
        <v>7919</v>
      </c>
      <c r="Q3067" s="32" t="s">
        <v>207</v>
      </c>
      <c r="R3067" s="19"/>
      <c r="S3067" s="19"/>
      <c r="T3067" s="19"/>
      <c r="U3067" s="19"/>
      <c r="V3067" s="19"/>
      <c r="W3067" s="19"/>
      <c r="X3067" s="19"/>
      <c r="Y3067" s="19"/>
      <c r="Z3067" s="19"/>
      <c r="AA3067" s="19"/>
      <c r="AB3067" s="19"/>
      <c r="AC3067" s="19"/>
      <c r="AD3067" s="19"/>
      <c r="AE3067" s="19"/>
      <c r="AF3067" s="19"/>
      <c r="AG3067" s="19"/>
      <c r="AH3067" s="19"/>
      <c r="AI3067" s="19"/>
      <c r="AJ3067" s="19"/>
      <c r="AK3067" s="19"/>
      <c r="AL3067" s="19"/>
      <c r="AM3067" s="19"/>
      <c r="AN3067" s="31">
        <v>1196496</v>
      </c>
      <c r="AO3067" s="31">
        <v>1748706</v>
      </c>
      <c r="AP3067" s="31">
        <v>1528676.71875</v>
      </c>
      <c r="AQ3067" s="31">
        <v>1683514.796875</v>
      </c>
      <c r="AR3067" s="31">
        <v>1504333.70703125</v>
      </c>
      <c r="AS3067" s="31">
        <v>1667918.3359375</v>
      </c>
      <c r="AT3067" s="31">
        <v>1579963.78125</v>
      </c>
      <c r="AU3067" s="31">
        <v>1438568.015625</v>
      </c>
      <c r="AV3067" s="31">
        <v>1661452.625</v>
      </c>
      <c r="AW3067" s="31">
        <v>1629455.8515625</v>
      </c>
      <c r="AX3067" s="31">
        <v>151643.25</v>
      </c>
      <c r="AY3067" s="31">
        <v>100788.9296875</v>
      </c>
      <c r="AZ3067" s="31">
        <v>252432.1796875</v>
      </c>
    </row>
    <row r="3068" spans="1:52" ht="15" customHeight="1">
      <c r="A3068" s="29" t="s">
        <v>7918</v>
      </c>
      <c r="B3068" s="34">
        <v>36238</v>
      </c>
      <c r="C3068" s="28">
        <v>750</v>
      </c>
      <c r="D3068" s="28">
        <v>50</v>
      </c>
      <c r="E3068" s="28">
        <v>45</v>
      </c>
      <c r="F3068" s="29" t="s">
        <v>172</v>
      </c>
      <c r="G3068" s="29" t="s">
        <v>926</v>
      </c>
      <c r="H3068" s="28">
        <v>710</v>
      </c>
      <c r="I3068" s="29" t="s">
        <v>7734</v>
      </c>
      <c r="J3068" s="33" t="s">
        <v>7917</v>
      </c>
      <c r="K3068" s="29" t="s">
        <v>178</v>
      </c>
      <c r="L3068" s="29" t="s">
        <v>7916</v>
      </c>
      <c r="M3068" s="29" t="s">
        <v>1247</v>
      </c>
      <c r="N3068" s="28">
        <v>549133.4</v>
      </c>
      <c r="O3068" s="28">
        <v>6237522</v>
      </c>
      <c r="P3068" s="29" t="s">
        <v>7915</v>
      </c>
      <c r="Q3068" s="32" t="s">
        <v>207</v>
      </c>
      <c r="R3068" s="19"/>
      <c r="S3068" s="19"/>
      <c r="T3068" s="19"/>
      <c r="U3068" s="19"/>
      <c r="V3068" s="19"/>
      <c r="W3068" s="19"/>
      <c r="X3068" s="19"/>
      <c r="Y3068" s="19"/>
      <c r="Z3068" s="19"/>
      <c r="AA3068" s="19"/>
      <c r="AB3068" s="19"/>
      <c r="AC3068" s="19"/>
      <c r="AD3068" s="19"/>
      <c r="AE3068" s="19"/>
      <c r="AF3068" s="19"/>
      <c r="AG3068" s="19"/>
      <c r="AH3068" s="19"/>
      <c r="AI3068" s="19"/>
      <c r="AJ3068" s="19"/>
      <c r="AK3068" s="19"/>
      <c r="AL3068" s="19"/>
      <c r="AM3068" s="19"/>
      <c r="AN3068" s="31">
        <v>1126777</v>
      </c>
      <c r="AO3068" s="31">
        <v>1599656</v>
      </c>
      <c r="AP3068" s="31">
        <v>1516802.1875</v>
      </c>
      <c r="AQ3068" s="31">
        <v>1641238.8125</v>
      </c>
      <c r="AR3068" s="31">
        <v>1484274.3359375</v>
      </c>
      <c r="AS3068" s="31">
        <v>1631764.515625</v>
      </c>
      <c r="AT3068" s="31">
        <v>1581780.421875</v>
      </c>
      <c r="AU3068" s="31">
        <v>1417755.2265625</v>
      </c>
      <c r="AV3068" s="31">
        <v>1630897.3046875</v>
      </c>
      <c r="AW3068" s="31">
        <v>1628684.65234375</v>
      </c>
      <c r="AX3068" s="31">
        <v>152042.21875</v>
      </c>
      <c r="AY3068" s="31">
        <v>99662.3125</v>
      </c>
      <c r="AZ3068" s="31">
        <v>251704.53125</v>
      </c>
    </row>
    <row r="3069" spans="1:52" ht="15" customHeight="1">
      <c r="A3069" s="29" t="s">
        <v>7914</v>
      </c>
      <c r="B3069" s="34">
        <v>36766</v>
      </c>
      <c r="C3069" s="28">
        <v>750</v>
      </c>
      <c r="D3069" s="28">
        <v>48</v>
      </c>
      <c r="E3069" s="28">
        <v>46.3</v>
      </c>
      <c r="F3069" s="29" t="s">
        <v>2104</v>
      </c>
      <c r="G3069" s="29" t="s">
        <v>7905</v>
      </c>
      <c r="H3069" s="28">
        <v>710</v>
      </c>
      <c r="I3069" s="29" t="s">
        <v>7734</v>
      </c>
      <c r="J3069" s="33" t="s">
        <v>7913</v>
      </c>
      <c r="K3069" s="29" t="s">
        <v>178</v>
      </c>
      <c r="L3069" s="29" t="s">
        <v>7908</v>
      </c>
      <c r="M3069" s="29" t="s">
        <v>351</v>
      </c>
      <c r="N3069" s="28">
        <v>553218.9</v>
      </c>
      <c r="O3069" s="28">
        <v>6243396</v>
      </c>
      <c r="P3069" s="29" t="s">
        <v>7907</v>
      </c>
      <c r="Q3069" s="32" t="s">
        <v>174</v>
      </c>
      <c r="R3069" s="19"/>
      <c r="S3069" s="19"/>
      <c r="T3069" s="19"/>
      <c r="U3069" s="19"/>
      <c r="V3069" s="19"/>
      <c r="W3069" s="19"/>
      <c r="X3069" s="19"/>
      <c r="Y3069" s="19"/>
      <c r="Z3069" s="19"/>
      <c r="AA3069" s="19"/>
      <c r="AB3069" s="19"/>
      <c r="AC3069" s="19"/>
      <c r="AD3069" s="19"/>
      <c r="AE3069" s="19"/>
      <c r="AF3069" s="19"/>
      <c r="AG3069" s="19"/>
      <c r="AH3069" s="19"/>
      <c r="AI3069" s="19"/>
      <c r="AJ3069" s="19"/>
      <c r="AK3069" s="19"/>
      <c r="AL3069" s="19"/>
      <c r="AM3069" s="19"/>
      <c r="AN3069" s="19"/>
      <c r="AO3069" s="31">
        <v>434318.34375</v>
      </c>
      <c r="AP3069" s="31">
        <v>1288314.3203125</v>
      </c>
      <c r="AQ3069" s="31">
        <v>1348928.66796875</v>
      </c>
      <c r="AR3069" s="31">
        <v>1286671.66015625</v>
      </c>
      <c r="AS3069" s="31">
        <v>1387115.3359375</v>
      </c>
      <c r="AT3069" s="31">
        <v>1341382.3359375</v>
      </c>
      <c r="AU3069" s="31">
        <v>1218879.671875</v>
      </c>
      <c r="AV3069" s="31">
        <v>1518586.32421875</v>
      </c>
      <c r="AW3069" s="31">
        <v>1374258.66015625</v>
      </c>
      <c r="AX3069" s="31">
        <v>134342.671875</v>
      </c>
      <c r="AY3069" s="31">
        <v>80642.6640625</v>
      </c>
      <c r="AZ3069" s="31">
        <v>214985.3359375</v>
      </c>
    </row>
    <row r="3070" spans="1:52" ht="15" customHeight="1">
      <c r="A3070" s="29" t="s">
        <v>7912</v>
      </c>
      <c r="B3070" s="34">
        <v>36766</v>
      </c>
      <c r="C3070" s="28">
        <v>750</v>
      </c>
      <c r="D3070" s="28">
        <v>48</v>
      </c>
      <c r="E3070" s="28">
        <v>46.3</v>
      </c>
      <c r="F3070" s="29" t="s">
        <v>2104</v>
      </c>
      <c r="G3070" s="29" t="s">
        <v>7905</v>
      </c>
      <c r="H3070" s="28">
        <v>710</v>
      </c>
      <c r="I3070" s="29" t="s">
        <v>7734</v>
      </c>
      <c r="J3070" s="33" t="s">
        <v>7911</v>
      </c>
      <c r="K3070" s="29" t="s">
        <v>178</v>
      </c>
      <c r="L3070" s="29" t="s">
        <v>7908</v>
      </c>
      <c r="M3070" s="29" t="s">
        <v>355</v>
      </c>
      <c r="N3070" s="28">
        <v>553218.9</v>
      </c>
      <c r="O3070" s="28">
        <v>6243396</v>
      </c>
      <c r="P3070" s="29" t="s">
        <v>7907</v>
      </c>
      <c r="Q3070" s="32" t="s">
        <v>174</v>
      </c>
      <c r="R3070" s="19"/>
      <c r="S3070" s="19"/>
      <c r="T3070" s="19"/>
      <c r="U3070" s="19"/>
      <c r="V3070" s="19"/>
      <c r="W3070" s="19"/>
      <c r="X3070" s="19"/>
      <c r="Y3070" s="19"/>
      <c r="Z3070" s="19"/>
      <c r="AA3070" s="19"/>
      <c r="AB3070" s="19"/>
      <c r="AC3070" s="19"/>
      <c r="AD3070" s="19"/>
      <c r="AE3070" s="19"/>
      <c r="AF3070" s="19"/>
      <c r="AG3070" s="19"/>
      <c r="AH3070" s="19"/>
      <c r="AI3070" s="19"/>
      <c r="AJ3070" s="19"/>
      <c r="AK3070" s="19"/>
      <c r="AL3070" s="19"/>
      <c r="AM3070" s="19"/>
      <c r="AN3070" s="19"/>
      <c r="AO3070" s="31">
        <v>434318.34375</v>
      </c>
      <c r="AP3070" s="31">
        <v>1288314.3203125</v>
      </c>
      <c r="AQ3070" s="31">
        <v>1348928.66796875</v>
      </c>
      <c r="AR3070" s="31">
        <v>1286671.66015625</v>
      </c>
      <c r="AS3070" s="31">
        <v>1387115.3359375</v>
      </c>
      <c r="AT3070" s="31">
        <v>1341382.3359375</v>
      </c>
      <c r="AU3070" s="31">
        <v>1218879.671875</v>
      </c>
      <c r="AV3070" s="31">
        <v>1518586.32421875</v>
      </c>
      <c r="AW3070" s="31">
        <v>1374258.66015625</v>
      </c>
      <c r="AX3070" s="31">
        <v>134342.671875</v>
      </c>
      <c r="AY3070" s="31">
        <v>80642.6640625</v>
      </c>
      <c r="AZ3070" s="31">
        <v>214985.3359375</v>
      </c>
    </row>
    <row r="3071" spans="1:52" ht="15" customHeight="1">
      <c r="A3071" s="29" t="s">
        <v>7910</v>
      </c>
      <c r="B3071" s="34">
        <v>36766</v>
      </c>
      <c r="C3071" s="28">
        <v>750</v>
      </c>
      <c r="D3071" s="28">
        <v>48</v>
      </c>
      <c r="E3071" s="28">
        <v>46.3</v>
      </c>
      <c r="F3071" s="29" t="s">
        <v>2104</v>
      </c>
      <c r="G3071" s="29" t="s">
        <v>7905</v>
      </c>
      <c r="H3071" s="28">
        <v>710</v>
      </c>
      <c r="I3071" s="29" t="s">
        <v>7734</v>
      </c>
      <c r="J3071" s="33" t="s">
        <v>7909</v>
      </c>
      <c r="K3071" s="29" t="s">
        <v>178</v>
      </c>
      <c r="L3071" s="29" t="s">
        <v>7908</v>
      </c>
      <c r="M3071" s="29" t="s">
        <v>355</v>
      </c>
      <c r="N3071" s="28">
        <v>553218.9</v>
      </c>
      <c r="O3071" s="28">
        <v>6243396</v>
      </c>
      <c r="P3071" s="29" t="s">
        <v>7907</v>
      </c>
      <c r="Q3071" s="32" t="s">
        <v>174</v>
      </c>
      <c r="R3071" s="19"/>
      <c r="S3071" s="19"/>
      <c r="T3071" s="19"/>
      <c r="U3071" s="19"/>
      <c r="V3071" s="19"/>
      <c r="W3071" s="19"/>
      <c r="X3071" s="19"/>
      <c r="Y3071" s="19"/>
      <c r="Z3071" s="19"/>
      <c r="AA3071" s="19"/>
      <c r="AB3071" s="19"/>
      <c r="AC3071" s="19"/>
      <c r="AD3071" s="19"/>
      <c r="AE3071" s="19"/>
      <c r="AF3071" s="19"/>
      <c r="AG3071" s="19"/>
      <c r="AH3071" s="19"/>
      <c r="AI3071" s="19"/>
      <c r="AJ3071" s="19"/>
      <c r="AK3071" s="19"/>
      <c r="AL3071" s="19"/>
      <c r="AM3071" s="19"/>
      <c r="AN3071" s="19"/>
      <c r="AO3071" s="31">
        <v>434318.34375</v>
      </c>
      <c r="AP3071" s="31">
        <v>1288314.3203125</v>
      </c>
      <c r="AQ3071" s="31">
        <v>1348928.66796875</v>
      </c>
      <c r="AR3071" s="31">
        <v>1286671.66015625</v>
      </c>
      <c r="AS3071" s="31">
        <v>1387115.3359375</v>
      </c>
      <c r="AT3071" s="31">
        <v>1341382.3359375</v>
      </c>
      <c r="AU3071" s="31">
        <v>1218879.671875</v>
      </c>
      <c r="AV3071" s="31">
        <v>1518586.32421875</v>
      </c>
      <c r="AW3071" s="31">
        <v>1374258.66015625</v>
      </c>
      <c r="AX3071" s="31">
        <v>134342.671875</v>
      </c>
      <c r="AY3071" s="31">
        <v>80642.6640625</v>
      </c>
      <c r="AZ3071" s="31">
        <v>214985.3359375</v>
      </c>
    </row>
    <row r="3072" spans="1:52" ht="15" customHeight="1">
      <c r="A3072" s="29" t="s">
        <v>7906</v>
      </c>
      <c r="B3072" s="34">
        <v>35753</v>
      </c>
      <c r="C3072" s="28">
        <v>11</v>
      </c>
      <c r="D3072" s="28">
        <v>12</v>
      </c>
      <c r="E3072" s="28">
        <v>18</v>
      </c>
      <c r="F3072" s="29" t="s">
        <v>7900</v>
      </c>
      <c r="G3072" s="29" t="s">
        <v>7899</v>
      </c>
      <c r="H3072" s="28">
        <v>710</v>
      </c>
      <c r="I3072" s="29" t="s">
        <v>7734</v>
      </c>
      <c r="J3072" s="33" t="s">
        <v>7904</v>
      </c>
      <c r="K3072" s="29" t="s">
        <v>178</v>
      </c>
      <c r="L3072" s="29" t="s">
        <v>7903</v>
      </c>
      <c r="M3072" s="29" t="s">
        <v>2357</v>
      </c>
      <c r="N3072" s="28">
        <v>549573.4</v>
      </c>
      <c r="O3072" s="28">
        <v>6233435</v>
      </c>
      <c r="P3072" s="29" t="s">
        <v>7902</v>
      </c>
      <c r="Q3072" s="32" t="s">
        <v>368</v>
      </c>
      <c r="R3072" s="19"/>
      <c r="S3072" s="19"/>
      <c r="T3072" s="19"/>
      <c r="U3072" s="19"/>
      <c r="V3072" s="19"/>
      <c r="W3072" s="19"/>
      <c r="X3072" s="19"/>
      <c r="Y3072" s="19"/>
      <c r="Z3072" s="19"/>
      <c r="AA3072" s="19"/>
      <c r="AB3072" s="19"/>
      <c r="AC3072" s="19"/>
      <c r="AD3072" s="19"/>
      <c r="AE3072" s="19"/>
      <c r="AF3072" s="19"/>
      <c r="AG3072" s="19"/>
      <c r="AH3072" s="19"/>
      <c r="AI3072" s="19"/>
      <c r="AJ3072" s="19"/>
      <c r="AK3072" s="19"/>
      <c r="AL3072" s="31">
        <v>2224</v>
      </c>
      <c r="AM3072" s="31">
        <v>22870</v>
      </c>
      <c r="AN3072" s="31">
        <v>16730</v>
      </c>
      <c r="AO3072" s="31">
        <v>19451</v>
      </c>
      <c r="AP3072" s="31">
        <v>39363</v>
      </c>
      <c r="AQ3072" s="31">
        <v>34644</v>
      </c>
      <c r="AR3072" s="31">
        <v>15644.000183105469</v>
      </c>
      <c r="AS3072" s="31">
        <v>15468.000183105469</v>
      </c>
      <c r="AT3072" s="31">
        <v>16451.999938964844</v>
      </c>
      <c r="AU3072" s="31">
        <v>15080.999969482422</v>
      </c>
      <c r="AV3072" s="31">
        <v>19233.000061035156</v>
      </c>
      <c r="AW3072" s="31">
        <v>15312.228698730469</v>
      </c>
      <c r="AX3072" s="31">
        <v>0</v>
      </c>
      <c r="AY3072" s="31">
        <v>0</v>
      </c>
      <c r="AZ3072" s="31">
        <v>0</v>
      </c>
    </row>
    <row r="3073" spans="1:52" ht="15" customHeight="1">
      <c r="A3073" s="29" t="s">
        <v>7901</v>
      </c>
      <c r="B3073" s="34">
        <v>36265</v>
      </c>
      <c r="C3073" s="28">
        <v>750</v>
      </c>
      <c r="D3073" s="28">
        <v>69</v>
      </c>
      <c r="E3073" s="28">
        <v>45</v>
      </c>
      <c r="F3073" s="29" t="s">
        <v>172</v>
      </c>
      <c r="G3073" s="29" t="s">
        <v>171</v>
      </c>
      <c r="H3073" s="28">
        <v>710</v>
      </c>
      <c r="I3073" s="29" t="s">
        <v>7734</v>
      </c>
      <c r="J3073" s="33" t="s">
        <v>7898</v>
      </c>
      <c r="K3073" s="29" t="s">
        <v>178</v>
      </c>
      <c r="L3073" s="29" t="s">
        <v>7897</v>
      </c>
      <c r="M3073" s="29" t="s">
        <v>1313</v>
      </c>
      <c r="N3073" s="28">
        <v>550929.19999999995</v>
      </c>
      <c r="O3073" s="28">
        <v>6236480</v>
      </c>
      <c r="P3073" s="29" t="s">
        <v>7896</v>
      </c>
      <c r="Q3073" s="32" t="s">
        <v>207</v>
      </c>
      <c r="R3073" s="19"/>
      <c r="S3073" s="19"/>
      <c r="T3073" s="19"/>
      <c r="U3073" s="19"/>
      <c r="V3073" s="19"/>
      <c r="W3073" s="19"/>
      <c r="X3073" s="19"/>
      <c r="Y3073" s="19"/>
      <c r="Z3073" s="19"/>
      <c r="AA3073" s="19"/>
      <c r="AB3073" s="19"/>
      <c r="AC3073" s="19"/>
      <c r="AD3073" s="19"/>
      <c r="AE3073" s="19"/>
      <c r="AF3073" s="19"/>
      <c r="AG3073" s="19"/>
      <c r="AH3073" s="19"/>
      <c r="AI3073" s="19"/>
      <c r="AJ3073" s="19"/>
      <c r="AK3073" s="19"/>
      <c r="AL3073" s="19"/>
      <c r="AM3073" s="19"/>
      <c r="AN3073" s="31">
        <v>833561</v>
      </c>
      <c r="AO3073" s="31">
        <v>1436927</v>
      </c>
      <c r="AP3073" s="31">
        <v>1207752.0390625</v>
      </c>
      <c r="AQ3073" s="31">
        <v>1315818.90625</v>
      </c>
      <c r="AR3073" s="31">
        <v>1175015.16015625</v>
      </c>
      <c r="AS3073" s="31">
        <v>1313187.47265625</v>
      </c>
      <c r="AT3073" s="31">
        <v>1228550.3984375</v>
      </c>
      <c r="AU3073" s="31">
        <v>1092737.24609375</v>
      </c>
      <c r="AV3073" s="31">
        <v>1458381.859375</v>
      </c>
      <c r="AW3073" s="31">
        <v>1294575.48828125</v>
      </c>
      <c r="AX3073" s="31">
        <v>111427.46875</v>
      </c>
      <c r="AY3073" s="31">
        <v>75612.2421875</v>
      </c>
      <c r="AZ3073" s="31">
        <v>187039.7109375</v>
      </c>
    </row>
    <row r="3074" spans="1:52" ht="15" customHeight="1">
      <c r="A3074" s="29" t="s">
        <v>7895</v>
      </c>
      <c r="B3074" s="34">
        <v>36265</v>
      </c>
      <c r="C3074" s="28">
        <v>750</v>
      </c>
      <c r="D3074" s="28">
        <v>48</v>
      </c>
      <c r="E3074" s="28">
        <v>45</v>
      </c>
      <c r="F3074" s="29" t="s">
        <v>2104</v>
      </c>
      <c r="G3074" s="29" t="s">
        <v>171</v>
      </c>
      <c r="H3074" s="28">
        <v>710</v>
      </c>
      <c r="I3074" s="29" t="s">
        <v>7734</v>
      </c>
      <c r="J3074" s="33" t="s">
        <v>7894</v>
      </c>
      <c r="K3074" s="29" t="s">
        <v>178</v>
      </c>
      <c r="L3074" s="29" t="s">
        <v>7893</v>
      </c>
      <c r="M3074" s="29" t="s">
        <v>1836</v>
      </c>
      <c r="N3074" s="28">
        <v>550964.6</v>
      </c>
      <c r="O3074" s="28">
        <v>6236654</v>
      </c>
      <c r="P3074" s="29" t="s">
        <v>7892</v>
      </c>
      <c r="Q3074" s="32" t="s">
        <v>207</v>
      </c>
      <c r="R3074" s="19"/>
      <c r="S3074" s="19"/>
      <c r="T3074" s="19"/>
      <c r="U3074" s="19"/>
      <c r="V3074" s="19"/>
      <c r="W3074" s="19"/>
      <c r="X3074" s="19"/>
      <c r="Y3074" s="19"/>
      <c r="Z3074" s="19"/>
      <c r="AA3074" s="19"/>
      <c r="AB3074" s="19"/>
      <c r="AC3074" s="19"/>
      <c r="AD3074" s="19"/>
      <c r="AE3074" s="19"/>
      <c r="AF3074" s="19"/>
      <c r="AG3074" s="19"/>
      <c r="AH3074" s="19"/>
      <c r="AI3074" s="19"/>
      <c r="AJ3074" s="19"/>
      <c r="AK3074" s="19"/>
      <c r="AL3074" s="19"/>
      <c r="AM3074" s="19"/>
      <c r="AN3074" s="31">
        <v>777369</v>
      </c>
      <c r="AO3074" s="31">
        <v>1393376</v>
      </c>
      <c r="AP3074" s="31">
        <v>1185188.21484375</v>
      </c>
      <c r="AQ3074" s="31">
        <v>1266948.546875</v>
      </c>
      <c r="AR3074" s="31">
        <v>1158844.51171875</v>
      </c>
      <c r="AS3074" s="31">
        <v>1289050.28515625</v>
      </c>
      <c r="AT3074" s="31">
        <v>1240014.61328125</v>
      </c>
      <c r="AU3074" s="31">
        <v>1062055.1640625</v>
      </c>
      <c r="AV3074" s="31">
        <v>1455404.93359375</v>
      </c>
      <c r="AW3074" s="31">
        <v>1246588.20703125</v>
      </c>
      <c r="AX3074" s="31">
        <v>112362.03125</v>
      </c>
      <c r="AY3074" s="31">
        <v>76132.9765625</v>
      </c>
      <c r="AZ3074" s="31">
        <v>188495.0078125</v>
      </c>
    </row>
    <row r="3075" spans="1:52" ht="15" customHeight="1">
      <c r="A3075" s="29" t="s">
        <v>7891</v>
      </c>
      <c r="B3075" s="34">
        <v>36266</v>
      </c>
      <c r="C3075" s="28">
        <v>750</v>
      </c>
      <c r="D3075" s="28">
        <v>48.2</v>
      </c>
      <c r="E3075" s="28">
        <v>45</v>
      </c>
      <c r="F3075" s="29" t="s">
        <v>172</v>
      </c>
      <c r="G3075" s="29" t="s">
        <v>648</v>
      </c>
      <c r="H3075" s="28">
        <v>710</v>
      </c>
      <c r="I3075" s="29" t="s">
        <v>7734</v>
      </c>
      <c r="J3075" s="33" t="s">
        <v>7890</v>
      </c>
      <c r="K3075" s="29" t="s">
        <v>178</v>
      </c>
      <c r="L3075" s="29" t="s">
        <v>7889</v>
      </c>
      <c r="M3075" s="29" t="s">
        <v>2498</v>
      </c>
      <c r="N3075" s="28">
        <v>551049.69999999995</v>
      </c>
      <c r="O3075" s="28">
        <v>6237026</v>
      </c>
      <c r="P3075" s="29" t="s">
        <v>7888</v>
      </c>
      <c r="Q3075" s="32" t="s">
        <v>207</v>
      </c>
      <c r="R3075" s="19"/>
      <c r="S3075" s="19"/>
      <c r="T3075" s="19"/>
      <c r="U3075" s="19"/>
      <c r="V3075" s="19"/>
      <c r="W3075" s="19"/>
      <c r="X3075" s="19"/>
      <c r="Y3075" s="19"/>
      <c r="Z3075" s="19"/>
      <c r="AA3075" s="19"/>
      <c r="AB3075" s="19"/>
      <c r="AC3075" s="19"/>
      <c r="AD3075" s="19"/>
      <c r="AE3075" s="19"/>
      <c r="AF3075" s="19"/>
      <c r="AG3075" s="19"/>
      <c r="AH3075" s="19"/>
      <c r="AI3075" s="19"/>
      <c r="AJ3075" s="19"/>
      <c r="AK3075" s="19"/>
      <c r="AL3075" s="19"/>
      <c r="AM3075" s="19"/>
      <c r="AN3075" s="31">
        <v>820349</v>
      </c>
      <c r="AO3075" s="31">
        <v>1474645</v>
      </c>
      <c r="AP3075" s="31">
        <v>1251626.6171875</v>
      </c>
      <c r="AQ3075" s="31">
        <v>1329764.01171875</v>
      </c>
      <c r="AR3075" s="31">
        <v>1047977.3605957031</v>
      </c>
      <c r="AS3075" s="31">
        <v>1344625.921875</v>
      </c>
      <c r="AT3075" s="31">
        <v>1290982.77734375</v>
      </c>
      <c r="AU3075" s="31">
        <v>1116677.43359375</v>
      </c>
      <c r="AV3075" s="31">
        <v>1503344.703125</v>
      </c>
      <c r="AW3075" s="31">
        <v>1277754.40625</v>
      </c>
      <c r="AX3075" s="31">
        <v>119345.4921875</v>
      </c>
      <c r="AY3075" s="31">
        <v>79514.8203125</v>
      </c>
      <c r="AZ3075" s="31">
        <v>198860.3125</v>
      </c>
    </row>
    <row r="3076" spans="1:52" ht="15" customHeight="1">
      <c r="A3076" s="29" t="s">
        <v>7887</v>
      </c>
      <c r="B3076" s="34">
        <v>36110</v>
      </c>
      <c r="C3076" s="28">
        <v>750</v>
      </c>
      <c r="D3076" s="28">
        <v>48.2</v>
      </c>
      <c r="E3076" s="28">
        <v>45</v>
      </c>
      <c r="F3076" s="29" t="s">
        <v>172</v>
      </c>
      <c r="G3076" s="29" t="s">
        <v>171</v>
      </c>
      <c r="H3076" s="28">
        <v>710</v>
      </c>
      <c r="I3076" s="29" t="s">
        <v>7734</v>
      </c>
      <c r="J3076" s="33" t="s">
        <v>7886</v>
      </c>
      <c r="K3076" s="29" t="s">
        <v>178</v>
      </c>
      <c r="L3076" s="29" t="s">
        <v>7880</v>
      </c>
      <c r="M3076" s="29" t="s">
        <v>425</v>
      </c>
      <c r="N3076" s="28">
        <v>556254.19999999995</v>
      </c>
      <c r="O3076" s="28">
        <v>6231589</v>
      </c>
      <c r="P3076" s="29" t="s">
        <v>7883</v>
      </c>
      <c r="Q3076" s="32" t="s">
        <v>174</v>
      </c>
      <c r="R3076" s="19"/>
      <c r="S3076" s="19"/>
      <c r="T3076" s="19"/>
      <c r="U3076" s="19"/>
      <c r="V3076" s="19"/>
      <c r="W3076" s="19"/>
      <c r="X3076" s="19"/>
      <c r="Y3076" s="19"/>
      <c r="Z3076" s="19"/>
      <c r="AA3076" s="19"/>
      <c r="AB3076" s="19"/>
      <c r="AC3076" s="19"/>
      <c r="AD3076" s="19"/>
      <c r="AE3076" s="19"/>
      <c r="AF3076" s="19"/>
      <c r="AG3076" s="19"/>
      <c r="AH3076" s="19"/>
      <c r="AI3076" s="19"/>
      <c r="AJ3076" s="19"/>
      <c r="AK3076" s="19"/>
      <c r="AL3076" s="19"/>
      <c r="AM3076" s="31">
        <v>162250</v>
      </c>
      <c r="AN3076" s="31">
        <v>1390684</v>
      </c>
      <c r="AO3076" s="31">
        <v>1558303</v>
      </c>
      <c r="AP3076" s="31">
        <v>1270729.66015625</v>
      </c>
      <c r="AQ3076" s="31">
        <v>1314415.3515625</v>
      </c>
      <c r="AR3076" s="31">
        <v>1272367.00390625</v>
      </c>
      <c r="AS3076" s="31">
        <v>1394861.00390625</v>
      </c>
      <c r="AT3076" s="31">
        <v>1313923.0078125</v>
      </c>
      <c r="AU3076" s="31">
        <v>1159866</v>
      </c>
      <c r="AV3076" s="31">
        <v>1503462.67578125</v>
      </c>
      <c r="AW3076" s="31">
        <v>1367019.3359375</v>
      </c>
      <c r="AX3076" s="31">
        <v>123054.6640625</v>
      </c>
      <c r="AY3076" s="31">
        <v>78838.6640625</v>
      </c>
      <c r="AZ3076" s="31">
        <v>201893.328125</v>
      </c>
    </row>
    <row r="3077" spans="1:52" ht="15" customHeight="1">
      <c r="A3077" s="29" t="s">
        <v>7885</v>
      </c>
      <c r="B3077" s="34">
        <v>36110</v>
      </c>
      <c r="C3077" s="28">
        <v>750</v>
      </c>
      <c r="D3077" s="28">
        <v>48.2</v>
      </c>
      <c r="E3077" s="28">
        <v>45</v>
      </c>
      <c r="F3077" s="29" t="s">
        <v>172</v>
      </c>
      <c r="G3077" s="29" t="s">
        <v>171</v>
      </c>
      <c r="H3077" s="28">
        <v>710</v>
      </c>
      <c r="I3077" s="29" t="s">
        <v>7734</v>
      </c>
      <c r="J3077" s="33" t="s">
        <v>7884</v>
      </c>
      <c r="K3077" s="29" t="s">
        <v>178</v>
      </c>
      <c r="L3077" s="29" t="s">
        <v>7880</v>
      </c>
      <c r="M3077" s="29" t="s">
        <v>425</v>
      </c>
      <c r="N3077" s="28">
        <v>556283.9</v>
      </c>
      <c r="O3077" s="28">
        <v>6231392</v>
      </c>
      <c r="P3077" s="29" t="s">
        <v>7883</v>
      </c>
      <c r="Q3077" s="32" t="s">
        <v>174</v>
      </c>
      <c r="R3077" s="19"/>
      <c r="S3077" s="19"/>
      <c r="T3077" s="19"/>
      <c r="U3077" s="19"/>
      <c r="V3077" s="19"/>
      <c r="W3077" s="19"/>
      <c r="X3077" s="19"/>
      <c r="Y3077" s="19"/>
      <c r="Z3077" s="19"/>
      <c r="AA3077" s="19"/>
      <c r="AB3077" s="19"/>
      <c r="AC3077" s="19"/>
      <c r="AD3077" s="19"/>
      <c r="AE3077" s="19"/>
      <c r="AF3077" s="19"/>
      <c r="AG3077" s="19"/>
      <c r="AH3077" s="19"/>
      <c r="AI3077" s="19"/>
      <c r="AJ3077" s="19"/>
      <c r="AK3077" s="19"/>
      <c r="AL3077" s="19"/>
      <c r="AM3077" s="31">
        <v>135717</v>
      </c>
      <c r="AN3077" s="31">
        <v>1358067</v>
      </c>
      <c r="AO3077" s="31">
        <v>1532151</v>
      </c>
      <c r="AP3077" s="31">
        <v>1261660.66015625</v>
      </c>
      <c r="AQ3077" s="31">
        <v>1314415.3515625</v>
      </c>
      <c r="AR3077" s="31">
        <v>1272367.00390625</v>
      </c>
      <c r="AS3077" s="31">
        <v>1394861.00390625</v>
      </c>
      <c r="AT3077" s="31">
        <v>1313923.0078125</v>
      </c>
      <c r="AU3077" s="31">
        <v>1159866</v>
      </c>
      <c r="AV3077" s="31">
        <v>1503462.67578125</v>
      </c>
      <c r="AW3077" s="31">
        <v>1367019.3359375</v>
      </c>
      <c r="AX3077" s="31">
        <v>123054.6640625</v>
      </c>
      <c r="AY3077" s="31">
        <v>78838.6640625</v>
      </c>
      <c r="AZ3077" s="31">
        <v>201893.328125</v>
      </c>
    </row>
    <row r="3078" spans="1:52" ht="15" customHeight="1">
      <c r="A3078" s="29" t="s">
        <v>7882</v>
      </c>
      <c r="B3078" s="34">
        <v>36110</v>
      </c>
      <c r="C3078" s="28">
        <v>750</v>
      </c>
      <c r="D3078" s="28">
        <v>48.2</v>
      </c>
      <c r="E3078" s="28">
        <v>45</v>
      </c>
      <c r="F3078" s="29" t="s">
        <v>172</v>
      </c>
      <c r="G3078" s="29" t="s">
        <v>171</v>
      </c>
      <c r="H3078" s="28">
        <v>710</v>
      </c>
      <c r="I3078" s="29" t="s">
        <v>7734</v>
      </c>
      <c r="J3078" s="33" t="s">
        <v>7881</v>
      </c>
      <c r="K3078" s="29" t="s">
        <v>178</v>
      </c>
      <c r="L3078" s="29" t="s">
        <v>7880</v>
      </c>
      <c r="M3078" s="29" t="s">
        <v>425</v>
      </c>
      <c r="N3078" s="28">
        <v>556312.4</v>
      </c>
      <c r="O3078" s="28">
        <v>6231193</v>
      </c>
      <c r="P3078" s="29" t="s">
        <v>7879</v>
      </c>
      <c r="Q3078" s="32" t="s">
        <v>174</v>
      </c>
      <c r="R3078" s="19"/>
      <c r="S3078" s="19"/>
      <c r="T3078" s="19"/>
      <c r="U3078" s="19"/>
      <c r="V3078" s="19"/>
      <c r="W3078" s="19"/>
      <c r="X3078" s="19"/>
      <c r="Y3078" s="19"/>
      <c r="Z3078" s="19"/>
      <c r="AA3078" s="19"/>
      <c r="AB3078" s="19"/>
      <c r="AC3078" s="19"/>
      <c r="AD3078" s="19"/>
      <c r="AE3078" s="19"/>
      <c r="AF3078" s="19"/>
      <c r="AG3078" s="19"/>
      <c r="AH3078" s="19"/>
      <c r="AI3078" s="19"/>
      <c r="AJ3078" s="19"/>
      <c r="AK3078" s="19"/>
      <c r="AL3078" s="19"/>
      <c r="AM3078" s="31">
        <v>170876</v>
      </c>
      <c r="AN3078" s="31">
        <v>1229772</v>
      </c>
      <c r="AO3078" s="31">
        <v>1438595</v>
      </c>
      <c r="AP3078" s="31">
        <v>1252068.66015625</v>
      </c>
      <c r="AQ3078" s="31">
        <v>1314415.3515625</v>
      </c>
      <c r="AR3078" s="31">
        <v>1272367.00390625</v>
      </c>
      <c r="AS3078" s="31">
        <v>1394861.00390625</v>
      </c>
      <c r="AT3078" s="31">
        <v>1313923.0078125</v>
      </c>
      <c r="AU3078" s="31">
        <v>1159866</v>
      </c>
      <c r="AV3078" s="31">
        <v>1503462.67578125</v>
      </c>
      <c r="AW3078" s="31">
        <v>1367019.3359375</v>
      </c>
      <c r="AX3078" s="31">
        <v>123054.6640625</v>
      </c>
      <c r="AY3078" s="31">
        <v>78838.6640625</v>
      </c>
      <c r="AZ3078" s="31">
        <v>201893.328125</v>
      </c>
    </row>
    <row r="3079" spans="1:52" ht="15" customHeight="1">
      <c r="A3079" s="29" t="s">
        <v>7878</v>
      </c>
      <c r="B3079" s="34">
        <v>36139</v>
      </c>
      <c r="C3079" s="28">
        <v>660</v>
      </c>
      <c r="D3079" s="28">
        <v>47</v>
      </c>
      <c r="E3079" s="28">
        <v>45</v>
      </c>
      <c r="F3079" s="29" t="s">
        <v>242</v>
      </c>
      <c r="G3079" s="29" t="s">
        <v>2129</v>
      </c>
      <c r="H3079" s="28">
        <v>710</v>
      </c>
      <c r="I3079" s="29" t="s">
        <v>7734</v>
      </c>
      <c r="J3079" s="33" t="s">
        <v>7877</v>
      </c>
      <c r="K3079" s="29" t="s">
        <v>178</v>
      </c>
      <c r="L3079" s="29" t="s">
        <v>7867</v>
      </c>
      <c r="M3079" s="29" t="s">
        <v>176</v>
      </c>
      <c r="N3079" s="28">
        <v>557042.69999999995</v>
      </c>
      <c r="O3079" s="28">
        <v>6230388</v>
      </c>
      <c r="P3079" s="29" t="s">
        <v>7876</v>
      </c>
      <c r="Q3079" s="32" t="s">
        <v>207</v>
      </c>
      <c r="R3079" s="19"/>
      <c r="S3079" s="19"/>
      <c r="T3079" s="19"/>
      <c r="U3079" s="19"/>
      <c r="V3079" s="19"/>
      <c r="W3079" s="19"/>
      <c r="X3079" s="19"/>
      <c r="Y3079" s="19"/>
      <c r="Z3079" s="19"/>
      <c r="AA3079" s="19"/>
      <c r="AB3079" s="19"/>
      <c r="AC3079" s="19"/>
      <c r="AD3079" s="19"/>
      <c r="AE3079" s="19"/>
      <c r="AF3079" s="19"/>
      <c r="AG3079" s="19"/>
      <c r="AH3079" s="19"/>
      <c r="AI3079" s="19"/>
      <c r="AJ3079" s="19"/>
      <c r="AK3079" s="19"/>
      <c r="AL3079" s="19"/>
      <c r="AM3079" s="31">
        <v>111443</v>
      </c>
      <c r="AN3079" s="31">
        <v>1136268</v>
      </c>
      <c r="AO3079" s="31">
        <v>1284865</v>
      </c>
      <c r="AP3079" s="31">
        <v>983921.83984375</v>
      </c>
      <c r="AQ3079" s="31">
        <v>1072813.75</v>
      </c>
      <c r="AR3079" s="31">
        <v>1013825.08984375</v>
      </c>
      <c r="AS3079" s="31">
        <v>1102970.140625</v>
      </c>
      <c r="AT3079" s="31">
        <v>1067084.6328125</v>
      </c>
      <c r="AU3079" s="31">
        <v>914699.11328125</v>
      </c>
      <c r="AV3079" s="31">
        <v>1191241.01171875</v>
      </c>
      <c r="AW3079" s="31">
        <v>1089093.05859375</v>
      </c>
      <c r="AX3079" s="31">
        <v>95780.0234375</v>
      </c>
      <c r="AY3079" s="31">
        <v>52297.73828125</v>
      </c>
      <c r="AZ3079" s="31">
        <v>148077.76171875</v>
      </c>
    </row>
    <row r="3080" spans="1:52" ht="15" customHeight="1">
      <c r="A3080" s="29" t="s">
        <v>7875</v>
      </c>
      <c r="B3080" s="34">
        <v>36139</v>
      </c>
      <c r="C3080" s="28">
        <v>660</v>
      </c>
      <c r="D3080" s="28">
        <v>47</v>
      </c>
      <c r="E3080" s="28">
        <v>45</v>
      </c>
      <c r="F3080" s="29" t="s">
        <v>242</v>
      </c>
      <c r="G3080" s="29" t="s">
        <v>2129</v>
      </c>
      <c r="H3080" s="28">
        <v>710</v>
      </c>
      <c r="I3080" s="29" t="s">
        <v>7734</v>
      </c>
      <c r="J3080" s="33" t="s">
        <v>7874</v>
      </c>
      <c r="K3080" s="29" t="s">
        <v>178</v>
      </c>
      <c r="L3080" s="29" t="s">
        <v>7867</v>
      </c>
      <c r="M3080" s="29" t="s">
        <v>337</v>
      </c>
      <c r="N3080" s="28">
        <v>557197.4</v>
      </c>
      <c r="O3080" s="28">
        <v>6230353</v>
      </c>
      <c r="P3080" s="29" t="s">
        <v>7873</v>
      </c>
      <c r="Q3080" s="32" t="s">
        <v>207</v>
      </c>
      <c r="R3080" s="19"/>
      <c r="S3080" s="19"/>
      <c r="T3080" s="19"/>
      <c r="U3080" s="19"/>
      <c r="V3080" s="19"/>
      <c r="W3080" s="19"/>
      <c r="X3080" s="19"/>
      <c r="Y3080" s="19"/>
      <c r="Z3080" s="19"/>
      <c r="AA3080" s="19"/>
      <c r="AB3080" s="19"/>
      <c r="AC3080" s="19"/>
      <c r="AD3080" s="19"/>
      <c r="AE3080" s="19"/>
      <c r="AF3080" s="19"/>
      <c r="AG3080" s="19"/>
      <c r="AH3080" s="19"/>
      <c r="AI3080" s="19"/>
      <c r="AJ3080" s="19"/>
      <c r="AK3080" s="19"/>
      <c r="AL3080" s="19"/>
      <c r="AM3080" s="31">
        <v>111309</v>
      </c>
      <c r="AN3080" s="31">
        <v>1051057</v>
      </c>
      <c r="AO3080" s="31">
        <v>1169559</v>
      </c>
      <c r="AP3080" s="31">
        <v>960915.83984375</v>
      </c>
      <c r="AQ3080" s="31">
        <v>1072813.75</v>
      </c>
      <c r="AR3080" s="31">
        <v>1013825.08984375</v>
      </c>
      <c r="AS3080" s="31">
        <v>1102970.140625</v>
      </c>
      <c r="AT3080" s="31">
        <v>1067084.6328125</v>
      </c>
      <c r="AU3080" s="31">
        <v>914699.11328125</v>
      </c>
      <c r="AV3080" s="31">
        <v>1191241.01171875</v>
      </c>
      <c r="AW3080" s="31">
        <v>1089093.05859375</v>
      </c>
      <c r="AX3080" s="31">
        <v>95780.0234375</v>
      </c>
      <c r="AY3080" s="31">
        <v>52297.73828125</v>
      </c>
      <c r="AZ3080" s="31">
        <v>148077.76171875</v>
      </c>
    </row>
    <row r="3081" spans="1:52" ht="15" customHeight="1">
      <c r="A3081" s="29" t="s">
        <v>7872</v>
      </c>
      <c r="B3081" s="34">
        <v>36139</v>
      </c>
      <c r="C3081" s="28">
        <v>660</v>
      </c>
      <c r="D3081" s="28">
        <v>47</v>
      </c>
      <c r="E3081" s="28">
        <v>45</v>
      </c>
      <c r="F3081" s="29" t="s">
        <v>242</v>
      </c>
      <c r="G3081" s="29" t="s">
        <v>2129</v>
      </c>
      <c r="H3081" s="28">
        <v>710</v>
      </c>
      <c r="I3081" s="29" t="s">
        <v>7734</v>
      </c>
      <c r="J3081" s="33" t="s">
        <v>7871</v>
      </c>
      <c r="K3081" s="29" t="s">
        <v>178</v>
      </c>
      <c r="L3081" s="29" t="s">
        <v>7867</v>
      </c>
      <c r="M3081" s="29" t="s">
        <v>745</v>
      </c>
      <c r="N3081" s="28">
        <v>557352.19999999995</v>
      </c>
      <c r="O3081" s="28">
        <v>6230319</v>
      </c>
      <c r="P3081" s="29" t="s">
        <v>7870</v>
      </c>
      <c r="Q3081" s="32" t="s">
        <v>207</v>
      </c>
      <c r="R3081" s="19"/>
      <c r="S3081" s="19"/>
      <c r="T3081" s="19"/>
      <c r="U3081" s="19"/>
      <c r="V3081" s="19"/>
      <c r="W3081" s="19"/>
      <c r="X3081" s="19"/>
      <c r="Y3081" s="19"/>
      <c r="Z3081" s="19"/>
      <c r="AA3081" s="19"/>
      <c r="AB3081" s="19"/>
      <c r="AC3081" s="19"/>
      <c r="AD3081" s="19"/>
      <c r="AE3081" s="19"/>
      <c r="AF3081" s="19"/>
      <c r="AG3081" s="19"/>
      <c r="AH3081" s="19"/>
      <c r="AI3081" s="19"/>
      <c r="AJ3081" s="19"/>
      <c r="AK3081" s="19"/>
      <c r="AL3081" s="19"/>
      <c r="AM3081" s="31">
        <v>67725</v>
      </c>
      <c r="AN3081" s="31">
        <v>1065195</v>
      </c>
      <c r="AO3081" s="31">
        <v>1204979</v>
      </c>
      <c r="AP3081" s="31">
        <v>1004887.83984375</v>
      </c>
      <c r="AQ3081" s="31">
        <v>1072813.75</v>
      </c>
      <c r="AR3081" s="31">
        <v>1013825.08984375</v>
      </c>
      <c r="AS3081" s="31">
        <v>1102970.140625</v>
      </c>
      <c r="AT3081" s="31">
        <v>1067084.6328125</v>
      </c>
      <c r="AU3081" s="31">
        <v>914699.11328125</v>
      </c>
      <c r="AV3081" s="31">
        <v>1191241.01171875</v>
      </c>
      <c r="AW3081" s="31">
        <v>1089093.05859375</v>
      </c>
      <c r="AX3081" s="31">
        <v>95780.0234375</v>
      </c>
      <c r="AY3081" s="31">
        <v>52297.73828125</v>
      </c>
      <c r="AZ3081" s="31">
        <v>148077.76171875</v>
      </c>
    </row>
    <row r="3082" spans="1:52" ht="15" customHeight="1">
      <c r="A3082" s="29" t="s">
        <v>7869</v>
      </c>
      <c r="B3082" s="34">
        <v>36139</v>
      </c>
      <c r="C3082" s="28">
        <v>660</v>
      </c>
      <c r="D3082" s="28">
        <v>47</v>
      </c>
      <c r="E3082" s="28">
        <v>45</v>
      </c>
      <c r="F3082" s="29" t="s">
        <v>242</v>
      </c>
      <c r="G3082" s="29" t="s">
        <v>2129</v>
      </c>
      <c r="H3082" s="28">
        <v>710</v>
      </c>
      <c r="I3082" s="29" t="s">
        <v>7734</v>
      </c>
      <c r="J3082" s="33" t="s">
        <v>7868</v>
      </c>
      <c r="K3082" s="29" t="s">
        <v>178</v>
      </c>
      <c r="L3082" s="29" t="s">
        <v>7867</v>
      </c>
      <c r="M3082" s="29" t="s">
        <v>2255</v>
      </c>
      <c r="N3082" s="28">
        <v>557507</v>
      </c>
      <c r="O3082" s="28">
        <v>6230285</v>
      </c>
      <c r="P3082" s="29" t="s">
        <v>7866</v>
      </c>
      <c r="Q3082" s="32" t="s">
        <v>207</v>
      </c>
      <c r="R3082" s="19"/>
      <c r="S3082" s="19"/>
      <c r="T3082" s="19"/>
      <c r="U3082" s="19"/>
      <c r="V3082" s="19"/>
      <c r="W3082" s="19"/>
      <c r="X3082" s="19"/>
      <c r="Y3082" s="19"/>
      <c r="Z3082" s="19"/>
      <c r="AA3082" s="19"/>
      <c r="AB3082" s="19"/>
      <c r="AC3082" s="19"/>
      <c r="AD3082" s="19"/>
      <c r="AE3082" s="19"/>
      <c r="AF3082" s="19"/>
      <c r="AG3082" s="19"/>
      <c r="AH3082" s="19"/>
      <c r="AI3082" s="19"/>
      <c r="AJ3082" s="19"/>
      <c r="AK3082" s="19"/>
      <c r="AL3082" s="19"/>
      <c r="AM3082" s="31">
        <v>103911</v>
      </c>
      <c r="AN3082" s="31">
        <v>1139486</v>
      </c>
      <c r="AO3082" s="31">
        <v>1137828</v>
      </c>
      <c r="AP3082" s="31">
        <v>1014536.83984375</v>
      </c>
      <c r="AQ3082" s="31">
        <v>1072813.75</v>
      </c>
      <c r="AR3082" s="31">
        <v>1013825.08984375</v>
      </c>
      <c r="AS3082" s="31">
        <v>1102970.140625</v>
      </c>
      <c r="AT3082" s="31">
        <v>1067084.6328125</v>
      </c>
      <c r="AU3082" s="31">
        <v>914699.11328125</v>
      </c>
      <c r="AV3082" s="31">
        <v>1191241.01171875</v>
      </c>
      <c r="AW3082" s="31">
        <v>1089093.05859375</v>
      </c>
      <c r="AX3082" s="31">
        <v>95780.0234375</v>
      </c>
      <c r="AY3082" s="31">
        <v>52297.73828125</v>
      </c>
      <c r="AZ3082" s="31">
        <v>148077.76171875</v>
      </c>
    </row>
    <row r="3083" spans="1:52" ht="15" customHeight="1">
      <c r="A3083" s="29" t="s">
        <v>7865</v>
      </c>
      <c r="B3083" s="34">
        <v>36708</v>
      </c>
      <c r="C3083" s="28">
        <v>750</v>
      </c>
      <c r="D3083" s="28">
        <v>48.2</v>
      </c>
      <c r="E3083" s="28">
        <v>45</v>
      </c>
      <c r="F3083" s="29" t="s">
        <v>2104</v>
      </c>
      <c r="G3083" s="29" t="s">
        <v>7848</v>
      </c>
      <c r="H3083" s="28">
        <v>710</v>
      </c>
      <c r="I3083" s="29" t="s">
        <v>7734</v>
      </c>
      <c r="J3083" s="33" t="s">
        <v>7864</v>
      </c>
      <c r="K3083" s="29" t="s">
        <v>178</v>
      </c>
      <c r="L3083" s="29" t="s">
        <v>7851</v>
      </c>
      <c r="M3083" s="29" t="s">
        <v>1247</v>
      </c>
      <c r="N3083" s="28">
        <v>560560.9</v>
      </c>
      <c r="O3083" s="28">
        <v>6235465</v>
      </c>
      <c r="P3083" s="29" t="s">
        <v>7863</v>
      </c>
      <c r="Q3083" s="32" t="s">
        <v>174</v>
      </c>
      <c r="R3083" s="19"/>
      <c r="S3083" s="19"/>
      <c r="T3083" s="19"/>
      <c r="U3083" s="19"/>
      <c r="V3083" s="19"/>
      <c r="W3083" s="19"/>
      <c r="X3083" s="19"/>
      <c r="Y3083" s="19"/>
      <c r="Z3083" s="19"/>
      <c r="AA3083" s="19"/>
      <c r="AB3083" s="19"/>
      <c r="AC3083" s="19"/>
      <c r="AD3083" s="19"/>
      <c r="AE3083" s="19"/>
      <c r="AF3083" s="19"/>
      <c r="AG3083" s="19"/>
      <c r="AH3083" s="19"/>
      <c r="AI3083" s="19"/>
      <c r="AJ3083" s="19"/>
      <c r="AK3083" s="19"/>
      <c r="AL3083" s="19"/>
      <c r="AM3083" s="19"/>
      <c r="AN3083" s="19"/>
      <c r="AO3083" s="31">
        <v>619194</v>
      </c>
      <c r="AP3083" s="31">
        <v>1208306.9765625</v>
      </c>
      <c r="AQ3083" s="31">
        <v>1302986.5703125</v>
      </c>
      <c r="AR3083" s="31">
        <v>1174302.23828125</v>
      </c>
      <c r="AS3083" s="31">
        <v>1289672.97265625</v>
      </c>
      <c r="AT3083" s="31">
        <v>1223925.83203125</v>
      </c>
      <c r="AU3083" s="31">
        <v>1107114.2421875</v>
      </c>
      <c r="AV3083" s="31">
        <v>1393867.63671875</v>
      </c>
      <c r="AW3083" s="31">
        <v>995321.48779296875</v>
      </c>
      <c r="AX3083" s="31">
        <v>112755.9921875</v>
      </c>
      <c r="AY3083" s="31">
        <v>75941.171875</v>
      </c>
      <c r="AZ3083" s="31">
        <v>188697.1640625</v>
      </c>
    </row>
    <row r="3084" spans="1:52" ht="15" customHeight="1">
      <c r="A3084" s="29" t="s">
        <v>7862</v>
      </c>
      <c r="B3084" s="34">
        <v>36607</v>
      </c>
      <c r="C3084" s="28">
        <v>750</v>
      </c>
      <c r="D3084" s="28">
        <v>48.2</v>
      </c>
      <c r="E3084" s="28">
        <v>45</v>
      </c>
      <c r="F3084" s="29" t="s">
        <v>2104</v>
      </c>
      <c r="G3084" s="29" t="s">
        <v>7848</v>
      </c>
      <c r="H3084" s="28">
        <v>710</v>
      </c>
      <c r="I3084" s="29" t="s">
        <v>7734</v>
      </c>
      <c r="J3084" s="33" t="s">
        <v>7861</v>
      </c>
      <c r="K3084" s="29" t="s">
        <v>178</v>
      </c>
      <c r="L3084" s="29" t="s">
        <v>7851</v>
      </c>
      <c r="M3084" s="29" t="s">
        <v>1247</v>
      </c>
      <c r="N3084" s="28">
        <v>560655.1</v>
      </c>
      <c r="O3084" s="28">
        <v>6235284</v>
      </c>
      <c r="P3084" s="29" t="s">
        <v>7860</v>
      </c>
      <c r="Q3084" s="32" t="s">
        <v>174</v>
      </c>
      <c r="R3084" s="19"/>
      <c r="S3084" s="19"/>
      <c r="T3084" s="19"/>
      <c r="U3084" s="19"/>
      <c r="V3084" s="19"/>
      <c r="W3084" s="19"/>
      <c r="X3084" s="19"/>
      <c r="Y3084" s="19"/>
      <c r="Z3084" s="19"/>
      <c r="AA3084" s="19"/>
      <c r="AB3084" s="19"/>
      <c r="AC3084" s="19"/>
      <c r="AD3084" s="19"/>
      <c r="AE3084" s="19"/>
      <c r="AF3084" s="19"/>
      <c r="AG3084" s="19"/>
      <c r="AH3084" s="19"/>
      <c r="AI3084" s="19"/>
      <c r="AJ3084" s="19"/>
      <c r="AK3084" s="19"/>
      <c r="AL3084" s="19"/>
      <c r="AM3084" s="19"/>
      <c r="AN3084" s="19"/>
      <c r="AO3084" s="31">
        <v>915968</v>
      </c>
      <c r="AP3084" s="31">
        <v>1208477.9765625</v>
      </c>
      <c r="AQ3084" s="31">
        <v>1316460.4296875</v>
      </c>
      <c r="AR3084" s="31">
        <v>1189857.6640625</v>
      </c>
      <c r="AS3084" s="31">
        <v>1314475.72265625</v>
      </c>
      <c r="AT3084" s="31">
        <v>1248050.47265625</v>
      </c>
      <c r="AU3084" s="31">
        <v>1134229.6953125</v>
      </c>
      <c r="AV3084" s="31">
        <v>1443423.3046875</v>
      </c>
      <c r="AW3084" s="31">
        <v>1348743.203125</v>
      </c>
      <c r="AX3084" s="31">
        <v>117432.0625</v>
      </c>
      <c r="AY3084" s="31">
        <v>82816.375</v>
      </c>
      <c r="AZ3084" s="31">
        <v>200248.4375</v>
      </c>
    </row>
    <row r="3085" spans="1:52" ht="15" customHeight="1">
      <c r="A3085" s="29" t="s">
        <v>7859</v>
      </c>
      <c r="B3085" s="34">
        <v>36326</v>
      </c>
      <c r="C3085" s="28">
        <v>750</v>
      </c>
      <c r="D3085" s="28">
        <v>48.2</v>
      </c>
      <c r="E3085" s="28">
        <v>45</v>
      </c>
      <c r="F3085" s="29" t="s">
        <v>2104</v>
      </c>
      <c r="G3085" s="29" t="s">
        <v>7848</v>
      </c>
      <c r="H3085" s="28">
        <v>710</v>
      </c>
      <c r="I3085" s="29" t="s">
        <v>7734</v>
      </c>
      <c r="J3085" s="33" t="s">
        <v>7858</v>
      </c>
      <c r="K3085" s="29" t="s">
        <v>178</v>
      </c>
      <c r="L3085" s="29" t="s">
        <v>7851</v>
      </c>
      <c r="M3085" s="29" t="s">
        <v>590</v>
      </c>
      <c r="N3085" s="28">
        <v>560747.1</v>
      </c>
      <c r="O3085" s="28">
        <v>6235104</v>
      </c>
      <c r="P3085" s="29" t="s">
        <v>7857</v>
      </c>
      <c r="Q3085" s="32" t="s">
        <v>174</v>
      </c>
      <c r="R3085" s="19"/>
      <c r="S3085" s="19"/>
      <c r="T3085" s="19"/>
      <c r="U3085" s="19"/>
      <c r="V3085" s="19"/>
      <c r="W3085" s="19"/>
      <c r="X3085" s="19"/>
      <c r="Y3085" s="19"/>
      <c r="Z3085" s="19"/>
      <c r="AA3085" s="19"/>
      <c r="AB3085" s="19"/>
      <c r="AC3085" s="19"/>
      <c r="AD3085" s="19"/>
      <c r="AE3085" s="19"/>
      <c r="AF3085" s="19"/>
      <c r="AG3085" s="19"/>
      <c r="AH3085" s="19"/>
      <c r="AI3085" s="19"/>
      <c r="AJ3085" s="19"/>
      <c r="AK3085" s="19"/>
      <c r="AL3085" s="19"/>
      <c r="AM3085" s="19"/>
      <c r="AN3085" s="31">
        <v>692898</v>
      </c>
      <c r="AO3085" s="31">
        <v>1450200</v>
      </c>
      <c r="AP3085" s="31">
        <v>1215393.9765625</v>
      </c>
      <c r="AQ3085" s="31">
        <v>1305614.50390625</v>
      </c>
      <c r="AR3085" s="31">
        <v>1194779.26171875</v>
      </c>
      <c r="AS3085" s="31">
        <v>1319964.0625</v>
      </c>
      <c r="AT3085" s="31">
        <v>1268274.984375</v>
      </c>
      <c r="AU3085" s="31">
        <v>1164274.01171875</v>
      </c>
      <c r="AV3085" s="31">
        <v>1459430.3203125</v>
      </c>
      <c r="AW3085" s="31">
        <v>1351544.4296875</v>
      </c>
      <c r="AX3085" s="31">
        <v>120460.46875</v>
      </c>
      <c r="AY3085" s="31">
        <v>82519.328125</v>
      </c>
      <c r="AZ3085" s="31">
        <v>202979.796875</v>
      </c>
    </row>
    <row r="3086" spans="1:52" ht="15" customHeight="1">
      <c r="A3086" s="29" t="s">
        <v>7856</v>
      </c>
      <c r="B3086" s="34">
        <v>36326</v>
      </c>
      <c r="C3086" s="28">
        <v>750</v>
      </c>
      <c r="D3086" s="28">
        <v>48.2</v>
      </c>
      <c r="E3086" s="28">
        <v>45</v>
      </c>
      <c r="F3086" s="29" t="s">
        <v>2104</v>
      </c>
      <c r="G3086" s="29" t="s">
        <v>7848</v>
      </c>
      <c r="H3086" s="28">
        <v>710</v>
      </c>
      <c r="I3086" s="29" t="s">
        <v>7734</v>
      </c>
      <c r="J3086" s="33" t="s">
        <v>7855</v>
      </c>
      <c r="K3086" s="29" t="s">
        <v>178</v>
      </c>
      <c r="L3086" s="29" t="s">
        <v>7851</v>
      </c>
      <c r="M3086" s="29" t="s">
        <v>554</v>
      </c>
      <c r="N3086" s="28">
        <v>560841.4</v>
      </c>
      <c r="O3086" s="28">
        <v>6234923</v>
      </c>
      <c r="P3086" s="29" t="s">
        <v>7854</v>
      </c>
      <c r="Q3086" s="32" t="s">
        <v>174</v>
      </c>
      <c r="R3086" s="19"/>
      <c r="S3086" s="19"/>
      <c r="T3086" s="19"/>
      <c r="U3086" s="19"/>
      <c r="V3086" s="19"/>
      <c r="W3086" s="19"/>
      <c r="X3086" s="19"/>
      <c r="Y3086" s="19"/>
      <c r="Z3086" s="19"/>
      <c r="AA3086" s="19"/>
      <c r="AB3086" s="19"/>
      <c r="AC3086" s="19"/>
      <c r="AD3086" s="19"/>
      <c r="AE3086" s="19"/>
      <c r="AF3086" s="19"/>
      <c r="AG3086" s="19"/>
      <c r="AH3086" s="19"/>
      <c r="AI3086" s="19"/>
      <c r="AJ3086" s="19"/>
      <c r="AK3086" s="19"/>
      <c r="AL3086" s="19"/>
      <c r="AM3086" s="19"/>
      <c r="AN3086" s="31">
        <v>686192</v>
      </c>
      <c r="AO3086" s="31">
        <v>1423827</v>
      </c>
      <c r="AP3086" s="31">
        <v>1213959.9765625</v>
      </c>
      <c r="AQ3086" s="31">
        <v>1312483.9921875</v>
      </c>
      <c r="AR3086" s="31">
        <v>1166312.0234375</v>
      </c>
      <c r="AS3086" s="31">
        <v>1296549.02734375</v>
      </c>
      <c r="AT3086" s="31">
        <v>1222603.7578125</v>
      </c>
      <c r="AU3086" s="31">
        <v>1115039.8671875</v>
      </c>
      <c r="AV3086" s="31">
        <v>1383482.69921875</v>
      </c>
      <c r="AW3086" s="31">
        <v>1101336.8540039063</v>
      </c>
      <c r="AX3086" s="31">
        <v>111578.3046875</v>
      </c>
      <c r="AY3086" s="31">
        <v>76237.1953125</v>
      </c>
      <c r="AZ3086" s="31">
        <v>187815.5</v>
      </c>
    </row>
    <row r="3087" spans="1:52" ht="15" customHeight="1">
      <c r="A3087" s="29" t="s">
        <v>7853</v>
      </c>
      <c r="B3087" s="34">
        <v>36655</v>
      </c>
      <c r="C3087" s="28">
        <v>750</v>
      </c>
      <c r="D3087" s="28">
        <v>48.2</v>
      </c>
      <c r="E3087" s="28">
        <v>45</v>
      </c>
      <c r="F3087" s="29" t="s">
        <v>2104</v>
      </c>
      <c r="G3087" s="29" t="s">
        <v>7848</v>
      </c>
      <c r="H3087" s="28">
        <v>710</v>
      </c>
      <c r="I3087" s="29" t="s">
        <v>7734</v>
      </c>
      <c r="J3087" s="33" t="s">
        <v>7852</v>
      </c>
      <c r="K3087" s="29" t="s">
        <v>178</v>
      </c>
      <c r="L3087" s="29" t="s">
        <v>7851</v>
      </c>
      <c r="M3087" s="29" t="s">
        <v>1807</v>
      </c>
      <c r="N3087" s="28">
        <v>560936.1</v>
      </c>
      <c r="O3087" s="28">
        <v>6234738</v>
      </c>
      <c r="P3087" s="29" t="s">
        <v>7850</v>
      </c>
      <c r="Q3087" s="32" t="s">
        <v>174</v>
      </c>
      <c r="R3087" s="19"/>
      <c r="S3087" s="19"/>
      <c r="T3087" s="19"/>
      <c r="U3087" s="19"/>
      <c r="V3087" s="19"/>
      <c r="W3087" s="19"/>
      <c r="X3087" s="19"/>
      <c r="Y3087" s="19"/>
      <c r="Z3087" s="19"/>
      <c r="AA3087" s="19"/>
      <c r="AB3087" s="19"/>
      <c r="AC3087" s="19"/>
      <c r="AD3087" s="19"/>
      <c r="AE3087" s="19"/>
      <c r="AF3087" s="19"/>
      <c r="AG3087" s="19"/>
      <c r="AH3087" s="19"/>
      <c r="AI3087" s="19"/>
      <c r="AJ3087" s="19"/>
      <c r="AK3087" s="19"/>
      <c r="AL3087" s="19"/>
      <c r="AM3087" s="19"/>
      <c r="AN3087" s="19"/>
      <c r="AO3087" s="31">
        <v>844390</v>
      </c>
      <c r="AP3087" s="31">
        <v>1223556.9765625</v>
      </c>
      <c r="AQ3087" s="31">
        <v>1333508.609375</v>
      </c>
      <c r="AR3087" s="31">
        <v>1220370.63671875</v>
      </c>
      <c r="AS3087" s="31">
        <v>1343385.265625</v>
      </c>
      <c r="AT3087" s="31">
        <v>1303156.53515625</v>
      </c>
      <c r="AU3087" s="31">
        <v>1145578.53515625</v>
      </c>
      <c r="AV3087" s="31">
        <v>1410077.00390625</v>
      </c>
      <c r="AW3087" s="31">
        <v>1346219.5234375</v>
      </c>
      <c r="AX3087" s="31">
        <v>127203.234375</v>
      </c>
      <c r="AY3087" s="31">
        <v>80194.6875</v>
      </c>
      <c r="AZ3087" s="31">
        <v>207397.921875</v>
      </c>
    </row>
    <row r="3088" spans="1:52" ht="15" customHeight="1">
      <c r="A3088" s="29" t="s">
        <v>7849</v>
      </c>
      <c r="B3088" s="34">
        <v>37512</v>
      </c>
      <c r="C3088" s="28">
        <v>660</v>
      </c>
      <c r="D3088" s="28">
        <v>47</v>
      </c>
      <c r="E3088" s="28">
        <v>45</v>
      </c>
      <c r="F3088" s="29" t="s">
        <v>242</v>
      </c>
      <c r="G3088" s="29" t="s">
        <v>7843</v>
      </c>
      <c r="H3088" s="28">
        <v>710</v>
      </c>
      <c r="I3088" s="29" t="s">
        <v>7734</v>
      </c>
      <c r="J3088" s="33" t="s">
        <v>7847</v>
      </c>
      <c r="K3088" s="29" t="s">
        <v>178</v>
      </c>
      <c r="L3088" s="29" t="s">
        <v>7747</v>
      </c>
      <c r="M3088" s="29" t="s">
        <v>7846</v>
      </c>
      <c r="N3088" s="28">
        <v>552263.1</v>
      </c>
      <c r="O3088" s="28">
        <v>6229026</v>
      </c>
      <c r="P3088" s="29" t="s">
        <v>7845</v>
      </c>
      <c r="Q3088" s="32" t="s">
        <v>174</v>
      </c>
      <c r="R3088" s="19"/>
      <c r="S3088" s="19"/>
      <c r="T3088" s="19"/>
      <c r="U3088" s="19"/>
      <c r="V3088" s="19"/>
      <c r="W3088" s="19"/>
      <c r="X3088" s="19"/>
      <c r="Y3088" s="19"/>
      <c r="Z3088" s="19"/>
      <c r="AA3088" s="19"/>
      <c r="AB3088" s="19"/>
      <c r="AC3088" s="19"/>
      <c r="AD3088" s="19"/>
      <c r="AE3088" s="19"/>
      <c r="AF3088" s="19"/>
      <c r="AG3088" s="19"/>
      <c r="AH3088" s="19"/>
      <c r="AI3088" s="19"/>
      <c r="AJ3088" s="19"/>
      <c r="AK3088" s="19"/>
      <c r="AL3088" s="19"/>
      <c r="AM3088" s="19"/>
      <c r="AN3088" s="19"/>
      <c r="AO3088" s="19"/>
      <c r="AP3088" s="19"/>
      <c r="AQ3088" s="31">
        <v>17156.5</v>
      </c>
      <c r="AR3088" s="31">
        <v>1271556.296875</v>
      </c>
      <c r="AS3088" s="31">
        <v>1411004.34375</v>
      </c>
      <c r="AT3088" s="31">
        <v>1366890.37890625</v>
      </c>
      <c r="AU3088" s="31">
        <v>1207007.7421875</v>
      </c>
      <c r="AV3088" s="31">
        <v>1506613.44140625</v>
      </c>
      <c r="AW3088" s="31">
        <v>1378262.06640625</v>
      </c>
      <c r="AX3088" s="31">
        <v>134428.90625</v>
      </c>
      <c r="AY3088" s="31">
        <v>86390.96875</v>
      </c>
      <c r="AZ3088" s="31">
        <v>220819.875</v>
      </c>
    </row>
    <row r="3089" spans="1:52" ht="15" customHeight="1">
      <c r="A3089" s="29" t="s">
        <v>7844</v>
      </c>
      <c r="B3089" s="34">
        <v>36599</v>
      </c>
      <c r="C3089" s="28">
        <v>660</v>
      </c>
      <c r="D3089" s="28">
        <v>47</v>
      </c>
      <c r="E3089" s="28">
        <v>45</v>
      </c>
      <c r="F3089" s="29" t="s">
        <v>242</v>
      </c>
      <c r="G3089" s="29" t="s">
        <v>4719</v>
      </c>
      <c r="H3089" s="28">
        <v>710</v>
      </c>
      <c r="I3089" s="29" t="s">
        <v>7734</v>
      </c>
      <c r="J3089" s="33" t="s">
        <v>7842</v>
      </c>
      <c r="K3089" s="29" t="s">
        <v>178</v>
      </c>
      <c r="L3089" s="29" t="s">
        <v>7747</v>
      </c>
      <c r="M3089" s="29" t="s">
        <v>564</v>
      </c>
      <c r="N3089" s="28">
        <v>552258.5</v>
      </c>
      <c r="O3089" s="28">
        <v>6229227</v>
      </c>
      <c r="P3089" s="29" t="s">
        <v>7839</v>
      </c>
      <c r="Q3089" s="32" t="s">
        <v>174</v>
      </c>
      <c r="R3089" s="19"/>
      <c r="S3089" s="19"/>
      <c r="T3089" s="19"/>
      <c r="U3089" s="19"/>
      <c r="V3089" s="19"/>
      <c r="W3089" s="19"/>
      <c r="X3089" s="19"/>
      <c r="Y3089" s="19"/>
      <c r="Z3089" s="19"/>
      <c r="AA3089" s="19"/>
      <c r="AB3089" s="19"/>
      <c r="AC3089" s="19"/>
      <c r="AD3089" s="19"/>
      <c r="AE3089" s="19"/>
      <c r="AF3089" s="19"/>
      <c r="AG3089" s="19"/>
      <c r="AH3089" s="19"/>
      <c r="AI3089" s="19"/>
      <c r="AJ3089" s="19"/>
      <c r="AK3089" s="19"/>
      <c r="AL3089" s="19"/>
      <c r="AM3089" s="19"/>
      <c r="AN3089" s="19"/>
      <c r="AO3089" s="31">
        <v>981353</v>
      </c>
      <c r="AP3089" s="31">
        <v>962630.5</v>
      </c>
      <c r="AQ3089" s="31">
        <v>705955</v>
      </c>
      <c r="AR3089" s="31">
        <v>1231690.859375</v>
      </c>
      <c r="AS3089" s="31">
        <v>1401330.09375</v>
      </c>
      <c r="AT3089" s="31">
        <v>1333180.85546875</v>
      </c>
      <c r="AU3089" s="31">
        <v>1196721.98046875</v>
      </c>
      <c r="AV3089" s="31">
        <v>1499669.78515625</v>
      </c>
      <c r="AW3089" s="31">
        <v>1337997.109375</v>
      </c>
      <c r="AX3089" s="31">
        <v>12522.58203125</v>
      </c>
      <c r="AY3089" s="31">
        <v>73515.8984375</v>
      </c>
      <c r="AZ3089" s="31">
        <v>86038.48046875</v>
      </c>
    </row>
    <row r="3090" spans="1:52" ht="15" customHeight="1">
      <c r="A3090" s="29" t="s">
        <v>7841</v>
      </c>
      <c r="B3090" s="34">
        <v>36599</v>
      </c>
      <c r="C3090" s="28">
        <v>660</v>
      </c>
      <c r="D3090" s="28">
        <v>47</v>
      </c>
      <c r="E3090" s="28">
        <v>45</v>
      </c>
      <c r="F3090" s="29" t="s">
        <v>242</v>
      </c>
      <c r="G3090" s="29" t="s">
        <v>4719</v>
      </c>
      <c r="H3090" s="28">
        <v>710</v>
      </c>
      <c r="I3090" s="29" t="s">
        <v>7734</v>
      </c>
      <c r="J3090" s="33" t="s">
        <v>7840</v>
      </c>
      <c r="K3090" s="29" t="s">
        <v>178</v>
      </c>
      <c r="L3090" s="29" t="s">
        <v>7747</v>
      </c>
      <c r="M3090" s="29" t="s">
        <v>2532</v>
      </c>
      <c r="N3090" s="28">
        <v>552252.1</v>
      </c>
      <c r="O3090" s="28">
        <v>6229429</v>
      </c>
      <c r="P3090" s="29" t="s">
        <v>7839</v>
      </c>
      <c r="Q3090" s="32" t="s">
        <v>174</v>
      </c>
      <c r="R3090" s="19"/>
      <c r="S3090" s="19"/>
      <c r="T3090" s="19"/>
      <c r="U3090" s="19"/>
      <c r="V3090" s="19"/>
      <c r="W3090" s="19"/>
      <c r="X3090" s="19"/>
      <c r="Y3090" s="19"/>
      <c r="Z3090" s="19"/>
      <c r="AA3090" s="19"/>
      <c r="AB3090" s="19"/>
      <c r="AC3090" s="19"/>
      <c r="AD3090" s="19"/>
      <c r="AE3090" s="19"/>
      <c r="AF3090" s="19"/>
      <c r="AG3090" s="19"/>
      <c r="AH3090" s="19"/>
      <c r="AI3090" s="19"/>
      <c r="AJ3090" s="19"/>
      <c r="AK3090" s="19"/>
      <c r="AL3090" s="19"/>
      <c r="AM3090" s="19"/>
      <c r="AN3090" s="19"/>
      <c r="AO3090" s="31">
        <v>853155</v>
      </c>
      <c r="AP3090" s="31">
        <v>944554.5</v>
      </c>
      <c r="AQ3090" s="31">
        <v>705955</v>
      </c>
      <c r="AR3090" s="31">
        <v>1168815.96484375</v>
      </c>
      <c r="AS3090" s="31">
        <v>1343313.8125</v>
      </c>
      <c r="AT3090" s="31">
        <v>1249444.8984375</v>
      </c>
      <c r="AU3090" s="31">
        <v>1136328.6953125</v>
      </c>
      <c r="AV3090" s="31">
        <v>1433376.55859375</v>
      </c>
      <c r="AW3090" s="31">
        <v>1302756.0546875</v>
      </c>
      <c r="AX3090" s="31">
        <v>127039.4140625</v>
      </c>
      <c r="AY3090" s="31">
        <v>82555.5390625</v>
      </c>
      <c r="AZ3090" s="31">
        <v>209594.953125</v>
      </c>
    </row>
    <row r="3091" spans="1:52" ht="15" customHeight="1">
      <c r="A3091" s="29" t="s">
        <v>7838</v>
      </c>
      <c r="B3091" s="34">
        <v>29799</v>
      </c>
      <c r="C3091" s="28">
        <v>15</v>
      </c>
      <c r="D3091" s="28">
        <v>11</v>
      </c>
      <c r="E3091" s="28">
        <v>18</v>
      </c>
      <c r="F3091" s="29" t="s">
        <v>7833</v>
      </c>
      <c r="G3091" s="29" t="s">
        <v>6473</v>
      </c>
      <c r="H3091" s="28">
        <v>710</v>
      </c>
      <c r="I3091" s="29" t="s">
        <v>7734</v>
      </c>
      <c r="J3091" s="33" t="s">
        <v>7837</v>
      </c>
      <c r="K3091" s="29" t="s">
        <v>178</v>
      </c>
      <c r="L3091" s="29" t="s">
        <v>7836</v>
      </c>
      <c r="M3091" s="29" t="s">
        <v>1157</v>
      </c>
      <c r="N3091" s="28">
        <v>568195</v>
      </c>
      <c r="O3091" s="28">
        <v>6245360</v>
      </c>
      <c r="P3091" s="29" t="s">
        <v>7835</v>
      </c>
      <c r="Q3091" s="32" t="s">
        <v>368</v>
      </c>
      <c r="R3091" s="19"/>
      <c r="S3091" s="19"/>
      <c r="T3091" s="19"/>
      <c r="U3091" s="19"/>
      <c r="V3091" s="31">
        <v>5500</v>
      </c>
      <c r="W3091" s="31">
        <v>33000</v>
      </c>
      <c r="X3091" s="31">
        <v>33000</v>
      </c>
      <c r="Y3091" s="31">
        <v>33000</v>
      </c>
      <c r="Z3091" s="31">
        <v>33000</v>
      </c>
      <c r="AA3091" s="31">
        <v>33000</v>
      </c>
      <c r="AB3091" s="31">
        <v>33000</v>
      </c>
      <c r="AC3091" s="31">
        <v>33000</v>
      </c>
      <c r="AD3091" s="31">
        <v>33000</v>
      </c>
      <c r="AE3091" s="31">
        <v>33000</v>
      </c>
      <c r="AF3091" s="31">
        <v>33000</v>
      </c>
      <c r="AG3091" s="31">
        <v>33000</v>
      </c>
      <c r="AH3091" s="31">
        <v>33000</v>
      </c>
      <c r="AI3091" s="31">
        <v>33000</v>
      </c>
      <c r="AJ3091" s="31">
        <v>33000</v>
      </c>
      <c r="AK3091" s="31">
        <v>33000</v>
      </c>
      <c r="AL3091" s="31">
        <v>33000</v>
      </c>
      <c r="AM3091" s="31">
        <v>33000</v>
      </c>
      <c r="AN3091" s="31">
        <v>33000</v>
      </c>
      <c r="AO3091" s="31">
        <v>33000</v>
      </c>
      <c r="AP3091" s="31">
        <v>28968</v>
      </c>
      <c r="AQ3091" s="31">
        <v>12006</v>
      </c>
      <c r="AR3091" s="31">
        <v>9093</v>
      </c>
      <c r="AS3091" s="31">
        <v>7445</v>
      </c>
      <c r="AT3091" s="31">
        <v>6130.0000038146973</v>
      </c>
      <c r="AU3091" s="31">
        <v>6993</v>
      </c>
      <c r="AV3091" s="31">
        <v>7444.0000381469727</v>
      </c>
      <c r="AW3091" s="31">
        <v>2070.7209930419922</v>
      </c>
      <c r="AX3091" s="31">
        <v>0</v>
      </c>
      <c r="AY3091" s="31">
        <v>0</v>
      </c>
      <c r="AZ3091" s="31">
        <v>0</v>
      </c>
    </row>
    <row r="3092" spans="1:52" ht="15" customHeight="1">
      <c r="A3092" s="29" t="s">
        <v>7834</v>
      </c>
      <c r="B3092" s="34">
        <v>33541</v>
      </c>
      <c r="C3092" s="28">
        <v>200</v>
      </c>
      <c r="D3092" s="28">
        <v>26</v>
      </c>
      <c r="E3092" s="28">
        <v>30</v>
      </c>
      <c r="F3092" s="29" t="s">
        <v>1566</v>
      </c>
      <c r="G3092" s="29" t="s">
        <v>7658</v>
      </c>
      <c r="H3092" s="28">
        <v>710</v>
      </c>
      <c r="I3092" s="29" t="s">
        <v>7734</v>
      </c>
      <c r="J3092" s="33" t="s">
        <v>7832</v>
      </c>
      <c r="K3092" s="29" t="s">
        <v>178</v>
      </c>
      <c r="L3092" s="29" t="s">
        <v>7827</v>
      </c>
      <c r="M3092" s="29" t="s">
        <v>7831</v>
      </c>
      <c r="N3092" s="28">
        <v>564572</v>
      </c>
      <c r="O3092" s="28">
        <v>6247215</v>
      </c>
      <c r="P3092" s="29" t="s">
        <v>7830</v>
      </c>
      <c r="Q3092" s="32" t="s">
        <v>207</v>
      </c>
      <c r="R3092" s="19"/>
      <c r="S3092" s="19"/>
      <c r="T3092" s="19"/>
      <c r="U3092" s="19"/>
      <c r="V3092" s="19"/>
      <c r="W3092" s="19"/>
      <c r="X3092" s="19"/>
      <c r="Y3092" s="19"/>
      <c r="Z3092" s="19"/>
      <c r="AA3092" s="19"/>
      <c r="AB3092" s="19"/>
      <c r="AC3092" s="19"/>
      <c r="AD3092" s="19"/>
      <c r="AE3092" s="19"/>
      <c r="AF3092" s="31">
        <v>62646.7890625</v>
      </c>
      <c r="AG3092" s="31">
        <v>377673.125</v>
      </c>
      <c r="AH3092" s="31">
        <v>421619</v>
      </c>
      <c r="AI3092" s="31">
        <v>441979</v>
      </c>
      <c r="AJ3092" s="31">
        <v>372035</v>
      </c>
      <c r="AK3092" s="31">
        <v>322766</v>
      </c>
      <c r="AL3092" s="31">
        <v>370041</v>
      </c>
      <c r="AM3092" s="31">
        <v>391779</v>
      </c>
      <c r="AN3092" s="31">
        <v>353828</v>
      </c>
      <c r="AO3092" s="31">
        <v>383566</v>
      </c>
      <c r="AP3092" s="31">
        <v>319675.1982421875</v>
      </c>
      <c r="AQ3092" s="31">
        <v>334568.5576171875</v>
      </c>
      <c r="AR3092" s="31">
        <v>267204.23950195313</v>
      </c>
      <c r="AS3092" s="31">
        <v>332351.357421875</v>
      </c>
      <c r="AT3092" s="31">
        <v>310488.978515625</v>
      </c>
      <c r="AU3092" s="31">
        <v>288612.2890625</v>
      </c>
      <c r="AV3092" s="31">
        <v>373758.4287109375</v>
      </c>
      <c r="AW3092" s="31">
        <v>341309.3779296875</v>
      </c>
      <c r="AX3092" s="31">
        <v>34931.75</v>
      </c>
      <c r="AY3092" s="31">
        <v>19030.689453125</v>
      </c>
      <c r="AZ3092" s="31">
        <v>53962.439453125</v>
      </c>
    </row>
    <row r="3093" spans="1:52" ht="15" customHeight="1">
      <c r="A3093" s="29" t="s">
        <v>7829</v>
      </c>
      <c r="B3093" s="34">
        <v>33541</v>
      </c>
      <c r="C3093" s="28">
        <v>200</v>
      </c>
      <c r="D3093" s="28">
        <v>26</v>
      </c>
      <c r="E3093" s="28">
        <v>30</v>
      </c>
      <c r="F3093" s="29" t="s">
        <v>1566</v>
      </c>
      <c r="G3093" s="29" t="s">
        <v>7658</v>
      </c>
      <c r="H3093" s="28">
        <v>710</v>
      </c>
      <c r="I3093" s="29" t="s">
        <v>7734</v>
      </c>
      <c r="J3093" s="33" t="s">
        <v>7828</v>
      </c>
      <c r="K3093" s="29" t="s">
        <v>178</v>
      </c>
      <c r="L3093" s="29" t="s">
        <v>7827</v>
      </c>
      <c r="M3093" s="29" t="s">
        <v>2774</v>
      </c>
      <c r="N3093" s="28">
        <v>564540</v>
      </c>
      <c r="O3093" s="28">
        <v>6247360</v>
      </c>
      <c r="P3093" s="29" t="s">
        <v>7826</v>
      </c>
      <c r="Q3093" s="32" t="s">
        <v>207</v>
      </c>
      <c r="R3093" s="19"/>
      <c r="S3093" s="19"/>
      <c r="T3093" s="19"/>
      <c r="U3093" s="19"/>
      <c r="V3093" s="19"/>
      <c r="W3093" s="19"/>
      <c r="X3093" s="19"/>
      <c r="Y3093" s="19"/>
      <c r="Z3093" s="19"/>
      <c r="AA3093" s="19"/>
      <c r="AB3093" s="19"/>
      <c r="AC3093" s="19"/>
      <c r="AD3093" s="19"/>
      <c r="AE3093" s="19"/>
      <c r="AF3093" s="31">
        <v>64532.453125</v>
      </c>
      <c r="AG3093" s="31">
        <v>389041.0625</v>
      </c>
      <c r="AH3093" s="31">
        <v>394961</v>
      </c>
      <c r="AI3093" s="31">
        <v>459523</v>
      </c>
      <c r="AJ3093" s="31">
        <v>392945</v>
      </c>
      <c r="AK3093" s="31">
        <v>343923</v>
      </c>
      <c r="AL3093" s="31">
        <v>374165</v>
      </c>
      <c r="AM3093" s="31">
        <v>416493</v>
      </c>
      <c r="AN3093" s="31">
        <v>372940</v>
      </c>
      <c r="AO3093" s="31">
        <v>393028</v>
      </c>
      <c r="AP3093" s="31">
        <v>297520.2421875</v>
      </c>
      <c r="AQ3093" s="31">
        <v>293258.076171875</v>
      </c>
      <c r="AR3093" s="31">
        <v>282238.796875</v>
      </c>
      <c r="AS3093" s="31">
        <v>285032.48046875</v>
      </c>
      <c r="AT3093" s="31">
        <v>251071.19140625</v>
      </c>
      <c r="AU3093" s="31">
        <v>138964.41870117188</v>
      </c>
      <c r="AV3093" s="31">
        <v>238197.77807617188</v>
      </c>
      <c r="AW3093" s="31">
        <v>186201.83056640625</v>
      </c>
      <c r="AX3093" s="31">
        <v>33657.08984375</v>
      </c>
      <c r="AY3093" s="31">
        <v>18871.900390625</v>
      </c>
      <c r="AZ3093" s="31">
        <v>52528.990234375</v>
      </c>
    </row>
    <row r="3094" spans="1:52" ht="15" customHeight="1">
      <c r="A3094" s="29" t="s">
        <v>7825</v>
      </c>
      <c r="B3094" s="34">
        <v>34690</v>
      </c>
      <c r="C3094" s="28">
        <v>500</v>
      </c>
      <c r="D3094" s="28">
        <v>41</v>
      </c>
      <c r="E3094" s="28">
        <v>35</v>
      </c>
      <c r="F3094" s="29" t="s">
        <v>205</v>
      </c>
      <c r="G3094" s="29" t="s">
        <v>7817</v>
      </c>
      <c r="H3094" s="28">
        <v>710</v>
      </c>
      <c r="I3094" s="29" t="s">
        <v>7734</v>
      </c>
      <c r="J3094" s="33" t="s">
        <v>7824</v>
      </c>
      <c r="K3094" s="29" t="s">
        <v>178</v>
      </c>
      <c r="L3094" s="29" t="s">
        <v>7820</v>
      </c>
      <c r="M3094" s="29" t="s">
        <v>1836</v>
      </c>
      <c r="N3094" s="28">
        <v>565343</v>
      </c>
      <c r="O3094" s="28">
        <v>6239003</v>
      </c>
      <c r="P3094" s="29" t="s">
        <v>7823</v>
      </c>
      <c r="Q3094" s="32" t="s">
        <v>3133</v>
      </c>
      <c r="R3094" s="19"/>
      <c r="S3094" s="19"/>
      <c r="T3094" s="19"/>
      <c r="U3094" s="19"/>
      <c r="V3094" s="19"/>
      <c r="W3094" s="19"/>
      <c r="X3094" s="19"/>
      <c r="Y3094" s="19"/>
      <c r="Z3094" s="19"/>
      <c r="AA3094" s="19"/>
      <c r="AB3094" s="19"/>
      <c r="AC3094" s="19"/>
      <c r="AD3094" s="19"/>
      <c r="AE3094" s="19"/>
      <c r="AF3094" s="19"/>
      <c r="AG3094" s="19"/>
      <c r="AH3094" s="19"/>
      <c r="AI3094" s="31">
        <v>7600</v>
      </c>
      <c r="AJ3094" s="31">
        <v>742800</v>
      </c>
      <c r="AK3094" s="31">
        <v>662700</v>
      </c>
      <c r="AL3094" s="31">
        <v>821500</v>
      </c>
      <c r="AM3094" s="31">
        <v>900500</v>
      </c>
      <c r="AN3094" s="31">
        <v>812737</v>
      </c>
      <c r="AO3094" s="31">
        <v>914061</v>
      </c>
      <c r="AP3094" s="31">
        <v>760525.60546875</v>
      </c>
      <c r="AQ3094" s="31">
        <v>784568.3046875</v>
      </c>
      <c r="AR3094" s="31">
        <v>750029.599609375</v>
      </c>
      <c r="AS3094" s="31">
        <v>809509.39453125</v>
      </c>
      <c r="AT3094" s="31">
        <v>736254.703125</v>
      </c>
      <c r="AU3094" s="31">
        <v>653501.4931640625</v>
      </c>
      <c r="AV3094" s="31">
        <v>893423.4140625</v>
      </c>
      <c r="AW3094" s="31">
        <v>820392.07421875</v>
      </c>
      <c r="AX3094" s="31">
        <v>70015.8984375</v>
      </c>
      <c r="AY3094" s="31">
        <v>46473.69140625</v>
      </c>
      <c r="AZ3094" s="31">
        <v>116489.58984375</v>
      </c>
    </row>
    <row r="3095" spans="1:52" ht="15" customHeight="1">
      <c r="A3095" s="29" t="s">
        <v>7822</v>
      </c>
      <c r="B3095" s="34">
        <v>34690</v>
      </c>
      <c r="C3095" s="28">
        <v>500</v>
      </c>
      <c r="D3095" s="28">
        <v>41</v>
      </c>
      <c r="E3095" s="28">
        <v>35</v>
      </c>
      <c r="F3095" s="29" t="s">
        <v>205</v>
      </c>
      <c r="G3095" s="29" t="s">
        <v>7817</v>
      </c>
      <c r="H3095" s="28">
        <v>710</v>
      </c>
      <c r="I3095" s="29" t="s">
        <v>7734</v>
      </c>
      <c r="J3095" s="33" t="s">
        <v>7821</v>
      </c>
      <c r="K3095" s="29" t="s">
        <v>178</v>
      </c>
      <c r="L3095" s="29" t="s">
        <v>7820</v>
      </c>
      <c r="M3095" s="29" t="s">
        <v>1836</v>
      </c>
      <c r="N3095" s="28">
        <v>565117</v>
      </c>
      <c r="O3095" s="28">
        <v>6239083</v>
      </c>
      <c r="P3095" s="29" t="s">
        <v>7819</v>
      </c>
      <c r="Q3095" s="32" t="s">
        <v>207</v>
      </c>
      <c r="R3095" s="19"/>
      <c r="S3095" s="19"/>
      <c r="T3095" s="19"/>
      <c r="U3095" s="19"/>
      <c r="V3095" s="19"/>
      <c r="W3095" s="19"/>
      <c r="X3095" s="19"/>
      <c r="Y3095" s="19"/>
      <c r="Z3095" s="19"/>
      <c r="AA3095" s="19"/>
      <c r="AB3095" s="19"/>
      <c r="AC3095" s="19"/>
      <c r="AD3095" s="19"/>
      <c r="AE3095" s="19"/>
      <c r="AF3095" s="19"/>
      <c r="AG3095" s="19"/>
      <c r="AH3095" s="19"/>
      <c r="AI3095" s="31">
        <v>3000</v>
      </c>
      <c r="AJ3095" s="31">
        <v>857600</v>
      </c>
      <c r="AK3095" s="31">
        <v>717900</v>
      </c>
      <c r="AL3095" s="31">
        <v>913000</v>
      </c>
      <c r="AM3095" s="31">
        <v>986800</v>
      </c>
      <c r="AN3095" s="31">
        <v>826922</v>
      </c>
      <c r="AO3095" s="31">
        <v>917036</v>
      </c>
      <c r="AP3095" s="31">
        <v>775674.296875</v>
      </c>
      <c r="AQ3095" s="31">
        <v>782891.091796875</v>
      </c>
      <c r="AR3095" s="31">
        <v>758454.19921875</v>
      </c>
      <c r="AS3095" s="31">
        <v>828647.40234375</v>
      </c>
      <c r="AT3095" s="31">
        <v>807843.65234375</v>
      </c>
      <c r="AU3095" s="31">
        <v>710637.900390625</v>
      </c>
      <c r="AV3095" s="31">
        <v>823559.044921875</v>
      </c>
      <c r="AW3095" s="31">
        <v>771618.9765625</v>
      </c>
      <c r="AX3095" s="31">
        <v>86018.859375</v>
      </c>
      <c r="AY3095" s="31">
        <v>46571.1796875</v>
      </c>
      <c r="AZ3095" s="31">
        <v>132590.0390625</v>
      </c>
    </row>
    <row r="3096" spans="1:52" ht="15" customHeight="1">
      <c r="A3096" s="29" t="s">
        <v>7818</v>
      </c>
      <c r="B3096" s="34">
        <v>35906</v>
      </c>
      <c r="C3096" s="28">
        <v>600</v>
      </c>
      <c r="D3096" s="28">
        <v>48</v>
      </c>
      <c r="E3096" s="28">
        <v>46</v>
      </c>
      <c r="F3096" s="29" t="s">
        <v>7806</v>
      </c>
      <c r="G3096" s="29" t="s">
        <v>7569</v>
      </c>
      <c r="H3096" s="28">
        <v>710</v>
      </c>
      <c r="I3096" s="29" t="s">
        <v>7734</v>
      </c>
      <c r="J3096" s="33" t="s">
        <v>7816</v>
      </c>
      <c r="K3096" s="29" t="s">
        <v>178</v>
      </c>
      <c r="L3096" s="29" t="s">
        <v>7815</v>
      </c>
      <c r="M3096" s="29" t="s">
        <v>6730</v>
      </c>
      <c r="N3096" s="28">
        <v>571179</v>
      </c>
      <c r="O3096" s="28">
        <v>6242300</v>
      </c>
      <c r="P3096" s="29" t="s">
        <v>7808</v>
      </c>
      <c r="Q3096" s="32" t="s">
        <v>174</v>
      </c>
      <c r="R3096" s="19"/>
      <c r="S3096" s="19"/>
      <c r="T3096" s="19"/>
      <c r="U3096" s="19"/>
      <c r="V3096" s="19"/>
      <c r="W3096" s="19"/>
      <c r="X3096" s="19"/>
      <c r="Y3096" s="19"/>
      <c r="Z3096" s="19"/>
      <c r="AA3096" s="19"/>
      <c r="AB3096" s="19"/>
      <c r="AC3096" s="19"/>
      <c r="AD3096" s="19"/>
      <c r="AE3096" s="19"/>
      <c r="AF3096" s="19"/>
      <c r="AG3096" s="19"/>
      <c r="AH3096" s="19"/>
      <c r="AI3096" s="19"/>
      <c r="AJ3096" s="19"/>
      <c r="AK3096" s="19"/>
      <c r="AL3096" s="19"/>
      <c r="AM3096" s="31">
        <v>1036930</v>
      </c>
      <c r="AN3096" s="31">
        <v>1477211.625</v>
      </c>
      <c r="AO3096" s="31">
        <v>1627119</v>
      </c>
      <c r="AP3096" s="31">
        <v>1315603.34375</v>
      </c>
      <c r="AQ3096" s="31">
        <v>1411896.6796875</v>
      </c>
      <c r="AR3096" s="31">
        <v>1310524.34765625</v>
      </c>
      <c r="AS3096" s="31">
        <v>1442038.0078125</v>
      </c>
      <c r="AT3096" s="31">
        <v>1446607.328125</v>
      </c>
      <c r="AU3096" s="31">
        <v>1304000.81640625</v>
      </c>
      <c r="AV3096" s="31">
        <v>1570122.57421875</v>
      </c>
      <c r="AW3096" s="31">
        <v>1411859.36328125</v>
      </c>
      <c r="AX3096" s="31">
        <v>132092.578125</v>
      </c>
      <c r="AY3096" s="31">
        <v>86935.0703125</v>
      </c>
      <c r="AZ3096" s="31">
        <v>219027.6484375</v>
      </c>
    </row>
    <row r="3097" spans="1:52" ht="15" customHeight="1">
      <c r="A3097" s="29" t="s">
        <v>7814</v>
      </c>
      <c r="B3097" s="34">
        <v>35906</v>
      </c>
      <c r="C3097" s="28">
        <v>600</v>
      </c>
      <c r="D3097" s="28">
        <v>48</v>
      </c>
      <c r="E3097" s="28">
        <v>46</v>
      </c>
      <c r="F3097" s="29" t="s">
        <v>7806</v>
      </c>
      <c r="G3097" s="29" t="s">
        <v>7569</v>
      </c>
      <c r="H3097" s="28">
        <v>710</v>
      </c>
      <c r="I3097" s="29" t="s">
        <v>7734</v>
      </c>
      <c r="J3097" s="33" t="s">
        <v>7813</v>
      </c>
      <c r="K3097" s="29" t="s">
        <v>178</v>
      </c>
      <c r="L3097" s="29" t="s">
        <v>7812</v>
      </c>
      <c r="M3097" s="29" t="s">
        <v>2676</v>
      </c>
      <c r="N3097" s="28">
        <v>571135</v>
      </c>
      <c r="O3097" s="28">
        <v>6242105</v>
      </c>
      <c r="P3097" s="29" t="s">
        <v>7808</v>
      </c>
      <c r="Q3097" s="32" t="s">
        <v>174</v>
      </c>
      <c r="R3097" s="19"/>
      <c r="S3097" s="19"/>
      <c r="T3097" s="19"/>
      <c r="U3097" s="19"/>
      <c r="V3097" s="19"/>
      <c r="W3097" s="19"/>
      <c r="X3097" s="19"/>
      <c r="Y3097" s="19"/>
      <c r="Z3097" s="19"/>
      <c r="AA3097" s="19"/>
      <c r="AB3097" s="19"/>
      <c r="AC3097" s="19"/>
      <c r="AD3097" s="19"/>
      <c r="AE3097" s="19"/>
      <c r="AF3097" s="19"/>
      <c r="AG3097" s="19"/>
      <c r="AH3097" s="19"/>
      <c r="AI3097" s="19"/>
      <c r="AJ3097" s="19"/>
      <c r="AK3097" s="19"/>
      <c r="AL3097" s="19"/>
      <c r="AM3097" s="31">
        <v>1036930</v>
      </c>
      <c r="AN3097" s="31">
        <v>1477211.625</v>
      </c>
      <c r="AO3097" s="31">
        <v>1627119</v>
      </c>
      <c r="AP3097" s="31">
        <v>1315603.34375</v>
      </c>
      <c r="AQ3097" s="31">
        <v>1411896.6796875</v>
      </c>
      <c r="AR3097" s="31">
        <v>1310524.34765625</v>
      </c>
      <c r="AS3097" s="31">
        <v>1442038.0078125</v>
      </c>
      <c r="AT3097" s="31">
        <v>1446607.328125</v>
      </c>
      <c r="AU3097" s="31">
        <v>1304000.81640625</v>
      </c>
      <c r="AV3097" s="31">
        <v>1570122.57421875</v>
      </c>
      <c r="AW3097" s="31">
        <v>1411859.36328125</v>
      </c>
      <c r="AX3097" s="31">
        <v>132092.578125</v>
      </c>
      <c r="AY3097" s="31">
        <v>86935.0703125</v>
      </c>
      <c r="AZ3097" s="31">
        <v>219027.6484375</v>
      </c>
    </row>
    <row r="3098" spans="1:52" ht="15" customHeight="1">
      <c r="A3098" s="29" t="s">
        <v>7811</v>
      </c>
      <c r="B3098" s="34">
        <v>35906</v>
      </c>
      <c r="C3098" s="28">
        <v>600</v>
      </c>
      <c r="D3098" s="28">
        <v>48</v>
      </c>
      <c r="E3098" s="28">
        <v>46</v>
      </c>
      <c r="F3098" s="29" t="s">
        <v>7806</v>
      </c>
      <c r="G3098" s="29" t="s">
        <v>7569</v>
      </c>
      <c r="H3098" s="28">
        <v>710</v>
      </c>
      <c r="I3098" s="29" t="s">
        <v>7734</v>
      </c>
      <c r="J3098" s="33" t="s">
        <v>7810</v>
      </c>
      <c r="K3098" s="29" t="s">
        <v>178</v>
      </c>
      <c r="L3098" s="29" t="s">
        <v>7809</v>
      </c>
      <c r="M3098" s="29" t="s">
        <v>176</v>
      </c>
      <c r="N3098" s="28">
        <v>571090</v>
      </c>
      <c r="O3098" s="28">
        <v>6241911</v>
      </c>
      <c r="P3098" s="29" t="s">
        <v>7808</v>
      </c>
      <c r="Q3098" s="32" t="s">
        <v>174</v>
      </c>
      <c r="R3098" s="19"/>
      <c r="S3098" s="19"/>
      <c r="T3098" s="19"/>
      <c r="U3098" s="19"/>
      <c r="V3098" s="19"/>
      <c r="W3098" s="19"/>
      <c r="X3098" s="19"/>
      <c r="Y3098" s="19"/>
      <c r="Z3098" s="19"/>
      <c r="AA3098" s="19"/>
      <c r="AB3098" s="19"/>
      <c r="AC3098" s="19"/>
      <c r="AD3098" s="19"/>
      <c r="AE3098" s="19"/>
      <c r="AF3098" s="19"/>
      <c r="AG3098" s="19"/>
      <c r="AH3098" s="19"/>
      <c r="AI3098" s="19"/>
      <c r="AJ3098" s="19"/>
      <c r="AK3098" s="19"/>
      <c r="AL3098" s="19"/>
      <c r="AM3098" s="31">
        <v>1036930</v>
      </c>
      <c r="AN3098" s="31">
        <v>1477211.625</v>
      </c>
      <c r="AO3098" s="31">
        <v>1627119</v>
      </c>
      <c r="AP3098" s="31">
        <v>1315603.34375</v>
      </c>
      <c r="AQ3098" s="31">
        <v>1411896.6796875</v>
      </c>
      <c r="AR3098" s="31">
        <v>1310524.34765625</v>
      </c>
      <c r="AS3098" s="31">
        <v>1442038.0078125</v>
      </c>
      <c r="AT3098" s="31">
        <v>1446607.328125</v>
      </c>
      <c r="AU3098" s="31">
        <v>1304000.81640625</v>
      </c>
      <c r="AV3098" s="31">
        <v>1570122.57421875</v>
      </c>
      <c r="AW3098" s="31">
        <v>1411859.36328125</v>
      </c>
      <c r="AX3098" s="31">
        <v>132092.578125</v>
      </c>
      <c r="AY3098" s="31">
        <v>86935.0703125</v>
      </c>
      <c r="AZ3098" s="31">
        <v>219027.6484375</v>
      </c>
    </row>
    <row r="3099" spans="1:52" ht="15" customHeight="1">
      <c r="A3099" s="29" t="s">
        <v>7807</v>
      </c>
      <c r="B3099" s="34">
        <v>36272</v>
      </c>
      <c r="C3099" s="28">
        <v>750</v>
      </c>
      <c r="D3099" s="28">
        <v>48.2</v>
      </c>
      <c r="E3099" s="28">
        <v>43</v>
      </c>
      <c r="F3099" s="29" t="s">
        <v>462</v>
      </c>
      <c r="G3099" s="29" t="s">
        <v>171</v>
      </c>
      <c r="H3099" s="28">
        <v>710</v>
      </c>
      <c r="I3099" s="29" t="s">
        <v>7734</v>
      </c>
      <c r="J3099" s="33" t="s">
        <v>7805</v>
      </c>
      <c r="K3099" s="29" t="s">
        <v>178</v>
      </c>
      <c r="L3099" s="29" t="s">
        <v>7804</v>
      </c>
      <c r="M3099" s="29" t="s">
        <v>7803</v>
      </c>
      <c r="N3099" s="28">
        <v>564663</v>
      </c>
      <c r="O3099" s="28">
        <v>6239242</v>
      </c>
      <c r="P3099" s="29" t="s">
        <v>7802</v>
      </c>
      <c r="Q3099" s="32" t="s">
        <v>174</v>
      </c>
      <c r="R3099" s="19"/>
      <c r="S3099" s="19"/>
      <c r="T3099" s="19"/>
      <c r="U3099" s="19"/>
      <c r="V3099" s="19"/>
      <c r="W3099" s="19"/>
      <c r="X3099" s="19"/>
      <c r="Y3099" s="19"/>
      <c r="Z3099" s="19"/>
      <c r="AA3099" s="19"/>
      <c r="AB3099" s="19"/>
      <c r="AC3099" s="19"/>
      <c r="AD3099" s="19"/>
      <c r="AE3099" s="19"/>
      <c r="AF3099" s="19"/>
      <c r="AG3099" s="19"/>
      <c r="AH3099" s="19"/>
      <c r="AI3099" s="19"/>
      <c r="AJ3099" s="19"/>
      <c r="AK3099" s="19"/>
      <c r="AL3099" s="19"/>
      <c r="AM3099" s="19"/>
      <c r="AN3099" s="31">
        <v>938904</v>
      </c>
      <c r="AO3099" s="31">
        <v>1650508</v>
      </c>
      <c r="AP3099" s="31">
        <v>1407499.75</v>
      </c>
      <c r="AQ3099" s="31">
        <v>1450495.5</v>
      </c>
      <c r="AR3099" s="31">
        <v>1400449.5</v>
      </c>
      <c r="AS3099" s="31">
        <v>1521523.5</v>
      </c>
      <c r="AT3099" s="31">
        <v>1473837.75</v>
      </c>
      <c r="AU3099" s="31">
        <v>1325958.53515625</v>
      </c>
      <c r="AV3099" s="31">
        <v>1607173.453125</v>
      </c>
      <c r="AW3099" s="31">
        <v>1493754.72265625</v>
      </c>
      <c r="AX3099" s="31">
        <v>149519.046875</v>
      </c>
      <c r="AY3099" s="31">
        <v>88946.6796875</v>
      </c>
      <c r="AZ3099" s="31">
        <v>238465.7265625</v>
      </c>
    </row>
    <row r="3100" spans="1:52" ht="15" customHeight="1">
      <c r="A3100" s="29" t="s">
        <v>7801</v>
      </c>
      <c r="B3100" s="34">
        <v>36251</v>
      </c>
      <c r="C3100" s="28">
        <v>750</v>
      </c>
      <c r="D3100" s="28">
        <v>48</v>
      </c>
      <c r="E3100" s="28">
        <v>45</v>
      </c>
      <c r="F3100" s="29" t="s">
        <v>2104</v>
      </c>
      <c r="G3100" s="29" t="s">
        <v>7777</v>
      </c>
      <c r="H3100" s="28">
        <v>710</v>
      </c>
      <c r="I3100" s="29" t="s">
        <v>7734</v>
      </c>
      <c r="J3100" s="33" t="s">
        <v>7800</v>
      </c>
      <c r="K3100" s="29" t="s">
        <v>178</v>
      </c>
      <c r="L3100" s="29" t="s">
        <v>7799</v>
      </c>
      <c r="M3100" s="29" t="s">
        <v>1836</v>
      </c>
      <c r="N3100" s="28">
        <v>564890</v>
      </c>
      <c r="O3100" s="28">
        <v>6239162</v>
      </c>
      <c r="P3100" s="29" t="s">
        <v>7798</v>
      </c>
      <c r="Q3100" s="32" t="s">
        <v>174</v>
      </c>
      <c r="R3100" s="19"/>
      <c r="S3100" s="19"/>
      <c r="T3100" s="19"/>
      <c r="U3100" s="19"/>
      <c r="V3100" s="19"/>
      <c r="W3100" s="19"/>
      <c r="X3100" s="19"/>
      <c r="Y3100" s="19"/>
      <c r="Z3100" s="19"/>
      <c r="AA3100" s="19"/>
      <c r="AB3100" s="19"/>
      <c r="AC3100" s="19"/>
      <c r="AD3100" s="19"/>
      <c r="AE3100" s="19"/>
      <c r="AF3100" s="19"/>
      <c r="AG3100" s="19"/>
      <c r="AH3100" s="19"/>
      <c r="AI3100" s="19"/>
      <c r="AJ3100" s="19"/>
      <c r="AK3100" s="19"/>
      <c r="AL3100" s="19"/>
      <c r="AM3100" s="19"/>
      <c r="AN3100" s="31">
        <v>995488</v>
      </c>
      <c r="AO3100" s="31">
        <v>1546889</v>
      </c>
      <c r="AP3100" s="31">
        <v>1293471</v>
      </c>
      <c r="AQ3100" s="31">
        <v>1358573.25</v>
      </c>
      <c r="AR3100" s="31">
        <v>1346515.5</v>
      </c>
      <c r="AS3100" s="31">
        <v>1414767.75</v>
      </c>
      <c r="AT3100" s="31">
        <v>1394465.25</v>
      </c>
      <c r="AU3100" s="31">
        <v>1156758.86328125</v>
      </c>
      <c r="AV3100" s="31">
        <v>1529416.4765625</v>
      </c>
      <c r="AW3100" s="31">
        <v>1410321.96875</v>
      </c>
      <c r="AX3100" s="31">
        <v>141907.3125</v>
      </c>
      <c r="AY3100" s="31">
        <v>84370.2421875</v>
      </c>
      <c r="AZ3100" s="31">
        <v>226277.5546875</v>
      </c>
    </row>
    <row r="3101" spans="1:52" ht="15" customHeight="1">
      <c r="A3101" s="29" t="s">
        <v>7797</v>
      </c>
      <c r="B3101" s="34">
        <v>36770</v>
      </c>
      <c r="C3101" s="28">
        <v>750</v>
      </c>
      <c r="D3101" s="28">
        <v>48</v>
      </c>
      <c r="E3101" s="28">
        <v>45</v>
      </c>
      <c r="F3101" s="29" t="s">
        <v>2104</v>
      </c>
      <c r="G3101" s="29" t="s">
        <v>171</v>
      </c>
      <c r="H3101" s="28">
        <v>710</v>
      </c>
      <c r="I3101" s="29" t="s">
        <v>7734</v>
      </c>
      <c r="J3101" s="33" t="s">
        <v>7796</v>
      </c>
      <c r="K3101" s="29" t="s">
        <v>178</v>
      </c>
      <c r="L3101" s="29" t="s">
        <v>7788</v>
      </c>
      <c r="M3101" s="29" t="s">
        <v>1088</v>
      </c>
      <c r="N3101" s="28">
        <v>558387</v>
      </c>
      <c r="O3101" s="28">
        <v>6246646</v>
      </c>
      <c r="P3101" s="29" t="s">
        <v>7795</v>
      </c>
      <c r="Q3101" s="32" t="s">
        <v>174</v>
      </c>
      <c r="R3101" s="19"/>
      <c r="S3101" s="19"/>
      <c r="T3101" s="19"/>
      <c r="U3101" s="19"/>
      <c r="V3101" s="19"/>
      <c r="W3101" s="19"/>
      <c r="X3101" s="19"/>
      <c r="Y3101" s="19"/>
      <c r="Z3101" s="19"/>
      <c r="AA3101" s="19"/>
      <c r="AB3101" s="19"/>
      <c r="AC3101" s="19"/>
      <c r="AD3101" s="19"/>
      <c r="AE3101" s="19"/>
      <c r="AF3101" s="19"/>
      <c r="AG3101" s="19"/>
      <c r="AH3101" s="19"/>
      <c r="AI3101" s="19"/>
      <c r="AJ3101" s="19"/>
      <c r="AK3101" s="19"/>
      <c r="AL3101" s="19"/>
      <c r="AM3101" s="19"/>
      <c r="AN3101" s="19"/>
      <c r="AO3101" s="31">
        <v>220463</v>
      </c>
      <c r="AP3101" s="31">
        <v>1063432.1953125</v>
      </c>
      <c r="AQ3101" s="31">
        <v>1104715.5078125</v>
      </c>
      <c r="AR3101" s="31">
        <v>1041466.70703125</v>
      </c>
      <c r="AS3101" s="31">
        <v>1111208.49609375</v>
      </c>
      <c r="AT3101" s="31">
        <v>1097017.51953125</v>
      </c>
      <c r="AU3101" s="31">
        <v>952829.5</v>
      </c>
      <c r="AV3101" s="31">
        <v>1292438.25</v>
      </c>
      <c r="AW3101" s="31">
        <v>1130826.14453125</v>
      </c>
      <c r="AX3101" s="31">
        <v>102209.5703125</v>
      </c>
      <c r="AY3101" s="31">
        <v>69045.671875</v>
      </c>
      <c r="AZ3101" s="31">
        <v>171255.2421875</v>
      </c>
    </row>
    <row r="3102" spans="1:52" ht="15" customHeight="1">
      <c r="A3102" s="29" t="s">
        <v>7794</v>
      </c>
      <c r="B3102" s="34">
        <v>36770</v>
      </c>
      <c r="C3102" s="28">
        <v>750</v>
      </c>
      <c r="D3102" s="28">
        <v>48.2</v>
      </c>
      <c r="E3102" s="28">
        <v>45</v>
      </c>
      <c r="F3102" s="29" t="s">
        <v>2104</v>
      </c>
      <c r="G3102" s="29" t="s">
        <v>7790</v>
      </c>
      <c r="H3102" s="28">
        <v>710</v>
      </c>
      <c r="I3102" s="29" t="s">
        <v>7734</v>
      </c>
      <c r="J3102" s="33" t="s">
        <v>7793</v>
      </c>
      <c r="K3102" s="29" t="s">
        <v>178</v>
      </c>
      <c r="L3102" s="29" t="s">
        <v>7788</v>
      </c>
      <c r="M3102" s="29" t="s">
        <v>1088</v>
      </c>
      <c r="N3102" s="28">
        <v>558291</v>
      </c>
      <c r="O3102" s="28">
        <v>6246617</v>
      </c>
      <c r="P3102" s="29" t="s">
        <v>7792</v>
      </c>
      <c r="Q3102" s="32" t="s">
        <v>174</v>
      </c>
      <c r="R3102" s="19"/>
      <c r="S3102" s="19"/>
      <c r="T3102" s="19"/>
      <c r="U3102" s="19"/>
      <c r="V3102" s="19"/>
      <c r="W3102" s="19"/>
      <c r="X3102" s="19"/>
      <c r="Y3102" s="19"/>
      <c r="Z3102" s="19"/>
      <c r="AA3102" s="19"/>
      <c r="AB3102" s="19"/>
      <c r="AC3102" s="19"/>
      <c r="AD3102" s="19"/>
      <c r="AE3102" s="19"/>
      <c r="AF3102" s="19"/>
      <c r="AG3102" s="19"/>
      <c r="AH3102" s="19"/>
      <c r="AI3102" s="19"/>
      <c r="AJ3102" s="19"/>
      <c r="AK3102" s="19"/>
      <c r="AL3102" s="19"/>
      <c r="AM3102" s="19"/>
      <c r="AN3102" s="19"/>
      <c r="AO3102" s="31">
        <v>240046</v>
      </c>
      <c r="AP3102" s="31">
        <v>1009333.30078125</v>
      </c>
      <c r="AQ3102" s="31">
        <v>1064677.78515625</v>
      </c>
      <c r="AR3102" s="31">
        <v>986200.197265625</v>
      </c>
      <c r="AS3102" s="31">
        <v>1066880.80078125</v>
      </c>
      <c r="AT3102" s="31">
        <v>1057734.390625</v>
      </c>
      <c r="AU3102" s="31">
        <v>900256.9140625</v>
      </c>
      <c r="AV3102" s="31">
        <v>1259919.09765625</v>
      </c>
      <c r="AW3102" s="31">
        <v>1072705.38671875</v>
      </c>
      <c r="AX3102" s="31">
        <v>96673.09375</v>
      </c>
      <c r="AY3102" s="31">
        <v>64345.66015625</v>
      </c>
      <c r="AZ3102" s="31">
        <v>161018.75390625</v>
      </c>
    </row>
    <row r="3103" spans="1:52" ht="15" customHeight="1">
      <c r="A3103" s="29" t="s">
        <v>7791</v>
      </c>
      <c r="B3103" s="34">
        <v>36770</v>
      </c>
      <c r="C3103" s="28">
        <v>750</v>
      </c>
      <c r="D3103" s="28">
        <v>48</v>
      </c>
      <c r="E3103" s="28">
        <v>45</v>
      </c>
      <c r="F3103" s="29" t="s">
        <v>2104</v>
      </c>
      <c r="G3103" s="29" t="s">
        <v>171</v>
      </c>
      <c r="H3103" s="28">
        <v>710</v>
      </c>
      <c r="I3103" s="29" t="s">
        <v>7734</v>
      </c>
      <c r="J3103" s="33" t="s">
        <v>7789</v>
      </c>
      <c r="K3103" s="29" t="s">
        <v>178</v>
      </c>
      <c r="L3103" s="29" t="s">
        <v>7788</v>
      </c>
      <c r="M3103" s="29" t="s">
        <v>745</v>
      </c>
      <c r="N3103" s="28">
        <v>558294</v>
      </c>
      <c r="O3103" s="28">
        <v>6246817</v>
      </c>
      <c r="P3103" s="29" t="s">
        <v>7787</v>
      </c>
      <c r="Q3103" s="32" t="s">
        <v>174</v>
      </c>
      <c r="R3103" s="19"/>
      <c r="S3103" s="19"/>
      <c r="T3103" s="19"/>
      <c r="U3103" s="19"/>
      <c r="V3103" s="19"/>
      <c r="W3103" s="19"/>
      <c r="X3103" s="19"/>
      <c r="Y3103" s="19"/>
      <c r="Z3103" s="19"/>
      <c r="AA3103" s="19"/>
      <c r="AB3103" s="19"/>
      <c r="AC3103" s="19"/>
      <c r="AD3103" s="19"/>
      <c r="AE3103" s="19"/>
      <c r="AF3103" s="19"/>
      <c r="AG3103" s="19"/>
      <c r="AH3103" s="19"/>
      <c r="AI3103" s="19"/>
      <c r="AJ3103" s="19"/>
      <c r="AK3103" s="19"/>
      <c r="AL3103" s="19"/>
      <c r="AM3103" s="19"/>
      <c r="AN3103" s="19"/>
      <c r="AO3103" s="31">
        <v>231462</v>
      </c>
      <c r="AP3103" s="31">
        <v>1012373.30078125</v>
      </c>
      <c r="AQ3103" s="31">
        <v>1079460.8046875</v>
      </c>
      <c r="AR3103" s="31">
        <v>1001447.59375</v>
      </c>
      <c r="AS3103" s="31">
        <v>1088534.1015625</v>
      </c>
      <c r="AT3103" s="31">
        <v>1069599.61328125</v>
      </c>
      <c r="AU3103" s="31">
        <v>919303.01953125</v>
      </c>
      <c r="AV3103" s="31">
        <v>1264698.515625</v>
      </c>
      <c r="AW3103" s="31">
        <v>1096150.51171875</v>
      </c>
      <c r="AX3103" s="31">
        <v>99050.6796875</v>
      </c>
      <c r="AY3103" s="31">
        <v>68491.5703125</v>
      </c>
      <c r="AZ3103" s="31">
        <v>167542.25</v>
      </c>
    </row>
    <row r="3104" spans="1:52" ht="15" customHeight="1">
      <c r="A3104" s="29" t="s">
        <v>7786</v>
      </c>
      <c r="B3104" s="34">
        <v>36770</v>
      </c>
      <c r="C3104" s="28">
        <v>750</v>
      </c>
      <c r="D3104" s="28">
        <v>48</v>
      </c>
      <c r="E3104" s="28">
        <v>45</v>
      </c>
      <c r="F3104" s="29" t="s">
        <v>2104</v>
      </c>
      <c r="G3104" s="29" t="s">
        <v>171</v>
      </c>
      <c r="H3104" s="28">
        <v>710</v>
      </c>
      <c r="I3104" s="29" t="s">
        <v>7734</v>
      </c>
      <c r="J3104" s="33" t="s">
        <v>7785</v>
      </c>
      <c r="K3104" s="29" t="s">
        <v>178</v>
      </c>
      <c r="L3104" s="29" t="s">
        <v>7784</v>
      </c>
      <c r="M3104" s="29" t="s">
        <v>1088</v>
      </c>
      <c r="N3104" s="28">
        <v>558297</v>
      </c>
      <c r="O3104" s="28">
        <v>6247017</v>
      </c>
      <c r="P3104" s="29" t="s">
        <v>7783</v>
      </c>
      <c r="Q3104" s="32" t="s">
        <v>174</v>
      </c>
      <c r="R3104" s="19"/>
      <c r="S3104" s="19"/>
      <c r="T3104" s="19"/>
      <c r="U3104" s="19"/>
      <c r="V3104" s="19"/>
      <c r="W3104" s="19"/>
      <c r="X3104" s="19"/>
      <c r="Y3104" s="19"/>
      <c r="Z3104" s="19"/>
      <c r="AA3104" s="19"/>
      <c r="AB3104" s="19"/>
      <c r="AC3104" s="19"/>
      <c r="AD3104" s="19"/>
      <c r="AE3104" s="19"/>
      <c r="AF3104" s="19"/>
      <c r="AG3104" s="19"/>
      <c r="AH3104" s="19"/>
      <c r="AI3104" s="19"/>
      <c r="AJ3104" s="19"/>
      <c r="AK3104" s="19"/>
      <c r="AL3104" s="19"/>
      <c r="AM3104" s="19"/>
      <c r="AN3104" s="19"/>
      <c r="AO3104" s="31">
        <v>245135</v>
      </c>
      <c r="AP3104" s="31">
        <v>1029630.39453125</v>
      </c>
      <c r="AQ3104" s="31">
        <v>1132806.1953125</v>
      </c>
      <c r="AR3104" s="31">
        <v>1022530.00390625</v>
      </c>
      <c r="AS3104" s="31">
        <v>1120469.08984375</v>
      </c>
      <c r="AT3104" s="31">
        <v>1101570.29296875</v>
      </c>
      <c r="AU3104" s="31">
        <v>947121.49609375</v>
      </c>
      <c r="AV3104" s="31">
        <v>1289866.453125</v>
      </c>
      <c r="AW3104" s="31">
        <v>1146115.1328125</v>
      </c>
      <c r="AX3104" s="31">
        <v>102249.46875</v>
      </c>
      <c r="AY3104" s="31">
        <v>70618.7265625</v>
      </c>
      <c r="AZ3104" s="31">
        <v>172868.1953125</v>
      </c>
    </row>
    <row r="3105" spans="1:52" ht="15" customHeight="1">
      <c r="A3105" s="29" t="s">
        <v>7782</v>
      </c>
      <c r="B3105" s="34">
        <v>36770</v>
      </c>
      <c r="C3105" s="28">
        <v>750</v>
      </c>
      <c r="D3105" s="28">
        <v>48</v>
      </c>
      <c r="E3105" s="28">
        <v>45</v>
      </c>
      <c r="F3105" s="29" t="s">
        <v>2104</v>
      </c>
      <c r="G3105" s="29" t="s">
        <v>7777</v>
      </c>
      <c r="H3105" s="28">
        <v>710</v>
      </c>
      <c r="I3105" s="29" t="s">
        <v>7734</v>
      </c>
      <c r="J3105" s="33" t="s">
        <v>7781</v>
      </c>
      <c r="K3105" s="29" t="s">
        <v>178</v>
      </c>
      <c r="L3105" s="29" t="s">
        <v>7780</v>
      </c>
      <c r="M3105" s="29" t="s">
        <v>2275</v>
      </c>
      <c r="N3105" s="28">
        <v>558300</v>
      </c>
      <c r="O3105" s="28">
        <v>6247217</v>
      </c>
      <c r="P3105" s="29" t="s">
        <v>7779</v>
      </c>
      <c r="Q3105" s="32" t="s">
        <v>174</v>
      </c>
      <c r="R3105" s="19"/>
      <c r="S3105" s="19"/>
      <c r="T3105" s="19"/>
      <c r="U3105" s="19"/>
      <c r="V3105" s="19"/>
      <c r="W3105" s="19"/>
      <c r="X3105" s="19"/>
      <c r="Y3105" s="19"/>
      <c r="Z3105" s="19"/>
      <c r="AA3105" s="19"/>
      <c r="AB3105" s="19"/>
      <c r="AC3105" s="19"/>
      <c r="AD3105" s="19"/>
      <c r="AE3105" s="19"/>
      <c r="AF3105" s="19"/>
      <c r="AG3105" s="19"/>
      <c r="AH3105" s="19"/>
      <c r="AI3105" s="19"/>
      <c r="AJ3105" s="19"/>
      <c r="AK3105" s="19"/>
      <c r="AL3105" s="19"/>
      <c r="AM3105" s="19"/>
      <c r="AN3105" s="19"/>
      <c r="AO3105" s="31">
        <v>202149</v>
      </c>
      <c r="AP3105" s="31">
        <v>1076227.2109375</v>
      </c>
      <c r="AQ3105" s="31">
        <v>1167370.3046875</v>
      </c>
      <c r="AR3105" s="31">
        <v>1068579.40234375</v>
      </c>
      <c r="AS3105" s="31">
        <v>1142634.99609375</v>
      </c>
      <c r="AT3105" s="31">
        <v>1134634.890625</v>
      </c>
      <c r="AU3105" s="31">
        <v>967713.96875</v>
      </c>
      <c r="AV3105" s="31">
        <v>1313621.90625</v>
      </c>
      <c r="AW3105" s="31">
        <v>1183271.41796875</v>
      </c>
      <c r="AX3105" s="31">
        <v>105851.2265625</v>
      </c>
      <c r="AY3105" s="31">
        <v>73910.0703125</v>
      </c>
      <c r="AZ3105" s="31">
        <v>179761.296875</v>
      </c>
    </row>
    <row r="3106" spans="1:52" ht="15" customHeight="1">
      <c r="A3106" s="29" t="s">
        <v>7778</v>
      </c>
      <c r="B3106" s="34">
        <v>36782</v>
      </c>
      <c r="C3106" s="28">
        <v>900</v>
      </c>
      <c r="D3106" s="28">
        <v>52</v>
      </c>
      <c r="E3106" s="28">
        <v>49</v>
      </c>
      <c r="F3106" s="29" t="s">
        <v>2104</v>
      </c>
      <c r="G3106" s="29" t="s">
        <v>7770</v>
      </c>
      <c r="H3106" s="28">
        <v>710</v>
      </c>
      <c r="I3106" s="29" t="s">
        <v>7734</v>
      </c>
      <c r="J3106" s="33" t="s">
        <v>7776</v>
      </c>
      <c r="K3106" s="29" t="s">
        <v>178</v>
      </c>
      <c r="L3106" s="29" t="s">
        <v>7765</v>
      </c>
      <c r="M3106" s="29" t="s">
        <v>270</v>
      </c>
      <c r="N3106" s="28">
        <v>567952</v>
      </c>
      <c r="O3106" s="28">
        <v>6246663</v>
      </c>
      <c r="P3106" s="29" t="s">
        <v>7775</v>
      </c>
      <c r="Q3106" s="32" t="s">
        <v>174</v>
      </c>
      <c r="R3106" s="19"/>
      <c r="S3106" s="19"/>
      <c r="T3106" s="19"/>
      <c r="U3106" s="19"/>
      <c r="V3106" s="19"/>
      <c r="W3106" s="19"/>
      <c r="X3106" s="19"/>
      <c r="Y3106" s="19"/>
      <c r="Z3106" s="19"/>
      <c r="AA3106" s="19"/>
      <c r="AB3106" s="19"/>
      <c r="AC3106" s="19"/>
      <c r="AD3106" s="19"/>
      <c r="AE3106" s="19"/>
      <c r="AF3106" s="19"/>
      <c r="AG3106" s="19"/>
      <c r="AH3106" s="19"/>
      <c r="AI3106" s="19"/>
      <c r="AJ3106" s="19"/>
      <c r="AK3106" s="19"/>
      <c r="AL3106" s="19"/>
      <c r="AM3106" s="19"/>
      <c r="AN3106" s="19"/>
      <c r="AO3106" s="31">
        <v>666729</v>
      </c>
      <c r="AP3106" s="31">
        <v>1780938.296875</v>
      </c>
      <c r="AQ3106" s="31">
        <v>1865524.1953125</v>
      </c>
      <c r="AR3106" s="31">
        <v>1763172.890625</v>
      </c>
      <c r="AS3106" s="31">
        <v>1877512.7109375</v>
      </c>
      <c r="AT3106" s="31">
        <v>1483745.3984375</v>
      </c>
      <c r="AU3106" s="31">
        <v>1671710.37109375</v>
      </c>
      <c r="AV3106" s="31">
        <v>2033271.734375</v>
      </c>
      <c r="AW3106" s="31">
        <v>1839426.0859375</v>
      </c>
      <c r="AX3106" s="31">
        <v>188324.4375</v>
      </c>
      <c r="AY3106" s="31">
        <v>115105.609375</v>
      </c>
      <c r="AZ3106" s="31">
        <v>303430.046875</v>
      </c>
    </row>
    <row r="3107" spans="1:52" ht="15" customHeight="1">
      <c r="A3107" s="29" t="s">
        <v>7774</v>
      </c>
      <c r="B3107" s="34">
        <v>36782</v>
      </c>
      <c r="C3107" s="28">
        <v>900</v>
      </c>
      <c r="D3107" s="28">
        <v>52</v>
      </c>
      <c r="E3107" s="28">
        <v>49</v>
      </c>
      <c r="F3107" s="29" t="s">
        <v>2104</v>
      </c>
      <c r="G3107" s="29" t="s">
        <v>7770</v>
      </c>
      <c r="H3107" s="28">
        <v>710</v>
      </c>
      <c r="I3107" s="29" t="s">
        <v>7734</v>
      </c>
      <c r="J3107" s="33" t="s">
        <v>7773</v>
      </c>
      <c r="K3107" s="29" t="s">
        <v>178</v>
      </c>
      <c r="L3107" s="29" t="s">
        <v>7765</v>
      </c>
      <c r="M3107" s="29" t="s">
        <v>2255</v>
      </c>
      <c r="N3107" s="28">
        <v>567901</v>
      </c>
      <c r="O3107" s="28">
        <v>6246882</v>
      </c>
      <c r="P3107" s="29" t="s">
        <v>7772</v>
      </c>
      <c r="Q3107" s="32" t="s">
        <v>174</v>
      </c>
      <c r="R3107" s="19"/>
      <c r="S3107" s="19"/>
      <c r="T3107" s="19"/>
      <c r="U3107" s="19"/>
      <c r="V3107" s="19"/>
      <c r="W3107" s="19"/>
      <c r="X3107" s="19"/>
      <c r="Y3107" s="19"/>
      <c r="Z3107" s="19"/>
      <c r="AA3107" s="19"/>
      <c r="AB3107" s="19"/>
      <c r="AC3107" s="19"/>
      <c r="AD3107" s="19"/>
      <c r="AE3107" s="19"/>
      <c r="AF3107" s="19"/>
      <c r="AG3107" s="19"/>
      <c r="AH3107" s="19"/>
      <c r="AI3107" s="19"/>
      <c r="AJ3107" s="19"/>
      <c r="AK3107" s="19"/>
      <c r="AL3107" s="19"/>
      <c r="AM3107" s="19"/>
      <c r="AN3107" s="19"/>
      <c r="AO3107" s="31">
        <v>616959</v>
      </c>
      <c r="AP3107" s="31">
        <v>1752677.1875</v>
      </c>
      <c r="AQ3107" s="31">
        <v>1862872.21875</v>
      </c>
      <c r="AR3107" s="31">
        <v>1739969.703125</v>
      </c>
      <c r="AS3107" s="31">
        <v>1860534.1171875</v>
      </c>
      <c r="AT3107" s="31">
        <v>1886252.5078125</v>
      </c>
      <c r="AU3107" s="31">
        <v>1642852.44921875</v>
      </c>
      <c r="AV3107" s="31">
        <v>2029396.6953125</v>
      </c>
      <c r="AW3107" s="31">
        <v>1891533.8828125</v>
      </c>
      <c r="AX3107" s="31">
        <v>184389.1875</v>
      </c>
      <c r="AY3107" s="31">
        <v>117113.65625</v>
      </c>
      <c r="AZ3107" s="31">
        <v>301502.84375</v>
      </c>
    </row>
    <row r="3108" spans="1:52" ht="15" customHeight="1">
      <c r="A3108" s="29" t="s">
        <v>7771</v>
      </c>
      <c r="B3108" s="34">
        <v>36782</v>
      </c>
      <c r="C3108" s="28">
        <v>900</v>
      </c>
      <c r="D3108" s="28">
        <v>52</v>
      </c>
      <c r="E3108" s="28">
        <v>49</v>
      </c>
      <c r="F3108" s="29" t="s">
        <v>2104</v>
      </c>
      <c r="G3108" s="29" t="s">
        <v>2540</v>
      </c>
      <c r="H3108" s="28">
        <v>710</v>
      </c>
      <c r="I3108" s="29" t="s">
        <v>7734</v>
      </c>
      <c r="J3108" s="33" t="s">
        <v>7769</v>
      </c>
      <c r="K3108" s="29" t="s">
        <v>178</v>
      </c>
      <c r="L3108" s="29" t="s">
        <v>7765</v>
      </c>
      <c r="M3108" s="29" t="s">
        <v>1836</v>
      </c>
      <c r="N3108" s="28">
        <v>567800</v>
      </c>
      <c r="O3108" s="28">
        <v>6247320</v>
      </c>
      <c r="P3108" s="29" t="s">
        <v>7768</v>
      </c>
      <c r="Q3108" s="32" t="s">
        <v>174</v>
      </c>
      <c r="R3108" s="19"/>
      <c r="S3108" s="19"/>
      <c r="T3108" s="19"/>
      <c r="U3108" s="19"/>
      <c r="V3108" s="19"/>
      <c r="W3108" s="19"/>
      <c r="X3108" s="19"/>
      <c r="Y3108" s="19"/>
      <c r="Z3108" s="19"/>
      <c r="AA3108" s="19"/>
      <c r="AB3108" s="19"/>
      <c r="AC3108" s="19"/>
      <c r="AD3108" s="19"/>
      <c r="AE3108" s="19"/>
      <c r="AF3108" s="19"/>
      <c r="AG3108" s="19"/>
      <c r="AH3108" s="19"/>
      <c r="AI3108" s="19"/>
      <c r="AJ3108" s="19"/>
      <c r="AK3108" s="19"/>
      <c r="AL3108" s="19"/>
      <c r="AM3108" s="19"/>
      <c r="AN3108" s="19"/>
      <c r="AO3108" s="31">
        <v>699915</v>
      </c>
      <c r="AP3108" s="31">
        <v>1918354.6015625</v>
      </c>
      <c r="AQ3108" s="31">
        <v>1996577.0234375</v>
      </c>
      <c r="AR3108" s="31">
        <v>1910630.0859375</v>
      </c>
      <c r="AS3108" s="31">
        <v>2018226.46875</v>
      </c>
      <c r="AT3108" s="31">
        <v>2053072.421875</v>
      </c>
      <c r="AU3108" s="31">
        <v>1849834.59765625</v>
      </c>
      <c r="AV3108" s="31">
        <v>2232259.9375</v>
      </c>
      <c r="AW3108" s="31">
        <v>2087919.1875</v>
      </c>
      <c r="AX3108" s="31">
        <v>201462.65625</v>
      </c>
      <c r="AY3108" s="31">
        <v>127980.6171875</v>
      </c>
      <c r="AZ3108" s="31">
        <v>329443.2734375</v>
      </c>
    </row>
    <row r="3109" spans="1:52" ht="15" customHeight="1">
      <c r="A3109" s="29" t="s">
        <v>7767</v>
      </c>
      <c r="B3109" s="34">
        <v>36782</v>
      </c>
      <c r="C3109" s="28">
        <v>900</v>
      </c>
      <c r="D3109" s="28">
        <v>52</v>
      </c>
      <c r="E3109" s="28">
        <v>49</v>
      </c>
      <c r="F3109" s="29" t="s">
        <v>2104</v>
      </c>
      <c r="G3109" s="29" t="s">
        <v>2540</v>
      </c>
      <c r="H3109" s="28">
        <v>710</v>
      </c>
      <c r="I3109" s="29" t="s">
        <v>7734</v>
      </c>
      <c r="J3109" s="33" t="s">
        <v>7766</v>
      </c>
      <c r="K3109" s="29" t="s">
        <v>178</v>
      </c>
      <c r="L3109" s="29" t="s">
        <v>7765</v>
      </c>
      <c r="M3109" s="29" t="s">
        <v>176</v>
      </c>
      <c r="N3109" s="28">
        <v>567850</v>
      </c>
      <c r="O3109" s="28">
        <v>6247101</v>
      </c>
      <c r="P3109" s="29" t="s">
        <v>7764</v>
      </c>
      <c r="Q3109" s="32" t="s">
        <v>174</v>
      </c>
      <c r="R3109" s="19"/>
      <c r="S3109" s="19"/>
      <c r="T3109" s="19"/>
      <c r="U3109" s="19"/>
      <c r="V3109" s="19"/>
      <c r="W3109" s="19"/>
      <c r="X3109" s="19"/>
      <c r="Y3109" s="19"/>
      <c r="Z3109" s="19"/>
      <c r="AA3109" s="19"/>
      <c r="AB3109" s="19"/>
      <c r="AC3109" s="19"/>
      <c r="AD3109" s="19"/>
      <c r="AE3109" s="19"/>
      <c r="AF3109" s="19"/>
      <c r="AG3109" s="19"/>
      <c r="AH3109" s="19"/>
      <c r="AI3109" s="19"/>
      <c r="AJ3109" s="19"/>
      <c r="AK3109" s="19"/>
      <c r="AL3109" s="19"/>
      <c r="AM3109" s="19"/>
      <c r="AN3109" s="19"/>
      <c r="AO3109" s="31">
        <v>654673</v>
      </c>
      <c r="AP3109" s="31">
        <v>1825886.796875</v>
      </c>
      <c r="AQ3109" s="31">
        <v>1943382</v>
      </c>
      <c r="AR3109" s="31">
        <v>1833973.0078125</v>
      </c>
      <c r="AS3109" s="31">
        <v>1947757.2265625</v>
      </c>
      <c r="AT3109" s="31">
        <v>1924801.09375</v>
      </c>
      <c r="AU3109" s="31">
        <v>1716282.09765625</v>
      </c>
      <c r="AV3109" s="31">
        <v>2106398.8828125</v>
      </c>
      <c r="AW3109" s="31">
        <v>1937535.828125</v>
      </c>
      <c r="AX3109" s="31">
        <v>193744.609375</v>
      </c>
      <c r="AY3109" s="31">
        <v>121789.28125</v>
      </c>
      <c r="AZ3109" s="31">
        <v>315533.890625</v>
      </c>
    </row>
    <row r="3110" spans="1:52" ht="15" customHeight="1">
      <c r="A3110" s="29" t="s">
        <v>7763</v>
      </c>
      <c r="B3110" s="34">
        <v>35677</v>
      </c>
      <c r="C3110" s="28">
        <v>225</v>
      </c>
      <c r="D3110" s="28">
        <v>29</v>
      </c>
      <c r="E3110" s="28">
        <v>30</v>
      </c>
      <c r="F3110" s="29" t="s">
        <v>220</v>
      </c>
      <c r="G3110" s="29" t="s">
        <v>3666</v>
      </c>
      <c r="H3110" s="28">
        <v>710</v>
      </c>
      <c r="I3110" s="29" t="s">
        <v>7734</v>
      </c>
      <c r="J3110" s="33" t="s">
        <v>7762</v>
      </c>
      <c r="K3110" s="29" t="s">
        <v>178</v>
      </c>
      <c r="L3110" s="29" t="s">
        <v>7761</v>
      </c>
      <c r="M3110" s="29" t="s">
        <v>1313</v>
      </c>
      <c r="N3110" s="28">
        <v>567419.9</v>
      </c>
      <c r="O3110" s="28">
        <v>6234778</v>
      </c>
      <c r="P3110" s="29" t="s">
        <v>7760</v>
      </c>
      <c r="Q3110" s="32" t="s">
        <v>3133</v>
      </c>
      <c r="R3110" s="19"/>
      <c r="S3110" s="19"/>
      <c r="T3110" s="19"/>
      <c r="U3110" s="19"/>
      <c r="V3110" s="19"/>
      <c r="W3110" s="19"/>
      <c r="X3110" s="19"/>
      <c r="Y3110" s="19"/>
      <c r="Z3110" s="19"/>
      <c r="AA3110" s="19"/>
      <c r="AB3110" s="19"/>
      <c r="AC3110" s="19"/>
      <c r="AD3110" s="19"/>
      <c r="AE3110" s="19"/>
      <c r="AF3110" s="19"/>
      <c r="AG3110" s="19"/>
      <c r="AH3110" s="19"/>
      <c r="AI3110" s="19"/>
      <c r="AJ3110" s="19"/>
      <c r="AK3110" s="19"/>
      <c r="AL3110" s="31">
        <v>154901</v>
      </c>
      <c r="AM3110" s="31">
        <v>494106</v>
      </c>
      <c r="AN3110" s="31">
        <v>441856</v>
      </c>
      <c r="AO3110" s="31">
        <v>484738</v>
      </c>
      <c r="AP3110" s="31">
        <v>395294</v>
      </c>
      <c r="AQ3110" s="31">
        <v>433256</v>
      </c>
      <c r="AR3110" s="31">
        <v>383739.705078125</v>
      </c>
      <c r="AS3110" s="31">
        <v>408560.34765625</v>
      </c>
      <c r="AT3110" s="31">
        <v>383668.9638671875</v>
      </c>
      <c r="AU3110" s="31">
        <v>340867.3095703125</v>
      </c>
      <c r="AV3110" s="31">
        <v>435364.3525390625</v>
      </c>
      <c r="AW3110" s="31">
        <v>413069.58203125</v>
      </c>
      <c r="AX3110" s="31">
        <v>43437.609375</v>
      </c>
      <c r="AY3110" s="31">
        <v>23393.69921875</v>
      </c>
      <c r="AZ3110" s="31">
        <v>66831.30859375</v>
      </c>
    </row>
    <row r="3111" spans="1:52" ht="15" customHeight="1">
      <c r="A3111" s="29" t="s">
        <v>7759</v>
      </c>
      <c r="B3111" s="34">
        <v>35853</v>
      </c>
      <c r="C3111" s="28">
        <v>600</v>
      </c>
      <c r="D3111" s="28">
        <v>48</v>
      </c>
      <c r="E3111" s="28">
        <v>46</v>
      </c>
      <c r="F3111" s="29" t="s">
        <v>2104</v>
      </c>
      <c r="G3111" s="29" t="s">
        <v>3761</v>
      </c>
      <c r="H3111" s="28">
        <v>710</v>
      </c>
      <c r="I3111" s="29" t="s">
        <v>7734</v>
      </c>
      <c r="J3111" s="33" t="s">
        <v>7758</v>
      </c>
      <c r="K3111" s="29" t="s">
        <v>178</v>
      </c>
      <c r="L3111" s="29" t="s">
        <v>7752</v>
      </c>
      <c r="M3111" s="29" t="s">
        <v>7751</v>
      </c>
      <c r="N3111" s="28">
        <v>572034.19999999995</v>
      </c>
      <c r="O3111" s="28">
        <v>6241169</v>
      </c>
      <c r="P3111" s="29" t="s">
        <v>7750</v>
      </c>
      <c r="Q3111" s="32" t="s">
        <v>174</v>
      </c>
      <c r="R3111" s="19"/>
      <c r="S3111" s="19"/>
      <c r="T3111" s="19"/>
      <c r="U3111" s="19"/>
      <c r="V3111" s="19"/>
      <c r="W3111" s="19"/>
      <c r="X3111" s="19"/>
      <c r="Y3111" s="19"/>
      <c r="Z3111" s="19"/>
      <c r="AA3111" s="19"/>
      <c r="AB3111" s="19"/>
      <c r="AC3111" s="19"/>
      <c r="AD3111" s="19"/>
      <c r="AE3111" s="19"/>
      <c r="AF3111" s="19"/>
      <c r="AG3111" s="19"/>
      <c r="AH3111" s="19"/>
      <c r="AI3111" s="19"/>
      <c r="AJ3111" s="19"/>
      <c r="AK3111" s="19"/>
      <c r="AL3111" s="19"/>
      <c r="AM3111" s="31">
        <v>1285847.375</v>
      </c>
      <c r="AN3111" s="31">
        <v>1408764.375</v>
      </c>
      <c r="AO3111" s="31">
        <v>1615799.375</v>
      </c>
      <c r="AP3111" s="31">
        <v>1235674.984375</v>
      </c>
      <c r="AQ3111" s="31">
        <v>1441673.3125</v>
      </c>
      <c r="AR3111" s="31">
        <v>1353202.2265625</v>
      </c>
      <c r="AS3111" s="31">
        <v>1471721</v>
      </c>
      <c r="AT3111" s="31">
        <v>1436467.1796875</v>
      </c>
      <c r="AU3111" s="31">
        <v>1290701.68359375</v>
      </c>
      <c r="AV3111" s="31">
        <v>1570390.85546875</v>
      </c>
      <c r="AW3111" s="31">
        <v>1362629.0078125</v>
      </c>
      <c r="AX3111" s="31">
        <v>137298.328125</v>
      </c>
      <c r="AY3111" s="31">
        <v>91174.3359375</v>
      </c>
      <c r="AZ3111" s="31">
        <v>228472.6640625</v>
      </c>
    </row>
    <row r="3112" spans="1:52" ht="15" customHeight="1">
      <c r="A3112" s="29" t="s">
        <v>7757</v>
      </c>
      <c r="B3112" s="34">
        <v>35853</v>
      </c>
      <c r="C3112" s="28">
        <v>600</v>
      </c>
      <c r="D3112" s="28">
        <v>48</v>
      </c>
      <c r="E3112" s="28">
        <v>46</v>
      </c>
      <c r="F3112" s="29" t="s">
        <v>2104</v>
      </c>
      <c r="G3112" s="29" t="s">
        <v>3761</v>
      </c>
      <c r="H3112" s="28">
        <v>710</v>
      </c>
      <c r="I3112" s="29" t="s">
        <v>7734</v>
      </c>
      <c r="J3112" s="33" t="s">
        <v>7756</v>
      </c>
      <c r="K3112" s="29" t="s">
        <v>178</v>
      </c>
      <c r="L3112" s="29" t="s">
        <v>7752</v>
      </c>
      <c r="M3112" s="29" t="s">
        <v>7755</v>
      </c>
      <c r="N3112" s="28">
        <v>571995.19999999995</v>
      </c>
      <c r="O3112" s="28">
        <v>6240988</v>
      </c>
      <c r="P3112" s="29" t="s">
        <v>7750</v>
      </c>
      <c r="Q3112" s="32" t="s">
        <v>174</v>
      </c>
      <c r="R3112" s="19"/>
      <c r="S3112" s="19"/>
      <c r="T3112" s="19"/>
      <c r="U3112" s="19"/>
      <c r="V3112" s="19"/>
      <c r="W3112" s="19"/>
      <c r="X3112" s="19"/>
      <c r="Y3112" s="19"/>
      <c r="Z3112" s="19"/>
      <c r="AA3112" s="19"/>
      <c r="AB3112" s="19"/>
      <c r="AC3112" s="19"/>
      <c r="AD3112" s="19"/>
      <c r="AE3112" s="19"/>
      <c r="AF3112" s="19"/>
      <c r="AG3112" s="19"/>
      <c r="AH3112" s="19"/>
      <c r="AI3112" s="19"/>
      <c r="AJ3112" s="19"/>
      <c r="AK3112" s="19"/>
      <c r="AL3112" s="19"/>
      <c r="AM3112" s="31">
        <v>1285847.375</v>
      </c>
      <c r="AN3112" s="31">
        <v>1408764.375</v>
      </c>
      <c r="AO3112" s="31">
        <v>1615799.375</v>
      </c>
      <c r="AP3112" s="31">
        <v>1235674.984375</v>
      </c>
      <c r="AQ3112" s="31">
        <v>1441673.3125</v>
      </c>
      <c r="AR3112" s="31">
        <v>1353202.2265625</v>
      </c>
      <c r="AS3112" s="31">
        <v>1471721</v>
      </c>
      <c r="AT3112" s="31">
        <v>1436467.1796875</v>
      </c>
      <c r="AU3112" s="31">
        <v>1290701.68359375</v>
      </c>
      <c r="AV3112" s="31">
        <v>1570390.85546875</v>
      </c>
      <c r="AW3112" s="31">
        <v>1362629.0078125</v>
      </c>
      <c r="AX3112" s="31">
        <v>137298.328125</v>
      </c>
      <c r="AY3112" s="31">
        <v>91174.3359375</v>
      </c>
      <c r="AZ3112" s="31">
        <v>228472.6640625</v>
      </c>
    </row>
    <row r="3113" spans="1:52" ht="15" customHeight="1">
      <c r="A3113" s="29" t="s">
        <v>7754</v>
      </c>
      <c r="B3113" s="34">
        <v>35853</v>
      </c>
      <c r="C3113" s="28">
        <v>600</v>
      </c>
      <c r="D3113" s="28">
        <v>48</v>
      </c>
      <c r="E3113" s="28">
        <v>46</v>
      </c>
      <c r="F3113" s="29" t="s">
        <v>2104</v>
      </c>
      <c r="G3113" s="29" t="s">
        <v>3761</v>
      </c>
      <c r="H3113" s="28">
        <v>710</v>
      </c>
      <c r="I3113" s="29" t="s">
        <v>7734</v>
      </c>
      <c r="J3113" s="33" t="s">
        <v>7753</v>
      </c>
      <c r="K3113" s="29" t="s">
        <v>178</v>
      </c>
      <c r="L3113" s="29" t="s">
        <v>7752</v>
      </c>
      <c r="M3113" s="29" t="s">
        <v>7751</v>
      </c>
      <c r="N3113" s="28">
        <v>571955.1</v>
      </c>
      <c r="O3113" s="28">
        <v>6240807</v>
      </c>
      <c r="P3113" s="29" t="s">
        <v>7750</v>
      </c>
      <c r="Q3113" s="32" t="s">
        <v>174</v>
      </c>
      <c r="R3113" s="19"/>
      <c r="S3113" s="19"/>
      <c r="T3113" s="19"/>
      <c r="U3113" s="19"/>
      <c r="V3113" s="19"/>
      <c r="W3113" s="19"/>
      <c r="X3113" s="19"/>
      <c r="Y3113" s="19"/>
      <c r="Z3113" s="19"/>
      <c r="AA3113" s="19"/>
      <c r="AB3113" s="19"/>
      <c r="AC3113" s="19"/>
      <c r="AD3113" s="19"/>
      <c r="AE3113" s="19"/>
      <c r="AF3113" s="19"/>
      <c r="AG3113" s="19"/>
      <c r="AH3113" s="19"/>
      <c r="AI3113" s="19"/>
      <c r="AJ3113" s="19"/>
      <c r="AK3113" s="19"/>
      <c r="AL3113" s="19"/>
      <c r="AM3113" s="31">
        <v>1285847.375</v>
      </c>
      <c r="AN3113" s="31">
        <v>1408764.375</v>
      </c>
      <c r="AO3113" s="31">
        <v>1615799.375</v>
      </c>
      <c r="AP3113" s="31">
        <v>1235674.984375</v>
      </c>
      <c r="AQ3113" s="31">
        <v>1441673.3125</v>
      </c>
      <c r="AR3113" s="31">
        <v>1353202.2265625</v>
      </c>
      <c r="AS3113" s="31">
        <v>1471721</v>
      </c>
      <c r="AT3113" s="31">
        <v>1436467.1796875</v>
      </c>
      <c r="AU3113" s="31">
        <v>1290701.68359375</v>
      </c>
      <c r="AV3113" s="31">
        <v>1570390.85546875</v>
      </c>
      <c r="AW3113" s="31">
        <v>1362629.0078125</v>
      </c>
      <c r="AX3113" s="31">
        <v>137298.328125</v>
      </c>
      <c r="AY3113" s="31">
        <v>91174.3359375</v>
      </c>
      <c r="AZ3113" s="31">
        <v>228472.6640625</v>
      </c>
    </row>
    <row r="3114" spans="1:52" ht="15" customHeight="1">
      <c r="A3114" s="29" t="s">
        <v>7749</v>
      </c>
      <c r="B3114" s="34">
        <v>36599</v>
      </c>
      <c r="C3114" s="28">
        <v>660</v>
      </c>
      <c r="D3114" s="28">
        <v>47</v>
      </c>
      <c r="E3114" s="28">
        <v>45</v>
      </c>
      <c r="F3114" s="29" t="s">
        <v>242</v>
      </c>
      <c r="G3114" s="29" t="s">
        <v>4719</v>
      </c>
      <c r="H3114" s="28">
        <v>710</v>
      </c>
      <c r="I3114" s="29" t="s">
        <v>7734</v>
      </c>
      <c r="J3114" s="33" t="s">
        <v>7748</v>
      </c>
      <c r="K3114" s="29" t="s">
        <v>178</v>
      </c>
      <c r="L3114" s="29" t="s">
        <v>7747</v>
      </c>
      <c r="M3114" s="29" t="s">
        <v>2532</v>
      </c>
      <c r="N3114" s="28">
        <v>552245.80000000005</v>
      </c>
      <c r="O3114" s="28">
        <v>6229632</v>
      </c>
      <c r="P3114" s="29" t="s">
        <v>7746</v>
      </c>
      <c r="Q3114" s="32" t="s">
        <v>174</v>
      </c>
      <c r="R3114" s="19"/>
      <c r="S3114" s="19"/>
      <c r="T3114" s="19"/>
      <c r="U3114" s="19"/>
      <c r="V3114" s="19"/>
      <c r="W3114" s="19"/>
      <c r="X3114" s="19"/>
      <c r="Y3114" s="19"/>
      <c r="Z3114" s="19"/>
      <c r="AA3114" s="19"/>
      <c r="AB3114" s="19"/>
      <c r="AC3114" s="19"/>
      <c r="AD3114" s="19"/>
      <c r="AE3114" s="19"/>
      <c r="AF3114" s="19"/>
      <c r="AG3114" s="19"/>
      <c r="AH3114" s="19"/>
      <c r="AI3114" s="19"/>
      <c r="AJ3114" s="19"/>
      <c r="AK3114" s="19"/>
      <c r="AL3114" s="19"/>
      <c r="AM3114" s="19"/>
      <c r="AN3114" s="19"/>
      <c r="AO3114" s="31">
        <v>921052</v>
      </c>
      <c r="AP3114" s="31">
        <v>953091.5</v>
      </c>
      <c r="AQ3114" s="31">
        <v>723111.5</v>
      </c>
      <c r="AR3114" s="31">
        <v>1161244.23046875</v>
      </c>
      <c r="AS3114" s="31">
        <v>1323249.9140625</v>
      </c>
      <c r="AT3114" s="31">
        <v>1276756.07421875</v>
      </c>
      <c r="AU3114" s="31">
        <v>1147192.72265625</v>
      </c>
      <c r="AV3114" s="31">
        <v>1443429.6171875</v>
      </c>
      <c r="AW3114" s="31">
        <v>1261792.03515625</v>
      </c>
      <c r="AX3114" s="31">
        <v>124659.109375</v>
      </c>
      <c r="AY3114" s="31">
        <v>82631.640625</v>
      </c>
      <c r="AZ3114" s="31">
        <v>207290.75</v>
      </c>
    </row>
    <row r="3115" spans="1:52" ht="15" customHeight="1">
      <c r="A3115" s="29" t="s">
        <v>7745</v>
      </c>
      <c r="B3115" s="34">
        <v>37349</v>
      </c>
      <c r="C3115" s="28">
        <v>750</v>
      </c>
      <c r="D3115" s="28">
        <v>48.2</v>
      </c>
      <c r="E3115" s="28">
        <v>50</v>
      </c>
      <c r="F3115" s="29" t="s">
        <v>2104</v>
      </c>
      <c r="G3115" s="29" t="s">
        <v>2551</v>
      </c>
      <c r="H3115" s="28">
        <v>710</v>
      </c>
      <c r="I3115" s="29" t="s">
        <v>7734</v>
      </c>
      <c r="J3115" s="33" t="s">
        <v>7744</v>
      </c>
      <c r="K3115" s="29" t="s">
        <v>178</v>
      </c>
      <c r="L3115" s="29" t="s">
        <v>7743</v>
      </c>
      <c r="M3115" s="29" t="s">
        <v>1325</v>
      </c>
      <c r="N3115" s="28">
        <v>549154</v>
      </c>
      <c r="O3115" s="28">
        <v>6237269</v>
      </c>
      <c r="P3115" s="29" t="s">
        <v>7742</v>
      </c>
      <c r="Q3115" s="32" t="s">
        <v>174</v>
      </c>
      <c r="R3115" s="19"/>
      <c r="S3115" s="19"/>
      <c r="T3115" s="19"/>
      <c r="U3115" s="19"/>
      <c r="V3115" s="19"/>
      <c r="W3115" s="19"/>
      <c r="X3115" s="19"/>
      <c r="Y3115" s="19"/>
      <c r="Z3115" s="19"/>
      <c r="AA3115" s="19"/>
      <c r="AB3115" s="19"/>
      <c r="AC3115" s="19"/>
      <c r="AD3115" s="19"/>
      <c r="AE3115" s="19"/>
      <c r="AF3115" s="19"/>
      <c r="AG3115" s="19"/>
      <c r="AH3115" s="19"/>
      <c r="AI3115" s="19"/>
      <c r="AJ3115" s="19"/>
      <c r="AK3115" s="19"/>
      <c r="AL3115" s="19"/>
      <c r="AM3115" s="19"/>
      <c r="AN3115" s="19"/>
      <c r="AO3115" s="19"/>
      <c r="AP3115" s="19"/>
      <c r="AQ3115" s="31">
        <v>1000362</v>
      </c>
      <c r="AR3115" s="31">
        <v>1458603</v>
      </c>
      <c r="AS3115" s="31">
        <v>1645830</v>
      </c>
      <c r="AT3115" s="31">
        <v>1572402</v>
      </c>
      <c r="AU3115" s="31">
        <v>1423614</v>
      </c>
      <c r="AV3115" s="31">
        <v>1764056</v>
      </c>
      <c r="AW3115" s="31">
        <v>1596690</v>
      </c>
      <c r="AX3115" s="31">
        <v>145251</v>
      </c>
      <c r="AY3115" s="31">
        <v>99943</v>
      </c>
      <c r="AZ3115" s="31">
        <v>245194</v>
      </c>
    </row>
    <row r="3116" spans="1:52" ht="15" customHeight="1">
      <c r="A3116" s="29" t="s">
        <v>7741</v>
      </c>
      <c r="B3116" s="34">
        <v>37257</v>
      </c>
      <c r="C3116" s="28">
        <v>900</v>
      </c>
      <c r="D3116" s="28">
        <v>52</v>
      </c>
      <c r="E3116" s="28">
        <v>44</v>
      </c>
      <c r="F3116" s="29" t="s">
        <v>2104</v>
      </c>
      <c r="G3116" s="29" t="s">
        <v>7729</v>
      </c>
      <c r="H3116" s="28">
        <v>710</v>
      </c>
      <c r="I3116" s="29" t="s">
        <v>7734</v>
      </c>
      <c r="J3116" s="33" t="s">
        <v>7740</v>
      </c>
      <c r="K3116" s="29" t="s">
        <v>178</v>
      </c>
      <c r="L3116" s="29" t="s">
        <v>7732</v>
      </c>
      <c r="M3116" s="29" t="s">
        <v>1555</v>
      </c>
      <c r="N3116" s="28">
        <v>568607.5</v>
      </c>
      <c r="O3116" s="28">
        <v>6235738</v>
      </c>
      <c r="P3116" s="29" t="s">
        <v>7739</v>
      </c>
      <c r="Q3116" s="32" t="s">
        <v>174</v>
      </c>
      <c r="R3116" s="19"/>
      <c r="S3116" s="19"/>
      <c r="T3116" s="19"/>
      <c r="U3116" s="19"/>
      <c r="V3116" s="19"/>
      <c r="W3116" s="19"/>
      <c r="X3116" s="19"/>
      <c r="Y3116" s="19"/>
      <c r="Z3116" s="19"/>
      <c r="AA3116" s="19"/>
      <c r="AB3116" s="19"/>
      <c r="AC3116" s="19"/>
      <c r="AD3116" s="19"/>
      <c r="AE3116" s="19"/>
      <c r="AF3116" s="19"/>
      <c r="AG3116" s="19"/>
      <c r="AH3116" s="19"/>
      <c r="AI3116" s="19"/>
      <c r="AJ3116" s="19"/>
      <c r="AK3116" s="19"/>
      <c r="AL3116" s="19"/>
      <c r="AM3116" s="19"/>
      <c r="AN3116" s="19"/>
      <c r="AO3116" s="19"/>
      <c r="AP3116" s="19"/>
      <c r="AQ3116" s="19"/>
      <c r="AR3116" s="31">
        <v>392760</v>
      </c>
      <c r="AS3116" s="31">
        <v>1523939</v>
      </c>
      <c r="AT3116" s="31">
        <v>1436061.203125</v>
      </c>
      <c r="AU3116" s="31">
        <v>1307922</v>
      </c>
      <c r="AV3116" s="31">
        <v>1633324</v>
      </c>
      <c r="AW3116" s="31">
        <v>1539741</v>
      </c>
      <c r="AX3116" s="31">
        <v>135516</v>
      </c>
      <c r="AY3116" s="31">
        <v>93190</v>
      </c>
      <c r="AZ3116" s="31">
        <v>228706</v>
      </c>
    </row>
    <row r="3117" spans="1:52" ht="15" customHeight="1">
      <c r="A3117" s="29" t="s">
        <v>7738</v>
      </c>
      <c r="B3117" s="34">
        <v>37257</v>
      </c>
      <c r="C3117" s="28">
        <v>900</v>
      </c>
      <c r="D3117" s="28">
        <v>52</v>
      </c>
      <c r="E3117" s="28">
        <v>44</v>
      </c>
      <c r="F3117" s="29" t="s">
        <v>2104</v>
      </c>
      <c r="G3117" s="29" t="s">
        <v>7729</v>
      </c>
      <c r="H3117" s="28">
        <v>710</v>
      </c>
      <c r="I3117" s="29" t="s">
        <v>7734</v>
      </c>
      <c r="J3117" s="33" t="s">
        <v>7737</v>
      </c>
      <c r="K3117" s="29" t="s">
        <v>178</v>
      </c>
      <c r="L3117" s="29" t="s">
        <v>7732</v>
      </c>
      <c r="M3117" s="29" t="s">
        <v>1555</v>
      </c>
      <c r="N3117" s="28">
        <v>568703.1</v>
      </c>
      <c r="O3117" s="28">
        <v>6235590</v>
      </c>
      <c r="P3117" s="29" t="s">
        <v>7736</v>
      </c>
      <c r="Q3117" s="32" t="s">
        <v>174</v>
      </c>
      <c r="R3117" s="19"/>
      <c r="S3117" s="19"/>
      <c r="T3117" s="19"/>
      <c r="U3117" s="19"/>
      <c r="V3117" s="19"/>
      <c r="W3117" s="19"/>
      <c r="X3117" s="19"/>
      <c r="Y3117" s="19"/>
      <c r="Z3117" s="19"/>
      <c r="AA3117" s="19"/>
      <c r="AB3117" s="19"/>
      <c r="AC3117" s="19"/>
      <c r="AD3117" s="19"/>
      <c r="AE3117" s="19"/>
      <c r="AF3117" s="19"/>
      <c r="AG3117" s="19"/>
      <c r="AH3117" s="19"/>
      <c r="AI3117" s="19"/>
      <c r="AJ3117" s="19"/>
      <c r="AK3117" s="19"/>
      <c r="AL3117" s="19"/>
      <c r="AM3117" s="19"/>
      <c r="AN3117" s="19"/>
      <c r="AO3117" s="19"/>
      <c r="AP3117" s="19"/>
      <c r="AQ3117" s="19"/>
      <c r="AR3117" s="31">
        <v>1365876</v>
      </c>
      <c r="AS3117" s="31">
        <v>1334400</v>
      </c>
      <c r="AT3117" s="31">
        <v>1377409.203125</v>
      </c>
      <c r="AU3117" s="31">
        <v>1248163</v>
      </c>
      <c r="AV3117" s="31">
        <v>1630662</v>
      </c>
      <c r="AW3117" s="31">
        <v>1464563</v>
      </c>
      <c r="AX3117" s="31">
        <v>130476</v>
      </c>
      <c r="AY3117" s="31">
        <v>85557</v>
      </c>
      <c r="AZ3117" s="31">
        <v>216033</v>
      </c>
    </row>
    <row r="3118" spans="1:52" ht="15" customHeight="1">
      <c r="A3118" s="29" t="s">
        <v>7735</v>
      </c>
      <c r="B3118" s="34">
        <v>36801</v>
      </c>
      <c r="C3118" s="28">
        <v>900</v>
      </c>
      <c r="D3118" s="28">
        <v>52</v>
      </c>
      <c r="E3118" s="28">
        <v>44</v>
      </c>
      <c r="F3118" s="29" t="s">
        <v>2104</v>
      </c>
      <c r="G3118" s="29" t="s">
        <v>7729</v>
      </c>
      <c r="H3118" s="28">
        <v>710</v>
      </c>
      <c r="I3118" s="29" t="s">
        <v>7734</v>
      </c>
      <c r="J3118" s="33" t="s">
        <v>7733</v>
      </c>
      <c r="K3118" s="29" t="s">
        <v>178</v>
      </c>
      <c r="L3118" s="29" t="s">
        <v>7732</v>
      </c>
      <c r="M3118" s="29" t="s">
        <v>1555</v>
      </c>
      <c r="N3118" s="28">
        <v>568798.19999999995</v>
      </c>
      <c r="O3118" s="28">
        <v>6235443</v>
      </c>
      <c r="P3118" s="29" t="s">
        <v>7731</v>
      </c>
      <c r="Q3118" s="32" t="s">
        <v>174</v>
      </c>
      <c r="R3118" s="19"/>
      <c r="S3118" s="19"/>
      <c r="T3118" s="19"/>
      <c r="U3118" s="19"/>
      <c r="V3118" s="19"/>
      <c r="W3118" s="19"/>
      <c r="X3118" s="19"/>
      <c r="Y3118" s="19"/>
      <c r="Z3118" s="19"/>
      <c r="AA3118" s="19"/>
      <c r="AB3118" s="19"/>
      <c r="AC3118" s="19"/>
      <c r="AD3118" s="19"/>
      <c r="AE3118" s="19"/>
      <c r="AF3118" s="19"/>
      <c r="AG3118" s="19"/>
      <c r="AH3118" s="19"/>
      <c r="AI3118" s="19"/>
      <c r="AJ3118" s="19"/>
      <c r="AK3118" s="19"/>
      <c r="AL3118" s="19"/>
      <c r="AM3118" s="19"/>
      <c r="AN3118" s="19"/>
      <c r="AO3118" s="19"/>
      <c r="AP3118" s="19"/>
      <c r="AQ3118" s="19"/>
      <c r="AR3118" s="31">
        <v>1395054</v>
      </c>
      <c r="AS3118" s="31">
        <v>1552312</v>
      </c>
      <c r="AT3118" s="31">
        <v>1498501</v>
      </c>
      <c r="AU3118" s="31">
        <v>1340896</v>
      </c>
      <c r="AV3118" s="31">
        <v>1690546</v>
      </c>
      <c r="AW3118" s="31">
        <v>1477590</v>
      </c>
      <c r="AX3118" s="31">
        <v>149518</v>
      </c>
      <c r="AY3118" s="31">
        <v>92535</v>
      </c>
      <c r="AZ3118" s="31">
        <v>242053</v>
      </c>
    </row>
    <row r="3119" spans="1:52" ht="15" customHeight="1">
      <c r="A3119" s="29" t="s">
        <v>7730</v>
      </c>
      <c r="B3119" s="34">
        <v>36516</v>
      </c>
      <c r="C3119" s="28">
        <v>660</v>
      </c>
      <c r="D3119" s="28">
        <v>47</v>
      </c>
      <c r="E3119" s="28">
        <v>50</v>
      </c>
      <c r="F3119" s="29" t="s">
        <v>242</v>
      </c>
      <c r="G3119" s="29" t="s">
        <v>2129</v>
      </c>
      <c r="H3119" s="28">
        <v>727</v>
      </c>
      <c r="I3119" s="29" t="s">
        <v>7681</v>
      </c>
      <c r="J3119" s="33" t="s">
        <v>7728</v>
      </c>
      <c r="K3119" s="29" t="s">
        <v>178</v>
      </c>
      <c r="L3119" s="29" t="s">
        <v>7727</v>
      </c>
      <c r="M3119" s="29" t="s">
        <v>176</v>
      </c>
      <c r="N3119" s="28">
        <v>576900.6</v>
      </c>
      <c r="O3119" s="28">
        <v>6197161</v>
      </c>
      <c r="P3119" s="29" t="s">
        <v>7726</v>
      </c>
      <c r="Q3119" s="32" t="s">
        <v>174</v>
      </c>
      <c r="R3119" s="19"/>
      <c r="S3119" s="19"/>
      <c r="T3119" s="19"/>
      <c r="U3119" s="19"/>
      <c r="V3119" s="19"/>
      <c r="W3119" s="19"/>
      <c r="X3119" s="19"/>
      <c r="Y3119" s="19"/>
      <c r="Z3119" s="19"/>
      <c r="AA3119" s="19"/>
      <c r="AB3119" s="19"/>
      <c r="AC3119" s="19"/>
      <c r="AD3119" s="19"/>
      <c r="AE3119" s="19"/>
      <c r="AF3119" s="19"/>
      <c r="AG3119" s="19"/>
      <c r="AH3119" s="19"/>
      <c r="AI3119" s="19"/>
      <c r="AJ3119" s="19"/>
      <c r="AK3119" s="19"/>
      <c r="AL3119" s="19"/>
      <c r="AM3119" s="19"/>
      <c r="AN3119" s="31">
        <v>48715</v>
      </c>
      <c r="AO3119" s="31">
        <v>1487045</v>
      </c>
      <c r="AP3119" s="31">
        <v>1218079.75</v>
      </c>
      <c r="AQ3119" s="31">
        <v>1280483.5</v>
      </c>
      <c r="AR3119" s="31">
        <v>1184055</v>
      </c>
      <c r="AS3119" s="31">
        <v>1315940</v>
      </c>
      <c r="AT3119" s="31">
        <v>1266561.5</v>
      </c>
      <c r="AU3119" s="31">
        <v>1118484</v>
      </c>
      <c r="AV3119" s="31">
        <v>1391124.25</v>
      </c>
      <c r="AW3119" s="31">
        <v>1275541</v>
      </c>
      <c r="AX3119" s="31">
        <v>132225</v>
      </c>
      <c r="AY3119" s="31">
        <v>87407.75</v>
      </c>
      <c r="AZ3119" s="31">
        <v>219632.75</v>
      </c>
    </row>
    <row r="3120" spans="1:52" ht="15" customHeight="1">
      <c r="A3120" s="29" t="s">
        <v>7725</v>
      </c>
      <c r="B3120" s="34">
        <v>30556</v>
      </c>
      <c r="C3120" s="28">
        <v>55</v>
      </c>
      <c r="D3120" s="28">
        <v>14.5</v>
      </c>
      <c r="E3120" s="28">
        <v>22.5</v>
      </c>
      <c r="F3120" s="29" t="s">
        <v>6495</v>
      </c>
      <c r="G3120" s="29" t="s">
        <v>7720</v>
      </c>
      <c r="H3120" s="28">
        <v>727</v>
      </c>
      <c r="I3120" s="29" t="s">
        <v>7681</v>
      </c>
      <c r="J3120" s="33" t="s">
        <v>7724</v>
      </c>
      <c r="K3120" s="29" t="s">
        <v>178</v>
      </c>
      <c r="L3120" s="29" t="s">
        <v>7723</v>
      </c>
      <c r="M3120" s="29" t="s">
        <v>1727</v>
      </c>
      <c r="N3120" s="28">
        <v>573837.9</v>
      </c>
      <c r="O3120" s="28">
        <v>6190778</v>
      </c>
      <c r="P3120" s="29" t="s">
        <v>7722</v>
      </c>
      <c r="Q3120" s="32" t="s">
        <v>368</v>
      </c>
      <c r="R3120" s="19"/>
      <c r="S3120" s="19"/>
      <c r="T3120" s="19"/>
      <c r="U3120" s="19"/>
      <c r="V3120" s="19"/>
      <c r="W3120" s="19"/>
      <c r="X3120" s="31">
        <v>32071</v>
      </c>
      <c r="Y3120" s="31">
        <v>97678</v>
      </c>
      <c r="Z3120" s="31">
        <v>76778</v>
      </c>
      <c r="AA3120" s="31">
        <v>95107</v>
      </c>
      <c r="AB3120" s="31">
        <v>80432</v>
      </c>
      <c r="AC3120" s="31">
        <v>90909</v>
      </c>
      <c r="AD3120" s="31">
        <v>91919</v>
      </c>
      <c r="AE3120" s="31">
        <v>95942</v>
      </c>
      <c r="AF3120" s="31">
        <v>86034</v>
      </c>
      <c r="AG3120" s="31">
        <v>828</v>
      </c>
      <c r="AH3120" s="31">
        <v>105000</v>
      </c>
      <c r="AI3120" s="31">
        <v>117290</v>
      </c>
      <c r="AJ3120" s="31">
        <v>84120</v>
      </c>
      <c r="AK3120" s="31">
        <v>82730</v>
      </c>
      <c r="AL3120" s="31">
        <v>95450</v>
      </c>
      <c r="AM3120" s="31">
        <v>96790</v>
      </c>
      <c r="AN3120" s="31">
        <v>9</v>
      </c>
      <c r="AO3120" s="31">
        <v>0</v>
      </c>
      <c r="AP3120" s="31">
        <v>24</v>
      </c>
      <c r="AQ3120" s="31">
        <v>0</v>
      </c>
      <c r="AR3120" s="31">
        <v>54.999999642372131</v>
      </c>
      <c r="AS3120" s="31">
        <v>36.15000038780272</v>
      </c>
      <c r="AT3120" s="31">
        <v>2.9500000067055225</v>
      </c>
      <c r="AU3120" s="31">
        <v>2.9499999918043613</v>
      </c>
      <c r="AV3120" s="31">
        <v>1.3500000517815351</v>
      </c>
      <c r="AW3120" s="31">
        <v>0</v>
      </c>
      <c r="AX3120" s="31">
        <v>0</v>
      </c>
      <c r="AY3120" s="31">
        <v>0</v>
      </c>
      <c r="AZ3120" s="31">
        <v>0</v>
      </c>
    </row>
    <row r="3121" spans="1:52" ht="15" customHeight="1">
      <c r="A3121" s="29" t="s">
        <v>7721</v>
      </c>
      <c r="B3121" s="34">
        <v>34849</v>
      </c>
      <c r="C3121" s="28">
        <v>500</v>
      </c>
      <c r="D3121" s="28">
        <v>39</v>
      </c>
      <c r="E3121" s="28">
        <v>45</v>
      </c>
      <c r="F3121" s="29" t="s">
        <v>242</v>
      </c>
      <c r="G3121" s="29" t="s">
        <v>7698</v>
      </c>
      <c r="H3121" s="28">
        <v>727</v>
      </c>
      <c r="I3121" s="29" t="s">
        <v>7681</v>
      </c>
      <c r="J3121" s="33" t="s">
        <v>7719</v>
      </c>
      <c r="K3121" s="29" t="s">
        <v>2997</v>
      </c>
      <c r="L3121" s="29" t="s">
        <v>843</v>
      </c>
      <c r="M3121" s="29" t="s">
        <v>843</v>
      </c>
      <c r="N3121" s="28">
        <v>584393.69999999995</v>
      </c>
      <c r="O3121" s="28">
        <v>6203079</v>
      </c>
      <c r="P3121" s="29" t="s">
        <v>7700</v>
      </c>
      <c r="Q3121" s="32" t="s">
        <v>919</v>
      </c>
      <c r="R3121" s="19"/>
      <c r="S3121" s="19"/>
      <c r="T3121" s="19"/>
      <c r="U3121" s="19"/>
      <c r="V3121" s="19"/>
      <c r="W3121" s="19"/>
      <c r="X3121" s="19"/>
      <c r="Y3121" s="19"/>
      <c r="Z3121" s="19"/>
      <c r="AA3121" s="19"/>
      <c r="AB3121" s="19"/>
      <c r="AC3121" s="19"/>
      <c r="AD3121" s="19"/>
      <c r="AE3121" s="19"/>
      <c r="AF3121" s="19"/>
      <c r="AG3121" s="19"/>
      <c r="AH3121" s="19"/>
      <c r="AI3121" s="19"/>
      <c r="AJ3121" s="31">
        <v>0</v>
      </c>
      <c r="AK3121" s="31">
        <v>1261900</v>
      </c>
      <c r="AL3121" s="31">
        <v>1302100</v>
      </c>
      <c r="AM3121" s="31">
        <v>1512500</v>
      </c>
      <c r="AN3121" s="31">
        <v>1303700</v>
      </c>
      <c r="AO3121" s="31">
        <v>1510363.125</v>
      </c>
      <c r="AP3121" s="31">
        <v>1280142.6640625</v>
      </c>
      <c r="AQ3121" s="31">
        <v>1429528.58984375</v>
      </c>
      <c r="AR3121" s="31">
        <v>1229164.6953125</v>
      </c>
      <c r="AS3121" s="31">
        <v>1403916.04296875</v>
      </c>
      <c r="AT3121" s="31">
        <v>1345934.73828125</v>
      </c>
      <c r="AU3121" s="31">
        <v>1174335.41015625</v>
      </c>
      <c r="AV3121" s="31">
        <v>1489016.6328125</v>
      </c>
      <c r="AW3121" s="31">
        <v>1341962.44921875</v>
      </c>
      <c r="AX3121" s="31">
        <v>133185.5</v>
      </c>
      <c r="AY3121" s="31">
        <v>92533.0234375</v>
      </c>
      <c r="AZ3121" s="31">
        <v>225718.5234375</v>
      </c>
    </row>
    <row r="3122" spans="1:52" ht="15" customHeight="1">
      <c r="A3122" s="29" t="s">
        <v>7718</v>
      </c>
      <c r="B3122" s="34">
        <v>34849</v>
      </c>
      <c r="C3122" s="28">
        <v>500</v>
      </c>
      <c r="D3122" s="28">
        <v>39</v>
      </c>
      <c r="E3122" s="28">
        <v>45</v>
      </c>
      <c r="F3122" s="29" t="s">
        <v>242</v>
      </c>
      <c r="G3122" s="29" t="s">
        <v>7698</v>
      </c>
      <c r="H3122" s="28">
        <v>727</v>
      </c>
      <c r="I3122" s="29" t="s">
        <v>7681</v>
      </c>
      <c r="J3122" s="33" t="s">
        <v>7717</v>
      </c>
      <c r="K3122" s="29" t="s">
        <v>2997</v>
      </c>
      <c r="L3122" s="29" t="s">
        <v>843</v>
      </c>
      <c r="M3122" s="29" t="s">
        <v>843</v>
      </c>
      <c r="N3122" s="28">
        <v>584391.69999999995</v>
      </c>
      <c r="O3122" s="28">
        <v>6203279</v>
      </c>
      <c r="P3122" s="29" t="s">
        <v>7700</v>
      </c>
      <c r="Q3122" s="32" t="s">
        <v>919</v>
      </c>
      <c r="R3122" s="19"/>
      <c r="S3122" s="19"/>
      <c r="T3122" s="19"/>
      <c r="U3122" s="19"/>
      <c r="V3122" s="19"/>
      <c r="W3122" s="19"/>
      <c r="X3122" s="19"/>
      <c r="Y3122" s="19"/>
      <c r="Z3122" s="19"/>
      <c r="AA3122" s="19"/>
      <c r="AB3122" s="19"/>
      <c r="AC3122" s="19"/>
      <c r="AD3122" s="19"/>
      <c r="AE3122" s="19"/>
      <c r="AF3122" s="19"/>
      <c r="AG3122" s="19"/>
      <c r="AH3122" s="19"/>
      <c r="AI3122" s="19"/>
      <c r="AJ3122" s="31">
        <v>0</v>
      </c>
      <c r="AK3122" s="31">
        <v>1261900</v>
      </c>
      <c r="AL3122" s="31">
        <v>1302100</v>
      </c>
      <c r="AM3122" s="31">
        <v>1512500</v>
      </c>
      <c r="AN3122" s="31">
        <v>1303700</v>
      </c>
      <c r="AO3122" s="31">
        <v>1510363.125</v>
      </c>
      <c r="AP3122" s="31">
        <v>1280142.6640625</v>
      </c>
      <c r="AQ3122" s="31">
        <v>1429528.58984375</v>
      </c>
      <c r="AR3122" s="31">
        <v>1229164.6953125</v>
      </c>
      <c r="AS3122" s="31">
        <v>1403916.04296875</v>
      </c>
      <c r="AT3122" s="31">
        <v>1345934.73828125</v>
      </c>
      <c r="AU3122" s="31">
        <v>1174335.41015625</v>
      </c>
      <c r="AV3122" s="31">
        <v>1489016.6328125</v>
      </c>
      <c r="AW3122" s="31">
        <v>1341962.44921875</v>
      </c>
      <c r="AX3122" s="31">
        <v>133185.5</v>
      </c>
      <c r="AY3122" s="31">
        <v>92533.0234375</v>
      </c>
      <c r="AZ3122" s="31">
        <v>225718.5234375</v>
      </c>
    </row>
    <row r="3123" spans="1:52" ht="15" customHeight="1">
      <c r="A3123" s="29" t="s">
        <v>7716</v>
      </c>
      <c r="B3123" s="34">
        <v>34849</v>
      </c>
      <c r="C3123" s="28">
        <v>500</v>
      </c>
      <c r="D3123" s="28">
        <v>39</v>
      </c>
      <c r="E3123" s="28">
        <v>45</v>
      </c>
      <c r="F3123" s="29" t="s">
        <v>242</v>
      </c>
      <c r="G3123" s="29" t="s">
        <v>7698</v>
      </c>
      <c r="H3123" s="28">
        <v>727</v>
      </c>
      <c r="I3123" s="29" t="s">
        <v>7681</v>
      </c>
      <c r="J3123" s="33" t="s">
        <v>7715</v>
      </c>
      <c r="K3123" s="29" t="s">
        <v>2997</v>
      </c>
      <c r="L3123" s="29" t="s">
        <v>843</v>
      </c>
      <c r="M3123" s="29" t="s">
        <v>843</v>
      </c>
      <c r="N3123" s="28">
        <v>584390.69999999995</v>
      </c>
      <c r="O3123" s="28">
        <v>6203479</v>
      </c>
      <c r="P3123" s="29" t="s">
        <v>7700</v>
      </c>
      <c r="Q3123" s="32" t="s">
        <v>919</v>
      </c>
      <c r="R3123" s="19"/>
      <c r="S3123" s="19"/>
      <c r="T3123" s="19"/>
      <c r="U3123" s="19"/>
      <c r="V3123" s="19"/>
      <c r="W3123" s="19"/>
      <c r="X3123" s="19"/>
      <c r="Y3123" s="19"/>
      <c r="Z3123" s="19"/>
      <c r="AA3123" s="19"/>
      <c r="AB3123" s="19"/>
      <c r="AC3123" s="19"/>
      <c r="AD3123" s="19"/>
      <c r="AE3123" s="19"/>
      <c r="AF3123" s="19"/>
      <c r="AG3123" s="19"/>
      <c r="AH3123" s="19"/>
      <c r="AI3123" s="19"/>
      <c r="AJ3123" s="31">
        <v>0</v>
      </c>
      <c r="AK3123" s="31">
        <v>1261900</v>
      </c>
      <c r="AL3123" s="31">
        <v>1302100</v>
      </c>
      <c r="AM3123" s="31">
        <v>1512500</v>
      </c>
      <c r="AN3123" s="31">
        <v>1303700</v>
      </c>
      <c r="AO3123" s="31">
        <v>1510363.125</v>
      </c>
      <c r="AP3123" s="31">
        <v>1280142.6640625</v>
      </c>
      <c r="AQ3123" s="31">
        <v>1429528.58984375</v>
      </c>
      <c r="AR3123" s="31">
        <v>1229164.6953125</v>
      </c>
      <c r="AS3123" s="31">
        <v>1403916.04296875</v>
      </c>
      <c r="AT3123" s="31">
        <v>1345934.73828125</v>
      </c>
      <c r="AU3123" s="31">
        <v>1174335.41015625</v>
      </c>
      <c r="AV3123" s="31">
        <v>1489016.6328125</v>
      </c>
      <c r="AW3123" s="31">
        <v>1341962.44921875</v>
      </c>
      <c r="AX3123" s="31">
        <v>133185.5</v>
      </c>
      <c r="AY3123" s="31">
        <v>92533.0234375</v>
      </c>
      <c r="AZ3123" s="31">
        <v>225718.5234375</v>
      </c>
    </row>
    <row r="3124" spans="1:52" ht="15" customHeight="1">
      <c r="A3124" s="29" t="s">
        <v>7714</v>
      </c>
      <c r="B3124" s="34">
        <v>34849</v>
      </c>
      <c r="C3124" s="28">
        <v>500</v>
      </c>
      <c r="D3124" s="28">
        <v>39</v>
      </c>
      <c r="E3124" s="28">
        <v>45</v>
      </c>
      <c r="F3124" s="29" t="s">
        <v>242</v>
      </c>
      <c r="G3124" s="29" t="s">
        <v>7698</v>
      </c>
      <c r="H3124" s="28">
        <v>727</v>
      </c>
      <c r="I3124" s="29" t="s">
        <v>7681</v>
      </c>
      <c r="J3124" s="33" t="s">
        <v>7713</v>
      </c>
      <c r="K3124" s="29" t="s">
        <v>2997</v>
      </c>
      <c r="L3124" s="29" t="s">
        <v>843</v>
      </c>
      <c r="M3124" s="29" t="s">
        <v>843</v>
      </c>
      <c r="N3124" s="28">
        <v>584388.69999999995</v>
      </c>
      <c r="O3124" s="28">
        <v>6203679</v>
      </c>
      <c r="P3124" s="29" t="s">
        <v>7700</v>
      </c>
      <c r="Q3124" s="32" t="s">
        <v>919</v>
      </c>
      <c r="R3124" s="19"/>
      <c r="S3124" s="19"/>
      <c r="T3124" s="19"/>
      <c r="U3124" s="19"/>
      <c r="V3124" s="19"/>
      <c r="W3124" s="19"/>
      <c r="X3124" s="19"/>
      <c r="Y3124" s="19"/>
      <c r="Z3124" s="19"/>
      <c r="AA3124" s="19"/>
      <c r="AB3124" s="19"/>
      <c r="AC3124" s="19"/>
      <c r="AD3124" s="19"/>
      <c r="AE3124" s="19"/>
      <c r="AF3124" s="19"/>
      <c r="AG3124" s="19"/>
      <c r="AH3124" s="19"/>
      <c r="AI3124" s="19"/>
      <c r="AJ3124" s="31">
        <v>0</v>
      </c>
      <c r="AK3124" s="31">
        <v>1261900</v>
      </c>
      <c r="AL3124" s="31">
        <v>1302100</v>
      </c>
      <c r="AM3124" s="31">
        <v>1512500</v>
      </c>
      <c r="AN3124" s="31">
        <v>1303700</v>
      </c>
      <c r="AO3124" s="31">
        <v>1510363.125</v>
      </c>
      <c r="AP3124" s="31">
        <v>1280142.6640625</v>
      </c>
      <c r="AQ3124" s="31">
        <v>1429528.58984375</v>
      </c>
      <c r="AR3124" s="31">
        <v>1229164.6953125</v>
      </c>
      <c r="AS3124" s="31">
        <v>1403916.04296875</v>
      </c>
      <c r="AT3124" s="31">
        <v>1345934.73828125</v>
      </c>
      <c r="AU3124" s="31">
        <v>1174335.41015625</v>
      </c>
      <c r="AV3124" s="31">
        <v>1489016.6328125</v>
      </c>
      <c r="AW3124" s="31">
        <v>1341962.44921875</v>
      </c>
      <c r="AX3124" s="31">
        <v>133185.5</v>
      </c>
      <c r="AY3124" s="31">
        <v>92533.0234375</v>
      </c>
      <c r="AZ3124" s="31">
        <v>225718.5234375</v>
      </c>
    </row>
    <row r="3125" spans="1:52" ht="15" customHeight="1">
      <c r="A3125" s="29" t="s">
        <v>7712</v>
      </c>
      <c r="B3125" s="34">
        <v>34849</v>
      </c>
      <c r="C3125" s="28">
        <v>500</v>
      </c>
      <c r="D3125" s="28">
        <v>39</v>
      </c>
      <c r="E3125" s="28">
        <v>45</v>
      </c>
      <c r="F3125" s="29" t="s">
        <v>242</v>
      </c>
      <c r="G3125" s="29" t="s">
        <v>7698</v>
      </c>
      <c r="H3125" s="28">
        <v>727</v>
      </c>
      <c r="I3125" s="29" t="s">
        <v>7681</v>
      </c>
      <c r="J3125" s="33" t="s">
        <v>7711</v>
      </c>
      <c r="K3125" s="29" t="s">
        <v>2997</v>
      </c>
      <c r="L3125" s="29" t="s">
        <v>843</v>
      </c>
      <c r="M3125" s="29" t="s">
        <v>843</v>
      </c>
      <c r="N3125" s="28">
        <v>584387.69999999995</v>
      </c>
      <c r="O3125" s="28">
        <v>6203879</v>
      </c>
      <c r="P3125" s="29" t="s">
        <v>7700</v>
      </c>
      <c r="Q3125" s="32" t="s">
        <v>919</v>
      </c>
      <c r="R3125" s="19"/>
      <c r="S3125" s="19"/>
      <c r="T3125" s="19"/>
      <c r="U3125" s="19"/>
      <c r="V3125" s="19"/>
      <c r="W3125" s="19"/>
      <c r="X3125" s="19"/>
      <c r="Y3125" s="19"/>
      <c r="Z3125" s="19"/>
      <c r="AA3125" s="19"/>
      <c r="AB3125" s="19"/>
      <c r="AC3125" s="19"/>
      <c r="AD3125" s="19"/>
      <c r="AE3125" s="19"/>
      <c r="AF3125" s="19"/>
      <c r="AG3125" s="19"/>
      <c r="AH3125" s="19"/>
      <c r="AI3125" s="19"/>
      <c r="AJ3125" s="31">
        <v>0</v>
      </c>
      <c r="AK3125" s="31">
        <v>1261900</v>
      </c>
      <c r="AL3125" s="31">
        <v>1302100</v>
      </c>
      <c r="AM3125" s="31">
        <v>1512500</v>
      </c>
      <c r="AN3125" s="31">
        <v>1303700</v>
      </c>
      <c r="AO3125" s="31">
        <v>1510363.125</v>
      </c>
      <c r="AP3125" s="31">
        <v>1280142.6640625</v>
      </c>
      <c r="AQ3125" s="31">
        <v>1429528.58984375</v>
      </c>
      <c r="AR3125" s="31">
        <v>1229164.6953125</v>
      </c>
      <c r="AS3125" s="31">
        <v>1403916.04296875</v>
      </c>
      <c r="AT3125" s="31">
        <v>1345934.73828125</v>
      </c>
      <c r="AU3125" s="31">
        <v>1174335.41015625</v>
      </c>
      <c r="AV3125" s="31">
        <v>1489016.6328125</v>
      </c>
      <c r="AW3125" s="31">
        <v>1341962.44921875</v>
      </c>
      <c r="AX3125" s="31">
        <v>133185.5</v>
      </c>
      <c r="AY3125" s="31">
        <v>92533.0234375</v>
      </c>
      <c r="AZ3125" s="31">
        <v>225718.5234375</v>
      </c>
    </row>
    <row r="3126" spans="1:52" ht="15" customHeight="1">
      <c r="A3126" s="29" t="s">
        <v>7710</v>
      </c>
      <c r="B3126" s="34">
        <v>34849</v>
      </c>
      <c r="C3126" s="28">
        <v>500</v>
      </c>
      <c r="D3126" s="28">
        <v>39</v>
      </c>
      <c r="E3126" s="28">
        <v>45</v>
      </c>
      <c r="F3126" s="29" t="s">
        <v>242</v>
      </c>
      <c r="G3126" s="29" t="s">
        <v>7698</v>
      </c>
      <c r="H3126" s="28">
        <v>727</v>
      </c>
      <c r="I3126" s="29" t="s">
        <v>7681</v>
      </c>
      <c r="J3126" s="33" t="s">
        <v>7709</v>
      </c>
      <c r="K3126" s="29" t="s">
        <v>2997</v>
      </c>
      <c r="L3126" s="29" t="s">
        <v>843</v>
      </c>
      <c r="M3126" s="29" t="s">
        <v>843</v>
      </c>
      <c r="N3126" s="28">
        <v>584794.69999999995</v>
      </c>
      <c r="O3126" s="28">
        <v>6203012</v>
      </c>
      <c r="P3126" s="29" t="s">
        <v>7700</v>
      </c>
      <c r="Q3126" s="32" t="s">
        <v>919</v>
      </c>
      <c r="R3126" s="19"/>
      <c r="S3126" s="19"/>
      <c r="T3126" s="19"/>
      <c r="U3126" s="19"/>
      <c r="V3126" s="19"/>
      <c r="W3126" s="19"/>
      <c r="X3126" s="19"/>
      <c r="Y3126" s="19"/>
      <c r="Z3126" s="19"/>
      <c r="AA3126" s="19"/>
      <c r="AB3126" s="19"/>
      <c r="AC3126" s="19"/>
      <c r="AD3126" s="19"/>
      <c r="AE3126" s="19"/>
      <c r="AF3126" s="19"/>
      <c r="AG3126" s="19"/>
      <c r="AH3126" s="19"/>
      <c r="AI3126" s="19"/>
      <c r="AJ3126" s="31">
        <v>0</v>
      </c>
      <c r="AK3126" s="31">
        <v>1261900</v>
      </c>
      <c r="AL3126" s="31">
        <v>1302100</v>
      </c>
      <c r="AM3126" s="31">
        <v>1512500</v>
      </c>
      <c r="AN3126" s="31">
        <v>1303700</v>
      </c>
      <c r="AO3126" s="31">
        <v>1510363.125</v>
      </c>
      <c r="AP3126" s="31">
        <v>1280142.6640625</v>
      </c>
      <c r="AQ3126" s="31">
        <v>1429528.58984375</v>
      </c>
      <c r="AR3126" s="31">
        <v>1229164.6953125</v>
      </c>
      <c r="AS3126" s="31">
        <v>1403916.04296875</v>
      </c>
      <c r="AT3126" s="31">
        <v>1345934.73828125</v>
      </c>
      <c r="AU3126" s="31">
        <v>1174335.41015625</v>
      </c>
      <c r="AV3126" s="31">
        <v>1489016.6328125</v>
      </c>
      <c r="AW3126" s="31">
        <v>1341962.44921875</v>
      </c>
      <c r="AX3126" s="31">
        <v>133185.5</v>
      </c>
      <c r="AY3126" s="31">
        <v>92533.0234375</v>
      </c>
      <c r="AZ3126" s="31">
        <v>225718.5234375</v>
      </c>
    </row>
    <row r="3127" spans="1:52" ht="15" customHeight="1">
      <c r="A3127" s="29" t="s">
        <v>7708</v>
      </c>
      <c r="B3127" s="34">
        <v>34849</v>
      </c>
      <c r="C3127" s="28">
        <v>500</v>
      </c>
      <c r="D3127" s="28">
        <v>39</v>
      </c>
      <c r="E3127" s="28">
        <v>45</v>
      </c>
      <c r="F3127" s="29" t="s">
        <v>242</v>
      </c>
      <c r="G3127" s="29" t="s">
        <v>7698</v>
      </c>
      <c r="H3127" s="28">
        <v>727</v>
      </c>
      <c r="I3127" s="29" t="s">
        <v>7681</v>
      </c>
      <c r="J3127" s="33" t="s">
        <v>7707</v>
      </c>
      <c r="K3127" s="29" t="s">
        <v>2997</v>
      </c>
      <c r="L3127" s="29" t="s">
        <v>843</v>
      </c>
      <c r="M3127" s="29" t="s">
        <v>843</v>
      </c>
      <c r="N3127" s="28">
        <v>584792.69999999995</v>
      </c>
      <c r="O3127" s="28">
        <v>6203212</v>
      </c>
      <c r="P3127" s="29" t="s">
        <v>7700</v>
      </c>
      <c r="Q3127" s="32" t="s">
        <v>919</v>
      </c>
      <c r="R3127" s="19"/>
      <c r="S3127" s="19"/>
      <c r="T3127" s="19"/>
      <c r="U3127" s="19"/>
      <c r="V3127" s="19"/>
      <c r="W3127" s="19"/>
      <c r="X3127" s="19"/>
      <c r="Y3127" s="19"/>
      <c r="Z3127" s="19"/>
      <c r="AA3127" s="19"/>
      <c r="AB3127" s="19"/>
      <c r="AC3127" s="19"/>
      <c r="AD3127" s="19"/>
      <c r="AE3127" s="19"/>
      <c r="AF3127" s="19"/>
      <c r="AG3127" s="19"/>
      <c r="AH3127" s="19"/>
      <c r="AI3127" s="19"/>
      <c r="AJ3127" s="31">
        <v>0</v>
      </c>
      <c r="AK3127" s="31">
        <v>1261900</v>
      </c>
      <c r="AL3127" s="31">
        <v>1302100</v>
      </c>
      <c r="AM3127" s="31">
        <v>1512500</v>
      </c>
      <c r="AN3127" s="31">
        <v>1303700</v>
      </c>
      <c r="AO3127" s="31">
        <v>1510363.125</v>
      </c>
      <c r="AP3127" s="31">
        <v>1280142.6640625</v>
      </c>
      <c r="AQ3127" s="31">
        <v>1429528.58984375</v>
      </c>
      <c r="AR3127" s="31">
        <v>1229164.6953125</v>
      </c>
      <c r="AS3127" s="31">
        <v>1403916.04296875</v>
      </c>
      <c r="AT3127" s="31">
        <v>1345934.73828125</v>
      </c>
      <c r="AU3127" s="31">
        <v>1174335.41015625</v>
      </c>
      <c r="AV3127" s="31">
        <v>1489016.6328125</v>
      </c>
      <c r="AW3127" s="31">
        <v>1341962.44921875</v>
      </c>
      <c r="AX3127" s="31">
        <v>133185.5</v>
      </c>
      <c r="AY3127" s="31">
        <v>92533.0234375</v>
      </c>
      <c r="AZ3127" s="31">
        <v>225718.5234375</v>
      </c>
    </row>
    <row r="3128" spans="1:52" ht="15" customHeight="1">
      <c r="A3128" s="29" t="s">
        <v>7706</v>
      </c>
      <c r="B3128" s="34">
        <v>34849</v>
      </c>
      <c r="C3128" s="28">
        <v>500</v>
      </c>
      <c r="D3128" s="28">
        <v>39</v>
      </c>
      <c r="E3128" s="28">
        <v>45</v>
      </c>
      <c r="F3128" s="29" t="s">
        <v>242</v>
      </c>
      <c r="G3128" s="29" t="s">
        <v>7698</v>
      </c>
      <c r="H3128" s="28">
        <v>727</v>
      </c>
      <c r="I3128" s="29" t="s">
        <v>7681</v>
      </c>
      <c r="J3128" s="33" t="s">
        <v>7705</v>
      </c>
      <c r="K3128" s="29" t="s">
        <v>2997</v>
      </c>
      <c r="L3128" s="29" t="s">
        <v>843</v>
      </c>
      <c r="M3128" s="29" t="s">
        <v>843</v>
      </c>
      <c r="N3128" s="28">
        <v>584790.69999999995</v>
      </c>
      <c r="O3128" s="28">
        <v>6203412</v>
      </c>
      <c r="P3128" s="29" t="s">
        <v>7700</v>
      </c>
      <c r="Q3128" s="32" t="s">
        <v>919</v>
      </c>
      <c r="R3128" s="19"/>
      <c r="S3128" s="19"/>
      <c r="T3128" s="19"/>
      <c r="U3128" s="19"/>
      <c r="V3128" s="19"/>
      <c r="W3128" s="19"/>
      <c r="X3128" s="19"/>
      <c r="Y3128" s="19"/>
      <c r="Z3128" s="19"/>
      <c r="AA3128" s="19"/>
      <c r="AB3128" s="19"/>
      <c r="AC3128" s="19"/>
      <c r="AD3128" s="19"/>
      <c r="AE3128" s="19"/>
      <c r="AF3128" s="19"/>
      <c r="AG3128" s="19"/>
      <c r="AH3128" s="19"/>
      <c r="AI3128" s="19"/>
      <c r="AJ3128" s="31">
        <v>0</v>
      </c>
      <c r="AK3128" s="31">
        <v>1261900</v>
      </c>
      <c r="AL3128" s="31">
        <v>1302100</v>
      </c>
      <c r="AM3128" s="31">
        <v>1512500</v>
      </c>
      <c r="AN3128" s="31">
        <v>1303700</v>
      </c>
      <c r="AO3128" s="31">
        <v>1510363.125</v>
      </c>
      <c r="AP3128" s="31">
        <v>1280142.6640625</v>
      </c>
      <c r="AQ3128" s="31">
        <v>1429528.58984375</v>
      </c>
      <c r="AR3128" s="31">
        <v>1229164.6953125</v>
      </c>
      <c r="AS3128" s="31">
        <v>1403916.04296875</v>
      </c>
      <c r="AT3128" s="31">
        <v>1345934.73828125</v>
      </c>
      <c r="AU3128" s="31">
        <v>1174335.41015625</v>
      </c>
      <c r="AV3128" s="31">
        <v>1489016.6328125</v>
      </c>
      <c r="AW3128" s="31">
        <v>1341962.44921875</v>
      </c>
      <c r="AX3128" s="31">
        <v>133185.5</v>
      </c>
      <c r="AY3128" s="31">
        <v>92533.0234375</v>
      </c>
      <c r="AZ3128" s="31">
        <v>225718.5234375</v>
      </c>
    </row>
    <row r="3129" spans="1:52" ht="15" customHeight="1">
      <c r="A3129" s="29" t="s">
        <v>7704</v>
      </c>
      <c r="B3129" s="34">
        <v>34849</v>
      </c>
      <c r="C3129" s="28">
        <v>500</v>
      </c>
      <c r="D3129" s="28">
        <v>39</v>
      </c>
      <c r="E3129" s="28">
        <v>45</v>
      </c>
      <c r="F3129" s="29" t="s">
        <v>242</v>
      </c>
      <c r="G3129" s="29" t="s">
        <v>7698</v>
      </c>
      <c r="H3129" s="28">
        <v>727</v>
      </c>
      <c r="I3129" s="29" t="s">
        <v>7681</v>
      </c>
      <c r="J3129" s="33" t="s">
        <v>7703</v>
      </c>
      <c r="K3129" s="29" t="s">
        <v>2997</v>
      </c>
      <c r="L3129" s="29" t="s">
        <v>843</v>
      </c>
      <c r="M3129" s="29" t="s">
        <v>843</v>
      </c>
      <c r="N3129" s="28">
        <v>584789.69999999995</v>
      </c>
      <c r="O3129" s="28">
        <v>6203612</v>
      </c>
      <c r="P3129" s="29" t="s">
        <v>7700</v>
      </c>
      <c r="Q3129" s="32" t="s">
        <v>919</v>
      </c>
      <c r="R3129" s="19"/>
      <c r="S3129" s="19"/>
      <c r="T3129" s="19"/>
      <c r="U3129" s="19"/>
      <c r="V3129" s="19"/>
      <c r="W3129" s="19"/>
      <c r="X3129" s="19"/>
      <c r="Y3129" s="19"/>
      <c r="Z3129" s="19"/>
      <c r="AA3129" s="19"/>
      <c r="AB3129" s="19"/>
      <c r="AC3129" s="19"/>
      <c r="AD3129" s="19"/>
      <c r="AE3129" s="19"/>
      <c r="AF3129" s="19"/>
      <c r="AG3129" s="19"/>
      <c r="AH3129" s="19"/>
      <c r="AI3129" s="19"/>
      <c r="AJ3129" s="31">
        <v>0</v>
      </c>
      <c r="AK3129" s="31">
        <v>1261900</v>
      </c>
      <c r="AL3129" s="31">
        <v>1302100</v>
      </c>
      <c r="AM3129" s="31">
        <v>1512500</v>
      </c>
      <c r="AN3129" s="31">
        <v>1303700</v>
      </c>
      <c r="AO3129" s="31">
        <v>1510363.125</v>
      </c>
      <c r="AP3129" s="31">
        <v>1280142.6640625</v>
      </c>
      <c r="AQ3129" s="31">
        <v>1429528.58984375</v>
      </c>
      <c r="AR3129" s="31">
        <v>1229164.6953125</v>
      </c>
      <c r="AS3129" s="31">
        <v>1403916.04296875</v>
      </c>
      <c r="AT3129" s="31">
        <v>1345934.73828125</v>
      </c>
      <c r="AU3129" s="31">
        <v>1174335.41015625</v>
      </c>
      <c r="AV3129" s="31">
        <v>1489016.6328125</v>
      </c>
      <c r="AW3129" s="31">
        <v>1341962.44921875</v>
      </c>
      <c r="AX3129" s="31">
        <v>133185.5</v>
      </c>
      <c r="AY3129" s="31">
        <v>92533.0234375</v>
      </c>
      <c r="AZ3129" s="31">
        <v>225718.5234375</v>
      </c>
    </row>
    <row r="3130" spans="1:52" ht="15" customHeight="1">
      <c r="A3130" s="29" t="s">
        <v>7702</v>
      </c>
      <c r="B3130" s="34">
        <v>34849</v>
      </c>
      <c r="C3130" s="28">
        <v>500</v>
      </c>
      <c r="D3130" s="28">
        <v>39</v>
      </c>
      <c r="E3130" s="28">
        <v>45</v>
      </c>
      <c r="F3130" s="29" t="s">
        <v>242</v>
      </c>
      <c r="G3130" s="29" t="s">
        <v>7698</v>
      </c>
      <c r="H3130" s="28">
        <v>727</v>
      </c>
      <c r="I3130" s="29" t="s">
        <v>7681</v>
      </c>
      <c r="J3130" s="33" t="s">
        <v>7701</v>
      </c>
      <c r="K3130" s="29" t="s">
        <v>2997</v>
      </c>
      <c r="L3130" s="29" t="s">
        <v>843</v>
      </c>
      <c r="M3130" s="29" t="s">
        <v>843</v>
      </c>
      <c r="N3130" s="28">
        <v>584787.69999999995</v>
      </c>
      <c r="O3130" s="28">
        <v>6203812</v>
      </c>
      <c r="P3130" s="29" t="s">
        <v>7700</v>
      </c>
      <c r="Q3130" s="32" t="s">
        <v>919</v>
      </c>
      <c r="R3130" s="19"/>
      <c r="S3130" s="19"/>
      <c r="T3130" s="19"/>
      <c r="U3130" s="19"/>
      <c r="V3130" s="19"/>
      <c r="W3130" s="19"/>
      <c r="X3130" s="19"/>
      <c r="Y3130" s="19"/>
      <c r="Z3130" s="19"/>
      <c r="AA3130" s="19"/>
      <c r="AB3130" s="19"/>
      <c r="AC3130" s="19"/>
      <c r="AD3130" s="19"/>
      <c r="AE3130" s="19"/>
      <c r="AF3130" s="19"/>
      <c r="AG3130" s="19"/>
      <c r="AH3130" s="19"/>
      <c r="AI3130" s="19"/>
      <c r="AJ3130" s="31">
        <v>0</v>
      </c>
      <c r="AK3130" s="31">
        <v>1261900</v>
      </c>
      <c r="AL3130" s="31">
        <v>1302100</v>
      </c>
      <c r="AM3130" s="31">
        <v>1512500</v>
      </c>
      <c r="AN3130" s="31">
        <v>1303700</v>
      </c>
      <c r="AO3130" s="31">
        <v>1510363</v>
      </c>
      <c r="AP3130" s="31">
        <v>1280142.6640625</v>
      </c>
      <c r="AQ3130" s="31">
        <v>1429528.58984375</v>
      </c>
      <c r="AR3130" s="31">
        <v>1229164.6953125</v>
      </c>
      <c r="AS3130" s="31">
        <v>1403916.04296875</v>
      </c>
      <c r="AT3130" s="31">
        <v>1345934.73828125</v>
      </c>
      <c r="AU3130" s="31">
        <v>1174335.41015625</v>
      </c>
      <c r="AV3130" s="31">
        <v>1489016.6328125</v>
      </c>
      <c r="AW3130" s="31">
        <v>1341962.44921875</v>
      </c>
      <c r="AX3130" s="31">
        <v>133185.5</v>
      </c>
      <c r="AY3130" s="31">
        <v>92533.0234375</v>
      </c>
      <c r="AZ3130" s="31">
        <v>225718.5234375</v>
      </c>
    </row>
    <row r="3131" spans="1:52" ht="15" customHeight="1">
      <c r="A3131" s="29" t="s">
        <v>7699</v>
      </c>
      <c r="B3131" s="34">
        <v>36662</v>
      </c>
      <c r="C3131" s="28">
        <v>600</v>
      </c>
      <c r="D3131" s="28">
        <v>44</v>
      </c>
      <c r="E3131" s="28">
        <v>45</v>
      </c>
      <c r="F3131" s="29" t="s">
        <v>205</v>
      </c>
      <c r="G3131" s="29" t="s">
        <v>5682</v>
      </c>
      <c r="H3131" s="28">
        <v>727</v>
      </c>
      <c r="I3131" s="29" t="s">
        <v>7681</v>
      </c>
      <c r="J3131" s="33" t="s">
        <v>7697</v>
      </c>
      <c r="K3131" s="29" t="s">
        <v>178</v>
      </c>
      <c r="L3131" s="29" t="s">
        <v>7690</v>
      </c>
      <c r="M3131" s="29" t="s">
        <v>176</v>
      </c>
      <c r="N3131" s="28">
        <v>564426</v>
      </c>
      <c r="O3131" s="28">
        <v>6199693</v>
      </c>
      <c r="P3131" s="29" t="s">
        <v>7696</v>
      </c>
      <c r="Q3131" s="32" t="s">
        <v>174</v>
      </c>
      <c r="R3131" s="19"/>
      <c r="S3131" s="19"/>
      <c r="T3131" s="19"/>
      <c r="U3131" s="19"/>
      <c r="V3131" s="19"/>
      <c r="W3131" s="19"/>
      <c r="X3131" s="19"/>
      <c r="Y3131" s="19"/>
      <c r="Z3131" s="19"/>
      <c r="AA3131" s="19"/>
      <c r="AB3131" s="19"/>
      <c r="AC3131" s="19"/>
      <c r="AD3131" s="19"/>
      <c r="AE3131" s="19"/>
      <c r="AF3131" s="19"/>
      <c r="AG3131" s="19"/>
      <c r="AH3131" s="19"/>
      <c r="AI3131" s="19"/>
      <c r="AJ3131" s="19"/>
      <c r="AK3131" s="19"/>
      <c r="AL3131" s="19"/>
      <c r="AM3131" s="19"/>
      <c r="AN3131" s="19"/>
      <c r="AO3131" s="31">
        <v>720128</v>
      </c>
      <c r="AP3131" s="31">
        <v>1095407.00390625</v>
      </c>
      <c r="AQ3131" s="31">
        <v>1159219.0546875</v>
      </c>
      <c r="AR3131" s="31">
        <v>1058808</v>
      </c>
      <c r="AS3131" s="31">
        <v>1168893.75</v>
      </c>
      <c r="AT3131" s="31">
        <v>1106043.75</v>
      </c>
      <c r="AU3131" s="31">
        <v>963611.25</v>
      </c>
      <c r="AV3131" s="31">
        <v>1208487.75</v>
      </c>
      <c r="AW3131" s="31">
        <v>1161184.75</v>
      </c>
      <c r="AX3131" s="31">
        <v>109897.75</v>
      </c>
      <c r="AY3131" s="31">
        <v>82260.75</v>
      </c>
      <c r="AZ3131" s="31">
        <v>192158.5</v>
      </c>
    </row>
    <row r="3132" spans="1:52" ht="15" customHeight="1">
      <c r="A3132" s="29" t="s">
        <v>7695</v>
      </c>
      <c r="B3132" s="34">
        <v>35950</v>
      </c>
      <c r="C3132" s="28">
        <v>600</v>
      </c>
      <c r="D3132" s="28">
        <v>44</v>
      </c>
      <c r="E3132" s="28">
        <v>45</v>
      </c>
      <c r="F3132" s="29" t="s">
        <v>205</v>
      </c>
      <c r="G3132" s="29" t="s">
        <v>5682</v>
      </c>
      <c r="H3132" s="28">
        <v>727</v>
      </c>
      <c r="I3132" s="29" t="s">
        <v>7681</v>
      </c>
      <c r="J3132" s="33" t="s">
        <v>7694</v>
      </c>
      <c r="K3132" s="29" t="s">
        <v>178</v>
      </c>
      <c r="L3132" s="29" t="s">
        <v>7690</v>
      </c>
      <c r="M3132" s="29" t="s">
        <v>1313</v>
      </c>
      <c r="N3132" s="28">
        <v>564849.30000000005</v>
      </c>
      <c r="O3132" s="28">
        <v>6199127</v>
      </c>
      <c r="P3132" s="29" t="s">
        <v>7693</v>
      </c>
      <c r="Q3132" s="32" t="s">
        <v>174</v>
      </c>
      <c r="R3132" s="19"/>
      <c r="S3132" s="19"/>
      <c r="T3132" s="19"/>
      <c r="U3132" s="19"/>
      <c r="V3132" s="19"/>
      <c r="W3132" s="19"/>
      <c r="X3132" s="19"/>
      <c r="Y3132" s="19"/>
      <c r="Z3132" s="19"/>
      <c r="AA3132" s="19"/>
      <c r="AB3132" s="19"/>
      <c r="AC3132" s="19"/>
      <c r="AD3132" s="19"/>
      <c r="AE3132" s="19"/>
      <c r="AF3132" s="19"/>
      <c r="AG3132" s="19"/>
      <c r="AH3132" s="19"/>
      <c r="AI3132" s="19"/>
      <c r="AJ3132" s="19"/>
      <c r="AK3132" s="19"/>
      <c r="AL3132" s="19"/>
      <c r="AM3132" s="31">
        <v>750511</v>
      </c>
      <c r="AN3132" s="31">
        <v>1126199</v>
      </c>
      <c r="AO3132" s="31">
        <v>1258062</v>
      </c>
      <c r="AP3132" s="31">
        <v>1042879.6015625</v>
      </c>
      <c r="AQ3132" s="31">
        <v>1093096.50390625</v>
      </c>
      <c r="AR3132" s="31">
        <v>1002508.34765625</v>
      </c>
      <c r="AS3132" s="31">
        <v>1126209.75</v>
      </c>
      <c r="AT3132" s="31">
        <v>1051321.046875</v>
      </c>
      <c r="AU3132" s="31">
        <v>967478.548828125</v>
      </c>
      <c r="AV3132" s="31">
        <v>1149542.3984375</v>
      </c>
      <c r="AW3132" s="31">
        <v>1052830.1953125</v>
      </c>
      <c r="AX3132" s="31">
        <v>96839.25</v>
      </c>
      <c r="AY3132" s="31">
        <v>84562.796875</v>
      </c>
      <c r="AZ3132" s="31">
        <v>181402.046875</v>
      </c>
    </row>
    <row r="3133" spans="1:52" ht="15" customHeight="1">
      <c r="A3133" s="29" t="s">
        <v>7692</v>
      </c>
      <c r="B3133" s="34">
        <v>35950</v>
      </c>
      <c r="C3133" s="28">
        <v>600</v>
      </c>
      <c r="D3133" s="28">
        <v>44</v>
      </c>
      <c r="E3133" s="28">
        <v>45</v>
      </c>
      <c r="F3133" s="29" t="s">
        <v>205</v>
      </c>
      <c r="G3133" s="29" t="s">
        <v>5682</v>
      </c>
      <c r="H3133" s="28">
        <v>727</v>
      </c>
      <c r="I3133" s="29" t="s">
        <v>7681</v>
      </c>
      <c r="J3133" s="33" t="s">
        <v>7691</v>
      </c>
      <c r="K3133" s="29" t="s">
        <v>178</v>
      </c>
      <c r="L3133" s="29" t="s">
        <v>7690</v>
      </c>
      <c r="M3133" s="29" t="s">
        <v>1313</v>
      </c>
      <c r="N3133" s="28">
        <v>564901.80000000005</v>
      </c>
      <c r="O3133" s="28">
        <v>6198927</v>
      </c>
      <c r="P3133" s="29" t="s">
        <v>7689</v>
      </c>
      <c r="Q3133" s="32" t="s">
        <v>174</v>
      </c>
      <c r="R3133" s="19"/>
      <c r="S3133" s="19"/>
      <c r="T3133" s="19"/>
      <c r="U3133" s="19"/>
      <c r="V3133" s="19"/>
      <c r="W3133" s="19"/>
      <c r="X3133" s="19"/>
      <c r="Y3133" s="19"/>
      <c r="Z3133" s="19"/>
      <c r="AA3133" s="19"/>
      <c r="AB3133" s="19"/>
      <c r="AC3133" s="19"/>
      <c r="AD3133" s="19"/>
      <c r="AE3133" s="19"/>
      <c r="AF3133" s="19"/>
      <c r="AG3133" s="19"/>
      <c r="AH3133" s="19"/>
      <c r="AI3133" s="19"/>
      <c r="AJ3133" s="19"/>
      <c r="AK3133" s="19"/>
      <c r="AL3133" s="19"/>
      <c r="AM3133" s="31">
        <v>721170</v>
      </c>
      <c r="AN3133" s="31">
        <v>1072636</v>
      </c>
      <c r="AO3133" s="31">
        <v>1207533</v>
      </c>
      <c r="AP3133" s="31">
        <v>1023061.109375</v>
      </c>
      <c r="AQ3133" s="31">
        <v>1138219.703125</v>
      </c>
      <c r="AR3133" s="31">
        <v>994100.24609375</v>
      </c>
      <c r="AS3133" s="31">
        <v>1109048.40625</v>
      </c>
      <c r="AT3133" s="31">
        <v>1067596.65625</v>
      </c>
      <c r="AU3133" s="31">
        <v>934799.791015625</v>
      </c>
      <c r="AV3133" s="31">
        <v>1181669.703125</v>
      </c>
      <c r="AW3133" s="31">
        <v>1125210.44921875</v>
      </c>
      <c r="AX3133" s="31">
        <v>101237.25</v>
      </c>
      <c r="AY3133" s="31">
        <v>78666.296875</v>
      </c>
      <c r="AZ3133" s="31">
        <v>179903.546875</v>
      </c>
    </row>
    <row r="3134" spans="1:52" ht="15" customHeight="1">
      <c r="A3134" s="29" t="s">
        <v>7688</v>
      </c>
      <c r="B3134" s="34">
        <v>37610</v>
      </c>
      <c r="C3134" s="28">
        <v>900</v>
      </c>
      <c r="D3134" s="28">
        <v>52</v>
      </c>
      <c r="E3134" s="28">
        <v>49</v>
      </c>
      <c r="F3134" s="29" t="s">
        <v>2104</v>
      </c>
      <c r="G3134" s="29" t="s">
        <v>7676</v>
      </c>
      <c r="H3134" s="28">
        <v>727</v>
      </c>
      <c r="I3134" s="29" t="s">
        <v>7681</v>
      </c>
      <c r="J3134" s="33" t="s">
        <v>7687</v>
      </c>
      <c r="K3134" s="29" t="s">
        <v>178</v>
      </c>
      <c r="L3134" s="29" t="s">
        <v>7679</v>
      </c>
      <c r="M3134" s="29" t="s">
        <v>570</v>
      </c>
      <c r="N3134" s="28">
        <v>564684</v>
      </c>
      <c r="O3134" s="28">
        <v>6204254</v>
      </c>
      <c r="P3134" s="29" t="s">
        <v>7686</v>
      </c>
      <c r="Q3134" s="32" t="s">
        <v>174</v>
      </c>
      <c r="R3134" s="19"/>
      <c r="S3134" s="19"/>
      <c r="T3134" s="19"/>
      <c r="U3134" s="19"/>
      <c r="V3134" s="19"/>
      <c r="W3134" s="19"/>
      <c r="X3134" s="19"/>
      <c r="Y3134" s="19"/>
      <c r="Z3134" s="19"/>
      <c r="AA3134" s="19"/>
      <c r="AB3134" s="19"/>
      <c r="AC3134" s="19"/>
      <c r="AD3134" s="19"/>
      <c r="AE3134" s="19"/>
      <c r="AF3134" s="19"/>
      <c r="AG3134" s="19"/>
      <c r="AH3134" s="19"/>
      <c r="AI3134" s="19"/>
      <c r="AJ3134" s="19"/>
      <c r="AK3134" s="19"/>
      <c r="AL3134" s="19"/>
      <c r="AM3134" s="19"/>
      <c r="AN3134" s="19"/>
      <c r="AO3134" s="19"/>
      <c r="AP3134" s="19"/>
      <c r="AQ3134" s="31">
        <v>65251.91796875</v>
      </c>
      <c r="AR3134" s="31">
        <v>1672062.5</v>
      </c>
      <c r="AS3134" s="31">
        <v>1862254</v>
      </c>
      <c r="AT3134" s="31">
        <v>1797542</v>
      </c>
      <c r="AU3134" s="31">
        <v>1689170.75</v>
      </c>
      <c r="AV3134" s="31">
        <v>1998775.25</v>
      </c>
      <c r="AW3134" s="31">
        <v>1918634.75</v>
      </c>
      <c r="AX3134" s="31">
        <v>147028.25</v>
      </c>
      <c r="AY3134" s="31">
        <v>123578.25</v>
      </c>
      <c r="AZ3134" s="31">
        <v>270606.5</v>
      </c>
    </row>
    <row r="3135" spans="1:52" ht="15" customHeight="1">
      <c r="A3135" s="29" t="s">
        <v>7685</v>
      </c>
      <c r="B3135" s="34">
        <v>37610</v>
      </c>
      <c r="C3135" s="28">
        <v>900</v>
      </c>
      <c r="D3135" s="28">
        <v>52</v>
      </c>
      <c r="E3135" s="28">
        <v>49</v>
      </c>
      <c r="F3135" s="29" t="s">
        <v>2104</v>
      </c>
      <c r="G3135" s="29" t="s">
        <v>7676</v>
      </c>
      <c r="H3135" s="28">
        <v>727</v>
      </c>
      <c r="I3135" s="29" t="s">
        <v>7681</v>
      </c>
      <c r="J3135" s="33" t="s">
        <v>7684</v>
      </c>
      <c r="K3135" s="29" t="s">
        <v>178</v>
      </c>
      <c r="L3135" s="29" t="s">
        <v>7679</v>
      </c>
      <c r="M3135" s="29" t="s">
        <v>590</v>
      </c>
      <c r="N3135" s="28">
        <v>564680</v>
      </c>
      <c r="O3135" s="28">
        <v>6204504</v>
      </c>
      <c r="P3135" s="29" t="s">
        <v>7683</v>
      </c>
      <c r="Q3135" s="32" t="s">
        <v>174</v>
      </c>
      <c r="R3135" s="19"/>
      <c r="S3135" s="19"/>
      <c r="T3135" s="19"/>
      <c r="U3135" s="19"/>
      <c r="V3135" s="19"/>
      <c r="W3135" s="19"/>
      <c r="X3135" s="19"/>
      <c r="Y3135" s="19"/>
      <c r="Z3135" s="19"/>
      <c r="AA3135" s="19"/>
      <c r="AB3135" s="19"/>
      <c r="AC3135" s="19"/>
      <c r="AD3135" s="19"/>
      <c r="AE3135" s="19"/>
      <c r="AF3135" s="19"/>
      <c r="AG3135" s="19"/>
      <c r="AH3135" s="19"/>
      <c r="AI3135" s="19"/>
      <c r="AJ3135" s="19"/>
      <c r="AK3135" s="19"/>
      <c r="AL3135" s="19"/>
      <c r="AM3135" s="19"/>
      <c r="AN3135" s="19"/>
      <c r="AO3135" s="19"/>
      <c r="AP3135" s="19"/>
      <c r="AQ3135" s="31">
        <v>65251.91796875</v>
      </c>
      <c r="AR3135" s="31">
        <v>1667402</v>
      </c>
      <c r="AS3135" s="31">
        <v>1809365.75</v>
      </c>
      <c r="AT3135" s="31">
        <v>1771999</v>
      </c>
      <c r="AU3135" s="31">
        <v>1591820.25</v>
      </c>
      <c r="AV3135" s="31">
        <v>1942489.75</v>
      </c>
      <c r="AW3135" s="31">
        <v>1871664.75</v>
      </c>
      <c r="AX3135" s="31">
        <v>174018.75</v>
      </c>
      <c r="AY3135" s="31">
        <v>118387</v>
      </c>
      <c r="AZ3135" s="31">
        <v>292405.75</v>
      </c>
    </row>
    <row r="3136" spans="1:52" ht="15" customHeight="1">
      <c r="A3136" s="29" t="s">
        <v>7682</v>
      </c>
      <c r="B3136" s="34">
        <v>37610</v>
      </c>
      <c r="C3136" s="28">
        <v>900</v>
      </c>
      <c r="D3136" s="28">
        <v>52</v>
      </c>
      <c r="E3136" s="28">
        <v>49</v>
      </c>
      <c r="F3136" s="29" t="s">
        <v>2104</v>
      </c>
      <c r="G3136" s="29" t="s">
        <v>7676</v>
      </c>
      <c r="H3136" s="28">
        <v>727</v>
      </c>
      <c r="I3136" s="29" t="s">
        <v>7681</v>
      </c>
      <c r="J3136" s="33" t="s">
        <v>7680</v>
      </c>
      <c r="K3136" s="29" t="s">
        <v>178</v>
      </c>
      <c r="L3136" s="29" t="s">
        <v>7679</v>
      </c>
      <c r="M3136" s="29" t="s">
        <v>4224</v>
      </c>
      <c r="N3136" s="28">
        <v>564677</v>
      </c>
      <c r="O3136" s="28">
        <v>6204754</v>
      </c>
      <c r="P3136" s="29" t="s">
        <v>7678</v>
      </c>
      <c r="Q3136" s="32" t="s">
        <v>174</v>
      </c>
      <c r="R3136" s="19"/>
      <c r="S3136" s="19"/>
      <c r="T3136" s="19"/>
      <c r="U3136" s="19"/>
      <c r="V3136" s="19"/>
      <c r="W3136" s="19"/>
      <c r="X3136" s="19"/>
      <c r="Y3136" s="19"/>
      <c r="Z3136" s="19"/>
      <c r="AA3136" s="19"/>
      <c r="AB3136" s="19"/>
      <c r="AC3136" s="19"/>
      <c r="AD3136" s="19"/>
      <c r="AE3136" s="19"/>
      <c r="AF3136" s="19"/>
      <c r="AG3136" s="19"/>
      <c r="AH3136" s="19"/>
      <c r="AI3136" s="19"/>
      <c r="AJ3136" s="19"/>
      <c r="AK3136" s="19"/>
      <c r="AL3136" s="19"/>
      <c r="AM3136" s="19"/>
      <c r="AN3136" s="19"/>
      <c r="AO3136" s="19"/>
      <c r="AP3136" s="19"/>
      <c r="AQ3136" s="31">
        <v>65251.91796875</v>
      </c>
      <c r="AR3136" s="31">
        <v>1565243.5</v>
      </c>
      <c r="AS3136" s="31">
        <v>1736998.25</v>
      </c>
      <c r="AT3136" s="31">
        <v>1665527.75</v>
      </c>
      <c r="AU3136" s="31">
        <v>1514416</v>
      </c>
      <c r="AV3136" s="31">
        <v>1859786.5</v>
      </c>
      <c r="AW3136" s="31">
        <v>1797790</v>
      </c>
      <c r="AX3136" s="31">
        <v>163789.5</v>
      </c>
      <c r="AY3136" s="31">
        <v>116172</v>
      </c>
      <c r="AZ3136" s="31">
        <v>279961.5</v>
      </c>
    </row>
    <row r="3137" spans="1:52" ht="15" customHeight="1">
      <c r="A3137" s="29" t="s">
        <v>7677</v>
      </c>
      <c r="B3137" s="34">
        <v>32496</v>
      </c>
      <c r="C3137" s="28">
        <v>130</v>
      </c>
      <c r="D3137" s="28">
        <v>20</v>
      </c>
      <c r="E3137" s="28">
        <v>30</v>
      </c>
      <c r="F3137" s="29" t="s">
        <v>6495</v>
      </c>
      <c r="G3137" s="29" t="s">
        <v>7671</v>
      </c>
      <c r="H3137" s="28">
        <v>730</v>
      </c>
      <c r="I3137" s="29" t="s">
        <v>116</v>
      </c>
      <c r="J3137" s="33" t="s">
        <v>7675</v>
      </c>
      <c r="K3137" s="29" t="s">
        <v>178</v>
      </c>
      <c r="L3137" s="29" t="s">
        <v>7674</v>
      </c>
      <c r="M3137" s="29" t="s">
        <v>337</v>
      </c>
      <c r="N3137" s="28">
        <v>566541</v>
      </c>
      <c r="O3137" s="28">
        <v>6263731</v>
      </c>
      <c r="P3137" s="29" t="s">
        <v>7673</v>
      </c>
      <c r="Q3137" s="32" t="s">
        <v>207</v>
      </c>
      <c r="R3137" s="19"/>
      <c r="S3137" s="19"/>
      <c r="T3137" s="19"/>
      <c r="U3137" s="19"/>
      <c r="V3137" s="19"/>
      <c r="W3137" s="19"/>
      <c r="X3137" s="19"/>
      <c r="Y3137" s="19"/>
      <c r="Z3137" s="19"/>
      <c r="AA3137" s="19"/>
      <c r="AB3137" s="19"/>
      <c r="AC3137" s="31">
        <v>0</v>
      </c>
      <c r="AD3137" s="31">
        <v>230302.09375</v>
      </c>
      <c r="AE3137" s="31">
        <v>240379.34375</v>
      </c>
      <c r="AF3137" s="31">
        <v>215557.234375</v>
      </c>
      <c r="AG3137" s="31">
        <v>216585.125</v>
      </c>
      <c r="AH3137" s="31">
        <v>240719</v>
      </c>
      <c r="AI3137" s="31">
        <v>250277</v>
      </c>
      <c r="AJ3137" s="31">
        <v>219424</v>
      </c>
      <c r="AK3137" s="31">
        <v>194709</v>
      </c>
      <c r="AL3137" s="31">
        <v>213511</v>
      </c>
      <c r="AM3137" s="31">
        <v>218536</v>
      </c>
      <c r="AN3137" s="31">
        <v>199125</v>
      </c>
      <c r="AO3137" s="31">
        <v>215876</v>
      </c>
      <c r="AP3137" s="31">
        <v>189488.9208984375</v>
      </c>
      <c r="AQ3137" s="31">
        <v>192997.82958984375</v>
      </c>
      <c r="AR3137" s="31">
        <v>176649.60302734375</v>
      </c>
      <c r="AS3137" s="31">
        <v>199804.1201171875</v>
      </c>
      <c r="AT3137" s="31">
        <v>191058.08203125</v>
      </c>
      <c r="AU3137" s="31">
        <v>160135.02783203125</v>
      </c>
      <c r="AV3137" s="31">
        <v>211359.9833984375</v>
      </c>
      <c r="AW3137" s="31">
        <v>198780.58935546875</v>
      </c>
      <c r="AX3137" s="31">
        <v>19388.419921875</v>
      </c>
      <c r="AY3137" s="31">
        <v>11733.3203125</v>
      </c>
      <c r="AZ3137" s="31">
        <v>31121.740234375</v>
      </c>
    </row>
    <row r="3138" spans="1:52" ht="15" customHeight="1">
      <c r="A3138" s="29" t="s">
        <v>7672</v>
      </c>
      <c r="B3138" s="34">
        <v>33252</v>
      </c>
      <c r="C3138" s="28">
        <v>200</v>
      </c>
      <c r="D3138" s="28">
        <v>24</v>
      </c>
      <c r="E3138" s="28">
        <v>28.7</v>
      </c>
      <c r="F3138" s="29" t="s">
        <v>2104</v>
      </c>
      <c r="G3138" s="29" t="s">
        <v>7666</v>
      </c>
      <c r="H3138" s="28">
        <v>730</v>
      </c>
      <c r="I3138" s="29" t="s">
        <v>116</v>
      </c>
      <c r="J3138" s="33" t="s">
        <v>7670</v>
      </c>
      <c r="K3138" s="29" t="s">
        <v>178</v>
      </c>
      <c r="L3138" s="29" t="s">
        <v>7434</v>
      </c>
      <c r="M3138" s="29" t="s">
        <v>7669</v>
      </c>
      <c r="N3138" s="28">
        <v>562114</v>
      </c>
      <c r="O3138" s="28">
        <v>6251036</v>
      </c>
      <c r="P3138" s="29" t="s">
        <v>7668</v>
      </c>
      <c r="Q3138" s="32" t="s">
        <v>207</v>
      </c>
      <c r="R3138" s="19"/>
      <c r="S3138" s="19"/>
      <c r="T3138" s="19"/>
      <c r="U3138" s="19"/>
      <c r="V3138" s="19"/>
      <c r="W3138" s="19"/>
      <c r="X3138" s="19"/>
      <c r="Y3138" s="19"/>
      <c r="Z3138" s="19"/>
      <c r="AA3138" s="19"/>
      <c r="AB3138" s="19"/>
      <c r="AC3138" s="19"/>
      <c r="AD3138" s="19"/>
      <c r="AE3138" s="19"/>
      <c r="AF3138" s="31">
        <v>348549.65625</v>
      </c>
      <c r="AG3138" s="31">
        <v>382049.125</v>
      </c>
      <c r="AH3138" s="31">
        <v>369718</v>
      </c>
      <c r="AI3138" s="31">
        <v>445222</v>
      </c>
      <c r="AJ3138" s="31">
        <v>394157</v>
      </c>
      <c r="AK3138" s="31">
        <v>344748</v>
      </c>
      <c r="AL3138" s="31">
        <v>388570</v>
      </c>
      <c r="AM3138" s="31">
        <v>407015</v>
      </c>
      <c r="AN3138" s="31">
        <v>360022</v>
      </c>
      <c r="AO3138" s="31">
        <v>379592</v>
      </c>
      <c r="AP3138" s="31">
        <v>309138.078125</v>
      </c>
      <c r="AQ3138" s="31">
        <v>263388.63690185547</v>
      </c>
      <c r="AR3138" s="31">
        <v>309554.2392578125</v>
      </c>
      <c r="AS3138" s="31">
        <v>337479.6005859375</v>
      </c>
      <c r="AT3138" s="31">
        <v>335155.1982421875</v>
      </c>
      <c r="AU3138" s="31">
        <v>289594.298828125</v>
      </c>
      <c r="AV3138" s="31">
        <v>331193.14562988281</v>
      </c>
      <c r="AW3138" s="31">
        <v>344748.880859375</v>
      </c>
      <c r="AX3138" s="31">
        <v>35710.71875</v>
      </c>
      <c r="AY3138" s="31">
        <v>20368.849609375</v>
      </c>
      <c r="AZ3138" s="31">
        <v>56079.568359375</v>
      </c>
    </row>
    <row r="3139" spans="1:52" ht="15" customHeight="1">
      <c r="A3139" s="29" t="s">
        <v>7667</v>
      </c>
      <c r="B3139" s="34">
        <v>33746</v>
      </c>
      <c r="C3139" s="28">
        <v>200</v>
      </c>
      <c r="D3139" s="28">
        <v>26</v>
      </c>
      <c r="E3139" s="28">
        <v>30</v>
      </c>
      <c r="F3139" s="29" t="s">
        <v>1566</v>
      </c>
      <c r="G3139" s="29" t="s">
        <v>7658</v>
      </c>
      <c r="H3139" s="28">
        <v>730</v>
      </c>
      <c r="I3139" s="29" t="s">
        <v>116</v>
      </c>
      <c r="J3139" s="33" t="s">
        <v>7665</v>
      </c>
      <c r="K3139" s="29" t="s">
        <v>178</v>
      </c>
      <c r="L3139" s="29" t="s">
        <v>7661</v>
      </c>
      <c r="M3139" s="29" t="s">
        <v>858</v>
      </c>
      <c r="N3139" s="28">
        <v>552122</v>
      </c>
      <c r="O3139" s="28">
        <v>6252847</v>
      </c>
      <c r="P3139" s="29" t="s">
        <v>7664</v>
      </c>
      <c r="Q3139" s="32" t="s">
        <v>207</v>
      </c>
      <c r="R3139" s="19"/>
      <c r="S3139" s="19"/>
      <c r="T3139" s="19"/>
      <c r="U3139" s="19"/>
      <c r="V3139" s="19"/>
      <c r="W3139" s="19"/>
      <c r="X3139" s="19"/>
      <c r="Y3139" s="19"/>
      <c r="Z3139" s="19"/>
      <c r="AA3139" s="19"/>
      <c r="AB3139" s="19"/>
      <c r="AC3139" s="19"/>
      <c r="AD3139" s="19"/>
      <c r="AE3139" s="19"/>
      <c r="AF3139" s="19"/>
      <c r="AG3139" s="31">
        <v>192390.203125</v>
      </c>
      <c r="AH3139" s="31">
        <v>353655</v>
      </c>
      <c r="AI3139" s="31">
        <v>387810</v>
      </c>
      <c r="AJ3139" s="31">
        <v>329506</v>
      </c>
      <c r="AK3139" s="31">
        <v>272502</v>
      </c>
      <c r="AL3139" s="31">
        <v>339246</v>
      </c>
      <c r="AM3139" s="31">
        <v>354733</v>
      </c>
      <c r="AN3139" s="31">
        <v>294644</v>
      </c>
      <c r="AO3139" s="31">
        <v>339573</v>
      </c>
      <c r="AP3139" s="31">
        <v>279869.6376953125</v>
      </c>
      <c r="AQ3139" s="31">
        <v>301583.5205078125</v>
      </c>
      <c r="AR3139" s="31">
        <v>259221.83984375</v>
      </c>
      <c r="AS3139" s="31">
        <v>301192.80078125</v>
      </c>
      <c r="AT3139" s="31">
        <v>296070.9794921875</v>
      </c>
      <c r="AU3139" s="31">
        <v>247041.2294921875</v>
      </c>
      <c r="AV3139" s="31">
        <v>293255.74699401855</v>
      </c>
      <c r="AW3139" s="31">
        <v>223060.05859375</v>
      </c>
      <c r="AX3139" s="31">
        <v>30536.30078125</v>
      </c>
      <c r="AY3139" s="31">
        <v>17443.240234375</v>
      </c>
      <c r="AZ3139" s="31">
        <v>47979.541015625</v>
      </c>
    </row>
    <row r="3140" spans="1:52" ht="15" customHeight="1">
      <c r="A3140" s="29" t="s">
        <v>7663</v>
      </c>
      <c r="B3140" s="34">
        <v>33746</v>
      </c>
      <c r="C3140" s="28">
        <v>200</v>
      </c>
      <c r="D3140" s="28">
        <v>26</v>
      </c>
      <c r="E3140" s="28">
        <v>30</v>
      </c>
      <c r="F3140" s="29" t="s">
        <v>1566</v>
      </c>
      <c r="G3140" s="29" t="s">
        <v>7658</v>
      </c>
      <c r="H3140" s="28">
        <v>730</v>
      </c>
      <c r="I3140" s="29" t="s">
        <v>116</v>
      </c>
      <c r="J3140" s="33" t="s">
        <v>7662</v>
      </c>
      <c r="K3140" s="29" t="s">
        <v>178</v>
      </c>
      <c r="L3140" s="29" t="s">
        <v>7661</v>
      </c>
      <c r="M3140" s="29" t="s">
        <v>858</v>
      </c>
      <c r="N3140" s="28">
        <v>552184</v>
      </c>
      <c r="O3140" s="28">
        <v>6252914</v>
      </c>
      <c r="P3140" s="29" t="s">
        <v>7660</v>
      </c>
      <c r="Q3140" s="32" t="s">
        <v>207</v>
      </c>
      <c r="R3140" s="19"/>
      <c r="S3140" s="19"/>
      <c r="T3140" s="19"/>
      <c r="U3140" s="19"/>
      <c r="V3140" s="19"/>
      <c r="W3140" s="19"/>
      <c r="X3140" s="19"/>
      <c r="Y3140" s="19"/>
      <c r="Z3140" s="19"/>
      <c r="AA3140" s="19"/>
      <c r="AB3140" s="19"/>
      <c r="AC3140" s="19"/>
      <c r="AD3140" s="19"/>
      <c r="AE3140" s="19"/>
      <c r="AF3140" s="19"/>
      <c r="AG3140" s="31">
        <v>195286.609375</v>
      </c>
      <c r="AH3140" s="31">
        <v>330885</v>
      </c>
      <c r="AI3140" s="31">
        <v>393079</v>
      </c>
      <c r="AJ3140" s="31">
        <v>351515</v>
      </c>
      <c r="AK3140" s="31">
        <v>301362</v>
      </c>
      <c r="AL3140" s="31">
        <v>345069</v>
      </c>
      <c r="AM3140" s="31">
        <v>359114</v>
      </c>
      <c r="AN3140" s="31">
        <v>295398</v>
      </c>
      <c r="AO3140" s="31">
        <v>332387</v>
      </c>
      <c r="AP3140" s="31">
        <v>279039.28125</v>
      </c>
      <c r="AQ3140" s="31">
        <v>284100.08203125</v>
      </c>
      <c r="AR3140" s="31">
        <v>264856.0791015625</v>
      </c>
      <c r="AS3140" s="31">
        <v>296066.3994140625</v>
      </c>
      <c r="AT3140" s="31">
        <v>280770.876953125</v>
      </c>
      <c r="AU3140" s="31">
        <v>227151.0009765625</v>
      </c>
      <c r="AV3140" s="31">
        <v>299952.0498046875</v>
      </c>
      <c r="AW3140" s="31">
        <v>269924.61865234375</v>
      </c>
      <c r="AX3140" s="31">
        <v>10753.83984375</v>
      </c>
      <c r="AY3140" s="31">
        <v>16385.08984375</v>
      </c>
      <c r="AZ3140" s="31">
        <v>27138.9296875</v>
      </c>
    </row>
    <row r="3141" spans="1:52" ht="15" customHeight="1">
      <c r="A3141" s="29" t="s">
        <v>7659</v>
      </c>
      <c r="B3141" s="34">
        <v>35185</v>
      </c>
      <c r="C3141" s="28">
        <v>11</v>
      </c>
      <c r="D3141" s="28">
        <v>12.8</v>
      </c>
      <c r="E3141" s="28">
        <v>12</v>
      </c>
      <c r="F3141" s="29" t="s">
        <v>7653</v>
      </c>
      <c r="G3141" s="29" t="s">
        <v>7652</v>
      </c>
      <c r="H3141" s="28">
        <v>730</v>
      </c>
      <c r="I3141" s="29" t="s">
        <v>116</v>
      </c>
      <c r="J3141" s="33" t="s">
        <v>7657</v>
      </c>
      <c r="K3141" s="29" t="s">
        <v>178</v>
      </c>
      <c r="L3141" s="29" t="s">
        <v>7656</v>
      </c>
      <c r="M3141" s="29" t="s">
        <v>1168</v>
      </c>
      <c r="N3141" s="28">
        <v>556466</v>
      </c>
      <c r="O3141" s="28">
        <v>6264035</v>
      </c>
      <c r="P3141" s="29" t="s">
        <v>7655</v>
      </c>
      <c r="Q3141" s="32" t="s">
        <v>368</v>
      </c>
      <c r="R3141" s="19"/>
      <c r="S3141" s="19"/>
      <c r="T3141" s="19"/>
      <c r="U3141" s="19"/>
      <c r="V3141" s="19"/>
      <c r="W3141" s="19"/>
      <c r="X3141" s="19"/>
      <c r="Y3141" s="19"/>
      <c r="Z3141" s="19"/>
      <c r="AA3141" s="19"/>
      <c r="AB3141" s="19"/>
      <c r="AC3141" s="19"/>
      <c r="AD3141" s="19"/>
      <c r="AE3141" s="19"/>
      <c r="AF3141" s="19"/>
      <c r="AG3141" s="19"/>
      <c r="AH3141" s="19"/>
      <c r="AI3141" s="19"/>
      <c r="AJ3141" s="19"/>
      <c r="AK3141" s="31">
        <v>32266.666015625</v>
      </c>
      <c r="AL3141" s="31">
        <v>48400</v>
      </c>
      <c r="AM3141" s="31">
        <v>48400</v>
      </c>
      <c r="AN3141" s="31">
        <v>48400</v>
      </c>
      <c r="AO3141" s="31">
        <v>48400</v>
      </c>
      <c r="AP3141" s="31">
        <v>36445</v>
      </c>
      <c r="AQ3141" s="31">
        <v>29097</v>
      </c>
      <c r="AR3141" s="31">
        <v>15745.999847412109</v>
      </c>
      <c r="AS3141" s="31">
        <v>17856.000183105469</v>
      </c>
      <c r="AT3141" s="31">
        <v>16653.999938964844</v>
      </c>
      <c r="AU3141" s="31">
        <v>16655.999633789063</v>
      </c>
      <c r="AV3141" s="31">
        <v>20415.999755859375</v>
      </c>
      <c r="AW3141" s="31">
        <v>14949.343017578125</v>
      </c>
      <c r="AX3141" s="31">
        <v>0</v>
      </c>
      <c r="AY3141" s="31">
        <v>0</v>
      </c>
      <c r="AZ3141" s="31">
        <v>0</v>
      </c>
    </row>
    <row r="3142" spans="1:52" ht="15" customHeight="1">
      <c r="A3142" s="29" t="s">
        <v>7654</v>
      </c>
      <c r="B3142" s="34">
        <v>36678</v>
      </c>
      <c r="C3142" s="28">
        <v>900</v>
      </c>
      <c r="D3142" s="28">
        <v>52</v>
      </c>
      <c r="E3142" s="28">
        <v>44</v>
      </c>
      <c r="F3142" s="29" t="s">
        <v>3807</v>
      </c>
      <c r="G3142" s="29" t="s">
        <v>7639</v>
      </c>
      <c r="H3142" s="28">
        <v>730</v>
      </c>
      <c r="I3142" s="29" t="s">
        <v>116</v>
      </c>
      <c r="J3142" s="33" t="s">
        <v>7651</v>
      </c>
      <c r="K3142" s="29" t="s">
        <v>178</v>
      </c>
      <c r="L3142" s="29" t="s">
        <v>7642</v>
      </c>
      <c r="M3142" s="29" t="s">
        <v>7650</v>
      </c>
      <c r="N3142" s="28">
        <v>564750</v>
      </c>
      <c r="O3142" s="28">
        <v>6250466</v>
      </c>
      <c r="P3142" s="29" t="s">
        <v>7649</v>
      </c>
      <c r="Q3142" s="32" t="s">
        <v>174</v>
      </c>
      <c r="R3142" s="19"/>
      <c r="S3142" s="19"/>
      <c r="T3142" s="19"/>
      <c r="U3142" s="19"/>
      <c r="V3142" s="19"/>
      <c r="W3142" s="19"/>
      <c r="X3142" s="19"/>
      <c r="Y3142" s="19"/>
      <c r="Z3142" s="19"/>
      <c r="AA3142" s="19"/>
      <c r="AB3142" s="19"/>
      <c r="AC3142" s="19"/>
      <c r="AD3142" s="19"/>
      <c r="AE3142" s="19"/>
      <c r="AF3142" s="19"/>
      <c r="AG3142" s="19"/>
      <c r="AH3142" s="19"/>
      <c r="AI3142" s="19"/>
      <c r="AJ3142" s="19"/>
      <c r="AK3142" s="19"/>
      <c r="AL3142" s="19"/>
      <c r="AM3142" s="19"/>
      <c r="AN3142" s="19"/>
      <c r="AO3142" s="31">
        <v>859100</v>
      </c>
      <c r="AP3142" s="31">
        <v>1589452.5</v>
      </c>
      <c r="AQ3142" s="31">
        <v>1700173.5</v>
      </c>
      <c r="AR3142" s="31">
        <v>1640764</v>
      </c>
      <c r="AS3142" s="31">
        <v>1631243</v>
      </c>
      <c r="AT3142" s="31">
        <v>1725236.515625</v>
      </c>
      <c r="AU3142" s="31">
        <v>1473332.23828125</v>
      </c>
      <c r="AV3142" s="31">
        <v>1891802.93359375</v>
      </c>
      <c r="AW3142" s="31">
        <v>1771591.75390625</v>
      </c>
      <c r="AX3142" s="31">
        <v>172297.75</v>
      </c>
      <c r="AY3142" s="31">
        <v>102784.671875</v>
      </c>
      <c r="AZ3142" s="31">
        <v>275082.421875</v>
      </c>
    </row>
    <row r="3143" spans="1:52" ht="15" customHeight="1">
      <c r="A3143" s="29" t="s">
        <v>7648</v>
      </c>
      <c r="B3143" s="34">
        <v>36661</v>
      </c>
      <c r="C3143" s="28">
        <v>900</v>
      </c>
      <c r="D3143" s="28">
        <v>52</v>
      </c>
      <c r="E3143" s="28">
        <v>44</v>
      </c>
      <c r="F3143" s="29" t="s">
        <v>3807</v>
      </c>
      <c r="G3143" s="29" t="s">
        <v>7639</v>
      </c>
      <c r="H3143" s="28">
        <v>730</v>
      </c>
      <c r="I3143" s="29" t="s">
        <v>116</v>
      </c>
      <c r="J3143" s="33" t="s">
        <v>7647</v>
      </c>
      <c r="K3143" s="29" t="s">
        <v>178</v>
      </c>
      <c r="L3143" s="29" t="s">
        <v>7642</v>
      </c>
      <c r="M3143" s="29" t="s">
        <v>7646</v>
      </c>
      <c r="N3143" s="28">
        <v>564983</v>
      </c>
      <c r="O3143" s="28">
        <v>6250422</v>
      </c>
      <c r="P3143" s="29" t="s">
        <v>7645</v>
      </c>
      <c r="Q3143" s="32" t="s">
        <v>174</v>
      </c>
      <c r="R3143" s="19"/>
      <c r="S3143" s="19"/>
      <c r="T3143" s="19"/>
      <c r="U3143" s="19"/>
      <c r="V3143" s="19"/>
      <c r="W3143" s="19"/>
      <c r="X3143" s="19"/>
      <c r="Y3143" s="19"/>
      <c r="Z3143" s="19"/>
      <c r="AA3143" s="19"/>
      <c r="AB3143" s="19"/>
      <c r="AC3143" s="19"/>
      <c r="AD3143" s="19"/>
      <c r="AE3143" s="19"/>
      <c r="AF3143" s="19"/>
      <c r="AG3143" s="19"/>
      <c r="AH3143" s="19"/>
      <c r="AI3143" s="19"/>
      <c r="AJ3143" s="19"/>
      <c r="AK3143" s="19"/>
      <c r="AL3143" s="19"/>
      <c r="AM3143" s="19"/>
      <c r="AN3143" s="19"/>
      <c r="AO3143" s="31">
        <v>821633</v>
      </c>
      <c r="AP3143" s="31">
        <v>1512549</v>
      </c>
      <c r="AQ3143" s="31">
        <v>1567168.5</v>
      </c>
      <c r="AR3143" s="31">
        <v>1540921.5</v>
      </c>
      <c r="AS3143" s="31">
        <v>1669725.5</v>
      </c>
      <c r="AT3143" s="31">
        <v>1668082.609375</v>
      </c>
      <c r="AU3143" s="31">
        <v>1480760.8203125</v>
      </c>
      <c r="AV3143" s="31">
        <v>1862733.0625</v>
      </c>
      <c r="AW3143" s="31">
        <v>1170638.91796875</v>
      </c>
      <c r="AX3143" s="31">
        <v>151683.5625</v>
      </c>
      <c r="AY3143" s="31">
        <v>96707.2890625</v>
      </c>
      <c r="AZ3143" s="31">
        <v>248390.8515625</v>
      </c>
    </row>
    <row r="3144" spans="1:52" ht="15" customHeight="1">
      <c r="A3144" s="29" t="s">
        <v>7644</v>
      </c>
      <c r="B3144" s="34">
        <v>36661</v>
      </c>
      <c r="C3144" s="28">
        <v>900</v>
      </c>
      <c r="D3144" s="28">
        <v>52</v>
      </c>
      <c r="E3144" s="28">
        <v>44.49</v>
      </c>
      <c r="F3144" s="29" t="s">
        <v>3807</v>
      </c>
      <c r="G3144" s="29" t="s">
        <v>7639</v>
      </c>
      <c r="H3144" s="28">
        <v>730</v>
      </c>
      <c r="I3144" s="29" t="s">
        <v>116</v>
      </c>
      <c r="J3144" s="33" t="s">
        <v>7643</v>
      </c>
      <c r="K3144" s="29" t="s">
        <v>178</v>
      </c>
      <c r="L3144" s="29" t="s">
        <v>7642</v>
      </c>
      <c r="M3144" s="29" t="s">
        <v>7459</v>
      </c>
      <c r="N3144" s="28">
        <v>564713</v>
      </c>
      <c r="O3144" s="28">
        <v>6250285</v>
      </c>
      <c r="P3144" s="29" t="s">
        <v>7641</v>
      </c>
      <c r="Q3144" s="32" t="s">
        <v>174</v>
      </c>
      <c r="R3144" s="19"/>
      <c r="S3144" s="19"/>
      <c r="T3144" s="19"/>
      <c r="U3144" s="19"/>
      <c r="V3144" s="19"/>
      <c r="W3144" s="19"/>
      <c r="X3144" s="19"/>
      <c r="Y3144" s="19"/>
      <c r="Z3144" s="19"/>
      <c r="AA3144" s="19"/>
      <c r="AB3144" s="19"/>
      <c r="AC3144" s="19"/>
      <c r="AD3144" s="19"/>
      <c r="AE3144" s="19"/>
      <c r="AF3144" s="19"/>
      <c r="AG3144" s="19"/>
      <c r="AH3144" s="19"/>
      <c r="AI3144" s="19"/>
      <c r="AJ3144" s="19"/>
      <c r="AK3144" s="19"/>
      <c r="AL3144" s="19"/>
      <c r="AM3144" s="19"/>
      <c r="AN3144" s="19"/>
      <c r="AO3144" s="31">
        <v>855404</v>
      </c>
      <c r="AP3144" s="31">
        <v>1532087</v>
      </c>
      <c r="AQ3144" s="31">
        <v>1627366</v>
      </c>
      <c r="AR3144" s="31">
        <v>1578836.5</v>
      </c>
      <c r="AS3144" s="31">
        <v>1706168</v>
      </c>
      <c r="AT3144" s="31">
        <v>1645037.828125</v>
      </c>
      <c r="AU3144" s="31">
        <v>1477983.93359375</v>
      </c>
      <c r="AV3144" s="31">
        <v>1905260.8125</v>
      </c>
      <c r="AW3144" s="31">
        <v>1683181.78125</v>
      </c>
      <c r="AX3144" s="31">
        <v>167790.390625</v>
      </c>
      <c r="AY3144" s="31">
        <v>96177.359375</v>
      </c>
      <c r="AZ3144" s="31">
        <v>263967.75</v>
      </c>
    </row>
    <row r="3145" spans="1:52" ht="15" customHeight="1">
      <c r="A3145" s="29" t="s">
        <v>7640</v>
      </c>
      <c r="B3145" s="34">
        <v>35656</v>
      </c>
      <c r="C3145" s="28">
        <v>600</v>
      </c>
      <c r="D3145" s="28">
        <v>43</v>
      </c>
      <c r="E3145" s="28">
        <v>46</v>
      </c>
      <c r="F3145" s="29" t="s">
        <v>3807</v>
      </c>
      <c r="G3145" s="29" t="s">
        <v>7621</v>
      </c>
      <c r="H3145" s="28">
        <v>730</v>
      </c>
      <c r="I3145" s="29" t="s">
        <v>116</v>
      </c>
      <c r="J3145" s="33" t="s">
        <v>7638</v>
      </c>
      <c r="K3145" s="29" t="s">
        <v>178</v>
      </c>
      <c r="L3145" s="29" t="s">
        <v>7625</v>
      </c>
      <c r="M3145" s="29" t="s">
        <v>7637</v>
      </c>
      <c r="N3145" s="28">
        <v>571072</v>
      </c>
      <c r="O3145" s="28">
        <v>6260983</v>
      </c>
      <c r="P3145" s="29" t="s">
        <v>7623</v>
      </c>
      <c r="Q3145" s="32" t="s">
        <v>174</v>
      </c>
      <c r="R3145" s="19"/>
      <c r="S3145" s="19"/>
      <c r="T3145" s="19"/>
      <c r="U3145" s="19"/>
      <c r="V3145" s="19"/>
      <c r="W3145" s="19"/>
      <c r="X3145" s="19"/>
      <c r="Y3145" s="19"/>
      <c r="Z3145" s="19"/>
      <c r="AA3145" s="19"/>
      <c r="AB3145" s="19"/>
      <c r="AC3145" s="19"/>
      <c r="AD3145" s="19"/>
      <c r="AE3145" s="19"/>
      <c r="AF3145" s="19"/>
      <c r="AG3145" s="19"/>
      <c r="AH3145" s="19"/>
      <c r="AI3145" s="19"/>
      <c r="AJ3145" s="19"/>
      <c r="AK3145" s="19"/>
      <c r="AL3145" s="31">
        <v>416275</v>
      </c>
      <c r="AM3145" s="31">
        <v>1188929.25</v>
      </c>
      <c r="AN3145" s="31">
        <v>1059921.75</v>
      </c>
      <c r="AO3145" s="31">
        <v>1136261.25</v>
      </c>
      <c r="AP3145" s="31">
        <v>1016059.203125</v>
      </c>
      <c r="AQ3145" s="31">
        <v>1014374.78515625</v>
      </c>
      <c r="AR3145" s="31">
        <v>982438.984375</v>
      </c>
      <c r="AS3145" s="31">
        <v>1089283.7890625</v>
      </c>
      <c r="AT3145" s="31">
        <v>1048925.58984375</v>
      </c>
      <c r="AU3145" s="31">
        <v>908728.64453125</v>
      </c>
      <c r="AV3145" s="31">
        <v>1168222.75</v>
      </c>
      <c r="AW3145" s="31">
        <v>1057525.35546875</v>
      </c>
      <c r="AX3145" s="31">
        <v>104572.578125</v>
      </c>
      <c r="AY3145" s="31">
        <v>65717.9375</v>
      </c>
      <c r="AZ3145" s="31">
        <v>170290.515625</v>
      </c>
    </row>
    <row r="3146" spans="1:52" ht="15" customHeight="1">
      <c r="A3146" s="29" t="s">
        <v>7636</v>
      </c>
      <c r="B3146" s="34">
        <v>35656</v>
      </c>
      <c r="C3146" s="28">
        <v>600</v>
      </c>
      <c r="D3146" s="28">
        <v>43</v>
      </c>
      <c r="E3146" s="28">
        <v>46</v>
      </c>
      <c r="F3146" s="29" t="s">
        <v>3807</v>
      </c>
      <c r="G3146" s="29" t="s">
        <v>7621</v>
      </c>
      <c r="H3146" s="28">
        <v>730</v>
      </c>
      <c r="I3146" s="29" t="s">
        <v>116</v>
      </c>
      <c r="J3146" s="33" t="s">
        <v>7635</v>
      </c>
      <c r="K3146" s="29" t="s">
        <v>178</v>
      </c>
      <c r="L3146" s="29" t="s">
        <v>7625</v>
      </c>
      <c r="M3146" s="29" t="s">
        <v>7634</v>
      </c>
      <c r="N3146" s="28">
        <v>570979</v>
      </c>
      <c r="O3146" s="28">
        <v>6261127</v>
      </c>
      <c r="P3146" s="29" t="s">
        <v>7623</v>
      </c>
      <c r="Q3146" s="32" t="s">
        <v>174</v>
      </c>
      <c r="R3146" s="19"/>
      <c r="S3146" s="19"/>
      <c r="T3146" s="19"/>
      <c r="U3146" s="19"/>
      <c r="V3146" s="19"/>
      <c r="W3146" s="19"/>
      <c r="X3146" s="19"/>
      <c r="Y3146" s="19"/>
      <c r="Z3146" s="19"/>
      <c r="AA3146" s="19"/>
      <c r="AB3146" s="19"/>
      <c r="AC3146" s="19"/>
      <c r="AD3146" s="19"/>
      <c r="AE3146" s="19"/>
      <c r="AF3146" s="19"/>
      <c r="AG3146" s="19"/>
      <c r="AH3146" s="19"/>
      <c r="AI3146" s="19"/>
      <c r="AJ3146" s="19"/>
      <c r="AK3146" s="19"/>
      <c r="AL3146" s="31">
        <v>416275</v>
      </c>
      <c r="AM3146" s="31">
        <v>1188929.25</v>
      </c>
      <c r="AN3146" s="31">
        <v>1059921.75</v>
      </c>
      <c r="AO3146" s="31">
        <v>1136261.25</v>
      </c>
      <c r="AP3146" s="31">
        <v>1016059.203125</v>
      </c>
      <c r="AQ3146" s="31">
        <v>1014374.78515625</v>
      </c>
      <c r="AR3146" s="31">
        <v>982438.984375</v>
      </c>
      <c r="AS3146" s="31">
        <v>1089283.7890625</v>
      </c>
      <c r="AT3146" s="31">
        <v>1048925.58984375</v>
      </c>
      <c r="AU3146" s="31">
        <v>908728.64453125</v>
      </c>
      <c r="AV3146" s="31">
        <v>1168222.75</v>
      </c>
      <c r="AW3146" s="31">
        <v>1057525.35546875</v>
      </c>
      <c r="AX3146" s="31">
        <v>104572.578125</v>
      </c>
      <c r="AY3146" s="31">
        <v>65717.9375</v>
      </c>
      <c r="AZ3146" s="31">
        <v>170290.515625</v>
      </c>
    </row>
    <row r="3147" spans="1:52" ht="15" customHeight="1">
      <c r="A3147" s="29" t="s">
        <v>7633</v>
      </c>
      <c r="B3147" s="34">
        <v>35656</v>
      </c>
      <c r="C3147" s="28">
        <v>600</v>
      </c>
      <c r="D3147" s="28">
        <v>43</v>
      </c>
      <c r="E3147" s="28">
        <v>46</v>
      </c>
      <c r="F3147" s="29" t="s">
        <v>3807</v>
      </c>
      <c r="G3147" s="29" t="s">
        <v>7621</v>
      </c>
      <c r="H3147" s="28">
        <v>730</v>
      </c>
      <c r="I3147" s="29" t="s">
        <v>116</v>
      </c>
      <c r="J3147" s="33" t="s">
        <v>7632</v>
      </c>
      <c r="K3147" s="29" t="s">
        <v>178</v>
      </c>
      <c r="L3147" s="29" t="s">
        <v>7625</v>
      </c>
      <c r="M3147" s="29" t="s">
        <v>7631</v>
      </c>
      <c r="N3147" s="28">
        <v>570986</v>
      </c>
      <c r="O3147" s="28">
        <v>6261272</v>
      </c>
      <c r="P3147" s="29" t="s">
        <v>7623</v>
      </c>
      <c r="Q3147" s="32" t="s">
        <v>174</v>
      </c>
      <c r="R3147" s="19"/>
      <c r="S3147" s="19"/>
      <c r="T3147" s="19"/>
      <c r="U3147" s="19"/>
      <c r="V3147" s="19"/>
      <c r="W3147" s="19"/>
      <c r="X3147" s="19"/>
      <c r="Y3147" s="19"/>
      <c r="Z3147" s="19"/>
      <c r="AA3147" s="19"/>
      <c r="AB3147" s="19"/>
      <c r="AC3147" s="19"/>
      <c r="AD3147" s="19"/>
      <c r="AE3147" s="19"/>
      <c r="AF3147" s="19"/>
      <c r="AG3147" s="19"/>
      <c r="AH3147" s="19"/>
      <c r="AI3147" s="19"/>
      <c r="AJ3147" s="19"/>
      <c r="AK3147" s="19"/>
      <c r="AL3147" s="31">
        <v>416275</v>
      </c>
      <c r="AM3147" s="31">
        <v>1188929.25</v>
      </c>
      <c r="AN3147" s="31">
        <v>1059921.75</v>
      </c>
      <c r="AO3147" s="31">
        <v>1136261.25</v>
      </c>
      <c r="AP3147" s="31">
        <v>1016059.203125</v>
      </c>
      <c r="AQ3147" s="31">
        <v>1014374.78515625</v>
      </c>
      <c r="AR3147" s="31">
        <v>982438.984375</v>
      </c>
      <c r="AS3147" s="31">
        <v>1089283.7890625</v>
      </c>
      <c r="AT3147" s="31">
        <v>1048925.58984375</v>
      </c>
      <c r="AU3147" s="31">
        <v>908728.64453125</v>
      </c>
      <c r="AV3147" s="31">
        <v>1168222.75</v>
      </c>
      <c r="AW3147" s="31">
        <v>1057525.35546875</v>
      </c>
      <c r="AX3147" s="31">
        <v>104572.578125</v>
      </c>
      <c r="AY3147" s="31">
        <v>65717.9375</v>
      </c>
      <c r="AZ3147" s="31">
        <v>170290.515625</v>
      </c>
    </row>
    <row r="3148" spans="1:52" ht="15" customHeight="1">
      <c r="A3148" s="29" t="s">
        <v>7630</v>
      </c>
      <c r="B3148" s="34">
        <v>35656</v>
      </c>
      <c r="C3148" s="28">
        <v>600</v>
      </c>
      <c r="D3148" s="28">
        <v>43</v>
      </c>
      <c r="E3148" s="28">
        <v>46</v>
      </c>
      <c r="F3148" s="29" t="s">
        <v>3807</v>
      </c>
      <c r="G3148" s="29" t="s">
        <v>7621</v>
      </c>
      <c r="H3148" s="28">
        <v>730</v>
      </c>
      <c r="I3148" s="29" t="s">
        <v>116</v>
      </c>
      <c r="J3148" s="33" t="s">
        <v>7629</v>
      </c>
      <c r="K3148" s="29" t="s">
        <v>178</v>
      </c>
      <c r="L3148" s="29" t="s">
        <v>7625</v>
      </c>
      <c r="M3148" s="29" t="s">
        <v>7628</v>
      </c>
      <c r="N3148" s="28">
        <v>570992</v>
      </c>
      <c r="O3148" s="28">
        <v>6261417</v>
      </c>
      <c r="P3148" s="29" t="s">
        <v>7623</v>
      </c>
      <c r="Q3148" s="32" t="s">
        <v>174</v>
      </c>
      <c r="R3148" s="19"/>
      <c r="S3148" s="19"/>
      <c r="T3148" s="19"/>
      <c r="U3148" s="19"/>
      <c r="V3148" s="19"/>
      <c r="W3148" s="19"/>
      <c r="X3148" s="19"/>
      <c r="Y3148" s="19"/>
      <c r="Z3148" s="19"/>
      <c r="AA3148" s="19"/>
      <c r="AB3148" s="19"/>
      <c r="AC3148" s="19"/>
      <c r="AD3148" s="19"/>
      <c r="AE3148" s="19"/>
      <c r="AF3148" s="19"/>
      <c r="AG3148" s="19"/>
      <c r="AH3148" s="19"/>
      <c r="AI3148" s="19"/>
      <c r="AJ3148" s="19"/>
      <c r="AK3148" s="19"/>
      <c r="AL3148" s="31">
        <v>416275</v>
      </c>
      <c r="AM3148" s="31">
        <v>1188929.25</v>
      </c>
      <c r="AN3148" s="31">
        <v>1059921.75</v>
      </c>
      <c r="AO3148" s="31">
        <v>1136261.25</v>
      </c>
      <c r="AP3148" s="31">
        <v>1016059.203125</v>
      </c>
      <c r="AQ3148" s="31">
        <v>1014374.78515625</v>
      </c>
      <c r="AR3148" s="31">
        <v>982438.984375</v>
      </c>
      <c r="AS3148" s="31">
        <v>1089283.7890625</v>
      </c>
      <c r="AT3148" s="31">
        <v>1048925.58984375</v>
      </c>
      <c r="AU3148" s="31">
        <v>908728.64453125</v>
      </c>
      <c r="AV3148" s="31">
        <v>1168222.75</v>
      </c>
      <c r="AW3148" s="31">
        <v>1057525.35546875</v>
      </c>
      <c r="AX3148" s="31">
        <v>104572.578125</v>
      </c>
      <c r="AY3148" s="31">
        <v>65717.9375</v>
      </c>
      <c r="AZ3148" s="31">
        <v>170290.515625</v>
      </c>
    </row>
    <row r="3149" spans="1:52" ht="15" customHeight="1">
      <c r="A3149" s="29" t="s">
        <v>7627</v>
      </c>
      <c r="B3149" s="34">
        <v>35656</v>
      </c>
      <c r="C3149" s="28">
        <v>600</v>
      </c>
      <c r="D3149" s="28">
        <v>43</v>
      </c>
      <c r="E3149" s="28">
        <v>46</v>
      </c>
      <c r="F3149" s="29" t="s">
        <v>3807</v>
      </c>
      <c r="G3149" s="29" t="s">
        <v>7621</v>
      </c>
      <c r="H3149" s="28">
        <v>730</v>
      </c>
      <c r="I3149" s="29" t="s">
        <v>116</v>
      </c>
      <c r="J3149" s="33" t="s">
        <v>7626</v>
      </c>
      <c r="K3149" s="29" t="s">
        <v>178</v>
      </c>
      <c r="L3149" s="29" t="s">
        <v>7625</v>
      </c>
      <c r="M3149" s="29" t="s">
        <v>7624</v>
      </c>
      <c r="N3149" s="28">
        <v>571001</v>
      </c>
      <c r="O3149" s="28">
        <v>6261561</v>
      </c>
      <c r="P3149" s="29" t="s">
        <v>7623</v>
      </c>
      <c r="Q3149" s="32" t="s">
        <v>174</v>
      </c>
      <c r="R3149" s="19"/>
      <c r="S3149" s="19"/>
      <c r="T3149" s="19"/>
      <c r="U3149" s="19"/>
      <c r="V3149" s="19"/>
      <c r="W3149" s="19"/>
      <c r="X3149" s="19"/>
      <c r="Y3149" s="19"/>
      <c r="Z3149" s="19"/>
      <c r="AA3149" s="19"/>
      <c r="AB3149" s="19"/>
      <c r="AC3149" s="19"/>
      <c r="AD3149" s="19"/>
      <c r="AE3149" s="19"/>
      <c r="AF3149" s="19"/>
      <c r="AG3149" s="19"/>
      <c r="AH3149" s="19"/>
      <c r="AI3149" s="19"/>
      <c r="AJ3149" s="19"/>
      <c r="AK3149" s="19"/>
      <c r="AL3149" s="31">
        <v>416275</v>
      </c>
      <c r="AM3149" s="31">
        <v>1188929.25</v>
      </c>
      <c r="AN3149" s="31">
        <v>1059921.75</v>
      </c>
      <c r="AO3149" s="31">
        <v>1136261.25</v>
      </c>
      <c r="AP3149" s="31">
        <v>1016059.203125</v>
      </c>
      <c r="AQ3149" s="31">
        <v>1014374.78515625</v>
      </c>
      <c r="AR3149" s="31">
        <v>982438.984375</v>
      </c>
      <c r="AS3149" s="31">
        <v>1089283.7890625</v>
      </c>
      <c r="AT3149" s="31">
        <v>1048925.58984375</v>
      </c>
      <c r="AU3149" s="31">
        <v>908728.64453125</v>
      </c>
      <c r="AV3149" s="31">
        <v>1168222.75</v>
      </c>
      <c r="AW3149" s="31">
        <v>1057525.35546875</v>
      </c>
      <c r="AX3149" s="31">
        <v>104572.578125</v>
      </c>
      <c r="AY3149" s="31">
        <v>65717.9375</v>
      </c>
      <c r="AZ3149" s="31">
        <v>170290.515625</v>
      </c>
    </row>
    <row r="3150" spans="1:52" ht="15" customHeight="1">
      <c r="A3150" s="29" t="s">
        <v>7622</v>
      </c>
      <c r="B3150" s="34">
        <v>35674</v>
      </c>
      <c r="C3150" s="28">
        <v>600</v>
      </c>
      <c r="D3150" s="28">
        <v>48</v>
      </c>
      <c r="E3150" s="28">
        <v>46</v>
      </c>
      <c r="F3150" s="29" t="s">
        <v>3807</v>
      </c>
      <c r="G3150" s="29" t="s">
        <v>7609</v>
      </c>
      <c r="H3150" s="28">
        <v>730</v>
      </c>
      <c r="I3150" s="29" t="s">
        <v>116</v>
      </c>
      <c r="J3150" s="33" t="s">
        <v>7620</v>
      </c>
      <c r="K3150" s="29" t="s">
        <v>178</v>
      </c>
      <c r="L3150" s="29" t="s">
        <v>7612</v>
      </c>
      <c r="M3150" s="29" t="s">
        <v>7619</v>
      </c>
      <c r="N3150" s="28">
        <v>569574</v>
      </c>
      <c r="O3150" s="28">
        <v>6260323</v>
      </c>
      <c r="P3150" s="29" t="s">
        <v>7611</v>
      </c>
      <c r="Q3150" s="32" t="s">
        <v>174</v>
      </c>
      <c r="R3150" s="19"/>
      <c r="S3150" s="19"/>
      <c r="T3150" s="19"/>
      <c r="U3150" s="19"/>
      <c r="V3150" s="19"/>
      <c r="W3150" s="19"/>
      <c r="X3150" s="19"/>
      <c r="Y3150" s="19"/>
      <c r="Z3150" s="19"/>
      <c r="AA3150" s="19"/>
      <c r="AB3150" s="19"/>
      <c r="AC3150" s="19"/>
      <c r="AD3150" s="19"/>
      <c r="AE3150" s="19"/>
      <c r="AF3150" s="19"/>
      <c r="AG3150" s="19"/>
      <c r="AH3150" s="19"/>
      <c r="AI3150" s="19"/>
      <c r="AJ3150" s="19"/>
      <c r="AK3150" s="19"/>
      <c r="AL3150" s="31">
        <v>243876.5</v>
      </c>
      <c r="AM3150" s="31">
        <v>1426475.5</v>
      </c>
      <c r="AN3150" s="31">
        <v>1207717.25</v>
      </c>
      <c r="AO3150" s="31">
        <v>1372288.25</v>
      </c>
      <c r="AP3150" s="31">
        <v>1068264</v>
      </c>
      <c r="AQ3150" s="31">
        <v>1271748</v>
      </c>
      <c r="AR3150" s="31">
        <v>1143616</v>
      </c>
      <c r="AS3150" s="31">
        <v>1315623</v>
      </c>
      <c r="AT3150" s="31">
        <v>1233301.03125</v>
      </c>
      <c r="AU3150" s="31">
        <v>1134480.83984375</v>
      </c>
      <c r="AV3150" s="31">
        <v>1402791.34375</v>
      </c>
      <c r="AW3150" s="31">
        <v>1239469.52734375</v>
      </c>
      <c r="AX3150" s="31">
        <v>118547.8203125</v>
      </c>
      <c r="AY3150" s="31">
        <v>80674.296875</v>
      </c>
      <c r="AZ3150" s="31">
        <v>199222.1171875</v>
      </c>
    </row>
    <row r="3151" spans="1:52" ht="15" customHeight="1">
      <c r="A3151" s="29" t="s">
        <v>7618</v>
      </c>
      <c r="B3151" s="34">
        <v>35674</v>
      </c>
      <c r="C3151" s="28">
        <v>600</v>
      </c>
      <c r="D3151" s="28">
        <v>48</v>
      </c>
      <c r="E3151" s="28">
        <v>46</v>
      </c>
      <c r="F3151" s="29" t="s">
        <v>3807</v>
      </c>
      <c r="G3151" s="29" t="s">
        <v>7609</v>
      </c>
      <c r="H3151" s="28">
        <v>730</v>
      </c>
      <c r="I3151" s="29" t="s">
        <v>116</v>
      </c>
      <c r="J3151" s="33" t="s">
        <v>7617</v>
      </c>
      <c r="K3151" s="29" t="s">
        <v>178</v>
      </c>
      <c r="L3151" s="29" t="s">
        <v>7612</v>
      </c>
      <c r="M3151" s="29" t="s">
        <v>2287</v>
      </c>
      <c r="N3151" s="28">
        <v>569484</v>
      </c>
      <c r="O3151" s="28">
        <v>6260419</v>
      </c>
      <c r="P3151" s="29" t="s">
        <v>7611</v>
      </c>
      <c r="Q3151" s="32" t="s">
        <v>174</v>
      </c>
      <c r="R3151" s="19"/>
      <c r="S3151" s="19"/>
      <c r="T3151" s="19"/>
      <c r="U3151" s="19"/>
      <c r="V3151" s="19"/>
      <c r="W3151" s="19"/>
      <c r="X3151" s="19"/>
      <c r="Y3151" s="19"/>
      <c r="Z3151" s="19"/>
      <c r="AA3151" s="19"/>
      <c r="AB3151" s="19"/>
      <c r="AC3151" s="19"/>
      <c r="AD3151" s="19"/>
      <c r="AE3151" s="19"/>
      <c r="AF3151" s="19"/>
      <c r="AG3151" s="19"/>
      <c r="AH3151" s="19"/>
      <c r="AI3151" s="19"/>
      <c r="AJ3151" s="19"/>
      <c r="AK3151" s="19"/>
      <c r="AL3151" s="31">
        <v>243876.5</v>
      </c>
      <c r="AM3151" s="31">
        <v>1426475.5</v>
      </c>
      <c r="AN3151" s="31">
        <v>1207717.25</v>
      </c>
      <c r="AO3151" s="31">
        <v>1372288.25</v>
      </c>
      <c r="AP3151" s="31">
        <v>1068264</v>
      </c>
      <c r="AQ3151" s="31">
        <v>1271748</v>
      </c>
      <c r="AR3151" s="31">
        <v>1143616</v>
      </c>
      <c r="AS3151" s="31">
        <v>1315623</v>
      </c>
      <c r="AT3151" s="31">
        <v>1233301.03125</v>
      </c>
      <c r="AU3151" s="31">
        <v>1134480.83984375</v>
      </c>
      <c r="AV3151" s="31">
        <v>1402791.34375</v>
      </c>
      <c r="AW3151" s="31">
        <v>1239469.52734375</v>
      </c>
      <c r="AX3151" s="31">
        <v>118547.8203125</v>
      </c>
      <c r="AY3151" s="31">
        <v>80674.296875</v>
      </c>
      <c r="AZ3151" s="31">
        <v>199222.1171875</v>
      </c>
    </row>
    <row r="3152" spans="1:52" ht="15" customHeight="1">
      <c r="A3152" s="29" t="s">
        <v>7616</v>
      </c>
      <c r="B3152" s="34">
        <v>35674</v>
      </c>
      <c r="C3152" s="28">
        <v>600</v>
      </c>
      <c r="D3152" s="28">
        <v>48</v>
      </c>
      <c r="E3152" s="28">
        <v>46</v>
      </c>
      <c r="F3152" s="29" t="s">
        <v>3807</v>
      </c>
      <c r="G3152" s="29" t="s">
        <v>7609</v>
      </c>
      <c r="H3152" s="28">
        <v>730</v>
      </c>
      <c r="I3152" s="29" t="s">
        <v>116</v>
      </c>
      <c r="J3152" s="33" t="s">
        <v>7615</v>
      </c>
      <c r="K3152" s="29" t="s">
        <v>178</v>
      </c>
      <c r="L3152" s="29" t="s">
        <v>7612</v>
      </c>
      <c r="M3152" s="29" t="s">
        <v>355</v>
      </c>
      <c r="N3152" s="28">
        <v>569302</v>
      </c>
      <c r="O3152" s="28">
        <v>6260611</v>
      </c>
      <c r="P3152" s="29" t="s">
        <v>7611</v>
      </c>
      <c r="Q3152" s="32" t="s">
        <v>174</v>
      </c>
      <c r="R3152" s="19"/>
      <c r="S3152" s="19"/>
      <c r="T3152" s="19"/>
      <c r="U3152" s="19"/>
      <c r="V3152" s="19"/>
      <c r="W3152" s="19"/>
      <c r="X3152" s="19"/>
      <c r="Y3152" s="19"/>
      <c r="Z3152" s="19"/>
      <c r="AA3152" s="19"/>
      <c r="AB3152" s="19"/>
      <c r="AC3152" s="19"/>
      <c r="AD3152" s="19"/>
      <c r="AE3152" s="19"/>
      <c r="AF3152" s="19"/>
      <c r="AG3152" s="19"/>
      <c r="AH3152" s="19"/>
      <c r="AI3152" s="19"/>
      <c r="AJ3152" s="19"/>
      <c r="AK3152" s="19"/>
      <c r="AL3152" s="31">
        <v>243876.5</v>
      </c>
      <c r="AM3152" s="31">
        <v>1426475.5</v>
      </c>
      <c r="AN3152" s="31">
        <v>1207717.25</v>
      </c>
      <c r="AO3152" s="31">
        <v>1372288.25</v>
      </c>
      <c r="AP3152" s="31">
        <v>1068264</v>
      </c>
      <c r="AQ3152" s="31">
        <v>1271748</v>
      </c>
      <c r="AR3152" s="31">
        <v>1143616</v>
      </c>
      <c r="AS3152" s="31">
        <v>1315623</v>
      </c>
      <c r="AT3152" s="31">
        <v>1233301.03125</v>
      </c>
      <c r="AU3152" s="31">
        <v>1134480.83984375</v>
      </c>
      <c r="AV3152" s="31">
        <v>1402791.34375</v>
      </c>
      <c r="AW3152" s="31">
        <v>1239469.52734375</v>
      </c>
      <c r="AX3152" s="31">
        <v>118547.8203125</v>
      </c>
      <c r="AY3152" s="31">
        <v>80674.296875</v>
      </c>
      <c r="AZ3152" s="31">
        <v>199222.1171875</v>
      </c>
    </row>
    <row r="3153" spans="1:52" ht="15" customHeight="1">
      <c r="A3153" s="29" t="s">
        <v>7614</v>
      </c>
      <c r="B3153" s="34">
        <v>35674</v>
      </c>
      <c r="C3153" s="28">
        <v>600</v>
      </c>
      <c r="D3153" s="28">
        <v>48</v>
      </c>
      <c r="E3153" s="28">
        <v>46</v>
      </c>
      <c r="F3153" s="29" t="s">
        <v>3807</v>
      </c>
      <c r="G3153" s="29" t="s">
        <v>7609</v>
      </c>
      <c r="H3153" s="28">
        <v>730</v>
      </c>
      <c r="I3153" s="29" t="s">
        <v>116</v>
      </c>
      <c r="J3153" s="33" t="s">
        <v>7613</v>
      </c>
      <c r="K3153" s="29" t="s">
        <v>178</v>
      </c>
      <c r="L3153" s="29" t="s">
        <v>7612</v>
      </c>
      <c r="M3153" s="29" t="s">
        <v>355</v>
      </c>
      <c r="N3153" s="28">
        <v>569211</v>
      </c>
      <c r="O3153" s="28">
        <v>6260706</v>
      </c>
      <c r="P3153" s="29" t="s">
        <v>7611</v>
      </c>
      <c r="Q3153" s="32" t="s">
        <v>174</v>
      </c>
      <c r="R3153" s="19"/>
      <c r="S3153" s="19"/>
      <c r="T3153" s="19"/>
      <c r="U3153" s="19"/>
      <c r="V3153" s="19"/>
      <c r="W3153" s="19"/>
      <c r="X3153" s="19"/>
      <c r="Y3153" s="19"/>
      <c r="Z3153" s="19"/>
      <c r="AA3153" s="19"/>
      <c r="AB3153" s="19"/>
      <c r="AC3153" s="19"/>
      <c r="AD3153" s="19"/>
      <c r="AE3153" s="19"/>
      <c r="AF3153" s="19"/>
      <c r="AG3153" s="19"/>
      <c r="AH3153" s="19"/>
      <c r="AI3153" s="19"/>
      <c r="AJ3153" s="19"/>
      <c r="AK3153" s="19"/>
      <c r="AL3153" s="31">
        <v>243876.5</v>
      </c>
      <c r="AM3153" s="31">
        <v>1426475.5</v>
      </c>
      <c r="AN3153" s="31">
        <v>1207717.25</v>
      </c>
      <c r="AO3153" s="31">
        <v>1372288.25</v>
      </c>
      <c r="AP3153" s="31">
        <v>1068264</v>
      </c>
      <c r="AQ3153" s="31">
        <v>1271748</v>
      </c>
      <c r="AR3153" s="31">
        <v>1143616</v>
      </c>
      <c r="AS3153" s="31">
        <v>1315623</v>
      </c>
      <c r="AT3153" s="31">
        <v>1233301.03125</v>
      </c>
      <c r="AU3153" s="31">
        <v>1134480.83984375</v>
      </c>
      <c r="AV3153" s="31">
        <v>1402791.34375</v>
      </c>
      <c r="AW3153" s="31">
        <v>1239469.52734375</v>
      </c>
      <c r="AX3153" s="31">
        <v>118547.8203125</v>
      </c>
      <c r="AY3153" s="31">
        <v>80674.296875</v>
      </c>
      <c r="AZ3153" s="31">
        <v>199222.1171875</v>
      </c>
    </row>
    <row r="3154" spans="1:52" ht="15" customHeight="1">
      <c r="A3154" s="29" t="s">
        <v>7610</v>
      </c>
      <c r="B3154" s="34">
        <v>35727</v>
      </c>
      <c r="C3154" s="28">
        <v>600</v>
      </c>
      <c r="D3154" s="28">
        <v>48</v>
      </c>
      <c r="E3154" s="28">
        <v>45</v>
      </c>
      <c r="F3154" s="29" t="s">
        <v>3807</v>
      </c>
      <c r="G3154" s="29" t="s">
        <v>7605</v>
      </c>
      <c r="H3154" s="28">
        <v>730</v>
      </c>
      <c r="I3154" s="29" t="s">
        <v>116</v>
      </c>
      <c r="J3154" s="33" t="s">
        <v>7608</v>
      </c>
      <c r="K3154" s="29" t="s">
        <v>178</v>
      </c>
      <c r="L3154" s="29" t="s">
        <v>7594</v>
      </c>
      <c r="M3154" s="29" t="s">
        <v>7607</v>
      </c>
      <c r="N3154" s="28">
        <v>569638</v>
      </c>
      <c r="O3154" s="28">
        <v>6263872</v>
      </c>
      <c r="P3154" s="29" t="s">
        <v>7593</v>
      </c>
      <c r="Q3154" s="32" t="s">
        <v>174</v>
      </c>
      <c r="R3154" s="19"/>
      <c r="S3154" s="19"/>
      <c r="T3154" s="19"/>
      <c r="U3154" s="19"/>
      <c r="V3154" s="19"/>
      <c r="W3154" s="19"/>
      <c r="X3154" s="19"/>
      <c r="Y3154" s="19"/>
      <c r="Z3154" s="19"/>
      <c r="AA3154" s="19"/>
      <c r="AB3154" s="19"/>
      <c r="AC3154" s="19"/>
      <c r="AD3154" s="19"/>
      <c r="AE3154" s="19"/>
      <c r="AF3154" s="19"/>
      <c r="AG3154" s="19"/>
      <c r="AH3154" s="19"/>
      <c r="AI3154" s="19"/>
      <c r="AJ3154" s="19"/>
      <c r="AK3154" s="19"/>
      <c r="AL3154" s="31">
        <v>314668.8125</v>
      </c>
      <c r="AM3154" s="31">
        <v>1608063.25</v>
      </c>
      <c r="AN3154" s="31">
        <v>1347176</v>
      </c>
      <c r="AO3154" s="31">
        <v>1516923.75</v>
      </c>
      <c r="AP3154" s="31">
        <v>1390212.5859375</v>
      </c>
      <c r="AQ3154" s="31">
        <v>1424279</v>
      </c>
      <c r="AR3154" s="31">
        <v>1320341.1875</v>
      </c>
      <c r="AS3154" s="31">
        <v>1470766.203125</v>
      </c>
      <c r="AT3154" s="31">
        <v>1434554.203125</v>
      </c>
      <c r="AU3154" s="31">
        <v>1253842.015625</v>
      </c>
      <c r="AV3154" s="31">
        <v>1570160.84765625</v>
      </c>
      <c r="AW3154" s="31">
        <v>1313244.51953125</v>
      </c>
      <c r="AX3154" s="31">
        <v>134787.234375</v>
      </c>
      <c r="AY3154" s="31">
        <v>95104.1953125</v>
      </c>
      <c r="AZ3154" s="31">
        <v>229891.4296875</v>
      </c>
    </row>
    <row r="3155" spans="1:52" ht="15" customHeight="1">
      <c r="A3155" s="29" t="s">
        <v>7606</v>
      </c>
      <c r="B3155" s="34">
        <v>35727</v>
      </c>
      <c r="C3155" s="28">
        <v>600</v>
      </c>
      <c r="D3155" s="28">
        <v>48</v>
      </c>
      <c r="E3155" s="28">
        <v>46</v>
      </c>
      <c r="F3155" s="29" t="s">
        <v>462</v>
      </c>
      <c r="G3155" s="29" t="s">
        <v>7601</v>
      </c>
      <c r="H3155" s="28">
        <v>730</v>
      </c>
      <c r="I3155" s="29" t="s">
        <v>116</v>
      </c>
      <c r="J3155" s="33" t="s">
        <v>7604</v>
      </c>
      <c r="K3155" s="29" t="s">
        <v>178</v>
      </c>
      <c r="L3155" s="29" t="s">
        <v>7594</v>
      </c>
      <c r="M3155" s="29" t="s">
        <v>7603</v>
      </c>
      <c r="N3155" s="28">
        <v>569713</v>
      </c>
      <c r="O3155" s="28">
        <v>6264002</v>
      </c>
      <c r="P3155" s="29" t="s">
        <v>7593</v>
      </c>
      <c r="Q3155" s="32" t="s">
        <v>174</v>
      </c>
      <c r="R3155" s="19"/>
      <c r="S3155" s="19"/>
      <c r="T3155" s="19"/>
      <c r="U3155" s="19"/>
      <c r="V3155" s="19"/>
      <c r="W3155" s="19"/>
      <c r="X3155" s="19"/>
      <c r="Y3155" s="19"/>
      <c r="Z3155" s="19"/>
      <c r="AA3155" s="19"/>
      <c r="AB3155" s="19"/>
      <c r="AC3155" s="19"/>
      <c r="AD3155" s="19"/>
      <c r="AE3155" s="19"/>
      <c r="AF3155" s="19"/>
      <c r="AG3155" s="19"/>
      <c r="AH3155" s="19"/>
      <c r="AI3155" s="19"/>
      <c r="AJ3155" s="19"/>
      <c r="AK3155" s="19"/>
      <c r="AL3155" s="31">
        <v>314668.8125</v>
      </c>
      <c r="AM3155" s="31">
        <v>1608063.25</v>
      </c>
      <c r="AN3155" s="31">
        <v>1347176</v>
      </c>
      <c r="AO3155" s="31">
        <v>1516923.75</v>
      </c>
      <c r="AP3155" s="31">
        <v>1390212.5859375</v>
      </c>
      <c r="AQ3155" s="31">
        <v>1424279</v>
      </c>
      <c r="AR3155" s="31">
        <v>1320341.1875</v>
      </c>
      <c r="AS3155" s="31">
        <v>1470766.203125</v>
      </c>
      <c r="AT3155" s="31">
        <v>1434554.203125</v>
      </c>
      <c r="AU3155" s="31">
        <v>1253842.015625</v>
      </c>
      <c r="AV3155" s="31">
        <v>1570160.84765625</v>
      </c>
      <c r="AW3155" s="31">
        <v>1313244.51953125</v>
      </c>
      <c r="AX3155" s="31">
        <v>134787.234375</v>
      </c>
      <c r="AY3155" s="31">
        <v>95104.1953125</v>
      </c>
      <c r="AZ3155" s="31">
        <v>229891.4296875</v>
      </c>
    </row>
    <row r="3156" spans="1:52" ht="15" customHeight="1">
      <c r="A3156" s="29" t="s">
        <v>7602</v>
      </c>
      <c r="B3156" s="34">
        <v>35727</v>
      </c>
      <c r="C3156" s="28">
        <v>600</v>
      </c>
      <c r="D3156" s="28">
        <v>48</v>
      </c>
      <c r="E3156" s="28">
        <v>46</v>
      </c>
      <c r="F3156" s="29" t="s">
        <v>462</v>
      </c>
      <c r="G3156" s="29" t="s">
        <v>7598</v>
      </c>
      <c r="H3156" s="28">
        <v>730</v>
      </c>
      <c r="I3156" s="29" t="s">
        <v>116</v>
      </c>
      <c r="J3156" s="33" t="s">
        <v>7600</v>
      </c>
      <c r="K3156" s="29" t="s">
        <v>178</v>
      </c>
      <c r="L3156" s="29" t="s">
        <v>7594</v>
      </c>
      <c r="M3156" s="29" t="s">
        <v>2532</v>
      </c>
      <c r="N3156" s="28">
        <v>569788</v>
      </c>
      <c r="O3156" s="28">
        <v>6264132</v>
      </c>
      <c r="P3156" s="29" t="s">
        <v>7593</v>
      </c>
      <c r="Q3156" s="32" t="s">
        <v>174</v>
      </c>
      <c r="R3156" s="19"/>
      <c r="S3156" s="19"/>
      <c r="T3156" s="19"/>
      <c r="U3156" s="19"/>
      <c r="V3156" s="19"/>
      <c r="W3156" s="19"/>
      <c r="X3156" s="19"/>
      <c r="Y3156" s="19"/>
      <c r="Z3156" s="19"/>
      <c r="AA3156" s="19"/>
      <c r="AB3156" s="19"/>
      <c r="AC3156" s="19"/>
      <c r="AD3156" s="19"/>
      <c r="AE3156" s="19"/>
      <c r="AF3156" s="19"/>
      <c r="AG3156" s="19"/>
      <c r="AH3156" s="19"/>
      <c r="AI3156" s="19"/>
      <c r="AJ3156" s="19"/>
      <c r="AK3156" s="19"/>
      <c r="AL3156" s="31">
        <v>314668.8125</v>
      </c>
      <c r="AM3156" s="31">
        <v>1608063.25</v>
      </c>
      <c r="AN3156" s="31">
        <v>1347176</v>
      </c>
      <c r="AO3156" s="31">
        <v>1516923.75</v>
      </c>
      <c r="AP3156" s="31">
        <v>1390212.5859375</v>
      </c>
      <c r="AQ3156" s="31">
        <v>1424279</v>
      </c>
      <c r="AR3156" s="31">
        <v>1320341.1875</v>
      </c>
      <c r="AS3156" s="31">
        <v>1470766.203125</v>
      </c>
      <c r="AT3156" s="31">
        <v>1434554.203125</v>
      </c>
      <c r="AU3156" s="31">
        <v>1253842.015625</v>
      </c>
      <c r="AV3156" s="31">
        <v>1570160.84765625</v>
      </c>
      <c r="AW3156" s="31">
        <v>1313244.51953125</v>
      </c>
      <c r="AX3156" s="31">
        <v>134787.234375</v>
      </c>
      <c r="AY3156" s="31">
        <v>95104.1953125</v>
      </c>
      <c r="AZ3156" s="31">
        <v>229891.4296875</v>
      </c>
    </row>
    <row r="3157" spans="1:52" ht="15" customHeight="1">
      <c r="A3157" s="29" t="s">
        <v>7599</v>
      </c>
      <c r="B3157" s="34">
        <v>35727</v>
      </c>
      <c r="C3157" s="28">
        <v>600</v>
      </c>
      <c r="D3157" s="28">
        <v>48</v>
      </c>
      <c r="E3157" s="28">
        <v>45</v>
      </c>
      <c r="F3157" s="29" t="s">
        <v>462</v>
      </c>
      <c r="G3157" s="29" t="s">
        <v>7591</v>
      </c>
      <c r="H3157" s="28">
        <v>730</v>
      </c>
      <c r="I3157" s="29" t="s">
        <v>116</v>
      </c>
      <c r="J3157" s="33" t="s">
        <v>7597</v>
      </c>
      <c r="K3157" s="29" t="s">
        <v>178</v>
      </c>
      <c r="L3157" s="29" t="s">
        <v>7594</v>
      </c>
      <c r="M3157" s="29" t="s">
        <v>230</v>
      </c>
      <c r="N3157" s="28">
        <v>569863</v>
      </c>
      <c r="O3157" s="28">
        <v>6264262</v>
      </c>
      <c r="P3157" s="29" t="s">
        <v>7593</v>
      </c>
      <c r="Q3157" s="32" t="s">
        <v>174</v>
      </c>
      <c r="R3157" s="19"/>
      <c r="S3157" s="19"/>
      <c r="T3157" s="19"/>
      <c r="U3157" s="19"/>
      <c r="V3157" s="19"/>
      <c r="W3157" s="19"/>
      <c r="X3157" s="19"/>
      <c r="Y3157" s="19"/>
      <c r="Z3157" s="19"/>
      <c r="AA3157" s="19"/>
      <c r="AB3157" s="19"/>
      <c r="AC3157" s="19"/>
      <c r="AD3157" s="19"/>
      <c r="AE3157" s="19"/>
      <c r="AF3157" s="19"/>
      <c r="AG3157" s="19"/>
      <c r="AH3157" s="19"/>
      <c r="AI3157" s="19"/>
      <c r="AJ3157" s="19"/>
      <c r="AK3157" s="19"/>
      <c r="AL3157" s="31">
        <v>314668.8125</v>
      </c>
      <c r="AM3157" s="31">
        <v>1608063.25</v>
      </c>
      <c r="AN3157" s="31">
        <v>1347176</v>
      </c>
      <c r="AO3157" s="31">
        <v>1516923.75</v>
      </c>
      <c r="AP3157" s="31">
        <v>1390212.5859375</v>
      </c>
      <c r="AQ3157" s="31">
        <v>1424279</v>
      </c>
      <c r="AR3157" s="31">
        <v>1320341.1875</v>
      </c>
      <c r="AS3157" s="31">
        <v>1470766.203125</v>
      </c>
      <c r="AT3157" s="31">
        <v>1434554.203125</v>
      </c>
      <c r="AU3157" s="31">
        <v>1253842.015625</v>
      </c>
      <c r="AV3157" s="31">
        <v>1570160.84765625</v>
      </c>
      <c r="AW3157" s="31">
        <v>1313244.51953125</v>
      </c>
      <c r="AX3157" s="31">
        <v>134787.234375</v>
      </c>
      <c r="AY3157" s="31">
        <v>95104.1953125</v>
      </c>
      <c r="AZ3157" s="31">
        <v>229891.4296875</v>
      </c>
    </row>
    <row r="3158" spans="1:52" ht="15" customHeight="1">
      <c r="A3158" s="29" t="s">
        <v>7596</v>
      </c>
      <c r="B3158" s="34">
        <v>35727</v>
      </c>
      <c r="C3158" s="28">
        <v>600</v>
      </c>
      <c r="D3158" s="28">
        <v>48</v>
      </c>
      <c r="E3158" s="28">
        <v>46</v>
      </c>
      <c r="F3158" s="29" t="s">
        <v>3807</v>
      </c>
      <c r="G3158" s="29" t="s">
        <v>7591</v>
      </c>
      <c r="H3158" s="28">
        <v>730</v>
      </c>
      <c r="I3158" s="29" t="s">
        <v>116</v>
      </c>
      <c r="J3158" s="33" t="s">
        <v>7595</v>
      </c>
      <c r="K3158" s="29" t="s">
        <v>178</v>
      </c>
      <c r="L3158" s="29" t="s">
        <v>7594</v>
      </c>
      <c r="M3158" s="29" t="s">
        <v>2532</v>
      </c>
      <c r="N3158" s="28">
        <v>569939</v>
      </c>
      <c r="O3158" s="28">
        <v>6264392</v>
      </c>
      <c r="P3158" s="29" t="s">
        <v>7593</v>
      </c>
      <c r="Q3158" s="32" t="s">
        <v>174</v>
      </c>
      <c r="R3158" s="19"/>
      <c r="S3158" s="19"/>
      <c r="T3158" s="19"/>
      <c r="U3158" s="19"/>
      <c r="V3158" s="19"/>
      <c r="W3158" s="19"/>
      <c r="X3158" s="19"/>
      <c r="Y3158" s="19"/>
      <c r="Z3158" s="19"/>
      <c r="AA3158" s="19"/>
      <c r="AB3158" s="19"/>
      <c r="AC3158" s="19"/>
      <c r="AD3158" s="19"/>
      <c r="AE3158" s="19"/>
      <c r="AF3158" s="19"/>
      <c r="AG3158" s="19"/>
      <c r="AH3158" s="19"/>
      <c r="AI3158" s="19"/>
      <c r="AJ3158" s="19"/>
      <c r="AK3158" s="19"/>
      <c r="AL3158" s="31">
        <v>314668.8125</v>
      </c>
      <c r="AM3158" s="31">
        <v>1608063.25</v>
      </c>
      <c r="AN3158" s="31">
        <v>1347176</v>
      </c>
      <c r="AO3158" s="31">
        <v>1516923.75</v>
      </c>
      <c r="AP3158" s="31">
        <v>1390212.5859375</v>
      </c>
      <c r="AQ3158" s="31">
        <v>1424279</v>
      </c>
      <c r="AR3158" s="31">
        <v>1320341.1875</v>
      </c>
      <c r="AS3158" s="31">
        <v>1470766.203125</v>
      </c>
      <c r="AT3158" s="31">
        <v>1434554.203125</v>
      </c>
      <c r="AU3158" s="31">
        <v>1253842.015625</v>
      </c>
      <c r="AV3158" s="31">
        <v>1570160.84765625</v>
      </c>
      <c r="AW3158" s="31">
        <v>1313244.51953125</v>
      </c>
      <c r="AX3158" s="31">
        <v>134787.234375</v>
      </c>
      <c r="AY3158" s="31">
        <v>95104.1953125</v>
      </c>
      <c r="AZ3158" s="31">
        <v>229891.4296875</v>
      </c>
    </row>
    <row r="3159" spans="1:52" ht="15" customHeight="1">
      <c r="A3159" s="29" t="s">
        <v>7592</v>
      </c>
      <c r="B3159" s="34">
        <v>35928</v>
      </c>
      <c r="C3159" s="28">
        <v>750</v>
      </c>
      <c r="D3159" s="28">
        <v>48</v>
      </c>
      <c r="E3159" s="28">
        <v>50</v>
      </c>
      <c r="F3159" s="29" t="s">
        <v>3807</v>
      </c>
      <c r="G3159" s="29" t="s">
        <v>7579</v>
      </c>
      <c r="H3159" s="28">
        <v>730</v>
      </c>
      <c r="I3159" s="29" t="s">
        <v>116</v>
      </c>
      <c r="J3159" s="33" t="s">
        <v>7590</v>
      </c>
      <c r="K3159" s="29" t="s">
        <v>178</v>
      </c>
      <c r="L3159" s="29" t="s">
        <v>7589</v>
      </c>
      <c r="M3159" s="29" t="s">
        <v>1411</v>
      </c>
      <c r="N3159" s="28">
        <v>559059</v>
      </c>
      <c r="O3159" s="28">
        <v>6265045</v>
      </c>
      <c r="P3159" s="29" t="s">
        <v>7581</v>
      </c>
      <c r="Q3159" s="32" t="s">
        <v>174</v>
      </c>
      <c r="R3159" s="19"/>
      <c r="S3159" s="19"/>
      <c r="T3159" s="19"/>
      <c r="U3159" s="19"/>
      <c r="V3159" s="19"/>
      <c r="W3159" s="19"/>
      <c r="X3159" s="19"/>
      <c r="Y3159" s="19"/>
      <c r="Z3159" s="19"/>
      <c r="AA3159" s="19"/>
      <c r="AB3159" s="19"/>
      <c r="AC3159" s="19"/>
      <c r="AD3159" s="19"/>
      <c r="AE3159" s="19"/>
      <c r="AF3159" s="19"/>
      <c r="AG3159" s="19"/>
      <c r="AH3159" s="19"/>
      <c r="AI3159" s="19"/>
      <c r="AJ3159" s="19"/>
      <c r="AK3159" s="19"/>
      <c r="AL3159" s="19"/>
      <c r="AM3159" s="31">
        <v>1061617.5</v>
      </c>
      <c r="AN3159" s="31">
        <v>1649487.25</v>
      </c>
      <c r="AO3159" s="31">
        <v>1767745.25</v>
      </c>
      <c r="AP3159" s="31">
        <v>1521589.75</v>
      </c>
      <c r="AQ3159" s="31">
        <v>1563706</v>
      </c>
      <c r="AR3159" s="31">
        <v>1462229.25</v>
      </c>
      <c r="AS3159" s="31">
        <v>1616878.75</v>
      </c>
      <c r="AT3159" s="31">
        <v>1503931.75</v>
      </c>
      <c r="AU3159" s="31">
        <v>1411645.7421875</v>
      </c>
      <c r="AV3159" s="31">
        <v>1617613.7734375</v>
      </c>
      <c r="AW3159" s="31">
        <v>1565354.55859375</v>
      </c>
      <c r="AX3159" s="31">
        <v>150401.8125</v>
      </c>
      <c r="AY3159" s="31">
        <v>92847.7265625</v>
      </c>
      <c r="AZ3159" s="31">
        <v>243249.5390625</v>
      </c>
    </row>
    <row r="3160" spans="1:52" ht="15" customHeight="1">
      <c r="A3160" s="29" t="s">
        <v>7588</v>
      </c>
      <c r="B3160" s="34">
        <v>35928</v>
      </c>
      <c r="C3160" s="28">
        <v>750</v>
      </c>
      <c r="D3160" s="28">
        <v>48</v>
      </c>
      <c r="E3160" s="28">
        <v>50</v>
      </c>
      <c r="F3160" s="29" t="s">
        <v>3807</v>
      </c>
      <c r="G3160" s="29" t="s">
        <v>7579</v>
      </c>
      <c r="H3160" s="28">
        <v>730</v>
      </c>
      <c r="I3160" s="29" t="s">
        <v>116</v>
      </c>
      <c r="J3160" s="33" t="s">
        <v>7587</v>
      </c>
      <c r="K3160" s="29" t="s">
        <v>178</v>
      </c>
      <c r="L3160" s="29" t="s">
        <v>7582</v>
      </c>
      <c r="M3160" s="29" t="s">
        <v>3451</v>
      </c>
      <c r="N3160" s="28">
        <v>559181</v>
      </c>
      <c r="O3160" s="28">
        <v>6264921</v>
      </c>
      <c r="P3160" s="29" t="s">
        <v>7581</v>
      </c>
      <c r="Q3160" s="32" t="s">
        <v>174</v>
      </c>
      <c r="R3160" s="19"/>
      <c r="S3160" s="19"/>
      <c r="T3160" s="19"/>
      <c r="U3160" s="19"/>
      <c r="V3160" s="19"/>
      <c r="W3160" s="19"/>
      <c r="X3160" s="19"/>
      <c r="Y3160" s="19"/>
      <c r="Z3160" s="19"/>
      <c r="AA3160" s="19"/>
      <c r="AB3160" s="19"/>
      <c r="AC3160" s="19"/>
      <c r="AD3160" s="19"/>
      <c r="AE3160" s="19"/>
      <c r="AF3160" s="19"/>
      <c r="AG3160" s="19"/>
      <c r="AH3160" s="19"/>
      <c r="AI3160" s="19"/>
      <c r="AJ3160" s="19"/>
      <c r="AK3160" s="19"/>
      <c r="AL3160" s="19"/>
      <c r="AM3160" s="31">
        <v>1061617.5</v>
      </c>
      <c r="AN3160" s="31">
        <v>1649487.25</v>
      </c>
      <c r="AO3160" s="31">
        <v>1767745.25</v>
      </c>
      <c r="AP3160" s="31">
        <v>1521589.75</v>
      </c>
      <c r="AQ3160" s="31">
        <v>1563706</v>
      </c>
      <c r="AR3160" s="31">
        <v>1462229.25</v>
      </c>
      <c r="AS3160" s="31">
        <v>1616878.75</v>
      </c>
      <c r="AT3160" s="31">
        <v>1503931.75</v>
      </c>
      <c r="AU3160" s="31">
        <v>1411645.7421875</v>
      </c>
      <c r="AV3160" s="31">
        <v>1617613.7734375</v>
      </c>
      <c r="AW3160" s="31">
        <v>1565354.55859375</v>
      </c>
      <c r="AX3160" s="31">
        <v>150401.8125</v>
      </c>
      <c r="AY3160" s="31">
        <v>92847.7265625</v>
      </c>
      <c r="AZ3160" s="31">
        <v>243249.5390625</v>
      </c>
    </row>
    <row r="3161" spans="1:52" ht="15" customHeight="1">
      <c r="A3161" s="29" t="s">
        <v>7586</v>
      </c>
      <c r="B3161" s="34">
        <v>35928</v>
      </c>
      <c r="C3161" s="28">
        <v>750</v>
      </c>
      <c r="D3161" s="28">
        <v>48</v>
      </c>
      <c r="E3161" s="28">
        <v>50</v>
      </c>
      <c r="F3161" s="29" t="s">
        <v>3807</v>
      </c>
      <c r="G3161" s="29" t="s">
        <v>7579</v>
      </c>
      <c r="H3161" s="28">
        <v>730</v>
      </c>
      <c r="I3161" s="29" t="s">
        <v>116</v>
      </c>
      <c r="J3161" s="33" t="s">
        <v>7585</v>
      </c>
      <c r="K3161" s="29" t="s">
        <v>178</v>
      </c>
      <c r="L3161" s="29" t="s">
        <v>7582</v>
      </c>
      <c r="M3161" s="29" t="s">
        <v>216</v>
      </c>
      <c r="N3161" s="28">
        <v>559412</v>
      </c>
      <c r="O3161" s="28">
        <v>6264986</v>
      </c>
      <c r="P3161" s="29" t="s">
        <v>7581</v>
      </c>
      <c r="Q3161" s="32" t="s">
        <v>174</v>
      </c>
      <c r="R3161" s="19"/>
      <c r="S3161" s="19"/>
      <c r="T3161" s="19"/>
      <c r="U3161" s="19"/>
      <c r="V3161" s="19"/>
      <c r="W3161" s="19"/>
      <c r="X3161" s="19"/>
      <c r="Y3161" s="19"/>
      <c r="Z3161" s="19"/>
      <c r="AA3161" s="19"/>
      <c r="AB3161" s="19"/>
      <c r="AC3161" s="19"/>
      <c r="AD3161" s="19"/>
      <c r="AE3161" s="19"/>
      <c r="AF3161" s="19"/>
      <c r="AG3161" s="19"/>
      <c r="AH3161" s="19"/>
      <c r="AI3161" s="19"/>
      <c r="AJ3161" s="19"/>
      <c r="AK3161" s="19"/>
      <c r="AL3161" s="19"/>
      <c r="AM3161" s="31">
        <v>1061617.5</v>
      </c>
      <c r="AN3161" s="31">
        <v>1649487.25</v>
      </c>
      <c r="AO3161" s="31">
        <v>1767745.25</v>
      </c>
      <c r="AP3161" s="31">
        <v>1521589.75</v>
      </c>
      <c r="AQ3161" s="31">
        <v>1563706</v>
      </c>
      <c r="AR3161" s="31">
        <v>1462229.25</v>
      </c>
      <c r="AS3161" s="31">
        <v>1616878.75</v>
      </c>
      <c r="AT3161" s="31">
        <v>1503931.75</v>
      </c>
      <c r="AU3161" s="31">
        <v>1411645.7421875</v>
      </c>
      <c r="AV3161" s="31">
        <v>1617613.7734375</v>
      </c>
      <c r="AW3161" s="31">
        <v>1565354.55859375</v>
      </c>
      <c r="AX3161" s="31">
        <v>150401.8125</v>
      </c>
      <c r="AY3161" s="31">
        <v>92847.7265625</v>
      </c>
      <c r="AZ3161" s="31">
        <v>243249.5390625</v>
      </c>
    </row>
    <row r="3162" spans="1:52" ht="15" customHeight="1">
      <c r="A3162" s="29" t="s">
        <v>7584</v>
      </c>
      <c r="B3162" s="34">
        <v>35928</v>
      </c>
      <c r="C3162" s="28">
        <v>750</v>
      </c>
      <c r="D3162" s="28">
        <v>48</v>
      </c>
      <c r="E3162" s="28">
        <v>50</v>
      </c>
      <c r="F3162" s="29" t="s">
        <v>3807</v>
      </c>
      <c r="G3162" s="29" t="s">
        <v>7579</v>
      </c>
      <c r="H3162" s="28">
        <v>730</v>
      </c>
      <c r="I3162" s="29" t="s">
        <v>116</v>
      </c>
      <c r="J3162" s="33" t="s">
        <v>7583</v>
      </c>
      <c r="K3162" s="29" t="s">
        <v>178</v>
      </c>
      <c r="L3162" s="29" t="s">
        <v>7582</v>
      </c>
      <c r="M3162" s="29" t="s">
        <v>355</v>
      </c>
      <c r="N3162" s="28">
        <v>559643</v>
      </c>
      <c r="O3162" s="28">
        <v>6265051</v>
      </c>
      <c r="P3162" s="29" t="s">
        <v>7581</v>
      </c>
      <c r="Q3162" s="32" t="s">
        <v>174</v>
      </c>
      <c r="R3162" s="19"/>
      <c r="S3162" s="19"/>
      <c r="T3162" s="19"/>
      <c r="U3162" s="19"/>
      <c r="V3162" s="19"/>
      <c r="W3162" s="19"/>
      <c r="X3162" s="19"/>
      <c r="Y3162" s="19"/>
      <c r="Z3162" s="19"/>
      <c r="AA3162" s="19"/>
      <c r="AB3162" s="19"/>
      <c r="AC3162" s="19"/>
      <c r="AD3162" s="19"/>
      <c r="AE3162" s="19"/>
      <c r="AF3162" s="19"/>
      <c r="AG3162" s="19"/>
      <c r="AH3162" s="19"/>
      <c r="AI3162" s="19"/>
      <c r="AJ3162" s="19"/>
      <c r="AK3162" s="19"/>
      <c r="AL3162" s="19"/>
      <c r="AM3162" s="31">
        <v>1061617.5</v>
      </c>
      <c r="AN3162" s="31">
        <v>1649487.25</v>
      </c>
      <c r="AO3162" s="31">
        <v>1767745.25</v>
      </c>
      <c r="AP3162" s="31">
        <v>1521589.75</v>
      </c>
      <c r="AQ3162" s="31">
        <v>1563706</v>
      </c>
      <c r="AR3162" s="31">
        <v>1462229.25</v>
      </c>
      <c r="AS3162" s="31">
        <v>1616878.75</v>
      </c>
      <c r="AT3162" s="31">
        <v>1503931.75</v>
      </c>
      <c r="AU3162" s="31">
        <v>1411645.7421875</v>
      </c>
      <c r="AV3162" s="31">
        <v>1617613.7734375</v>
      </c>
      <c r="AW3162" s="31">
        <v>1565354.55859375</v>
      </c>
      <c r="AX3162" s="31">
        <v>150401.8125</v>
      </c>
      <c r="AY3162" s="31">
        <v>92847.7265625</v>
      </c>
      <c r="AZ3162" s="31">
        <v>243249.5390625</v>
      </c>
    </row>
    <row r="3163" spans="1:52" ht="15" customHeight="1">
      <c r="A3163" s="29" t="s">
        <v>7580</v>
      </c>
      <c r="B3163" s="34">
        <v>35940</v>
      </c>
      <c r="C3163" s="28">
        <v>600</v>
      </c>
      <c r="D3163" s="28">
        <v>48</v>
      </c>
      <c r="E3163" s="28">
        <v>46</v>
      </c>
      <c r="F3163" s="29" t="s">
        <v>3807</v>
      </c>
      <c r="G3163" s="29" t="s">
        <v>7569</v>
      </c>
      <c r="H3163" s="28">
        <v>730</v>
      </c>
      <c r="I3163" s="29" t="s">
        <v>116</v>
      </c>
      <c r="J3163" s="33" t="s">
        <v>7578</v>
      </c>
      <c r="K3163" s="29" t="s">
        <v>178</v>
      </c>
      <c r="L3163" s="29" t="s">
        <v>7572</v>
      </c>
      <c r="M3163" s="29" t="s">
        <v>2926</v>
      </c>
      <c r="N3163" s="28">
        <v>562320</v>
      </c>
      <c r="O3163" s="28">
        <v>6254198</v>
      </c>
      <c r="P3163" s="29" t="s">
        <v>7571</v>
      </c>
      <c r="Q3163" s="32" t="s">
        <v>174</v>
      </c>
      <c r="R3163" s="19"/>
      <c r="S3163" s="19"/>
      <c r="T3163" s="19"/>
      <c r="U3163" s="19"/>
      <c r="V3163" s="19"/>
      <c r="W3163" s="19"/>
      <c r="X3163" s="19"/>
      <c r="Y3163" s="19"/>
      <c r="Z3163" s="19"/>
      <c r="AA3163" s="19"/>
      <c r="AB3163" s="19"/>
      <c r="AC3163" s="19"/>
      <c r="AD3163" s="19"/>
      <c r="AE3163" s="19"/>
      <c r="AF3163" s="19"/>
      <c r="AG3163" s="19"/>
      <c r="AH3163" s="19"/>
      <c r="AI3163" s="19"/>
      <c r="AJ3163" s="19"/>
      <c r="AK3163" s="19"/>
      <c r="AL3163" s="19"/>
      <c r="AM3163" s="31">
        <v>846345</v>
      </c>
      <c r="AN3163" s="31">
        <v>1386403.375</v>
      </c>
      <c r="AO3163" s="31">
        <v>1495745.375</v>
      </c>
      <c r="AP3163" s="31">
        <v>1215554.6484375</v>
      </c>
      <c r="AQ3163" s="31">
        <v>1333043.34765625</v>
      </c>
      <c r="AR3163" s="31">
        <v>1218818.3359375</v>
      </c>
      <c r="AS3163" s="31">
        <v>1340153.328125</v>
      </c>
      <c r="AT3163" s="31">
        <v>1260018.90625</v>
      </c>
      <c r="AU3163" s="31">
        <v>1209109.62890625</v>
      </c>
      <c r="AV3163" s="31">
        <v>1439660.26953125</v>
      </c>
      <c r="AW3163" s="31">
        <v>1286994.58203125</v>
      </c>
      <c r="AX3163" s="31">
        <v>93622.640625</v>
      </c>
      <c r="AY3163" s="31">
        <v>73919.359375</v>
      </c>
      <c r="AZ3163" s="31">
        <v>167542</v>
      </c>
    </row>
    <row r="3164" spans="1:52" ht="15" customHeight="1">
      <c r="A3164" s="29" t="s">
        <v>7577</v>
      </c>
      <c r="B3164" s="34">
        <v>35940</v>
      </c>
      <c r="C3164" s="28">
        <v>600</v>
      </c>
      <c r="D3164" s="28">
        <v>48</v>
      </c>
      <c r="E3164" s="28">
        <v>45</v>
      </c>
      <c r="F3164" s="29" t="s">
        <v>2104</v>
      </c>
      <c r="G3164" s="29" t="s">
        <v>7574</v>
      </c>
      <c r="H3164" s="28">
        <v>730</v>
      </c>
      <c r="I3164" s="29" t="s">
        <v>116</v>
      </c>
      <c r="J3164" s="33" t="s">
        <v>7576</v>
      </c>
      <c r="K3164" s="29" t="s">
        <v>178</v>
      </c>
      <c r="L3164" s="29" t="s">
        <v>7572</v>
      </c>
      <c r="M3164" s="29" t="s">
        <v>2926</v>
      </c>
      <c r="N3164" s="28">
        <v>562395</v>
      </c>
      <c r="O3164" s="28">
        <v>6254040</v>
      </c>
      <c r="P3164" s="29" t="s">
        <v>7571</v>
      </c>
      <c r="Q3164" s="32" t="s">
        <v>174</v>
      </c>
      <c r="R3164" s="19"/>
      <c r="S3164" s="19"/>
      <c r="T3164" s="19"/>
      <c r="U3164" s="19"/>
      <c r="V3164" s="19"/>
      <c r="W3164" s="19"/>
      <c r="X3164" s="19"/>
      <c r="Y3164" s="19"/>
      <c r="Z3164" s="19"/>
      <c r="AA3164" s="19"/>
      <c r="AB3164" s="19"/>
      <c r="AC3164" s="19"/>
      <c r="AD3164" s="19"/>
      <c r="AE3164" s="19"/>
      <c r="AF3164" s="19"/>
      <c r="AG3164" s="19"/>
      <c r="AH3164" s="19"/>
      <c r="AI3164" s="19"/>
      <c r="AJ3164" s="19"/>
      <c r="AK3164" s="19"/>
      <c r="AL3164" s="19"/>
      <c r="AM3164" s="31">
        <v>846345</v>
      </c>
      <c r="AN3164" s="31">
        <v>1386403.375</v>
      </c>
      <c r="AO3164" s="31">
        <v>1495745.375</v>
      </c>
      <c r="AP3164" s="31">
        <v>1215554.6484375</v>
      </c>
      <c r="AQ3164" s="31">
        <v>1333043.34765625</v>
      </c>
      <c r="AR3164" s="31">
        <v>1218818.3359375</v>
      </c>
      <c r="AS3164" s="31">
        <v>1340153.328125</v>
      </c>
      <c r="AT3164" s="31">
        <v>1260018.90625</v>
      </c>
      <c r="AU3164" s="31">
        <v>1209109.62890625</v>
      </c>
      <c r="AV3164" s="31">
        <v>1439660.26953125</v>
      </c>
      <c r="AW3164" s="31">
        <v>1286994.58203125</v>
      </c>
      <c r="AX3164" s="31">
        <v>93622.640625</v>
      </c>
      <c r="AY3164" s="31">
        <v>73919.359375</v>
      </c>
      <c r="AZ3164" s="31">
        <v>167542</v>
      </c>
    </row>
    <row r="3165" spans="1:52" ht="15" customHeight="1">
      <c r="A3165" s="29" t="s">
        <v>7575</v>
      </c>
      <c r="B3165" s="34">
        <v>35940</v>
      </c>
      <c r="C3165" s="28">
        <v>600</v>
      </c>
      <c r="D3165" s="28">
        <v>48</v>
      </c>
      <c r="E3165" s="28">
        <v>46</v>
      </c>
      <c r="F3165" s="29" t="s">
        <v>3807</v>
      </c>
      <c r="G3165" s="29" t="s">
        <v>7569</v>
      </c>
      <c r="H3165" s="28">
        <v>730</v>
      </c>
      <c r="I3165" s="29" t="s">
        <v>116</v>
      </c>
      <c r="J3165" s="33" t="s">
        <v>7573</v>
      </c>
      <c r="K3165" s="29" t="s">
        <v>178</v>
      </c>
      <c r="L3165" s="29" t="s">
        <v>7572</v>
      </c>
      <c r="M3165" s="29" t="s">
        <v>1836</v>
      </c>
      <c r="N3165" s="28">
        <v>562474</v>
      </c>
      <c r="O3165" s="28">
        <v>6253878</v>
      </c>
      <c r="P3165" s="29" t="s">
        <v>7571</v>
      </c>
      <c r="Q3165" s="32" t="s">
        <v>174</v>
      </c>
      <c r="R3165" s="19"/>
      <c r="S3165" s="19"/>
      <c r="T3165" s="19"/>
      <c r="U3165" s="19"/>
      <c r="V3165" s="19"/>
      <c r="W3165" s="19"/>
      <c r="X3165" s="19"/>
      <c r="Y3165" s="19"/>
      <c r="Z3165" s="19"/>
      <c r="AA3165" s="19"/>
      <c r="AB3165" s="19"/>
      <c r="AC3165" s="19"/>
      <c r="AD3165" s="19"/>
      <c r="AE3165" s="19"/>
      <c r="AF3165" s="19"/>
      <c r="AG3165" s="19"/>
      <c r="AH3165" s="19"/>
      <c r="AI3165" s="19"/>
      <c r="AJ3165" s="19"/>
      <c r="AK3165" s="19"/>
      <c r="AL3165" s="19"/>
      <c r="AM3165" s="31">
        <v>846345</v>
      </c>
      <c r="AN3165" s="31">
        <v>1386403.375</v>
      </c>
      <c r="AO3165" s="31">
        <v>1495745.375</v>
      </c>
      <c r="AP3165" s="31">
        <v>1215554.6484375</v>
      </c>
      <c r="AQ3165" s="31">
        <v>1333043.34765625</v>
      </c>
      <c r="AR3165" s="31">
        <v>1218818.3359375</v>
      </c>
      <c r="AS3165" s="31">
        <v>1340153.328125</v>
      </c>
      <c r="AT3165" s="31">
        <v>1260018.90625</v>
      </c>
      <c r="AU3165" s="31">
        <v>1209109.62890625</v>
      </c>
      <c r="AV3165" s="31">
        <v>1439660.26953125</v>
      </c>
      <c r="AW3165" s="31">
        <v>1286994.58203125</v>
      </c>
      <c r="AX3165" s="31">
        <v>93622.640625</v>
      </c>
      <c r="AY3165" s="31">
        <v>73919.359375</v>
      </c>
      <c r="AZ3165" s="31">
        <v>167542</v>
      </c>
    </row>
    <row r="3166" spans="1:52" ht="15" customHeight="1">
      <c r="A3166" s="29" t="s">
        <v>7570</v>
      </c>
      <c r="B3166" s="34">
        <v>35807</v>
      </c>
      <c r="C3166" s="28">
        <v>11</v>
      </c>
      <c r="D3166" s="28">
        <v>13</v>
      </c>
      <c r="E3166" s="28">
        <v>18</v>
      </c>
      <c r="F3166" s="29" t="s">
        <v>7564</v>
      </c>
      <c r="G3166" s="29" t="s">
        <v>7426</v>
      </c>
      <c r="H3166" s="28">
        <v>730</v>
      </c>
      <c r="I3166" s="29" t="s">
        <v>116</v>
      </c>
      <c r="J3166" s="33" t="s">
        <v>7568</v>
      </c>
      <c r="K3166" s="29" t="s">
        <v>178</v>
      </c>
      <c r="L3166" s="29" t="s">
        <v>7567</v>
      </c>
      <c r="M3166" s="29" t="s">
        <v>2515</v>
      </c>
      <c r="N3166" s="28">
        <v>576642</v>
      </c>
      <c r="O3166" s="28">
        <v>6272695</v>
      </c>
      <c r="P3166" s="29" t="s">
        <v>7566</v>
      </c>
      <c r="Q3166" s="32" t="s">
        <v>368</v>
      </c>
      <c r="R3166" s="19"/>
      <c r="S3166" s="19"/>
      <c r="T3166" s="19"/>
      <c r="U3166" s="19"/>
      <c r="V3166" s="19"/>
      <c r="W3166" s="19"/>
      <c r="X3166" s="19"/>
      <c r="Y3166" s="19"/>
      <c r="Z3166" s="19"/>
      <c r="AA3166" s="19"/>
      <c r="AB3166" s="19"/>
      <c r="AC3166" s="19"/>
      <c r="AD3166" s="19"/>
      <c r="AE3166" s="19"/>
      <c r="AF3166" s="19"/>
      <c r="AG3166" s="19"/>
      <c r="AH3166" s="19"/>
      <c r="AI3166" s="19"/>
      <c r="AJ3166" s="19"/>
      <c r="AK3166" s="19"/>
      <c r="AL3166" s="19"/>
      <c r="AM3166" s="31">
        <v>22183.333984375</v>
      </c>
      <c r="AN3166" s="31">
        <v>24200</v>
      </c>
      <c r="AO3166" s="31">
        <v>24200</v>
      </c>
      <c r="AP3166" s="31">
        <v>48515</v>
      </c>
      <c r="AQ3166" s="31">
        <v>57273</v>
      </c>
      <c r="AR3166" s="31">
        <v>16911</v>
      </c>
      <c r="AS3166" s="31">
        <v>18635.000122070313</v>
      </c>
      <c r="AT3166" s="31">
        <v>16317.000183105469</v>
      </c>
      <c r="AU3166" s="31">
        <v>13537.000183105469</v>
      </c>
      <c r="AV3166" s="31">
        <v>19463.000061035156</v>
      </c>
      <c r="AW3166" s="31">
        <v>11812.288208007813</v>
      </c>
      <c r="AX3166" s="31">
        <v>0</v>
      </c>
      <c r="AY3166" s="31">
        <v>0</v>
      </c>
      <c r="AZ3166" s="31">
        <v>0</v>
      </c>
    </row>
    <row r="3167" spans="1:52" ht="15" customHeight="1">
      <c r="A3167" s="29" t="s">
        <v>7565</v>
      </c>
      <c r="B3167" s="34">
        <v>35979</v>
      </c>
      <c r="C3167" s="28">
        <v>750</v>
      </c>
      <c r="D3167" s="28">
        <v>48</v>
      </c>
      <c r="E3167" s="28">
        <v>45</v>
      </c>
      <c r="F3167" s="29" t="s">
        <v>2104</v>
      </c>
      <c r="G3167" s="29" t="s">
        <v>7457</v>
      </c>
      <c r="H3167" s="28">
        <v>730</v>
      </c>
      <c r="I3167" s="29" t="s">
        <v>116</v>
      </c>
      <c r="J3167" s="33" t="s">
        <v>7563</v>
      </c>
      <c r="K3167" s="29" t="s">
        <v>178</v>
      </c>
      <c r="L3167" s="29" t="s">
        <v>7560</v>
      </c>
      <c r="M3167" s="29" t="s">
        <v>216</v>
      </c>
      <c r="N3167" s="28">
        <v>569367</v>
      </c>
      <c r="O3167" s="28">
        <v>6273420</v>
      </c>
      <c r="P3167" s="29" t="s">
        <v>7554</v>
      </c>
      <c r="Q3167" s="32" t="s">
        <v>174</v>
      </c>
      <c r="R3167" s="19"/>
      <c r="S3167" s="19"/>
      <c r="T3167" s="19"/>
      <c r="U3167" s="19"/>
      <c r="V3167" s="19"/>
      <c r="W3167" s="19"/>
      <c r="X3167" s="19"/>
      <c r="Y3167" s="19"/>
      <c r="Z3167" s="19"/>
      <c r="AA3167" s="19"/>
      <c r="AB3167" s="19"/>
      <c r="AC3167" s="19"/>
      <c r="AD3167" s="19"/>
      <c r="AE3167" s="19"/>
      <c r="AF3167" s="19"/>
      <c r="AG3167" s="19"/>
      <c r="AH3167" s="19"/>
      <c r="AI3167" s="19"/>
      <c r="AJ3167" s="19"/>
      <c r="AK3167" s="19"/>
      <c r="AL3167" s="19"/>
      <c r="AM3167" s="31">
        <v>920567</v>
      </c>
      <c r="AN3167" s="31">
        <v>1708195.75</v>
      </c>
      <c r="AO3167" s="31">
        <v>1835646.5</v>
      </c>
      <c r="AP3167" s="31">
        <v>1565624.9375</v>
      </c>
      <c r="AQ3167" s="31">
        <v>1642557.25</v>
      </c>
      <c r="AR3167" s="31">
        <v>1543232.75</v>
      </c>
      <c r="AS3167" s="31">
        <v>1703925.75</v>
      </c>
      <c r="AT3167" s="31">
        <v>1647782.71875</v>
      </c>
      <c r="AU3167" s="31">
        <v>1541480.77734375</v>
      </c>
      <c r="AV3167" s="31">
        <v>1768964.4375</v>
      </c>
      <c r="AW3167" s="31">
        <v>1657134.20703125</v>
      </c>
      <c r="AX3167" s="31">
        <v>166041.578125</v>
      </c>
      <c r="AY3167" s="31">
        <v>104251.046875</v>
      </c>
      <c r="AZ3167" s="31">
        <v>270292.625</v>
      </c>
    </row>
    <row r="3168" spans="1:52" ht="15" customHeight="1">
      <c r="A3168" s="29" t="s">
        <v>7562</v>
      </c>
      <c r="B3168" s="34">
        <v>35979</v>
      </c>
      <c r="C3168" s="28">
        <v>750</v>
      </c>
      <c r="D3168" s="28">
        <v>48</v>
      </c>
      <c r="E3168" s="28">
        <v>45</v>
      </c>
      <c r="F3168" s="29" t="s">
        <v>2104</v>
      </c>
      <c r="G3168" s="29" t="s">
        <v>7457</v>
      </c>
      <c r="H3168" s="28">
        <v>730</v>
      </c>
      <c r="I3168" s="29" t="s">
        <v>116</v>
      </c>
      <c r="J3168" s="33" t="s">
        <v>7561</v>
      </c>
      <c r="K3168" s="29" t="s">
        <v>178</v>
      </c>
      <c r="L3168" s="29" t="s">
        <v>7560</v>
      </c>
      <c r="M3168" s="29" t="s">
        <v>216</v>
      </c>
      <c r="N3168" s="28">
        <v>569115</v>
      </c>
      <c r="O3168" s="28">
        <v>6273314</v>
      </c>
      <c r="P3168" s="29" t="s">
        <v>7554</v>
      </c>
      <c r="Q3168" s="32" t="s">
        <v>174</v>
      </c>
      <c r="R3168" s="19"/>
      <c r="S3168" s="19"/>
      <c r="T3168" s="19"/>
      <c r="U3168" s="19"/>
      <c r="V3168" s="19"/>
      <c r="W3168" s="19"/>
      <c r="X3168" s="19"/>
      <c r="Y3168" s="19"/>
      <c r="Z3168" s="19"/>
      <c r="AA3168" s="19"/>
      <c r="AB3168" s="19"/>
      <c r="AC3168" s="19"/>
      <c r="AD3168" s="19"/>
      <c r="AE3168" s="19"/>
      <c r="AF3168" s="19"/>
      <c r="AG3168" s="19"/>
      <c r="AH3168" s="19"/>
      <c r="AI3168" s="19"/>
      <c r="AJ3168" s="19"/>
      <c r="AK3168" s="19"/>
      <c r="AL3168" s="19"/>
      <c r="AM3168" s="31">
        <v>920567</v>
      </c>
      <c r="AN3168" s="31">
        <v>1708195.75</v>
      </c>
      <c r="AO3168" s="31">
        <v>1835646.5</v>
      </c>
      <c r="AP3168" s="31">
        <v>1565624.9375</v>
      </c>
      <c r="AQ3168" s="31">
        <v>1642557.25</v>
      </c>
      <c r="AR3168" s="31">
        <v>1543232.75</v>
      </c>
      <c r="AS3168" s="31">
        <v>1703925.75</v>
      </c>
      <c r="AT3168" s="31">
        <v>1647782.71875</v>
      </c>
      <c r="AU3168" s="31">
        <v>1541480.77734375</v>
      </c>
      <c r="AV3168" s="31">
        <v>1768964.4375</v>
      </c>
      <c r="AW3168" s="31">
        <v>1657134.20703125</v>
      </c>
      <c r="AX3168" s="31">
        <v>166041.578125</v>
      </c>
      <c r="AY3168" s="31">
        <v>104251.046875</v>
      </c>
      <c r="AZ3168" s="31">
        <v>270292.625</v>
      </c>
    </row>
    <row r="3169" spans="1:52" ht="15" customHeight="1">
      <c r="A3169" s="29" t="s">
        <v>7559</v>
      </c>
      <c r="B3169" s="34">
        <v>35979</v>
      </c>
      <c r="C3169" s="28">
        <v>750</v>
      </c>
      <c r="D3169" s="28">
        <v>48</v>
      </c>
      <c r="E3169" s="28">
        <v>45</v>
      </c>
      <c r="F3169" s="29" t="s">
        <v>2104</v>
      </c>
      <c r="G3169" s="29" t="s">
        <v>7457</v>
      </c>
      <c r="H3169" s="28">
        <v>730</v>
      </c>
      <c r="I3169" s="29" t="s">
        <v>116</v>
      </c>
      <c r="J3169" s="33" t="s">
        <v>7558</v>
      </c>
      <c r="K3169" s="29" t="s">
        <v>178</v>
      </c>
      <c r="L3169" s="29" t="s">
        <v>7555</v>
      </c>
      <c r="M3169" s="29" t="s">
        <v>693</v>
      </c>
      <c r="N3169" s="28">
        <v>568864</v>
      </c>
      <c r="O3169" s="28">
        <v>6273207</v>
      </c>
      <c r="P3169" s="29" t="s">
        <v>7554</v>
      </c>
      <c r="Q3169" s="32" t="s">
        <v>174</v>
      </c>
      <c r="R3169" s="19"/>
      <c r="S3169" s="19"/>
      <c r="T3169" s="19"/>
      <c r="U3169" s="19"/>
      <c r="V3169" s="19"/>
      <c r="W3169" s="19"/>
      <c r="X3169" s="19"/>
      <c r="Y3169" s="19"/>
      <c r="Z3169" s="19"/>
      <c r="AA3169" s="19"/>
      <c r="AB3169" s="19"/>
      <c r="AC3169" s="19"/>
      <c r="AD3169" s="19"/>
      <c r="AE3169" s="19"/>
      <c r="AF3169" s="19"/>
      <c r="AG3169" s="19"/>
      <c r="AH3169" s="19"/>
      <c r="AI3169" s="19"/>
      <c r="AJ3169" s="19"/>
      <c r="AK3169" s="19"/>
      <c r="AL3169" s="19"/>
      <c r="AM3169" s="31">
        <v>920567</v>
      </c>
      <c r="AN3169" s="31">
        <v>1708195.75</v>
      </c>
      <c r="AO3169" s="31">
        <v>1835646.5</v>
      </c>
      <c r="AP3169" s="31">
        <v>1565624.9375</v>
      </c>
      <c r="AQ3169" s="31">
        <v>1642557.25</v>
      </c>
      <c r="AR3169" s="31">
        <v>1543232.75</v>
      </c>
      <c r="AS3169" s="31">
        <v>1703925.75</v>
      </c>
      <c r="AT3169" s="31">
        <v>1647782.71875</v>
      </c>
      <c r="AU3169" s="31">
        <v>1541480.77734375</v>
      </c>
      <c r="AV3169" s="31">
        <v>1768964.4375</v>
      </c>
      <c r="AW3169" s="31">
        <v>1657134.20703125</v>
      </c>
      <c r="AX3169" s="31">
        <v>166041.578125</v>
      </c>
      <c r="AY3169" s="31">
        <v>104251.046875</v>
      </c>
      <c r="AZ3169" s="31">
        <v>270292.625</v>
      </c>
    </row>
    <row r="3170" spans="1:52" ht="15" customHeight="1">
      <c r="A3170" s="29" t="s">
        <v>7557</v>
      </c>
      <c r="B3170" s="34">
        <v>35979</v>
      </c>
      <c r="C3170" s="28">
        <v>750</v>
      </c>
      <c r="D3170" s="28">
        <v>48</v>
      </c>
      <c r="E3170" s="28">
        <v>45</v>
      </c>
      <c r="F3170" s="29" t="s">
        <v>2104</v>
      </c>
      <c r="G3170" s="29" t="s">
        <v>7457</v>
      </c>
      <c r="H3170" s="28">
        <v>730</v>
      </c>
      <c r="I3170" s="29" t="s">
        <v>116</v>
      </c>
      <c r="J3170" s="33" t="s">
        <v>7556</v>
      </c>
      <c r="K3170" s="29" t="s">
        <v>178</v>
      </c>
      <c r="L3170" s="29" t="s">
        <v>7555</v>
      </c>
      <c r="M3170" s="29" t="s">
        <v>1247</v>
      </c>
      <c r="N3170" s="28">
        <v>568612</v>
      </c>
      <c r="O3170" s="28">
        <v>6273100</v>
      </c>
      <c r="P3170" s="29" t="s">
        <v>7554</v>
      </c>
      <c r="Q3170" s="32" t="s">
        <v>174</v>
      </c>
      <c r="R3170" s="19"/>
      <c r="S3170" s="19"/>
      <c r="T3170" s="19"/>
      <c r="U3170" s="19"/>
      <c r="V3170" s="19"/>
      <c r="W3170" s="19"/>
      <c r="X3170" s="19"/>
      <c r="Y3170" s="19"/>
      <c r="Z3170" s="19"/>
      <c r="AA3170" s="19"/>
      <c r="AB3170" s="19"/>
      <c r="AC3170" s="19"/>
      <c r="AD3170" s="19"/>
      <c r="AE3170" s="19"/>
      <c r="AF3170" s="19"/>
      <c r="AG3170" s="19"/>
      <c r="AH3170" s="19"/>
      <c r="AI3170" s="19"/>
      <c r="AJ3170" s="19"/>
      <c r="AK3170" s="19"/>
      <c r="AL3170" s="19"/>
      <c r="AM3170" s="31">
        <v>920567</v>
      </c>
      <c r="AN3170" s="31">
        <v>1708195.75</v>
      </c>
      <c r="AO3170" s="31">
        <v>1835646.5</v>
      </c>
      <c r="AP3170" s="31">
        <v>1565624.9375</v>
      </c>
      <c r="AQ3170" s="31">
        <v>1642557.25</v>
      </c>
      <c r="AR3170" s="31">
        <v>1543232.75</v>
      </c>
      <c r="AS3170" s="31">
        <v>1703925.75</v>
      </c>
      <c r="AT3170" s="31">
        <v>1647782.71875</v>
      </c>
      <c r="AU3170" s="31">
        <v>1541480.77734375</v>
      </c>
      <c r="AV3170" s="31">
        <v>1768964.4375</v>
      </c>
      <c r="AW3170" s="31">
        <v>1657134.20703125</v>
      </c>
      <c r="AX3170" s="31">
        <v>166041.578125</v>
      </c>
      <c r="AY3170" s="31">
        <v>104251.046875</v>
      </c>
      <c r="AZ3170" s="31">
        <v>270292.625</v>
      </c>
    </row>
    <row r="3171" spans="1:52" ht="15" customHeight="1">
      <c r="A3171" s="29" t="s">
        <v>7553</v>
      </c>
      <c r="B3171" s="34">
        <v>35940</v>
      </c>
      <c r="C3171" s="28">
        <v>750</v>
      </c>
      <c r="D3171" s="28">
        <v>44</v>
      </c>
      <c r="E3171" s="28">
        <v>46</v>
      </c>
      <c r="F3171" s="29" t="s">
        <v>462</v>
      </c>
      <c r="G3171" s="29" t="s">
        <v>855</v>
      </c>
      <c r="H3171" s="28">
        <v>730</v>
      </c>
      <c r="I3171" s="29" t="s">
        <v>116</v>
      </c>
      <c r="J3171" s="33" t="s">
        <v>7552</v>
      </c>
      <c r="K3171" s="29" t="s">
        <v>178</v>
      </c>
      <c r="L3171" s="29" t="s">
        <v>7543</v>
      </c>
      <c r="M3171" s="29" t="s">
        <v>1836</v>
      </c>
      <c r="N3171" s="28">
        <v>571202</v>
      </c>
      <c r="O3171" s="28">
        <v>6275430</v>
      </c>
      <c r="P3171" s="29" t="s">
        <v>7542</v>
      </c>
      <c r="Q3171" s="32" t="s">
        <v>174</v>
      </c>
      <c r="R3171" s="19"/>
      <c r="S3171" s="19"/>
      <c r="T3171" s="19"/>
      <c r="U3171" s="19"/>
      <c r="V3171" s="19"/>
      <c r="W3171" s="19"/>
      <c r="X3171" s="19"/>
      <c r="Y3171" s="19"/>
      <c r="Z3171" s="19"/>
      <c r="AA3171" s="19"/>
      <c r="AB3171" s="19"/>
      <c r="AC3171" s="19"/>
      <c r="AD3171" s="19"/>
      <c r="AE3171" s="19"/>
      <c r="AF3171" s="19"/>
      <c r="AG3171" s="19"/>
      <c r="AH3171" s="19"/>
      <c r="AI3171" s="19"/>
      <c r="AJ3171" s="19"/>
      <c r="AK3171" s="19"/>
      <c r="AL3171" s="19"/>
      <c r="AM3171" s="31">
        <v>766570</v>
      </c>
      <c r="AN3171" s="31">
        <v>1186660.25</v>
      </c>
      <c r="AO3171" s="31">
        <v>1272468.75</v>
      </c>
      <c r="AP3171" s="31">
        <v>982359.390625</v>
      </c>
      <c r="AQ3171" s="31">
        <v>1186045.60546875</v>
      </c>
      <c r="AR3171" s="31">
        <v>1069050.3046875</v>
      </c>
      <c r="AS3171" s="31">
        <v>1192471.49609375</v>
      </c>
      <c r="AT3171" s="31">
        <v>1170762.0078125</v>
      </c>
      <c r="AU3171" s="31">
        <v>1042510.75</v>
      </c>
      <c r="AV3171" s="31">
        <v>1288137.203125</v>
      </c>
      <c r="AW3171" s="31">
        <v>1194500.529296875</v>
      </c>
      <c r="AX3171" s="31">
        <v>120803.234375</v>
      </c>
      <c r="AY3171" s="31">
        <v>72478.6875</v>
      </c>
      <c r="AZ3171" s="31">
        <v>193281.921875</v>
      </c>
    </row>
    <row r="3172" spans="1:52" ht="15" customHeight="1">
      <c r="A3172" s="29" t="s">
        <v>7551</v>
      </c>
      <c r="B3172" s="34">
        <v>35940</v>
      </c>
      <c r="C3172" s="28">
        <v>750</v>
      </c>
      <c r="D3172" s="28">
        <v>44</v>
      </c>
      <c r="E3172" s="28">
        <v>46</v>
      </c>
      <c r="F3172" s="29" t="s">
        <v>462</v>
      </c>
      <c r="G3172" s="29" t="s">
        <v>855</v>
      </c>
      <c r="H3172" s="28">
        <v>730</v>
      </c>
      <c r="I3172" s="29" t="s">
        <v>116</v>
      </c>
      <c r="J3172" s="33" t="s">
        <v>7550</v>
      </c>
      <c r="K3172" s="29" t="s">
        <v>178</v>
      </c>
      <c r="L3172" s="29" t="s">
        <v>7543</v>
      </c>
      <c r="M3172" s="29" t="s">
        <v>216</v>
      </c>
      <c r="N3172" s="28">
        <v>571380</v>
      </c>
      <c r="O3172" s="28">
        <v>6275339</v>
      </c>
      <c r="P3172" s="29" t="s">
        <v>7542</v>
      </c>
      <c r="Q3172" s="32" t="s">
        <v>174</v>
      </c>
      <c r="R3172" s="19"/>
      <c r="S3172" s="19"/>
      <c r="T3172" s="19"/>
      <c r="U3172" s="19"/>
      <c r="V3172" s="19"/>
      <c r="W3172" s="19"/>
      <c r="X3172" s="19"/>
      <c r="Y3172" s="19"/>
      <c r="Z3172" s="19"/>
      <c r="AA3172" s="19"/>
      <c r="AB3172" s="19"/>
      <c r="AC3172" s="19"/>
      <c r="AD3172" s="19"/>
      <c r="AE3172" s="19"/>
      <c r="AF3172" s="19"/>
      <c r="AG3172" s="19"/>
      <c r="AH3172" s="19"/>
      <c r="AI3172" s="19"/>
      <c r="AJ3172" s="19"/>
      <c r="AK3172" s="19"/>
      <c r="AL3172" s="19"/>
      <c r="AM3172" s="31">
        <v>766570</v>
      </c>
      <c r="AN3172" s="31">
        <v>1186660.25</v>
      </c>
      <c r="AO3172" s="31">
        <v>1272468.75</v>
      </c>
      <c r="AP3172" s="31">
        <v>982359.390625</v>
      </c>
      <c r="AQ3172" s="31">
        <v>1186045.60546875</v>
      </c>
      <c r="AR3172" s="31">
        <v>1069050.3046875</v>
      </c>
      <c r="AS3172" s="31">
        <v>1192471.49609375</v>
      </c>
      <c r="AT3172" s="31">
        <v>1170762.0078125</v>
      </c>
      <c r="AU3172" s="31">
        <v>1042510.75</v>
      </c>
      <c r="AV3172" s="31">
        <v>1288137.203125</v>
      </c>
      <c r="AW3172" s="31">
        <v>1194500.529296875</v>
      </c>
      <c r="AX3172" s="31">
        <v>120803.234375</v>
      </c>
      <c r="AY3172" s="31">
        <v>72478.6875</v>
      </c>
      <c r="AZ3172" s="31">
        <v>193281.921875</v>
      </c>
    </row>
    <row r="3173" spans="1:52" ht="15" customHeight="1">
      <c r="A3173" s="29" t="s">
        <v>7549</v>
      </c>
      <c r="B3173" s="34">
        <v>36194</v>
      </c>
      <c r="C3173" s="28">
        <v>750</v>
      </c>
      <c r="D3173" s="28">
        <v>44</v>
      </c>
      <c r="E3173" s="28">
        <v>46</v>
      </c>
      <c r="F3173" s="29" t="s">
        <v>462</v>
      </c>
      <c r="G3173" s="29" t="s">
        <v>855</v>
      </c>
      <c r="H3173" s="28">
        <v>730</v>
      </c>
      <c r="I3173" s="29" t="s">
        <v>116</v>
      </c>
      <c r="J3173" s="33" t="s">
        <v>7548</v>
      </c>
      <c r="K3173" s="29" t="s">
        <v>178</v>
      </c>
      <c r="L3173" s="29" t="s">
        <v>7543</v>
      </c>
      <c r="M3173" s="29" t="s">
        <v>448</v>
      </c>
      <c r="N3173" s="28">
        <v>571558</v>
      </c>
      <c r="O3173" s="28">
        <v>6275248</v>
      </c>
      <c r="P3173" s="29" t="s">
        <v>7542</v>
      </c>
      <c r="Q3173" s="32" t="s">
        <v>174</v>
      </c>
      <c r="R3173" s="19"/>
      <c r="S3173" s="19"/>
      <c r="T3173" s="19"/>
      <c r="U3173" s="19"/>
      <c r="V3173" s="19"/>
      <c r="W3173" s="19"/>
      <c r="X3173" s="19"/>
      <c r="Y3173" s="19"/>
      <c r="Z3173" s="19"/>
      <c r="AA3173" s="19"/>
      <c r="AB3173" s="19"/>
      <c r="AC3173" s="19"/>
      <c r="AD3173" s="19"/>
      <c r="AE3173" s="19"/>
      <c r="AF3173" s="19"/>
      <c r="AG3173" s="19"/>
      <c r="AH3173" s="19"/>
      <c r="AI3173" s="19"/>
      <c r="AJ3173" s="19"/>
      <c r="AK3173" s="19"/>
      <c r="AL3173" s="19"/>
      <c r="AM3173" s="31">
        <v>766570</v>
      </c>
      <c r="AN3173" s="31">
        <v>1186660.25</v>
      </c>
      <c r="AO3173" s="31">
        <v>1272468.75</v>
      </c>
      <c r="AP3173" s="31">
        <v>982359.390625</v>
      </c>
      <c r="AQ3173" s="31">
        <v>1186045.60546875</v>
      </c>
      <c r="AR3173" s="31">
        <v>1069050.3046875</v>
      </c>
      <c r="AS3173" s="31">
        <v>1192471.49609375</v>
      </c>
      <c r="AT3173" s="31">
        <v>1170762.0078125</v>
      </c>
      <c r="AU3173" s="31">
        <v>1042510.75</v>
      </c>
      <c r="AV3173" s="31">
        <v>1288137.203125</v>
      </c>
      <c r="AW3173" s="31">
        <v>1194500.529296875</v>
      </c>
      <c r="AX3173" s="31">
        <v>120803.234375</v>
      </c>
      <c r="AY3173" s="31">
        <v>72478.6875</v>
      </c>
      <c r="AZ3173" s="31">
        <v>193281.921875</v>
      </c>
    </row>
    <row r="3174" spans="1:52" ht="15" customHeight="1">
      <c r="A3174" s="29" t="s">
        <v>7547</v>
      </c>
      <c r="B3174" s="34">
        <v>35940</v>
      </c>
      <c r="C3174" s="28">
        <v>750</v>
      </c>
      <c r="D3174" s="28">
        <v>44</v>
      </c>
      <c r="E3174" s="28">
        <v>46</v>
      </c>
      <c r="F3174" s="29" t="s">
        <v>462</v>
      </c>
      <c r="G3174" s="29" t="s">
        <v>855</v>
      </c>
      <c r="H3174" s="28">
        <v>730</v>
      </c>
      <c r="I3174" s="29" t="s">
        <v>116</v>
      </c>
      <c r="J3174" s="33" t="s">
        <v>7546</v>
      </c>
      <c r="K3174" s="29" t="s">
        <v>178</v>
      </c>
      <c r="L3174" s="29" t="s">
        <v>7543</v>
      </c>
      <c r="M3174" s="29" t="s">
        <v>858</v>
      </c>
      <c r="N3174" s="28">
        <v>571736</v>
      </c>
      <c r="O3174" s="28">
        <v>6275157</v>
      </c>
      <c r="P3174" s="29" t="s">
        <v>7542</v>
      </c>
      <c r="Q3174" s="32" t="s">
        <v>174</v>
      </c>
      <c r="R3174" s="19"/>
      <c r="S3174" s="19"/>
      <c r="T3174" s="19"/>
      <c r="U3174" s="19"/>
      <c r="V3174" s="19"/>
      <c r="W3174" s="19"/>
      <c r="X3174" s="19"/>
      <c r="Y3174" s="19"/>
      <c r="Z3174" s="19"/>
      <c r="AA3174" s="19"/>
      <c r="AB3174" s="19"/>
      <c r="AC3174" s="19"/>
      <c r="AD3174" s="19"/>
      <c r="AE3174" s="19"/>
      <c r="AF3174" s="19"/>
      <c r="AG3174" s="19"/>
      <c r="AH3174" s="19"/>
      <c r="AI3174" s="19"/>
      <c r="AJ3174" s="19"/>
      <c r="AK3174" s="19"/>
      <c r="AL3174" s="19"/>
      <c r="AM3174" s="31">
        <v>766570</v>
      </c>
      <c r="AN3174" s="31">
        <v>1186660.25</v>
      </c>
      <c r="AO3174" s="31">
        <v>1272468.75</v>
      </c>
      <c r="AP3174" s="31">
        <v>982359.390625</v>
      </c>
      <c r="AQ3174" s="31">
        <v>1186045.60546875</v>
      </c>
      <c r="AR3174" s="31">
        <v>1069050.3046875</v>
      </c>
      <c r="AS3174" s="31">
        <v>1192471.49609375</v>
      </c>
      <c r="AT3174" s="31">
        <v>1170762.0078125</v>
      </c>
      <c r="AU3174" s="31">
        <v>1042510.75</v>
      </c>
      <c r="AV3174" s="31">
        <v>1288137.203125</v>
      </c>
      <c r="AW3174" s="31">
        <v>1194500.529296875</v>
      </c>
      <c r="AX3174" s="31">
        <v>120803.234375</v>
      </c>
      <c r="AY3174" s="31">
        <v>72478.6875</v>
      </c>
      <c r="AZ3174" s="31">
        <v>193281.921875</v>
      </c>
    </row>
    <row r="3175" spans="1:52" ht="15" customHeight="1">
      <c r="A3175" s="29" t="s">
        <v>7545</v>
      </c>
      <c r="B3175" s="34">
        <v>36161</v>
      </c>
      <c r="C3175" s="28">
        <v>750</v>
      </c>
      <c r="D3175" s="28">
        <v>44</v>
      </c>
      <c r="E3175" s="28">
        <v>46</v>
      </c>
      <c r="F3175" s="29" t="s">
        <v>2104</v>
      </c>
      <c r="G3175" s="29" t="s">
        <v>855</v>
      </c>
      <c r="H3175" s="28">
        <v>730</v>
      </c>
      <c r="I3175" s="29" t="s">
        <v>116</v>
      </c>
      <c r="J3175" s="33" t="s">
        <v>7544</v>
      </c>
      <c r="K3175" s="29" t="s">
        <v>178</v>
      </c>
      <c r="L3175" s="29" t="s">
        <v>7543</v>
      </c>
      <c r="M3175" s="29" t="s">
        <v>536</v>
      </c>
      <c r="N3175" s="28">
        <v>571914</v>
      </c>
      <c r="O3175" s="28">
        <v>6275068</v>
      </c>
      <c r="P3175" s="29" t="s">
        <v>7542</v>
      </c>
      <c r="Q3175" s="32" t="s">
        <v>174</v>
      </c>
      <c r="R3175" s="19"/>
      <c r="S3175" s="19"/>
      <c r="T3175" s="19"/>
      <c r="U3175" s="19"/>
      <c r="V3175" s="19"/>
      <c r="W3175" s="19"/>
      <c r="X3175" s="19"/>
      <c r="Y3175" s="19"/>
      <c r="Z3175" s="19"/>
      <c r="AA3175" s="19"/>
      <c r="AB3175" s="19"/>
      <c r="AC3175" s="19"/>
      <c r="AD3175" s="19"/>
      <c r="AE3175" s="19"/>
      <c r="AF3175" s="19"/>
      <c r="AG3175" s="19"/>
      <c r="AH3175" s="19"/>
      <c r="AI3175" s="19"/>
      <c r="AJ3175" s="19"/>
      <c r="AK3175" s="19"/>
      <c r="AL3175" s="19"/>
      <c r="AM3175" s="19"/>
      <c r="AN3175" s="31">
        <v>1087771.875</v>
      </c>
      <c r="AO3175" s="31">
        <v>1272468.75</v>
      </c>
      <c r="AP3175" s="31">
        <v>982359.390625</v>
      </c>
      <c r="AQ3175" s="31">
        <v>1186045.60546875</v>
      </c>
      <c r="AR3175" s="31">
        <v>1069050.3046875</v>
      </c>
      <c r="AS3175" s="31">
        <v>1192471.49609375</v>
      </c>
      <c r="AT3175" s="31">
        <v>1170762.0078125</v>
      </c>
      <c r="AU3175" s="31">
        <v>1042510.75</v>
      </c>
      <c r="AV3175" s="31">
        <v>1288137.203125</v>
      </c>
      <c r="AW3175" s="31">
        <v>1194500.529296875</v>
      </c>
      <c r="AX3175" s="31">
        <v>120803.234375</v>
      </c>
      <c r="AY3175" s="31">
        <v>72478.6875</v>
      </c>
      <c r="AZ3175" s="31">
        <v>193281.921875</v>
      </c>
    </row>
    <row r="3176" spans="1:52" ht="15" customHeight="1">
      <c r="A3176" s="29" t="s">
        <v>7541</v>
      </c>
      <c r="B3176" s="34">
        <v>36100</v>
      </c>
      <c r="C3176" s="28">
        <v>750</v>
      </c>
      <c r="D3176" s="28">
        <v>48.2</v>
      </c>
      <c r="E3176" s="28">
        <v>45</v>
      </c>
      <c r="F3176" s="29" t="s">
        <v>2104</v>
      </c>
      <c r="G3176" s="29" t="s">
        <v>171</v>
      </c>
      <c r="H3176" s="28">
        <v>730</v>
      </c>
      <c r="I3176" s="29" t="s">
        <v>116</v>
      </c>
      <c r="J3176" s="33" t="s">
        <v>7540</v>
      </c>
      <c r="K3176" s="29" t="s">
        <v>178</v>
      </c>
      <c r="L3176" s="29" t="s">
        <v>7529</v>
      </c>
      <c r="M3176" s="29" t="s">
        <v>7539</v>
      </c>
      <c r="N3176" s="28">
        <v>565620</v>
      </c>
      <c r="O3176" s="28">
        <v>6267400</v>
      </c>
      <c r="P3176" s="29" t="s">
        <v>7528</v>
      </c>
      <c r="Q3176" s="32" t="s">
        <v>174</v>
      </c>
      <c r="R3176" s="19"/>
      <c r="S3176" s="19"/>
      <c r="T3176" s="19"/>
      <c r="U3176" s="19"/>
      <c r="V3176" s="19"/>
      <c r="W3176" s="19"/>
      <c r="X3176" s="19"/>
      <c r="Y3176" s="19"/>
      <c r="Z3176" s="19"/>
      <c r="AA3176" s="19"/>
      <c r="AB3176" s="19"/>
      <c r="AC3176" s="19"/>
      <c r="AD3176" s="19"/>
      <c r="AE3176" s="19"/>
      <c r="AF3176" s="19"/>
      <c r="AG3176" s="19"/>
      <c r="AH3176" s="19"/>
      <c r="AI3176" s="19"/>
      <c r="AJ3176" s="19"/>
      <c r="AK3176" s="19"/>
      <c r="AL3176" s="19"/>
      <c r="AM3176" s="31">
        <v>213550</v>
      </c>
      <c r="AN3176" s="31">
        <v>1484720</v>
      </c>
      <c r="AO3176" s="31">
        <v>1622750.75</v>
      </c>
      <c r="AP3176" s="31">
        <v>1436712.9921875</v>
      </c>
      <c r="AQ3176" s="31">
        <v>1467665.77734375</v>
      </c>
      <c r="AR3176" s="31">
        <v>1357705.421875</v>
      </c>
      <c r="AS3176" s="31">
        <v>1501382.3828125</v>
      </c>
      <c r="AT3176" s="31">
        <v>1484410.2109375</v>
      </c>
      <c r="AU3176" s="31">
        <v>1343829.03125</v>
      </c>
      <c r="AV3176" s="31">
        <v>1656029.38671875</v>
      </c>
      <c r="AW3176" s="31">
        <v>1514877.3671875</v>
      </c>
      <c r="AX3176" s="31">
        <v>140600.46875</v>
      </c>
      <c r="AY3176" s="31">
        <v>88021.9375</v>
      </c>
      <c r="AZ3176" s="31">
        <v>228622.40625</v>
      </c>
    </row>
    <row r="3177" spans="1:52" ht="15" customHeight="1">
      <c r="A3177" s="29" t="s">
        <v>7538</v>
      </c>
      <c r="B3177" s="34">
        <v>36100</v>
      </c>
      <c r="C3177" s="28">
        <v>750</v>
      </c>
      <c r="D3177" s="28">
        <v>48.2</v>
      </c>
      <c r="E3177" s="28">
        <v>45</v>
      </c>
      <c r="F3177" s="29" t="s">
        <v>2104</v>
      </c>
      <c r="G3177" s="29" t="s">
        <v>171</v>
      </c>
      <c r="H3177" s="28">
        <v>730</v>
      </c>
      <c r="I3177" s="29" t="s">
        <v>116</v>
      </c>
      <c r="J3177" s="33" t="s">
        <v>7537</v>
      </c>
      <c r="K3177" s="29" t="s">
        <v>178</v>
      </c>
      <c r="L3177" s="29" t="s">
        <v>7529</v>
      </c>
      <c r="M3177" s="29" t="s">
        <v>1147</v>
      </c>
      <c r="N3177" s="28">
        <v>565877</v>
      </c>
      <c r="O3177" s="28">
        <v>6267102</v>
      </c>
      <c r="P3177" s="29" t="s">
        <v>7528</v>
      </c>
      <c r="Q3177" s="32" t="s">
        <v>174</v>
      </c>
      <c r="R3177" s="19"/>
      <c r="S3177" s="19"/>
      <c r="T3177" s="19"/>
      <c r="U3177" s="19"/>
      <c r="V3177" s="19"/>
      <c r="W3177" s="19"/>
      <c r="X3177" s="19"/>
      <c r="Y3177" s="19"/>
      <c r="Z3177" s="19"/>
      <c r="AA3177" s="19"/>
      <c r="AB3177" s="19"/>
      <c r="AC3177" s="19"/>
      <c r="AD3177" s="19"/>
      <c r="AE3177" s="19"/>
      <c r="AF3177" s="19"/>
      <c r="AG3177" s="19"/>
      <c r="AH3177" s="19"/>
      <c r="AI3177" s="19"/>
      <c r="AJ3177" s="19"/>
      <c r="AK3177" s="19"/>
      <c r="AL3177" s="19"/>
      <c r="AM3177" s="31">
        <v>213550</v>
      </c>
      <c r="AN3177" s="31">
        <v>1484720</v>
      </c>
      <c r="AO3177" s="31">
        <v>1622750.75</v>
      </c>
      <c r="AP3177" s="31">
        <v>1436712.9921875</v>
      </c>
      <c r="AQ3177" s="31">
        <v>1467665.77734375</v>
      </c>
      <c r="AR3177" s="31">
        <v>1357705.421875</v>
      </c>
      <c r="AS3177" s="31">
        <v>1501382.3828125</v>
      </c>
      <c r="AT3177" s="31">
        <v>1484410.2109375</v>
      </c>
      <c r="AU3177" s="31">
        <v>1343829.03125</v>
      </c>
      <c r="AV3177" s="31">
        <v>1656029.38671875</v>
      </c>
      <c r="AW3177" s="31">
        <v>1514877.3671875</v>
      </c>
      <c r="AX3177" s="31">
        <v>140600.46875</v>
      </c>
      <c r="AY3177" s="31">
        <v>88021.9375</v>
      </c>
      <c r="AZ3177" s="31">
        <v>228622.40625</v>
      </c>
    </row>
    <row r="3178" spans="1:52" ht="15" customHeight="1">
      <c r="A3178" s="29" t="s">
        <v>7536</v>
      </c>
      <c r="B3178" s="34">
        <v>36100</v>
      </c>
      <c r="C3178" s="28">
        <v>750</v>
      </c>
      <c r="D3178" s="28">
        <v>48.2</v>
      </c>
      <c r="E3178" s="28">
        <v>45</v>
      </c>
      <c r="F3178" s="29" t="s">
        <v>2104</v>
      </c>
      <c r="G3178" s="29" t="s">
        <v>171</v>
      </c>
      <c r="H3178" s="28">
        <v>730</v>
      </c>
      <c r="I3178" s="29" t="s">
        <v>116</v>
      </c>
      <c r="J3178" s="33" t="s">
        <v>7535</v>
      </c>
      <c r="K3178" s="29" t="s">
        <v>178</v>
      </c>
      <c r="L3178" s="29" t="s">
        <v>7529</v>
      </c>
      <c r="M3178" s="29" t="s">
        <v>4713</v>
      </c>
      <c r="N3178" s="28">
        <v>566133</v>
      </c>
      <c r="O3178" s="28">
        <v>6266805</v>
      </c>
      <c r="P3178" s="29" t="s">
        <v>7528</v>
      </c>
      <c r="Q3178" s="32" t="s">
        <v>174</v>
      </c>
      <c r="R3178" s="19"/>
      <c r="S3178" s="19"/>
      <c r="T3178" s="19"/>
      <c r="U3178" s="19"/>
      <c r="V3178" s="19"/>
      <c r="W3178" s="19"/>
      <c r="X3178" s="19"/>
      <c r="Y3178" s="19"/>
      <c r="Z3178" s="19"/>
      <c r="AA3178" s="19"/>
      <c r="AB3178" s="19"/>
      <c r="AC3178" s="19"/>
      <c r="AD3178" s="19"/>
      <c r="AE3178" s="19"/>
      <c r="AF3178" s="19"/>
      <c r="AG3178" s="19"/>
      <c r="AH3178" s="19"/>
      <c r="AI3178" s="19"/>
      <c r="AJ3178" s="19"/>
      <c r="AK3178" s="19"/>
      <c r="AL3178" s="19"/>
      <c r="AM3178" s="31">
        <v>213550</v>
      </c>
      <c r="AN3178" s="31">
        <v>1484720</v>
      </c>
      <c r="AO3178" s="31">
        <v>1622750.75</v>
      </c>
      <c r="AP3178" s="31">
        <v>1436712.9921875</v>
      </c>
      <c r="AQ3178" s="31">
        <v>1467665.77734375</v>
      </c>
      <c r="AR3178" s="31">
        <v>1357705.421875</v>
      </c>
      <c r="AS3178" s="31">
        <v>1501382.3828125</v>
      </c>
      <c r="AT3178" s="31">
        <v>1484410.2109375</v>
      </c>
      <c r="AU3178" s="31">
        <v>1343829.03125</v>
      </c>
      <c r="AV3178" s="31">
        <v>1656029.38671875</v>
      </c>
      <c r="AW3178" s="31">
        <v>1514877.3671875</v>
      </c>
      <c r="AX3178" s="31">
        <v>140600.46875</v>
      </c>
      <c r="AY3178" s="31">
        <v>88021.9375</v>
      </c>
      <c r="AZ3178" s="31">
        <v>228622.40625</v>
      </c>
    </row>
    <row r="3179" spans="1:52" ht="15" customHeight="1">
      <c r="A3179" s="29" t="s">
        <v>7534</v>
      </c>
      <c r="B3179" s="34">
        <v>36100</v>
      </c>
      <c r="C3179" s="28">
        <v>750</v>
      </c>
      <c r="D3179" s="28">
        <v>48.2</v>
      </c>
      <c r="E3179" s="28">
        <v>45</v>
      </c>
      <c r="F3179" s="29" t="s">
        <v>2104</v>
      </c>
      <c r="G3179" s="29" t="s">
        <v>171</v>
      </c>
      <c r="H3179" s="28">
        <v>730</v>
      </c>
      <c r="I3179" s="29" t="s">
        <v>116</v>
      </c>
      <c r="J3179" s="33" t="s">
        <v>7533</v>
      </c>
      <c r="K3179" s="29" t="s">
        <v>178</v>
      </c>
      <c r="L3179" s="29" t="s">
        <v>7529</v>
      </c>
      <c r="M3179" s="29" t="s">
        <v>7532</v>
      </c>
      <c r="N3179" s="28">
        <v>566195</v>
      </c>
      <c r="O3179" s="28">
        <v>6267168</v>
      </c>
      <c r="P3179" s="29" t="s">
        <v>7528</v>
      </c>
      <c r="Q3179" s="32" t="s">
        <v>174</v>
      </c>
      <c r="R3179" s="19"/>
      <c r="S3179" s="19"/>
      <c r="T3179" s="19"/>
      <c r="U3179" s="19"/>
      <c r="V3179" s="19"/>
      <c r="W3179" s="19"/>
      <c r="X3179" s="19"/>
      <c r="Y3179" s="19"/>
      <c r="Z3179" s="19"/>
      <c r="AA3179" s="19"/>
      <c r="AB3179" s="19"/>
      <c r="AC3179" s="19"/>
      <c r="AD3179" s="19"/>
      <c r="AE3179" s="19"/>
      <c r="AF3179" s="19"/>
      <c r="AG3179" s="19"/>
      <c r="AH3179" s="19"/>
      <c r="AI3179" s="19"/>
      <c r="AJ3179" s="19"/>
      <c r="AK3179" s="19"/>
      <c r="AL3179" s="19"/>
      <c r="AM3179" s="31">
        <v>213550</v>
      </c>
      <c r="AN3179" s="31">
        <v>1484720</v>
      </c>
      <c r="AO3179" s="31">
        <v>1622750.75</v>
      </c>
      <c r="AP3179" s="31">
        <v>1436712.9921875</v>
      </c>
      <c r="AQ3179" s="31">
        <v>1467665.77734375</v>
      </c>
      <c r="AR3179" s="31">
        <v>1357705.421875</v>
      </c>
      <c r="AS3179" s="31">
        <v>1501382.3828125</v>
      </c>
      <c r="AT3179" s="31">
        <v>1484410.2109375</v>
      </c>
      <c r="AU3179" s="31">
        <v>1343829.03125</v>
      </c>
      <c r="AV3179" s="31">
        <v>1656029.38671875</v>
      </c>
      <c r="AW3179" s="31">
        <v>1514877.3671875</v>
      </c>
      <c r="AX3179" s="31">
        <v>140600.46875</v>
      </c>
      <c r="AY3179" s="31">
        <v>88021.9375</v>
      </c>
      <c r="AZ3179" s="31">
        <v>228622.40625</v>
      </c>
    </row>
    <row r="3180" spans="1:52" ht="15" customHeight="1">
      <c r="A3180" s="29" t="s">
        <v>7531</v>
      </c>
      <c r="B3180" s="34">
        <v>36100</v>
      </c>
      <c r="C3180" s="28">
        <v>750</v>
      </c>
      <c r="D3180" s="28">
        <v>48.2</v>
      </c>
      <c r="E3180" s="28">
        <v>45</v>
      </c>
      <c r="F3180" s="29" t="s">
        <v>2104</v>
      </c>
      <c r="G3180" s="29" t="s">
        <v>171</v>
      </c>
      <c r="H3180" s="28">
        <v>730</v>
      </c>
      <c r="I3180" s="29" t="s">
        <v>116</v>
      </c>
      <c r="J3180" s="33" t="s">
        <v>7530</v>
      </c>
      <c r="K3180" s="29" t="s">
        <v>178</v>
      </c>
      <c r="L3180" s="29" t="s">
        <v>7529</v>
      </c>
      <c r="M3180" s="29" t="s">
        <v>4713</v>
      </c>
      <c r="N3180" s="28">
        <v>566451</v>
      </c>
      <c r="O3180" s="28">
        <v>6266871</v>
      </c>
      <c r="P3180" s="29" t="s">
        <v>7528</v>
      </c>
      <c r="Q3180" s="32" t="s">
        <v>174</v>
      </c>
      <c r="R3180" s="19"/>
      <c r="S3180" s="19"/>
      <c r="T3180" s="19"/>
      <c r="U3180" s="19"/>
      <c r="V3180" s="19"/>
      <c r="W3180" s="19"/>
      <c r="X3180" s="19"/>
      <c r="Y3180" s="19"/>
      <c r="Z3180" s="19"/>
      <c r="AA3180" s="19"/>
      <c r="AB3180" s="19"/>
      <c r="AC3180" s="19"/>
      <c r="AD3180" s="19"/>
      <c r="AE3180" s="19"/>
      <c r="AF3180" s="19"/>
      <c r="AG3180" s="19"/>
      <c r="AH3180" s="19"/>
      <c r="AI3180" s="19"/>
      <c r="AJ3180" s="19"/>
      <c r="AK3180" s="19"/>
      <c r="AL3180" s="19"/>
      <c r="AM3180" s="31">
        <v>213550</v>
      </c>
      <c r="AN3180" s="31">
        <v>1484720</v>
      </c>
      <c r="AO3180" s="31">
        <v>1622750.75</v>
      </c>
      <c r="AP3180" s="31">
        <v>1436712.9921875</v>
      </c>
      <c r="AQ3180" s="31">
        <v>1467665.77734375</v>
      </c>
      <c r="AR3180" s="31">
        <v>1357705.421875</v>
      </c>
      <c r="AS3180" s="31">
        <v>1501382.3828125</v>
      </c>
      <c r="AT3180" s="31">
        <v>1484410.2109375</v>
      </c>
      <c r="AU3180" s="31">
        <v>1343829.03125</v>
      </c>
      <c r="AV3180" s="31">
        <v>1656029.38671875</v>
      </c>
      <c r="AW3180" s="31">
        <v>1514877.3671875</v>
      </c>
      <c r="AX3180" s="31">
        <v>140600.46875</v>
      </c>
      <c r="AY3180" s="31">
        <v>88021.9375</v>
      </c>
      <c r="AZ3180" s="31">
        <v>228622.40625</v>
      </c>
    </row>
    <row r="3181" spans="1:52" ht="15" customHeight="1">
      <c r="A3181" s="29" t="s">
        <v>7527</v>
      </c>
      <c r="B3181" s="34">
        <v>36150</v>
      </c>
      <c r="C3181" s="28">
        <v>750</v>
      </c>
      <c r="D3181" s="28">
        <v>48</v>
      </c>
      <c r="E3181" s="28">
        <v>45</v>
      </c>
      <c r="F3181" s="29" t="s">
        <v>462</v>
      </c>
      <c r="G3181" s="29" t="s">
        <v>171</v>
      </c>
      <c r="H3181" s="28">
        <v>730</v>
      </c>
      <c r="I3181" s="29" t="s">
        <v>116</v>
      </c>
      <c r="J3181" s="33" t="s">
        <v>7526</v>
      </c>
      <c r="K3181" s="29" t="s">
        <v>178</v>
      </c>
      <c r="L3181" s="29" t="s">
        <v>7523</v>
      </c>
      <c r="M3181" s="29" t="s">
        <v>176</v>
      </c>
      <c r="N3181" s="28">
        <v>559164</v>
      </c>
      <c r="O3181" s="28">
        <v>6270281</v>
      </c>
      <c r="P3181" s="29" t="s">
        <v>7515</v>
      </c>
      <c r="Q3181" s="32" t="s">
        <v>174</v>
      </c>
      <c r="R3181" s="19"/>
      <c r="S3181" s="19"/>
      <c r="T3181" s="19"/>
      <c r="U3181" s="19"/>
      <c r="V3181" s="19"/>
      <c r="W3181" s="19"/>
      <c r="X3181" s="19"/>
      <c r="Y3181" s="19"/>
      <c r="Z3181" s="19"/>
      <c r="AA3181" s="19"/>
      <c r="AB3181" s="19"/>
      <c r="AC3181" s="19"/>
      <c r="AD3181" s="19"/>
      <c r="AE3181" s="19"/>
      <c r="AF3181" s="19"/>
      <c r="AG3181" s="19"/>
      <c r="AH3181" s="19"/>
      <c r="AI3181" s="19"/>
      <c r="AJ3181" s="19"/>
      <c r="AK3181" s="19"/>
      <c r="AL3181" s="19"/>
      <c r="AM3181" s="31">
        <v>26518</v>
      </c>
      <c r="AN3181" s="31">
        <v>1220743.375</v>
      </c>
      <c r="AO3181" s="31">
        <v>1391594.375</v>
      </c>
      <c r="AP3181" s="31">
        <v>1182542.41796875</v>
      </c>
      <c r="AQ3181" s="31">
        <v>1293130.79296875</v>
      </c>
      <c r="AR3181" s="31">
        <v>1142038.79296875</v>
      </c>
      <c r="AS3181" s="31">
        <v>1284707.984375</v>
      </c>
      <c r="AT3181" s="31">
        <v>1256464.203125</v>
      </c>
      <c r="AU3181" s="31">
        <v>1127870.27734375</v>
      </c>
      <c r="AV3181" s="31">
        <v>1416892.98828125</v>
      </c>
      <c r="AW3181" s="31">
        <v>1318892.2890625</v>
      </c>
      <c r="AX3181" s="31">
        <v>129621.984375</v>
      </c>
      <c r="AY3181" s="31">
        <v>78803.6171875</v>
      </c>
      <c r="AZ3181" s="31">
        <v>208425.6015625</v>
      </c>
    </row>
    <row r="3182" spans="1:52" ht="15" customHeight="1">
      <c r="A3182" s="29" t="s">
        <v>7525</v>
      </c>
      <c r="B3182" s="34">
        <v>36150</v>
      </c>
      <c r="C3182" s="28">
        <v>750</v>
      </c>
      <c r="D3182" s="28">
        <v>48</v>
      </c>
      <c r="E3182" s="28">
        <v>45</v>
      </c>
      <c r="F3182" s="29" t="s">
        <v>462</v>
      </c>
      <c r="G3182" s="29" t="s">
        <v>171</v>
      </c>
      <c r="H3182" s="28">
        <v>730</v>
      </c>
      <c r="I3182" s="29" t="s">
        <v>116</v>
      </c>
      <c r="J3182" s="33" t="s">
        <v>7524</v>
      </c>
      <c r="K3182" s="29" t="s">
        <v>178</v>
      </c>
      <c r="L3182" s="29" t="s">
        <v>7523</v>
      </c>
      <c r="M3182" s="29" t="s">
        <v>3593</v>
      </c>
      <c r="N3182" s="28">
        <v>559423</v>
      </c>
      <c r="O3182" s="28">
        <v>6270431</v>
      </c>
      <c r="P3182" s="29" t="s">
        <v>7515</v>
      </c>
      <c r="Q3182" s="32" t="s">
        <v>174</v>
      </c>
      <c r="R3182" s="19"/>
      <c r="S3182" s="19"/>
      <c r="T3182" s="19"/>
      <c r="U3182" s="19"/>
      <c r="V3182" s="19"/>
      <c r="W3182" s="19"/>
      <c r="X3182" s="19"/>
      <c r="Y3182" s="19"/>
      <c r="Z3182" s="19"/>
      <c r="AA3182" s="19"/>
      <c r="AB3182" s="19"/>
      <c r="AC3182" s="19"/>
      <c r="AD3182" s="19"/>
      <c r="AE3182" s="19"/>
      <c r="AF3182" s="19"/>
      <c r="AG3182" s="19"/>
      <c r="AH3182" s="19"/>
      <c r="AI3182" s="19"/>
      <c r="AJ3182" s="19"/>
      <c r="AK3182" s="19"/>
      <c r="AL3182" s="19"/>
      <c r="AM3182" s="31">
        <v>26518</v>
      </c>
      <c r="AN3182" s="31">
        <v>1220743.375</v>
      </c>
      <c r="AO3182" s="31">
        <v>1391594.375</v>
      </c>
      <c r="AP3182" s="31">
        <v>1182542.41796875</v>
      </c>
      <c r="AQ3182" s="31">
        <v>1293130.79296875</v>
      </c>
      <c r="AR3182" s="31">
        <v>1142038.79296875</v>
      </c>
      <c r="AS3182" s="31">
        <v>1284707.984375</v>
      </c>
      <c r="AT3182" s="31">
        <v>1256464.203125</v>
      </c>
      <c r="AU3182" s="31">
        <v>1127870.27734375</v>
      </c>
      <c r="AV3182" s="31">
        <v>1416892.98828125</v>
      </c>
      <c r="AW3182" s="31">
        <v>1318892.2890625</v>
      </c>
      <c r="AX3182" s="31">
        <v>129621.984375</v>
      </c>
      <c r="AY3182" s="31">
        <v>78803.6171875</v>
      </c>
      <c r="AZ3182" s="31">
        <v>208425.6015625</v>
      </c>
    </row>
    <row r="3183" spans="1:52" ht="15" customHeight="1">
      <c r="A3183" s="29" t="s">
        <v>7522</v>
      </c>
      <c r="B3183" s="34">
        <v>36150</v>
      </c>
      <c r="C3183" s="28">
        <v>750</v>
      </c>
      <c r="D3183" s="28">
        <v>48.2</v>
      </c>
      <c r="E3183" s="28">
        <v>45</v>
      </c>
      <c r="F3183" s="29" t="s">
        <v>2104</v>
      </c>
      <c r="G3183" s="29" t="s">
        <v>648</v>
      </c>
      <c r="H3183" s="28">
        <v>730</v>
      </c>
      <c r="I3183" s="29" t="s">
        <v>116</v>
      </c>
      <c r="J3183" s="33" t="s">
        <v>7521</v>
      </c>
      <c r="K3183" s="29" t="s">
        <v>178</v>
      </c>
      <c r="L3183" s="29" t="s">
        <v>7516</v>
      </c>
      <c r="M3183" s="29" t="s">
        <v>201</v>
      </c>
      <c r="N3183" s="28">
        <v>559683</v>
      </c>
      <c r="O3183" s="28">
        <v>6270582</v>
      </c>
      <c r="P3183" s="29" t="s">
        <v>7515</v>
      </c>
      <c r="Q3183" s="32" t="s">
        <v>174</v>
      </c>
      <c r="R3183" s="19"/>
      <c r="S3183" s="19"/>
      <c r="T3183" s="19"/>
      <c r="U3183" s="19"/>
      <c r="V3183" s="19"/>
      <c r="W3183" s="19"/>
      <c r="X3183" s="19"/>
      <c r="Y3183" s="19"/>
      <c r="Z3183" s="19"/>
      <c r="AA3183" s="19"/>
      <c r="AB3183" s="19"/>
      <c r="AC3183" s="19"/>
      <c r="AD3183" s="19"/>
      <c r="AE3183" s="19"/>
      <c r="AF3183" s="19"/>
      <c r="AG3183" s="19"/>
      <c r="AH3183" s="19"/>
      <c r="AI3183" s="19"/>
      <c r="AJ3183" s="19"/>
      <c r="AK3183" s="19"/>
      <c r="AL3183" s="19"/>
      <c r="AM3183" s="31">
        <v>26518</v>
      </c>
      <c r="AN3183" s="31">
        <v>1220743.375</v>
      </c>
      <c r="AO3183" s="31">
        <v>1391594.375</v>
      </c>
      <c r="AP3183" s="31">
        <v>1182542.41796875</v>
      </c>
      <c r="AQ3183" s="31">
        <v>1293130.79296875</v>
      </c>
      <c r="AR3183" s="31">
        <v>1142038.79296875</v>
      </c>
      <c r="AS3183" s="31">
        <v>1284707.984375</v>
      </c>
      <c r="AT3183" s="31">
        <v>1256464.203125</v>
      </c>
      <c r="AU3183" s="31">
        <v>1127870.27734375</v>
      </c>
      <c r="AV3183" s="31">
        <v>1416892.98828125</v>
      </c>
      <c r="AW3183" s="31">
        <v>1318892.2890625</v>
      </c>
      <c r="AX3183" s="31">
        <v>129621.984375</v>
      </c>
      <c r="AY3183" s="31">
        <v>78803.6171875</v>
      </c>
      <c r="AZ3183" s="31">
        <v>208425.6015625</v>
      </c>
    </row>
    <row r="3184" spans="1:52" ht="15" customHeight="1">
      <c r="A3184" s="29" t="s">
        <v>7520</v>
      </c>
      <c r="B3184" s="34">
        <v>36150</v>
      </c>
      <c r="C3184" s="28">
        <v>750</v>
      </c>
      <c r="D3184" s="28">
        <v>48.2</v>
      </c>
      <c r="E3184" s="28">
        <v>43.6</v>
      </c>
      <c r="F3184" s="29" t="s">
        <v>462</v>
      </c>
      <c r="G3184" s="29" t="s">
        <v>171</v>
      </c>
      <c r="H3184" s="28">
        <v>730</v>
      </c>
      <c r="I3184" s="29" t="s">
        <v>116</v>
      </c>
      <c r="J3184" s="33" t="s">
        <v>7519</v>
      </c>
      <c r="K3184" s="29" t="s">
        <v>178</v>
      </c>
      <c r="L3184" s="29" t="s">
        <v>7516</v>
      </c>
      <c r="M3184" s="29" t="s">
        <v>2357</v>
      </c>
      <c r="N3184" s="28">
        <v>559942</v>
      </c>
      <c r="O3184" s="28">
        <v>6270732</v>
      </c>
      <c r="P3184" s="29" t="s">
        <v>7515</v>
      </c>
      <c r="Q3184" s="32" t="s">
        <v>174</v>
      </c>
      <c r="R3184" s="19"/>
      <c r="S3184" s="19"/>
      <c r="T3184" s="19"/>
      <c r="U3184" s="19"/>
      <c r="V3184" s="19"/>
      <c r="W3184" s="19"/>
      <c r="X3184" s="19"/>
      <c r="Y3184" s="19"/>
      <c r="Z3184" s="19"/>
      <c r="AA3184" s="19"/>
      <c r="AB3184" s="19"/>
      <c r="AC3184" s="19"/>
      <c r="AD3184" s="19"/>
      <c r="AE3184" s="19"/>
      <c r="AF3184" s="19"/>
      <c r="AG3184" s="19"/>
      <c r="AH3184" s="19"/>
      <c r="AI3184" s="19"/>
      <c r="AJ3184" s="19"/>
      <c r="AK3184" s="19"/>
      <c r="AL3184" s="19"/>
      <c r="AM3184" s="31">
        <v>26518</v>
      </c>
      <c r="AN3184" s="31">
        <v>1220743.375</v>
      </c>
      <c r="AO3184" s="31">
        <v>1391594.375</v>
      </c>
      <c r="AP3184" s="31">
        <v>1182542.41796875</v>
      </c>
      <c r="AQ3184" s="31">
        <v>1293130.79296875</v>
      </c>
      <c r="AR3184" s="31">
        <v>1142038.79296875</v>
      </c>
      <c r="AS3184" s="31">
        <v>1284707.984375</v>
      </c>
      <c r="AT3184" s="31">
        <v>1256464.203125</v>
      </c>
      <c r="AU3184" s="31">
        <v>1127870.27734375</v>
      </c>
      <c r="AV3184" s="31">
        <v>1416892.98828125</v>
      </c>
      <c r="AW3184" s="31">
        <v>1318892.2890625</v>
      </c>
      <c r="AX3184" s="31">
        <v>129621.984375</v>
      </c>
      <c r="AY3184" s="31">
        <v>78803.6171875</v>
      </c>
      <c r="AZ3184" s="31">
        <v>208425.6015625</v>
      </c>
    </row>
    <row r="3185" spans="1:52" ht="15" customHeight="1">
      <c r="A3185" s="29" t="s">
        <v>7518</v>
      </c>
      <c r="B3185" s="34">
        <v>36150</v>
      </c>
      <c r="C3185" s="28">
        <v>750</v>
      </c>
      <c r="D3185" s="28">
        <v>48</v>
      </c>
      <c r="E3185" s="28">
        <v>45</v>
      </c>
      <c r="F3185" s="29" t="s">
        <v>2104</v>
      </c>
      <c r="G3185" s="29" t="s">
        <v>648</v>
      </c>
      <c r="H3185" s="28">
        <v>730</v>
      </c>
      <c r="I3185" s="29" t="s">
        <v>116</v>
      </c>
      <c r="J3185" s="33" t="s">
        <v>7517</v>
      </c>
      <c r="K3185" s="29" t="s">
        <v>178</v>
      </c>
      <c r="L3185" s="29" t="s">
        <v>7516</v>
      </c>
      <c r="M3185" s="29" t="s">
        <v>583</v>
      </c>
      <c r="N3185" s="28">
        <v>560201</v>
      </c>
      <c r="O3185" s="28">
        <v>6270883</v>
      </c>
      <c r="P3185" s="29" t="s">
        <v>7515</v>
      </c>
      <c r="Q3185" s="32" t="s">
        <v>174</v>
      </c>
      <c r="R3185" s="19"/>
      <c r="S3185" s="19"/>
      <c r="T3185" s="19"/>
      <c r="U3185" s="19"/>
      <c r="V3185" s="19"/>
      <c r="W3185" s="19"/>
      <c r="X3185" s="19"/>
      <c r="Y3185" s="19"/>
      <c r="Z3185" s="19"/>
      <c r="AA3185" s="19"/>
      <c r="AB3185" s="19"/>
      <c r="AC3185" s="19"/>
      <c r="AD3185" s="19"/>
      <c r="AE3185" s="19"/>
      <c r="AF3185" s="19"/>
      <c r="AG3185" s="19"/>
      <c r="AH3185" s="19"/>
      <c r="AI3185" s="19"/>
      <c r="AJ3185" s="19"/>
      <c r="AK3185" s="19"/>
      <c r="AL3185" s="19"/>
      <c r="AM3185" s="31">
        <v>26518</v>
      </c>
      <c r="AN3185" s="31">
        <v>1220743.375</v>
      </c>
      <c r="AO3185" s="31">
        <v>1391594.375</v>
      </c>
      <c r="AP3185" s="31">
        <v>1182542.41796875</v>
      </c>
      <c r="AQ3185" s="31">
        <v>1293130.79296875</v>
      </c>
      <c r="AR3185" s="31">
        <v>1142038.79296875</v>
      </c>
      <c r="AS3185" s="31">
        <v>1284707.984375</v>
      </c>
      <c r="AT3185" s="31">
        <v>1256464.203125</v>
      </c>
      <c r="AU3185" s="31">
        <v>1127870.27734375</v>
      </c>
      <c r="AV3185" s="31">
        <v>1416892.98828125</v>
      </c>
      <c r="AW3185" s="31">
        <v>1318892.2890625</v>
      </c>
      <c r="AX3185" s="31">
        <v>129621.984375</v>
      </c>
      <c r="AY3185" s="31">
        <v>78803.6171875</v>
      </c>
      <c r="AZ3185" s="31">
        <v>208425.6015625</v>
      </c>
    </row>
    <row r="3186" spans="1:52" ht="15" customHeight="1">
      <c r="A3186" s="29" t="s">
        <v>7514</v>
      </c>
      <c r="B3186" s="34">
        <v>36130</v>
      </c>
      <c r="C3186" s="28">
        <v>750</v>
      </c>
      <c r="D3186" s="28">
        <v>48</v>
      </c>
      <c r="E3186" s="28">
        <v>50</v>
      </c>
      <c r="F3186" s="29" t="s">
        <v>2104</v>
      </c>
      <c r="G3186" s="29" t="s">
        <v>7509</v>
      </c>
      <c r="H3186" s="28">
        <v>730</v>
      </c>
      <c r="I3186" s="29" t="s">
        <v>116</v>
      </c>
      <c r="J3186" s="33" t="s">
        <v>7513</v>
      </c>
      <c r="K3186" s="29" t="s">
        <v>178</v>
      </c>
      <c r="L3186" s="29" t="s">
        <v>7512</v>
      </c>
      <c r="M3186" s="29" t="s">
        <v>3700</v>
      </c>
      <c r="N3186" s="28">
        <v>574000</v>
      </c>
      <c r="O3186" s="28">
        <v>6256075</v>
      </c>
      <c r="P3186" s="29" t="s">
        <v>7511</v>
      </c>
      <c r="Q3186" s="32" t="s">
        <v>174</v>
      </c>
      <c r="R3186" s="19"/>
      <c r="S3186" s="19"/>
      <c r="T3186" s="19"/>
      <c r="U3186" s="19"/>
      <c r="V3186" s="19"/>
      <c r="W3186" s="19"/>
      <c r="X3186" s="19"/>
      <c r="Y3186" s="19"/>
      <c r="Z3186" s="19"/>
      <c r="AA3186" s="19"/>
      <c r="AB3186" s="19"/>
      <c r="AC3186" s="19"/>
      <c r="AD3186" s="19"/>
      <c r="AE3186" s="19"/>
      <c r="AF3186" s="19"/>
      <c r="AG3186" s="19"/>
      <c r="AH3186" s="19"/>
      <c r="AI3186" s="19"/>
      <c r="AJ3186" s="19"/>
      <c r="AK3186" s="19"/>
      <c r="AL3186" s="19"/>
      <c r="AM3186" s="31">
        <v>179600</v>
      </c>
      <c r="AN3186" s="31">
        <v>1657041</v>
      </c>
      <c r="AO3186" s="31">
        <v>1797720</v>
      </c>
      <c r="AP3186" s="31">
        <v>1461672.25</v>
      </c>
      <c r="AQ3186" s="31">
        <v>1521702</v>
      </c>
      <c r="AR3186" s="31">
        <v>1484786</v>
      </c>
      <c r="AS3186" s="31">
        <v>1597217</v>
      </c>
      <c r="AT3186" s="31">
        <v>1592975.5</v>
      </c>
      <c r="AU3186" s="31">
        <v>1426603.3046875</v>
      </c>
      <c r="AV3186" s="31">
        <v>1702391.9375</v>
      </c>
      <c r="AW3186" s="31">
        <v>1610309.41796875</v>
      </c>
      <c r="AX3186" s="31">
        <v>159107.265625</v>
      </c>
      <c r="AY3186" s="31">
        <v>86190.4296875</v>
      </c>
      <c r="AZ3186" s="31">
        <v>245297.6953125</v>
      </c>
    </row>
    <row r="3187" spans="1:52" ht="15" customHeight="1">
      <c r="A3187" s="29" t="s">
        <v>7510</v>
      </c>
      <c r="B3187" s="34">
        <v>36130</v>
      </c>
      <c r="C3187" s="28">
        <v>750</v>
      </c>
      <c r="D3187" s="28">
        <v>48</v>
      </c>
      <c r="E3187" s="28">
        <v>50</v>
      </c>
      <c r="F3187" s="29" t="s">
        <v>2104</v>
      </c>
      <c r="G3187" s="29" t="s">
        <v>2360</v>
      </c>
      <c r="H3187" s="28">
        <v>730</v>
      </c>
      <c r="I3187" s="29" t="s">
        <v>116</v>
      </c>
      <c r="J3187" s="33" t="s">
        <v>7508</v>
      </c>
      <c r="K3187" s="29" t="s">
        <v>178</v>
      </c>
      <c r="L3187" s="29" t="s">
        <v>7507</v>
      </c>
      <c r="M3187" s="29" t="s">
        <v>2515</v>
      </c>
      <c r="N3187" s="28">
        <v>573761</v>
      </c>
      <c r="O3187" s="28">
        <v>6256169</v>
      </c>
      <c r="P3187" s="29" t="s">
        <v>7506</v>
      </c>
      <c r="Q3187" s="32" t="s">
        <v>174</v>
      </c>
      <c r="R3187" s="19"/>
      <c r="S3187" s="19"/>
      <c r="T3187" s="19"/>
      <c r="U3187" s="19"/>
      <c r="V3187" s="19"/>
      <c r="W3187" s="19"/>
      <c r="X3187" s="19"/>
      <c r="Y3187" s="19"/>
      <c r="Z3187" s="19"/>
      <c r="AA3187" s="19"/>
      <c r="AB3187" s="19"/>
      <c r="AC3187" s="19"/>
      <c r="AD3187" s="19"/>
      <c r="AE3187" s="19"/>
      <c r="AF3187" s="19"/>
      <c r="AG3187" s="19"/>
      <c r="AH3187" s="19"/>
      <c r="AI3187" s="19"/>
      <c r="AJ3187" s="19"/>
      <c r="AK3187" s="19"/>
      <c r="AL3187" s="19"/>
      <c r="AM3187" s="31">
        <v>179510</v>
      </c>
      <c r="AN3187" s="31">
        <v>1776130</v>
      </c>
      <c r="AO3187" s="31">
        <v>1874889</v>
      </c>
      <c r="AP3187" s="31">
        <v>1578366.5</v>
      </c>
      <c r="AQ3187" s="31">
        <v>1622811.5</v>
      </c>
      <c r="AR3187" s="31">
        <v>1588488</v>
      </c>
      <c r="AS3187" s="31">
        <v>1681993.5</v>
      </c>
      <c r="AT3187" s="31">
        <v>1690219</v>
      </c>
      <c r="AU3187" s="31">
        <v>1537075.921875</v>
      </c>
      <c r="AV3187" s="31">
        <v>1834203.3671875</v>
      </c>
      <c r="AW3187" s="31">
        <v>1750019.70703125</v>
      </c>
      <c r="AX3187" s="31">
        <v>171069.375</v>
      </c>
      <c r="AY3187" s="31">
        <v>89177.4375</v>
      </c>
      <c r="AZ3187" s="31">
        <v>260246.8125</v>
      </c>
    </row>
    <row r="3188" spans="1:52" ht="15" customHeight="1">
      <c r="A3188" s="29" t="s">
        <v>7505</v>
      </c>
      <c r="B3188" s="34">
        <v>36265</v>
      </c>
      <c r="C3188" s="28">
        <v>750</v>
      </c>
      <c r="D3188" s="28">
        <v>48</v>
      </c>
      <c r="E3188" s="28">
        <v>50</v>
      </c>
      <c r="F3188" s="29" t="s">
        <v>2104</v>
      </c>
      <c r="G3188" s="29" t="s">
        <v>171</v>
      </c>
      <c r="H3188" s="28">
        <v>730</v>
      </c>
      <c r="I3188" s="29" t="s">
        <v>116</v>
      </c>
      <c r="J3188" s="33" t="s">
        <v>7504</v>
      </c>
      <c r="K3188" s="29" t="s">
        <v>178</v>
      </c>
      <c r="L3188" s="29" t="s">
        <v>7503</v>
      </c>
      <c r="M3188" s="29" t="s">
        <v>216</v>
      </c>
      <c r="N3188" s="28">
        <v>573388</v>
      </c>
      <c r="O3188" s="28">
        <v>6256574</v>
      </c>
      <c r="P3188" s="29" t="s">
        <v>7502</v>
      </c>
      <c r="Q3188" s="32" t="s">
        <v>174</v>
      </c>
      <c r="R3188" s="19"/>
      <c r="S3188" s="19"/>
      <c r="T3188" s="19"/>
      <c r="U3188" s="19"/>
      <c r="V3188" s="19"/>
      <c r="W3188" s="19"/>
      <c r="X3188" s="19"/>
      <c r="Y3188" s="19"/>
      <c r="Z3188" s="19"/>
      <c r="AA3188" s="19"/>
      <c r="AB3188" s="19"/>
      <c r="AC3188" s="19"/>
      <c r="AD3188" s="19"/>
      <c r="AE3188" s="19"/>
      <c r="AF3188" s="19"/>
      <c r="AG3188" s="19"/>
      <c r="AH3188" s="19"/>
      <c r="AI3188" s="19"/>
      <c r="AJ3188" s="19"/>
      <c r="AK3188" s="19"/>
      <c r="AL3188" s="19"/>
      <c r="AM3188" s="19"/>
      <c r="AN3188" s="31">
        <v>1046365</v>
      </c>
      <c r="AO3188" s="31">
        <v>1751676</v>
      </c>
      <c r="AP3188" s="31">
        <v>1466431</v>
      </c>
      <c r="AQ3188" s="31">
        <v>1499361.5</v>
      </c>
      <c r="AR3188" s="31">
        <v>1429396</v>
      </c>
      <c r="AS3188" s="31">
        <v>1433839</v>
      </c>
      <c r="AT3188" s="31">
        <v>1522629</v>
      </c>
      <c r="AU3188" s="31">
        <v>1370580.984375</v>
      </c>
      <c r="AV3188" s="31">
        <v>1627381.0546875</v>
      </c>
      <c r="AW3188" s="31">
        <v>1513810.13671875</v>
      </c>
      <c r="AX3188" s="31">
        <v>151835.125</v>
      </c>
      <c r="AY3188" s="31">
        <v>79727.671875</v>
      </c>
      <c r="AZ3188" s="31">
        <v>231562.796875</v>
      </c>
    </row>
    <row r="3189" spans="1:52" ht="15" customHeight="1">
      <c r="A3189" s="29" t="s">
        <v>7501</v>
      </c>
      <c r="B3189" s="34">
        <v>36265</v>
      </c>
      <c r="C3189" s="28">
        <v>750</v>
      </c>
      <c r="D3189" s="28">
        <v>48</v>
      </c>
      <c r="E3189" s="28">
        <v>45</v>
      </c>
      <c r="F3189" s="29" t="s">
        <v>2104</v>
      </c>
      <c r="G3189" s="29" t="s">
        <v>171</v>
      </c>
      <c r="H3189" s="28">
        <v>730</v>
      </c>
      <c r="I3189" s="29" t="s">
        <v>116</v>
      </c>
      <c r="J3189" s="33" t="s">
        <v>7500</v>
      </c>
      <c r="K3189" s="29" t="s">
        <v>178</v>
      </c>
      <c r="L3189" s="29" t="s">
        <v>7499</v>
      </c>
      <c r="M3189" s="29" t="s">
        <v>216</v>
      </c>
      <c r="N3189" s="28">
        <v>573522</v>
      </c>
      <c r="O3189" s="28">
        <v>6256264</v>
      </c>
      <c r="P3189" s="29" t="s">
        <v>7498</v>
      </c>
      <c r="Q3189" s="32" t="s">
        <v>174</v>
      </c>
      <c r="R3189" s="19"/>
      <c r="S3189" s="19"/>
      <c r="T3189" s="19"/>
      <c r="U3189" s="19"/>
      <c r="V3189" s="19"/>
      <c r="W3189" s="19"/>
      <c r="X3189" s="19"/>
      <c r="Y3189" s="19"/>
      <c r="Z3189" s="19"/>
      <c r="AA3189" s="19"/>
      <c r="AB3189" s="19"/>
      <c r="AC3189" s="19"/>
      <c r="AD3189" s="19"/>
      <c r="AE3189" s="19"/>
      <c r="AF3189" s="19"/>
      <c r="AG3189" s="19"/>
      <c r="AH3189" s="19"/>
      <c r="AI3189" s="19"/>
      <c r="AJ3189" s="19"/>
      <c r="AK3189" s="19"/>
      <c r="AL3189" s="19"/>
      <c r="AM3189" s="19"/>
      <c r="AN3189" s="31">
        <v>1094500</v>
      </c>
      <c r="AO3189" s="31">
        <v>1805584</v>
      </c>
      <c r="AP3189" s="31">
        <v>1508409.5</v>
      </c>
      <c r="AQ3189" s="31">
        <v>1300851</v>
      </c>
      <c r="AR3189" s="31">
        <v>1506669</v>
      </c>
      <c r="AS3189" s="31">
        <v>1614619</v>
      </c>
      <c r="AT3189" s="31">
        <v>1612758</v>
      </c>
      <c r="AU3189" s="31">
        <v>1447551.28125</v>
      </c>
      <c r="AV3189" s="31">
        <v>1733436.1328125</v>
      </c>
      <c r="AW3189" s="31">
        <v>1652311.45703125</v>
      </c>
      <c r="AX3189" s="31">
        <v>163800.1875</v>
      </c>
      <c r="AY3189" s="31">
        <v>84405.140625</v>
      </c>
      <c r="AZ3189" s="31">
        <v>248205.328125</v>
      </c>
    </row>
    <row r="3190" spans="1:52" ht="15" customHeight="1">
      <c r="A3190" s="29" t="s">
        <v>7497</v>
      </c>
      <c r="B3190" s="34">
        <v>36150</v>
      </c>
      <c r="C3190" s="28">
        <v>660</v>
      </c>
      <c r="D3190" s="28">
        <v>47</v>
      </c>
      <c r="E3190" s="28">
        <v>45</v>
      </c>
      <c r="F3190" s="29" t="s">
        <v>220</v>
      </c>
      <c r="G3190" s="29" t="s">
        <v>7481</v>
      </c>
      <c r="H3190" s="28">
        <v>730</v>
      </c>
      <c r="I3190" s="29" t="s">
        <v>116</v>
      </c>
      <c r="J3190" s="33" t="s">
        <v>7496</v>
      </c>
      <c r="K3190" s="29" t="s">
        <v>178</v>
      </c>
      <c r="L3190" s="29" t="s">
        <v>7485</v>
      </c>
      <c r="M3190" s="29" t="s">
        <v>5685</v>
      </c>
      <c r="N3190" s="28">
        <v>573747</v>
      </c>
      <c r="O3190" s="28">
        <v>6277852</v>
      </c>
      <c r="P3190" s="29" t="s">
        <v>7483</v>
      </c>
      <c r="Q3190" s="32" t="s">
        <v>174</v>
      </c>
      <c r="R3190" s="19"/>
      <c r="S3190" s="19"/>
      <c r="T3190" s="19"/>
      <c r="U3190" s="19"/>
      <c r="V3190" s="19"/>
      <c r="W3190" s="19"/>
      <c r="X3190" s="19"/>
      <c r="Y3190" s="19"/>
      <c r="Z3190" s="19"/>
      <c r="AA3190" s="19"/>
      <c r="AB3190" s="19"/>
      <c r="AC3190" s="19"/>
      <c r="AD3190" s="19"/>
      <c r="AE3190" s="19"/>
      <c r="AF3190" s="19"/>
      <c r="AG3190" s="19"/>
      <c r="AH3190" s="19"/>
      <c r="AI3190" s="19"/>
      <c r="AJ3190" s="19"/>
      <c r="AK3190" s="19"/>
      <c r="AL3190" s="19"/>
      <c r="AM3190" s="31">
        <v>19736</v>
      </c>
      <c r="AN3190" s="31">
        <v>1342642</v>
      </c>
      <c r="AO3190" s="31">
        <v>1499559.625</v>
      </c>
      <c r="AP3190" s="31">
        <v>1303249.21875</v>
      </c>
      <c r="AQ3190" s="31">
        <v>1355939.4140625</v>
      </c>
      <c r="AR3190" s="31">
        <v>1285867.2109375</v>
      </c>
      <c r="AS3190" s="31">
        <v>1411899</v>
      </c>
      <c r="AT3190" s="31">
        <v>1409485.203125</v>
      </c>
      <c r="AU3190" s="31">
        <v>1219024.9609375</v>
      </c>
      <c r="AV3190" s="31">
        <v>1470704.6640625</v>
      </c>
      <c r="AW3190" s="31">
        <v>1397816.28125</v>
      </c>
      <c r="AX3190" s="31">
        <v>143008.8125</v>
      </c>
      <c r="AY3190" s="31">
        <v>85806.125</v>
      </c>
      <c r="AZ3190" s="31">
        <v>228814.9375</v>
      </c>
    </row>
    <row r="3191" spans="1:52" ht="15" customHeight="1">
      <c r="A3191" s="29" t="s">
        <v>7495</v>
      </c>
      <c r="B3191" s="34">
        <v>36150</v>
      </c>
      <c r="C3191" s="28">
        <v>660</v>
      </c>
      <c r="D3191" s="28">
        <v>47</v>
      </c>
      <c r="E3191" s="28">
        <v>45</v>
      </c>
      <c r="F3191" s="29" t="s">
        <v>220</v>
      </c>
      <c r="G3191" s="29" t="s">
        <v>7481</v>
      </c>
      <c r="H3191" s="28">
        <v>730</v>
      </c>
      <c r="I3191" s="29" t="s">
        <v>116</v>
      </c>
      <c r="J3191" s="33" t="s">
        <v>7494</v>
      </c>
      <c r="K3191" s="29" t="s">
        <v>178</v>
      </c>
      <c r="L3191" s="29" t="s">
        <v>7485</v>
      </c>
      <c r="M3191" s="29" t="s">
        <v>2488</v>
      </c>
      <c r="N3191" s="28">
        <v>573673</v>
      </c>
      <c r="O3191" s="28">
        <v>6277670</v>
      </c>
      <c r="P3191" s="29" t="s">
        <v>7483</v>
      </c>
      <c r="Q3191" s="32" t="s">
        <v>174</v>
      </c>
      <c r="R3191" s="19"/>
      <c r="S3191" s="19"/>
      <c r="T3191" s="19"/>
      <c r="U3191" s="19"/>
      <c r="V3191" s="19"/>
      <c r="W3191" s="19"/>
      <c r="X3191" s="19"/>
      <c r="Y3191" s="19"/>
      <c r="Z3191" s="19"/>
      <c r="AA3191" s="19"/>
      <c r="AB3191" s="19"/>
      <c r="AC3191" s="19"/>
      <c r="AD3191" s="19"/>
      <c r="AE3191" s="19"/>
      <c r="AF3191" s="19"/>
      <c r="AG3191" s="19"/>
      <c r="AH3191" s="19"/>
      <c r="AI3191" s="19"/>
      <c r="AJ3191" s="19"/>
      <c r="AK3191" s="19"/>
      <c r="AL3191" s="19"/>
      <c r="AM3191" s="31">
        <v>19736</v>
      </c>
      <c r="AN3191" s="31">
        <v>1342642</v>
      </c>
      <c r="AO3191" s="31">
        <v>1499559.625</v>
      </c>
      <c r="AP3191" s="31">
        <v>1303249.21875</v>
      </c>
      <c r="AQ3191" s="31">
        <v>1355939.4140625</v>
      </c>
      <c r="AR3191" s="31">
        <v>1285867.2109375</v>
      </c>
      <c r="AS3191" s="31">
        <v>1411899</v>
      </c>
      <c r="AT3191" s="31">
        <v>1409485.203125</v>
      </c>
      <c r="AU3191" s="31">
        <v>1219024.9609375</v>
      </c>
      <c r="AV3191" s="31">
        <v>1470704.6640625</v>
      </c>
      <c r="AW3191" s="31">
        <v>1397816.28125</v>
      </c>
      <c r="AX3191" s="31">
        <v>143008.8125</v>
      </c>
      <c r="AY3191" s="31">
        <v>85806.125</v>
      </c>
      <c r="AZ3191" s="31">
        <v>228814.9375</v>
      </c>
    </row>
    <row r="3192" spans="1:52" ht="15" customHeight="1">
      <c r="A3192" s="29" t="s">
        <v>7493</v>
      </c>
      <c r="B3192" s="34">
        <v>36150</v>
      </c>
      <c r="C3192" s="28">
        <v>660</v>
      </c>
      <c r="D3192" s="28">
        <v>47</v>
      </c>
      <c r="E3192" s="28">
        <v>45</v>
      </c>
      <c r="F3192" s="29" t="s">
        <v>220</v>
      </c>
      <c r="G3192" s="29" t="s">
        <v>7481</v>
      </c>
      <c r="H3192" s="28">
        <v>730</v>
      </c>
      <c r="I3192" s="29" t="s">
        <v>116</v>
      </c>
      <c r="J3192" s="33" t="s">
        <v>7492</v>
      </c>
      <c r="K3192" s="29" t="s">
        <v>178</v>
      </c>
      <c r="L3192" s="29" t="s">
        <v>7485</v>
      </c>
      <c r="M3192" s="29" t="s">
        <v>7491</v>
      </c>
      <c r="N3192" s="28">
        <v>573599</v>
      </c>
      <c r="O3192" s="28">
        <v>6277487</v>
      </c>
      <c r="P3192" s="29" t="s">
        <v>7483</v>
      </c>
      <c r="Q3192" s="32" t="s">
        <v>174</v>
      </c>
      <c r="R3192" s="19"/>
      <c r="S3192" s="19"/>
      <c r="T3192" s="19"/>
      <c r="U3192" s="19"/>
      <c r="V3192" s="19"/>
      <c r="W3192" s="19"/>
      <c r="X3192" s="19"/>
      <c r="Y3192" s="19"/>
      <c r="Z3192" s="19"/>
      <c r="AA3192" s="19"/>
      <c r="AB3192" s="19"/>
      <c r="AC3192" s="19"/>
      <c r="AD3192" s="19"/>
      <c r="AE3192" s="19"/>
      <c r="AF3192" s="19"/>
      <c r="AG3192" s="19"/>
      <c r="AH3192" s="19"/>
      <c r="AI3192" s="19"/>
      <c r="AJ3192" s="19"/>
      <c r="AK3192" s="19"/>
      <c r="AL3192" s="19"/>
      <c r="AM3192" s="31">
        <v>19736</v>
      </c>
      <c r="AN3192" s="31">
        <v>1342642</v>
      </c>
      <c r="AO3192" s="31">
        <v>1499559.625</v>
      </c>
      <c r="AP3192" s="31">
        <v>1303249.21875</v>
      </c>
      <c r="AQ3192" s="31">
        <v>1355939.4140625</v>
      </c>
      <c r="AR3192" s="31">
        <v>1285867.2109375</v>
      </c>
      <c r="AS3192" s="31">
        <v>1411899</v>
      </c>
      <c r="AT3192" s="31">
        <v>1409485.203125</v>
      </c>
      <c r="AU3192" s="31">
        <v>1219024.9609375</v>
      </c>
      <c r="AV3192" s="31">
        <v>1470704.6640625</v>
      </c>
      <c r="AW3192" s="31">
        <v>1397816.28125</v>
      </c>
      <c r="AX3192" s="31">
        <v>143008.8125</v>
      </c>
      <c r="AY3192" s="31">
        <v>85806.125</v>
      </c>
      <c r="AZ3192" s="31">
        <v>228814.9375</v>
      </c>
    </row>
    <row r="3193" spans="1:52" ht="15" customHeight="1">
      <c r="A3193" s="29" t="s">
        <v>7490</v>
      </c>
      <c r="B3193" s="34">
        <v>36150</v>
      </c>
      <c r="C3193" s="28">
        <v>660</v>
      </c>
      <c r="D3193" s="28">
        <v>47</v>
      </c>
      <c r="E3193" s="28">
        <v>45</v>
      </c>
      <c r="F3193" s="29" t="s">
        <v>220</v>
      </c>
      <c r="G3193" s="29" t="s">
        <v>7481</v>
      </c>
      <c r="H3193" s="28">
        <v>730</v>
      </c>
      <c r="I3193" s="29" t="s">
        <v>116</v>
      </c>
      <c r="J3193" s="33" t="s">
        <v>7489</v>
      </c>
      <c r="K3193" s="29" t="s">
        <v>178</v>
      </c>
      <c r="L3193" s="29" t="s">
        <v>7485</v>
      </c>
      <c r="M3193" s="29" t="s">
        <v>7488</v>
      </c>
      <c r="N3193" s="28">
        <v>573939</v>
      </c>
      <c r="O3193" s="28">
        <v>6277851</v>
      </c>
      <c r="P3193" s="29" t="s">
        <v>7483</v>
      </c>
      <c r="Q3193" s="32" t="s">
        <v>174</v>
      </c>
      <c r="R3193" s="19"/>
      <c r="S3193" s="19"/>
      <c r="T3193" s="19"/>
      <c r="U3193" s="19"/>
      <c r="V3193" s="19"/>
      <c r="W3193" s="19"/>
      <c r="X3193" s="19"/>
      <c r="Y3193" s="19"/>
      <c r="Z3193" s="19"/>
      <c r="AA3193" s="19"/>
      <c r="AB3193" s="19"/>
      <c r="AC3193" s="19"/>
      <c r="AD3193" s="19"/>
      <c r="AE3193" s="19"/>
      <c r="AF3193" s="19"/>
      <c r="AG3193" s="19"/>
      <c r="AH3193" s="19"/>
      <c r="AI3193" s="19"/>
      <c r="AJ3193" s="19"/>
      <c r="AK3193" s="19"/>
      <c r="AL3193" s="19"/>
      <c r="AM3193" s="31">
        <v>19736</v>
      </c>
      <c r="AN3193" s="31">
        <v>1342642</v>
      </c>
      <c r="AO3193" s="31">
        <v>1499559.625</v>
      </c>
      <c r="AP3193" s="31">
        <v>1303249.21875</v>
      </c>
      <c r="AQ3193" s="31">
        <v>1355939.4140625</v>
      </c>
      <c r="AR3193" s="31">
        <v>1285867.2109375</v>
      </c>
      <c r="AS3193" s="31">
        <v>1411899</v>
      </c>
      <c r="AT3193" s="31">
        <v>1409485.203125</v>
      </c>
      <c r="AU3193" s="31">
        <v>1219024.9609375</v>
      </c>
      <c r="AV3193" s="31">
        <v>1470704.6640625</v>
      </c>
      <c r="AW3193" s="31">
        <v>1397816.28125</v>
      </c>
      <c r="AX3193" s="31">
        <v>143008.8125</v>
      </c>
      <c r="AY3193" s="31">
        <v>85806.125</v>
      </c>
      <c r="AZ3193" s="31">
        <v>228814.9375</v>
      </c>
    </row>
    <row r="3194" spans="1:52" ht="15" customHeight="1">
      <c r="A3194" s="29" t="s">
        <v>7487</v>
      </c>
      <c r="B3194" s="34">
        <v>36150</v>
      </c>
      <c r="C3194" s="28">
        <v>660</v>
      </c>
      <c r="D3194" s="28">
        <v>47</v>
      </c>
      <c r="E3194" s="28">
        <v>45</v>
      </c>
      <c r="F3194" s="29" t="s">
        <v>220</v>
      </c>
      <c r="G3194" s="29" t="s">
        <v>7481</v>
      </c>
      <c r="H3194" s="28">
        <v>730</v>
      </c>
      <c r="I3194" s="29" t="s">
        <v>116</v>
      </c>
      <c r="J3194" s="33" t="s">
        <v>7486</v>
      </c>
      <c r="K3194" s="29" t="s">
        <v>178</v>
      </c>
      <c r="L3194" s="29" t="s">
        <v>7485</v>
      </c>
      <c r="M3194" s="29" t="s">
        <v>7484</v>
      </c>
      <c r="N3194" s="28">
        <v>573862</v>
      </c>
      <c r="O3194" s="28">
        <v>6277660</v>
      </c>
      <c r="P3194" s="29" t="s">
        <v>7483</v>
      </c>
      <c r="Q3194" s="32" t="s">
        <v>174</v>
      </c>
      <c r="R3194" s="19"/>
      <c r="S3194" s="19"/>
      <c r="T3194" s="19"/>
      <c r="U3194" s="19"/>
      <c r="V3194" s="19"/>
      <c r="W3194" s="19"/>
      <c r="X3194" s="19"/>
      <c r="Y3194" s="19"/>
      <c r="Z3194" s="19"/>
      <c r="AA3194" s="19"/>
      <c r="AB3194" s="19"/>
      <c r="AC3194" s="19"/>
      <c r="AD3194" s="19"/>
      <c r="AE3194" s="19"/>
      <c r="AF3194" s="19"/>
      <c r="AG3194" s="19"/>
      <c r="AH3194" s="19"/>
      <c r="AI3194" s="19"/>
      <c r="AJ3194" s="19"/>
      <c r="AK3194" s="19"/>
      <c r="AL3194" s="19"/>
      <c r="AM3194" s="31">
        <v>19736</v>
      </c>
      <c r="AN3194" s="31">
        <v>1342642</v>
      </c>
      <c r="AO3194" s="31">
        <v>1499559.625</v>
      </c>
      <c r="AP3194" s="31">
        <v>1303249.21875</v>
      </c>
      <c r="AQ3194" s="31">
        <v>1355939.4140625</v>
      </c>
      <c r="AR3194" s="31">
        <v>1285867.2109375</v>
      </c>
      <c r="AS3194" s="31">
        <v>1411899</v>
      </c>
      <c r="AT3194" s="31">
        <v>1409485.203125</v>
      </c>
      <c r="AU3194" s="31">
        <v>1219024.9609375</v>
      </c>
      <c r="AV3194" s="31">
        <v>1470704.6640625</v>
      </c>
      <c r="AW3194" s="31">
        <v>1397816.28125</v>
      </c>
      <c r="AX3194" s="31">
        <v>143008.8125</v>
      </c>
      <c r="AY3194" s="31">
        <v>85806.125</v>
      </c>
      <c r="AZ3194" s="31">
        <v>228814.9375</v>
      </c>
    </row>
    <row r="3195" spans="1:52" ht="15" customHeight="1">
      <c r="A3195" s="29" t="s">
        <v>7482</v>
      </c>
      <c r="B3195" s="34">
        <v>36600</v>
      </c>
      <c r="C3195" s="28">
        <v>750</v>
      </c>
      <c r="D3195" s="28">
        <v>48.2</v>
      </c>
      <c r="E3195" s="28">
        <v>45</v>
      </c>
      <c r="F3195" s="29" t="s">
        <v>2104</v>
      </c>
      <c r="G3195" s="29" t="s">
        <v>7469</v>
      </c>
      <c r="H3195" s="28">
        <v>730</v>
      </c>
      <c r="I3195" s="29" t="s">
        <v>116</v>
      </c>
      <c r="J3195" s="33" t="s">
        <v>7480</v>
      </c>
      <c r="K3195" s="29" t="s">
        <v>178</v>
      </c>
      <c r="L3195" s="29" t="s">
        <v>7472</v>
      </c>
      <c r="M3195" s="29" t="s">
        <v>795</v>
      </c>
      <c r="N3195" s="28">
        <v>575011</v>
      </c>
      <c r="O3195" s="28">
        <v>6276515</v>
      </c>
      <c r="P3195" s="29" t="s">
        <v>7471</v>
      </c>
      <c r="Q3195" s="32" t="s">
        <v>174</v>
      </c>
      <c r="R3195" s="19"/>
      <c r="S3195" s="19"/>
      <c r="T3195" s="19"/>
      <c r="U3195" s="19"/>
      <c r="V3195" s="19"/>
      <c r="W3195" s="19"/>
      <c r="X3195" s="19"/>
      <c r="Y3195" s="19"/>
      <c r="Z3195" s="19"/>
      <c r="AA3195" s="19"/>
      <c r="AB3195" s="19"/>
      <c r="AC3195" s="19"/>
      <c r="AD3195" s="19"/>
      <c r="AE3195" s="19"/>
      <c r="AF3195" s="19"/>
      <c r="AG3195" s="19"/>
      <c r="AH3195" s="19"/>
      <c r="AI3195" s="19"/>
      <c r="AJ3195" s="19"/>
      <c r="AK3195" s="19"/>
      <c r="AL3195" s="19"/>
      <c r="AM3195" s="19"/>
      <c r="AN3195" s="19"/>
      <c r="AO3195" s="31">
        <v>1093025.75</v>
      </c>
      <c r="AP3195" s="31">
        <v>1605161.5625</v>
      </c>
      <c r="AQ3195" s="31">
        <v>1645069.6875</v>
      </c>
      <c r="AR3195" s="31">
        <v>1544349.9375</v>
      </c>
      <c r="AS3195" s="31">
        <v>1714462.3125</v>
      </c>
      <c r="AT3195" s="31">
        <v>1683389.4375</v>
      </c>
      <c r="AU3195" s="31">
        <v>1488482.72265625</v>
      </c>
      <c r="AV3195" s="31">
        <v>1853753.796875</v>
      </c>
      <c r="AW3195" s="31">
        <v>1701999.80859375</v>
      </c>
      <c r="AX3195" s="31">
        <v>165605.984375</v>
      </c>
      <c r="AY3195" s="31">
        <v>102109.0078125</v>
      </c>
      <c r="AZ3195" s="31">
        <v>267714.9921875</v>
      </c>
    </row>
    <row r="3196" spans="1:52" ht="15" customHeight="1">
      <c r="A3196" s="29" t="s">
        <v>7479</v>
      </c>
      <c r="B3196" s="34">
        <v>36600</v>
      </c>
      <c r="C3196" s="28">
        <v>750</v>
      </c>
      <c r="D3196" s="28">
        <v>48</v>
      </c>
      <c r="E3196" s="28">
        <v>45</v>
      </c>
      <c r="F3196" s="29" t="s">
        <v>2104</v>
      </c>
      <c r="G3196" s="29" t="s">
        <v>7469</v>
      </c>
      <c r="H3196" s="28">
        <v>730</v>
      </c>
      <c r="I3196" s="29" t="s">
        <v>116</v>
      </c>
      <c r="J3196" s="33" t="s">
        <v>7478</v>
      </c>
      <c r="K3196" s="29" t="s">
        <v>178</v>
      </c>
      <c r="L3196" s="29" t="s">
        <v>7475</v>
      </c>
      <c r="M3196" s="29" t="s">
        <v>176</v>
      </c>
      <c r="N3196" s="28">
        <v>575030</v>
      </c>
      <c r="O3196" s="28">
        <v>6276273</v>
      </c>
      <c r="P3196" s="29" t="s">
        <v>7471</v>
      </c>
      <c r="Q3196" s="32" t="s">
        <v>174</v>
      </c>
      <c r="R3196" s="19"/>
      <c r="S3196" s="19"/>
      <c r="T3196" s="19"/>
      <c r="U3196" s="19"/>
      <c r="V3196" s="19"/>
      <c r="W3196" s="19"/>
      <c r="X3196" s="19"/>
      <c r="Y3196" s="19"/>
      <c r="Z3196" s="19"/>
      <c r="AA3196" s="19"/>
      <c r="AB3196" s="19"/>
      <c r="AC3196" s="19"/>
      <c r="AD3196" s="19"/>
      <c r="AE3196" s="19"/>
      <c r="AF3196" s="19"/>
      <c r="AG3196" s="19"/>
      <c r="AH3196" s="19"/>
      <c r="AI3196" s="19"/>
      <c r="AJ3196" s="19"/>
      <c r="AK3196" s="19"/>
      <c r="AL3196" s="19"/>
      <c r="AM3196" s="19"/>
      <c r="AN3196" s="19"/>
      <c r="AO3196" s="31">
        <v>1093025.75</v>
      </c>
      <c r="AP3196" s="31">
        <v>1605161.5625</v>
      </c>
      <c r="AQ3196" s="31">
        <v>1645069.6875</v>
      </c>
      <c r="AR3196" s="31">
        <v>1544349.9375</v>
      </c>
      <c r="AS3196" s="31">
        <v>1714462.3125</v>
      </c>
      <c r="AT3196" s="31">
        <v>1683389.4375</v>
      </c>
      <c r="AU3196" s="31">
        <v>1488482.72265625</v>
      </c>
      <c r="AV3196" s="31">
        <v>1853753.796875</v>
      </c>
      <c r="AW3196" s="31">
        <v>1701999.80859375</v>
      </c>
      <c r="AX3196" s="31">
        <v>165605.984375</v>
      </c>
      <c r="AY3196" s="31">
        <v>102109.0078125</v>
      </c>
      <c r="AZ3196" s="31">
        <v>267714.9921875</v>
      </c>
    </row>
    <row r="3197" spans="1:52" ht="15" customHeight="1">
      <c r="A3197" s="29" t="s">
        <v>7477</v>
      </c>
      <c r="B3197" s="34">
        <v>36600</v>
      </c>
      <c r="C3197" s="28">
        <v>750</v>
      </c>
      <c r="D3197" s="28">
        <v>48</v>
      </c>
      <c r="E3197" s="28">
        <v>45</v>
      </c>
      <c r="F3197" s="29" t="s">
        <v>2104</v>
      </c>
      <c r="G3197" s="29" t="s">
        <v>7469</v>
      </c>
      <c r="H3197" s="28">
        <v>730</v>
      </c>
      <c r="I3197" s="29" t="s">
        <v>116</v>
      </c>
      <c r="J3197" s="33" t="s">
        <v>7476</v>
      </c>
      <c r="K3197" s="29" t="s">
        <v>178</v>
      </c>
      <c r="L3197" s="29" t="s">
        <v>7475</v>
      </c>
      <c r="M3197" s="29" t="s">
        <v>176</v>
      </c>
      <c r="N3197" s="28">
        <v>575049</v>
      </c>
      <c r="O3197" s="28">
        <v>6276031</v>
      </c>
      <c r="P3197" s="29" t="s">
        <v>7471</v>
      </c>
      <c r="Q3197" s="32" t="s">
        <v>174</v>
      </c>
      <c r="R3197" s="19"/>
      <c r="S3197" s="19"/>
      <c r="T3197" s="19"/>
      <c r="U3197" s="19"/>
      <c r="V3197" s="19"/>
      <c r="W3197" s="19"/>
      <c r="X3197" s="19"/>
      <c r="Y3197" s="19"/>
      <c r="Z3197" s="19"/>
      <c r="AA3197" s="19"/>
      <c r="AB3197" s="19"/>
      <c r="AC3197" s="19"/>
      <c r="AD3197" s="19"/>
      <c r="AE3197" s="19"/>
      <c r="AF3197" s="19"/>
      <c r="AG3197" s="19"/>
      <c r="AH3197" s="19"/>
      <c r="AI3197" s="19"/>
      <c r="AJ3197" s="19"/>
      <c r="AK3197" s="19"/>
      <c r="AL3197" s="19"/>
      <c r="AM3197" s="19"/>
      <c r="AN3197" s="19"/>
      <c r="AO3197" s="31">
        <v>1093025.75</v>
      </c>
      <c r="AP3197" s="31">
        <v>1605161.5625</v>
      </c>
      <c r="AQ3197" s="31">
        <v>1645069.6875</v>
      </c>
      <c r="AR3197" s="31">
        <v>1544349.9375</v>
      </c>
      <c r="AS3197" s="31">
        <v>1714462.3125</v>
      </c>
      <c r="AT3197" s="31">
        <v>1683389.4375</v>
      </c>
      <c r="AU3197" s="31">
        <v>1488482.72265625</v>
      </c>
      <c r="AV3197" s="31">
        <v>1853753.796875</v>
      </c>
      <c r="AW3197" s="31">
        <v>1701999.80859375</v>
      </c>
      <c r="AX3197" s="31">
        <v>165605.984375</v>
      </c>
      <c r="AY3197" s="31">
        <v>102109.0078125</v>
      </c>
      <c r="AZ3197" s="31">
        <v>267714.9921875</v>
      </c>
    </row>
    <row r="3198" spans="1:52" ht="15" customHeight="1">
      <c r="A3198" s="29" t="s">
        <v>7474</v>
      </c>
      <c r="B3198" s="34">
        <v>36600</v>
      </c>
      <c r="C3198" s="28">
        <v>750</v>
      </c>
      <c r="D3198" s="28">
        <v>48.2</v>
      </c>
      <c r="E3198" s="28">
        <v>45</v>
      </c>
      <c r="F3198" s="29" t="s">
        <v>2104</v>
      </c>
      <c r="G3198" s="29" t="s">
        <v>7469</v>
      </c>
      <c r="H3198" s="28">
        <v>730</v>
      </c>
      <c r="I3198" s="29" t="s">
        <v>116</v>
      </c>
      <c r="J3198" s="33" t="s">
        <v>7473</v>
      </c>
      <c r="K3198" s="29" t="s">
        <v>178</v>
      </c>
      <c r="L3198" s="29" t="s">
        <v>7472</v>
      </c>
      <c r="M3198" s="29" t="s">
        <v>370</v>
      </c>
      <c r="N3198" s="28">
        <v>575069</v>
      </c>
      <c r="O3198" s="28">
        <v>6275789</v>
      </c>
      <c r="P3198" s="29" t="s">
        <v>7471</v>
      </c>
      <c r="Q3198" s="32" t="s">
        <v>174</v>
      </c>
      <c r="R3198" s="19"/>
      <c r="S3198" s="19"/>
      <c r="T3198" s="19"/>
      <c r="U3198" s="19"/>
      <c r="V3198" s="19"/>
      <c r="W3198" s="19"/>
      <c r="X3198" s="19"/>
      <c r="Y3198" s="19"/>
      <c r="Z3198" s="19"/>
      <c r="AA3198" s="19"/>
      <c r="AB3198" s="19"/>
      <c r="AC3198" s="19"/>
      <c r="AD3198" s="19"/>
      <c r="AE3198" s="19"/>
      <c r="AF3198" s="19"/>
      <c r="AG3198" s="19"/>
      <c r="AH3198" s="19"/>
      <c r="AI3198" s="19"/>
      <c r="AJ3198" s="19"/>
      <c r="AK3198" s="19"/>
      <c r="AL3198" s="19"/>
      <c r="AM3198" s="19"/>
      <c r="AN3198" s="19"/>
      <c r="AO3198" s="31">
        <v>1093025.75</v>
      </c>
      <c r="AP3198" s="31">
        <v>1605161.5625</v>
      </c>
      <c r="AQ3198" s="31">
        <v>1645069.6875</v>
      </c>
      <c r="AR3198" s="31">
        <v>1544349.9375</v>
      </c>
      <c r="AS3198" s="31">
        <v>1714462.3125</v>
      </c>
      <c r="AT3198" s="31">
        <v>1683389.4375</v>
      </c>
      <c r="AU3198" s="31">
        <v>1488482.72265625</v>
      </c>
      <c r="AV3198" s="31">
        <v>1853753.796875</v>
      </c>
      <c r="AW3198" s="31">
        <v>1701999.80859375</v>
      </c>
      <c r="AX3198" s="31">
        <v>165605.984375</v>
      </c>
      <c r="AY3198" s="31">
        <v>102109.0078125</v>
      </c>
      <c r="AZ3198" s="31">
        <v>267714.9921875</v>
      </c>
    </row>
    <row r="3199" spans="1:52" ht="15" customHeight="1">
      <c r="A3199" s="29" t="s">
        <v>7470</v>
      </c>
      <c r="B3199" s="34">
        <v>36517</v>
      </c>
      <c r="C3199" s="28">
        <v>750</v>
      </c>
      <c r="D3199" s="28">
        <v>48.2</v>
      </c>
      <c r="E3199" s="28">
        <v>45</v>
      </c>
      <c r="F3199" s="29" t="s">
        <v>2104</v>
      </c>
      <c r="G3199" s="29" t="s">
        <v>7465</v>
      </c>
      <c r="H3199" s="28">
        <v>730</v>
      </c>
      <c r="I3199" s="29" t="s">
        <v>116</v>
      </c>
      <c r="J3199" s="33" t="s">
        <v>7468</v>
      </c>
      <c r="K3199" s="29" t="s">
        <v>178</v>
      </c>
      <c r="L3199" s="29" t="s">
        <v>7434</v>
      </c>
      <c r="M3199" s="29" t="s">
        <v>619</v>
      </c>
      <c r="N3199" s="28">
        <v>561996</v>
      </c>
      <c r="O3199" s="28">
        <v>6250935</v>
      </c>
      <c r="P3199" s="29" t="s">
        <v>7467</v>
      </c>
      <c r="Q3199" s="32" t="s">
        <v>174</v>
      </c>
      <c r="R3199" s="19"/>
      <c r="S3199" s="19"/>
      <c r="T3199" s="19"/>
      <c r="U3199" s="19"/>
      <c r="V3199" s="19"/>
      <c r="W3199" s="19"/>
      <c r="X3199" s="19"/>
      <c r="Y3199" s="19"/>
      <c r="Z3199" s="19"/>
      <c r="AA3199" s="19"/>
      <c r="AB3199" s="19"/>
      <c r="AC3199" s="19"/>
      <c r="AD3199" s="19"/>
      <c r="AE3199" s="19"/>
      <c r="AF3199" s="19"/>
      <c r="AG3199" s="19"/>
      <c r="AH3199" s="19"/>
      <c r="AI3199" s="19"/>
      <c r="AJ3199" s="19"/>
      <c r="AK3199" s="19"/>
      <c r="AL3199" s="19"/>
      <c r="AM3199" s="19"/>
      <c r="AN3199" s="31">
        <v>38063</v>
      </c>
      <c r="AO3199" s="31">
        <v>1745612</v>
      </c>
      <c r="AP3199" s="31">
        <v>1447049.5</v>
      </c>
      <c r="AQ3199" s="31">
        <v>1522205.3125</v>
      </c>
      <c r="AR3199" s="31">
        <v>1459082.7734375</v>
      </c>
      <c r="AS3199" s="31">
        <v>1566459.484375</v>
      </c>
      <c r="AT3199" s="31">
        <v>1561798.8984375</v>
      </c>
      <c r="AU3199" s="31">
        <v>1378395.47265625</v>
      </c>
      <c r="AV3199" s="31">
        <v>1676268.7890625</v>
      </c>
      <c r="AW3199" s="31">
        <v>1576019.28125</v>
      </c>
      <c r="AX3199" s="31">
        <v>154184.859375</v>
      </c>
      <c r="AY3199" s="31">
        <v>97119.390625</v>
      </c>
      <c r="AZ3199" s="31">
        <v>251304.25</v>
      </c>
    </row>
    <row r="3200" spans="1:52" ht="15" customHeight="1">
      <c r="A3200" s="29" t="s">
        <v>7466</v>
      </c>
      <c r="B3200" s="34">
        <v>36360</v>
      </c>
      <c r="C3200" s="28">
        <v>750</v>
      </c>
      <c r="D3200" s="28">
        <v>48</v>
      </c>
      <c r="E3200" s="28">
        <v>45</v>
      </c>
      <c r="F3200" s="29" t="s">
        <v>2104</v>
      </c>
      <c r="G3200" s="29" t="s">
        <v>171</v>
      </c>
      <c r="H3200" s="28">
        <v>730</v>
      </c>
      <c r="I3200" s="29" t="s">
        <v>116</v>
      </c>
      <c r="J3200" s="33" t="s">
        <v>7464</v>
      </c>
      <c r="K3200" s="29" t="s">
        <v>178</v>
      </c>
      <c r="L3200" s="29" t="s">
        <v>7460</v>
      </c>
      <c r="M3200" s="29" t="s">
        <v>7463</v>
      </c>
      <c r="N3200" s="28">
        <v>557738</v>
      </c>
      <c r="O3200" s="28">
        <v>6262606</v>
      </c>
      <c r="P3200" s="29" t="s">
        <v>7449</v>
      </c>
      <c r="Q3200" s="32" t="s">
        <v>174</v>
      </c>
      <c r="R3200" s="19"/>
      <c r="S3200" s="19"/>
      <c r="T3200" s="19"/>
      <c r="U3200" s="19"/>
      <c r="V3200" s="19"/>
      <c r="W3200" s="19"/>
      <c r="X3200" s="19"/>
      <c r="Y3200" s="19"/>
      <c r="Z3200" s="19"/>
      <c r="AA3200" s="19"/>
      <c r="AB3200" s="19"/>
      <c r="AC3200" s="19"/>
      <c r="AD3200" s="19"/>
      <c r="AE3200" s="19"/>
      <c r="AF3200" s="19"/>
      <c r="AG3200" s="19"/>
      <c r="AH3200" s="19"/>
      <c r="AI3200" s="19"/>
      <c r="AJ3200" s="19"/>
      <c r="AK3200" s="19"/>
      <c r="AL3200" s="19"/>
      <c r="AM3200" s="19"/>
      <c r="AN3200" s="31">
        <v>613484.5</v>
      </c>
      <c r="AO3200" s="31">
        <v>1493567.75</v>
      </c>
      <c r="AP3200" s="31">
        <v>1287222.25</v>
      </c>
      <c r="AQ3200" s="31">
        <v>1364439</v>
      </c>
      <c r="AR3200" s="31">
        <v>1266551.25</v>
      </c>
      <c r="AS3200" s="31">
        <v>1397678.625</v>
      </c>
      <c r="AT3200" s="31">
        <v>1379654.625</v>
      </c>
      <c r="AU3200" s="31">
        <v>1198158.91796875</v>
      </c>
      <c r="AV3200" s="31">
        <v>1523400.94140625</v>
      </c>
      <c r="AW3200" s="31">
        <v>1385937.59765625</v>
      </c>
      <c r="AX3200" s="31">
        <v>135944.046875</v>
      </c>
      <c r="AY3200" s="31">
        <v>85707.2734375</v>
      </c>
      <c r="AZ3200" s="31">
        <v>221651.3203125</v>
      </c>
    </row>
    <row r="3201" spans="1:52" ht="15" customHeight="1">
      <c r="A3201" s="29" t="s">
        <v>7462</v>
      </c>
      <c r="B3201" s="34">
        <v>36360</v>
      </c>
      <c r="C3201" s="28">
        <v>750</v>
      </c>
      <c r="D3201" s="28">
        <v>48.2</v>
      </c>
      <c r="E3201" s="28">
        <v>45</v>
      </c>
      <c r="F3201" s="29" t="s">
        <v>2104</v>
      </c>
      <c r="G3201" s="29" t="s">
        <v>7457</v>
      </c>
      <c r="H3201" s="28">
        <v>730</v>
      </c>
      <c r="I3201" s="29" t="s">
        <v>116</v>
      </c>
      <c r="J3201" s="33" t="s">
        <v>7461</v>
      </c>
      <c r="K3201" s="29" t="s">
        <v>178</v>
      </c>
      <c r="L3201" s="29" t="s">
        <v>7460</v>
      </c>
      <c r="M3201" s="29" t="s">
        <v>7459</v>
      </c>
      <c r="N3201" s="28">
        <v>557727</v>
      </c>
      <c r="O3201" s="28">
        <v>6262384</v>
      </c>
      <c r="P3201" s="29" t="s">
        <v>7449</v>
      </c>
      <c r="Q3201" s="32" t="s">
        <v>174</v>
      </c>
      <c r="R3201" s="19"/>
      <c r="S3201" s="19"/>
      <c r="T3201" s="19"/>
      <c r="U3201" s="19"/>
      <c r="V3201" s="19"/>
      <c r="W3201" s="19"/>
      <c r="X3201" s="19"/>
      <c r="Y3201" s="19"/>
      <c r="Z3201" s="19"/>
      <c r="AA3201" s="19"/>
      <c r="AB3201" s="19"/>
      <c r="AC3201" s="19"/>
      <c r="AD3201" s="19"/>
      <c r="AE3201" s="19"/>
      <c r="AF3201" s="19"/>
      <c r="AG3201" s="19"/>
      <c r="AH3201" s="19"/>
      <c r="AI3201" s="19"/>
      <c r="AJ3201" s="19"/>
      <c r="AK3201" s="19"/>
      <c r="AL3201" s="19"/>
      <c r="AM3201" s="19"/>
      <c r="AN3201" s="31">
        <v>613484.5</v>
      </c>
      <c r="AO3201" s="31">
        <v>1493567.75</v>
      </c>
      <c r="AP3201" s="31">
        <v>1287222.25</v>
      </c>
      <c r="AQ3201" s="31">
        <v>1364439</v>
      </c>
      <c r="AR3201" s="31">
        <v>1266551.25</v>
      </c>
      <c r="AS3201" s="31">
        <v>1397678.625</v>
      </c>
      <c r="AT3201" s="31">
        <v>1379654.625</v>
      </c>
      <c r="AU3201" s="31">
        <v>1198158.91796875</v>
      </c>
      <c r="AV3201" s="31">
        <v>1523400.94140625</v>
      </c>
      <c r="AW3201" s="31">
        <v>1385937.59765625</v>
      </c>
      <c r="AX3201" s="31">
        <v>135944.046875</v>
      </c>
      <c r="AY3201" s="31">
        <v>85707.2734375</v>
      </c>
      <c r="AZ3201" s="31">
        <v>221651.3203125</v>
      </c>
    </row>
    <row r="3202" spans="1:52" ht="15" customHeight="1">
      <c r="A3202" s="29" t="s">
        <v>7458</v>
      </c>
      <c r="B3202" s="34">
        <v>36360</v>
      </c>
      <c r="C3202" s="28">
        <v>750</v>
      </c>
      <c r="D3202" s="28">
        <v>48</v>
      </c>
      <c r="E3202" s="28">
        <v>45</v>
      </c>
      <c r="F3202" s="29" t="s">
        <v>2104</v>
      </c>
      <c r="G3202" s="29" t="s">
        <v>7453</v>
      </c>
      <c r="H3202" s="28">
        <v>730</v>
      </c>
      <c r="I3202" s="29" t="s">
        <v>116</v>
      </c>
      <c r="J3202" s="33" t="s">
        <v>7456</v>
      </c>
      <c r="K3202" s="29" t="s">
        <v>178</v>
      </c>
      <c r="L3202" s="29" t="s">
        <v>7455</v>
      </c>
      <c r="M3202" s="29" t="s">
        <v>2724</v>
      </c>
      <c r="N3202" s="28">
        <v>557971</v>
      </c>
      <c r="O3202" s="28">
        <v>6262510</v>
      </c>
      <c r="P3202" s="29" t="s">
        <v>7449</v>
      </c>
      <c r="Q3202" s="32" t="s">
        <v>174</v>
      </c>
      <c r="R3202" s="19"/>
      <c r="S3202" s="19"/>
      <c r="T3202" s="19"/>
      <c r="U3202" s="19"/>
      <c r="V3202" s="19"/>
      <c r="W3202" s="19"/>
      <c r="X3202" s="19"/>
      <c r="Y3202" s="19"/>
      <c r="Z3202" s="19"/>
      <c r="AA3202" s="19"/>
      <c r="AB3202" s="19"/>
      <c r="AC3202" s="19"/>
      <c r="AD3202" s="19"/>
      <c r="AE3202" s="19"/>
      <c r="AF3202" s="19"/>
      <c r="AG3202" s="19"/>
      <c r="AH3202" s="19"/>
      <c r="AI3202" s="19"/>
      <c r="AJ3202" s="19"/>
      <c r="AK3202" s="19"/>
      <c r="AL3202" s="19"/>
      <c r="AM3202" s="19"/>
      <c r="AN3202" s="31">
        <v>613484.5</v>
      </c>
      <c r="AO3202" s="31">
        <v>1493567.75</v>
      </c>
      <c r="AP3202" s="31">
        <v>1287222.25</v>
      </c>
      <c r="AQ3202" s="31">
        <v>1364439</v>
      </c>
      <c r="AR3202" s="31">
        <v>1266551.25</v>
      </c>
      <c r="AS3202" s="31">
        <v>1397678.625</v>
      </c>
      <c r="AT3202" s="31">
        <v>1379654.625</v>
      </c>
      <c r="AU3202" s="31">
        <v>1198158.91796875</v>
      </c>
      <c r="AV3202" s="31">
        <v>1523400.94140625</v>
      </c>
      <c r="AW3202" s="31">
        <v>1385937.59765625</v>
      </c>
      <c r="AX3202" s="31">
        <v>135944.046875</v>
      </c>
      <c r="AY3202" s="31">
        <v>85707.2734375</v>
      </c>
      <c r="AZ3202" s="31">
        <v>221651.3203125</v>
      </c>
    </row>
    <row r="3203" spans="1:52" ht="15" customHeight="1">
      <c r="A3203" s="29" t="s">
        <v>7454</v>
      </c>
      <c r="B3203" s="34">
        <v>36360</v>
      </c>
      <c r="C3203" s="28">
        <v>750</v>
      </c>
      <c r="D3203" s="28">
        <v>48</v>
      </c>
      <c r="E3203" s="28">
        <v>45</v>
      </c>
      <c r="F3203" s="29" t="s">
        <v>2104</v>
      </c>
      <c r="G3203" s="29" t="s">
        <v>648</v>
      </c>
      <c r="H3203" s="28">
        <v>730</v>
      </c>
      <c r="I3203" s="29" t="s">
        <v>116</v>
      </c>
      <c r="J3203" s="33" t="s">
        <v>7452</v>
      </c>
      <c r="K3203" s="29" t="s">
        <v>178</v>
      </c>
      <c r="L3203" s="29" t="s">
        <v>7451</v>
      </c>
      <c r="M3203" s="29" t="s">
        <v>7450</v>
      </c>
      <c r="N3203" s="28">
        <v>557971</v>
      </c>
      <c r="O3203" s="28">
        <v>6262310</v>
      </c>
      <c r="P3203" s="29" t="s">
        <v>7449</v>
      </c>
      <c r="Q3203" s="32" t="s">
        <v>174</v>
      </c>
      <c r="R3203" s="19"/>
      <c r="S3203" s="19"/>
      <c r="T3203" s="19"/>
      <c r="U3203" s="19"/>
      <c r="V3203" s="19"/>
      <c r="W3203" s="19"/>
      <c r="X3203" s="19"/>
      <c r="Y3203" s="19"/>
      <c r="Z3203" s="19"/>
      <c r="AA3203" s="19"/>
      <c r="AB3203" s="19"/>
      <c r="AC3203" s="19"/>
      <c r="AD3203" s="19"/>
      <c r="AE3203" s="19"/>
      <c r="AF3203" s="19"/>
      <c r="AG3203" s="19"/>
      <c r="AH3203" s="19"/>
      <c r="AI3203" s="19"/>
      <c r="AJ3203" s="19"/>
      <c r="AK3203" s="19"/>
      <c r="AL3203" s="19"/>
      <c r="AM3203" s="19"/>
      <c r="AN3203" s="31">
        <v>613484.5</v>
      </c>
      <c r="AO3203" s="31">
        <v>1493567.75</v>
      </c>
      <c r="AP3203" s="31">
        <v>1287222.25</v>
      </c>
      <c r="AQ3203" s="31">
        <v>1364439</v>
      </c>
      <c r="AR3203" s="31">
        <v>1266551.25</v>
      </c>
      <c r="AS3203" s="31">
        <v>1397678.625</v>
      </c>
      <c r="AT3203" s="31">
        <v>1379654.625</v>
      </c>
      <c r="AU3203" s="31">
        <v>1198158.91796875</v>
      </c>
      <c r="AV3203" s="31">
        <v>1523400.94140625</v>
      </c>
      <c r="AW3203" s="31">
        <v>1385937.59765625</v>
      </c>
      <c r="AX3203" s="31">
        <v>135944.046875</v>
      </c>
      <c r="AY3203" s="31">
        <v>85707.2734375</v>
      </c>
      <c r="AZ3203" s="31">
        <v>221651.3203125</v>
      </c>
    </row>
    <row r="3204" spans="1:52" ht="15" customHeight="1">
      <c r="A3204" s="29" t="s">
        <v>7448</v>
      </c>
      <c r="B3204" s="34">
        <v>36488</v>
      </c>
      <c r="C3204" s="28">
        <v>750</v>
      </c>
      <c r="D3204" s="28">
        <v>48.2</v>
      </c>
      <c r="E3204" s="28">
        <v>45</v>
      </c>
      <c r="F3204" s="29" t="s">
        <v>2104</v>
      </c>
      <c r="G3204" s="29" t="s">
        <v>2972</v>
      </c>
      <c r="H3204" s="28">
        <v>730</v>
      </c>
      <c r="I3204" s="29" t="s">
        <v>116</v>
      </c>
      <c r="J3204" s="33" t="s">
        <v>7447</v>
      </c>
      <c r="K3204" s="29" t="s">
        <v>178</v>
      </c>
      <c r="L3204" s="29" t="s">
        <v>7442</v>
      </c>
      <c r="M3204" s="29" t="s">
        <v>2586</v>
      </c>
      <c r="N3204" s="28">
        <v>577176</v>
      </c>
      <c r="O3204" s="28">
        <v>6255664</v>
      </c>
      <c r="P3204" s="29" t="s">
        <v>7441</v>
      </c>
      <c r="Q3204" s="32" t="s">
        <v>174</v>
      </c>
      <c r="R3204" s="19"/>
      <c r="S3204" s="19"/>
      <c r="T3204" s="19"/>
      <c r="U3204" s="19"/>
      <c r="V3204" s="19"/>
      <c r="W3204" s="19"/>
      <c r="X3204" s="19"/>
      <c r="Y3204" s="19"/>
      <c r="Z3204" s="19"/>
      <c r="AA3204" s="19"/>
      <c r="AB3204" s="19"/>
      <c r="AC3204" s="19"/>
      <c r="AD3204" s="19"/>
      <c r="AE3204" s="19"/>
      <c r="AF3204" s="19"/>
      <c r="AG3204" s="19"/>
      <c r="AH3204" s="19"/>
      <c r="AI3204" s="19"/>
      <c r="AJ3204" s="19"/>
      <c r="AK3204" s="19"/>
      <c r="AL3204" s="19"/>
      <c r="AM3204" s="19"/>
      <c r="AN3204" s="31">
        <v>215395.671875</v>
      </c>
      <c r="AO3204" s="31">
        <v>1619782.375</v>
      </c>
      <c r="AP3204" s="31">
        <v>1417069.9921875</v>
      </c>
      <c r="AQ3204" s="31">
        <v>1458351.33203125</v>
      </c>
      <c r="AR3204" s="31">
        <v>1371260.671875</v>
      </c>
      <c r="AS3204" s="31">
        <v>1474899</v>
      </c>
      <c r="AT3204" s="31">
        <v>1485286.1875</v>
      </c>
      <c r="AU3204" s="31">
        <v>1316908.921875</v>
      </c>
      <c r="AV3204" s="31">
        <v>1596520.953125</v>
      </c>
      <c r="AW3204" s="31">
        <v>1369632.484375</v>
      </c>
      <c r="AX3204" s="31">
        <v>146231.984375</v>
      </c>
      <c r="AY3204" s="31">
        <v>88837.75</v>
      </c>
      <c r="AZ3204" s="31">
        <v>235069.734375</v>
      </c>
    </row>
    <row r="3205" spans="1:52" ht="15" customHeight="1">
      <c r="A3205" s="29" t="s">
        <v>7446</v>
      </c>
      <c r="B3205" s="34">
        <v>36488</v>
      </c>
      <c r="C3205" s="28">
        <v>750</v>
      </c>
      <c r="D3205" s="28">
        <v>48</v>
      </c>
      <c r="E3205" s="28">
        <v>45</v>
      </c>
      <c r="F3205" s="29" t="s">
        <v>2104</v>
      </c>
      <c r="G3205" s="29" t="s">
        <v>171</v>
      </c>
      <c r="H3205" s="28">
        <v>730</v>
      </c>
      <c r="I3205" s="29" t="s">
        <v>116</v>
      </c>
      <c r="J3205" s="33" t="s">
        <v>7445</v>
      </c>
      <c r="K3205" s="29" t="s">
        <v>178</v>
      </c>
      <c r="L3205" s="29" t="s">
        <v>7442</v>
      </c>
      <c r="M3205" s="29" t="s">
        <v>5685</v>
      </c>
      <c r="N3205" s="28">
        <v>577149</v>
      </c>
      <c r="O3205" s="28">
        <v>6255862</v>
      </c>
      <c r="P3205" s="29" t="s">
        <v>7441</v>
      </c>
      <c r="Q3205" s="32" t="s">
        <v>174</v>
      </c>
      <c r="R3205" s="19"/>
      <c r="S3205" s="19"/>
      <c r="T3205" s="19"/>
      <c r="U3205" s="19"/>
      <c r="V3205" s="19"/>
      <c r="W3205" s="19"/>
      <c r="X3205" s="19"/>
      <c r="Y3205" s="19"/>
      <c r="Z3205" s="19"/>
      <c r="AA3205" s="19"/>
      <c r="AB3205" s="19"/>
      <c r="AC3205" s="19"/>
      <c r="AD3205" s="19"/>
      <c r="AE3205" s="19"/>
      <c r="AF3205" s="19"/>
      <c r="AG3205" s="19"/>
      <c r="AH3205" s="19"/>
      <c r="AI3205" s="19"/>
      <c r="AJ3205" s="19"/>
      <c r="AK3205" s="19"/>
      <c r="AL3205" s="19"/>
      <c r="AM3205" s="19"/>
      <c r="AN3205" s="31">
        <v>215395.671875</v>
      </c>
      <c r="AO3205" s="31">
        <v>1619782.375</v>
      </c>
      <c r="AP3205" s="31">
        <v>1417069.9921875</v>
      </c>
      <c r="AQ3205" s="31">
        <v>1458351.33203125</v>
      </c>
      <c r="AR3205" s="31">
        <v>1371260.671875</v>
      </c>
      <c r="AS3205" s="31">
        <v>1474899</v>
      </c>
      <c r="AT3205" s="31">
        <v>1485286.1875</v>
      </c>
      <c r="AU3205" s="31">
        <v>1316908.921875</v>
      </c>
      <c r="AV3205" s="31">
        <v>1596520.953125</v>
      </c>
      <c r="AW3205" s="31">
        <v>1369632.484375</v>
      </c>
      <c r="AX3205" s="31">
        <v>146231.984375</v>
      </c>
      <c r="AY3205" s="31">
        <v>88837.75</v>
      </c>
      <c r="AZ3205" s="31">
        <v>235069.734375</v>
      </c>
    </row>
    <row r="3206" spans="1:52" ht="15" customHeight="1">
      <c r="A3206" s="29" t="s">
        <v>7444</v>
      </c>
      <c r="B3206" s="34">
        <v>36488</v>
      </c>
      <c r="C3206" s="28">
        <v>750</v>
      </c>
      <c r="D3206" s="28">
        <v>48.2</v>
      </c>
      <c r="E3206" s="28">
        <v>45</v>
      </c>
      <c r="F3206" s="29" t="s">
        <v>2104</v>
      </c>
      <c r="G3206" s="29" t="s">
        <v>171</v>
      </c>
      <c r="H3206" s="28">
        <v>730</v>
      </c>
      <c r="I3206" s="29" t="s">
        <v>116</v>
      </c>
      <c r="J3206" s="33" t="s">
        <v>7443</v>
      </c>
      <c r="K3206" s="29" t="s">
        <v>178</v>
      </c>
      <c r="L3206" s="29" t="s">
        <v>7442</v>
      </c>
      <c r="M3206" s="29" t="s">
        <v>1766</v>
      </c>
      <c r="N3206" s="28">
        <v>577122</v>
      </c>
      <c r="O3206" s="28">
        <v>6256060</v>
      </c>
      <c r="P3206" s="29" t="s">
        <v>7441</v>
      </c>
      <c r="Q3206" s="32" t="s">
        <v>174</v>
      </c>
      <c r="R3206" s="19"/>
      <c r="S3206" s="19"/>
      <c r="T3206" s="19"/>
      <c r="U3206" s="19"/>
      <c r="V3206" s="19"/>
      <c r="W3206" s="19"/>
      <c r="X3206" s="19"/>
      <c r="Y3206" s="19"/>
      <c r="Z3206" s="19"/>
      <c r="AA3206" s="19"/>
      <c r="AB3206" s="19"/>
      <c r="AC3206" s="19"/>
      <c r="AD3206" s="19"/>
      <c r="AE3206" s="19"/>
      <c r="AF3206" s="19"/>
      <c r="AG3206" s="19"/>
      <c r="AH3206" s="19"/>
      <c r="AI3206" s="19"/>
      <c r="AJ3206" s="19"/>
      <c r="AK3206" s="19"/>
      <c r="AL3206" s="19"/>
      <c r="AM3206" s="19"/>
      <c r="AN3206" s="31">
        <v>215395.671875</v>
      </c>
      <c r="AO3206" s="31">
        <v>1619782.375</v>
      </c>
      <c r="AP3206" s="31">
        <v>1417069.9921875</v>
      </c>
      <c r="AQ3206" s="31">
        <v>1458351.33203125</v>
      </c>
      <c r="AR3206" s="31">
        <v>1371260.671875</v>
      </c>
      <c r="AS3206" s="31">
        <v>1474899</v>
      </c>
      <c r="AT3206" s="31">
        <v>1485286.1875</v>
      </c>
      <c r="AU3206" s="31">
        <v>1316908.921875</v>
      </c>
      <c r="AV3206" s="31">
        <v>1596520.953125</v>
      </c>
      <c r="AW3206" s="31">
        <v>1369632.484375</v>
      </c>
      <c r="AX3206" s="31">
        <v>146231.984375</v>
      </c>
      <c r="AY3206" s="31">
        <v>88837.75</v>
      </c>
      <c r="AZ3206" s="31">
        <v>235069.734375</v>
      </c>
    </row>
    <row r="3207" spans="1:52" ht="15" customHeight="1">
      <c r="A3207" s="29" t="s">
        <v>7440</v>
      </c>
      <c r="B3207" s="34">
        <v>36515</v>
      </c>
      <c r="C3207" s="28">
        <v>750</v>
      </c>
      <c r="D3207" s="28">
        <v>48</v>
      </c>
      <c r="E3207" s="28">
        <v>45</v>
      </c>
      <c r="F3207" s="29" t="s">
        <v>2104</v>
      </c>
      <c r="G3207" s="29" t="s">
        <v>171</v>
      </c>
      <c r="H3207" s="28">
        <v>730</v>
      </c>
      <c r="I3207" s="29" t="s">
        <v>116</v>
      </c>
      <c r="J3207" s="33" t="s">
        <v>7439</v>
      </c>
      <c r="K3207" s="29" t="s">
        <v>178</v>
      </c>
      <c r="L3207" s="29" t="s">
        <v>7438</v>
      </c>
      <c r="M3207" s="29" t="s">
        <v>355</v>
      </c>
      <c r="N3207" s="28">
        <v>569436</v>
      </c>
      <c r="O3207" s="28">
        <v>6260777</v>
      </c>
      <c r="P3207" s="29" t="s">
        <v>7437</v>
      </c>
      <c r="Q3207" s="32" t="s">
        <v>174</v>
      </c>
      <c r="R3207" s="19"/>
      <c r="S3207" s="19"/>
      <c r="T3207" s="19"/>
      <c r="U3207" s="19"/>
      <c r="V3207" s="19"/>
      <c r="W3207" s="19"/>
      <c r="X3207" s="19"/>
      <c r="Y3207" s="19"/>
      <c r="Z3207" s="19"/>
      <c r="AA3207" s="19"/>
      <c r="AB3207" s="19"/>
      <c r="AC3207" s="19"/>
      <c r="AD3207" s="19"/>
      <c r="AE3207" s="19"/>
      <c r="AF3207" s="19"/>
      <c r="AG3207" s="19"/>
      <c r="AH3207" s="19"/>
      <c r="AI3207" s="19"/>
      <c r="AJ3207" s="19"/>
      <c r="AK3207" s="19"/>
      <c r="AL3207" s="19"/>
      <c r="AM3207" s="19"/>
      <c r="AN3207" s="31">
        <v>162330</v>
      </c>
      <c r="AO3207" s="31">
        <v>1425912</v>
      </c>
      <c r="AP3207" s="31">
        <v>1265745.515625</v>
      </c>
      <c r="AQ3207" s="31">
        <v>1265913.498046875</v>
      </c>
      <c r="AR3207" s="31">
        <v>1232000.5078125</v>
      </c>
      <c r="AS3207" s="31">
        <v>1376982.7890625</v>
      </c>
      <c r="AT3207" s="31">
        <v>1359693.28125</v>
      </c>
      <c r="AU3207" s="31">
        <v>1211898.453125</v>
      </c>
      <c r="AV3207" s="31">
        <v>923627.17578125</v>
      </c>
      <c r="AW3207" s="31">
        <v>1370654.64453125</v>
      </c>
      <c r="AX3207" s="31">
        <v>119067.828125</v>
      </c>
      <c r="AY3207" s="31">
        <v>82696.8984375</v>
      </c>
      <c r="AZ3207" s="31">
        <v>201764.7265625</v>
      </c>
    </row>
    <row r="3208" spans="1:52" ht="15" customHeight="1">
      <c r="A3208" s="29" t="s">
        <v>7436</v>
      </c>
      <c r="B3208" s="34">
        <v>36606</v>
      </c>
      <c r="C3208" s="28">
        <v>750</v>
      </c>
      <c r="D3208" s="28">
        <v>48</v>
      </c>
      <c r="E3208" s="28">
        <v>45</v>
      </c>
      <c r="F3208" s="29" t="s">
        <v>2104</v>
      </c>
      <c r="G3208" s="29" t="s">
        <v>171</v>
      </c>
      <c r="H3208" s="28">
        <v>730</v>
      </c>
      <c r="I3208" s="29" t="s">
        <v>116</v>
      </c>
      <c r="J3208" s="33" t="s">
        <v>7435</v>
      </c>
      <c r="K3208" s="29" t="s">
        <v>178</v>
      </c>
      <c r="L3208" s="29" t="s">
        <v>7434</v>
      </c>
      <c r="M3208" s="29" t="s">
        <v>7433</v>
      </c>
      <c r="N3208" s="28">
        <v>561878</v>
      </c>
      <c r="O3208" s="28">
        <v>6250837</v>
      </c>
      <c r="P3208" s="29" t="s">
        <v>7432</v>
      </c>
      <c r="Q3208" s="32" t="s">
        <v>174</v>
      </c>
      <c r="R3208" s="19"/>
      <c r="S3208" s="19"/>
      <c r="T3208" s="19"/>
      <c r="U3208" s="19"/>
      <c r="V3208" s="19"/>
      <c r="W3208" s="19"/>
      <c r="X3208" s="19"/>
      <c r="Y3208" s="19"/>
      <c r="Z3208" s="19"/>
      <c r="AA3208" s="19"/>
      <c r="AB3208" s="19"/>
      <c r="AC3208" s="19"/>
      <c r="AD3208" s="19"/>
      <c r="AE3208" s="19"/>
      <c r="AF3208" s="19"/>
      <c r="AG3208" s="19"/>
      <c r="AH3208" s="19"/>
      <c r="AI3208" s="19"/>
      <c r="AJ3208" s="19"/>
      <c r="AK3208" s="19"/>
      <c r="AL3208" s="19"/>
      <c r="AM3208" s="19"/>
      <c r="AN3208" s="19"/>
      <c r="AO3208" s="31">
        <v>1092796</v>
      </c>
      <c r="AP3208" s="31">
        <v>1454872.203125</v>
      </c>
      <c r="AQ3208" s="31">
        <v>1524619.6875</v>
      </c>
      <c r="AR3208" s="31">
        <v>1476133.703125</v>
      </c>
      <c r="AS3208" s="31">
        <v>1597900.625</v>
      </c>
      <c r="AT3208" s="31">
        <v>1538835.4921875</v>
      </c>
      <c r="AU3208" s="31">
        <v>1349782.78125</v>
      </c>
      <c r="AV3208" s="31">
        <v>1610322.00390625</v>
      </c>
      <c r="AW3208" s="31">
        <v>1225933.0498504639</v>
      </c>
      <c r="AX3208" s="31">
        <v>158961.40625</v>
      </c>
      <c r="AY3208" s="31">
        <v>98842.7734375</v>
      </c>
      <c r="AZ3208" s="31">
        <v>257804.1796875</v>
      </c>
    </row>
    <row r="3209" spans="1:52" ht="15" customHeight="1">
      <c r="A3209" s="29" t="s">
        <v>7431</v>
      </c>
      <c r="B3209" s="34">
        <v>36631</v>
      </c>
      <c r="C3209" s="28">
        <v>11</v>
      </c>
      <c r="D3209" s="28">
        <v>13</v>
      </c>
      <c r="E3209" s="28">
        <v>24</v>
      </c>
      <c r="F3209" s="29" t="s">
        <v>3292</v>
      </c>
      <c r="G3209" s="29" t="s">
        <v>7426</v>
      </c>
      <c r="H3209" s="28">
        <v>730</v>
      </c>
      <c r="I3209" s="29" t="s">
        <v>116</v>
      </c>
      <c r="J3209" s="33" t="s">
        <v>7430</v>
      </c>
      <c r="K3209" s="29" t="s">
        <v>178</v>
      </c>
      <c r="L3209" s="29" t="s">
        <v>7429</v>
      </c>
      <c r="M3209" s="29" t="s">
        <v>6427</v>
      </c>
      <c r="N3209" s="28">
        <v>558091</v>
      </c>
      <c r="O3209" s="28">
        <v>6270410</v>
      </c>
      <c r="P3209" s="29" t="s">
        <v>7428</v>
      </c>
      <c r="Q3209" s="32" t="s">
        <v>368</v>
      </c>
      <c r="R3209" s="19"/>
      <c r="S3209" s="19"/>
      <c r="T3209" s="19"/>
      <c r="U3209" s="19"/>
      <c r="V3209" s="19"/>
      <c r="W3209" s="19"/>
      <c r="X3209" s="19"/>
      <c r="Y3209" s="19"/>
      <c r="Z3209" s="19"/>
      <c r="AA3209" s="19"/>
      <c r="AB3209" s="19"/>
      <c r="AC3209" s="19"/>
      <c r="AD3209" s="19"/>
      <c r="AE3209" s="19"/>
      <c r="AF3209" s="19"/>
      <c r="AG3209" s="19"/>
      <c r="AH3209" s="19"/>
      <c r="AI3209" s="19"/>
      <c r="AJ3209" s="19"/>
      <c r="AK3209" s="19"/>
      <c r="AL3209" s="19"/>
      <c r="AM3209" s="19"/>
      <c r="AN3209" s="19"/>
      <c r="AO3209" s="31">
        <v>16133.3330078125</v>
      </c>
      <c r="AP3209" s="31">
        <v>48779</v>
      </c>
      <c r="AQ3209" s="31">
        <v>55455</v>
      </c>
      <c r="AR3209" s="31">
        <v>16816.999877929688</v>
      </c>
      <c r="AS3209" s="31">
        <v>19003.000122070313</v>
      </c>
      <c r="AT3209" s="31">
        <v>17989.999877929688</v>
      </c>
      <c r="AU3209" s="31">
        <v>15660.000122070313</v>
      </c>
      <c r="AV3209" s="31">
        <v>20543.999755859375</v>
      </c>
      <c r="AW3209" s="31">
        <v>12295.448913574219</v>
      </c>
      <c r="AX3209" s="31">
        <v>0</v>
      </c>
      <c r="AY3209" s="31">
        <v>0</v>
      </c>
      <c r="AZ3209" s="31">
        <v>0</v>
      </c>
    </row>
    <row r="3210" spans="1:52" ht="15" customHeight="1">
      <c r="A3210" s="29" t="s">
        <v>7427</v>
      </c>
      <c r="B3210" s="34">
        <v>36807</v>
      </c>
      <c r="C3210" s="28">
        <v>750</v>
      </c>
      <c r="D3210" s="28">
        <v>48</v>
      </c>
      <c r="E3210" s="28">
        <v>44</v>
      </c>
      <c r="F3210" s="29" t="s">
        <v>2104</v>
      </c>
      <c r="G3210" s="29" t="s">
        <v>171</v>
      </c>
      <c r="H3210" s="28">
        <v>730</v>
      </c>
      <c r="I3210" s="29" t="s">
        <v>116</v>
      </c>
      <c r="J3210" s="33" t="s">
        <v>7425</v>
      </c>
      <c r="K3210" s="29" t="s">
        <v>178</v>
      </c>
      <c r="L3210" s="29" t="s">
        <v>7418</v>
      </c>
      <c r="M3210" s="29" t="s">
        <v>270</v>
      </c>
      <c r="N3210" s="28">
        <v>556910</v>
      </c>
      <c r="O3210" s="28">
        <v>6254680</v>
      </c>
      <c r="P3210" s="29" t="s">
        <v>7424</v>
      </c>
      <c r="Q3210" s="32" t="s">
        <v>174</v>
      </c>
      <c r="R3210" s="19"/>
      <c r="S3210" s="19"/>
      <c r="T3210" s="19"/>
      <c r="U3210" s="19"/>
      <c r="V3210" s="19"/>
      <c r="W3210" s="19"/>
      <c r="X3210" s="19"/>
      <c r="Y3210" s="19"/>
      <c r="Z3210" s="19"/>
      <c r="AA3210" s="19"/>
      <c r="AB3210" s="19"/>
      <c r="AC3210" s="19"/>
      <c r="AD3210" s="19"/>
      <c r="AE3210" s="19"/>
      <c r="AF3210" s="19"/>
      <c r="AG3210" s="19"/>
      <c r="AH3210" s="19"/>
      <c r="AI3210" s="19"/>
      <c r="AJ3210" s="19"/>
      <c r="AK3210" s="19"/>
      <c r="AL3210" s="19"/>
      <c r="AM3210" s="19"/>
      <c r="AN3210" s="19"/>
      <c r="AO3210" s="31">
        <v>278512</v>
      </c>
      <c r="AP3210" s="31">
        <v>1274935.703125</v>
      </c>
      <c r="AQ3210" s="31">
        <v>1345467.80078125</v>
      </c>
      <c r="AR3210" s="31">
        <v>1256806.39453125</v>
      </c>
      <c r="AS3210" s="31">
        <v>1371559.609375</v>
      </c>
      <c r="AT3210" s="31">
        <v>1338145.796875</v>
      </c>
      <c r="AU3210" s="31">
        <v>1183230.16796875</v>
      </c>
      <c r="AV3210" s="31">
        <v>1552761.04296875</v>
      </c>
      <c r="AW3210" s="31">
        <v>1438578.171875</v>
      </c>
      <c r="AX3210" s="31">
        <v>134111.609375</v>
      </c>
      <c r="AY3210" s="31">
        <v>56405.53125</v>
      </c>
      <c r="AZ3210" s="31">
        <v>190517.140625</v>
      </c>
    </row>
    <row r="3211" spans="1:52" ht="15" customHeight="1">
      <c r="A3211" s="29" t="s">
        <v>7423</v>
      </c>
      <c r="B3211" s="34">
        <v>36807</v>
      </c>
      <c r="C3211" s="28">
        <v>750</v>
      </c>
      <c r="D3211" s="28">
        <v>48</v>
      </c>
      <c r="E3211" s="28">
        <v>44</v>
      </c>
      <c r="F3211" s="29" t="s">
        <v>2104</v>
      </c>
      <c r="G3211" s="29" t="s">
        <v>171</v>
      </c>
      <c r="H3211" s="28">
        <v>730</v>
      </c>
      <c r="I3211" s="29" t="s">
        <v>116</v>
      </c>
      <c r="J3211" s="33" t="s">
        <v>7422</v>
      </c>
      <c r="K3211" s="29" t="s">
        <v>178</v>
      </c>
      <c r="L3211" s="29" t="s">
        <v>7418</v>
      </c>
      <c r="M3211" s="29" t="s">
        <v>355</v>
      </c>
      <c r="N3211" s="28">
        <v>556966</v>
      </c>
      <c r="O3211" s="28">
        <v>6254488</v>
      </c>
      <c r="P3211" s="29" t="s">
        <v>7421</v>
      </c>
      <c r="Q3211" s="32" t="s">
        <v>174</v>
      </c>
      <c r="R3211" s="19"/>
      <c r="S3211" s="19"/>
      <c r="T3211" s="19"/>
      <c r="U3211" s="19"/>
      <c r="V3211" s="19"/>
      <c r="W3211" s="19"/>
      <c r="X3211" s="19"/>
      <c r="Y3211" s="19"/>
      <c r="Z3211" s="19"/>
      <c r="AA3211" s="19"/>
      <c r="AB3211" s="19"/>
      <c r="AC3211" s="19"/>
      <c r="AD3211" s="19"/>
      <c r="AE3211" s="19"/>
      <c r="AF3211" s="19"/>
      <c r="AG3211" s="19"/>
      <c r="AH3211" s="19"/>
      <c r="AI3211" s="19"/>
      <c r="AJ3211" s="19"/>
      <c r="AK3211" s="19"/>
      <c r="AL3211" s="19"/>
      <c r="AM3211" s="19"/>
      <c r="AN3211" s="19"/>
      <c r="AO3211" s="31">
        <v>0</v>
      </c>
      <c r="AP3211" s="31">
        <v>45921.69921875</v>
      </c>
      <c r="AQ3211" s="31">
        <v>1443783.390625</v>
      </c>
      <c r="AR3211" s="31">
        <v>1363961.70703125</v>
      </c>
      <c r="AS3211" s="31">
        <v>1488774.4140625</v>
      </c>
      <c r="AT3211" s="31">
        <v>1414411.1953125</v>
      </c>
      <c r="AU3211" s="31">
        <v>1261380.74609375</v>
      </c>
      <c r="AV3211" s="31">
        <v>1673101.30859375</v>
      </c>
      <c r="AW3211" s="31">
        <v>1514285.53515625</v>
      </c>
      <c r="AX3211" s="31">
        <v>138790.703125</v>
      </c>
      <c r="AY3211" s="31">
        <v>85772</v>
      </c>
      <c r="AZ3211" s="31">
        <v>224562.703125</v>
      </c>
    </row>
    <row r="3212" spans="1:52" ht="15" customHeight="1">
      <c r="A3212" s="29" t="s">
        <v>7420</v>
      </c>
      <c r="B3212" s="34">
        <v>36807</v>
      </c>
      <c r="C3212" s="28">
        <v>750</v>
      </c>
      <c r="D3212" s="28">
        <v>48</v>
      </c>
      <c r="E3212" s="28">
        <v>44</v>
      </c>
      <c r="F3212" s="29" t="s">
        <v>2104</v>
      </c>
      <c r="G3212" s="29" t="s">
        <v>171</v>
      </c>
      <c r="H3212" s="28">
        <v>730</v>
      </c>
      <c r="I3212" s="29" t="s">
        <v>116</v>
      </c>
      <c r="J3212" s="33" t="s">
        <v>7419</v>
      </c>
      <c r="K3212" s="29" t="s">
        <v>178</v>
      </c>
      <c r="L3212" s="29" t="s">
        <v>7418</v>
      </c>
      <c r="M3212" s="29" t="s">
        <v>355</v>
      </c>
      <c r="N3212" s="28">
        <v>557023</v>
      </c>
      <c r="O3212" s="28">
        <v>6254295</v>
      </c>
      <c r="P3212" s="29" t="s">
        <v>7417</v>
      </c>
      <c r="Q3212" s="32" t="s">
        <v>174</v>
      </c>
      <c r="R3212" s="19"/>
      <c r="S3212" s="19"/>
      <c r="T3212" s="19"/>
      <c r="U3212" s="19"/>
      <c r="V3212" s="19"/>
      <c r="W3212" s="19"/>
      <c r="X3212" s="19"/>
      <c r="Y3212" s="19"/>
      <c r="Z3212" s="19"/>
      <c r="AA3212" s="19"/>
      <c r="AB3212" s="19"/>
      <c r="AC3212" s="19"/>
      <c r="AD3212" s="19"/>
      <c r="AE3212" s="19"/>
      <c r="AF3212" s="19"/>
      <c r="AG3212" s="19"/>
      <c r="AH3212" s="19"/>
      <c r="AI3212" s="19"/>
      <c r="AJ3212" s="19"/>
      <c r="AK3212" s="19"/>
      <c r="AL3212" s="19"/>
      <c r="AM3212" s="19"/>
      <c r="AN3212" s="19"/>
      <c r="AO3212" s="31">
        <v>323817</v>
      </c>
      <c r="AP3212" s="31">
        <v>1419811.296875</v>
      </c>
      <c r="AQ3212" s="31">
        <v>1519720.890625</v>
      </c>
      <c r="AR3212" s="31">
        <v>1415123</v>
      </c>
      <c r="AS3212" s="31">
        <v>1556463.8046875</v>
      </c>
      <c r="AT3212" s="31">
        <v>1503728.296875</v>
      </c>
      <c r="AU3212" s="31">
        <v>1330476.18359375</v>
      </c>
      <c r="AV3212" s="31">
        <v>1699817.0703125</v>
      </c>
      <c r="AW3212" s="31">
        <v>1468839.71875</v>
      </c>
      <c r="AX3212" s="31">
        <v>146296.9375</v>
      </c>
      <c r="AY3212" s="31">
        <v>93695.203125</v>
      </c>
      <c r="AZ3212" s="31">
        <v>239992.140625</v>
      </c>
    </row>
    <row r="3213" spans="1:52" ht="15" customHeight="1">
      <c r="A3213" s="29" t="s">
        <v>7416</v>
      </c>
      <c r="B3213" s="34">
        <v>36873</v>
      </c>
      <c r="C3213" s="28">
        <v>900</v>
      </c>
      <c r="D3213" s="28">
        <v>52</v>
      </c>
      <c r="E3213" s="28">
        <v>44</v>
      </c>
      <c r="F3213" s="29" t="s">
        <v>2104</v>
      </c>
      <c r="G3213" s="29" t="s">
        <v>2540</v>
      </c>
      <c r="H3213" s="28">
        <v>730</v>
      </c>
      <c r="I3213" s="29" t="s">
        <v>116</v>
      </c>
      <c r="J3213" s="33" t="s">
        <v>7415</v>
      </c>
      <c r="K3213" s="29" t="s">
        <v>178</v>
      </c>
      <c r="L3213" s="29" t="s">
        <v>7410</v>
      </c>
      <c r="M3213" s="29" t="s">
        <v>7414</v>
      </c>
      <c r="N3213" s="28">
        <v>570818</v>
      </c>
      <c r="O3213" s="28">
        <v>6254328</v>
      </c>
      <c r="P3213" s="29" t="s">
        <v>7413</v>
      </c>
      <c r="Q3213" s="32" t="s">
        <v>174</v>
      </c>
      <c r="R3213" s="19"/>
      <c r="S3213" s="19"/>
      <c r="T3213" s="19"/>
      <c r="U3213" s="19"/>
      <c r="V3213" s="19"/>
      <c r="W3213" s="19"/>
      <c r="X3213" s="19"/>
      <c r="Y3213" s="19"/>
      <c r="Z3213" s="19"/>
      <c r="AA3213" s="19"/>
      <c r="AB3213" s="19"/>
      <c r="AC3213" s="19"/>
      <c r="AD3213" s="19"/>
      <c r="AE3213" s="19"/>
      <c r="AF3213" s="19"/>
      <c r="AG3213" s="19"/>
      <c r="AH3213" s="19"/>
      <c r="AI3213" s="19"/>
      <c r="AJ3213" s="19"/>
      <c r="AK3213" s="19"/>
      <c r="AL3213" s="19"/>
      <c r="AM3213" s="19"/>
      <c r="AN3213" s="19"/>
      <c r="AO3213" s="31">
        <v>16483</v>
      </c>
      <c r="AP3213" s="31">
        <v>1419195.7890625</v>
      </c>
      <c r="AQ3213" s="31">
        <v>1578986.69140625</v>
      </c>
      <c r="AR3213" s="31">
        <v>1482617.796875</v>
      </c>
      <c r="AS3213" s="31">
        <v>1613189.4921875</v>
      </c>
      <c r="AT3213" s="31">
        <v>1602577.59375</v>
      </c>
      <c r="AU3213" s="31">
        <v>1435914.7734375</v>
      </c>
      <c r="AV3213" s="31">
        <v>1801631.0859375</v>
      </c>
      <c r="AW3213" s="31">
        <v>1682053.64453125</v>
      </c>
      <c r="AX3213" s="31">
        <v>160016.125</v>
      </c>
      <c r="AY3213" s="31">
        <v>95998.546875</v>
      </c>
      <c r="AZ3213" s="31">
        <v>256014.671875</v>
      </c>
    </row>
    <row r="3214" spans="1:52" ht="15" customHeight="1">
      <c r="A3214" s="29" t="s">
        <v>7412</v>
      </c>
      <c r="B3214" s="34">
        <v>36873</v>
      </c>
      <c r="C3214" s="28">
        <v>900</v>
      </c>
      <c r="D3214" s="28">
        <v>52.2</v>
      </c>
      <c r="E3214" s="28">
        <v>44</v>
      </c>
      <c r="F3214" s="29" t="s">
        <v>2104</v>
      </c>
      <c r="G3214" s="29" t="s">
        <v>7407</v>
      </c>
      <c r="H3214" s="28">
        <v>730</v>
      </c>
      <c r="I3214" s="29" t="s">
        <v>116</v>
      </c>
      <c r="J3214" s="33" t="s">
        <v>7411</v>
      </c>
      <c r="K3214" s="29" t="s">
        <v>178</v>
      </c>
      <c r="L3214" s="29" t="s">
        <v>7410</v>
      </c>
      <c r="M3214" s="29" t="s">
        <v>1313</v>
      </c>
      <c r="N3214" s="28">
        <v>570965</v>
      </c>
      <c r="O3214" s="28">
        <v>6254229</v>
      </c>
      <c r="P3214" s="29" t="s">
        <v>7409</v>
      </c>
      <c r="Q3214" s="32" t="s">
        <v>174</v>
      </c>
      <c r="R3214" s="19"/>
      <c r="S3214" s="19"/>
      <c r="T3214" s="19"/>
      <c r="U3214" s="19"/>
      <c r="V3214" s="19"/>
      <c r="W3214" s="19"/>
      <c r="X3214" s="19"/>
      <c r="Y3214" s="19"/>
      <c r="Z3214" s="19"/>
      <c r="AA3214" s="19"/>
      <c r="AB3214" s="19"/>
      <c r="AC3214" s="19"/>
      <c r="AD3214" s="19"/>
      <c r="AE3214" s="19"/>
      <c r="AF3214" s="19"/>
      <c r="AG3214" s="19"/>
      <c r="AH3214" s="19"/>
      <c r="AI3214" s="19"/>
      <c r="AJ3214" s="19"/>
      <c r="AK3214" s="19"/>
      <c r="AL3214" s="19"/>
      <c r="AM3214" s="19"/>
      <c r="AN3214" s="19"/>
      <c r="AO3214" s="31">
        <v>16582</v>
      </c>
      <c r="AP3214" s="31">
        <v>1425674.703125</v>
      </c>
      <c r="AQ3214" s="31">
        <v>1626641.0078125</v>
      </c>
      <c r="AR3214" s="31">
        <v>1496736.703125</v>
      </c>
      <c r="AS3214" s="31">
        <v>1608038.515625</v>
      </c>
      <c r="AT3214" s="31">
        <v>1611167.0625</v>
      </c>
      <c r="AU3214" s="31">
        <v>1350364.2734375</v>
      </c>
      <c r="AV3214" s="31">
        <v>1766363.39453125</v>
      </c>
      <c r="AW3214" s="31">
        <v>1657810.109375</v>
      </c>
      <c r="AX3214" s="31">
        <v>161733.625</v>
      </c>
      <c r="AY3214" s="31">
        <v>94617.3828125</v>
      </c>
      <c r="AZ3214" s="31">
        <v>256351.0078125</v>
      </c>
    </row>
    <row r="3215" spans="1:52" ht="15" customHeight="1">
      <c r="A3215" s="29" t="s">
        <v>7408</v>
      </c>
      <c r="B3215" s="34">
        <v>36851</v>
      </c>
      <c r="C3215" s="28">
        <v>900</v>
      </c>
      <c r="D3215" s="28">
        <v>52</v>
      </c>
      <c r="E3215" s="28">
        <v>44</v>
      </c>
      <c r="F3215" s="29" t="s">
        <v>172</v>
      </c>
      <c r="G3215" s="29" t="s">
        <v>3891</v>
      </c>
      <c r="H3215" s="28">
        <v>730</v>
      </c>
      <c r="I3215" s="29" t="s">
        <v>116</v>
      </c>
      <c r="J3215" s="33" t="s">
        <v>7406</v>
      </c>
      <c r="K3215" s="29" t="s">
        <v>178</v>
      </c>
      <c r="L3215" s="29" t="s">
        <v>7405</v>
      </c>
      <c r="M3215" s="29" t="s">
        <v>7404</v>
      </c>
      <c r="N3215" s="28">
        <v>564412</v>
      </c>
      <c r="O3215" s="28">
        <v>6254374</v>
      </c>
      <c r="P3215" s="29" t="s">
        <v>7403</v>
      </c>
      <c r="Q3215" s="32" t="s">
        <v>207</v>
      </c>
      <c r="R3215" s="19"/>
      <c r="S3215" s="19"/>
      <c r="T3215" s="19"/>
      <c r="U3215" s="19"/>
      <c r="V3215" s="19"/>
      <c r="W3215" s="19"/>
      <c r="X3215" s="19"/>
      <c r="Y3215" s="19"/>
      <c r="Z3215" s="19"/>
      <c r="AA3215" s="19"/>
      <c r="AB3215" s="19"/>
      <c r="AC3215" s="19"/>
      <c r="AD3215" s="19"/>
      <c r="AE3215" s="19"/>
      <c r="AF3215" s="19"/>
      <c r="AG3215" s="19"/>
      <c r="AH3215" s="19"/>
      <c r="AI3215" s="19"/>
      <c r="AJ3215" s="19"/>
      <c r="AK3215" s="19"/>
      <c r="AL3215" s="19"/>
      <c r="AM3215" s="19"/>
      <c r="AN3215" s="19"/>
      <c r="AO3215" s="31">
        <v>131524</v>
      </c>
      <c r="AP3215" s="31">
        <v>1283459.1484375</v>
      </c>
      <c r="AQ3215" s="31">
        <v>1355548.11328125</v>
      </c>
      <c r="AR3215" s="31">
        <v>1279793.39453125</v>
      </c>
      <c r="AS3215" s="31">
        <v>1377466</v>
      </c>
      <c r="AT3215" s="31">
        <v>1360927</v>
      </c>
      <c r="AU3215" s="31">
        <v>1181815</v>
      </c>
      <c r="AV3215" s="31">
        <v>1551759</v>
      </c>
      <c r="AW3215" s="31">
        <v>1414668</v>
      </c>
      <c r="AX3215" s="31">
        <v>134471</v>
      </c>
      <c r="AY3215" s="31">
        <v>78719</v>
      </c>
      <c r="AZ3215" s="31">
        <v>213190</v>
      </c>
    </row>
    <row r="3216" spans="1:52" ht="15" customHeight="1">
      <c r="A3216" s="29" t="s">
        <v>7402</v>
      </c>
      <c r="B3216" s="34">
        <v>37440</v>
      </c>
      <c r="C3216" s="28">
        <v>2000</v>
      </c>
      <c r="D3216" s="28">
        <v>72</v>
      </c>
      <c r="E3216" s="28">
        <v>68</v>
      </c>
      <c r="F3216" s="29" t="s">
        <v>780</v>
      </c>
      <c r="G3216" s="29" t="s">
        <v>7367</v>
      </c>
      <c r="H3216" s="28">
        <v>730</v>
      </c>
      <c r="I3216" s="29" t="s">
        <v>116</v>
      </c>
      <c r="J3216" s="33" t="s">
        <v>7401</v>
      </c>
      <c r="K3216" s="29" t="s">
        <v>178</v>
      </c>
      <c r="L3216" s="29" t="s">
        <v>7375</v>
      </c>
      <c r="M3216" s="29" t="s">
        <v>7379</v>
      </c>
      <c r="N3216" s="28">
        <v>580983</v>
      </c>
      <c r="O3216" s="28">
        <v>6281246</v>
      </c>
      <c r="P3216" s="29" t="s">
        <v>7400</v>
      </c>
      <c r="Q3216" s="32" t="s">
        <v>919</v>
      </c>
      <c r="R3216" s="19"/>
      <c r="S3216" s="19"/>
      <c r="T3216" s="19"/>
      <c r="U3216" s="19"/>
      <c r="V3216" s="19"/>
      <c r="W3216" s="19"/>
      <c r="X3216" s="19"/>
      <c r="Y3216" s="19"/>
      <c r="Z3216" s="19"/>
      <c r="AA3216" s="19"/>
      <c r="AB3216" s="19"/>
      <c r="AC3216" s="19"/>
      <c r="AD3216" s="19"/>
      <c r="AE3216" s="19"/>
      <c r="AF3216" s="19"/>
      <c r="AG3216" s="19"/>
      <c r="AH3216" s="19"/>
      <c r="AI3216" s="19"/>
      <c r="AJ3216" s="19"/>
      <c r="AK3216" s="19"/>
      <c r="AL3216" s="19"/>
      <c r="AM3216" s="19"/>
      <c r="AN3216" s="19"/>
      <c r="AO3216" s="19"/>
      <c r="AP3216" s="19"/>
      <c r="AQ3216" s="31">
        <v>1729384.4375</v>
      </c>
      <c r="AR3216" s="31">
        <v>3483827</v>
      </c>
      <c r="AS3216" s="31">
        <v>2564698</v>
      </c>
      <c r="AT3216" s="31">
        <v>3751190</v>
      </c>
      <c r="AU3216" s="31">
        <v>3406800</v>
      </c>
      <c r="AV3216" s="31">
        <v>3051462</v>
      </c>
      <c r="AW3216" s="31">
        <v>3835886</v>
      </c>
      <c r="AX3216" s="31">
        <v>380167</v>
      </c>
      <c r="AY3216" s="31">
        <v>242472</v>
      </c>
      <c r="AZ3216" s="31">
        <v>622639</v>
      </c>
    </row>
    <row r="3217" spans="1:52" ht="15" customHeight="1">
      <c r="A3217" s="29" t="s">
        <v>7399</v>
      </c>
      <c r="B3217" s="34">
        <v>37438</v>
      </c>
      <c r="C3217" s="28">
        <v>2000</v>
      </c>
      <c r="D3217" s="28">
        <v>72</v>
      </c>
      <c r="E3217" s="28">
        <v>68</v>
      </c>
      <c r="F3217" s="29" t="s">
        <v>780</v>
      </c>
      <c r="G3217" s="29" t="s">
        <v>7367</v>
      </c>
      <c r="H3217" s="28">
        <v>730</v>
      </c>
      <c r="I3217" s="29" t="s">
        <v>116</v>
      </c>
      <c r="J3217" s="33" t="s">
        <v>7398</v>
      </c>
      <c r="K3217" s="29" t="s">
        <v>178</v>
      </c>
      <c r="L3217" s="29" t="s">
        <v>7390</v>
      </c>
      <c r="M3217" s="29" t="s">
        <v>7397</v>
      </c>
      <c r="N3217" s="28">
        <v>579662</v>
      </c>
      <c r="O3217" s="28">
        <v>6280649</v>
      </c>
      <c r="P3217" s="29" t="s">
        <v>7396</v>
      </c>
      <c r="Q3217" s="32" t="s">
        <v>919</v>
      </c>
      <c r="R3217" s="19"/>
      <c r="S3217" s="19"/>
      <c r="T3217" s="19"/>
      <c r="U3217" s="19"/>
      <c r="V3217" s="19"/>
      <c r="W3217" s="19"/>
      <c r="X3217" s="19"/>
      <c r="Y3217" s="19"/>
      <c r="Z3217" s="19"/>
      <c r="AA3217" s="19"/>
      <c r="AB3217" s="19"/>
      <c r="AC3217" s="19"/>
      <c r="AD3217" s="19"/>
      <c r="AE3217" s="19"/>
      <c r="AF3217" s="19"/>
      <c r="AG3217" s="19"/>
      <c r="AH3217" s="19"/>
      <c r="AI3217" s="19"/>
      <c r="AJ3217" s="19"/>
      <c r="AK3217" s="19"/>
      <c r="AL3217" s="19"/>
      <c r="AM3217" s="19"/>
      <c r="AN3217" s="19"/>
      <c r="AO3217" s="19"/>
      <c r="AP3217" s="19"/>
      <c r="AQ3217" s="31">
        <v>1859405.4375</v>
      </c>
      <c r="AR3217" s="31">
        <v>3566588</v>
      </c>
      <c r="AS3217" s="31">
        <v>3128565</v>
      </c>
      <c r="AT3217" s="31">
        <v>3946724</v>
      </c>
      <c r="AU3217" s="31">
        <v>3631845</v>
      </c>
      <c r="AV3217" s="31">
        <v>4384422</v>
      </c>
      <c r="AW3217" s="31">
        <v>3973709</v>
      </c>
      <c r="AX3217" s="31">
        <v>380389</v>
      </c>
      <c r="AY3217" s="31">
        <v>251861</v>
      </c>
      <c r="AZ3217" s="31">
        <v>632250</v>
      </c>
    </row>
    <row r="3218" spans="1:52" ht="15" customHeight="1">
      <c r="A3218" s="29" t="s">
        <v>7395</v>
      </c>
      <c r="B3218" s="34">
        <v>37435</v>
      </c>
      <c r="C3218" s="28">
        <v>2000</v>
      </c>
      <c r="D3218" s="28">
        <v>72</v>
      </c>
      <c r="E3218" s="28">
        <v>68</v>
      </c>
      <c r="F3218" s="29" t="s">
        <v>780</v>
      </c>
      <c r="G3218" s="29" t="s">
        <v>7367</v>
      </c>
      <c r="H3218" s="28">
        <v>730</v>
      </c>
      <c r="I3218" s="29" t="s">
        <v>116</v>
      </c>
      <c r="J3218" s="33" t="s">
        <v>7394</v>
      </c>
      <c r="K3218" s="29" t="s">
        <v>178</v>
      </c>
      <c r="L3218" s="29" t="s">
        <v>7390</v>
      </c>
      <c r="M3218" s="29" t="s">
        <v>4667</v>
      </c>
      <c r="N3218" s="28">
        <v>579415</v>
      </c>
      <c r="O3218" s="28">
        <v>6281112</v>
      </c>
      <c r="P3218" s="29" t="s">
        <v>7393</v>
      </c>
      <c r="Q3218" s="32" t="s">
        <v>919</v>
      </c>
      <c r="R3218" s="19"/>
      <c r="S3218" s="19"/>
      <c r="T3218" s="19"/>
      <c r="U3218" s="19"/>
      <c r="V3218" s="19"/>
      <c r="W3218" s="19"/>
      <c r="X3218" s="19"/>
      <c r="Y3218" s="19"/>
      <c r="Z3218" s="19"/>
      <c r="AA3218" s="19"/>
      <c r="AB3218" s="19"/>
      <c r="AC3218" s="19"/>
      <c r="AD3218" s="19"/>
      <c r="AE3218" s="19"/>
      <c r="AF3218" s="19"/>
      <c r="AG3218" s="19"/>
      <c r="AH3218" s="19"/>
      <c r="AI3218" s="19"/>
      <c r="AJ3218" s="19"/>
      <c r="AK3218" s="19"/>
      <c r="AL3218" s="19"/>
      <c r="AM3218" s="19"/>
      <c r="AN3218" s="19"/>
      <c r="AO3218" s="19"/>
      <c r="AP3218" s="19"/>
      <c r="AQ3218" s="31">
        <v>1813713.4375</v>
      </c>
      <c r="AR3218" s="31">
        <v>3729777</v>
      </c>
      <c r="AS3218" s="31">
        <v>3894137</v>
      </c>
      <c r="AT3218" s="31">
        <v>4004669</v>
      </c>
      <c r="AU3218" s="31">
        <v>3676429</v>
      </c>
      <c r="AV3218" s="31">
        <v>4391312</v>
      </c>
      <c r="AW3218" s="31">
        <v>3919581</v>
      </c>
      <c r="AX3218" s="31">
        <v>404848</v>
      </c>
      <c r="AY3218" s="31">
        <v>261080</v>
      </c>
      <c r="AZ3218" s="31">
        <v>665928</v>
      </c>
    </row>
    <row r="3219" spans="1:52" ht="15" customHeight="1">
      <c r="A3219" s="29" t="s">
        <v>7392</v>
      </c>
      <c r="B3219" s="34">
        <v>37438</v>
      </c>
      <c r="C3219" s="28">
        <v>2000</v>
      </c>
      <c r="D3219" s="28">
        <v>72</v>
      </c>
      <c r="E3219" s="28">
        <v>68</v>
      </c>
      <c r="F3219" s="29" t="s">
        <v>780</v>
      </c>
      <c r="G3219" s="29" t="s">
        <v>7367</v>
      </c>
      <c r="H3219" s="28">
        <v>730</v>
      </c>
      <c r="I3219" s="29" t="s">
        <v>116</v>
      </c>
      <c r="J3219" s="33" t="s">
        <v>7391</v>
      </c>
      <c r="K3219" s="29" t="s">
        <v>178</v>
      </c>
      <c r="L3219" s="29" t="s">
        <v>7390</v>
      </c>
      <c r="M3219" s="29" t="s">
        <v>4667</v>
      </c>
      <c r="N3219" s="28">
        <v>579937</v>
      </c>
      <c r="O3219" s="28">
        <v>6281162</v>
      </c>
      <c r="P3219" s="29" t="s">
        <v>7389</v>
      </c>
      <c r="Q3219" s="32" t="s">
        <v>919</v>
      </c>
      <c r="R3219" s="19"/>
      <c r="S3219" s="19"/>
      <c r="T3219" s="19"/>
      <c r="U3219" s="19"/>
      <c r="V3219" s="19"/>
      <c r="W3219" s="19"/>
      <c r="X3219" s="19"/>
      <c r="Y3219" s="19"/>
      <c r="Z3219" s="19"/>
      <c r="AA3219" s="19"/>
      <c r="AB3219" s="19"/>
      <c r="AC3219" s="19"/>
      <c r="AD3219" s="19"/>
      <c r="AE3219" s="19"/>
      <c r="AF3219" s="19"/>
      <c r="AG3219" s="19"/>
      <c r="AH3219" s="19"/>
      <c r="AI3219" s="19"/>
      <c r="AJ3219" s="19"/>
      <c r="AK3219" s="19"/>
      <c r="AL3219" s="19"/>
      <c r="AM3219" s="19"/>
      <c r="AN3219" s="19"/>
      <c r="AO3219" s="19"/>
      <c r="AP3219" s="19"/>
      <c r="AQ3219" s="31">
        <v>1779764.4375</v>
      </c>
      <c r="AR3219" s="31">
        <v>3517023</v>
      </c>
      <c r="AS3219" s="31">
        <v>3899332</v>
      </c>
      <c r="AT3219" s="31">
        <v>3730426</v>
      </c>
      <c r="AU3219" s="31">
        <v>3389116</v>
      </c>
      <c r="AV3219" s="31">
        <v>2846604</v>
      </c>
      <c r="AW3219" s="31">
        <v>3725126</v>
      </c>
      <c r="AX3219" s="31">
        <v>383365</v>
      </c>
      <c r="AY3219" s="31">
        <v>245808</v>
      </c>
      <c r="AZ3219" s="31">
        <v>629173</v>
      </c>
    </row>
    <row r="3220" spans="1:52" ht="15" customHeight="1">
      <c r="A3220" s="29" t="s">
        <v>7388</v>
      </c>
      <c r="B3220" s="34">
        <v>37440</v>
      </c>
      <c r="C3220" s="28">
        <v>2000</v>
      </c>
      <c r="D3220" s="28">
        <v>72</v>
      </c>
      <c r="E3220" s="28">
        <v>68</v>
      </c>
      <c r="F3220" s="29" t="s">
        <v>780</v>
      </c>
      <c r="G3220" s="29" t="s">
        <v>7367</v>
      </c>
      <c r="H3220" s="28">
        <v>730</v>
      </c>
      <c r="I3220" s="29" t="s">
        <v>116</v>
      </c>
      <c r="J3220" s="33" t="s">
        <v>7387</v>
      </c>
      <c r="K3220" s="29" t="s">
        <v>178</v>
      </c>
      <c r="L3220" s="29" t="s">
        <v>7375</v>
      </c>
      <c r="M3220" s="29" t="s">
        <v>7386</v>
      </c>
      <c r="N3220" s="28">
        <v>580183</v>
      </c>
      <c r="O3220" s="28">
        <v>6280700</v>
      </c>
      <c r="P3220" s="29" t="s">
        <v>7385</v>
      </c>
      <c r="Q3220" s="32" t="s">
        <v>919</v>
      </c>
      <c r="R3220" s="19"/>
      <c r="S3220" s="19"/>
      <c r="T3220" s="19"/>
      <c r="U3220" s="19"/>
      <c r="V3220" s="19"/>
      <c r="W3220" s="19"/>
      <c r="X3220" s="19"/>
      <c r="Y3220" s="19"/>
      <c r="Z3220" s="19"/>
      <c r="AA3220" s="19"/>
      <c r="AB3220" s="19"/>
      <c r="AC3220" s="19"/>
      <c r="AD3220" s="19"/>
      <c r="AE3220" s="19"/>
      <c r="AF3220" s="19"/>
      <c r="AG3220" s="19"/>
      <c r="AH3220" s="19"/>
      <c r="AI3220" s="19"/>
      <c r="AJ3220" s="19"/>
      <c r="AK3220" s="19"/>
      <c r="AL3220" s="19"/>
      <c r="AM3220" s="19"/>
      <c r="AN3220" s="19"/>
      <c r="AO3220" s="19"/>
      <c r="AP3220" s="19"/>
      <c r="AQ3220" s="31">
        <v>1832582.4375</v>
      </c>
      <c r="AR3220" s="31">
        <v>3743844</v>
      </c>
      <c r="AS3220" s="31">
        <v>4065884</v>
      </c>
      <c r="AT3220" s="31">
        <v>4026056</v>
      </c>
      <c r="AU3220" s="31">
        <v>3737085</v>
      </c>
      <c r="AV3220" s="31">
        <v>4447751</v>
      </c>
      <c r="AW3220" s="31">
        <v>3936540</v>
      </c>
      <c r="AX3220" s="31">
        <v>388178</v>
      </c>
      <c r="AY3220" s="31">
        <v>266273</v>
      </c>
      <c r="AZ3220" s="31">
        <v>654451</v>
      </c>
    </row>
    <row r="3221" spans="1:52" ht="15" customHeight="1">
      <c r="A3221" s="29" t="s">
        <v>7384</v>
      </c>
      <c r="B3221" s="34">
        <v>37440</v>
      </c>
      <c r="C3221" s="28">
        <v>2000</v>
      </c>
      <c r="D3221" s="28">
        <v>72</v>
      </c>
      <c r="E3221" s="28">
        <v>68</v>
      </c>
      <c r="F3221" s="29" t="s">
        <v>780</v>
      </c>
      <c r="G3221" s="29" t="s">
        <v>7367</v>
      </c>
      <c r="H3221" s="28">
        <v>730</v>
      </c>
      <c r="I3221" s="29" t="s">
        <v>116</v>
      </c>
      <c r="J3221" s="33" t="s">
        <v>7383</v>
      </c>
      <c r="K3221" s="29" t="s">
        <v>178</v>
      </c>
      <c r="L3221" s="29" t="s">
        <v>7375</v>
      </c>
      <c r="M3221" s="29" t="s">
        <v>7374</v>
      </c>
      <c r="N3221" s="28">
        <v>580706</v>
      </c>
      <c r="O3221" s="28">
        <v>6280750</v>
      </c>
      <c r="P3221" s="29" t="s">
        <v>7382</v>
      </c>
      <c r="Q3221" s="32" t="s">
        <v>919</v>
      </c>
      <c r="R3221" s="19"/>
      <c r="S3221" s="19"/>
      <c r="T3221" s="19"/>
      <c r="U3221" s="19"/>
      <c r="V3221" s="19"/>
      <c r="W3221" s="19"/>
      <c r="X3221" s="19"/>
      <c r="Y3221" s="19"/>
      <c r="Z3221" s="19"/>
      <c r="AA3221" s="19"/>
      <c r="AB3221" s="19"/>
      <c r="AC3221" s="19"/>
      <c r="AD3221" s="19"/>
      <c r="AE3221" s="19"/>
      <c r="AF3221" s="19"/>
      <c r="AG3221" s="19"/>
      <c r="AH3221" s="19"/>
      <c r="AI3221" s="19"/>
      <c r="AJ3221" s="19"/>
      <c r="AK3221" s="19"/>
      <c r="AL3221" s="19"/>
      <c r="AM3221" s="19"/>
      <c r="AN3221" s="19"/>
      <c r="AO3221" s="19"/>
      <c r="AP3221" s="19"/>
      <c r="AQ3221" s="31">
        <v>1832140.4375</v>
      </c>
      <c r="AR3221" s="31">
        <v>3701547</v>
      </c>
      <c r="AS3221" s="31">
        <v>4156574</v>
      </c>
      <c r="AT3221" s="31">
        <v>3922078</v>
      </c>
      <c r="AU3221" s="31">
        <v>3577917</v>
      </c>
      <c r="AV3221" s="31">
        <v>4274060</v>
      </c>
      <c r="AW3221" s="31">
        <v>3418462</v>
      </c>
      <c r="AX3221" s="31">
        <v>0</v>
      </c>
      <c r="AY3221" s="31">
        <v>113699</v>
      </c>
      <c r="AZ3221" s="31">
        <v>113699</v>
      </c>
    </row>
    <row r="3222" spans="1:52" ht="15" customHeight="1">
      <c r="A3222" s="29" t="s">
        <v>7381</v>
      </c>
      <c r="B3222" s="34">
        <v>37446</v>
      </c>
      <c r="C3222" s="28">
        <v>2000</v>
      </c>
      <c r="D3222" s="28">
        <v>72</v>
      </c>
      <c r="E3222" s="28">
        <v>68</v>
      </c>
      <c r="F3222" s="29" t="s">
        <v>780</v>
      </c>
      <c r="G3222" s="29" t="s">
        <v>7367</v>
      </c>
      <c r="H3222" s="28">
        <v>730</v>
      </c>
      <c r="I3222" s="29" t="s">
        <v>116</v>
      </c>
      <c r="J3222" s="33" t="s">
        <v>7380</v>
      </c>
      <c r="K3222" s="29" t="s">
        <v>178</v>
      </c>
      <c r="L3222" s="29" t="s">
        <v>7375</v>
      </c>
      <c r="M3222" s="29" t="s">
        <v>7379</v>
      </c>
      <c r="N3222" s="28">
        <v>580460</v>
      </c>
      <c r="O3222" s="28">
        <v>6281214</v>
      </c>
      <c r="P3222" s="29" t="s">
        <v>7378</v>
      </c>
      <c r="Q3222" s="32" t="s">
        <v>919</v>
      </c>
      <c r="R3222" s="19"/>
      <c r="S3222" s="19"/>
      <c r="T3222" s="19"/>
      <c r="U3222" s="19"/>
      <c r="V3222" s="19"/>
      <c r="W3222" s="19"/>
      <c r="X3222" s="19"/>
      <c r="Y3222" s="19"/>
      <c r="Z3222" s="19"/>
      <c r="AA3222" s="19"/>
      <c r="AB3222" s="19"/>
      <c r="AC3222" s="19"/>
      <c r="AD3222" s="19"/>
      <c r="AE3222" s="19"/>
      <c r="AF3222" s="19"/>
      <c r="AG3222" s="19"/>
      <c r="AH3222" s="19"/>
      <c r="AI3222" s="19"/>
      <c r="AJ3222" s="19"/>
      <c r="AK3222" s="19"/>
      <c r="AL3222" s="19"/>
      <c r="AM3222" s="19"/>
      <c r="AN3222" s="19"/>
      <c r="AO3222" s="19"/>
      <c r="AP3222" s="19"/>
      <c r="AQ3222" s="31">
        <v>1470692.4375</v>
      </c>
      <c r="AR3222" s="31">
        <v>3388257</v>
      </c>
      <c r="AS3222" s="31">
        <v>3945616</v>
      </c>
      <c r="AT3222" s="31">
        <v>3707134</v>
      </c>
      <c r="AU3222" s="31">
        <v>3463476</v>
      </c>
      <c r="AV3222" s="31">
        <v>4278458</v>
      </c>
      <c r="AW3222" s="31">
        <v>3587027</v>
      </c>
      <c r="AX3222" s="31">
        <v>390945</v>
      </c>
      <c r="AY3222" s="31">
        <v>243925</v>
      </c>
      <c r="AZ3222" s="31">
        <v>634870</v>
      </c>
    </row>
    <row r="3223" spans="1:52" ht="15" customHeight="1">
      <c r="A3223" s="29" t="s">
        <v>7377</v>
      </c>
      <c r="B3223" s="34">
        <v>37442</v>
      </c>
      <c r="C3223" s="28">
        <v>2000</v>
      </c>
      <c r="D3223" s="28">
        <v>72</v>
      </c>
      <c r="E3223" s="28">
        <v>68</v>
      </c>
      <c r="F3223" s="29" t="s">
        <v>780</v>
      </c>
      <c r="G3223" s="29" t="s">
        <v>7367</v>
      </c>
      <c r="H3223" s="28">
        <v>730</v>
      </c>
      <c r="I3223" s="29" t="s">
        <v>116</v>
      </c>
      <c r="J3223" s="33" t="s">
        <v>7376</v>
      </c>
      <c r="K3223" s="29" t="s">
        <v>178</v>
      </c>
      <c r="L3223" s="29" t="s">
        <v>7375</v>
      </c>
      <c r="M3223" s="29" t="s">
        <v>7374</v>
      </c>
      <c r="N3223" s="28">
        <v>581229</v>
      </c>
      <c r="O3223" s="28">
        <v>6280800</v>
      </c>
      <c r="P3223" s="29" t="s">
        <v>7373</v>
      </c>
      <c r="Q3223" s="32" t="s">
        <v>919</v>
      </c>
      <c r="R3223" s="19"/>
      <c r="S3223" s="19"/>
      <c r="T3223" s="19"/>
      <c r="U3223" s="19"/>
      <c r="V3223" s="19"/>
      <c r="W3223" s="19"/>
      <c r="X3223" s="19"/>
      <c r="Y3223" s="19"/>
      <c r="Z3223" s="19"/>
      <c r="AA3223" s="19"/>
      <c r="AB3223" s="19"/>
      <c r="AC3223" s="19"/>
      <c r="AD3223" s="19"/>
      <c r="AE3223" s="19"/>
      <c r="AF3223" s="19"/>
      <c r="AG3223" s="19"/>
      <c r="AH3223" s="19"/>
      <c r="AI3223" s="19"/>
      <c r="AJ3223" s="19"/>
      <c r="AK3223" s="19"/>
      <c r="AL3223" s="19"/>
      <c r="AM3223" s="19"/>
      <c r="AN3223" s="19"/>
      <c r="AO3223" s="19"/>
      <c r="AP3223" s="19"/>
      <c r="AQ3223" s="31">
        <v>1862762.4375</v>
      </c>
      <c r="AR3223" s="31">
        <v>3726784</v>
      </c>
      <c r="AS3223" s="31">
        <v>4152571</v>
      </c>
      <c r="AT3223" s="31">
        <v>3787230</v>
      </c>
      <c r="AU3223" s="31">
        <v>3140790</v>
      </c>
      <c r="AV3223" s="31">
        <v>3191399</v>
      </c>
      <c r="AW3223" s="31">
        <v>3691024</v>
      </c>
      <c r="AX3223" s="31">
        <v>387822</v>
      </c>
      <c r="AY3223" s="31">
        <v>261920</v>
      </c>
      <c r="AZ3223" s="31">
        <v>649742</v>
      </c>
    </row>
    <row r="3224" spans="1:52" ht="15" customHeight="1">
      <c r="A3224" s="29" t="s">
        <v>7372</v>
      </c>
      <c r="B3224" s="34">
        <v>37573</v>
      </c>
      <c r="C3224" s="28">
        <v>2000</v>
      </c>
      <c r="D3224" s="28">
        <v>72</v>
      </c>
      <c r="E3224" s="28">
        <v>68</v>
      </c>
      <c r="F3224" s="29" t="s">
        <v>7368</v>
      </c>
      <c r="G3224" s="29" t="s">
        <v>7367</v>
      </c>
      <c r="H3224" s="28">
        <v>730</v>
      </c>
      <c r="I3224" s="29" t="s">
        <v>116</v>
      </c>
      <c r="J3224" s="33" t="s">
        <v>7371</v>
      </c>
      <c r="K3224" s="29" t="s">
        <v>178</v>
      </c>
      <c r="L3224" s="29" t="s">
        <v>7365</v>
      </c>
      <c r="M3224" s="29" t="s">
        <v>2459</v>
      </c>
      <c r="N3224" s="28">
        <v>578923</v>
      </c>
      <c r="O3224" s="28">
        <v>6282039</v>
      </c>
      <c r="P3224" s="29" t="s">
        <v>7370</v>
      </c>
      <c r="Q3224" s="32" t="s">
        <v>919</v>
      </c>
      <c r="R3224" s="19"/>
      <c r="S3224" s="19"/>
      <c r="T3224" s="19"/>
      <c r="U3224" s="19"/>
      <c r="V3224" s="19"/>
      <c r="W3224" s="19"/>
      <c r="X3224" s="19"/>
      <c r="Y3224" s="19"/>
      <c r="Z3224" s="19"/>
      <c r="AA3224" s="19"/>
      <c r="AB3224" s="19"/>
      <c r="AC3224" s="19"/>
      <c r="AD3224" s="19"/>
      <c r="AE3224" s="19"/>
      <c r="AF3224" s="19"/>
      <c r="AG3224" s="19"/>
      <c r="AH3224" s="19"/>
      <c r="AI3224" s="19"/>
      <c r="AJ3224" s="19"/>
      <c r="AK3224" s="19"/>
      <c r="AL3224" s="19"/>
      <c r="AM3224" s="19"/>
      <c r="AN3224" s="19"/>
      <c r="AO3224" s="19"/>
      <c r="AP3224" s="19"/>
      <c r="AQ3224" s="31">
        <v>0</v>
      </c>
      <c r="AR3224" s="31">
        <v>3551938</v>
      </c>
      <c r="AS3224" s="31">
        <v>3965186</v>
      </c>
      <c r="AT3224" s="31">
        <v>3013347</v>
      </c>
      <c r="AU3224" s="31">
        <v>3145493</v>
      </c>
      <c r="AV3224" s="31">
        <v>3535508</v>
      </c>
      <c r="AW3224" s="31">
        <v>3141028</v>
      </c>
      <c r="AX3224" s="31">
        <v>357097</v>
      </c>
      <c r="AY3224" s="31">
        <v>233923</v>
      </c>
      <c r="AZ3224" s="31">
        <v>591020</v>
      </c>
    </row>
    <row r="3225" spans="1:52" ht="15" customHeight="1">
      <c r="A3225" s="29" t="s">
        <v>7369</v>
      </c>
      <c r="B3225" s="34">
        <v>37573</v>
      </c>
      <c r="C3225" s="28">
        <v>2000</v>
      </c>
      <c r="D3225" s="28">
        <v>72</v>
      </c>
      <c r="E3225" s="28">
        <v>68</v>
      </c>
      <c r="F3225" s="29" t="s">
        <v>780</v>
      </c>
      <c r="G3225" s="29" t="s">
        <v>7362</v>
      </c>
      <c r="H3225" s="28">
        <v>730</v>
      </c>
      <c r="I3225" s="29" t="s">
        <v>116</v>
      </c>
      <c r="J3225" s="33" t="s">
        <v>7366</v>
      </c>
      <c r="K3225" s="29" t="s">
        <v>178</v>
      </c>
      <c r="L3225" s="29" t="s">
        <v>7365</v>
      </c>
      <c r="M3225" s="29" t="s">
        <v>2459</v>
      </c>
      <c r="N3225" s="28">
        <v>579445</v>
      </c>
      <c r="O3225" s="28">
        <v>6282089</v>
      </c>
      <c r="P3225" s="29" t="s">
        <v>7364</v>
      </c>
      <c r="Q3225" s="32" t="s">
        <v>919</v>
      </c>
      <c r="R3225" s="19"/>
      <c r="S3225" s="19"/>
      <c r="T3225" s="19"/>
      <c r="U3225" s="19"/>
      <c r="V3225" s="19"/>
      <c r="W3225" s="19"/>
      <c r="X3225" s="19"/>
      <c r="Y3225" s="19"/>
      <c r="Z3225" s="19"/>
      <c r="AA3225" s="19"/>
      <c r="AB3225" s="19"/>
      <c r="AC3225" s="19"/>
      <c r="AD3225" s="19"/>
      <c r="AE3225" s="19"/>
      <c r="AF3225" s="19"/>
      <c r="AG3225" s="19"/>
      <c r="AH3225" s="19"/>
      <c r="AI3225" s="19"/>
      <c r="AJ3225" s="19"/>
      <c r="AK3225" s="19"/>
      <c r="AL3225" s="19"/>
      <c r="AM3225" s="19"/>
      <c r="AN3225" s="19"/>
      <c r="AO3225" s="19"/>
      <c r="AP3225" s="19"/>
      <c r="AQ3225" s="31">
        <v>580541.015625</v>
      </c>
      <c r="AR3225" s="31">
        <v>3457680</v>
      </c>
      <c r="AS3225" s="31">
        <v>3780329</v>
      </c>
      <c r="AT3225" s="31">
        <v>3617596</v>
      </c>
      <c r="AU3225" s="31">
        <v>3268284</v>
      </c>
      <c r="AV3225" s="31">
        <v>4007915</v>
      </c>
      <c r="AW3225" s="31">
        <v>3357534</v>
      </c>
      <c r="AX3225" s="31">
        <v>335580</v>
      </c>
      <c r="AY3225" s="31">
        <v>226299</v>
      </c>
      <c r="AZ3225" s="31">
        <v>561879</v>
      </c>
    </row>
    <row r="3226" spans="1:52" ht="15" customHeight="1">
      <c r="A3226" s="29" t="s">
        <v>7363</v>
      </c>
      <c r="B3226" s="34">
        <v>37610</v>
      </c>
      <c r="C3226" s="28">
        <v>2000</v>
      </c>
      <c r="D3226" s="28">
        <v>72</v>
      </c>
      <c r="E3226" s="28">
        <v>64</v>
      </c>
      <c r="F3226" s="29" t="s">
        <v>780</v>
      </c>
      <c r="G3226" s="29" t="s">
        <v>7336</v>
      </c>
      <c r="H3226" s="28">
        <v>730</v>
      </c>
      <c r="I3226" s="29" t="s">
        <v>116</v>
      </c>
      <c r="J3226" s="33" t="s">
        <v>7361</v>
      </c>
      <c r="K3226" s="29" t="s">
        <v>178</v>
      </c>
      <c r="L3226" s="29" t="s">
        <v>7339</v>
      </c>
      <c r="M3226" s="29" t="s">
        <v>176</v>
      </c>
      <c r="N3226" s="28">
        <v>579198</v>
      </c>
      <c r="O3226" s="28">
        <v>6282553</v>
      </c>
      <c r="P3226" s="29" t="s">
        <v>7360</v>
      </c>
      <c r="Q3226" s="32" t="s">
        <v>919</v>
      </c>
      <c r="R3226" s="19"/>
      <c r="S3226" s="19"/>
      <c r="T3226" s="19"/>
      <c r="U3226" s="19"/>
      <c r="V3226" s="19"/>
      <c r="W3226" s="19"/>
      <c r="X3226" s="19"/>
      <c r="Y3226" s="19"/>
      <c r="Z3226" s="19"/>
      <c r="AA3226" s="19"/>
      <c r="AB3226" s="19"/>
      <c r="AC3226" s="19"/>
      <c r="AD3226" s="19"/>
      <c r="AE3226" s="19"/>
      <c r="AF3226" s="19"/>
      <c r="AG3226" s="19"/>
      <c r="AH3226" s="19"/>
      <c r="AI3226" s="19"/>
      <c r="AJ3226" s="19"/>
      <c r="AK3226" s="19"/>
      <c r="AL3226" s="19"/>
      <c r="AM3226" s="19"/>
      <c r="AN3226" s="19"/>
      <c r="AO3226" s="19"/>
      <c r="AP3226" s="19"/>
      <c r="AQ3226" s="31">
        <v>31697</v>
      </c>
      <c r="AR3226" s="31">
        <v>3195817</v>
      </c>
      <c r="AS3226" s="31">
        <v>3648870</v>
      </c>
      <c r="AT3226" s="31">
        <v>3206082</v>
      </c>
      <c r="AU3226" s="31">
        <v>3259686</v>
      </c>
      <c r="AV3226" s="31">
        <v>3944243</v>
      </c>
      <c r="AW3226" s="31">
        <v>3456907</v>
      </c>
      <c r="AX3226" s="31">
        <v>357466</v>
      </c>
      <c r="AY3226" s="31">
        <v>230530</v>
      </c>
      <c r="AZ3226" s="31">
        <v>587996</v>
      </c>
    </row>
    <row r="3227" spans="1:52" ht="15" customHeight="1">
      <c r="A3227" s="29" t="s">
        <v>7359</v>
      </c>
      <c r="B3227" s="34">
        <v>37610</v>
      </c>
      <c r="C3227" s="28">
        <v>2000</v>
      </c>
      <c r="D3227" s="28">
        <v>72</v>
      </c>
      <c r="E3227" s="28">
        <v>64</v>
      </c>
      <c r="F3227" s="29" t="s">
        <v>780</v>
      </c>
      <c r="G3227" s="29" t="s">
        <v>7336</v>
      </c>
      <c r="H3227" s="28">
        <v>730</v>
      </c>
      <c r="I3227" s="29" t="s">
        <v>116</v>
      </c>
      <c r="J3227" s="33" t="s">
        <v>7358</v>
      </c>
      <c r="K3227" s="29" t="s">
        <v>178</v>
      </c>
      <c r="L3227" s="29" t="s">
        <v>7339</v>
      </c>
      <c r="M3227" s="29" t="s">
        <v>176</v>
      </c>
      <c r="N3227" s="28">
        <v>579721</v>
      </c>
      <c r="O3227" s="28">
        <v>6282603</v>
      </c>
      <c r="P3227" s="29" t="s">
        <v>7357</v>
      </c>
      <c r="Q3227" s="32" t="s">
        <v>919</v>
      </c>
      <c r="R3227" s="19"/>
      <c r="S3227" s="19"/>
      <c r="T3227" s="19"/>
      <c r="U3227" s="19"/>
      <c r="V3227" s="19"/>
      <c r="W3227" s="19"/>
      <c r="X3227" s="19"/>
      <c r="Y3227" s="19"/>
      <c r="Z3227" s="19"/>
      <c r="AA3227" s="19"/>
      <c r="AB3227" s="19"/>
      <c r="AC3227" s="19"/>
      <c r="AD3227" s="19"/>
      <c r="AE3227" s="19"/>
      <c r="AF3227" s="19"/>
      <c r="AG3227" s="19"/>
      <c r="AH3227" s="19"/>
      <c r="AI3227" s="19"/>
      <c r="AJ3227" s="19"/>
      <c r="AK3227" s="19"/>
      <c r="AL3227" s="19"/>
      <c r="AM3227" s="19"/>
      <c r="AN3227" s="19"/>
      <c r="AO3227" s="19"/>
      <c r="AP3227" s="19"/>
      <c r="AQ3227" s="31">
        <v>111447</v>
      </c>
      <c r="AR3227" s="31">
        <v>3433299</v>
      </c>
      <c r="AS3227" s="31">
        <v>3525005</v>
      </c>
      <c r="AT3227" s="31">
        <v>3784749</v>
      </c>
      <c r="AU3227" s="31">
        <v>3446116</v>
      </c>
      <c r="AV3227" s="31">
        <v>3989119</v>
      </c>
      <c r="AW3227" s="31">
        <v>3761115</v>
      </c>
      <c r="AX3227" s="31">
        <v>394341</v>
      </c>
      <c r="AY3227" s="31">
        <v>248955</v>
      </c>
      <c r="AZ3227" s="31">
        <v>643296</v>
      </c>
    </row>
    <row r="3228" spans="1:52" ht="15" customHeight="1">
      <c r="A3228" s="29" t="s">
        <v>7356</v>
      </c>
      <c r="B3228" s="34">
        <v>37610</v>
      </c>
      <c r="C3228" s="28">
        <v>2000</v>
      </c>
      <c r="D3228" s="28">
        <v>72</v>
      </c>
      <c r="E3228" s="28">
        <v>64</v>
      </c>
      <c r="F3228" s="29" t="s">
        <v>780</v>
      </c>
      <c r="G3228" s="29" t="s">
        <v>7336</v>
      </c>
      <c r="H3228" s="28">
        <v>730</v>
      </c>
      <c r="I3228" s="29" t="s">
        <v>116</v>
      </c>
      <c r="J3228" s="33" t="s">
        <v>7355</v>
      </c>
      <c r="K3228" s="29" t="s">
        <v>178</v>
      </c>
      <c r="L3228" s="29" t="s">
        <v>7339</v>
      </c>
      <c r="M3228" s="29" t="s">
        <v>176</v>
      </c>
      <c r="N3228" s="28">
        <v>580244</v>
      </c>
      <c r="O3228" s="28">
        <v>6282653</v>
      </c>
      <c r="P3228" s="29" t="s">
        <v>7354</v>
      </c>
      <c r="Q3228" s="32" t="s">
        <v>919</v>
      </c>
      <c r="R3228" s="19"/>
      <c r="S3228" s="19"/>
      <c r="T3228" s="19"/>
      <c r="U3228" s="19"/>
      <c r="V3228" s="19"/>
      <c r="W3228" s="19"/>
      <c r="X3228" s="19"/>
      <c r="Y3228" s="19"/>
      <c r="Z3228" s="19"/>
      <c r="AA3228" s="19"/>
      <c r="AB3228" s="19"/>
      <c r="AC3228" s="19"/>
      <c r="AD3228" s="19"/>
      <c r="AE3228" s="19"/>
      <c r="AF3228" s="19"/>
      <c r="AG3228" s="19"/>
      <c r="AH3228" s="19"/>
      <c r="AI3228" s="19"/>
      <c r="AJ3228" s="19"/>
      <c r="AK3228" s="19"/>
      <c r="AL3228" s="19"/>
      <c r="AM3228" s="19"/>
      <c r="AN3228" s="19"/>
      <c r="AO3228" s="19"/>
      <c r="AP3228" s="19"/>
      <c r="AQ3228" s="31">
        <v>138341</v>
      </c>
      <c r="AR3228" s="31">
        <v>3641184</v>
      </c>
      <c r="AS3228" s="31">
        <v>4110994</v>
      </c>
      <c r="AT3228" s="31">
        <v>3882089</v>
      </c>
      <c r="AU3228" s="31">
        <v>3570233</v>
      </c>
      <c r="AV3228" s="31">
        <v>4339522</v>
      </c>
      <c r="AW3228" s="31">
        <v>3643156</v>
      </c>
      <c r="AX3228" s="31">
        <v>387866</v>
      </c>
      <c r="AY3228" s="31">
        <v>296818</v>
      </c>
      <c r="AZ3228" s="31">
        <v>684684</v>
      </c>
    </row>
    <row r="3229" spans="1:52" ht="15" customHeight="1">
      <c r="A3229" s="29" t="s">
        <v>7353</v>
      </c>
      <c r="B3229" s="34">
        <v>37610</v>
      </c>
      <c r="C3229" s="28">
        <v>2000</v>
      </c>
      <c r="D3229" s="28">
        <v>72</v>
      </c>
      <c r="E3229" s="28">
        <v>64</v>
      </c>
      <c r="F3229" s="29" t="s">
        <v>780</v>
      </c>
      <c r="G3229" s="29" t="s">
        <v>7336</v>
      </c>
      <c r="H3229" s="28">
        <v>730</v>
      </c>
      <c r="I3229" s="29" t="s">
        <v>116</v>
      </c>
      <c r="J3229" s="33" t="s">
        <v>7352</v>
      </c>
      <c r="K3229" s="29" t="s">
        <v>178</v>
      </c>
      <c r="L3229" s="29" t="s">
        <v>7339</v>
      </c>
      <c r="M3229" s="29" t="s">
        <v>176</v>
      </c>
      <c r="N3229" s="28">
        <v>580766</v>
      </c>
      <c r="O3229" s="28">
        <v>6282704</v>
      </c>
      <c r="P3229" s="29" t="s">
        <v>7351</v>
      </c>
      <c r="Q3229" s="32" t="s">
        <v>919</v>
      </c>
      <c r="R3229" s="19"/>
      <c r="S3229" s="19"/>
      <c r="T3229" s="19"/>
      <c r="U3229" s="19"/>
      <c r="V3229" s="19"/>
      <c r="W3229" s="19"/>
      <c r="X3229" s="19"/>
      <c r="Y3229" s="19"/>
      <c r="Z3229" s="19"/>
      <c r="AA3229" s="19"/>
      <c r="AB3229" s="19"/>
      <c r="AC3229" s="19"/>
      <c r="AD3229" s="19"/>
      <c r="AE3229" s="19"/>
      <c r="AF3229" s="19"/>
      <c r="AG3229" s="19"/>
      <c r="AH3229" s="19"/>
      <c r="AI3229" s="19"/>
      <c r="AJ3229" s="19"/>
      <c r="AK3229" s="19"/>
      <c r="AL3229" s="19"/>
      <c r="AM3229" s="19"/>
      <c r="AN3229" s="19"/>
      <c r="AO3229" s="19"/>
      <c r="AP3229" s="19"/>
      <c r="AQ3229" s="31">
        <v>98595</v>
      </c>
      <c r="AR3229" s="31">
        <v>3386627</v>
      </c>
      <c r="AS3229" s="31">
        <v>3877601</v>
      </c>
      <c r="AT3229" s="31">
        <v>3801046</v>
      </c>
      <c r="AU3229" s="31">
        <v>3462939</v>
      </c>
      <c r="AV3229" s="31">
        <v>4214292</v>
      </c>
      <c r="AW3229" s="31">
        <v>3649575</v>
      </c>
      <c r="AX3229" s="31">
        <v>382291</v>
      </c>
      <c r="AY3229" s="31">
        <v>271324</v>
      </c>
      <c r="AZ3229" s="31">
        <v>653615</v>
      </c>
    </row>
    <row r="3230" spans="1:52" ht="15" customHeight="1">
      <c r="A3230" s="29" t="s">
        <v>7350</v>
      </c>
      <c r="B3230" s="34">
        <v>37610</v>
      </c>
      <c r="C3230" s="28">
        <v>2000</v>
      </c>
      <c r="D3230" s="28">
        <v>72</v>
      </c>
      <c r="E3230" s="28">
        <v>64</v>
      </c>
      <c r="F3230" s="29" t="s">
        <v>780</v>
      </c>
      <c r="G3230" s="29" t="s">
        <v>7336</v>
      </c>
      <c r="H3230" s="28">
        <v>730</v>
      </c>
      <c r="I3230" s="29" t="s">
        <v>116</v>
      </c>
      <c r="J3230" s="33" t="s">
        <v>7349</v>
      </c>
      <c r="K3230" s="29" t="s">
        <v>178</v>
      </c>
      <c r="L3230" s="29" t="s">
        <v>7339</v>
      </c>
      <c r="M3230" s="29" t="s">
        <v>176</v>
      </c>
      <c r="N3230" s="28">
        <v>579967</v>
      </c>
      <c r="O3230" s="28">
        <v>6282141</v>
      </c>
      <c r="P3230" s="29" t="s">
        <v>7348</v>
      </c>
      <c r="Q3230" s="32" t="s">
        <v>919</v>
      </c>
      <c r="R3230" s="19"/>
      <c r="S3230" s="19"/>
      <c r="T3230" s="19"/>
      <c r="U3230" s="19"/>
      <c r="V3230" s="19"/>
      <c r="W3230" s="19"/>
      <c r="X3230" s="19"/>
      <c r="Y3230" s="19"/>
      <c r="Z3230" s="19"/>
      <c r="AA3230" s="19"/>
      <c r="AB3230" s="19"/>
      <c r="AC3230" s="19"/>
      <c r="AD3230" s="19"/>
      <c r="AE3230" s="19"/>
      <c r="AF3230" s="19"/>
      <c r="AG3230" s="19"/>
      <c r="AH3230" s="19"/>
      <c r="AI3230" s="19"/>
      <c r="AJ3230" s="19"/>
      <c r="AK3230" s="19"/>
      <c r="AL3230" s="19"/>
      <c r="AM3230" s="19"/>
      <c r="AN3230" s="19"/>
      <c r="AO3230" s="19"/>
      <c r="AP3230" s="19"/>
      <c r="AQ3230" s="31">
        <v>24834</v>
      </c>
      <c r="AR3230" s="31">
        <v>3364533</v>
      </c>
      <c r="AS3230" s="31">
        <v>3817333</v>
      </c>
      <c r="AT3230" s="31">
        <v>3687504</v>
      </c>
      <c r="AU3230" s="31">
        <v>3364609</v>
      </c>
      <c r="AV3230" s="31">
        <v>4130796</v>
      </c>
      <c r="AW3230" s="31">
        <v>3752807</v>
      </c>
      <c r="AX3230" s="31">
        <v>324629</v>
      </c>
      <c r="AY3230" s="31">
        <v>246140</v>
      </c>
      <c r="AZ3230" s="31">
        <v>570769</v>
      </c>
    </row>
    <row r="3231" spans="1:52" ht="15" customHeight="1">
      <c r="A3231" s="29" t="s">
        <v>7347</v>
      </c>
      <c r="B3231" s="34">
        <v>37610</v>
      </c>
      <c r="C3231" s="28">
        <v>2000</v>
      </c>
      <c r="D3231" s="28">
        <v>72</v>
      </c>
      <c r="E3231" s="28">
        <v>64</v>
      </c>
      <c r="F3231" s="29" t="s">
        <v>780</v>
      </c>
      <c r="G3231" s="29" t="s">
        <v>7336</v>
      </c>
      <c r="H3231" s="28">
        <v>730</v>
      </c>
      <c r="I3231" s="29" t="s">
        <v>116</v>
      </c>
      <c r="J3231" s="33" t="s">
        <v>7346</v>
      </c>
      <c r="K3231" s="29" t="s">
        <v>178</v>
      </c>
      <c r="L3231" s="29" t="s">
        <v>7339</v>
      </c>
      <c r="M3231" s="29" t="s">
        <v>176</v>
      </c>
      <c r="N3231" s="28">
        <v>580489</v>
      </c>
      <c r="O3231" s="28">
        <v>6282190</v>
      </c>
      <c r="P3231" s="29" t="s">
        <v>7345</v>
      </c>
      <c r="Q3231" s="32" t="s">
        <v>919</v>
      </c>
      <c r="R3231" s="19"/>
      <c r="S3231" s="19"/>
      <c r="T3231" s="19"/>
      <c r="U3231" s="19"/>
      <c r="V3231" s="19"/>
      <c r="W3231" s="19"/>
      <c r="X3231" s="19"/>
      <c r="Y3231" s="19"/>
      <c r="Z3231" s="19"/>
      <c r="AA3231" s="19"/>
      <c r="AB3231" s="19"/>
      <c r="AC3231" s="19"/>
      <c r="AD3231" s="19"/>
      <c r="AE3231" s="19"/>
      <c r="AF3231" s="19"/>
      <c r="AG3231" s="19"/>
      <c r="AH3231" s="19"/>
      <c r="AI3231" s="19"/>
      <c r="AJ3231" s="19"/>
      <c r="AK3231" s="19"/>
      <c r="AL3231" s="19"/>
      <c r="AM3231" s="19"/>
      <c r="AN3231" s="19"/>
      <c r="AO3231" s="19"/>
      <c r="AP3231" s="19"/>
      <c r="AQ3231" s="31">
        <v>38028</v>
      </c>
      <c r="AR3231" s="31">
        <v>3483418</v>
      </c>
      <c r="AS3231" s="31">
        <v>3800908</v>
      </c>
      <c r="AT3231" s="31">
        <v>3693274</v>
      </c>
      <c r="AU3231" s="31">
        <v>3413739</v>
      </c>
      <c r="AV3231" s="31">
        <v>4217519</v>
      </c>
      <c r="AW3231" s="31">
        <v>3677648</v>
      </c>
      <c r="AX3231" s="31">
        <v>332182</v>
      </c>
      <c r="AY3231" s="31">
        <v>267877</v>
      </c>
      <c r="AZ3231" s="31">
        <v>600059</v>
      </c>
    </row>
    <row r="3232" spans="1:52" ht="15" customHeight="1">
      <c r="A3232" s="29" t="s">
        <v>7344</v>
      </c>
      <c r="B3232" s="34">
        <v>37610</v>
      </c>
      <c r="C3232" s="28">
        <v>2000</v>
      </c>
      <c r="D3232" s="28">
        <v>72</v>
      </c>
      <c r="E3232" s="28">
        <v>64</v>
      </c>
      <c r="F3232" s="29" t="s">
        <v>780</v>
      </c>
      <c r="G3232" s="29" t="s">
        <v>7336</v>
      </c>
      <c r="H3232" s="28">
        <v>730</v>
      </c>
      <c r="I3232" s="29" t="s">
        <v>116</v>
      </c>
      <c r="J3232" s="33" t="s">
        <v>7343</v>
      </c>
      <c r="K3232" s="29" t="s">
        <v>178</v>
      </c>
      <c r="L3232" s="29" t="s">
        <v>7339</v>
      </c>
      <c r="M3232" s="29" t="s">
        <v>176</v>
      </c>
      <c r="N3232" s="28">
        <v>580214</v>
      </c>
      <c r="O3232" s="28">
        <v>6281676</v>
      </c>
      <c r="P3232" s="29" t="s">
        <v>7342</v>
      </c>
      <c r="Q3232" s="32" t="s">
        <v>919</v>
      </c>
      <c r="R3232" s="19"/>
      <c r="S3232" s="19"/>
      <c r="T3232" s="19"/>
      <c r="U3232" s="19"/>
      <c r="V3232" s="19"/>
      <c r="W3232" s="19"/>
      <c r="X3232" s="19"/>
      <c r="Y3232" s="19"/>
      <c r="Z3232" s="19"/>
      <c r="AA3232" s="19"/>
      <c r="AB3232" s="19"/>
      <c r="AC3232" s="19"/>
      <c r="AD3232" s="19"/>
      <c r="AE3232" s="19"/>
      <c r="AF3232" s="19"/>
      <c r="AG3232" s="19"/>
      <c r="AH3232" s="19"/>
      <c r="AI3232" s="19"/>
      <c r="AJ3232" s="19"/>
      <c r="AK3232" s="19"/>
      <c r="AL3232" s="19"/>
      <c r="AM3232" s="19"/>
      <c r="AN3232" s="19"/>
      <c r="AO3232" s="19"/>
      <c r="AP3232" s="19"/>
      <c r="AQ3232" s="31">
        <v>34119</v>
      </c>
      <c r="AR3232" s="31">
        <v>3379736</v>
      </c>
      <c r="AS3232" s="31">
        <v>3881241</v>
      </c>
      <c r="AT3232" s="31">
        <v>3595805</v>
      </c>
      <c r="AU3232" s="31">
        <v>3453335</v>
      </c>
      <c r="AV3232" s="31">
        <v>4178977</v>
      </c>
      <c r="AW3232" s="31">
        <v>3329169</v>
      </c>
      <c r="AX3232" s="31">
        <v>388565</v>
      </c>
      <c r="AY3232" s="31">
        <v>243959</v>
      </c>
      <c r="AZ3232" s="31">
        <v>632524</v>
      </c>
    </row>
    <row r="3233" spans="1:52" ht="15" customHeight="1">
      <c r="A3233" s="29" t="s">
        <v>7341</v>
      </c>
      <c r="B3233" s="34">
        <v>37610</v>
      </c>
      <c r="C3233" s="28">
        <v>2000</v>
      </c>
      <c r="D3233" s="28">
        <v>72</v>
      </c>
      <c r="E3233" s="28">
        <v>64</v>
      </c>
      <c r="F3233" s="29" t="s">
        <v>780</v>
      </c>
      <c r="G3233" s="29" t="s">
        <v>7336</v>
      </c>
      <c r="H3233" s="28">
        <v>730</v>
      </c>
      <c r="I3233" s="29" t="s">
        <v>116</v>
      </c>
      <c r="J3233" s="33" t="s">
        <v>7340</v>
      </c>
      <c r="K3233" s="29" t="s">
        <v>178</v>
      </c>
      <c r="L3233" s="29" t="s">
        <v>7339</v>
      </c>
      <c r="M3233" s="29" t="s">
        <v>176</v>
      </c>
      <c r="N3233" s="28">
        <v>580736</v>
      </c>
      <c r="O3233" s="28">
        <v>6281727</v>
      </c>
      <c r="P3233" s="29" t="s">
        <v>7338</v>
      </c>
      <c r="Q3233" s="32" t="s">
        <v>919</v>
      </c>
      <c r="R3233" s="19"/>
      <c r="S3233" s="19"/>
      <c r="T3233" s="19"/>
      <c r="U3233" s="19"/>
      <c r="V3233" s="19"/>
      <c r="W3233" s="19"/>
      <c r="X3233" s="19"/>
      <c r="Y3233" s="19"/>
      <c r="Z3233" s="19"/>
      <c r="AA3233" s="19"/>
      <c r="AB3233" s="19"/>
      <c r="AC3233" s="19"/>
      <c r="AD3233" s="19"/>
      <c r="AE3233" s="19"/>
      <c r="AF3233" s="19"/>
      <c r="AG3233" s="19"/>
      <c r="AH3233" s="19"/>
      <c r="AI3233" s="19"/>
      <c r="AJ3233" s="19"/>
      <c r="AK3233" s="19"/>
      <c r="AL3233" s="19"/>
      <c r="AM3233" s="19"/>
      <c r="AN3233" s="19"/>
      <c r="AO3233" s="19"/>
      <c r="AP3233" s="19"/>
      <c r="AQ3233" s="31">
        <v>47198</v>
      </c>
      <c r="AR3233" s="31">
        <v>3319536</v>
      </c>
      <c r="AS3233" s="31">
        <v>3714505</v>
      </c>
      <c r="AT3233" s="31">
        <v>3743142</v>
      </c>
      <c r="AU3233" s="31">
        <v>3290365</v>
      </c>
      <c r="AV3233" s="31">
        <v>3890104</v>
      </c>
      <c r="AW3233" s="31">
        <v>3807301</v>
      </c>
      <c r="AX3233" s="31">
        <v>376115</v>
      </c>
      <c r="AY3233" s="31">
        <v>248986</v>
      </c>
      <c r="AZ3233" s="31">
        <v>625101</v>
      </c>
    </row>
    <row r="3234" spans="1:52" ht="15" customHeight="1">
      <c r="A3234" s="29" t="s">
        <v>7337</v>
      </c>
      <c r="B3234" s="34">
        <v>37956</v>
      </c>
      <c r="C3234" s="28">
        <v>5.5</v>
      </c>
      <c r="D3234" s="28">
        <v>6</v>
      </c>
      <c r="E3234" s="28">
        <v>12</v>
      </c>
      <c r="F3234" s="29" t="s">
        <v>7331</v>
      </c>
      <c r="G3234" s="29" t="s">
        <v>7330</v>
      </c>
      <c r="H3234" s="28">
        <v>730</v>
      </c>
      <c r="I3234" s="29" t="s">
        <v>116</v>
      </c>
      <c r="J3234" s="33" t="s">
        <v>7335</v>
      </c>
      <c r="K3234" s="29" t="s">
        <v>178</v>
      </c>
      <c r="L3234" s="29" t="s">
        <v>7334</v>
      </c>
      <c r="M3234" s="29" t="s">
        <v>583</v>
      </c>
      <c r="N3234" s="28">
        <v>574145</v>
      </c>
      <c r="O3234" s="28">
        <v>6266986</v>
      </c>
      <c r="P3234" s="29" t="s">
        <v>7333</v>
      </c>
      <c r="Q3234" s="32" t="s">
        <v>368</v>
      </c>
      <c r="R3234" s="19"/>
      <c r="S3234" s="19"/>
      <c r="T3234" s="19"/>
      <c r="U3234" s="19"/>
      <c r="V3234" s="19"/>
      <c r="W3234" s="19"/>
      <c r="X3234" s="19"/>
      <c r="Y3234" s="19"/>
      <c r="Z3234" s="19"/>
      <c r="AA3234" s="19"/>
      <c r="AB3234" s="19"/>
      <c r="AC3234" s="19"/>
      <c r="AD3234" s="19"/>
      <c r="AE3234" s="19"/>
      <c r="AF3234" s="19"/>
      <c r="AG3234" s="19"/>
      <c r="AH3234" s="19"/>
      <c r="AI3234" s="19"/>
      <c r="AJ3234" s="19"/>
      <c r="AK3234" s="19"/>
      <c r="AL3234" s="19"/>
      <c r="AM3234" s="19"/>
      <c r="AN3234" s="19"/>
      <c r="AO3234" s="19"/>
      <c r="AP3234" s="19"/>
      <c r="AQ3234" s="19"/>
      <c r="AR3234" s="31">
        <v>0</v>
      </c>
      <c r="AS3234" s="31">
        <v>0</v>
      </c>
      <c r="AT3234" s="31">
        <v>0</v>
      </c>
      <c r="AU3234" s="31">
        <v>0</v>
      </c>
      <c r="AV3234" s="31">
        <v>0</v>
      </c>
      <c r="AW3234" s="31">
        <v>0</v>
      </c>
      <c r="AX3234" s="31">
        <v>0</v>
      </c>
      <c r="AY3234" s="31">
        <v>0</v>
      </c>
      <c r="AZ3234" s="31">
        <v>0</v>
      </c>
    </row>
    <row r="3235" spans="1:52" ht="15" customHeight="1">
      <c r="A3235" s="29" t="s">
        <v>7332</v>
      </c>
      <c r="B3235" s="34">
        <v>38166</v>
      </c>
      <c r="C3235" s="28">
        <v>2000</v>
      </c>
      <c r="D3235" s="28">
        <v>72</v>
      </c>
      <c r="E3235" s="28">
        <v>64</v>
      </c>
      <c r="F3235" s="29" t="s">
        <v>780</v>
      </c>
      <c r="G3235" s="29" t="s">
        <v>7321</v>
      </c>
      <c r="H3235" s="28">
        <v>730</v>
      </c>
      <c r="I3235" s="29" t="s">
        <v>116</v>
      </c>
      <c r="J3235" s="33" t="s">
        <v>7329</v>
      </c>
      <c r="K3235" s="29" t="s">
        <v>178</v>
      </c>
      <c r="L3235" s="29" t="s">
        <v>7325</v>
      </c>
      <c r="M3235" s="29" t="s">
        <v>7324</v>
      </c>
      <c r="N3235" s="28">
        <v>579169</v>
      </c>
      <c r="O3235" s="28">
        <v>6281575</v>
      </c>
      <c r="P3235" s="29" t="s">
        <v>7328</v>
      </c>
      <c r="Q3235" s="32" t="s">
        <v>919</v>
      </c>
      <c r="R3235" s="19"/>
      <c r="S3235" s="19"/>
      <c r="T3235" s="19"/>
      <c r="U3235" s="19"/>
      <c r="V3235" s="19"/>
      <c r="W3235" s="19"/>
      <c r="X3235" s="19"/>
      <c r="Y3235" s="19"/>
      <c r="Z3235" s="19"/>
      <c r="AA3235" s="19"/>
      <c r="AB3235" s="19"/>
      <c r="AC3235" s="19"/>
      <c r="AD3235" s="19"/>
      <c r="AE3235" s="19"/>
      <c r="AF3235" s="19"/>
      <c r="AG3235" s="19"/>
      <c r="AH3235" s="19"/>
      <c r="AI3235" s="19"/>
      <c r="AJ3235" s="19"/>
      <c r="AK3235" s="19"/>
      <c r="AL3235" s="19"/>
      <c r="AM3235" s="19"/>
      <c r="AN3235" s="19"/>
      <c r="AO3235" s="19"/>
      <c r="AP3235" s="19"/>
      <c r="AQ3235" s="19"/>
      <c r="AR3235" s="19"/>
      <c r="AS3235" s="31">
        <v>2107042</v>
      </c>
      <c r="AT3235" s="31">
        <v>4073340</v>
      </c>
      <c r="AU3235" s="31">
        <v>3672060</v>
      </c>
      <c r="AV3235" s="31">
        <v>4421859</v>
      </c>
      <c r="AW3235" s="31">
        <v>4068463</v>
      </c>
      <c r="AX3235" s="31">
        <v>405436</v>
      </c>
      <c r="AY3235" s="31">
        <v>260146</v>
      </c>
      <c r="AZ3235" s="31">
        <v>665582</v>
      </c>
    </row>
    <row r="3236" spans="1:52" ht="15" customHeight="1">
      <c r="A3236" s="29" t="s">
        <v>7327</v>
      </c>
      <c r="B3236" s="34">
        <v>38166</v>
      </c>
      <c r="C3236" s="28">
        <v>2000</v>
      </c>
      <c r="D3236" s="28">
        <v>72</v>
      </c>
      <c r="E3236" s="28">
        <v>64</v>
      </c>
      <c r="F3236" s="29" t="s">
        <v>780</v>
      </c>
      <c r="G3236" s="29" t="s">
        <v>7321</v>
      </c>
      <c r="H3236" s="28">
        <v>730</v>
      </c>
      <c r="I3236" s="29" t="s">
        <v>116</v>
      </c>
      <c r="J3236" s="33" t="s">
        <v>7326</v>
      </c>
      <c r="K3236" s="29" t="s">
        <v>178</v>
      </c>
      <c r="L3236" s="29" t="s">
        <v>7325</v>
      </c>
      <c r="M3236" s="29" t="s">
        <v>7324</v>
      </c>
      <c r="N3236" s="28">
        <v>579691</v>
      </c>
      <c r="O3236" s="28">
        <v>6281625</v>
      </c>
      <c r="P3236" s="29" t="s">
        <v>7323</v>
      </c>
      <c r="Q3236" s="32" t="s">
        <v>919</v>
      </c>
      <c r="R3236" s="19"/>
      <c r="S3236" s="19"/>
      <c r="T3236" s="19"/>
      <c r="U3236" s="19"/>
      <c r="V3236" s="19"/>
      <c r="W3236" s="19"/>
      <c r="X3236" s="19"/>
      <c r="Y3236" s="19"/>
      <c r="Z3236" s="19"/>
      <c r="AA3236" s="19"/>
      <c r="AB3236" s="19"/>
      <c r="AC3236" s="19"/>
      <c r="AD3236" s="19"/>
      <c r="AE3236" s="19"/>
      <c r="AF3236" s="19"/>
      <c r="AG3236" s="19"/>
      <c r="AH3236" s="19"/>
      <c r="AI3236" s="19"/>
      <c r="AJ3236" s="19"/>
      <c r="AK3236" s="19"/>
      <c r="AL3236" s="19"/>
      <c r="AM3236" s="19"/>
      <c r="AN3236" s="19"/>
      <c r="AO3236" s="19"/>
      <c r="AP3236" s="19"/>
      <c r="AQ3236" s="19"/>
      <c r="AR3236" s="19"/>
      <c r="AS3236" s="31">
        <v>1884688</v>
      </c>
      <c r="AT3236" s="31">
        <v>3811986</v>
      </c>
      <c r="AU3236" s="31">
        <v>3452695</v>
      </c>
      <c r="AV3236" s="31">
        <v>4206432</v>
      </c>
      <c r="AW3236" s="31">
        <v>3726120</v>
      </c>
      <c r="AX3236" s="31">
        <v>401985</v>
      </c>
      <c r="AY3236" s="31">
        <v>253006</v>
      </c>
      <c r="AZ3236" s="31">
        <v>654991</v>
      </c>
    </row>
    <row r="3237" spans="1:52" ht="15" customHeight="1">
      <c r="A3237" s="29" t="s">
        <v>7322</v>
      </c>
      <c r="B3237" s="34">
        <v>39758</v>
      </c>
      <c r="C3237" s="28">
        <v>2300</v>
      </c>
      <c r="D3237" s="28">
        <v>93</v>
      </c>
      <c r="E3237" s="28">
        <v>80</v>
      </c>
      <c r="F3237" s="29" t="s">
        <v>5800</v>
      </c>
      <c r="G3237" s="29" t="s">
        <v>5823</v>
      </c>
      <c r="H3237" s="28">
        <v>730</v>
      </c>
      <c r="I3237" s="29" t="s">
        <v>116</v>
      </c>
      <c r="J3237" s="33" t="s">
        <v>7320</v>
      </c>
      <c r="K3237" s="29" t="s">
        <v>178</v>
      </c>
      <c r="L3237" s="29" t="s">
        <v>7305</v>
      </c>
      <c r="M3237" s="29" t="s">
        <v>7319</v>
      </c>
      <c r="N3237" s="28">
        <v>580154</v>
      </c>
      <c r="O3237" s="28">
        <v>6279722</v>
      </c>
      <c r="P3237" s="29" t="s">
        <v>7318</v>
      </c>
      <c r="Q3237" s="32" t="s">
        <v>919</v>
      </c>
      <c r="R3237" s="19"/>
      <c r="S3237" s="19"/>
      <c r="T3237" s="19"/>
      <c r="U3237" s="19"/>
      <c r="V3237" s="19"/>
      <c r="W3237" s="19"/>
      <c r="X3237" s="19"/>
      <c r="Y3237" s="19"/>
      <c r="Z3237" s="19"/>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31">
        <v>754844.03125</v>
      </c>
      <c r="AX3237" s="31">
        <v>565434.0625</v>
      </c>
      <c r="AY3237" s="31">
        <v>411989.84375</v>
      </c>
      <c r="AZ3237" s="31">
        <v>977423.90625</v>
      </c>
    </row>
    <row r="3238" spans="1:52" ht="15" customHeight="1">
      <c r="A3238" s="29" t="s">
        <v>7317</v>
      </c>
      <c r="B3238" s="34">
        <v>39757</v>
      </c>
      <c r="C3238" s="28">
        <v>2300</v>
      </c>
      <c r="D3238" s="28">
        <v>92.6</v>
      </c>
      <c r="E3238" s="28">
        <v>80</v>
      </c>
      <c r="F3238" s="29" t="s">
        <v>5800</v>
      </c>
      <c r="G3238" s="29" t="s">
        <v>5823</v>
      </c>
      <c r="H3238" s="28">
        <v>730</v>
      </c>
      <c r="I3238" s="29" t="s">
        <v>116</v>
      </c>
      <c r="J3238" s="33" t="s">
        <v>7316</v>
      </c>
      <c r="K3238" s="29" t="s">
        <v>178</v>
      </c>
      <c r="L3238" s="29" t="s">
        <v>7305</v>
      </c>
      <c r="M3238" s="29" t="s">
        <v>1136</v>
      </c>
      <c r="N3238" s="28">
        <v>580677</v>
      </c>
      <c r="O3238" s="28">
        <v>6279773</v>
      </c>
      <c r="P3238" s="29" t="s">
        <v>7315</v>
      </c>
      <c r="Q3238" s="32" t="s">
        <v>919</v>
      </c>
      <c r="R3238" s="19"/>
      <c r="S3238" s="19"/>
      <c r="T3238" s="19"/>
      <c r="U3238" s="19"/>
      <c r="V3238" s="19"/>
      <c r="W3238" s="19"/>
      <c r="X3238" s="19"/>
      <c r="Y3238" s="19"/>
      <c r="Z3238" s="19"/>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31">
        <v>799956.03125</v>
      </c>
      <c r="AX3238" s="31">
        <v>589758.25</v>
      </c>
      <c r="AY3238" s="31">
        <v>422678.15625</v>
      </c>
      <c r="AZ3238" s="31">
        <v>1012436.40625</v>
      </c>
    </row>
    <row r="3239" spans="1:52" ht="15" customHeight="1">
      <c r="A3239" s="29" t="s">
        <v>7314</v>
      </c>
      <c r="B3239" s="34">
        <v>39756</v>
      </c>
      <c r="C3239" s="28">
        <v>2300</v>
      </c>
      <c r="D3239" s="28">
        <v>92.6</v>
      </c>
      <c r="E3239" s="28">
        <v>80</v>
      </c>
      <c r="F3239" s="29" t="s">
        <v>5800</v>
      </c>
      <c r="G3239" s="29" t="s">
        <v>5823</v>
      </c>
      <c r="H3239" s="28">
        <v>730</v>
      </c>
      <c r="I3239" s="29" t="s">
        <v>116</v>
      </c>
      <c r="J3239" s="33" t="s">
        <v>7313</v>
      </c>
      <c r="K3239" s="29" t="s">
        <v>178</v>
      </c>
      <c r="L3239" s="29" t="s">
        <v>7305</v>
      </c>
      <c r="M3239" s="29" t="s">
        <v>7312</v>
      </c>
      <c r="N3239" s="28">
        <v>581199</v>
      </c>
      <c r="O3239" s="28">
        <v>6279823</v>
      </c>
      <c r="P3239" s="29" t="s">
        <v>7311</v>
      </c>
      <c r="Q3239" s="32" t="s">
        <v>919</v>
      </c>
      <c r="R3239" s="19"/>
      <c r="S3239" s="19"/>
      <c r="T3239" s="19"/>
      <c r="U3239" s="19"/>
      <c r="V3239" s="19"/>
      <c r="W3239" s="19"/>
      <c r="X3239" s="19"/>
      <c r="Y3239" s="19"/>
      <c r="Z3239" s="19"/>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31">
        <v>807048</v>
      </c>
      <c r="AX3239" s="31">
        <v>585904.75</v>
      </c>
      <c r="AY3239" s="31">
        <v>429622.4375</v>
      </c>
      <c r="AZ3239" s="31">
        <v>1015527.1875</v>
      </c>
    </row>
    <row r="3240" spans="1:52" ht="15" customHeight="1">
      <c r="A3240" s="29" t="s">
        <v>7310</v>
      </c>
      <c r="B3240" s="34">
        <v>39758</v>
      </c>
      <c r="C3240" s="28">
        <v>2300</v>
      </c>
      <c r="D3240" s="28">
        <v>92.6</v>
      </c>
      <c r="E3240" s="28">
        <v>80</v>
      </c>
      <c r="F3240" s="29" t="s">
        <v>5800</v>
      </c>
      <c r="G3240" s="29" t="s">
        <v>5823</v>
      </c>
      <c r="H3240" s="28">
        <v>730</v>
      </c>
      <c r="I3240" s="29" t="s">
        <v>116</v>
      </c>
      <c r="J3240" s="33" t="s">
        <v>7309</v>
      </c>
      <c r="K3240" s="29" t="s">
        <v>178</v>
      </c>
      <c r="L3240" s="29" t="s">
        <v>7305</v>
      </c>
      <c r="M3240" s="29" t="s">
        <v>1363</v>
      </c>
      <c r="N3240" s="28">
        <v>581721</v>
      </c>
      <c r="O3240" s="28">
        <v>6279874</v>
      </c>
      <c r="P3240" s="29" t="s">
        <v>7308</v>
      </c>
      <c r="Q3240" s="32" t="s">
        <v>919</v>
      </c>
      <c r="R3240" s="19"/>
      <c r="S3240" s="19"/>
      <c r="T3240" s="19"/>
      <c r="U3240" s="19"/>
      <c r="V3240" s="19"/>
      <c r="W3240" s="19"/>
      <c r="X3240" s="19"/>
      <c r="Y3240" s="19"/>
      <c r="Z3240" s="19"/>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31">
        <v>812009.9375</v>
      </c>
      <c r="AX3240" s="31">
        <v>530579.9375</v>
      </c>
      <c r="AY3240" s="31">
        <v>370757.09375</v>
      </c>
      <c r="AZ3240" s="31">
        <v>901337.03125</v>
      </c>
    </row>
    <row r="3241" spans="1:52" ht="15" customHeight="1">
      <c r="A3241" s="29" t="s">
        <v>7307</v>
      </c>
      <c r="B3241" s="34">
        <v>39758</v>
      </c>
      <c r="C3241" s="28">
        <v>2300</v>
      </c>
      <c r="D3241" s="28">
        <v>92.6</v>
      </c>
      <c r="E3241" s="28">
        <v>80</v>
      </c>
      <c r="F3241" s="29" t="s">
        <v>5800</v>
      </c>
      <c r="G3241" s="29" t="s">
        <v>5823</v>
      </c>
      <c r="H3241" s="28">
        <v>730</v>
      </c>
      <c r="I3241" s="29" t="s">
        <v>116</v>
      </c>
      <c r="J3241" s="33" t="s">
        <v>7306</v>
      </c>
      <c r="K3241" s="29" t="s">
        <v>178</v>
      </c>
      <c r="L3241" s="29" t="s">
        <v>7305</v>
      </c>
      <c r="M3241" s="29" t="s">
        <v>2346</v>
      </c>
      <c r="N3241" s="28">
        <v>582184</v>
      </c>
      <c r="O3241" s="28">
        <v>6279918</v>
      </c>
      <c r="P3241" s="29" t="s">
        <v>7304</v>
      </c>
      <c r="Q3241" s="32" t="s">
        <v>919</v>
      </c>
      <c r="R3241" s="19"/>
      <c r="S3241" s="19"/>
      <c r="T3241" s="19"/>
      <c r="U3241" s="19"/>
      <c r="V3241" s="19"/>
      <c r="W3241" s="19"/>
      <c r="X3241" s="19"/>
      <c r="Y3241" s="19"/>
      <c r="Z3241" s="19"/>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31">
        <v>938022.96875</v>
      </c>
      <c r="AX3241" s="31">
        <v>565231.6875</v>
      </c>
      <c r="AY3241" s="31">
        <v>449510.59375</v>
      </c>
      <c r="AZ3241" s="31">
        <v>1014742.28125</v>
      </c>
    </row>
    <row r="3242" spans="1:52" ht="15" customHeight="1">
      <c r="A3242" s="29" t="s">
        <v>7303</v>
      </c>
      <c r="B3242" s="34">
        <v>39770</v>
      </c>
      <c r="C3242" s="28">
        <v>2300</v>
      </c>
      <c r="D3242" s="28">
        <v>92.6</v>
      </c>
      <c r="E3242" s="28">
        <v>80</v>
      </c>
      <c r="F3242" s="29" t="s">
        <v>5800</v>
      </c>
      <c r="G3242" s="29" t="s">
        <v>5823</v>
      </c>
      <c r="H3242" s="28">
        <v>730</v>
      </c>
      <c r="I3242" s="29" t="s">
        <v>116</v>
      </c>
      <c r="J3242" s="33" t="s">
        <v>7302</v>
      </c>
      <c r="K3242" s="29" t="s">
        <v>178</v>
      </c>
      <c r="L3242" s="29" t="s">
        <v>7288</v>
      </c>
      <c r="M3242" s="29" t="s">
        <v>6220</v>
      </c>
      <c r="N3242" s="28">
        <v>579908</v>
      </c>
      <c r="O3242" s="28">
        <v>6280186</v>
      </c>
      <c r="P3242" s="29" t="s">
        <v>7301</v>
      </c>
      <c r="Q3242" s="32" t="s">
        <v>919</v>
      </c>
      <c r="R3242" s="19"/>
      <c r="S3242" s="19"/>
      <c r="T3242" s="19"/>
      <c r="U3242" s="19"/>
      <c r="V3242" s="19"/>
      <c r="W3242" s="19"/>
      <c r="X3242" s="19"/>
      <c r="Y3242" s="19"/>
      <c r="Z3242" s="19"/>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31">
        <v>599277.3125</v>
      </c>
      <c r="AX3242" s="31">
        <v>632781.0625</v>
      </c>
      <c r="AY3242" s="31">
        <v>413158.03125</v>
      </c>
      <c r="AZ3242" s="31">
        <v>1045939.09375</v>
      </c>
    </row>
    <row r="3243" spans="1:52" ht="15" customHeight="1">
      <c r="A3243" s="29" t="s">
        <v>7300</v>
      </c>
      <c r="B3243" s="34">
        <v>39772</v>
      </c>
      <c r="C3243" s="28">
        <v>2300</v>
      </c>
      <c r="D3243" s="28">
        <v>92.6</v>
      </c>
      <c r="E3243" s="28">
        <v>80</v>
      </c>
      <c r="F3243" s="29" t="s">
        <v>5800</v>
      </c>
      <c r="G3243" s="29" t="s">
        <v>5823</v>
      </c>
      <c r="H3243" s="28">
        <v>730</v>
      </c>
      <c r="I3243" s="29" t="s">
        <v>116</v>
      </c>
      <c r="J3243" s="33" t="s">
        <v>7299</v>
      </c>
      <c r="K3243" s="29" t="s">
        <v>178</v>
      </c>
      <c r="L3243" s="29" t="s">
        <v>7288</v>
      </c>
      <c r="M3243" s="29" t="s">
        <v>6220</v>
      </c>
      <c r="N3243" s="28">
        <v>580431</v>
      </c>
      <c r="O3243" s="28">
        <v>6280237</v>
      </c>
      <c r="P3243" s="29" t="s">
        <v>7298</v>
      </c>
      <c r="Q3243" s="32" t="s">
        <v>919</v>
      </c>
      <c r="R3243" s="19"/>
      <c r="S3243" s="19"/>
      <c r="T3243" s="19"/>
      <c r="U3243" s="19"/>
      <c r="V3243" s="19"/>
      <c r="W3243" s="19"/>
      <c r="X3243" s="19"/>
      <c r="Y3243" s="19"/>
      <c r="Z3243" s="19"/>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31">
        <v>508792.71875</v>
      </c>
      <c r="AX3243" s="31">
        <v>594704.1875</v>
      </c>
      <c r="AY3243" s="31">
        <v>383213</v>
      </c>
      <c r="AZ3243" s="31">
        <v>977917.1875</v>
      </c>
    </row>
    <row r="3244" spans="1:52" ht="15" customHeight="1">
      <c r="A3244" s="29" t="s">
        <v>7297</v>
      </c>
      <c r="B3244" s="34">
        <v>39771</v>
      </c>
      <c r="C3244" s="28">
        <v>2300</v>
      </c>
      <c r="D3244" s="28">
        <v>92.6</v>
      </c>
      <c r="E3244" s="28">
        <v>80</v>
      </c>
      <c r="F3244" s="29" t="s">
        <v>5800</v>
      </c>
      <c r="G3244" s="29" t="s">
        <v>5823</v>
      </c>
      <c r="H3244" s="28">
        <v>730</v>
      </c>
      <c r="I3244" s="29" t="s">
        <v>116</v>
      </c>
      <c r="J3244" s="33" t="s">
        <v>7296</v>
      </c>
      <c r="K3244" s="29" t="s">
        <v>178</v>
      </c>
      <c r="L3244" s="29" t="s">
        <v>7295</v>
      </c>
      <c r="M3244" s="29" t="s">
        <v>6220</v>
      </c>
      <c r="N3244" s="28">
        <v>580953</v>
      </c>
      <c r="O3244" s="28">
        <v>6280267</v>
      </c>
      <c r="P3244" s="29" t="s">
        <v>7294</v>
      </c>
      <c r="Q3244" s="32" t="s">
        <v>919</v>
      </c>
      <c r="R3244" s="19"/>
      <c r="S3244" s="19"/>
      <c r="T3244" s="19"/>
      <c r="U3244" s="19"/>
      <c r="V3244" s="19"/>
      <c r="W3244" s="19"/>
      <c r="X3244" s="19"/>
      <c r="Y3244" s="19"/>
      <c r="Z3244" s="19"/>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31">
        <v>524902.59375</v>
      </c>
      <c r="AX3244" s="31">
        <v>572063.125</v>
      </c>
      <c r="AY3244" s="31">
        <v>378116.8125</v>
      </c>
      <c r="AZ3244" s="31">
        <v>950179.9375</v>
      </c>
    </row>
    <row r="3245" spans="1:52" ht="15" customHeight="1">
      <c r="A3245" s="29" t="s">
        <v>7293</v>
      </c>
      <c r="B3245" s="34">
        <v>39773</v>
      </c>
      <c r="C3245" s="28">
        <v>2300</v>
      </c>
      <c r="D3245" s="28">
        <v>92.6</v>
      </c>
      <c r="E3245" s="28">
        <v>80</v>
      </c>
      <c r="F3245" s="29" t="s">
        <v>5800</v>
      </c>
      <c r="G3245" s="29" t="s">
        <v>5823</v>
      </c>
      <c r="H3245" s="28">
        <v>730</v>
      </c>
      <c r="I3245" s="29" t="s">
        <v>116</v>
      </c>
      <c r="J3245" s="33" t="s">
        <v>7292</v>
      </c>
      <c r="K3245" s="29" t="s">
        <v>178</v>
      </c>
      <c r="L3245" s="29" t="s">
        <v>7288</v>
      </c>
      <c r="M3245" s="29" t="s">
        <v>6220</v>
      </c>
      <c r="N3245" s="28">
        <v>581475</v>
      </c>
      <c r="O3245" s="28">
        <v>6280337</v>
      </c>
      <c r="P3245" s="29" t="s">
        <v>7291</v>
      </c>
      <c r="Q3245" s="32" t="s">
        <v>919</v>
      </c>
      <c r="R3245" s="19"/>
      <c r="S3245" s="19"/>
      <c r="T3245" s="19"/>
      <c r="U3245" s="19"/>
      <c r="V3245" s="19"/>
      <c r="W3245" s="19"/>
      <c r="X3245" s="19"/>
      <c r="Y3245" s="19"/>
      <c r="Z3245" s="19"/>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31">
        <v>438969.3671875</v>
      </c>
      <c r="AX3245" s="31">
        <v>554095.125</v>
      </c>
      <c r="AY3245" s="31">
        <v>421658.625</v>
      </c>
      <c r="AZ3245" s="31">
        <v>975753.75</v>
      </c>
    </row>
    <row r="3246" spans="1:52" ht="15" customHeight="1">
      <c r="A3246" s="29" t="s">
        <v>7290</v>
      </c>
      <c r="B3246" s="34">
        <v>39777</v>
      </c>
      <c r="C3246" s="28">
        <v>2300</v>
      </c>
      <c r="D3246" s="28">
        <v>92.6</v>
      </c>
      <c r="E3246" s="28">
        <v>80</v>
      </c>
      <c r="F3246" s="29" t="s">
        <v>7285</v>
      </c>
      <c r="G3246" s="29" t="s">
        <v>5823</v>
      </c>
      <c r="H3246" s="28">
        <v>730</v>
      </c>
      <c r="I3246" s="29" t="s">
        <v>116</v>
      </c>
      <c r="J3246" s="33" t="s">
        <v>7289</v>
      </c>
      <c r="K3246" s="29" t="s">
        <v>178</v>
      </c>
      <c r="L3246" s="29" t="s">
        <v>7288</v>
      </c>
      <c r="M3246" s="29" t="s">
        <v>6220</v>
      </c>
      <c r="N3246" s="28">
        <v>581948</v>
      </c>
      <c r="O3246" s="28">
        <v>6280383</v>
      </c>
      <c r="P3246" s="29" t="s">
        <v>7287</v>
      </c>
      <c r="Q3246" s="32" t="s">
        <v>919</v>
      </c>
      <c r="R3246" s="19"/>
      <c r="S3246" s="19"/>
      <c r="T3246" s="19"/>
      <c r="U3246" s="19"/>
      <c r="V3246" s="19"/>
      <c r="W3246" s="19"/>
      <c r="X3246" s="19"/>
      <c r="Y3246" s="19"/>
      <c r="Z3246" s="19"/>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31">
        <v>398215.39249992371</v>
      </c>
      <c r="AX3246" s="31">
        <v>574694.9375</v>
      </c>
      <c r="AY3246" s="31">
        <v>432566.25</v>
      </c>
      <c r="AZ3246" s="31">
        <v>1007261.1875</v>
      </c>
    </row>
    <row r="3247" spans="1:52" ht="15" customHeight="1">
      <c r="A3247" s="29" t="s">
        <v>7286</v>
      </c>
      <c r="B3247" s="34">
        <v>35335</v>
      </c>
      <c r="C3247" s="28">
        <v>600</v>
      </c>
      <c r="D3247" s="28">
        <v>45</v>
      </c>
      <c r="E3247" s="28">
        <v>0.1</v>
      </c>
      <c r="F3247" s="29" t="s">
        <v>220</v>
      </c>
      <c r="G3247" s="29" t="s">
        <v>1025</v>
      </c>
      <c r="H3247" s="28">
        <v>740</v>
      </c>
      <c r="I3247" s="29" t="s">
        <v>118</v>
      </c>
      <c r="J3247" s="33" t="s">
        <v>7284</v>
      </c>
      <c r="K3247" s="29" t="s">
        <v>178</v>
      </c>
      <c r="L3247" s="29" t="s">
        <v>843</v>
      </c>
      <c r="M3247" s="29" t="s">
        <v>176</v>
      </c>
      <c r="N3247" s="28">
        <v>528439.4</v>
      </c>
      <c r="O3247" s="28">
        <v>6240766</v>
      </c>
      <c r="P3247" s="29" t="s">
        <v>7283</v>
      </c>
      <c r="Q3247" s="32" t="s">
        <v>207</v>
      </c>
      <c r="R3247" s="19"/>
      <c r="S3247" s="19"/>
      <c r="T3247" s="19"/>
      <c r="U3247" s="19"/>
      <c r="V3247" s="19"/>
      <c r="W3247" s="19"/>
      <c r="X3247" s="19"/>
      <c r="Y3247" s="19"/>
      <c r="Z3247" s="19"/>
      <c r="AA3247" s="19"/>
      <c r="AB3247" s="19"/>
      <c r="AC3247" s="19"/>
      <c r="AD3247" s="19"/>
      <c r="AE3247" s="19"/>
      <c r="AF3247" s="19"/>
      <c r="AG3247" s="19"/>
      <c r="AH3247" s="19"/>
      <c r="AI3247" s="19"/>
      <c r="AJ3247" s="19"/>
      <c r="AK3247" s="31">
        <v>288060</v>
      </c>
      <c r="AL3247" s="31">
        <v>1187120</v>
      </c>
      <c r="AM3247" s="31">
        <v>1218346</v>
      </c>
      <c r="AN3247" s="31">
        <v>1082029</v>
      </c>
      <c r="AO3247" s="31">
        <v>1239260</v>
      </c>
      <c r="AP3247" s="31">
        <v>973893.28125</v>
      </c>
      <c r="AQ3247" s="31">
        <v>1077129.8984375</v>
      </c>
      <c r="AR3247" s="31">
        <v>980070.30078125</v>
      </c>
      <c r="AS3247" s="31">
        <v>1075661.7421875</v>
      </c>
      <c r="AT3247" s="31">
        <v>1044118.3515625</v>
      </c>
      <c r="AU3247" s="31">
        <v>940593.068359375</v>
      </c>
      <c r="AV3247" s="31">
        <v>1240102.140625</v>
      </c>
      <c r="AW3247" s="31">
        <v>1124160.853515625</v>
      </c>
      <c r="AX3247" s="31">
        <v>103997.5234375</v>
      </c>
      <c r="AY3247" s="31">
        <v>60421.6796875</v>
      </c>
      <c r="AZ3247" s="31">
        <v>164419.203125</v>
      </c>
    </row>
    <row r="3248" spans="1:52" ht="15" customHeight="1">
      <c r="A3248" s="29" t="s">
        <v>7282</v>
      </c>
      <c r="B3248" s="34">
        <v>35773</v>
      </c>
      <c r="C3248" s="28">
        <v>600</v>
      </c>
      <c r="D3248" s="28">
        <v>44</v>
      </c>
      <c r="E3248" s="28">
        <v>44</v>
      </c>
      <c r="F3248" s="29" t="s">
        <v>220</v>
      </c>
      <c r="G3248" s="29" t="s">
        <v>1025</v>
      </c>
      <c r="H3248" s="28">
        <v>740</v>
      </c>
      <c r="I3248" s="29" t="s">
        <v>118</v>
      </c>
      <c r="J3248" s="33" t="s">
        <v>7281</v>
      </c>
      <c r="K3248" s="29" t="s">
        <v>178</v>
      </c>
      <c r="L3248" s="29" t="s">
        <v>7274</v>
      </c>
      <c r="M3248" s="29" t="s">
        <v>425</v>
      </c>
      <c r="N3248" s="28">
        <v>528681.9</v>
      </c>
      <c r="O3248" s="28">
        <v>6241096</v>
      </c>
      <c r="P3248" s="29" t="s">
        <v>7280</v>
      </c>
      <c r="Q3248" s="32" t="s">
        <v>207</v>
      </c>
      <c r="R3248" s="19"/>
      <c r="S3248" s="19"/>
      <c r="T3248" s="19"/>
      <c r="U3248" s="19"/>
      <c r="V3248" s="19"/>
      <c r="W3248" s="19"/>
      <c r="X3248" s="19"/>
      <c r="Y3248" s="19"/>
      <c r="Z3248" s="19"/>
      <c r="AA3248" s="19"/>
      <c r="AB3248" s="19"/>
      <c r="AC3248" s="19"/>
      <c r="AD3248" s="19"/>
      <c r="AE3248" s="19"/>
      <c r="AF3248" s="19"/>
      <c r="AG3248" s="19"/>
      <c r="AH3248" s="19"/>
      <c r="AI3248" s="19"/>
      <c r="AJ3248" s="19"/>
      <c r="AK3248" s="19"/>
      <c r="AL3248" s="31">
        <v>84200</v>
      </c>
      <c r="AM3248" s="31">
        <v>1229472</v>
      </c>
      <c r="AN3248" s="31">
        <v>1004873</v>
      </c>
      <c r="AO3248" s="31">
        <v>1151111</v>
      </c>
      <c r="AP3248" s="31">
        <v>904280.5625</v>
      </c>
      <c r="AQ3248" s="31">
        <v>1015012.36328125</v>
      </c>
      <c r="AR3248" s="31">
        <v>903860.1015625</v>
      </c>
      <c r="AS3248" s="31">
        <v>1010166.3046875</v>
      </c>
      <c r="AT3248" s="31">
        <v>951693.93359375</v>
      </c>
      <c r="AU3248" s="31">
        <v>843178.517578125</v>
      </c>
      <c r="AV3248" s="31">
        <v>1128004.27734375</v>
      </c>
      <c r="AW3248" s="31">
        <v>1021396.212890625</v>
      </c>
      <c r="AX3248" s="31">
        <v>98639.140625</v>
      </c>
      <c r="AY3248" s="31">
        <v>58988.0625</v>
      </c>
      <c r="AZ3248" s="31">
        <v>157627.203125</v>
      </c>
    </row>
    <row r="3249" spans="1:52" ht="15" customHeight="1">
      <c r="A3249" s="29" t="s">
        <v>7279</v>
      </c>
      <c r="B3249" s="34">
        <v>35739</v>
      </c>
      <c r="C3249" s="28">
        <v>600</v>
      </c>
      <c r="D3249" s="28">
        <v>45</v>
      </c>
      <c r="E3249" s="28">
        <v>0.1</v>
      </c>
      <c r="F3249" s="29" t="s">
        <v>220</v>
      </c>
      <c r="G3249" s="29" t="s">
        <v>1025</v>
      </c>
      <c r="H3249" s="28">
        <v>740</v>
      </c>
      <c r="I3249" s="29" t="s">
        <v>118</v>
      </c>
      <c r="J3249" s="33" t="s">
        <v>7278</v>
      </c>
      <c r="K3249" s="29" t="s">
        <v>178</v>
      </c>
      <c r="L3249" s="29" t="s">
        <v>7274</v>
      </c>
      <c r="M3249" s="29" t="s">
        <v>176</v>
      </c>
      <c r="N3249" s="28">
        <v>528584.80000000005</v>
      </c>
      <c r="O3249" s="28">
        <v>6241090</v>
      </c>
      <c r="P3249" s="29" t="s">
        <v>7277</v>
      </c>
      <c r="Q3249" s="32" t="s">
        <v>207</v>
      </c>
      <c r="R3249" s="19"/>
      <c r="S3249" s="19"/>
      <c r="T3249" s="19"/>
      <c r="U3249" s="19"/>
      <c r="V3249" s="19"/>
      <c r="W3249" s="19"/>
      <c r="X3249" s="19"/>
      <c r="Y3249" s="19"/>
      <c r="Z3249" s="19"/>
      <c r="AA3249" s="19"/>
      <c r="AB3249" s="19"/>
      <c r="AC3249" s="19"/>
      <c r="AD3249" s="19"/>
      <c r="AE3249" s="19"/>
      <c r="AF3249" s="19"/>
      <c r="AG3249" s="19"/>
      <c r="AH3249" s="19"/>
      <c r="AI3249" s="19"/>
      <c r="AJ3249" s="19"/>
      <c r="AK3249" s="19"/>
      <c r="AL3249" s="31">
        <v>187051</v>
      </c>
      <c r="AM3249" s="31">
        <v>1188595</v>
      </c>
      <c r="AN3249" s="31">
        <v>966502</v>
      </c>
      <c r="AO3249" s="31">
        <v>1117184</v>
      </c>
      <c r="AP3249" s="31">
        <v>969638.234375</v>
      </c>
      <c r="AQ3249" s="31">
        <v>1052176.94140625</v>
      </c>
      <c r="AR3249" s="31">
        <v>944798.58203125</v>
      </c>
      <c r="AS3249" s="31">
        <v>1046066.671875</v>
      </c>
      <c r="AT3249" s="31">
        <v>1014677.7421875</v>
      </c>
      <c r="AU3249" s="31">
        <v>886500.46484375</v>
      </c>
      <c r="AV3249" s="31">
        <v>1201243.22265625</v>
      </c>
      <c r="AW3249" s="31">
        <v>985609.36328125</v>
      </c>
      <c r="AX3249" s="31">
        <v>50977.078125</v>
      </c>
      <c r="AY3249" s="31">
        <v>34839.08984375</v>
      </c>
      <c r="AZ3249" s="31">
        <v>85816.16796875</v>
      </c>
    </row>
    <row r="3250" spans="1:52" ht="15" customHeight="1">
      <c r="A3250" s="29" t="s">
        <v>7276</v>
      </c>
      <c r="B3250" s="34">
        <v>35739</v>
      </c>
      <c r="C3250" s="28">
        <v>600</v>
      </c>
      <c r="D3250" s="28">
        <v>45</v>
      </c>
      <c r="E3250" s="28">
        <v>0.1</v>
      </c>
      <c r="F3250" s="29" t="s">
        <v>220</v>
      </c>
      <c r="G3250" s="29" t="s">
        <v>1025</v>
      </c>
      <c r="H3250" s="28">
        <v>740</v>
      </c>
      <c r="I3250" s="29" t="s">
        <v>118</v>
      </c>
      <c r="J3250" s="33" t="s">
        <v>7275</v>
      </c>
      <c r="K3250" s="29" t="s">
        <v>178</v>
      </c>
      <c r="L3250" s="29" t="s">
        <v>7274</v>
      </c>
      <c r="M3250" s="29" t="s">
        <v>176</v>
      </c>
      <c r="N3250" s="28">
        <v>528410.19999999995</v>
      </c>
      <c r="O3250" s="28">
        <v>6240956</v>
      </c>
      <c r="P3250" s="29" t="s">
        <v>7273</v>
      </c>
      <c r="Q3250" s="32" t="s">
        <v>207</v>
      </c>
      <c r="R3250" s="19"/>
      <c r="S3250" s="19"/>
      <c r="T3250" s="19"/>
      <c r="U3250" s="19"/>
      <c r="V3250" s="19"/>
      <c r="W3250" s="19"/>
      <c r="X3250" s="19"/>
      <c r="Y3250" s="19"/>
      <c r="Z3250" s="19"/>
      <c r="AA3250" s="19"/>
      <c r="AB3250" s="19"/>
      <c r="AC3250" s="19"/>
      <c r="AD3250" s="19"/>
      <c r="AE3250" s="19"/>
      <c r="AF3250" s="19"/>
      <c r="AG3250" s="19"/>
      <c r="AH3250" s="19"/>
      <c r="AI3250" s="19"/>
      <c r="AJ3250" s="19"/>
      <c r="AK3250" s="19"/>
      <c r="AL3250" s="31">
        <v>180190</v>
      </c>
      <c r="AM3250" s="31">
        <v>1198427</v>
      </c>
      <c r="AN3250" s="31">
        <v>1071027</v>
      </c>
      <c r="AO3250" s="31">
        <v>1202039</v>
      </c>
      <c r="AP3250" s="31">
        <v>968562.78515625</v>
      </c>
      <c r="AQ3250" s="31">
        <v>1047758.5703125</v>
      </c>
      <c r="AR3250" s="31">
        <v>960424.75390625</v>
      </c>
      <c r="AS3250" s="31">
        <v>1033697.62109375</v>
      </c>
      <c r="AT3250" s="31">
        <v>1001513.6953125</v>
      </c>
      <c r="AU3250" s="31">
        <v>894184.837890625</v>
      </c>
      <c r="AV3250" s="31">
        <v>1182998.52734375</v>
      </c>
      <c r="AW3250" s="31">
        <v>1100173.1328125</v>
      </c>
      <c r="AX3250" s="31">
        <v>103059</v>
      </c>
      <c r="AY3250" s="31">
        <v>64211.3984375</v>
      </c>
      <c r="AZ3250" s="31">
        <v>167270.3984375</v>
      </c>
    </row>
    <row r="3251" spans="1:52" ht="15" customHeight="1">
      <c r="A3251" s="29" t="s">
        <v>7272</v>
      </c>
      <c r="B3251" s="34">
        <v>33954</v>
      </c>
      <c r="C3251" s="28">
        <v>150</v>
      </c>
      <c r="D3251" s="28">
        <v>23.8</v>
      </c>
      <c r="E3251" s="28">
        <v>30</v>
      </c>
      <c r="F3251" s="29" t="s">
        <v>205</v>
      </c>
      <c r="G3251" s="29" t="s">
        <v>7267</v>
      </c>
      <c r="H3251" s="28">
        <v>740</v>
      </c>
      <c r="I3251" s="29" t="s">
        <v>118</v>
      </c>
      <c r="J3251" s="33" t="s">
        <v>7271</v>
      </c>
      <c r="K3251" s="29" t="s">
        <v>178</v>
      </c>
      <c r="L3251" s="29" t="s">
        <v>843</v>
      </c>
      <c r="M3251" s="29" t="s">
        <v>7270</v>
      </c>
      <c r="N3251" s="28">
        <v>536503.9</v>
      </c>
      <c r="O3251" s="28">
        <v>6233648</v>
      </c>
      <c r="P3251" s="29" t="s">
        <v>7269</v>
      </c>
      <c r="Q3251" s="32" t="s">
        <v>207</v>
      </c>
      <c r="R3251" s="19"/>
      <c r="S3251" s="19"/>
      <c r="T3251" s="19"/>
      <c r="U3251" s="19"/>
      <c r="V3251" s="19"/>
      <c r="W3251" s="19"/>
      <c r="X3251" s="19"/>
      <c r="Y3251" s="19"/>
      <c r="Z3251" s="19"/>
      <c r="AA3251" s="19"/>
      <c r="AB3251" s="19"/>
      <c r="AC3251" s="19"/>
      <c r="AD3251" s="19"/>
      <c r="AE3251" s="19"/>
      <c r="AF3251" s="19"/>
      <c r="AG3251" s="31">
        <v>0</v>
      </c>
      <c r="AH3251" s="31">
        <v>273530</v>
      </c>
      <c r="AI3251" s="31">
        <v>297010</v>
      </c>
      <c r="AJ3251" s="31">
        <v>255130</v>
      </c>
      <c r="AK3251" s="31">
        <v>223120</v>
      </c>
      <c r="AL3251" s="31">
        <v>251200</v>
      </c>
      <c r="AM3251" s="31">
        <v>262960</v>
      </c>
      <c r="AN3251" s="31">
        <v>221183</v>
      </c>
      <c r="AO3251" s="31">
        <v>251318</v>
      </c>
      <c r="AP3251" s="31">
        <v>201673.771484375</v>
      </c>
      <c r="AQ3251" s="31">
        <v>224200</v>
      </c>
      <c r="AR3251" s="31">
        <v>199905</v>
      </c>
      <c r="AS3251" s="31">
        <v>215391</v>
      </c>
      <c r="AT3251" s="31">
        <v>212197</v>
      </c>
      <c r="AU3251" s="31">
        <v>180822</v>
      </c>
      <c r="AV3251" s="31">
        <v>242778</v>
      </c>
      <c r="AW3251" s="31">
        <v>185258</v>
      </c>
      <c r="AX3251" s="31">
        <v>17755</v>
      </c>
      <c r="AY3251" s="31">
        <v>12132</v>
      </c>
      <c r="AZ3251" s="31">
        <v>29887</v>
      </c>
    </row>
    <row r="3252" spans="1:52" ht="15" customHeight="1">
      <c r="A3252" s="29" t="s">
        <v>7268</v>
      </c>
      <c r="B3252" s="34">
        <v>36193</v>
      </c>
      <c r="C3252" s="28">
        <v>11</v>
      </c>
      <c r="D3252" s="28">
        <v>13</v>
      </c>
      <c r="E3252" s="28">
        <v>18.3</v>
      </c>
      <c r="F3252" s="29" t="s">
        <v>3632</v>
      </c>
      <c r="G3252" s="29" t="s">
        <v>3637</v>
      </c>
      <c r="H3252" s="28">
        <v>740</v>
      </c>
      <c r="I3252" s="29" t="s">
        <v>118</v>
      </c>
      <c r="J3252" s="33" t="s">
        <v>7266</v>
      </c>
      <c r="K3252" s="29" t="s">
        <v>178</v>
      </c>
      <c r="L3252" s="29" t="s">
        <v>7265</v>
      </c>
      <c r="M3252" s="29" t="s">
        <v>5781</v>
      </c>
      <c r="N3252" s="28">
        <v>523071.9</v>
      </c>
      <c r="O3252" s="28">
        <v>6211478</v>
      </c>
      <c r="P3252" s="29" t="s">
        <v>7264</v>
      </c>
      <c r="Q3252" s="32" t="s">
        <v>368</v>
      </c>
      <c r="R3252" s="19"/>
      <c r="S3252" s="19"/>
      <c r="T3252" s="19"/>
      <c r="U3252" s="19"/>
      <c r="V3252" s="19"/>
      <c r="W3252" s="19"/>
      <c r="X3252" s="19"/>
      <c r="Y3252" s="19"/>
      <c r="Z3252" s="19"/>
      <c r="AA3252" s="19"/>
      <c r="AB3252" s="19"/>
      <c r="AC3252" s="19"/>
      <c r="AD3252" s="19"/>
      <c r="AE3252" s="19"/>
      <c r="AF3252" s="19"/>
      <c r="AG3252" s="19"/>
      <c r="AH3252" s="19"/>
      <c r="AI3252" s="19"/>
      <c r="AJ3252" s="19"/>
      <c r="AK3252" s="19"/>
      <c r="AL3252" s="19"/>
      <c r="AM3252" s="19"/>
      <c r="AN3252" s="31">
        <v>9865</v>
      </c>
      <c r="AO3252" s="31">
        <v>11582</v>
      </c>
      <c r="AP3252" s="31">
        <v>25350</v>
      </c>
      <c r="AQ3252" s="31">
        <v>22911</v>
      </c>
      <c r="AR3252" s="31">
        <v>9041.0000915527344</v>
      </c>
      <c r="AS3252" s="31">
        <v>6648.9999694824219</v>
      </c>
      <c r="AT3252" s="31">
        <v>7489</v>
      </c>
      <c r="AU3252" s="31">
        <v>3493</v>
      </c>
      <c r="AV3252" s="31">
        <v>10239.000129699707</v>
      </c>
      <c r="AW3252" s="31">
        <v>3699.9711074829102</v>
      </c>
      <c r="AX3252" s="31">
        <v>0</v>
      </c>
      <c r="AY3252" s="31">
        <v>0</v>
      </c>
      <c r="AZ3252" s="31">
        <v>0</v>
      </c>
    </row>
    <row r="3253" spans="1:52" ht="15" customHeight="1">
      <c r="A3253" s="29" t="s">
        <v>7263</v>
      </c>
      <c r="B3253" s="34">
        <v>32553</v>
      </c>
      <c r="C3253" s="28">
        <v>200</v>
      </c>
      <c r="D3253" s="28">
        <v>30</v>
      </c>
      <c r="E3253" s="28">
        <v>30</v>
      </c>
      <c r="F3253" s="29" t="s">
        <v>220</v>
      </c>
      <c r="G3253" s="29" t="s">
        <v>5775</v>
      </c>
      <c r="H3253" s="28">
        <v>740</v>
      </c>
      <c r="I3253" s="29" t="s">
        <v>118</v>
      </c>
      <c r="J3253" s="33" t="s">
        <v>7262</v>
      </c>
      <c r="K3253" s="29" t="s">
        <v>178</v>
      </c>
      <c r="L3253" s="29" t="s">
        <v>7261</v>
      </c>
      <c r="M3253" s="29" t="s">
        <v>2945</v>
      </c>
      <c r="N3253" s="28">
        <v>543844.19999999995</v>
      </c>
      <c r="O3253" s="28">
        <v>6234022</v>
      </c>
      <c r="P3253" s="29" t="s">
        <v>7260</v>
      </c>
      <c r="Q3253" s="32" t="s">
        <v>207</v>
      </c>
      <c r="R3253" s="19"/>
      <c r="S3253" s="19"/>
      <c r="T3253" s="19"/>
      <c r="U3253" s="19"/>
      <c r="V3253" s="19"/>
      <c r="W3253" s="19"/>
      <c r="X3253" s="19"/>
      <c r="Y3253" s="19"/>
      <c r="Z3253" s="19"/>
      <c r="AA3253" s="19"/>
      <c r="AB3253" s="19"/>
      <c r="AC3253" s="19"/>
      <c r="AD3253" s="31">
        <v>250210</v>
      </c>
      <c r="AE3253" s="31">
        <v>372760</v>
      </c>
      <c r="AF3253" s="31">
        <v>331490</v>
      </c>
      <c r="AG3253" s="31">
        <v>317280</v>
      </c>
      <c r="AH3253" s="31">
        <v>348620</v>
      </c>
      <c r="AI3253" s="31">
        <v>365140</v>
      </c>
      <c r="AJ3253" s="31">
        <v>308410</v>
      </c>
      <c r="AK3253" s="31">
        <v>298330</v>
      </c>
      <c r="AL3253" s="31">
        <v>317430</v>
      </c>
      <c r="AM3253" s="31">
        <v>345510</v>
      </c>
      <c r="AN3253" s="31">
        <v>283968</v>
      </c>
      <c r="AO3253" s="31">
        <v>323255</v>
      </c>
      <c r="AP3253" s="31">
        <v>259723</v>
      </c>
      <c r="AQ3253" s="31">
        <v>292530</v>
      </c>
      <c r="AR3253" s="31">
        <v>261133</v>
      </c>
      <c r="AS3253" s="31">
        <v>281609</v>
      </c>
      <c r="AT3253" s="31">
        <v>274363</v>
      </c>
      <c r="AU3253" s="31">
        <v>244055</v>
      </c>
      <c r="AV3253" s="31">
        <v>316152</v>
      </c>
      <c r="AW3253" s="31">
        <v>294392</v>
      </c>
      <c r="AX3253" s="31">
        <v>27037</v>
      </c>
      <c r="AY3253" s="31">
        <v>12853</v>
      </c>
      <c r="AZ3253" s="31">
        <v>39890</v>
      </c>
    </row>
    <row r="3254" spans="1:52" ht="15" customHeight="1">
      <c r="A3254" s="29" t="s">
        <v>7259</v>
      </c>
      <c r="B3254" s="34">
        <v>35535</v>
      </c>
      <c r="C3254" s="28">
        <v>600</v>
      </c>
      <c r="D3254" s="28">
        <v>0.1</v>
      </c>
      <c r="E3254" s="28">
        <v>0.1</v>
      </c>
      <c r="F3254" s="29" t="s">
        <v>204</v>
      </c>
      <c r="G3254" s="29" t="s">
        <v>204</v>
      </c>
      <c r="H3254" s="28">
        <v>740</v>
      </c>
      <c r="I3254" s="29" t="s">
        <v>118</v>
      </c>
      <c r="J3254" s="33" t="s">
        <v>7258</v>
      </c>
      <c r="K3254" s="29" t="s">
        <v>178</v>
      </c>
      <c r="L3254" s="29" t="s">
        <v>843</v>
      </c>
      <c r="M3254" s="29" t="s">
        <v>843</v>
      </c>
      <c r="N3254" s="28">
        <v>547748.9</v>
      </c>
      <c r="O3254" s="28">
        <v>6237011</v>
      </c>
      <c r="P3254" s="29" t="s">
        <v>7257</v>
      </c>
      <c r="Q3254" s="32" t="s">
        <v>207</v>
      </c>
      <c r="R3254" s="19"/>
      <c r="S3254" s="19"/>
      <c r="T3254" s="19"/>
      <c r="U3254" s="19"/>
      <c r="V3254" s="19"/>
      <c r="W3254" s="19"/>
      <c r="X3254" s="19"/>
      <c r="Y3254" s="19"/>
      <c r="Z3254" s="19"/>
      <c r="AA3254" s="19"/>
      <c r="AB3254" s="19"/>
      <c r="AC3254" s="19"/>
      <c r="AD3254" s="19"/>
      <c r="AE3254" s="19"/>
      <c r="AF3254" s="19"/>
      <c r="AG3254" s="19"/>
      <c r="AH3254" s="19"/>
      <c r="AI3254" s="19"/>
      <c r="AJ3254" s="19"/>
      <c r="AK3254" s="19"/>
      <c r="AL3254" s="31">
        <v>744728</v>
      </c>
      <c r="AM3254" s="31">
        <v>1584813</v>
      </c>
      <c r="AN3254" s="31">
        <v>1288678</v>
      </c>
      <c r="AO3254" s="31">
        <v>1491350</v>
      </c>
      <c r="AP3254" s="31">
        <v>1255025.21484375</v>
      </c>
      <c r="AQ3254" s="31">
        <v>1334744.75</v>
      </c>
      <c r="AR3254" s="31">
        <v>1241568.890625</v>
      </c>
      <c r="AS3254" s="31">
        <v>1359870.9140625</v>
      </c>
      <c r="AT3254" s="31">
        <v>1305433.8046875</v>
      </c>
      <c r="AU3254" s="31">
        <v>1178584.125</v>
      </c>
      <c r="AV3254" s="31">
        <v>1482614.10546875</v>
      </c>
      <c r="AW3254" s="31">
        <v>1320857.9921875</v>
      </c>
      <c r="AX3254" s="31">
        <v>129513.78125</v>
      </c>
      <c r="AY3254" s="31">
        <v>60254.37109375</v>
      </c>
      <c r="AZ3254" s="31">
        <v>189768.15234375</v>
      </c>
    </row>
    <row r="3255" spans="1:52" ht="15" customHeight="1">
      <c r="A3255" s="29" t="s">
        <v>7256</v>
      </c>
      <c r="B3255" s="34">
        <v>35560</v>
      </c>
      <c r="C3255" s="28">
        <v>600</v>
      </c>
      <c r="D3255" s="28">
        <v>46</v>
      </c>
      <c r="E3255" s="28">
        <v>45</v>
      </c>
      <c r="F3255" s="29" t="s">
        <v>2104</v>
      </c>
      <c r="G3255" s="29" t="s">
        <v>7252</v>
      </c>
      <c r="H3255" s="28">
        <v>740</v>
      </c>
      <c r="I3255" s="29" t="s">
        <v>118</v>
      </c>
      <c r="J3255" s="33" t="s">
        <v>7255</v>
      </c>
      <c r="K3255" s="29" t="s">
        <v>178</v>
      </c>
      <c r="L3255" s="29" t="s">
        <v>7250</v>
      </c>
      <c r="M3255" s="29" t="s">
        <v>2138</v>
      </c>
      <c r="N3255" s="28">
        <v>547865.59999999998</v>
      </c>
      <c r="O3255" s="28">
        <v>6236720</v>
      </c>
      <c r="P3255" s="29" t="s">
        <v>7254</v>
      </c>
      <c r="Q3255" s="32" t="s">
        <v>207</v>
      </c>
      <c r="R3255" s="19"/>
      <c r="S3255" s="19"/>
      <c r="T3255" s="19"/>
      <c r="U3255" s="19"/>
      <c r="V3255" s="19"/>
      <c r="W3255" s="19"/>
      <c r="X3255" s="19"/>
      <c r="Y3255" s="19"/>
      <c r="Z3255" s="19"/>
      <c r="AA3255" s="19"/>
      <c r="AB3255" s="19"/>
      <c r="AC3255" s="19"/>
      <c r="AD3255" s="19"/>
      <c r="AE3255" s="19"/>
      <c r="AF3255" s="19"/>
      <c r="AG3255" s="19"/>
      <c r="AH3255" s="19"/>
      <c r="AI3255" s="19"/>
      <c r="AJ3255" s="19"/>
      <c r="AK3255" s="19"/>
      <c r="AL3255" s="31">
        <v>734293</v>
      </c>
      <c r="AM3255" s="31">
        <v>1555249</v>
      </c>
      <c r="AN3255" s="31">
        <v>1314633</v>
      </c>
      <c r="AO3255" s="31">
        <v>1460308</v>
      </c>
      <c r="AP3255" s="31">
        <v>1258929.27734375</v>
      </c>
      <c r="AQ3255" s="31">
        <v>910462.41015625</v>
      </c>
      <c r="AR3255" s="31">
        <v>1239962.1171875</v>
      </c>
      <c r="AS3255" s="31">
        <v>1349234.3671875</v>
      </c>
      <c r="AT3255" s="31">
        <v>1304924.9296875</v>
      </c>
      <c r="AU3255" s="31">
        <v>1186862.5</v>
      </c>
      <c r="AV3255" s="31">
        <v>1461552.84765625</v>
      </c>
      <c r="AW3255" s="31">
        <v>1315269.44921875</v>
      </c>
      <c r="AX3255" s="31">
        <v>128845.53125</v>
      </c>
      <c r="AY3255" s="31">
        <v>81873.9921875</v>
      </c>
      <c r="AZ3255" s="31">
        <v>210719.5234375</v>
      </c>
    </row>
    <row r="3256" spans="1:52" ht="15" customHeight="1">
      <c r="A3256" s="29" t="s">
        <v>7253</v>
      </c>
      <c r="B3256" s="34">
        <v>35535</v>
      </c>
      <c r="C3256" s="28">
        <v>600</v>
      </c>
      <c r="D3256" s="28">
        <v>48</v>
      </c>
      <c r="E3256" s="28">
        <v>46</v>
      </c>
      <c r="F3256" s="29" t="s">
        <v>2104</v>
      </c>
      <c r="G3256" s="29" t="s">
        <v>2423</v>
      </c>
      <c r="H3256" s="28">
        <v>740</v>
      </c>
      <c r="I3256" s="29" t="s">
        <v>118</v>
      </c>
      <c r="J3256" s="33" t="s">
        <v>7251</v>
      </c>
      <c r="K3256" s="29" t="s">
        <v>178</v>
      </c>
      <c r="L3256" s="29" t="s">
        <v>7250</v>
      </c>
      <c r="M3256" s="29" t="s">
        <v>2799</v>
      </c>
      <c r="N3256" s="28">
        <v>547748.9</v>
      </c>
      <c r="O3256" s="28">
        <v>6237011</v>
      </c>
      <c r="P3256" s="29" t="s">
        <v>7249</v>
      </c>
      <c r="Q3256" s="32" t="s">
        <v>207</v>
      </c>
      <c r="R3256" s="19"/>
      <c r="S3256" s="19"/>
      <c r="T3256" s="19"/>
      <c r="U3256" s="19"/>
      <c r="V3256" s="19"/>
      <c r="W3256" s="19"/>
      <c r="X3256" s="19"/>
      <c r="Y3256" s="19"/>
      <c r="Z3256" s="19"/>
      <c r="AA3256" s="19"/>
      <c r="AB3256" s="19"/>
      <c r="AC3256" s="19"/>
      <c r="AD3256" s="19"/>
      <c r="AE3256" s="19"/>
      <c r="AF3256" s="19"/>
      <c r="AG3256" s="19"/>
      <c r="AH3256" s="19"/>
      <c r="AI3256" s="19"/>
      <c r="AJ3256" s="19"/>
      <c r="AK3256" s="19"/>
      <c r="AL3256" s="31">
        <v>711236</v>
      </c>
      <c r="AM3256" s="31">
        <v>1573869</v>
      </c>
      <c r="AN3256" s="31">
        <v>1138605</v>
      </c>
      <c r="AO3256" s="31">
        <v>1456562</v>
      </c>
      <c r="AP3256" s="31">
        <v>1217450.16796875</v>
      </c>
      <c r="AQ3256" s="31">
        <v>1274990.30078125</v>
      </c>
      <c r="AR3256" s="31">
        <v>1186139.7890625</v>
      </c>
      <c r="AS3256" s="31">
        <v>1312392.5390625</v>
      </c>
      <c r="AT3256" s="31">
        <v>1274322.05859375</v>
      </c>
      <c r="AU3256" s="31">
        <v>1120944.3203125</v>
      </c>
      <c r="AV3256" s="31">
        <v>1360131.302734375</v>
      </c>
      <c r="AW3256" s="31">
        <v>1349606.60546875</v>
      </c>
      <c r="AX3256" s="31">
        <v>129228.65625</v>
      </c>
      <c r="AY3256" s="31">
        <v>80703.8125</v>
      </c>
      <c r="AZ3256" s="31">
        <v>209932.46875</v>
      </c>
    </row>
    <row r="3257" spans="1:52" ht="15" customHeight="1">
      <c r="A3257" s="29" t="s">
        <v>7248</v>
      </c>
      <c r="B3257" s="34">
        <v>35621</v>
      </c>
      <c r="C3257" s="28">
        <v>600</v>
      </c>
      <c r="D3257" s="28">
        <v>46</v>
      </c>
      <c r="E3257" s="28">
        <v>46</v>
      </c>
      <c r="F3257" s="29" t="s">
        <v>2104</v>
      </c>
      <c r="G3257" s="29" t="s">
        <v>3541</v>
      </c>
      <c r="H3257" s="28">
        <v>740</v>
      </c>
      <c r="I3257" s="29" t="s">
        <v>118</v>
      </c>
      <c r="J3257" s="33" t="s">
        <v>7247</v>
      </c>
      <c r="K3257" s="29" t="s">
        <v>178</v>
      </c>
      <c r="L3257" s="29" t="s">
        <v>7203</v>
      </c>
      <c r="M3257" s="29" t="s">
        <v>1247</v>
      </c>
      <c r="N3257" s="28">
        <v>547504.1</v>
      </c>
      <c r="O3257" s="28">
        <v>6237250</v>
      </c>
      <c r="P3257" s="29" t="s">
        <v>7246</v>
      </c>
      <c r="Q3257" s="32" t="s">
        <v>207</v>
      </c>
      <c r="R3257" s="19"/>
      <c r="S3257" s="19"/>
      <c r="T3257" s="19"/>
      <c r="U3257" s="19"/>
      <c r="V3257" s="19"/>
      <c r="W3257" s="19"/>
      <c r="X3257" s="19"/>
      <c r="Y3257" s="19"/>
      <c r="Z3257" s="19"/>
      <c r="AA3257" s="19"/>
      <c r="AB3257" s="19"/>
      <c r="AC3257" s="19"/>
      <c r="AD3257" s="19"/>
      <c r="AE3257" s="19"/>
      <c r="AF3257" s="19"/>
      <c r="AG3257" s="19"/>
      <c r="AH3257" s="19"/>
      <c r="AI3257" s="19"/>
      <c r="AJ3257" s="19"/>
      <c r="AK3257" s="19"/>
      <c r="AL3257" s="31">
        <v>521116</v>
      </c>
      <c r="AM3257" s="31">
        <v>1555896</v>
      </c>
      <c r="AN3257" s="31">
        <v>1241092</v>
      </c>
      <c r="AO3257" s="31">
        <v>1468155</v>
      </c>
      <c r="AP3257" s="31">
        <v>1205793.6796875</v>
      </c>
      <c r="AQ3257" s="31">
        <v>1298387.95703125</v>
      </c>
      <c r="AR3257" s="31">
        <v>1153786.59375</v>
      </c>
      <c r="AS3257" s="31">
        <v>1259281.96875</v>
      </c>
      <c r="AT3257" s="31">
        <v>1238814.7421875</v>
      </c>
      <c r="AU3257" s="31">
        <v>1168721.7265625</v>
      </c>
      <c r="AV3257" s="31">
        <v>1417241.4375</v>
      </c>
      <c r="AW3257" s="31">
        <v>1278686.96875</v>
      </c>
      <c r="AX3257" s="31">
        <v>128558.4296875</v>
      </c>
      <c r="AY3257" s="31">
        <v>80557.2890625</v>
      </c>
      <c r="AZ3257" s="31">
        <v>209115.71875</v>
      </c>
    </row>
    <row r="3258" spans="1:52" ht="15" customHeight="1">
      <c r="A3258" s="29" t="s">
        <v>7245</v>
      </c>
      <c r="B3258" s="34">
        <v>35621</v>
      </c>
      <c r="C3258" s="28">
        <v>600</v>
      </c>
      <c r="D3258" s="28">
        <v>46</v>
      </c>
      <c r="E3258" s="28">
        <v>0.1</v>
      </c>
      <c r="F3258" s="29" t="s">
        <v>2104</v>
      </c>
      <c r="G3258" s="29" t="s">
        <v>3541</v>
      </c>
      <c r="H3258" s="28">
        <v>740</v>
      </c>
      <c r="I3258" s="29" t="s">
        <v>118</v>
      </c>
      <c r="J3258" s="33" t="s">
        <v>7244</v>
      </c>
      <c r="K3258" s="29" t="s">
        <v>178</v>
      </c>
      <c r="L3258" s="29" t="s">
        <v>843</v>
      </c>
      <c r="M3258" s="29" t="s">
        <v>843</v>
      </c>
      <c r="N3258" s="28">
        <v>547497.4</v>
      </c>
      <c r="O3258" s="28">
        <v>6237583</v>
      </c>
      <c r="P3258" s="29" t="s">
        <v>7243</v>
      </c>
      <c r="Q3258" s="32" t="s">
        <v>207</v>
      </c>
      <c r="R3258" s="19"/>
      <c r="S3258" s="19"/>
      <c r="T3258" s="19"/>
      <c r="U3258" s="19"/>
      <c r="V3258" s="19"/>
      <c r="W3258" s="19"/>
      <c r="X3258" s="19"/>
      <c r="Y3258" s="19"/>
      <c r="Z3258" s="19"/>
      <c r="AA3258" s="19"/>
      <c r="AB3258" s="19"/>
      <c r="AC3258" s="19"/>
      <c r="AD3258" s="19"/>
      <c r="AE3258" s="19"/>
      <c r="AF3258" s="19"/>
      <c r="AG3258" s="19"/>
      <c r="AH3258" s="19"/>
      <c r="AI3258" s="19"/>
      <c r="AJ3258" s="19"/>
      <c r="AK3258" s="19"/>
      <c r="AL3258" s="31">
        <v>542946</v>
      </c>
      <c r="AM3258" s="31">
        <v>1593278</v>
      </c>
      <c r="AN3258" s="31">
        <v>1313245</v>
      </c>
      <c r="AO3258" s="31">
        <v>1111085</v>
      </c>
      <c r="AP3258" s="31">
        <v>1250218.4453125</v>
      </c>
      <c r="AQ3258" s="31">
        <v>1351381.6796875</v>
      </c>
      <c r="AR3258" s="31">
        <v>1245048.7421875</v>
      </c>
      <c r="AS3258" s="31">
        <v>1278880.0234375</v>
      </c>
      <c r="AT3258" s="31">
        <v>1302910.30859375</v>
      </c>
      <c r="AU3258" s="31">
        <v>1192885.6484375</v>
      </c>
      <c r="AV3258" s="31">
        <v>1449163.97265625</v>
      </c>
      <c r="AW3258" s="31">
        <v>1326273.29296875</v>
      </c>
      <c r="AX3258" s="31">
        <v>127019.96875</v>
      </c>
      <c r="AY3258" s="31">
        <v>83767.859375</v>
      </c>
      <c r="AZ3258" s="31">
        <v>210787.828125</v>
      </c>
    </row>
    <row r="3259" spans="1:52" ht="15" customHeight="1">
      <c r="A3259" s="29" t="s">
        <v>7242</v>
      </c>
      <c r="B3259" s="34">
        <v>35746</v>
      </c>
      <c r="C3259" s="28">
        <v>600</v>
      </c>
      <c r="D3259" s="28">
        <v>44</v>
      </c>
      <c r="E3259" s="28">
        <v>50</v>
      </c>
      <c r="F3259" s="29" t="s">
        <v>220</v>
      </c>
      <c r="G3259" s="29" t="s">
        <v>7230</v>
      </c>
      <c r="H3259" s="28">
        <v>740</v>
      </c>
      <c r="I3259" s="29" t="s">
        <v>118</v>
      </c>
      <c r="J3259" s="33" t="s">
        <v>7241</v>
      </c>
      <c r="K3259" s="29" t="s">
        <v>178</v>
      </c>
      <c r="L3259" s="29" t="s">
        <v>7203</v>
      </c>
      <c r="M3259" s="29" t="s">
        <v>7233</v>
      </c>
      <c r="N3259" s="28">
        <v>546004.4</v>
      </c>
      <c r="O3259" s="28">
        <v>6234592</v>
      </c>
      <c r="P3259" s="29" t="s">
        <v>7240</v>
      </c>
      <c r="Q3259" s="32" t="s">
        <v>207</v>
      </c>
      <c r="R3259" s="19"/>
      <c r="S3259" s="19"/>
      <c r="T3259" s="19"/>
      <c r="U3259" s="19"/>
      <c r="V3259" s="19"/>
      <c r="W3259" s="19"/>
      <c r="X3259" s="19"/>
      <c r="Y3259" s="19"/>
      <c r="Z3259" s="19"/>
      <c r="AA3259" s="19"/>
      <c r="AB3259" s="19"/>
      <c r="AC3259" s="19"/>
      <c r="AD3259" s="19"/>
      <c r="AE3259" s="19"/>
      <c r="AF3259" s="19"/>
      <c r="AG3259" s="19"/>
      <c r="AH3259" s="19"/>
      <c r="AI3259" s="19"/>
      <c r="AJ3259" s="19"/>
      <c r="AK3259" s="19"/>
      <c r="AL3259" s="31">
        <v>170211</v>
      </c>
      <c r="AM3259" s="31">
        <v>1231254</v>
      </c>
      <c r="AN3259" s="31">
        <v>1010126</v>
      </c>
      <c r="AO3259" s="31">
        <v>1184708</v>
      </c>
      <c r="AP3259" s="31">
        <v>965939.55859375</v>
      </c>
      <c r="AQ3259" s="31">
        <v>1056516.125</v>
      </c>
      <c r="AR3259" s="31">
        <v>934408.53125</v>
      </c>
      <c r="AS3259" s="31">
        <v>1047502.1640625</v>
      </c>
      <c r="AT3259" s="31">
        <v>975760.359375</v>
      </c>
      <c r="AU3259" s="31">
        <v>874037.34765625</v>
      </c>
      <c r="AV3259" s="31">
        <v>1142699.56640625</v>
      </c>
      <c r="AW3259" s="31">
        <v>948852.63195800781</v>
      </c>
      <c r="AX3259" s="31">
        <v>101746.2578125</v>
      </c>
      <c r="AY3259" s="31">
        <v>63683.73046875</v>
      </c>
      <c r="AZ3259" s="31">
        <v>165429.98828125</v>
      </c>
    </row>
    <row r="3260" spans="1:52" ht="15" customHeight="1">
      <c r="A3260" s="29" t="s">
        <v>7239</v>
      </c>
      <c r="B3260" s="34">
        <v>35752</v>
      </c>
      <c r="C3260" s="28">
        <v>600</v>
      </c>
      <c r="D3260" s="28">
        <v>44</v>
      </c>
      <c r="E3260" s="28">
        <v>50</v>
      </c>
      <c r="F3260" s="29" t="s">
        <v>220</v>
      </c>
      <c r="G3260" s="29" t="s">
        <v>7230</v>
      </c>
      <c r="H3260" s="28">
        <v>740</v>
      </c>
      <c r="I3260" s="29" t="s">
        <v>118</v>
      </c>
      <c r="J3260" s="33" t="s">
        <v>7238</v>
      </c>
      <c r="K3260" s="29" t="s">
        <v>178</v>
      </c>
      <c r="L3260" s="29" t="s">
        <v>7237</v>
      </c>
      <c r="M3260" s="29" t="s">
        <v>7233</v>
      </c>
      <c r="N3260" s="28">
        <v>546164.80000000005</v>
      </c>
      <c r="O3260" s="28">
        <v>6234989</v>
      </c>
      <c r="P3260" s="29" t="s">
        <v>7236</v>
      </c>
      <c r="Q3260" s="32" t="s">
        <v>207</v>
      </c>
      <c r="R3260" s="19"/>
      <c r="S3260" s="19"/>
      <c r="T3260" s="19"/>
      <c r="U3260" s="19"/>
      <c r="V3260" s="19"/>
      <c r="W3260" s="19"/>
      <c r="X3260" s="19"/>
      <c r="Y3260" s="19"/>
      <c r="Z3260" s="19"/>
      <c r="AA3260" s="19"/>
      <c r="AB3260" s="19"/>
      <c r="AC3260" s="19"/>
      <c r="AD3260" s="19"/>
      <c r="AE3260" s="19"/>
      <c r="AF3260" s="19"/>
      <c r="AG3260" s="19"/>
      <c r="AH3260" s="19"/>
      <c r="AI3260" s="19"/>
      <c r="AJ3260" s="19"/>
      <c r="AK3260" s="19"/>
      <c r="AL3260" s="31">
        <v>117236</v>
      </c>
      <c r="AM3260" s="31">
        <v>1200996</v>
      </c>
      <c r="AN3260" s="31">
        <v>961021</v>
      </c>
      <c r="AO3260" s="31">
        <v>1178496</v>
      </c>
      <c r="AP3260" s="31">
        <v>968270.65625</v>
      </c>
      <c r="AQ3260" s="31">
        <v>1042622.4609375</v>
      </c>
      <c r="AR3260" s="31">
        <v>938210.12109375</v>
      </c>
      <c r="AS3260" s="31">
        <v>1025528.140625</v>
      </c>
      <c r="AT3260" s="31">
        <v>962052.29296875</v>
      </c>
      <c r="AU3260" s="31">
        <v>864612.544921875</v>
      </c>
      <c r="AV3260" s="31">
        <v>1119279.1484375</v>
      </c>
      <c r="AW3260" s="31">
        <v>640612.17065429688</v>
      </c>
      <c r="AX3260" s="31">
        <v>101394.8125</v>
      </c>
      <c r="AY3260" s="31">
        <v>58578.30078125</v>
      </c>
      <c r="AZ3260" s="31">
        <v>159973.11328125</v>
      </c>
    </row>
    <row r="3261" spans="1:52" ht="15" customHeight="1">
      <c r="A3261" s="29" t="s">
        <v>7235</v>
      </c>
      <c r="B3261" s="34">
        <v>36027</v>
      </c>
      <c r="C3261" s="28">
        <v>600</v>
      </c>
      <c r="D3261" s="28">
        <v>44</v>
      </c>
      <c r="E3261" s="28">
        <v>50</v>
      </c>
      <c r="F3261" s="29" t="s">
        <v>220</v>
      </c>
      <c r="G3261" s="29" t="s">
        <v>7230</v>
      </c>
      <c r="H3261" s="28">
        <v>740</v>
      </c>
      <c r="I3261" s="29" t="s">
        <v>118</v>
      </c>
      <c r="J3261" s="33" t="s">
        <v>7234</v>
      </c>
      <c r="K3261" s="29" t="s">
        <v>178</v>
      </c>
      <c r="L3261" s="29" t="s">
        <v>7203</v>
      </c>
      <c r="M3261" s="29" t="s">
        <v>7233</v>
      </c>
      <c r="N3261" s="28">
        <v>546157.69999999995</v>
      </c>
      <c r="O3261" s="28">
        <v>6234968</v>
      </c>
      <c r="P3261" s="29" t="s">
        <v>7232</v>
      </c>
      <c r="Q3261" s="32" t="s">
        <v>207</v>
      </c>
      <c r="R3261" s="19"/>
      <c r="S3261" s="19"/>
      <c r="T3261" s="19"/>
      <c r="U3261" s="19"/>
      <c r="V3261" s="19"/>
      <c r="W3261" s="19"/>
      <c r="X3261" s="19"/>
      <c r="Y3261" s="19"/>
      <c r="Z3261" s="19"/>
      <c r="AA3261" s="19"/>
      <c r="AB3261" s="19"/>
      <c r="AC3261" s="19"/>
      <c r="AD3261" s="19"/>
      <c r="AE3261" s="19"/>
      <c r="AF3261" s="19"/>
      <c r="AG3261" s="19"/>
      <c r="AH3261" s="19"/>
      <c r="AI3261" s="19"/>
      <c r="AJ3261" s="19"/>
      <c r="AK3261" s="19"/>
      <c r="AL3261" s="19"/>
      <c r="AM3261" s="31">
        <v>477090</v>
      </c>
      <c r="AN3261" s="31">
        <v>991385</v>
      </c>
      <c r="AO3261" s="31">
        <v>1149057</v>
      </c>
      <c r="AP3261" s="31">
        <v>955608.9296875</v>
      </c>
      <c r="AQ3261" s="31">
        <v>1030274.1953125</v>
      </c>
      <c r="AR3261" s="31">
        <v>926676.62890625</v>
      </c>
      <c r="AS3261" s="31">
        <v>1007190.359375</v>
      </c>
      <c r="AT3261" s="31">
        <v>966837.9609375</v>
      </c>
      <c r="AU3261" s="31">
        <v>821164.404296875</v>
      </c>
      <c r="AV3261" s="31">
        <v>1069250.48828125</v>
      </c>
      <c r="AW3261" s="31">
        <v>979178.3125</v>
      </c>
      <c r="AX3261" s="31">
        <v>99283.140625</v>
      </c>
      <c r="AY3261" s="31">
        <v>57879.359375</v>
      </c>
      <c r="AZ3261" s="31">
        <v>157162.5</v>
      </c>
    </row>
    <row r="3262" spans="1:52" ht="15" customHeight="1">
      <c r="A3262" s="29" t="s">
        <v>7231</v>
      </c>
      <c r="B3262" s="34">
        <v>36573</v>
      </c>
      <c r="C3262" s="28">
        <v>900</v>
      </c>
      <c r="D3262" s="28">
        <v>52</v>
      </c>
      <c r="E3262" s="28">
        <v>44</v>
      </c>
      <c r="F3262" s="29" t="s">
        <v>2104</v>
      </c>
      <c r="G3262" s="29" t="s">
        <v>3715</v>
      </c>
      <c r="H3262" s="28">
        <v>740</v>
      </c>
      <c r="I3262" s="29" t="s">
        <v>118</v>
      </c>
      <c r="J3262" s="33" t="s">
        <v>7229</v>
      </c>
      <c r="K3262" s="29" t="s">
        <v>178</v>
      </c>
      <c r="L3262" s="29" t="s">
        <v>7213</v>
      </c>
      <c r="M3262" s="29" t="s">
        <v>176</v>
      </c>
      <c r="N3262" s="28">
        <v>542582.9</v>
      </c>
      <c r="O3262" s="28">
        <v>6234995</v>
      </c>
      <c r="P3262" s="29" t="s">
        <v>7228</v>
      </c>
      <c r="Q3262" s="32" t="s">
        <v>207</v>
      </c>
      <c r="R3262" s="19"/>
      <c r="S3262" s="19"/>
      <c r="T3262" s="19"/>
      <c r="U3262" s="19"/>
      <c r="V3262" s="19"/>
      <c r="W3262" s="19"/>
      <c r="X3262" s="19"/>
      <c r="Y3262" s="19"/>
      <c r="Z3262" s="19"/>
      <c r="AA3262" s="19"/>
      <c r="AB3262" s="19"/>
      <c r="AC3262" s="19"/>
      <c r="AD3262" s="19"/>
      <c r="AE3262" s="19"/>
      <c r="AF3262" s="19"/>
      <c r="AG3262" s="19"/>
      <c r="AH3262" s="19"/>
      <c r="AI3262" s="19"/>
      <c r="AJ3262" s="19"/>
      <c r="AK3262" s="19"/>
      <c r="AL3262" s="19"/>
      <c r="AM3262" s="19"/>
      <c r="AN3262" s="19"/>
      <c r="AO3262" s="31">
        <v>1188484</v>
      </c>
      <c r="AP3262" s="31">
        <v>1289650.03125</v>
      </c>
      <c r="AQ3262" s="31">
        <v>1440473.7734375</v>
      </c>
      <c r="AR3262" s="31">
        <v>1306238.65625</v>
      </c>
      <c r="AS3262" s="31">
        <v>812466.27197265625</v>
      </c>
      <c r="AT3262" s="31">
        <v>1093367.8828125</v>
      </c>
      <c r="AU3262" s="31">
        <v>1190956.12890625</v>
      </c>
      <c r="AV3262" s="31">
        <v>1595615.68359375</v>
      </c>
      <c r="AW3262" s="31">
        <v>1461306.33203125</v>
      </c>
      <c r="AX3262" s="31">
        <v>136334.875</v>
      </c>
      <c r="AY3262" s="31">
        <v>85781.5234375</v>
      </c>
      <c r="AZ3262" s="31">
        <v>222116.3984375</v>
      </c>
    </row>
    <row r="3263" spans="1:52" ht="15" customHeight="1">
      <c r="A3263" s="29" t="s">
        <v>7227</v>
      </c>
      <c r="B3263" s="34">
        <v>36573</v>
      </c>
      <c r="C3263" s="28">
        <v>900</v>
      </c>
      <c r="D3263" s="28">
        <v>52</v>
      </c>
      <c r="E3263" s="28">
        <v>44</v>
      </c>
      <c r="F3263" s="29" t="s">
        <v>2104</v>
      </c>
      <c r="G3263" s="29" t="s">
        <v>3715</v>
      </c>
      <c r="H3263" s="28">
        <v>740</v>
      </c>
      <c r="I3263" s="29" t="s">
        <v>118</v>
      </c>
      <c r="J3263" s="33" t="s">
        <v>7226</v>
      </c>
      <c r="K3263" s="29" t="s">
        <v>178</v>
      </c>
      <c r="L3263" s="29" t="s">
        <v>7213</v>
      </c>
      <c r="M3263" s="29" t="s">
        <v>1758</v>
      </c>
      <c r="N3263" s="28">
        <v>543160.1</v>
      </c>
      <c r="O3263" s="28">
        <v>6235145</v>
      </c>
      <c r="P3263" s="29" t="s">
        <v>7225</v>
      </c>
      <c r="Q3263" s="32" t="s">
        <v>207</v>
      </c>
      <c r="R3263" s="19"/>
      <c r="S3263" s="19"/>
      <c r="T3263" s="19"/>
      <c r="U3263" s="19"/>
      <c r="V3263" s="19"/>
      <c r="W3263" s="19"/>
      <c r="X3263" s="19"/>
      <c r="Y3263" s="19"/>
      <c r="Z3263" s="19"/>
      <c r="AA3263" s="19"/>
      <c r="AB3263" s="19"/>
      <c r="AC3263" s="19"/>
      <c r="AD3263" s="19"/>
      <c r="AE3263" s="19"/>
      <c r="AF3263" s="19"/>
      <c r="AG3263" s="19"/>
      <c r="AH3263" s="19"/>
      <c r="AI3263" s="19"/>
      <c r="AJ3263" s="19"/>
      <c r="AK3263" s="19"/>
      <c r="AL3263" s="19"/>
      <c r="AM3263" s="19"/>
      <c r="AN3263" s="19"/>
      <c r="AO3263" s="31">
        <v>1101989</v>
      </c>
      <c r="AP3263" s="31">
        <v>1207780.59375</v>
      </c>
      <c r="AQ3263" s="31">
        <v>1376369.26953125</v>
      </c>
      <c r="AR3263" s="31">
        <v>1217694.04296875</v>
      </c>
      <c r="AS3263" s="31">
        <v>1264502.25</v>
      </c>
      <c r="AT3263" s="31">
        <v>1315166.48828125</v>
      </c>
      <c r="AU3263" s="31">
        <v>1112111.5390625</v>
      </c>
      <c r="AV3263" s="31">
        <v>1536894.796875</v>
      </c>
      <c r="AW3263" s="31">
        <v>1379947.1484375</v>
      </c>
      <c r="AX3263" s="31">
        <v>133059.953125</v>
      </c>
      <c r="AY3263" s="31">
        <v>83933.1875</v>
      </c>
      <c r="AZ3263" s="31">
        <v>216993.140625</v>
      </c>
    </row>
    <row r="3264" spans="1:52" ht="15" customHeight="1">
      <c r="A3264" s="29" t="s">
        <v>7224</v>
      </c>
      <c r="B3264" s="34">
        <v>36577</v>
      </c>
      <c r="C3264" s="28">
        <v>900</v>
      </c>
      <c r="D3264" s="28">
        <v>52</v>
      </c>
      <c r="E3264" s="28">
        <v>44</v>
      </c>
      <c r="F3264" s="29" t="s">
        <v>2104</v>
      </c>
      <c r="G3264" s="29" t="s">
        <v>3715</v>
      </c>
      <c r="H3264" s="28">
        <v>740</v>
      </c>
      <c r="I3264" s="29" t="s">
        <v>118</v>
      </c>
      <c r="J3264" s="33" t="s">
        <v>7223</v>
      </c>
      <c r="K3264" s="29" t="s">
        <v>178</v>
      </c>
      <c r="L3264" s="29" t="s">
        <v>7213</v>
      </c>
      <c r="M3264" s="29" t="s">
        <v>331</v>
      </c>
      <c r="N3264" s="28">
        <v>543124.30000000005</v>
      </c>
      <c r="O3264" s="28">
        <v>6234571</v>
      </c>
      <c r="P3264" s="29" t="s">
        <v>7222</v>
      </c>
      <c r="Q3264" s="32" t="s">
        <v>207</v>
      </c>
      <c r="R3264" s="19"/>
      <c r="S3264" s="19"/>
      <c r="T3264" s="19"/>
      <c r="U3264" s="19"/>
      <c r="V3264" s="19"/>
      <c r="W3264" s="19"/>
      <c r="X3264" s="19"/>
      <c r="Y3264" s="19"/>
      <c r="Z3264" s="19"/>
      <c r="AA3264" s="19"/>
      <c r="AB3264" s="19"/>
      <c r="AC3264" s="19"/>
      <c r="AD3264" s="19"/>
      <c r="AE3264" s="19"/>
      <c r="AF3264" s="19"/>
      <c r="AG3264" s="19"/>
      <c r="AH3264" s="19"/>
      <c r="AI3264" s="19"/>
      <c r="AJ3264" s="19"/>
      <c r="AK3264" s="19"/>
      <c r="AL3264" s="19"/>
      <c r="AM3264" s="19"/>
      <c r="AN3264" s="19"/>
      <c r="AO3264" s="31">
        <v>857226</v>
      </c>
      <c r="AP3264" s="31">
        <v>1250024.796875</v>
      </c>
      <c r="AQ3264" s="31">
        <v>1276407.9921875</v>
      </c>
      <c r="AR3264" s="31">
        <v>1229132.51171875</v>
      </c>
      <c r="AS3264" s="31">
        <v>1360493.62890625</v>
      </c>
      <c r="AT3264" s="31">
        <v>1298436.4765625</v>
      </c>
      <c r="AU3264" s="31">
        <v>1156374.453125</v>
      </c>
      <c r="AV3264" s="31">
        <v>1505517.7265625</v>
      </c>
      <c r="AW3264" s="31">
        <v>1396973.1796875</v>
      </c>
      <c r="AX3264" s="31">
        <v>130387.953125</v>
      </c>
      <c r="AY3264" s="31">
        <v>89666.28125</v>
      </c>
      <c r="AZ3264" s="31">
        <v>220054.234375</v>
      </c>
    </row>
    <row r="3265" spans="1:52" ht="15" customHeight="1">
      <c r="A3265" s="29" t="s">
        <v>7221</v>
      </c>
      <c r="B3265" s="34">
        <v>36516</v>
      </c>
      <c r="C3265" s="28">
        <v>900</v>
      </c>
      <c r="D3265" s="28">
        <v>52</v>
      </c>
      <c r="E3265" s="28">
        <v>44</v>
      </c>
      <c r="F3265" s="29" t="s">
        <v>2104</v>
      </c>
      <c r="G3265" s="29" t="s">
        <v>3715</v>
      </c>
      <c r="H3265" s="28">
        <v>740</v>
      </c>
      <c r="I3265" s="29" t="s">
        <v>118</v>
      </c>
      <c r="J3265" s="33" t="s">
        <v>7220</v>
      </c>
      <c r="K3265" s="29" t="s">
        <v>178</v>
      </c>
      <c r="L3265" s="29" t="s">
        <v>7213</v>
      </c>
      <c r="M3265" s="29" t="s">
        <v>176</v>
      </c>
      <c r="N3265" s="28">
        <v>542794.69999999995</v>
      </c>
      <c r="O3265" s="28">
        <v>6235003</v>
      </c>
      <c r="P3265" s="29" t="s">
        <v>7219</v>
      </c>
      <c r="Q3265" s="32" t="s">
        <v>207</v>
      </c>
      <c r="R3265" s="19"/>
      <c r="S3265" s="19"/>
      <c r="T3265" s="19"/>
      <c r="U3265" s="19"/>
      <c r="V3265" s="19"/>
      <c r="W3265" s="19"/>
      <c r="X3265" s="19"/>
      <c r="Y3265" s="19"/>
      <c r="Z3265" s="19"/>
      <c r="AA3265" s="19"/>
      <c r="AB3265" s="19"/>
      <c r="AC3265" s="19"/>
      <c r="AD3265" s="19"/>
      <c r="AE3265" s="19"/>
      <c r="AF3265" s="19"/>
      <c r="AG3265" s="19"/>
      <c r="AH3265" s="19"/>
      <c r="AI3265" s="19"/>
      <c r="AJ3265" s="19"/>
      <c r="AK3265" s="19"/>
      <c r="AL3265" s="19"/>
      <c r="AM3265" s="19"/>
      <c r="AN3265" s="31">
        <v>0</v>
      </c>
      <c r="AO3265" s="31">
        <v>1437863</v>
      </c>
      <c r="AP3265" s="31">
        <v>1307163.23046875</v>
      </c>
      <c r="AQ3265" s="31">
        <v>1461245.9375</v>
      </c>
      <c r="AR3265" s="31">
        <v>1277830.6015625</v>
      </c>
      <c r="AS3265" s="31">
        <v>1382450.8359375</v>
      </c>
      <c r="AT3265" s="31">
        <v>1344549.6875</v>
      </c>
      <c r="AU3265" s="31">
        <v>1187884.171875</v>
      </c>
      <c r="AV3265" s="31">
        <v>1537666.0390625</v>
      </c>
      <c r="AW3265" s="31">
        <v>1466120.69140625</v>
      </c>
      <c r="AX3265" s="31">
        <v>142659</v>
      </c>
      <c r="AY3265" s="31">
        <v>73929.2421875</v>
      </c>
      <c r="AZ3265" s="31">
        <v>216588.2421875</v>
      </c>
    </row>
    <row r="3266" spans="1:52" ht="15" customHeight="1">
      <c r="A3266" s="29" t="s">
        <v>7218</v>
      </c>
      <c r="B3266" s="34">
        <v>36516</v>
      </c>
      <c r="C3266" s="28">
        <v>900</v>
      </c>
      <c r="D3266" s="28">
        <v>52</v>
      </c>
      <c r="E3266" s="28">
        <v>44</v>
      </c>
      <c r="F3266" s="29" t="s">
        <v>2104</v>
      </c>
      <c r="G3266" s="29" t="s">
        <v>3715</v>
      </c>
      <c r="H3266" s="28">
        <v>740</v>
      </c>
      <c r="I3266" s="29" t="s">
        <v>118</v>
      </c>
      <c r="J3266" s="33" t="s">
        <v>7217</v>
      </c>
      <c r="K3266" s="29" t="s">
        <v>178</v>
      </c>
      <c r="L3266" s="29" t="s">
        <v>7213</v>
      </c>
      <c r="M3266" s="29" t="s">
        <v>176</v>
      </c>
      <c r="N3266" s="28">
        <v>543078.6</v>
      </c>
      <c r="O3266" s="28">
        <v>6234956</v>
      </c>
      <c r="P3266" s="29" t="s">
        <v>7216</v>
      </c>
      <c r="Q3266" s="32" t="s">
        <v>207</v>
      </c>
      <c r="R3266" s="19"/>
      <c r="S3266" s="19"/>
      <c r="T3266" s="19"/>
      <c r="U3266" s="19"/>
      <c r="V3266" s="19"/>
      <c r="W3266" s="19"/>
      <c r="X3266" s="19"/>
      <c r="Y3266" s="19"/>
      <c r="Z3266" s="19"/>
      <c r="AA3266" s="19"/>
      <c r="AB3266" s="19"/>
      <c r="AC3266" s="19"/>
      <c r="AD3266" s="19"/>
      <c r="AE3266" s="19"/>
      <c r="AF3266" s="19"/>
      <c r="AG3266" s="19"/>
      <c r="AH3266" s="19"/>
      <c r="AI3266" s="19"/>
      <c r="AJ3266" s="19"/>
      <c r="AK3266" s="19"/>
      <c r="AL3266" s="19"/>
      <c r="AM3266" s="19"/>
      <c r="AN3266" s="31">
        <v>0</v>
      </c>
      <c r="AO3266" s="31">
        <v>1321645</v>
      </c>
      <c r="AP3266" s="31">
        <v>1198152.84375</v>
      </c>
      <c r="AQ3266" s="31">
        <v>1374285.33984375</v>
      </c>
      <c r="AR3266" s="31">
        <v>1232207.44921875</v>
      </c>
      <c r="AS3266" s="31">
        <v>1358344.359375</v>
      </c>
      <c r="AT3266" s="31">
        <v>1286810.90625</v>
      </c>
      <c r="AU3266" s="31">
        <v>1183314.328125</v>
      </c>
      <c r="AV3266" s="31">
        <v>1549982.609375</v>
      </c>
      <c r="AW3266" s="31">
        <v>1165489.3796386719</v>
      </c>
      <c r="AX3266" s="31">
        <v>141040.34375</v>
      </c>
      <c r="AY3266" s="31">
        <v>81825.4765625</v>
      </c>
      <c r="AZ3266" s="31">
        <v>222865.8203125</v>
      </c>
    </row>
    <row r="3267" spans="1:52" ht="15" customHeight="1">
      <c r="A3267" s="29" t="s">
        <v>7215</v>
      </c>
      <c r="B3267" s="34">
        <v>36577</v>
      </c>
      <c r="C3267" s="28">
        <v>900</v>
      </c>
      <c r="D3267" s="28">
        <v>52</v>
      </c>
      <c r="E3267" s="28">
        <v>44</v>
      </c>
      <c r="F3267" s="29" t="s">
        <v>2104</v>
      </c>
      <c r="G3267" s="29" t="s">
        <v>3715</v>
      </c>
      <c r="H3267" s="28">
        <v>740</v>
      </c>
      <c r="I3267" s="29" t="s">
        <v>118</v>
      </c>
      <c r="J3267" s="33" t="s">
        <v>7214</v>
      </c>
      <c r="K3267" s="29" t="s">
        <v>178</v>
      </c>
      <c r="L3267" s="29" t="s">
        <v>7213</v>
      </c>
      <c r="M3267" s="29" t="s">
        <v>176</v>
      </c>
      <c r="N3267" s="28">
        <v>543337.1</v>
      </c>
      <c r="O3267" s="28">
        <v>6234879</v>
      </c>
      <c r="P3267" s="29" t="s">
        <v>7212</v>
      </c>
      <c r="Q3267" s="32" t="s">
        <v>207</v>
      </c>
      <c r="R3267" s="19"/>
      <c r="S3267" s="19"/>
      <c r="T3267" s="19"/>
      <c r="U3267" s="19"/>
      <c r="V3267" s="19"/>
      <c r="W3267" s="19"/>
      <c r="X3267" s="19"/>
      <c r="Y3267" s="19"/>
      <c r="Z3267" s="19"/>
      <c r="AA3267" s="19"/>
      <c r="AB3267" s="19"/>
      <c r="AC3267" s="19"/>
      <c r="AD3267" s="19"/>
      <c r="AE3267" s="19"/>
      <c r="AF3267" s="19"/>
      <c r="AG3267" s="19"/>
      <c r="AH3267" s="19"/>
      <c r="AI3267" s="19"/>
      <c r="AJ3267" s="19"/>
      <c r="AK3267" s="19"/>
      <c r="AL3267" s="19"/>
      <c r="AM3267" s="19"/>
      <c r="AN3267" s="19"/>
      <c r="AO3267" s="31">
        <v>1045386</v>
      </c>
      <c r="AP3267" s="31">
        <v>1344397.1328125</v>
      </c>
      <c r="AQ3267" s="31">
        <v>1549201.5234375</v>
      </c>
      <c r="AR3267" s="31">
        <v>1343422.07421875</v>
      </c>
      <c r="AS3267" s="31">
        <v>1484467.38671875</v>
      </c>
      <c r="AT3267" s="31">
        <v>1445654.4375</v>
      </c>
      <c r="AU3267" s="31">
        <v>1270212.5546875</v>
      </c>
      <c r="AV3267" s="31">
        <v>1652991.140625</v>
      </c>
      <c r="AW3267" s="31">
        <v>1378811.63671875</v>
      </c>
      <c r="AX3267" s="31">
        <v>141870.953125</v>
      </c>
      <c r="AY3267" s="31">
        <v>93961.890625</v>
      </c>
      <c r="AZ3267" s="31">
        <v>235832.84375</v>
      </c>
    </row>
    <row r="3268" spans="1:52" ht="15" customHeight="1">
      <c r="A3268" s="29" t="s">
        <v>7211</v>
      </c>
      <c r="B3268" s="34">
        <v>36700</v>
      </c>
      <c r="C3268" s="28">
        <v>660</v>
      </c>
      <c r="D3268" s="28">
        <v>45</v>
      </c>
      <c r="E3268" s="28">
        <v>0.1</v>
      </c>
      <c r="F3268" s="29" t="s">
        <v>220</v>
      </c>
      <c r="G3268" s="29" t="s">
        <v>2175</v>
      </c>
      <c r="H3268" s="28">
        <v>740</v>
      </c>
      <c r="I3268" s="29" t="s">
        <v>118</v>
      </c>
      <c r="J3268" s="33" t="s">
        <v>7210</v>
      </c>
      <c r="K3268" s="29" t="s">
        <v>178</v>
      </c>
      <c r="L3268" s="29" t="s">
        <v>7203</v>
      </c>
      <c r="M3268" s="29" t="s">
        <v>176</v>
      </c>
      <c r="N3268" s="28">
        <v>539270.80000000005</v>
      </c>
      <c r="O3268" s="28">
        <v>6232273</v>
      </c>
      <c r="P3268" s="29" t="s">
        <v>7209</v>
      </c>
      <c r="Q3268" s="32" t="s">
        <v>207</v>
      </c>
      <c r="R3268" s="19"/>
      <c r="S3268" s="19"/>
      <c r="T3268" s="19"/>
      <c r="U3268" s="19"/>
      <c r="V3268" s="19"/>
      <c r="W3268" s="19"/>
      <c r="X3268" s="19"/>
      <c r="Y3268" s="19"/>
      <c r="Z3268" s="19"/>
      <c r="AA3268" s="19"/>
      <c r="AB3268" s="19"/>
      <c r="AC3268" s="19"/>
      <c r="AD3268" s="19"/>
      <c r="AE3268" s="19"/>
      <c r="AF3268" s="19"/>
      <c r="AG3268" s="19"/>
      <c r="AH3268" s="19"/>
      <c r="AI3268" s="19"/>
      <c r="AJ3268" s="19"/>
      <c r="AK3268" s="19"/>
      <c r="AL3268" s="19"/>
      <c r="AM3268" s="19"/>
      <c r="AN3268" s="19"/>
      <c r="AO3268" s="31">
        <v>487454</v>
      </c>
      <c r="AP3268" s="31">
        <v>1074800.0703125</v>
      </c>
      <c r="AQ3268" s="31">
        <v>1169390.9609375</v>
      </c>
      <c r="AR3268" s="31">
        <v>1084477.6796875</v>
      </c>
      <c r="AS3268" s="31">
        <v>1186103.16796875</v>
      </c>
      <c r="AT3268" s="31">
        <v>1155206.25390625</v>
      </c>
      <c r="AU3268" s="31">
        <v>1011538.43359375</v>
      </c>
      <c r="AV3268" s="31">
        <v>1356592.05859375</v>
      </c>
      <c r="AW3268" s="31">
        <v>1214936.91796875</v>
      </c>
      <c r="AX3268" s="31">
        <v>116918.0078125</v>
      </c>
      <c r="AY3268" s="31">
        <v>72500.671875</v>
      </c>
      <c r="AZ3268" s="31">
        <v>189418.6796875</v>
      </c>
    </row>
    <row r="3269" spans="1:52" ht="15" customHeight="1">
      <c r="A3269" s="29" t="s">
        <v>7208</v>
      </c>
      <c r="B3269" s="34">
        <v>36700</v>
      </c>
      <c r="C3269" s="28">
        <v>660</v>
      </c>
      <c r="D3269" s="28">
        <v>45</v>
      </c>
      <c r="E3269" s="28">
        <v>0.1</v>
      </c>
      <c r="F3269" s="29" t="s">
        <v>220</v>
      </c>
      <c r="G3269" s="29" t="s">
        <v>2175</v>
      </c>
      <c r="H3269" s="28">
        <v>740</v>
      </c>
      <c r="I3269" s="29" t="s">
        <v>118</v>
      </c>
      <c r="J3269" s="33" t="s">
        <v>7207</v>
      </c>
      <c r="K3269" s="29" t="s">
        <v>178</v>
      </c>
      <c r="L3269" s="29" t="s">
        <v>7203</v>
      </c>
      <c r="M3269" s="29" t="s">
        <v>270</v>
      </c>
      <c r="N3269" s="28">
        <v>539225.30000000005</v>
      </c>
      <c r="O3269" s="28">
        <v>6232500</v>
      </c>
      <c r="P3269" s="29" t="s">
        <v>7206</v>
      </c>
      <c r="Q3269" s="32" t="s">
        <v>207</v>
      </c>
      <c r="R3269" s="19"/>
      <c r="S3269" s="19"/>
      <c r="T3269" s="19"/>
      <c r="U3269" s="19"/>
      <c r="V3269" s="19"/>
      <c r="W3269" s="19"/>
      <c r="X3269" s="19"/>
      <c r="Y3269" s="19"/>
      <c r="Z3269" s="19"/>
      <c r="AA3269" s="19"/>
      <c r="AB3269" s="19"/>
      <c r="AC3269" s="19"/>
      <c r="AD3269" s="19"/>
      <c r="AE3269" s="19"/>
      <c r="AF3269" s="19"/>
      <c r="AG3269" s="19"/>
      <c r="AH3269" s="19"/>
      <c r="AI3269" s="19"/>
      <c r="AJ3269" s="19"/>
      <c r="AK3269" s="19"/>
      <c r="AL3269" s="19"/>
      <c r="AM3269" s="19"/>
      <c r="AN3269" s="19"/>
      <c r="AO3269" s="31">
        <v>466951</v>
      </c>
      <c r="AP3269" s="31">
        <v>1060996.16015625</v>
      </c>
      <c r="AQ3269" s="31">
        <v>1134929.0703125</v>
      </c>
      <c r="AR3269" s="31">
        <v>1052561.0703125</v>
      </c>
      <c r="AS3269" s="31">
        <v>1164983.484375</v>
      </c>
      <c r="AT3269" s="31">
        <v>1108829.6953125</v>
      </c>
      <c r="AU3269" s="31">
        <v>970160.408203125</v>
      </c>
      <c r="AV3269" s="31">
        <v>1324046.80078125</v>
      </c>
      <c r="AW3269" s="31">
        <v>1184766.64453125</v>
      </c>
      <c r="AX3269" s="31">
        <v>99990.9921875</v>
      </c>
      <c r="AY3269" s="31">
        <v>69611.8515625</v>
      </c>
      <c r="AZ3269" s="31">
        <v>169602.84375</v>
      </c>
    </row>
    <row r="3270" spans="1:52" ht="15" customHeight="1">
      <c r="A3270" s="29" t="s">
        <v>7205</v>
      </c>
      <c r="B3270" s="34">
        <v>36700</v>
      </c>
      <c r="C3270" s="28">
        <v>660</v>
      </c>
      <c r="D3270" s="28">
        <v>45</v>
      </c>
      <c r="E3270" s="28">
        <v>45</v>
      </c>
      <c r="F3270" s="29" t="s">
        <v>220</v>
      </c>
      <c r="G3270" s="29" t="s">
        <v>2175</v>
      </c>
      <c r="H3270" s="28">
        <v>740</v>
      </c>
      <c r="I3270" s="29" t="s">
        <v>118</v>
      </c>
      <c r="J3270" s="33" t="s">
        <v>7204</v>
      </c>
      <c r="K3270" s="29" t="s">
        <v>178</v>
      </c>
      <c r="L3270" s="29" t="s">
        <v>7203</v>
      </c>
      <c r="M3270" s="29" t="s">
        <v>2275</v>
      </c>
      <c r="N3270" s="28">
        <v>539181.80000000005</v>
      </c>
      <c r="O3270" s="28">
        <v>6232726</v>
      </c>
      <c r="P3270" s="29" t="s">
        <v>7202</v>
      </c>
      <c r="Q3270" s="32" t="s">
        <v>207</v>
      </c>
      <c r="R3270" s="19"/>
      <c r="S3270" s="19"/>
      <c r="T3270" s="19"/>
      <c r="U3270" s="19"/>
      <c r="V3270" s="19"/>
      <c r="W3270" s="19"/>
      <c r="X3270" s="19"/>
      <c r="Y3270" s="19"/>
      <c r="Z3270" s="19"/>
      <c r="AA3270" s="19"/>
      <c r="AB3270" s="19"/>
      <c r="AC3270" s="19"/>
      <c r="AD3270" s="19"/>
      <c r="AE3270" s="19"/>
      <c r="AF3270" s="19"/>
      <c r="AG3270" s="19"/>
      <c r="AH3270" s="19"/>
      <c r="AI3270" s="19"/>
      <c r="AJ3270" s="19"/>
      <c r="AK3270" s="19"/>
      <c r="AL3270" s="19"/>
      <c r="AM3270" s="19"/>
      <c r="AN3270" s="19"/>
      <c r="AO3270" s="31">
        <v>460947</v>
      </c>
      <c r="AP3270" s="31">
        <v>1055103.65234375</v>
      </c>
      <c r="AQ3270" s="31">
        <v>1134433.07421875</v>
      </c>
      <c r="AR3270" s="31">
        <v>1047800.15625</v>
      </c>
      <c r="AS3270" s="31">
        <v>1155215.17578125</v>
      </c>
      <c r="AT3270" s="31">
        <v>1115675.56640625</v>
      </c>
      <c r="AU3270" s="31">
        <v>954629.279296875</v>
      </c>
      <c r="AV3270" s="31">
        <v>1272158.90234375</v>
      </c>
      <c r="AW3270" s="31">
        <v>921909.7705078125</v>
      </c>
      <c r="AX3270" s="31">
        <v>115850.7890625</v>
      </c>
      <c r="AY3270" s="31">
        <v>67941.71875</v>
      </c>
      <c r="AZ3270" s="31">
        <v>183792.5078125</v>
      </c>
    </row>
    <row r="3271" spans="1:52" ht="15" customHeight="1">
      <c r="A3271" s="29" t="s">
        <v>7201</v>
      </c>
      <c r="B3271" s="34">
        <v>33927</v>
      </c>
      <c r="C3271" s="28">
        <v>150</v>
      </c>
      <c r="D3271" s="28">
        <v>23.8</v>
      </c>
      <c r="E3271" s="28">
        <v>31</v>
      </c>
      <c r="F3271" s="29" t="s">
        <v>440</v>
      </c>
      <c r="G3271" s="29" t="s">
        <v>1124</v>
      </c>
      <c r="H3271" s="28">
        <v>740</v>
      </c>
      <c r="I3271" s="29" t="s">
        <v>118</v>
      </c>
      <c r="J3271" s="33" t="s">
        <v>7200</v>
      </c>
      <c r="K3271" s="29" t="s">
        <v>178</v>
      </c>
      <c r="L3271" s="29" t="s">
        <v>7199</v>
      </c>
      <c r="M3271" s="29" t="s">
        <v>2346</v>
      </c>
      <c r="N3271" s="28">
        <v>547468.19999999995</v>
      </c>
      <c r="O3271" s="28">
        <v>6225564</v>
      </c>
      <c r="P3271" s="29" t="s">
        <v>7198</v>
      </c>
      <c r="Q3271" s="32" t="s">
        <v>207</v>
      </c>
      <c r="R3271" s="19"/>
      <c r="S3271" s="19"/>
      <c r="T3271" s="19"/>
      <c r="U3271" s="19"/>
      <c r="V3271" s="19"/>
      <c r="W3271" s="19"/>
      <c r="X3271" s="19"/>
      <c r="Y3271" s="19"/>
      <c r="Z3271" s="19"/>
      <c r="AA3271" s="19"/>
      <c r="AB3271" s="19"/>
      <c r="AC3271" s="19"/>
      <c r="AD3271" s="19"/>
      <c r="AE3271" s="19"/>
      <c r="AF3271" s="19"/>
      <c r="AG3271" s="31">
        <v>33520</v>
      </c>
      <c r="AH3271" s="31">
        <v>349840</v>
      </c>
      <c r="AI3271" s="31">
        <v>370080</v>
      </c>
      <c r="AJ3271" s="31">
        <v>328480</v>
      </c>
      <c r="AK3271" s="31">
        <v>306000</v>
      </c>
      <c r="AL3271" s="31">
        <v>328800</v>
      </c>
      <c r="AM3271" s="31">
        <v>336800</v>
      </c>
      <c r="AN3271" s="31">
        <v>294033</v>
      </c>
      <c r="AO3271" s="31">
        <v>334805</v>
      </c>
      <c r="AP3271" s="31">
        <v>281735</v>
      </c>
      <c r="AQ3271" s="31">
        <v>304557</v>
      </c>
      <c r="AR3271" s="31">
        <v>271177</v>
      </c>
      <c r="AS3271" s="31">
        <v>300374</v>
      </c>
      <c r="AT3271" s="31">
        <v>286980</v>
      </c>
      <c r="AU3271" s="31">
        <v>254822</v>
      </c>
      <c r="AV3271" s="31">
        <v>301072</v>
      </c>
      <c r="AW3271" s="31">
        <v>268661</v>
      </c>
      <c r="AX3271" s="31">
        <v>26747</v>
      </c>
      <c r="AY3271" s="31">
        <v>19762</v>
      </c>
      <c r="AZ3271" s="31">
        <v>46509</v>
      </c>
    </row>
    <row r="3272" spans="1:52" ht="15" customHeight="1">
      <c r="A3272" s="29" t="s">
        <v>7197</v>
      </c>
      <c r="B3272" s="34">
        <v>32911</v>
      </c>
      <c r="C3272" s="28">
        <v>150</v>
      </c>
      <c r="D3272" s="28">
        <v>27</v>
      </c>
      <c r="E3272" s="28">
        <v>41.5</v>
      </c>
      <c r="F3272" s="29" t="s">
        <v>1171</v>
      </c>
      <c r="G3272" s="29" t="s">
        <v>7192</v>
      </c>
      <c r="H3272" s="28">
        <v>740</v>
      </c>
      <c r="I3272" s="29" t="s">
        <v>118</v>
      </c>
      <c r="J3272" s="33" t="s">
        <v>7196</v>
      </c>
      <c r="K3272" s="29" t="s">
        <v>178</v>
      </c>
      <c r="L3272" s="29" t="s">
        <v>7195</v>
      </c>
      <c r="M3272" s="29" t="s">
        <v>1363</v>
      </c>
      <c r="N3272" s="28">
        <v>533554</v>
      </c>
      <c r="O3272" s="28">
        <v>6209348</v>
      </c>
      <c r="P3272" s="29" t="s">
        <v>7194</v>
      </c>
      <c r="Q3272" s="32" t="s">
        <v>3133</v>
      </c>
      <c r="R3272" s="19"/>
      <c r="S3272" s="19"/>
      <c r="T3272" s="19"/>
      <c r="U3272" s="19"/>
      <c r="V3272" s="19"/>
      <c r="W3272" s="19"/>
      <c r="X3272" s="19"/>
      <c r="Y3272" s="19"/>
      <c r="Z3272" s="19"/>
      <c r="AA3272" s="19"/>
      <c r="AB3272" s="19"/>
      <c r="AC3272" s="19"/>
      <c r="AD3272" s="19"/>
      <c r="AE3272" s="31">
        <v>161880</v>
      </c>
      <c r="AF3272" s="31">
        <v>349030</v>
      </c>
      <c r="AG3272" s="31">
        <v>346440</v>
      </c>
      <c r="AH3272" s="31">
        <v>298610</v>
      </c>
      <c r="AI3272" s="31">
        <v>366795</v>
      </c>
      <c r="AJ3272" s="31">
        <v>322380</v>
      </c>
      <c r="AK3272" s="31">
        <v>295590</v>
      </c>
      <c r="AL3272" s="31">
        <v>323340</v>
      </c>
      <c r="AM3272" s="31">
        <v>327770</v>
      </c>
      <c r="AN3272" s="31">
        <v>286194</v>
      </c>
      <c r="AO3272" s="31">
        <v>334318</v>
      </c>
      <c r="AP3272" s="31">
        <v>230401.69921875</v>
      </c>
      <c r="AQ3272" s="31">
        <v>285856.6787109375</v>
      </c>
      <c r="AR3272" s="31">
        <v>240640.880859375</v>
      </c>
      <c r="AS3272" s="31">
        <v>294760.8720703125</v>
      </c>
      <c r="AT3272" s="31">
        <v>280792.2412109375</v>
      </c>
      <c r="AU3272" s="31">
        <v>254216.0791015625</v>
      </c>
      <c r="AV3272" s="31">
        <v>319136.404296875</v>
      </c>
      <c r="AW3272" s="31">
        <v>298739.83984375</v>
      </c>
      <c r="AX3272" s="31">
        <v>25520.9609375</v>
      </c>
      <c r="AY3272" s="31">
        <v>19233.19921875</v>
      </c>
      <c r="AZ3272" s="31">
        <v>44754.16015625</v>
      </c>
    </row>
    <row r="3273" spans="1:52" ht="15" customHeight="1">
      <c r="A3273" s="29" t="s">
        <v>7193</v>
      </c>
      <c r="B3273" s="34">
        <v>37610</v>
      </c>
      <c r="C3273" s="28">
        <v>900</v>
      </c>
      <c r="D3273" s="28">
        <v>52</v>
      </c>
      <c r="E3273" s="28">
        <v>49</v>
      </c>
      <c r="F3273" s="29" t="s">
        <v>780</v>
      </c>
      <c r="G3273" s="29" t="s">
        <v>6796</v>
      </c>
      <c r="H3273" s="28">
        <v>740</v>
      </c>
      <c r="I3273" s="29" t="s">
        <v>118</v>
      </c>
      <c r="J3273" s="33" t="s">
        <v>7191</v>
      </c>
      <c r="K3273" s="29" t="s">
        <v>178</v>
      </c>
      <c r="L3273" s="29" t="s">
        <v>7187</v>
      </c>
      <c r="M3273" s="29" t="s">
        <v>837</v>
      </c>
      <c r="N3273" s="28">
        <v>536943</v>
      </c>
      <c r="O3273" s="28">
        <v>6208253</v>
      </c>
      <c r="P3273" s="29" t="s">
        <v>7190</v>
      </c>
      <c r="Q3273" s="32" t="s">
        <v>174</v>
      </c>
      <c r="R3273" s="19"/>
      <c r="S3273" s="19"/>
      <c r="T3273" s="19"/>
      <c r="U3273" s="19"/>
      <c r="V3273" s="19"/>
      <c r="W3273" s="19"/>
      <c r="X3273" s="19"/>
      <c r="Y3273" s="19"/>
      <c r="Z3273" s="19"/>
      <c r="AA3273" s="19"/>
      <c r="AB3273" s="19"/>
      <c r="AC3273" s="19"/>
      <c r="AD3273" s="19"/>
      <c r="AE3273" s="19"/>
      <c r="AF3273" s="19"/>
      <c r="AG3273" s="19"/>
      <c r="AH3273" s="19"/>
      <c r="AI3273" s="19"/>
      <c r="AJ3273" s="19"/>
      <c r="AK3273" s="19"/>
      <c r="AL3273" s="19"/>
      <c r="AM3273" s="19"/>
      <c r="AN3273" s="19"/>
      <c r="AO3273" s="19"/>
      <c r="AP3273" s="19"/>
      <c r="AQ3273" s="31">
        <v>7377</v>
      </c>
      <c r="AR3273" s="31">
        <v>1348824</v>
      </c>
      <c r="AS3273" s="31">
        <v>1505239</v>
      </c>
      <c r="AT3273" s="31">
        <v>1478309.25</v>
      </c>
      <c r="AU3273" s="31">
        <v>1315684.5</v>
      </c>
      <c r="AV3273" s="31">
        <v>1660462.5</v>
      </c>
      <c r="AW3273" s="31">
        <v>1496255.75</v>
      </c>
      <c r="AX3273" s="31">
        <v>123600</v>
      </c>
      <c r="AY3273" s="31">
        <v>104174.75</v>
      </c>
      <c r="AZ3273" s="31">
        <v>227774.75</v>
      </c>
    </row>
    <row r="3274" spans="1:52" ht="15" customHeight="1">
      <c r="A3274" s="29" t="s">
        <v>7189</v>
      </c>
      <c r="B3274" s="34">
        <v>37610</v>
      </c>
      <c r="C3274" s="28">
        <v>900</v>
      </c>
      <c r="D3274" s="28">
        <v>52</v>
      </c>
      <c r="E3274" s="28">
        <v>49</v>
      </c>
      <c r="F3274" s="29" t="s">
        <v>780</v>
      </c>
      <c r="G3274" s="29" t="s">
        <v>6796</v>
      </c>
      <c r="H3274" s="28">
        <v>740</v>
      </c>
      <c r="I3274" s="29" t="s">
        <v>118</v>
      </c>
      <c r="J3274" s="33" t="s">
        <v>7188</v>
      </c>
      <c r="K3274" s="29" t="s">
        <v>178</v>
      </c>
      <c r="L3274" s="29" t="s">
        <v>7187</v>
      </c>
      <c r="M3274" s="29" t="s">
        <v>2980</v>
      </c>
      <c r="N3274" s="28">
        <v>537243</v>
      </c>
      <c r="O3274" s="28">
        <v>6208416</v>
      </c>
      <c r="P3274" s="29" t="s">
        <v>7186</v>
      </c>
      <c r="Q3274" s="32" t="s">
        <v>174</v>
      </c>
      <c r="R3274" s="19"/>
      <c r="S3274" s="19"/>
      <c r="T3274" s="19"/>
      <c r="U3274" s="19"/>
      <c r="V3274" s="19"/>
      <c r="W3274" s="19"/>
      <c r="X3274" s="19"/>
      <c r="Y3274" s="19"/>
      <c r="Z3274" s="19"/>
      <c r="AA3274" s="19"/>
      <c r="AB3274" s="19"/>
      <c r="AC3274" s="19"/>
      <c r="AD3274" s="19"/>
      <c r="AE3274" s="19"/>
      <c r="AF3274" s="19"/>
      <c r="AG3274" s="19"/>
      <c r="AH3274" s="19"/>
      <c r="AI3274" s="19"/>
      <c r="AJ3274" s="19"/>
      <c r="AK3274" s="19"/>
      <c r="AL3274" s="19"/>
      <c r="AM3274" s="19"/>
      <c r="AN3274" s="19"/>
      <c r="AO3274" s="19"/>
      <c r="AP3274" s="19"/>
      <c r="AQ3274" s="31">
        <v>49033</v>
      </c>
      <c r="AR3274" s="31">
        <v>1474135</v>
      </c>
      <c r="AS3274" s="31">
        <v>1637844</v>
      </c>
      <c r="AT3274" s="31">
        <v>1604283</v>
      </c>
      <c r="AU3274" s="31">
        <v>1454432.75</v>
      </c>
      <c r="AV3274" s="31">
        <v>1784473.5</v>
      </c>
      <c r="AW3274" s="31">
        <v>1710525.75</v>
      </c>
      <c r="AX3274" s="31">
        <v>154198.25</v>
      </c>
      <c r="AY3274" s="31">
        <v>109513.75</v>
      </c>
      <c r="AZ3274" s="31">
        <v>263712</v>
      </c>
    </row>
    <row r="3275" spans="1:52" ht="15" customHeight="1">
      <c r="A3275" s="29" t="s">
        <v>7185</v>
      </c>
      <c r="B3275" s="34">
        <v>38108</v>
      </c>
      <c r="C3275" s="28">
        <v>11</v>
      </c>
      <c r="D3275" s="28">
        <v>13</v>
      </c>
      <c r="E3275" s="28">
        <v>18</v>
      </c>
      <c r="F3275" s="29" t="s">
        <v>5594</v>
      </c>
      <c r="G3275" s="29" t="s">
        <v>7180</v>
      </c>
      <c r="H3275" s="28">
        <v>740</v>
      </c>
      <c r="I3275" s="29" t="s">
        <v>118</v>
      </c>
      <c r="J3275" s="33" t="s">
        <v>7184</v>
      </c>
      <c r="K3275" s="29" t="s">
        <v>178</v>
      </c>
      <c r="L3275" s="29" t="s">
        <v>7183</v>
      </c>
      <c r="M3275" s="29" t="s">
        <v>1417</v>
      </c>
      <c r="N3275" s="28">
        <v>530942</v>
      </c>
      <c r="O3275" s="28">
        <v>6230768</v>
      </c>
      <c r="P3275" s="29" t="s">
        <v>7182</v>
      </c>
      <c r="Q3275" s="32" t="s">
        <v>368</v>
      </c>
      <c r="R3275" s="19"/>
      <c r="S3275" s="19"/>
      <c r="T3275" s="19"/>
      <c r="U3275" s="19"/>
      <c r="V3275" s="19"/>
      <c r="W3275" s="19"/>
      <c r="X3275" s="19"/>
      <c r="Y3275" s="19"/>
      <c r="Z3275" s="19"/>
      <c r="AA3275" s="19"/>
      <c r="AB3275" s="19"/>
      <c r="AC3275" s="19"/>
      <c r="AD3275" s="19"/>
      <c r="AE3275" s="19"/>
      <c r="AF3275" s="19"/>
      <c r="AG3275" s="19"/>
      <c r="AH3275" s="19"/>
      <c r="AI3275" s="19"/>
      <c r="AJ3275" s="19"/>
      <c r="AK3275" s="19"/>
      <c r="AL3275" s="19"/>
      <c r="AM3275" s="19"/>
      <c r="AN3275" s="19"/>
      <c r="AO3275" s="19"/>
      <c r="AP3275" s="19"/>
      <c r="AQ3275" s="19"/>
      <c r="AR3275" s="19"/>
      <c r="AS3275" s="31">
        <v>10288.835021972656</v>
      </c>
      <c r="AT3275" s="31">
        <v>14892.462890625</v>
      </c>
      <c r="AU3275" s="31">
        <v>3059.812063716352</v>
      </c>
      <c r="AV3275" s="31">
        <v>11358.419891357422</v>
      </c>
      <c r="AW3275" s="31">
        <v>17365.967864990234</v>
      </c>
      <c r="AX3275" s="31">
        <v>1679.9520263671875</v>
      </c>
      <c r="AY3275" s="31">
        <v>1109.3299560546875</v>
      </c>
      <c r="AZ3275" s="31">
        <v>2789.281982421875</v>
      </c>
    </row>
    <row r="3276" spans="1:52" ht="15" customHeight="1">
      <c r="A3276" s="29" t="s">
        <v>7181</v>
      </c>
      <c r="B3276" s="34">
        <v>36749</v>
      </c>
      <c r="C3276" s="28">
        <v>1000</v>
      </c>
      <c r="D3276" s="28">
        <v>54</v>
      </c>
      <c r="E3276" s="28">
        <v>50</v>
      </c>
      <c r="F3276" s="29" t="s">
        <v>205</v>
      </c>
      <c r="G3276" s="29" t="s">
        <v>7118</v>
      </c>
      <c r="H3276" s="28">
        <v>741</v>
      </c>
      <c r="I3276" s="29" t="s">
        <v>7070</v>
      </c>
      <c r="J3276" s="33" t="s">
        <v>7179</v>
      </c>
      <c r="K3276" s="29" t="s">
        <v>178</v>
      </c>
      <c r="L3276" s="29" t="s">
        <v>7176</v>
      </c>
      <c r="M3276" s="29" t="s">
        <v>1313</v>
      </c>
      <c r="N3276" s="28">
        <v>599008.9</v>
      </c>
      <c r="O3276" s="28">
        <v>6184942</v>
      </c>
      <c r="P3276" s="29" t="s">
        <v>7172</v>
      </c>
      <c r="Q3276" s="32" t="s">
        <v>174</v>
      </c>
      <c r="R3276" s="19"/>
      <c r="S3276" s="19"/>
      <c r="T3276" s="19"/>
      <c r="U3276" s="19"/>
      <c r="V3276" s="19"/>
      <c r="W3276" s="19"/>
      <c r="X3276" s="19"/>
      <c r="Y3276" s="19"/>
      <c r="Z3276" s="19"/>
      <c r="AA3276" s="19"/>
      <c r="AB3276" s="19"/>
      <c r="AC3276" s="19"/>
      <c r="AD3276" s="19"/>
      <c r="AE3276" s="19"/>
      <c r="AF3276" s="19"/>
      <c r="AG3276" s="19"/>
      <c r="AH3276" s="19"/>
      <c r="AI3276" s="19"/>
      <c r="AJ3276" s="19"/>
      <c r="AK3276" s="19"/>
      <c r="AL3276" s="19"/>
      <c r="AM3276" s="19"/>
      <c r="AN3276" s="19"/>
      <c r="AO3276" s="31">
        <v>1051471.625</v>
      </c>
      <c r="AP3276" s="31">
        <v>2318309.3203125</v>
      </c>
      <c r="AQ3276" s="31">
        <v>2436371.640625</v>
      </c>
      <c r="AR3276" s="31">
        <v>2236882.546875</v>
      </c>
      <c r="AS3276" s="31">
        <v>2509283.390625</v>
      </c>
      <c r="AT3276" s="31">
        <v>2424408.6640625</v>
      </c>
      <c r="AU3276" s="31">
        <v>2190004.98046875</v>
      </c>
      <c r="AV3276" s="31">
        <v>2609597.6640625</v>
      </c>
      <c r="AW3276" s="31">
        <v>2507319.00390625</v>
      </c>
      <c r="AX3276" s="31">
        <v>247652.328125</v>
      </c>
      <c r="AY3276" s="31">
        <v>173178.671875</v>
      </c>
      <c r="AZ3276" s="31">
        <v>420831</v>
      </c>
    </row>
    <row r="3277" spans="1:52" ht="15" customHeight="1">
      <c r="A3277" s="29" t="s">
        <v>7178</v>
      </c>
      <c r="B3277" s="34">
        <v>36749</v>
      </c>
      <c r="C3277" s="28">
        <v>1000</v>
      </c>
      <c r="D3277" s="28">
        <v>54</v>
      </c>
      <c r="E3277" s="28">
        <v>50</v>
      </c>
      <c r="F3277" s="29" t="s">
        <v>205</v>
      </c>
      <c r="G3277" s="29" t="s">
        <v>7118</v>
      </c>
      <c r="H3277" s="28">
        <v>741</v>
      </c>
      <c r="I3277" s="29" t="s">
        <v>7070</v>
      </c>
      <c r="J3277" s="33" t="s">
        <v>7177</v>
      </c>
      <c r="K3277" s="29" t="s">
        <v>178</v>
      </c>
      <c r="L3277" s="29" t="s">
        <v>7176</v>
      </c>
      <c r="M3277" s="29" t="s">
        <v>1313</v>
      </c>
      <c r="N3277" s="28">
        <v>598986.19999999995</v>
      </c>
      <c r="O3277" s="28">
        <v>6184710</v>
      </c>
      <c r="P3277" s="29" t="s">
        <v>7172</v>
      </c>
      <c r="Q3277" s="32" t="s">
        <v>174</v>
      </c>
      <c r="R3277" s="19"/>
      <c r="S3277" s="19"/>
      <c r="T3277" s="19"/>
      <c r="U3277" s="19"/>
      <c r="V3277" s="19"/>
      <c r="W3277" s="19"/>
      <c r="X3277" s="19"/>
      <c r="Y3277" s="19"/>
      <c r="Z3277" s="19"/>
      <c r="AA3277" s="19"/>
      <c r="AB3277" s="19"/>
      <c r="AC3277" s="19"/>
      <c r="AD3277" s="19"/>
      <c r="AE3277" s="19"/>
      <c r="AF3277" s="19"/>
      <c r="AG3277" s="19"/>
      <c r="AH3277" s="19"/>
      <c r="AI3277" s="19"/>
      <c r="AJ3277" s="19"/>
      <c r="AK3277" s="19"/>
      <c r="AL3277" s="19"/>
      <c r="AM3277" s="19"/>
      <c r="AN3277" s="19"/>
      <c r="AO3277" s="31">
        <v>1051471.625</v>
      </c>
      <c r="AP3277" s="31">
        <v>2318309.3203125</v>
      </c>
      <c r="AQ3277" s="31">
        <v>2436371.640625</v>
      </c>
      <c r="AR3277" s="31">
        <v>2236882.546875</v>
      </c>
      <c r="AS3277" s="31">
        <v>2509283.390625</v>
      </c>
      <c r="AT3277" s="31">
        <v>2424408.6640625</v>
      </c>
      <c r="AU3277" s="31">
        <v>2190004.98046875</v>
      </c>
      <c r="AV3277" s="31">
        <v>2609597.6640625</v>
      </c>
      <c r="AW3277" s="31">
        <v>2507319.00390625</v>
      </c>
      <c r="AX3277" s="31">
        <v>247652.328125</v>
      </c>
      <c r="AY3277" s="31">
        <v>173178.671875</v>
      </c>
      <c r="AZ3277" s="31">
        <v>420831</v>
      </c>
    </row>
    <row r="3278" spans="1:52" ht="15" customHeight="1">
      <c r="A3278" s="29" t="s">
        <v>7175</v>
      </c>
      <c r="B3278" s="34">
        <v>36749</v>
      </c>
      <c r="C3278" s="28">
        <v>1000</v>
      </c>
      <c r="D3278" s="28">
        <v>54</v>
      </c>
      <c r="E3278" s="28">
        <v>50</v>
      </c>
      <c r="F3278" s="29" t="s">
        <v>205</v>
      </c>
      <c r="G3278" s="29" t="s">
        <v>7118</v>
      </c>
      <c r="H3278" s="28">
        <v>741</v>
      </c>
      <c r="I3278" s="29" t="s">
        <v>7070</v>
      </c>
      <c r="J3278" s="33" t="s">
        <v>7174</v>
      </c>
      <c r="K3278" s="29" t="s">
        <v>178</v>
      </c>
      <c r="L3278" s="29" t="s">
        <v>7173</v>
      </c>
      <c r="M3278" s="29" t="s">
        <v>216</v>
      </c>
      <c r="N3278" s="28">
        <v>598964.80000000005</v>
      </c>
      <c r="O3278" s="28">
        <v>6184486</v>
      </c>
      <c r="P3278" s="29" t="s">
        <v>7172</v>
      </c>
      <c r="Q3278" s="32" t="s">
        <v>174</v>
      </c>
      <c r="R3278" s="19"/>
      <c r="S3278" s="19"/>
      <c r="T3278" s="19"/>
      <c r="U3278" s="19"/>
      <c r="V3278" s="19"/>
      <c r="W3278" s="19"/>
      <c r="X3278" s="19"/>
      <c r="Y3278" s="19"/>
      <c r="Z3278" s="19"/>
      <c r="AA3278" s="19"/>
      <c r="AB3278" s="19"/>
      <c r="AC3278" s="19"/>
      <c r="AD3278" s="19"/>
      <c r="AE3278" s="19"/>
      <c r="AF3278" s="19"/>
      <c r="AG3278" s="19"/>
      <c r="AH3278" s="19"/>
      <c r="AI3278" s="19"/>
      <c r="AJ3278" s="19"/>
      <c r="AK3278" s="19"/>
      <c r="AL3278" s="19"/>
      <c r="AM3278" s="19"/>
      <c r="AN3278" s="19"/>
      <c r="AO3278" s="31">
        <v>1051471.625</v>
      </c>
      <c r="AP3278" s="31">
        <v>2318309.3203125</v>
      </c>
      <c r="AQ3278" s="31">
        <v>2436371.640625</v>
      </c>
      <c r="AR3278" s="31">
        <v>2236882.546875</v>
      </c>
      <c r="AS3278" s="31">
        <v>2509283.390625</v>
      </c>
      <c r="AT3278" s="31">
        <v>2424408.6640625</v>
      </c>
      <c r="AU3278" s="31">
        <v>2190004.98046875</v>
      </c>
      <c r="AV3278" s="31">
        <v>2609597.6640625</v>
      </c>
      <c r="AW3278" s="31">
        <v>2507319.00390625</v>
      </c>
      <c r="AX3278" s="31">
        <v>247652.328125</v>
      </c>
      <c r="AY3278" s="31">
        <v>173178.671875</v>
      </c>
      <c r="AZ3278" s="31">
        <v>420831</v>
      </c>
    </row>
    <row r="3279" spans="1:52" ht="15" customHeight="1">
      <c r="A3279" s="29" t="s">
        <v>7171</v>
      </c>
      <c r="B3279" s="34">
        <v>36749</v>
      </c>
      <c r="C3279" s="28">
        <v>1000</v>
      </c>
      <c r="D3279" s="28">
        <v>54</v>
      </c>
      <c r="E3279" s="28">
        <v>50</v>
      </c>
      <c r="F3279" s="29" t="s">
        <v>205</v>
      </c>
      <c r="G3279" s="29" t="s">
        <v>7118</v>
      </c>
      <c r="H3279" s="28">
        <v>741</v>
      </c>
      <c r="I3279" s="29" t="s">
        <v>7070</v>
      </c>
      <c r="J3279" s="33" t="s">
        <v>7170</v>
      </c>
      <c r="K3279" s="29" t="s">
        <v>178</v>
      </c>
      <c r="L3279" s="29" t="s">
        <v>7154</v>
      </c>
      <c r="M3279" s="29" t="s">
        <v>554</v>
      </c>
      <c r="N3279" s="28">
        <v>601161</v>
      </c>
      <c r="O3279" s="28">
        <v>6185792</v>
      </c>
      <c r="P3279" s="29" t="s">
        <v>7157</v>
      </c>
      <c r="Q3279" s="32" t="s">
        <v>174</v>
      </c>
      <c r="R3279" s="19"/>
      <c r="S3279" s="19"/>
      <c r="T3279" s="19"/>
      <c r="U3279" s="19"/>
      <c r="V3279" s="19"/>
      <c r="W3279" s="19"/>
      <c r="X3279" s="19"/>
      <c r="Y3279" s="19"/>
      <c r="Z3279" s="19"/>
      <c r="AA3279" s="19"/>
      <c r="AB3279" s="19"/>
      <c r="AC3279" s="19"/>
      <c r="AD3279" s="19"/>
      <c r="AE3279" s="19"/>
      <c r="AF3279" s="19"/>
      <c r="AG3279" s="19"/>
      <c r="AH3279" s="19"/>
      <c r="AI3279" s="19"/>
      <c r="AJ3279" s="19"/>
      <c r="AK3279" s="19"/>
      <c r="AL3279" s="19"/>
      <c r="AM3279" s="19"/>
      <c r="AN3279" s="19"/>
      <c r="AO3279" s="31">
        <v>1079203.625</v>
      </c>
      <c r="AP3279" s="31">
        <v>2345531.4296875</v>
      </c>
      <c r="AQ3279" s="31">
        <v>2503071.4375</v>
      </c>
      <c r="AR3279" s="31">
        <v>2260853.625</v>
      </c>
      <c r="AS3279" s="31">
        <v>2462131.9765625</v>
      </c>
      <c r="AT3279" s="31">
        <v>2430042.40625</v>
      </c>
      <c r="AU3279" s="31">
        <v>2199020.15234375</v>
      </c>
      <c r="AV3279" s="31">
        <v>2529363</v>
      </c>
      <c r="AW3279" s="31">
        <v>2388647.38671875</v>
      </c>
      <c r="AX3279" s="31">
        <v>253701.203125</v>
      </c>
      <c r="AY3279" s="31">
        <v>169660.59375</v>
      </c>
      <c r="AZ3279" s="31">
        <v>423361.796875</v>
      </c>
    </row>
    <row r="3280" spans="1:52" ht="15" customHeight="1">
      <c r="A3280" s="29" t="s">
        <v>7169</v>
      </c>
      <c r="B3280" s="34">
        <v>36749</v>
      </c>
      <c r="C3280" s="28">
        <v>1000</v>
      </c>
      <c r="D3280" s="28">
        <v>54</v>
      </c>
      <c r="E3280" s="28">
        <v>50</v>
      </c>
      <c r="F3280" s="29" t="s">
        <v>205</v>
      </c>
      <c r="G3280" s="29" t="s">
        <v>7165</v>
      </c>
      <c r="H3280" s="28">
        <v>741</v>
      </c>
      <c r="I3280" s="29" t="s">
        <v>7070</v>
      </c>
      <c r="J3280" s="33" t="s">
        <v>7168</v>
      </c>
      <c r="K3280" s="29" t="s">
        <v>178</v>
      </c>
      <c r="L3280" s="29" t="s">
        <v>7154</v>
      </c>
      <c r="M3280" s="29" t="s">
        <v>7167</v>
      </c>
      <c r="N3280" s="28">
        <v>601232.1</v>
      </c>
      <c r="O3280" s="28">
        <v>6185477</v>
      </c>
      <c r="P3280" s="29" t="s">
        <v>7157</v>
      </c>
      <c r="Q3280" s="32" t="s">
        <v>174</v>
      </c>
      <c r="R3280" s="19"/>
      <c r="S3280" s="19"/>
      <c r="T3280" s="19"/>
      <c r="U3280" s="19"/>
      <c r="V3280" s="19"/>
      <c r="W3280" s="19"/>
      <c r="X3280" s="19"/>
      <c r="Y3280" s="19"/>
      <c r="Z3280" s="19"/>
      <c r="AA3280" s="19"/>
      <c r="AB3280" s="19"/>
      <c r="AC3280" s="19"/>
      <c r="AD3280" s="19"/>
      <c r="AE3280" s="19"/>
      <c r="AF3280" s="19"/>
      <c r="AG3280" s="19"/>
      <c r="AH3280" s="19"/>
      <c r="AI3280" s="19"/>
      <c r="AJ3280" s="19"/>
      <c r="AK3280" s="19"/>
      <c r="AL3280" s="19"/>
      <c r="AM3280" s="19"/>
      <c r="AN3280" s="19"/>
      <c r="AO3280" s="31">
        <v>1079203.625</v>
      </c>
      <c r="AP3280" s="31">
        <v>2345531.4296875</v>
      </c>
      <c r="AQ3280" s="31">
        <v>2503071.4375</v>
      </c>
      <c r="AR3280" s="31">
        <v>2260853.625</v>
      </c>
      <c r="AS3280" s="31">
        <v>2462131.9765625</v>
      </c>
      <c r="AT3280" s="31">
        <v>2430042.40625</v>
      </c>
      <c r="AU3280" s="31">
        <v>2199020.15234375</v>
      </c>
      <c r="AV3280" s="31">
        <v>2529363</v>
      </c>
      <c r="AW3280" s="31">
        <v>2388647.38671875</v>
      </c>
      <c r="AX3280" s="31">
        <v>253701.203125</v>
      </c>
      <c r="AY3280" s="31">
        <v>169660.59375</v>
      </c>
      <c r="AZ3280" s="31">
        <v>423361.796875</v>
      </c>
    </row>
    <row r="3281" spans="1:52" ht="15" customHeight="1">
      <c r="A3281" s="29" t="s">
        <v>7166</v>
      </c>
      <c r="B3281" s="34">
        <v>36749</v>
      </c>
      <c r="C3281" s="28">
        <v>1000</v>
      </c>
      <c r="D3281" s="28">
        <v>54</v>
      </c>
      <c r="E3281" s="28">
        <v>50</v>
      </c>
      <c r="F3281" s="29" t="s">
        <v>205</v>
      </c>
      <c r="G3281" s="29" t="s">
        <v>7118</v>
      </c>
      <c r="H3281" s="28">
        <v>741</v>
      </c>
      <c r="I3281" s="29" t="s">
        <v>7070</v>
      </c>
      <c r="J3281" s="33" t="s">
        <v>7164</v>
      </c>
      <c r="K3281" s="29" t="s">
        <v>178</v>
      </c>
      <c r="L3281" s="29" t="s">
        <v>7154</v>
      </c>
      <c r="M3281" s="29" t="s">
        <v>7163</v>
      </c>
      <c r="N3281" s="28">
        <v>601296.30000000005</v>
      </c>
      <c r="O3281" s="28">
        <v>6185171</v>
      </c>
      <c r="P3281" s="29" t="s">
        <v>7157</v>
      </c>
      <c r="Q3281" s="32" t="s">
        <v>174</v>
      </c>
      <c r="R3281" s="19"/>
      <c r="S3281" s="19"/>
      <c r="T3281" s="19"/>
      <c r="U3281" s="19"/>
      <c r="V3281" s="19"/>
      <c r="W3281" s="19"/>
      <c r="X3281" s="19"/>
      <c r="Y3281" s="19"/>
      <c r="Z3281" s="19"/>
      <c r="AA3281" s="19"/>
      <c r="AB3281" s="19"/>
      <c r="AC3281" s="19"/>
      <c r="AD3281" s="19"/>
      <c r="AE3281" s="19"/>
      <c r="AF3281" s="19"/>
      <c r="AG3281" s="19"/>
      <c r="AH3281" s="19"/>
      <c r="AI3281" s="19"/>
      <c r="AJ3281" s="19"/>
      <c r="AK3281" s="19"/>
      <c r="AL3281" s="19"/>
      <c r="AM3281" s="19"/>
      <c r="AN3281" s="19"/>
      <c r="AO3281" s="31">
        <v>1079203.625</v>
      </c>
      <c r="AP3281" s="31">
        <v>2345531.4296875</v>
      </c>
      <c r="AQ3281" s="31">
        <v>2503071.4375</v>
      </c>
      <c r="AR3281" s="31">
        <v>2260853.625</v>
      </c>
      <c r="AS3281" s="31">
        <v>2462131.9765625</v>
      </c>
      <c r="AT3281" s="31">
        <v>2430042.40625</v>
      </c>
      <c r="AU3281" s="31">
        <v>2199020.15234375</v>
      </c>
      <c r="AV3281" s="31">
        <v>2529363</v>
      </c>
      <c r="AW3281" s="31">
        <v>2388647.38671875</v>
      </c>
      <c r="AX3281" s="31">
        <v>253701.203125</v>
      </c>
      <c r="AY3281" s="31">
        <v>169660.59375</v>
      </c>
      <c r="AZ3281" s="31">
        <v>423361.796875</v>
      </c>
    </row>
    <row r="3282" spans="1:52" ht="15" customHeight="1">
      <c r="A3282" s="29" t="s">
        <v>7162</v>
      </c>
      <c r="B3282" s="34">
        <v>36749</v>
      </c>
      <c r="C3282" s="28">
        <v>1000</v>
      </c>
      <c r="D3282" s="28">
        <v>54</v>
      </c>
      <c r="E3282" s="28">
        <v>50</v>
      </c>
      <c r="F3282" s="29" t="s">
        <v>205</v>
      </c>
      <c r="G3282" s="29" t="s">
        <v>7118</v>
      </c>
      <c r="H3282" s="28">
        <v>741</v>
      </c>
      <c r="I3282" s="29" t="s">
        <v>7070</v>
      </c>
      <c r="J3282" s="33" t="s">
        <v>7161</v>
      </c>
      <c r="K3282" s="29" t="s">
        <v>178</v>
      </c>
      <c r="L3282" s="29" t="s">
        <v>7158</v>
      </c>
      <c r="M3282" s="29" t="s">
        <v>270</v>
      </c>
      <c r="N3282" s="28">
        <v>601364.6</v>
      </c>
      <c r="O3282" s="28">
        <v>6184842</v>
      </c>
      <c r="P3282" s="29" t="s">
        <v>7157</v>
      </c>
      <c r="Q3282" s="32" t="s">
        <v>174</v>
      </c>
      <c r="R3282" s="19"/>
      <c r="S3282" s="19"/>
      <c r="T3282" s="19"/>
      <c r="U3282" s="19"/>
      <c r="V3282" s="19"/>
      <c r="W3282" s="19"/>
      <c r="X3282" s="19"/>
      <c r="Y3282" s="19"/>
      <c r="Z3282" s="19"/>
      <c r="AA3282" s="19"/>
      <c r="AB3282" s="19"/>
      <c r="AC3282" s="19"/>
      <c r="AD3282" s="19"/>
      <c r="AE3282" s="19"/>
      <c r="AF3282" s="19"/>
      <c r="AG3282" s="19"/>
      <c r="AH3282" s="19"/>
      <c r="AI3282" s="19"/>
      <c r="AJ3282" s="19"/>
      <c r="AK3282" s="19"/>
      <c r="AL3282" s="19"/>
      <c r="AM3282" s="19"/>
      <c r="AN3282" s="19"/>
      <c r="AO3282" s="31">
        <v>1079203.625</v>
      </c>
      <c r="AP3282" s="31">
        <v>2345531.4296875</v>
      </c>
      <c r="AQ3282" s="31">
        <v>2503071.4375</v>
      </c>
      <c r="AR3282" s="31">
        <v>2260853.625</v>
      </c>
      <c r="AS3282" s="31">
        <v>2462131.9765625</v>
      </c>
      <c r="AT3282" s="31">
        <v>2430042.40625</v>
      </c>
      <c r="AU3282" s="31">
        <v>2199020.15234375</v>
      </c>
      <c r="AV3282" s="31">
        <v>2529363</v>
      </c>
      <c r="AW3282" s="31">
        <v>2388647.38671875</v>
      </c>
      <c r="AX3282" s="31">
        <v>253701.203125</v>
      </c>
      <c r="AY3282" s="31">
        <v>169660.59375</v>
      </c>
      <c r="AZ3282" s="31">
        <v>423361.796875</v>
      </c>
    </row>
    <row r="3283" spans="1:52" ht="15" customHeight="1">
      <c r="A3283" s="29" t="s">
        <v>7160</v>
      </c>
      <c r="B3283" s="34">
        <v>36749</v>
      </c>
      <c r="C3283" s="28">
        <v>1000</v>
      </c>
      <c r="D3283" s="28">
        <v>54</v>
      </c>
      <c r="E3283" s="28">
        <v>50</v>
      </c>
      <c r="F3283" s="29" t="s">
        <v>205</v>
      </c>
      <c r="G3283" s="29" t="s">
        <v>7118</v>
      </c>
      <c r="H3283" s="28">
        <v>741</v>
      </c>
      <c r="I3283" s="29" t="s">
        <v>7070</v>
      </c>
      <c r="J3283" s="33" t="s">
        <v>7159</v>
      </c>
      <c r="K3283" s="29" t="s">
        <v>178</v>
      </c>
      <c r="L3283" s="29" t="s">
        <v>7158</v>
      </c>
      <c r="M3283" s="29" t="s">
        <v>2779</v>
      </c>
      <c r="N3283" s="28">
        <v>601431.9</v>
      </c>
      <c r="O3283" s="28">
        <v>6184531</v>
      </c>
      <c r="P3283" s="29" t="s">
        <v>7157</v>
      </c>
      <c r="Q3283" s="32" t="s">
        <v>174</v>
      </c>
      <c r="R3283" s="19"/>
      <c r="S3283" s="19"/>
      <c r="T3283" s="19"/>
      <c r="U3283" s="19"/>
      <c r="V3283" s="19"/>
      <c r="W3283" s="19"/>
      <c r="X3283" s="19"/>
      <c r="Y3283" s="19"/>
      <c r="Z3283" s="19"/>
      <c r="AA3283" s="19"/>
      <c r="AB3283" s="19"/>
      <c r="AC3283" s="19"/>
      <c r="AD3283" s="19"/>
      <c r="AE3283" s="19"/>
      <c r="AF3283" s="19"/>
      <c r="AG3283" s="19"/>
      <c r="AH3283" s="19"/>
      <c r="AI3283" s="19"/>
      <c r="AJ3283" s="19"/>
      <c r="AK3283" s="19"/>
      <c r="AL3283" s="19"/>
      <c r="AM3283" s="19"/>
      <c r="AN3283" s="19"/>
      <c r="AO3283" s="31">
        <v>1079203.625</v>
      </c>
      <c r="AP3283" s="31">
        <v>2345531.4296875</v>
      </c>
      <c r="AQ3283" s="31">
        <v>2503071.4375</v>
      </c>
      <c r="AR3283" s="31">
        <v>2260853.625</v>
      </c>
      <c r="AS3283" s="31">
        <v>2462131.9765625</v>
      </c>
      <c r="AT3283" s="31">
        <v>2430042.40625</v>
      </c>
      <c r="AU3283" s="31">
        <v>2199020.15234375</v>
      </c>
      <c r="AV3283" s="31">
        <v>2529363</v>
      </c>
      <c r="AW3283" s="31">
        <v>2388647.38671875</v>
      </c>
      <c r="AX3283" s="31">
        <v>253701.203125</v>
      </c>
      <c r="AY3283" s="31">
        <v>169660.59375</v>
      </c>
      <c r="AZ3283" s="31">
        <v>423361.796875</v>
      </c>
    </row>
    <row r="3284" spans="1:52" ht="15" customHeight="1">
      <c r="A3284" s="29" t="s">
        <v>7156</v>
      </c>
      <c r="B3284" s="34">
        <v>29388</v>
      </c>
      <c r="C3284" s="28">
        <v>30</v>
      </c>
      <c r="D3284" s="28">
        <v>10</v>
      </c>
      <c r="E3284" s="28">
        <v>18</v>
      </c>
      <c r="F3284" s="29" t="s">
        <v>7151</v>
      </c>
      <c r="G3284" s="29" t="s">
        <v>7150</v>
      </c>
      <c r="H3284" s="28">
        <v>741</v>
      </c>
      <c r="I3284" s="29" t="s">
        <v>7070</v>
      </c>
      <c r="J3284" s="33" t="s">
        <v>7155</v>
      </c>
      <c r="K3284" s="29" t="s">
        <v>178</v>
      </c>
      <c r="L3284" s="29" t="s">
        <v>7154</v>
      </c>
      <c r="M3284" s="29" t="s">
        <v>1599</v>
      </c>
      <c r="N3284" s="28">
        <v>600254.80000000005</v>
      </c>
      <c r="O3284" s="28">
        <v>6185470</v>
      </c>
      <c r="P3284" s="29" t="s">
        <v>7153</v>
      </c>
      <c r="Q3284" s="32" t="s">
        <v>368</v>
      </c>
      <c r="R3284" s="19"/>
      <c r="S3284" s="19"/>
      <c r="T3284" s="19"/>
      <c r="U3284" s="31">
        <v>33000</v>
      </c>
      <c r="V3284" s="31">
        <v>66000</v>
      </c>
      <c r="W3284" s="31">
        <v>66000</v>
      </c>
      <c r="X3284" s="31">
        <v>66000</v>
      </c>
      <c r="Y3284" s="31">
        <v>66000</v>
      </c>
      <c r="Z3284" s="31">
        <v>66000</v>
      </c>
      <c r="AA3284" s="31">
        <v>66000</v>
      </c>
      <c r="AB3284" s="31">
        <v>66000</v>
      </c>
      <c r="AC3284" s="31">
        <v>66000</v>
      </c>
      <c r="AD3284" s="31">
        <v>66000</v>
      </c>
      <c r="AE3284" s="31">
        <v>66000</v>
      </c>
      <c r="AF3284" s="31">
        <v>66000</v>
      </c>
      <c r="AG3284" s="31">
        <v>66000</v>
      </c>
      <c r="AH3284" s="31">
        <v>66000</v>
      </c>
      <c r="AI3284" s="31">
        <v>66000</v>
      </c>
      <c r="AJ3284" s="31">
        <v>66000</v>
      </c>
      <c r="AK3284" s="31">
        <v>66000</v>
      </c>
      <c r="AL3284" s="31">
        <v>66000</v>
      </c>
      <c r="AM3284" s="31">
        <v>66000</v>
      </c>
      <c r="AN3284" s="31">
        <v>66000</v>
      </c>
      <c r="AO3284" s="31">
        <v>66000</v>
      </c>
      <c r="AP3284" s="31">
        <v>16500</v>
      </c>
      <c r="AQ3284" s="31">
        <v>24487</v>
      </c>
      <c r="AR3284" s="31">
        <v>24513.999938964844</v>
      </c>
      <c r="AS3284" s="31">
        <v>20318</v>
      </c>
      <c r="AT3284" s="31">
        <v>24700</v>
      </c>
      <c r="AU3284" s="31">
        <v>20536</v>
      </c>
      <c r="AV3284" s="31">
        <v>29217</v>
      </c>
      <c r="AW3284" s="31">
        <v>28431</v>
      </c>
      <c r="AX3284" s="31">
        <v>2463</v>
      </c>
      <c r="AY3284" s="31">
        <v>1389</v>
      </c>
      <c r="AZ3284" s="31">
        <v>3852</v>
      </c>
    </row>
    <row r="3285" spans="1:52" ht="15" customHeight="1">
      <c r="A3285" s="29" t="s">
        <v>7152</v>
      </c>
      <c r="B3285" s="34">
        <v>35599</v>
      </c>
      <c r="C3285" s="28">
        <v>11</v>
      </c>
      <c r="D3285" s="28">
        <v>13</v>
      </c>
      <c r="E3285" s="28">
        <v>18</v>
      </c>
      <c r="F3285" s="29" t="s">
        <v>7145</v>
      </c>
      <c r="G3285" s="29" t="s">
        <v>7144</v>
      </c>
      <c r="H3285" s="28">
        <v>741</v>
      </c>
      <c r="I3285" s="29" t="s">
        <v>7070</v>
      </c>
      <c r="J3285" s="33" t="s">
        <v>7149</v>
      </c>
      <c r="K3285" s="29" t="s">
        <v>178</v>
      </c>
      <c r="L3285" s="29" t="s">
        <v>7148</v>
      </c>
      <c r="M3285" s="29" t="s">
        <v>7137</v>
      </c>
      <c r="N3285" s="28">
        <v>597673.80000000005</v>
      </c>
      <c r="O3285" s="28">
        <v>6190263</v>
      </c>
      <c r="P3285" s="29" t="s">
        <v>7147</v>
      </c>
      <c r="Q3285" s="32" t="s">
        <v>368</v>
      </c>
      <c r="R3285" s="19"/>
      <c r="S3285" s="19"/>
      <c r="T3285" s="19"/>
      <c r="U3285" s="19"/>
      <c r="V3285" s="19"/>
      <c r="W3285" s="19"/>
      <c r="X3285" s="19"/>
      <c r="Y3285" s="19"/>
      <c r="Z3285" s="19"/>
      <c r="AA3285" s="19"/>
      <c r="AB3285" s="19"/>
      <c r="AC3285" s="19"/>
      <c r="AD3285" s="19"/>
      <c r="AE3285" s="19"/>
      <c r="AF3285" s="19"/>
      <c r="AG3285" s="19"/>
      <c r="AH3285" s="19"/>
      <c r="AI3285" s="19"/>
      <c r="AJ3285" s="19"/>
      <c r="AK3285" s="19"/>
      <c r="AL3285" s="31">
        <v>12100</v>
      </c>
      <c r="AM3285" s="31">
        <v>24200</v>
      </c>
      <c r="AN3285" s="31">
        <v>24200</v>
      </c>
      <c r="AO3285" s="31">
        <v>24200</v>
      </c>
      <c r="AP3285" s="31">
        <v>23730</v>
      </c>
      <c r="AQ3285" s="31">
        <v>21520</v>
      </c>
      <c r="AR3285" s="31">
        <v>27417.355895996094</v>
      </c>
      <c r="AS3285" s="31">
        <v>28800.489135742188</v>
      </c>
      <c r="AT3285" s="31">
        <v>27579</v>
      </c>
      <c r="AU3285" s="31">
        <v>24892</v>
      </c>
      <c r="AV3285" s="31">
        <v>19152</v>
      </c>
      <c r="AW3285" s="31">
        <v>25427</v>
      </c>
      <c r="AX3285" s="31">
        <v>2211</v>
      </c>
      <c r="AY3285" s="31">
        <v>1603</v>
      </c>
      <c r="AZ3285" s="31">
        <v>3814</v>
      </c>
    </row>
    <row r="3286" spans="1:52" ht="15" customHeight="1">
      <c r="A3286" s="29" t="s">
        <v>7146</v>
      </c>
      <c r="B3286" s="34">
        <v>30085</v>
      </c>
      <c r="C3286" s="28">
        <v>55</v>
      </c>
      <c r="D3286" s="28">
        <v>15</v>
      </c>
      <c r="E3286" s="28">
        <v>22</v>
      </c>
      <c r="F3286" s="29" t="s">
        <v>220</v>
      </c>
      <c r="G3286" s="29" t="s">
        <v>7140</v>
      </c>
      <c r="H3286" s="28">
        <v>741</v>
      </c>
      <c r="I3286" s="29" t="s">
        <v>7070</v>
      </c>
      <c r="J3286" s="33" t="s">
        <v>7143</v>
      </c>
      <c r="K3286" s="29" t="s">
        <v>178</v>
      </c>
      <c r="L3286" s="29" t="s">
        <v>7132</v>
      </c>
      <c r="M3286" s="29" t="s">
        <v>4144</v>
      </c>
      <c r="N3286" s="28">
        <v>597053.4</v>
      </c>
      <c r="O3286" s="28">
        <v>6202065</v>
      </c>
      <c r="P3286" s="29" t="s">
        <v>7142</v>
      </c>
      <c r="Q3286" s="32" t="s">
        <v>368</v>
      </c>
      <c r="R3286" s="19"/>
      <c r="S3286" s="19"/>
      <c r="T3286" s="19"/>
      <c r="U3286" s="19"/>
      <c r="V3286" s="19"/>
      <c r="W3286" s="31">
        <v>70583.3359375</v>
      </c>
      <c r="X3286" s="31">
        <v>121000</v>
      </c>
      <c r="Y3286" s="31">
        <v>121000</v>
      </c>
      <c r="Z3286" s="31">
        <v>121000</v>
      </c>
      <c r="AA3286" s="31">
        <v>121000</v>
      </c>
      <c r="AB3286" s="31">
        <v>121000</v>
      </c>
      <c r="AC3286" s="31">
        <v>121000</v>
      </c>
      <c r="AD3286" s="31">
        <v>121000</v>
      </c>
      <c r="AE3286" s="31">
        <v>121000</v>
      </c>
      <c r="AF3286" s="31">
        <v>121000</v>
      </c>
      <c r="AG3286" s="31">
        <v>121000</v>
      </c>
      <c r="AH3286" s="31">
        <v>121000</v>
      </c>
      <c r="AI3286" s="31">
        <v>121000</v>
      </c>
      <c r="AJ3286" s="31">
        <v>121000</v>
      </c>
      <c r="AK3286" s="31">
        <v>121000</v>
      </c>
      <c r="AL3286" s="31">
        <v>121000</v>
      </c>
      <c r="AM3286" s="31">
        <v>121000</v>
      </c>
      <c r="AN3286" s="31">
        <v>121000</v>
      </c>
      <c r="AO3286" s="31">
        <v>121000</v>
      </c>
      <c r="AP3286" s="31">
        <v>53363</v>
      </c>
      <c r="AQ3286" s="31">
        <v>32040</v>
      </c>
      <c r="AR3286" s="31">
        <v>50354.000122070313</v>
      </c>
      <c r="AS3286" s="31">
        <v>45948</v>
      </c>
      <c r="AT3286" s="31">
        <v>42136</v>
      </c>
      <c r="AU3286" s="31">
        <v>40893.091064453125</v>
      </c>
      <c r="AV3286" s="31">
        <v>57312</v>
      </c>
      <c r="AW3286" s="31">
        <v>53364</v>
      </c>
      <c r="AX3286" s="31">
        <v>5676</v>
      </c>
      <c r="AY3286" s="31">
        <v>3518</v>
      </c>
      <c r="AZ3286" s="31">
        <v>9194</v>
      </c>
    </row>
    <row r="3287" spans="1:52" ht="15" customHeight="1">
      <c r="A3287" s="29" t="s">
        <v>7141</v>
      </c>
      <c r="B3287" s="34">
        <v>30434</v>
      </c>
      <c r="C3287" s="28">
        <v>55</v>
      </c>
      <c r="D3287" s="28">
        <v>13</v>
      </c>
      <c r="E3287" s="28">
        <v>18</v>
      </c>
      <c r="F3287" s="29" t="s">
        <v>6485</v>
      </c>
      <c r="G3287" s="29" t="s">
        <v>7134</v>
      </c>
      <c r="H3287" s="28">
        <v>741</v>
      </c>
      <c r="I3287" s="29" t="s">
        <v>7070</v>
      </c>
      <c r="J3287" s="33" t="s">
        <v>7139</v>
      </c>
      <c r="K3287" s="29" t="s">
        <v>178</v>
      </c>
      <c r="L3287" s="29" t="s">
        <v>7138</v>
      </c>
      <c r="M3287" s="29" t="s">
        <v>7137</v>
      </c>
      <c r="N3287" s="28">
        <v>597773.6</v>
      </c>
      <c r="O3287" s="28">
        <v>6203842</v>
      </c>
      <c r="P3287" s="29" t="s">
        <v>7136</v>
      </c>
      <c r="Q3287" s="32" t="s">
        <v>368</v>
      </c>
      <c r="R3287" s="19"/>
      <c r="S3287" s="19"/>
      <c r="T3287" s="19"/>
      <c r="U3287" s="19"/>
      <c r="V3287" s="19"/>
      <c r="W3287" s="19"/>
      <c r="X3287" s="31">
        <v>80667</v>
      </c>
      <c r="Y3287" s="31">
        <v>121000</v>
      </c>
      <c r="Z3287" s="31">
        <v>121000</v>
      </c>
      <c r="AA3287" s="31">
        <v>121000</v>
      </c>
      <c r="AB3287" s="31">
        <v>121000</v>
      </c>
      <c r="AC3287" s="31">
        <v>121000</v>
      </c>
      <c r="AD3287" s="31">
        <v>121000</v>
      </c>
      <c r="AE3287" s="31">
        <v>121000</v>
      </c>
      <c r="AF3287" s="31">
        <v>121000</v>
      </c>
      <c r="AG3287" s="31">
        <v>121000</v>
      </c>
      <c r="AH3287" s="31">
        <v>121000</v>
      </c>
      <c r="AI3287" s="31">
        <v>121000</v>
      </c>
      <c r="AJ3287" s="31">
        <v>121000</v>
      </c>
      <c r="AK3287" s="31">
        <v>121000</v>
      </c>
      <c r="AL3287" s="31">
        <v>121000</v>
      </c>
      <c r="AM3287" s="31">
        <v>121000</v>
      </c>
      <c r="AN3287" s="31">
        <v>121000</v>
      </c>
      <c r="AO3287" s="31">
        <v>121000</v>
      </c>
      <c r="AP3287" s="31">
        <v>166379</v>
      </c>
      <c r="AQ3287" s="31">
        <v>54250</v>
      </c>
      <c r="AR3287" s="31">
        <v>88449.998779296875</v>
      </c>
      <c r="AS3287" s="31">
        <v>85594.0078125</v>
      </c>
      <c r="AT3287" s="31">
        <v>98168</v>
      </c>
      <c r="AU3287" s="31">
        <v>88523</v>
      </c>
      <c r="AV3287" s="31">
        <v>128750</v>
      </c>
      <c r="AW3287" s="31">
        <v>115554</v>
      </c>
      <c r="AX3287" s="31">
        <v>10335</v>
      </c>
      <c r="AY3287" s="31">
        <v>8319</v>
      </c>
      <c r="AZ3287" s="31">
        <v>18654</v>
      </c>
    </row>
    <row r="3288" spans="1:52" ht="15" customHeight="1">
      <c r="A3288" s="29" t="s">
        <v>7135</v>
      </c>
      <c r="B3288" s="34">
        <v>32713</v>
      </c>
      <c r="C3288" s="28">
        <v>150</v>
      </c>
      <c r="D3288" s="28">
        <v>23</v>
      </c>
      <c r="E3288" s="28">
        <v>30</v>
      </c>
      <c r="F3288" s="29" t="s">
        <v>205</v>
      </c>
      <c r="G3288" s="29" t="s">
        <v>1124</v>
      </c>
      <c r="H3288" s="28">
        <v>741</v>
      </c>
      <c r="I3288" s="29" t="s">
        <v>7070</v>
      </c>
      <c r="J3288" s="33" t="s">
        <v>7133</v>
      </c>
      <c r="K3288" s="29" t="s">
        <v>178</v>
      </c>
      <c r="L3288" s="29" t="s">
        <v>7132</v>
      </c>
      <c r="M3288" s="29" t="s">
        <v>3420</v>
      </c>
      <c r="N3288" s="28">
        <v>597675.4</v>
      </c>
      <c r="O3288" s="28">
        <v>6203150</v>
      </c>
      <c r="P3288" s="29" t="s">
        <v>7131</v>
      </c>
      <c r="Q3288" s="32" t="s">
        <v>3133</v>
      </c>
      <c r="R3288" s="19"/>
      <c r="S3288" s="19"/>
      <c r="T3288" s="19"/>
      <c r="U3288" s="19"/>
      <c r="V3288" s="19"/>
      <c r="W3288" s="19"/>
      <c r="X3288" s="19"/>
      <c r="Y3288" s="19"/>
      <c r="Z3288" s="19"/>
      <c r="AA3288" s="19"/>
      <c r="AB3288" s="19"/>
      <c r="AC3288" s="19"/>
      <c r="AD3288" s="31">
        <v>172448.640625</v>
      </c>
      <c r="AE3288" s="31">
        <v>431986.59375</v>
      </c>
      <c r="AF3288" s="31">
        <v>387378.6875</v>
      </c>
      <c r="AG3288" s="31">
        <v>377902</v>
      </c>
      <c r="AH3288" s="31">
        <v>422105</v>
      </c>
      <c r="AI3288" s="31">
        <v>429493</v>
      </c>
      <c r="AJ3288" s="31">
        <v>398739</v>
      </c>
      <c r="AK3288" s="31">
        <v>373677</v>
      </c>
      <c r="AL3288" s="31">
        <v>371634</v>
      </c>
      <c r="AM3288" s="31">
        <v>411300</v>
      </c>
      <c r="AN3288" s="31">
        <v>365781</v>
      </c>
      <c r="AO3288" s="31">
        <v>383598</v>
      </c>
      <c r="AP3288" s="31">
        <v>358171</v>
      </c>
      <c r="AQ3288" s="31">
        <v>336919</v>
      </c>
      <c r="AR3288" s="31">
        <v>306343.8955078125</v>
      </c>
      <c r="AS3288" s="31">
        <v>336236.095703125</v>
      </c>
      <c r="AT3288" s="31">
        <v>313151.796875</v>
      </c>
      <c r="AU3288" s="31">
        <v>297290.09942626953</v>
      </c>
      <c r="AV3288" s="31">
        <v>343667.794921875</v>
      </c>
      <c r="AW3288" s="31">
        <v>369956.501953125</v>
      </c>
      <c r="AX3288" s="31">
        <v>38172</v>
      </c>
      <c r="AY3288" s="31">
        <v>25803.900390625</v>
      </c>
      <c r="AZ3288" s="31">
        <v>63975.900390625</v>
      </c>
    </row>
    <row r="3289" spans="1:52" ht="15" customHeight="1">
      <c r="A3289" s="29" t="s">
        <v>7130</v>
      </c>
      <c r="B3289" s="34">
        <v>36278</v>
      </c>
      <c r="C3289" s="28">
        <v>11</v>
      </c>
      <c r="D3289" s="28">
        <v>13</v>
      </c>
      <c r="E3289" s="28">
        <v>18.3</v>
      </c>
      <c r="F3289" s="29" t="s">
        <v>6954</v>
      </c>
      <c r="G3289" s="29" t="s">
        <v>6922</v>
      </c>
      <c r="H3289" s="28">
        <v>741</v>
      </c>
      <c r="I3289" s="29" t="s">
        <v>7070</v>
      </c>
      <c r="J3289" s="33" t="s">
        <v>7129</v>
      </c>
      <c r="K3289" s="29" t="s">
        <v>178</v>
      </c>
      <c r="L3289" s="29" t="s">
        <v>7121</v>
      </c>
      <c r="M3289" s="29" t="s">
        <v>2488</v>
      </c>
      <c r="N3289" s="28">
        <v>599930.6</v>
      </c>
      <c r="O3289" s="28">
        <v>6189584</v>
      </c>
      <c r="P3289" s="29" t="s">
        <v>7128</v>
      </c>
      <c r="Q3289" s="32" t="s">
        <v>3133</v>
      </c>
      <c r="R3289" s="19"/>
      <c r="S3289" s="19"/>
      <c r="T3289" s="19"/>
      <c r="U3289" s="19"/>
      <c r="V3289" s="19"/>
      <c r="W3289" s="19"/>
      <c r="X3289" s="19"/>
      <c r="Y3289" s="19"/>
      <c r="Z3289" s="19"/>
      <c r="AA3289" s="19"/>
      <c r="AB3289" s="19"/>
      <c r="AC3289" s="19"/>
      <c r="AD3289" s="19"/>
      <c r="AE3289" s="19"/>
      <c r="AF3289" s="19"/>
      <c r="AG3289" s="19"/>
      <c r="AH3289" s="19"/>
      <c r="AI3289" s="19"/>
      <c r="AJ3289" s="19"/>
      <c r="AK3289" s="19"/>
      <c r="AL3289" s="19"/>
      <c r="AM3289" s="19"/>
      <c r="AN3289" s="31">
        <v>14834</v>
      </c>
      <c r="AO3289" s="31">
        <v>24881</v>
      </c>
      <c r="AP3289" s="31">
        <v>28275</v>
      </c>
      <c r="AQ3289" s="31">
        <v>5818</v>
      </c>
      <c r="AR3289" s="31">
        <v>23173.608093261719</v>
      </c>
      <c r="AS3289" s="31">
        <v>27330.9638671875</v>
      </c>
      <c r="AT3289" s="31">
        <v>25140</v>
      </c>
      <c r="AU3289" s="31">
        <v>22210.754028320313</v>
      </c>
      <c r="AV3289" s="31">
        <v>24779</v>
      </c>
      <c r="AW3289" s="31">
        <v>24546</v>
      </c>
      <c r="AX3289" s="31">
        <v>1780</v>
      </c>
      <c r="AY3289" s="31">
        <v>1671</v>
      </c>
      <c r="AZ3289" s="31">
        <v>3451</v>
      </c>
    </row>
    <row r="3290" spans="1:52" ht="15" customHeight="1">
      <c r="A3290" s="29" t="s">
        <v>7127</v>
      </c>
      <c r="B3290" s="34">
        <v>36571</v>
      </c>
      <c r="C3290" s="28">
        <v>1000</v>
      </c>
      <c r="D3290" s="28">
        <v>54</v>
      </c>
      <c r="E3290" s="28">
        <v>50</v>
      </c>
      <c r="F3290" s="29" t="s">
        <v>205</v>
      </c>
      <c r="G3290" s="29" t="s">
        <v>7118</v>
      </c>
      <c r="H3290" s="28">
        <v>741</v>
      </c>
      <c r="I3290" s="29" t="s">
        <v>7070</v>
      </c>
      <c r="J3290" s="33" t="s">
        <v>7126</v>
      </c>
      <c r="K3290" s="29" t="s">
        <v>178</v>
      </c>
      <c r="L3290" s="29" t="s">
        <v>7121</v>
      </c>
      <c r="M3290" s="29" t="s">
        <v>2138</v>
      </c>
      <c r="N3290" s="28">
        <v>596330</v>
      </c>
      <c r="O3290" s="28">
        <v>6189951</v>
      </c>
      <c r="P3290" s="29" t="s">
        <v>7120</v>
      </c>
      <c r="Q3290" s="32" t="s">
        <v>174</v>
      </c>
      <c r="R3290" s="19"/>
      <c r="S3290" s="19"/>
      <c r="T3290" s="19"/>
      <c r="U3290" s="19"/>
      <c r="V3290" s="19"/>
      <c r="W3290" s="19"/>
      <c r="X3290" s="19"/>
      <c r="Y3290" s="19"/>
      <c r="Z3290" s="19"/>
      <c r="AA3290" s="19"/>
      <c r="AB3290" s="19"/>
      <c r="AC3290" s="19"/>
      <c r="AD3290" s="19"/>
      <c r="AE3290" s="19"/>
      <c r="AF3290" s="19"/>
      <c r="AG3290" s="19"/>
      <c r="AH3290" s="19"/>
      <c r="AI3290" s="19"/>
      <c r="AJ3290" s="19"/>
      <c r="AK3290" s="19"/>
      <c r="AL3290" s="19"/>
      <c r="AM3290" s="19"/>
      <c r="AN3290" s="19"/>
      <c r="AO3290" s="31">
        <v>2260212.25</v>
      </c>
      <c r="AP3290" s="31">
        <v>2560415.71875</v>
      </c>
      <c r="AQ3290" s="31">
        <v>2705833.0234375</v>
      </c>
      <c r="AR3290" s="31">
        <v>2565621.34375</v>
      </c>
      <c r="AS3290" s="31">
        <v>2920394.375</v>
      </c>
      <c r="AT3290" s="31">
        <v>2798591.65625</v>
      </c>
      <c r="AU3290" s="31">
        <v>2528518.640625</v>
      </c>
      <c r="AV3290" s="31">
        <v>3111679.2890625</v>
      </c>
      <c r="AW3290" s="31">
        <v>2908274.33984375</v>
      </c>
      <c r="AX3290" s="31">
        <v>269885.65625</v>
      </c>
      <c r="AY3290" s="31">
        <v>196700.328125</v>
      </c>
      <c r="AZ3290" s="31">
        <v>466585.984375</v>
      </c>
    </row>
    <row r="3291" spans="1:52" ht="15" customHeight="1">
      <c r="A3291" s="29" t="s">
        <v>7125</v>
      </c>
      <c r="B3291" s="34">
        <v>36571</v>
      </c>
      <c r="C3291" s="28">
        <v>1000</v>
      </c>
      <c r="D3291" s="28">
        <v>54</v>
      </c>
      <c r="E3291" s="28">
        <v>50</v>
      </c>
      <c r="F3291" s="29" t="s">
        <v>205</v>
      </c>
      <c r="G3291" s="29" t="s">
        <v>7118</v>
      </c>
      <c r="H3291" s="28">
        <v>741</v>
      </c>
      <c r="I3291" s="29" t="s">
        <v>7070</v>
      </c>
      <c r="J3291" s="33" t="s">
        <v>7124</v>
      </c>
      <c r="K3291" s="29" t="s">
        <v>178</v>
      </c>
      <c r="L3291" s="29" t="s">
        <v>7121</v>
      </c>
      <c r="M3291" s="29" t="s">
        <v>2138</v>
      </c>
      <c r="N3291" s="28">
        <v>596270.5</v>
      </c>
      <c r="O3291" s="28">
        <v>6189710</v>
      </c>
      <c r="P3291" s="29" t="s">
        <v>7120</v>
      </c>
      <c r="Q3291" s="32" t="s">
        <v>174</v>
      </c>
      <c r="R3291" s="19"/>
      <c r="S3291" s="19"/>
      <c r="T3291" s="19"/>
      <c r="U3291" s="19"/>
      <c r="V3291" s="19"/>
      <c r="W3291" s="19"/>
      <c r="X3291" s="19"/>
      <c r="Y3291" s="19"/>
      <c r="Z3291" s="19"/>
      <c r="AA3291" s="19"/>
      <c r="AB3291" s="19"/>
      <c r="AC3291" s="19"/>
      <c r="AD3291" s="19"/>
      <c r="AE3291" s="19"/>
      <c r="AF3291" s="19"/>
      <c r="AG3291" s="19"/>
      <c r="AH3291" s="19"/>
      <c r="AI3291" s="19"/>
      <c r="AJ3291" s="19"/>
      <c r="AK3291" s="19"/>
      <c r="AL3291" s="19"/>
      <c r="AM3291" s="19"/>
      <c r="AN3291" s="19"/>
      <c r="AO3291" s="31">
        <v>2260212.25</v>
      </c>
      <c r="AP3291" s="31">
        <v>2560415.71875</v>
      </c>
      <c r="AQ3291" s="31">
        <v>2705833.0234375</v>
      </c>
      <c r="AR3291" s="31">
        <v>2565621.34375</v>
      </c>
      <c r="AS3291" s="31">
        <v>2920394.375</v>
      </c>
      <c r="AT3291" s="31">
        <v>2798591.65625</v>
      </c>
      <c r="AU3291" s="31">
        <v>2528518.640625</v>
      </c>
      <c r="AV3291" s="31">
        <v>3111679.2890625</v>
      </c>
      <c r="AW3291" s="31">
        <v>2908274.33984375</v>
      </c>
      <c r="AX3291" s="31">
        <v>269885.65625</v>
      </c>
      <c r="AY3291" s="31">
        <v>196700.328125</v>
      </c>
      <c r="AZ3291" s="31">
        <v>466585.984375</v>
      </c>
    </row>
    <row r="3292" spans="1:52" ht="15" customHeight="1">
      <c r="A3292" s="29" t="s">
        <v>7123</v>
      </c>
      <c r="B3292" s="34">
        <v>36571</v>
      </c>
      <c r="C3292" s="28">
        <v>1000</v>
      </c>
      <c r="D3292" s="28">
        <v>54</v>
      </c>
      <c r="E3292" s="28">
        <v>50</v>
      </c>
      <c r="F3292" s="29" t="s">
        <v>205</v>
      </c>
      <c r="G3292" s="29" t="s">
        <v>7118</v>
      </c>
      <c r="H3292" s="28">
        <v>741</v>
      </c>
      <c r="I3292" s="29" t="s">
        <v>7070</v>
      </c>
      <c r="J3292" s="33" t="s">
        <v>7122</v>
      </c>
      <c r="K3292" s="29" t="s">
        <v>178</v>
      </c>
      <c r="L3292" s="29" t="s">
        <v>7121</v>
      </c>
      <c r="M3292" s="29" t="s">
        <v>176</v>
      </c>
      <c r="N3292" s="28">
        <v>596209.80000000005</v>
      </c>
      <c r="O3292" s="28">
        <v>6189461</v>
      </c>
      <c r="P3292" s="29" t="s">
        <v>7120</v>
      </c>
      <c r="Q3292" s="32" t="s">
        <v>174</v>
      </c>
      <c r="R3292" s="19"/>
      <c r="S3292" s="19"/>
      <c r="T3292" s="19"/>
      <c r="U3292" s="19"/>
      <c r="V3292" s="19"/>
      <c r="W3292" s="19"/>
      <c r="X3292" s="19"/>
      <c r="Y3292" s="19"/>
      <c r="Z3292" s="19"/>
      <c r="AA3292" s="19"/>
      <c r="AB3292" s="19"/>
      <c r="AC3292" s="19"/>
      <c r="AD3292" s="19"/>
      <c r="AE3292" s="19"/>
      <c r="AF3292" s="19"/>
      <c r="AG3292" s="19"/>
      <c r="AH3292" s="19"/>
      <c r="AI3292" s="19"/>
      <c r="AJ3292" s="19"/>
      <c r="AK3292" s="19"/>
      <c r="AL3292" s="19"/>
      <c r="AM3292" s="19"/>
      <c r="AN3292" s="19"/>
      <c r="AO3292" s="31">
        <v>2260212.25</v>
      </c>
      <c r="AP3292" s="31">
        <v>2560415.71875</v>
      </c>
      <c r="AQ3292" s="31">
        <v>2705833.0234375</v>
      </c>
      <c r="AR3292" s="31">
        <v>2565621.34375</v>
      </c>
      <c r="AS3292" s="31">
        <v>2920394.375</v>
      </c>
      <c r="AT3292" s="31">
        <v>2798591.65625</v>
      </c>
      <c r="AU3292" s="31">
        <v>2528518.640625</v>
      </c>
      <c r="AV3292" s="31">
        <v>3111679.2890625</v>
      </c>
      <c r="AW3292" s="31">
        <v>2908274.33984375</v>
      </c>
      <c r="AX3292" s="31">
        <v>269885.65625</v>
      </c>
      <c r="AY3292" s="31">
        <v>196700.328125</v>
      </c>
      <c r="AZ3292" s="31">
        <v>466585.984375</v>
      </c>
    </row>
    <row r="3293" spans="1:52" ht="15" customHeight="1">
      <c r="A3293" s="29" t="s">
        <v>7119</v>
      </c>
      <c r="B3293" s="34">
        <v>37660</v>
      </c>
      <c r="C3293" s="28">
        <v>2300</v>
      </c>
      <c r="D3293" s="28">
        <v>84.6</v>
      </c>
      <c r="E3293" s="28">
        <v>61.2</v>
      </c>
      <c r="F3293" s="29" t="s">
        <v>205</v>
      </c>
      <c r="G3293" s="29" t="s">
        <v>7086</v>
      </c>
      <c r="H3293" s="28">
        <v>741</v>
      </c>
      <c r="I3293" s="29" t="s">
        <v>7070</v>
      </c>
      <c r="J3293" s="33" t="s">
        <v>7117</v>
      </c>
      <c r="K3293" s="29" t="s">
        <v>2997</v>
      </c>
      <c r="L3293" s="29" t="s">
        <v>7089</v>
      </c>
      <c r="M3293" s="29" t="s">
        <v>7089</v>
      </c>
      <c r="N3293" s="28">
        <v>599506</v>
      </c>
      <c r="O3293" s="28">
        <v>6177761</v>
      </c>
      <c r="P3293" s="29" t="s">
        <v>7116</v>
      </c>
      <c r="Q3293" s="32" t="s">
        <v>1610</v>
      </c>
      <c r="R3293" s="19"/>
      <c r="S3293" s="19"/>
      <c r="T3293" s="19"/>
      <c r="U3293" s="19"/>
      <c r="V3293" s="19"/>
      <c r="W3293" s="19"/>
      <c r="X3293" s="19"/>
      <c r="Y3293" s="19"/>
      <c r="Z3293" s="19"/>
      <c r="AA3293" s="19"/>
      <c r="AB3293" s="19"/>
      <c r="AC3293" s="19"/>
      <c r="AD3293" s="19"/>
      <c r="AE3293" s="19"/>
      <c r="AF3293" s="19"/>
      <c r="AG3293" s="19"/>
      <c r="AH3293" s="19"/>
      <c r="AI3293" s="19"/>
      <c r="AJ3293" s="19"/>
      <c r="AK3293" s="19"/>
      <c r="AL3293" s="19"/>
      <c r="AM3293" s="19"/>
      <c r="AN3293" s="19"/>
      <c r="AO3293" s="19"/>
      <c r="AP3293" s="19"/>
      <c r="AQ3293" s="19"/>
      <c r="AR3293" s="31">
        <v>6065187.40625</v>
      </c>
      <c r="AS3293" s="31">
        <v>8213165.0625</v>
      </c>
      <c r="AT3293" s="31">
        <v>7582300.40625</v>
      </c>
      <c r="AU3293" s="31">
        <v>7373537.53125</v>
      </c>
      <c r="AV3293" s="31">
        <v>8339191.6875</v>
      </c>
      <c r="AW3293" s="31">
        <v>7925492.015625</v>
      </c>
      <c r="AX3293" s="31">
        <v>773029</v>
      </c>
      <c r="AY3293" s="31">
        <v>593893.875</v>
      </c>
      <c r="AZ3293" s="31">
        <v>1366922.875</v>
      </c>
    </row>
    <row r="3294" spans="1:52" ht="15" customHeight="1">
      <c r="A3294" s="29" t="s">
        <v>7115</v>
      </c>
      <c r="B3294" s="34">
        <v>37660</v>
      </c>
      <c r="C3294" s="28">
        <v>2300</v>
      </c>
      <c r="D3294" s="28">
        <v>84.6</v>
      </c>
      <c r="E3294" s="28">
        <v>61.2</v>
      </c>
      <c r="F3294" s="29" t="s">
        <v>205</v>
      </c>
      <c r="G3294" s="29" t="s">
        <v>7086</v>
      </c>
      <c r="H3294" s="28">
        <v>741</v>
      </c>
      <c r="I3294" s="29" t="s">
        <v>7070</v>
      </c>
      <c r="J3294" s="33" t="s">
        <v>7114</v>
      </c>
      <c r="K3294" s="29" t="s">
        <v>2997</v>
      </c>
      <c r="L3294" s="29" t="s">
        <v>7089</v>
      </c>
      <c r="M3294" s="29" t="s">
        <v>7089</v>
      </c>
      <c r="N3294" s="28">
        <v>599513</v>
      </c>
      <c r="O3294" s="28">
        <v>6177461</v>
      </c>
      <c r="P3294" s="29" t="s">
        <v>7113</v>
      </c>
      <c r="Q3294" s="32" t="s">
        <v>1610</v>
      </c>
      <c r="R3294" s="19"/>
      <c r="S3294" s="19"/>
      <c r="T3294" s="19"/>
      <c r="U3294" s="19"/>
      <c r="V3294" s="19"/>
      <c r="W3294" s="19"/>
      <c r="X3294" s="19"/>
      <c r="Y3294" s="19"/>
      <c r="Z3294" s="19"/>
      <c r="AA3294" s="19"/>
      <c r="AB3294" s="19"/>
      <c r="AC3294" s="19"/>
      <c r="AD3294" s="19"/>
      <c r="AE3294" s="19"/>
      <c r="AF3294" s="19"/>
      <c r="AG3294" s="19"/>
      <c r="AH3294" s="19"/>
      <c r="AI3294" s="19"/>
      <c r="AJ3294" s="19"/>
      <c r="AK3294" s="19"/>
      <c r="AL3294" s="19"/>
      <c r="AM3294" s="19"/>
      <c r="AN3294" s="19"/>
      <c r="AO3294" s="19"/>
      <c r="AP3294" s="19"/>
      <c r="AQ3294" s="19"/>
      <c r="AR3294" s="31">
        <v>6047451.375</v>
      </c>
      <c r="AS3294" s="31">
        <v>8388723.6875</v>
      </c>
      <c r="AT3294" s="31">
        <v>7957393.59375</v>
      </c>
      <c r="AU3294" s="31">
        <v>7123749.484375</v>
      </c>
      <c r="AV3294" s="31">
        <v>8279180.03125</v>
      </c>
      <c r="AW3294" s="31">
        <v>8051960.828125</v>
      </c>
      <c r="AX3294" s="31">
        <v>767475</v>
      </c>
      <c r="AY3294" s="31">
        <v>578636.5625</v>
      </c>
      <c r="AZ3294" s="31">
        <v>1346111.5625</v>
      </c>
    </row>
    <row r="3295" spans="1:52" ht="15" customHeight="1">
      <c r="A3295" s="29" t="s">
        <v>7112</v>
      </c>
      <c r="B3295" s="34">
        <v>37660</v>
      </c>
      <c r="C3295" s="28">
        <v>2300</v>
      </c>
      <c r="D3295" s="28">
        <v>84.6</v>
      </c>
      <c r="E3295" s="28">
        <v>61.2</v>
      </c>
      <c r="F3295" s="29" t="s">
        <v>205</v>
      </c>
      <c r="G3295" s="29" t="s">
        <v>7086</v>
      </c>
      <c r="H3295" s="28">
        <v>741</v>
      </c>
      <c r="I3295" s="29" t="s">
        <v>7070</v>
      </c>
      <c r="J3295" s="33" t="s">
        <v>7111</v>
      </c>
      <c r="K3295" s="29" t="s">
        <v>2997</v>
      </c>
      <c r="L3295" s="29" t="s">
        <v>7089</v>
      </c>
      <c r="M3295" s="29" t="s">
        <v>7089</v>
      </c>
      <c r="N3295" s="28">
        <v>599520</v>
      </c>
      <c r="O3295" s="28">
        <v>6177160</v>
      </c>
      <c r="P3295" s="29" t="s">
        <v>7110</v>
      </c>
      <c r="Q3295" s="32" t="s">
        <v>1610</v>
      </c>
      <c r="R3295" s="19"/>
      <c r="S3295" s="19"/>
      <c r="T3295" s="19"/>
      <c r="U3295" s="19"/>
      <c r="V3295" s="19"/>
      <c r="W3295" s="19"/>
      <c r="X3295" s="19"/>
      <c r="Y3295" s="19"/>
      <c r="Z3295" s="19"/>
      <c r="AA3295" s="19"/>
      <c r="AB3295" s="19"/>
      <c r="AC3295" s="19"/>
      <c r="AD3295" s="19"/>
      <c r="AE3295" s="19"/>
      <c r="AF3295" s="19"/>
      <c r="AG3295" s="19"/>
      <c r="AH3295" s="19"/>
      <c r="AI3295" s="19"/>
      <c r="AJ3295" s="19"/>
      <c r="AK3295" s="19"/>
      <c r="AL3295" s="19"/>
      <c r="AM3295" s="19"/>
      <c r="AN3295" s="19"/>
      <c r="AO3295" s="19"/>
      <c r="AP3295" s="19"/>
      <c r="AQ3295" s="19"/>
      <c r="AR3295" s="31">
        <v>5947543.0625</v>
      </c>
      <c r="AS3295" s="31">
        <v>8272134.46875</v>
      </c>
      <c r="AT3295" s="31">
        <v>7979165.25</v>
      </c>
      <c r="AU3295" s="31">
        <v>7256770.3125</v>
      </c>
      <c r="AV3295" s="31">
        <v>8448505.40625</v>
      </c>
      <c r="AW3295" s="31">
        <v>8021711.515625</v>
      </c>
      <c r="AX3295" s="31">
        <v>762461.375</v>
      </c>
      <c r="AY3295" s="31">
        <v>574652.0625</v>
      </c>
      <c r="AZ3295" s="31">
        <v>1337113.4375</v>
      </c>
    </row>
    <row r="3296" spans="1:52" ht="15" customHeight="1">
      <c r="A3296" s="29" t="s">
        <v>7109</v>
      </c>
      <c r="B3296" s="34">
        <v>37660</v>
      </c>
      <c r="C3296" s="28">
        <v>2300</v>
      </c>
      <c r="D3296" s="28">
        <v>84.6</v>
      </c>
      <c r="E3296" s="28">
        <v>61.2</v>
      </c>
      <c r="F3296" s="29" t="s">
        <v>205</v>
      </c>
      <c r="G3296" s="29" t="s">
        <v>7086</v>
      </c>
      <c r="H3296" s="28">
        <v>741</v>
      </c>
      <c r="I3296" s="29" t="s">
        <v>7070</v>
      </c>
      <c r="J3296" s="33" t="s">
        <v>7108</v>
      </c>
      <c r="K3296" s="29" t="s">
        <v>2997</v>
      </c>
      <c r="L3296" s="29" t="s">
        <v>7089</v>
      </c>
      <c r="M3296" s="29" t="s">
        <v>7089</v>
      </c>
      <c r="N3296" s="28">
        <v>599527</v>
      </c>
      <c r="O3296" s="28">
        <v>6176860</v>
      </c>
      <c r="P3296" s="29" t="s">
        <v>7107</v>
      </c>
      <c r="Q3296" s="32" t="s">
        <v>1610</v>
      </c>
      <c r="R3296" s="19"/>
      <c r="S3296" s="19"/>
      <c r="T3296" s="19"/>
      <c r="U3296" s="19"/>
      <c r="V3296" s="19"/>
      <c r="W3296" s="19"/>
      <c r="X3296" s="19"/>
      <c r="Y3296" s="19"/>
      <c r="Z3296" s="19"/>
      <c r="AA3296" s="19"/>
      <c r="AB3296" s="19"/>
      <c r="AC3296" s="19"/>
      <c r="AD3296" s="19"/>
      <c r="AE3296" s="19"/>
      <c r="AF3296" s="19"/>
      <c r="AG3296" s="19"/>
      <c r="AH3296" s="19"/>
      <c r="AI3296" s="19"/>
      <c r="AJ3296" s="19"/>
      <c r="AK3296" s="19"/>
      <c r="AL3296" s="19"/>
      <c r="AM3296" s="19"/>
      <c r="AN3296" s="19"/>
      <c r="AO3296" s="19"/>
      <c r="AP3296" s="19"/>
      <c r="AQ3296" s="19"/>
      <c r="AR3296" s="31">
        <v>5921147.03125</v>
      </c>
      <c r="AS3296" s="31">
        <v>7207429.5444335938</v>
      </c>
      <c r="AT3296" s="31">
        <v>7900022.625</v>
      </c>
      <c r="AU3296" s="31">
        <v>6842809.625</v>
      </c>
      <c r="AV3296" s="31">
        <v>7923908.96875</v>
      </c>
      <c r="AW3296" s="31">
        <v>7931963.484375</v>
      </c>
      <c r="AX3296" s="31">
        <v>760474.4375</v>
      </c>
      <c r="AY3296" s="31">
        <v>435420.84375</v>
      </c>
      <c r="AZ3296" s="31">
        <v>1195895.28125</v>
      </c>
    </row>
    <row r="3297" spans="1:52" ht="15" customHeight="1">
      <c r="A3297" s="29" t="s">
        <v>7106</v>
      </c>
      <c r="B3297" s="34">
        <v>37660</v>
      </c>
      <c r="C3297" s="28">
        <v>2300</v>
      </c>
      <c r="D3297" s="28">
        <v>84.6</v>
      </c>
      <c r="E3297" s="28">
        <v>61.2</v>
      </c>
      <c r="F3297" s="29" t="s">
        <v>205</v>
      </c>
      <c r="G3297" s="29" t="s">
        <v>7086</v>
      </c>
      <c r="H3297" s="28">
        <v>741</v>
      </c>
      <c r="I3297" s="29" t="s">
        <v>7070</v>
      </c>
      <c r="J3297" s="33" t="s">
        <v>7105</v>
      </c>
      <c r="K3297" s="29" t="s">
        <v>2997</v>
      </c>
      <c r="L3297" s="29" t="s">
        <v>7089</v>
      </c>
      <c r="M3297" s="29" t="s">
        <v>7089</v>
      </c>
      <c r="N3297" s="28">
        <v>599533</v>
      </c>
      <c r="O3297" s="28">
        <v>6176559</v>
      </c>
      <c r="P3297" s="29" t="s">
        <v>7104</v>
      </c>
      <c r="Q3297" s="32" t="s">
        <v>1610</v>
      </c>
      <c r="R3297" s="19"/>
      <c r="S3297" s="19"/>
      <c r="T3297" s="19"/>
      <c r="U3297" s="19"/>
      <c r="V3297" s="19"/>
      <c r="W3297" s="19"/>
      <c r="X3297" s="19"/>
      <c r="Y3297" s="19"/>
      <c r="Z3297" s="19"/>
      <c r="AA3297" s="19"/>
      <c r="AB3297" s="19"/>
      <c r="AC3297" s="19"/>
      <c r="AD3297" s="19"/>
      <c r="AE3297" s="19"/>
      <c r="AF3297" s="19"/>
      <c r="AG3297" s="19"/>
      <c r="AH3297" s="19"/>
      <c r="AI3297" s="19"/>
      <c r="AJ3297" s="19"/>
      <c r="AK3297" s="19"/>
      <c r="AL3297" s="19"/>
      <c r="AM3297" s="19"/>
      <c r="AN3297" s="19"/>
      <c r="AO3297" s="19"/>
      <c r="AP3297" s="19"/>
      <c r="AQ3297" s="19"/>
      <c r="AR3297" s="31">
        <v>5865698.5</v>
      </c>
      <c r="AS3297" s="31">
        <v>8186214.03125</v>
      </c>
      <c r="AT3297" s="31">
        <v>7910548.75</v>
      </c>
      <c r="AU3297" s="31">
        <v>7135712.65625</v>
      </c>
      <c r="AV3297" s="31">
        <v>8302713.875</v>
      </c>
      <c r="AW3297" s="31">
        <v>7942540.78125</v>
      </c>
      <c r="AX3297" s="31">
        <v>770548.6875</v>
      </c>
      <c r="AY3297" s="31">
        <v>580613.5625</v>
      </c>
      <c r="AZ3297" s="31">
        <v>1351162.25</v>
      </c>
    </row>
    <row r="3298" spans="1:52" ht="15" customHeight="1">
      <c r="A3298" s="29" t="s">
        <v>7103</v>
      </c>
      <c r="B3298" s="34">
        <v>37660</v>
      </c>
      <c r="C3298" s="28">
        <v>2300</v>
      </c>
      <c r="D3298" s="28">
        <v>84.6</v>
      </c>
      <c r="E3298" s="28">
        <v>61.2</v>
      </c>
      <c r="F3298" s="29" t="s">
        <v>205</v>
      </c>
      <c r="G3298" s="29" t="s">
        <v>7086</v>
      </c>
      <c r="H3298" s="28">
        <v>741</v>
      </c>
      <c r="I3298" s="29" t="s">
        <v>7070</v>
      </c>
      <c r="J3298" s="33" t="s">
        <v>7102</v>
      </c>
      <c r="K3298" s="29" t="s">
        <v>2997</v>
      </c>
      <c r="L3298" s="29" t="s">
        <v>7089</v>
      </c>
      <c r="M3298" s="29" t="s">
        <v>7089</v>
      </c>
      <c r="N3298" s="28">
        <v>599540</v>
      </c>
      <c r="O3298" s="28">
        <v>6176259</v>
      </c>
      <c r="P3298" s="29" t="s">
        <v>7101</v>
      </c>
      <c r="Q3298" s="32" t="s">
        <v>1610</v>
      </c>
      <c r="R3298" s="19"/>
      <c r="S3298" s="19"/>
      <c r="T3298" s="19"/>
      <c r="U3298" s="19"/>
      <c r="V3298" s="19"/>
      <c r="W3298" s="19"/>
      <c r="X3298" s="19"/>
      <c r="Y3298" s="19"/>
      <c r="Z3298" s="19"/>
      <c r="AA3298" s="19"/>
      <c r="AB3298" s="19"/>
      <c r="AC3298" s="19"/>
      <c r="AD3298" s="19"/>
      <c r="AE3298" s="19"/>
      <c r="AF3298" s="19"/>
      <c r="AG3298" s="19"/>
      <c r="AH3298" s="19"/>
      <c r="AI3298" s="19"/>
      <c r="AJ3298" s="19"/>
      <c r="AK3298" s="19"/>
      <c r="AL3298" s="19"/>
      <c r="AM3298" s="19"/>
      <c r="AN3298" s="19"/>
      <c r="AO3298" s="19"/>
      <c r="AP3298" s="19"/>
      <c r="AQ3298" s="19"/>
      <c r="AR3298" s="31">
        <v>5850822.96875</v>
      </c>
      <c r="AS3298" s="31">
        <v>8172376.71875</v>
      </c>
      <c r="AT3298" s="31">
        <v>7895942.65625</v>
      </c>
      <c r="AU3298" s="31">
        <v>7482809.984375</v>
      </c>
      <c r="AV3298" s="31">
        <v>8727500.84375</v>
      </c>
      <c r="AW3298" s="31">
        <v>8041724</v>
      </c>
      <c r="AX3298" s="31">
        <v>474216.71875</v>
      </c>
      <c r="AY3298" s="31">
        <v>253195.21875</v>
      </c>
      <c r="AZ3298" s="31">
        <v>727411.9375</v>
      </c>
    </row>
    <row r="3299" spans="1:52" ht="15" customHeight="1">
      <c r="A3299" s="29" t="s">
        <v>7100</v>
      </c>
      <c r="B3299" s="34">
        <v>37660</v>
      </c>
      <c r="C3299" s="28">
        <v>2300</v>
      </c>
      <c r="D3299" s="28">
        <v>84.6</v>
      </c>
      <c r="E3299" s="28">
        <v>61.2</v>
      </c>
      <c r="F3299" s="29" t="s">
        <v>205</v>
      </c>
      <c r="G3299" s="29" t="s">
        <v>7086</v>
      </c>
      <c r="H3299" s="28">
        <v>741</v>
      </c>
      <c r="I3299" s="29" t="s">
        <v>7070</v>
      </c>
      <c r="J3299" s="33" t="s">
        <v>7099</v>
      </c>
      <c r="K3299" s="29" t="s">
        <v>2997</v>
      </c>
      <c r="L3299" s="29" t="s">
        <v>7089</v>
      </c>
      <c r="M3299" s="29" t="s">
        <v>7089</v>
      </c>
      <c r="N3299" s="28">
        <v>599547</v>
      </c>
      <c r="O3299" s="28">
        <v>6175959</v>
      </c>
      <c r="P3299" s="29" t="s">
        <v>7098</v>
      </c>
      <c r="Q3299" s="32" t="s">
        <v>1610</v>
      </c>
      <c r="R3299" s="19"/>
      <c r="S3299" s="19"/>
      <c r="T3299" s="19"/>
      <c r="U3299" s="19"/>
      <c r="V3299" s="19"/>
      <c r="W3299" s="19"/>
      <c r="X3299" s="19"/>
      <c r="Y3299" s="19"/>
      <c r="Z3299" s="19"/>
      <c r="AA3299" s="19"/>
      <c r="AB3299" s="19"/>
      <c r="AC3299" s="19"/>
      <c r="AD3299" s="19"/>
      <c r="AE3299" s="19"/>
      <c r="AF3299" s="19"/>
      <c r="AG3299" s="19"/>
      <c r="AH3299" s="19"/>
      <c r="AI3299" s="19"/>
      <c r="AJ3299" s="19"/>
      <c r="AK3299" s="19"/>
      <c r="AL3299" s="19"/>
      <c r="AM3299" s="19"/>
      <c r="AN3299" s="19"/>
      <c r="AO3299" s="19"/>
      <c r="AP3299" s="19"/>
      <c r="AQ3299" s="19"/>
      <c r="AR3299" s="31">
        <v>6007408.4375</v>
      </c>
      <c r="AS3299" s="31">
        <v>8237057.3125</v>
      </c>
      <c r="AT3299" s="31">
        <v>8158561.46875</v>
      </c>
      <c r="AU3299" s="31">
        <v>6657334.921875</v>
      </c>
      <c r="AV3299" s="31">
        <v>8299651.625</v>
      </c>
      <c r="AW3299" s="31">
        <v>7927157.859375</v>
      </c>
      <c r="AX3299" s="31">
        <v>766286.5</v>
      </c>
      <c r="AY3299" s="31">
        <v>588796</v>
      </c>
      <c r="AZ3299" s="31">
        <v>1355082.5</v>
      </c>
    </row>
    <row r="3300" spans="1:52" ht="15" customHeight="1">
      <c r="A3300" s="29" t="s">
        <v>7097</v>
      </c>
      <c r="B3300" s="34">
        <v>37660</v>
      </c>
      <c r="C3300" s="28">
        <v>2300</v>
      </c>
      <c r="D3300" s="28">
        <v>84.6</v>
      </c>
      <c r="E3300" s="28">
        <v>61.2</v>
      </c>
      <c r="F3300" s="29" t="s">
        <v>205</v>
      </c>
      <c r="G3300" s="29" t="s">
        <v>7086</v>
      </c>
      <c r="H3300" s="28">
        <v>741</v>
      </c>
      <c r="I3300" s="29" t="s">
        <v>7070</v>
      </c>
      <c r="J3300" s="33" t="s">
        <v>7096</v>
      </c>
      <c r="K3300" s="29" t="s">
        <v>2997</v>
      </c>
      <c r="L3300" s="29" t="s">
        <v>7089</v>
      </c>
      <c r="M3300" s="29" t="s">
        <v>7089</v>
      </c>
      <c r="N3300" s="28">
        <v>599554</v>
      </c>
      <c r="O3300" s="28">
        <v>6175658</v>
      </c>
      <c r="P3300" s="29" t="s">
        <v>7095</v>
      </c>
      <c r="Q3300" s="32" t="s">
        <v>1610</v>
      </c>
      <c r="R3300" s="19"/>
      <c r="S3300" s="19"/>
      <c r="T3300" s="19"/>
      <c r="U3300" s="19"/>
      <c r="V3300" s="19"/>
      <c r="W3300" s="19"/>
      <c r="X3300" s="19"/>
      <c r="Y3300" s="19"/>
      <c r="Z3300" s="19"/>
      <c r="AA3300" s="19"/>
      <c r="AB3300" s="19"/>
      <c r="AC3300" s="19"/>
      <c r="AD3300" s="19"/>
      <c r="AE3300" s="19"/>
      <c r="AF3300" s="19"/>
      <c r="AG3300" s="19"/>
      <c r="AH3300" s="19"/>
      <c r="AI3300" s="19"/>
      <c r="AJ3300" s="19"/>
      <c r="AK3300" s="19"/>
      <c r="AL3300" s="19"/>
      <c r="AM3300" s="19"/>
      <c r="AN3300" s="19"/>
      <c r="AO3300" s="19"/>
      <c r="AP3300" s="19"/>
      <c r="AQ3300" s="19"/>
      <c r="AR3300" s="31">
        <v>5781031.15625</v>
      </c>
      <c r="AS3300" s="31">
        <v>8184794.375</v>
      </c>
      <c r="AT3300" s="31">
        <v>7851032</v>
      </c>
      <c r="AU3300" s="31">
        <v>7281551.125</v>
      </c>
      <c r="AV3300" s="31">
        <v>8436880.9375</v>
      </c>
      <c r="AW3300" s="31">
        <v>8100796.625</v>
      </c>
      <c r="AX3300" s="31">
        <v>762984.875</v>
      </c>
      <c r="AY3300" s="31">
        <v>383364.03125</v>
      </c>
      <c r="AZ3300" s="31">
        <v>1146348.90625</v>
      </c>
    </row>
    <row r="3301" spans="1:52" ht="15" customHeight="1">
      <c r="A3301" s="29" t="s">
        <v>7094</v>
      </c>
      <c r="B3301" s="34">
        <v>37660</v>
      </c>
      <c r="C3301" s="28">
        <v>2300</v>
      </c>
      <c r="D3301" s="28">
        <v>84.6</v>
      </c>
      <c r="E3301" s="28">
        <v>61.2</v>
      </c>
      <c r="F3301" s="29" t="s">
        <v>205</v>
      </c>
      <c r="G3301" s="29" t="s">
        <v>7086</v>
      </c>
      <c r="H3301" s="28">
        <v>741</v>
      </c>
      <c r="I3301" s="29" t="s">
        <v>7070</v>
      </c>
      <c r="J3301" s="33" t="s">
        <v>7093</v>
      </c>
      <c r="K3301" s="29" t="s">
        <v>2997</v>
      </c>
      <c r="L3301" s="29" t="s">
        <v>7089</v>
      </c>
      <c r="M3301" s="29" t="s">
        <v>7089</v>
      </c>
      <c r="N3301" s="28">
        <v>599561</v>
      </c>
      <c r="O3301" s="28">
        <v>6175358</v>
      </c>
      <c r="P3301" s="29" t="s">
        <v>7092</v>
      </c>
      <c r="Q3301" s="32" t="s">
        <v>1610</v>
      </c>
      <c r="R3301" s="19"/>
      <c r="S3301" s="19"/>
      <c r="T3301" s="19"/>
      <c r="U3301" s="19"/>
      <c r="V3301" s="19"/>
      <c r="W3301" s="19"/>
      <c r="X3301" s="19"/>
      <c r="Y3301" s="19"/>
      <c r="Z3301" s="19"/>
      <c r="AA3301" s="19"/>
      <c r="AB3301" s="19"/>
      <c r="AC3301" s="19"/>
      <c r="AD3301" s="19"/>
      <c r="AE3301" s="19"/>
      <c r="AF3301" s="19"/>
      <c r="AG3301" s="19"/>
      <c r="AH3301" s="19"/>
      <c r="AI3301" s="19"/>
      <c r="AJ3301" s="19"/>
      <c r="AK3301" s="19"/>
      <c r="AL3301" s="19"/>
      <c r="AM3301" s="19"/>
      <c r="AN3301" s="19"/>
      <c r="AO3301" s="19"/>
      <c r="AP3301" s="19"/>
      <c r="AQ3301" s="19"/>
      <c r="AR3301" s="31">
        <v>5949803.0625</v>
      </c>
      <c r="AS3301" s="31">
        <v>8089680.34375</v>
      </c>
      <c r="AT3301" s="31">
        <v>7542327</v>
      </c>
      <c r="AU3301" s="31">
        <v>7351569.109375</v>
      </c>
      <c r="AV3301" s="31">
        <v>8509746.46875</v>
      </c>
      <c r="AW3301" s="31">
        <v>7619803.0625</v>
      </c>
      <c r="AX3301" s="31">
        <v>752981.375</v>
      </c>
      <c r="AY3301" s="31">
        <v>589024.6875</v>
      </c>
      <c r="AZ3301" s="31">
        <v>1342006.0625</v>
      </c>
    </row>
    <row r="3302" spans="1:52" ht="15" customHeight="1">
      <c r="A3302" s="29" t="s">
        <v>7091</v>
      </c>
      <c r="B3302" s="34">
        <v>37660</v>
      </c>
      <c r="C3302" s="28">
        <v>2300</v>
      </c>
      <c r="D3302" s="28">
        <v>84.6</v>
      </c>
      <c r="E3302" s="28">
        <v>61.2</v>
      </c>
      <c r="F3302" s="29" t="s">
        <v>205</v>
      </c>
      <c r="G3302" s="29" t="s">
        <v>7086</v>
      </c>
      <c r="H3302" s="28">
        <v>741</v>
      </c>
      <c r="I3302" s="29" t="s">
        <v>7070</v>
      </c>
      <c r="J3302" s="33" t="s">
        <v>7090</v>
      </c>
      <c r="K3302" s="29" t="s">
        <v>2997</v>
      </c>
      <c r="L3302" s="29" t="s">
        <v>7089</v>
      </c>
      <c r="M3302" s="29" t="s">
        <v>7089</v>
      </c>
      <c r="N3302" s="28">
        <v>599568</v>
      </c>
      <c r="O3302" s="28">
        <v>6175057</v>
      </c>
      <c r="P3302" s="29" t="s">
        <v>7088</v>
      </c>
      <c r="Q3302" s="32" t="s">
        <v>1610</v>
      </c>
      <c r="R3302" s="19"/>
      <c r="S3302" s="19"/>
      <c r="T3302" s="19"/>
      <c r="U3302" s="19"/>
      <c r="V3302" s="19"/>
      <c r="W3302" s="19"/>
      <c r="X3302" s="19"/>
      <c r="Y3302" s="19"/>
      <c r="Z3302" s="19"/>
      <c r="AA3302" s="19"/>
      <c r="AB3302" s="19"/>
      <c r="AC3302" s="19"/>
      <c r="AD3302" s="19"/>
      <c r="AE3302" s="19"/>
      <c r="AF3302" s="19"/>
      <c r="AG3302" s="19"/>
      <c r="AH3302" s="19"/>
      <c r="AI3302" s="19"/>
      <c r="AJ3302" s="19"/>
      <c r="AK3302" s="19"/>
      <c r="AL3302" s="19"/>
      <c r="AM3302" s="19"/>
      <c r="AN3302" s="19"/>
      <c r="AO3302" s="19"/>
      <c r="AP3302" s="19"/>
      <c r="AQ3302" s="19"/>
      <c r="AR3302" s="31">
        <v>5964771.03125</v>
      </c>
      <c r="AS3302" s="31">
        <v>8301607.96875</v>
      </c>
      <c r="AT3302" s="31">
        <v>8128618.65625</v>
      </c>
      <c r="AU3302" s="31">
        <v>7296932.359375</v>
      </c>
      <c r="AV3302" s="31">
        <v>8638594.5</v>
      </c>
      <c r="AW3302" s="31">
        <v>8099463.9375</v>
      </c>
      <c r="AX3302" s="31">
        <v>761529.5625</v>
      </c>
      <c r="AY3302" s="31">
        <v>581348.75</v>
      </c>
      <c r="AZ3302" s="31">
        <v>1342878.3125</v>
      </c>
    </row>
    <row r="3303" spans="1:52" ht="15" customHeight="1">
      <c r="A3303" s="29" t="s">
        <v>7087</v>
      </c>
      <c r="B3303" s="34">
        <v>37948</v>
      </c>
      <c r="C3303" s="28">
        <v>18</v>
      </c>
      <c r="D3303" s="28">
        <v>11</v>
      </c>
      <c r="E3303" s="28">
        <v>18</v>
      </c>
      <c r="F3303" s="29" t="s">
        <v>7081</v>
      </c>
      <c r="G3303" s="29" t="s">
        <v>204</v>
      </c>
      <c r="H3303" s="28">
        <v>741</v>
      </c>
      <c r="I3303" s="29" t="s">
        <v>7070</v>
      </c>
      <c r="J3303" s="33" t="s">
        <v>7085</v>
      </c>
      <c r="K3303" s="29" t="s">
        <v>178</v>
      </c>
      <c r="L3303" s="29" t="s">
        <v>7084</v>
      </c>
      <c r="M3303" s="29" t="s">
        <v>351</v>
      </c>
      <c r="N3303" s="28">
        <v>602176</v>
      </c>
      <c r="O3303" s="28">
        <v>6184272</v>
      </c>
      <c r="P3303" s="29" t="s">
        <v>7083</v>
      </c>
      <c r="Q3303" s="32" t="s">
        <v>368</v>
      </c>
      <c r="R3303" s="19"/>
      <c r="S3303" s="19"/>
      <c r="T3303" s="19"/>
      <c r="U3303" s="19"/>
      <c r="V3303" s="19"/>
      <c r="W3303" s="19"/>
      <c r="X3303" s="19"/>
      <c r="Y3303" s="19"/>
      <c r="Z3303" s="19"/>
      <c r="AA3303" s="19"/>
      <c r="AB3303" s="19"/>
      <c r="AC3303" s="19"/>
      <c r="AD3303" s="19"/>
      <c r="AE3303" s="19"/>
      <c r="AF3303" s="19"/>
      <c r="AG3303" s="19"/>
      <c r="AH3303" s="19"/>
      <c r="AI3303" s="19"/>
      <c r="AJ3303" s="19"/>
      <c r="AK3303" s="19"/>
      <c r="AL3303" s="19"/>
      <c r="AM3303" s="19"/>
      <c r="AN3303" s="19"/>
      <c r="AO3303" s="19"/>
      <c r="AP3303" s="19"/>
      <c r="AQ3303" s="19"/>
      <c r="AR3303" s="31">
        <v>1588</v>
      </c>
      <c r="AS3303" s="31">
        <v>23539</v>
      </c>
      <c r="AT3303" s="31">
        <v>21331</v>
      </c>
      <c r="AU3303" s="31">
        <v>18927</v>
      </c>
      <c r="AV3303" s="31">
        <v>33761</v>
      </c>
      <c r="AW3303" s="31">
        <v>48444</v>
      </c>
      <c r="AX3303" s="31">
        <v>714</v>
      </c>
      <c r="AY3303" s="31">
        <v>1847</v>
      </c>
      <c r="AZ3303" s="31">
        <v>2561</v>
      </c>
    </row>
    <row r="3304" spans="1:52" ht="15" customHeight="1">
      <c r="A3304" s="29" t="s">
        <v>7082</v>
      </c>
      <c r="B3304" s="34">
        <v>38261</v>
      </c>
      <c r="C3304" s="28">
        <v>22</v>
      </c>
      <c r="D3304" s="28">
        <v>12</v>
      </c>
      <c r="E3304" s="28">
        <v>18</v>
      </c>
      <c r="F3304" s="29" t="s">
        <v>786</v>
      </c>
      <c r="G3304" s="29" t="s">
        <v>7076</v>
      </c>
      <c r="H3304" s="28">
        <v>741</v>
      </c>
      <c r="I3304" s="29" t="s">
        <v>7070</v>
      </c>
      <c r="J3304" s="33" t="s">
        <v>7080</v>
      </c>
      <c r="K3304" s="29" t="s">
        <v>178</v>
      </c>
      <c r="L3304" s="29" t="s">
        <v>7079</v>
      </c>
      <c r="M3304" s="29" t="s">
        <v>2251</v>
      </c>
      <c r="N3304" s="28">
        <v>599299.4</v>
      </c>
      <c r="O3304" s="28">
        <v>6187079</v>
      </c>
      <c r="P3304" s="29" t="s">
        <v>7078</v>
      </c>
      <c r="Q3304" s="32" t="s">
        <v>368</v>
      </c>
      <c r="R3304" s="19"/>
      <c r="S3304" s="19"/>
      <c r="T3304" s="19"/>
      <c r="U3304" s="19"/>
      <c r="V3304" s="19"/>
      <c r="W3304" s="19"/>
      <c r="X3304" s="19"/>
      <c r="Y3304" s="19"/>
      <c r="Z3304" s="19"/>
      <c r="AA3304" s="19"/>
      <c r="AB3304" s="19"/>
      <c r="AC3304" s="19"/>
      <c r="AD3304" s="19"/>
      <c r="AE3304" s="19"/>
      <c r="AF3304" s="19"/>
      <c r="AG3304" s="19"/>
      <c r="AH3304" s="19"/>
      <c r="AI3304" s="19"/>
      <c r="AJ3304" s="19"/>
      <c r="AK3304" s="19"/>
      <c r="AL3304" s="19"/>
      <c r="AM3304" s="19"/>
      <c r="AN3304" s="19"/>
      <c r="AO3304" s="19"/>
      <c r="AP3304" s="19"/>
      <c r="AQ3304" s="19"/>
      <c r="AR3304" s="19"/>
      <c r="AS3304" s="31">
        <v>4443</v>
      </c>
      <c r="AT3304" s="31">
        <v>17434</v>
      </c>
      <c r="AU3304" s="31">
        <v>15363</v>
      </c>
      <c r="AV3304" s="31">
        <v>17124</v>
      </c>
      <c r="AW3304" s="31">
        <v>12969</v>
      </c>
      <c r="AX3304" s="31">
        <v>1841</v>
      </c>
      <c r="AY3304" s="31">
        <v>630</v>
      </c>
      <c r="AZ3304" s="31">
        <v>2471</v>
      </c>
    </row>
    <row r="3305" spans="1:52" ht="15" customHeight="1">
      <c r="A3305" s="29" t="s">
        <v>7077</v>
      </c>
      <c r="B3305" s="34">
        <v>38694</v>
      </c>
      <c r="C3305" s="28">
        <v>18</v>
      </c>
      <c r="D3305" s="28">
        <v>11</v>
      </c>
      <c r="E3305" s="28">
        <v>19</v>
      </c>
      <c r="F3305" s="29" t="s">
        <v>7064</v>
      </c>
      <c r="G3305" s="29" t="s">
        <v>7071</v>
      </c>
      <c r="H3305" s="28">
        <v>741</v>
      </c>
      <c r="I3305" s="29" t="s">
        <v>7070</v>
      </c>
      <c r="J3305" s="33" t="s">
        <v>7075</v>
      </c>
      <c r="K3305" s="29" t="s">
        <v>178</v>
      </c>
      <c r="L3305" s="29" t="s">
        <v>7074</v>
      </c>
      <c r="M3305" s="29" t="s">
        <v>2774</v>
      </c>
      <c r="N3305" s="28">
        <v>602155</v>
      </c>
      <c r="O3305" s="28">
        <v>6189005</v>
      </c>
      <c r="P3305" s="29" t="s">
        <v>7073</v>
      </c>
      <c r="Q3305" s="32" t="s">
        <v>368</v>
      </c>
      <c r="R3305" s="19"/>
      <c r="S3305" s="19"/>
      <c r="T3305" s="19"/>
      <c r="U3305" s="19"/>
      <c r="V3305" s="19"/>
      <c r="W3305" s="19"/>
      <c r="X3305" s="19"/>
      <c r="Y3305" s="19"/>
      <c r="Z3305" s="19"/>
      <c r="AA3305" s="19"/>
      <c r="AB3305" s="19"/>
      <c r="AC3305" s="19"/>
      <c r="AD3305" s="19"/>
      <c r="AE3305" s="19"/>
      <c r="AF3305" s="19"/>
      <c r="AG3305" s="19"/>
      <c r="AH3305" s="19"/>
      <c r="AI3305" s="19"/>
      <c r="AJ3305" s="19"/>
      <c r="AK3305" s="19"/>
      <c r="AL3305" s="19"/>
      <c r="AM3305" s="19"/>
      <c r="AN3305" s="19"/>
      <c r="AO3305" s="19"/>
      <c r="AP3305" s="19"/>
      <c r="AQ3305" s="19"/>
      <c r="AR3305" s="19"/>
      <c r="AS3305" s="19"/>
      <c r="AT3305" s="31">
        <v>2197</v>
      </c>
      <c r="AU3305" s="31">
        <v>25959</v>
      </c>
      <c r="AV3305" s="31">
        <v>27073</v>
      </c>
      <c r="AW3305" s="31">
        <v>9373</v>
      </c>
      <c r="AX3305" s="31">
        <v>0</v>
      </c>
      <c r="AY3305" s="31">
        <v>0</v>
      </c>
      <c r="AZ3305" s="31">
        <v>0</v>
      </c>
    </row>
    <row r="3306" spans="1:52" ht="15" customHeight="1">
      <c r="A3306" s="29" t="s">
        <v>7072</v>
      </c>
      <c r="B3306" s="34">
        <v>39611</v>
      </c>
      <c r="C3306" s="28">
        <v>22</v>
      </c>
      <c r="D3306" s="28">
        <v>10.5</v>
      </c>
      <c r="E3306" s="28">
        <v>18</v>
      </c>
      <c r="F3306" s="29" t="s">
        <v>7064</v>
      </c>
      <c r="G3306" s="29" t="s">
        <v>4364</v>
      </c>
      <c r="H3306" s="28">
        <v>741</v>
      </c>
      <c r="I3306" s="29" t="s">
        <v>7070</v>
      </c>
      <c r="J3306" s="33" t="s">
        <v>7069</v>
      </c>
      <c r="K3306" s="29" t="s">
        <v>178</v>
      </c>
      <c r="L3306" s="29" t="s">
        <v>7068</v>
      </c>
      <c r="M3306" s="29" t="s">
        <v>7067</v>
      </c>
      <c r="N3306" s="28">
        <v>597971</v>
      </c>
      <c r="O3306" s="28">
        <v>6185157</v>
      </c>
      <c r="P3306" s="29" t="s">
        <v>7066</v>
      </c>
      <c r="Q3306" s="32" t="s">
        <v>368</v>
      </c>
      <c r="R3306" s="19"/>
      <c r="S3306" s="19"/>
      <c r="T3306" s="19"/>
      <c r="U3306" s="19"/>
      <c r="V3306" s="19"/>
      <c r="W3306" s="19"/>
      <c r="X3306" s="19"/>
      <c r="Y3306" s="19"/>
      <c r="Z3306" s="19"/>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31">
        <v>8575</v>
      </c>
      <c r="AX3306" s="31">
        <v>1418</v>
      </c>
      <c r="AY3306" s="31">
        <v>1139</v>
      </c>
      <c r="AZ3306" s="31">
        <v>2557</v>
      </c>
    </row>
    <row r="3307" spans="1:52" ht="15" customHeight="1">
      <c r="A3307" s="29" t="s">
        <v>7065</v>
      </c>
      <c r="B3307" s="34">
        <v>30063</v>
      </c>
      <c r="C3307" s="28">
        <v>15</v>
      </c>
      <c r="D3307" s="28">
        <v>11</v>
      </c>
      <c r="E3307" s="28">
        <v>18</v>
      </c>
      <c r="F3307" s="29" t="s">
        <v>386</v>
      </c>
      <c r="G3307" s="29" t="s">
        <v>3645</v>
      </c>
      <c r="H3307" s="28">
        <v>746</v>
      </c>
      <c r="I3307" s="29" t="s">
        <v>7007</v>
      </c>
      <c r="J3307" s="33" t="s">
        <v>7063</v>
      </c>
      <c r="K3307" s="29" t="s">
        <v>178</v>
      </c>
      <c r="L3307" s="29" t="s">
        <v>7062</v>
      </c>
      <c r="M3307" s="29" t="s">
        <v>5468</v>
      </c>
      <c r="N3307" s="28">
        <v>546438.6</v>
      </c>
      <c r="O3307" s="28">
        <v>6219780</v>
      </c>
      <c r="P3307" s="29" t="s">
        <v>7061</v>
      </c>
      <c r="Q3307" s="32" t="s">
        <v>368</v>
      </c>
      <c r="R3307" s="19"/>
      <c r="S3307" s="19"/>
      <c r="T3307" s="19"/>
      <c r="U3307" s="19"/>
      <c r="V3307" s="19"/>
      <c r="W3307" s="31">
        <v>9708</v>
      </c>
      <c r="X3307" s="31">
        <v>13648</v>
      </c>
      <c r="Y3307" s="31">
        <v>13851</v>
      </c>
      <c r="Z3307" s="31">
        <v>7044</v>
      </c>
      <c r="AA3307" s="31">
        <v>10552</v>
      </c>
      <c r="AB3307" s="31">
        <v>6818</v>
      </c>
      <c r="AC3307" s="31">
        <v>6012</v>
      </c>
      <c r="AD3307" s="31">
        <v>7229</v>
      </c>
      <c r="AE3307" s="31">
        <v>3595</v>
      </c>
      <c r="AF3307" s="31">
        <v>6802</v>
      </c>
      <c r="AG3307" s="31">
        <v>9957</v>
      </c>
      <c r="AH3307" s="31">
        <v>4850</v>
      </c>
      <c r="AI3307" s="31">
        <v>0</v>
      </c>
      <c r="AJ3307" s="31">
        <v>2803</v>
      </c>
      <c r="AK3307" s="31">
        <v>10569</v>
      </c>
      <c r="AL3307" s="31">
        <v>11548</v>
      </c>
      <c r="AM3307" s="31">
        <v>14822</v>
      </c>
      <c r="AN3307" s="31">
        <v>1680</v>
      </c>
      <c r="AO3307" s="31">
        <v>12889</v>
      </c>
      <c r="AP3307" s="31">
        <v>23040</v>
      </c>
      <c r="AQ3307" s="31">
        <v>5076</v>
      </c>
      <c r="AR3307" s="31">
        <v>5302.9999694824219</v>
      </c>
      <c r="AS3307" s="31">
        <v>12886.000213623047</v>
      </c>
      <c r="AT3307" s="31">
        <v>855.99999237060547</v>
      </c>
      <c r="AU3307" s="31">
        <v>931.0000114440918</v>
      </c>
      <c r="AV3307" s="31">
        <v>0</v>
      </c>
      <c r="AW3307" s="31">
        <v>0</v>
      </c>
      <c r="AX3307" s="31">
        <v>0</v>
      </c>
      <c r="AY3307" s="31">
        <v>0</v>
      </c>
      <c r="AZ3307" s="31">
        <v>0</v>
      </c>
    </row>
    <row r="3308" spans="1:52" ht="15" customHeight="1">
      <c r="A3308" s="29" t="s">
        <v>7060</v>
      </c>
      <c r="B3308" s="34">
        <v>35419</v>
      </c>
      <c r="C3308" s="28">
        <v>600</v>
      </c>
      <c r="D3308" s="28">
        <v>45</v>
      </c>
      <c r="E3308" s="28">
        <v>45</v>
      </c>
      <c r="F3308" s="29" t="s">
        <v>220</v>
      </c>
      <c r="G3308" s="29" t="s">
        <v>1025</v>
      </c>
      <c r="H3308" s="28">
        <v>746</v>
      </c>
      <c r="I3308" s="29" t="s">
        <v>7007</v>
      </c>
      <c r="J3308" s="33" t="s">
        <v>7059</v>
      </c>
      <c r="K3308" s="29" t="s">
        <v>178</v>
      </c>
      <c r="L3308" s="29" t="s">
        <v>7042</v>
      </c>
      <c r="M3308" s="29" t="s">
        <v>7058</v>
      </c>
      <c r="N3308" s="28">
        <v>546630.80000000005</v>
      </c>
      <c r="O3308" s="28">
        <v>6222933</v>
      </c>
      <c r="P3308" s="29" t="s">
        <v>7057</v>
      </c>
      <c r="Q3308" s="32" t="s">
        <v>207</v>
      </c>
      <c r="R3308" s="19"/>
      <c r="S3308" s="19"/>
      <c r="T3308" s="19"/>
      <c r="U3308" s="19"/>
      <c r="V3308" s="19"/>
      <c r="W3308" s="19"/>
      <c r="X3308" s="19"/>
      <c r="Y3308" s="19"/>
      <c r="Z3308" s="19"/>
      <c r="AA3308" s="19"/>
      <c r="AB3308" s="19"/>
      <c r="AC3308" s="19"/>
      <c r="AD3308" s="19"/>
      <c r="AE3308" s="19"/>
      <c r="AF3308" s="19"/>
      <c r="AG3308" s="19"/>
      <c r="AH3308" s="19"/>
      <c r="AI3308" s="19"/>
      <c r="AJ3308" s="19"/>
      <c r="AK3308" s="31">
        <v>0</v>
      </c>
      <c r="AL3308" s="31">
        <v>1076250</v>
      </c>
      <c r="AM3308" s="31">
        <v>1264316</v>
      </c>
      <c r="AN3308" s="31">
        <v>1023971</v>
      </c>
      <c r="AO3308" s="31">
        <v>1179215</v>
      </c>
      <c r="AP3308" s="31">
        <v>929222.0390625</v>
      </c>
      <c r="AQ3308" s="31">
        <v>1042579.8671875</v>
      </c>
      <c r="AR3308" s="31">
        <v>954808.46875</v>
      </c>
      <c r="AS3308" s="31">
        <v>1006358.75390625</v>
      </c>
      <c r="AT3308" s="31">
        <v>969233.75</v>
      </c>
      <c r="AU3308" s="31">
        <v>889730.8125</v>
      </c>
      <c r="AV3308" s="31">
        <v>1159783.01171875</v>
      </c>
      <c r="AW3308" s="31">
        <v>1060289.01171875</v>
      </c>
      <c r="AX3308" s="31">
        <v>100168.203125</v>
      </c>
      <c r="AY3308" s="31">
        <v>66664.6171875</v>
      </c>
      <c r="AZ3308" s="31">
        <v>166832.8203125</v>
      </c>
    </row>
    <row r="3309" spans="1:52" ht="15" customHeight="1">
      <c r="A3309" s="29" t="s">
        <v>7056</v>
      </c>
      <c r="B3309" s="34">
        <v>35417</v>
      </c>
      <c r="C3309" s="28">
        <v>600</v>
      </c>
      <c r="D3309" s="28">
        <v>50</v>
      </c>
      <c r="E3309" s="28">
        <v>45</v>
      </c>
      <c r="F3309" s="29" t="s">
        <v>220</v>
      </c>
      <c r="G3309" s="29" t="s">
        <v>1025</v>
      </c>
      <c r="H3309" s="28">
        <v>746</v>
      </c>
      <c r="I3309" s="29" t="s">
        <v>7007</v>
      </c>
      <c r="J3309" s="33" t="s">
        <v>7055</v>
      </c>
      <c r="K3309" s="29" t="s">
        <v>178</v>
      </c>
      <c r="L3309" s="29" t="s">
        <v>7042</v>
      </c>
      <c r="M3309" s="29" t="s">
        <v>7054</v>
      </c>
      <c r="N3309" s="28">
        <v>546777.69999999995</v>
      </c>
      <c r="O3309" s="28">
        <v>6222798</v>
      </c>
      <c r="P3309" s="29" t="s">
        <v>7053</v>
      </c>
      <c r="Q3309" s="32" t="s">
        <v>207</v>
      </c>
      <c r="R3309" s="19"/>
      <c r="S3309" s="19"/>
      <c r="T3309" s="19"/>
      <c r="U3309" s="19"/>
      <c r="V3309" s="19"/>
      <c r="W3309" s="19"/>
      <c r="X3309" s="19"/>
      <c r="Y3309" s="19"/>
      <c r="Z3309" s="19"/>
      <c r="AA3309" s="19"/>
      <c r="AB3309" s="19"/>
      <c r="AC3309" s="19"/>
      <c r="AD3309" s="19"/>
      <c r="AE3309" s="19"/>
      <c r="AF3309" s="19"/>
      <c r="AG3309" s="19"/>
      <c r="AH3309" s="19"/>
      <c r="AI3309" s="19"/>
      <c r="AJ3309" s="19"/>
      <c r="AK3309" s="31">
        <v>0</v>
      </c>
      <c r="AL3309" s="31">
        <v>1062410</v>
      </c>
      <c r="AM3309" s="31">
        <v>1263852</v>
      </c>
      <c r="AN3309" s="31">
        <v>843638</v>
      </c>
      <c r="AO3309" s="31">
        <v>1132370</v>
      </c>
      <c r="AP3309" s="31">
        <v>909082.69140625</v>
      </c>
      <c r="AQ3309" s="31">
        <v>1014548.04296875</v>
      </c>
      <c r="AR3309" s="31">
        <v>934299.640625</v>
      </c>
      <c r="AS3309" s="31">
        <v>1041252.30078125</v>
      </c>
      <c r="AT3309" s="31">
        <v>989888.12890625</v>
      </c>
      <c r="AU3309" s="31">
        <v>875356.013671875</v>
      </c>
      <c r="AV3309" s="31">
        <v>1001107.8046875</v>
      </c>
      <c r="AW3309" s="31">
        <v>804364.09765625</v>
      </c>
      <c r="AX3309" s="31">
        <v>97450.6484375</v>
      </c>
      <c r="AY3309" s="31">
        <v>63061.01953125</v>
      </c>
      <c r="AZ3309" s="31">
        <v>160511.66796875</v>
      </c>
    </row>
    <row r="3310" spans="1:52" ht="15" customHeight="1">
      <c r="A3310" s="29" t="s">
        <v>7052</v>
      </c>
      <c r="B3310" s="34">
        <v>35417</v>
      </c>
      <c r="C3310" s="28">
        <v>600</v>
      </c>
      <c r="D3310" s="28">
        <v>50</v>
      </c>
      <c r="E3310" s="28">
        <v>45</v>
      </c>
      <c r="F3310" s="29" t="s">
        <v>220</v>
      </c>
      <c r="G3310" s="29" t="s">
        <v>1025</v>
      </c>
      <c r="H3310" s="28">
        <v>746</v>
      </c>
      <c r="I3310" s="29" t="s">
        <v>7007</v>
      </c>
      <c r="J3310" s="33" t="s">
        <v>7051</v>
      </c>
      <c r="K3310" s="29" t="s">
        <v>178</v>
      </c>
      <c r="L3310" s="29" t="s">
        <v>7050</v>
      </c>
      <c r="M3310" s="29" t="s">
        <v>216</v>
      </c>
      <c r="N3310" s="28">
        <v>546845</v>
      </c>
      <c r="O3310" s="28">
        <v>6222456</v>
      </c>
      <c r="P3310" s="29" t="s">
        <v>7049</v>
      </c>
      <c r="Q3310" s="32" t="s">
        <v>207</v>
      </c>
      <c r="R3310" s="19"/>
      <c r="S3310" s="19"/>
      <c r="T3310" s="19"/>
      <c r="U3310" s="19"/>
      <c r="V3310" s="19"/>
      <c r="W3310" s="19"/>
      <c r="X3310" s="19"/>
      <c r="Y3310" s="19"/>
      <c r="Z3310" s="19"/>
      <c r="AA3310" s="19"/>
      <c r="AB3310" s="19"/>
      <c r="AC3310" s="19"/>
      <c r="AD3310" s="19"/>
      <c r="AE3310" s="19"/>
      <c r="AF3310" s="19"/>
      <c r="AG3310" s="19"/>
      <c r="AH3310" s="19"/>
      <c r="AI3310" s="19"/>
      <c r="AJ3310" s="19"/>
      <c r="AK3310" s="31">
        <v>0</v>
      </c>
      <c r="AL3310" s="31">
        <v>1121520</v>
      </c>
      <c r="AM3310" s="31">
        <v>1310728</v>
      </c>
      <c r="AN3310" s="31">
        <v>996522</v>
      </c>
      <c r="AO3310" s="31">
        <v>1216033</v>
      </c>
      <c r="AP3310" s="31">
        <v>962751.5</v>
      </c>
      <c r="AQ3310" s="31">
        <v>1037847.671875</v>
      </c>
      <c r="AR3310" s="31">
        <v>979863.3828125</v>
      </c>
      <c r="AS3310" s="31">
        <v>1069617.77734375</v>
      </c>
      <c r="AT3310" s="31">
        <v>805079.884765625</v>
      </c>
      <c r="AU3310" s="31">
        <v>582717.955078125</v>
      </c>
      <c r="AV3310" s="31">
        <v>872040.32421875</v>
      </c>
      <c r="AW3310" s="31">
        <v>1069875.302734375</v>
      </c>
      <c r="AX3310" s="31">
        <v>106863.5703125</v>
      </c>
      <c r="AY3310" s="31">
        <v>65835</v>
      </c>
      <c r="AZ3310" s="31">
        <v>172698.5703125</v>
      </c>
    </row>
    <row r="3311" spans="1:52" ht="15" customHeight="1">
      <c r="A3311" s="29" t="s">
        <v>7048</v>
      </c>
      <c r="B3311" s="34">
        <v>36787</v>
      </c>
      <c r="C3311" s="28">
        <v>900</v>
      </c>
      <c r="D3311" s="28">
        <v>52</v>
      </c>
      <c r="E3311" s="28">
        <v>44</v>
      </c>
      <c r="F3311" s="29" t="s">
        <v>2104</v>
      </c>
      <c r="G3311" s="29" t="s">
        <v>3715</v>
      </c>
      <c r="H3311" s="28">
        <v>746</v>
      </c>
      <c r="I3311" s="29" t="s">
        <v>7007</v>
      </c>
      <c r="J3311" s="33" t="s">
        <v>7047</v>
      </c>
      <c r="K3311" s="29" t="s">
        <v>178</v>
      </c>
      <c r="L3311" s="29" t="s">
        <v>7046</v>
      </c>
      <c r="M3311" s="29" t="s">
        <v>547</v>
      </c>
      <c r="N3311" s="28">
        <v>548669.30000000005</v>
      </c>
      <c r="O3311" s="28">
        <v>6221332</v>
      </c>
      <c r="P3311" s="29" t="s">
        <v>7045</v>
      </c>
      <c r="Q3311" s="32" t="s">
        <v>174</v>
      </c>
      <c r="R3311" s="19"/>
      <c r="S3311" s="19"/>
      <c r="T3311" s="19"/>
      <c r="U3311" s="19"/>
      <c r="V3311" s="19"/>
      <c r="W3311" s="19"/>
      <c r="X3311" s="19"/>
      <c r="Y3311" s="19"/>
      <c r="Z3311" s="19"/>
      <c r="AA3311" s="19"/>
      <c r="AB3311" s="19"/>
      <c r="AC3311" s="19"/>
      <c r="AD3311" s="19"/>
      <c r="AE3311" s="19"/>
      <c r="AF3311" s="19"/>
      <c r="AG3311" s="19"/>
      <c r="AH3311" s="19"/>
      <c r="AI3311" s="19"/>
      <c r="AJ3311" s="19"/>
      <c r="AK3311" s="19"/>
      <c r="AL3311" s="19"/>
      <c r="AM3311" s="19"/>
      <c r="AN3311" s="19"/>
      <c r="AO3311" s="31">
        <v>383301</v>
      </c>
      <c r="AP3311" s="31">
        <v>1457547</v>
      </c>
      <c r="AQ3311" s="31">
        <v>1627323</v>
      </c>
      <c r="AR3311" s="31">
        <v>1462269</v>
      </c>
      <c r="AS3311" s="31">
        <v>1595366</v>
      </c>
      <c r="AT3311" s="31">
        <v>1513470</v>
      </c>
      <c r="AU3311" s="31">
        <v>1392435</v>
      </c>
      <c r="AV3311" s="31">
        <v>1769679</v>
      </c>
      <c r="AW3311" s="31">
        <v>1603849</v>
      </c>
      <c r="AX3311" s="31">
        <v>146790</v>
      </c>
      <c r="AY3311" s="31">
        <v>106865</v>
      </c>
      <c r="AZ3311" s="31">
        <v>253655</v>
      </c>
    </row>
    <row r="3312" spans="1:52" ht="15" customHeight="1">
      <c r="A3312" s="29" t="s">
        <v>7044</v>
      </c>
      <c r="B3312" s="34">
        <v>36787</v>
      </c>
      <c r="C3312" s="28">
        <v>900</v>
      </c>
      <c r="D3312" s="28">
        <v>52</v>
      </c>
      <c r="E3312" s="28">
        <v>44</v>
      </c>
      <c r="F3312" s="29" t="s">
        <v>2104</v>
      </c>
      <c r="G3312" s="29" t="s">
        <v>3715</v>
      </c>
      <c r="H3312" s="28">
        <v>746</v>
      </c>
      <c r="I3312" s="29" t="s">
        <v>7007</v>
      </c>
      <c r="J3312" s="33" t="s">
        <v>7043</v>
      </c>
      <c r="K3312" s="29" t="s">
        <v>178</v>
      </c>
      <c r="L3312" s="29" t="s">
        <v>7042</v>
      </c>
      <c r="M3312" s="29" t="s">
        <v>3991</v>
      </c>
      <c r="N3312" s="28">
        <v>548489.4</v>
      </c>
      <c r="O3312" s="28">
        <v>6221285</v>
      </c>
      <c r="P3312" s="29" t="s">
        <v>7041</v>
      </c>
      <c r="Q3312" s="32" t="s">
        <v>174</v>
      </c>
      <c r="R3312" s="19"/>
      <c r="S3312" s="19"/>
      <c r="T3312" s="19"/>
      <c r="U3312" s="19"/>
      <c r="V3312" s="19"/>
      <c r="W3312" s="19"/>
      <c r="X3312" s="19"/>
      <c r="Y3312" s="19"/>
      <c r="Z3312" s="19"/>
      <c r="AA3312" s="19"/>
      <c r="AB3312" s="19"/>
      <c r="AC3312" s="19"/>
      <c r="AD3312" s="19"/>
      <c r="AE3312" s="19"/>
      <c r="AF3312" s="19"/>
      <c r="AG3312" s="19"/>
      <c r="AH3312" s="19"/>
      <c r="AI3312" s="19"/>
      <c r="AJ3312" s="19"/>
      <c r="AK3312" s="19"/>
      <c r="AL3312" s="19"/>
      <c r="AM3312" s="19"/>
      <c r="AN3312" s="19"/>
      <c r="AO3312" s="31">
        <v>356555</v>
      </c>
      <c r="AP3312" s="31">
        <v>1355240</v>
      </c>
      <c r="AQ3312" s="31">
        <v>1540038</v>
      </c>
      <c r="AR3312" s="31">
        <v>1355152</v>
      </c>
      <c r="AS3312" s="31">
        <v>1498293</v>
      </c>
      <c r="AT3312" s="31">
        <v>1432061</v>
      </c>
      <c r="AU3312" s="31">
        <v>1295486</v>
      </c>
      <c r="AV3312" s="31">
        <v>1650829</v>
      </c>
      <c r="AW3312" s="31">
        <v>1517352</v>
      </c>
      <c r="AX3312" s="31">
        <v>138125</v>
      </c>
      <c r="AY3312" s="31">
        <v>100560</v>
      </c>
      <c r="AZ3312" s="31">
        <v>238685</v>
      </c>
    </row>
    <row r="3313" spans="1:52" ht="15" customHeight="1">
      <c r="A3313" s="29" t="s">
        <v>7040</v>
      </c>
      <c r="B3313" s="34">
        <v>36787</v>
      </c>
      <c r="C3313" s="28">
        <v>900</v>
      </c>
      <c r="D3313" s="28">
        <v>52</v>
      </c>
      <c r="E3313" s="28">
        <v>44</v>
      </c>
      <c r="F3313" s="29" t="s">
        <v>2104</v>
      </c>
      <c r="G3313" s="29" t="s">
        <v>3715</v>
      </c>
      <c r="H3313" s="28">
        <v>746</v>
      </c>
      <c r="I3313" s="29" t="s">
        <v>7007</v>
      </c>
      <c r="J3313" s="33" t="s">
        <v>7039</v>
      </c>
      <c r="K3313" s="29" t="s">
        <v>178</v>
      </c>
      <c r="L3313" s="29" t="s">
        <v>7035</v>
      </c>
      <c r="M3313" s="29" t="s">
        <v>3437</v>
      </c>
      <c r="N3313" s="28">
        <v>548637.80000000005</v>
      </c>
      <c r="O3313" s="28">
        <v>6221151</v>
      </c>
      <c r="P3313" s="29" t="s">
        <v>7038</v>
      </c>
      <c r="Q3313" s="32" t="s">
        <v>174</v>
      </c>
      <c r="R3313" s="19"/>
      <c r="S3313" s="19"/>
      <c r="T3313" s="19"/>
      <c r="U3313" s="19"/>
      <c r="V3313" s="19"/>
      <c r="W3313" s="19"/>
      <c r="X3313" s="19"/>
      <c r="Y3313" s="19"/>
      <c r="Z3313" s="19"/>
      <c r="AA3313" s="19"/>
      <c r="AB3313" s="19"/>
      <c r="AC3313" s="19"/>
      <c r="AD3313" s="19"/>
      <c r="AE3313" s="19"/>
      <c r="AF3313" s="19"/>
      <c r="AG3313" s="19"/>
      <c r="AH3313" s="19"/>
      <c r="AI3313" s="19"/>
      <c r="AJ3313" s="19"/>
      <c r="AK3313" s="19"/>
      <c r="AL3313" s="19"/>
      <c r="AM3313" s="19"/>
      <c r="AN3313" s="19"/>
      <c r="AO3313" s="31">
        <v>372365</v>
      </c>
      <c r="AP3313" s="31">
        <v>1410293</v>
      </c>
      <c r="AQ3313" s="31">
        <v>1593507</v>
      </c>
      <c r="AR3313" s="31">
        <v>1404827</v>
      </c>
      <c r="AS3313" s="31">
        <v>1503402</v>
      </c>
      <c r="AT3313" s="31">
        <v>1503154</v>
      </c>
      <c r="AU3313" s="31">
        <v>1362186</v>
      </c>
      <c r="AV3313" s="31">
        <v>1725304</v>
      </c>
      <c r="AW3313" s="31">
        <v>1289327</v>
      </c>
      <c r="AX3313" s="31">
        <v>140167</v>
      </c>
      <c r="AY3313" s="31">
        <v>103970</v>
      </c>
      <c r="AZ3313" s="31">
        <v>244137</v>
      </c>
    </row>
    <row r="3314" spans="1:52" ht="15" customHeight="1">
      <c r="A3314" s="29" t="s">
        <v>7037</v>
      </c>
      <c r="B3314" s="34">
        <v>36787</v>
      </c>
      <c r="C3314" s="28">
        <v>900</v>
      </c>
      <c r="D3314" s="28">
        <v>52</v>
      </c>
      <c r="E3314" s="28">
        <v>44</v>
      </c>
      <c r="F3314" s="29" t="s">
        <v>2104</v>
      </c>
      <c r="G3314" s="29" t="s">
        <v>3715</v>
      </c>
      <c r="H3314" s="28">
        <v>746</v>
      </c>
      <c r="I3314" s="29" t="s">
        <v>7007</v>
      </c>
      <c r="J3314" s="33" t="s">
        <v>7036</v>
      </c>
      <c r="K3314" s="29" t="s">
        <v>178</v>
      </c>
      <c r="L3314" s="29" t="s">
        <v>7035</v>
      </c>
      <c r="M3314" s="29" t="s">
        <v>2851</v>
      </c>
      <c r="N3314" s="28">
        <v>548786.30000000005</v>
      </c>
      <c r="O3314" s="28">
        <v>6221017</v>
      </c>
      <c r="P3314" s="29" t="s">
        <v>7034</v>
      </c>
      <c r="Q3314" s="32" t="s">
        <v>174</v>
      </c>
      <c r="R3314" s="19"/>
      <c r="S3314" s="19"/>
      <c r="T3314" s="19"/>
      <c r="U3314" s="19"/>
      <c r="V3314" s="19"/>
      <c r="W3314" s="19"/>
      <c r="X3314" s="19"/>
      <c r="Y3314" s="19"/>
      <c r="Z3314" s="19"/>
      <c r="AA3314" s="19"/>
      <c r="AB3314" s="19"/>
      <c r="AC3314" s="19"/>
      <c r="AD3314" s="19"/>
      <c r="AE3314" s="19"/>
      <c r="AF3314" s="19"/>
      <c r="AG3314" s="19"/>
      <c r="AH3314" s="19"/>
      <c r="AI3314" s="19"/>
      <c r="AJ3314" s="19"/>
      <c r="AK3314" s="19"/>
      <c r="AL3314" s="19"/>
      <c r="AM3314" s="19"/>
      <c r="AN3314" s="19"/>
      <c r="AO3314" s="31">
        <v>363270</v>
      </c>
      <c r="AP3314" s="31">
        <v>1415706</v>
      </c>
      <c r="AQ3314" s="31">
        <v>1617857</v>
      </c>
      <c r="AR3314" s="31">
        <v>1447501</v>
      </c>
      <c r="AS3314" s="31">
        <v>1576970</v>
      </c>
      <c r="AT3314" s="31">
        <v>1515578</v>
      </c>
      <c r="AU3314" s="31">
        <v>1341267</v>
      </c>
      <c r="AV3314" s="31">
        <v>1455466</v>
      </c>
      <c r="AW3314" s="31">
        <v>1556722</v>
      </c>
      <c r="AX3314" s="31">
        <v>145412</v>
      </c>
      <c r="AY3314" s="31">
        <v>104107</v>
      </c>
      <c r="AZ3314" s="31">
        <v>249519</v>
      </c>
    </row>
    <row r="3315" spans="1:52" ht="15" customHeight="1">
      <c r="A3315" s="29" t="s">
        <v>7033</v>
      </c>
      <c r="B3315" s="34">
        <v>36329</v>
      </c>
      <c r="C3315" s="28">
        <v>750</v>
      </c>
      <c r="D3315" s="28">
        <v>48.2</v>
      </c>
      <c r="E3315" s="28">
        <v>43.6</v>
      </c>
      <c r="F3315" s="29" t="s">
        <v>172</v>
      </c>
      <c r="G3315" s="29" t="s">
        <v>7023</v>
      </c>
      <c r="H3315" s="28">
        <v>746</v>
      </c>
      <c r="I3315" s="29" t="s">
        <v>7007</v>
      </c>
      <c r="J3315" s="33" t="s">
        <v>7032</v>
      </c>
      <c r="K3315" s="29" t="s">
        <v>178</v>
      </c>
      <c r="L3315" s="29" t="s">
        <v>7026</v>
      </c>
      <c r="M3315" s="29" t="s">
        <v>7031</v>
      </c>
      <c r="N3315" s="28">
        <v>567411.5</v>
      </c>
      <c r="O3315" s="28">
        <v>6214279</v>
      </c>
      <c r="P3315" s="29" t="s">
        <v>7025</v>
      </c>
      <c r="Q3315" s="32" t="s">
        <v>174</v>
      </c>
      <c r="R3315" s="19"/>
      <c r="S3315" s="19"/>
      <c r="T3315" s="19"/>
      <c r="U3315" s="19"/>
      <c r="V3315" s="19"/>
      <c r="W3315" s="19"/>
      <c r="X3315" s="19"/>
      <c r="Y3315" s="19"/>
      <c r="Z3315" s="19"/>
      <c r="AA3315" s="19"/>
      <c r="AB3315" s="19"/>
      <c r="AC3315" s="19"/>
      <c r="AD3315" s="19"/>
      <c r="AE3315" s="19"/>
      <c r="AF3315" s="19"/>
      <c r="AG3315" s="19"/>
      <c r="AH3315" s="19"/>
      <c r="AI3315" s="19"/>
      <c r="AJ3315" s="19"/>
      <c r="AK3315" s="19"/>
      <c r="AL3315" s="19"/>
      <c r="AM3315" s="19"/>
      <c r="AN3315" s="31">
        <v>752216</v>
      </c>
      <c r="AO3315" s="31">
        <v>1596686</v>
      </c>
      <c r="AP3315" s="31">
        <v>1342555.09765625</v>
      </c>
      <c r="AQ3315" s="31">
        <v>1450427.58984375</v>
      </c>
      <c r="AR3315" s="31">
        <v>1302810.9296875</v>
      </c>
      <c r="AS3315" s="31">
        <v>1450312.671875</v>
      </c>
      <c r="AT3315" s="31">
        <v>1360049.1484375</v>
      </c>
      <c r="AU3315" s="31">
        <v>1261213.578125</v>
      </c>
      <c r="AV3315" s="31">
        <v>1386300.00390625</v>
      </c>
      <c r="AW3315" s="31">
        <v>1392422.58203125</v>
      </c>
      <c r="AX3315" s="31">
        <v>129068.75</v>
      </c>
      <c r="AY3315" s="31">
        <v>91213.1640625</v>
      </c>
      <c r="AZ3315" s="31">
        <v>220281.9140625</v>
      </c>
    </row>
    <row r="3316" spans="1:52" ht="15" customHeight="1">
      <c r="A3316" s="29" t="s">
        <v>7030</v>
      </c>
      <c r="B3316" s="34">
        <v>36329</v>
      </c>
      <c r="C3316" s="28">
        <v>750</v>
      </c>
      <c r="D3316" s="28">
        <v>48</v>
      </c>
      <c r="E3316" s="28">
        <v>45</v>
      </c>
      <c r="F3316" s="29" t="s">
        <v>172</v>
      </c>
      <c r="G3316" s="29" t="s">
        <v>7023</v>
      </c>
      <c r="H3316" s="28">
        <v>746</v>
      </c>
      <c r="I3316" s="29" t="s">
        <v>7007</v>
      </c>
      <c r="J3316" s="33" t="s">
        <v>7029</v>
      </c>
      <c r="K3316" s="29" t="s">
        <v>178</v>
      </c>
      <c r="L3316" s="29" t="s">
        <v>7026</v>
      </c>
      <c r="M3316" s="29" t="s">
        <v>2473</v>
      </c>
      <c r="N3316" s="28">
        <v>567319.80000000005</v>
      </c>
      <c r="O3316" s="28">
        <v>6214407</v>
      </c>
      <c r="P3316" s="29" t="s">
        <v>7025</v>
      </c>
      <c r="Q3316" s="32" t="s">
        <v>174</v>
      </c>
      <c r="R3316" s="19"/>
      <c r="S3316" s="19"/>
      <c r="T3316" s="19"/>
      <c r="U3316" s="19"/>
      <c r="V3316" s="19"/>
      <c r="W3316" s="19"/>
      <c r="X3316" s="19"/>
      <c r="Y3316" s="19"/>
      <c r="Z3316" s="19"/>
      <c r="AA3316" s="19"/>
      <c r="AB3316" s="19"/>
      <c r="AC3316" s="19"/>
      <c r="AD3316" s="19"/>
      <c r="AE3316" s="19"/>
      <c r="AF3316" s="19"/>
      <c r="AG3316" s="19"/>
      <c r="AH3316" s="19"/>
      <c r="AI3316" s="19"/>
      <c r="AJ3316" s="19"/>
      <c r="AK3316" s="19"/>
      <c r="AL3316" s="19"/>
      <c r="AM3316" s="19"/>
      <c r="AN3316" s="31">
        <v>680220</v>
      </c>
      <c r="AO3316" s="31">
        <v>1608554</v>
      </c>
      <c r="AP3316" s="31">
        <v>1316732.09765625</v>
      </c>
      <c r="AQ3316" s="31">
        <v>1450427.58984375</v>
      </c>
      <c r="AR3316" s="31">
        <v>1302810.9296875</v>
      </c>
      <c r="AS3316" s="31">
        <v>1450312.671875</v>
      </c>
      <c r="AT3316" s="31">
        <v>1360049.1484375</v>
      </c>
      <c r="AU3316" s="31">
        <v>1261213.578125</v>
      </c>
      <c r="AV3316" s="31">
        <v>1386300.00390625</v>
      </c>
      <c r="AW3316" s="31">
        <v>1392422.58203125</v>
      </c>
      <c r="AX3316" s="31">
        <v>129068.75</v>
      </c>
      <c r="AY3316" s="31">
        <v>91213.1640625</v>
      </c>
      <c r="AZ3316" s="31">
        <v>220281.9140625</v>
      </c>
    </row>
    <row r="3317" spans="1:52" ht="15" customHeight="1">
      <c r="A3317" s="29" t="s">
        <v>7028</v>
      </c>
      <c r="B3317" s="34">
        <v>36329</v>
      </c>
      <c r="C3317" s="28">
        <v>750</v>
      </c>
      <c r="D3317" s="28">
        <v>48.2</v>
      </c>
      <c r="E3317" s="28">
        <v>45</v>
      </c>
      <c r="F3317" s="29" t="s">
        <v>172</v>
      </c>
      <c r="G3317" s="29" t="s">
        <v>7023</v>
      </c>
      <c r="H3317" s="28">
        <v>746</v>
      </c>
      <c r="I3317" s="29" t="s">
        <v>7007</v>
      </c>
      <c r="J3317" s="33" t="s">
        <v>7027</v>
      </c>
      <c r="K3317" s="29" t="s">
        <v>178</v>
      </c>
      <c r="L3317" s="29" t="s">
        <v>7026</v>
      </c>
      <c r="M3317" s="29" t="s">
        <v>2255</v>
      </c>
      <c r="N3317" s="28">
        <v>567228.5</v>
      </c>
      <c r="O3317" s="28">
        <v>6214524</v>
      </c>
      <c r="P3317" s="29" t="s">
        <v>7025</v>
      </c>
      <c r="Q3317" s="32" t="s">
        <v>174</v>
      </c>
      <c r="R3317" s="19"/>
      <c r="S3317" s="19"/>
      <c r="T3317" s="19"/>
      <c r="U3317" s="19"/>
      <c r="V3317" s="19"/>
      <c r="W3317" s="19"/>
      <c r="X3317" s="19"/>
      <c r="Y3317" s="19"/>
      <c r="Z3317" s="19"/>
      <c r="AA3317" s="19"/>
      <c r="AB3317" s="19"/>
      <c r="AC3317" s="19"/>
      <c r="AD3317" s="19"/>
      <c r="AE3317" s="19"/>
      <c r="AF3317" s="19"/>
      <c r="AG3317" s="19"/>
      <c r="AH3317" s="19"/>
      <c r="AI3317" s="19"/>
      <c r="AJ3317" s="19"/>
      <c r="AK3317" s="19"/>
      <c r="AL3317" s="19"/>
      <c r="AM3317" s="19"/>
      <c r="AN3317" s="31">
        <v>650884</v>
      </c>
      <c r="AO3317" s="31">
        <v>1213111</v>
      </c>
      <c r="AP3317" s="31">
        <v>1287907.09765625</v>
      </c>
      <c r="AQ3317" s="31">
        <v>1450427.58984375</v>
      </c>
      <c r="AR3317" s="31">
        <v>1302810.9296875</v>
      </c>
      <c r="AS3317" s="31">
        <v>1450312.671875</v>
      </c>
      <c r="AT3317" s="31">
        <v>1360049.1484375</v>
      </c>
      <c r="AU3317" s="31">
        <v>1261213.578125</v>
      </c>
      <c r="AV3317" s="31">
        <v>1386300.00390625</v>
      </c>
      <c r="AW3317" s="31">
        <v>1392422.58203125</v>
      </c>
      <c r="AX3317" s="31">
        <v>129068.75</v>
      </c>
      <c r="AY3317" s="31">
        <v>91213.1640625</v>
      </c>
      <c r="AZ3317" s="31">
        <v>220281.9140625</v>
      </c>
    </row>
    <row r="3318" spans="1:52" ht="15" customHeight="1">
      <c r="A3318" s="29" t="s">
        <v>7024</v>
      </c>
      <c r="B3318" s="34">
        <v>36426</v>
      </c>
      <c r="C3318" s="28">
        <v>660</v>
      </c>
      <c r="D3318" s="28">
        <v>47</v>
      </c>
      <c r="E3318" s="28">
        <v>45</v>
      </c>
      <c r="F3318" s="29" t="s">
        <v>242</v>
      </c>
      <c r="G3318" s="29" t="s">
        <v>2129</v>
      </c>
      <c r="H3318" s="28">
        <v>746</v>
      </c>
      <c r="I3318" s="29" t="s">
        <v>7007</v>
      </c>
      <c r="J3318" s="33" t="s">
        <v>7022</v>
      </c>
      <c r="K3318" s="29" t="s">
        <v>178</v>
      </c>
      <c r="L3318" s="29" t="s">
        <v>7005</v>
      </c>
      <c r="M3318" s="29" t="s">
        <v>2532</v>
      </c>
      <c r="N3318" s="28">
        <v>557951.4</v>
      </c>
      <c r="O3318" s="28">
        <v>6215761</v>
      </c>
      <c r="P3318" s="29" t="s">
        <v>7019</v>
      </c>
      <c r="Q3318" s="32" t="s">
        <v>174</v>
      </c>
      <c r="R3318" s="19"/>
      <c r="S3318" s="19"/>
      <c r="T3318" s="19"/>
      <c r="U3318" s="19"/>
      <c r="V3318" s="19"/>
      <c r="W3318" s="19"/>
      <c r="X3318" s="19"/>
      <c r="Y3318" s="19"/>
      <c r="Z3318" s="19"/>
      <c r="AA3318" s="19"/>
      <c r="AB3318" s="19"/>
      <c r="AC3318" s="19"/>
      <c r="AD3318" s="19"/>
      <c r="AE3318" s="19"/>
      <c r="AF3318" s="19"/>
      <c r="AG3318" s="19"/>
      <c r="AH3318" s="19"/>
      <c r="AI3318" s="19"/>
      <c r="AJ3318" s="19"/>
      <c r="AK3318" s="19"/>
      <c r="AL3318" s="19"/>
      <c r="AM3318" s="19"/>
      <c r="AN3318" s="31">
        <v>226585</v>
      </c>
      <c r="AO3318" s="31">
        <v>1269145</v>
      </c>
      <c r="AP3318" s="31">
        <v>1029916.5</v>
      </c>
      <c r="AQ3318" s="31">
        <v>1156478.75</v>
      </c>
      <c r="AR3318" s="31">
        <v>1036384.125</v>
      </c>
      <c r="AS3318" s="31">
        <v>1165724.5</v>
      </c>
      <c r="AT3318" s="31">
        <v>1092285.875</v>
      </c>
      <c r="AU3318" s="31">
        <v>982678</v>
      </c>
      <c r="AV3318" s="31">
        <v>1253602.375</v>
      </c>
      <c r="AW3318" s="31">
        <v>1131982.25</v>
      </c>
      <c r="AX3318" s="31">
        <v>111330.875</v>
      </c>
      <c r="AY3318" s="31">
        <v>75424</v>
      </c>
      <c r="AZ3318" s="31">
        <v>186754.875</v>
      </c>
    </row>
    <row r="3319" spans="1:52" ht="15" customHeight="1">
      <c r="A3319" s="29" t="s">
        <v>7021</v>
      </c>
      <c r="B3319" s="34">
        <v>36516</v>
      </c>
      <c r="C3319" s="28">
        <v>660</v>
      </c>
      <c r="D3319" s="28">
        <v>47</v>
      </c>
      <c r="E3319" s="28">
        <v>45</v>
      </c>
      <c r="F3319" s="29" t="s">
        <v>242</v>
      </c>
      <c r="G3319" s="29" t="s">
        <v>2129</v>
      </c>
      <c r="H3319" s="28">
        <v>746</v>
      </c>
      <c r="I3319" s="29" t="s">
        <v>7007</v>
      </c>
      <c r="J3319" s="33" t="s">
        <v>7020</v>
      </c>
      <c r="K3319" s="29" t="s">
        <v>178</v>
      </c>
      <c r="L3319" s="29" t="s">
        <v>7005</v>
      </c>
      <c r="M3319" s="29" t="s">
        <v>683</v>
      </c>
      <c r="N3319" s="28">
        <v>557808.30000000005</v>
      </c>
      <c r="O3319" s="28">
        <v>6215922</v>
      </c>
      <c r="P3319" s="29" t="s">
        <v>7019</v>
      </c>
      <c r="Q3319" s="32" t="s">
        <v>174</v>
      </c>
      <c r="R3319" s="19"/>
      <c r="S3319" s="19"/>
      <c r="T3319" s="19"/>
      <c r="U3319" s="19"/>
      <c r="V3319" s="19"/>
      <c r="W3319" s="19"/>
      <c r="X3319" s="19"/>
      <c r="Y3319" s="19"/>
      <c r="Z3319" s="19"/>
      <c r="AA3319" s="19"/>
      <c r="AB3319" s="19"/>
      <c r="AC3319" s="19"/>
      <c r="AD3319" s="19"/>
      <c r="AE3319" s="19"/>
      <c r="AF3319" s="19"/>
      <c r="AG3319" s="19"/>
      <c r="AH3319" s="19"/>
      <c r="AI3319" s="19"/>
      <c r="AJ3319" s="19"/>
      <c r="AK3319" s="19"/>
      <c r="AL3319" s="19"/>
      <c r="AM3319" s="19"/>
      <c r="AN3319" s="31">
        <v>226585</v>
      </c>
      <c r="AO3319" s="31">
        <v>1269145</v>
      </c>
      <c r="AP3319" s="31">
        <v>1029916.5</v>
      </c>
      <c r="AQ3319" s="31">
        <v>1156478.75</v>
      </c>
      <c r="AR3319" s="31">
        <v>1036384.125</v>
      </c>
      <c r="AS3319" s="31">
        <v>1165724.5</v>
      </c>
      <c r="AT3319" s="31">
        <v>1092285.875</v>
      </c>
      <c r="AU3319" s="31">
        <v>982678</v>
      </c>
      <c r="AV3319" s="31">
        <v>1253602.375</v>
      </c>
      <c r="AW3319" s="31">
        <v>1131982.25</v>
      </c>
      <c r="AX3319" s="31">
        <v>111330.875</v>
      </c>
      <c r="AY3319" s="31">
        <v>75424</v>
      </c>
      <c r="AZ3319" s="31">
        <v>186754.875</v>
      </c>
    </row>
    <row r="3320" spans="1:52" ht="15" customHeight="1">
      <c r="A3320" s="29" t="s">
        <v>7018</v>
      </c>
      <c r="B3320" s="34">
        <v>36427</v>
      </c>
      <c r="C3320" s="28">
        <v>660</v>
      </c>
      <c r="D3320" s="28">
        <v>47</v>
      </c>
      <c r="E3320" s="28">
        <v>45</v>
      </c>
      <c r="F3320" s="29" t="s">
        <v>242</v>
      </c>
      <c r="G3320" s="29" t="s">
        <v>2129</v>
      </c>
      <c r="H3320" s="28">
        <v>746</v>
      </c>
      <c r="I3320" s="29" t="s">
        <v>7007</v>
      </c>
      <c r="J3320" s="33" t="s">
        <v>7017</v>
      </c>
      <c r="K3320" s="29" t="s">
        <v>178</v>
      </c>
      <c r="L3320" s="29" t="s">
        <v>7016</v>
      </c>
      <c r="M3320" s="29" t="s">
        <v>2275</v>
      </c>
      <c r="N3320" s="28">
        <v>554954.80000000005</v>
      </c>
      <c r="O3320" s="28">
        <v>6214280</v>
      </c>
      <c r="P3320" s="29" t="s">
        <v>7009</v>
      </c>
      <c r="Q3320" s="32" t="s">
        <v>174</v>
      </c>
      <c r="R3320" s="19"/>
      <c r="S3320" s="19"/>
      <c r="T3320" s="19"/>
      <c r="U3320" s="19"/>
      <c r="V3320" s="19"/>
      <c r="W3320" s="19"/>
      <c r="X3320" s="19"/>
      <c r="Y3320" s="19"/>
      <c r="Z3320" s="19"/>
      <c r="AA3320" s="19"/>
      <c r="AB3320" s="19"/>
      <c r="AC3320" s="19"/>
      <c r="AD3320" s="19"/>
      <c r="AE3320" s="19"/>
      <c r="AF3320" s="19"/>
      <c r="AG3320" s="19"/>
      <c r="AH3320" s="19"/>
      <c r="AI3320" s="19"/>
      <c r="AJ3320" s="19"/>
      <c r="AK3320" s="19"/>
      <c r="AL3320" s="19"/>
      <c r="AM3320" s="19"/>
      <c r="AN3320" s="31">
        <v>438313</v>
      </c>
      <c r="AO3320" s="31">
        <v>1292095</v>
      </c>
      <c r="AP3320" s="31">
        <v>1100220.5859375</v>
      </c>
      <c r="AQ3320" s="31">
        <v>1185897.48046875</v>
      </c>
      <c r="AR3320" s="31">
        <v>1059122.0859375</v>
      </c>
      <c r="AS3320" s="31">
        <v>1163179.6796875</v>
      </c>
      <c r="AT3320" s="31">
        <v>1144823.15625</v>
      </c>
      <c r="AU3320" s="31">
        <v>994957.2421875</v>
      </c>
      <c r="AV3320" s="31">
        <v>1242283.75</v>
      </c>
      <c r="AW3320" s="31">
        <v>1157036.109375</v>
      </c>
      <c r="AX3320" s="31">
        <v>108623.8359375</v>
      </c>
      <c r="AY3320" s="31">
        <v>75602.6640625</v>
      </c>
      <c r="AZ3320" s="31">
        <v>184226.5</v>
      </c>
    </row>
    <row r="3321" spans="1:52" ht="15" customHeight="1">
      <c r="A3321" s="29" t="s">
        <v>7015</v>
      </c>
      <c r="B3321" s="34">
        <v>36427</v>
      </c>
      <c r="C3321" s="28">
        <v>660</v>
      </c>
      <c r="D3321" s="28">
        <v>47</v>
      </c>
      <c r="E3321" s="28">
        <v>45</v>
      </c>
      <c r="F3321" s="29" t="s">
        <v>242</v>
      </c>
      <c r="G3321" s="29" t="s">
        <v>2129</v>
      </c>
      <c r="H3321" s="28">
        <v>746</v>
      </c>
      <c r="I3321" s="29" t="s">
        <v>7007</v>
      </c>
      <c r="J3321" s="33" t="s">
        <v>7014</v>
      </c>
      <c r="K3321" s="29" t="s">
        <v>178</v>
      </c>
      <c r="L3321" s="29" t="s">
        <v>7013</v>
      </c>
      <c r="M3321" s="29" t="s">
        <v>176</v>
      </c>
      <c r="N3321" s="28">
        <v>554900.80000000005</v>
      </c>
      <c r="O3321" s="28">
        <v>6214508</v>
      </c>
      <c r="P3321" s="29" t="s">
        <v>7009</v>
      </c>
      <c r="Q3321" s="32" t="s">
        <v>174</v>
      </c>
      <c r="R3321" s="19"/>
      <c r="S3321" s="19"/>
      <c r="T3321" s="19"/>
      <c r="U3321" s="19"/>
      <c r="V3321" s="19"/>
      <c r="W3321" s="19"/>
      <c r="X3321" s="19"/>
      <c r="Y3321" s="19"/>
      <c r="Z3321" s="19"/>
      <c r="AA3321" s="19"/>
      <c r="AB3321" s="19"/>
      <c r="AC3321" s="19"/>
      <c r="AD3321" s="19"/>
      <c r="AE3321" s="19"/>
      <c r="AF3321" s="19"/>
      <c r="AG3321" s="19"/>
      <c r="AH3321" s="19"/>
      <c r="AI3321" s="19"/>
      <c r="AJ3321" s="19"/>
      <c r="AK3321" s="19"/>
      <c r="AL3321" s="19"/>
      <c r="AM3321" s="19"/>
      <c r="AN3321" s="31">
        <v>438313</v>
      </c>
      <c r="AO3321" s="31">
        <v>1277626</v>
      </c>
      <c r="AP3321" s="31">
        <v>1097321.5859375</v>
      </c>
      <c r="AQ3321" s="31">
        <v>1185897.48046875</v>
      </c>
      <c r="AR3321" s="31">
        <v>1059122.0859375</v>
      </c>
      <c r="AS3321" s="31">
        <v>1163179.6796875</v>
      </c>
      <c r="AT3321" s="31">
        <v>1144823.15625</v>
      </c>
      <c r="AU3321" s="31">
        <v>994957.2421875</v>
      </c>
      <c r="AV3321" s="31">
        <v>1242283.75</v>
      </c>
      <c r="AW3321" s="31">
        <v>1157036.109375</v>
      </c>
      <c r="AX3321" s="31">
        <v>108623.8359375</v>
      </c>
      <c r="AY3321" s="31">
        <v>75602.6640625</v>
      </c>
      <c r="AZ3321" s="31">
        <v>184226.5</v>
      </c>
    </row>
    <row r="3322" spans="1:52" ht="15" customHeight="1">
      <c r="A3322" s="29" t="s">
        <v>7012</v>
      </c>
      <c r="B3322" s="34">
        <v>36427</v>
      </c>
      <c r="C3322" s="28">
        <v>660</v>
      </c>
      <c r="D3322" s="28">
        <v>47</v>
      </c>
      <c r="E3322" s="28">
        <v>43.7</v>
      </c>
      <c r="F3322" s="29" t="s">
        <v>242</v>
      </c>
      <c r="G3322" s="29" t="s">
        <v>2129</v>
      </c>
      <c r="H3322" s="28">
        <v>746</v>
      </c>
      <c r="I3322" s="29" t="s">
        <v>7007</v>
      </c>
      <c r="J3322" s="33" t="s">
        <v>7011</v>
      </c>
      <c r="K3322" s="29" t="s">
        <v>178</v>
      </c>
      <c r="L3322" s="29" t="s">
        <v>7010</v>
      </c>
      <c r="M3322" s="29" t="s">
        <v>3991</v>
      </c>
      <c r="N3322" s="28">
        <v>554845.19999999995</v>
      </c>
      <c r="O3322" s="28">
        <v>6214744</v>
      </c>
      <c r="P3322" s="29" t="s">
        <v>7009</v>
      </c>
      <c r="Q3322" s="32" t="s">
        <v>174</v>
      </c>
      <c r="R3322" s="19"/>
      <c r="S3322" s="19"/>
      <c r="T3322" s="19"/>
      <c r="U3322" s="19"/>
      <c r="V3322" s="19"/>
      <c r="W3322" s="19"/>
      <c r="X3322" s="19"/>
      <c r="Y3322" s="19"/>
      <c r="Z3322" s="19"/>
      <c r="AA3322" s="19"/>
      <c r="AB3322" s="19"/>
      <c r="AC3322" s="19"/>
      <c r="AD3322" s="19"/>
      <c r="AE3322" s="19"/>
      <c r="AF3322" s="19"/>
      <c r="AG3322" s="19"/>
      <c r="AH3322" s="19"/>
      <c r="AI3322" s="19"/>
      <c r="AJ3322" s="19"/>
      <c r="AK3322" s="19"/>
      <c r="AL3322" s="19"/>
      <c r="AM3322" s="19"/>
      <c r="AN3322" s="31">
        <v>438314</v>
      </c>
      <c r="AO3322" s="31">
        <v>1318839</v>
      </c>
      <c r="AP3322" s="31">
        <v>1106051.5859375</v>
      </c>
      <c r="AQ3322" s="31">
        <v>1185897.48046875</v>
      </c>
      <c r="AR3322" s="31">
        <v>1059122.0859375</v>
      </c>
      <c r="AS3322" s="31">
        <v>1163179.6796875</v>
      </c>
      <c r="AT3322" s="31">
        <v>1144823.15625</v>
      </c>
      <c r="AU3322" s="31">
        <v>994957.2421875</v>
      </c>
      <c r="AV3322" s="31">
        <v>1242283.75</v>
      </c>
      <c r="AW3322" s="31">
        <v>1157036.109375</v>
      </c>
      <c r="AX3322" s="31">
        <v>108623.8359375</v>
      </c>
      <c r="AY3322" s="31">
        <v>75602.6640625</v>
      </c>
      <c r="AZ3322" s="31">
        <v>184226.5</v>
      </c>
    </row>
    <row r="3323" spans="1:52" ht="15" customHeight="1">
      <c r="A3323" s="29" t="s">
        <v>7008</v>
      </c>
      <c r="B3323" s="34">
        <v>37341</v>
      </c>
      <c r="C3323" s="28">
        <v>660</v>
      </c>
      <c r="D3323" s="28">
        <v>47</v>
      </c>
      <c r="E3323" s="28">
        <v>45</v>
      </c>
      <c r="F3323" s="29" t="s">
        <v>242</v>
      </c>
      <c r="G3323" s="29" t="s">
        <v>2129</v>
      </c>
      <c r="H3323" s="28">
        <v>746</v>
      </c>
      <c r="I3323" s="29" t="s">
        <v>7007</v>
      </c>
      <c r="J3323" s="33" t="s">
        <v>7006</v>
      </c>
      <c r="K3323" s="29" t="s">
        <v>178</v>
      </c>
      <c r="L3323" s="29" t="s">
        <v>7005</v>
      </c>
      <c r="M3323" s="29" t="s">
        <v>7004</v>
      </c>
      <c r="N3323" s="28">
        <v>557666.1</v>
      </c>
      <c r="O3323" s="28">
        <v>6216080</v>
      </c>
      <c r="P3323" s="29" t="s">
        <v>7003</v>
      </c>
      <c r="Q3323" s="32" t="s">
        <v>174</v>
      </c>
      <c r="R3323" s="19"/>
      <c r="S3323" s="19"/>
      <c r="T3323" s="19"/>
      <c r="U3323" s="19"/>
      <c r="V3323" s="19"/>
      <c r="W3323" s="19"/>
      <c r="X3323" s="19"/>
      <c r="Y3323" s="19"/>
      <c r="Z3323" s="19"/>
      <c r="AA3323" s="19"/>
      <c r="AB3323" s="19"/>
      <c r="AC3323" s="19"/>
      <c r="AD3323" s="19"/>
      <c r="AE3323" s="19"/>
      <c r="AF3323" s="19"/>
      <c r="AG3323" s="19"/>
      <c r="AH3323" s="19"/>
      <c r="AI3323" s="19"/>
      <c r="AJ3323" s="19"/>
      <c r="AK3323" s="19"/>
      <c r="AL3323" s="19"/>
      <c r="AM3323" s="19"/>
      <c r="AN3323" s="19"/>
      <c r="AO3323" s="19"/>
      <c r="AP3323" s="19"/>
      <c r="AQ3323" s="31">
        <v>723523</v>
      </c>
      <c r="AR3323" s="31">
        <v>1045263</v>
      </c>
      <c r="AS3323" s="31">
        <v>1141944.75</v>
      </c>
      <c r="AT3323" s="31">
        <v>1083966.25</v>
      </c>
      <c r="AU3323" s="31">
        <v>1016164.3515625</v>
      </c>
      <c r="AV3323" s="31">
        <v>1251470.5</v>
      </c>
      <c r="AW3323" s="31">
        <v>1201423.8515625</v>
      </c>
      <c r="AX3323" s="31">
        <v>112310.75</v>
      </c>
      <c r="AY3323" s="31">
        <v>80518.5</v>
      </c>
      <c r="AZ3323" s="31">
        <v>192829.25</v>
      </c>
    </row>
    <row r="3324" spans="1:52" ht="15" customHeight="1">
      <c r="A3324" s="29" t="s">
        <v>7002</v>
      </c>
      <c r="B3324" s="34">
        <v>35419</v>
      </c>
      <c r="C3324" s="28">
        <v>600</v>
      </c>
      <c r="D3324" s="28">
        <v>44</v>
      </c>
      <c r="E3324" s="28">
        <v>40</v>
      </c>
      <c r="F3324" s="29" t="s">
        <v>220</v>
      </c>
      <c r="G3324" s="29" t="s">
        <v>6991</v>
      </c>
      <c r="H3324" s="28">
        <v>751</v>
      </c>
      <c r="I3324" s="29" t="s">
        <v>130</v>
      </c>
      <c r="J3324" s="33" t="s">
        <v>7001</v>
      </c>
      <c r="K3324" s="29" t="s">
        <v>178</v>
      </c>
      <c r="L3324" s="29" t="s">
        <v>6994</v>
      </c>
      <c r="M3324" s="29" t="s">
        <v>1247</v>
      </c>
      <c r="N3324" s="28">
        <v>580232.5</v>
      </c>
      <c r="O3324" s="28">
        <v>6238396</v>
      </c>
      <c r="P3324" s="29" t="s">
        <v>7000</v>
      </c>
      <c r="Q3324" s="32" t="s">
        <v>207</v>
      </c>
      <c r="R3324" s="19"/>
      <c r="S3324" s="19"/>
      <c r="T3324" s="19"/>
      <c r="U3324" s="19"/>
      <c r="V3324" s="19"/>
      <c r="W3324" s="19"/>
      <c r="X3324" s="19"/>
      <c r="Y3324" s="19"/>
      <c r="Z3324" s="19"/>
      <c r="AA3324" s="19"/>
      <c r="AB3324" s="19"/>
      <c r="AC3324" s="19"/>
      <c r="AD3324" s="19"/>
      <c r="AE3324" s="19"/>
      <c r="AF3324" s="19"/>
      <c r="AG3324" s="19"/>
      <c r="AH3324" s="19"/>
      <c r="AI3324" s="19"/>
      <c r="AJ3324" s="19"/>
      <c r="AK3324" s="31">
        <v>0</v>
      </c>
      <c r="AL3324" s="31">
        <v>1271594</v>
      </c>
      <c r="AM3324" s="31">
        <v>1349928</v>
      </c>
      <c r="AN3324" s="31">
        <v>1135019</v>
      </c>
      <c r="AO3324" s="31">
        <v>1292305</v>
      </c>
      <c r="AP3324" s="31">
        <v>1129755</v>
      </c>
      <c r="AQ3324" s="31">
        <v>1154474</v>
      </c>
      <c r="AR3324" s="31">
        <v>1105638.1640625</v>
      </c>
      <c r="AS3324" s="31">
        <v>1155318.703125</v>
      </c>
      <c r="AT3324" s="31">
        <v>1181942.51171875</v>
      </c>
      <c r="AU3324" s="31">
        <v>1003410.904296875</v>
      </c>
      <c r="AV3324" s="31">
        <v>1294984.8671875</v>
      </c>
      <c r="AW3324" s="31">
        <v>1142919.353515625</v>
      </c>
      <c r="AX3324" s="31">
        <v>124229.328125</v>
      </c>
      <c r="AY3324" s="31">
        <v>79418.7890625</v>
      </c>
      <c r="AZ3324" s="31">
        <v>203648.1171875</v>
      </c>
    </row>
    <row r="3325" spans="1:52" ht="15" customHeight="1">
      <c r="A3325" s="29" t="s">
        <v>6999</v>
      </c>
      <c r="B3325" s="34">
        <v>35419</v>
      </c>
      <c r="C3325" s="28">
        <v>600</v>
      </c>
      <c r="D3325" s="28">
        <v>44</v>
      </c>
      <c r="E3325" s="28">
        <v>38.4</v>
      </c>
      <c r="F3325" s="29" t="s">
        <v>220</v>
      </c>
      <c r="G3325" s="29" t="s">
        <v>6991</v>
      </c>
      <c r="H3325" s="28">
        <v>751</v>
      </c>
      <c r="I3325" s="29" t="s">
        <v>130</v>
      </c>
      <c r="J3325" s="33" t="s">
        <v>6998</v>
      </c>
      <c r="K3325" s="29" t="s">
        <v>178</v>
      </c>
      <c r="L3325" s="29" t="s">
        <v>6994</v>
      </c>
      <c r="M3325" s="29" t="s">
        <v>1247</v>
      </c>
      <c r="N3325" s="28">
        <v>580369.30000000005</v>
      </c>
      <c r="O3325" s="28">
        <v>6238875</v>
      </c>
      <c r="P3325" s="29" t="s">
        <v>6997</v>
      </c>
      <c r="Q3325" s="32" t="s">
        <v>207</v>
      </c>
      <c r="R3325" s="19"/>
      <c r="S3325" s="19"/>
      <c r="T3325" s="19"/>
      <c r="U3325" s="19"/>
      <c r="V3325" s="19"/>
      <c r="W3325" s="19"/>
      <c r="X3325" s="19"/>
      <c r="Y3325" s="19"/>
      <c r="Z3325" s="19"/>
      <c r="AA3325" s="19"/>
      <c r="AB3325" s="19"/>
      <c r="AC3325" s="19"/>
      <c r="AD3325" s="19"/>
      <c r="AE3325" s="19"/>
      <c r="AF3325" s="19"/>
      <c r="AG3325" s="19"/>
      <c r="AH3325" s="19"/>
      <c r="AI3325" s="19"/>
      <c r="AJ3325" s="19"/>
      <c r="AK3325" s="31">
        <v>0</v>
      </c>
      <c r="AL3325" s="31">
        <v>1189013</v>
      </c>
      <c r="AM3325" s="31">
        <v>1275178</v>
      </c>
      <c r="AN3325" s="31">
        <v>1094006</v>
      </c>
      <c r="AO3325" s="31">
        <v>1216290</v>
      </c>
      <c r="AP3325" s="31">
        <v>1049329</v>
      </c>
      <c r="AQ3325" s="31">
        <v>1060974</v>
      </c>
      <c r="AR3325" s="31">
        <v>980943.5078125</v>
      </c>
      <c r="AS3325" s="31">
        <v>1101265.85546875</v>
      </c>
      <c r="AT3325" s="31">
        <v>1080911.91015625</v>
      </c>
      <c r="AU3325" s="31">
        <v>913908.71875</v>
      </c>
      <c r="AV3325" s="31">
        <v>968944.55078125</v>
      </c>
      <c r="AW3325" s="31">
        <v>1001882.9765625</v>
      </c>
      <c r="AX3325" s="31">
        <v>116720.5625</v>
      </c>
      <c r="AY3325" s="31">
        <v>61652.25</v>
      </c>
      <c r="AZ3325" s="31">
        <v>178372.8125</v>
      </c>
    </row>
    <row r="3326" spans="1:52" ht="15" customHeight="1">
      <c r="A3326" s="29" t="s">
        <v>6996</v>
      </c>
      <c r="B3326" s="34">
        <v>35447</v>
      </c>
      <c r="C3326" s="28">
        <v>600</v>
      </c>
      <c r="D3326" s="28">
        <v>44</v>
      </c>
      <c r="E3326" s="28">
        <v>40</v>
      </c>
      <c r="F3326" s="29" t="s">
        <v>220</v>
      </c>
      <c r="G3326" s="29" t="s">
        <v>6991</v>
      </c>
      <c r="H3326" s="28">
        <v>751</v>
      </c>
      <c r="I3326" s="29" t="s">
        <v>130</v>
      </c>
      <c r="J3326" s="33" t="s">
        <v>6995</v>
      </c>
      <c r="K3326" s="29" t="s">
        <v>178</v>
      </c>
      <c r="L3326" s="29" t="s">
        <v>6994</v>
      </c>
      <c r="M3326" s="29" t="s">
        <v>1247</v>
      </c>
      <c r="N3326" s="28">
        <v>580297.6</v>
      </c>
      <c r="O3326" s="28">
        <v>6238638</v>
      </c>
      <c r="P3326" s="29" t="s">
        <v>6993</v>
      </c>
      <c r="Q3326" s="32" t="s">
        <v>207</v>
      </c>
      <c r="R3326" s="19"/>
      <c r="S3326" s="19"/>
      <c r="T3326" s="19"/>
      <c r="U3326" s="19"/>
      <c r="V3326" s="19"/>
      <c r="W3326" s="19"/>
      <c r="X3326" s="19"/>
      <c r="Y3326" s="19"/>
      <c r="Z3326" s="19"/>
      <c r="AA3326" s="19"/>
      <c r="AB3326" s="19"/>
      <c r="AC3326" s="19"/>
      <c r="AD3326" s="19"/>
      <c r="AE3326" s="19"/>
      <c r="AF3326" s="19"/>
      <c r="AG3326" s="19"/>
      <c r="AH3326" s="19"/>
      <c r="AI3326" s="19"/>
      <c r="AJ3326" s="19"/>
      <c r="AK3326" s="19"/>
      <c r="AL3326" s="31">
        <v>1258242</v>
      </c>
      <c r="AM3326" s="31">
        <v>1385118</v>
      </c>
      <c r="AN3326" s="31">
        <v>1168990</v>
      </c>
      <c r="AO3326" s="31">
        <v>1327895</v>
      </c>
      <c r="AP3326" s="31">
        <v>1139614</v>
      </c>
      <c r="AQ3326" s="31">
        <v>1164707</v>
      </c>
      <c r="AR3326" s="31">
        <v>1120844.21875</v>
      </c>
      <c r="AS3326" s="31">
        <v>1199809.24609375</v>
      </c>
      <c r="AT3326" s="31">
        <v>1203835.296875</v>
      </c>
      <c r="AU3326" s="31">
        <v>1002842.51953125</v>
      </c>
      <c r="AV3326" s="31">
        <v>1295295.53515625</v>
      </c>
      <c r="AW3326" s="31">
        <v>1168427.6953125</v>
      </c>
      <c r="AX3326" s="31">
        <v>125941.75</v>
      </c>
      <c r="AY3326" s="31">
        <v>79835.578125</v>
      </c>
      <c r="AZ3326" s="31">
        <v>205777.328125</v>
      </c>
    </row>
    <row r="3327" spans="1:52" ht="15" customHeight="1">
      <c r="A3327" s="29" t="s">
        <v>6992</v>
      </c>
      <c r="B3327" s="34">
        <v>36784</v>
      </c>
      <c r="C3327" s="28">
        <v>660</v>
      </c>
      <c r="D3327" s="28">
        <v>47</v>
      </c>
      <c r="E3327" s="28">
        <v>40</v>
      </c>
      <c r="F3327" s="29" t="s">
        <v>220</v>
      </c>
      <c r="G3327" s="29" t="s">
        <v>2168</v>
      </c>
      <c r="H3327" s="28">
        <v>751</v>
      </c>
      <c r="I3327" s="29" t="s">
        <v>130</v>
      </c>
      <c r="J3327" s="33" t="s">
        <v>6990</v>
      </c>
      <c r="K3327" s="29" t="s">
        <v>178</v>
      </c>
      <c r="L3327" s="29" t="s">
        <v>6962</v>
      </c>
      <c r="M3327" s="29" t="s">
        <v>216</v>
      </c>
      <c r="N3327" s="28">
        <v>576129.1</v>
      </c>
      <c r="O3327" s="28">
        <v>6239180</v>
      </c>
      <c r="P3327" s="29" t="s">
        <v>6981</v>
      </c>
      <c r="Q3327" s="32" t="s">
        <v>174</v>
      </c>
      <c r="R3327" s="19"/>
      <c r="S3327" s="19"/>
      <c r="T3327" s="19"/>
      <c r="U3327" s="19"/>
      <c r="V3327" s="19"/>
      <c r="W3327" s="19"/>
      <c r="X3327" s="19"/>
      <c r="Y3327" s="19"/>
      <c r="Z3327" s="19"/>
      <c r="AA3327" s="19"/>
      <c r="AB3327" s="19"/>
      <c r="AC3327" s="19"/>
      <c r="AD3327" s="19"/>
      <c r="AE3327" s="19"/>
      <c r="AF3327" s="19"/>
      <c r="AG3327" s="19"/>
      <c r="AH3327" s="19"/>
      <c r="AI3327" s="19"/>
      <c r="AJ3327" s="19"/>
      <c r="AK3327" s="19"/>
      <c r="AL3327" s="19"/>
      <c r="AM3327" s="19"/>
      <c r="AN3327" s="19"/>
      <c r="AO3327" s="31">
        <v>255753</v>
      </c>
      <c r="AP3327" s="31">
        <v>1203007.0078125</v>
      </c>
      <c r="AQ3327" s="31">
        <v>1291802.4140625</v>
      </c>
      <c r="AR3327" s="31">
        <v>1195435.9453125</v>
      </c>
      <c r="AS3327" s="31">
        <v>1316341.6171875</v>
      </c>
      <c r="AT3327" s="31">
        <v>1293723.80859375</v>
      </c>
      <c r="AU3327" s="31">
        <v>1160285.98828125</v>
      </c>
      <c r="AV3327" s="31">
        <v>1447253.6015625</v>
      </c>
      <c r="AW3327" s="31">
        <v>1352115.984375</v>
      </c>
      <c r="AX3327" s="31">
        <v>133594</v>
      </c>
      <c r="AY3327" s="31">
        <v>78412.6015625</v>
      </c>
      <c r="AZ3327" s="31">
        <v>212006.6015625</v>
      </c>
    </row>
    <row r="3328" spans="1:52" ht="15" customHeight="1">
      <c r="A3328" s="29" t="s">
        <v>6989</v>
      </c>
      <c r="B3328" s="34">
        <v>36784</v>
      </c>
      <c r="C3328" s="28">
        <v>660</v>
      </c>
      <c r="D3328" s="28">
        <v>47</v>
      </c>
      <c r="E3328" s="28">
        <v>40</v>
      </c>
      <c r="F3328" s="29" t="s">
        <v>220</v>
      </c>
      <c r="G3328" s="29" t="s">
        <v>2168</v>
      </c>
      <c r="H3328" s="28">
        <v>751</v>
      </c>
      <c r="I3328" s="29" t="s">
        <v>130</v>
      </c>
      <c r="J3328" s="33" t="s">
        <v>6988</v>
      </c>
      <c r="K3328" s="29" t="s">
        <v>178</v>
      </c>
      <c r="L3328" s="29" t="s">
        <v>6962</v>
      </c>
      <c r="M3328" s="29" t="s">
        <v>216</v>
      </c>
      <c r="N3328" s="28">
        <v>576067.5</v>
      </c>
      <c r="O3328" s="28">
        <v>6239359</v>
      </c>
      <c r="P3328" s="29" t="s">
        <v>6981</v>
      </c>
      <c r="Q3328" s="32" t="s">
        <v>174</v>
      </c>
      <c r="R3328" s="19"/>
      <c r="S3328" s="19"/>
      <c r="T3328" s="19"/>
      <c r="U3328" s="19"/>
      <c r="V3328" s="19"/>
      <c r="W3328" s="19"/>
      <c r="X3328" s="19"/>
      <c r="Y3328" s="19"/>
      <c r="Z3328" s="19"/>
      <c r="AA3328" s="19"/>
      <c r="AB3328" s="19"/>
      <c r="AC3328" s="19"/>
      <c r="AD3328" s="19"/>
      <c r="AE3328" s="19"/>
      <c r="AF3328" s="19"/>
      <c r="AG3328" s="19"/>
      <c r="AH3328" s="19"/>
      <c r="AI3328" s="19"/>
      <c r="AJ3328" s="19"/>
      <c r="AK3328" s="19"/>
      <c r="AL3328" s="19"/>
      <c r="AM3328" s="19"/>
      <c r="AN3328" s="19"/>
      <c r="AO3328" s="31">
        <v>255753</v>
      </c>
      <c r="AP3328" s="31">
        <v>1203007.0078125</v>
      </c>
      <c r="AQ3328" s="31">
        <v>1291802.4140625</v>
      </c>
      <c r="AR3328" s="31">
        <v>1195435.9453125</v>
      </c>
      <c r="AS3328" s="31">
        <v>1316341.6171875</v>
      </c>
      <c r="AT3328" s="31">
        <v>1293723.80859375</v>
      </c>
      <c r="AU3328" s="31">
        <v>1160285.98828125</v>
      </c>
      <c r="AV3328" s="31">
        <v>1447253.6015625</v>
      </c>
      <c r="AW3328" s="31">
        <v>1352115.984375</v>
      </c>
      <c r="AX3328" s="31">
        <v>133594</v>
      </c>
      <c r="AY3328" s="31">
        <v>78412.6015625</v>
      </c>
      <c r="AZ3328" s="31">
        <v>212006.6015625</v>
      </c>
    </row>
    <row r="3329" spans="1:52" ht="15" customHeight="1">
      <c r="A3329" s="29" t="s">
        <v>6987</v>
      </c>
      <c r="B3329" s="34">
        <v>36873</v>
      </c>
      <c r="C3329" s="28">
        <v>660</v>
      </c>
      <c r="D3329" s="28">
        <v>47</v>
      </c>
      <c r="E3329" s="28">
        <v>40</v>
      </c>
      <c r="F3329" s="29" t="s">
        <v>220</v>
      </c>
      <c r="G3329" s="29" t="s">
        <v>2168</v>
      </c>
      <c r="H3329" s="28">
        <v>751</v>
      </c>
      <c r="I3329" s="29" t="s">
        <v>130</v>
      </c>
      <c r="J3329" s="33" t="s">
        <v>6986</v>
      </c>
      <c r="K3329" s="29" t="s">
        <v>178</v>
      </c>
      <c r="L3329" s="29" t="s">
        <v>6962</v>
      </c>
      <c r="M3329" s="29" t="s">
        <v>4499</v>
      </c>
      <c r="N3329" s="28">
        <v>576006.19999999995</v>
      </c>
      <c r="O3329" s="28">
        <v>6239539</v>
      </c>
      <c r="P3329" s="29" t="s">
        <v>6981</v>
      </c>
      <c r="Q3329" s="32" t="s">
        <v>174</v>
      </c>
      <c r="R3329" s="19"/>
      <c r="S3329" s="19"/>
      <c r="T3329" s="19"/>
      <c r="U3329" s="19"/>
      <c r="V3329" s="19"/>
      <c r="W3329" s="19"/>
      <c r="X3329" s="19"/>
      <c r="Y3329" s="19"/>
      <c r="Z3329" s="19"/>
      <c r="AA3329" s="19"/>
      <c r="AB3329" s="19"/>
      <c r="AC3329" s="19"/>
      <c r="AD3329" s="19"/>
      <c r="AE3329" s="19"/>
      <c r="AF3329" s="19"/>
      <c r="AG3329" s="19"/>
      <c r="AH3329" s="19"/>
      <c r="AI3329" s="19"/>
      <c r="AJ3329" s="19"/>
      <c r="AK3329" s="19"/>
      <c r="AL3329" s="19"/>
      <c r="AM3329" s="19"/>
      <c r="AN3329" s="19"/>
      <c r="AO3329" s="31">
        <v>255753</v>
      </c>
      <c r="AP3329" s="31">
        <v>1203007.0078125</v>
      </c>
      <c r="AQ3329" s="31">
        <v>1291802.4140625</v>
      </c>
      <c r="AR3329" s="31">
        <v>1195435.9453125</v>
      </c>
      <c r="AS3329" s="31">
        <v>1316341.6171875</v>
      </c>
      <c r="AT3329" s="31">
        <v>1293723.80859375</v>
      </c>
      <c r="AU3329" s="31">
        <v>1160285.98828125</v>
      </c>
      <c r="AV3329" s="31">
        <v>1447253.6015625</v>
      </c>
      <c r="AW3329" s="31">
        <v>1352115.984375</v>
      </c>
      <c r="AX3329" s="31">
        <v>133594</v>
      </c>
      <c r="AY3329" s="31">
        <v>78412.6015625</v>
      </c>
      <c r="AZ3329" s="31">
        <v>212006.6015625</v>
      </c>
    </row>
    <row r="3330" spans="1:52" ht="15" customHeight="1">
      <c r="A3330" s="29" t="s">
        <v>6985</v>
      </c>
      <c r="B3330" s="34">
        <v>36784</v>
      </c>
      <c r="C3330" s="28">
        <v>660</v>
      </c>
      <c r="D3330" s="28">
        <v>47</v>
      </c>
      <c r="E3330" s="28">
        <v>40</v>
      </c>
      <c r="F3330" s="29" t="s">
        <v>220</v>
      </c>
      <c r="G3330" s="29" t="s">
        <v>2168</v>
      </c>
      <c r="H3330" s="28">
        <v>751</v>
      </c>
      <c r="I3330" s="29" t="s">
        <v>130</v>
      </c>
      <c r="J3330" s="33" t="s">
        <v>6984</v>
      </c>
      <c r="K3330" s="29" t="s">
        <v>178</v>
      </c>
      <c r="L3330" s="29" t="s">
        <v>6962</v>
      </c>
      <c r="M3330" s="29" t="s">
        <v>4499</v>
      </c>
      <c r="N3330" s="28">
        <v>575944.6</v>
      </c>
      <c r="O3330" s="28">
        <v>6239719</v>
      </c>
      <c r="P3330" s="29" t="s">
        <v>6981</v>
      </c>
      <c r="Q3330" s="32" t="s">
        <v>174</v>
      </c>
      <c r="R3330" s="19"/>
      <c r="S3330" s="19"/>
      <c r="T3330" s="19"/>
      <c r="U3330" s="19"/>
      <c r="V3330" s="19"/>
      <c r="W3330" s="19"/>
      <c r="X3330" s="19"/>
      <c r="Y3330" s="19"/>
      <c r="Z3330" s="19"/>
      <c r="AA3330" s="19"/>
      <c r="AB3330" s="19"/>
      <c r="AC3330" s="19"/>
      <c r="AD3330" s="19"/>
      <c r="AE3330" s="19"/>
      <c r="AF3330" s="19"/>
      <c r="AG3330" s="19"/>
      <c r="AH3330" s="19"/>
      <c r="AI3330" s="19"/>
      <c r="AJ3330" s="19"/>
      <c r="AK3330" s="19"/>
      <c r="AL3330" s="19"/>
      <c r="AM3330" s="19"/>
      <c r="AN3330" s="19"/>
      <c r="AO3330" s="31">
        <v>255753</v>
      </c>
      <c r="AP3330" s="31">
        <v>1203007.0078125</v>
      </c>
      <c r="AQ3330" s="31">
        <v>1291802.4140625</v>
      </c>
      <c r="AR3330" s="31">
        <v>1195435.9453125</v>
      </c>
      <c r="AS3330" s="31">
        <v>1316341.6171875</v>
      </c>
      <c r="AT3330" s="31">
        <v>1293723.80859375</v>
      </c>
      <c r="AU3330" s="31">
        <v>1160285.98828125</v>
      </c>
      <c r="AV3330" s="31">
        <v>1447253.6015625</v>
      </c>
      <c r="AW3330" s="31">
        <v>1352115.984375</v>
      </c>
      <c r="AX3330" s="31">
        <v>133594</v>
      </c>
      <c r="AY3330" s="31">
        <v>78412.6015625</v>
      </c>
      <c r="AZ3330" s="31">
        <v>212006.6015625</v>
      </c>
    </row>
    <row r="3331" spans="1:52" ht="15" customHeight="1">
      <c r="A3331" s="29" t="s">
        <v>6983</v>
      </c>
      <c r="B3331" s="34">
        <v>36784</v>
      </c>
      <c r="C3331" s="28">
        <v>660</v>
      </c>
      <c r="D3331" s="28">
        <v>47</v>
      </c>
      <c r="E3331" s="28">
        <v>40</v>
      </c>
      <c r="F3331" s="29" t="s">
        <v>220</v>
      </c>
      <c r="G3331" s="29" t="s">
        <v>2168</v>
      </c>
      <c r="H3331" s="28">
        <v>751</v>
      </c>
      <c r="I3331" s="29" t="s">
        <v>130</v>
      </c>
      <c r="J3331" s="33" t="s">
        <v>6982</v>
      </c>
      <c r="K3331" s="29" t="s">
        <v>178</v>
      </c>
      <c r="L3331" s="29" t="s">
        <v>6972</v>
      </c>
      <c r="M3331" s="29" t="s">
        <v>370</v>
      </c>
      <c r="N3331" s="28">
        <v>575883</v>
      </c>
      <c r="O3331" s="28">
        <v>6239899</v>
      </c>
      <c r="P3331" s="29" t="s">
        <v>6981</v>
      </c>
      <c r="Q3331" s="32" t="s">
        <v>174</v>
      </c>
      <c r="R3331" s="19"/>
      <c r="S3331" s="19"/>
      <c r="T3331" s="19"/>
      <c r="U3331" s="19"/>
      <c r="V3331" s="19"/>
      <c r="W3331" s="19"/>
      <c r="X3331" s="19"/>
      <c r="Y3331" s="19"/>
      <c r="Z3331" s="19"/>
      <c r="AA3331" s="19"/>
      <c r="AB3331" s="19"/>
      <c r="AC3331" s="19"/>
      <c r="AD3331" s="19"/>
      <c r="AE3331" s="19"/>
      <c r="AF3331" s="19"/>
      <c r="AG3331" s="19"/>
      <c r="AH3331" s="19"/>
      <c r="AI3331" s="19"/>
      <c r="AJ3331" s="19"/>
      <c r="AK3331" s="19"/>
      <c r="AL3331" s="19"/>
      <c r="AM3331" s="19"/>
      <c r="AN3331" s="19"/>
      <c r="AO3331" s="31">
        <v>255753</v>
      </c>
      <c r="AP3331" s="31">
        <v>1203007.0078125</v>
      </c>
      <c r="AQ3331" s="31">
        <v>1291802.4140625</v>
      </c>
      <c r="AR3331" s="31">
        <v>1195435.9453125</v>
      </c>
      <c r="AS3331" s="31">
        <v>1316341.6171875</v>
      </c>
      <c r="AT3331" s="31">
        <v>1293723.80859375</v>
      </c>
      <c r="AU3331" s="31">
        <v>1160285.98828125</v>
      </c>
      <c r="AV3331" s="31">
        <v>1447253.6015625</v>
      </c>
      <c r="AW3331" s="31">
        <v>1352115.984375</v>
      </c>
      <c r="AX3331" s="31">
        <v>133594</v>
      </c>
      <c r="AY3331" s="31">
        <v>78412.6015625</v>
      </c>
      <c r="AZ3331" s="31">
        <v>212006.6015625</v>
      </c>
    </row>
    <row r="3332" spans="1:52" ht="15" customHeight="1">
      <c r="A3332" s="29" t="s">
        <v>6980</v>
      </c>
      <c r="B3332" s="34">
        <v>33498</v>
      </c>
      <c r="C3332" s="28">
        <v>150</v>
      </c>
      <c r="D3332" s="28">
        <v>23.8</v>
      </c>
      <c r="E3332" s="28">
        <v>30</v>
      </c>
      <c r="F3332" s="29" t="s">
        <v>205</v>
      </c>
      <c r="G3332" s="29" t="s">
        <v>6969</v>
      </c>
      <c r="H3332" s="28">
        <v>751</v>
      </c>
      <c r="I3332" s="29" t="s">
        <v>130</v>
      </c>
      <c r="J3332" s="33" t="s">
        <v>6979</v>
      </c>
      <c r="K3332" s="29" t="s">
        <v>178</v>
      </c>
      <c r="L3332" s="29" t="s">
        <v>6972</v>
      </c>
      <c r="M3332" s="29" t="s">
        <v>5208</v>
      </c>
      <c r="N3332" s="28">
        <v>574105.30000000005</v>
      </c>
      <c r="O3332" s="28">
        <v>6240782</v>
      </c>
      <c r="P3332" s="29" t="s">
        <v>6978</v>
      </c>
      <c r="Q3332" s="32" t="s">
        <v>207</v>
      </c>
      <c r="R3332" s="19"/>
      <c r="S3332" s="19"/>
      <c r="T3332" s="19"/>
      <c r="U3332" s="19"/>
      <c r="V3332" s="19"/>
      <c r="W3332" s="19"/>
      <c r="X3332" s="19"/>
      <c r="Y3332" s="19"/>
      <c r="Z3332" s="19"/>
      <c r="AA3332" s="19"/>
      <c r="AB3332" s="19"/>
      <c r="AC3332" s="19"/>
      <c r="AD3332" s="19"/>
      <c r="AE3332" s="19"/>
      <c r="AF3332" s="31">
        <v>78838.390625</v>
      </c>
      <c r="AG3332" s="31">
        <v>324669</v>
      </c>
      <c r="AH3332" s="31">
        <v>341564</v>
      </c>
      <c r="AI3332" s="31">
        <v>365674</v>
      </c>
      <c r="AJ3332" s="31">
        <v>327260</v>
      </c>
      <c r="AK3332" s="31">
        <v>267350</v>
      </c>
      <c r="AL3332" s="31">
        <v>300329</v>
      </c>
      <c r="AM3332" s="31">
        <v>320171</v>
      </c>
      <c r="AN3332" s="31">
        <v>302836</v>
      </c>
      <c r="AO3332" s="31">
        <v>331191</v>
      </c>
      <c r="AP3332" s="31">
        <v>274070</v>
      </c>
      <c r="AQ3332" s="31">
        <v>289542</v>
      </c>
      <c r="AR3332" s="31">
        <v>276904.583984375</v>
      </c>
      <c r="AS3332" s="31">
        <v>300568.75</v>
      </c>
      <c r="AT3332" s="31">
        <v>280075.5546875</v>
      </c>
      <c r="AU3332" s="31">
        <v>237754.04931640625</v>
      </c>
      <c r="AV3332" s="31">
        <v>315525.27734375</v>
      </c>
      <c r="AW3332" s="31">
        <v>292397.990234375</v>
      </c>
      <c r="AX3332" s="31">
        <v>31118.6875</v>
      </c>
      <c r="AY3332" s="31">
        <v>18874.251953125</v>
      </c>
      <c r="AZ3332" s="31">
        <v>49992.939453125</v>
      </c>
    </row>
    <row r="3333" spans="1:52" ht="15" customHeight="1">
      <c r="A3333" s="29" t="s">
        <v>6977</v>
      </c>
      <c r="B3333" s="34">
        <v>33498</v>
      </c>
      <c r="C3333" s="28">
        <v>150</v>
      </c>
      <c r="D3333" s="28">
        <v>23.8</v>
      </c>
      <c r="E3333" s="28">
        <v>30</v>
      </c>
      <c r="F3333" s="29" t="s">
        <v>205</v>
      </c>
      <c r="G3333" s="29" t="s">
        <v>6969</v>
      </c>
      <c r="H3333" s="28">
        <v>751</v>
      </c>
      <c r="I3333" s="29" t="s">
        <v>130</v>
      </c>
      <c r="J3333" s="33" t="s">
        <v>6976</v>
      </c>
      <c r="K3333" s="29" t="s">
        <v>178</v>
      </c>
      <c r="L3333" s="29" t="s">
        <v>6972</v>
      </c>
      <c r="M3333" s="29" t="s">
        <v>5208</v>
      </c>
      <c r="N3333" s="28">
        <v>574156.9</v>
      </c>
      <c r="O3333" s="28">
        <v>6240879</v>
      </c>
      <c r="P3333" s="29" t="s">
        <v>6975</v>
      </c>
      <c r="Q3333" s="32" t="s">
        <v>207</v>
      </c>
      <c r="R3333" s="19"/>
      <c r="S3333" s="19"/>
      <c r="T3333" s="19"/>
      <c r="U3333" s="19"/>
      <c r="V3333" s="19"/>
      <c r="W3333" s="19"/>
      <c r="X3333" s="19"/>
      <c r="Y3333" s="19"/>
      <c r="Z3333" s="19"/>
      <c r="AA3333" s="19"/>
      <c r="AB3333" s="19"/>
      <c r="AC3333" s="19"/>
      <c r="AD3333" s="19"/>
      <c r="AE3333" s="19"/>
      <c r="AF3333" s="31">
        <v>83961.9609375</v>
      </c>
      <c r="AG3333" s="31">
        <v>392683</v>
      </c>
      <c r="AH3333" s="31">
        <v>351683</v>
      </c>
      <c r="AI3333" s="31">
        <v>370565</v>
      </c>
      <c r="AJ3333" s="31">
        <v>335417</v>
      </c>
      <c r="AK3333" s="31">
        <v>285000</v>
      </c>
      <c r="AL3333" s="31">
        <v>319695</v>
      </c>
      <c r="AM3333" s="31">
        <v>353605</v>
      </c>
      <c r="AN3333" s="31">
        <v>306415</v>
      </c>
      <c r="AO3333" s="31">
        <v>352286</v>
      </c>
      <c r="AP3333" s="31">
        <v>289877</v>
      </c>
      <c r="AQ3333" s="31">
        <v>298375</v>
      </c>
      <c r="AR3333" s="31">
        <v>284271.8642578125</v>
      </c>
      <c r="AS3333" s="31">
        <v>304563.2998046875</v>
      </c>
      <c r="AT3333" s="31">
        <v>304673.6875</v>
      </c>
      <c r="AU3333" s="31">
        <v>267670.9267578125</v>
      </c>
      <c r="AV3333" s="31">
        <v>184407.00341796875</v>
      </c>
      <c r="AW3333" s="31">
        <v>269374.54296875</v>
      </c>
      <c r="AX3333" s="31">
        <v>29445.3515625</v>
      </c>
      <c r="AY3333" s="31">
        <v>18188.08203125</v>
      </c>
      <c r="AZ3333" s="31">
        <v>47633.43359375</v>
      </c>
    </row>
    <row r="3334" spans="1:52" ht="15" customHeight="1">
      <c r="A3334" s="29" t="s">
        <v>6974</v>
      </c>
      <c r="B3334" s="34">
        <v>33498</v>
      </c>
      <c r="C3334" s="28">
        <v>150</v>
      </c>
      <c r="D3334" s="28">
        <v>23.8</v>
      </c>
      <c r="E3334" s="28">
        <v>30</v>
      </c>
      <c r="F3334" s="29" t="s">
        <v>205</v>
      </c>
      <c r="G3334" s="29" t="s">
        <v>6969</v>
      </c>
      <c r="H3334" s="28">
        <v>751</v>
      </c>
      <c r="I3334" s="29" t="s">
        <v>130</v>
      </c>
      <c r="J3334" s="33" t="s">
        <v>6973</v>
      </c>
      <c r="K3334" s="29" t="s">
        <v>178</v>
      </c>
      <c r="L3334" s="29" t="s">
        <v>6972</v>
      </c>
      <c r="M3334" s="29" t="s">
        <v>5208</v>
      </c>
      <c r="N3334" s="28">
        <v>574207.9</v>
      </c>
      <c r="O3334" s="28">
        <v>6240976</v>
      </c>
      <c r="P3334" s="29" t="s">
        <v>6971</v>
      </c>
      <c r="Q3334" s="32" t="s">
        <v>207</v>
      </c>
      <c r="R3334" s="19"/>
      <c r="S3334" s="19"/>
      <c r="T3334" s="19"/>
      <c r="U3334" s="19"/>
      <c r="V3334" s="19"/>
      <c r="W3334" s="19"/>
      <c r="X3334" s="19"/>
      <c r="Y3334" s="19"/>
      <c r="Z3334" s="19"/>
      <c r="AA3334" s="19"/>
      <c r="AB3334" s="19"/>
      <c r="AC3334" s="19"/>
      <c r="AD3334" s="19"/>
      <c r="AE3334" s="19"/>
      <c r="AF3334" s="31">
        <v>78593</v>
      </c>
      <c r="AG3334" s="31">
        <v>329641</v>
      </c>
      <c r="AH3334" s="31">
        <v>344420</v>
      </c>
      <c r="AI3334" s="31">
        <v>364664</v>
      </c>
      <c r="AJ3334" s="31">
        <v>330386</v>
      </c>
      <c r="AK3334" s="31">
        <v>279200</v>
      </c>
      <c r="AL3334" s="31">
        <v>289765</v>
      </c>
      <c r="AM3334" s="31">
        <v>318585</v>
      </c>
      <c r="AN3334" s="31">
        <v>279133</v>
      </c>
      <c r="AO3334" s="31">
        <v>337522</v>
      </c>
      <c r="AP3334" s="31">
        <v>273828</v>
      </c>
      <c r="AQ3334" s="31">
        <v>275923</v>
      </c>
      <c r="AR3334" s="31">
        <v>272479.7802734375</v>
      </c>
      <c r="AS3334" s="31">
        <v>289425.2158203125</v>
      </c>
      <c r="AT3334" s="31">
        <v>287360.5693359375</v>
      </c>
      <c r="AU3334" s="31">
        <v>242827.12890625</v>
      </c>
      <c r="AV3334" s="31">
        <v>307960.88671875</v>
      </c>
      <c r="AW3334" s="31">
        <v>292540.640625</v>
      </c>
      <c r="AX3334" s="31">
        <v>29085.16796875</v>
      </c>
      <c r="AY3334" s="31">
        <v>18305.990234375</v>
      </c>
      <c r="AZ3334" s="31">
        <v>47391.158203125</v>
      </c>
    </row>
    <row r="3335" spans="1:52" ht="15" customHeight="1">
      <c r="A3335" s="29" t="s">
        <v>6970</v>
      </c>
      <c r="B3335" s="34">
        <v>35909</v>
      </c>
      <c r="C3335" s="28">
        <v>660</v>
      </c>
      <c r="D3335" s="28">
        <v>47</v>
      </c>
      <c r="E3335" s="28">
        <v>40</v>
      </c>
      <c r="F3335" s="29" t="s">
        <v>220</v>
      </c>
      <c r="G3335" s="29" t="s">
        <v>2129</v>
      </c>
      <c r="H3335" s="28">
        <v>751</v>
      </c>
      <c r="I3335" s="29" t="s">
        <v>130</v>
      </c>
      <c r="J3335" s="33" t="s">
        <v>6968</v>
      </c>
      <c r="K3335" s="29" t="s">
        <v>178</v>
      </c>
      <c r="L3335" s="29" t="s">
        <v>6967</v>
      </c>
      <c r="M3335" s="29" t="s">
        <v>2515</v>
      </c>
      <c r="N3335" s="28">
        <v>573042.4</v>
      </c>
      <c r="O3335" s="28">
        <v>6238485</v>
      </c>
      <c r="P3335" s="29" t="s">
        <v>6961</v>
      </c>
      <c r="Q3335" s="32" t="s">
        <v>174</v>
      </c>
      <c r="R3335" s="19"/>
      <c r="S3335" s="19"/>
      <c r="T3335" s="19"/>
      <c r="U3335" s="19"/>
      <c r="V3335" s="19"/>
      <c r="W3335" s="19"/>
      <c r="X3335" s="19"/>
      <c r="Y3335" s="19"/>
      <c r="Z3335" s="19"/>
      <c r="AA3335" s="19"/>
      <c r="AB3335" s="19"/>
      <c r="AC3335" s="19"/>
      <c r="AD3335" s="19"/>
      <c r="AE3335" s="19"/>
      <c r="AF3335" s="19"/>
      <c r="AG3335" s="19"/>
      <c r="AH3335" s="19"/>
      <c r="AI3335" s="19"/>
      <c r="AJ3335" s="19"/>
      <c r="AK3335" s="19"/>
      <c r="AL3335" s="19"/>
      <c r="AM3335" s="31">
        <v>807300.3125</v>
      </c>
      <c r="AN3335" s="31">
        <v>1103525</v>
      </c>
      <c r="AO3335" s="31">
        <v>1287273.375</v>
      </c>
      <c r="AP3335" s="31">
        <v>1035524.9921875</v>
      </c>
      <c r="AQ3335" s="31">
        <v>1069228.33984375</v>
      </c>
      <c r="AR3335" s="31">
        <v>1005908.32421875</v>
      </c>
      <c r="AS3335" s="31">
        <v>1098262.50390625</v>
      </c>
      <c r="AT3335" s="31">
        <v>1060757.25390625</v>
      </c>
      <c r="AU3335" s="31">
        <v>939236.66015625</v>
      </c>
      <c r="AV3335" s="31">
        <v>1193230.00390625</v>
      </c>
      <c r="AW3335" s="31">
        <v>1127369.171875</v>
      </c>
      <c r="AX3335" s="31">
        <v>119401.6640625</v>
      </c>
      <c r="AY3335" s="31">
        <v>67636.6640625</v>
      </c>
      <c r="AZ3335" s="31">
        <v>187038.328125</v>
      </c>
    </row>
    <row r="3336" spans="1:52" ht="15" customHeight="1">
      <c r="A3336" s="29" t="s">
        <v>6966</v>
      </c>
      <c r="B3336" s="34">
        <v>35909</v>
      </c>
      <c r="C3336" s="28">
        <v>660</v>
      </c>
      <c r="D3336" s="28">
        <v>47</v>
      </c>
      <c r="E3336" s="28">
        <v>40</v>
      </c>
      <c r="F3336" s="29" t="s">
        <v>220</v>
      </c>
      <c r="G3336" s="29" t="s">
        <v>2129</v>
      </c>
      <c r="H3336" s="28">
        <v>751</v>
      </c>
      <c r="I3336" s="29" t="s">
        <v>130</v>
      </c>
      <c r="J3336" s="33" t="s">
        <v>6965</v>
      </c>
      <c r="K3336" s="29" t="s">
        <v>178</v>
      </c>
      <c r="L3336" s="29" t="s">
        <v>6962</v>
      </c>
      <c r="M3336" s="29" t="s">
        <v>270</v>
      </c>
      <c r="N3336" s="28">
        <v>573237.6</v>
      </c>
      <c r="O3336" s="28">
        <v>6238450</v>
      </c>
      <c r="P3336" s="29" t="s">
        <v>6961</v>
      </c>
      <c r="Q3336" s="32" t="s">
        <v>174</v>
      </c>
      <c r="R3336" s="19"/>
      <c r="S3336" s="19"/>
      <c r="T3336" s="19"/>
      <c r="U3336" s="19"/>
      <c r="V3336" s="19"/>
      <c r="W3336" s="19"/>
      <c r="X3336" s="19"/>
      <c r="Y3336" s="19"/>
      <c r="Z3336" s="19"/>
      <c r="AA3336" s="19"/>
      <c r="AB3336" s="19"/>
      <c r="AC3336" s="19"/>
      <c r="AD3336" s="19"/>
      <c r="AE3336" s="19"/>
      <c r="AF3336" s="19"/>
      <c r="AG3336" s="19"/>
      <c r="AH3336" s="19"/>
      <c r="AI3336" s="19"/>
      <c r="AJ3336" s="19"/>
      <c r="AK3336" s="19"/>
      <c r="AL3336" s="19"/>
      <c r="AM3336" s="31">
        <v>807300.3125</v>
      </c>
      <c r="AN3336" s="31">
        <v>1103525</v>
      </c>
      <c r="AO3336" s="31">
        <v>1287273.375</v>
      </c>
      <c r="AP3336" s="31">
        <v>1035524.9921875</v>
      </c>
      <c r="AQ3336" s="31">
        <v>1069228.33984375</v>
      </c>
      <c r="AR3336" s="31">
        <v>1005908.32421875</v>
      </c>
      <c r="AS3336" s="31">
        <v>1098262.50390625</v>
      </c>
      <c r="AT3336" s="31">
        <v>1060757.25390625</v>
      </c>
      <c r="AU3336" s="31">
        <v>939236.66015625</v>
      </c>
      <c r="AV3336" s="31">
        <v>1193230.00390625</v>
      </c>
      <c r="AW3336" s="31">
        <v>1127369.171875</v>
      </c>
      <c r="AX3336" s="31">
        <v>119401.6640625</v>
      </c>
      <c r="AY3336" s="31">
        <v>67636.6640625</v>
      </c>
      <c r="AZ3336" s="31">
        <v>187038.328125</v>
      </c>
    </row>
    <row r="3337" spans="1:52" ht="15" customHeight="1">
      <c r="A3337" s="29" t="s">
        <v>6964</v>
      </c>
      <c r="B3337" s="34">
        <v>35909</v>
      </c>
      <c r="C3337" s="28">
        <v>660</v>
      </c>
      <c r="D3337" s="28">
        <v>47</v>
      </c>
      <c r="E3337" s="28">
        <v>40</v>
      </c>
      <c r="F3337" s="29" t="s">
        <v>220</v>
      </c>
      <c r="G3337" s="29" t="s">
        <v>2129</v>
      </c>
      <c r="H3337" s="28">
        <v>751</v>
      </c>
      <c r="I3337" s="29" t="s">
        <v>130</v>
      </c>
      <c r="J3337" s="33" t="s">
        <v>6963</v>
      </c>
      <c r="K3337" s="29" t="s">
        <v>178</v>
      </c>
      <c r="L3337" s="29" t="s">
        <v>6962</v>
      </c>
      <c r="M3337" s="29" t="s">
        <v>270</v>
      </c>
      <c r="N3337" s="28">
        <v>573434.1</v>
      </c>
      <c r="O3337" s="28">
        <v>6238414</v>
      </c>
      <c r="P3337" s="29" t="s">
        <v>6961</v>
      </c>
      <c r="Q3337" s="32" t="s">
        <v>174</v>
      </c>
      <c r="R3337" s="19"/>
      <c r="S3337" s="19"/>
      <c r="T3337" s="19"/>
      <c r="U3337" s="19"/>
      <c r="V3337" s="19"/>
      <c r="W3337" s="19"/>
      <c r="X3337" s="19"/>
      <c r="Y3337" s="19"/>
      <c r="Z3337" s="19"/>
      <c r="AA3337" s="19"/>
      <c r="AB3337" s="19"/>
      <c r="AC3337" s="19"/>
      <c r="AD3337" s="19"/>
      <c r="AE3337" s="19"/>
      <c r="AF3337" s="19"/>
      <c r="AG3337" s="19"/>
      <c r="AH3337" s="19"/>
      <c r="AI3337" s="19"/>
      <c r="AJ3337" s="19"/>
      <c r="AK3337" s="19"/>
      <c r="AL3337" s="19"/>
      <c r="AM3337" s="31">
        <v>807300.3125</v>
      </c>
      <c r="AN3337" s="31">
        <v>1103525</v>
      </c>
      <c r="AO3337" s="31">
        <v>1287273.375</v>
      </c>
      <c r="AP3337" s="31">
        <v>1035524.9921875</v>
      </c>
      <c r="AQ3337" s="31">
        <v>1069228.33984375</v>
      </c>
      <c r="AR3337" s="31">
        <v>1005908.32421875</v>
      </c>
      <c r="AS3337" s="31">
        <v>1098262.50390625</v>
      </c>
      <c r="AT3337" s="31">
        <v>1060757.25390625</v>
      </c>
      <c r="AU3337" s="31">
        <v>939236.66015625</v>
      </c>
      <c r="AV3337" s="31">
        <v>1193230.00390625</v>
      </c>
      <c r="AW3337" s="31">
        <v>1127369.171875</v>
      </c>
      <c r="AX3337" s="31">
        <v>119401.6640625</v>
      </c>
      <c r="AY3337" s="31">
        <v>67636.6640625</v>
      </c>
      <c r="AZ3337" s="31">
        <v>187038.328125</v>
      </c>
    </row>
    <row r="3338" spans="1:52" ht="15" customHeight="1">
      <c r="A3338" s="29" t="s">
        <v>6960</v>
      </c>
      <c r="B3338" s="34">
        <v>36090</v>
      </c>
      <c r="C3338" s="28">
        <v>12</v>
      </c>
      <c r="D3338" s="28">
        <v>13</v>
      </c>
      <c r="E3338" s="28">
        <v>18</v>
      </c>
      <c r="F3338" s="29" t="s">
        <v>6954</v>
      </c>
      <c r="G3338" s="29" t="s">
        <v>2988</v>
      </c>
      <c r="H3338" s="28">
        <v>751</v>
      </c>
      <c r="I3338" s="29" t="s">
        <v>130</v>
      </c>
      <c r="J3338" s="33" t="s">
        <v>6959</v>
      </c>
      <c r="K3338" s="29" t="s">
        <v>178</v>
      </c>
      <c r="L3338" s="29" t="s">
        <v>6958</v>
      </c>
      <c r="M3338" s="29" t="s">
        <v>6957</v>
      </c>
      <c r="N3338" s="28">
        <v>577673.1</v>
      </c>
      <c r="O3338" s="28">
        <v>6236698</v>
      </c>
      <c r="P3338" s="29" t="s">
        <v>6956</v>
      </c>
      <c r="Q3338" s="32" t="s">
        <v>368</v>
      </c>
      <c r="R3338" s="19"/>
      <c r="S3338" s="19"/>
      <c r="T3338" s="19"/>
      <c r="U3338" s="19"/>
      <c r="V3338" s="19"/>
      <c r="W3338" s="19"/>
      <c r="X3338" s="19"/>
      <c r="Y3338" s="19"/>
      <c r="Z3338" s="19"/>
      <c r="AA3338" s="19"/>
      <c r="AB3338" s="19"/>
      <c r="AC3338" s="19"/>
      <c r="AD3338" s="19"/>
      <c r="AE3338" s="19"/>
      <c r="AF3338" s="19"/>
      <c r="AG3338" s="19"/>
      <c r="AH3338" s="19"/>
      <c r="AI3338" s="19"/>
      <c r="AJ3338" s="19"/>
      <c r="AK3338" s="19"/>
      <c r="AL3338" s="19"/>
      <c r="AM3338" s="31">
        <v>4400</v>
      </c>
      <c r="AN3338" s="31">
        <v>26400</v>
      </c>
      <c r="AO3338" s="31">
        <v>26400</v>
      </c>
      <c r="AP3338" s="31">
        <v>13234</v>
      </c>
      <c r="AQ3338" s="31">
        <v>10952</v>
      </c>
      <c r="AR3338" s="31">
        <v>12079.662017822266</v>
      </c>
      <c r="AS3338" s="31">
        <v>15422.003051757813</v>
      </c>
      <c r="AT3338" s="31">
        <v>13737</v>
      </c>
      <c r="AU3338" s="31">
        <v>15333</v>
      </c>
      <c r="AV3338" s="31">
        <v>19298</v>
      </c>
      <c r="AW3338" s="31">
        <v>18862</v>
      </c>
      <c r="AX3338" s="31">
        <v>1603</v>
      </c>
      <c r="AY3338" s="31">
        <v>937</v>
      </c>
      <c r="AZ3338" s="31">
        <v>2540</v>
      </c>
    </row>
    <row r="3339" spans="1:52" ht="15" customHeight="1">
      <c r="A3339" s="29" t="s">
        <v>6955</v>
      </c>
      <c r="B3339" s="34">
        <v>36713</v>
      </c>
      <c r="C3339" s="28">
        <v>750</v>
      </c>
      <c r="D3339" s="28">
        <v>48</v>
      </c>
      <c r="E3339" s="28">
        <v>45</v>
      </c>
      <c r="F3339" s="29" t="s">
        <v>2104</v>
      </c>
      <c r="G3339" s="29" t="s">
        <v>926</v>
      </c>
      <c r="H3339" s="28">
        <v>751</v>
      </c>
      <c r="I3339" s="29" t="s">
        <v>130</v>
      </c>
      <c r="J3339" s="33" t="s">
        <v>6953</v>
      </c>
      <c r="K3339" s="29" t="s">
        <v>178</v>
      </c>
      <c r="L3339" s="29" t="s">
        <v>6952</v>
      </c>
      <c r="M3339" s="29" t="s">
        <v>270</v>
      </c>
      <c r="N3339" s="28">
        <v>578001.80000000005</v>
      </c>
      <c r="O3339" s="28">
        <v>6236997</v>
      </c>
      <c r="P3339" s="29" t="s">
        <v>6946</v>
      </c>
      <c r="Q3339" s="32" t="s">
        <v>174</v>
      </c>
      <c r="R3339" s="19"/>
      <c r="S3339" s="19"/>
      <c r="T3339" s="19"/>
      <c r="U3339" s="19"/>
      <c r="V3339" s="19"/>
      <c r="W3339" s="19"/>
      <c r="X3339" s="19"/>
      <c r="Y3339" s="19"/>
      <c r="Z3339" s="19"/>
      <c r="AA3339" s="19"/>
      <c r="AB3339" s="19"/>
      <c r="AC3339" s="19"/>
      <c r="AD3339" s="19"/>
      <c r="AE3339" s="19"/>
      <c r="AF3339" s="19"/>
      <c r="AG3339" s="19"/>
      <c r="AH3339" s="19"/>
      <c r="AI3339" s="19"/>
      <c r="AJ3339" s="19"/>
      <c r="AK3339" s="19"/>
      <c r="AL3339" s="19"/>
      <c r="AM3339" s="19"/>
      <c r="AN3339" s="19"/>
      <c r="AO3339" s="31">
        <v>811333.3125</v>
      </c>
      <c r="AP3339" s="31">
        <v>1522659.9921875</v>
      </c>
      <c r="AQ3339" s="31">
        <v>1490876</v>
      </c>
      <c r="AR3339" s="31">
        <v>1434045.33984375</v>
      </c>
      <c r="AS3339" s="31">
        <v>1521211.34375</v>
      </c>
      <c r="AT3339" s="31">
        <v>1528027.9921875</v>
      </c>
      <c r="AU3339" s="31">
        <v>1317501.015625</v>
      </c>
      <c r="AV3339" s="31">
        <v>1632695.65234375</v>
      </c>
      <c r="AW3339" s="31">
        <v>1507698.328125</v>
      </c>
      <c r="AX3339" s="31">
        <v>158505.328125</v>
      </c>
      <c r="AY3339" s="31">
        <v>96774.6640625</v>
      </c>
      <c r="AZ3339" s="31">
        <v>255279.9921875</v>
      </c>
    </row>
    <row r="3340" spans="1:52" ht="15" customHeight="1">
      <c r="A3340" s="29" t="s">
        <v>6951</v>
      </c>
      <c r="B3340" s="34">
        <v>36713</v>
      </c>
      <c r="C3340" s="28">
        <v>750</v>
      </c>
      <c r="D3340" s="28">
        <v>48</v>
      </c>
      <c r="E3340" s="28">
        <v>45</v>
      </c>
      <c r="F3340" s="29" t="s">
        <v>2104</v>
      </c>
      <c r="G3340" s="29" t="s">
        <v>926</v>
      </c>
      <c r="H3340" s="28">
        <v>751</v>
      </c>
      <c r="I3340" s="29" t="s">
        <v>130</v>
      </c>
      <c r="J3340" s="33" t="s">
        <v>6950</v>
      </c>
      <c r="K3340" s="29" t="s">
        <v>178</v>
      </c>
      <c r="L3340" s="29" t="s">
        <v>6947</v>
      </c>
      <c r="M3340" s="29" t="s">
        <v>1313</v>
      </c>
      <c r="N3340" s="28">
        <v>577458.1</v>
      </c>
      <c r="O3340" s="28">
        <v>6237190</v>
      </c>
      <c r="P3340" s="29" t="s">
        <v>6946</v>
      </c>
      <c r="Q3340" s="32" t="s">
        <v>174</v>
      </c>
      <c r="R3340" s="19"/>
      <c r="S3340" s="19"/>
      <c r="T3340" s="19"/>
      <c r="U3340" s="19"/>
      <c r="V3340" s="19"/>
      <c r="W3340" s="19"/>
      <c r="X3340" s="19"/>
      <c r="Y3340" s="19"/>
      <c r="Z3340" s="19"/>
      <c r="AA3340" s="19"/>
      <c r="AB3340" s="19"/>
      <c r="AC3340" s="19"/>
      <c r="AD3340" s="19"/>
      <c r="AE3340" s="19"/>
      <c r="AF3340" s="19"/>
      <c r="AG3340" s="19"/>
      <c r="AH3340" s="19"/>
      <c r="AI3340" s="19"/>
      <c r="AJ3340" s="19"/>
      <c r="AK3340" s="19"/>
      <c r="AL3340" s="19"/>
      <c r="AM3340" s="19"/>
      <c r="AN3340" s="19"/>
      <c r="AO3340" s="31">
        <v>811333.3125</v>
      </c>
      <c r="AP3340" s="31">
        <v>1522659.9921875</v>
      </c>
      <c r="AQ3340" s="31">
        <v>1490876</v>
      </c>
      <c r="AR3340" s="31">
        <v>1434045.33984375</v>
      </c>
      <c r="AS3340" s="31">
        <v>1521211.34375</v>
      </c>
      <c r="AT3340" s="31">
        <v>1528027.9921875</v>
      </c>
      <c r="AU3340" s="31">
        <v>1317501.015625</v>
      </c>
      <c r="AV3340" s="31">
        <v>1632695.65234375</v>
      </c>
      <c r="AW3340" s="31">
        <v>1507698.328125</v>
      </c>
      <c r="AX3340" s="31">
        <v>158505.328125</v>
      </c>
      <c r="AY3340" s="31">
        <v>96774.6640625</v>
      </c>
      <c r="AZ3340" s="31">
        <v>255279.9921875</v>
      </c>
    </row>
    <row r="3341" spans="1:52" ht="15" customHeight="1">
      <c r="A3341" s="29" t="s">
        <v>6949</v>
      </c>
      <c r="B3341" s="34">
        <v>36713</v>
      </c>
      <c r="C3341" s="28">
        <v>750</v>
      </c>
      <c r="D3341" s="28">
        <v>48</v>
      </c>
      <c r="E3341" s="28">
        <v>45</v>
      </c>
      <c r="F3341" s="29" t="s">
        <v>2104</v>
      </c>
      <c r="G3341" s="29" t="s">
        <v>926</v>
      </c>
      <c r="H3341" s="28">
        <v>751</v>
      </c>
      <c r="I3341" s="29" t="s">
        <v>130</v>
      </c>
      <c r="J3341" s="33" t="s">
        <v>6948</v>
      </c>
      <c r="K3341" s="29" t="s">
        <v>178</v>
      </c>
      <c r="L3341" s="29" t="s">
        <v>6947</v>
      </c>
      <c r="M3341" s="29" t="s">
        <v>2488</v>
      </c>
      <c r="N3341" s="28">
        <v>577277.1</v>
      </c>
      <c r="O3341" s="28">
        <v>6237255</v>
      </c>
      <c r="P3341" s="29" t="s">
        <v>6946</v>
      </c>
      <c r="Q3341" s="32" t="s">
        <v>174</v>
      </c>
      <c r="R3341" s="19"/>
      <c r="S3341" s="19"/>
      <c r="T3341" s="19"/>
      <c r="U3341" s="19"/>
      <c r="V3341" s="19"/>
      <c r="W3341" s="19"/>
      <c r="X3341" s="19"/>
      <c r="Y3341" s="19"/>
      <c r="Z3341" s="19"/>
      <c r="AA3341" s="19"/>
      <c r="AB3341" s="19"/>
      <c r="AC3341" s="19"/>
      <c r="AD3341" s="19"/>
      <c r="AE3341" s="19"/>
      <c r="AF3341" s="19"/>
      <c r="AG3341" s="19"/>
      <c r="AH3341" s="19"/>
      <c r="AI3341" s="19"/>
      <c r="AJ3341" s="19"/>
      <c r="AK3341" s="19"/>
      <c r="AL3341" s="19"/>
      <c r="AM3341" s="19"/>
      <c r="AN3341" s="19"/>
      <c r="AO3341" s="31">
        <v>811333.3125</v>
      </c>
      <c r="AP3341" s="31">
        <v>1522659.9921875</v>
      </c>
      <c r="AQ3341" s="31">
        <v>1490876</v>
      </c>
      <c r="AR3341" s="31">
        <v>1434045.33984375</v>
      </c>
      <c r="AS3341" s="31">
        <v>1521211.34375</v>
      </c>
      <c r="AT3341" s="31">
        <v>1528027.9921875</v>
      </c>
      <c r="AU3341" s="31">
        <v>1317501.015625</v>
      </c>
      <c r="AV3341" s="31">
        <v>1632695.65234375</v>
      </c>
      <c r="AW3341" s="31">
        <v>1507698.328125</v>
      </c>
      <c r="AX3341" s="31">
        <v>158505.328125</v>
      </c>
      <c r="AY3341" s="31">
        <v>96774.6640625</v>
      </c>
      <c r="AZ3341" s="31">
        <v>255279.9921875</v>
      </c>
    </row>
    <row r="3342" spans="1:52" ht="15" customHeight="1">
      <c r="A3342" s="29" t="s">
        <v>6945</v>
      </c>
      <c r="B3342" s="34">
        <v>32121</v>
      </c>
      <c r="C3342" s="28">
        <v>250</v>
      </c>
      <c r="D3342" s="28">
        <v>26</v>
      </c>
      <c r="E3342" s="28">
        <v>28.5</v>
      </c>
      <c r="F3342" s="29" t="s">
        <v>172</v>
      </c>
      <c r="G3342" s="29" t="s">
        <v>204</v>
      </c>
      <c r="H3342" s="28">
        <v>751</v>
      </c>
      <c r="I3342" s="29" t="s">
        <v>130</v>
      </c>
      <c r="J3342" s="33" t="s">
        <v>6944</v>
      </c>
      <c r="K3342" s="29" t="s">
        <v>178</v>
      </c>
      <c r="L3342" s="29" t="s">
        <v>6943</v>
      </c>
      <c r="M3342" s="29" t="s">
        <v>229</v>
      </c>
      <c r="N3342" s="28">
        <v>565535.80000000005</v>
      </c>
      <c r="O3342" s="28">
        <v>6208180</v>
      </c>
      <c r="P3342" s="29" t="s">
        <v>6942</v>
      </c>
      <c r="Q3342" s="32" t="s">
        <v>207</v>
      </c>
      <c r="R3342" s="19"/>
      <c r="S3342" s="19"/>
      <c r="T3342" s="19"/>
      <c r="U3342" s="19"/>
      <c r="V3342" s="19"/>
      <c r="W3342" s="19"/>
      <c r="X3342" s="19"/>
      <c r="Y3342" s="19"/>
      <c r="Z3342" s="19"/>
      <c r="AA3342" s="19"/>
      <c r="AB3342" s="31">
        <v>0</v>
      </c>
      <c r="AC3342" s="31">
        <v>391228</v>
      </c>
      <c r="AD3342" s="31">
        <v>395575</v>
      </c>
      <c r="AE3342" s="31">
        <v>412884</v>
      </c>
      <c r="AF3342" s="31">
        <v>370248</v>
      </c>
      <c r="AG3342" s="31">
        <v>397210</v>
      </c>
      <c r="AH3342" s="31">
        <v>418010</v>
      </c>
      <c r="AI3342" s="31">
        <v>425530</v>
      </c>
      <c r="AJ3342" s="31">
        <v>356540</v>
      </c>
      <c r="AK3342" s="31">
        <v>322920</v>
      </c>
      <c r="AL3342" s="31">
        <v>349270</v>
      </c>
      <c r="AM3342" s="31">
        <v>370766</v>
      </c>
      <c r="AN3342" s="31">
        <v>341022</v>
      </c>
      <c r="AO3342" s="31">
        <v>402074</v>
      </c>
      <c r="AP3342" s="31">
        <v>307773.400390625</v>
      </c>
      <c r="AQ3342" s="31">
        <v>314739.19970703125</v>
      </c>
      <c r="AR3342" s="31">
        <v>272889.2001953125</v>
      </c>
      <c r="AS3342" s="31">
        <v>323237.451171875</v>
      </c>
      <c r="AT3342" s="31">
        <v>312019.09765625</v>
      </c>
      <c r="AU3342" s="31">
        <v>229130.953125</v>
      </c>
      <c r="AV3342" s="31">
        <v>339709.82348632813</v>
      </c>
      <c r="AW3342" s="31">
        <v>299776.77685546875</v>
      </c>
      <c r="AX3342" s="31">
        <v>22416.67578125</v>
      </c>
      <c r="AY3342" s="31">
        <v>21254.69921875</v>
      </c>
      <c r="AZ3342" s="31">
        <v>43671.375</v>
      </c>
    </row>
    <row r="3343" spans="1:52" ht="15" customHeight="1">
      <c r="A3343" s="29" t="s">
        <v>6941</v>
      </c>
      <c r="B3343" s="34">
        <v>36103</v>
      </c>
      <c r="C3343" s="28">
        <v>22</v>
      </c>
      <c r="D3343" s="28">
        <v>10</v>
      </c>
      <c r="E3343" s="28">
        <v>18</v>
      </c>
      <c r="F3343" s="29" t="s">
        <v>6936</v>
      </c>
      <c r="G3343" s="29" t="s">
        <v>6935</v>
      </c>
      <c r="H3343" s="28">
        <v>751</v>
      </c>
      <c r="I3343" s="29" t="s">
        <v>130</v>
      </c>
      <c r="J3343" s="33" t="s">
        <v>6940</v>
      </c>
      <c r="K3343" s="29" t="s">
        <v>178</v>
      </c>
      <c r="L3343" s="29" t="s">
        <v>6939</v>
      </c>
      <c r="M3343" s="29" t="s">
        <v>176</v>
      </c>
      <c r="N3343" s="28">
        <v>575782.30000000005</v>
      </c>
      <c r="O3343" s="28">
        <v>6208779</v>
      </c>
      <c r="P3343" s="29" t="s">
        <v>6938</v>
      </c>
      <c r="Q3343" s="32" t="s">
        <v>368</v>
      </c>
      <c r="R3343" s="19"/>
      <c r="S3343" s="19"/>
      <c r="T3343" s="19"/>
      <c r="U3343" s="19"/>
      <c r="V3343" s="19"/>
      <c r="W3343" s="19"/>
      <c r="X3343" s="19"/>
      <c r="Y3343" s="19"/>
      <c r="Z3343" s="19"/>
      <c r="AA3343" s="19"/>
      <c r="AB3343" s="19"/>
      <c r="AC3343" s="19"/>
      <c r="AD3343" s="19"/>
      <c r="AE3343" s="19"/>
      <c r="AF3343" s="19"/>
      <c r="AG3343" s="19"/>
      <c r="AH3343" s="19"/>
      <c r="AI3343" s="19"/>
      <c r="AJ3343" s="19"/>
      <c r="AK3343" s="19"/>
      <c r="AL3343" s="19"/>
      <c r="AM3343" s="31">
        <v>1221</v>
      </c>
      <c r="AN3343" s="31">
        <v>13074</v>
      </c>
      <c r="AO3343" s="31">
        <v>14343</v>
      </c>
      <c r="AP3343" s="31">
        <v>14090</v>
      </c>
      <c r="AQ3343" s="31">
        <v>16524</v>
      </c>
      <c r="AR3343" s="31">
        <v>15377.999755859375</v>
      </c>
      <c r="AS3343" s="31">
        <v>6594.4530552327633</v>
      </c>
      <c r="AT3343" s="31">
        <v>976.02899169921875</v>
      </c>
      <c r="AU3343" s="31">
        <v>2534.4820346832275</v>
      </c>
      <c r="AV3343" s="31">
        <v>9374.7122344970703</v>
      </c>
      <c r="AW3343" s="31">
        <v>8606.2330322265625</v>
      </c>
      <c r="AX3343" s="31">
        <v>521.28497314453125</v>
      </c>
      <c r="AY3343" s="31">
        <v>504.81100463867188</v>
      </c>
      <c r="AZ3343" s="31">
        <v>1026.0959777832031</v>
      </c>
    </row>
    <row r="3344" spans="1:52" ht="15" customHeight="1">
      <c r="A3344" s="29" t="s">
        <v>6937</v>
      </c>
      <c r="B3344" s="34">
        <v>37204</v>
      </c>
      <c r="C3344" s="28">
        <v>750</v>
      </c>
      <c r="D3344" s="28">
        <v>48.2</v>
      </c>
      <c r="E3344" s="28">
        <v>45</v>
      </c>
      <c r="F3344" s="29" t="s">
        <v>2104</v>
      </c>
      <c r="G3344" s="29" t="s">
        <v>517</v>
      </c>
      <c r="H3344" s="28">
        <v>751</v>
      </c>
      <c r="I3344" s="29" t="s">
        <v>130</v>
      </c>
      <c r="J3344" s="33" t="s">
        <v>6934</v>
      </c>
      <c r="K3344" s="29" t="s">
        <v>178</v>
      </c>
      <c r="L3344" s="29" t="s">
        <v>6930</v>
      </c>
      <c r="M3344" s="29" t="s">
        <v>1313</v>
      </c>
      <c r="N3344" s="28">
        <v>577820.4</v>
      </c>
      <c r="O3344" s="28">
        <v>6237062</v>
      </c>
      <c r="P3344" s="29" t="s">
        <v>6933</v>
      </c>
      <c r="Q3344" s="32" t="s">
        <v>174</v>
      </c>
      <c r="R3344" s="19"/>
      <c r="S3344" s="19"/>
      <c r="T3344" s="19"/>
      <c r="U3344" s="19"/>
      <c r="V3344" s="19"/>
      <c r="W3344" s="19"/>
      <c r="X3344" s="19"/>
      <c r="Y3344" s="19"/>
      <c r="Z3344" s="19"/>
      <c r="AA3344" s="19"/>
      <c r="AB3344" s="19"/>
      <c r="AC3344" s="19"/>
      <c r="AD3344" s="19"/>
      <c r="AE3344" s="19"/>
      <c r="AF3344" s="19"/>
      <c r="AG3344" s="19"/>
      <c r="AH3344" s="19"/>
      <c r="AI3344" s="19"/>
      <c r="AJ3344" s="19"/>
      <c r="AK3344" s="19"/>
      <c r="AL3344" s="19"/>
      <c r="AM3344" s="19"/>
      <c r="AN3344" s="19"/>
      <c r="AO3344" s="19"/>
      <c r="AP3344" s="31">
        <v>233655</v>
      </c>
      <c r="AQ3344" s="31">
        <v>1473630</v>
      </c>
      <c r="AR3344" s="31">
        <v>1431499.5703125</v>
      </c>
      <c r="AS3344" s="31">
        <v>1573787.375</v>
      </c>
      <c r="AT3344" s="31">
        <v>1543711.09375</v>
      </c>
      <c r="AU3344" s="31">
        <v>1339768.1015625</v>
      </c>
      <c r="AV3344" s="31">
        <v>1592032.75390625</v>
      </c>
      <c r="AW3344" s="31">
        <v>1544120.16015625</v>
      </c>
      <c r="AX3344" s="31">
        <v>149722.578125</v>
      </c>
      <c r="AY3344" s="31">
        <v>100423.1328125</v>
      </c>
      <c r="AZ3344" s="31">
        <v>250145.7109375</v>
      </c>
    </row>
    <row r="3345" spans="1:52" ht="15" customHeight="1">
      <c r="A3345" s="29" t="s">
        <v>6932</v>
      </c>
      <c r="B3345" s="34">
        <v>37204</v>
      </c>
      <c r="C3345" s="28">
        <v>750</v>
      </c>
      <c r="D3345" s="28">
        <v>48.2</v>
      </c>
      <c r="E3345" s="28">
        <v>45</v>
      </c>
      <c r="F3345" s="29" t="s">
        <v>2104</v>
      </c>
      <c r="G3345" s="29" t="s">
        <v>517</v>
      </c>
      <c r="H3345" s="28">
        <v>751</v>
      </c>
      <c r="I3345" s="29" t="s">
        <v>130</v>
      </c>
      <c r="J3345" s="33" t="s">
        <v>6931</v>
      </c>
      <c r="K3345" s="29" t="s">
        <v>178</v>
      </c>
      <c r="L3345" s="29" t="s">
        <v>6930</v>
      </c>
      <c r="M3345" s="29" t="s">
        <v>1313</v>
      </c>
      <c r="N3345" s="28">
        <v>577639.30000000005</v>
      </c>
      <c r="O3345" s="28">
        <v>6237126</v>
      </c>
      <c r="P3345" s="29" t="s">
        <v>6929</v>
      </c>
      <c r="Q3345" s="32" t="s">
        <v>174</v>
      </c>
      <c r="R3345" s="19"/>
      <c r="S3345" s="19"/>
      <c r="T3345" s="19"/>
      <c r="U3345" s="19"/>
      <c r="V3345" s="19"/>
      <c r="W3345" s="19"/>
      <c r="X3345" s="19"/>
      <c r="Y3345" s="19"/>
      <c r="Z3345" s="19"/>
      <c r="AA3345" s="19"/>
      <c r="AB3345" s="19"/>
      <c r="AC3345" s="19"/>
      <c r="AD3345" s="19"/>
      <c r="AE3345" s="19"/>
      <c r="AF3345" s="19"/>
      <c r="AG3345" s="19"/>
      <c r="AH3345" s="19"/>
      <c r="AI3345" s="19"/>
      <c r="AJ3345" s="19"/>
      <c r="AK3345" s="19"/>
      <c r="AL3345" s="19"/>
      <c r="AM3345" s="19"/>
      <c r="AN3345" s="19"/>
      <c r="AO3345" s="19"/>
      <c r="AP3345" s="31">
        <v>233655</v>
      </c>
      <c r="AQ3345" s="31">
        <v>1473630</v>
      </c>
      <c r="AR3345" s="31">
        <v>1426430.8125</v>
      </c>
      <c r="AS3345" s="31">
        <v>1541356.1953125</v>
      </c>
      <c r="AT3345" s="31">
        <v>1535652.1953125</v>
      </c>
      <c r="AU3345" s="31">
        <v>1328365.0703125</v>
      </c>
      <c r="AV3345" s="31">
        <v>1633928.24609375</v>
      </c>
      <c r="AW3345" s="31">
        <v>1482164.48046875</v>
      </c>
      <c r="AX3345" s="31">
        <v>154312.21875</v>
      </c>
      <c r="AY3345" s="31">
        <v>96455.4609375</v>
      </c>
      <c r="AZ3345" s="31">
        <v>250767.6796875</v>
      </c>
    </row>
    <row r="3346" spans="1:52" ht="15" customHeight="1">
      <c r="A3346" s="29" t="s">
        <v>6928</v>
      </c>
      <c r="B3346" s="34">
        <v>37344</v>
      </c>
      <c r="C3346" s="28">
        <v>11</v>
      </c>
      <c r="D3346" s="28">
        <v>12</v>
      </c>
      <c r="E3346" s="28">
        <v>18.5</v>
      </c>
      <c r="F3346" s="29" t="s">
        <v>6923</v>
      </c>
      <c r="G3346" s="29" t="s">
        <v>6922</v>
      </c>
      <c r="H3346" s="28">
        <v>751</v>
      </c>
      <c r="I3346" s="29" t="s">
        <v>130</v>
      </c>
      <c r="J3346" s="33" t="s">
        <v>6927</v>
      </c>
      <c r="K3346" s="29" t="s">
        <v>178</v>
      </c>
      <c r="L3346" s="29" t="s">
        <v>6926</v>
      </c>
      <c r="M3346" s="29" t="s">
        <v>1168</v>
      </c>
      <c r="N3346" s="28">
        <v>579060.6</v>
      </c>
      <c r="O3346" s="28">
        <v>6237829</v>
      </c>
      <c r="P3346" s="29" t="s">
        <v>6925</v>
      </c>
      <c r="Q3346" s="32" t="s">
        <v>368</v>
      </c>
      <c r="R3346" s="19"/>
      <c r="S3346" s="19"/>
      <c r="T3346" s="19"/>
      <c r="U3346" s="19"/>
      <c r="V3346" s="19"/>
      <c r="W3346" s="19"/>
      <c r="X3346" s="19"/>
      <c r="Y3346" s="19"/>
      <c r="Z3346" s="19"/>
      <c r="AA3346" s="19"/>
      <c r="AB3346" s="19"/>
      <c r="AC3346" s="19"/>
      <c r="AD3346" s="19"/>
      <c r="AE3346" s="19"/>
      <c r="AF3346" s="19"/>
      <c r="AG3346" s="19"/>
      <c r="AH3346" s="19"/>
      <c r="AI3346" s="19"/>
      <c r="AJ3346" s="19"/>
      <c r="AK3346" s="19"/>
      <c r="AL3346" s="19"/>
      <c r="AM3346" s="19"/>
      <c r="AN3346" s="19"/>
      <c r="AO3346" s="19"/>
      <c r="AP3346" s="19"/>
      <c r="AQ3346" s="31">
        <v>0</v>
      </c>
      <c r="AR3346" s="31">
        <v>14432.478271484375</v>
      </c>
      <c r="AS3346" s="31">
        <v>23043.031982421875</v>
      </c>
      <c r="AT3346" s="31">
        <v>24332</v>
      </c>
      <c r="AU3346" s="31">
        <v>20297</v>
      </c>
      <c r="AV3346" s="31">
        <v>22895</v>
      </c>
      <c r="AW3346" s="31">
        <v>23444</v>
      </c>
      <c r="AX3346" s="31">
        <v>2333</v>
      </c>
      <c r="AY3346" s="31">
        <v>1769</v>
      </c>
      <c r="AZ3346" s="31">
        <v>4102</v>
      </c>
    </row>
    <row r="3347" spans="1:52" ht="15" customHeight="1">
      <c r="A3347" s="29" t="s">
        <v>6924</v>
      </c>
      <c r="B3347" s="34">
        <v>35317</v>
      </c>
      <c r="C3347" s="28">
        <v>11</v>
      </c>
      <c r="D3347" s="28">
        <v>18.2</v>
      </c>
      <c r="E3347" s="28">
        <v>13</v>
      </c>
      <c r="F3347" s="29" t="s">
        <v>3632</v>
      </c>
      <c r="G3347" s="29" t="s">
        <v>2988</v>
      </c>
      <c r="H3347" s="28">
        <v>756</v>
      </c>
      <c r="I3347" s="29" t="s">
        <v>6763</v>
      </c>
      <c r="J3347" s="33" t="s">
        <v>6921</v>
      </c>
      <c r="K3347" s="29" t="s">
        <v>178</v>
      </c>
      <c r="L3347" s="29" t="s">
        <v>6920</v>
      </c>
      <c r="M3347" s="29" t="s">
        <v>656</v>
      </c>
      <c r="N3347" s="28">
        <v>523247.3</v>
      </c>
      <c r="O3347" s="28">
        <v>6204452</v>
      </c>
      <c r="P3347" s="29" t="s">
        <v>6919</v>
      </c>
      <c r="Q3347" s="32" t="s">
        <v>368</v>
      </c>
      <c r="R3347" s="19"/>
      <c r="S3347" s="19"/>
      <c r="T3347" s="19"/>
      <c r="U3347" s="19"/>
      <c r="V3347" s="19"/>
      <c r="W3347" s="19"/>
      <c r="X3347" s="19"/>
      <c r="Y3347" s="19"/>
      <c r="Z3347" s="19"/>
      <c r="AA3347" s="19"/>
      <c r="AB3347" s="19"/>
      <c r="AC3347" s="19"/>
      <c r="AD3347" s="19"/>
      <c r="AE3347" s="19"/>
      <c r="AF3347" s="19"/>
      <c r="AG3347" s="19"/>
      <c r="AH3347" s="19"/>
      <c r="AI3347" s="19"/>
      <c r="AJ3347" s="19"/>
      <c r="AK3347" s="31">
        <v>6014</v>
      </c>
      <c r="AL3347" s="31">
        <v>23725</v>
      </c>
      <c r="AM3347" s="31">
        <v>24488</v>
      </c>
      <c r="AN3347" s="31">
        <v>19772</v>
      </c>
      <c r="AO3347" s="31">
        <v>14812</v>
      </c>
      <c r="AP3347" s="31">
        <v>37686</v>
      </c>
      <c r="AQ3347" s="31">
        <v>32187</v>
      </c>
      <c r="AR3347" s="31">
        <v>13776</v>
      </c>
      <c r="AS3347" s="31">
        <v>11877</v>
      </c>
      <c r="AT3347" s="31">
        <v>12285.000122070313</v>
      </c>
      <c r="AU3347" s="31">
        <v>3276.9999389648438</v>
      </c>
      <c r="AV3347" s="31">
        <v>17176.000061035156</v>
      </c>
      <c r="AW3347" s="31">
        <v>10655.856140136719</v>
      </c>
      <c r="AX3347" s="31">
        <v>0</v>
      </c>
      <c r="AY3347" s="31">
        <v>0</v>
      </c>
      <c r="AZ3347" s="31">
        <v>0</v>
      </c>
    </row>
    <row r="3348" spans="1:52" ht="15" customHeight="1">
      <c r="A3348" s="29" t="s">
        <v>6918</v>
      </c>
      <c r="B3348" s="34">
        <v>32783</v>
      </c>
      <c r="C3348" s="28">
        <v>150</v>
      </c>
      <c r="D3348" s="28">
        <v>30</v>
      </c>
      <c r="E3348" s="28">
        <v>30</v>
      </c>
      <c r="F3348" s="29" t="s">
        <v>1085</v>
      </c>
      <c r="G3348" s="29" t="s">
        <v>6912</v>
      </c>
      <c r="H3348" s="28">
        <v>756</v>
      </c>
      <c r="I3348" s="29" t="s">
        <v>6763</v>
      </c>
      <c r="J3348" s="33" t="s">
        <v>6917</v>
      </c>
      <c r="K3348" s="29" t="s">
        <v>178</v>
      </c>
      <c r="L3348" s="29" t="s">
        <v>6906</v>
      </c>
      <c r="M3348" s="29" t="s">
        <v>331</v>
      </c>
      <c r="N3348" s="28">
        <v>515508.3</v>
      </c>
      <c r="O3348" s="28">
        <v>6221467</v>
      </c>
      <c r="P3348" s="29" t="s">
        <v>6914</v>
      </c>
      <c r="Q3348" s="32" t="s">
        <v>207</v>
      </c>
      <c r="R3348" s="19"/>
      <c r="S3348" s="19"/>
      <c r="T3348" s="19"/>
      <c r="U3348" s="19"/>
      <c r="V3348" s="19"/>
      <c r="W3348" s="19"/>
      <c r="X3348" s="19"/>
      <c r="Y3348" s="19"/>
      <c r="Z3348" s="19"/>
      <c r="AA3348" s="19"/>
      <c r="AB3348" s="19"/>
      <c r="AC3348" s="19"/>
      <c r="AD3348" s="31">
        <v>60545</v>
      </c>
      <c r="AE3348" s="31">
        <v>297615</v>
      </c>
      <c r="AF3348" s="31">
        <v>260980</v>
      </c>
      <c r="AG3348" s="31">
        <v>237825</v>
      </c>
      <c r="AH3348" s="31">
        <v>248140</v>
      </c>
      <c r="AI3348" s="31">
        <v>280450</v>
      </c>
      <c r="AJ3348" s="31">
        <v>229700</v>
      </c>
      <c r="AK3348" s="31">
        <v>208575</v>
      </c>
      <c r="AL3348" s="31">
        <v>241840</v>
      </c>
      <c r="AM3348" s="31">
        <v>256095</v>
      </c>
      <c r="AN3348" s="31">
        <v>210219.5</v>
      </c>
      <c r="AO3348" s="31">
        <v>226056</v>
      </c>
      <c r="AP3348" s="31">
        <v>183555</v>
      </c>
      <c r="AQ3348" s="31">
        <v>202386.5</v>
      </c>
      <c r="AR3348" s="31">
        <v>202528</v>
      </c>
      <c r="AS3348" s="31">
        <v>226426</v>
      </c>
      <c r="AT3348" s="31">
        <v>238214</v>
      </c>
      <c r="AU3348" s="31">
        <v>221373.5</v>
      </c>
      <c r="AV3348" s="31">
        <v>270409.5</v>
      </c>
      <c r="AW3348" s="31">
        <v>254092.5</v>
      </c>
      <c r="AX3348" s="31">
        <v>21792.5</v>
      </c>
      <c r="AY3348" s="31">
        <v>14684</v>
      </c>
      <c r="AZ3348" s="31">
        <v>36476.5</v>
      </c>
    </row>
    <row r="3349" spans="1:52" ht="15" customHeight="1">
      <c r="A3349" s="29" t="s">
        <v>6916</v>
      </c>
      <c r="B3349" s="34">
        <v>32783</v>
      </c>
      <c r="C3349" s="28">
        <v>150</v>
      </c>
      <c r="D3349" s="28">
        <v>30</v>
      </c>
      <c r="E3349" s="28">
        <v>30</v>
      </c>
      <c r="F3349" s="29" t="s">
        <v>1085</v>
      </c>
      <c r="G3349" s="29" t="s">
        <v>6912</v>
      </c>
      <c r="H3349" s="28">
        <v>756</v>
      </c>
      <c r="I3349" s="29" t="s">
        <v>6763</v>
      </c>
      <c r="J3349" s="33" t="s">
        <v>6915</v>
      </c>
      <c r="K3349" s="29" t="s">
        <v>178</v>
      </c>
      <c r="L3349" s="29" t="s">
        <v>6906</v>
      </c>
      <c r="M3349" s="29" t="s">
        <v>331</v>
      </c>
      <c r="N3349" s="28">
        <v>515508.3</v>
      </c>
      <c r="O3349" s="28">
        <v>6221467</v>
      </c>
      <c r="P3349" s="29" t="s">
        <v>6914</v>
      </c>
      <c r="Q3349" s="32" t="s">
        <v>207</v>
      </c>
      <c r="R3349" s="19"/>
      <c r="S3349" s="19"/>
      <c r="T3349" s="19"/>
      <c r="U3349" s="19"/>
      <c r="V3349" s="19"/>
      <c r="W3349" s="19"/>
      <c r="X3349" s="19"/>
      <c r="Y3349" s="19"/>
      <c r="Z3349" s="19"/>
      <c r="AA3349" s="19"/>
      <c r="AB3349" s="19"/>
      <c r="AC3349" s="19"/>
      <c r="AD3349" s="31">
        <v>60545</v>
      </c>
      <c r="AE3349" s="31">
        <v>297615</v>
      </c>
      <c r="AF3349" s="31">
        <v>260980</v>
      </c>
      <c r="AG3349" s="31">
        <v>237825</v>
      </c>
      <c r="AH3349" s="31">
        <v>248140</v>
      </c>
      <c r="AI3349" s="31">
        <v>280450</v>
      </c>
      <c r="AJ3349" s="31">
        <v>229700</v>
      </c>
      <c r="AK3349" s="31">
        <v>208575</v>
      </c>
      <c r="AL3349" s="31">
        <v>241840</v>
      </c>
      <c r="AM3349" s="31">
        <v>256095</v>
      </c>
      <c r="AN3349" s="31">
        <v>210219.5</v>
      </c>
      <c r="AO3349" s="31">
        <v>226056</v>
      </c>
      <c r="AP3349" s="31">
        <v>183555</v>
      </c>
      <c r="AQ3349" s="31">
        <v>202386.5</v>
      </c>
      <c r="AR3349" s="31">
        <v>202528</v>
      </c>
      <c r="AS3349" s="31">
        <v>226426</v>
      </c>
      <c r="AT3349" s="31">
        <v>238214</v>
      </c>
      <c r="AU3349" s="31">
        <v>221373.5</v>
      </c>
      <c r="AV3349" s="31">
        <v>270409.5</v>
      </c>
      <c r="AW3349" s="31">
        <v>254092.5</v>
      </c>
      <c r="AX3349" s="31">
        <v>21792.5</v>
      </c>
      <c r="AY3349" s="31">
        <v>14684</v>
      </c>
      <c r="AZ3349" s="31">
        <v>36476.5</v>
      </c>
    </row>
    <row r="3350" spans="1:52" ht="15" customHeight="1">
      <c r="A3350" s="29" t="s">
        <v>6913</v>
      </c>
      <c r="B3350" s="34">
        <v>32886</v>
      </c>
      <c r="C3350" s="28">
        <v>150</v>
      </c>
      <c r="D3350" s="28">
        <v>28</v>
      </c>
      <c r="E3350" s="28">
        <v>30</v>
      </c>
      <c r="F3350" s="29" t="s">
        <v>6903</v>
      </c>
      <c r="G3350" s="29" t="s">
        <v>2462</v>
      </c>
      <c r="H3350" s="28">
        <v>756</v>
      </c>
      <c r="I3350" s="29" t="s">
        <v>6763</v>
      </c>
      <c r="J3350" s="33" t="s">
        <v>6911</v>
      </c>
      <c r="K3350" s="29" t="s">
        <v>178</v>
      </c>
      <c r="L3350" s="29" t="s">
        <v>6906</v>
      </c>
      <c r="M3350" s="29" t="s">
        <v>176</v>
      </c>
      <c r="N3350" s="28">
        <v>515249.5</v>
      </c>
      <c r="O3350" s="28">
        <v>6221962</v>
      </c>
      <c r="P3350" s="29" t="s">
        <v>6905</v>
      </c>
      <c r="Q3350" s="32" t="s">
        <v>207</v>
      </c>
      <c r="R3350" s="19"/>
      <c r="S3350" s="19"/>
      <c r="T3350" s="19"/>
      <c r="U3350" s="19"/>
      <c r="V3350" s="19"/>
      <c r="W3350" s="19"/>
      <c r="X3350" s="19"/>
      <c r="Y3350" s="19"/>
      <c r="Z3350" s="19"/>
      <c r="AA3350" s="19"/>
      <c r="AB3350" s="19"/>
      <c r="AC3350" s="19"/>
      <c r="AD3350" s="19"/>
      <c r="AE3350" s="31">
        <v>362020</v>
      </c>
      <c r="AF3350" s="31">
        <v>324786.65625</v>
      </c>
      <c r="AG3350" s="31">
        <v>334590</v>
      </c>
      <c r="AH3350" s="31">
        <v>344043.34375</v>
      </c>
      <c r="AI3350" s="31">
        <v>364753.34375</v>
      </c>
      <c r="AJ3350" s="31">
        <v>317273.34375</v>
      </c>
      <c r="AK3350" s="31">
        <v>268166.65625</v>
      </c>
      <c r="AL3350" s="31">
        <v>315183.34375</v>
      </c>
      <c r="AM3350" s="31">
        <v>342750</v>
      </c>
      <c r="AN3350" s="31">
        <v>285666.65625</v>
      </c>
      <c r="AO3350" s="31">
        <v>329133.34375</v>
      </c>
      <c r="AP3350" s="31">
        <v>257634.3359375</v>
      </c>
      <c r="AQ3350" s="31">
        <v>284247.9970703125</v>
      </c>
      <c r="AR3350" s="31">
        <v>253843.333984375</v>
      </c>
      <c r="AS3350" s="31">
        <v>278035.00390625</v>
      </c>
      <c r="AT3350" s="31">
        <v>260489.666015625</v>
      </c>
      <c r="AU3350" s="31">
        <v>243231.001953125</v>
      </c>
      <c r="AV3350" s="31">
        <v>299142.3369140625</v>
      </c>
      <c r="AW3350" s="31">
        <v>289936.998046875</v>
      </c>
      <c r="AX3350" s="31">
        <v>25577.66796875</v>
      </c>
      <c r="AY3350" s="31">
        <v>15915.3330078125</v>
      </c>
      <c r="AZ3350" s="31">
        <v>41493.0009765625</v>
      </c>
    </row>
    <row r="3351" spans="1:52" ht="15" customHeight="1">
      <c r="A3351" s="29" t="s">
        <v>6910</v>
      </c>
      <c r="B3351" s="34">
        <v>32886</v>
      </c>
      <c r="C3351" s="28">
        <v>150</v>
      </c>
      <c r="D3351" s="28">
        <v>28</v>
      </c>
      <c r="E3351" s="28">
        <v>30</v>
      </c>
      <c r="F3351" s="29" t="s">
        <v>6903</v>
      </c>
      <c r="G3351" s="29" t="s">
        <v>2462</v>
      </c>
      <c r="H3351" s="28">
        <v>756</v>
      </c>
      <c r="I3351" s="29" t="s">
        <v>6763</v>
      </c>
      <c r="J3351" s="33" t="s">
        <v>6909</v>
      </c>
      <c r="K3351" s="29" t="s">
        <v>178</v>
      </c>
      <c r="L3351" s="29" t="s">
        <v>6906</v>
      </c>
      <c r="M3351" s="29" t="s">
        <v>176</v>
      </c>
      <c r="N3351" s="28">
        <v>515463.6</v>
      </c>
      <c r="O3351" s="28">
        <v>6221755</v>
      </c>
      <c r="P3351" s="29" t="s">
        <v>6905</v>
      </c>
      <c r="Q3351" s="32" t="s">
        <v>207</v>
      </c>
      <c r="R3351" s="19"/>
      <c r="S3351" s="19"/>
      <c r="T3351" s="19"/>
      <c r="U3351" s="19"/>
      <c r="V3351" s="19"/>
      <c r="W3351" s="19"/>
      <c r="X3351" s="19"/>
      <c r="Y3351" s="19"/>
      <c r="Z3351" s="19"/>
      <c r="AA3351" s="19"/>
      <c r="AB3351" s="19"/>
      <c r="AC3351" s="19"/>
      <c r="AD3351" s="19"/>
      <c r="AE3351" s="31">
        <v>362020</v>
      </c>
      <c r="AF3351" s="31">
        <v>324786.65625</v>
      </c>
      <c r="AG3351" s="31">
        <v>334590</v>
      </c>
      <c r="AH3351" s="31">
        <v>344043.34375</v>
      </c>
      <c r="AI3351" s="31">
        <v>364753.34375</v>
      </c>
      <c r="AJ3351" s="31">
        <v>317273.34375</v>
      </c>
      <c r="AK3351" s="31">
        <v>268166.65625</v>
      </c>
      <c r="AL3351" s="31">
        <v>315183.34375</v>
      </c>
      <c r="AM3351" s="31">
        <v>342750</v>
      </c>
      <c r="AN3351" s="31">
        <v>285666.65625</v>
      </c>
      <c r="AO3351" s="31">
        <v>329133.34375</v>
      </c>
      <c r="AP3351" s="31">
        <v>257634.3359375</v>
      </c>
      <c r="AQ3351" s="31">
        <v>284247.9970703125</v>
      </c>
      <c r="AR3351" s="31">
        <v>253843.333984375</v>
      </c>
      <c r="AS3351" s="31">
        <v>278035.00390625</v>
      </c>
      <c r="AT3351" s="31">
        <v>260489.666015625</v>
      </c>
      <c r="AU3351" s="31">
        <v>243231.001953125</v>
      </c>
      <c r="AV3351" s="31">
        <v>299142.3369140625</v>
      </c>
      <c r="AW3351" s="31">
        <v>289936.998046875</v>
      </c>
      <c r="AX3351" s="31">
        <v>25577.66796875</v>
      </c>
      <c r="AY3351" s="31">
        <v>15915.3330078125</v>
      </c>
      <c r="AZ3351" s="31">
        <v>41493.0009765625</v>
      </c>
    </row>
    <row r="3352" spans="1:52" ht="15" customHeight="1">
      <c r="A3352" s="29" t="s">
        <v>6908</v>
      </c>
      <c r="B3352" s="34">
        <v>32886</v>
      </c>
      <c r="C3352" s="28">
        <v>150</v>
      </c>
      <c r="D3352" s="28">
        <v>28</v>
      </c>
      <c r="E3352" s="28">
        <v>30</v>
      </c>
      <c r="F3352" s="29" t="s">
        <v>6903</v>
      </c>
      <c r="G3352" s="29" t="s">
        <v>2462</v>
      </c>
      <c r="H3352" s="28">
        <v>756</v>
      </c>
      <c r="I3352" s="29" t="s">
        <v>6763</v>
      </c>
      <c r="J3352" s="33" t="s">
        <v>6907</v>
      </c>
      <c r="K3352" s="29" t="s">
        <v>178</v>
      </c>
      <c r="L3352" s="29" t="s">
        <v>6906</v>
      </c>
      <c r="M3352" s="29" t="s">
        <v>176</v>
      </c>
      <c r="N3352" s="28">
        <v>515356.5</v>
      </c>
      <c r="O3352" s="28">
        <v>6221859</v>
      </c>
      <c r="P3352" s="29" t="s">
        <v>6905</v>
      </c>
      <c r="Q3352" s="32" t="s">
        <v>207</v>
      </c>
      <c r="R3352" s="19"/>
      <c r="S3352" s="19"/>
      <c r="T3352" s="19"/>
      <c r="U3352" s="19"/>
      <c r="V3352" s="19"/>
      <c r="W3352" s="19"/>
      <c r="X3352" s="19"/>
      <c r="Y3352" s="19"/>
      <c r="Z3352" s="19"/>
      <c r="AA3352" s="19"/>
      <c r="AB3352" s="19"/>
      <c r="AC3352" s="19"/>
      <c r="AD3352" s="19"/>
      <c r="AE3352" s="31">
        <v>362020</v>
      </c>
      <c r="AF3352" s="31">
        <v>324786.65625</v>
      </c>
      <c r="AG3352" s="31">
        <v>334590</v>
      </c>
      <c r="AH3352" s="31">
        <v>344043.34375</v>
      </c>
      <c r="AI3352" s="31">
        <v>364753.34375</v>
      </c>
      <c r="AJ3352" s="31">
        <v>317273.34375</v>
      </c>
      <c r="AK3352" s="31">
        <v>268166.65625</v>
      </c>
      <c r="AL3352" s="31">
        <v>315183.34375</v>
      </c>
      <c r="AM3352" s="31">
        <v>342750</v>
      </c>
      <c r="AN3352" s="31">
        <v>285666.65625</v>
      </c>
      <c r="AO3352" s="31">
        <v>329133.34375</v>
      </c>
      <c r="AP3352" s="31">
        <v>257634.3359375</v>
      </c>
      <c r="AQ3352" s="31">
        <v>284247.9970703125</v>
      </c>
      <c r="AR3352" s="31">
        <v>253843.333984375</v>
      </c>
      <c r="AS3352" s="31">
        <v>278035.00390625</v>
      </c>
      <c r="AT3352" s="31">
        <v>260489.666015625</v>
      </c>
      <c r="AU3352" s="31">
        <v>243231.001953125</v>
      </c>
      <c r="AV3352" s="31">
        <v>299142.3369140625</v>
      </c>
      <c r="AW3352" s="31">
        <v>289936.998046875</v>
      </c>
      <c r="AX3352" s="31">
        <v>25577.66796875</v>
      </c>
      <c r="AY3352" s="31">
        <v>15915.3330078125</v>
      </c>
      <c r="AZ3352" s="31">
        <v>41493.0009765625</v>
      </c>
    </row>
    <row r="3353" spans="1:52" ht="15" customHeight="1">
      <c r="A3353" s="29" t="s">
        <v>6904</v>
      </c>
      <c r="B3353" s="34">
        <v>35384</v>
      </c>
      <c r="C3353" s="28">
        <v>600</v>
      </c>
      <c r="D3353" s="28">
        <v>50</v>
      </c>
      <c r="E3353" s="28">
        <v>45</v>
      </c>
      <c r="F3353" s="29" t="s">
        <v>220</v>
      </c>
      <c r="G3353" s="29" t="s">
        <v>1025</v>
      </c>
      <c r="H3353" s="28">
        <v>756</v>
      </c>
      <c r="I3353" s="29" t="s">
        <v>6763</v>
      </c>
      <c r="J3353" s="33" t="s">
        <v>6902</v>
      </c>
      <c r="K3353" s="29" t="s">
        <v>178</v>
      </c>
      <c r="L3353" s="29" t="s">
        <v>6901</v>
      </c>
      <c r="M3353" s="29" t="s">
        <v>337</v>
      </c>
      <c r="N3353" s="28">
        <v>518814.7</v>
      </c>
      <c r="O3353" s="28">
        <v>6220675</v>
      </c>
      <c r="P3353" s="29" t="s">
        <v>6900</v>
      </c>
      <c r="Q3353" s="32" t="s">
        <v>207</v>
      </c>
      <c r="R3353" s="19"/>
      <c r="S3353" s="19"/>
      <c r="T3353" s="19"/>
      <c r="U3353" s="19"/>
      <c r="V3353" s="19"/>
      <c r="W3353" s="19"/>
      <c r="X3353" s="19"/>
      <c r="Y3353" s="19"/>
      <c r="Z3353" s="19"/>
      <c r="AA3353" s="19"/>
      <c r="AB3353" s="19"/>
      <c r="AC3353" s="19"/>
      <c r="AD3353" s="19"/>
      <c r="AE3353" s="19"/>
      <c r="AF3353" s="19"/>
      <c r="AG3353" s="19"/>
      <c r="AH3353" s="19"/>
      <c r="AI3353" s="19"/>
      <c r="AJ3353" s="19"/>
      <c r="AK3353" s="31">
        <v>122970</v>
      </c>
      <c r="AL3353" s="31">
        <v>1230620</v>
      </c>
      <c r="AM3353" s="31">
        <v>1268956</v>
      </c>
      <c r="AN3353" s="31">
        <v>1160476</v>
      </c>
      <c r="AO3353" s="31">
        <v>1281457</v>
      </c>
      <c r="AP3353" s="31">
        <v>1020791.8046875</v>
      </c>
      <c r="AQ3353" s="31">
        <v>1144404.3515625</v>
      </c>
      <c r="AR3353" s="31">
        <v>1027949.6796875</v>
      </c>
      <c r="AS3353" s="31">
        <v>1122811.47265625</v>
      </c>
      <c r="AT3353" s="31">
        <v>1106226.9921875</v>
      </c>
      <c r="AU3353" s="31">
        <v>988027.919921875</v>
      </c>
      <c r="AV3353" s="31">
        <v>1259733.3984375</v>
      </c>
      <c r="AW3353" s="31">
        <v>1147045.6640625</v>
      </c>
      <c r="AX3353" s="31">
        <v>98683.203125</v>
      </c>
      <c r="AY3353" s="31">
        <v>67965.4765625</v>
      </c>
      <c r="AZ3353" s="31">
        <v>166648.6796875</v>
      </c>
    </row>
    <row r="3354" spans="1:52" ht="15" customHeight="1">
      <c r="A3354" s="29" t="s">
        <v>6899</v>
      </c>
      <c r="B3354" s="34">
        <v>35384</v>
      </c>
      <c r="C3354" s="28">
        <v>600</v>
      </c>
      <c r="D3354" s="28">
        <v>50</v>
      </c>
      <c r="E3354" s="28">
        <v>45</v>
      </c>
      <c r="F3354" s="29" t="s">
        <v>220</v>
      </c>
      <c r="G3354" s="29" t="s">
        <v>1025</v>
      </c>
      <c r="H3354" s="28">
        <v>756</v>
      </c>
      <c r="I3354" s="29" t="s">
        <v>6763</v>
      </c>
      <c r="J3354" s="33" t="s">
        <v>6898</v>
      </c>
      <c r="K3354" s="29" t="s">
        <v>178</v>
      </c>
      <c r="L3354" s="29" t="s">
        <v>6897</v>
      </c>
      <c r="M3354" s="29" t="s">
        <v>6896</v>
      </c>
      <c r="N3354" s="28">
        <v>518996.3</v>
      </c>
      <c r="O3354" s="28">
        <v>6220407</v>
      </c>
      <c r="P3354" s="29" t="s">
        <v>6895</v>
      </c>
      <c r="Q3354" s="32" t="s">
        <v>207</v>
      </c>
      <c r="R3354" s="19"/>
      <c r="S3354" s="19"/>
      <c r="T3354" s="19"/>
      <c r="U3354" s="19"/>
      <c r="V3354" s="19"/>
      <c r="W3354" s="19"/>
      <c r="X3354" s="19"/>
      <c r="Y3354" s="19"/>
      <c r="Z3354" s="19"/>
      <c r="AA3354" s="19"/>
      <c r="AB3354" s="19"/>
      <c r="AC3354" s="19"/>
      <c r="AD3354" s="19"/>
      <c r="AE3354" s="19"/>
      <c r="AF3354" s="19"/>
      <c r="AG3354" s="19"/>
      <c r="AH3354" s="19"/>
      <c r="AI3354" s="19"/>
      <c r="AJ3354" s="19"/>
      <c r="AK3354" s="31">
        <v>126265</v>
      </c>
      <c r="AL3354" s="31">
        <v>1243955</v>
      </c>
      <c r="AM3354" s="31">
        <v>1310108</v>
      </c>
      <c r="AN3354" s="31">
        <v>1107697</v>
      </c>
      <c r="AO3354" s="31">
        <v>1295737</v>
      </c>
      <c r="AP3354" s="31">
        <v>1026493.828125</v>
      </c>
      <c r="AQ3354" s="31">
        <v>1149151.40625</v>
      </c>
      <c r="AR3354" s="31">
        <v>1030480.109375</v>
      </c>
      <c r="AS3354" s="31">
        <v>1110547.34375</v>
      </c>
      <c r="AT3354" s="31">
        <v>1113574.78125</v>
      </c>
      <c r="AU3354" s="31">
        <v>994166.923828125</v>
      </c>
      <c r="AV3354" s="31">
        <v>1237097.0703125</v>
      </c>
      <c r="AW3354" s="31">
        <v>1146815.85546875</v>
      </c>
      <c r="AX3354" s="31">
        <v>103361.9375</v>
      </c>
      <c r="AY3354" s="31">
        <v>67922.90625</v>
      </c>
      <c r="AZ3354" s="31">
        <v>171284.84375</v>
      </c>
    </row>
    <row r="3355" spans="1:52" ht="15" customHeight="1">
      <c r="A3355" s="29" t="s">
        <v>6894</v>
      </c>
      <c r="B3355" s="34">
        <v>35384</v>
      </c>
      <c r="C3355" s="28">
        <v>600</v>
      </c>
      <c r="D3355" s="28">
        <v>50</v>
      </c>
      <c r="E3355" s="28">
        <v>45</v>
      </c>
      <c r="F3355" s="29" t="s">
        <v>220</v>
      </c>
      <c r="G3355" s="29" t="s">
        <v>1025</v>
      </c>
      <c r="H3355" s="28">
        <v>756</v>
      </c>
      <c r="I3355" s="29" t="s">
        <v>6763</v>
      </c>
      <c r="J3355" s="33" t="s">
        <v>6893</v>
      </c>
      <c r="K3355" s="29" t="s">
        <v>178</v>
      </c>
      <c r="L3355" s="29" t="s">
        <v>6892</v>
      </c>
      <c r="M3355" s="29" t="s">
        <v>1238</v>
      </c>
      <c r="N3355" s="28">
        <v>519574</v>
      </c>
      <c r="O3355" s="28">
        <v>6220519</v>
      </c>
      <c r="P3355" s="29" t="s">
        <v>6891</v>
      </c>
      <c r="Q3355" s="32" t="s">
        <v>207</v>
      </c>
      <c r="R3355" s="19"/>
      <c r="S3355" s="19"/>
      <c r="T3355" s="19"/>
      <c r="U3355" s="19"/>
      <c r="V3355" s="19"/>
      <c r="W3355" s="19"/>
      <c r="X3355" s="19"/>
      <c r="Y3355" s="19"/>
      <c r="Z3355" s="19"/>
      <c r="AA3355" s="19"/>
      <c r="AB3355" s="19"/>
      <c r="AC3355" s="19"/>
      <c r="AD3355" s="19"/>
      <c r="AE3355" s="19"/>
      <c r="AF3355" s="19"/>
      <c r="AG3355" s="19"/>
      <c r="AH3355" s="19"/>
      <c r="AI3355" s="19"/>
      <c r="AJ3355" s="19"/>
      <c r="AK3355" s="31">
        <v>118602</v>
      </c>
      <c r="AL3355" s="31">
        <v>1215929</v>
      </c>
      <c r="AM3355" s="31">
        <v>1254334</v>
      </c>
      <c r="AN3355" s="31">
        <v>1087210</v>
      </c>
      <c r="AO3355" s="31">
        <v>1252255</v>
      </c>
      <c r="AP3355" s="31">
        <v>1002892.71484375</v>
      </c>
      <c r="AQ3355" s="31">
        <v>1095315.1953125</v>
      </c>
      <c r="AR3355" s="31">
        <v>1001219.65625</v>
      </c>
      <c r="AS3355" s="31">
        <v>1074464.8203125</v>
      </c>
      <c r="AT3355" s="31">
        <v>1054686.60546875</v>
      </c>
      <c r="AU3355" s="31">
        <v>950281.197265625</v>
      </c>
      <c r="AV3355" s="31">
        <v>1171786.5234375</v>
      </c>
      <c r="AW3355" s="31">
        <v>989813.81982421875</v>
      </c>
      <c r="AX3355" s="31">
        <v>100421.6796875</v>
      </c>
      <c r="AY3355" s="31">
        <v>64454.65234375</v>
      </c>
      <c r="AZ3355" s="31">
        <v>164876.33203125</v>
      </c>
    </row>
    <row r="3356" spans="1:52" ht="15" customHeight="1">
      <c r="A3356" s="29" t="s">
        <v>6890</v>
      </c>
      <c r="B3356" s="34">
        <v>36116</v>
      </c>
      <c r="C3356" s="28">
        <v>11</v>
      </c>
      <c r="D3356" s="28">
        <v>13</v>
      </c>
      <c r="E3356" s="28">
        <v>18</v>
      </c>
      <c r="F3356" s="29" t="s">
        <v>3445</v>
      </c>
      <c r="G3356" s="29" t="s">
        <v>6867</v>
      </c>
      <c r="H3356" s="28">
        <v>756</v>
      </c>
      <c r="I3356" s="29" t="s">
        <v>6763</v>
      </c>
      <c r="J3356" s="33" t="s">
        <v>6889</v>
      </c>
      <c r="K3356" s="29" t="s">
        <v>178</v>
      </c>
      <c r="L3356" s="29" t="s">
        <v>6888</v>
      </c>
      <c r="M3356" s="29" t="s">
        <v>1417</v>
      </c>
      <c r="N3356" s="28">
        <v>521980.7</v>
      </c>
      <c r="O3356" s="28">
        <v>6203839</v>
      </c>
      <c r="P3356" s="29" t="s">
        <v>6887</v>
      </c>
      <c r="Q3356" s="32" t="s">
        <v>368</v>
      </c>
      <c r="R3356" s="19"/>
      <c r="S3356" s="19"/>
      <c r="T3356" s="19"/>
      <c r="U3356" s="19"/>
      <c r="V3356" s="19"/>
      <c r="W3356" s="19"/>
      <c r="X3356" s="19"/>
      <c r="Y3356" s="19"/>
      <c r="Z3356" s="19"/>
      <c r="AA3356" s="19"/>
      <c r="AB3356" s="19"/>
      <c r="AC3356" s="19"/>
      <c r="AD3356" s="19"/>
      <c r="AE3356" s="19"/>
      <c r="AF3356" s="19"/>
      <c r="AG3356" s="19"/>
      <c r="AH3356" s="19"/>
      <c r="AI3356" s="19"/>
      <c r="AJ3356" s="19"/>
      <c r="AK3356" s="19"/>
      <c r="AL3356" s="19"/>
      <c r="AM3356" s="31">
        <v>828</v>
      </c>
      <c r="AN3356" s="31">
        <v>11351</v>
      </c>
      <c r="AO3356" s="31">
        <v>14987</v>
      </c>
      <c r="AP3356" s="31">
        <v>35877</v>
      </c>
      <c r="AQ3356" s="31">
        <v>37461</v>
      </c>
      <c r="AR3356" s="31">
        <v>12511.000244140625</v>
      </c>
      <c r="AS3356" s="31">
        <v>13911.999938964844</v>
      </c>
      <c r="AT3356" s="31">
        <v>11859.999938964844</v>
      </c>
      <c r="AU3356" s="31">
        <v>10340.999725341797</v>
      </c>
      <c r="AV3356" s="31">
        <v>15416.999847412109</v>
      </c>
      <c r="AW3356" s="31">
        <v>8420.3409729003906</v>
      </c>
      <c r="AX3356" s="31">
        <v>0</v>
      </c>
      <c r="AY3356" s="31">
        <v>0</v>
      </c>
      <c r="AZ3356" s="31">
        <v>0</v>
      </c>
    </row>
    <row r="3357" spans="1:52" ht="15" customHeight="1">
      <c r="A3357" s="29" t="s">
        <v>6886</v>
      </c>
      <c r="B3357" s="34">
        <v>33546</v>
      </c>
      <c r="C3357" s="28">
        <v>300</v>
      </c>
      <c r="D3357" s="28">
        <v>31</v>
      </c>
      <c r="E3357" s="28">
        <v>35</v>
      </c>
      <c r="F3357" s="29" t="s">
        <v>440</v>
      </c>
      <c r="G3357" s="29" t="s">
        <v>6881</v>
      </c>
      <c r="H3357" s="28">
        <v>756</v>
      </c>
      <c r="I3357" s="29" t="s">
        <v>6763</v>
      </c>
      <c r="J3357" s="33" t="s">
        <v>6885</v>
      </c>
      <c r="K3357" s="29" t="s">
        <v>178</v>
      </c>
      <c r="L3357" s="29" t="s">
        <v>6884</v>
      </c>
      <c r="M3357" s="29" t="s">
        <v>176</v>
      </c>
      <c r="N3357" s="28">
        <v>508718.4</v>
      </c>
      <c r="O3357" s="28">
        <v>6196675</v>
      </c>
      <c r="P3357" s="29" t="s">
        <v>6883</v>
      </c>
      <c r="Q3357" s="32" t="s">
        <v>207</v>
      </c>
      <c r="R3357" s="19"/>
      <c r="S3357" s="19"/>
      <c r="T3357" s="19"/>
      <c r="U3357" s="19"/>
      <c r="V3357" s="19"/>
      <c r="W3357" s="19"/>
      <c r="X3357" s="19"/>
      <c r="Y3357" s="19"/>
      <c r="Z3357" s="19"/>
      <c r="AA3357" s="19"/>
      <c r="AB3357" s="19"/>
      <c r="AC3357" s="19"/>
      <c r="AD3357" s="19"/>
      <c r="AE3357" s="19"/>
      <c r="AF3357" s="31">
        <v>70630</v>
      </c>
      <c r="AG3357" s="31">
        <v>464200</v>
      </c>
      <c r="AH3357" s="31">
        <v>491460</v>
      </c>
      <c r="AI3357" s="31">
        <v>540240</v>
      </c>
      <c r="AJ3357" s="31">
        <v>482490</v>
      </c>
      <c r="AK3357" s="31">
        <v>436880</v>
      </c>
      <c r="AL3357" s="31">
        <v>460320</v>
      </c>
      <c r="AM3357" s="31">
        <v>468877</v>
      </c>
      <c r="AN3357" s="31">
        <v>411946</v>
      </c>
      <c r="AO3357" s="31">
        <v>476217</v>
      </c>
      <c r="AP3357" s="31">
        <v>364530</v>
      </c>
      <c r="AQ3357" s="31">
        <v>410403</v>
      </c>
      <c r="AR3357" s="31">
        <v>357992</v>
      </c>
      <c r="AS3357" s="31">
        <v>371144</v>
      </c>
      <c r="AT3357" s="31">
        <v>373763</v>
      </c>
      <c r="AU3357" s="31">
        <v>340491</v>
      </c>
      <c r="AV3357" s="31">
        <v>431321</v>
      </c>
      <c r="AW3357" s="31">
        <v>408334</v>
      </c>
      <c r="AX3357" s="31">
        <v>36415</v>
      </c>
      <c r="AY3357" s="31">
        <v>23687</v>
      </c>
      <c r="AZ3357" s="31">
        <v>60102</v>
      </c>
    </row>
    <row r="3358" spans="1:52" ht="15" customHeight="1">
      <c r="A3358" s="29" t="s">
        <v>6882</v>
      </c>
      <c r="B3358" s="34">
        <v>35779</v>
      </c>
      <c r="C3358" s="28">
        <v>600</v>
      </c>
      <c r="D3358" s="28">
        <v>35</v>
      </c>
      <c r="E3358" s="28">
        <v>35</v>
      </c>
      <c r="F3358" s="29" t="s">
        <v>440</v>
      </c>
      <c r="G3358" s="29" t="s">
        <v>6876</v>
      </c>
      <c r="H3358" s="28">
        <v>756</v>
      </c>
      <c r="I3358" s="29" t="s">
        <v>6763</v>
      </c>
      <c r="J3358" s="33" t="s">
        <v>6880</v>
      </c>
      <c r="K3358" s="29" t="s">
        <v>178</v>
      </c>
      <c r="L3358" s="29" t="s">
        <v>6879</v>
      </c>
      <c r="M3358" s="29" t="s">
        <v>448</v>
      </c>
      <c r="N3358" s="28">
        <v>506325.3</v>
      </c>
      <c r="O3358" s="28">
        <v>6196098</v>
      </c>
      <c r="P3358" s="29" t="s">
        <v>6878</v>
      </c>
      <c r="Q3358" s="32" t="s">
        <v>174</v>
      </c>
      <c r="R3358" s="19"/>
      <c r="S3358" s="19"/>
      <c r="T3358" s="19"/>
      <c r="U3358" s="19"/>
      <c r="V3358" s="19"/>
      <c r="W3358" s="19"/>
      <c r="X3358" s="19"/>
      <c r="Y3358" s="19"/>
      <c r="Z3358" s="19"/>
      <c r="AA3358" s="19"/>
      <c r="AB3358" s="19"/>
      <c r="AC3358" s="19"/>
      <c r="AD3358" s="19"/>
      <c r="AE3358" s="19"/>
      <c r="AF3358" s="31">
        <v>82965</v>
      </c>
      <c r="AG3358" s="31">
        <v>554000</v>
      </c>
      <c r="AH3358" s="31">
        <v>639900</v>
      </c>
      <c r="AI3358" s="31">
        <v>711000</v>
      </c>
      <c r="AJ3358" s="31">
        <v>637900</v>
      </c>
      <c r="AK3358" s="31">
        <v>714810</v>
      </c>
      <c r="AL3358" s="31">
        <v>803680</v>
      </c>
      <c r="AM3358" s="31">
        <v>912345</v>
      </c>
      <c r="AN3358" s="31">
        <v>815397</v>
      </c>
      <c r="AO3358" s="31">
        <v>945911</v>
      </c>
      <c r="AP3358" s="31">
        <v>709094</v>
      </c>
      <c r="AQ3358" s="31">
        <v>809631</v>
      </c>
      <c r="AR3358" s="31">
        <v>701232</v>
      </c>
      <c r="AS3358" s="31">
        <v>754476</v>
      </c>
      <c r="AT3358" s="31">
        <v>712900</v>
      </c>
      <c r="AU3358" s="31">
        <v>698075</v>
      </c>
      <c r="AV3358" s="31">
        <v>871076</v>
      </c>
      <c r="AW3358" s="31">
        <v>807093</v>
      </c>
      <c r="AX3358" s="31">
        <v>71513</v>
      </c>
      <c r="AY3358" s="31">
        <v>36517</v>
      </c>
      <c r="AZ3358" s="31">
        <v>108030</v>
      </c>
    </row>
    <row r="3359" spans="1:52" ht="15" customHeight="1">
      <c r="A3359" s="29" t="s">
        <v>6877</v>
      </c>
      <c r="B3359" s="34">
        <v>33416</v>
      </c>
      <c r="C3359" s="28">
        <v>150</v>
      </c>
      <c r="D3359" s="28">
        <v>27</v>
      </c>
      <c r="E3359" s="28">
        <v>40</v>
      </c>
      <c r="F3359" s="29" t="s">
        <v>1171</v>
      </c>
      <c r="G3359" s="29" t="s">
        <v>6872</v>
      </c>
      <c r="H3359" s="28">
        <v>756</v>
      </c>
      <c r="I3359" s="29" t="s">
        <v>6763</v>
      </c>
      <c r="J3359" s="33" t="s">
        <v>6875</v>
      </c>
      <c r="K3359" s="29" t="s">
        <v>178</v>
      </c>
      <c r="L3359" s="29" t="s">
        <v>6855</v>
      </c>
      <c r="M3359" s="29" t="s">
        <v>4601</v>
      </c>
      <c r="N3359" s="28">
        <v>500576.8</v>
      </c>
      <c r="O3359" s="28">
        <v>6201126</v>
      </c>
      <c r="P3359" s="29" t="s">
        <v>6874</v>
      </c>
      <c r="Q3359" s="32" t="s">
        <v>207</v>
      </c>
      <c r="R3359" s="19"/>
      <c r="S3359" s="19"/>
      <c r="T3359" s="19"/>
      <c r="U3359" s="19"/>
      <c r="V3359" s="19"/>
      <c r="W3359" s="19"/>
      <c r="X3359" s="19"/>
      <c r="Y3359" s="19"/>
      <c r="Z3359" s="19"/>
      <c r="AA3359" s="19"/>
      <c r="AB3359" s="19"/>
      <c r="AC3359" s="19"/>
      <c r="AD3359" s="19"/>
      <c r="AE3359" s="19"/>
      <c r="AF3359" s="31">
        <v>121180</v>
      </c>
      <c r="AG3359" s="31">
        <v>276900</v>
      </c>
      <c r="AH3359" s="31">
        <v>287350</v>
      </c>
      <c r="AI3359" s="31">
        <v>290310</v>
      </c>
      <c r="AJ3359" s="31">
        <v>251870</v>
      </c>
      <c r="AK3359" s="31">
        <v>238130</v>
      </c>
      <c r="AL3359" s="31">
        <v>240000</v>
      </c>
      <c r="AM3359" s="31">
        <v>245870</v>
      </c>
      <c r="AN3359" s="31">
        <v>210348</v>
      </c>
      <c r="AO3359" s="31">
        <v>241726</v>
      </c>
      <c r="AP3359" s="31">
        <v>179173</v>
      </c>
      <c r="AQ3359" s="31">
        <v>223376</v>
      </c>
      <c r="AR3359" s="31">
        <v>175646</v>
      </c>
      <c r="AS3359" s="31">
        <v>195215</v>
      </c>
      <c r="AT3359" s="31">
        <v>189179</v>
      </c>
      <c r="AU3359" s="31">
        <v>175864</v>
      </c>
      <c r="AV3359" s="31">
        <v>223640</v>
      </c>
      <c r="AW3359" s="31">
        <v>223543</v>
      </c>
      <c r="AX3359" s="31">
        <v>16923</v>
      </c>
      <c r="AY3359" s="31">
        <v>14640</v>
      </c>
      <c r="AZ3359" s="31">
        <v>31563</v>
      </c>
    </row>
    <row r="3360" spans="1:52" ht="15" customHeight="1">
      <c r="A3360" s="29" t="s">
        <v>6873</v>
      </c>
      <c r="B3360" s="34">
        <v>35593</v>
      </c>
      <c r="C3360" s="28">
        <v>11</v>
      </c>
      <c r="D3360" s="28">
        <v>13</v>
      </c>
      <c r="E3360" s="28">
        <v>18</v>
      </c>
      <c r="F3360" s="29" t="s">
        <v>3445</v>
      </c>
      <c r="G3360" s="29" t="s">
        <v>6867</v>
      </c>
      <c r="H3360" s="28">
        <v>756</v>
      </c>
      <c r="I3360" s="29" t="s">
        <v>6763</v>
      </c>
      <c r="J3360" s="33" t="s">
        <v>6871</v>
      </c>
      <c r="K3360" s="29" t="s">
        <v>178</v>
      </c>
      <c r="L3360" s="29" t="s">
        <v>6870</v>
      </c>
      <c r="M3360" s="29" t="s">
        <v>812</v>
      </c>
      <c r="N3360" s="28">
        <v>520752.9</v>
      </c>
      <c r="O3360" s="28">
        <v>6203587</v>
      </c>
      <c r="P3360" s="29" t="s">
        <v>6869</v>
      </c>
      <c r="Q3360" s="32" t="s">
        <v>368</v>
      </c>
      <c r="R3360" s="19"/>
      <c r="S3360" s="19"/>
      <c r="T3360" s="19"/>
      <c r="U3360" s="19"/>
      <c r="V3360" s="19"/>
      <c r="W3360" s="19"/>
      <c r="X3360" s="19"/>
      <c r="Y3360" s="19"/>
      <c r="Z3360" s="19"/>
      <c r="AA3360" s="19"/>
      <c r="AB3360" s="19"/>
      <c r="AC3360" s="19"/>
      <c r="AD3360" s="19"/>
      <c r="AE3360" s="19"/>
      <c r="AF3360" s="19"/>
      <c r="AG3360" s="19"/>
      <c r="AH3360" s="19"/>
      <c r="AI3360" s="19"/>
      <c r="AJ3360" s="19"/>
      <c r="AK3360" s="19"/>
      <c r="AL3360" s="31">
        <v>5832</v>
      </c>
      <c r="AM3360" s="31">
        <v>13868</v>
      </c>
      <c r="AN3360" s="31">
        <v>10792</v>
      </c>
      <c r="AO3360" s="31">
        <v>13225</v>
      </c>
      <c r="AP3360" s="31">
        <v>29217</v>
      </c>
      <c r="AQ3360" s="31">
        <v>26511</v>
      </c>
      <c r="AR3360" s="31">
        <v>10177.000061035156</v>
      </c>
      <c r="AS3360" s="31">
        <v>10367.999908447266</v>
      </c>
      <c r="AT3360" s="31">
        <v>10162.000030517578</v>
      </c>
      <c r="AU3360" s="31">
        <v>6745.0000152587891</v>
      </c>
      <c r="AV3360" s="31">
        <v>11999.000122070313</v>
      </c>
      <c r="AW3360" s="31">
        <v>6836.3300476074219</v>
      </c>
      <c r="AX3360" s="31">
        <v>0</v>
      </c>
      <c r="AY3360" s="31">
        <v>0</v>
      </c>
      <c r="AZ3360" s="31">
        <v>0</v>
      </c>
    </row>
    <row r="3361" spans="1:52" ht="15" customHeight="1">
      <c r="A3361" s="29" t="s">
        <v>6868</v>
      </c>
      <c r="B3361" s="34">
        <v>36707</v>
      </c>
      <c r="C3361" s="28">
        <v>2300</v>
      </c>
      <c r="D3361" s="28">
        <v>82.4</v>
      </c>
      <c r="E3361" s="28">
        <v>79</v>
      </c>
      <c r="F3361" s="29" t="s">
        <v>440</v>
      </c>
      <c r="G3361" s="29" t="s">
        <v>6862</v>
      </c>
      <c r="H3361" s="28">
        <v>756</v>
      </c>
      <c r="I3361" s="29" t="s">
        <v>6763</v>
      </c>
      <c r="J3361" s="33" t="s">
        <v>6866</v>
      </c>
      <c r="K3361" s="29" t="s">
        <v>178</v>
      </c>
      <c r="L3361" s="29" t="s">
        <v>6865</v>
      </c>
      <c r="M3361" s="29" t="s">
        <v>2728</v>
      </c>
      <c r="N3361" s="28">
        <v>500392.6</v>
      </c>
      <c r="O3361" s="28">
        <v>6191801</v>
      </c>
      <c r="P3361" s="29" t="s">
        <v>6864</v>
      </c>
      <c r="Q3361" s="32" t="s">
        <v>174</v>
      </c>
      <c r="R3361" s="19"/>
      <c r="S3361" s="19"/>
      <c r="T3361" s="19"/>
      <c r="U3361" s="19"/>
      <c r="V3361" s="19"/>
      <c r="W3361" s="19"/>
      <c r="X3361" s="19"/>
      <c r="Y3361" s="19"/>
      <c r="Z3361" s="19"/>
      <c r="AA3361" s="19"/>
      <c r="AB3361" s="19"/>
      <c r="AC3361" s="19"/>
      <c r="AD3361" s="19"/>
      <c r="AE3361" s="19"/>
      <c r="AF3361" s="19"/>
      <c r="AG3361" s="19"/>
      <c r="AH3361" s="19"/>
      <c r="AI3361" s="19"/>
      <c r="AJ3361" s="19"/>
      <c r="AK3361" s="19"/>
      <c r="AL3361" s="19"/>
      <c r="AM3361" s="19"/>
      <c r="AN3361" s="19"/>
      <c r="AO3361" s="31">
        <v>1698380</v>
      </c>
      <c r="AP3361" s="31">
        <v>3641936</v>
      </c>
      <c r="AQ3361" s="31">
        <v>3874089</v>
      </c>
      <c r="AR3361" s="31">
        <v>3689759</v>
      </c>
      <c r="AS3361" s="31">
        <v>4528824</v>
      </c>
      <c r="AT3361" s="31">
        <v>4792379</v>
      </c>
      <c r="AU3361" s="31">
        <v>4700906</v>
      </c>
      <c r="AV3361" s="31">
        <v>5262524</v>
      </c>
      <c r="AW3361" s="31">
        <v>4088336</v>
      </c>
      <c r="AX3361" s="31">
        <v>488628</v>
      </c>
      <c r="AY3361" s="31">
        <v>322047</v>
      </c>
      <c r="AZ3361" s="31">
        <v>810675</v>
      </c>
    </row>
    <row r="3362" spans="1:52" ht="15" customHeight="1">
      <c r="A3362" s="29" t="s">
        <v>6863</v>
      </c>
      <c r="B3362" s="34">
        <v>36738</v>
      </c>
      <c r="C3362" s="28">
        <v>1300</v>
      </c>
      <c r="D3362" s="28">
        <v>62</v>
      </c>
      <c r="E3362" s="28">
        <v>69</v>
      </c>
      <c r="F3362" s="29" t="s">
        <v>440</v>
      </c>
      <c r="G3362" s="29" t="s">
        <v>6852</v>
      </c>
      <c r="H3362" s="28">
        <v>756</v>
      </c>
      <c r="I3362" s="29" t="s">
        <v>6763</v>
      </c>
      <c r="J3362" s="33" t="s">
        <v>6861</v>
      </c>
      <c r="K3362" s="29" t="s">
        <v>178</v>
      </c>
      <c r="L3362" s="29" t="s">
        <v>6855</v>
      </c>
      <c r="M3362" s="29" t="s">
        <v>1272</v>
      </c>
      <c r="N3362" s="28">
        <v>504078</v>
      </c>
      <c r="O3362" s="28">
        <v>6197634</v>
      </c>
      <c r="P3362" s="29" t="s">
        <v>6858</v>
      </c>
      <c r="Q3362" s="32" t="s">
        <v>174</v>
      </c>
      <c r="R3362" s="19"/>
      <c r="S3362" s="19"/>
      <c r="T3362" s="19"/>
      <c r="U3362" s="19"/>
      <c r="V3362" s="19"/>
      <c r="W3362" s="19"/>
      <c r="X3362" s="19"/>
      <c r="Y3362" s="19"/>
      <c r="Z3362" s="19"/>
      <c r="AA3362" s="19"/>
      <c r="AB3362" s="19"/>
      <c r="AC3362" s="19"/>
      <c r="AD3362" s="19"/>
      <c r="AE3362" s="19"/>
      <c r="AF3362" s="19"/>
      <c r="AG3362" s="19"/>
      <c r="AH3362" s="19"/>
      <c r="AI3362" s="19"/>
      <c r="AJ3362" s="19"/>
      <c r="AK3362" s="19"/>
      <c r="AL3362" s="19"/>
      <c r="AM3362" s="19"/>
      <c r="AN3362" s="19"/>
      <c r="AO3362" s="31">
        <v>802337</v>
      </c>
      <c r="AP3362" s="31">
        <v>2819506</v>
      </c>
      <c r="AQ3362" s="31">
        <v>2795328.5</v>
      </c>
      <c r="AR3362" s="31">
        <v>2490951.5</v>
      </c>
      <c r="AS3362" s="31">
        <v>2777447.5</v>
      </c>
      <c r="AT3362" s="31">
        <v>2602248</v>
      </c>
      <c r="AU3362" s="31">
        <v>2326087.5</v>
      </c>
      <c r="AV3362" s="31">
        <v>2870750</v>
      </c>
      <c r="AW3362" s="31">
        <v>2698755</v>
      </c>
      <c r="AX3362" s="31">
        <v>232107.5</v>
      </c>
      <c r="AY3362" s="31">
        <v>160342</v>
      </c>
      <c r="AZ3362" s="31">
        <v>392449.5</v>
      </c>
    </row>
    <row r="3363" spans="1:52" ht="15" customHeight="1">
      <c r="A3363" s="29" t="s">
        <v>6860</v>
      </c>
      <c r="B3363" s="34">
        <v>36738</v>
      </c>
      <c r="C3363" s="28">
        <v>1300</v>
      </c>
      <c r="D3363" s="28">
        <v>62</v>
      </c>
      <c r="E3363" s="28">
        <v>69</v>
      </c>
      <c r="F3363" s="29" t="s">
        <v>440</v>
      </c>
      <c r="G3363" s="29" t="s">
        <v>6852</v>
      </c>
      <c r="H3363" s="28">
        <v>756</v>
      </c>
      <c r="I3363" s="29" t="s">
        <v>6763</v>
      </c>
      <c r="J3363" s="33" t="s">
        <v>6859</v>
      </c>
      <c r="K3363" s="29" t="s">
        <v>178</v>
      </c>
      <c r="L3363" s="29" t="s">
        <v>6855</v>
      </c>
      <c r="M3363" s="29" t="s">
        <v>370</v>
      </c>
      <c r="N3363" s="28">
        <v>504124.2</v>
      </c>
      <c r="O3363" s="28">
        <v>6197824</v>
      </c>
      <c r="P3363" s="29" t="s">
        <v>6858</v>
      </c>
      <c r="Q3363" s="32" t="s">
        <v>174</v>
      </c>
      <c r="R3363" s="19"/>
      <c r="S3363" s="19"/>
      <c r="T3363" s="19"/>
      <c r="U3363" s="19"/>
      <c r="V3363" s="19"/>
      <c r="W3363" s="19"/>
      <c r="X3363" s="19"/>
      <c r="Y3363" s="19"/>
      <c r="Z3363" s="19"/>
      <c r="AA3363" s="19"/>
      <c r="AB3363" s="19"/>
      <c r="AC3363" s="19"/>
      <c r="AD3363" s="19"/>
      <c r="AE3363" s="19"/>
      <c r="AF3363" s="19"/>
      <c r="AG3363" s="19"/>
      <c r="AH3363" s="19"/>
      <c r="AI3363" s="19"/>
      <c r="AJ3363" s="19"/>
      <c r="AK3363" s="19"/>
      <c r="AL3363" s="19"/>
      <c r="AM3363" s="19"/>
      <c r="AN3363" s="19"/>
      <c r="AO3363" s="31">
        <v>802338</v>
      </c>
      <c r="AP3363" s="31">
        <v>2819505</v>
      </c>
      <c r="AQ3363" s="31">
        <v>2795328.5</v>
      </c>
      <c r="AR3363" s="31">
        <v>2490951.5</v>
      </c>
      <c r="AS3363" s="31">
        <v>2777447.5</v>
      </c>
      <c r="AT3363" s="31">
        <v>2602248</v>
      </c>
      <c r="AU3363" s="31">
        <v>2326087.5</v>
      </c>
      <c r="AV3363" s="31">
        <v>2870750</v>
      </c>
      <c r="AW3363" s="31">
        <v>2698755</v>
      </c>
      <c r="AX3363" s="31">
        <v>232107.5</v>
      </c>
      <c r="AY3363" s="31">
        <v>160342</v>
      </c>
      <c r="AZ3363" s="31">
        <v>392449.5</v>
      </c>
    </row>
    <row r="3364" spans="1:52" ht="15" customHeight="1">
      <c r="A3364" s="29" t="s">
        <v>6857</v>
      </c>
      <c r="B3364" s="34">
        <v>36738</v>
      </c>
      <c r="C3364" s="28">
        <v>1300</v>
      </c>
      <c r="D3364" s="28">
        <v>62</v>
      </c>
      <c r="E3364" s="28">
        <v>69</v>
      </c>
      <c r="F3364" s="29" t="s">
        <v>440</v>
      </c>
      <c r="G3364" s="29" t="s">
        <v>6852</v>
      </c>
      <c r="H3364" s="28">
        <v>756</v>
      </c>
      <c r="I3364" s="29" t="s">
        <v>6763</v>
      </c>
      <c r="J3364" s="33" t="s">
        <v>6856</v>
      </c>
      <c r="K3364" s="29" t="s">
        <v>178</v>
      </c>
      <c r="L3364" s="29" t="s">
        <v>6855</v>
      </c>
      <c r="M3364" s="29" t="s">
        <v>1913</v>
      </c>
      <c r="N3364" s="28">
        <v>504036.7</v>
      </c>
      <c r="O3364" s="28">
        <v>6197448</v>
      </c>
      <c r="P3364" s="29" t="s">
        <v>6854</v>
      </c>
      <c r="Q3364" s="32" t="s">
        <v>174</v>
      </c>
      <c r="R3364" s="19"/>
      <c r="S3364" s="19"/>
      <c r="T3364" s="19"/>
      <c r="U3364" s="19"/>
      <c r="V3364" s="19"/>
      <c r="W3364" s="19"/>
      <c r="X3364" s="19"/>
      <c r="Y3364" s="19"/>
      <c r="Z3364" s="19"/>
      <c r="AA3364" s="19"/>
      <c r="AB3364" s="19"/>
      <c r="AC3364" s="19"/>
      <c r="AD3364" s="19"/>
      <c r="AE3364" s="19"/>
      <c r="AF3364" s="19"/>
      <c r="AG3364" s="19"/>
      <c r="AH3364" s="19"/>
      <c r="AI3364" s="19"/>
      <c r="AJ3364" s="19"/>
      <c r="AK3364" s="19"/>
      <c r="AL3364" s="19"/>
      <c r="AM3364" s="19"/>
      <c r="AN3364" s="19"/>
      <c r="AO3364" s="31">
        <v>1296165</v>
      </c>
      <c r="AP3364" s="31">
        <v>2590054</v>
      </c>
      <c r="AQ3364" s="31">
        <v>2704587</v>
      </c>
      <c r="AR3364" s="31">
        <v>2530744</v>
      </c>
      <c r="AS3364" s="31">
        <v>2973757</v>
      </c>
      <c r="AT3364" s="31">
        <v>2912118.40625</v>
      </c>
      <c r="AU3364" s="31">
        <v>2708799</v>
      </c>
      <c r="AV3364" s="31">
        <v>3151123</v>
      </c>
      <c r="AW3364" s="31">
        <v>3085424</v>
      </c>
      <c r="AX3364" s="31">
        <v>259193</v>
      </c>
      <c r="AY3364" s="31">
        <v>179528</v>
      </c>
      <c r="AZ3364" s="31">
        <v>438721</v>
      </c>
    </row>
    <row r="3365" spans="1:52" ht="15" customHeight="1">
      <c r="A3365" s="29" t="s">
        <v>6853</v>
      </c>
      <c r="B3365" s="34">
        <v>33646</v>
      </c>
      <c r="C3365" s="28">
        <v>150</v>
      </c>
      <c r="D3365" s="28">
        <v>23</v>
      </c>
      <c r="E3365" s="28">
        <v>24.5</v>
      </c>
      <c r="F3365" s="29" t="s">
        <v>205</v>
      </c>
      <c r="G3365" s="29" t="s">
        <v>3576</v>
      </c>
      <c r="H3365" s="28">
        <v>756</v>
      </c>
      <c r="I3365" s="29" t="s">
        <v>6763</v>
      </c>
      <c r="J3365" s="33" t="s">
        <v>6851</v>
      </c>
      <c r="K3365" s="29" t="s">
        <v>178</v>
      </c>
      <c r="L3365" s="29" t="s">
        <v>6850</v>
      </c>
      <c r="M3365" s="29" t="s">
        <v>355</v>
      </c>
      <c r="N3365" s="28">
        <v>527661</v>
      </c>
      <c r="O3365" s="28">
        <v>6197708</v>
      </c>
      <c r="P3365" s="29" t="s">
        <v>6849</v>
      </c>
      <c r="Q3365" s="32" t="s">
        <v>207</v>
      </c>
      <c r="R3365" s="19"/>
      <c r="S3365" s="19"/>
      <c r="T3365" s="19"/>
      <c r="U3365" s="19"/>
      <c r="V3365" s="19"/>
      <c r="W3365" s="19"/>
      <c r="X3365" s="19"/>
      <c r="Y3365" s="19"/>
      <c r="Z3365" s="19"/>
      <c r="AA3365" s="19"/>
      <c r="AB3365" s="19"/>
      <c r="AC3365" s="19"/>
      <c r="AD3365" s="19"/>
      <c r="AE3365" s="19"/>
      <c r="AF3365" s="19"/>
      <c r="AG3365" s="31">
        <v>218180</v>
      </c>
      <c r="AH3365" s="31">
        <v>277230</v>
      </c>
      <c r="AI3365" s="31">
        <v>282290</v>
      </c>
      <c r="AJ3365" s="31">
        <v>246810</v>
      </c>
      <c r="AK3365" s="31">
        <v>225230</v>
      </c>
      <c r="AL3365" s="31">
        <v>246440</v>
      </c>
      <c r="AM3365" s="31">
        <v>258824</v>
      </c>
      <c r="AN3365" s="31">
        <v>219329</v>
      </c>
      <c r="AO3365" s="31">
        <v>258615</v>
      </c>
      <c r="AP3365" s="31">
        <v>206621.298828125</v>
      </c>
      <c r="AQ3365" s="31">
        <v>216914.1796875</v>
      </c>
      <c r="AR3365" s="31">
        <v>203278.7998046875</v>
      </c>
      <c r="AS3365" s="31">
        <v>214050.71875</v>
      </c>
      <c r="AT3365" s="31">
        <v>214444.4013671875</v>
      </c>
      <c r="AU3365" s="31">
        <v>144306.3984375</v>
      </c>
      <c r="AV3365" s="31">
        <v>219616.6416015625</v>
      </c>
      <c r="AW3365" s="31">
        <v>213671.99682617188</v>
      </c>
      <c r="AX3365" s="31">
        <v>17324.720703125</v>
      </c>
      <c r="AY3365" s="31">
        <v>14286.9599609375</v>
      </c>
      <c r="AZ3365" s="31">
        <v>31611.6806640625</v>
      </c>
    </row>
    <row r="3366" spans="1:52" ht="15" customHeight="1">
      <c r="A3366" s="29" t="s">
        <v>6848</v>
      </c>
      <c r="B3366" s="34">
        <v>32736</v>
      </c>
      <c r="C3366" s="28">
        <v>150</v>
      </c>
      <c r="D3366" s="28">
        <v>25</v>
      </c>
      <c r="E3366" s="28">
        <v>31</v>
      </c>
      <c r="F3366" s="29" t="s">
        <v>227</v>
      </c>
      <c r="G3366" s="29" t="s">
        <v>6840</v>
      </c>
      <c r="H3366" s="28">
        <v>756</v>
      </c>
      <c r="I3366" s="29" t="s">
        <v>6763</v>
      </c>
      <c r="J3366" s="33" t="s">
        <v>6847</v>
      </c>
      <c r="K3366" s="29" t="s">
        <v>178</v>
      </c>
      <c r="L3366" s="29" t="s">
        <v>6846</v>
      </c>
      <c r="M3366" s="29" t="s">
        <v>270</v>
      </c>
      <c r="N3366" s="28">
        <v>508101.8</v>
      </c>
      <c r="O3366" s="28">
        <v>6218912</v>
      </c>
      <c r="P3366" s="29" t="s">
        <v>837</v>
      </c>
      <c r="Q3366" s="32" t="s">
        <v>207</v>
      </c>
      <c r="R3366" s="19"/>
      <c r="S3366" s="19"/>
      <c r="T3366" s="19"/>
      <c r="U3366" s="19"/>
      <c r="V3366" s="19"/>
      <c r="W3366" s="19"/>
      <c r="X3366" s="19"/>
      <c r="Y3366" s="19"/>
      <c r="Z3366" s="19"/>
      <c r="AA3366" s="19"/>
      <c r="AB3366" s="19"/>
      <c r="AC3366" s="19"/>
      <c r="AD3366" s="31">
        <v>72400</v>
      </c>
      <c r="AE3366" s="31">
        <v>319860</v>
      </c>
      <c r="AF3366" s="31">
        <v>298980</v>
      </c>
      <c r="AG3366" s="31">
        <v>271380</v>
      </c>
      <c r="AH3366" s="31">
        <v>315840</v>
      </c>
      <c r="AI3366" s="31">
        <v>334700</v>
      </c>
      <c r="AJ3366" s="31">
        <v>290780</v>
      </c>
      <c r="AK3366" s="31">
        <v>265060</v>
      </c>
      <c r="AL3366" s="31">
        <v>303492</v>
      </c>
      <c r="AM3366" s="31">
        <v>273688</v>
      </c>
      <c r="AN3366" s="31">
        <v>231144</v>
      </c>
      <c r="AO3366" s="31">
        <v>285041</v>
      </c>
      <c r="AP3366" s="31">
        <v>227326</v>
      </c>
      <c r="AQ3366" s="31">
        <v>260339</v>
      </c>
      <c r="AR3366" s="31">
        <v>223681</v>
      </c>
      <c r="AS3366" s="31">
        <v>239025</v>
      </c>
      <c r="AT3366" s="31">
        <v>228286</v>
      </c>
      <c r="AU3366" s="31">
        <v>183924</v>
      </c>
      <c r="AV3366" s="31">
        <v>253627</v>
      </c>
      <c r="AW3366" s="31">
        <v>196014</v>
      </c>
      <c r="AX3366" s="31">
        <v>17567</v>
      </c>
      <c r="AY3366" s="31">
        <v>12658</v>
      </c>
      <c r="AZ3366" s="31">
        <v>30225</v>
      </c>
    </row>
    <row r="3367" spans="1:52" ht="15" customHeight="1">
      <c r="A3367" s="29" t="s">
        <v>6845</v>
      </c>
      <c r="B3367" s="34">
        <v>32574</v>
      </c>
      <c r="C3367" s="28">
        <v>150</v>
      </c>
      <c r="D3367" s="28">
        <v>25</v>
      </c>
      <c r="E3367" s="28">
        <v>31</v>
      </c>
      <c r="F3367" s="29" t="s">
        <v>227</v>
      </c>
      <c r="G3367" s="29" t="s">
        <v>6840</v>
      </c>
      <c r="H3367" s="28">
        <v>756</v>
      </c>
      <c r="I3367" s="29" t="s">
        <v>6763</v>
      </c>
      <c r="J3367" s="33" t="s">
        <v>6844</v>
      </c>
      <c r="K3367" s="29" t="s">
        <v>178</v>
      </c>
      <c r="L3367" s="29" t="s">
        <v>6829</v>
      </c>
      <c r="M3367" s="29" t="s">
        <v>929</v>
      </c>
      <c r="N3367" s="28">
        <v>514499.1</v>
      </c>
      <c r="O3367" s="28">
        <v>6216415</v>
      </c>
      <c r="P3367" s="29" t="s">
        <v>3779</v>
      </c>
      <c r="Q3367" s="32" t="s">
        <v>207</v>
      </c>
      <c r="R3367" s="19"/>
      <c r="S3367" s="19"/>
      <c r="T3367" s="19"/>
      <c r="U3367" s="19"/>
      <c r="V3367" s="19"/>
      <c r="W3367" s="19"/>
      <c r="X3367" s="19"/>
      <c r="Y3367" s="19"/>
      <c r="Z3367" s="19"/>
      <c r="AA3367" s="19"/>
      <c r="AB3367" s="19"/>
      <c r="AC3367" s="19"/>
      <c r="AD3367" s="31">
        <v>88500</v>
      </c>
      <c r="AE3367" s="31">
        <v>358540</v>
      </c>
      <c r="AF3367" s="31">
        <v>334860</v>
      </c>
      <c r="AG3367" s="31">
        <v>319840</v>
      </c>
      <c r="AH3367" s="31">
        <v>350100</v>
      </c>
      <c r="AI3367" s="31">
        <v>371640</v>
      </c>
      <c r="AJ3367" s="31">
        <v>322900</v>
      </c>
      <c r="AK3367" s="31">
        <v>286020</v>
      </c>
      <c r="AL3367" s="31">
        <v>327364</v>
      </c>
      <c r="AM3367" s="31">
        <v>327520</v>
      </c>
      <c r="AN3367" s="31">
        <v>302352</v>
      </c>
      <c r="AO3367" s="31">
        <v>342554</v>
      </c>
      <c r="AP3367" s="31">
        <v>246971</v>
      </c>
      <c r="AQ3367" s="31">
        <v>276665</v>
      </c>
      <c r="AR3367" s="31">
        <v>255728</v>
      </c>
      <c r="AS3367" s="31">
        <v>279236</v>
      </c>
      <c r="AT3367" s="31">
        <v>275133</v>
      </c>
      <c r="AU3367" s="31">
        <v>248210</v>
      </c>
      <c r="AV3367" s="31">
        <v>312811</v>
      </c>
      <c r="AW3367" s="31">
        <v>275723</v>
      </c>
      <c r="AX3367" s="31">
        <v>26570</v>
      </c>
      <c r="AY3367" s="31">
        <v>12563</v>
      </c>
      <c r="AZ3367" s="31">
        <v>39133</v>
      </c>
    </row>
    <row r="3368" spans="1:52" ht="15" customHeight="1">
      <c r="A3368" s="29" t="s">
        <v>6843</v>
      </c>
      <c r="B3368" s="34">
        <v>32937</v>
      </c>
      <c r="C3368" s="28">
        <v>150</v>
      </c>
      <c r="D3368" s="28">
        <v>25</v>
      </c>
      <c r="E3368" s="28">
        <v>30</v>
      </c>
      <c r="F3368" s="29" t="s">
        <v>392</v>
      </c>
      <c r="G3368" s="29" t="s">
        <v>6840</v>
      </c>
      <c r="H3368" s="28">
        <v>756</v>
      </c>
      <c r="I3368" s="29" t="s">
        <v>6763</v>
      </c>
      <c r="J3368" s="33" t="s">
        <v>6842</v>
      </c>
      <c r="K3368" s="29" t="s">
        <v>178</v>
      </c>
      <c r="L3368" s="29" t="s">
        <v>6829</v>
      </c>
      <c r="M3368" s="29" t="s">
        <v>929</v>
      </c>
      <c r="N3368" s="28">
        <v>514370.1</v>
      </c>
      <c r="O3368" s="28">
        <v>6216526</v>
      </c>
      <c r="P3368" s="29" t="s">
        <v>832</v>
      </c>
      <c r="Q3368" s="32" t="s">
        <v>207</v>
      </c>
      <c r="R3368" s="19"/>
      <c r="S3368" s="19"/>
      <c r="T3368" s="19"/>
      <c r="U3368" s="19"/>
      <c r="V3368" s="19"/>
      <c r="W3368" s="19"/>
      <c r="X3368" s="19"/>
      <c r="Y3368" s="19"/>
      <c r="Z3368" s="19"/>
      <c r="AA3368" s="19"/>
      <c r="AB3368" s="19"/>
      <c r="AC3368" s="19"/>
      <c r="AD3368" s="19"/>
      <c r="AE3368" s="31">
        <v>190620</v>
      </c>
      <c r="AF3368" s="31">
        <v>296720</v>
      </c>
      <c r="AG3368" s="31">
        <v>272300</v>
      </c>
      <c r="AH3368" s="31">
        <v>296860</v>
      </c>
      <c r="AI3368" s="31">
        <v>318440</v>
      </c>
      <c r="AJ3368" s="31">
        <v>285460</v>
      </c>
      <c r="AK3368" s="31">
        <v>241760</v>
      </c>
      <c r="AL3368" s="31">
        <v>277094</v>
      </c>
      <c r="AM3368" s="31">
        <v>282192</v>
      </c>
      <c r="AN3368" s="31">
        <v>234736</v>
      </c>
      <c r="AO3368" s="31">
        <v>275507</v>
      </c>
      <c r="AP3368" s="31">
        <v>208237</v>
      </c>
      <c r="AQ3368" s="31">
        <v>215238</v>
      </c>
      <c r="AR3368" s="31">
        <v>209737</v>
      </c>
      <c r="AS3368" s="31">
        <v>225627</v>
      </c>
      <c r="AT3368" s="31">
        <v>219055</v>
      </c>
      <c r="AU3368" s="31">
        <v>180610</v>
      </c>
      <c r="AV3368" s="31">
        <v>241693</v>
      </c>
      <c r="AW3368" s="31">
        <v>221837</v>
      </c>
      <c r="AX3368" s="31">
        <v>16612</v>
      </c>
      <c r="AY3368" s="31">
        <v>1061</v>
      </c>
      <c r="AZ3368" s="31">
        <v>17673</v>
      </c>
    </row>
    <row r="3369" spans="1:52" ht="15" customHeight="1">
      <c r="A3369" s="29" t="s">
        <v>6841</v>
      </c>
      <c r="B3369" s="34">
        <v>33224</v>
      </c>
      <c r="C3369" s="28">
        <v>200</v>
      </c>
      <c r="D3369" s="28">
        <v>26</v>
      </c>
      <c r="E3369" s="28">
        <v>30</v>
      </c>
      <c r="F3369" s="29" t="s">
        <v>392</v>
      </c>
      <c r="G3369" s="29" t="s">
        <v>1133</v>
      </c>
      <c r="H3369" s="28">
        <v>756</v>
      </c>
      <c r="I3369" s="29" t="s">
        <v>6763</v>
      </c>
      <c r="J3369" s="33" t="s">
        <v>6839</v>
      </c>
      <c r="K3369" s="29" t="s">
        <v>178</v>
      </c>
      <c r="L3369" s="29" t="s">
        <v>6836</v>
      </c>
      <c r="M3369" s="29" t="s">
        <v>2676</v>
      </c>
      <c r="N3369" s="28">
        <v>511673.3</v>
      </c>
      <c r="O3369" s="28">
        <v>6218524</v>
      </c>
      <c r="P3369" s="29" t="s">
        <v>829</v>
      </c>
      <c r="Q3369" s="32" t="s">
        <v>207</v>
      </c>
      <c r="R3369" s="19"/>
      <c r="S3369" s="19"/>
      <c r="T3369" s="19"/>
      <c r="U3369" s="19"/>
      <c r="V3369" s="19"/>
      <c r="W3369" s="19"/>
      <c r="X3369" s="19"/>
      <c r="Y3369" s="19"/>
      <c r="Z3369" s="19"/>
      <c r="AA3369" s="19"/>
      <c r="AB3369" s="19"/>
      <c r="AC3369" s="19"/>
      <c r="AD3369" s="19"/>
      <c r="AE3369" s="31">
        <v>19519.009765625</v>
      </c>
      <c r="AF3369" s="31">
        <v>304793.78125</v>
      </c>
      <c r="AG3369" s="31">
        <v>297362.6875</v>
      </c>
      <c r="AH3369" s="31">
        <v>304991.9375</v>
      </c>
      <c r="AI3369" s="31">
        <v>338065.28125</v>
      </c>
      <c r="AJ3369" s="31">
        <v>298254.40625</v>
      </c>
      <c r="AK3369" s="31">
        <v>246553.8125</v>
      </c>
      <c r="AL3369" s="31">
        <v>312723.25</v>
      </c>
      <c r="AM3369" s="31">
        <v>302625.875</v>
      </c>
      <c r="AN3369" s="31">
        <v>273436.53125</v>
      </c>
      <c r="AO3369" s="31">
        <v>320462</v>
      </c>
      <c r="AP3369" s="31">
        <v>242448.5</v>
      </c>
      <c r="AQ3369" s="31">
        <v>256726</v>
      </c>
      <c r="AR3369" s="31">
        <v>233811.5</v>
      </c>
      <c r="AS3369" s="31">
        <v>250811</v>
      </c>
      <c r="AT3369" s="31">
        <v>205556.5</v>
      </c>
      <c r="AU3369" s="31">
        <v>186162</v>
      </c>
      <c r="AV3369" s="31">
        <v>255667</v>
      </c>
      <c r="AW3369" s="31">
        <v>254185</v>
      </c>
      <c r="AX3369" s="31">
        <v>12755</v>
      </c>
      <c r="AY3369" s="31">
        <v>12977.5</v>
      </c>
      <c r="AZ3369" s="31">
        <v>25732.5</v>
      </c>
    </row>
    <row r="3370" spans="1:52" ht="15" customHeight="1">
      <c r="A3370" s="29" t="s">
        <v>6838</v>
      </c>
      <c r="B3370" s="34">
        <v>33224</v>
      </c>
      <c r="C3370" s="28">
        <v>200</v>
      </c>
      <c r="D3370" s="28">
        <v>26</v>
      </c>
      <c r="E3370" s="28">
        <v>30</v>
      </c>
      <c r="F3370" s="29" t="s">
        <v>392</v>
      </c>
      <c r="G3370" s="29" t="s">
        <v>1133</v>
      </c>
      <c r="H3370" s="28">
        <v>756</v>
      </c>
      <c r="I3370" s="29" t="s">
        <v>6763</v>
      </c>
      <c r="J3370" s="33" t="s">
        <v>6837</v>
      </c>
      <c r="K3370" s="29" t="s">
        <v>178</v>
      </c>
      <c r="L3370" s="29" t="s">
        <v>6836</v>
      </c>
      <c r="M3370" s="29" t="s">
        <v>2676</v>
      </c>
      <c r="N3370" s="28">
        <v>511567.5</v>
      </c>
      <c r="O3370" s="28">
        <v>6218612</v>
      </c>
      <c r="P3370" s="29" t="s">
        <v>829</v>
      </c>
      <c r="Q3370" s="32" t="s">
        <v>207</v>
      </c>
      <c r="R3370" s="19"/>
      <c r="S3370" s="19"/>
      <c r="T3370" s="19"/>
      <c r="U3370" s="19"/>
      <c r="V3370" s="19"/>
      <c r="W3370" s="19"/>
      <c r="X3370" s="19"/>
      <c r="Y3370" s="19"/>
      <c r="Z3370" s="19"/>
      <c r="AA3370" s="19"/>
      <c r="AB3370" s="19"/>
      <c r="AC3370" s="19"/>
      <c r="AD3370" s="19"/>
      <c r="AE3370" s="31">
        <v>19880.990234375</v>
      </c>
      <c r="AF3370" s="31">
        <v>310446.21875</v>
      </c>
      <c r="AG3370" s="31">
        <v>302877.3125</v>
      </c>
      <c r="AH3370" s="31">
        <v>310648.0625</v>
      </c>
      <c r="AI3370" s="31">
        <v>344334.71875</v>
      </c>
      <c r="AJ3370" s="31">
        <v>303785.59375</v>
      </c>
      <c r="AK3370" s="31">
        <v>251126.1875</v>
      </c>
      <c r="AL3370" s="31">
        <v>318522.75</v>
      </c>
      <c r="AM3370" s="31">
        <v>308238.125</v>
      </c>
      <c r="AN3370" s="31">
        <v>278507.46875</v>
      </c>
      <c r="AO3370" s="31">
        <v>326405</v>
      </c>
      <c r="AP3370" s="31">
        <v>247645.5</v>
      </c>
      <c r="AQ3370" s="31">
        <v>256726</v>
      </c>
      <c r="AR3370" s="31">
        <v>233811.5</v>
      </c>
      <c r="AS3370" s="31">
        <v>250811</v>
      </c>
      <c r="AT3370" s="31">
        <v>205556.5</v>
      </c>
      <c r="AU3370" s="31">
        <v>186162</v>
      </c>
      <c r="AV3370" s="31">
        <v>255667</v>
      </c>
      <c r="AW3370" s="31">
        <v>254185</v>
      </c>
      <c r="AX3370" s="31">
        <v>12755</v>
      </c>
      <c r="AY3370" s="31">
        <v>12977.5</v>
      </c>
      <c r="AZ3370" s="31">
        <v>25732.5</v>
      </c>
    </row>
    <row r="3371" spans="1:52" ht="15" customHeight="1">
      <c r="A3371" s="29" t="s">
        <v>6835</v>
      </c>
      <c r="B3371" s="34">
        <v>33346</v>
      </c>
      <c r="C3371" s="28">
        <v>150</v>
      </c>
      <c r="D3371" s="28">
        <v>28</v>
      </c>
      <c r="E3371" s="28">
        <v>41</v>
      </c>
      <c r="F3371" s="29" t="s">
        <v>227</v>
      </c>
      <c r="G3371" s="29" t="s">
        <v>6827</v>
      </c>
      <c r="H3371" s="28">
        <v>756</v>
      </c>
      <c r="I3371" s="29" t="s">
        <v>6763</v>
      </c>
      <c r="J3371" s="33" t="s">
        <v>6834</v>
      </c>
      <c r="K3371" s="29" t="s">
        <v>178</v>
      </c>
      <c r="L3371" s="29" t="s">
        <v>6829</v>
      </c>
      <c r="M3371" s="29" t="s">
        <v>929</v>
      </c>
      <c r="N3371" s="28">
        <v>515290.7</v>
      </c>
      <c r="O3371" s="28">
        <v>6216183</v>
      </c>
      <c r="P3371" s="29" t="s">
        <v>2826</v>
      </c>
      <c r="Q3371" s="32" t="s">
        <v>207</v>
      </c>
      <c r="R3371" s="19"/>
      <c r="S3371" s="19"/>
      <c r="T3371" s="19"/>
      <c r="U3371" s="19"/>
      <c r="V3371" s="19"/>
      <c r="W3371" s="19"/>
      <c r="X3371" s="19"/>
      <c r="Y3371" s="19"/>
      <c r="Z3371" s="19"/>
      <c r="AA3371" s="19"/>
      <c r="AB3371" s="19"/>
      <c r="AC3371" s="19"/>
      <c r="AD3371" s="19"/>
      <c r="AE3371" s="19"/>
      <c r="AF3371" s="31">
        <v>230314.390625</v>
      </c>
      <c r="AG3371" s="31">
        <v>335537.625</v>
      </c>
      <c r="AH3371" s="31">
        <v>352354.5625</v>
      </c>
      <c r="AI3371" s="31">
        <v>358893.375</v>
      </c>
      <c r="AJ3371" s="31">
        <v>338701.15625</v>
      </c>
      <c r="AK3371" s="31">
        <v>292803.71875</v>
      </c>
      <c r="AL3371" s="31">
        <v>319057.59375</v>
      </c>
      <c r="AM3371" s="31">
        <v>335062.4375</v>
      </c>
      <c r="AN3371" s="31">
        <v>298190.3125</v>
      </c>
      <c r="AO3371" s="31">
        <v>336034</v>
      </c>
      <c r="AP3371" s="31">
        <v>259122.3349609375</v>
      </c>
      <c r="AQ3371" s="31">
        <v>298617.9970703125</v>
      </c>
      <c r="AR3371" s="31">
        <v>264991.9970703125</v>
      </c>
      <c r="AS3371" s="31">
        <v>273933.6640625</v>
      </c>
      <c r="AT3371" s="31">
        <v>253395.6669921875</v>
      </c>
      <c r="AU3371" s="31">
        <v>231556.6640625</v>
      </c>
      <c r="AV3371" s="31">
        <v>298125.669921875</v>
      </c>
      <c r="AW3371" s="31">
        <v>293472.33203125</v>
      </c>
      <c r="AX3371" s="31">
        <v>24556.66796875</v>
      </c>
      <c r="AY3371" s="31">
        <v>15820.3330078125</v>
      </c>
      <c r="AZ3371" s="31">
        <v>40377.0009765625</v>
      </c>
    </row>
    <row r="3372" spans="1:52" ht="15" customHeight="1">
      <c r="A3372" s="29" t="s">
        <v>6833</v>
      </c>
      <c r="B3372" s="34">
        <v>33346</v>
      </c>
      <c r="C3372" s="28">
        <v>150</v>
      </c>
      <c r="D3372" s="28">
        <v>28</v>
      </c>
      <c r="E3372" s="28">
        <v>41</v>
      </c>
      <c r="F3372" s="29" t="s">
        <v>227</v>
      </c>
      <c r="G3372" s="29" t="s">
        <v>6827</v>
      </c>
      <c r="H3372" s="28">
        <v>756</v>
      </c>
      <c r="I3372" s="29" t="s">
        <v>6763</v>
      </c>
      <c r="J3372" s="33" t="s">
        <v>6832</v>
      </c>
      <c r="K3372" s="29" t="s">
        <v>178</v>
      </c>
      <c r="L3372" s="29" t="s">
        <v>6829</v>
      </c>
      <c r="M3372" s="29" t="s">
        <v>929</v>
      </c>
      <c r="N3372" s="28">
        <v>515433.2</v>
      </c>
      <c r="O3372" s="28">
        <v>6216137</v>
      </c>
      <c r="P3372" s="29" t="s">
        <v>2826</v>
      </c>
      <c r="Q3372" s="32" t="s">
        <v>207</v>
      </c>
      <c r="R3372" s="19"/>
      <c r="S3372" s="19"/>
      <c r="T3372" s="19"/>
      <c r="U3372" s="19"/>
      <c r="V3372" s="19"/>
      <c r="W3372" s="19"/>
      <c r="X3372" s="19"/>
      <c r="Y3372" s="19"/>
      <c r="Z3372" s="19"/>
      <c r="AA3372" s="19"/>
      <c r="AB3372" s="19"/>
      <c r="AC3372" s="19"/>
      <c r="AD3372" s="19"/>
      <c r="AE3372" s="19"/>
      <c r="AF3372" s="31">
        <v>234617.96875</v>
      </c>
      <c r="AG3372" s="31">
        <v>341807.34375</v>
      </c>
      <c r="AH3372" s="31">
        <v>358938.5</v>
      </c>
      <c r="AI3372" s="31">
        <v>365599.5</v>
      </c>
      <c r="AJ3372" s="31">
        <v>345029.96875</v>
      </c>
      <c r="AK3372" s="31">
        <v>298274.9375</v>
      </c>
      <c r="AL3372" s="31">
        <v>325019.375</v>
      </c>
      <c r="AM3372" s="31">
        <v>341323.28125</v>
      </c>
      <c r="AN3372" s="31">
        <v>303762.15625</v>
      </c>
      <c r="AO3372" s="31">
        <v>342313</v>
      </c>
      <c r="AP3372" s="31">
        <v>269091.3349609375</v>
      </c>
      <c r="AQ3372" s="31">
        <v>298617.9970703125</v>
      </c>
      <c r="AR3372" s="31">
        <v>264991.9970703125</v>
      </c>
      <c r="AS3372" s="31">
        <v>273933.6640625</v>
      </c>
      <c r="AT3372" s="31">
        <v>253395.6669921875</v>
      </c>
      <c r="AU3372" s="31">
        <v>231556.6640625</v>
      </c>
      <c r="AV3372" s="31">
        <v>298125.669921875</v>
      </c>
      <c r="AW3372" s="31">
        <v>293472.33203125</v>
      </c>
      <c r="AX3372" s="31">
        <v>24556.66796875</v>
      </c>
      <c r="AY3372" s="31">
        <v>15820.3330078125</v>
      </c>
      <c r="AZ3372" s="31">
        <v>40377.0009765625</v>
      </c>
    </row>
    <row r="3373" spans="1:52" ht="15" customHeight="1">
      <c r="A3373" s="29" t="s">
        <v>6831</v>
      </c>
      <c r="B3373" s="34">
        <v>33346</v>
      </c>
      <c r="C3373" s="28">
        <v>150</v>
      </c>
      <c r="D3373" s="28">
        <v>28</v>
      </c>
      <c r="E3373" s="28">
        <v>41</v>
      </c>
      <c r="F3373" s="29" t="s">
        <v>227</v>
      </c>
      <c r="G3373" s="29" t="s">
        <v>6827</v>
      </c>
      <c r="H3373" s="28">
        <v>756</v>
      </c>
      <c r="I3373" s="29" t="s">
        <v>6763</v>
      </c>
      <c r="J3373" s="33" t="s">
        <v>6830</v>
      </c>
      <c r="K3373" s="29" t="s">
        <v>178</v>
      </c>
      <c r="L3373" s="29" t="s">
        <v>6829</v>
      </c>
      <c r="M3373" s="29" t="s">
        <v>929</v>
      </c>
      <c r="N3373" s="28">
        <v>515575.5</v>
      </c>
      <c r="O3373" s="28">
        <v>6216090</v>
      </c>
      <c r="P3373" s="29" t="s">
        <v>2826</v>
      </c>
      <c r="Q3373" s="32" t="s">
        <v>207</v>
      </c>
      <c r="R3373" s="19"/>
      <c r="S3373" s="19"/>
      <c r="T3373" s="19"/>
      <c r="U3373" s="19"/>
      <c r="V3373" s="19"/>
      <c r="W3373" s="19"/>
      <c r="X3373" s="19"/>
      <c r="Y3373" s="19"/>
      <c r="Z3373" s="19"/>
      <c r="AA3373" s="19"/>
      <c r="AB3373" s="19"/>
      <c r="AC3373" s="19"/>
      <c r="AD3373" s="19"/>
      <c r="AE3373" s="19"/>
      <c r="AF3373" s="31">
        <v>231068.328125</v>
      </c>
      <c r="AG3373" s="31">
        <v>336636</v>
      </c>
      <c r="AH3373" s="31">
        <v>353507.96875</v>
      </c>
      <c r="AI3373" s="31">
        <v>360068.1875</v>
      </c>
      <c r="AJ3373" s="31">
        <v>339809.875</v>
      </c>
      <c r="AK3373" s="31">
        <v>293762.21875</v>
      </c>
      <c r="AL3373" s="31">
        <v>320102</v>
      </c>
      <c r="AM3373" s="31">
        <v>336159.25</v>
      </c>
      <c r="AN3373" s="31">
        <v>299166.40625</v>
      </c>
      <c r="AO3373" s="31">
        <v>337134</v>
      </c>
      <c r="AP3373" s="31">
        <v>269676.3349609375</v>
      </c>
      <c r="AQ3373" s="31">
        <v>298617.9970703125</v>
      </c>
      <c r="AR3373" s="31">
        <v>264991.9970703125</v>
      </c>
      <c r="AS3373" s="31">
        <v>273933.6640625</v>
      </c>
      <c r="AT3373" s="31">
        <v>253395.6669921875</v>
      </c>
      <c r="AU3373" s="31">
        <v>231556.6640625</v>
      </c>
      <c r="AV3373" s="31">
        <v>298125.669921875</v>
      </c>
      <c r="AW3373" s="31">
        <v>293472.33203125</v>
      </c>
      <c r="AX3373" s="31">
        <v>24556.66796875</v>
      </c>
      <c r="AY3373" s="31">
        <v>15820.3330078125</v>
      </c>
      <c r="AZ3373" s="31">
        <v>40377.0009765625</v>
      </c>
    </row>
    <row r="3374" spans="1:52" ht="15" customHeight="1">
      <c r="A3374" s="29" t="s">
        <v>6828</v>
      </c>
      <c r="B3374" s="34">
        <v>36829</v>
      </c>
      <c r="C3374" s="28">
        <v>900</v>
      </c>
      <c r="D3374" s="28">
        <v>52</v>
      </c>
      <c r="E3374" s="28">
        <v>49</v>
      </c>
      <c r="F3374" s="29" t="s">
        <v>172</v>
      </c>
      <c r="G3374" s="29" t="s">
        <v>2540</v>
      </c>
      <c r="H3374" s="28">
        <v>756</v>
      </c>
      <c r="I3374" s="29" t="s">
        <v>6763</v>
      </c>
      <c r="J3374" s="33" t="s">
        <v>6826</v>
      </c>
      <c r="K3374" s="29" t="s">
        <v>178</v>
      </c>
      <c r="L3374" s="29" t="s">
        <v>6794</v>
      </c>
      <c r="M3374" s="29" t="s">
        <v>6793</v>
      </c>
      <c r="N3374" s="28">
        <v>511882.5</v>
      </c>
      <c r="O3374" s="28">
        <v>6215390</v>
      </c>
      <c r="P3374" s="29" t="s">
        <v>6825</v>
      </c>
      <c r="Q3374" s="32" t="s">
        <v>207</v>
      </c>
      <c r="R3374" s="19"/>
      <c r="S3374" s="19"/>
      <c r="T3374" s="19"/>
      <c r="U3374" s="19"/>
      <c r="V3374" s="19"/>
      <c r="W3374" s="19"/>
      <c r="X3374" s="19"/>
      <c r="Y3374" s="19"/>
      <c r="Z3374" s="19"/>
      <c r="AA3374" s="19"/>
      <c r="AB3374" s="19"/>
      <c r="AC3374" s="19"/>
      <c r="AD3374" s="19"/>
      <c r="AE3374" s="19"/>
      <c r="AF3374" s="19"/>
      <c r="AG3374" s="19"/>
      <c r="AH3374" s="19"/>
      <c r="AI3374" s="19"/>
      <c r="AJ3374" s="19"/>
      <c r="AK3374" s="19"/>
      <c r="AL3374" s="19"/>
      <c r="AM3374" s="19"/>
      <c r="AN3374" s="19"/>
      <c r="AO3374" s="31">
        <v>192500</v>
      </c>
      <c r="AP3374" s="31">
        <v>1279452</v>
      </c>
      <c r="AQ3374" s="31">
        <v>1417330</v>
      </c>
      <c r="AR3374" s="31">
        <v>1244330</v>
      </c>
      <c r="AS3374" s="31">
        <v>1362570</v>
      </c>
      <c r="AT3374" s="31">
        <v>1338260</v>
      </c>
      <c r="AU3374" s="31">
        <v>1108330</v>
      </c>
      <c r="AV3374" s="31">
        <v>1531010</v>
      </c>
      <c r="AW3374" s="31">
        <v>1415020</v>
      </c>
      <c r="AX3374" s="31">
        <v>118800</v>
      </c>
      <c r="AY3374" s="31">
        <v>70480</v>
      </c>
      <c r="AZ3374" s="31">
        <v>189280</v>
      </c>
    </row>
    <row r="3375" spans="1:52" ht="15" customHeight="1">
      <c r="A3375" s="29" t="s">
        <v>6824</v>
      </c>
      <c r="B3375" s="34">
        <v>37024</v>
      </c>
      <c r="C3375" s="28">
        <v>900</v>
      </c>
      <c r="D3375" s="28">
        <v>52</v>
      </c>
      <c r="E3375" s="28">
        <v>49</v>
      </c>
      <c r="F3375" s="29" t="s">
        <v>172</v>
      </c>
      <c r="G3375" s="29" t="s">
        <v>2540</v>
      </c>
      <c r="H3375" s="28">
        <v>756</v>
      </c>
      <c r="I3375" s="29" t="s">
        <v>6763</v>
      </c>
      <c r="J3375" s="33" t="s">
        <v>6823</v>
      </c>
      <c r="K3375" s="29" t="s">
        <v>178</v>
      </c>
      <c r="L3375" s="29" t="s">
        <v>6794</v>
      </c>
      <c r="M3375" s="29" t="s">
        <v>6822</v>
      </c>
      <c r="N3375" s="28">
        <v>511855.7</v>
      </c>
      <c r="O3375" s="28">
        <v>6215192</v>
      </c>
      <c r="P3375" s="29" t="s">
        <v>6821</v>
      </c>
      <c r="Q3375" s="32" t="s">
        <v>207</v>
      </c>
      <c r="R3375" s="19"/>
      <c r="S3375" s="19"/>
      <c r="T3375" s="19"/>
      <c r="U3375" s="19"/>
      <c r="V3375" s="19"/>
      <c r="W3375" s="19"/>
      <c r="X3375" s="19"/>
      <c r="Y3375" s="19"/>
      <c r="Z3375" s="19"/>
      <c r="AA3375" s="19"/>
      <c r="AB3375" s="19"/>
      <c r="AC3375" s="19"/>
      <c r="AD3375" s="19"/>
      <c r="AE3375" s="19"/>
      <c r="AF3375" s="19"/>
      <c r="AG3375" s="19"/>
      <c r="AH3375" s="19"/>
      <c r="AI3375" s="19"/>
      <c r="AJ3375" s="19"/>
      <c r="AK3375" s="19"/>
      <c r="AL3375" s="19"/>
      <c r="AM3375" s="19"/>
      <c r="AN3375" s="19"/>
      <c r="AO3375" s="19"/>
      <c r="AP3375" s="31">
        <v>73820</v>
      </c>
      <c r="AQ3375" s="31">
        <v>1446370</v>
      </c>
      <c r="AR3375" s="31">
        <v>1285120</v>
      </c>
      <c r="AS3375" s="31">
        <v>1410690</v>
      </c>
      <c r="AT3375" s="31">
        <v>1404710</v>
      </c>
      <c r="AU3375" s="31">
        <v>1189590</v>
      </c>
      <c r="AV3375" s="31">
        <v>1270380</v>
      </c>
      <c r="AW3375" s="31">
        <v>1318970</v>
      </c>
      <c r="AX3375" s="31">
        <v>124430</v>
      </c>
      <c r="AY3375" s="31">
        <v>85900</v>
      </c>
      <c r="AZ3375" s="31">
        <v>210330</v>
      </c>
    </row>
    <row r="3376" spans="1:52" ht="15" customHeight="1">
      <c r="A3376" s="29" t="s">
        <v>6820</v>
      </c>
      <c r="B3376" s="34">
        <v>37024</v>
      </c>
      <c r="C3376" s="28">
        <v>900</v>
      </c>
      <c r="D3376" s="28">
        <v>52</v>
      </c>
      <c r="E3376" s="28">
        <v>49</v>
      </c>
      <c r="F3376" s="29" t="s">
        <v>172</v>
      </c>
      <c r="G3376" s="29" t="s">
        <v>2540</v>
      </c>
      <c r="H3376" s="28">
        <v>756</v>
      </c>
      <c r="I3376" s="29" t="s">
        <v>6763</v>
      </c>
      <c r="J3376" s="33" t="s">
        <v>6819</v>
      </c>
      <c r="K3376" s="29" t="s">
        <v>178</v>
      </c>
      <c r="L3376" s="29" t="s">
        <v>6794</v>
      </c>
      <c r="M3376" s="29" t="s">
        <v>6793</v>
      </c>
      <c r="N3376" s="28">
        <v>511823.1</v>
      </c>
      <c r="O3376" s="28">
        <v>6214995</v>
      </c>
      <c r="P3376" s="29" t="s">
        <v>6818</v>
      </c>
      <c r="Q3376" s="32" t="s">
        <v>207</v>
      </c>
      <c r="R3376" s="19"/>
      <c r="S3376" s="19"/>
      <c r="T3376" s="19"/>
      <c r="U3376" s="19"/>
      <c r="V3376" s="19"/>
      <c r="W3376" s="19"/>
      <c r="X3376" s="19"/>
      <c r="Y3376" s="19"/>
      <c r="Z3376" s="19"/>
      <c r="AA3376" s="19"/>
      <c r="AB3376" s="19"/>
      <c r="AC3376" s="19"/>
      <c r="AD3376" s="19"/>
      <c r="AE3376" s="19"/>
      <c r="AF3376" s="19"/>
      <c r="AG3376" s="19"/>
      <c r="AH3376" s="19"/>
      <c r="AI3376" s="19"/>
      <c r="AJ3376" s="19"/>
      <c r="AK3376" s="19"/>
      <c r="AL3376" s="19"/>
      <c r="AM3376" s="19"/>
      <c r="AN3376" s="19"/>
      <c r="AO3376" s="19"/>
      <c r="AP3376" s="31">
        <v>96330</v>
      </c>
      <c r="AQ3376" s="31">
        <v>1324320</v>
      </c>
      <c r="AR3376" s="31">
        <v>1173610</v>
      </c>
      <c r="AS3376" s="31">
        <v>1266570</v>
      </c>
      <c r="AT3376" s="31">
        <v>1256150</v>
      </c>
      <c r="AU3376" s="31">
        <v>1070510</v>
      </c>
      <c r="AV3376" s="31">
        <v>1372030</v>
      </c>
      <c r="AW3376" s="31">
        <v>1303600</v>
      </c>
      <c r="AX3376" s="31">
        <v>107440</v>
      </c>
      <c r="AY3376" s="31">
        <v>73610</v>
      </c>
      <c r="AZ3376" s="31">
        <v>181050</v>
      </c>
    </row>
    <row r="3377" spans="1:52" ht="15" customHeight="1">
      <c r="A3377" s="29" t="s">
        <v>6817</v>
      </c>
      <c r="B3377" s="34">
        <v>36829</v>
      </c>
      <c r="C3377" s="28">
        <v>900</v>
      </c>
      <c r="D3377" s="28">
        <v>52</v>
      </c>
      <c r="E3377" s="28">
        <v>49</v>
      </c>
      <c r="F3377" s="29" t="s">
        <v>172</v>
      </c>
      <c r="G3377" s="29" t="s">
        <v>2540</v>
      </c>
      <c r="H3377" s="28">
        <v>756</v>
      </c>
      <c r="I3377" s="29" t="s">
        <v>6763</v>
      </c>
      <c r="J3377" s="33" t="s">
        <v>6816</v>
      </c>
      <c r="K3377" s="29" t="s">
        <v>178</v>
      </c>
      <c r="L3377" s="29" t="s">
        <v>6794</v>
      </c>
      <c r="M3377" s="29" t="s">
        <v>6815</v>
      </c>
      <c r="N3377" s="28">
        <v>511799.9</v>
      </c>
      <c r="O3377" s="28">
        <v>6214798</v>
      </c>
      <c r="P3377" s="29" t="s">
        <v>6814</v>
      </c>
      <c r="Q3377" s="32" t="s">
        <v>207</v>
      </c>
      <c r="R3377" s="19"/>
      <c r="S3377" s="19"/>
      <c r="T3377" s="19"/>
      <c r="U3377" s="19"/>
      <c r="V3377" s="19"/>
      <c r="W3377" s="19"/>
      <c r="X3377" s="19"/>
      <c r="Y3377" s="19"/>
      <c r="Z3377" s="19"/>
      <c r="AA3377" s="19"/>
      <c r="AB3377" s="19"/>
      <c r="AC3377" s="19"/>
      <c r="AD3377" s="19"/>
      <c r="AE3377" s="19"/>
      <c r="AF3377" s="19"/>
      <c r="AG3377" s="19"/>
      <c r="AH3377" s="19"/>
      <c r="AI3377" s="19"/>
      <c r="AJ3377" s="19"/>
      <c r="AK3377" s="19"/>
      <c r="AL3377" s="19"/>
      <c r="AM3377" s="19"/>
      <c r="AN3377" s="19"/>
      <c r="AO3377" s="31">
        <v>183304</v>
      </c>
      <c r="AP3377" s="31">
        <v>1189030</v>
      </c>
      <c r="AQ3377" s="31">
        <v>1347950</v>
      </c>
      <c r="AR3377" s="31">
        <v>1211560</v>
      </c>
      <c r="AS3377" s="31">
        <v>1310550</v>
      </c>
      <c r="AT3377" s="31">
        <v>1314200</v>
      </c>
      <c r="AU3377" s="31">
        <v>1130920</v>
      </c>
      <c r="AV3377" s="31">
        <v>1508640</v>
      </c>
      <c r="AW3377" s="31">
        <v>1318590</v>
      </c>
      <c r="AX3377" s="31">
        <v>109070</v>
      </c>
      <c r="AY3377" s="31">
        <v>75740</v>
      </c>
      <c r="AZ3377" s="31">
        <v>184810</v>
      </c>
    </row>
    <row r="3378" spans="1:52" ht="15" customHeight="1">
      <c r="A3378" s="29" t="s">
        <v>6813</v>
      </c>
      <c r="B3378" s="34">
        <v>33207</v>
      </c>
      <c r="C3378" s="28">
        <v>150</v>
      </c>
      <c r="D3378" s="28">
        <v>27</v>
      </c>
      <c r="E3378" s="28">
        <v>31</v>
      </c>
      <c r="F3378" s="29" t="s">
        <v>2069</v>
      </c>
      <c r="G3378" s="29" t="s">
        <v>3671</v>
      </c>
      <c r="H3378" s="28">
        <v>756</v>
      </c>
      <c r="I3378" s="29" t="s">
        <v>6763</v>
      </c>
      <c r="J3378" s="33" t="s">
        <v>6812</v>
      </c>
      <c r="K3378" s="29" t="s">
        <v>178</v>
      </c>
      <c r="L3378" s="29" t="s">
        <v>6803</v>
      </c>
      <c r="M3378" s="29" t="s">
        <v>6802</v>
      </c>
      <c r="N3378" s="28">
        <v>507255.2</v>
      </c>
      <c r="O3378" s="28">
        <v>6225291</v>
      </c>
      <c r="P3378" s="29" t="s">
        <v>6801</v>
      </c>
      <c r="Q3378" s="32" t="s">
        <v>207</v>
      </c>
      <c r="R3378" s="19"/>
      <c r="S3378" s="19"/>
      <c r="T3378" s="19"/>
      <c r="U3378" s="19"/>
      <c r="V3378" s="19"/>
      <c r="W3378" s="19"/>
      <c r="X3378" s="19"/>
      <c r="Y3378" s="19"/>
      <c r="Z3378" s="19"/>
      <c r="AA3378" s="19"/>
      <c r="AB3378" s="19"/>
      <c r="AC3378" s="19"/>
      <c r="AD3378" s="19"/>
      <c r="AE3378" s="31">
        <v>24360</v>
      </c>
      <c r="AF3378" s="31">
        <v>292324</v>
      </c>
      <c r="AG3378" s="31">
        <v>292324</v>
      </c>
      <c r="AH3378" s="31">
        <v>292324</v>
      </c>
      <c r="AI3378" s="31">
        <v>292324</v>
      </c>
      <c r="AJ3378" s="31">
        <v>292324</v>
      </c>
      <c r="AK3378" s="31">
        <v>292324</v>
      </c>
      <c r="AL3378" s="31">
        <v>292324</v>
      </c>
      <c r="AM3378" s="31">
        <v>292324</v>
      </c>
      <c r="AN3378" s="31">
        <v>292324</v>
      </c>
      <c r="AO3378" s="31">
        <v>292324</v>
      </c>
      <c r="AP3378" s="31">
        <v>226958</v>
      </c>
      <c r="AQ3378" s="31">
        <v>246318.6025390625</v>
      </c>
      <c r="AR3378" s="31">
        <v>216637.2021484375</v>
      </c>
      <c r="AS3378" s="31">
        <v>235145</v>
      </c>
      <c r="AT3378" s="31">
        <v>234545.99951171875</v>
      </c>
      <c r="AU3378" s="31">
        <v>204722.3994140625</v>
      </c>
      <c r="AV3378" s="31">
        <v>244213</v>
      </c>
      <c r="AW3378" s="31">
        <v>245633.0009765625</v>
      </c>
      <c r="AX3378" s="31">
        <v>23084.400390625</v>
      </c>
      <c r="AY3378" s="31">
        <v>13575.7998046875</v>
      </c>
      <c r="AZ3378" s="31">
        <v>36660.2001953125</v>
      </c>
    </row>
    <row r="3379" spans="1:52" ht="15" customHeight="1">
      <c r="A3379" s="29" t="s">
        <v>6811</v>
      </c>
      <c r="B3379" s="34">
        <v>33207</v>
      </c>
      <c r="C3379" s="28">
        <v>150</v>
      </c>
      <c r="D3379" s="28">
        <v>27</v>
      </c>
      <c r="E3379" s="28">
        <v>31</v>
      </c>
      <c r="F3379" s="29" t="s">
        <v>2069</v>
      </c>
      <c r="G3379" s="29" t="s">
        <v>3671</v>
      </c>
      <c r="H3379" s="28">
        <v>756</v>
      </c>
      <c r="I3379" s="29" t="s">
        <v>6763</v>
      </c>
      <c r="J3379" s="33" t="s">
        <v>6810</v>
      </c>
      <c r="K3379" s="29" t="s">
        <v>178</v>
      </c>
      <c r="L3379" s="29" t="s">
        <v>6803</v>
      </c>
      <c r="M3379" s="29" t="s">
        <v>6802</v>
      </c>
      <c r="N3379" s="28">
        <v>507318.8</v>
      </c>
      <c r="O3379" s="28">
        <v>6225409</v>
      </c>
      <c r="P3379" s="29" t="s">
        <v>6801</v>
      </c>
      <c r="Q3379" s="32" t="s">
        <v>207</v>
      </c>
      <c r="R3379" s="19"/>
      <c r="S3379" s="19"/>
      <c r="T3379" s="19"/>
      <c r="U3379" s="19"/>
      <c r="V3379" s="19"/>
      <c r="W3379" s="19"/>
      <c r="X3379" s="19"/>
      <c r="Y3379" s="19"/>
      <c r="Z3379" s="19"/>
      <c r="AA3379" s="19"/>
      <c r="AB3379" s="19"/>
      <c r="AC3379" s="19"/>
      <c r="AD3379" s="19"/>
      <c r="AE3379" s="31">
        <v>24990</v>
      </c>
      <c r="AF3379" s="31">
        <v>299880</v>
      </c>
      <c r="AG3379" s="31">
        <v>299880</v>
      </c>
      <c r="AH3379" s="31">
        <v>299880</v>
      </c>
      <c r="AI3379" s="31">
        <v>299880</v>
      </c>
      <c r="AJ3379" s="31">
        <v>299880</v>
      </c>
      <c r="AK3379" s="31">
        <v>299880</v>
      </c>
      <c r="AL3379" s="31">
        <v>299880</v>
      </c>
      <c r="AM3379" s="31">
        <v>299880</v>
      </c>
      <c r="AN3379" s="31">
        <v>299880</v>
      </c>
      <c r="AO3379" s="31">
        <v>299880</v>
      </c>
      <c r="AP3379" s="31">
        <v>228848</v>
      </c>
      <c r="AQ3379" s="31">
        <v>246318.6025390625</v>
      </c>
      <c r="AR3379" s="31">
        <v>216637.2021484375</v>
      </c>
      <c r="AS3379" s="31">
        <v>235145</v>
      </c>
      <c r="AT3379" s="31">
        <v>234545.99951171875</v>
      </c>
      <c r="AU3379" s="31">
        <v>204722.3994140625</v>
      </c>
      <c r="AV3379" s="31">
        <v>244213</v>
      </c>
      <c r="AW3379" s="31">
        <v>245633.0009765625</v>
      </c>
      <c r="AX3379" s="31">
        <v>23084.400390625</v>
      </c>
      <c r="AY3379" s="31">
        <v>13575.7998046875</v>
      </c>
      <c r="AZ3379" s="31">
        <v>36660.2001953125</v>
      </c>
    </row>
    <row r="3380" spans="1:52" ht="15" customHeight="1">
      <c r="A3380" s="29" t="s">
        <v>6809</v>
      </c>
      <c r="B3380" s="34">
        <v>33207</v>
      </c>
      <c r="C3380" s="28">
        <v>150</v>
      </c>
      <c r="D3380" s="28">
        <v>27</v>
      </c>
      <c r="E3380" s="28">
        <v>31</v>
      </c>
      <c r="F3380" s="29" t="s">
        <v>2069</v>
      </c>
      <c r="G3380" s="29" t="s">
        <v>3671</v>
      </c>
      <c r="H3380" s="28">
        <v>756</v>
      </c>
      <c r="I3380" s="29" t="s">
        <v>6763</v>
      </c>
      <c r="J3380" s="33" t="s">
        <v>6808</v>
      </c>
      <c r="K3380" s="29" t="s">
        <v>178</v>
      </c>
      <c r="L3380" s="29" t="s">
        <v>6803</v>
      </c>
      <c r="M3380" s="29" t="s">
        <v>6802</v>
      </c>
      <c r="N3380" s="28">
        <v>507383.4</v>
      </c>
      <c r="O3380" s="28">
        <v>6225527</v>
      </c>
      <c r="P3380" s="29" t="s">
        <v>6801</v>
      </c>
      <c r="Q3380" s="32" t="s">
        <v>207</v>
      </c>
      <c r="R3380" s="19"/>
      <c r="S3380" s="19"/>
      <c r="T3380" s="19"/>
      <c r="U3380" s="19"/>
      <c r="V3380" s="19"/>
      <c r="W3380" s="19"/>
      <c r="X3380" s="19"/>
      <c r="Y3380" s="19"/>
      <c r="Z3380" s="19"/>
      <c r="AA3380" s="19"/>
      <c r="AB3380" s="19"/>
      <c r="AC3380" s="19"/>
      <c r="AD3380" s="19"/>
      <c r="AE3380" s="31">
        <v>25006</v>
      </c>
      <c r="AF3380" s="31">
        <v>300095</v>
      </c>
      <c r="AG3380" s="31">
        <v>300095</v>
      </c>
      <c r="AH3380" s="31">
        <v>300095</v>
      </c>
      <c r="AI3380" s="31">
        <v>300095</v>
      </c>
      <c r="AJ3380" s="31">
        <v>300095</v>
      </c>
      <c r="AK3380" s="31">
        <v>300095</v>
      </c>
      <c r="AL3380" s="31">
        <v>300095</v>
      </c>
      <c r="AM3380" s="31">
        <v>300095</v>
      </c>
      <c r="AN3380" s="31">
        <v>300095</v>
      </c>
      <c r="AO3380" s="31">
        <v>300095</v>
      </c>
      <c r="AP3380" s="31">
        <v>228902</v>
      </c>
      <c r="AQ3380" s="31">
        <v>246318.6025390625</v>
      </c>
      <c r="AR3380" s="31">
        <v>216637.2021484375</v>
      </c>
      <c r="AS3380" s="31">
        <v>235145</v>
      </c>
      <c r="AT3380" s="31">
        <v>234545.99951171875</v>
      </c>
      <c r="AU3380" s="31">
        <v>204722.3994140625</v>
      </c>
      <c r="AV3380" s="31">
        <v>244213</v>
      </c>
      <c r="AW3380" s="31">
        <v>245633.0009765625</v>
      </c>
      <c r="AX3380" s="31">
        <v>23084.400390625</v>
      </c>
      <c r="AY3380" s="31">
        <v>13575.7998046875</v>
      </c>
      <c r="AZ3380" s="31">
        <v>36660.2001953125</v>
      </c>
    </row>
    <row r="3381" spans="1:52" ht="15" customHeight="1">
      <c r="A3381" s="29" t="s">
        <v>6807</v>
      </c>
      <c r="B3381" s="34">
        <v>33207</v>
      </c>
      <c r="C3381" s="28">
        <v>150</v>
      </c>
      <c r="D3381" s="28">
        <v>27</v>
      </c>
      <c r="E3381" s="28">
        <v>31</v>
      </c>
      <c r="F3381" s="29" t="s">
        <v>2069</v>
      </c>
      <c r="G3381" s="29" t="s">
        <v>3671</v>
      </c>
      <c r="H3381" s="28">
        <v>756</v>
      </c>
      <c r="I3381" s="29" t="s">
        <v>6763</v>
      </c>
      <c r="J3381" s="33" t="s">
        <v>6806</v>
      </c>
      <c r="K3381" s="29" t="s">
        <v>178</v>
      </c>
      <c r="L3381" s="29" t="s">
        <v>6803</v>
      </c>
      <c r="M3381" s="29" t="s">
        <v>6802</v>
      </c>
      <c r="N3381" s="28">
        <v>507448.1</v>
      </c>
      <c r="O3381" s="28">
        <v>6225645</v>
      </c>
      <c r="P3381" s="29" t="s">
        <v>6801</v>
      </c>
      <c r="Q3381" s="32" t="s">
        <v>207</v>
      </c>
      <c r="R3381" s="19"/>
      <c r="S3381" s="19"/>
      <c r="T3381" s="19"/>
      <c r="U3381" s="19"/>
      <c r="V3381" s="19"/>
      <c r="W3381" s="19"/>
      <c r="X3381" s="19"/>
      <c r="Y3381" s="19"/>
      <c r="Z3381" s="19"/>
      <c r="AA3381" s="19"/>
      <c r="AB3381" s="19"/>
      <c r="AC3381" s="19"/>
      <c r="AD3381" s="19"/>
      <c r="AE3381" s="31">
        <v>24336</v>
      </c>
      <c r="AF3381" s="31">
        <v>292058</v>
      </c>
      <c r="AG3381" s="31">
        <v>292058</v>
      </c>
      <c r="AH3381" s="31">
        <v>292058</v>
      </c>
      <c r="AI3381" s="31">
        <v>292058</v>
      </c>
      <c r="AJ3381" s="31">
        <v>292058</v>
      </c>
      <c r="AK3381" s="31">
        <v>292058</v>
      </c>
      <c r="AL3381" s="31">
        <v>292058</v>
      </c>
      <c r="AM3381" s="31">
        <v>292058</v>
      </c>
      <c r="AN3381" s="31">
        <v>292058</v>
      </c>
      <c r="AO3381" s="31">
        <v>292058</v>
      </c>
      <c r="AP3381" s="31">
        <v>226892</v>
      </c>
      <c r="AQ3381" s="31">
        <v>246318.6025390625</v>
      </c>
      <c r="AR3381" s="31">
        <v>216637.2021484375</v>
      </c>
      <c r="AS3381" s="31">
        <v>235145</v>
      </c>
      <c r="AT3381" s="31">
        <v>234545.99951171875</v>
      </c>
      <c r="AU3381" s="31">
        <v>204722.3994140625</v>
      </c>
      <c r="AV3381" s="31">
        <v>244213</v>
      </c>
      <c r="AW3381" s="31">
        <v>245633.0009765625</v>
      </c>
      <c r="AX3381" s="31">
        <v>23084.400390625</v>
      </c>
      <c r="AY3381" s="31">
        <v>13575.7998046875</v>
      </c>
      <c r="AZ3381" s="31">
        <v>36660.2001953125</v>
      </c>
    </row>
    <row r="3382" spans="1:52" ht="15" customHeight="1">
      <c r="A3382" s="29" t="s">
        <v>6805</v>
      </c>
      <c r="B3382" s="34">
        <v>33207</v>
      </c>
      <c r="C3382" s="28">
        <v>150</v>
      </c>
      <c r="D3382" s="28">
        <v>27</v>
      </c>
      <c r="E3382" s="28">
        <v>31</v>
      </c>
      <c r="F3382" s="29" t="s">
        <v>2069</v>
      </c>
      <c r="G3382" s="29" t="s">
        <v>3671</v>
      </c>
      <c r="H3382" s="28">
        <v>756</v>
      </c>
      <c r="I3382" s="29" t="s">
        <v>6763</v>
      </c>
      <c r="J3382" s="33" t="s">
        <v>6804</v>
      </c>
      <c r="K3382" s="29" t="s">
        <v>178</v>
      </c>
      <c r="L3382" s="29" t="s">
        <v>6803</v>
      </c>
      <c r="M3382" s="29" t="s">
        <v>6802</v>
      </c>
      <c r="N3382" s="28">
        <v>507511.7</v>
      </c>
      <c r="O3382" s="28">
        <v>6225765</v>
      </c>
      <c r="P3382" s="29" t="s">
        <v>6801</v>
      </c>
      <c r="Q3382" s="32" t="s">
        <v>207</v>
      </c>
      <c r="R3382" s="19"/>
      <c r="S3382" s="19"/>
      <c r="T3382" s="19"/>
      <c r="U3382" s="19"/>
      <c r="V3382" s="19"/>
      <c r="W3382" s="19"/>
      <c r="X3382" s="19"/>
      <c r="Y3382" s="19"/>
      <c r="Z3382" s="19"/>
      <c r="AA3382" s="19"/>
      <c r="AB3382" s="19"/>
      <c r="AC3382" s="19"/>
      <c r="AD3382" s="19"/>
      <c r="AE3382" s="31">
        <v>25203</v>
      </c>
      <c r="AF3382" s="31">
        <v>302384</v>
      </c>
      <c r="AG3382" s="31">
        <v>302384</v>
      </c>
      <c r="AH3382" s="31">
        <v>302384</v>
      </c>
      <c r="AI3382" s="31">
        <v>302384</v>
      </c>
      <c r="AJ3382" s="31">
        <v>302384</v>
      </c>
      <c r="AK3382" s="31">
        <v>302384</v>
      </c>
      <c r="AL3382" s="31">
        <v>302384</v>
      </c>
      <c r="AM3382" s="31">
        <v>302384</v>
      </c>
      <c r="AN3382" s="31">
        <v>302384</v>
      </c>
      <c r="AO3382" s="31">
        <v>302384</v>
      </c>
      <c r="AP3382" s="31">
        <v>229475</v>
      </c>
      <c r="AQ3382" s="31">
        <v>246318.6025390625</v>
      </c>
      <c r="AR3382" s="31">
        <v>216637.2021484375</v>
      </c>
      <c r="AS3382" s="31">
        <v>235145</v>
      </c>
      <c r="AT3382" s="31">
        <v>234545.99951171875</v>
      </c>
      <c r="AU3382" s="31">
        <v>204722.3994140625</v>
      </c>
      <c r="AV3382" s="31">
        <v>244213</v>
      </c>
      <c r="AW3382" s="31">
        <v>245633.0009765625</v>
      </c>
      <c r="AX3382" s="31">
        <v>23084.400390625</v>
      </c>
      <c r="AY3382" s="31">
        <v>13575.7998046875</v>
      </c>
      <c r="AZ3382" s="31">
        <v>36660.2001953125</v>
      </c>
    </row>
    <row r="3383" spans="1:52" ht="15" customHeight="1">
      <c r="A3383" s="29" t="s">
        <v>6800</v>
      </c>
      <c r="B3383" s="34">
        <v>37242</v>
      </c>
      <c r="C3383" s="28">
        <v>900</v>
      </c>
      <c r="D3383" s="28">
        <v>52</v>
      </c>
      <c r="E3383" s="28">
        <v>49</v>
      </c>
      <c r="F3383" s="29" t="s">
        <v>780</v>
      </c>
      <c r="G3383" s="29" t="s">
        <v>6796</v>
      </c>
      <c r="H3383" s="28">
        <v>756</v>
      </c>
      <c r="I3383" s="29" t="s">
        <v>6763</v>
      </c>
      <c r="J3383" s="33" t="s">
        <v>6799</v>
      </c>
      <c r="K3383" s="29" t="s">
        <v>178</v>
      </c>
      <c r="L3383" s="29" t="s">
        <v>6794</v>
      </c>
      <c r="M3383" s="29" t="s">
        <v>6793</v>
      </c>
      <c r="N3383" s="28">
        <v>512024</v>
      </c>
      <c r="O3383" s="28">
        <v>6215992</v>
      </c>
      <c r="P3383" s="29" t="s">
        <v>6798</v>
      </c>
      <c r="Q3383" s="32" t="s">
        <v>207</v>
      </c>
      <c r="R3383" s="19"/>
      <c r="S3383" s="19"/>
      <c r="T3383" s="19"/>
      <c r="U3383" s="19"/>
      <c r="V3383" s="19"/>
      <c r="W3383" s="19"/>
      <c r="X3383" s="19"/>
      <c r="Y3383" s="19"/>
      <c r="Z3383" s="19"/>
      <c r="AA3383" s="19"/>
      <c r="AB3383" s="19"/>
      <c r="AC3383" s="19"/>
      <c r="AD3383" s="19"/>
      <c r="AE3383" s="19"/>
      <c r="AF3383" s="19"/>
      <c r="AG3383" s="19"/>
      <c r="AH3383" s="19"/>
      <c r="AI3383" s="19"/>
      <c r="AJ3383" s="19"/>
      <c r="AK3383" s="19"/>
      <c r="AL3383" s="19"/>
      <c r="AM3383" s="19"/>
      <c r="AN3383" s="19"/>
      <c r="AO3383" s="19"/>
      <c r="AP3383" s="31">
        <v>42520</v>
      </c>
      <c r="AQ3383" s="31">
        <v>1471120</v>
      </c>
      <c r="AR3383" s="31">
        <v>1315730</v>
      </c>
      <c r="AS3383" s="31">
        <v>1416570</v>
      </c>
      <c r="AT3383" s="31">
        <v>1393380</v>
      </c>
      <c r="AU3383" s="31">
        <v>1202920</v>
      </c>
      <c r="AV3383" s="31">
        <v>1627850</v>
      </c>
      <c r="AW3383" s="31">
        <v>1385100</v>
      </c>
      <c r="AX3383" s="31">
        <v>125710</v>
      </c>
      <c r="AY3383" s="31">
        <v>81900</v>
      </c>
      <c r="AZ3383" s="31">
        <v>207610</v>
      </c>
    </row>
    <row r="3384" spans="1:52" ht="15" customHeight="1">
      <c r="A3384" s="29" t="s">
        <v>6797</v>
      </c>
      <c r="B3384" s="34">
        <v>37348</v>
      </c>
      <c r="C3384" s="28">
        <v>900</v>
      </c>
      <c r="D3384" s="28">
        <v>52</v>
      </c>
      <c r="E3384" s="28">
        <v>49</v>
      </c>
      <c r="F3384" s="29" t="s">
        <v>780</v>
      </c>
      <c r="G3384" s="29" t="s">
        <v>6790</v>
      </c>
      <c r="H3384" s="28">
        <v>756</v>
      </c>
      <c r="I3384" s="29" t="s">
        <v>6763</v>
      </c>
      <c r="J3384" s="33" t="s">
        <v>6795</v>
      </c>
      <c r="K3384" s="29" t="s">
        <v>178</v>
      </c>
      <c r="L3384" s="29" t="s">
        <v>6794</v>
      </c>
      <c r="M3384" s="29" t="s">
        <v>6793</v>
      </c>
      <c r="N3384" s="28">
        <v>511993</v>
      </c>
      <c r="O3384" s="28">
        <v>6215795</v>
      </c>
      <c r="P3384" s="29" t="s">
        <v>6792</v>
      </c>
      <c r="Q3384" s="32" t="s">
        <v>207</v>
      </c>
      <c r="R3384" s="19"/>
      <c r="S3384" s="19"/>
      <c r="T3384" s="19"/>
      <c r="U3384" s="19"/>
      <c r="V3384" s="19"/>
      <c r="W3384" s="19"/>
      <c r="X3384" s="19"/>
      <c r="Y3384" s="19"/>
      <c r="Z3384" s="19"/>
      <c r="AA3384" s="19"/>
      <c r="AB3384" s="19"/>
      <c r="AC3384" s="19"/>
      <c r="AD3384" s="19"/>
      <c r="AE3384" s="19"/>
      <c r="AF3384" s="19"/>
      <c r="AG3384" s="19"/>
      <c r="AH3384" s="19"/>
      <c r="AI3384" s="19"/>
      <c r="AJ3384" s="19"/>
      <c r="AK3384" s="19"/>
      <c r="AL3384" s="19"/>
      <c r="AM3384" s="19"/>
      <c r="AN3384" s="19"/>
      <c r="AO3384" s="19"/>
      <c r="AP3384" s="19"/>
      <c r="AQ3384" s="31">
        <v>836760</v>
      </c>
      <c r="AR3384" s="31">
        <v>1252670</v>
      </c>
      <c r="AS3384" s="31">
        <v>1365750</v>
      </c>
      <c r="AT3384" s="31">
        <v>1348180</v>
      </c>
      <c r="AU3384" s="31">
        <v>1164470</v>
      </c>
      <c r="AV3384" s="31">
        <v>1344440</v>
      </c>
      <c r="AW3384" s="31">
        <v>1417220</v>
      </c>
      <c r="AX3384" s="31">
        <v>120330</v>
      </c>
      <c r="AY3384" s="31">
        <v>82670</v>
      </c>
      <c r="AZ3384" s="31">
        <v>203000</v>
      </c>
    </row>
    <row r="3385" spans="1:52" ht="15" customHeight="1">
      <c r="A3385" s="29" t="s">
        <v>6791</v>
      </c>
      <c r="B3385" s="34">
        <v>37435</v>
      </c>
      <c r="C3385" s="28">
        <v>900</v>
      </c>
      <c r="D3385" s="28">
        <v>52</v>
      </c>
      <c r="E3385" s="28">
        <v>49</v>
      </c>
      <c r="F3385" s="29" t="s">
        <v>2104</v>
      </c>
      <c r="G3385" s="29" t="s">
        <v>3715</v>
      </c>
      <c r="H3385" s="28">
        <v>756</v>
      </c>
      <c r="I3385" s="29" t="s">
        <v>6763</v>
      </c>
      <c r="J3385" s="33" t="s">
        <v>6789</v>
      </c>
      <c r="K3385" s="29" t="s">
        <v>178</v>
      </c>
      <c r="L3385" s="29" t="s">
        <v>6784</v>
      </c>
      <c r="M3385" s="29" t="s">
        <v>6427</v>
      </c>
      <c r="N3385" s="28">
        <v>510370.8</v>
      </c>
      <c r="O3385" s="28">
        <v>6234188</v>
      </c>
      <c r="P3385" s="29" t="s">
        <v>6783</v>
      </c>
      <c r="Q3385" s="32" t="s">
        <v>174</v>
      </c>
      <c r="R3385" s="19"/>
      <c r="S3385" s="19"/>
      <c r="T3385" s="19"/>
      <c r="U3385" s="19"/>
      <c r="V3385" s="19"/>
      <c r="W3385" s="19"/>
      <c r="X3385" s="19"/>
      <c r="Y3385" s="19"/>
      <c r="Z3385" s="19"/>
      <c r="AA3385" s="19"/>
      <c r="AB3385" s="19"/>
      <c r="AC3385" s="19"/>
      <c r="AD3385" s="19"/>
      <c r="AE3385" s="19"/>
      <c r="AF3385" s="19"/>
      <c r="AG3385" s="19"/>
      <c r="AH3385" s="19"/>
      <c r="AI3385" s="19"/>
      <c r="AJ3385" s="19"/>
      <c r="AK3385" s="19"/>
      <c r="AL3385" s="19"/>
      <c r="AM3385" s="19"/>
      <c r="AN3385" s="19"/>
      <c r="AO3385" s="19"/>
      <c r="AP3385" s="19"/>
      <c r="AQ3385" s="31">
        <v>554489.3330078125</v>
      </c>
      <c r="AR3385" s="31">
        <v>1353629.3203125</v>
      </c>
      <c r="AS3385" s="31">
        <v>1497047.65625</v>
      </c>
      <c r="AT3385" s="31">
        <v>1495677.66796875</v>
      </c>
      <c r="AU3385" s="31">
        <v>1343973.99609375</v>
      </c>
      <c r="AV3385" s="31">
        <v>1722323.640625</v>
      </c>
      <c r="AW3385" s="31">
        <v>1616871.3203125</v>
      </c>
      <c r="AX3385" s="31">
        <v>150775.328125</v>
      </c>
      <c r="AY3385" s="31">
        <v>86677.3359375</v>
      </c>
      <c r="AZ3385" s="31">
        <v>237452.6640625</v>
      </c>
    </row>
    <row r="3386" spans="1:52" ht="15" customHeight="1">
      <c r="A3386" s="29" t="s">
        <v>6788</v>
      </c>
      <c r="B3386" s="34">
        <v>37435</v>
      </c>
      <c r="C3386" s="28">
        <v>900</v>
      </c>
      <c r="D3386" s="28">
        <v>52</v>
      </c>
      <c r="E3386" s="28">
        <v>49</v>
      </c>
      <c r="F3386" s="29" t="s">
        <v>2104</v>
      </c>
      <c r="G3386" s="29" t="s">
        <v>3715</v>
      </c>
      <c r="H3386" s="28">
        <v>756</v>
      </c>
      <c r="I3386" s="29" t="s">
        <v>6763</v>
      </c>
      <c r="J3386" s="33" t="s">
        <v>6787</v>
      </c>
      <c r="K3386" s="29" t="s">
        <v>178</v>
      </c>
      <c r="L3386" s="29" t="s">
        <v>6784</v>
      </c>
      <c r="M3386" s="29" t="s">
        <v>2251</v>
      </c>
      <c r="N3386" s="28">
        <v>510632.2</v>
      </c>
      <c r="O3386" s="28">
        <v>6234115</v>
      </c>
      <c r="P3386" s="29" t="s">
        <v>6783</v>
      </c>
      <c r="Q3386" s="32" t="s">
        <v>174</v>
      </c>
      <c r="R3386" s="19"/>
      <c r="S3386" s="19"/>
      <c r="T3386" s="19"/>
      <c r="U3386" s="19"/>
      <c r="V3386" s="19"/>
      <c r="W3386" s="19"/>
      <c r="X3386" s="19"/>
      <c r="Y3386" s="19"/>
      <c r="Z3386" s="19"/>
      <c r="AA3386" s="19"/>
      <c r="AB3386" s="19"/>
      <c r="AC3386" s="19"/>
      <c r="AD3386" s="19"/>
      <c r="AE3386" s="19"/>
      <c r="AF3386" s="19"/>
      <c r="AG3386" s="19"/>
      <c r="AH3386" s="19"/>
      <c r="AI3386" s="19"/>
      <c r="AJ3386" s="19"/>
      <c r="AK3386" s="19"/>
      <c r="AL3386" s="19"/>
      <c r="AM3386" s="19"/>
      <c r="AN3386" s="19"/>
      <c r="AO3386" s="19"/>
      <c r="AP3386" s="19"/>
      <c r="AQ3386" s="31">
        <v>554489.3330078125</v>
      </c>
      <c r="AR3386" s="31">
        <v>1353629.3203125</v>
      </c>
      <c r="AS3386" s="31">
        <v>1497047.65625</v>
      </c>
      <c r="AT3386" s="31">
        <v>1495677.66796875</v>
      </c>
      <c r="AU3386" s="31">
        <v>1343973.99609375</v>
      </c>
      <c r="AV3386" s="31">
        <v>1722323.640625</v>
      </c>
      <c r="AW3386" s="31">
        <v>1616871.3203125</v>
      </c>
      <c r="AX3386" s="31">
        <v>150775.328125</v>
      </c>
      <c r="AY3386" s="31">
        <v>86677.3359375</v>
      </c>
      <c r="AZ3386" s="31">
        <v>237452.6640625</v>
      </c>
    </row>
    <row r="3387" spans="1:52" ht="15" customHeight="1">
      <c r="A3387" s="29" t="s">
        <v>6786</v>
      </c>
      <c r="B3387" s="34">
        <v>37435</v>
      </c>
      <c r="C3387" s="28">
        <v>900</v>
      </c>
      <c r="D3387" s="28">
        <v>52</v>
      </c>
      <c r="E3387" s="28">
        <v>49</v>
      </c>
      <c r="F3387" s="29" t="s">
        <v>2104</v>
      </c>
      <c r="G3387" s="29" t="s">
        <v>3715</v>
      </c>
      <c r="H3387" s="28">
        <v>756</v>
      </c>
      <c r="I3387" s="29" t="s">
        <v>6763</v>
      </c>
      <c r="J3387" s="33" t="s">
        <v>6785</v>
      </c>
      <c r="K3387" s="29" t="s">
        <v>178</v>
      </c>
      <c r="L3387" s="29" t="s">
        <v>6784</v>
      </c>
      <c r="M3387" s="29" t="s">
        <v>2251</v>
      </c>
      <c r="N3387" s="28">
        <v>510893.6</v>
      </c>
      <c r="O3387" s="28">
        <v>6234042</v>
      </c>
      <c r="P3387" s="29" t="s">
        <v>6783</v>
      </c>
      <c r="Q3387" s="32" t="s">
        <v>174</v>
      </c>
      <c r="R3387" s="19"/>
      <c r="S3387" s="19"/>
      <c r="T3387" s="19"/>
      <c r="U3387" s="19"/>
      <c r="V3387" s="19"/>
      <c r="W3387" s="19"/>
      <c r="X3387" s="19"/>
      <c r="Y3387" s="19"/>
      <c r="Z3387" s="19"/>
      <c r="AA3387" s="19"/>
      <c r="AB3387" s="19"/>
      <c r="AC3387" s="19"/>
      <c r="AD3387" s="19"/>
      <c r="AE3387" s="19"/>
      <c r="AF3387" s="19"/>
      <c r="AG3387" s="19"/>
      <c r="AH3387" s="19"/>
      <c r="AI3387" s="19"/>
      <c r="AJ3387" s="19"/>
      <c r="AK3387" s="19"/>
      <c r="AL3387" s="19"/>
      <c r="AM3387" s="19"/>
      <c r="AN3387" s="19"/>
      <c r="AO3387" s="19"/>
      <c r="AP3387" s="19"/>
      <c r="AQ3387" s="31">
        <v>554489.3330078125</v>
      </c>
      <c r="AR3387" s="31">
        <v>1353629.3203125</v>
      </c>
      <c r="AS3387" s="31">
        <v>1497047.65625</v>
      </c>
      <c r="AT3387" s="31">
        <v>1495677.66796875</v>
      </c>
      <c r="AU3387" s="31">
        <v>1343973.99609375</v>
      </c>
      <c r="AV3387" s="31">
        <v>1722323.640625</v>
      </c>
      <c r="AW3387" s="31">
        <v>1616871.3203125</v>
      </c>
      <c r="AX3387" s="31">
        <v>150775.328125</v>
      </c>
      <c r="AY3387" s="31">
        <v>86677.3359375</v>
      </c>
      <c r="AZ3387" s="31">
        <v>237452.6640625</v>
      </c>
    </row>
    <row r="3388" spans="1:52" ht="15" customHeight="1">
      <c r="A3388" s="29" t="s">
        <v>6782</v>
      </c>
      <c r="B3388" s="34">
        <v>37504</v>
      </c>
      <c r="C3388" s="28">
        <v>660</v>
      </c>
      <c r="D3388" s="28">
        <v>47</v>
      </c>
      <c r="E3388" s="28">
        <v>45</v>
      </c>
      <c r="F3388" s="29" t="s">
        <v>220</v>
      </c>
      <c r="G3388" s="29" t="s">
        <v>6777</v>
      </c>
      <c r="H3388" s="28">
        <v>756</v>
      </c>
      <c r="I3388" s="29" t="s">
        <v>6763</v>
      </c>
      <c r="J3388" s="33" t="s">
        <v>6781</v>
      </c>
      <c r="K3388" s="29" t="s">
        <v>178</v>
      </c>
      <c r="L3388" s="29" t="s">
        <v>6780</v>
      </c>
      <c r="M3388" s="29" t="s">
        <v>693</v>
      </c>
      <c r="N3388" s="28">
        <v>520777</v>
      </c>
      <c r="O3388" s="28">
        <v>6207780</v>
      </c>
      <c r="P3388" s="29" t="s">
        <v>6779</v>
      </c>
      <c r="Q3388" s="32" t="s">
        <v>174</v>
      </c>
      <c r="R3388" s="19"/>
      <c r="S3388" s="19"/>
      <c r="T3388" s="19"/>
      <c r="U3388" s="19"/>
      <c r="V3388" s="19"/>
      <c r="W3388" s="19"/>
      <c r="X3388" s="19"/>
      <c r="Y3388" s="19"/>
      <c r="Z3388" s="19"/>
      <c r="AA3388" s="19"/>
      <c r="AB3388" s="19"/>
      <c r="AC3388" s="19"/>
      <c r="AD3388" s="19"/>
      <c r="AE3388" s="19"/>
      <c r="AF3388" s="19"/>
      <c r="AG3388" s="19"/>
      <c r="AH3388" s="19"/>
      <c r="AI3388" s="19"/>
      <c r="AJ3388" s="19"/>
      <c r="AK3388" s="19"/>
      <c r="AL3388" s="19"/>
      <c r="AM3388" s="19"/>
      <c r="AN3388" s="19"/>
      <c r="AO3388" s="19"/>
      <c r="AP3388" s="19"/>
      <c r="AQ3388" s="31">
        <v>223884</v>
      </c>
      <c r="AR3388" s="31">
        <v>893141.99609375</v>
      </c>
      <c r="AS3388" s="31">
        <v>997123</v>
      </c>
      <c r="AT3388" s="31">
        <v>954547</v>
      </c>
      <c r="AU3388" s="31">
        <v>846086</v>
      </c>
      <c r="AV3388" s="31">
        <v>1119734</v>
      </c>
      <c r="AW3388" s="31">
        <v>1042338</v>
      </c>
      <c r="AX3388" s="31">
        <v>93105</v>
      </c>
      <c r="AY3388" s="31">
        <v>59652</v>
      </c>
      <c r="AZ3388" s="31">
        <v>152757</v>
      </c>
    </row>
    <row r="3389" spans="1:52" ht="15" customHeight="1">
      <c r="A3389" s="29" t="s">
        <v>6778</v>
      </c>
      <c r="B3389" s="34">
        <v>37579</v>
      </c>
      <c r="C3389" s="28">
        <v>850</v>
      </c>
      <c r="D3389" s="28">
        <v>52</v>
      </c>
      <c r="E3389" s="28">
        <v>49</v>
      </c>
      <c r="F3389" s="29" t="s">
        <v>220</v>
      </c>
      <c r="G3389" s="29" t="s">
        <v>6769</v>
      </c>
      <c r="H3389" s="28">
        <v>756</v>
      </c>
      <c r="I3389" s="29" t="s">
        <v>6763</v>
      </c>
      <c r="J3389" s="33" t="s">
        <v>6776</v>
      </c>
      <c r="K3389" s="29" t="s">
        <v>178</v>
      </c>
      <c r="L3389" s="29" t="s">
        <v>6772</v>
      </c>
      <c r="M3389" s="29" t="s">
        <v>215</v>
      </c>
      <c r="N3389" s="28">
        <v>517289.7</v>
      </c>
      <c r="O3389" s="28">
        <v>6225842</v>
      </c>
      <c r="P3389" s="29" t="s">
        <v>6775</v>
      </c>
      <c r="Q3389" s="32" t="s">
        <v>174</v>
      </c>
      <c r="R3389" s="19"/>
      <c r="S3389" s="19"/>
      <c r="T3389" s="19"/>
      <c r="U3389" s="19"/>
      <c r="V3389" s="19"/>
      <c r="W3389" s="19"/>
      <c r="X3389" s="19"/>
      <c r="Y3389" s="19"/>
      <c r="Z3389" s="19"/>
      <c r="AA3389" s="19"/>
      <c r="AB3389" s="19"/>
      <c r="AC3389" s="19"/>
      <c r="AD3389" s="19"/>
      <c r="AE3389" s="19"/>
      <c r="AF3389" s="19"/>
      <c r="AG3389" s="19"/>
      <c r="AH3389" s="19"/>
      <c r="AI3389" s="19"/>
      <c r="AJ3389" s="19"/>
      <c r="AK3389" s="19"/>
      <c r="AL3389" s="19"/>
      <c r="AM3389" s="19"/>
      <c r="AN3389" s="19"/>
      <c r="AO3389" s="19"/>
      <c r="AP3389" s="19"/>
      <c r="AQ3389" s="31">
        <v>143444.875</v>
      </c>
      <c r="AR3389" s="31">
        <v>1163806</v>
      </c>
      <c r="AS3389" s="31">
        <v>1275912</v>
      </c>
      <c r="AT3389" s="31">
        <v>1260887</v>
      </c>
      <c r="AU3389" s="31">
        <v>1102416</v>
      </c>
      <c r="AV3389" s="31">
        <v>1508217</v>
      </c>
      <c r="AW3389" s="31">
        <v>1372767</v>
      </c>
      <c r="AX3389" s="31">
        <v>129816</v>
      </c>
      <c r="AY3389" s="31">
        <v>77045</v>
      </c>
      <c r="AZ3389" s="31">
        <v>206861</v>
      </c>
    </row>
    <row r="3390" spans="1:52" ht="15" customHeight="1">
      <c r="A3390" s="29" t="s">
        <v>6774</v>
      </c>
      <c r="B3390" s="34">
        <v>37579</v>
      </c>
      <c r="C3390" s="28">
        <v>850</v>
      </c>
      <c r="D3390" s="28">
        <v>52</v>
      </c>
      <c r="E3390" s="28">
        <v>49</v>
      </c>
      <c r="F3390" s="29" t="s">
        <v>220</v>
      </c>
      <c r="G3390" s="29" t="s">
        <v>6769</v>
      </c>
      <c r="H3390" s="28">
        <v>756</v>
      </c>
      <c r="I3390" s="29" t="s">
        <v>6763</v>
      </c>
      <c r="J3390" s="33" t="s">
        <v>6773</v>
      </c>
      <c r="K3390" s="29" t="s">
        <v>178</v>
      </c>
      <c r="L3390" s="29" t="s">
        <v>6772</v>
      </c>
      <c r="M3390" s="29" t="s">
        <v>215</v>
      </c>
      <c r="N3390" s="28">
        <v>517097.8</v>
      </c>
      <c r="O3390" s="28">
        <v>6225861</v>
      </c>
      <c r="P3390" s="29" t="s">
        <v>6771</v>
      </c>
      <c r="Q3390" s="32" t="s">
        <v>174</v>
      </c>
      <c r="R3390" s="19"/>
      <c r="S3390" s="19"/>
      <c r="T3390" s="19"/>
      <c r="U3390" s="19"/>
      <c r="V3390" s="19"/>
      <c r="W3390" s="19"/>
      <c r="X3390" s="19"/>
      <c r="Y3390" s="19"/>
      <c r="Z3390" s="19"/>
      <c r="AA3390" s="19"/>
      <c r="AB3390" s="19"/>
      <c r="AC3390" s="19"/>
      <c r="AD3390" s="19"/>
      <c r="AE3390" s="19"/>
      <c r="AF3390" s="19"/>
      <c r="AG3390" s="19"/>
      <c r="AH3390" s="19"/>
      <c r="AI3390" s="19"/>
      <c r="AJ3390" s="19"/>
      <c r="AK3390" s="19"/>
      <c r="AL3390" s="19"/>
      <c r="AM3390" s="19"/>
      <c r="AN3390" s="19"/>
      <c r="AO3390" s="19"/>
      <c r="AP3390" s="19"/>
      <c r="AQ3390" s="31">
        <v>131912.9375</v>
      </c>
      <c r="AR3390" s="31">
        <v>1300491</v>
      </c>
      <c r="AS3390" s="31">
        <v>1405049</v>
      </c>
      <c r="AT3390" s="31">
        <v>1309990</v>
      </c>
      <c r="AU3390" s="31">
        <v>1216997</v>
      </c>
      <c r="AV3390" s="31">
        <v>1504703</v>
      </c>
      <c r="AW3390" s="31">
        <v>1524558</v>
      </c>
      <c r="AX3390" s="31">
        <v>141743</v>
      </c>
      <c r="AY3390" s="31">
        <v>76533</v>
      </c>
      <c r="AZ3390" s="31">
        <v>218276</v>
      </c>
    </row>
    <row r="3391" spans="1:52" ht="15" customHeight="1">
      <c r="A3391" s="29" t="s">
        <v>6770</v>
      </c>
      <c r="B3391" s="34">
        <v>37533</v>
      </c>
      <c r="C3391" s="28">
        <v>2000</v>
      </c>
      <c r="D3391" s="28">
        <v>73.400000000000006</v>
      </c>
      <c r="E3391" s="28">
        <v>68</v>
      </c>
      <c r="F3391" s="29" t="s">
        <v>205</v>
      </c>
      <c r="G3391" s="29" t="s">
        <v>6764</v>
      </c>
      <c r="H3391" s="28">
        <v>756</v>
      </c>
      <c r="I3391" s="29" t="s">
        <v>6763</v>
      </c>
      <c r="J3391" s="33" t="s">
        <v>6768</v>
      </c>
      <c r="K3391" s="29" t="s">
        <v>178</v>
      </c>
      <c r="L3391" s="29" t="s">
        <v>6767</v>
      </c>
      <c r="M3391" s="29" t="s">
        <v>176</v>
      </c>
      <c r="N3391" s="28">
        <v>517699</v>
      </c>
      <c r="O3391" s="28">
        <v>6207302</v>
      </c>
      <c r="P3391" s="29" t="s">
        <v>6766</v>
      </c>
      <c r="Q3391" s="32" t="s">
        <v>174</v>
      </c>
      <c r="R3391" s="19"/>
      <c r="S3391" s="19"/>
      <c r="T3391" s="19"/>
      <c r="U3391" s="19"/>
      <c r="V3391" s="19"/>
      <c r="W3391" s="19"/>
      <c r="X3391" s="19"/>
      <c r="Y3391" s="19"/>
      <c r="Z3391" s="19"/>
      <c r="AA3391" s="19"/>
      <c r="AB3391" s="19"/>
      <c r="AC3391" s="19"/>
      <c r="AD3391" s="19"/>
      <c r="AE3391" s="19"/>
      <c r="AF3391" s="19"/>
      <c r="AG3391" s="19"/>
      <c r="AH3391" s="19"/>
      <c r="AI3391" s="19"/>
      <c r="AJ3391" s="19"/>
      <c r="AK3391" s="19"/>
      <c r="AL3391" s="19"/>
      <c r="AM3391" s="19"/>
      <c r="AN3391" s="19"/>
      <c r="AO3391" s="19"/>
      <c r="AP3391" s="19"/>
      <c r="AQ3391" s="31">
        <v>740440</v>
      </c>
      <c r="AR3391" s="31">
        <v>2873431</v>
      </c>
      <c r="AS3391" s="31">
        <v>3182985</v>
      </c>
      <c r="AT3391" s="31">
        <v>3059841</v>
      </c>
      <c r="AU3391" s="31">
        <v>2731668</v>
      </c>
      <c r="AV3391" s="31">
        <v>3573785</v>
      </c>
      <c r="AW3391" s="31">
        <v>3332934</v>
      </c>
      <c r="AX3391" s="31">
        <v>296390</v>
      </c>
      <c r="AY3391" s="31">
        <v>208682</v>
      </c>
      <c r="AZ3391" s="31">
        <v>505072</v>
      </c>
    </row>
    <row r="3392" spans="1:52" ht="15" customHeight="1">
      <c r="A3392" s="29" t="s">
        <v>6765</v>
      </c>
      <c r="B3392" s="34">
        <v>37613</v>
      </c>
      <c r="C3392" s="28">
        <v>1000</v>
      </c>
      <c r="D3392" s="28">
        <v>54.2</v>
      </c>
      <c r="E3392" s="28">
        <v>50</v>
      </c>
      <c r="F3392" s="29" t="s">
        <v>6758</v>
      </c>
      <c r="G3392" s="29" t="s">
        <v>801</v>
      </c>
      <c r="H3392" s="28">
        <v>756</v>
      </c>
      <c r="I3392" s="29" t="s">
        <v>6763</v>
      </c>
      <c r="J3392" s="33" t="s">
        <v>6762</v>
      </c>
      <c r="K3392" s="29" t="s">
        <v>178</v>
      </c>
      <c r="L3392" s="29" t="s">
        <v>6761</v>
      </c>
      <c r="M3392" s="29" t="s">
        <v>6568</v>
      </c>
      <c r="N3392" s="28">
        <v>507830.8</v>
      </c>
      <c r="O3392" s="28">
        <v>6201228</v>
      </c>
      <c r="P3392" s="29" t="s">
        <v>6760</v>
      </c>
      <c r="Q3392" s="32" t="s">
        <v>174</v>
      </c>
      <c r="R3392" s="19"/>
      <c r="S3392" s="19"/>
      <c r="T3392" s="19"/>
      <c r="U3392" s="19"/>
      <c r="V3392" s="19"/>
      <c r="W3392" s="19"/>
      <c r="X3392" s="19"/>
      <c r="Y3392" s="19"/>
      <c r="Z3392" s="19"/>
      <c r="AA3392" s="19"/>
      <c r="AB3392" s="19"/>
      <c r="AC3392" s="19"/>
      <c r="AD3392" s="19"/>
      <c r="AE3392" s="19"/>
      <c r="AF3392" s="19"/>
      <c r="AG3392" s="19"/>
      <c r="AH3392" s="19"/>
      <c r="AI3392" s="19"/>
      <c r="AJ3392" s="19"/>
      <c r="AK3392" s="19"/>
      <c r="AL3392" s="19"/>
      <c r="AM3392" s="19"/>
      <c r="AN3392" s="19"/>
      <c r="AO3392" s="19"/>
      <c r="AP3392" s="19"/>
      <c r="AQ3392" s="31">
        <v>40913</v>
      </c>
      <c r="AR3392" s="31">
        <v>1171645</v>
      </c>
      <c r="AS3392" s="31">
        <v>1295695</v>
      </c>
      <c r="AT3392" s="31">
        <v>1218299</v>
      </c>
      <c r="AU3392" s="31">
        <v>1109805</v>
      </c>
      <c r="AV3392" s="31">
        <v>1429035</v>
      </c>
      <c r="AW3392" s="31">
        <v>1351387</v>
      </c>
      <c r="AX3392" s="31">
        <v>112696</v>
      </c>
      <c r="AY3392" s="31">
        <v>83417</v>
      </c>
      <c r="AZ3392" s="31">
        <v>196113</v>
      </c>
    </row>
    <row r="3393" spans="1:52" ht="15" customHeight="1">
      <c r="A3393" s="29" t="s">
        <v>6759</v>
      </c>
      <c r="B3393" s="34">
        <v>36881</v>
      </c>
      <c r="C3393" s="28">
        <v>900</v>
      </c>
      <c r="D3393" s="28">
        <v>52</v>
      </c>
      <c r="E3393" s="28">
        <v>49</v>
      </c>
      <c r="F3393" s="29" t="s">
        <v>172</v>
      </c>
      <c r="G3393" s="29" t="s">
        <v>3155</v>
      </c>
      <c r="H3393" s="28">
        <v>760</v>
      </c>
      <c r="I3393" s="29" t="s">
        <v>5805</v>
      </c>
      <c r="J3393" s="33" t="s">
        <v>6757</v>
      </c>
      <c r="K3393" s="29" t="s">
        <v>178</v>
      </c>
      <c r="L3393" s="29" t="s">
        <v>6726</v>
      </c>
      <c r="M3393" s="29" t="s">
        <v>6756</v>
      </c>
      <c r="N3393" s="28">
        <v>464082.7</v>
      </c>
      <c r="O3393" s="28">
        <v>6185413</v>
      </c>
      <c r="P3393" s="29" t="s">
        <v>6755</v>
      </c>
      <c r="Q3393" s="32" t="s">
        <v>174</v>
      </c>
      <c r="R3393" s="19"/>
      <c r="S3393" s="19"/>
      <c r="T3393" s="19"/>
      <c r="U3393" s="19"/>
      <c r="V3393" s="19"/>
      <c r="W3393" s="19"/>
      <c r="X3393" s="19"/>
      <c r="Y3393" s="19"/>
      <c r="Z3393" s="19"/>
      <c r="AA3393" s="19"/>
      <c r="AB3393" s="19"/>
      <c r="AC3393" s="19"/>
      <c r="AD3393" s="19"/>
      <c r="AE3393" s="19"/>
      <c r="AF3393" s="19"/>
      <c r="AG3393" s="19"/>
      <c r="AH3393" s="19"/>
      <c r="AI3393" s="19"/>
      <c r="AJ3393" s="19"/>
      <c r="AK3393" s="19"/>
      <c r="AL3393" s="19"/>
      <c r="AM3393" s="19"/>
      <c r="AN3393" s="19"/>
      <c r="AO3393" s="31">
        <v>21002</v>
      </c>
      <c r="AP3393" s="31">
        <v>1540071.75</v>
      </c>
      <c r="AQ3393" s="31">
        <v>1647496.25</v>
      </c>
      <c r="AR3393" s="31">
        <v>1449955</v>
      </c>
      <c r="AS3393" s="31">
        <v>1653192.25</v>
      </c>
      <c r="AT3393" s="31">
        <v>1643948.8125</v>
      </c>
      <c r="AU3393" s="31">
        <v>1502721.30078125</v>
      </c>
      <c r="AV3393" s="31">
        <v>1882355.2109375</v>
      </c>
      <c r="AW3393" s="31">
        <v>1681728.09375</v>
      </c>
      <c r="AX3393" s="31">
        <v>140425.796875</v>
      </c>
      <c r="AY3393" s="31">
        <v>100814</v>
      </c>
      <c r="AZ3393" s="31">
        <v>241239.796875</v>
      </c>
    </row>
    <row r="3394" spans="1:52" ht="15" customHeight="1">
      <c r="A3394" s="29" t="s">
        <v>6754</v>
      </c>
      <c r="B3394" s="34">
        <v>37273</v>
      </c>
      <c r="C3394" s="28">
        <v>900</v>
      </c>
      <c r="D3394" s="28">
        <v>52</v>
      </c>
      <c r="E3394" s="28">
        <v>49</v>
      </c>
      <c r="F3394" s="29" t="s">
        <v>780</v>
      </c>
      <c r="G3394" s="29" t="s">
        <v>6748</v>
      </c>
      <c r="H3394" s="28">
        <v>760</v>
      </c>
      <c r="I3394" s="29" t="s">
        <v>5805</v>
      </c>
      <c r="J3394" s="33" t="s">
        <v>6753</v>
      </c>
      <c r="K3394" s="29" t="s">
        <v>178</v>
      </c>
      <c r="L3394" s="29" t="s">
        <v>6752</v>
      </c>
      <c r="M3394" s="29" t="s">
        <v>6751</v>
      </c>
      <c r="N3394" s="28">
        <v>464289.5</v>
      </c>
      <c r="O3394" s="28">
        <v>6185273</v>
      </c>
      <c r="P3394" s="29" t="s">
        <v>6750</v>
      </c>
      <c r="Q3394" s="32" t="s">
        <v>174</v>
      </c>
      <c r="R3394" s="19"/>
      <c r="S3394" s="19"/>
      <c r="T3394" s="19"/>
      <c r="U3394" s="19"/>
      <c r="V3394" s="19"/>
      <c r="W3394" s="19"/>
      <c r="X3394" s="19"/>
      <c r="Y3394" s="19"/>
      <c r="Z3394" s="19"/>
      <c r="AA3394" s="19"/>
      <c r="AB3394" s="19"/>
      <c r="AC3394" s="19"/>
      <c r="AD3394" s="19"/>
      <c r="AE3394" s="19"/>
      <c r="AF3394" s="19"/>
      <c r="AG3394" s="19"/>
      <c r="AH3394" s="19"/>
      <c r="AI3394" s="19"/>
      <c r="AJ3394" s="19"/>
      <c r="AK3394" s="19"/>
      <c r="AL3394" s="19"/>
      <c r="AM3394" s="19"/>
      <c r="AN3394" s="19"/>
      <c r="AO3394" s="19"/>
      <c r="AP3394" s="19"/>
      <c r="AQ3394" s="31">
        <v>1490775.25</v>
      </c>
      <c r="AR3394" s="31">
        <v>1419526</v>
      </c>
      <c r="AS3394" s="31">
        <v>1580276.109375</v>
      </c>
      <c r="AT3394" s="31">
        <v>1603799.7890625</v>
      </c>
      <c r="AU3394" s="31">
        <v>1464881.8984375</v>
      </c>
      <c r="AV3394" s="31">
        <v>1807445.1953125</v>
      </c>
      <c r="AW3394" s="31">
        <v>1654641.5</v>
      </c>
      <c r="AX3394" s="31">
        <v>141840.40625</v>
      </c>
      <c r="AY3394" s="31">
        <v>98645.203125</v>
      </c>
      <c r="AZ3394" s="31">
        <v>240485.609375</v>
      </c>
    </row>
    <row r="3395" spans="1:52" ht="15" customHeight="1">
      <c r="A3395" s="29" t="s">
        <v>6749</v>
      </c>
      <c r="B3395" s="34">
        <v>36881</v>
      </c>
      <c r="C3395" s="28">
        <v>900</v>
      </c>
      <c r="D3395" s="28">
        <v>52</v>
      </c>
      <c r="E3395" s="28">
        <v>49</v>
      </c>
      <c r="F3395" s="29" t="s">
        <v>172</v>
      </c>
      <c r="G3395" s="29" t="s">
        <v>3155</v>
      </c>
      <c r="H3395" s="28">
        <v>760</v>
      </c>
      <c r="I3395" s="29" t="s">
        <v>5805</v>
      </c>
      <c r="J3395" s="33" t="s">
        <v>6747</v>
      </c>
      <c r="K3395" s="29" t="s">
        <v>178</v>
      </c>
      <c r="L3395" s="29" t="s">
        <v>6726</v>
      </c>
      <c r="M3395" s="29" t="s">
        <v>6746</v>
      </c>
      <c r="N3395" s="28">
        <v>464497.3</v>
      </c>
      <c r="O3395" s="28">
        <v>6185132</v>
      </c>
      <c r="P3395" s="29" t="s">
        <v>6745</v>
      </c>
      <c r="Q3395" s="32" t="s">
        <v>174</v>
      </c>
      <c r="R3395" s="19"/>
      <c r="S3395" s="19"/>
      <c r="T3395" s="19"/>
      <c r="U3395" s="19"/>
      <c r="V3395" s="19"/>
      <c r="W3395" s="19"/>
      <c r="X3395" s="19"/>
      <c r="Y3395" s="19"/>
      <c r="Z3395" s="19"/>
      <c r="AA3395" s="19"/>
      <c r="AB3395" s="19"/>
      <c r="AC3395" s="19"/>
      <c r="AD3395" s="19"/>
      <c r="AE3395" s="19"/>
      <c r="AF3395" s="19"/>
      <c r="AG3395" s="19"/>
      <c r="AH3395" s="19"/>
      <c r="AI3395" s="19"/>
      <c r="AJ3395" s="19"/>
      <c r="AK3395" s="19"/>
      <c r="AL3395" s="19"/>
      <c r="AM3395" s="19"/>
      <c r="AN3395" s="19"/>
      <c r="AO3395" s="31">
        <v>25584</v>
      </c>
      <c r="AP3395" s="31">
        <v>1584889</v>
      </c>
      <c r="AQ3395" s="31">
        <v>1663567</v>
      </c>
      <c r="AR3395" s="31">
        <v>1449138.25</v>
      </c>
      <c r="AS3395" s="31">
        <v>1623828.25</v>
      </c>
      <c r="AT3395" s="31">
        <v>1625468.25</v>
      </c>
      <c r="AU3395" s="31">
        <v>1457482.25</v>
      </c>
      <c r="AV3395" s="31">
        <v>1847000.75</v>
      </c>
      <c r="AW3395" s="31">
        <v>1529018</v>
      </c>
      <c r="AX3395" s="31">
        <v>147922.25</v>
      </c>
      <c r="AY3395" s="31">
        <v>99300</v>
      </c>
      <c r="AZ3395" s="31">
        <v>247222.25</v>
      </c>
    </row>
    <row r="3396" spans="1:52" ht="15" customHeight="1">
      <c r="A3396" s="29" t="s">
        <v>6744</v>
      </c>
      <c r="B3396" s="34">
        <v>36881</v>
      </c>
      <c r="C3396" s="28">
        <v>900</v>
      </c>
      <c r="D3396" s="28">
        <v>52</v>
      </c>
      <c r="E3396" s="28">
        <v>49</v>
      </c>
      <c r="F3396" s="29" t="s">
        <v>172</v>
      </c>
      <c r="G3396" s="29" t="s">
        <v>3155</v>
      </c>
      <c r="H3396" s="28">
        <v>760</v>
      </c>
      <c r="I3396" s="29" t="s">
        <v>5805</v>
      </c>
      <c r="J3396" s="33" t="s">
        <v>6743</v>
      </c>
      <c r="K3396" s="29" t="s">
        <v>178</v>
      </c>
      <c r="L3396" s="29" t="s">
        <v>6706</v>
      </c>
      <c r="M3396" s="29" t="s">
        <v>331</v>
      </c>
      <c r="N3396" s="28">
        <v>464960</v>
      </c>
      <c r="O3396" s="28">
        <v>6184819</v>
      </c>
      <c r="P3396" s="29" t="s">
        <v>6742</v>
      </c>
      <c r="Q3396" s="32" t="s">
        <v>174</v>
      </c>
      <c r="R3396" s="19"/>
      <c r="S3396" s="19"/>
      <c r="T3396" s="19"/>
      <c r="U3396" s="19"/>
      <c r="V3396" s="19"/>
      <c r="W3396" s="19"/>
      <c r="X3396" s="19"/>
      <c r="Y3396" s="19"/>
      <c r="Z3396" s="19"/>
      <c r="AA3396" s="19"/>
      <c r="AB3396" s="19"/>
      <c r="AC3396" s="19"/>
      <c r="AD3396" s="19"/>
      <c r="AE3396" s="19"/>
      <c r="AF3396" s="19"/>
      <c r="AG3396" s="19"/>
      <c r="AH3396" s="19"/>
      <c r="AI3396" s="19"/>
      <c r="AJ3396" s="19"/>
      <c r="AK3396" s="19"/>
      <c r="AL3396" s="19"/>
      <c r="AM3396" s="19"/>
      <c r="AN3396" s="19"/>
      <c r="AO3396" s="31">
        <v>0</v>
      </c>
      <c r="AP3396" s="31">
        <v>1675495.25</v>
      </c>
      <c r="AQ3396" s="31">
        <v>1802057.5</v>
      </c>
      <c r="AR3396" s="31">
        <v>1571100.5</v>
      </c>
      <c r="AS3396" s="31">
        <v>1756538.75</v>
      </c>
      <c r="AT3396" s="31">
        <v>1762679.3984375</v>
      </c>
      <c r="AU3396" s="31">
        <v>1005325.8984375</v>
      </c>
      <c r="AV3396" s="31">
        <v>1072946.984375</v>
      </c>
      <c r="AW3396" s="31">
        <v>1549701.216796875</v>
      </c>
      <c r="AX3396" s="31">
        <v>158416.5</v>
      </c>
      <c r="AY3396" s="31">
        <v>100503.3984375</v>
      </c>
      <c r="AZ3396" s="31">
        <v>258919.8984375</v>
      </c>
    </row>
    <row r="3397" spans="1:52" ht="15" customHeight="1">
      <c r="A3397" s="29" t="s">
        <v>6741</v>
      </c>
      <c r="B3397" s="34">
        <v>36881</v>
      </c>
      <c r="C3397" s="28">
        <v>900</v>
      </c>
      <c r="D3397" s="28">
        <v>52</v>
      </c>
      <c r="E3397" s="28">
        <v>49</v>
      </c>
      <c r="F3397" s="29" t="s">
        <v>172</v>
      </c>
      <c r="G3397" s="29" t="s">
        <v>3155</v>
      </c>
      <c r="H3397" s="28">
        <v>760</v>
      </c>
      <c r="I3397" s="29" t="s">
        <v>5805</v>
      </c>
      <c r="J3397" s="33" t="s">
        <v>6740</v>
      </c>
      <c r="K3397" s="29" t="s">
        <v>178</v>
      </c>
      <c r="L3397" s="29" t="s">
        <v>6726</v>
      </c>
      <c r="M3397" s="29" t="s">
        <v>3248</v>
      </c>
      <c r="N3397" s="28">
        <v>463946.8</v>
      </c>
      <c r="O3397" s="28">
        <v>6185107</v>
      </c>
      <c r="P3397" s="29" t="s">
        <v>6739</v>
      </c>
      <c r="Q3397" s="32" t="s">
        <v>174</v>
      </c>
      <c r="R3397" s="19"/>
      <c r="S3397" s="19"/>
      <c r="T3397" s="19"/>
      <c r="U3397" s="19"/>
      <c r="V3397" s="19"/>
      <c r="W3397" s="19"/>
      <c r="X3397" s="19"/>
      <c r="Y3397" s="19"/>
      <c r="Z3397" s="19"/>
      <c r="AA3397" s="19"/>
      <c r="AB3397" s="19"/>
      <c r="AC3397" s="19"/>
      <c r="AD3397" s="19"/>
      <c r="AE3397" s="19"/>
      <c r="AF3397" s="19"/>
      <c r="AG3397" s="19"/>
      <c r="AH3397" s="19"/>
      <c r="AI3397" s="19"/>
      <c r="AJ3397" s="19"/>
      <c r="AK3397" s="19"/>
      <c r="AL3397" s="19"/>
      <c r="AM3397" s="19"/>
      <c r="AN3397" s="19"/>
      <c r="AO3397" s="31">
        <v>27602</v>
      </c>
      <c r="AP3397" s="31">
        <v>1664347</v>
      </c>
      <c r="AQ3397" s="31">
        <v>1729490</v>
      </c>
      <c r="AR3397" s="31">
        <v>1601041.75</v>
      </c>
      <c r="AS3397" s="31">
        <v>1796607.25</v>
      </c>
      <c r="AT3397" s="31">
        <v>1747887.5</v>
      </c>
      <c r="AU3397" s="31">
        <v>1597367.5</v>
      </c>
      <c r="AV3397" s="31">
        <v>2017283.6171875</v>
      </c>
      <c r="AW3397" s="31">
        <v>1141782.603515625</v>
      </c>
      <c r="AX3397" s="31">
        <v>160742</v>
      </c>
      <c r="AY3397" s="31">
        <v>106765.3984375</v>
      </c>
      <c r="AZ3397" s="31">
        <v>267507.3984375</v>
      </c>
    </row>
    <row r="3398" spans="1:52" ht="15" customHeight="1">
      <c r="A3398" s="29" t="s">
        <v>6738</v>
      </c>
      <c r="B3398" s="34">
        <v>36881</v>
      </c>
      <c r="C3398" s="28">
        <v>900</v>
      </c>
      <c r="D3398" s="28">
        <v>52</v>
      </c>
      <c r="E3398" s="28">
        <v>49</v>
      </c>
      <c r="F3398" s="29" t="s">
        <v>172</v>
      </c>
      <c r="G3398" s="29" t="s">
        <v>3155</v>
      </c>
      <c r="H3398" s="28">
        <v>760</v>
      </c>
      <c r="I3398" s="29" t="s">
        <v>5805</v>
      </c>
      <c r="J3398" s="33" t="s">
        <v>6737</v>
      </c>
      <c r="K3398" s="29" t="s">
        <v>178</v>
      </c>
      <c r="L3398" s="29" t="s">
        <v>6706</v>
      </c>
      <c r="M3398" s="29" t="s">
        <v>2045</v>
      </c>
      <c r="N3398" s="28">
        <v>464848</v>
      </c>
      <c r="O3398" s="28">
        <v>6184491</v>
      </c>
      <c r="P3398" s="29" t="s">
        <v>6736</v>
      </c>
      <c r="Q3398" s="32" t="s">
        <v>174</v>
      </c>
      <c r="R3398" s="19"/>
      <c r="S3398" s="19"/>
      <c r="T3398" s="19"/>
      <c r="U3398" s="19"/>
      <c r="V3398" s="19"/>
      <c r="W3398" s="19"/>
      <c r="X3398" s="19"/>
      <c r="Y3398" s="19"/>
      <c r="Z3398" s="19"/>
      <c r="AA3398" s="19"/>
      <c r="AB3398" s="19"/>
      <c r="AC3398" s="19"/>
      <c r="AD3398" s="19"/>
      <c r="AE3398" s="19"/>
      <c r="AF3398" s="19"/>
      <c r="AG3398" s="19"/>
      <c r="AH3398" s="19"/>
      <c r="AI3398" s="19"/>
      <c r="AJ3398" s="19"/>
      <c r="AK3398" s="19"/>
      <c r="AL3398" s="19"/>
      <c r="AM3398" s="19"/>
      <c r="AN3398" s="19"/>
      <c r="AO3398" s="31">
        <v>22864</v>
      </c>
      <c r="AP3398" s="31">
        <v>1509577</v>
      </c>
      <c r="AQ3398" s="31">
        <v>1640842</v>
      </c>
      <c r="AR3398" s="31">
        <v>1461745.25</v>
      </c>
      <c r="AS3398" s="31">
        <v>1631252.25</v>
      </c>
      <c r="AT3398" s="31">
        <v>1618212.5</v>
      </c>
      <c r="AU3398" s="31">
        <v>1484841.453125</v>
      </c>
      <c r="AV3398" s="31">
        <v>1808800.8046875</v>
      </c>
      <c r="AW3398" s="31">
        <v>1671331.6015625</v>
      </c>
      <c r="AX3398" s="31">
        <v>153040.203125</v>
      </c>
      <c r="AY3398" s="31">
        <v>92529.3984375</v>
      </c>
      <c r="AZ3398" s="31">
        <v>245569.6015625</v>
      </c>
    </row>
    <row r="3399" spans="1:52" ht="15" customHeight="1">
      <c r="A3399" s="29" t="s">
        <v>6735</v>
      </c>
      <c r="B3399" s="34">
        <v>36881</v>
      </c>
      <c r="C3399" s="28">
        <v>900</v>
      </c>
      <c r="D3399" s="28">
        <v>52</v>
      </c>
      <c r="E3399" s="28">
        <v>49</v>
      </c>
      <c r="F3399" s="29" t="s">
        <v>172</v>
      </c>
      <c r="G3399" s="29" t="s">
        <v>3155</v>
      </c>
      <c r="H3399" s="28">
        <v>760</v>
      </c>
      <c r="I3399" s="29" t="s">
        <v>5805</v>
      </c>
      <c r="J3399" s="33" t="s">
        <v>6734</v>
      </c>
      <c r="K3399" s="29" t="s">
        <v>178</v>
      </c>
      <c r="L3399" s="29" t="s">
        <v>6722</v>
      </c>
      <c r="M3399" s="29" t="s">
        <v>6730</v>
      </c>
      <c r="N3399" s="28">
        <v>464584.3</v>
      </c>
      <c r="O3399" s="28">
        <v>6184676</v>
      </c>
      <c r="P3399" s="29" t="s">
        <v>6733</v>
      </c>
      <c r="Q3399" s="32" t="s">
        <v>174</v>
      </c>
      <c r="R3399" s="19"/>
      <c r="S3399" s="19"/>
      <c r="T3399" s="19"/>
      <c r="U3399" s="19"/>
      <c r="V3399" s="19"/>
      <c r="W3399" s="19"/>
      <c r="X3399" s="19"/>
      <c r="Y3399" s="19"/>
      <c r="Z3399" s="19"/>
      <c r="AA3399" s="19"/>
      <c r="AB3399" s="19"/>
      <c r="AC3399" s="19"/>
      <c r="AD3399" s="19"/>
      <c r="AE3399" s="19"/>
      <c r="AF3399" s="19"/>
      <c r="AG3399" s="19"/>
      <c r="AH3399" s="19"/>
      <c r="AI3399" s="19"/>
      <c r="AJ3399" s="19"/>
      <c r="AK3399" s="19"/>
      <c r="AL3399" s="19"/>
      <c r="AM3399" s="19"/>
      <c r="AN3399" s="19"/>
      <c r="AO3399" s="31">
        <v>7322</v>
      </c>
      <c r="AP3399" s="31">
        <v>1438981.75</v>
      </c>
      <c r="AQ3399" s="31">
        <v>1686245.5</v>
      </c>
      <c r="AR3399" s="31">
        <v>1488136</v>
      </c>
      <c r="AS3399" s="31">
        <v>1610738.25</v>
      </c>
      <c r="AT3399" s="31">
        <v>1646698.75</v>
      </c>
      <c r="AU3399" s="31">
        <v>1570447</v>
      </c>
      <c r="AV3399" s="31">
        <v>1891105.75</v>
      </c>
      <c r="AW3399" s="31">
        <v>1600841.75</v>
      </c>
      <c r="AX3399" s="31">
        <v>153529</v>
      </c>
      <c r="AY3399" s="31">
        <v>98970.25</v>
      </c>
      <c r="AZ3399" s="31">
        <v>252499.25</v>
      </c>
    </row>
    <row r="3400" spans="1:52" ht="15" customHeight="1">
      <c r="A3400" s="29" t="s">
        <v>6732</v>
      </c>
      <c r="B3400" s="34">
        <v>37082</v>
      </c>
      <c r="C3400" s="28">
        <v>900</v>
      </c>
      <c r="D3400" s="28">
        <v>52</v>
      </c>
      <c r="E3400" s="28">
        <v>49</v>
      </c>
      <c r="F3400" s="29" t="s">
        <v>172</v>
      </c>
      <c r="G3400" s="29" t="s">
        <v>3155</v>
      </c>
      <c r="H3400" s="28">
        <v>760</v>
      </c>
      <c r="I3400" s="29" t="s">
        <v>5805</v>
      </c>
      <c r="J3400" s="33" t="s">
        <v>6731</v>
      </c>
      <c r="K3400" s="29" t="s">
        <v>178</v>
      </c>
      <c r="L3400" s="29" t="s">
        <v>6706</v>
      </c>
      <c r="M3400" s="29" t="s">
        <v>6730</v>
      </c>
      <c r="N3400" s="28">
        <v>464584.3</v>
      </c>
      <c r="O3400" s="28">
        <v>6184676</v>
      </c>
      <c r="P3400" s="29" t="s">
        <v>6729</v>
      </c>
      <c r="Q3400" s="32" t="s">
        <v>174</v>
      </c>
      <c r="R3400" s="19"/>
      <c r="S3400" s="19"/>
      <c r="T3400" s="19"/>
      <c r="U3400" s="19"/>
      <c r="V3400" s="19"/>
      <c r="W3400" s="19"/>
      <c r="X3400" s="19"/>
      <c r="Y3400" s="19"/>
      <c r="Z3400" s="19"/>
      <c r="AA3400" s="19"/>
      <c r="AB3400" s="19"/>
      <c r="AC3400" s="19"/>
      <c r="AD3400" s="19"/>
      <c r="AE3400" s="19"/>
      <c r="AF3400" s="19"/>
      <c r="AG3400" s="19"/>
      <c r="AH3400" s="19"/>
      <c r="AI3400" s="19"/>
      <c r="AJ3400" s="19"/>
      <c r="AK3400" s="19"/>
      <c r="AL3400" s="19"/>
      <c r="AM3400" s="19"/>
      <c r="AN3400" s="19"/>
      <c r="AO3400" s="19"/>
      <c r="AP3400" s="31">
        <v>684829.5</v>
      </c>
      <c r="AQ3400" s="31">
        <v>1667941.5</v>
      </c>
      <c r="AR3400" s="31">
        <v>1462018</v>
      </c>
      <c r="AS3400" s="31">
        <v>1638152.953125</v>
      </c>
      <c r="AT3400" s="31">
        <v>1623515.265625</v>
      </c>
      <c r="AU3400" s="31">
        <v>1548196.78515625</v>
      </c>
      <c r="AV3400" s="31">
        <v>1898334.21875</v>
      </c>
      <c r="AW3400" s="31">
        <v>1686642.6875</v>
      </c>
      <c r="AX3400" s="31">
        <v>148968.59375</v>
      </c>
      <c r="AY3400" s="31">
        <v>99151.703125</v>
      </c>
      <c r="AZ3400" s="31">
        <v>248120.296875</v>
      </c>
    </row>
    <row r="3401" spans="1:52" ht="15" customHeight="1">
      <c r="A3401" s="29" t="s">
        <v>6728</v>
      </c>
      <c r="B3401" s="34">
        <v>37082</v>
      </c>
      <c r="C3401" s="28">
        <v>900</v>
      </c>
      <c r="D3401" s="28">
        <v>52</v>
      </c>
      <c r="E3401" s="28">
        <v>49</v>
      </c>
      <c r="F3401" s="29" t="s">
        <v>172</v>
      </c>
      <c r="G3401" s="29" t="s">
        <v>3155</v>
      </c>
      <c r="H3401" s="28">
        <v>760</v>
      </c>
      <c r="I3401" s="29" t="s">
        <v>5805</v>
      </c>
      <c r="J3401" s="33" t="s">
        <v>6727</v>
      </c>
      <c r="K3401" s="29" t="s">
        <v>178</v>
      </c>
      <c r="L3401" s="29" t="s">
        <v>6726</v>
      </c>
      <c r="M3401" s="29" t="s">
        <v>3248</v>
      </c>
      <c r="N3401" s="28">
        <v>464159.7</v>
      </c>
      <c r="O3401" s="28">
        <v>6184963</v>
      </c>
      <c r="P3401" s="29" t="s">
        <v>6725</v>
      </c>
      <c r="Q3401" s="32" t="s">
        <v>174</v>
      </c>
      <c r="R3401" s="19"/>
      <c r="S3401" s="19"/>
      <c r="T3401" s="19"/>
      <c r="U3401" s="19"/>
      <c r="V3401" s="19"/>
      <c r="W3401" s="19"/>
      <c r="X3401" s="19"/>
      <c r="Y3401" s="19"/>
      <c r="Z3401" s="19"/>
      <c r="AA3401" s="19"/>
      <c r="AB3401" s="19"/>
      <c r="AC3401" s="19"/>
      <c r="AD3401" s="19"/>
      <c r="AE3401" s="19"/>
      <c r="AF3401" s="19"/>
      <c r="AG3401" s="19"/>
      <c r="AH3401" s="19"/>
      <c r="AI3401" s="19"/>
      <c r="AJ3401" s="19"/>
      <c r="AK3401" s="19"/>
      <c r="AL3401" s="19"/>
      <c r="AM3401" s="19"/>
      <c r="AN3401" s="19"/>
      <c r="AO3401" s="19"/>
      <c r="AP3401" s="31">
        <v>696248</v>
      </c>
      <c r="AQ3401" s="31">
        <v>1648847.75</v>
      </c>
      <c r="AR3401" s="31">
        <v>1479945.5</v>
      </c>
      <c r="AS3401" s="31">
        <v>1635937.296875</v>
      </c>
      <c r="AT3401" s="31">
        <v>1628667.0078125</v>
      </c>
      <c r="AU3401" s="31">
        <v>1488414.5078125</v>
      </c>
      <c r="AV3401" s="31">
        <v>1864011.578125</v>
      </c>
      <c r="AW3401" s="31">
        <v>1713610.90625</v>
      </c>
      <c r="AX3401" s="31">
        <v>151435.796875</v>
      </c>
      <c r="AY3401" s="31">
        <v>98190.3984375</v>
      </c>
      <c r="AZ3401" s="31">
        <v>249626.1953125</v>
      </c>
    </row>
    <row r="3402" spans="1:52" ht="15" customHeight="1">
      <c r="A3402" s="29" t="s">
        <v>6724</v>
      </c>
      <c r="B3402" s="34">
        <v>37082</v>
      </c>
      <c r="C3402" s="28">
        <v>900</v>
      </c>
      <c r="D3402" s="28">
        <v>52</v>
      </c>
      <c r="E3402" s="28">
        <v>49</v>
      </c>
      <c r="F3402" s="29" t="s">
        <v>172</v>
      </c>
      <c r="G3402" s="29" t="s">
        <v>3155</v>
      </c>
      <c r="H3402" s="28">
        <v>760</v>
      </c>
      <c r="I3402" s="29" t="s">
        <v>5805</v>
      </c>
      <c r="J3402" s="33" t="s">
        <v>6723</v>
      </c>
      <c r="K3402" s="29" t="s">
        <v>178</v>
      </c>
      <c r="L3402" s="29" t="s">
        <v>6722</v>
      </c>
      <c r="M3402" s="29" t="s">
        <v>216</v>
      </c>
      <c r="N3402" s="28">
        <v>464813.4</v>
      </c>
      <c r="O3402" s="28">
        <v>6184521</v>
      </c>
      <c r="P3402" s="29" t="s">
        <v>6721</v>
      </c>
      <c r="Q3402" s="32" t="s">
        <v>174</v>
      </c>
      <c r="R3402" s="19"/>
      <c r="S3402" s="19"/>
      <c r="T3402" s="19"/>
      <c r="U3402" s="19"/>
      <c r="V3402" s="19"/>
      <c r="W3402" s="19"/>
      <c r="X3402" s="19"/>
      <c r="Y3402" s="19"/>
      <c r="Z3402" s="19"/>
      <c r="AA3402" s="19"/>
      <c r="AB3402" s="19"/>
      <c r="AC3402" s="19"/>
      <c r="AD3402" s="19"/>
      <c r="AE3402" s="19"/>
      <c r="AF3402" s="19"/>
      <c r="AG3402" s="19"/>
      <c r="AH3402" s="19"/>
      <c r="AI3402" s="19"/>
      <c r="AJ3402" s="19"/>
      <c r="AK3402" s="19"/>
      <c r="AL3402" s="19"/>
      <c r="AM3402" s="19"/>
      <c r="AN3402" s="19"/>
      <c r="AO3402" s="19"/>
      <c r="AP3402" s="31">
        <v>762707</v>
      </c>
      <c r="AQ3402" s="31">
        <v>1827478.25</v>
      </c>
      <c r="AR3402" s="31">
        <v>1622306.25</v>
      </c>
      <c r="AS3402" s="31">
        <v>1774141.203125</v>
      </c>
      <c r="AT3402" s="31">
        <v>1789845.890625</v>
      </c>
      <c r="AU3402" s="31">
        <v>1685222.00390625</v>
      </c>
      <c r="AV3402" s="31">
        <v>2023549.5859375</v>
      </c>
      <c r="AW3402" s="31">
        <v>1888885.3671875</v>
      </c>
      <c r="AX3402" s="31">
        <v>165317</v>
      </c>
      <c r="AY3402" s="31">
        <v>106868.703125</v>
      </c>
      <c r="AZ3402" s="31">
        <v>272185.703125</v>
      </c>
    </row>
    <row r="3403" spans="1:52" ht="15" customHeight="1">
      <c r="A3403" s="29" t="s">
        <v>6720</v>
      </c>
      <c r="B3403" s="34">
        <v>30760</v>
      </c>
      <c r="C3403" s="28">
        <v>55</v>
      </c>
      <c r="D3403" s="28">
        <v>0.1</v>
      </c>
      <c r="E3403" s="28">
        <v>0.1</v>
      </c>
      <c r="F3403" s="29" t="s">
        <v>204</v>
      </c>
      <c r="G3403" s="29" t="s">
        <v>204</v>
      </c>
      <c r="H3403" s="28">
        <v>760</v>
      </c>
      <c r="I3403" s="29" t="s">
        <v>5805</v>
      </c>
      <c r="J3403" s="33" t="s">
        <v>6719</v>
      </c>
      <c r="K3403" s="29" t="s">
        <v>178</v>
      </c>
      <c r="L3403" s="29" t="s">
        <v>6712</v>
      </c>
      <c r="M3403" s="29" t="s">
        <v>6718</v>
      </c>
      <c r="N3403" s="28">
        <v>463453.4</v>
      </c>
      <c r="O3403" s="28">
        <v>6194096</v>
      </c>
      <c r="P3403" s="29" t="s">
        <v>6717</v>
      </c>
      <c r="Q3403" s="32" t="s">
        <v>368</v>
      </c>
      <c r="R3403" s="19"/>
      <c r="S3403" s="19"/>
      <c r="T3403" s="19"/>
      <c r="U3403" s="19"/>
      <c r="V3403" s="19"/>
      <c r="W3403" s="19"/>
      <c r="X3403" s="19"/>
      <c r="Y3403" s="31">
        <v>90750</v>
      </c>
      <c r="Z3403" s="31">
        <v>121000</v>
      </c>
      <c r="AA3403" s="31">
        <v>121000</v>
      </c>
      <c r="AB3403" s="31">
        <v>121000</v>
      </c>
      <c r="AC3403" s="31">
        <v>121000</v>
      </c>
      <c r="AD3403" s="31">
        <v>121000</v>
      </c>
      <c r="AE3403" s="31">
        <v>121000</v>
      </c>
      <c r="AF3403" s="31">
        <v>121000</v>
      </c>
      <c r="AG3403" s="31">
        <v>121000</v>
      </c>
      <c r="AH3403" s="31">
        <v>121000</v>
      </c>
      <c r="AI3403" s="31">
        <v>121000</v>
      </c>
      <c r="AJ3403" s="31">
        <v>121000</v>
      </c>
      <c r="AK3403" s="31">
        <v>121000</v>
      </c>
      <c r="AL3403" s="31">
        <v>121000</v>
      </c>
      <c r="AM3403" s="31">
        <v>121000</v>
      </c>
      <c r="AN3403" s="31">
        <v>121000</v>
      </c>
      <c r="AO3403" s="31">
        <v>121000</v>
      </c>
      <c r="AP3403" s="31">
        <v>43180</v>
      </c>
      <c r="AQ3403" s="31">
        <v>18360</v>
      </c>
      <c r="AR3403" s="31">
        <v>23683</v>
      </c>
      <c r="AS3403" s="31">
        <v>25120</v>
      </c>
      <c r="AT3403" s="31">
        <v>20801.899963378906</v>
      </c>
      <c r="AU3403" s="31">
        <v>14703.999931335449</v>
      </c>
      <c r="AV3403" s="31">
        <v>25447.099822998047</v>
      </c>
      <c r="AW3403" s="31">
        <v>13675.699981689453</v>
      </c>
      <c r="AX3403" s="31">
        <v>373.10000610351563</v>
      </c>
      <c r="AY3403" s="31">
        <v>201</v>
      </c>
      <c r="AZ3403" s="31">
        <v>574.10000610351563</v>
      </c>
    </row>
    <row r="3404" spans="1:52" ht="15" customHeight="1">
      <c r="A3404" s="29" t="s">
        <v>6716</v>
      </c>
      <c r="B3404" s="34">
        <v>32575</v>
      </c>
      <c r="C3404" s="28">
        <v>155</v>
      </c>
      <c r="D3404" s="28">
        <v>0.1</v>
      </c>
      <c r="E3404" s="28">
        <v>0.1</v>
      </c>
      <c r="F3404" s="29" t="s">
        <v>242</v>
      </c>
      <c r="G3404" s="29" t="s">
        <v>204</v>
      </c>
      <c r="H3404" s="28">
        <v>760</v>
      </c>
      <c r="I3404" s="29" t="s">
        <v>5805</v>
      </c>
      <c r="J3404" s="33" t="s">
        <v>6715</v>
      </c>
      <c r="K3404" s="29" t="s">
        <v>178</v>
      </c>
      <c r="L3404" s="29" t="s">
        <v>6712</v>
      </c>
      <c r="M3404" s="29" t="s">
        <v>448</v>
      </c>
      <c r="N3404" s="28">
        <v>465564.3</v>
      </c>
      <c r="O3404" s="28">
        <v>6194692</v>
      </c>
      <c r="P3404" s="29" t="s">
        <v>6711</v>
      </c>
      <c r="Q3404" s="32" t="s">
        <v>207</v>
      </c>
      <c r="R3404" s="19"/>
      <c r="S3404" s="19"/>
      <c r="T3404" s="19"/>
      <c r="U3404" s="19"/>
      <c r="V3404" s="19"/>
      <c r="W3404" s="19"/>
      <c r="X3404" s="19"/>
      <c r="Y3404" s="19"/>
      <c r="Z3404" s="19"/>
      <c r="AA3404" s="19"/>
      <c r="AB3404" s="19"/>
      <c r="AC3404" s="19"/>
      <c r="AD3404" s="31">
        <v>121355.5</v>
      </c>
      <c r="AE3404" s="31">
        <v>371059</v>
      </c>
      <c r="AF3404" s="31">
        <v>341382</v>
      </c>
      <c r="AG3404" s="31">
        <v>337195</v>
      </c>
      <c r="AH3404" s="31">
        <v>350740</v>
      </c>
      <c r="AI3404" s="31">
        <v>357260</v>
      </c>
      <c r="AJ3404" s="31">
        <v>318190</v>
      </c>
      <c r="AK3404" s="31">
        <v>285900</v>
      </c>
      <c r="AL3404" s="31">
        <v>313250</v>
      </c>
      <c r="AM3404" s="31">
        <v>332495</v>
      </c>
      <c r="AN3404" s="31">
        <v>287242</v>
      </c>
      <c r="AO3404" s="31">
        <v>328120</v>
      </c>
      <c r="AP3404" s="31">
        <v>246907.19140625</v>
      </c>
      <c r="AQ3404" s="31">
        <v>249405.7275390625</v>
      </c>
      <c r="AR3404" s="31">
        <v>218323.5625</v>
      </c>
      <c r="AS3404" s="31">
        <v>252527.9677734375</v>
      </c>
      <c r="AT3404" s="31">
        <v>261526.19140625</v>
      </c>
      <c r="AU3404" s="31">
        <v>217491.92626953125</v>
      </c>
      <c r="AV3404" s="31">
        <v>306740.578125</v>
      </c>
      <c r="AW3404" s="31">
        <v>225998.82470703125</v>
      </c>
      <c r="AX3404" s="31">
        <v>21287.80078125</v>
      </c>
      <c r="AY3404" s="31">
        <v>15740.0498046875</v>
      </c>
      <c r="AZ3404" s="31">
        <v>37027.8505859375</v>
      </c>
    </row>
    <row r="3405" spans="1:52" ht="15" customHeight="1">
      <c r="A3405" s="29" t="s">
        <v>6714</v>
      </c>
      <c r="B3405" s="34">
        <v>32575</v>
      </c>
      <c r="C3405" s="28">
        <v>155</v>
      </c>
      <c r="D3405" s="28">
        <v>0.1</v>
      </c>
      <c r="E3405" s="28">
        <v>0.1</v>
      </c>
      <c r="F3405" s="29" t="s">
        <v>242</v>
      </c>
      <c r="G3405" s="29" t="s">
        <v>204</v>
      </c>
      <c r="H3405" s="28">
        <v>760</v>
      </c>
      <c r="I3405" s="29" t="s">
        <v>5805</v>
      </c>
      <c r="J3405" s="33" t="s">
        <v>6713</v>
      </c>
      <c r="K3405" s="29" t="s">
        <v>178</v>
      </c>
      <c r="L3405" s="29" t="s">
        <v>6712</v>
      </c>
      <c r="M3405" s="29" t="s">
        <v>448</v>
      </c>
      <c r="N3405" s="28">
        <v>465622.9</v>
      </c>
      <c r="O3405" s="28">
        <v>6194613</v>
      </c>
      <c r="P3405" s="29" t="s">
        <v>6711</v>
      </c>
      <c r="Q3405" s="32" t="s">
        <v>207</v>
      </c>
      <c r="R3405" s="19"/>
      <c r="S3405" s="19"/>
      <c r="T3405" s="19"/>
      <c r="U3405" s="19"/>
      <c r="V3405" s="19"/>
      <c r="W3405" s="19"/>
      <c r="X3405" s="19"/>
      <c r="Y3405" s="19"/>
      <c r="Z3405" s="19"/>
      <c r="AA3405" s="19"/>
      <c r="AB3405" s="19"/>
      <c r="AC3405" s="19"/>
      <c r="AD3405" s="31">
        <v>121355.5</v>
      </c>
      <c r="AE3405" s="31">
        <v>371059</v>
      </c>
      <c r="AF3405" s="31">
        <v>341382</v>
      </c>
      <c r="AG3405" s="31">
        <v>337195</v>
      </c>
      <c r="AH3405" s="31">
        <v>350740</v>
      </c>
      <c r="AI3405" s="31">
        <v>357260</v>
      </c>
      <c r="AJ3405" s="31">
        <v>318190</v>
      </c>
      <c r="AK3405" s="31">
        <v>285900</v>
      </c>
      <c r="AL3405" s="31">
        <v>313250</v>
      </c>
      <c r="AM3405" s="31">
        <v>332495</v>
      </c>
      <c r="AN3405" s="31">
        <v>287242</v>
      </c>
      <c r="AO3405" s="31">
        <v>328120</v>
      </c>
      <c r="AP3405" s="31">
        <v>246907.19140625</v>
      </c>
      <c r="AQ3405" s="31">
        <v>249405.7275390625</v>
      </c>
      <c r="AR3405" s="31">
        <v>218323.5625</v>
      </c>
      <c r="AS3405" s="31">
        <v>252527.9677734375</v>
      </c>
      <c r="AT3405" s="31">
        <v>261526.19140625</v>
      </c>
      <c r="AU3405" s="31">
        <v>217491.92626953125</v>
      </c>
      <c r="AV3405" s="31">
        <v>306740.578125</v>
      </c>
      <c r="AW3405" s="31">
        <v>225998.82470703125</v>
      </c>
      <c r="AX3405" s="31">
        <v>21287.80078125</v>
      </c>
      <c r="AY3405" s="31">
        <v>15740.0498046875</v>
      </c>
      <c r="AZ3405" s="31">
        <v>37027.8505859375</v>
      </c>
    </row>
    <row r="3406" spans="1:52" ht="15" customHeight="1">
      <c r="A3406" s="29" t="s">
        <v>6710</v>
      </c>
      <c r="B3406" s="34">
        <v>32666</v>
      </c>
      <c r="C3406" s="28">
        <v>150</v>
      </c>
      <c r="D3406" s="28">
        <v>24.6</v>
      </c>
      <c r="E3406" s="28">
        <v>32.700000000000003</v>
      </c>
      <c r="F3406" s="29" t="s">
        <v>786</v>
      </c>
      <c r="G3406" s="29" t="s">
        <v>204</v>
      </c>
      <c r="H3406" s="28">
        <v>760</v>
      </c>
      <c r="I3406" s="29" t="s">
        <v>5805</v>
      </c>
      <c r="J3406" s="33" t="s">
        <v>6709</v>
      </c>
      <c r="K3406" s="29" t="s">
        <v>178</v>
      </c>
      <c r="L3406" s="29" t="s">
        <v>6706</v>
      </c>
      <c r="M3406" s="29" t="s">
        <v>176</v>
      </c>
      <c r="N3406" s="28">
        <v>466901.2</v>
      </c>
      <c r="O3406" s="28">
        <v>6184088</v>
      </c>
      <c r="P3406" s="29" t="s">
        <v>6705</v>
      </c>
      <c r="Q3406" s="32" t="s">
        <v>207</v>
      </c>
      <c r="R3406" s="19"/>
      <c r="S3406" s="19"/>
      <c r="T3406" s="19"/>
      <c r="U3406" s="19"/>
      <c r="V3406" s="19"/>
      <c r="W3406" s="19"/>
      <c r="X3406" s="19"/>
      <c r="Y3406" s="19"/>
      <c r="Z3406" s="19"/>
      <c r="AA3406" s="19"/>
      <c r="AB3406" s="19"/>
      <c r="AC3406" s="19"/>
      <c r="AD3406" s="31">
        <v>195504</v>
      </c>
      <c r="AE3406" s="31">
        <v>398518</v>
      </c>
      <c r="AF3406" s="31">
        <v>366645.5</v>
      </c>
      <c r="AG3406" s="31">
        <v>370620</v>
      </c>
      <c r="AH3406" s="31">
        <v>362070</v>
      </c>
      <c r="AI3406" s="31">
        <v>388190</v>
      </c>
      <c r="AJ3406" s="31">
        <v>345490</v>
      </c>
      <c r="AK3406" s="31">
        <v>316955</v>
      </c>
      <c r="AL3406" s="31">
        <v>335675</v>
      </c>
      <c r="AM3406" s="31">
        <v>352132</v>
      </c>
      <c r="AN3406" s="31">
        <v>299057</v>
      </c>
      <c r="AO3406" s="31">
        <v>354382.5</v>
      </c>
      <c r="AP3406" s="31">
        <v>272354.9794921875</v>
      </c>
      <c r="AQ3406" s="31">
        <v>306572.7294921875</v>
      </c>
      <c r="AR3406" s="31">
        <v>275063.13720703125</v>
      </c>
      <c r="AS3406" s="31">
        <v>303005.8994140625</v>
      </c>
      <c r="AT3406" s="31">
        <v>303796.34765625</v>
      </c>
      <c r="AU3406" s="31">
        <v>267531.701171875</v>
      </c>
      <c r="AV3406" s="31">
        <v>341110.84765625</v>
      </c>
      <c r="AW3406" s="31">
        <v>317934.5517578125</v>
      </c>
      <c r="AX3406" s="31">
        <v>28050.69921875</v>
      </c>
      <c r="AY3406" s="31">
        <v>18810.599609375</v>
      </c>
      <c r="AZ3406" s="31">
        <v>46861.298828125</v>
      </c>
    </row>
    <row r="3407" spans="1:52" ht="15" customHeight="1">
      <c r="A3407" s="29" t="s">
        <v>6708</v>
      </c>
      <c r="B3407" s="34">
        <v>32666</v>
      </c>
      <c r="C3407" s="28">
        <v>150</v>
      </c>
      <c r="D3407" s="28">
        <v>24.6</v>
      </c>
      <c r="E3407" s="28">
        <v>32.700000000000003</v>
      </c>
      <c r="F3407" s="29" t="s">
        <v>2104</v>
      </c>
      <c r="G3407" s="29" t="s">
        <v>204</v>
      </c>
      <c r="H3407" s="28">
        <v>760</v>
      </c>
      <c r="I3407" s="29" t="s">
        <v>5805</v>
      </c>
      <c r="J3407" s="33" t="s">
        <v>6707</v>
      </c>
      <c r="K3407" s="29" t="s">
        <v>178</v>
      </c>
      <c r="L3407" s="29" t="s">
        <v>6706</v>
      </c>
      <c r="M3407" s="29" t="s">
        <v>176</v>
      </c>
      <c r="N3407" s="28">
        <v>466947.1</v>
      </c>
      <c r="O3407" s="28">
        <v>6183815</v>
      </c>
      <c r="P3407" s="29" t="s">
        <v>6705</v>
      </c>
      <c r="Q3407" s="32" t="s">
        <v>207</v>
      </c>
      <c r="R3407" s="19"/>
      <c r="S3407" s="19"/>
      <c r="T3407" s="19"/>
      <c r="U3407" s="19"/>
      <c r="V3407" s="19"/>
      <c r="W3407" s="19"/>
      <c r="X3407" s="19"/>
      <c r="Y3407" s="19"/>
      <c r="Z3407" s="19"/>
      <c r="AA3407" s="19"/>
      <c r="AB3407" s="19"/>
      <c r="AC3407" s="19"/>
      <c r="AD3407" s="31">
        <v>195504</v>
      </c>
      <c r="AE3407" s="31">
        <v>398519</v>
      </c>
      <c r="AF3407" s="31">
        <v>366645.5</v>
      </c>
      <c r="AG3407" s="31">
        <v>370620</v>
      </c>
      <c r="AH3407" s="31">
        <v>362070</v>
      </c>
      <c r="AI3407" s="31">
        <v>388190</v>
      </c>
      <c r="AJ3407" s="31">
        <v>345490</v>
      </c>
      <c r="AK3407" s="31">
        <v>316955</v>
      </c>
      <c r="AL3407" s="31">
        <v>335675</v>
      </c>
      <c r="AM3407" s="31">
        <v>352132</v>
      </c>
      <c r="AN3407" s="31">
        <v>299057</v>
      </c>
      <c r="AO3407" s="31">
        <v>354382.5</v>
      </c>
      <c r="AP3407" s="31">
        <v>272354.9794921875</v>
      </c>
      <c r="AQ3407" s="31">
        <v>306572.7294921875</v>
      </c>
      <c r="AR3407" s="31">
        <v>275063.13720703125</v>
      </c>
      <c r="AS3407" s="31">
        <v>303005.8994140625</v>
      </c>
      <c r="AT3407" s="31">
        <v>303796.34765625</v>
      </c>
      <c r="AU3407" s="31">
        <v>267531.701171875</v>
      </c>
      <c r="AV3407" s="31">
        <v>341110.84765625</v>
      </c>
      <c r="AW3407" s="31">
        <v>317934.5517578125</v>
      </c>
      <c r="AX3407" s="31">
        <v>28050.69921875</v>
      </c>
      <c r="AY3407" s="31">
        <v>18810.599609375</v>
      </c>
      <c r="AZ3407" s="31">
        <v>46861.298828125</v>
      </c>
    </row>
    <row r="3408" spans="1:52" ht="15" customHeight="1">
      <c r="A3408" s="29" t="s">
        <v>6704</v>
      </c>
      <c r="B3408" s="34">
        <v>32972</v>
      </c>
      <c r="C3408" s="28">
        <v>225</v>
      </c>
      <c r="D3408" s="28">
        <v>0.1</v>
      </c>
      <c r="E3408" s="28">
        <v>0.1</v>
      </c>
      <c r="F3408" s="29" t="s">
        <v>204</v>
      </c>
      <c r="G3408" s="29" t="s">
        <v>204</v>
      </c>
      <c r="H3408" s="28">
        <v>760</v>
      </c>
      <c r="I3408" s="29" t="s">
        <v>5805</v>
      </c>
      <c r="J3408" s="33" t="s">
        <v>6703</v>
      </c>
      <c r="K3408" s="29" t="s">
        <v>178</v>
      </c>
      <c r="L3408" s="29" t="s">
        <v>6685</v>
      </c>
      <c r="M3408" s="29" t="s">
        <v>176</v>
      </c>
      <c r="N3408" s="28">
        <v>459196.9</v>
      </c>
      <c r="O3408" s="28">
        <v>6191790</v>
      </c>
      <c r="P3408" s="29" t="s">
        <v>6700</v>
      </c>
      <c r="Q3408" s="32" t="s">
        <v>207</v>
      </c>
      <c r="R3408" s="19"/>
      <c r="S3408" s="19"/>
      <c r="T3408" s="19"/>
      <c r="U3408" s="19"/>
      <c r="V3408" s="19"/>
      <c r="W3408" s="19"/>
      <c r="X3408" s="19"/>
      <c r="Y3408" s="19"/>
      <c r="Z3408" s="19"/>
      <c r="AA3408" s="19"/>
      <c r="AB3408" s="19"/>
      <c r="AC3408" s="19"/>
      <c r="AD3408" s="19"/>
      <c r="AE3408" s="31">
        <v>432888</v>
      </c>
      <c r="AF3408" s="31">
        <v>597399</v>
      </c>
      <c r="AG3408" s="31">
        <v>579405</v>
      </c>
      <c r="AH3408" s="31">
        <v>599945</v>
      </c>
      <c r="AI3408" s="31">
        <v>640610</v>
      </c>
      <c r="AJ3408" s="31">
        <v>568685</v>
      </c>
      <c r="AK3408" s="31">
        <v>500175</v>
      </c>
      <c r="AL3408" s="31">
        <v>541585</v>
      </c>
      <c r="AM3408" s="31">
        <v>597580</v>
      </c>
      <c r="AN3408" s="31">
        <v>501827</v>
      </c>
      <c r="AO3408" s="31">
        <v>562500</v>
      </c>
      <c r="AP3408" s="31">
        <v>462846.5</v>
      </c>
      <c r="AQ3408" s="31">
        <v>490592</v>
      </c>
      <c r="AR3408" s="31">
        <v>442347.625</v>
      </c>
      <c r="AS3408" s="31">
        <v>514611.625</v>
      </c>
      <c r="AT3408" s="31">
        <v>514012.875</v>
      </c>
      <c r="AU3408" s="31">
        <v>449496.625</v>
      </c>
      <c r="AV3408" s="31">
        <v>576376.17578125</v>
      </c>
      <c r="AW3408" s="31">
        <v>499781.353515625</v>
      </c>
      <c r="AX3408" s="31">
        <v>42170</v>
      </c>
      <c r="AY3408" s="31">
        <v>26215.650390625</v>
      </c>
      <c r="AZ3408" s="31">
        <v>68385.650390625</v>
      </c>
    </row>
    <row r="3409" spans="1:52" ht="15" customHeight="1">
      <c r="A3409" s="29" t="s">
        <v>6702</v>
      </c>
      <c r="B3409" s="34">
        <v>32972</v>
      </c>
      <c r="C3409" s="28">
        <v>225</v>
      </c>
      <c r="D3409" s="28">
        <v>0.1</v>
      </c>
      <c r="E3409" s="28">
        <v>0.1</v>
      </c>
      <c r="F3409" s="29" t="s">
        <v>204</v>
      </c>
      <c r="G3409" s="29" t="s">
        <v>204</v>
      </c>
      <c r="H3409" s="28">
        <v>760</v>
      </c>
      <c r="I3409" s="29" t="s">
        <v>5805</v>
      </c>
      <c r="J3409" s="33" t="s">
        <v>6701</v>
      </c>
      <c r="K3409" s="29" t="s">
        <v>178</v>
      </c>
      <c r="L3409" s="29" t="s">
        <v>6685</v>
      </c>
      <c r="M3409" s="29" t="s">
        <v>176</v>
      </c>
      <c r="N3409" s="28">
        <v>459189.9</v>
      </c>
      <c r="O3409" s="28">
        <v>6191776</v>
      </c>
      <c r="P3409" s="29" t="s">
        <v>6700</v>
      </c>
      <c r="Q3409" s="32" t="s">
        <v>207</v>
      </c>
      <c r="R3409" s="19"/>
      <c r="S3409" s="19"/>
      <c r="T3409" s="19"/>
      <c r="U3409" s="19"/>
      <c r="V3409" s="19"/>
      <c r="W3409" s="19"/>
      <c r="X3409" s="19"/>
      <c r="Y3409" s="19"/>
      <c r="Z3409" s="19"/>
      <c r="AA3409" s="19"/>
      <c r="AB3409" s="19"/>
      <c r="AC3409" s="19"/>
      <c r="AD3409" s="19"/>
      <c r="AE3409" s="31">
        <v>432888</v>
      </c>
      <c r="AF3409" s="31">
        <v>597399</v>
      </c>
      <c r="AG3409" s="31">
        <v>579405</v>
      </c>
      <c r="AH3409" s="31">
        <v>599945</v>
      </c>
      <c r="AI3409" s="31">
        <v>640610</v>
      </c>
      <c r="AJ3409" s="31">
        <v>568685</v>
      </c>
      <c r="AK3409" s="31">
        <v>500175</v>
      </c>
      <c r="AL3409" s="31">
        <v>541585</v>
      </c>
      <c r="AM3409" s="31">
        <v>597580</v>
      </c>
      <c r="AN3409" s="31">
        <v>501827</v>
      </c>
      <c r="AO3409" s="31">
        <v>562500</v>
      </c>
      <c r="AP3409" s="31">
        <v>462847.5</v>
      </c>
      <c r="AQ3409" s="31">
        <v>490592</v>
      </c>
      <c r="AR3409" s="31">
        <v>442347.625</v>
      </c>
      <c r="AS3409" s="31">
        <v>514611.625</v>
      </c>
      <c r="AT3409" s="31">
        <v>514012.875</v>
      </c>
      <c r="AU3409" s="31">
        <v>449496.625</v>
      </c>
      <c r="AV3409" s="31">
        <v>576376.17578125</v>
      </c>
      <c r="AW3409" s="31">
        <v>499781.353515625</v>
      </c>
      <c r="AX3409" s="31">
        <v>42170</v>
      </c>
      <c r="AY3409" s="31">
        <v>26215.650390625</v>
      </c>
      <c r="AZ3409" s="31">
        <v>68385.650390625</v>
      </c>
    </row>
    <row r="3410" spans="1:52" ht="15" customHeight="1">
      <c r="A3410" s="29" t="s">
        <v>6699</v>
      </c>
      <c r="B3410" s="34">
        <v>34982</v>
      </c>
      <c r="C3410" s="28">
        <v>500</v>
      </c>
      <c r="D3410" s="28">
        <v>39</v>
      </c>
      <c r="E3410" s="28">
        <v>40</v>
      </c>
      <c r="F3410" s="29" t="s">
        <v>242</v>
      </c>
      <c r="G3410" s="29" t="s">
        <v>1065</v>
      </c>
      <c r="H3410" s="28">
        <v>760</v>
      </c>
      <c r="I3410" s="29" t="s">
        <v>5805</v>
      </c>
      <c r="J3410" s="33" t="s">
        <v>6698</v>
      </c>
      <c r="K3410" s="29" t="s">
        <v>178</v>
      </c>
      <c r="L3410" s="29" t="s">
        <v>6685</v>
      </c>
      <c r="M3410" s="29" t="s">
        <v>5208</v>
      </c>
      <c r="N3410" s="28">
        <v>460443.4</v>
      </c>
      <c r="O3410" s="28">
        <v>6191482</v>
      </c>
      <c r="P3410" s="29" t="s">
        <v>6697</v>
      </c>
      <c r="Q3410" s="32" t="s">
        <v>174</v>
      </c>
      <c r="R3410" s="19"/>
      <c r="S3410" s="19"/>
      <c r="T3410" s="19"/>
      <c r="U3410" s="19"/>
      <c r="V3410" s="19"/>
      <c r="W3410" s="19"/>
      <c r="X3410" s="19"/>
      <c r="Y3410" s="19"/>
      <c r="Z3410" s="19"/>
      <c r="AA3410" s="19"/>
      <c r="AB3410" s="19"/>
      <c r="AC3410" s="19"/>
      <c r="AD3410" s="19"/>
      <c r="AE3410" s="19"/>
      <c r="AF3410" s="19"/>
      <c r="AG3410" s="19"/>
      <c r="AH3410" s="19"/>
      <c r="AI3410" s="19"/>
      <c r="AJ3410" s="31">
        <v>214300</v>
      </c>
      <c r="AK3410" s="31">
        <v>1010000</v>
      </c>
      <c r="AL3410" s="31">
        <v>1092400</v>
      </c>
      <c r="AM3410" s="31">
        <v>1169150</v>
      </c>
      <c r="AN3410" s="31">
        <v>1038687</v>
      </c>
      <c r="AO3410" s="31">
        <v>1145435</v>
      </c>
      <c r="AP3410" s="31">
        <v>909542.75</v>
      </c>
      <c r="AQ3410" s="31">
        <v>979923.25</v>
      </c>
      <c r="AR3410" s="31">
        <v>871121.75</v>
      </c>
      <c r="AS3410" s="31">
        <v>985375.5</v>
      </c>
      <c r="AT3410" s="31">
        <v>976941</v>
      </c>
      <c r="AU3410" s="31">
        <v>895621</v>
      </c>
      <c r="AV3410" s="31">
        <v>1125678.5</v>
      </c>
      <c r="AW3410" s="31">
        <v>968846.359375</v>
      </c>
      <c r="AX3410" s="31">
        <v>82912</v>
      </c>
      <c r="AY3410" s="31">
        <v>49113</v>
      </c>
      <c r="AZ3410" s="31">
        <v>132025</v>
      </c>
    </row>
    <row r="3411" spans="1:52" ht="15" customHeight="1">
      <c r="A3411" s="29" t="s">
        <v>6696</v>
      </c>
      <c r="B3411" s="34">
        <v>35230</v>
      </c>
      <c r="C3411" s="28">
        <v>500</v>
      </c>
      <c r="D3411" s="28">
        <v>39</v>
      </c>
      <c r="E3411" s="28">
        <v>40</v>
      </c>
      <c r="F3411" s="29" t="s">
        <v>242</v>
      </c>
      <c r="G3411" s="29" t="s">
        <v>1065</v>
      </c>
      <c r="H3411" s="28">
        <v>760</v>
      </c>
      <c r="I3411" s="29" t="s">
        <v>5805</v>
      </c>
      <c r="J3411" s="33" t="s">
        <v>6695</v>
      </c>
      <c r="K3411" s="29" t="s">
        <v>178</v>
      </c>
      <c r="L3411" s="29" t="s">
        <v>6685</v>
      </c>
      <c r="M3411" s="29" t="s">
        <v>5208</v>
      </c>
      <c r="N3411" s="28">
        <v>460302.2</v>
      </c>
      <c r="O3411" s="28">
        <v>6191512</v>
      </c>
      <c r="P3411" s="29" t="s">
        <v>6694</v>
      </c>
      <c r="Q3411" s="32" t="s">
        <v>174</v>
      </c>
      <c r="R3411" s="19"/>
      <c r="S3411" s="19"/>
      <c r="T3411" s="19"/>
      <c r="U3411" s="19"/>
      <c r="V3411" s="19"/>
      <c r="W3411" s="19"/>
      <c r="X3411" s="19"/>
      <c r="Y3411" s="19"/>
      <c r="Z3411" s="19"/>
      <c r="AA3411" s="19"/>
      <c r="AB3411" s="19"/>
      <c r="AC3411" s="19"/>
      <c r="AD3411" s="19"/>
      <c r="AE3411" s="19"/>
      <c r="AF3411" s="19"/>
      <c r="AG3411" s="19"/>
      <c r="AH3411" s="19"/>
      <c r="AI3411" s="19"/>
      <c r="AJ3411" s="19"/>
      <c r="AK3411" s="31">
        <v>519700</v>
      </c>
      <c r="AL3411" s="31">
        <v>1150000</v>
      </c>
      <c r="AM3411" s="31">
        <v>1257570</v>
      </c>
      <c r="AN3411" s="31">
        <v>1090629</v>
      </c>
      <c r="AO3411" s="31">
        <v>1206811</v>
      </c>
      <c r="AP3411" s="31">
        <v>934767.75</v>
      </c>
      <c r="AQ3411" s="31">
        <v>965741.5</v>
      </c>
      <c r="AR3411" s="31">
        <v>916183</v>
      </c>
      <c r="AS3411" s="31">
        <v>1084933.75</v>
      </c>
      <c r="AT3411" s="31">
        <v>1077714.5</v>
      </c>
      <c r="AU3411" s="31">
        <v>957946.75</v>
      </c>
      <c r="AV3411" s="31">
        <v>936208.25</v>
      </c>
      <c r="AW3411" s="31">
        <v>1089052.859375</v>
      </c>
      <c r="AX3411" s="31">
        <v>91280</v>
      </c>
      <c r="AY3411" s="31">
        <v>55195</v>
      </c>
      <c r="AZ3411" s="31">
        <v>146475</v>
      </c>
    </row>
    <row r="3412" spans="1:52" ht="15" customHeight="1">
      <c r="A3412" s="29" t="s">
        <v>6693</v>
      </c>
      <c r="B3412" s="34">
        <v>35230</v>
      </c>
      <c r="C3412" s="28">
        <v>500</v>
      </c>
      <c r="D3412" s="28">
        <v>39</v>
      </c>
      <c r="E3412" s="28">
        <v>40</v>
      </c>
      <c r="F3412" s="29" t="s">
        <v>242</v>
      </c>
      <c r="G3412" s="29" t="s">
        <v>1065</v>
      </c>
      <c r="H3412" s="28">
        <v>760</v>
      </c>
      <c r="I3412" s="29" t="s">
        <v>5805</v>
      </c>
      <c r="J3412" s="33" t="s">
        <v>6692</v>
      </c>
      <c r="K3412" s="29" t="s">
        <v>178</v>
      </c>
      <c r="L3412" s="29" t="s">
        <v>6685</v>
      </c>
      <c r="M3412" s="29" t="s">
        <v>5208</v>
      </c>
      <c r="N3412" s="28">
        <v>460397.9</v>
      </c>
      <c r="O3412" s="28">
        <v>6191619</v>
      </c>
      <c r="P3412" s="29" t="s">
        <v>6691</v>
      </c>
      <c r="Q3412" s="32" t="s">
        <v>174</v>
      </c>
      <c r="R3412" s="19"/>
      <c r="S3412" s="19"/>
      <c r="T3412" s="19"/>
      <c r="U3412" s="19"/>
      <c r="V3412" s="19"/>
      <c r="W3412" s="19"/>
      <c r="X3412" s="19"/>
      <c r="Y3412" s="19"/>
      <c r="Z3412" s="19"/>
      <c r="AA3412" s="19"/>
      <c r="AB3412" s="19"/>
      <c r="AC3412" s="19"/>
      <c r="AD3412" s="19"/>
      <c r="AE3412" s="19"/>
      <c r="AF3412" s="19"/>
      <c r="AG3412" s="19"/>
      <c r="AH3412" s="19"/>
      <c r="AI3412" s="19"/>
      <c r="AJ3412" s="19"/>
      <c r="AK3412" s="31">
        <v>500100</v>
      </c>
      <c r="AL3412" s="31">
        <v>1064800</v>
      </c>
      <c r="AM3412" s="31">
        <v>1155010</v>
      </c>
      <c r="AN3412" s="31">
        <v>1012211</v>
      </c>
      <c r="AO3412" s="31">
        <v>1122233</v>
      </c>
      <c r="AP3412" s="31">
        <v>911957.5</v>
      </c>
      <c r="AQ3412" s="31">
        <v>949729.75</v>
      </c>
      <c r="AR3412" s="31">
        <v>817851.5</v>
      </c>
      <c r="AS3412" s="31">
        <v>969303.75</v>
      </c>
      <c r="AT3412" s="31">
        <v>973328.75</v>
      </c>
      <c r="AU3412" s="31">
        <v>889551.75</v>
      </c>
      <c r="AV3412" s="31">
        <v>1142767.5</v>
      </c>
      <c r="AW3412" s="31">
        <v>1007972</v>
      </c>
      <c r="AX3412" s="31">
        <v>81249</v>
      </c>
      <c r="AY3412" s="31">
        <v>52122</v>
      </c>
      <c r="AZ3412" s="31">
        <v>133371</v>
      </c>
    </row>
    <row r="3413" spans="1:52" ht="15" customHeight="1">
      <c r="A3413" s="29" t="s">
        <v>6690</v>
      </c>
      <c r="B3413" s="34">
        <v>35230</v>
      </c>
      <c r="C3413" s="28">
        <v>500</v>
      </c>
      <c r="D3413" s="28">
        <v>39</v>
      </c>
      <c r="E3413" s="28">
        <v>40</v>
      </c>
      <c r="F3413" s="29" t="s">
        <v>242</v>
      </c>
      <c r="G3413" s="29" t="s">
        <v>1065</v>
      </c>
      <c r="H3413" s="28">
        <v>760</v>
      </c>
      <c r="I3413" s="29" t="s">
        <v>5805</v>
      </c>
      <c r="J3413" s="33" t="s">
        <v>6689</v>
      </c>
      <c r="K3413" s="29" t="s">
        <v>178</v>
      </c>
      <c r="L3413" s="29" t="s">
        <v>6685</v>
      </c>
      <c r="M3413" s="29" t="s">
        <v>5208</v>
      </c>
      <c r="N3413" s="28">
        <v>460481.2</v>
      </c>
      <c r="O3413" s="28">
        <v>6191713</v>
      </c>
      <c r="P3413" s="29" t="s">
        <v>6688</v>
      </c>
      <c r="Q3413" s="32" t="s">
        <v>174</v>
      </c>
      <c r="R3413" s="19"/>
      <c r="S3413" s="19"/>
      <c r="T3413" s="19"/>
      <c r="U3413" s="19"/>
      <c r="V3413" s="19"/>
      <c r="W3413" s="19"/>
      <c r="X3413" s="19"/>
      <c r="Y3413" s="19"/>
      <c r="Z3413" s="19"/>
      <c r="AA3413" s="19"/>
      <c r="AB3413" s="19"/>
      <c r="AC3413" s="19"/>
      <c r="AD3413" s="19"/>
      <c r="AE3413" s="19"/>
      <c r="AF3413" s="19"/>
      <c r="AG3413" s="19"/>
      <c r="AH3413" s="19"/>
      <c r="AI3413" s="19"/>
      <c r="AJ3413" s="19"/>
      <c r="AK3413" s="31">
        <v>520000</v>
      </c>
      <c r="AL3413" s="31">
        <v>1130000</v>
      </c>
      <c r="AM3413" s="31">
        <v>1192800</v>
      </c>
      <c r="AN3413" s="31">
        <v>980697</v>
      </c>
      <c r="AO3413" s="31">
        <v>1034200</v>
      </c>
      <c r="AP3413" s="31">
        <v>963461.25</v>
      </c>
      <c r="AQ3413" s="31">
        <v>934701.75</v>
      </c>
      <c r="AR3413" s="31">
        <v>906520</v>
      </c>
      <c r="AS3413" s="31">
        <v>1041525.75</v>
      </c>
      <c r="AT3413" s="31">
        <v>1035229.5</v>
      </c>
      <c r="AU3413" s="31">
        <v>885141.5</v>
      </c>
      <c r="AV3413" s="31">
        <v>1050253.25</v>
      </c>
      <c r="AW3413" s="31">
        <v>1010877.75</v>
      </c>
      <c r="AX3413" s="31">
        <v>83647.5</v>
      </c>
      <c r="AY3413" s="31">
        <v>56449.75</v>
      </c>
      <c r="AZ3413" s="31">
        <v>140097.25</v>
      </c>
    </row>
    <row r="3414" spans="1:52" ht="15" customHeight="1">
      <c r="A3414" s="29" t="s">
        <v>6687</v>
      </c>
      <c r="B3414" s="34">
        <v>35230</v>
      </c>
      <c r="C3414" s="28">
        <v>500</v>
      </c>
      <c r="D3414" s="28">
        <v>39</v>
      </c>
      <c r="E3414" s="28">
        <v>40</v>
      </c>
      <c r="F3414" s="29" t="s">
        <v>242</v>
      </c>
      <c r="G3414" s="29" t="s">
        <v>1065</v>
      </c>
      <c r="H3414" s="28">
        <v>760</v>
      </c>
      <c r="I3414" s="29" t="s">
        <v>5805</v>
      </c>
      <c r="J3414" s="33" t="s">
        <v>6686</v>
      </c>
      <c r="K3414" s="29" t="s">
        <v>178</v>
      </c>
      <c r="L3414" s="29" t="s">
        <v>6685</v>
      </c>
      <c r="M3414" s="29" t="s">
        <v>5208</v>
      </c>
      <c r="N3414" s="28">
        <v>460525.5</v>
      </c>
      <c r="O3414" s="28">
        <v>6191579</v>
      </c>
      <c r="P3414" s="29" t="s">
        <v>6684</v>
      </c>
      <c r="Q3414" s="32" t="s">
        <v>174</v>
      </c>
      <c r="R3414" s="19"/>
      <c r="S3414" s="19"/>
      <c r="T3414" s="19"/>
      <c r="U3414" s="19"/>
      <c r="V3414" s="19"/>
      <c r="W3414" s="19"/>
      <c r="X3414" s="19"/>
      <c r="Y3414" s="19"/>
      <c r="Z3414" s="19"/>
      <c r="AA3414" s="19"/>
      <c r="AB3414" s="19"/>
      <c r="AC3414" s="19"/>
      <c r="AD3414" s="19"/>
      <c r="AE3414" s="19"/>
      <c r="AF3414" s="19"/>
      <c r="AG3414" s="19"/>
      <c r="AH3414" s="19"/>
      <c r="AI3414" s="19"/>
      <c r="AJ3414" s="19"/>
      <c r="AK3414" s="31">
        <v>516000</v>
      </c>
      <c r="AL3414" s="31">
        <v>1069200</v>
      </c>
      <c r="AM3414" s="31">
        <v>1125820</v>
      </c>
      <c r="AN3414" s="31">
        <v>972790</v>
      </c>
      <c r="AO3414" s="31">
        <v>1118080</v>
      </c>
      <c r="AP3414" s="31">
        <v>867202.25</v>
      </c>
      <c r="AQ3414" s="31">
        <v>962488</v>
      </c>
      <c r="AR3414" s="31">
        <v>870097.75</v>
      </c>
      <c r="AS3414" s="31">
        <v>966401</v>
      </c>
      <c r="AT3414" s="31">
        <v>992918.3046875</v>
      </c>
      <c r="AU3414" s="31">
        <v>889041.30078125</v>
      </c>
      <c r="AV3414" s="31">
        <v>1106427.890625</v>
      </c>
      <c r="AW3414" s="31">
        <v>948142.09375</v>
      </c>
      <c r="AX3414" s="31">
        <v>83920.796875</v>
      </c>
      <c r="AY3414" s="31">
        <v>49332.30078125</v>
      </c>
      <c r="AZ3414" s="31">
        <v>133253.09765625</v>
      </c>
    </row>
    <row r="3415" spans="1:52" ht="15" customHeight="1">
      <c r="A3415" s="29" t="s">
        <v>6683</v>
      </c>
      <c r="B3415" s="34">
        <v>35349</v>
      </c>
      <c r="C3415" s="28">
        <v>11</v>
      </c>
      <c r="D3415" s="28">
        <v>13</v>
      </c>
      <c r="E3415" s="28">
        <v>18</v>
      </c>
      <c r="F3415" s="29" t="s">
        <v>5626</v>
      </c>
      <c r="G3415" s="29" t="s">
        <v>6678</v>
      </c>
      <c r="H3415" s="28">
        <v>760</v>
      </c>
      <c r="I3415" s="29" t="s">
        <v>5805</v>
      </c>
      <c r="J3415" s="33" t="s">
        <v>6682</v>
      </c>
      <c r="K3415" s="29" t="s">
        <v>178</v>
      </c>
      <c r="L3415" s="29" t="s">
        <v>6681</v>
      </c>
      <c r="M3415" s="29" t="s">
        <v>3046</v>
      </c>
      <c r="N3415" s="28">
        <v>462096</v>
      </c>
      <c r="O3415" s="28">
        <v>6185594</v>
      </c>
      <c r="P3415" s="29" t="s">
        <v>6680</v>
      </c>
      <c r="Q3415" s="32" t="s">
        <v>368</v>
      </c>
      <c r="R3415" s="19"/>
      <c r="S3415" s="19"/>
      <c r="T3415" s="19"/>
      <c r="U3415" s="19"/>
      <c r="V3415" s="19"/>
      <c r="W3415" s="19"/>
      <c r="X3415" s="19"/>
      <c r="Y3415" s="19"/>
      <c r="Z3415" s="19"/>
      <c r="AA3415" s="19"/>
      <c r="AB3415" s="19"/>
      <c r="AC3415" s="19"/>
      <c r="AD3415" s="19"/>
      <c r="AE3415" s="19"/>
      <c r="AF3415" s="19"/>
      <c r="AG3415" s="19"/>
      <c r="AH3415" s="19"/>
      <c r="AI3415" s="19"/>
      <c r="AJ3415" s="19"/>
      <c r="AK3415" s="31">
        <v>4033</v>
      </c>
      <c r="AL3415" s="31">
        <v>24200</v>
      </c>
      <c r="AM3415" s="31">
        <v>24200</v>
      </c>
      <c r="AN3415" s="31">
        <v>24200</v>
      </c>
      <c r="AO3415" s="31">
        <v>24200</v>
      </c>
      <c r="AP3415" s="31">
        <v>18070</v>
      </c>
      <c r="AQ3415" s="31">
        <v>7147</v>
      </c>
      <c r="AR3415" s="31">
        <v>9904</v>
      </c>
      <c r="AS3415" s="31">
        <v>10241</v>
      </c>
      <c r="AT3415" s="31">
        <v>8631</v>
      </c>
      <c r="AU3415" s="31">
        <v>10717</v>
      </c>
      <c r="AV3415" s="31">
        <v>11898</v>
      </c>
      <c r="AW3415" s="31">
        <v>9226</v>
      </c>
      <c r="AX3415" s="31">
        <v>649</v>
      </c>
      <c r="AY3415" s="31">
        <v>473</v>
      </c>
      <c r="AZ3415" s="31">
        <v>1122</v>
      </c>
    </row>
    <row r="3416" spans="1:52" ht="15" customHeight="1">
      <c r="A3416" s="29" t="s">
        <v>6679</v>
      </c>
      <c r="B3416" s="34">
        <v>35625</v>
      </c>
      <c r="C3416" s="28">
        <v>600</v>
      </c>
      <c r="D3416" s="28">
        <v>44</v>
      </c>
      <c r="E3416" s="28">
        <v>46</v>
      </c>
      <c r="F3416" s="29" t="s">
        <v>242</v>
      </c>
      <c r="G3416" s="29" t="s">
        <v>2716</v>
      </c>
      <c r="H3416" s="28">
        <v>760</v>
      </c>
      <c r="I3416" s="29" t="s">
        <v>5805</v>
      </c>
      <c r="J3416" s="33" t="s">
        <v>6677</v>
      </c>
      <c r="K3416" s="29" t="s">
        <v>178</v>
      </c>
      <c r="L3416" s="29" t="s">
        <v>6611</v>
      </c>
      <c r="M3416" s="29" t="s">
        <v>6673</v>
      </c>
      <c r="N3416" s="28">
        <v>453706.7</v>
      </c>
      <c r="O3416" s="28">
        <v>6185032</v>
      </c>
      <c r="P3416" s="29" t="s">
        <v>6676</v>
      </c>
      <c r="Q3416" s="32" t="s">
        <v>174</v>
      </c>
      <c r="R3416" s="19"/>
      <c r="S3416" s="19"/>
      <c r="T3416" s="19"/>
      <c r="U3416" s="19"/>
      <c r="V3416" s="19"/>
      <c r="W3416" s="19"/>
      <c r="X3416" s="19"/>
      <c r="Y3416" s="19"/>
      <c r="Z3416" s="19"/>
      <c r="AA3416" s="19"/>
      <c r="AB3416" s="19"/>
      <c r="AC3416" s="19"/>
      <c r="AD3416" s="19"/>
      <c r="AE3416" s="19"/>
      <c r="AF3416" s="19"/>
      <c r="AG3416" s="19"/>
      <c r="AH3416" s="19"/>
      <c r="AI3416" s="19"/>
      <c r="AJ3416" s="19"/>
      <c r="AK3416" s="19"/>
      <c r="AL3416" s="31">
        <v>579020</v>
      </c>
      <c r="AM3416" s="31">
        <v>1578130</v>
      </c>
      <c r="AN3416" s="31">
        <v>1364122</v>
      </c>
      <c r="AO3416" s="31">
        <v>1483642</v>
      </c>
      <c r="AP3416" s="31">
        <v>1231030</v>
      </c>
      <c r="AQ3416" s="31">
        <v>1274410.75</v>
      </c>
      <c r="AR3416" s="31">
        <v>1165183.75</v>
      </c>
      <c r="AS3416" s="31">
        <v>1351352.25</v>
      </c>
      <c r="AT3416" s="31">
        <v>1333274.75390625</v>
      </c>
      <c r="AU3416" s="31">
        <v>1246561.796875</v>
      </c>
      <c r="AV3416" s="31">
        <v>1494532.79296875</v>
      </c>
      <c r="AW3416" s="31">
        <v>1377610.51953125</v>
      </c>
      <c r="AX3416" s="31">
        <v>115431.703125</v>
      </c>
      <c r="AY3416" s="31">
        <v>73442.3984375</v>
      </c>
      <c r="AZ3416" s="31">
        <v>188874.1015625</v>
      </c>
    </row>
    <row r="3417" spans="1:52" ht="15" customHeight="1">
      <c r="A3417" s="29" t="s">
        <v>6675</v>
      </c>
      <c r="B3417" s="34">
        <v>35618</v>
      </c>
      <c r="C3417" s="28">
        <v>600</v>
      </c>
      <c r="D3417" s="28">
        <v>44</v>
      </c>
      <c r="E3417" s="28">
        <v>46</v>
      </c>
      <c r="F3417" s="29" t="s">
        <v>242</v>
      </c>
      <c r="G3417" s="29" t="s">
        <v>2716</v>
      </c>
      <c r="H3417" s="28">
        <v>760</v>
      </c>
      <c r="I3417" s="29" t="s">
        <v>5805</v>
      </c>
      <c r="J3417" s="33" t="s">
        <v>6674</v>
      </c>
      <c r="K3417" s="29" t="s">
        <v>178</v>
      </c>
      <c r="L3417" s="29" t="s">
        <v>6611</v>
      </c>
      <c r="M3417" s="29" t="s">
        <v>6673</v>
      </c>
      <c r="N3417" s="28">
        <v>453592.8</v>
      </c>
      <c r="O3417" s="28">
        <v>6184820</v>
      </c>
      <c r="P3417" s="29" t="s">
        <v>6672</v>
      </c>
      <c r="Q3417" s="32" t="s">
        <v>174</v>
      </c>
      <c r="R3417" s="19"/>
      <c r="S3417" s="19"/>
      <c r="T3417" s="19"/>
      <c r="U3417" s="19"/>
      <c r="V3417" s="19"/>
      <c r="W3417" s="19"/>
      <c r="X3417" s="19"/>
      <c r="Y3417" s="19"/>
      <c r="Z3417" s="19"/>
      <c r="AA3417" s="19"/>
      <c r="AB3417" s="19"/>
      <c r="AC3417" s="19"/>
      <c r="AD3417" s="19"/>
      <c r="AE3417" s="19"/>
      <c r="AF3417" s="19"/>
      <c r="AG3417" s="19"/>
      <c r="AH3417" s="19"/>
      <c r="AI3417" s="19"/>
      <c r="AJ3417" s="19"/>
      <c r="AK3417" s="19"/>
      <c r="AL3417" s="31">
        <v>592000</v>
      </c>
      <c r="AM3417" s="31">
        <v>1628130</v>
      </c>
      <c r="AN3417" s="31">
        <v>1375056</v>
      </c>
      <c r="AO3417" s="31">
        <v>1533517</v>
      </c>
      <c r="AP3417" s="31">
        <v>1258191.25</v>
      </c>
      <c r="AQ3417" s="31">
        <v>1295676.75</v>
      </c>
      <c r="AR3417" s="31">
        <v>1167424.75</v>
      </c>
      <c r="AS3417" s="31">
        <v>1358052.5</v>
      </c>
      <c r="AT3417" s="31">
        <v>1352577.5</v>
      </c>
      <c r="AU3417" s="31">
        <v>1264302.25</v>
      </c>
      <c r="AV3417" s="31">
        <v>1523888.5</v>
      </c>
      <c r="AW3417" s="31">
        <v>1405194.5</v>
      </c>
      <c r="AX3417" s="31">
        <v>124726</v>
      </c>
      <c r="AY3417" s="31">
        <v>70982</v>
      </c>
      <c r="AZ3417" s="31">
        <v>195708</v>
      </c>
    </row>
    <row r="3418" spans="1:52" ht="15" customHeight="1">
      <c r="A3418" s="29" t="s">
        <v>6671</v>
      </c>
      <c r="B3418" s="34">
        <v>35621</v>
      </c>
      <c r="C3418" s="28">
        <v>600</v>
      </c>
      <c r="D3418" s="28">
        <v>44</v>
      </c>
      <c r="E3418" s="28">
        <v>46</v>
      </c>
      <c r="F3418" s="29" t="s">
        <v>242</v>
      </c>
      <c r="G3418" s="29" t="s">
        <v>2716</v>
      </c>
      <c r="H3418" s="28">
        <v>760</v>
      </c>
      <c r="I3418" s="29" t="s">
        <v>5805</v>
      </c>
      <c r="J3418" s="33" t="s">
        <v>6670</v>
      </c>
      <c r="K3418" s="29" t="s">
        <v>178</v>
      </c>
      <c r="L3418" s="29" t="s">
        <v>6611</v>
      </c>
      <c r="M3418" s="29" t="s">
        <v>6663</v>
      </c>
      <c r="N3418" s="28">
        <v>453991.9</v>
      </c>
      <c r="O3418" s="28">
        <v>6185111</v>
      </c>
      <c r="P3418" s="29" t="s">
        <v>6669</v>
      </c>
      <c r="Q3418" s="32" t="s">
        <v>174</v>
      </c>
      <c r="R3418" s="19"/>
      <c r="S3418" s="19"/>
      <c r="T3418" s="19"/>
      <c r="U3418" s="19"/>
      <c r="V3418" s="19"/>
      <c r="W3418" s="19"/>
      <c r="X3418" s="19"/>
      <c r="Y3418" s="19"/>
      <c r="Z3418" s="19"/>
      <c r="AA3418" s="19"/>
      <c r="AB3418" s="19"/>
      <c r="AC3418" s="19"/>
      <c r="AD3418" s="19"/>
      <c r="AE3418" s="19"/>
      <c r="AF3418" s="19"/>
      <c r="AG3418" s="19"/>
      <c r="AH3418" s="19"/>
      <c r="AI3418" s="19"/>
      <c r="AJ3418" s="19"/>
      <c r="AK3418" s="19"/>
      <c r="AL3418" s="31">
        <v>570470</v>
      </c>
      <c r="AM3418" s="31">
        <v>1578190</v>
      </c>
      <c r="AN3418" s="31">
        <v>1338478</v>
      </c>
      <c r="AO3418" s="31">
        <v>1456222</v>
      </c>
      <c r="AP3418" s="31">
        <v>1237838.5</v>
      </c>
      <c r="AQ3418" s="31">
        <v>1299110.75</v>
      </c>
      <c r="AR3418" s="31">
        <v>1148738.5</v>
      </c>
      <c r="AS3418" s="31">
        <v>1267371</v>
      </c>
      <c r="AT3418" s="31">
        <v>1314294.25</v>
      </c>
      <c r="AU3418" s="31">
        <v>1215577.5</v>
      </c>
      <c r="AV3418" s="31">
        <v>1493140.8125</v>
      </c>
      <c r="AW3418" s="31">
        <v>1327650</v>
      </c>
      <c r="AX3418" s="31">
        <v>112200</v>
      </c>
      <c r="AY3418" s="31">
        <v>74299</v>
      </c>
      <c r="AZ3418" s="31">
        <v>186499</v>
      </c>
    </row>
    <row r="3419" spans="1:52" ht="15" customHeight="1">
      <c r="A3419" s="29" t="s">
        <v>6668</v>
      </c>
      <c r="B3419" s="34">
        <v>35622</v>
      </c>
      <c r="C3419" s="28">
        <v>600</v>
      </c>
      <c r="D3419" s="28">
        <v>44</v>
      </c>
      <c r="E3419" s="28">
        <v>46</v>
      </c>
      <c r="F3419" s="29" t="s">
        <v>242</v>
      </c>
      <c r="G3419" s="29" t="s">
        <v>2716</v>
      </c>
      <c r="H3419" s="28">
        <v>760</v>
      </c>
      <c r="I3419" s="29" t="s">
        <v>5805</v>
      </c>
      <c r="J3419" s="33" t="s">
        <v>6667</v>
      </c>
      <c r="K3419" s="29" t="s">
        <v>178</v>
      </c>
      <c r="L3419" s="29" t="s">
        <v>6611</v>
      </c>
      <c r="M3419" s="29" t="s">
        <v>6663</v>
      </c>
      <c r="N3419" s="28">
        <v>453884.3</v>
      </c>
      <c r="O3419" s="28">
        <v>6184902</v>
      </c>
      <c r="P3419" s="29" t="s">
        <v>6666</v>
      </c>
      <c r="Q3419" s="32" t="s">
        <v>174</v>
      </c>
      <c r="R3419" s="19"/>
      <c r="S3419" s="19"/>
      <c r="T3419" s="19"/>
      <c r="U3419" s="19"/>
      <c r="V3419" s="19"/>
      <c r="W3419" s="19"/>
      <c r="X3419" s="19"/>
      <c r="Y3419" s="19"/>
      <c r="Z3419" s="19"/>
      <c r="AA3419" s="19"/>
      <c r="AB3419" s="19"/>
      <c r="AC3419" s="19"/>
      <c r="AD3419" s="19"/>
      <c r="AE3419" s="19"/>
      <c r="AF3419" s="19"/>
      <c r="AG3419" s="19"/>
      <c r="AH3419" s="19"/>
      <c r="AI3419" s="19"/>
      <c r="AJ3419" s="19"/>
      <c r="AK3419" s="19"/>
      <c r="AL3419" s="31">
        <v>562430</v>
      </c>
      <c r="AM3419" s="31">
        <v>1524030</v>
      </c>
      <c r="AN3419" s="31">
        <v>1300158</v>
      </c>
      <c r="AO3419" s="31">
        <v>1433445</v>
      </c>
      <c r="AP3419" s="31">
        <v>1180886</v>
      </c>
      <c r="AQ3419" s="31">
        <v>1245309</v>
      </c>
      <c r="AR3419" s="31">
        <v>1037286.5</v>
      </c>
      <c r="AS3419" s="31">
        <v>1215811.25</v>
      </c>
      <c r="AT3419" s="31">
        <v>1277193.5</v>
      </c>
      <c r="AU3419" s="31">
        <v>1186700</v>
      </c>
      <c r="AV3419" s="31">
        <v>1437337.25</v>
      </c>
      <c r="AW3419" s="31">
        <v>1311097.5</v>
      </c>
      <c r="AX3419" s="31">
        <v>113007</v>
      </c>
      <c r="AY3419" s="31">
        <v>68607</v>
      </c>
      <c r="AZ3419" s="31">
        <v>181614</v>
      </c>
    </row>
    <row r="3420" spans="1:52" ht="15" customHeight="1">
      <c r="A3420" s="29" t="s">
        <v>6665</v>
      </c>
      <c r="B3420" s="34">
        <v>35625</v>
      </c>
      <c r="C3420" s="28">
        <v>600</v>
      </c>
      <c r="D3420" s="28">
        <v>44</v>
      </c>
      <c r="E3420" s="28">
        <v>46</v>
      </c>
      <c r="F3420" s="29" t="s">
        <v>242</v>
      </c>
      <c r="G3420" s="29" t="s">
        <v>2716</v>
      </c>
      <c r="H3420" s="28">
        <v>760</v>
      </c>
      <c r="I3420" s="29" t="s">
        <v>5805</v>
      </c>
      <c r="J3420" s="33" t="s">
        <v>6664</v>
      </c>
      <c r="K3420" s="29" t="s">
        <v>178</v>
      </c>
      <c r="L3420" s="29" t="s">
        <v>6611</v>
      </c>
      <c r="M3420" s="29" t="s">
        <v>6663</v>
      </c>
      <c r="N3420" s="28">
        <v>453775.3</v>
      </c>
      <c r="O3420" s="28">
        <v>6184693</v>
      </c>
      <c r="P3420" s="29" t="s">
        <v>6662</v>
      </c>
      <c r="Q3420" s="32" t="s">
        <v>174</v>
      </c>
      <c r="R3420" s="19"/>
      <c r="S3420" s="19"/>
      <c r="T3420" s="19"/>
      <c r="U3420" s="19"/>
      <c r="V3420" s="19"/>
      <c r="W3420" s="19"/>
      <c r="X3420" s="19"/>
      <c r="Y3420" s="19"/>
      <c r="Z3420" s="19"/>
      <c r="AA3420" s="19"/>
      <c r="AB3420" s="19"/>
      <c r="AC3420" s="19"/>
      <c r="AD3420" s="19"/>
      <c r="AE3420" s="19"/>
      <c r="AF3420" s="19"/>
      <c r="AG3420" s="19"/>
      <c r="AH3420" s="19"/>
      <c r="AI3420" s="19"/>
      <c r="AJ3420" s="19"/>
      <c r="AK3420" s="19"/>
      <c r="AL3420" s="31">
        <v>573580</v>
      </c>
      <c r="AM3420" s="31">
        <v>1554750</v>
      </c>
      <c r="AN3420" s="31">
        <v>1349359</v>
      </c>
      <c r="AO3420" s="31">
        <v>1469135</v>
      </c>
      <c r="AP3420" s="31">
        <v>1169739.75</v>
      </c>
      <c r="AQ3420" s="31">
        <v>1254987.75</v>
      </c>
      <c r="AR3420" s="31">
        <v>1140698.25</v>
      </c>
      <c r="AS3420" s="31">
        <v>1303967.25</v>
      </c>
      <c r="AT3420" s="31">
        <v>1291782.5</v>
      </c>
      <c r="AU3420" s="31">
        <v>1204192.5</v>
      </c>
      <c r="AV3420" s="31">
        <v>1428142.25</v>
      </c>
      <c r="AW3420" s="31">
        <v>1346923.75</v>
      </c>
      <c r="AX3420" s="31">
        <v>121470.25</v>
      </c>
      <c r="AY3420" s="31">
        <v>67094.25</v>
      </c>
      <c r="AZ3420" s="31">
        <v>188564.5</v>
      </c>
    </row>
    <row r="3421" spans="1:52" ht="15" customHeight="1">
      <c r="A3421" s="29" t="s">
        <v>6661</v>
      </c>
      <c r="B3421" s="34">
        <v>35632</v>
      </c>
      <c r="C3421" s="28">
        <v>600</v>
      </c>
      <c r="D3421" s="28">
        <v>44</v>
      </c>
      <c r="E3421" s="28">
        <v>46</v>
      </c>
      <c r="F3421" s="29" t="s">
        <v>242</v>
      </c>
      <c r="G3421" s="29" t="s">
        <v>2716</v>
      </c>
      <c r="H3421" s="28">
        <v>760</v>
      </c>
      <c r="I3421" s="29" t="s">
        <v>5805</v>
      </c>
      <c r="J3421" s="33" t="s">
        <v>6660</v>
      </c>
      <c r="K3421" s="29" t="s">
        <v>178</v>
      </c>
      <c r="L3421" s="29" t="s">
        <v>6611</v>
      </c>
      <c r="M3421" s="29" t="s">
        <v>6659</v>
      </c>
      <c r="N3421" s="28">
        <v>454170.2</v>
      </c>
      <c r="O3421" s="28">
        <v>6184994</v>
      </c>
      <c r="P3421" s="29" t="s">
        <v>6658</v>
      </c>
      <c r="Q3421" s="32" t="s">
        <v>174</v>
      </c>
      <c r="R3421" s="19"/>
      <c r="S3421" s="19"/>
      <c r="T3421" s="19"/>
      <c r="U3421" s="19"/>
      <c r="V3421" s="19"/>
      <c r="W3421" s="19"/>
      <c r="X3421" s="19"/>
      <c r="Y3421" s="19"/>
      <c r="Z3421" s="19"/>
      <c r="AA3421" s="19"/>
      <c r="AB3421" s="19"/>
      <c r="AC3421" s="19"/>
      <c r="AD3421" s="19"/>
      <c r="AE3421" s="19"/>
      <c r="AF3421" s="19"/>
      <c r="AG3421" s="19"/>
      <c r="AH3421" s="19"/>
      <c r="AI3421" s="19"/>
      <c r="AJ3421" s="19"/>
      <c r="AK3421" s="19"/>
      <c r="AL3421" s="31">
        <v>540130</v>
      </c>
      <c r="AM3421" s="31">
        <v>1509300</v>
      </c>
      <c r="AN3421" s="31">
        <v>1287085</v>
      </c>
      <c r="AO3421" s="31">
        <v>1395167</v>
      </c>
      <c r="AP3421" s="31">
        <v>1162799.25</v>
      </c>
      <c r="AQ3421" s="31">
        <v>1250981.5</v>
      </c>
      <c r="AR3421" s="31">
        <v>1064598</v>
      </c>
      <c r="AS3421" s="31">
        <v>1259325</v>
      </c>
      <c r="AT3421" s="31">
        <v>1253796.25</v>
      </c>
      <c r="AU3421" s="31">
        <v>1160962.75</v>
      </c>
      <c r="AV3421" s="31">
        <v>1409194.75</v>
      </c>
      <c r="AW3421" s="31">
        <v>1286786</v>
      </c>
      <c r="AX3421" s="31">
        <v>110167</v>
      </c>
      <c r="AY3421" s="31">
        <v>69856</v>
      </c>
      <c r="AZ3421" s="31">
        <v>180023</v>
      </c>
    </row>
    <row r="3422" spans="1:52" ht="15" customHeight="1">
      <c r="A3422" s="29" t="s">
        <v>6657</v>
      </c>
      <c r="B3422" s="34">
        <v>35632</v>
      </c>
      <c r="C3422" s="28">
        <v>600</v>
      </c>
      <c r="D3422" s="28">
        <v>44</v>
      </c>
      <c r="E3422" s="28">
        <v>46</v>
      </c>
      <c r="F3422" s="29" t="s">
        <v>242</v>
      </c>
      <c r="G3422" s="29" t="s">
        <v>2716</v>
      </c>
      <c r="H3422" s="28">
        <v>760</v>
      </c>
      <c r="I3422" s="29" t="s">
        <v>5805</v>
      </c>
      <c r="J3422" s="33" t="s">
        <v>6656</v>
      </c>
      <c r="K3422" s="29" t="s">
        <v>178</v>
      </c>
      <c r="L3422" s="29" t="s">
        <v>6611</v>
      </c>
      <c r="M3422" s="29" t="s">
        <v>6652</v>
      </c>
      <c r="N3422" s="28">
        <v>454070.3</v>
      </c>
      <c r="O3422" s="28">
        <v>6184786</v>
      </c>
      <c r="P3422" s="29" t="s">
        <v>6655</v>
      </c>
      <c r="Q3422" s="32" t="s">
        <v>174</v>
      </c>
      <c r="R3422" s="19"/>
      <c r="S3422" s="19"/>
      <c r="T3422" s="19"/>
      <c r="U3422" s="19"/>
      <c r="V3422" s="19"/>
      <c r="W3422" s="19"/>
      <c r="X3422" s="19"/>
      <c r="Y3422" s="19"/>
      <c r="Z3422" s="19"/>
      <c r="AA3422" s="19"/>
      <c r="AB3422" s="19"/>
      <c r="AC3422" s="19"/>
      <c r="AD3422" s="19"/>
      <c r="AE3422" s="19"/>
      <c r="AF3422" s="19"/>
      <c r="AG3422" s="19"/>
      <c r="AH3422" s="19"/>
      <c r="AI3422" s="19"/>
      <c r="AJ3422" s="19"/>
      <c r="AK3422" s="19"/>
      <c r="AL3422" s="31">
        <v>533650</v>
      </c>
      <c r="AM3422" s="31">
        <v>1457360</v>
      </c>
      <c r="AN3422" s="31">
        <v>1251847</v>
      </c>
      <c r="AO3422" s="31">
        <v>1377231</v>
      </c>
      <c r="AP3422" s="31">
        <v>1116038.75</v>
      </c>
      <c r="AQ3422" s="31">
        <v>1189962.44140625</v>
      </c>
      <c r="AR3422" s="31">
        <v>1049439.12109375</v>
      </c>
      <c r="AS3422" s="31">
        <v>1216366.6015625</v>
      </c>
      <c r="AT3422" s="31">
        <v>1206490.390625</v>
      </c>
      <c r="AU3422" s="31">
        <v>1111165.091796875</v>
      </c>
      <c r="AV3422" s="31">
        <v>1382142.99609375</v>
      </c>
      <c r="AW3422" s="31">
        <v>1266134.0859375</v>
      </c>
      <c r="AX3422" s="31">
        <v>101005.296875</v>
      </c>
      <c r="AY3422" s="31">
        <v>59875</v>
      </c>
      <c r="AZ3422" s="31">
        <v>160880.296875</v>
      </c>
    </row>
    <row r="3423" spans="1:52" ht="15" customHeight="1">
      <c r="A3423" s="29" t="s">
        <v>6654</v>
      </c>
      <c r="B3423" s="34">
        <v>35632</v>
      </c>
      <c r="C3423" s="28">
        <v>600</v>
      </c>
      <c r="D3423" s="28">
        <v>44</v>
      </c>
      <c r="E3423" s="28">
        <v>46</v>
      </c>
      <c r="F3423" s="29" t="s">
        <v>242</v>
      </c>
      <c r="G3423" s="29" t="s">
        <v>2716</v>
      </c>
      <c r="H3423" s="28">
        <v>760</v>
      </c>
      <c r="I3423" s="29" t="s">
        <v>5805</v>
      </c>
      <c r="J3423" s="33" t="s">
        <v>6653</v>
      </c>
      <c r="K3423" s="29" t="s">
        <v>178</v>
      </c>
      <c r="L3423" s="29" t="s">
        <v>6611</v>
      </c>
      <c r="M3423" s="29" t="s">
        <v>6652</v>
      </c>
      <c r="N3423" s="28">
        <v>453954.3</v>
      </c>
      <c r="O3423" s="28">
        <v>6184576</v>
      </c>
      <c r="P3423" s="29" t="s">
        <v>6651</v>
      </c>
      <c r="Q3423" s="32" t="s">
        <v>174</v>
      </c>
      <c r="R3423" s="19"/>
      <c r="S3423" s="19"/>
      <c r="T3423" s="19"/>
      <c r="U3423" s="19"/>
      <c r="V3423" s="19"/>
      <c r="W3423" s="19"/>
      <c r="X3423" s="19"/>
      <c r="Y3423" s="19"/>
      <c r="Z3423" s="19"/>
      <c r="AA3423" s="19"/>
      <c r="AB3423" s="19"/>
      <c r="AC3423" s="19"/>
      <c r="AD3423" s="19"/>
      <c r="AE3423" s="19"/>
      <c r="AF3423" s="19"/>
      <c r="AG3423" s="19"/>
      <c r="AH3423" s="19"/>
      <c r="AI3423" s="19"/>
      <c r="AJ3423" s="19"/>
      <c r="AK3423" s="19"/>
      <c r="AL3423" s="31">
        <v>573380</v>
      </c>
      <c r="AM3423" s="31">
        <v>1558220</v>
      </c>
      <c r="AN3423" s="31">
        <v>1344019</v>
      </c>
      <c r="AO3423" s="31">
        <v>1486793</v>
      </c>
      <c r="AP3423" s="31">
        <v>1194289.25</v>
      </c>
      <c r="AQ3423" s="31">
        <v>1273411.75</v>
      </c>
      <c r="AR3423" s="31">
        <v>1127927</v>
      </c>
      <c r="AS3423" s="31">
        <v>1302484.5</v>
      </c>
      <c r="AT3423" s="31">
        <v>1278469</v>
      </c>
      <c r="AU3423" s="31">
        <v>1206309.75</v>
      </c>
      <c r="AV3423" s="31">
        <v>1438195.75</v>
      </c>
      <c r="AW3423" s="31">
        <v>1357743.75</v>
      </c>
      <c r="AX3423" s="31">
        <v>122293.25</v>
      </c>
      <c r="AY3423" s="31">
        <v>68141</v>
      </c>
      <c r="AZ3423" s="31">
        <v>190434.25</v>
      </c>
    </row>
    <row r="3424" spans="1:52" ht="15" customHeight="1">
      <c r="A3424" s="29" t="s">
        <v>6650</v>
      </c>
      <c r="B3424" s="34">
        <v>35622</v>
      </c>
      <c r="C3424" s="28">
        <v>600</v>
      </c>
      <c r="D3424" s="28">
        <v>44</v>
      </c>
      <c r="E3424" s="28">
        <v>46</v>
      </c>
      <c r="F3424" s="29" t="s">
        <v>242</v>
      </c>
      <c r="G3424" s="29" t="s">
        <v>2716</v>
      </c>
      <c r="H3424" s="28">
        <v>760</v>
      </c>
      <c r="I3424" s="29" t="s">
        <v>5805</v>
      </c>
      <c r="J3424" s="33" t="s">
        <v>6649</v>
      </c>
      <c r="K3424" s="29" t="s">
        <v>178</v>
      </c>
      <c r="L3424" s="29" t="s">
        <v>6611</v>
      </c>
      <c r="M3424" s="29" t="s">
        <v>355</v>
      </c>
      <c r="N3424" s="28">
        <v>454351.3</v>
      </c>
      <c r="O3424" s="28">
        <v>6184871</v>
      </c>
      <c r="P3424" s="29" t="s">
        <v>6648</v>
      </c>
      <c r="Q3424" s="32" t="s">
        <v>174</v>
      </c>
      <c r="R3424" s="19"/>
      <c r="S3424" s="19"/>
      <c r="T3424" s="19"/>
      <c r="U3424" s="19"/>
      <c r="V3424" s="19"/>
      <c r="W3424" s="19"/>
      <c r="X3424" s="19"/>
      <c r="Y3424" s="19"/>
      <c r="Z3424" s="19"/>
      <c r="AA3424" s="19"/>
      <c r="AB3424" s="19"/>
      <c r="AC3424" s="19"/>
      <c r="AD3424" s="19"/>
      <c r="AE3424" s="19"/>
      <c r="AF3424" s="19"/>
      <c r="AG3424" s="19"/>
      <c r="AH3424" s="19"/>
      <c r="AI3424" s="19"/>
      <c r="AJ3424" s="19"/>
      <c r="AK3424" s="19"/>
      <c r="AL3424" s="31">
        <v>552180</v>
      </c>
      <c r="AM3424" s="31">
        <v>1478230</v>
      </c>
      <c r="AN3424" s="31">
        <v>1267009</v>
      </c>
      <c r="AO3424" s="31">
        <v>1383998</v>
      </c>
      <c r="AP3424" s="31">
        <v>1160587.75</v>
      </c>
      <c r="AQ3424" s="31">
        <v>1223054.25</v>
      </c>
      <c r="AR3424" s="31">
        <v>1084531.25</v>
      </c>
      <c r="AS3424" s="31">
        <v>1248596.75</v>
      </c>
      <c r="AT3424" s="31">
        <v>1240987</v>
      </c>
      <c r="AU3424" s="31">
        <v>1159728.25</v>
      </c>
      <c r="AV3424" s="31">
        <v>1390972.25</v>
      </c>
      <c r="AW3424" s="31">
        <v>1292248.25</v>
      </c>
      <c r="AX3424" s="31">
        <v>111552</v>
      </c>
      <c r="AY3424" s="31">
        <v>69015.5</v>
      </c>
      <c r="AZ3424" s="31">
        <v>180567.5</v>
      </c>
    </row>
    <row r="3425" spans="1:52" ht="15" customHeight="1">
      <c r="A3425" s="29" t="s">
        <v>6647</v>
      </c>
      <c r="B3425" s="34">
        <v>35618</v>
      </c>
      <c r="C3425" s="28">
        <v>600</v>
      </c>
      <c r="D3425" s="28">
        <v>44</v>
      </c>
      <c r="E3425" s="28">
        <v>46</v>
      </c>
      <c r="F3425" s="29" t="s">
        <v>242</v>
      </c>
      <c r="G3425" s="29" t="s">
        <v>2716</v>
      </c>
      <c r="H3425" s="28">
        <v>760</v>
      </c>
      <c r="I3425" s="29" t="s">
        <v>5805</v>
      </c>
      <c r="J3425" s="33" t="s">
        <v>6646</v>
      </c>
      <c r="K3425" s="29" t="s">
        <v>178</v>
      </c>
      <c r="L3425" s="29" t="s">
        <v>6611</v>
      </c>
      <c r="M3425" s="29" t="s">
        <v>2357</v>
      </c>
      <c r="N3425" s="28">
        <v>454245.3</v>
      </c>
      <c r="O3425" s="28">
        <v>6184658</v>
      </c>
      <c r="P3425" s="29" t="s">
        <v>6645</v>
      </c>
      <c r="Q3425" s="32" t="s">
        <v>174</v>
      </c>
      <c r="R3425" s="19"/>
      <c r="S3425" s="19"/>
      <c r="T3425" s="19"/>
      <c r="U3425" s="19"/>
      <c r="V3425" s="19"/>
      <c r="W3425" s="19"/>
      <c r="X3425" s="19"/>
      <c r="Y3425" s="19"/>
      <c r="Z3425" s="19"/>
      <c r="AA3425" s="19"/>
      <c r="AB3425" s="19"/>
      <c r="AC3425" s="19"/>
      <c r="AD3425" s="19"/>
      <c r="AE3425" s="19"/>
      <c r="AF3425" s="19"/>
      <c r="AG3425" s="19"/>
      <c r="AH3425" s="19"/>
      <c r="AI3425" s="19"/>
      <c r="AJ3425" s="19"/>
      <c r="AK3425" s="19"/>
      <c r="AL3425" s="31">
        <v>540900</v>
      </c>
      <c r="AM3425" s="31">
        <v>1465160</v>
      </c>
      <c r="AN3425" s="31">
        <v>1267108</v>
      </c>
      <c r="AO3425" s="31">
        <v>1380645</v>
      </c>
      <c r="AP3425" s="31">
        <v>1115334.25</v>
      </c>
      <c r="AQ3425" s="31">
        <v>1184177</v>
      </c>
      <c r="AR3425" s="31">
        <v>1068250.25</v>
      </c>
      <c r="AS3425" s="31">
        <v>1206722.75</v>
      </c>
      <c r="AT3425" s="31">
        <v>1165735</v>
      </c>
      <c r="AU3425" s="31">
        <v>1087495.5</v>
      </c>
      <c r="AV3425" s="31">
        <v>1350591.75</v>
      </c>
      <c r="AW3425" s="31">
        <v>1083331.5</v>
      </c>
      <c r="AX3425" s="31">
        <v>107321</v>
      </c>
      <c r="AY3425" s="31">
        <v>63233</v>
      </c>
      <c r="AZ3425" s="31">
        <v>170554</v>
      </c>
    </row>
    <row r="3426" spans="1:52" ht="15" customHeight="1">
      <c r="A3426" s="29" t="s">
        <v>6644</v>
      </c>
      <c r="B3426" s="34">
        <v>35635</v>
      </c>
      <c r="C3426" s="28">
        <v>600</v>
      </c>
      <c r="D3426" s="28">
        <v>44</v>
      </c>
      <c r="E3426" s="28">
        <v>46</v>
      </c>
      <c r="F3426" s="29" t="s">
        <v>242</v>
      </c>
      <c r="G3426" s="29" t="s">
        <v>2716</v>
      </c>
      <c r="H3426" s="28">
        <v>760</v>
      </c>
      <c r="I3426" s="29" t="s">
        <v>5805</v>
      </c>
      <c r="J3426" s="33" t="s">
        <v>6643</v>
      </c>
      <c r="K3426" s="29" t="s">
        <v>178</v>
      </c>
      <c r="L3426" s="29" t="s">
        <v>6611</v>
      </c>
      <c r="M3426" s="29" t="s">
        <v>6642</v>
      </c>
      <c r="N3426" s="28">
        <v>454136.5</v>
      </c>
      <c r="O3426" s="28">
        <v>6184449</v>
      </c>
      <c r="P3426" s="29" t="s">
        <v>6641</v>
      </c>
      <c r="Q3426" s="32" t="s">
        <v>174</v>
      </c>
      <c r="R3426" s="19"/>
      <c r="S3426" s="19"/>
      <c r="T3426" s="19"/>
      <c r="U3426" s="19"/>
      <c r="V3426" s="19"/>
      <c r="W3426" s="19"/>
      <c r="X3426" s="19"/>
      <c r="Y3426" s="19"/>
      <c r="Z3426" s="19"/>
      <c r="AA3426" s="19"/>
      <c r="AB3426" s="19"/>
      <c r="AC3426" s="19"/>
      <c r="AD3426" s="19"/>
      <c r="AE3426" s="19"/>
      <c r="AF3426" s="19"/>
      <c r="AG3426" s="19"/>
      <c r="AH3426" s="19"/>
      <c r="AI3426" s="19"/>
      <c r="AJ3426" s="19"/>
      <c r="AK3426" s="19"/>
      <c r="AL3426" s="31">
        <v>554780</v>
      </c>
      <c r="AM3426" s="31">
        <v>1535200</v>
      </c>
      <c r="AN3426" s="31">
        <v>1321370</v>
      </c>
      <c r="AO3426" s="31">
        <v>1457673</v>
      </c>
      <c r="AP3426" s="31">
        <v>1161143.75</v>
      </c>
      <c r="AQ3426" s="31">
        <v>1231879</v>
      </c>
      <c r="AR3426" s="31">
        <v>1108153</v>
      </c>
      <c r="AS3426" s="31">
        <v>1274230.5</v>
      </c>
      <c r="AT3426" s="31">
        <v>1246542.75</v>
      </c>
      <c r="AU3426" s="31">
        <v>1180885</v>
      </c>
      <c r="AV3426" s="31">
        <v>1429043</v>
      </c>
      <c r="AW3426" s="31">
        <v>1337715</v>
      </c>
      <c r="AX3426" s="31">
        <v>120227.75</v>
      </c>
      <c r="AY3426" s="31">
        <v>67540.5</v>
      </c>
      <c r="AZ3426" s="31">
        <v>187768.25</v>
      </c>
    </row>
    <row r="3427" spans="1:52" ht="15" customHeight="1">
      <c r="A3427" s="29" t="s">
        <v>6640</v>
      </c>
      <c r="B3427" s="34">
        <v>35635</v>
      </c>
      <c r="C3427" s="28">
        <v>600</v>
      </c>
      <c r="D3427" s="28">
        <v>44</v>
      </c>
      <c r="E3427" s="28">
        <v>46</v>
      </c>
      <c r="F3427" s="29" t="s">
        <v>242</v>
      </c>
      <c r="G3427" s="29" t="s">
        <v>2716</v>
      </c>
      <c r="H3427" s="28">
        <v>760</v>
      </c>
      <c r="I3427" s="29" t="s">
        <v>5805</v>
      </c>
      <c r="J3427" s="33" t="s">
        <v>6639</v>
      </c>
      <c r="K3427" s="29" t="s">
        <v>178</v>
      </c>
      <c r="L3427" s="29" t="s">
        <v>6611</v>
      </c>
      <c r="M3427" s="29" t="s">
        <v>6638</v>
      </c>
      <c r="N3427" s="28">
        <v>454538.6</v>
      </c>
      <c r="O3427" s="28">
        <v>6184752</v>
      </c>
      <c r="P3427" s="29" t="s">
        <v>6637</v>
      </c>
      <c r="Q3427" s="32" t="s">
        <v>174</v>
      </c>
      <c r="R3427" s="19"/>
      <c r="S3427" s="19"/>
      <c r="T3427" s="19"/>
      <c r="U3427" s="19"/>
      <c r="V3427" s="19"/>
      <c r="W3427" s="19"/>
      <c r="X3427" s="19"/>
      <c r="Y3427" s="19"/>
      <c r="Z3427" s="19"/>
      <c r="AA3427" s="19"/>
      <c r="AB3427" s="19"/>
      <c r="AC3427" s="19"/>
      <c r="AD3427" s="19"/>
      <c r="AE3427" s="19"/>
      <c r="AF3427" s="19"/>
      <c r="AG3427" s="19"/>
      <c r="AH3427" s="19"/>
      <c r="AI3427" s="19"/>
      <c r="AJ3427" s="19"/>
      <c r="AK3427" s="19"/>
      <c r="AL3427" s="31">
        <v>551320</v>
      </c>
      <c r="AM3427" s="31">
        <v>1508600</v>
      </c>
      <c r="AN3427" s="31">
        <v>1326010</v>
      </c>
      <c r="AO3427" s="31">
        <v>1399473</v>
      </c>
      <c r="AP3427" s="31">
        <v>1170868.75</v>
      </c>
      <c r="AQ3427" s="31">
        <v>1253609.5</v>
      </c>
      <c r="AR3427" s="31">
        <v>1097706</v>
      </c>
      <c r="AS3427" s="31">
        <v>1259590</v>
      </c>
      <c r="AT3427" s="31">
        <v>1181502</v>
      </c>
      <c r="AU3427" s="31">
        <v>1171666.25</v>
      </c>
      <c r="AV3427" s="31">
        <v>1399987.25</v>
      </c>
      <c r="AW3427" s="31">
        <v>1235010.75</v>
      </c>
      <c r="AX3427" s="31">
        <v>117760</v>
      </c>
      <c r="AY3427" s="31">
        <v>70833</v>
      </c>
      <c r="AZ3427" s="31">
        <v>188593</v>
      </c>
    </row>
    <row r="3428" spans="1:52" ht="15" customHeight="1">
      <c r="A3428" s="29" t="s">
        <v>6636</v>
      </c>
      <c r="B3428" s="34">
        <v>35620</v>
      </c>
      <c r="C3428" s="28">
        <v>600</v>
      </c>
      <c r="D3428" s="28">
        <v>44</v>
      </c>
      <c r="E3428" s="28">
        <v>46</v>
      </c>
      <c r="F3428" s="29" t="s">
        <v>242</v>
      </c>
      <c r="G3428" s="29" t="s">
        <v>2716</v>
      </c>
      <c r="H3428" s="28">
        <v>760</v>
      </c>
      <c r="I3428" s="29" t="s">
        <v>5805</v>
      </c>
      <c r="J3428" s="33" t="s">
        <v>6635</v>
      </c>
      <c r="K3428" s="29" t="s">
        <v>178</v>
      </c>
      <c r="L3428" s="29" t="s">
        <v>6611</v>
      </c>
      <c r="M3428" s="29" t="s">
        <v>807</v>
      </c>
      <c r="N3428" s="28">
        <v>454426.5</v>
      </c>
      <c r="O3428" s="28">
        <v>6184535</v>
      </c>
      <c r="P3428" s="29" t="s">
        <v>6634</v>
      </c>
      <c r="Q3428" s="32" t="s">
        <v>174</v>
      </c>
      <c r="R3428" s="19"/>
      <c r="S3428" s="19"/>
      <c r="T3428" s="19"/>
      <c r="U3428" s="19"/>
      <c r="V3428" s="19"/>
      <c r="W3428" s="19"/>
      <c r="X3428" s="19"/>
      <c r="Y3428" s="19"/>
      <c r="Z3428" s="19"/>
      <c r="AA3428" s="19"/>
      <c r="AB3428" s="19"/>
      <c r="AC3428" s="19"/>
      <c r="AD3428" s="19"/>
      <c r="AE3428" s="19"/>
      <c r="AF3428" s="19"/>
      <c r="AG3428" s="19"/>
      <c r="AH3428" s="19"/>
      <c r="AI3428" s="19"/>
      <c r="AJ3428" s="19"/>
      <c r="AK3428" s="19"/>
      <c r="AL3428" s="31">
        <v>584890</v>
      </c>
      <c r="AM3428" s="31">
        <v>1508230</v>
      </c>
      <c r="AN3428" s="31">
        <v>1289260</v>
      </c>
      <c r="AO3428" s="31">
        <v>1395317</v>
      </c>
      <c r="AP3428" s="31">
        <v>1124647.25</v>
      </c>
      <c r="AQ3428" s="31">
        <v>1212154.75</v>
      </c>
      <c r="AR3428" s="31">
        <v>1022408.25</v>
      </c>
      <c r="AS3428" s="31">
        <v>1230028</v>
      </c>
      <c r="AT3428" s="31">
        <v>1220547</v>
      </c>
      <c r="AU3428" s="31">
        <v>1136828</v>
      </c>
      <c r="AV3428" s="31">
        <v>1398530.5</v>
      </c>
      <c r="AW3428" s="31">
        <v>1282179.25</v>
      </c>
      <c r="AX3428" s="31">
        <v>111946.5</v>
      </c>
      <c r="AY3428" s="31">
        <v>65433</v>
      </c>
      <c r="AZ3428" s="31">
        <v>177379.5</v>
      </c>
    </row>
    <row r="3429" spans="1:52" ht="15" customHeight="1">
      <c r="A3429" s="29" t="s">
        <v>6633</v>
      </c>
      <c r="B3429" s="34">
        <v>35633</v>
      </c>
      <c r="C3429" s="28">
        <v>600</v>
      </c>
      <c r="D3429" s="28">
        <v>44</v>
      </c>
      <c r="E3429" s="28">
        <v>46</v>
      </c>
      <c r="F3429" s="29" t="s">
        <v>242</v>
      </c>
      <c r="G3429" s="29" t="s">
        <v>2716</v>
      </c>
      <c r="H3429" s="28">
        <v>760</v>
      </c>
      <c r="I3429" s="29" t="s">
        <v>5805</v>
      </c>
      <c r="J3429" s="33" t="s">
        <v>6632</v>
      </c>
      <c r="K3429" s="29" t="s">
        <v>178</v>
      </c>
      <c r="L3429" s="29" t="s">
        <v>6611</v>
      </c>
      <c r="M3429" s="29" t="s">
        <v>2558</v>
      </c>
      <c r="N3429" s="28">
        <v>454316.4</v>
      </c>
      <c r="O3429" s="28">
        <v>6184332</v>
      </c>
      <c r="P3429" s="29" t="s">
        <v>6631</v>
      </c>
      <c r="Q3429" s="32" t="s">
        <v>174</v>
      </c>
      <c r="R3429" s="19"/>
      <c r="S3429" s="19"/>
      <c r="T3429" s="19"/>
      <c r="U3429" s="19"/>
      <c r="V3429" s="19"/>
      <c r="W3429" s="19"/>
      <c r="X3429" s="19"/>
      <c r="Y3429" s="19"/>
      <c r="Z3429" s="19"/>
      <c r="AA3429" s="19"/>
      <c r="AB3429" s="19"/>
      <c r="AC3429" s="19"/>
      <c r="AD3429" s="19"/>
      <c r="AE3429" s="19"/>
      <c r="AF3429" s="19"/>
      <c r="AG3429" s="19"/>
      <c r="AH3429" s="19"/>
      <c r="AI3429" s="19"/>
      <c r="AJ3429" s="19"/>
      <c r="AK3429" s="19"/>
      <c r="AL3429" s="31">
        <v>558220</v>
      </c>
      <c r="AM3429" s="31">
        <v>1546410</v>
      </c>
      <c r="AN3429" s="31">
        <v>1320703</v>
      </c>
      <c r="AO3429" s="31">
        <v>1470827</v>
      </c>
      <c r="AP3429" s="31">
        <v>1241481.5</v>
      </c>
      <c r="AQ3429" s="31">
        <v>1115654.25</v>
      </c>
      <c r="AR3429" s="31">
        <v>1127764.75</v>
      </c>
      <c r="AS3429" s="31">
        <v>1302468.5</v>
      </c>
      <c r="AT3429" s="31">
        <v>1224905.75</v>
      </c>
      <c r="AU3429" s="31">
        <v>1193437.25</v>
      </c>
      <c r="AV3429" s="31">
        <v>1423854.75</v>
      </c>
      <c r="AW3429" s="31">
        <v>1354705.75</v>
      </c>
      <c r="AX3429" s="31">
        <v>121464</v>
      </c>
      <c r="AY3429" s="31">
        <v>70233</v>
      </c>
      <c r="AZ3429" s="31">
        <v>191697</v>
      </c>
    </row>
    <row r="3430" spans="1:52" ht="15" customHeight="1">
      <c r="A3430" s="29" t="s">
        <v>6630</v>
      </c>
      <c r="B3430" s="34">
        <v>35775</v>
      </c>
      <c r="C3430" s="28">
        <v>600</v>
      </c>
      <c r="D3430" s="28">
        <v>44</v>
      </c>
      <c r="E3430" s="28">
        <v>46</v>
      </c>
      <c r="F3430" s="29" t="s">
        <v>242</v>
      </c>
      <c r="G3430" s="29" t="s">
        <v>2716</v>
      </c>
      <c r="H3430" s="28">
        <v>760</v>
      </c>
      <c r="I3430" s="29" t="s">
        <v>5805</v>
      </c>
      <c r="J3430" s="33" t="s">
        <v>6629</v>
      </c>
      <c r="K3430" s="29" t="s">
        <v>178</v>
      </c>
      <c r="L3430" s="29" t="s">
        <v>6611</v>
      </c>
      <c r="M3430" s="29" t="s">
        <v>337</v>
      </c>
      <c r="N3430" s="28">
        <v>454901</v>
      </c>
      <c r="O3430" s="28">
        <v>6184502</v>
      </c>
      <c r="P3430" s="29" t="s">
        <v>6628</v>
      </c>
      <c r="Q3430" s="32" t="s">
        <v>174</v>
      </c>
      <c r="R3430" s="19"/>
      <c r="S3430" s="19"/>
      <c r="T3430" s="19"/>
      <c r="U3430" s="19"/>
      <c r="V3430" s="19"/>
      <c r="W3430" s="19"/>
      <c r="X3430" s="19"/>
      <c r="Y3430" s="19"/>
      <c r="Z3430" s="19"/>
      <c r="AA3430" s="19"/>
      <c r="AB3430" s="19"/>
      <c r="AC3430" s="19"/>
      <c r="AD3430" s="19"/>
      <c r="AE3430" s="19"/>
      <c r="AF3430" s="19"/>
      <c r="AG3430" s="19"/>
      <c r="AH3430" s="19"/>
      <c r="AI3430" s="19"/>
      <c r="AJ3430" s="19"/>
      <c r="AK3430" s="19"/>
      <c r="AL3430" s="31">
        <v>0</v>
      </c>
      <c r="AM3430" s="31">
        <v>1602990</v>
      </c>
      <c r="AN3430" s="31">
        <v>1389605</v>
      </c>
      <c r="AO3430" s="31">
        <v>1493000</v>
      </c>
      <c r="AP3430" s="31">
        <v>1226344.75</v>
      </c>
      <c r="AQ3430" s="31">
        <v>1316001.75</v>
      </c>
      <c r="AR3430" s="31">
        <v>1143689.25</v>
      </c>
      <c r="AS3430" s="31">
        <v>1315752.75</v>
      </c>
      <c r="AT3430" s="31">
        <v>1319182.75</v>
      </c>
      <c r="AU3430" s="31">
        <v>1225409.75</v>
      </c>
      <c r="AV3430" s="31">
        <v>1454066.25</v>
      </c>
      <c r="AW3430" s="31">
        <v>1351726.75</v>
      </c>
      <c r="AX3430" s="31">
        <v>120034.75</v>
      </c>
      <c r="AY3430" s="31">
        <v>70237.5</v>
      </c>
      <c r="AZ3430" s="31">
        <v>190272.25</v>
      </c>
    </row>
    <row r="3431" spans="1:52" ht="15" customHeight="1">
      <c r="A3431" s="29" t="s">
        <v>6627</v>
      </c>
      <c r="B3431" s="34">
        <v>35965</v>
      </c>
      <c r="C3431" s="28">
        <v>660</v>
      </c>
      <c r="D3431" s="28">
        <v>47</v>
      </c>
      <c r="E3431" s="28">
        <v>45</v>
      </c>
      <c r="F3431" s="29" t="s">
        <v>220</v>
      </c>
      <c r="G3431" s="29" t="s">
        <v>6616</v>
      </c>
      <c r="H3431" s="28">
        <v>760</v>
      </c>
      <c r="I3431" s="29" t="s">
        <v>5805</v>
      </c>
      <c r="J3431" s="33" t="s">
        <v>6626</v>
      </c>
      <c r="K3431" s="29" t="s">
        <v>178</v>
      </c>
      <c r="L3431" s="29" t="s">
        <v>6619</v>
      </c>
      <c r="M3431" s="29" t="s">
        <v>270</v>
      </c>
      <c r="N3431" s="28">
        <v>470403</v>
      </c>
      <c r="O3431" s="28">
        <v>6186936</v>
      </c>
      <c r="P3431" s="29" t="s">
        <v>6625</v>
      </c>
      <c r="Q3431" s="32" t="s">
        <v>174</v>
      </c>
      <c r="R3431" s="19"/>
      <c r="S3431" s="19"/>
      <c r="T3431" s="19"/>
      <c r="U3431" s="19"/>
      <c r="V3431" s="19"/>
      <c r="W3431" s="19"/>
      <c r="X3431" s="19"/>
      <c r="Y3431" s="19"/>
      <c r="Z3431" s="19"/>
      <c r="AA3431" s="19"/>
      <c r="AB3431" s="19"/>
      <c r="AC3431" s="19"/>
      <c r="AD3431" s="19"/>
      <c r="AE3431" s="19"/>
      <c r="AF3431" s="19"/>
      <c r="AG3431" s="19"/>
      <c r="AH3431" s="19"/>
      <c r="AI3431" s="19"/>
      <c r="AJ3431" s="19"/>
      <c r="AK3431" s="19"/>
      <c r="AL3431" s="19"/>
      <c r="AM3431" s="31">
        <v>760610</v>
      </c>
      <c r="AN3431" s="31">
        <v>1252334</v>
      </c>
      <c r="AO3431" s="31">
        <v>1455429</v>
      </c>
      <c r="AP3431" s="31">
        <v>1095453.5</v>
      </c>
      <c r="AQ3431" s="31">
        <v>1215762.5</v>
      </c>
      <c r="AR3431" s="31">
        <v>1091174</v>
      </c>
      <c r="AS3431" s="31">
        <v>1258973.25</v>
      </c>
      <c r="AT3431" s="31">
        <v>1231976.25</v>
      </c>
      <c r="AU3431" s="31">
        <v>1118729.1953125</v>
      </c>
      <c r="AV3431" s="31">
        <v>1432077.48828125</v>
      </c>
      <c r="AW3431" s="31">
        <v>1294321.69140625</v>
      </c>
      <c r="AX3431" s="31">
        <v>107379.203125</v>
      </c>
      <c r="AY3431" s="31">
        <v>77799.203125</v>
      </c>
      <c r="AZ3431" s="31">
        <v>185178.40625</v>
      </c>
    </row>
    <row r="3432" spans="1:52" ht="15" customHeight="1">
      <c r="A3432" s="29" t="s">
        <v>6624</v>
      </c>
      <c r="B3432" s="34">
        <v>35965</v>
      </c>
      <c r="C3432" s="28">
        <v>660</v>
      </c>
      <c r="D3432" s="28">
        <v>47</v>
      </c>
      <c r="E3432" s="28">
        <v>45</v>
      </c>
      <c r="F3432" s="29" t="s">
        <v>220</v>
      </c>
      <c r="G3432" s="29" t="s">
        <v>6616</v>
      </c>
      <c r="H3432" s="28">
        <v>760</v>
      </c>
      <c r="I3432" s="29" t="s">
        <v>5805</v>
      </c>
      <c r="J3432" s="33" t="s">
        <v>6623</v>
      </c>
      <c r="K3432" s="29" t="s">
        <v>178</v>
      </c>
      <c r="L3432" s="29" t="s">
        <v>6619</v>
      </c>
      <c r="M3432" s="29" t="s">
        <v>270</v>
      </c>
      <c r="N3432" s="28">
        <v>470295.2</v>
      </c>
      <c r="O3432" s="28">
        <v>6186683</v>
      </c>
      <c r="P3432" s="29" t="s">
        <v>6622</v>
      </c>
      <c r="Q3432" s="32" t="s">
        <v>174</v>
      </c>
      <c r="R3432" s="19"/>
      <c r="S3432" s="19"/>
      <c r="T3432" s="19"/>
      <c r="U3432" s="19"/>
      <c r="V3432" s="19"/>
      <c r="W3432" s="19"/>
      <c r="X3432" s="19"/>
      <c r="Y3432" s="19"/>
      <c r="Z3432" s="19"/>
      <c r="AA3432" s="19"/>
      <c r="AB3432" s="19"/>
      <c r="AC3432" s="19"/>
      <c r="AD3432" s="19"/>
      <c r="AE3432" s="19"/>
      <c r="AF3432" s="19"/>
      <c r="AG3432" s="19"/>
      <c r="AH3432" s="19"/>
      <c r="AI3432" s="19"/>
      <c r="AJ3432" s="19"/>
      <c r="AK3432" s="19"/>
      <c r="AL3432" s="19"/>
      <c r="AM3432" s="31">
        <v>764860</v>
      </c>
      <c r="AN3432" s="31">
        <v>1277694</v>
      </c>
      <c r="AO3432" s="31">
        <v>1497737</v>
      </c>
      <c r="AP3432" s="31">
        <v>1118375.75</v>
      </c>
      <c r="AQ3432" s="31">
        <v>1224795.5</v>
      </c>
      <c r="AR3432" s="31">
        <v>1110186</v>
      </c>
      <c r="AS3432" s="31">
        <v>1266997</v>
      </c>
      <c r="AT3432" s="31">
        <v>1253670.25</v>
      </c>
      <c r="AU3432" s="31">
        <v>1133279.81640625</v>
      </c>
      <c r="AV3432" s="31">
        <v>1454240.7890625</v>
      </c>
      <c r="AW3432" s="31">
        <v>1303566.59375</v>
      </c>
      <c r="AX3432" s="31">
        <v>114900.703125</v>
      </c>
      <c r="AY3432" s="31">
        <v>74900</v>
      </c>
      <c r="AZ3432" s="31">
        <v>189800.703125</v>
      </c>
    </row>
    <row r="3433" spans="1:52" ht="15" customHeight="1">
      <c r="A3433" s="29" t="s">
        <v>6621</v>
      </c>
      <c r="B3433" s="34">
        <v>35965</v>
      </c>
      <c r="C3433" s="28">
        <v>660</v>
      </c>
      <c r="D3433" s="28">
        <v>47</v>
      </c>
      <c r="E3433" s="28">
        <v>45</v>
      </c>
      <c r="F3433" s="29" t="s">
        <v>220</v>
      </c>
      <c r="G3433" s="29" t="s">
        <v>6616</v>
      </c>
      <c r="H3433" s="28">
        <v>760</v>
      </c>
      <c r="I3433" s="29" t="s">
        <v>5805</v>
      </c>
      <c r="J3433" s="33" t="s">
        <v>6620</v>
      </c>
      <c r="K3433" s="29" t="s">
        <v>178</v>
      </c>
      <c r="L3433" s="29" t="s">
        <v>6619</v>
      </c>
      <c r="M3433" s="29" t="s">
        <v>270</v>
      </c>
      <c r="N3433" s="28">
        <v>470585.5</v>
      </c>
      <c r="O3433" s="28">
        <v>6186724</v>
      </c>
      <c r="P3433" s="29" t="s">
        <v>6618</v>
      </c>
      <c r="Q3433" s="32" t="s">
        <v>174</v>
      </c>
      <c r="R3433" s="19"/>
      <c r="S3433" s="19"/>
      <c r="T3433" s="19"/>
      <c r="U3433" s="19"/>
      <c r="V3433" s="19"/>
      <c r="W3433" s="19"/>
      <c r="X3433" s="19"/>
      <c r="Y3433" s="19"/>
      <c r="Z3433" s="19"/>
      <c r="AA3433" s="19"/>
      <c r="AB3433" s="19"/>
      <c r="AC3433" s="19"/>
      <c r="AD3433" s="19"/>
      <c r="AE3433" s="19"/>
      <c r="AF3433" s="19"/>
      <c r="AG3433" s="19"/>
      <c r="AH3433" s="19"/>
      <c r="AI3433" s="19"/>
      <c r="AJ3433" s="19"/>
      <c r="AK3433" s="19"/>
      <c r="AL3433" s="19"/>
      <c r="AM3433" s="31">
        <v>743250</v>
      </c>
      <c r="AN3433" s="31">
        <v>1241330</v>
      </c>
      <c r="AO3433" s="31">
        <v>1418299</v>
      </c>
      <c r="AP3433" s="31">
        <v>1037151.25</v>
      </c>
      <c r="AQ3433" s="31">
        <v>1164800.5</v>
      </c>
      <c r="AR3433" s="31">
        <v>1052355.25</v>
      </c>
      <c r="AS3433" s="31">
        <v>1180824.5</v>
      </c>
      <c r="AT3433" s="31">
        <v>1170949</v>
      </c>
      <c r="AU3433" s="31">
        <v>1059995.5078125</v>
      </c>
      <c r="AV3433" s="31">
        <v>1345184.9765625</v>
      </c>
      <c r="AW3433" s="31">
        <v>1201213.1953125</v>
      </c>
      <c r="AX3433" s="31">
        <v>104711.6015625</v>
      </c>
      <c r="AY3433" s="31">
        <v>71000.5</v>
      </c>
      <c r="AZ3433" s="31">
        <v>175712.1015625</v>
      </c>
    </row>
    <row r="3434" spans="1:52" ht="15" customHeight="1">
      <c r="A3434" s="29" t="s">
        <v>6617</v>
      </c>
      <c r="B3434" s="34">
        <v>35972</v>
      </c>
      <c r="C3434" s="28">
        <v>600</v>
      </c>
      <c r="D3434" s="28">
        <v>44</v>
      </c>
      <c r="E3434" s="28">
        <v>45</v>
      </c>
      <c r="F3434" s="29" t="s">
        <v>220</v>
      </c>
      <c r="G3434" s="29" t="s">
        <v>2716</v>
      </c>
      <c r="H3434" s="28">
        <v>760</v>
      </c>
      <c r="I3434" s="29" t="s">
        <v>5805</v>
      </c>
      <c r="J3434" s="33" t="s">
        <v>6615</v>
      </c>
      <c r="K3434" s="29" t="s">
        <v>178</v>
      </c>
      <c r="L3434" s="29" t="s">
        <v>6611</v>
      </c>
      <c r="M3434" s="29" t="s">
        <v>527</v>
      </c>
      <c r="N3434" s="28">
        <v>454716.4</v>
      </c>
      <c r="O3434" s="28">
        <v>6184628</v>
      </c>
      <c r="P3434" s="29" t="s">
        <v>6614</v>
      </c>
      <c r="Q3434" s="32" t="s">
        <v>174</v>
      </c>
      <c r="R3434" s="19"/>
      <c r="S3434" s="19"/>
      <c r="T3434" s="19"/>
      <c r="U3434" s="19"/>
      <c r="V3434" s="19"/>
      <c r="W3434" s="19"/>
      <c r="X3434" s="19"/>
      <c r="Y3434" s="19"/>
      <c r="Z3434" s="19"/>
      <c r="AA3434" s="19"/>
      <c r="AB3434" s="19"/>
      <c r="AC3434" s="19"/>
      <c r="AD3434" s="19"/>
      <c r="AE3434" s="19"/>
      <c r="AF3434" s="19"/>
      <c r="AG3434" s="19"/>
      <c r="AH3434" s="19"/>
      <c r="AI3434" s="19"/>
      <c r="AJ3434" s="19"/>
      <c r="AK3434" s="19"/>
      <c r="AL3434" s="19"/>
      <c r="AM3434" s="31">
        <v>763750</v>
      </c>
      <c r="AN3434" s="31">
        <v>1279736</v>
      </c>
      <c r="AO3434" s="31">
        <v>1390988</v>
      </c>
      <c r="AP3434" s="31">
        <v>1131021.5</v>
      </c>
      <c r="AQ3434" s="31">
        <v>1216757.5</v>
      </c>
      <c r="AR3434" s="31">
        <v>1043033.5</v>
      </c>
      <c r="AS3434" s="31">
        <v>1231429.25</v>
      </c>
      <c r="AT3434" s="31">
        <v>1224506.25</v>
      </c>
      <c r="AU3434" s="31">
        <v>1127231.75</v>
      </c>
      <c r="AV3434" s="31">
        <v>1371077.5</v>
      </c>
      <c r="AW3434" s="31">
        <v>1265977.25</v>
      </c>
      <c r="AX3434" s="31">
        <v>114155</v>
      </c>
      <c r="AY3434" s="31">
        <v>67731</v>
      </c>
      <c r="AZ3434" s="31">
        <v>181886</v>
      </c>
    </row>
    <row r="3435" spans="1:52" ht="15" customHeight="1">
      <c r="A3435" s="29" t="s">
        <v>6613</v>
      </c>
      <c r="B3435" s="34">
        <v>35972</v>
      </c>
      <c r="C3435" s="28">
        <v>600</v>
      </c>
      <c r="D3435" s="28">
        <v>44</v>
      </c>
      <c r="E3435" s="28">
        <v>45</v>
      </c>
      <c r="F3435" s="29" t="s">
        <v>220</v>
      </c>
      <c r="G3435" s="29" t="s">
        <v>2716</v>
      </c>
      <c r="H3435" s="28">
        <v>760</v>
      </c>
      <c r="I3435" s="29" t="s">
        <v>5805</v>
      </c>
      <c r="J3435" s="33" t="s">
        <v>6612</v>
      </c>
      <c r="K3435" s="29" t="s">
        <v>178</v>
      </c>
      <c r="L3435" s="29" t="s">
        <v>6611</v>
      </c>
      <c r="M3435" s="29" t="s">
        <v>745</v>
      </c>
      <c r="N3435" s="28">
        <v>454503.5</v>
      </c>
      <c r="O3435" s="28">
        <v>6184213</v>
      </c>
      <c r="P3435" s="29" t="s">
        <v>6610</v>
      </c>
      <c r="Q3435" s="32" t="s">
        <v>174</v>
      </c>
      <c r="R3435" s="19"/>
      <c r="S3435" s="19"/>
      <c r="T3435" s="19"/>
      <c r="U3435" s="19"/>
      <c r="V3435" s="19"/>
      <c r="W3435" s="19"/>
      <c r="X3435" s="19"/>
      <c r="Y3435" s="19"/>
      <c r="Z3435" s="19"/>
      <c r="AA3435" s="19"/>
      <c r="AB3435" s="19"/>
      <c r="AC3435" s="19"/>
      <c r="AD3435" s="19"/>
      <c r="AE3435" s="19"/>
      <c r="AF3435" s="19"/>
      <c r="AG3435" s="19"/>
      <c r="AH3435" s="19"/>
      <c r="AI3435" s="19"/>
      <c r="AJ3435" s="19"/>
      <c r="AK3435" s="19"/>
      <c r="AL3435" s="19"/>
      <c r="AM3435" s="31">
        <v>817610</v>
      </c>
      <c r="AN3435" s="31">
        <v>1346879</v>
      </c>
      <c r="AO3435" s="31">
        <v>1486930</v>
      </c>
      <c r="AP3435" s="31">
        <v>1176418</v>
      </c>
      <c r="AQ3435" s="31">
        <v>1296764.5</v>
      </c>
      <c r="AR3435" s="31">
        <v>1103887</v>
      </c>
      <c r="AS3435" s="31">
        <v>1308722.25</v>
      </c>
      <c r="AT3435" s="31">
        <v>1285949</v>
      </c>
      <c r="AU3435" s="31">
        <v>1212289.5</v>
      </c>
      <c r="AV3435" s="31">
        <v>1457548.75</v>
      </c>
      <c r="AW3435" s="31">
        <v>1378532.5</v>
      </c>
      <c r="AX3435" s="31">
        <v>122900</v>
      </c>
      <c r="AY3435" s="31">
        <v>73611</v>
      </c>
      <c r="AZ3435" s="31">
        <v>196511</v>
      </c>
    </row>
    <row r="3436" spans="1:52" ht="15" customHeight="1">
      <c r="A3436" s="29" t="s">
        <v>6609</v>
      </c>
      <c r="B3436" s="34">
        <v>36192</v>
      </c>
      <c r="C3436" s="28">
        <v>660</v>
      </c>
      <c r="D3436" s="28">
        <v>44</v>
      </c>
      <c r="E3436" s="28">
        <v>45</v>
      </c>
      <c r="F3436" s="29" t="s">
        <v>220</v>
      </c>
      <c r="G3436" s="29" t="s">
        <v>2129</v>
      </c>
      <c r="H3436" s="28">
        <v>760</v>
      </c>
      <c r="I3436" s="29" t="s">
        <v>5805</v>
      </c>
      <c r="J3436" s="33" t="s">
        <v>6608</v>
      </c>
      <c r="K3436" s="29" t="s">
        <v>178</v>
      </c>
      <c r="L3436" s="29" t="s">
        <v>6602</v>
      </c>
      <c r="M3436" s="29" t="s">
        <v>929</v>
      </c>
      <c r="N3436" s="28">
        <v>473198.3</v>
      </c>
      <c r="O3436" s="28">
        <v>6191572</v>
      </c>
      <c r="P3436" s="29" t="s">
        <v>6607</v>
      </c>
      <c r="Q3436" s="32" t="s">
        <v>174</v>
      </c>
      <c r="R3436" s="19"/>
      <c r="S3436" s="19"/>
      <c r="T3436" s="19"/>
      <c r="U3436" s="19"/>
      <c r="V3436" s="19"/>
      <c r="W3436" s="19"/>
      <c r="X3436" s="19"/>
      <c r="Y3436" s="19"/>
      <c r="Z3436" s="19"/>
      <c r="AA3436" s="19"/>
      <c r="AB3436" s="19"/>
      <c r="AC3436" s="19"/>
      <c r="AD3436" s="19"/>
      <c r="AE3436" s="19"/>
      <c r="AF3436" s="19"/>
      <c r="AG3436" s="19"/>
      <c r="AH3436" s="19"/>
      <c r="AI3436" s="19"/>
      <c r="AJ3436" s="19"/>
      <c r="AK3436" s="19"/>
      <c r="AL3436" s="19"/>
      <c r="AM3436" s="19"/>
      <c r="AN3436" s="31">
        <v>1127061</v>
      </c>
      <c r="AO3436" s="31">
        <v>1513638</v>
      </c>
      <c r="AP3436" s="31">
        <v>1104379.5</v>
      </c>
      <c r="AQ3436" s="31">
        <v>1245127.5</v>
      </c>
      <c r="AR3436" s="31">
        <v>1131909.25</v>
      </c>
      <c r="AS3436" s="31">
        <v>1236757.5</v>
      </c>
      <c r="AT3436" s="31">
        <v>1265988</v>
      </c>
      <c r="AU3436" s="31">
        <v>1151207.953125</v>
      </c>
      <c r="AV3436" s="31">
        <v>1355187.984375</v>
      </c>
      <c r="AW3436" s="31">
        <v>1287218.390625</v>
      </c>
      <c r="AX3436" s="31">
        <v>120143.296875</v>
      </c>
      <c r="AY3436" s="31">
        <v>73835.8984375</v>
      </c>
      <c r="AZ3436" s="31">
        <v>193979.1953125</v>
      </c>
    </row>
    <row r="3437" spans="1:52" ht="15" customHeight="1">
      <c r="A3437" s="29" t="s">
        <v>6606</v>
      </c>
      <c r="B3437" s="34">
        <v>36136</v>
      </c>
      <c r="C3437" s="28">
        <v>660</v>
      </c>
      <c r="D3437" s="28">
        <v>44</v>
      </c>
      <c r="E3437" s="28">
        <v>45</v>
      </c>
      <c r="F3437" s="29" t="s">
        <v>220</v>
      </c>
      <c r="G3437" s="29" t="s">
        <v>2716</v>
      </c>
      <c r="H3437" s="28">
        <v>760</v>
      </c>
      <c r="I3437" s="29" t="s">
        <v>5805</v>
      </c>
      <c r="J3437" s="33" t="s">
        <v>6605</v>
      </c>
      <c r="K3437" s="29" t="s">
        <v>178</v>
      </c>
      <c r="L3437" s="29" t="s">
        <v>6602</v>
      </c>
      <c r="M3437" s="29" t="s">
        <v>929</v>
      </c>
      <c r="N3437" s="28">
        <v>473053.8</v>
      </c>
      <c r="O3437" s="28">
        <v>6191449</v>
      </c>
      <c r="P3437" s="29" t="s">
        <v>6601</v>
      </c>
      <c r="Q3437" s="32" t="s">
        <v>174</v>
      </c>
      <c r="R3437" s="19"/>
      <c r="S3437" s="19"/>
      <c r="T3437" s="19"/>
      <c r="U3437" s="19"/>
      <c r="V3437" s="19"/>
      <c r="W3437" s="19"/>
      <c r="X3437" s="19"/>
      <c r="Y3437" s="19"/>
      <c r="Z3437" s="19"/>
      <c r="AA3437" s="19"/>
      <c r="AB3437" s="19"/>
      <c r="AC3437" s="19"/>
      <c r="AD3437" s="19"/>
      <c r="AE3437" s="19"/>
      <c r="AF3437" s="19"/>
      <c r="AG3437" s="19"/>
      <c r="AH3437" s="19"/>
      <c r="AI3437" s="19"/>
      <c r="AJ3437" s="19"/>
      <c r="AK3437" s="19"/>
      <c r="AL3437" s="19"/>
      <c r="AM3437" s="31">
        <v>126960</v>
      </c>
      <c r="AN3437" s="31">
        <v>1356128.5</v>
      </c>
      <c r="AO3437" s="31">
        <v>1536714</v>
      </c>
      <c r="AP3437" s="31">
        <v>1175684.625</v>
      </c>
      <c r="AQ3437" s="31">
        <v>1285522.5</v>
      </c>
      <c r="AR3437" s="31">
        <v>1138830.375</v>
      </c>
      <c r="AS3437" s="31">
        <v>1261954.125</v>
      </c>
      <c r="AT3437" s="31">
        <v>1276302.25</v>
      </c>
      <c r="AU3437" s="31">
        <v>1191462.03125</v>
      </c>
      <c r="AV3437" s="31">
        <v>1442233.03515625</v>
      </c>
      <c r="AW3437" s="31">
        <v>1341605.1171875</v>
      </c>
      <c r="AX3437" s="31">
        <v>122556.3515625</v>
      </c>
      <c r="AY3437" s="31">
        <v>80107.8984375</v>
      </c>
      <c r="AZ3437" s="31">
        <v>202664.25</v>
      </c>
    </row>
    <row r="3438" spans="1:52" ht="15" customHeight="1">
      <c r="A3438" s="29" t="s">
        <v>6604</v>
      </c>
      <c r="B3438" s="34">
        <v>36136</v>
      </c>
      <c r="C3438" s="28">
        <v>660</v>
      </c>
      <c r="D3438" s="28">
        <v>44</v>
      </c>
      <c r="E3438" s="28">
        <v>45</v>
      </c>
      <c r="F3438" s="29" t="s">
        <v>220</v>
      </c>
      <c r="G3438" s="29" t="s">
        <v>2716</v>
      </c>
      <c r="H3438" s="28">
        <v>760</v>
      </c>
      <c r="I3438" s="29" t="s">
        <v>5805</v>
      </c>
      <c r="J3438" s="33" t="s">
        <v>6603</v>
      </c>
      <c r="K3438" s="29" t="s">
        <v>178</v>
      </c>
      <c r="L3438" s="29" t="s">
        <v>6602</v>
      </c>
      <c r="M3438" s="29" t="s">
        <v>929</v>
      </c>
      <c r="N3438" s="28">
        <v>472901.8</v>
      </c>
      <c r="O3438" s="28">
        <v>6191324</v>
      </c>
      <c r="P3438" s="29" t="s">
        <v>6601</v>
      </c>
      <c r="Q3438" s="32" t="s">
        <v>174</v>
      </c>
      <c r="R3438" s="19"/>
      <c r="S3438" s="19"/>
      <c r="T3438" s="19"/>
      <c r="U3438" s="19"/>
      <c r="V3438" s="19"/>
      <c r="W3438" s="19"/>
      <c r="X3438" s="19"/>
      <c r="Y3438" s="19"/>
      <c r="Z3438" s="19"/>
      <c r="AA3438" s="19"/>
      <c r="AB3438" s="19"/>
      <c r="AC3438" s="19"/>
      <c r="AD3438" s="19"/>
      <c r="AE3438" s="19"/>
      <c r="AF3438" s="19"/>
      <c r="AG3438" s="19"/>
      <c r="AH3438" s="19"/>
      <c r="AI3438" s="19"/>
      <c r="AJ3438" s="19"/>
      <c r="AK3438" s="19"/>
      <c r="AL3438" s="19"/>
      <c r="AM3438" s="31">
        <v>126960</v>
      </c>
      <c r="AN3438" s="31">
        <v>1356128.5</v>
      </c>
      <c r="AO3438" s="31">
        <v>1536714</v>
      </c>
      <c r="AP3438" s="31">
        <v>1175684.625</v>
      </c>
      <c r="AQ3438" s="31">
        <v>1285522.5</v>
      </c>
      <c r="AR3438" s="31">
        <v>1138830.375</v>
      </c>
      <c r="AS3438" s="31">
        <v>1261954.125</v>
      </c>
      <c r="AT3438" s="31">
        <v>1276302.25</v>
      </c>
      <c r="AU3438" s="31">
        <v>1191462.03125</v>
      </c>
      <c r="AV3438" s="31">
        <v>1442233.03515625</v>
      </c>
      <c r="AW3438" s="31">
        <v>1341605.1171875</v>
      </c>
      <c r="AX3438" s="31">
        <v>122556.3515625</v>
      </c>
      <c r="AY3438" s="31">
        <v>80107.8984375</v>
      </c>
      <c r="AZ3438" s="31">
        <v>202664.25</v>
      </c>
    </row>
    <row r="3439" spans="1:52" ht="15" customHeight="1">
      <c r="A3439" s="29" t="s">
        <v>6600</v>
      </c>
      <c r="B3439" s="34">
        <v>36361</v>
      </c>
      <c r="C3439" s="28">
        <v>600</v>
      </c>
      <c r="D3439" s="28">
        <v>47</v>
      </c>
      <c r="E3439" s="28">
        <v>45</v>
      </c>
      <c r="F3439" s="29" t="s">
        <v>220</v>
      </c>
      <c r="G3439" s="29" t="s">
        <v>2716</v>
      </c>
      <c r="H3439" s="28">
        <v>760</v>
      </c>
      <c r="I3439" s="29" t="s">
        <v>5805</v>
      </c>
      <c r="J3439" s="33" t="s">
        <v>6599</v>
      </c>
      <c r="K3439" s="29" t="s">
        <v>178</v>
      </c>
      <c r="L3439" s="29" t="s">
        <v>6596</v>
      </c>
      <c r="M3439" s="29" t="s">
        <v>807</v>
      </c>
      <c r="N3439" s="28">
        <v>454604.1</v>
      </c>
      <c r="O3439" s="28">
        <v>6184416</v>
      </c>
      <c r="P3439" s="29" t="s">
        <v>6595</v>
      </c>
      <c r="Q3439" s="32" t="s">
        <v>174</v>
      </c>
      <c r="R3439" s="19"/>
      <c r="S3439" s="19"/>
      <c r="T3439" s="19"/>
      <c r="U3439" s="19"/>
      <c r="V3439" s="19"/>
      <c r="W3439" s="19"/>
      <c r="X3439" s="19"/>
      <c r="Y3439" s="19"/>
      <c r="Z3439" s="19"/>
      <c r="AA3439" s="19"/>
      <c r="AB3439" s="19"/>
      <c r="AC3439" s="19"/>
      <c r="AD3439" s="19"/>
      <c r="AE3439" s="19"/>
      <c r="AF3439" s="19"/>
      <c r="AG3439" s="19"/>
      <c r="AH3439" s="19"/>
      <c r="AI3439" s="19"/>
      <c r="AJ3439" s="19"/>
      <c r="AK3439" s="19"/>
      <c r="AL3439" s="19"/>
      <c r="AM3439" s="19"/>
      <c r="AN3439" s="31">
        <v>580821</v>
      </c>
      <c r="AO3439" s="31">
        <v>1420538</v>
      </c>
      <c r="AP3439" s="31">
        <v>1169113.25</v>
      </c>
      <c r="AQ3439" s="31">
        <v>1247646.75</v>
      </c>
      <c r="AR3439" s="31">
        <v>1125823.25</v>
      </c>
      <c r="AS3439" s="31">
        <v>1296667.75</v>
      </c>
      <c r="AT3439" s="31">
        <v>1254902.125</v>
      </c>
      <c r="AU3439" s="31">
        <v>1124720.25</v>
      </c>
      <c r="AV3439" s="31">
        <v>1409369.125</v>
      </c>
      <c r="AW3439" s="31">
        <v>1333759.375</v>
      </c>
      <c r="AX3439" s="31">
        <v>122238.625</v>
      </c>
      <c r="AY3439" s="31">
        <v>69615.125</v>
      </c>
      <c r="AZ3439" s="31">
        <v>191853.75</v>
      </c>
    </row>
    <row r="3440" spans="1:52" ht="15" customHeight="1">
      <c r="A3440" s="29" t="s">
        <v>6598</v>
      </c>
      <c r="B3440" s="34">
        <v>36361</v>
      </c>
      <c r="C3440" s="28">
        <v>600</v>
      </c>
      <c r="D3440" s="28">
        <v>47</v>
      </c>
      <c r="E3440" s="28">
        <v>45</v>
      </c>
      <c r="F3440" s="29" t="s">
        <v>220</v>
      </c>
      <c r="G3440" s="29" t="s">
        <v>2716</v>
      </c>
      <c r="H3440" s="28">
        <v>760</v>
      </c>
      <c r="I3440" s="29" t="s">
        <v>5805</v>
      </c>
      <c r="J3440" s="33" t="s">
        <v>6597</v>
      </c>
      <c r="K3440" s="29" t="s">
        <v>178</v>
      </c>
      <c r="L3440" s="29" t="s">
        <v>6596</v>
      </c>
      <c r="M3440" s="29" t="s">
        <v>2255</v>
      </c>
      <c r="N3440" s="28">
        <v>454676.4</v>
      </c>
      <c r="O3440" s="28">
        <v>6184080</v>
      </c>
      <c r="P3440" s="29" t="s">
        <v>6595</v>
      </c>
      <c r="Q3440" s="32" t="s">
        <v>174</v>
      </c>
      <c r="R3440" s="19"/>
      <c r="S3440" s="19"/>
      <c r="T3440" s="19"/>
      <c r="U3440" s="19"/>
      <c r="V3440" s="19"/>
      <c r="W3440" s="19"/>
      <c r="X3440" s="19"/>
      <c r="Y3440" s="19"/>
      <c r="Z3440" s="19"/>
      <c r="AA3440" s="19"/>
      <c r="AB3440" s="19"/>
      <c r="AC3440" s="19"/>
      <c r="AD3440" s="19"/>
      <c r="AE3440" s="19"/>
      <c r="AF3440" s="19"/>
      <c r="AG3440" s="19"/>
      <c r="AH3440" s="19"/>
      <c r="AI3440" s="19"/>
      <c r="AJ3440" s="19"/>
      <c r="AK3440" s="19"/>
      <c r="AL3440" s="19"/>
      <c r="AM3440" s="19"/>
      <c r="AN3440" s="31">
        <v>580820</v>
      </c>
      <c r="AO3440" s="31">
        <v>1420539</v>
      </c>
      <c r="AP3440" s="31">
        <v>1169113.25</v>
      </c>
      <c r="AQ3440" s="31">
        <v>1247646.75</v>
      </c>
      <c r="AR3440" s="31">
        <v>1125823.25</v>
      </c>
      <c r="AS3440" s="31">
        <v>1296667.75</v>
      </c>
      <c r="AT3440" s="31">
        <v>1254902.125</v>
      </c>
      <c r="AU3440" s="31">
        <v>1124720.25</v>
      </c>
      <c r="AV3440" s="31">
        <v>1409369.125</v>
      </c>
      <c r="AW3440" s="31">
        <v>1333759.375</v>
      </c>
      <c r="AX3440" s="31">
        <v>122238.625</v>
      </c>
      <c r="AY3440" s="31">
        <v>69615.125</v>
      </c>
      <c r="AZ3440" s="31">
        <v>191853.75</v>
      </c>
    </row>
    <row r="3441" spans="1:52" ht="15" customHeight="1">
      <c r="A3441" s="29" t="s">
        <v>6594</v>
      </c>
      <c r="B3441" s="34">
        <v>31664</v>
      </c>
      <c r="C3441" s="28">
        <v>75</v>
      </c>
      <c r="D3441" s="28">
        <v>17</v>
      </c>
      <c r="E3441" s="28">
        <v>21</v>
      </c>
      <c r="F3441" s="29" t="s">
        <v>242</v>
      </c>
      <c r="G3441" s="29" t="s">
        <v>6424</v>
      </c>
      <c r="H3441" s="28">
        <v>760</v>
      </c>
      <c r="I3441" s="29" t="s">
        <v>5805</v>
      </c>
      <c r="J3441" s="33" t="s">
        <v>6593</v>
      </c>
      <c r="K3441" s="29" t="s">
        <v>178</v>
      </c>
      <c r="L3441" s="29" t="s">
        <v>5927</v>
      </c>
      <c r="M3441" s="29" t="s">
        <v>6571</v>
      </c>
      <c r="N3441" s="28">
        <v>457474.2</v>
      </c>
      <c r="O3441" s="28">
        <v>6207992</v>
      </c>
      <c r="P3441" s="29" t="s">
        <v>6527</v>
      </c>
      <c r="Q3441" s="32" t="s">
        <v>919</v>
      </c>
      <c r="R3441" s="19"/>
      <c r="S3441" s="19"/>
      <c r="T3441" s="19"/>
      <c r="U3441" s="19"/>
      <c r="V3441" s="19"/>
      <c r="W3441" s="19"/>
      <c r="X3441" s="19"/>
      <c r="Y3441" s="19"/>
      <c r="Z3441" s="19"/>
      <c r="AA3441" s="31">
        <v>41979</v>
      </c>
      <c r="AB3441" s="31">
        <v>148359</v>
      </c>
      <c r="AC3441" s="31">
        <v>162389</v>
      </c>
      <c r="AD3441" s="31">
        <v>170248</v>
      </c>
      <c r="AE3441" s="31">
        <v>173519</v>
      </c>
      <c r="AF3441" s="31">
        <v>159641</v>
      </c>
      <c r="AG3441" s="31">
        <v>154209</v>
      </c>
      <c r="AH3441" s="31">
        <v>162614</v>
      </c>
      <c r="AI3441" s="31">
        <v>167124</v>
      </c>
      <c r="AJ3441" s="31">
        <v>142777</v>
      </c>
      <c r="AK3441" s="31">
        <v>133463</v>
      </c>
      <c r="AL3441" s="31">
        <v>136836</v>
      </c>
      <c r="AM3441" s="31">
        <v>149297</v>
      </c>
      <c r="AN3441" s="31">
        <v>165144</v>
      </c>
      <c r="AO3441" s="31">
        <v>147529</v>
      </c>
      <c r="AP3441" s="31">
        <v>128181.1328125</v>
      </c>
      <c r="AQ3441" s="31">
        <v>139236.3984375</v>
      </c>
      <c r="AR3441" s="31">
        <v>126687.73193359375</v>
      </c>
      <c r="AS3441" s="31">
        <v>146297.6015625</v>
      </c>
      <c r="AT3441" s="31">
        <v>146909.2314453125</v>
      </c>
      <c r="AU3441" s="31">
        <v>133784.568359375</v>
      </c>
      <c r="AV3441" s="31">
        <v>142177.79736328125</v>
      </c>
      <c r="AW3441" s="31">
        <v>127288.6328125</v>
      </c>
      <c r="AX3441" s="31">
        <v>9416.966796875</v>
      </c>
      <c r="AY3441" s="31">
        <v>6269.7001953125</v>
      </c>
      <c r="AZ3441" s="31">
        <v>15686.6669921875</v>
      </c>
    </row>
    <row r="3442" spans="1:52" ht="15" customHeight="1">
      <c r="A3442" s="29" t="s">
        <v>6592</v>
      </c>
      <c r="B3442" s="34">
        <v>31664</v>
      </c>
      <c r="C3442" s="28">
        <v>75</v>
      </c>
      <c r="D3442" s="28">
        <v>17</v>
      </c>
      <c r="E3442" s="28">
        <v>21</v>
      </c>
      <c r="F3442" s="29" t="s">
        <v>242</v>
      </c>
      <c r="G3442" s="29" t="s">
        <v>6424</v>
      </c>
      <c r="H3442" s="28">
        <v>760</v>
      </c>
      <c r="I3442" s="29" t="s">
        <v>5805</v>
      </c>
      <c r="J3442" s="33" t="s">
        <v>6591</v>
      </c>
      <c r="K3442" s="29" t="s">
        <v>178</v>
      </c>
      <c r="L3442" s="29" t="s">
        <v>5927</v>
      </c>
      <c r="M3442" s="29" t="s">
        <v>6590</v>
      </c>
      <c r="N3442" s="28">
        <v>457457.6</v>
      </c>
      <c r="O3442" s="28">
        <v>6208090</v>
      </c>
      <c r="P3442" s="29" t="s">
        <v>6527</v>
      </c>
      <c r="Q3442" s="32" t="s">
        <v>919</v>
      </c>
      <c r="R3442" s="19"/>
      <c r="S3442" s="19"/>
      <c r="T3442" s="19"/>
      <c r="U3442" s="19"/>
      <c r="V3442" s="19"/>
      <c r="W3442" s="19"/>
      <c r="X3442" s="19"/>
      <c r="Y3442" s="19"/>
      <c r="Z3442" s="19"/>
      <c r="AA3442" s="31">
        <v>41979</v>
      </c>
      <c r="AB3442" s="31">
        <v>148359</v>
      </c>
      <c r="AC3442" s="31">
        <v>162389</v>
      </c>
      <c r="AD3442" s="31">
        <v>170248</v>
      </c>
      <c r="AE3442" s="31">
        <v>173519</v>
      </c>
      <c r="AF3442" s="31">
        <v>159641</v>
      </c>
      <c r="AG3442" s="31">
        <v>154209</v>
      </c>
      <c r="AH3442" s="31">
        <v>162614</v>
      </c>
      <c r="AI3442" s="31">
        <v>167124</v>
      </c>
      <c r="AJ3442" s="31">
        <v>142777</v>
      </c>
      <c r="AK3442" s="31">
        <v>133463</v>
      </c>
      <c r="AL3442" s="31">
        <v>136836</v>
      </c>
      <c r="AM3442" s="31">
        <v>149297</v>
      </c>
      <c r="AN3442" s="31">
        <v>165144</v>
      </c>
      <c r="AO3442" s="31">
        <v>147529</v>
      </c>
      <c r="AP3442" s="31">
        <v>128181.1328125</v>
      </c>
      <c r="AQ3442" s="31">
        <v>139236.3984375</v>
      </c>
      <c r="AR3442" s="31">
        <v>126687.73193359375</v>
      </c>
      <c r="AS3442" s="31">
        <v>146297.6015625</v>
      </c>
      <c r="AT3442" s="31">
        <v>146909.2314453125</v>
      </c>
      <c r="AU3442" s="31">
        <v>133784.568359375</v>
      </c>
      <c r="AV3442" s="31">
        <v>142177.79736328125</v>
      </c>
      <c r="AW3442" s="31">
        <v>127288.6328125</v>
      </c>
      <c r="AX3442" s="31">
        <v>9416.966796875</v>
      </c>
      <c r="AY3442" s="31">
        <v>6269.7001953125</v>
      </c>
      <c r="AZ3442" s="31">
        <v>15686.6669921875</v>
      </c>
    </row>
    <row r="3443" spans="1:52" ht="15" customHeight="1">
      <c r="A3443" s="29" t="s">
        <v>6589</v>
      </c>
      <c r="B3443" s="34">
        <v>31664</v>
      </c>
      <c r="C3443" s="28">
        <v>75</v>
      </c>
      <c r="D3443" s="28">
        <v>17</v>
      </c>
      <c r="E3443" s="28">
        <v>21</v>
      </c>
      <c r="F3443" s="29" t="s">
        <v>242</v>
      </c>
      <c r="G3443" s="29" t="s">
        <v>6424</v>
      </c>
      <c r="H3443" s="28">
        <v>760</v>
      </c>
      <c r="I3443" s="29" t="s">
        <v>5805</v>
      </c>
      <c r="J3443" s="33" t="s">
        <v>6588</v>
      </c>
      <c r="K3443" s="29" t="s">
        <v>178</v>
      </c>
      <c r="L3443" s="29" t="s">
        <v>5927</v>
      </c>
      <c r="M3443" s="29" t="s">
        <v>1180</v>
      </c>
      <c r="N3443" s="28">
        <v>457439.8</v>
      </c>
      <c r="O3443" s="28">
        <v>6208188</v>
      </c>
      <c r="P3443" s="29" t="s">
        <v>6527</v>
      </c>
      <c r="Q3443" s="32" t="s">
        <v>919</v>
      </c>
      <c r="R3443" s="19"/>
      <c r="S3443" s="19"/>
      <c r="T3443" s="19"/>
      <c r="U3443" s="19"/>
      <c r="V3443" s="19"/>
      <c r="W3443" s="19"/>
      <c r="X3443" s="19"/>
      <c r="Y3443" s="19"/>
      <c r="Z3443" s="19"/>
      <c r="AA3443" s="31">
        <v>41979</v>
      </c>
      <c r="AB3443" s="31">
        <v>148359</v>
      </c>
      <c r="AC3443" s="31">
        <v>162389</v>
      </c>
      <c r="AD3443" s="31">
        <v>170248</v>
      </c>
      <c r="AE3443" s="31">
        <v>173519</v>
      </c>
      <c r="AF3443" s="31">
        <v>159641</v>
      </c>
      <c r="AG3443" s="31">
        <v>154209</v>
      </c>
      <c r="AH3443" s="31">
        <v>162614</v>
      </c>
      <c r="AI3443" s="31">
        <v>167124</v>
      </c>
      <c r="AJ3443" s="31">
        <v>142777</v>
      </c>
      <c r="AK3443" s="31">
        <v>133463</v>
      </c>
      <c r="AL3443" s="31">
        <v>136836</v>
      </c>
      <c r="AM3443" s="31">
        <v>149297</v>
      </c>
      <c r="AN3443" s="31">
        <v>165144</v>
      </c>
      <c r="AO3443" s="31">
        <v>147529</v>
      </c>
      <c r="AP3443" s="31">
        <v>128181.1328125</v>
      </c>
      <c r="AQ3443" s="31">
        <v>139236.3984375</v>
      </c>
      <c r="AR3443" s="31">
        <v>126687.73193359375</v>
      </c>
      <c r="AS3443" s="31">
        <v>146297.6015625</v>
      </c>
      <c r="AT3443" s="31">
        <v>146909.2314453125</v>
      </c>
      <c r="AU3443" s="31">
        <v>133784.568359375</v>
      </c>
      <c r="AV3443" s="31">
        <v>142177.79736328125</v>
      </c>
      <c r="AW3443" s="31">
        <v>127288.6328125</v>
      </c>
      <c r="AX3443" s="31">
        <v>9416.966796875</v>
      </c>
      <c r="AY3443" s="31">
        <v>6269.7001953125</v>
      </c>
      <c r="AZ3443" s="31">
        <v>15686.6669921875</v>
      </c>
    </row>
    <row r="3444" spans="1:52" ht="15" customHeight="1">
      <c r="A3444" s="29" t="s">
        <v>6587</v>
      </c>
      <c r="B3444" s="34">
        <v>31664</v>
      </c>
      <c r="C3444" s="28">
        <v>75</v>
      </c>
      <c r="D3444" s="28">
        <v>17</v>
      </c>
      <c r="E3444" s="28">
        <v>21</v>
      </c>
      <c r="F3444" s="29" t="s">
        <v>242</v>
      </c>
      <c r="G3444" s="29" t="s">
        <v>6424</v>
      </c>
      <c r="H3444" s="28">
        <v>760</v>
      </c>
      <c r="I3444" s="29" t="s">
        <v>5805</v>
      </c>
      <c r="J3444" s="33" t="s">
        <v>6586</v>
      </c>
      <c r="K3444" s="29" t="s">
        <v>178</v>
      </c>
      <c r="L3444" s="29" t="s">
        <v>5927</v>
      </c>
      <c r="M3444" s="29" t="s">
        <v>6585</v>
      </c>
      <c r="N3444" s="28">
        <v>457423.4</v>
      </c>
      <c r="O3444" s="28">
        <v>6208287</v>
      </c>
      <c r="P3444" s="29" t="s">
        <v>6527</v>
      </c>
      <c r="Q3444" s="32" t="s">
        <v>919</v>
      </c>
      <c r="R3444" s="19"/>
      <c r="S3444" s="19"/>
      <c r="T3444" s="19"/>
      <c r="U3444" s="19"/>
      <c r="V3444" s="19"/>
      <c r="W3444" s="19"/>
      <c r="X3444" s="19"/>
      <c r="Y3444" s="19"/>
      <c r="Z3444" s="19"/>
      <c r="AA3444" s="31">
        <v>41979</v>
      </c>
      <c r="AB3444" s="31">
        <v>148359</v>
      </c>
      <c r="AC3444" s="31">
        <v>162389</v>
      </c>
      <c r="AD3444" s="31">
        <v>170248</v>
      </c>
      <c r="AE3444" s="31">
        <v>173519</v>
      </c>
      <c r="AF3444" s="31">
        <v>159641</v>
      </c>
      <c r="AG3444" s="31">
        <v>154209</v>
      </c>
      <c r="AH3444" s="31">
        <v>162614</v>
      </c>
      <c r="AI3444" s="31">
        <v>167124</v>
      </c>
      <c r="AJ3444" s="31">
        <v>142777</v>
      </c>
      <c r="AK3444" s="31">
        <v>133463</v>
      </c>
      <c r="AL3444" s="31">
        <v>136836</v>
      </c>
      <c r="AM3444" s="31">
        <v>149297</v>
      </c>
      <c r="AN3444" s="31">
        <v>165144</v>
      </c>
      <c r="AO3444" s="31">
        <v>147529</v>
      </c>
      <c r="AP3444" s="31">
        <v>128181.1328125</v>
      </c>
      <c r="AQ3444" s="31">
        <v>139236.3984375</v>
      </c>
      <c r="AR3444" s="31">
        <v>126687.73193359375</v>
      </c>
      <c r="AS3444" s="31">
        <v>146297.6015625</v>
      </c>
      <c r="AT3444" s="31">
        <v>146909.2314453125</v>
      </c>
      <c r="AU3444" s="31">
        <v>133784.568359375</v>
      </c>
      <c r="AV3444" s="31">
        <v>142177.79736328125</v>
      </c>
      <c r="AW3444" s="31">
        <v>127288.6328125</v>
      </c>
      <c r="AX3444" s="31">
        <v>9416.966796875</v>
      </c>
      <c r="AY3444" s="31">
        <v>6269.7001953125</v>
      </c>
      <c r="AZ3444" s="31">
        <v>15686.6669921875</v>
      </c>
    </row>
    <row r="3445" spans="1:52" ht="15" customHeight="1">
      <c r="A3445" s="29" t="s">
        <v>6584</v>
      </c>
      <c r="B3445" s="34">
        <v>31664</v>
      </c>
      <c r="C3445" s="28">
        <v>75</v>
      </c>
      <c r="D3445" s="28">
        <v>17</v>
      </c>
      <c r="E3445" s="28">
        <v>21</v>
      </c>
      <c r="F3445" s="29" t="s">
        <v>242</v>
      </c>
      <c r="G3445" s="29" t="s">
        <v>6424</v>
      </c>
      <c r="H3445" s="28">
        <v>760</v>
      </c>
      <c r="I3445" s="29" t="s">
        <v>5805</v>
      </c>
      <c r="J3445" s="33" t="s">
        <v>6583</v>
      </c>
      <c r="K3445" s="29" t="s">
        <v>178</v>
      </c>
      <c r="L3445" s="29" t="s">
        <v>5927</v>
      </c>
      <c r="M3445" s="29" t="s">
        <v>6582</v>
      </c>
      <c r="N3445" s="28">
        <v>457404.9</v>
      </c>
      <c r="O3445" s="28">
        <v>6208385</v>
      </c>
      <c r="P3445" s="29" t="s">
        <v>6527</v>
      </c>
      <c r="Q3445" s="32" t="s">
        <v>919</v>
      </c>
      <c r="R3445" s="19"/>
      <c r="S3445" s="19"/>
      <c r="T3445" s="19"/>
      <c r="U3445" s="19"/>
      <c r="V3445" s="19"/>
      <c r="W3445" s="19"/>
      <c r="X3445" s="19"/>
      <c r="Y3445" s="19"/>
      <c r="Z3445" s="19"/>
      <c r="AA3445" s="31">
        <v>41979</v>
      </c>
      <c r="AB3445" s="31">
        <v>148359</v>
      </c>
      <c r="AC3445" s="31">
        <v>162389</v>
      </c>
      <c r="AD3445" s="31">
        <v>170248</v>
      </c>
      <c r="AE3445" s="31">
        <v>173519</v>
      </c>
      <c r="AF3445" s="31">
        <v>159641</v>
      </c>
      <c r="AG3445" s="31">
        <v>154209</v>
      </c>
      <c r="AH3445" s="31">
        <v>162614</v>
      </c>
      <c r="AI3445" s="31">
        <v>167124</v>
      </c>
      <c r="AJ3445" s="31">
        <v>142777</v>
      </c>
      <c r="AK3445" s="31">
        <v>133463</v>
      </c>
      <c r="AL3445" s="31">
        <v>136836</v>
      </c>
      <c r="AM3445" s="31">
        <v>149297</v>
      </c>
      <c r="AN3445" s="31">
        <v>165144</v>
      </c>
      <c r="AO3445" s="31">
        <v>147529</v>
      </c>
      <c r="AP3445" s="31">
        <v>128181.1328125</v>
      </c>
      <c r="AQ3445" s="31">
        <v>139236.3984375</v>
      </c>
      <c r="AR3445" s="31">
        <v>126687.73193359375</v>
      </c>
      <c r="AS3445" s="31">
        <v>146297.6015625</v>
      </c>
      <c r="AT3445" s="31">
        <v>146909.2314453125</v>
      </c>
      <c r="AU3445" s="31">
        <v>133784.568359375</v>
      </c>
      <c r="AV3445" s="31">
        <v>142177.79736328125</v>
      </c>
      <c r="AW3445" s="31">
        <v>127288.6328125</v>
      </c>
      <c r="AX3445" s="31">
        <v>9416.966796875</v>
      </c>
      <c r="AY3445" s="31">
        <v>6269.7001953125</v>
      </c>
      <c r="AZ3445" s="31">
        <v>15686.6669921875</v>
      </c>
    </row>
    <row r="3446" spans="1:52" ht="15" customHeight="1">
      <c r="A3446" s="29" t="s">
        <v>6581</v>
      </c>
      <c r="B3446" s="34">
        <v>31664</v>
      </c>
      <c r="C3446" s="28">
        <v>75</v>
      </c>
      <c r="D3446" s="28">
        <v>17</v>
      </c>
      <c r="E3446" s="28">
        <v>21</v>
      </c>
      <c r="F3446" s="29" t="s">
        <v>242</v>
      </c>
      <c r="G3446" s="29" t="s">
        <v>6424</v>
      </c>
      <c r="H3446" s="28">
        <v>760</v>
      </c>
      <c r="I3446" s="29" t="s">
        <v>5805</v>
      </c>
      <c r="J3446" s="33" t="s">
        <v>6580</v>
      </c>
      <c r="K3446" s="29" t="s">
        <v>178</v>
      </c>
      <c r="L3446" s="29" t="s">
        <v>5927</v>
      </c>
      <c r="M3446" s="29" t="s">
        <v>799</v>
      </c>
      <c r="N3446" s="28">
        <v>457509.4</v>
      </c>
      <c r="O3446" s="28">
        <v>6208660</v>
      </c>
      <c r="P3446" s="29" t="s">
        <v>6527</v>
      </c>
      <c r="Q3446" s="32" t="s">
        <v>919</v>
      </c>
      <c r="R3446" s="19"/>
      <c r="S3446" s="19"/>
      <c r="T3446" s="19"/>
      <c r="U3446" s="19"/>
      <c r="V3446" s="19"/>
      <c r="W3446" s="19"/>
      <c r="X3446" s="19"/>
      <c r="Y3446" s="19"/>
      <c r="Z3446" s="19"/>
      <c r="AA3446" s="31">
        <v>41979</v>
      </c>
      <c r="AB3446" s="31">
        <v>148359</v>
      </c>
      <c r="AC3446" s="31">
        <v>162389</v>
      </c>
      <c r="AD3446" s="31">
        <v>170248</v>
      </c>
      <c r="AE3446" s="31">
        <v>173519</v>
      </c>
      <c r="AF3446" s="31">
        <v>159641</v>
      </c>
      <c r="AG3446" s="31">
        <v>154209</v>
      </c>
      <c r="AH3446" s="31">
        <v>162614</v>
      </c>
      <c r="AI3446" s="31">
        <v>167124</v>
      </c>
      <c r="AJ3446" s="31">
        <v>142777</v>
      </c>
      <c r="AK3446" s="31">
        <v>133463</v>
      </c>
      <c r="AL3446" s="31">
        <v>136836</v>
      </c>
      <c r="AM3446" s="31">
        <v>149297</v>
      </c>
      <c r="AN3446" s="31">
        <v>165144</v>
      </c>
      <c r="AO3446" s="31">
        <v>147529</v>
      </c>
      <c r="AP3446" s="31">
        <v>128181.1328125</v>
      </c>
      <c r="AQ3446" s="31">
        <v>139236.3984375</v>
      </c>
      <c r="AR3446" s="31">
        <v>126687.73193359375</v>
      </c>
      <c r="AS3446" s="31">
        <v>146297.6015625</v>
      </c>
      <c r="AT3446" s="31">
        <v>146909.2314453125</v>
      </c>
      <c r="AU3446" s="31">
        <v>133784.568359375</v>
      </c>
      <c r="AV3446" s="31">
        <v>142177.79736328125</v>
      </c>
      <c r="AW3446" s="31">
        <v>127288.6328125</v>
      </c>
      <c r="AX3446" s="31">
        <v>9416.966796875</v>
      </c>
      <c r="AY3446" s="31">
        <v>6269.7001953125</v>
      </c>
      <c r="AZ3446" s="31">
        <v>15686.6669921875</v>
      </c>
    </row>
    <row r="3447" spans="1:52" ht="15" customHeight="1">
      <c r="A3447" s="29" t="s">
        <v>6579</v>
      </c>
      <c r="B3447" s="34">
        <v>31664</v>
      </c>
      <c r="C3447" s="28">
        <v>75</v>
      </c>
      <c r="D3447" s="28">
        <v>17</v>
      </c>
      <c r="E3447" s="28">
        <v>21</v>
      </c>
      <c r="F3447" s="29" t="s">
        <v>242</v>
      </c>
      <c r="G3447" s="29" t="s">
        <v>6424</v>
      </c>
      <c r="H3447" s="28">
        <v>760</v>
      </c>
      <c r="I3447" s="29" t="s">
        <v>5805</v>
      </c>
      <c r="J3447" s="33" t="s">
        <v>6578</v>
      </c>
      <c r="K3447" s="29" t="s">
        <v>178</v>
      </c>
      <c r="L3447" s="29" t="s">
        <v>5927</v>
      </c>
      <c r="M3447" s="29" t="s">
        <v>799</v>
      </c>
      <c r="N3447" s="28">
        <v>457526.4</v>
      </c>
      <c r="O3447" s="28">
        <v>6208561</v>
      </c>
      <c r="P3447" s="29" t="s">
        <v>6527</v>
      </c>
      <c r="Q3447" s="32" t="s">
        <v>919</v>
      </c>
      <c r="R3447" s="19"/>
      <c r="S3447" s="19"/>
      <c r="T3447" s="19"/>
      <c r="U3447" s="19"/>
      <c r="V3447" s="19"/>
      <c r="W3447" s="19"/>
      <c r="X3447" s="19"/>
      <c r="Y3447" s="19"/>
      <c r="Z3447" s="19"/>
      <c r="AA3447" s="31">
        <v>41979</v>
      </c>
      <c r="AB3447" s="31">
        <v>148359</v>
      </c>
      <c r="AC3447" s="31">
        <v>162389</v>
      </c>
      <c r="AD3447" s="31">
        <v>170248</v>
      </c>
      <c r="AE3447" s="31">
        <v>173519</v>
      </c>
      <c r="AF3447" s="31">
        <v>159641</v>
      </c>
      <c r="AG3447" s="31">
        <v>154209</v>
      </c>
      <c r="AH3447" s="31">
        <v>162614</v>
      </c>
      <c r="AI3447" s="31">
        <v>167124</v>
      </c>
      <c r="AJ3447" s="31">
        <v>142777</v>
      </c>
      <c r="AK3447" s="31">
        <v>133463</v>
      </c>
      <c r="AL3447" s="31">
        <v>136836</v>
      </c>
      <c r="AM3447" s="31">
        <v>149297</v>
      </c>
      <c r="AN3447" s="31">
        <v>165144</v>
      </c>
      <c r="AO3447" s="31">
        <v>147529</v>
      </c>
      <c r="AP3447" s="31">
        <v>128181.1328125</v>
      </c>
      <c r="AQ3447" s="31">
        <v>139236.3984375</v>
      </c>
      <c r="AR3447" s="31">
        <v>126687.73193359375</v>
      </c>
      <c r="AS3447" s="31">
        <v>146297.6015625</v>
      </c>
      <c r="AT3447" s="31">
        <v>146909.2314453125</v>
      </c>
      <c r="AU3447" s="31">
        <v>133784.568359375</v>
      </c>
      <c r="AV3447" s="31">
        <v>142177.79736328125</v>
      </c>
      <c r="AW3447" s="31">
        <v>127288.6328125</v>
      </c>
      <c r="AX3447" s="31">
        <v>9416.966796875</v>
      </c>
      <c r="AY3447" s="31">
        <v>6269.7001953125</v>
      </c>
      <c r="AZ3447" s="31">
        <v>15686.6669921875</v>
      </c>
    </row>
    <row r="3448" spans="1:52" ht="15" customHeight="1">
      <c r="A3448" s="29" t="s">
        <v>6577</v>
      </c>
      <c r="B3448" s="34">
        <v>31664</v>
      </c>
      <c r="C3448" s="28">
        <v>75</v>
      </c>
      <c r="D3448" s="28">
        <v>17</v>
      </c>
      <c r="E3448" s="28">
        <v>21</v>
      </c>
      <c r="F3448" s="29" t="s">
        <v>242</v>
      </c>
      <c r="G3448" s="29" t="s">
        <v>6424</v>
      </c>
      <c r="H3448" s="28">
        <v>760</v>
      </c>
      <c r="I3448" s="29" t="s">
        <v>5805</v>
      </c>
      <c r="J3448" s="33" t="s">
        <v>6576</v>
      </c>
      <c r="K3448" s="29" t="s">
        <v>178</v>
      </c>
      <c r="L3448" s="29" t="s">
        <v>5927</v>
      </c>
      <c r="M3448" s="29" t="s">
        <v>1535</v>
      </c>
      <c r="N3448" s="28">
        <v>457561.7</v>
      </c>
      <c r="O3448" s="28">
        <v>6208358</v>
      </c>
      <c r="P3448" s="29" t="s">
        <v>6527</v>
      </c>
      <c r="Q3448" s="32" t="s">
        <v>919</v>
      </c>
      <c r="R3448" s="19"/>
      <c r="S3448" s="19"/>
      <c r="T3448" s="19"/>
      <c r="U3448" s="19"/>
      <c r="V3448" s="19"/>
      <c r="W3448" s="19"/>
      <c r="X3448" s="19"/>
      <c r="Y3448" s="19"/>
      <c r="Z3448" s="19"/>
      <c r="AA3448" s="31">
        <v>41979</v>
      </c>
      <c r="AB3448" s="31">
        <v>148359</v>
      </c>
      <c r="AC3448" s="31">
        <v>162389</v>
      </c>
      <c r="AD3448" s="31">
        <v>170248</v>
      </c>
      <c r="AE3448" s="31">
        <v>173519</v>
      </c>
      <c r="AF3448" s="31">
        <v>159641</v>
      </c>
      <c r="AG3448" s="31">
        <v>154209</v>
      </c>
      <c r="AH3448" s="31">
        <v>162614</v>
      </c>
      <c r="AI3448" s="31">
        <v>167124</v>
      </c>
      <c r="AJ3448" s="31">
        <v>142777</v>
      </c>
      <c r="AK3448" s="31">
        <v>133463</v>
      </c>
      <c r="AL3448" s="31">
        <v>136836</v>
      </c>
      <c r="AM3448" s="31">
        <v>149297</v>
      </c>
      <c r="AN3448" s="31">
        <v>165144</v>
      </c>
      <c r="AO3448" s="31">
        <v>147529</v>
      </c>
      <c r="AP3448" s="31">
        <v>128181.1328125</v>
      </c>
      <c r="AQ3448" s="31">
        <v>139236.3984375</v>
      </c>
      <c r="AR3448" s="31">
        <v>126687.73193359375</v>
      </c>
      <c r="AS3448" s="31">
        <v>146297.6015625</v>
      </c>
      <c r="AT3448" s="31">
        <v>146909.2314453125</v>
      </c>
      <c r="AU3448" s="31">
        <v>133784.568359375</v>
      </c>
      <c r="AV3448" s="31">
        <v>142177.79736328125</v>
      </c>
      <c r="AW3448" s="31">
        <v>127288.6328125</v>
      </c>
      <c r="AX3448" s="31">
        <v>9416.966796875</v>
      </c>
      <c r="AY3448" s="31">
        <v>6269.7001953125</v>
      </c>
      <c r="AZ3448" s="31">
        <v>15686.6669921875</v>
      </c>
    </row>
    <row r="3449" spans="1:52" ht="15" customHeight="1">
      <c r="A3449" s="29" t="s">
        <v>6575</v>
      </c>
      <c r="B3449" s="34">
        <v>31664</v>
      </c>
      <c r="C3449" s="28">
        <v>75</v>
      </c>
      <c r="D3449" s="28">
        <v>17</v>
      </c>
      <c r="E3449" s="28">
        <v>21</v>
      </c>
      <c r="F3449" s="29" t="s">
        <v>242</v>
      </c>
      <c r="G3449" s="29" t="s">
        <v>6424</v>
      </c>
      <c r="H3449" s="28">
        <v>760</v>
      </c>
      <c r="I3449" s="29" t="s">
        <v>5805</v>
      </c>
      <c r="J3449" s="33" t="s">
        <v>6574</v>
      </c>
      <c r="K3449" s="29" t="s">
        <v>178</v>
      </c>
      <c r="L3449" s="29" t="s">
        <v>5927</v>
      </c>
      <c r="M3449" s="29" t="s">
        <v>1535</v>
      </c>
      <c r="N3449" s="28">
        <v>457578</v>
      </c>
      <c r="O3449" s="28">
        <v>6208265</v>
      </c>
      <c r="P3449" s="29" t="s">
        <v>6527</v>
      </c>
      <c r="Q3449" s="32" t="s">
        <v>919</v>
      </c>
      <c r="R3449" s="19"/>
      <c r="S3449" s="19"/>
      <c r="T3449" s="19"/>
      <c r="U3449" s="19"/>
      <c r="V3449" s="19"/>
      <c r="W3449" s="19"/>
      <c r="X3449" s="19"/>
      <c r="Y3449" s="19"/>
      <c r="Z3449" s="19"/>
      <c r="AA3449" s="31">
        <v>41979</v>
      </c>
      <c r="AB3449" s="31">
        <v>148359</v>
      </c>
      <c r="AC3449" s="31">
        <v>162389</v>
      </c>
      <c r="AD3449" s="31">
        <v>170248</v>
      </c>
      <c r="AE3449" s="31">
        <v>173519</v>
      </c>
      <c r="AF3449" s="31">
        <v>159641</v>
      </c>
      <c r="AG3449" s="31">
        <v>154209</v>
      </c>
      <c r="AH3449" s="31">
        <v>162614</v>
      </c>
      <c r="AI3449" s="31">
        <v>167124</v>
      </c>
      <c r="AJ3449" s="31">
        <v>142777</v>
      </c>
      <c r="AK3449" s="31">
        <v>133463</v>
      </c>
      <c r="AL3449" s="31">
        <v>136836</v>
      </c>
      <c r="AM3449" s="31">
        <v>149297</v>
      </c>
      <c r="AN3449" s="31">
        <v>165144</v>
      </c>
      <c r="AO3449" s="31">
        <v>147529</v>
      </c>
      <c r="AP3449" s="31">
        <v>128181.1328125</v>
      </c>
      <c r="AQ3449" s="31">
        <v>139236.3984375</v>
      </c>
      <c r="AR3449" s="31">
        <v>126687.73193359375</v>
      </c>
      <c r="AS3449" s="31">
        <v>146297.6015625</v>
      </c>
      <c r="AT3449" s="31">
        <v>146909.2314453125</v>
      </c>
      <c r="AU3449" s="31">
        <v>133784.568359375</v>
      </c>
      <c r="AV3449" s="31">
        <v>142177.79736328125</v>
      </c>
      <c r="AW3449" s="31">
        <v>127288.6328125</v>
      </c>
      <c r="AX3449" s="31">
        <v>9416.966796875</v>
      </c>
      <c r="AY3449" s="31">
        <v>6269.7001953125</v>
      </c>
      <c r="AZ3449" s="31">
        <v>15686.6669921875</v>
      </c>
    </row>
    <row r="3450" spans="1:52" ht="15" customHeight="1">
      <c r="A3450" s="29" t="s">
        <v>6573</v>
      </c>
      <c r="B3450" s="34">
        <v>31664</v>
      </c>
      <c r="C3450" s="28">
        <v>75</v>
      </c>
      <c r="D3450" s="28">
        <v>17</v>
      </c>
      <c r="E3450" s="28">
        <v>21</v>
      </c>
      <c r="F3450" s="29" t="s">
        <v>242</v>
      </c>
      <c r="G3450" s="29" t="s">
        <v>6424</v>
      </c>
      <c r="H3450" s="28">
        <v>760</v>
      </c>
      <c r="I3450" s="29" t="s">
        <v>5805</v>
      </c>
      <c r="J3450" s="33" t="s">
        <v>6572</v>
      </c>
      <c r="K3450" s="29" t="s">
        <v>178</v>
      </c>
      <c r="L3450" s="29" t="s">
        <v>5927</v>
      </c>
      <c r="M3450" s="29" t="s">
        <v>6571</v>
      </c>
      <c r="N3450" s="28">
        <v>457595.6</v>
      </c>
      <c r="O3450" s="28">
        <v>6208167</v>
      </c>
      <c r="P3450" s="29" t="s">
        <v>6527</v>
      </c>
      <c r="Q3450" s="32" t="s">
        <v>919</v>
      </c>
      <c r="R3450" s="19"/>
      <c r="S3450" s="19"/>
      <c r="T3450" s="19"/>
      <c r="U3450" s="19"/>
      <c r="V3450" s="19"/>
      <c r="W3450" s="19"/>
      <c r="X3450" s="19"/>
      <c r="Y3450" s="19"/>
      <c r="Z3450" s="19"/>
      <c r="AA3450" s="31">
        <v>41979</v>
      </c>
      <c r="AB3450" s="31">
        <v>148359</v>
      </c>
      <c r="AC3450" s="31">
        <v>162389</v>
      </c>
      <c r="AD3450" s="31">
        <v>170248</v>
      </c>
      <c r="AE3450" s="31">
        <v>173519</v>
      </c>
      <c r="AF3450" s="31">
        <v>159641</v>
      </c>
      <c r="AG3450" s="31">
        <v>154209</v>
      </c>
      <c r="AH3450" s="31">
        <v>162614</v>
      </c>
      <c r="AI3450" s="31">
        <v>167124</v>
      </c>
      <c r="AJ3450" s="31">
        <v>142777</v>
      </c>
      <c r="AK3450" s="31">
        <v>133463</v>
      </c>
      <c r="AL3450" s="31">
        <v>136836</v>
      </c>
      <c r="AM3450" s="31">
        <v>149297</v>
      </c>
      <c r="AN3450" s="31">
        <v>165144</v>
      </c>
      <c r="AO3450" s="31">
        <v>147529</v>
      </c>
      <c r="AP3450" s="31">
        <v>128181.1328125</v>
      </c>
      <c r="AQ3450" s="31">
        <v>139236.3984375</v>
      </c>
      <c r="AR3450" s="31">
        <v>126687.73193359375</v>
      </c>
      <c r="AS3450" s="31">
        <v>146297.6015625</v>
      </c>
      <c r="AT3450" s="31">
        <v>146909.2314453125</v>
      </c>
      <c r="AU3450" s="31">
        <v>133784.568359375</v>
      </c>
      <c r="AV3450" s="31">
        <v>142177.79736328125</v>
      </c>
      <c r="AW3450" s="31">
        <v>127288.6328125</v>
      </c>
      <c r="AX3450" s="31">
        <v>9416.966796875</v>
      </c>
      <c r="AY3450" s="31">
        <v>6269.7001953125</v>
      </c>
      <c r="AZ3450" s="31">
        <v>15686.6669921875</v>
      </c>
    </row>
    <row r="3451" spans="1:52" ht="15" customHeight="1">
      <c r="A3451" s="29" t="s">
        <v>6570</v>
      </c>
      <c r="B3451" s="34">
        <v>31664</v>
      </c>
      <c r="C3451" s="28">
        <v>75</v>
      </c>
      <c r="D3451" s="28">
        <v>17</v>
      </c>
      <c r="E3451" s="28">
        <v>21</v>
      </c>
      <c r="F3451" s="29" t="s">
        <v>242</v>
      </c>
      <c r="G3451" s="29" t="s">
        <v>6424</v>
      </c>
      <c r="H3451" s="28">
        <v>760</v>
      </c>
      <c r="I3451" s="29" t="s">
        <v>5805</v>
      </c>
      <c r="J3451" s="33" t="s">
        <v>6569</v>
      </c>
      <c r="K3451" s="29" t="s">
        <v>178</v>
      </c>
      <c r="L3451" s="29" t="s">
        <v>5927</v>
      </c>
      <c r="M3451" s="29" t="s">
        <v>6568</v>
      </c>
      <c r="N3451" s="28">
        <v>457630.1</v>
      </c>
      <c r="O3451" s="28">
        <v>6208826</v>
      </c>
      <c r="P3451" s="29" t="s">
        <v>6527</v>
      </c>
      <c r="Q3451" s="32" t="s">
        <v>919</v>
      </c>
      <c r="R3451" s="19"/>
      <c r="S3451" s="19"/>
      <c r="T3451" s="19"/>
      <c r="U3451" s="19"/>
      <c r="V3451" s="19"/>
      <c r="W3451" s="19"/>
      <c r="X3451" s="19"/>
      <c r="Y3451" s="19"/>
      <c r="Z3451" s="19"/>
      <c r="AA3451" s="31">
        <v>41979</v>
      </c>
      <c r="AB3451" s="31">
        <v>148359</v>
      </c>
      <c r="AC3451" s="31">
        <v>162389</v>
      </c>
      <c r="AD3451" s="31">
        <v>170248</v>
      </c>
      <c r="AE3451" s="31">
        <v>173519</v>
      </c>
      <c r="AF3451" s="31">
        <v>159641</v>
      </c>
      <c r="AG3451" s="31">
        <v>154209</v>
      </c>
      <c r="AH3451" s="31">
        <v>162614</v>
      </c>
      <c r="AI3451" s="31">
        <v>167124</v>
      </c>
      <c r="AJ3451" s="31">
        <v>142777</v>
      </c>
      <c r="AK3451" s="31">
        <v>133463</v>
      </c>
      <c r="AL3451" s="31">
        <v>136836</v>
      </c>
      <c r="AM3451" s="31">
        <v>149297</v>
      </c>
      <c r="AN3451" s="31">
        <v>165144</v>
      </c>
      <c r="AO3451" s="31">
        <v>147529</v>
      </c>
      <c r="AP3451" s="31">
        <v>128181.1328125</v>
      </c>
      <c r="AQ3451" s="31">
        <v>139236.3984375</v>
      </c>
      <c r="AR3451" s="31">
        <v>126687.73193359375</v>
      </c>
      <c r="AS3451" s="31">
        <v>146297.6015625</v>
      </c>
      <c r="AT3451" s="31">
        <v>146909.2314453125</v>
      </c>
      <c r="AU3451" s="31">
        <v>133784.568359375</v>
      </c>
      <c r="AV3451" s="31">
        <v>142177.79736328125</v>
      </c>
      <c r="AW3451" s="31">
        <v>127288.6328125</v>
      </c>
      <c r="AX3451" s="31">
        <v>9416.966796875</v>
      </c>
      <c r="AY3451" s="31">
        <v>6269.7001953125</v>
      </c>
      <c r="AZ3451" s="31">
        <v>15686.6669921875</v>
      </c>
    </row>
    <row r="3452" spans="1:52" ht="15" customHeight="1">
      <c r="A3452" s="29" t="s">
        <v>6567</v>
      </c>
      <c r="B3452" s="34">
        <v>31664</v>
      </c>
      <c r="C3452" s="28">
        <v>75</v>
      </c>
      <c r="D3452" s="28">
        <v>17</v>
      </c>
      <c r="E3452" s="28">
        <v>21</v>
      </c>
      <c r="F3452" s="29" t="s">
        <v>242</v>
      </c>
      <c r="G3452" s="29" t="s">
        <v>6424</v>
      </c>
      <c r="H3452" s="28">
        <v>760</v>
      </c>
      <c r="I3452" s="29" t="s">
        <v>5805</v>
      </c>
      <c r="J3452" s="33" t="s">
        <v>6566</v>
      </c>
      <c r="K3452" s="29" t="s">
        <v>178</v>
      </c>
      <c r="L3452" s="29" t="s">
        <v>5927</v>
      </c>
      <c r="M3452" s="29" t="s">
        <v>6565</v>
      </c>
      <c r="N3452" s="28">
        <v>457646</v>
      </c>
      <c r="O3452" s="28">
        <v>6208739</v>
      </c>
      <c r="P3452" s="29" t="s">
        <v>6527</v>
      </c>
      <c r="Q3452" s="32" t="s">
        <v>919</v>
      </c>
      <c r="R3452" s="19"/>
      <c r="S3452" s="19"/>
      <c r="T3452" s="19"/>
      <c r="U3452" s="19"/>
      <c r="V3452" s="19"/>
      <c r="W3452" s="19"/>
      <c r="X3452" s="19"/>
      <c r="Y3452" s="19"/>
      <c r="Z3452" s="19"/>
      <c r="AA3452" s="31">
        <v>41979</v>
      </c>
      <c r="AB3452" s="31">
        <v>148359</v>
      </c>
      <c r="AC3452" s="31">
        <v>162389</v>
      </c>
      <c r="AD3452" s="31">
        <v>170248</v>
      </c>
      <c r="AE3452" s="31">
        <v>173519</v>
      </c>
      <c r="AF3452" s="31">
        <v>159641</v>
      </c>
      <c r="AG3452" s="31">
        <v>154209</v>
      </c>
      <c r="AH3452" s="31">
        <v>162614</v>
      </c>
      <c r="AI3452" s="31">
        <v>167124</v>
      </c>
      <c r="AJ3452" s="31">
        <v>142777</v>
      </c>
      <c r="AK3452" s="31">
        <v>133463</v>
      </c>
      <c r="AL3452" s="31">
        <v>136836</v>
      </c>
      <c r="AM3452" s="31">
        <v>149297</v>
      </c>
      <c r="AN3452" s="31">
        <v>165144</v>
      </c>
      <c r="AO3452" s="31">
        <v>147529</v>
      </c>
      <c r="AP3452" s="31">
        <v>128181.1328125</v>
      </c>
      <c r="AQ3452" s="31">
        <v>139236.3984375</v>
      </c>
      <c r="AR3452" s="31">
        <v>126687.73193359375</v>
      </c>
      <c r="AS3452" s="31">
        <v>146297.6015625</v>
      </c>
      <c r="AT3452" s="31">
        <v>146909.2314453125</v>
      </c>
      <c r="AU3452" s="31">
        <v>133784.568359375</v>
      </c>
      <c r="AV3452" s="31">
        <v>142177.79736328125</v>
      </c>
      <c r="AW3452" s="31">
        <v>127288.6328125</v>
      </c>
      <c r="AX3452" s="31">
        <v>9416.966796875</v>
      </c>
      <c r="AY3452" s="31">
        <v>6269.7001953125</v>
      </c>
      <c r="AZ3452" s="31">
        <v>15686.6669921875</v>
      </c>
    </row>
    <row r="3453" spans="1:52" ht="15" customHeight="1">
      <c r="A3453" s="29" t="s">
        <v>6564</v>
      </c>
      <c r="B3453" s="34">
        <v>31664</v>
      </c>
      <c r="C3453" s="28">
        <v>75</v>
      </c>
      <c r="D3453" s="28">
        <v>17</v>
      </c>
      <c r="E3453" s="28">
        <v>21</v>
      </c>
      <c r="F3453" s="29" t="s">
        <v>242</v>
      </c>
      <c r="G3453" s="29" t="s">
        <v>6424</v>
      </c>
      <c r="H3453" s="28">
        <v>760</v>
      </c>
      <c r="I3453" s="29" t="s">
        <v>5805</v>
      </c>
      <c r="J3453" s="33" t="s">
        <v>6563</v>
      </c>
      <c r="K3453" s="29" t="s">
        <v>178</v>
      </c>
      <c r="L3453" s="29" t="s">
        <v>5927</v>
      </c>
      <c r="M3453" s="29" t="s">
        <v>6562</v>
      </c>
      <c r="N3453" s="28">
        <v>457661.9</v>
      </c>
      <c r="O3453" s="28">
        <v>6208643</v>
      </c>
      <c r="P3453" s="29" t="s">
        <v>6527</v>
      </c>
      <c r="Q3453" s="32" t="s">
        <v>919</v>
      </c>
      <c r="R3453" s="19"/>
      <c r="S3453" s="19"/>
      <c r="T3453" s="19"/>
      <c r="U3453" s="19"/>
      <c r="V3453" s="19"/>
      <c r="W3453" s="19"/>
      <c r="X3453" s="19"/>
      <c r="Y3453" s="19"/>
      <c r="Z3453" s="19"/>
      <c r="AA3453" s="31">
        <v>41979</v>
      </c>
      <c r="AB3453" s="31">
        <v>148359</v>
      </c>
      <c r="AC3453" s="31">
        <v>162389</v>
      </c>
      <c r="AD3453" s="31">
        <v>170248</v>
      </c>
      <c r="AE3453" s="31">
        <v>173519</v>
      </c>
      <c r="AF3453" s="31">
        <v>159641</v>
      </c>
      <c r="AG3453" s="31">
        <v>154209</v>
      </c>
      <c r="AH3453" s="31">
        <v>162614</v>
      </c>
      <c r="AI3453" s="31">
        <v>167124</v>
      </c>
      <c r="AJ3453" s="31">
        <v>142777</v>
      </c>
      <c r="AK3453" s="31">
        <v>133463</v>
      </c>
      <c r="AL3453" s="31">
        <v>136836</v>
      </c>
      <c r="AM3453" s="31">
        <v>149297</v>
      </c>
      <c r="AN3453" s="31">
        <v>165144</v>
      </c>
      <c r="AO3453" s="31">
        <v>147529</v>
      </c>
      <c r="AP3453" s="31">
        <v>128181.1328125</v>
      </c>
      <c r="AQ3453" s="31">
        <v>139236.3984375</v>
      </c>
      <c r="AR3453" s="31">
        <v>126687.73193359375</v>
      </c>
      <c r="AS3453" s="31">
        <v>146297.6015625</v>
      </c>
      <c r="AT3453" s="31">
        <v>146909.2314453125</v>
      </c>
      <c r="AU3453" s="31">
        <v>133784.568359375</v>
      </c>
      <c r="AV3453" s="31">
        <v>142177.79736328125</v>
      </c>
      <c r="AW3453" s="31">
        <v>127288.6328125</v>
      </c>
      <c r="AX3453" s="31">
        <v>9416.966796875</v>
      </c>
      <c r="AY3453" s="31">
        <v>6269.7001953125</v>
      </c>
      <c r="AZ3453" s="31">
        <v>15686.6669921875</v>
      </c>
    </row>
    <row r="3454" spans="1:52" ht="15" customHeight="1">
      <c r="A3454" s="29" t="s">
        <v>6561</v>
      </c>
      <c r="B3454" s="34">
        <v>31664</v>
      </c>
      <c r="C3454" s="28">
        <v>75</v>
      </c>
      <c r="D3454" s="28">
        <v>17</v>
      </c>
      <c r="E3454" s="28">
        <v>21</v>
      </c>
      <c r="F3454" s="29" t="s">
        <v>242</v>
      </c>
      <c r="G3454" s="29" t="s">
        <v>6424</v>
      </c>
      <c r="H3454" s="28">
        <v>760</v>
      </c>
      <c r="I3454" s="29" t="s">
        <v>5805</v>
      </c>
      <c r="J3454" s="33" t="s">
        <v>6560</v>
      </c>
      <c r="K3454" s="29" t="s">
        <v>178</v>
      </c>
      <c r="L3454" s="29" t="s">
        <v>5927</v>
      </c>
      <c r="M3454" s="29" t="s">
        <v>1535</v>
      </c>
      <c r="N3454" s="28">
        <v>457679.4</v>
      </c>
      <c r="O3454" s="28">
        <v>6208541</v>
      </c>
      <c r="P3454" s="29" t="s">
        <v>6527</v>
      </c>
      <c r="Q3454" s="32" t="s">
        <v>919</v>
      </c>
      <c r="R3454" s="19"/>
      <c r="S3454" s="19"/>
      <c r="T3454" s="19"/>
      <c r="U3454" s="19"/>
      <c r="V3454" s="19"/>
      <c r="W3454" s="19"/>
      <c r="X3454" s="19"/>
      <c r="Y3454" s="19"/>
      <c r="Z3454" s="19"/>
      <c r="AA3454" s="31">
        <v>41979</v>
      </c>
      <c r="AB3454" s="31">
        <v>148359</v>
      </c>
      <c r="AC3454" s="31">
        <v>162389</v>
      </c>
      <c r="AD3454" s="31">
        <v>170248</v>
      </c>
      <c r="AE3454" s="31">
        <v>173519</v>
      </c>
      <c r="AF3454" s="31">
        <v>159641</v>
      </c>
      <c r="AG3454" s="31">
        <v>154209</v>
      </c>
      <c r="AH3454" s="31">
        <v>162614</v>
      </c>
      <c r="AI3454" s="31">
        <v>167124</v>
      </c>
      <c r="AJ3454" s="31">
        <v>142777</v>
      </c>
      <c r="AK3454" s="31">
        <v>133463</v>
      </c>
      <c r="AL3454" s="31">
        <v>136836</v>
      </c>
      <c r="AM3454" s="31">
        <v>149297</v>
      </c>
      <c r="AN3454" s="31">
        <v>165144</v>
      </c>
      <c r="AO3454" s="31">
        <v>147529</v>
      </c>
      <c r="AP3454" s="31">
        <v>128181.1328125</v>
      </c>
      <c r="AQ3454" s="31">
        <v>139236.3984375</v>
      </c>
      <c r="AR3454" s="31">
        <v>126687.73193359375</v>
      </c>
      <c r="AS3454" s="31">
        <v>146297.6015625</v>
      </c>
      <c r="AT3454" s="31">
        <v>146909.2314453125</v>
      </c>
      <c r="AU3454" s="31">
        <v>133784.568359375</v>
      </c>
      <c r="AV3454" s="31">
        <v>142177.79736328125</v>
      </c>
      <c r="AW3454" s="31">
        <v>127288.6328125</v>
      </c>
      <c r="AX3454" s="31">
        <v>9416.966796875</v>
      </c>
      <c r="AY3454" s="31">
        <v>6269.7001953125</v>
      </c>
      <c r="AZ3454" s="31">
        <v>15686.6669921875</v>
      </c>
    </row>
    <row r="3455" spans="1:52" ht="15" customHeight="1">
      <c r="A3455" s="29" t="s">
        <v>6559</v>
      </c>
      <c r="B3455" s="34">
        <v>31664</v>
      </c>
      <c r="C3455" s="28">
        <v>75</v>
      </c>
      <c r="D3455" s="28">
        <v>17</v>
      </c>
      <c r="E3455" s="28">
        <v>21</v>
      </c>
      <c r="F3455" s="29" t="s">
        <v>242</v>
      </c>
      <c r="G3455" s="29" t="s">
        <v>6424</v>
      </c>
      <c r="H3455" s="28">
        <v>760</v>
      </c>
      <c r="I3455" s="29" t="s">
        <v>5805</v>
      </c>
      <c r="J3455" s="33" t="s">
        <v>6558</v>
      </c>
      <c r="K3455" s="29" t="s">
        <v>178</v>
      </c>
      <c r="L3455" s="29" t="s">
        <v>5927</v>
      </c>
      <c r="M3455" s="29" t="s">
        <v>1528</v>
      </c>
      <c r="N3455" s="28">
        <v>457696.3</v>
      </c>
      <c r="O3455" s="28">
        <v>6208440</v>
      </c>
      <c r="P3455" s="29" t="s">
        <v>6527</v>
      </c>
      <c r="Q3455" s="32" t="s">
        <v>919</v>
      </c>
      <c r="R3455" s="19"/>
      <c r="S3455" s="19"/>
      <c r="T3455" s="19"/>
      <c r="U3455" s="19"/>
      <c r="V3455" s="19"/>
      <c r="W3455" s="19"/>
      <c r="X3455" s="19"/>
      <c r="Y3455" s="19"/>
      <c r="Z3455" s="19"/>
      <c r="AA3455" s="31">
        <v>41979</v>
      </c>
      <c r="AB3455" s="31">
        <v>148359</v>
      </c>
      <c r="AC3455" s="31">
        <v>162389</v>
      </c>
      <c r="AD3455" s="31">
        <v>170248</v>
      </c>
      <c r="AE3455" s="31">
        <v>173519</v>
      </c>
      <c r="AF3455" s="31">
        <v>159641</v>
      </c>
      <c r="AG3455" s="31">
        <v>154209</v>
      </c>
      <c r="AH3455" s="31">
        <v>162614</v>
      </c>
      <c r="AI3455" s="31">
        <v>167124</v>
      </c>
      <c r="AJ3455" s="31">
        <v>142777</v>
      </c>
      <c r="AK3455" s="31">
        <v>133463</v>
      </c>
      <c r="AL3455" s="31">
        <v>136836</v>
      </c>
      <c r="AM3455" s="31">
        <v>149297</v>
      </c>
      <c r="AN3455" s="31">
        <v>165144</v>
      </c>
      <c r="AO3455" s="31">
        <v>147529</v>
      </c>
      <c r="AP3455" s="31">
        <v>128181.1328125</v>
      </c>
      <c r="AQ3455" s="31">
        <v>139236.3984375</v>
      </c>
      <c r="AR3455" s="31">
        <v>126687.73193359375</v>
      </c>
      <c r="AS3455" s="31">
        <v>146297.6015625</v>
      </c>
      <c r="AT3455" s="31">
        <v>146909.2314453125</v>
      </c>
      <c r="AU3455" s="31">
        <v>133784.568359375</v>
      </c>
      <c r="AV3455" s="31">
        <v>142177.79736328125</v>
      </c>
      <c r="AW3455" s="31">
        <v>127288.6328125</v>
      </c>
      <c r="AX3455" s="31">
        <v>9416.966796875</v>
      </c>
      <c r="AY3455" s="31">
        <v>6269.7001953125</v>
      </c>
      <c r="AZ3455" s="31">
        <v>15686.6669921875</v>
      </c>
    </row>
    <row r="3456" spans="1:52" ht="15" customHeight="1">
      <c r="A3456" s="29" t="s">
        <v>6557</v>
      </c>
      <c r="B3456" s="34">
        <v>31664</v>
      </c>
      <c r="C3456" s="28">
        <v>75</v>
      </c>
      <c r="D3456" s="28">
        <v>17</v>
      </c>
      <c r="E3456" s="28">
        <v>21</v>
      </c>
      <c r="F3456" s="29" t="s">
        <v>242</v>
      </c>
      <c r="G3456" s="29" t="s">
        <v>6424</v>
      </c>
      <c r="H3456" s="28">
        <v>760</v>
      </c>
      <c r="I3456" s="29" t="s">
        <v>5805</v>
      </c>
      <c r="J3456" s="33" t="s">
        <v>6556</v>
      </c>
      <c r="K3456" s="29" t="s">
        <v>178</v>
      </c>
      <c r="L3456" s="29" t="s">
        <v>5927</v>
      </c>
      <c r="M3456" s="29" t="s">
        <v>1528</v>
      </c>
      <c r="N3456" s="28">
        <v>457802.3</v>
      </c>
      <c r="O3456" s="28">
        <v>6208709</v>
      </c>
      <c r="P3456" s="29" t="s">
        <v>6527</v>
      </c>
      <c r="Q3456" s="32" t="s">
        <v>919</v>
      </c>
      <c r="R3456" s="19"/>
      <c r="S3456" s="19"/>
      <c r="T3456" s="19"/>
      <c r="U3456" s="19"/>
      <c r="V3456" s="19"/>
      <c r="W3456" s="19"/>
      <c r="X3456" s="19"/>
      <c r="Y3456" s="19"/>
      <c r="Z3456" s="19"/>
      <c r="AA3456" s="31">
        <v>41979</v>
      </c>
      <c r="AB3456" s="31">
        <v>148359</v>
      </c>
      <c r="AC3456" s="31">
        <v>162389</v>
      </c>
      <c r="AD3456" s="31">
        <v>170248</v>
      </c>
      <c r="AE3456" s="31">
        <v>173519</v>
      </c>
      <c r="AF3456" s="31">
        <v>159641</v>
      </c>
      <c r="AG3456" s="31">
        <v>154209</v>
      </c>
      <c r="AH3456" s="31">
        <v>162614</v>
      </c>
      <c r="AI3456" s="31">
        <v>167124</v>
      </c>
      <c r="AJ3456" s="31">
        <v>142777</v>
      </c>
      <c r="AK3456" s="31">
        <v>133463</v>
      </c>
      <c r="AL3456" s="31">
        <v>136836</v>
      </c>
      <c r="AM3456" s="31">
        <v>149297</v>
      </c>
      <c r="AN3456" s="31">
        <v>165144</v>
      </c>
      <c r="AO3456" s="31">
        <v>147529</v>
      </c>
      <c r="AP3456" s="31">
        <v>128181.1328125</v>
      </c>
      <c r="AQ3456" s="31">
        <v>139236.3984375</v>
      </c>
      <c r="AR3456" s="31">
        <v>126687.73193359375</v>
      </c>
      <c r="AS3456" s="31">
        <v>146297.6015625</v>
      </c>
      <c r="AT3456" s="31">
        <v>146909.2314453125</v>
      </c>
      <c r="AU3456" s="31">
        <v>133784.568359375</v>
      </c>
      <c r="AV3456" s="31">
        <v>142177.79736328125</v>
      </c>
      <c r="AW3456" s="31">
        <v>127288.6328125</v>
      </c>
      <c r="AX3456" s="31">
        <v>9416.966796875</v>
      </c>
      <c r="AY3456" s="31">
        <v>6269.7001953125</v>
      </c>
      <c r="AZ3456" s="31">
        <v>15686.6669921875</v>
      </c>
    </row>
    <row r="3457" spans="1:52" ht="15" customHeight="1">
      <c r="A3457" s="29" t="s">
        <v>6555</v>
      </c>
      <c r="B3457" s="34">
        <v>31664</v>
      </c>
      <c r="C3457" s="28">
        <v>75</v>
      </c>
      <c r="D3457" s="28">
        <v>17</v>
      </c>
      <c r="E3457" s="28">
        <v>21</v>
      </c>
      <c r="F3457" s="29" t="s">
        <v>242</v>
      </c>
      <c r="G3457" s="29" t="s">
        <v>6424</v>
      </c>
      <c r="H3457" s="28">
        <v>760</v>
      </c>
      <c r="I3457" s="29" t="s">
        <v>5805</v>
      </c>
      <c r="J3457" s="33" t="s">
        <v>6554</v>
      </c>
      <c r="K3457" s="29" t="s">
        <v>178</v>
      </c>
      <c r="L3457" s="29" t="s">
        <v>5927</v>
      </c>
      <c r="M3457" s="29" t="s">
        <v>1528</v>
      </c>
      <c r="N3457" s="28">
        <v>457818.1</v>
      </c>
      <c r="O3457" s="28">
        <v>6208617</v>
      </c>
      <c r="P3457" s="29" t="s">
        <v>6527</v>
      </c>
      <c r="Q3457" s="32" t="s">
        <v>919</v>
      </c>
      <c r="R3457" s="19"/>
      <c r="S3457" s="19"/>
      <c r="T3457" s="19"/>
      <c r="U3457" s="19"/>
      <c r="V3457" s="19"/>
      <c r="W3457" s="19"/>
      <c r="X3457" s="19"/>
      <c r="Y3457" s="19"/>
      <c r="Z3457" s="19"/>
      <c r="AA3457" s="31">
        <v>41979</v>
      </c>
      <c r="AB3457" s="31">
        <v>148359</v>
      </c>
      <c r="AC3457" s="31">
        <v>162389</v>
      </c>
      <c r="AD3457" s="31">
        <v>170248</v>
      </c>
      <c r="AE3457" s="31">
        <v>173519</v>
      </c>
      <c r="AF3457" s="31">
        <v>159641</v>
      </c>
      <c r="AG3457" s="31">
        <v>154209</v>
      </c>
      <c r="AH3457" s="31">
        <v>162614</v>
      </c>
      <c r="AI3457" s="31">
        <v>167124</v>
      </c>
      <c r="AJ3457" s="31">
        <v>142777</v>
      </c>
      <c r="AK3457" s="31">
        <v>133463</v>
      </c>
      <c r="AL3457" s="31">
        <v>136836</v>
      </c>
      <c r="AM3457" s="31">
        <v>149297</v>
      </c>
      <c r="AN3457" s="31">
        <v>165144</v>
      </c>
      <c r="AO3457" s="31">
        <v>147529</v>
      </c>
      <c r="AP3457" s="31">
        <v>128181.1328125</v>
      </c>
      <c r="AQ3457" s="31">
        <v>139236.3984375</v>
      </c>
      <c r="AR3457" s="31">
        <v>126687.73193359375</v>
      </c>
      <c r="AS3457" s="31">
        <v>146297.6015625</v>
      </c>
      <c r="AT3457" s="31">
        <v>146909.2314453125</v>
      </c>
      <c r="AU3457" s="31">
        <v>133784.568359375</v>
      </c>
      <c r="AV3457" s="31">
        <v>142177.79736328125</v>
      </c>
      <c r="AW3457" s="31">
        <v>127288.6328125</v>
      </c>
      <c r="AX3457" s="31">
        <v>9416.966796875</v>
      </c>
      <c r="AY3457" s="31">
        <v>6269.7001953125</v>
      </c>
      <c r="AZ3457" s="31">
        <v>15686.6669921875</v>
      </c>
    </row>
    <row r="3458" spans="1:52" ht="15" customHeight="1">
      <c r="A3458" s="29" t="s">
        <v>6553</v>
      </c>
      <c r="B3458" s="34">
        <v>31664</v>
      </c>
      <c r="C3458" s="28">
        <v>75</v>
      </c>
      <c r="D3458" s="28">
        <v>17</v>
      </c>
      <c r="E3458" s="28">
        <v>21</v>
      </c>
      <c r="F3458" s="29" t="s">
        <v>242</v>
      </c>
      <c r="G3458" s="29" t="s">
        <v>6424</v>
      </c>
      <c r="H3458" s="28">
        <v>760</v>
      </c>
      <c r="I3458" s="29" t="s">
        <v>5805</v>
      </c>
      <c r="J3458" s="33" t="s">
        <v>6552</v>
      </c>
      <c r="K3458" s="29" t="s">
        <v>178</v>
      </c>
      <c r="L3458" s="29" t="s">
        <v>5927</v>
      </c>
      <c r="M3458" s="29" t="s">
        <v>1528</v>
      </c>
      <c r="N3458" s="28">
        <v>457835.8</v>
      </c>
      <c r="O3458" s="28">
        <v>6208519</v>
      </c>
      <c r="P3458" s="29" t="s">
        <v>6527</v>
      </c>
      <c r="Q3458" s="32" t="s">
        <v>919</v>
      </c>
      <c r="R3458" s="19"/>
      <c r="S3458" s="19"/>
      <c r="T3458" s="19"/>
      <c r="U3458" s="19"/>
      <c r="V3458" s="19"/>
      <c r="W3458" s="19"/>
      <c r="X3458" s="19"/>
      <c r="Y3458" s="19"/>
      <c r="Z3458" s="19"/>
      <c r="AA3458" s="31">
        <v>41979</v>
      </c>
      <c r="AB3458" s="31">
        <v>148359</v>
      </c>
      <c r="AC3458" s="31">
        <v>162389</v>
      </c>
      <c r="AD3458" s="31">
        <v>170248</v>
      </c>
      <c r="AE3458" s="31">
        <v>173519</v>
      </c>
      <c r="AF3458" s="31">
        <v>159641</v>
      </c>
      <c r="AG3458" s="31">
        <v>154209</v>
      </c>
      <c r="AH3458" s="31">
        <v>162614</v>
      </c>
      <c r="AI3458" s="31">
        <v>167124</v>
      </c>
      <c r="AJ3458" s="31">
        <v>142777</v>
      </c>
      <c r="AK3458" s="31">
        <v>133463</v>
      </c>
      <c r="AL3458" s="31">
        <v>136836</v>
      </c>
      <c r="AM3458" s="31">
        <v>149297</v>
      </c>
      <c r="AN3458" s="31">
        <v>165144</v>
      </c>
      <c r="AO3458" s="31">
        <v>147529</v>
      </c>
      <c r="AP3458" s="31">
        <v>128181.1328125</v>
      </c>
      <c r="AQ3458" s="31">
        <v>139236.3984375</v>
      </c>
      <c r="AR3458" s="31">
        <v>126687.73193359375</v>
      </c>
      <c r="AS3458" s="31">
        <v>146297.6015625</v>
      </c>
      <c r="AT3458" s="31">
        <v>146909.2314453125</v>
      </c>
      <c r="AU3458" s="31">
        <v>133784.568359375</v>
      </c>
      <c r="AV3458" s="31">
        <v>142177.79736328125</v>
      </c>
      <c r="AW3458" s="31">
        <v>127288.6328125</v>
      </c>
      <c r="AX3458" s="31">
        <v>9416.966796875</v>
      </c>
      <c r="AY3458" s="31">
        <v>6269.7001953125</v>
      </c>
      <c r="AZ3458" s="31">
        <v>15686.6669921875</v>
      </c>
    </row>
    <row r="3459" spans="1:52" ht="15" customHeight="1">
      <c r="A3459" s="29" t="s">
        <v>6551</v>
      </c>
      <c r="B3459" s="34">
        <v>31664</v>
      </c>
      <c r="C3459" s="28">
        <v>75</v>
      </c>
      <c r="D3459" s="28">
        <v>17</v>
      </c>
      <c r="E3459" s="28">
        <v>21</v>
      </c>
      <c r="F3459" s="29" t="s">
        <v>242</v>
      </c>
      <c r="G3459" s="29" t="s">
        <v>6424</v>
      </c>
      <c r="H3459" s="28">
        <v>760</v>
      </c>
      <c r="I3459" s="29" t="s">
        <v>5805</v>
      </c>
      <c r="J3459" s="33" t="s">
        <v>6550</v>
      </c>
      <c r="K3459" s="29" t="s">
        <v>178</v>
      </c>
      <c r="L3459" s="29" t="s">
        <v>5927</v>
      </c>
      <c r="M3459" s="29" t="s">
        <v>1554</v>
      </c>
      <c r="N3459" s="28">
        <v>457853.4</v>
      </c>
      <c r="O3459" s="28">
        <v>6208421</v>
      </c>
      <c r="P3459" s="29" t="s">
        <v>6527</v>
      </c>
      <c r="Q3459" s="32" t="s">
        <v>919</v>
      </c>
      <c r="R3459" s="19"/>
      <c r="S3459" s="19"/>
      <c r="T3459" s="19"/>
      <c r="U3459" s="19"/>
      <c r="V3459" s="19"/>
      <c r="W3459" s="19"/>
      <c r="X3459" s="19"/>
      <c r="Y3459" s="19"/>
      <c r="Z3459" s="19"/>
      <c r="AA3459" s="31">
        <v>41979</v>
      </c>
      <c r="AB3459" s="31">
        <v>148359</v>
      </c>
      <c r="AC3459" s="31">
        <v>162389</v>
      </c>
      <c r="AD3459" s="31">
        <v>170248</v>
      </c>
      <c r="AE3459" s="31">
        <v>173519</v>
      </c>
      <c r="AF3459" s="31">
        <v>159641</v>
      </c>
      <c r="AG3459" s="31">
        <v>154209</v>
      </c>
      <c r="AH3459" s="31">
        <v>162614</v>
      </c>
      <c r="AI3459" s="31">
        <v>167124</v>
      </c>
      <c r="AJ3459" s="31">
        <v>142777</v>
      </c>
      <c r="AK3459" s="31">
        <v>133463</v>
      </c>
      <c r="AL3459" s="31">
        <v>136836</v>
      </c>
      <c r="AM3459" s="31">
        <v>149297</v>
      </c>
      <c r="AN3459" s="31">
        <v>165144</v>
      </c>
      <c r="AO3459" s="31">
        <v>147529</v>
      </c>
      <c r="AP3459" s="31">
        <v>128181.1328125</v>
      </c>
      <c r="AQ3459" s="31">
        <v>139236.3984375</v>
      </c>
      <c r="AR3459" s="31">
        <v>126687.73193359375</v>
      </c>
      <c r="AS3459" s="31">
        <v>146297.6015625</v>
      </c>
      <c r="AT3459" s="31">
        <v>146909.2314453125</v>
      </c>
      <c r="AU3459" s="31">
        <v>133784.568359375</v>
      </c>
      <c r="AV3459" s="31">
        <v>142177.79736328125</v>
      </c>
      <c r="AW3459" s="31">
        <v>127288.6328125</v>
      </c>
      <c r="AX3459" s="31">
        <v>9416.966796875</v>
      </c>
      <c r="AY3459" s="31">
        <v>6269.7001953125</v>
      </c>
      <c r="AZ3459" s="31">
        <v>15686.6669921875</v>
      </c>
    </row>
    <row r="3460" spans="1:52" ht="15" customHeight="1">
      <c r="A3460" s="29" t="s">
        <v>6549</v>
      </c>
      <c r="B3460" s="34">
        <v>31664</v>
      </c>
      <c r="C3460" s="28">
        <v>75</v>
      </c>
      <c r="D3460" s="28">
        <v>17</v>
      </c>
      <c r="E3460" s="28">
        <v>21</v>
      </c>
      <c r="F3460" s="29" t="s">
        <v>242</v>
      </c>
      <c r="G3460" s="29" t="s">
        <v>6424</v>
      </c>
      <c r="H3460" s="28">
        <v>760</v>
      </c>
      <c r="I3460" s="29" t="s">
        <v>5805</v>
      </c>
      <c r="J3460" s="33" t="s">
        <v>6548</v>
      </c>
      <c r="K3460" s="29" t="s">
        <v>178</v>
      </c>
      <c r="L3460" s="29" t="s">
        <v>5927</v>
      </c>
      <c r="M3460" s="29" t="s">
        <v>6445</v>
      </c>
      <c r="N3460" s="28">
        <v>457868.6</v>
      </c>
      <c r="O3460" s="28">
        <v>6208322</v>
      </c>
      <c r="P3460" s="29" t="s">
        <v>6527</v>
      </c>
      <c r="Q3460" s="32" t="s">
        <v>919</v>
      </c>
      <c r="R3460" s="19"/>
      <c r="S3460" s="19"/>
      <c r="T3460" s="19"/>
      <c r="U3460" s="19"/>
      <c r="V3460" s="19"/>
      <c r="W3460" s="19"/>
      <c r="X3460" s="19"/>
      <c r="Y3460" s="19"/>
      <c r="Z3460" s="19"/>
      <c r="AA3460" s="31">
        <v>41979</v>
      </c>
      <c r="AB3460" s="31">
        <v>148359</v>
      </c>
      <c r="AC3460" s="31">
        <v>162389</v>
      </c>
      <c r="AD3460" s="31">
        <v>170248</v>
      </c>
      <c r="AE3460" s="31">
        <v>173519</v>
      </c>
      <c r="AF3460" s="31">
        <v>159641</v>
      </c>
      <c r="AG3460" s="31">
        <v>154209</v>
      </c>
      <c r="AH3460" s="31">
        <v>162614</v>
      </c>
      <c r="AI3460" s="31">
        <v>167124</v>
      </c>
      <c r="AJ3460" s="31">
        <v>142777</v>
      </c>
      <c r="AK3460" s="31">
        <v>133463</v>
      </c>
      <c r="AL3460" s="31">
        <v>136836</v>
      </c>
      <c r="AM3460" s="31">
        <v>149297</v>
      </c>
      <c r="AN3460" s="31">
        <v>165144</v>
      </c>
      <c r="AO3460" s="31">
        <v>147529</v>
      </c>
      <c r="AP3460" s="31">
        <v>128181.1328125</v>
      </c>
      <c r="AQ3460" s="31">
        <v>139236.3984375</v>
      </c>
      <c r="AR3460" s="31">
        <v>126687.73193359375</v>
      </c>
      <c r="AS3460" s="31">
        <v>146297.6015625</v>
      </c>
      <c r="AT3460" s="31">
        <v>146909.2314453125</v>
      </c>
      <c r="AU3460" s="31">
        <v>133784.568359375</v>
      </c>
      <c r="AV3460" s="31">
        <v>142177.79736328125</v>
      </c>
      <c r="AW3460" s="31">
        <v>127288.6328125</v>
      </c>
      <c r="AX3460" s="31">
        <v>9416.966796875</v>
      </c>
      <c r="AY3460" s="31">
        <v>6269.7001953125</v>
      </c>
      <c r="AZ3460" s="31">
        <v>15686.6669921875</v>
      </c>
    </row>
    <row r="3461" spans="1:52" ht="15" customHeight="1">
      <c r="A3461" s="29" t="s">
        <v>6547</v>
      </c>
      <c r="B3461" s="34">
        <v>31664</v>
      </c>
      <c r="C3461" s="28">
        <v>75</v>
      </c>
      <c r="D3461" s="28">
        <v>17</v>
      </c>
      <c r="E3461" s="28">
        <v>21</v>
      </c>
      <c r="F3461" s="29" t="s">
        <v>242</v>
      </c>
      <c r="G3461" s="29" t="s">
        <v>6424</v>
      </c>
      <c r="H3461" s="28">
        <v>760</v>
      </c>
      <c r="I3461" s="29" t="s">
        <v>5805</v>
      </c>
      <c r="J3461" s="33" t="s">
        <v>6546</v>
      </c>
      <c r="K3461" s="29" t="s">
        <v>178</v>
      </c>
      <c r="L3461" s="29" t="s">
        <v>5927</v>
      </c>
      <c r="M3461" s="29" t="s">
        <v>6442</v>
      </c>
      <c r="N3461" s="28">
        <v>457885.1</v>
      </c>
      <c r="O3461" s="28">
        <v>6208223</v>
      </c>
      <c r="P3461" s="29" t="s">
        <v>6527</v>
      </c>
      <c r="Q3461" s="32" t="s">
        <v>919</v>
      </c>
      <c r="R3461" s="19"/>
      <c r="S3461" s="19"/>
      <c r="T3461" s="19"/>
      <c r="U3461" s="19"/>
      <c r="V3461" s="19"/>
      <c r="W3461" s="19"/>
      <c r="X3461" s="19"/>
      <c r="Y3461" s="19"/>
      <c r="Z3461" s="19"/>
      <c r="AA3461" s="31">
        <v>41979</v>
      </c>
      <c r="AB3461" s="31">
        <v>148359</v>
      </c>
      <c r="AC3461" s="31">
        <v>162389</v>
      </c>
      <c r="AD3461" s="31">
        <v>170248</v>
      </c>
      <c r="AE3461" s="31">
        <v>173519</v>
      </c>
      <c r="AF3461" s="31">
        <v>159641</v>
      </c>
      <c r="AG3461" s="31">
        <v>154209</v>
      </c>
      <c r="AH3461" s="31">
        <v>162614</v>
      </c>
      <c r="AI3461" s="31">
        <v>167124</v>
      </c>
      <c r="AJ3461" s="31">
        <v>142777</v>
      </c>
      <c r="AK3461" s="31">
        <v>133463</v>
      </c>
      <c r="AL3461" s="31">
        <v>136836</v>
      </c>
      <c r="AM3461" s="31">
        <v>149297</v>
      </c>
      <c r="AN3461" s="31">
        <v>165144</v>
      </c>
      <c r="AO3461" s="31">
        <v>147529</v>
      </c>
      <c r="AP3461" s="31">
        <v>128181.1328125</v>
      </c>
      <c r="AQ3461" s="31">
        <v>139236.3984375</v>
      </c>
      <c r="AR3461" s="31">
        <v>126687.73193359375</v>
      </c>
      <c r="AS3461" s="31">
        <v>146297.6015625</v>
      </c>
      <c r="AT3461" s="31">
        <v>146909.2314453125</v>
      </c>
      <c r="AU3461" s="31">
        <v>133784.568359375</v>
      </c>
      <c r="AV3461" s="31">
        <v>142177.79736328125</v>
      </c>
      <c r="AW3461" s="31">
        <v>127288.6328125</v>
      </c>
      <c r="AX3461" s="31">
        <v>9416.966796875</v>
      </c>
      <c r="AY3461" s="31">
        <v>6269.7001953125</v>
      </c>
      <c r="AZ3461" s="31">
        <v>15686.6669921875</v>
      </c>
    </row>
    <row r="3462" spans="1:52" ht="15" customHeight="1">
      <c r="A3462" s="29" t="s">
        <v>6545</v>
      </c>
      <c r="B3462" s="34">
        <v>31664</v>
      </c>
      <c r="C3462" s="28">
        <v>75</v>
      </c>
      <c r="D3462" s="28">
        <v>17</v>
      </c>
      <c r="E3462" s="28">
        <v>21</v>
      </c>
      <c r="F3462" s="29" t="s">
        <v>242</v>
      </c>
      <c r="G3462" s="29" t="s">
        <v>6424</v>
      </c>
      <c r="H3462" s="28">
        <v>760</v>
      </c>
      <c r="I3462" s="29" t="s">
        <v>5805</v>
      </c>
      <c r="J3462" s="33" t="s">
        <v>6544</v>
      </c>
      <c r="K3462" s="29" t="s">
        <v>178</v>
      </c>
      <c r="L3462" s="29" t="s">
        <v>5927</v>
      </c>
      <c r="M3462" s="29" t="s">
        <v>153</v>
      </c>
      <c r="N3462" s="28">
        <v>457902.5</v>
      </c>
      <c r="O3462" s="28">
        <v>6208126</v>
      </c>
      <c r="P3462" s="29" t="s">
        <v>6527</v>
      </c>
      <c r="Q3462" s="32" t="s">
        <v>919</v>
      </c>
      <c r="R3462" s="19"/>
      <c r="S3462" s="19"/>
      <c r="T3462" s="19"/>
      <c r="U3462" s="19"/>
      <c r="V3462" s="19"/>
      <c r="W3462" s="19"/>
      <c r="X3462" s="19"/>
      <c r="Y3462" s="19"/>
      <c r="Z3462" s="19"/>
      <c r="AA3462" s="31">
        <v>41979</v>
      </c>
      <c r="AB3462" s="31">
        <v>148359</v>
      </c>
      <c r="AC3462" s="31">
        <v>162389</v>
      </c>
      <c r="AD3462" s="31">
        <v>170248</v>
      </c>
      <c r="AE3462" s="31">
        <v>173519</v>
      </c>
      <c r="AF3462" s="31">
        <v>159641</v>
      </c>
      <c r="AG3462" s="31">
        <v>154209</v>
      </c>
      <c r="AH3462" s="31">
        <v>162614</v>
      </c>
      <c r="AI3462" s="31">
        <v>167124</v>
      </c>
      <c r="AJ3462" s="31">
        <v>142777</v>
      </c>
      <c r="AK3462" s="31">
        <v>133463</v>
      </c>
      <c r="AL3462" s="31">
        <v>136836</v>
      </c>
      <c r="AM3462" s="31">
        <v>149297</v>
      </c>
      <c r="AN3462" s="31">
        <v>165144</v>
      </c>
      <c r="AO3462" s="31">
        <v>147529</v>
      </c>
      <c r="AP3462" s="31">
        <v>128181.1328125</v>
      </c>
      <c r="AQ3462" s="31">
        <v>139236.3984375</v>
      </c>
      <c r="AR3462" s="31">
        <v>126687.73193359375</v>
      </c>
      <c r="AS3462" s="31">
        <v>146297.6015625</v>
      </c>
      <c r="AT3462" s="31">
        <v>146909.2314453125</v>
      </c>
      <c r="AU3462" s="31">
        <v>133784.568359375</v>
      </c>
      <c r="AV3462" s="31">
        <v>142177.79736328125</v>
      </c>
      <c r="AW3462" s="31">
        <v>127288.6328125</v>
      </c>
      <c r="AX3462" s="31">
        <v>9416.966796875</v>
      </c>
      <c r="AY3462" s="31">
        <v>6269.7001953125</v>
      </c>
      <c r="AZ3462" s="31">
        <v>15686.6669921875</v>
      </c>
    </row>
    <row r="3463" spans="1:52" ht="15" customHeight="1">
      <c r="A3463" s="29" t="s">
        <v>6543</v>
      </c>
      <c r="B3463" s="34">
        <v>31664</v>
      </c>
      <c r="C3463" s="28">
        <v>75</v>
      </c>
      <c r="D3463" s="28">
        <v>17</v>
      </c>
      <c r="E3463" s="28">
        <v>21</v>
      </c>
      <c r="F3463" s="29" t="s">
        <v>242</v>
      </c>
      <c r="G3463" s="29" t="s">
        <v>6424</v>
      </c>
      <c r="H3463" s="28">
        <v>760</v>
      </c>
      <c r="I3463" s="29" t="s">
        <v>5805</v>
      </c>
      <c r="J3463" s="33" t="s">
        <v>6542</v>
      </c>
      <c r="K3463" s="29" t="s">
        <v>178</v>
      </c>
      <c r="L3463" s="29" t="s">
        <v>5927</v>
      </c>
      <c r="M3463" s="29" t="s">
        <v>6533</v>
      </c>
      <c r="N3463" s="28">
        <v>457919.2</v>
      </c>
      <c r="O3463" s="28">
        <v>6208027</v>
      </c>
      <c r="P3463" s="29" t="s">
        <v>6527</v>
      </c>
      <c r="Q3463" s="32" t="s">
        <v>919</v>
      </c>
      <c r="R3463" s="19"/>
      <c r="S3463" s="19"/>
      <c r="T3463" s="19"/>
      <c r="U3463" s="19"/>
      <c r="V3463" s="19"/>
      <c r="W3463" s="19"/>
      <c r="X3463" s="19"/>
      <c r="Y3463" s="19"/>
      <c r="Z3463" s="19"/>
      <c r="AA3463" s="31">
        <v>41979</v>
      </c>
      <c r="AB3463" s="31">
        <v>148359</v>
      </c>
      <c r="AC3463" s="31">
        <v>162389</v>
      </c>
      <c r="AD3463" s="31">
        <v>170248</v>
      </c>
      <c r="AE3463" s="31">
        <v>173519</v>
      </c>
      <c r="AF3463" s="31">
        <v>159641</v>
      </c>
      <c r="AG3463" s="31">
        <v>154209</v>
      </c>
      <c r="AH3463" s="31">
        <v>162614</v>
      </c>
      <c r="AI3463" s="31">
        <v>167124</v>
      </c>
      <c r="AJ3463" s="31">
        <v>142777</v>
      </c>
      <c r="AK3463" s="31">
        <v>133463</v>
      </c>
      <c r="AL3463" s="31">
        <v>136836</v>
      </c>
      <c r="AM3463" s="31">
        <v>149297</v>
      </c>
      <c r="AN3463" s="31">
        <v>165144</v>
      </c>
      <c r="AO3463" s="31">
        <v>147529</v>
      </c>
      <c r="AP3463" s="31">
        <v>128181.1328125</v>
      </c>
      <c r="AQ3463" s="31">
        <v>139236.3984375</v>
      </c>
      <c r="AR3463" s="31">
        <v>126687.73193359375</v>
      </c>
      <c r="AS3463" s="31">
        <v>146297.6015625</v>
      </c>
      <c r="AT3463" s="31">
        <v>146909.2314453125</v>
      </c>
      <c r="AU3463" s="31">
        <v>133784.568359375</v>
      </c>
      <c r="AV3463" s="31">
        <v>142177.79736328125</v>
      </c>
      <c r="AW3463" s="31">
        <v>127288.6328125</v>
      </c>
      <c r="AX3463" s="31">
        <v>9416.966796875</v>
      </c>
      <c r="AY3463" s="31">
        <v>6269.7001953125</v>
      </c>
      <c r="AZ3463" s="31">
        <v>15686.6669921875</v>
      </c>
    </row>
    <row r="3464" spans="1:52" ht="15" customHeight="1">
      <c r="A3464" s="29" t="s">
        <v>6541</v>
      </c>
      <c r="B3464" s="34">
        <v>31664</v>
      </c>
      <c r="C3464" s="28">
        <v>75</v>
      </c>
      <c r="D3464" s="28">
        <v>17</v>
      </c>
      <c r="E3464" s="28">
        <v>21</v>
      </c>
      <c r="F3464" s="29" t="s">
        <v>242</v>
      </c>
      <c r="G3464" s="29" t="s">
        <v>6424</v>
      </c>
      <c r="H3464" s="28">
        <v>760</v>
      </c>
      <c r="I3464" s="29" t="s">
        <v>5805</v>
      </c>
      <c r="J3464" s="33" t="s">
        <v>6540</v>
      </c>
      <c r="K3464" s="29" t="s">
        <v>178</v>
      </c>
      <c r="L3464" s="29" t="s">
        <v>5927</v>
      </c>
      <c r="M3464" s="29" t="s">
        <v>1528</v>
      </c>
      <c r="N3464" s="28">
        <v>457957.6</v>
      </c>
      <c r="O3464" s="28">
        <v>6208694</v>
      </c>
      <c r="P3464" s="29" t="s">
        <v>6527</v>
      </c>
      <c r="Q3464" s="32" t="s">
        <v>919</v>
      </c>
      <c r="R3464" s="19"/>
      <c r="S3464" s="19"/>
      <c r="T3464" s="19"/>
      <c r="U3464" s="19"/>
      <c r="V3464" s="19"/>
      <c r="W3464" s="19"/>
      <c r="X3464" s="19"/>
      <c r="Y3464" s="19"/>
      <c r="Z3464" s="19"/>
      <c r="AA3464" s="31">
        <v>41979</v>
      </c>
      <c r="AB3464" s="31">
        <v>148359</v>
      </c>
      <c r="AC3464" s="31">
        <v>162389</v>
      </c>
      <c r="AD3464" s="31">
        <v>170248</v>
      </c>
      <c r="AE3464" s="31">
        <v>173519</v>
      </c>
      <c r="AF3464" s="31">
        <v>159641</v>
      </c>
      <c r="AG3464" s="31">
        <v>154209</v>
      </c>
      <c r="AH3464" s="31">
        <v>162614</v>
      </c>
      <c r="AI3464" s="31">
        <v>167124</v>
      </c>
      <c r="AJ3464" s="31">
        <v>142777</v>
      </c>
      <c r="AK3464" s="31">
        <v>133463</v>
      </c>
      <c r="AL3464" s="31">
        <v>136836</v>
      </c>
      <c r="AM3464" s="31">
        <v>149297</v>
      </c>
      <c r="AN3464" s="31">
        <v>165144</v>
      </c>
      <c r="AO3464" s="31">
        <v>147529</v>
      </c>
      <c r="AP3464" s="31">
        <v>128182.1328125</v>
      </c>
      <c r="AQ3464" s="31">
        <v>139236.3984375</v>
      </c>
      <c r="AR3464" s="31">
        <v>126687.73193359375</v>
      </c>
      <c r="AS3464" s="31">
        <v>146297.6015625</v>
      </c>
      <c r="AT3464" s="31">
        <v>146909.2314453125</v>
      </c>
      <c r="AU3464" s="31">
        <v>133784.568359375</v>
      </c>
      <c r="AV3464" s="31">
        <v>142177.79736328125</v>
      </c>
      <c r="AW3464" s="31">
        <v>127288.6328125</v>
      </c>
      <c r="AX3464" s="31">
        <v>9416.966796875</v>
      </c>
      <c r="AY3464" s="31">
        <v>6269.7001953125</v>
      </c>
      <c r="AZ3464" s="31">
        <v>15686.6669921875</v>
      </c>
    </row>
    <row r="3465" spans="1:52" ht="15" customHeight="1">
      <c r="A3465" s="29" t="s">
        <v>6539</v>
      </c>
      <c r="B3465" s="34">
        <v>31664</v>
      </c>
      <c r="C3465" s="28">
        <v>75</v>
      </c>
      <c r="D3465" s="28">
        <v>17</v>
      </c>
      <c r="E3465" s="28">
        <v>21</v>
      </c>
      <c r="F3465" s="29" t="s">
        <v>242</v>
      </c>
      <c r="G3465" s="29" t="s">
        <v>6424</v>
      </c>
      <c r="H3465" s="28">
        <v>760</v>
      </c>
      <c r="I3465" s="29" t="s">
        <v>5805</v>
      </c>
      <c r="J3465" s="33" t="s">
        <v>6538</v>
      </c>
      <c r="K3465" s="29" t="s">
        <v>178</v>
      </c>
      <c r="L3465" s="29" t="s">
        <v>5927</v>
      </c>
      <c r="M3465" s="29" t="s">
        <v>200</v>
      </c>
      <c r="N3465" s="28">
        <v>457987.7</v>
      </c>
      <c r="O3465" s="28">
        <v>6208521</v>
      </c>
      <c r="P3465" s="29" t="s">
        <v>6527</v>
      </c>
      <c r="Q3465" s="32" t="s">
        <v>919</v>
      </c>
      <c r="R3465" s="19"/>
      <c r="S3465" s="19"/>
      <c r="T3465" s="19"/>
      <c r="U3465" s="19"/>
      <c r="V3465" s="19"/>
      <c r="W3465" s="19"/>
      <c r="X3465" s="19"/>
      <c r="Y3465" s="19"/>
      <c r="Z3465" s="19"/>
      <c r="AA3465" s="31">
        <v>41979</v>
      </c>
      <c r="AB3465" s="31">
        <v>148359</v>
      </c>
      <c r="AC3465" s="31">
        <v>162389</v>
      </c>
      <c r="AD3465" s="31">
        <v>170248</v>
      </c>
      <c r="AE3465" s="31">
        <v>173519</v>
      </c>
      <c r="AF3465" s="31">
        <v>159641</v>
      </c>
      <c r="AG3465" s="31">
        <v>154209</v>
      </c>
      <c r="AH3465" s="31">
        <v>162614</v>
      </c>
      <c r="AI3465" s="31">
        <v>167124</v>
      </c>
      <c r="AJ3465" s="31">
        <v>142777</v>
      </c>
      <c r="AK3465" s="31">
        <v>133463</v>
      </c>
      <c r="AL3465" s="31">
        <v>136836</v>
      </c>
      <c r="AM3465" s="31">
        <v>149297</v>
      </c>
      <c r="AN3465" s="31">
        <v>165144</v>
      </c>
      <c r="AO3465" s="31">
        <v>147529</v>
      </c>
      <c r="AP3465" s="31">
        <v>128182.1328125</v>
      </c>
      <c r="AQ3465" s="31">
        <v>139236.3984375</v>
      </c>
      <c r="AR3465" s="31">
        <v>126687.73193359375</v>
      </c>
      <c r="AS3465" s="31">
        <v>146297.6015625</v>
      </c>
      <c r="AT3465" s="31">
        <v>146909.2314453125</v>
      </c>
      <c r="AU3465" s="31">
        <v>133784.568359375</v>
      </c>
      <c r="AV3465" s="31">
        <v>142177.79736328125</v>
      </c>
      <c r="AW3465" s="31">
        <v>127288.6328125</v>
      </c>
      <c r="AX3465" s="31">
        <v>9416.966796875</v>
      </c>
      <c r="AY3465" s="31">
        <v>6269.7001953125</v>
      </c>
      <c r="AZ3465" s="31">
        <v>15686.6669921875</v>
      </c>
    </row>
    <row r="3466" spans="1:52" ht="15" customHeight="1">
      <c r="A3466" s="29" t="s">
        <v>6537</v>
      </c>
      <c r="B3466" s="34">
        <v>31664</v>
      </c>
      <c r="C3466" s="28">
        <v>75</v>
      </c>
      <c r="D3466" s="28">
        <v>17</v>
      </c>
      <c r="E3466" s="28">
        <v>21</v>
      </c>
      <c r="F3466" s="29" t="s">
        <v>242</v>
      </c>
      <c r="G3466" s="29" t="s">
        <v>6424</v>
      </c>
      <c r="H3466" s="28">
        <v>760</v>
      </c>
      <c r="I3466" s="29" t="s">
        <v>5805</v>
      </c>
      <c r="J3466" s="33" t="s">
        <v>6536</v>
      </c>
      <c r="K3466" s="29" t="s">
        <v>178</v>
      </c>
      <c r="L3466" s="29" t="s">
        <v>5927</v>
      </c>
      <c r="M3466" s="29" t="s">
        <v>190</v>
      </c>
      <c r="N3466" s="28">
        <v>458013.7</v>
      </c>
      <c r="O3466" s="28">
        <v>6208359</v>
      </c>
      <c r="P3466" s="29" t="s">
        <v>6527</v>
      </c>
      <c r="Q3466" s="32" t="s">
        <v>919</v>
      </c>
      <c r="R3466" s="19"/>
      <c r="S3466" s="19"/>
      <c r="T3466" s="19"/>
      <c r="U3466" s="19"/>
      <c r="V3466" s="19"/>
      <c r="W3466" s="19"/>
      <c r="X3466" s="19"/>
      <c r="Y3466" s="19"/>
      <c r="Z3466" s="19"/>
      <c r="AA3466" s="31">
        <v>41979</v>
      </c>
      <c r="AB3466" s="31">
        <v>148359</v>
      </c>
      <c r="AC3466" s="31">
        <v>162389</v>
      </c>
      <c r="AD3466" s="31">
        <v>170248</v>
      </c>
      <c r="AE3466" s="31">
        <v>173519</v>
      </c>
      <c r="AF3466" s="31">
        <v>159641</v>
      </c>
      <c r="AG3466" s="31">
        <v>154209</v>
      </c>
      <c r="AH3466" s="31">
        <v>162614</v>
      </c>
      <c r="AI3466" s="31">
        <v>167124</v>
      </c>
      <c r="AJ3466" s="31">
        <v>142777</v>
      </c>
      <c r="AK3466" s="31">
        <v>133463</v>
      </c>
      <c r="AL3466" s="31">
        <v>136836</v>
      </c>
      <c r="AM3466" s="31">
        <v>149297</v>
      </c>
      <c r="AN3466" s="31">
        <v>165144</v>
      </c>
      <c r="AO3466" s="31">
        <v>147529</v>
      </c>
      <c r="AP3466" s="31">
        <v>128182.1328125</v>
      </c>
      <c r="AQ3466" s="31">
        <v>139236.3984375</v>
      </c>
      <c r="AR3466" s="31">
        <v>126687.73193359375</v>
      </c>
      <c r="AS3466" s="31">
        <v>146297.6015625</v>
      </c>
      <c r="AT3466" s="31">
        <v>146909.2314453125</v>
      </c>
      <c r="AU3466" s="31">
        <v>133784.568359375</v>
      </c>
      <c r="AV3466" s="31">
        <v>142177.79736328125</v>
      </c>
      <c r="AW3466" s="31">
        <v>127288.6328125</v>
      </c>
      <c r="AX3466" s="31">
        <v>9416.966796875</v>
      </c>
      <c r="AY3466" s="31">
        <v>6269.7001953125</v>
      </c>
      <c r="AZ3466" s="31">
        <v>15686.6669921875</v>
      </c>
    </row>
    <row r="3467" spans="1:52" ht="15" customHeight="1">
      <c r="A3467" s="29" t="s">
        <v>6535</v>
      </c>
      <c r="B3467" s="34">
        <v>31664</v>
      </c>
      <c r="C3467" s="28">
        <v>75</v>
      </c>
      <c r="D3467" s="28">
        <v>17</v>
      </c>
      <c r="E3467" s="28">
        <v>21</v>
      </c>
      <c r="F3467" s="29" t="s">
        <v>242</v>
      </c>
      <c r="G3467" s="29" t="s">
        <v>6424</v>
      </c>
      <c r="H3467" s="28">
        <v>760</v>
      </c>
      <c r="I3467" s="29" t="s">
        <v>5805</v>
      </c>
      <c r="J3467" s="33" t="s">
        <v>6534</v>
      </c>
      <c r="K3467" s="29" t="s">
        <v>178</v>
      </c>
      <c r="L3467" s="29" t="s">
        <v>5927</v>
      </c>
      <c r="M3467" s="29" t="s">
        <v>6533</v>
      </c>
      <c r="N3467" s="28">
        <v>458033.4</v>
      </c>
      <c r="O3467" s="28">
        <v>6208250</v>
      </c>
      <c r="P3467" s="29" t="s">
        <v>6527</v>
      </c>
      <c r="Q3467" s="32" t="s">
        <v>919</v>
      </c>
      <c r="R3467" s="19"/>
      <c r="S3467" s="19"/>
      <c r="T3467" s="19"/>
      <c r="U3467" s="19"/>
      <c r="V3467" s="19"/>
      <c r="W3467" s="19"/>
      <c r="X3467" s="19"/>
      <c r="Y3467" s="19"/>
      <c r="Z3467" s="19"/>
      <c r="AA3467" s="31">
        <v>41979</v>
      </c>
      <c r="AB3467" s="31">
        <v>148359</v>
      </c>
      <c r="AC3467" s="31">
        <v>162389</v>
      </c>
      <c r="AD3467" s="31">
        <v>170248</v>
      </c>
      <c r="AE3467" s="31">
        <v>173519</v>
      </c>
      <c r="AF3467" s="31">
        <v>159641</v>
      </c>
      <c r="AG3467" s="31">
        <v>154209</v>
      </c>
      <c r="AH3467" s="31">
        <v>162614</v>
      </c>
      <c r="AI3467" s="31">
        <v>167124</v>
      </c>
      <c r="AJ3467" s="31">
        <v>142777</v>
      </c>
      <c r="AK3467" s="31">
        <v>133463</v>
      </c>
      <c r="AL3467" s="31">
        <v>136836</v>
      </c>
      <c r="AM3467" s="31">
        <v>149297</v>
      </c>
      <c r="AN3467" s="31">
        <v>165144</v>
      </c>
      <c r="AO3467" s="31">
        <v>147529</v>
      </c>
      <c r="AP3467" s="31">
        <v>128182.1328125</v>
      </c>
      <c r="AQ3467" s="31">
        <v>139236.3984375</v>
      </c>
      <c r="AR3467" s="31">
        <v>126687.73193359375</v>
      </c>
      <c r="AS3467" s="31">
        <v>146297.6015625</v>
      </c>
      <c r="AT3467" s="31">
        <v>146909.2314453125</v>
      </c>
      <c r="AU3467" s="31">
        <v>133784.568359375</v>
      </c>
      <c r="AV3467" s="31">
        <v>142177.79736328125</v>
      </c>
      <c r="AW3467" s="31">
        <v>127288.6328125</v>
      </c>
      <c r="AX3467" s="31">
        <v>9416.966796875</v>
      </c>
      <c r="AY3467" s="31">
        <v>6269.7001953125</v>
      </c>
      <c r="AZ3467" s="31">
        <v>15686.6669921875</v>
      </c>
    </row>
    <row r="3468" spans="1:52" ht="15" customHeight="1">
      <c r="A3468" s="29" t="s">
        <v>6532</v>
      </c>
      <c r="B3468" s="34">
        <v>31664</v>
      </c>
      <c r="C3468" s="28">
        <v>75</v>
      </c>
      <c r="D3468" s="28">
        <v>17</v>
      </c>
      <c r="E3468" s="28">
        <v>21</v>
      </c>
      <c r="F3468" s="29" t="s">
        <v>242</v>
      </c>
      <c r="G3468" s="29" t="s">
        <v>6424</v>
      </c>
      <c r="H3468" s="28">
        <v>760</v>
      </c>
      <c r="I3468" s="29" t="s">
        <v>5805</v>
      </c>
      <c r="J3468" s="33" t="s">
        <v>6531</v>
      </c>
      <c r="K3468" s="29" t="s">
        <v>178</v>
      </c>
      <c r="L3468" s="29" t="s">
        <v>5927</v>
      </c>
      <c r="M3468" s="29" t="s">
        <v>6436</v>
      </c>
      <c r="N3468" s="28">
        <v>458050.9</v>
      </c>
      <c r="O3468" s="28">
        <v>6208150</v>
      </c>
      <c r="P3468" s="29" t="s">
        <v>6527</v>
      </c>
      <c r="Q3468" s="32" t="s">
        <v>919</v>
      </c>
      <c r="R3468" s="19"/>
      <c r="S3468" s="19"/>
      <c r="T3468" s="19"/>
      <c r="U3468" s="19"/>
      <c r="V3468" s="19"/>
      <c r="W3468" s="19"/>
      <c r="X3468" s="19"/>
      <c r="Y3468" s="19"/>
      <c r="Z3468" s="19"/>
      <c r="AA3468" s="31">
        <v>41979</v>
      </c>
      <c r="AB3468" s="31">
        <v>148359</v>
      </c>
      <c r="AC3468" s="31">
        <v>162389</v>
      </c>
      <c r="AD3468" s="31">
        <v>170248</v>
      </c>
      <c r="AE3468" s="31">
        <v>173519</v>
      </c>
      <c r="AF3468" s="31">
        <v>159641</v>
      </c>
      <c r="AG3468" s="31">
        <v>154209</v>
      </c>
      <c r="AH3468" s="31">
        <v>162614</v>
      </c>
      <c r="AI3468" s="31">
        <v>167124</v>
      </c>
      <c r="AJ3468" s="31">
        <v>142777</v>
      </c>
      <c r="AK3468" s="31">
        <v>133463</v>
      </c>
      <c r="AL3468" s="31">
        <v>136836</v>
      </c>
      <c r="AM3468" s="31">
        <v>149297</v>
      </c>
      <c r="AN3468" s="31">
        <v>165144</v>
      </c>
      <c r="AO3468" s="31">
        <v>147529</v>
      </c>
      <c r="AP3468" s="31">
        <v>128182.1328125</v>
      </c>
      <c r="AQ3468" s="31">
        <v>139236.3984375</v>
      </c>
      <c r="AR3468" s="31">
        <v>126687.73193359375</v>
      </c>
      <c r="AS3468" s="31">
        <v>146297.6015625</v>
      </c>
      <c r="AT3468" s="31">
        <v>146909.2314453125</v>
      </c>
      <c r="AU3468" s="31">
        <v>133784.568359375</v>
      </c>
      <c r="AV3468" s="31">
        <v>142177.79736328125</v>
      </c>
      <c r="AW3468" s="31">
        <v>127288.6328125</v>
      </c>
      <c r="AX3468" s="31">
        <v>9416.966796875</v>
      </c>
      <c r="AY3468" s="31">
        <v>6269.7001953125</v>
      </c>
      <c r="AZ3468" s="31">
        <v>15686.6669921875</v>
      </c>
    </row>
    <row r="3469" spans="1:52" ht="15" customHeight="1">
      <c r="A3469" s="29" t="s">
        <v>6530</v>
      </c>
      <c r="B3469" s="34">
        <v>31664</v>
      </c>
      <c r="C3469" s="28">
        <v>75</v>
      </c>
      <c r="D3469" s="28">
        <v>17</v>
      </c>
      <c r="E3469" s="28">
        <v>21</v>
      </c>
      <c r="F3469" s="29" t="s">
        <v>242</v>
      </c>
      <c r="G3469" s="29" t="s">
        <v>6424</v>
      </c>
      <c r="H3469" s="28">
        <v>760</v>
      </c>
      <c r="I3469" s="29" t="s">
        <v>5805</v>
      </c>
      <c r="J3469" s="33" t="s">
        <v>6529</v>
      </c>
      <c r="K3469" s="29" t="s">
        <v>178</v>
      </c>
      <c r="L3469" s="29" t="s">
        <v>5927</v>
      </c>
      <c r="M3469" s="29" t="s">
        <v>6528</v>
      </c>
      <c r="N3469" s="28">
        <v>458084.4</v>
      </c>
      <c r="O3469" s="28">
        <v>6207953</v>
      </c>
      <c r="P3469" s="29" t="s">
        <v>6527</v>
      </c>
      <c r="Q3469" s="32" t="s">
        <v>919</v>
      </c>
      <c r="R3469" s="19"/>
      <c r="S3469" s="19"/>
      <c r="T3469" s="19"/>
      <c r="U3469" s="19"/>
      <c r="V3469" s="19"/>
      <c r="W3469" s="19"/>
      <c r="X3469" s="19"/>
      <c r="Y3469" s="19"/>
      <c r="Z3469" s="19"/>
      <c r="AA3469" s="31">
        <v>41979</v>
      </c>
      <c r="AB3469" s="31">
        <v>148359</v>
      </c>
      <c r="AC3469" s="31">
        <v>162389</v>
      </c>
      <c r="AD3469" s="31">
        <v>170248</v>
      </c>
      <c r="AE3469" s="31">
        <v>173519</v>
      </c>
      <c r="AF3469" s="31">
        <v>159641</v>
      </c>
      <c r="AG3469" s="31">
        <v>154209</v>
      </c>
      <c r="AH3469" s="31">
        <v>162614</v>
      </c>
      <c r="AI3469" s="31">
        <v>167124</v>
      </c>
      <c r="AJ3469" s="31">
        <v>142777</v>
      </c>
      <c r="AK3469" s="31">
        <v>133463</v>
      </c>
      <c r="AL3469" s="31">
        <v>136836</v>
      </c>
      <c r="AM3469" s="31">
        <v>149297</v>
      </c>
      <c r="AN3469" s="31">
        <v>165144</v>
      </c>
      <c r="AO3469" s="31">
        <v>147529</v>
      </c>
      <c r="AP3469" s="31">
        <v>128182.1328125</v>
      </c>
      <c r="AQ3469" s="31">
        <v>139236.3984375</v>
      </c>
      <c r="AR3469" s="31">
        <v>126687.73193359375</v>
      </c>
      <c r="AS3469" s="31">
        <v>146297.6015625</v>
      </c>
      <c r="AT3469" s="31">
        <v>146909.2314453125</v>
      </c>
      <c r="AU3469" s="31">
        <v>133784.568359375</v>
      </c>
      <c r="AV3469" s="31">
        <v>142177.79736328125</v>
      </c>
      <c r="AW3469" s="31">
        <v>127288.6328125</v>
      </c>
      <c r="AX3469" s="31">
        <v>9416.966796875</v>
      </c>
      <c r="AY3469" s="31">
        <v>6269.7001953125</v>
      </c>
      <c r="AZ3469" s="31">
        <v>15686.6669921875</v>
      </c>
    </row>
    <row r="3470" spans="1:52" ht="15" customHeight="1">
      <c r="A3470" s="29" t="s">
        <v>6526</v>
      </c>
      <c r="B3470" s="34">
        <v>29646</v>
      </c>
      <c r="C3470" s="28">
        <v>22</v>
      </c>
      <c r="D3470" s="28">
        <v>12</v>
      </c>
      <c r="E3470" s="28">
        <v>19</v>
      </c>
      <c r="F3470" s="29" t="s">
        <v>242</v>
      </c>
      <c r="G3470" s="29" t="s">
        <v>6522</v>
      </c>
      <c r="H3470" s="28">
        <v>760</v>
      </c>
      <c r="I3470" s="29" t="s">
        <v>5805</v>
      </c>
      <c r="J3470" s="33" t="s">
        <v>6525</v>
      </c>
      <c r="K3470" s="29" t="s">
        <v>178</v>
      </c>
      <c r="L3470" s="29" t="s">
        <v>5809</v>
      </c>
      <c r="M3470" s="29" t="s">
        <v>370</v>
      </c>
      <c r="N3470" s="28">
        <v>476354.5</v>
      </c>
      <c r="O3470" s="28">
        <v>6206516</v>
      </c>
      <c r="P3470" s="29" t="s">
        <v>6524</v>
      </c>
      <c r="Q3470" s="32" t="s">
        <v>368</v>
      </c>
      <c r="R3470" s="19"/>
      <c r="S3470" s="19"/>
      <c r="T3470" s="19"/>
      <c r="U3470" s="19"/>
      <c r="V3470" s="31">
        <v>0</v>
      </c>
      <c r="W3470" s="31">
        <v>0</v>
      </c>
      <c r="X3470" s="31">
        <v>0</v>
      </c>
      <c r="Y3470" s="31">
        <v>0</v>
      </c>
      <c r="Z3470" s="31">
        <v>0</v>
      </c>
      <c r="AA3470" s="31">
        <v>0</v>
      </c>
      <c r="AB3470" s="31">
        <v>0</v>
      </c>
      <c r="AC3470" s="31">
        <v>0</v>
      </c>
      <c r="AD3470" s="31">
        <v>0</v>
      </c>
      <c r="AE3470" s="31">
        <v>68</v>
      </c>
      <c r="AF3470" s="31">
        <v>252</v>
      </c>
      <c r="AG3470" s="31">
        <v>2887</v>
      </c>
      <c r="AH3470" s="31">
        <v>7150</v>
      </c>
      <c r="AI3470" s="31">
        <v>8200</v>
      </c>
      <c r="AJ3470" s="31">
        <v>5780</v>
      </c>
      <c r="AK3470" s="31">
        <v>6190</v>
      </c>
      <c r="AL3470" s="31">
        <v>5120</v>
      </c>
      <c r="AM3470" s="31">
        <v>3350</v>
      </c>
      <c r="AN3470" s="31">
        <v>4160</v>
      </c>
      <c r="AO3470" s="31">
        <v>79070</v>
      </c>
      <c r="AP3470" s="31">
        <v>123021</v>
      </c>
      <c r="AQ3470" s="31">
        <v>148173</v>
      </c>
      <c r="AR3470" s="31">
        <v>42511.00048828125</v>
      </c>
      <c r="AS3470" s="31">
        <v>69799.99951171875</v>
      </c>
      <c r="AT3470" s="31">
        <v>78200.00146484375</v>
      </c>
      <c r="AU3470" s="31">
        <v>72999.999267578125</v>
      </c>
      <c r="AV3470" s="31">
        <v>90526</v>
      </c>
      <c r="AW3470" s="31">
        <v>56893.216796875</v>
      </c>
      <c r="AX3470" s="31">
        <v>0</v>
      </c>
      <c r="AY3470" s="31">
        <v>0</v>
      </c>
      <c r="AZ3470" s="31">
        <v>0</v>
      </c>
    </row>
    <row r="3471" spans="1:52" ht="15" customHeight="1">
      <c r="A3471" s="29" t="s">
        <v>6523</v>
      </c>
      <c r="B3471" s="34">
        <v>30953</v>
      </c>
      <c r="C3471" s="28">
        <v>55</v>
      </c>
      <c r="D3471" s="28">
        <v>18</v>
      </c>
      <c r="E3471" s="28">
        <v>23</v>
      </c>
      <c r="F3471" s="29" t="s">
        <v>242</v>
      </c>
      <c r="G3471" s="29" t="s">
        <v>6517</v>
      </c>
      <c r="H3471" s="28">
        <v>760</v>
      </c>
      <c r="I3471" s="29" t="s">
        <v>5805</v>
      </c>
      <c r="J3471" s="33" t="s">
        <v>6521</v>
      </c>
      <c r="K3471" s="29" t="s">
        <v>178</v>
      </c>
      <c r="L3471" s="29" t="s">
        <v>6520</v>
      </c>
      <c r="M3471" s="29" t="s">
        <v>1373</v>
      </c>
      <c r="N3471" s="28">
        <v>475260</v>
      </c>
      <c r="O3471" s="28">
        <v>6207557</v>
      </c>
      <c r="P3471" s="29" t="s">
        <v>6519</v>
      </c>
      <c r="Q3471" s="32" t="s">
        <v>368</v>
      </c>
      <c r="R3471" s="19"/>
      <c r="S3471" s="19"/>
      <c r="T3471" s="19"/>
      <c r="U3471" s="19"/>
      <c r="V3471" s="19"/>
      <c r="W3471" s="19"/>
      <c r="X3471" s="19"/>
      <c r="Y3471" s="31">
        <v>30250</v>
      </c>
      <c r="Z3471" s="31">
        <v>121000</v>
      </c>
      <c r="AA3471" s="31">
        <v>121000</v>
      </c>
      <c r="AB3471" s="31">
        <v>121000</v>
      </c>
      <c r="AC3471" s="31">
        <v>121000</v>
      </c>
      <c r="AD3471" s="31">
        <v>121000</v>
      </c>
      <c r="AE3471" s="31">
        <v>121000</v>
      </c>
      <c r="AF3471" s="31">
        <v>121000</v>
      </c>
      <c r="AG3471" s="31">
        <v>121000</v>
      </c>
      <c r="AH3471" s="31">
        <v>121000</v>
      </c>
      <c r="AI3471" s="31">
        <v>121000</v>
      </c>
      <c r="AJ3471" s="31">
        <v>121000</v>
      </c>
      <c r="AK3471" s="31">
        <v>121000</v>
      </c>
      <c r="AL3471" s="31">
        <v>121000</v>
      </c>
      <c r="AM3471" s="31">
        <v>121000</v>
      </c>
      <c r="AN3471" s="31">
        <v>121000</v>
      </c>
      <c r="AO3471" s="31">
        <v>121000</v>
      </c>
      <c r="AP3471" s="31">
        <v>97020</v>
      </c>
      <c r="AQ3471" s="31">
        <v>78080</v>
      </c>
      <c r="AR3471" s="31">
        <v>67930.000244140625</v>
      </c>
      <c r="AS3471" s="31">
        <v>77830.00146484375</v>
      </c>
      <c r="AT3471" s="31">
        <v>73818</v>
      </c>
      <c r="AU3471" s="31">
        <v>68213</v>
      </c>
      <c r="AV3471" s="31">
        <v>83749</v>
      </c>
      <c r="AW3471" s="31">
        <v>73431</v>
      </c>
      <c r="AX3471" s="31">
        <v>4466</v>
      </c>
      <c r="AY3471" s="31">
        <v>4271</v>
      </c>
      <c r="AZ3471" s="31">
        <v>8737</v>
      </c>
    </row>
    <row r="3472" spans="1:52" ht="15" customHeight="1">
      <c r="A3472" s="29" t="s">
        <v>6518</v>
      </c>
      <c r="B3472" s="34">
        <v>32311</v>
      </c>
      <c r="C3472" s="28">
        <v>225</v>
      </c>
      <c r="D3472" s="28">
        <v>29</v>
      </c>
      <c r="E3472" s="28">
        <v>30</v>
      </c>
      <c r="F3472" s="29" t="s">
        <v>242</v>
      </c>
      <c r="G3472" s="29" t="s">
        <v>6512</v>
      </c>
      <c r="H3472" s="28">
        <v>760</v>
      </c>
      <c r="I3472" s="29" t="s">
        <v>5805</v>
      </c>
      <c r="J3472" s="33" t="s">
        <v>6516</v>
      </c>
      <c r="K3472" s="29" t="s">
        <v>178</v>
      </c>
      <c r="L3472" s="29" t="s">
        <v>6510</v>
      </c>
      <c r="M3472" s="29" t="s">
        <v>6515</v>
      </c>
      <c r="N3472" s="28">
        <v>461036</v>
      </c>
      <c r="O3472" s="28">
        <v>6208661</v>
      </c>
      <c r="P3472" s="29" t="s">
        <v>6514</v>
      </c>
      <c r="Q3472" s="32" t="s">
        <v>368</v>
      </c>
      <c r="R3472" s="19"/>
      <c r="S3472" s="19"/>
      <c r="T3472" s="19"/>
      <c r="U3472" s="19"/>
      <c r="V3472" s="19"/>
      <c r="W3472" s="19"/>
      <c r="X3472" s="19"/>
      <c r="Y3472" s="19"/>
      <c r="Z3472" s="19"/>
      <c r="AA3472" s="19"/>
      <c r="AB3472" s="19"/>
      <c r="AC3472" s="31">
        <v>247500</v>
      </c>
      <c r="AD3472" s="31">
        <v>495000</v>
      </c>
      <c r="AE3472" s="31">
        <v>495000</v>
      </c>
      <c r="AF3472" s="31">
        <v>495000</v>
      </c>
      <c r="AG3472" s="31">
        <v>495000</v>
      </c>
      <c r="AH3472" s="31">
        <v>495000</v>
      </c>
      <c r="AI3472" s="31">
        <v>495000</v>
      </c>
      <c r="AJ3472" s="31">
        <v>495000</v>
      </c>
      <c r="AK3472" s="31">
        <v>495000</v>
      </c>
      <c r="AL3472" s="31">
        <v>495000</v>
      </c>
      <c r="AM3472" s="31">
        <v>495000</v>
      </c>
      <c r="AN3472" s="31">
        <v>495000</v>
      </c>
      <c r="AO3472" s="31">
        <v>495000</v>
      </c>
      <c r="AP3472" s="31">
        <v>139878</v>
      </c>
      <c r="AQ3472" s="31">
        <v>23751</v>
      </c>
      <c r="AR3472" s="31">
        <v>21195</v>
      </c>
      <c r="AS3472" s="31">
        <v>43268</v>
      </c>
      <c r="AT3472" s="31">
        <v>24114</v>
      </c>
      <c r="AU3472" s="31">
        <v>19537</v>
      </c>
      <c r="AV3472" s="31">
        <v>3293</v>
      </c>
      <c r="AW3472" s="31">
        <v>4529</v>
      </c>
      <c r="AX3472" s="31">
        <v>591</v>
      </c>
      <c r="AY3472" s="31">
        <v>695</v>
      </c>
      <c r="AZ3472" s="31">
        <v>1286</v>
      </c>
    </row>
    <row r="3473" spans="1:52" ht="15" customHeight="1">
      <c r="A3473" s="29" t="s">
        <v>6513</v>
      </c>
      <c r="B3473" s="34">
        <v>32057</v>
      </c>
      <c r="C3473" s="28">
        <v>660</v>
      </c>
      <c r="D3473" s="28">
        <v>47</v>
      </c>
      <c r="E3473" s="28">
        <v>39</v>
      </c>
      <c r="F3473" s="29" t="s">
        <v>242</v>
      </c>
      <c r="G3473" s="29" t="s">
        <v>6506</v>
      </c>
      <c r="H3473" s="28">
        <v>760</v>
      </c>
      <c r="I3473" s="29" t="s">
        <v>5805</v>
      </c>
      <c r="J3473" s="33" t="s">
        <v>6511</v>
      </c>
      <c r="K3473" s="29" t="s">
        <v>178</v>
      </c>
      <c r="L3473" s="29" t="s">
        <v>6510</v>
      </c>
      <c r="M3473" s="29" t="s">
        <v>6509</v>
      </c>
      <c r="N3473" s="28">
        <v>461671</v>
      </c>
      <c r="O3473" s="28">
        <v>6208743</v>
      </c>
      <c r="P3473" s="29" t="s">
        <v>6508</v>
      </c>
      <c r="Q3473" s="32" t="s">
        <v>174</v>
      </c>
      <c r="R3473" s="19"/>
      <c r="S3473" s="19"/>
      <c r="T3473" s="19"/>
      <c r="U3473" s="19"/>
      <c r="V3473" s="19"/>
      <c r="W3473" s="19"/>
      <c r="X3473" s="19"/>
      <c r="Y3473" s="19"/>
      <c r="Z3473" s="19"/>
      <c r="AA3473" s="19"/>
      <c r="AB3473" s="31">
        <v>0</v>
      </c>
      <c r="AC3473" s="31">
        <v>0</v>
      </c>
      <c r="AD3473" s="31">
        <v>0</v>
      </c>
      <c r="AE3473" s="31">
        <v>0</v>
      </c>
      <c r="AF3473" s="31">
        <v>536755</v>
      </c>
      <c r="AG3473" s="31">
        <v>1244383</v>
      </c>
      <c r="AH3473" s="31">
        <v>1312203</v>
      </c>
      <c r="AI3473" s="31">
        <v>1348600</v>
      </c>
      <c r="AJ3473" s="31">
        <v>1152132</v>
      </c>
      <c r="AK3473" s="31">
        <v>1005200</v>
      </c>
      <c r="AL3473" s="31">
        <v>1256400</v>
      </c>
      <c r="AM3473" s="31">
        <v>656370</v>
      </c>
      <c r="AN3473" s="31">
        <v>766040</v>
      </c>
      <c r="AO3473" s="31">
        <v>1964220</v>
      </c>
      <c r="AP3473" s="31">
        <v>1180780</v>
      </c>
      <c r="AQ3473" s="31">
        <v>1366322</v>
      </c>
      <c r="AR3473" s="31">
        <v>1117172</v>
      </c>
      <c r="AS3473" s="31">
        <v>874011</v>
      </c>
      <c r="AT3473" s="31">
        <v>1442725</v>
      </c>
      <c r="AU3473" s="31">
        <v>1173360</v>
      </c>
      <c r="AV3473" s="31">
        <v>1519751</v>
      </c>
      <c r="AW3473" s="31">
        <v>1296236</v>
      </c>
      <c r="AX3473" s="31">
        <v>134804</v>
      </c>
      <c r="AY3473" s="31">
        <v>79431</v>
      </c>
      <c r="AZ3473" s="31">
        <v>214235</v>
      </c>
    </row>
    <row r="3474" spans="1:52" ht="15" customHeight="1">
      <c r="A3474" s="29" t="s">
        <v>6507</v>
      </c>
      <c r="B3474" s="34">
        <v>34015</v>
      </c>
      <c r="C3474" s="28">
        <v>100</v>
      </c>
      <c r="D3474" s="28">
        <v>20</v>
      </c>
      <c r="E3474" s="28">
        <v>23.4</v>
      </c>
      <c r="F3474" s="29" t="s">
        <v>242</v>
      </c>
      <c r="G3474" s="29" t="s">
        <v>6500</v>
      </c>
      <c r="H3474" s="28">
        <v>760</v>
      </c>
      <c r="I3474" s="29" t="s">
        <v>5805</v>
      </c>
      <c r="J3474" s="33" t="s">
        <v>6505</v>
      </c>
      <c r="K3474" s="29" t="s">
        <v>178</v>
      </c>
      <c r="L3474" s="29" t="s">
        <v>6504</v>
      </c>
      <c r="M3474" s="29" t="s">
        <v>6503</v>
      </c>
      <c r="N3474" s="28">
        <v>445332.5</v>
      </c>
      <c r="O3474" s="28">
        <v>6210783</v>
      </c>
      <c r="P3474" s="29" t="s">
        <v>6502</v>
      </c>
      <c r="Q3474" s="32" t="s">
        <v>368</v>
      </c>
      <c r="R3474" s="19"/>
      <c r="S3474" s="19"/>
      <c r="T3474" s="19"/>
      <c r="U3474" s="19"/>
      <c r="V3474" s="19"/>
      <c r="W3474" s="19"/>
      <c r="X3474" s="19"/>
      <c r="Y3474" s="19"/>
      <c r="Z3474" s="19"/>
      <c r="AA3474" s="19"/>
      <c r="AB3474" s="19"/>
      <c r="AC3474" s="19"/>
      <c r="AD3474" s="19"/>
      <c r="AE3474" s="19"/>
      <c r="AF3474" s="19"/>
      <c r="AG3474" s="19"/>
      <c r="AH3474" s="31">
        <v>183333</v>
      </c>
      <c r="AI3474" s="31">
        <v>220000</v>
      </c>
      <c r="AJ3474" s="31">
        <v>220000</v>
      </c>
      <c r="AK3474" s="31">
        <v>220000</v>
      </c>
      <c r="AL3474" s="31">
        <v>220000</v>
      </c>
      <c r="AM3474" s="31">
        <v>220000</v>
      </c>
      <c r="AN3474" s="31">
        <v>220000</v>
      </c>
      <c r="AO3474" s="31">
        <v>220000</v>
      </c>
      <c r="AP3474" s="31">
        <v>250434</v>
      </c>
      <c r="AQ3474" s="31">
        <v>281490</v>
      </c>
      <c r="AR3474" s="31">
        <v>242634</v>
      </c>
      <c r="AS3474" s="31">
        <v>279877</v>
      </c>
      <c r="AT3474" s="31">
        <v>282972</v>
      </c>
      <c r="AU3474" s="31">
        <v>255852</v>
      </c>
      <c r="AV3474" s="31">
        <v>296167</v>
      </c>
      <c r="AW3474" s="31">
        <v>280254</v>
      </c>
      <c r="AX3474" s="31">
        <v>25832</v>
      </c>
      <c r="AY3474" s="31">
        <v>14141</v>
      </c>
      <c r="AZ3474" s="31">
        <v>39973</v>
      </c>
    </row>
    <row r="3475" spans="1:52" ht="15" customHeight="1">
      <c r="A3475" s="29" t="s">
        <v>6501</v>
      </c>
      <c r="B3475" s="34">
        <v>31163</v>
      </c>
      <c r="C3475" s="28">
        <v>75</v>
      </c>
      <c r="D3475" s="28">
        <v>10</v>
      </c>
      <c r="E3475" s="28">
        <v>25</v>
      </c>
      <c r="F3475" s="29" t="s">
        <v>6495</v>
      </c>
      <c r="G3475" s="29" t="s">
        <v>6494</v>
      </c>
      <c r="H3475" s="28">
        <v>760</v>
      </c>
      <c r="I3475" s="29" t="s">
        <v>5805</v>
      </c>
      <c r="J3475" s="33" t="s">
        <v>6499</v>
      </c>
      <c r="K3475" s="29" t="s">
        <v>178</v>
      </c>
      <c r="L3475" s="29" t="s">
        <v>6498</v>
      </c>
      <c r="M3475" s="29" t="s">
        <v>370</v>
      </c>
      <c r="N3475" s="28">
        <v>453606</v>
      </c>
      <c r="O3475" s="28">
        <v>6218630</v>
      </c>
      <c r="P3475" s="29" t="s">
        <v>6497</v>
      </c>
      <c r="Q3475" s="32" t="s">
        <v>368</v>
      </c>
      <c r="R3475" s="19"/>
      <c r="S3475" s="19"/>
      <c r="T3475" s="19"/>
      <c r="U3475" s="19"/>
      <c r="V3475" s="19"/>
      <c r="W3475" s="19"/>
      <c r="X3475" s="19"/>
      <c r="Y3475" s="19"/>
      <c r="Z3475" s="31">
        <v>110000</v>
      </c>
      <c r="AA3475" s="31">
        <v>165000</v>
      </c>
      <c r="AB3475" s="31">
        <v>165000</v>
      </c>
      <c r="AC3475" s="31">
        <v>165000</v>
      </c>
      <c r="AD3475" s="31">
        <v>165000</v>
      </c>
      <c r="AE3475" s="31">
        <v>165000</v>
      </c>
      <c r="AF3475" s="31">
        <v>165000</v>
      </c>
      <c r="AG3475" s="31">
        <v>165000</v>
      </c>
      <c r="AH3475" s="31">
        <v>165000</v>
      </c>
      <c r="AI3475" s="31">
        <v>165000</v>
      </c>
      <c r="AJ3475" s="31">
        <v>165000</v>
      </c>
      <c r="AK3475" s="31">
        <v>165000</v>
      </c>
      <c r="AL3475" s="31">
        <v>165000</v>
      </c>
      <c r="AM3475" s="31">
        <v>165000</v>
      </c>
      <c r="AN3475" s="31">
        <v>165000</v>
      </c>
      <c r="AO3475" s="31">
        <v>165000</v>
      </c>
      <c r="AP3475" s="31">
        <v>118780</v>
      </c>
      <c r="AQ3475" s="31">
        <v>157450</v>
      </c>
      <c r="AR3475" s="31">
        <v>40890.000366210938</v>
      </c>
      <c r="AS3475" s="31">
        <v>28530</v>
      </c>
      <c r="AT3475" s="31">
        <v>25822.99951171875</v>
      </c>
      <c r="AU3475" s="31">
        <v>26637</v>
      </c>
      <c r="AV3475" s="31">
        <v>48375</v>
      </c>
      <c r="AW3475" s="31">
        <v>37511</v>
      </c>
      <c r="AX3475" s="31">
        <v>483</v>
      </c>
      <c r="AY3475" s="31">
        <v>1741</v>
      </c>
      <c r="AZ3475" s="31">
        <v>2224</v>
      </c>
    </row>
    <row r="3476" spans="1:52" ht="15" customHeight="1">
      <c r="A3476" s="29" t="s">
        <v>6496</v>
      </c>
      <c r="B3476" s="34">
        <v>31548</v>
      </c>
      <c r="C3476" s="28">
        <v>75</v>
      </c>
      <c r="D3476" s="28">
        <v>17</v>
      </c>
      <c r="E3476" s="28">
        <v>22.5</v>
      </c>
      <c r="F3476" s="29" t="s">
        <v>242</v>
      </c>
      <c r="G3476" s="29" t="s">
        <v>6438</v>
      </c>
      <c r="H3476" s="28">
        <v>760</v>
      </c>
      <c r="I3476" s="29" t="s">
        <v>5805</v>
      </c>
      <c r="J3476" s="33" t="s">
        <v>6493</v>
      </c>
      <c r="K3476" s="29" t="s">
        <v>178</v>
      </c>
      <c r="L3476" s="29" t="s">
        <v>6492</v>
      </c>
      <c r="M3476" s="29" t="s">
        <v>6491</v>
      </c>
      <c r="N3476" s="28">
        <v>454162.7</v>
      </c>
      <c r="O3476" s="28">
        <v>6222217</v>
      </c>
      <c r="P3476" s="29" t="s">
        <v>6490</v>
      </c>
      <c r="Q3476" s="32" t="s">
        <v>368</v>
      </c>
      <c r="R3476" s="19"/>
      <c r="S3476" s="19"/>
      <c r="T3476" s="19"/>
      <c r="U3476" s="19"/>
      <c r="V3476" s="19"/>
      <c r="W3476" s="19"/>
      <c r="X3476" s="19"/>
      <c r="Y3476" s="19"/>
      <c r="Z3476" s="19"/>
      <c r="AA3476" s="31">
        <v>96250</v>
      </c>
      <c r="AB3476" s="31">
        <v>165000</v>
      </c>
      <c r="AC3476" s="31">
        <v>165000</v>
      </c>
      <c r="AD3476" s="31">
        <v>165000</v>
      </c>
      <c r="AE3476" s="31">
        <v>165000</v>
      </c>
      <c r="AF3476" s="31">
        <v>165000</v>
      </c>
      <c r="AG3476" s="31">
        <v>165000</v>
      </c>
      <c r="AH3476" s="31">
        <v>165000</v>
      </c>
      <c r="AI3476" s="31">
        <v>165000</v>
      </c>
      <c r="AJ3476" s="31">
        <v>165000</v>
      </c>
      <c r="AK3476" s="31">
        <v>165000</v>
      </c>
      <c r="AL3476" s="31">
        <v>165000</v>
      </c>
      <c r="AM3476" s="31">
        <v>165000</v>
      </c>
      <c r="AN3476" s="31">
        <v>165000</v>
      </c>
      <c r="AO3476" s="31">
        <v>165000</v>
      </c>
      <c r="AP3476" s="31">
        <v>126950</v>
      </c>
      <c r="AQ3476" s="31">
        <v>113100</v>
      </c>
      <c r="AR3476" s="31">
        <v>109502.00048828125</v>
      </c>
      <c r="AS3476" s="31">
        <v>121399.99951171875</v>
      </c>
      <c r="AT3476" s="31">
        <v>126879</v>
      </c>
      <c r="AU3476" s="31">
        <v>107057</v>
      </c>
      <c r="AV3476" s="31">
        <v>141006</v>
      </c>
      <c r="AW3476" s="31">
        <v>115702</v>
      </c>
      <c r="AX3476" s="31">
        <v>7020</v>
      </c>
      <c r="AY3476" s="31">
        <v>3646</v>
      </c>
      <c r="AZ3476" s="31">
        <v>10666</v>
      </c>
    </row>
    <row r="3477" spans="1:52" ht="15" customHeight="1">
      <c r="A3477" s="29" t="s">
        <v>6489</v>
      </c>
      <c r="B3477" s="34">
        <v>35309</v>
      </c>
      <c r="C3477" s="28">
        <v>18</v>
      </c>
      <c r="D3477" s="28">
        <v>13</v>
      </c>
      <c r="E3477" s="28">
        <v>18.2</v>
      </c>
      <c r="F3477" s="29" t="s">
        <v>6485</v>
      </c>
      <c r="G3477" s="29" t="s">
        <v>6484</v>
      </c>
      <c r="H3477" s="28">
        <v>760</v>
      </c>
      <c r="I3477" s="29" t="s">
        <v>5805</v>
      </c>
      <c r="J3477" s="33" t="s">
        <v>6488</v>
      </c>
      <c r="K3477" s="29" t="s">
        <v>178</v>
      </c>
      <c r="L3477" s="29" t="s">
        <v>5838</v>
      </c>
      <c r="M3477" s="29" t="s">
        <v>3328</v>
      </c>
      <c r="N3477" s="28">
        <v>455618.8</v>
      </c>
      <c r="O3477" s="28">
        <v>6214518</v>
      </c>
      <c r="P3477" s="29" t="s">
        <v>6487</v>
      </c>
      <c r="Q3477" s="32" t="s">
        <v>368</v>
      </c>
      <c r="R3477" s="19"/>
      <c r="S3477" s="19"/>
      <c r="T3477" s="19"/>
      <c r="U3477" s="19"/>
      <c r="V3477" s="19"/>
      <c r="W3477" s="19"/>
      <c r="X3477" s="19"/>
      <c r="Y3477" s="19"/>
      <c r="Z3477" s="19"/>
      <c r="AA3477" s="19"/>
      <c r="AB3477" s="19"/>
      <c r="AC3477" s="19"/>
      <c r="AD3477" s="19"/>
      <c r="AE3477" s="19"/>
      <c r="AF3477" s="19"/>
      <c r="AG3477" s="19"/>
      <c r="AH3477" s="19"/>
      <c r="AI3477" s="19"/>
      <c r="AJ3477" s="19"/>
      <c r="AK3477" s="31">
        <v>13945</v>
      </c>
      <c r="AL3477" s="31">
        <v>33625</v>
      </c>
      <c r="AM3477" s="31">
        <v>33841</v>
      </c>
      <c r="AN3477" s="31">
        <v>35589</v>
      </c>
      <c r="AO3477" s="31">
        <v>38160</v>
      </c>
      <c r="AP3477" s="31">
        <v>76766</v>
      </c>
      <c r="AQ3477" s="31">
        <v>103395</v>
      </c>
      <c r="AR3477" s="31">
        <v>27459</v>
      </c>
      <c r="AS3477" s="31">
        <v>32540.999877929688</v>
      </c>
      <c r="AT3477" s="31">
        <v>25420.000244140625</v>
      </c>
      <c r="AU3477" s="31">
        <v>28557</v>
      </c>
      <c r="AV3477" s="31">
        <v>19196.000122070313</v>
      </c>
      <c r="AW3477" s="31">
        <v>16996.4140625</v>
      </c>
      <c r="AX3477" s="31">
        <v>0</v>
      </c>
      <c r="AY3477" s="31">
        <v>0</v>
      </c>
      <c r="AZ3477" s="31">
        <v>0</v>
      </c>
    </row>
    <row r="3478" spans="1:52" ht="15" customHeight="1">
      <c r="A3478" s="29" t="s">
        <v>6486</v>
      </c>
      <c r="B3478" s="34">
        <v>35431</v>
      </c>
      <c r="C3478" s="28">
        <v>225</v>
      </c>
      <c r="D3478" s="28">
        <v>29</v>
      </c>
      <c r="E3478" s="28">
        <v>30</v>
      </c>
      <c r="F3478" s="29" t="s">
        <v>242</v>
      </c>
      <c r="G3478" s="29" t="s">
        <v>6478</v>
      </c>
      <c r="H3478" s="28">
        <v>760</v>
      </c>
      <c r="I3478" s="29" t="s">
        <v>5805</v>
      </c>
      <c r="J3478" s="33" t="s">
        <v>6483</v>
      </c>
      <c r="K3478" s="29" t="s">
        <v>178</v>
      </c>
      <c r="L3478" s="29" t="s">
        <v>6482</v>
      </c>
      <c r="M3478" s="29" t="s">
        <v>6481</v>
      </c>
      <c r="N3478" s="28">
        <v>457148.7</v>
      </c>
      <c r="O3478" s="28">
        <v>6213557</v>
      </c>
      <c r="P3478" s="29" t="s">
        <v>6480</v>
      </c>
      <c r="Q3478" s="32" t="s">
        <v>368</v>
      </c>
      <c r="R3478" s="19"/>
      <c r="S3478" s="19"/>
      <c r="T3478" s="19"/>
      <c r="U3478" s="19"/>
      <c r="V3478" s="19"/>
      <c r="W3478" s="19"/>
      <c r="X3478" s="19"/>
      <c r="Y3478" s="19"/>
      <c r="Z3478" s="19"/>
      <c r="AA3478" s="19"/>
      <c r="AB3478" s="19"/>
      <c r="AC3478" s="19"/>
      <c r="AD3478" s="19"/>
      <c r="AE3478" s="19"/>
      <c r="AF3478" s="19"/>
      <c r="AG3478" s="19"/>
      <c r="AH3478" s="19"/>
      <c r="AI3478" s="19"/>
      <c r="AJ3478" s="19"/>
      <c r="AK3478" s="19"/>
      <c r="AL3478" s="31">
        <v>453750</v>
      </c>
      <c r="AM3478" s="31">
        <v>495000</v>
      </c>
      <c r="AN3478" s="31">
        <v>495000</v>
      </c>
      <c r="AO3478" s="31">
        <v>495000</v>
      </c>
      <c r="AP3478" s="31">
        <v>426702</v>
      </c>
      <c r="AQ3478" s="31">
        <v>424412</v>
      </c>
      <c r="AR3478" s="31">
        <v>270944</v>
      </c>
      <c r="AS3478" s="31">
        <v>293809</v>
      </c>
      <c r="AT3478" s="31">
        <v>274046</v>
      </c>
      <c r="AU3478" s="31">
        <v>296778</v>
      </c>
      <c r="AV3478" s="31">
        <v>370727</v>
      </c>
      <c r="AW3478" s="31">
        <v>353194</v>
      </c>
      <c r="AX3478" s="31">
        <v>17019</v>
      </c>
      <c r="AY3478" s="31">
        <v>9472</v>
      </c>
      <c r="AZ3478" s="31">
        <v>26491</v>
      </c>
    </row>
    <row r="3479" spans="1:52" ht="15" customHeight="1">
      <c r="A3479" s="29" t="s">
        <v>6479</v>
      </c>
      <c r="B3479" s="34">
        <v>30019</v>
      </c>
      <c r="C3479" s="28">
        <v>18.5</v>
      </c>
      <c r="D3479" s="28">
        <v>11</v>
      </c>
      <c r="E3479" s="28">
        <v>17.5</v>
      </c>
      <c r="F3479" s="29" t="s">
        <v>386</v>
      </c>
      <c r="G3479" s="29" t="s">
        <v>6473</v>
      </c>
      <c r="H3479" s="28">
        <v>760</v>
      </c>
      <c r="I3479" s="29" t="s">
        <v>5805</v>
      </c>
      <c r="J3479" s="33" t="s">
        <v>6477</v>
      </c>
      <c r="K3479" s="29" t="s">
        <v>178</v>
      </c>
      <c r="L3479" s="29" t="s">
        <v>6476</v>
      </c>
      <c r="M3479" s="29" t="s">
        <v>331</v>
      </c>
      <c r="N3479" s="28">
        <v>476757.5</v>
      </c>
      <c r="O3479" s="28">
        <v>6214914</v>
      </c>
      <c r="P3479" s="29" t="s">
        <v>6475</v>
      </c>
      <c r="Q3479" s="32" t="s">
        <v>368</v>
      </c>
      <c r="R3479" s="19"/>
      <c r="S3479" s="19"/>
      <c r="T3479" s="19"/>
      <c r="U3479" s="19"/>
      <c r="V3479" s="19"/>
      <c r="W3479" s="31">
        <v>0</v>
      </c>
      <c r="X3479" s="31">
        <v>0</v>
      </c>
      <c r="Y3479" s="31">
        <v>0</v>
      </c>
      <c r="Z3479" s="31">
        <v>0</v>
      </c>
      <c r="AA3479" s="31">
        <v>0</v>
      </c>
      <c r="AB3479" s="31">
        <v>0</v>
      </c>
      <c r="AC3479" s="31">
        <v>0</v>
      </c>
      <c r="AD3479" s="31">
        <v>0</v>
      </c>
      <c r="AE3479" s="31">
        <v>0</v>
      </c>
      <c r="AF3479" s="31">
        <v>0</v>
      </c>
      <c r="AG3479" s="31">
        <v>0</v>
      </c>
      <c r="AH3479" s="31">
        <v>0</v>
      </c>
      <c r="AI3479" s="31">
        <v>0</v>
      </c>
      <c r="AJ3479" s="31">
        <v>0</v>
      </c>
      <c r="AK3479" s="31">
        <v>0</v>
      </c>
      <c r="AL3479" s="31">
        <v>0</v>
      </c>
      <c r="AM3479" s="31">
        <v>12990</v>
      </c>
      <c r="AN3479" s="31">
        <v>38610</v>
      </c>
      <c r="AO3479" s="31">
        <v>32945</v>
      </c>
      <c r="AP3479" s="31">
        <v>44613</v>
      </c>
      <c r="AQ3479" s="31">
        <v>67092</v>
      </c>
      <c r="AR3479" s="31">
        <v>29903</v>
      </c>
      <c r="AS3479" s="31">
        <v>32985.000122070313</v>
      </c>
      <c r="AT3479" s="31">
        <v>26508.999938964844</v>
      </c>
      <c r="AU3479" s="31">
        <v>22846</v>
      </c>
      <c r="AV3479" s="31">
        <v>12536.000061035156</v>
      </c>
      <c r="AW3479" s="31">
        <v>2602.35498046875</v>
      </c>
      <c r="AX3479" s="31">
        <v>0</v>
      </c>
      <c r="AY3479" s="31">
        <v>0</v>
      </c>
      <c r="AZ3479" s="31">
        <v>0</v>
      </c>
    </row>
    <row r="3480" spans="1:52" ht="15" customHeight="1">
      <c r="A3480" s="29" t="s">
        <v>6474</v>
      </c>
      <c r="B3480" s="34">
        <v>28737</v>
      </c>
      <c r="C3480" s="28">
        <v>23</v>
      </c>
      <c r="D3480" s="28">
        <v>0.1</v>
      </c>
      <c r="E3480" s="28">
        <v>0.1</v>
      </c>
      <c r="F3480" s="29" t="s">
        <v>204</v>
      </c>
      <c r="G3480" s="29" t="s">
        <v>204</v>
      </c>
      <c r="H3480" s="28">
        <v>760</v>
      </c>
      <c r="I3480" s="29" t="s">
        <v>5805</v>
      </c>
      <c r="J3480" s="33" t="s">
        <v>6472</v>
      </c>
      <c r="K3480" s="29" t="s">
        <v>178</v>
      </c>
      <c r="L3480" s="29" t="s">
        <v>6471</v>
      </c>
      <c r="M3480" s="29" t="s">
        <v>583</v>
      </c>
      <c r="N3480" s="28">
        <v>475782</v>
      </c>
      <c r="O3480" s="28">
        <v>6212736</v>
      </c>
      <c r="P3480" s="29" t="s">
        <v>6470</v>
      </c>
      <c r="Q3480" s="32" t="s">
        <v>368</v>
      </c>
      <c r="R3480" s="19"/>
      <c r="S3480" s="31">
        <v>0</v>
      </c>
      <c r="T3480" s="31">
        <v>0</v>
      </c>
      <c r="U3480" s="31">
        <v>0</v>
      </c>
      <c r="V3480" s="31">
        <v>0</v>
      </c>
      <c r="W3480" s="31">
        <v>0</v>
      </c>
      <c r="X3480" s="31">
        <v>0</v>
      </c>
      <c r="Y3480" s="31">
        <v>0</v>
      </c>
      <c r="Z3480" s="31">
        <v>0</v>
      </c>
      <c r="AA3480" s="31">
        <v>0</v>
      </c>
      <c r="AB3480" s="31">
        <v>0</v>
      </c>
      <c r="AC3480" s="31">
        <v>0</v>
      </c>
      <c r="AD3480" s="31">
        <v>0</v>
      </c>
      <c r="AE3480" s="31">
        <v>0</v>
      </c>
      <c r="AF3480" s="31">
        <v>0</v>
      </c>
      <c r="AG3480" s="31">
        <v>0</v>
      </c>
      <c r="AH3480" s="31">
        <v>0</v>
      </c>
      <c r="AI3480" s="31">
        <v>0</v>
      </c>
      <c r="AJ3480" s="31">
        <v>0</v>
      </c>
      <c r="AK3480" s="31">
        <v>0</v>
      </c>
      <c r="AL3480" s="31">
        <v>0</v>
      </c>
      <c r="AM3480" s="31">
        <v>17345</v>
      </c>
      <c r="AN3480" s="31">
        <v>34299</v>
      </c>
      <c r="AO3480" s="31">
        <v>36201</v>
      </c>
      <c r="AP3480" s="31">
        <v>45850</v>
      </c>
      <c r="AQ3480" s="31">
        <v>89670</v>
      </c>
      <c r="AR3480" s="31">
        <v>20722.000061035156</v>
      </c>
      <c r="AS3480" s="31">
        <v>24140.000366210938</v>
      </c>
      <c r="AT3480" s="31">
        <v>25450.000122070313</v>
      </c>
      <c r="AU3480" s="31">
        <v>27449.999633789063</v>
      </c>
      <c r="AV3480" s="31">
        <v>32490</v>
      </c>
      <c r="AW3480" s="31">
        <v>16964.150024414063</v>
      </c>
      <c r="AX3480" s="31">
        <v>0</v>
      </c>
      <c r="AY3480" s="31">
        <v>0</v>
      </c>
      <c r="AZ3480" s="31">
        <v>0</v>
      </c>
    </row>
    <row r="3481" spans="1:52" ht="15" customHeight="1">
      <c r="A3481" s="29" t="s">
        <v>6469</v>
      </c>
      <c r="B3481" s="34">
        <v>30966</v>
      </c>
      <c r="C3481" s="28">
        <v>15</v>
      </c>
      <c r="D3481" s="28">
        <v>18</v>
      </c>
      <c r="E3481" s="28">
        <v>18</v>
      </c>
      <c r="F3481" s="29" t="s">
        <v>6464</v>
      </c>
      <c r="G3481" s="29" t="s">
        <v>6463</v>
      </c>
      <c r="H3481" s="28">
        <v>760</v>
      </c>
      <c r="I3481" s="29" t="s">
        <v>5805</v>
      </c>
      <c r="J3481" s="33" t="s">
        <v>6468</v>
      </c>
      <c r="K3481" s="29" t="s">
        <v>178</v>
      </c>
      <c r="L3481" s="29" t="s">
        <v>6467</v>
      </c>
      <c r="M3481" s="29" t="s">
        <v>1836</v>
      </c>
      <c r="N3481" s="28">
        <v>476408.6</v>
      </c>
      <c r="O3481" s="28">
        <v>6214333</v>
      </c>
      <c r="P3481" s="29" t="s">
        <v>6466</v>
      </c>
      <c r="Q3481" s="32" t="s">
        <v>368</v>
      </c>
      <c r="R3481" s="19"/>
      <c r="S3481" s="19"/>
      <c r="T3481" s="19"/>
      <c r="U3481" s="19"/>
      <c r="V3481" s="19"/>
      <c r="W3481" s="19"/>
      <c r="X3481" s="19"/>
      <c r="Y3481" s="31">
        <v>0</v>
      </c>
      <c r="Z3481" s="31">
        <v>0</v>
      </c>
      <c r="AA3481" s="31">
        <v>0</v>
      </c>
      <c r="AB3481" s="31">
        <v>0</v>
      </c>
      <c r="AC3481" s="31">
        <v>0</v>
      </c>
      <c r="AD3481" s="31">
        <v>0</v>
      </c>
      <c r="AE3481" s="31">
        <v>0</v>
      </c>
      <c r="AF3481" s="31">
        <v>0</v>
      </c>
      <c r="AG3481" s="31">
        <v>0</v>
      </c>
      <c r="AH3481" s="31">
        <v>0</v>
      </c>
      <c r="AI3481" s="31">
        <v>0</v>
      </c>
      <c r="AJ3481" s="31">
        <v>0</v>
      </c>
      <c r="AK3481" s="31">
        <v>0</v>
      </c>
      <c r="AL3481" s="31">
        <v>0</v>
      </c>
      <c r="AM3481" s="31">
        <v>1203</v>
      </c>
      <c r="AN3481" s="31">
        <v>13314</v>
      </c>
      <c r="AO3481" s="31">
        <v>19672</v>
      </c>
      <c r="AP3481" s="31">
        <v>20961</v>
      </c>
      <c r="AQ3481" s="31">
        <v>59181</v>
      </c>
      <c r="AR3481" s="31">
        <v>11367.999938964844</v>
      </c>
      <c r="AS3481" s="31">
        <v>8279.0000610351563</v>
      </c>
      <c r="AT3481" s="31">
        <v>1187.0000019073486</v>
      </c>
      <c r="AU3481" s="31">
        <v>11427.000030517578</v>
      </c>
      <c r="AV3481" s="31">
        <v>14292.999969482422</v>
      </c>
      <c r="AW3481" s="31">
        <v>3449.221923828125</v>
      </c>
      <c r="AX3481" s="31">
        <v>0</v>
      </c>
      <c r="AY3481" s="31">
        <v>0</v>
      </c>
      <c r="AZ3481" s="31">
        <v>0</v>
      </c>
    </row>
    <row r="3482" spans="1:52" ht="15" customHeight="1">
      <c r="A3482" s="29" t="s">
        <v>6465</v>
      </c>
      <c r="B3482" s="34">
        <v>36762</v>
      </c>
      <c r="C3482" s="28">
        <v>11</v>
      </c>
      <c r="D3482" s="28">
        <v>13</v>
      </c>
      <c r="E3482" s="28">
        <v>18</v>
      </c>
      <c r="F3482" s="29" t="s">
        <v>3445</v>
      </c>
      <c r="G3482" s="29" t="s">
        <v>6459</v>
      </c>
      <c r="H3482" s="28">
        <v>760</v>
      </c>
      <c r="I3482" s="29" t="s">
        <v>5805</v>
      </c>
      <c r="J3482" s="33" t="s">
        <v>6462</v>
      </c>
      <c r="K3482" s="29" t="s">
        <v>178</v>
      </c>
      <c r="L3482" s="29" t="s">
        <v>5803</v>
      </c>
      <c r="M3482" s="29" t="s">
        <v>590</v>
      </c>
      <c r="N3482" s="28">
        <v>457761.8</v>
      </c>
      <c r="O3482" s="28">
        <v>6228322</v>
      </c>
      <c r="P3482" s="29" t="s">
        <v>6461</v>
      </c>
      <c r="Q3482" s="32" t="s">
        <v>368</v>
      </c>
      <c r="R3482" s="19"/>
      <c r="S3482" s="19"/>
      <c r="T3482" s="19"/>
      <c r="U3482" s="19"/>
      <c r="V3482" s="19"/>
      <c r="W3482" s="19"/>
      <c r="X3482" s="19"/>
      <c r="Y3482" s="19"/>
      <c r="Z3482" s="19"/>
      <c r="AA3482" s="19"/>
      <c r="AB3482" s="19"/>
      <c r="AC3482" s="19"/>
      <c r="AD3482" s="19"/>
      <c r="AE3482" s="19"/>
      <c r="AF3482" s="19"/>
      <c r="AG3482" s="19"/>
      <c r="AH3482" s="19"/>
      <c r="AI3482" s="19"/>
      <c r="AJ3482" s="19"/>
      <c r="AK3482" s="19"/>
      <c r="AL3482" s="19"/>
      <c r="AM3482" s="19"/>
      <c r="AN3482" s="19"/>
      <c r="AO3482" s="31">
        <v>5863</v>
      </c>
      <c r="AP3482" s="31">
        <v>41027</v>
      </c>
      <c r="AQ3482" s="31">
        <v>57438</v>
      </c>
      <c r="AR3482" s="31">
        <v>14307.000061035156</v>
      </c>
      <c r="AS3482" s="31">
        <v>19643</v>
      </c>
      <c r="AT3482" s="31">
        <v>19048.000122070313</v>
      </c>
      <c r="AU3482" s="31">
        <v>16406.999938964844</v>
      </c>
      <c r="AV3482" s="31">
        <v>19638.000061035156</v>
      </c>
      <c r="AW3482" s="31">
        <v>12092.4189453125</v>
      </c>
      <c r="AX3482" s="31">
        <v>0</v>
      </c>
      <c r="AY3482" s="31">
        <v>0</v>
      </c>
      <c r="AZ3482" s="31">
        <v>0</v>
      </c>
    </row>
    <row r="3483" spans="1:52" ht="15" customHeight="1">
      <c r="A3483" s="29" t="s">
        <v>6460</v>
      </c>
      <c r="B3483" s="34">
        <v>32603</v>
      </c>
      <c r="C3483" s="28">
        <v>100</v>
      </c>
      <c r="D3483" s="28">
        <v>20</v>
      </c>
      <c r="E3483" s="28">
        <v>23.4</v>
      </c>
      <c r="F3483" s="29" t="s">
        <v>242</v>
      </c>
      <c r="G3483" s="29" t="s">
        <v>6449</v>
      </c>
      <c r="H3483" s="28">
        <v>760</v>
      </c>
      <c r="I3483" s="29" t="s">
        <v>5805</v>
      </c>
      <c r="J3483" s="33" t="s">
        <v>6458</v>
      </c>
      <c r="K3483" s="29" t="s">
        <v>178</v>
      </c>
      <c r="L3483" s="29" t="s">
        <v>6453</v>
      </c>
      <c r="M3483" s="29" t="s">
        <v>6452</v>
      </c>
      <c r="N3483" s="28">
        <v>470707</v>
      </c>
      <c r="O3483" s="28">
        <v>6219684</v>
      </c>
      <c r="P3483" s="29" t="s">
        <v>6451</v>
      </c>
      <c r="Q3483" s="32" t="s">
        <v>207</v>
      </c>
      <c r="R3483" s="19"/>
      <c r="S3483" s="19"/>
      <c r="T3483" s="19"/>
      <c r="U3483" s="19"/>
      <c r="V3483" s="19"/>
      <c r="W3483" s="19"/>
      <c r="X3483" s="19"/>
      <c r="Y3483" s="19"/>
      <c r="Z3483" s="31">
        <v>21107</v>
      </c>
      <c r="AA3483" s="31">
        <v>40783</v>
      </c>
      <c r="AB3483" s="31">
        <v>83580</v>
      </c>
      <c r="AC3483" s="31">
        <v>120767</v>
      </c>
      <c r="AD3483" s="31">
        <v>124733</v>
      </c>
      <c r="AE3483" s="31">
        <v>146033</v>
      </c>
      <c r="AF3483" s="31">
        <v>130433</v>
      </c>
      <c r="AG3483" s="31">
        <v>106500</v>
      </c>
      <c r="AH3483" s="31">
        <v>106567</v>
      </c>
      <c r="AI3483" s="31">
        <v>45500</v>
      </c>
      <c r="AJ3483" s="31">
        <v>152500</v>
      </c>
      <c r="AK3483" s="31">
        <v>203600</v>
      </c>
      <c r="AL3483" s="31">
        <v>214467</v>
      </c>
      <c r="AM3483" s="31">
        <v>225734</v>
      </c>
      <c r="AN3483" s="31">
        <v>199855</v>
      </c>
      <c r="AO3483" s="31">
        <v>224778</v>
      </c>
      <c r="AP3483" s="31">
        <v>175974.666015625</v>
      </c>
      <c r="AQ3483" s="31">
        <v>195092.3349609375</v>
      </c>
      <c r="AR3483" s="31">
        <v>174661</v>
      </c>
      <c r="AS3483" s="31">
        <v>186750.6650390625</v>
      </c>
      <c r="AT3483" s="31">
        <v>150685.0009765625</v>
      </c>
      <c r="AU3483" s="31">
        <v>165945.330078125</v>
      </c>
      <c r="AV3483" s="31">
        <v>187846.9990234375</v>
      </c>
      <c r="AW3483" s="31">
        <v>124773.666015625</v>
      </c>
      <c r="AX3483" s="31">
        <v>11671.3330078125</v>
      </c>
      <c r="AY3483" s="31">
        <v>9301.3330078125</v>
      </c>
      <c r="AZ3483" s="31">
        <v>20972.666015625</v>
      </c>
    </row>
    <row r="3484" spans="1:52" ht="15" customHeight="1">
      <c r="A3484" s="29" t="s">
        <v>6457</v>
      </c>
      <c r="B3484" s="34">
        <v>32603</v>
      </c>
      <c r="C3484" s="28">
        <v>100</v>
      </c>
      <c r="D3484" s="28">
        <v>20</v>
      </c>
      <c r="E3484" s="28">
        <v>23.4</v>
      </c>
      <c r="F3484" s="29" t="s">
        <v>242</v>
      </c>
      <c r="G3484" s="29" t="s">
        <v>6449</v>
      </c>
      <c r="H3484" s="28">
        <v>760</v>
      </c>
      <c r="I3484" s="29" t="s">
        <v>5805</v>
      </c>
      <c r="J3484" s="33" t="s">
        <v>6456</v>
      </c>
      <c r="K3484" s="29" t="s">
        <v>178</v>
      </c>
      <c r="L3484" s="29" t="s">
        <v>6453</v>
      </c>
      <c r="M3484" s="29" t="s">
        <v>6452</v>
      </c>
      <c r="N3484" s="28">
        <v>470598</v>
      </c>
      <c r="O3484" s="28">
        <v>6219646</v>
      </c>
      <c r="P3484" s="29" t="s">
        <v>6451</v>
      </c>
      <c r="Q3484" s="32" t="s">
        <v>207</v>
      </c>
      <c r="R3484" s="19"/>
      <c r="S3484" s="19"/>
      <c r="T3484" s="19"/>
      <c r="U3484" s="19"/>
      <c r="V3484" s="19"/>
      <c r="W3484" s="19"/>
      <c r="X3484" s="19"/>
      <c r="Y3484" s="19"/>
      <c r="Z3484" s="31">
        <v>21107</v>
      </c>
      <c r="AA3484" s="31">
        <v>40783</v>
      </c>
      <c r="AB3484" s="31">
        <v>83580</v>
      </c>
      <c r="AC3484" s="31">
        <v>120767</v>
      </c>
      <c r="AD3484" s="31">
        <v>124733</v>
      </c>
      <c r="AE3484" s="31">
        <v>146033</v>
      </c>
      <c r="AF3484" s="31">
        <v>130433</v>
      </c>
      <c r="AG3484" s="31">
        <v>106500</v>
      </c>
      <c r="AH3484" s="31">
        <v>106567</v>
      </c>
      <c r="AI3484" s="31">
        <v>45500</v>
      </c>
      <c r="AJ3484" s="31">
        <v>152500</v>
      </c>
      <c r="AK3484" s="31">
        <v>203600</v>
      </c>
      <c r="AL3484" s="31">
        <v>214467</v>
      </c>
      <c r="AM3484" s="31">
        <v>225734</v>
      </c>
      <c r="AN3484" s="31">
        <v>199855</v>
      </c>
      <c r="AO3484" s="31">
        <v>224778</v>
      </c>
      <c r="AP3484" s="31">
        <v>175974.666015625</v>
      </c>
      <c r="AQ3484" s="31">
        <v>195092.3349609375</v>
      </c>
      <c r="AR3484" s="31">
        <v>174661</v>
      </c>
      <c r="AS3484" s="31">
        <v>186750.6650390625</v>
      </c>
      <c r="AT3484" s="31">
        <v>150685.0009765625</v>
      </c>
      <c r="AU3484" s="31">
        <v>165945.330078125</v>
      </c>
      <c r="AV3484" s="31">
        <v>187846.9990234375</v>
      </c>
      <c r="AW3484" s="31">
        <v>124773.666015625</v>
      </c>
      <c r="AX3484" s="31">
        <v>11671.3330078125</v>
      </c>
      <c r="AY3484" s="31">
        <v>9301.3330078125</v>
      </c>
      <c r="AZ3484" s="31">
        <v>20972.666015625</v>
      </c>
    </row>
    <row r="3485" spans="1:52" ht="15" customHeight="1">
      <c r="A3485" s="29" t="s">
        <v>6455</v>
      </c>
      <c r="B3485" s="34">
        <v>32603</v>
      </c>
      <c r="C3485" s="28">
        <v>100</v>
      </c>
      <c r="D3485" s="28">
        <v>20</v>
      </c>
      <c r="E3485" s="28">
        <v>23.4</v>
      </c>
      <c r="F3485" s="29" t="s">
        <v>242</v>
      </c>
      <c r="G3485" s="29" t="s">
        <v>6449</v>
      </c>
      <c r="H3485" s="28">
        <v>760</v>
      </c>
      <c r="I3485" s="29" t="s">
        <v>5805</v>
      </c>
      <c r="J3485" s="33" t="s">
        <v>6454</v>
      </c>
      <c r="K3485" s="29" t="s">
        <v>178</v>
      </c>
      <c r="L3485" s="29" t="s">
        <v>6453</v>
      </c>
      <c r="M3485" s="29" t="s">
        <v>6452</v>
      </c>
      <c r="N3485" s="28">
        <v>470734</v>
      </c>
      <c r="O3485" s="28">
        <v>6219535</v>
      </c>
      <c r="P3485" s="29" t="s">
        <v>6451</v>
      </c>
      <c r="Q3485" s="32" t="s">
        <v>207</v>
      </c>
      <c r="R3485" s="19"/>
      <c r="S3485" s="19"/>
      <c r="T3485" s="19"/>
      <c r="U3485" s="19"/>
      <c r="V3485" s="19"/>
      <c r="W3485" s="19"/>
      <c r="X3485" s="19"/>
      <c r="Y3485" s="19"/>
      <c r="Z3485" s="31">
        <v>21107</v>
      </c>
      <c r="AA3485" s="31">
        <v>40783</v>
      </c>
      <c r="AB3485" s="31">
        <v>83580</v>
      </c>
      <c r="AC3485" s="31">
        <v>120767</v>
      </c>
      <c r="AD3485" s="31">
        <v>124733</v>
      </c>
      <c r="AE3485" s="31">
        <v>146033</v>
      </c>
      <c r="AF3485" s="31">
        <v>130433</v>
      </c>
      <c r="AG3485" s="31">
        <v>106500</v>
      </c>
      <c r="AH3485" s="31">
        <v>106567</v>
      </c>
      <c r="AI3485" s="31">
        <v>45500</v>
      </c>
      <c r="AJ3485" s="31">
        <v>152500</v>
      </c>
      <c r="AK3485" s="31">
        <v>203600</v>
      </c>
      <c r="AL3485" s="31">
        <v>214467</v>
      </c>
      <c r="AM3485" s="31">
        <v>225734</v>
      </c>
      <c r="AN3485" s="31">
        <v>199855</v>
      </c>
      <c r="AO3485" s="31">
        <v>224778</v>
      </c>
      <c r="AP3485" s="31">
        <v>175974.666015625</v>
      </c>
      <c r="AQ3485" s="31">
        <v>195092.3349609375</v>
      </c>
      <c r="AR3485" s="31">
        <v>174661</v>
      </c>
      <c r="AS3485" s="31">
        <v>186750.6650390625</v>
      </c>
      <c r="AT3485" s="31">
        <v>150685.0009765625</v>
      </c>
      <c r="AU3485" s="31">
        <v>165945.330078125</v>
      </c>
      <c r="AV3485" s="31">
        <v>187846.9990234375</v>
      </c>
      <c r="AW3485" s="31">
        <v>124773.666015625</v>
      </c>
      <c r="AX3485" s="31">
        <v>11671.3330078125</v>
      </c>
      <c r="AY3485" s="31">
        <v>9301.3330078125</v>
      </c>
      <c r="AZ3485" s="31">
        <v>20972.666015625</v>
      </c>
    </row>
    <row r="3486" spans="1:52" ht="15" customHeight="1">
      <c r="A3486" s="29" t="s">
        <v>6450</v>
      </c>
      <c r="B3486" s="34">
        <v>31182</v>
      </c>
      <c r="C3486" s="28">
        <v>75</v>
      </c>
      <c r="D3486" s="28">
        <v>17</v>
      </c>
      <c r="E3486" s="28">
        <v>23</v>
      </c>
      <c r="F3486" s="29" t="s">
        <v>242</v>
      </c>
      <c r="G3486" s="29" t="s">
        <v>6433</v>
      </c>
      <c r="H3486" s="28">
        <v>760</v>
      </c>
      <c r="I3486" s="29" t="s">
        <v>5805</v>
      </c>
      <c r="J3486" s="33" t="s">
        <v>6448</v>
      </c>
      <c r="K3486" s="29" t="s">
        <v>178</v>
      </c>
      <c r="L3486" s="29" t="s">
        <v>5927</v>
      </c>
      <c r="M3486" s="29" t="s">
        <v>6445</v>
      </c>
      <c r="N3486" s="28">
        <v>457628.7</v>
      </c>
      <c r="O3486" s="28">
        <v>6207970</v>
      </c>
      <c r="P3486" s="29" t="s">
        <v>6435</v>
      </c>
      <c r="Q3486" s="32" t="s">
        <v>207</v>
      </c>
      <c r="R3486" s="19"/>
      <c r="S3486" s="19"/>
      <c r="T3486" s="19"/>
      <c r="U3486" s="19"/>
      <c r="V3486" s="19"/>
      <c r="W3486" s="19"/>
      <c r="X3486" s="19"/>
      <c r="Y3486" s="19"/>
      <c r="Z3486" s="31">
        <v>108080</v>
      </c>
      <c r="AA3486" s="31">
        <v>190880</v>
      </c>
      <c r="AB3486" s="31">
        <v>164440</v>
      </c>
      <c r="AC3486" s="31">
        <v>180180</v>
      </c>
      <c r="AD3486" s="31">
        <v>180920</v>
      </c>
      <c r="AE3486" s="31">
        <v>202340</v>
      </c>
      <c r="AF3486" s="31">
        <v>186160</v>
      </c>
      <c r="AG3486" s="31">
        <v>175180</v>
      </c>
      <c r="AH3486" s="31">
        <v>179580</v>
      </c>
      <c r="AI3486" s="31">
        <v>182280</v>
      </c>
      <c r="AJ3486" s="31">
        <v>170560</v>
      </c>
      <c r="AK3486" s="31">
        <v>152200</v>
      </c>
      <c r="AL3486" s="31">
        <v>166000</v>
      </c>
      <c r="AM3486" s="31">
        <v>184504</v>
      </c>
      <c r="AN3486" s="31">
        <v>163420</v>
      </c>
      <c r="AO3486" s="31">
        <v>165378</v>
      </c>
      <c r="AP3486" s="31">
        <v>137829.201171875</v>
      </c>
      <c r="AQ3486" s="31">
        <v>155494.6005859375</v>
      </c>
      <c r="AR3486" s="31">
        <v>141700.80078125</v>
      </c>
      <c r="AS3486" s="31">
        <v>163503.1982421875</v>
      </c>
      <c r="AT3486" s="31">
        <v>162173.3994140625</v>
      </c>
      <c r="AU3486" s="31">
        <v>149831.60107421875</v>
      </c>
      <c r="AV3486" s="31">
        <v>180497.2001953125</v>
      </c>
      <c r="AW3486" s="31">
        <v>127116.00024414063</v>
      </c>
      <c r="AX3486" s="31">
        <v>9135.7998046875</v>
      </c>
      <c r="AY3486" s="31">
        <v>6712.2001953125</v>
      </c>
      <c r="AZ3486" s="31">
        <v>15848</v>
      </c>
    </row>
    <row r="3487" spans="1:52" ht="15" customHeight="1">
      <c r="A3487" s="29" t="s">
        <v>6447</v>
      </c>
      <c r="B3487" s="34">
        <v>31182</v>
      </c>
      <c r="C3487" s="28">
        <v>75</v>
      </c>
      <c r="D3487" s="28">
        <v>17</v>
      </c>
      <c r="E3487" s="28">
        <v>23</v>
      </c>
      <c r="F3487" s="29" t="s">
        <v>242</v>
      </c>
      <c r="G3487" s="29" t="s">
        <v>6438</v>
      </c>
      <c r="H3487" s="28">
        <v>760</v>
      </c>
      <c r="I3487" s="29" t="s">
        <v>5805</v>
      </c>
      <c r="J3487" s="33" t="s">
        <v>6446</v>
      </c>
      <c r="K3487" s="29" t="s">
        <v>178</v>
      </c>
      <c r="L3487" s="29" t="s">
        <v>5927</v>
      </c>
      <c r="M3487" s="29" t="s">
        <v>6445</v>
      </c>
      <c r="N3487" s="28">
        <v>457745.8</v>
      </c>
      <c r="O3487" s="28">
        <v>6208146</v>
      </c>
      <c r="P3487" s="29" t="s">
        <v>6435</v>
      </c>
      <c r="Q3487" s="32" t="s">
        <v>207</v>
      </c>
      <c r="R3487" s="19"/>
      <c r="S3487" s="19"/>
      <c r="T3487" s="19"/>
      <c r="U3487" s="19"/>
      <c r="V3487" s="19"/>
      <c r="W3487" s="19"/>
      <c r="X3487" s="19"/>
      <c r="Y3487" s="19"/>
      <c r="Z3487" s="31">
        <v>108080</v>
      </c>
      <c r="AA3487" s="31">
        <v>190880</v>
      </c>
      <c r="AB3487" s="31">
        <v>164440</v>
      </c>
      <c r="AC3487" s="31">
        <v>180180</v>
      </c>
      <c r="AD3487" s="31">
        <v>180920</v>
      </c>
      <c r="AE3487" s="31">
        <v>202340</v>
      </c>
      <c r="AF3487" s="31">
        <v>186160</v>
      </c>
      <c r="AG3487" s="31">
        <v>175180</v>
      </c>
      <c r="AH3487" s="31">
        <v>179580</v>
      </c>
      <c r="AI3487" s="31">
        <v>182280</v>
      </c>
      <c r="AJ3487" s="31">
        <v>170560</v>
      </c>
      <c r="AK3487" s="31">
        <v>152200</v>
      </c>
      <c r="AL3487" s="31">
        <v>166000</v>
      </c>
      <c r="AM3487" s="31">
        <v>184504</v>
      </c>
      <c r="AN3487" s="31">
        <v>163420</v>
      </c>
      <c r="AO3487" s="31">
        <v>165378</v>
      </c>
      <c r="AP3487" s="31">
        <v>137829.201171875</v>
      </c>
      <c r="AQ3487" s="31">
        <v>155494.6005859375</v>
      </c>
      <c r="AR3487" s="31">
        <v>141700.80078125</v>
      </c>
      <c r="AS3487" s="31">
        <v>163503.1982421875</v>
      </c>
      <c r="AT3487" s="31">
        <v>162173.3994140625</v>
      </c>
      <c r="AU3487" s="31">
        <v>149831.60107421875</v>
      </c>
      <c r="AV3487" s="31">
        <v>180497.2001953125</v>
      </c>
      <c r="AW3487" s="31">
        <v>127116.00024414063</v>
      </c>
      <c r="AX3487" s="31">
        <v>9135.7998046875</v>
      </c>
      <c r="AY3487" s="31">
        <v>6712.2001953125</v>
      </c>
      <c r="AZ3487" s="31">
        <v>15848</v>
      </c>
    </row>
    <row r="3488" spans="1:52" ht="15" customHeight="1">
      <c r="A3488" s="29" t="s">
        <v>6444</v>
      </c>
      <c r="B3488" s="34">
        <v>31182</v>
      </c>
      <c r="C3488" s="28">
        <v>75</v>
      </c>
      <c r="D3488" s="28">
        <v>17</v>
      </c>
      <c r="E3488" s="28">
        <v>23</v>
      </c>
      <c r="F3488" s="29" t="s">
        <v>242</v>
      </c>
      <c r="G3488" s="29" t="s">
        <v>6438</v>
      </c>
      <c r="H3488" s="28">
        <v>760</v>
      </c>
      <c r="I3488" s="29" t="s">
        <v>5805</v>
      </c>
      <c r="J3488" s="33" t="s">
        <v>6443</v>
      </c>
      <c r="K3488" s="29" t="s">
        <v>178</v>
      </c>
      <c r="L3488" s="29" t="s">
        <v>5927</v>
      </c>
      <c r="M3488" s="29" t="s">
        <v>6442</v>
      </c>
      <c r="N3488" s="28">
        <v>457763.5</v>
      </c>
      <c r="O3488" s="28">
        <v>6208048</v>
      </c>
      <c r="P3488" s="29" t="s">
        <v>6435</v>
      </c>
      <c r="Q3488" s="32" t="s">
        <v>207</v>
      </c>
      <c r="R3488" s="19"/>
      <c r="S3488" s="19"/>
      <c r="T3488" s="19"/>
      <c r="U3488" s="19"/>
      <c r="V3488" s="19"/>
      <c r="W3488" s="19"/>
      <c r="X3488" s="19"/>
      <c r="Y3488" s="19"/>
      <c r="Z3488" s="31">
        <v>108080</v>
      </c>
      <c r="AA3488" s="31">
        <v>190880</v>
      </c>
      <c r="AB3488" s="31">
        <v>164440</v>
      </c>
      <c r="AC3488" s="31">
        <v>180180</v>
      </c>
      <c r="AD3488" s="31">
        <v>180920</v>
      </c>
      <c r="AE3488" s="31">
        <v>202340</v>
      </c>
      <c r="AF3488" s="31">
        <v>186160</v>
      </c>
      <c r="AG3488" s="31">
        <v>175180</v>
      </c>
      <c r="AH3488" s="31">
        <v>179580</v>
      </c>
      <c r="AI3488" s="31">
        <v>182280</v>
      </c>
      <c r="AJ3488" s="31">
        <v>170560</v>
      </c>
      <c r="AK3488" s="31">
        <v>152200</v>
      </c>
      <c r="AL3488" s="31">
        <v>166000</v>
      </c>
      <c r="AM3488" s="31">
        <v>184504</v>
      </c>
      <c r="AN3488" s="31">
        <v>163420</v>
      </c>
      <c r="AO3488" s="31">
        <v>165378</v>
      </c>
      <c r="AP3488" s="31">
        <v>137829.201171875</v>
      </c>
      <c r="AQ3488" s="31">
        <v>155494.6005859375</v>
      </c>
      <c r="AR3488" s="31">
        <v>141700.80078125</v>
      </c>
      <c r="AS3488" s="31">
        <v>163503.1982421875</v>
      </c>
      <c r="AT3488" s="31">
        <v>162173.3994140625</v>
      </c>
      <c r="AU3488" s="31">
        <v>149831.60107421875</v>
      </c>
      <c r="AV3488" s="31">
        <v>180497.2001953125</v>
      </c>
      <c r="AW3488" s="31">
        <v>127116.00024414063</v>
      </c>
      <c r="AX3488" s="31">
        <v>9135.7998046875</v>
      </c>
      <c r="AY3488" s="31">
        <v>6712.2001953125</v>
      </c>
      <c r="AZ3488" s="31">
        <v>15848</v>
      </c>
    </row>
    <row r="3489" spans="1:52" ht="15" customHeight="1">
      <c r="A3489" s="29" t="s">
        <v>6441</v>
      </c>
      <c r="B3489" s="34">
        <v>31182</v>
      </c>
      <c r="C3489" s="28">
        <v>75</v>
      </c>
      <c r="D3489" s="28">
        <v>17</v>
      </c>
      <c r="E3489" s="28">
        <v>23</v>
      </c>
      <c r="F3489" s="29" t="s">
        <v>242</v>
      </c>
      <c r="G3489" s="29" t="s">
        <v>6438</v>
      </c>
      <c r="H3489" s="28">
        <v>760</v>
      </c>
      <c r="I3489" s="29" t="s">
        <v>5805</v>
      </c>
      <c r="J3489" s="33" t="s">
        <v>6440</v>
      </c>
      <c r="K3489" s="29" t="s">
        <v>178</v>
      </c>
      <c r="L3489" s="29" t="s">
        <v>5927</v>
      </c>
      <c r="M3489" s="29" t="s">
        <v>153</v>
      </c>
      <c r="N3489" s="28">
        <v>457781</v>
      </c>
      <c r="O3489" s="28">
        <v>6207950</v>
      </c>
      <c r="P3489" s="29" t="s">
        <v>6435</v>
      </c>
      <c r="Q3489" s="32" t="s">
        <v>207</v>
      </c>
      <c r="R3489" s="19"/>
      <c r="S3489" s="19"/>
      <c r="T3489" s="19"/>
      <c r="U3489" s="19"/>
      <c r="V3489" s="19"/>
      <c r="W3489" s="19"/>
      <c r="X3489" s="19"/>
      <c r="Y3489" s="19"/>
      <c r="Z3489" s="31">
        <v>108080</v>
      </c>
      <c r="AA3489" s="31">
        <v>190880</v>
      </c>
      <c r="AB3489" s="31">
        <v>164440</v>
      </c>
      <c r="AC3489" s="31">
        <v>180180</v>
      </c>
      <c r="AD3489" s="31">
        <v>180920</v>
      </c>
      <c r="AE3489" s="31">
        <v>202340</v>
      </c>
      <c r="AF3489" s="31">
        <v>186160</v>
      </c>
      <c r="AG3489" s="31">
        <v>175180</v>
      </c>
      <c r="AH3489" s="31">
        <v>179580</v>
      </c>
      <c r="AI3489" s="31">
        <v>182280</v>
      </c>
      <c r="AJ3489" s="31">
        <v>170560</v>
      </c>
      <c r="AK3489" s="31">
        <v>152200</v>
      </c>
      <c r="AL3489" s="31">
        <v>166000</v>
      </c>
      <c r="AM3489" s="31">
        <v>184504</v>
      </c>
      <c r="AN3489" s="31">
        <v>163420</v>
      </c>
      <c r="AO3489" s="31">
        <v>165378</v>
      </c>
      <c r="AP3489" s="31">
        <v>137829.201171875</v>
      </c>
      <c r="AQ3489" s="31">
        <v>155494.6005859375</v>
      </c>
      <c r="AR3489" s="31">
        <v>141700.80078125</v>
      </c>
      <c r="AS3489" s="31">
        <v>163503.1982421875</v>
      </c>
      <c r="AT3489" s="31">
        <v>162173.3994140625</v>
      </c>
      <c r="AU3489" s="31">
        <v>149831.60107421875</v>
      </c>
      <c r="AV3489" s="31">
        <v>180497.2001953125</v>
      </c>
      <c r="AW3489" s="31">
        <v>127116.00024414063</v>
      </c>
      <c r="AX3489" s="31">
        <v>9135.7998046875</v>
      </c>
      <c r="AY3489" s="31">
        <v>6712.2001953125</v>
      </c>
      <c r="AZ3489" s="31">
        <v>15848</v>
      </c>
    </row>
    <row r="3490" spans="1:52" ht="15" customHeight="1">
      <c r="A3490" s="29" t="s">
        <v>6439</v>
      </c>
      <c r="B3490" s="34">
        <v>31182</v>
      </c>
      <c r="C3490" s="28">
        <v>75</v>
      </c>
      <c r="D3490" s="28">
        <v>17</v>
      </c>
      <c r="E3490" s="28">
        <v>23</v>
      </c>
      <c r="F3490" s="29" t="s">
        <v>242</v>
      </c>
      <c r="G3490" s="29" t="s">
        <v>6433</v>
      </c>
      <c r="H3490" s="28">
        <v>760</v>
      </c>
      <c r="I3490" s="29" t="s">
        <v>5805</v>
      </c>
      <c r="J3490" s="33" t="s">
        <v>6437</v>
      </c>
      <c r="K3490" s="29" t="s">
        <v>178</v>
      </c>
      <c r="L3490" s="29" t="s">
        <v>5927</v>
      </c>
      <c r="M3490" s="29" t="s">
        <v>6436</v>
      </c>
      <c r="N3490" s="28">
        <v>457937.4</v>
      </c>
      <c r="O3490" s="28">
        <v>6207927</v>
      </c>
      <c r="P3490" s="29" t="s">
        <v>6435</v>
      </c>
      <c r="Q3490" s="32" t="s">
        <v>207</v>
      </c>
      <c r="R3490" s="19"/>
      <c r="S3490" s="19"/>
      <c r="T3490" s="19"/>
      <c r="U3490" s="19"/>
      <c r="V3490" s="19"/>
      <c r="W3490" s="19"/>
      <c r="X3490" s="19"/>
      <c r="Y3490" s="19"/>
      <c r="Z3490" s="31">
        <v>108080</v>
      </c>
      <c r="AA3490" s="31">
        <v>190880</v>
      </c>
      <c r="AB3490" s="31">
        <v>164440</v>
      </c>
      <c r="AC3490" s="31">
        <v>180180</v>
      </c>
      <c r="AD3490" s="31">
        <v>180920</v>
      </c>
      <c r="AE3490" s="31">
        <v>202340</v>
      </c>
      <c r="AF3490" s="31">
        <v>186160</v>
      </c>
      <c r="AG3490" s="31">
        <v>175180</v>
      </c>
      <c r="AH3490" s="31">
        <v>179580</v>
      </c>
      <c r="AI3490" s="31">
        <v>182280</v>
      </c>
      <c r="AJ3490" s="31">
        <v>170560</v>
      </c>
      <c r="AK3490" s="31">
        <v>152200</v>
      </c>
      <c r="AL3490" s="31">
        <v>166000</v>
      </c>
      <c r="AM3490" s="31">
        <v>184504</v>
      </c>
      <c r="AN3490" s="31">
        <v>163420</v>
      </c>
      <c r="AO3490" s="31">
        <v>165378</v>
      </c>
      <c r="AP3490" s="31">
        <v>137829.201171875</v>
      </c>
      <c r="AQ3490" s="31">
        <v>155494.6005859375</v>
      </c>
      <c r="AR3490" s="31">
        <v>141700.80078125</v>
      </c>
      <c r="AS3490" s="31">
        <v>163503.1982421875</v>
      </c>
      <c r="AT3490" s="31">
        <v>162173.3994140625</v>
      </c>
      <c r="AU3490" s="31">
        <v>149831.60107421875</v>
      </c>
      <c r="AV3490" s="31">
        <v>180497.2001953125</v>
      </c>
      <c r="AW3490" s="31">
        <v>127116.00024414063</v>
      </c>
      <c r="AX3490" s="31">
        <v>9135.7998046875</v>
      </c>
      <c r="AY3490" s="31">
        <v>6712.2001953125</v>
      </c>
      <c r="AZ3490" s="31">
        <v>15848</v>
      </c>
    </row>
    <row r="3491" spans="1:52" ht="15" customHeight="1">
      <c r="A3491" s="29" t="s">
        <v>6434</v>
      </c>
      <c r="B3491" s="34">
        <v>32808</v>
      </c>
      <c r="C3491" s="28">
        <v>100</v>
      </c>
      <c r="D3491" s="28">
        <v>19</v>
      </c>
      <c r="E3491" s="28">
        <v>23</v>
      </c>
      <c r="F3491" s="29" t="s">
        <v>242</v>
      </c>
      <c r="G3491" s="29" t="s">
        <v>6378</v>
      </c>
      <c r="H3491" s="28">
        <v>760</v>
      </c>
      <c r="I3491" s="29" t="s">
        <v>5805</v>
      </c>
      <c r="J3491" s="33" t="s">
        <v>6432</v>
      </c>
      <c r="K3491" s="29" t="s">
        <v>178</v>
      </c>
      <c r="L3491" s="29" t="s">
        <v>6415</v>
      </c>
      <c r="M3491" s="29" t="s">
        <v>1599</v>
      </c>
      <c r="N3491" s="28">
        <v>451862.3</v>
      </c>
      <c r="O3491" s="28">
        <v>6219073</v>
      </c>
      <c r="P3491" s="29" t="s">
        <v>6431</v>
      </c>
      <c r="Q3491" s="32" t="s">
        <v>207</v>
      </c>
      <c r="R3491" s="19"/>
      <c r="S3491" s="19"/>
      <c r="T3491" s="19"/>
      <c r="U3491" s="19"/>
      <c r="V3491" s="19"/>
      <c r="W3491" s="19"/>
      <c r="X3491" s="19"/>
      <c r="Y3491" s="19"/>
      <c r="Z3491" s="19"/>
      <c r="AA3491" s="31">
        <v>34170</v>
      </c>
      <c r="AB3491" s="31">
        <v>98295</v>
      </c>
      <c r="AC3491" s="31">
        <v>112115</v>
      </c>
      <c r="AD3491" s="31">
        <v>131885</v>
      </c>
      <c r="AE3491" s="31">
        <v>255160</v>
      </c>
      <c r="AF3491" s="31">
        <v>228160</v>
      </c>
      <c r="AG3491" s="31">
        <v>225490</v>
      </c>
      <c r="AH3491" s="31">
        <v>222405</v>
      </c>
      <c r="AI3491" s="31">
        <v>228480</v>
      </c>
      <c r="AJ3491" s="31">
        <v>215975</v>
      </c>
      <c r="AK3491" s="31">
        <v>190500</v>
      </c>
      <c r="AL3491" s="31">
        <v>206585</v>
      </c>
      <c r="AM3491" s="31">
        <v>226045</v>
      </c>
      <c r="AN3491" s="31">
        <v>203166.5</v>
      </c>
      <c r="AO3491" s="31">
        <v>218885</v>
      </c>
      <c r="AP3491" s="31">
        <v>171861</v>
      </c>
      <c r="AQ3491" s="31">
        <v>187343</v>
      </c>
      <c r="AR3491" s="31">
        <v>313912</v>
      </c>
      <c r="AS3491" s="31">
        <v>211887</v>
      </c>
      <c r="AT3491" s="31">
        <v>208953</v>
      </c>
      <c r="AU3491" s="31">
        <v>195241</v>
      </c>
      <c r="AV3491" s="31">
        <v>233078</v>
      </c>
      <c r="AW3491" s="31">
        <v>200125</v>
      </c>
      <c r="AX3491" s="31">
        <v>16448</v>
      </c>
      <c r="AY3491" s="31">
        <v>10995</v>
      </c>
      <c r="AZ3491" s="31">
        <v>27443</v>
      </c>
    </row>
    <row r="3492" spans="1:52" ht="15" customHeight="1">
      <c r="A3492" s="29" t="s">
        <v>6430</v>
      </c>
      <c r="B3492" s="34">
        <v>31922</v>
      </c>
      <c r="C3492" s="28">
        <v>75</v>
      </c>
      <c r="D3492" s="28">
        <v>17</v>
      </c>
      <c r="E3492" s="28">
        <v>23.4</v>
      </c>
      <c r="F3492" s="29" t="s">
        <v>242</v>
      </c>
      <c r="G3492" s="29" t="s">
        <v>6424</v>
      </c>
      <c r="H3492" s="28">
        <v>760</v>
      </c>
      <c r="I3492" s="29" t="s">
        <v>5805</v>
      </c>
      <c r="J3492" s="33" t="s">
        <v>6429</v>
      </c>
      <c r="K3492" s="29" t="s">
        <v>178</v>
      </c>
      <c r="L3492" s="29" t="s">
        <v>6428</v>
      </c>
      <c r="M3492" s="29" t="s">
        <v>6427</v>
      </c>
      <c r="N3492" s="28">
        <v>469568.1</v>
      </c>
      <c r="O3492" s="28">
        <v>6214785</v>
      </c>
      <c r="P3492" s="29" t="s">
        <v>6426</v>
      </c>
      <c r="Q3492" s="32" t="s">
        <v>3133</v>
      </c>
      <c r="R3492" s="19"/>
      <c r="S3492" s="19"/>
      <c r="T3492" s="19"/>
      <c r="U3492" s="19"/>
      <c r="V3492" s="19"/>
      <c r="W3492" s="19"/>
      <c r="X3492" s="19"/>
      <c r="Y3492" s="19"/>
      <c r="Z3492" s="19"/>
      <c r="AA3492" s="19"/>
      <c r="AB3492" s="31">
        <v>83170</v>
      </c>
      <c r="AC3492" s="31">
        <v>173940</v>
      </c>
      <c r="AD3492" s="31">
        <v>181210</v>
      </c>
      <c r="AE3492" s="31">
        <v>193820</v>
      </c>
      <c r="AF3492" s="31">
        <v>173760</v>
      </c>
      <c r="AG3492" s="31">
        <v>172350</v>
      </c>
      <c r="AH3492" s="31">
        <v>178030</v>
      </c>
      <c r="AI3492" s="31">
        <v>171610</v>
      </c>
      <c r="AJ3492" s="31">
        <v>165900</v>
      </c>
      <c r="AK3492" s="31">
        <v>152700</v>
      </c>
      <c r="AL3492" s="31">
        <v>164110</v>
      </c>
      <c r="AM3492" s="31">
        <v>173650</v>
      </c>
      <c r="AN3492" s="31">
        <v>152210</v>
      </c>
      <c r="AO3492" s="31">
        <v>169640</v>
      </c>
      <c r="AP3492" s="31">
        <v>108000</v>
      </c>
      <c r="AQ3492" s="31">
        <v>168810</v>
      </c>
      <c r="AR3492" s="31">
        <v>106331</v>
      </c>
      <c r="AS3492" s="31">
        <v>112929.99951171875</v>
      </c>
      <c r="AT3492" s="31">
        <v>133146.0009765625</v>
      </c>
      <c r="AU3492" s="31">
        <v>114311</v>
      </c>
      <c r="AV3492" s="31">
        <v>138846</v>
      </c>
      <c r="AW3492" s="31">
        <v>133864</v>
      </c>
      <c r="AX3492" s="31">
        <v>11782</v>
      </c>
      <c r="AY3492" s="31">
        <v>7492</v>
      </c>
      <c r="AZ3492" s="31">
        <v>19274</v>
      </c>
    </row>
    <row r="3493" spans="1:52" ht="15" customHeight="1">
      <c r="A3493" s="29" t="s">
        <v>6425</v>
      </c>
      <c r="B3493" s="34">
        <v>33939</v>
      </c>
      <c r="C3493" s="28">
        <v>100</v>
      </c>
      <c r="D3493" s="28">
        <v>20</v>
      </c>
      <c r="E3493" s="28">
        <v>23.4</v>
      </c>
      <c r="F3493" s="29" t="s">
        <v>242</v>
      </c>
      <c r="G3493" s="29" t="s">
        <v>6378</v>
      </c>
      <c r="H3493" s="28">
        <v>760</v>
      </c>
      <c r="I3493" s="29" t="s">
        <v>5805</v>
      </c>
      <c r="J3493" s="33" t="s">
        <v>6423</v>
      </c>
      <c r="K3493" s="29" t="s">
        <v>178</v>
      </c>
      <c r="L3493" s="29" t="s">
        <v>6422</v>
      </c>
      <c r="M3493" s="29" t="s">
        <v>5873</v>
      </c>
      <c r="N3493" s="28">
        <v>472848</v>
      </c>
      <c r="O3493" s="28">
        <v>6220870</v>
      </c>
      <c r="P3493" s="29" t="s">
        <v>6421</v>
      </c>
      <c r="Q3493" s="32" t="s">
        <v>207</v>
      </c>
      <c r="R3493" s="19"/>
      <c r="S3493" s="19"/>
      <c r="T3493" s="19"/>
      <c r="U3493" s="19"/>
      <c r="V3493" s="19"/>
      <c r="W3493" s="19"/>
      <c r="X3493" s="19"/>
      <c r="Y3493" s="19"/>
      <c r="Z3493" s="19"/>
      <c r="AA3493" s="19"/>
      <c r="AB3493" s="19"/>
      <c r="AC3493" s="19"/>
      <c r="AD3493" s="19"/>
      <c r="AE3493" s="19"/>
      <c r="AF3493" s="19"/>
      <c r="AG3493" s="31">
        <v>4510</v>
      </c>
      <c r="AH3493" s="31">
        <v>239560</v>
      </c>
      <c r="AI3493" s="31">
        <v>247270</v>
      </c>
      <c r="AJ3493" s="31">
        <v>221070</v>
      </c>
      <c r="AK3493" s="31">
        <v>198680</v>
      </c>
      <c r="AL3493" s="31">
        <v>224470</v>
      </c>
      <c r="AM3493" s="31">
        <v>234300</v>
      </c>
      <c r="AN3493" s="31">
        <v>204110</v>
      </c>
      <c r="AO3493" s="31">
        <v>233900</v>
      </c>
      <c r="AP3493" s="31">
        <v>180072</v>
      </c>
      <c r="AQ3493" s="31">
        <v>200693</v>
      </c>
      <c r="AR3493" s="31">
        <v>180808</v>
      </c>
      <c r="AS3493" s="31">
        <v>197107</v>
      </c>
      <c r="AT3493" s="31">
        <v>185976</v>
      </c>
      <c r="AU3493" s="31">
        <v>174820</v>
      </c>
      <c r="AV3493" s="31">
        <v>199661</v>
      </c>
      <c r="AW3493" s="31">
        <v>148740</v>
      </c>
      <c r="AX3493" s="31">
        <v>682</v>
      </c>
      <c r="AY3493" s="31">
        <v>10393</v>
      </c>
      <c r="AZ3493" s="31">
        <v>11075</v>
      </c>
    </row>
    <row r="3494" spans="1:52" ht="15" customHeight="1">
      <c r="A3494" s="29" t="s">
        <v>6420</v>
      </c>
      <c r="B3494" s="34">
        <v>32274</v>
      </c>
      <c r="C3494" s="28">
        <v>200</v>
      </c>
      <c r="D3494" s="28">
        <v>25</v>
      </c>
      <c r="E3494" s="28">
        <v>28.7</v>
      </c>
      <c r="F3494" s="29" t="s">
        <v>242</v>
      </c>
      <c r="G3494" s="29" t="s">
        <v>6412</v>
      </c>
      <c r="H3494" s="28">
        <v>760</v>
      </c>
      <c r="I3494" s="29" t="s">
        <v>5805</v>
      </c>
      <c r="J3494" s="33" t="s">
        <v>6419</v>
      </c>
      <c r="K3494" s="29" t="s">
        <v>178</v>
      </c>
      <c r="L3494" s="29" t="s">
        <v>6415</v>
      </c>
      <c r="M3494" s="29" t="s">
        <v>1363</v>
      </c>
      <c r="N3494" s="28">
        <v>452101.6</v>
      </c>
      <c r="O3494" s="28">
        <v>6218739</v>
      </c>
      <c r="P3494" s="29" t="s">
        <v>6418</v>
      </c>
      <c r="Q3494" s="32" t="s">
        <v>207</v>
      </c>
      <c r="R3494" s="19"/>
      <c r="S3494" s="19"/>
      <c r="T3494" s="19"/>
      <c r="U3494" s="19"/>
      <c r="V3494" s="19"/>
      <c r="W3494" s="19"/>
      <c r="X3494" s="19"/>
      <c r="Y3494" s="19"/>
      <c r="Z3494" s="19"/>
      <c r="AA3494" s="19"/>
      <c r="AB3494" s="19"/>
      <c r="AC3494" s="31">
        <v>322190</v>
      </c>
      <c r="AD3494" s="31">
        <v>516350</v>
      </c>
      <c r="AE3494" s="31">
        <v>564290</v>
      </c>
      <c r="AF3494" s="31">
        <v>485120</v>
      </c>
      <c r="AG3494" s="31">
        <v>469060</v>
      </c>
      <c r="AH3494" s="31">
        <v>459090</v>
      </c>
      <c r="AI3494" s="31">
        <v>478710</v>
      </c>
      <c r="AJ3494" s="31">
        <v>461280</v>
      </c>
      <c r="AK3494" s="31">
        <v>393380</v>
      </c>
      <c r="AL3494" s="31">
        <v>420340</v>
      </c>
      <c r="AM3494" s="31">
        <v>473720</v>
      </c>
      <c r="AN3494" s="31">
        <v>285305</v>
      </c>
      <c r="AO3494" s="31">
        <v>536170</v>
      </c>
      <c r="AP3494" s="31">
        <v>366166</v>
      </c>
      <c r="AQ3494" s="31">
        <v>388823</v>
      </c>
      <c r="AR3494" s="31">
        <v>348147.3984375</v>
      </c>
      <c r="AS3494" s="31">
        <v>414137.79296875</v>
      </c>
      <c r="AT3494" s="31">
        <v>424250.802734375</v>
      </c>
      <c r="AU3494" s="31">
        <v>385195.1025390625</v>
      </c>
      <c r="AV3494" s="31">
        <v>443028.9990234375</v>
      </c>
      <c r="AW3494" s="31">
        <v>424544.00390625</v>
      </c>
      <c r="AX3494" s="31">
        <v>36690.69921875</v>
      </c>
      <c r="AY3494" s="31">
        <v>21274.400390625</v>
      </c>
      <c r="AZ3494" s="31">
        <v>57965.099609375</v>
      </c>
    </row>
    <row r="3495" spans="1:52" ht="15" customHeight="1">
      <c r="A3495" s="29" t="s">
        <v>6417</v>
      </c>
      <c r="B3495" s="34">
        <v>32274</v>
      </c>
      <c r="C3495" s="28">
        <v>200</v>
      </c>
      <c r="D3495" s="28">
        <v>25</v>
      </c>
      <c r="E3495" s="28">
        <v>30</v>
      </c>
      <c r="F3495" s="29" t="s">
        <v>242</v>
      </c>
      <c r="G3495" s="29" t="s">
        <v>6412</v>
      </c>
      <c r="H3495" s="28">
        <v>760</v>
      </c>
      <c r="I3495" s="29" t="s">
        <v>5805</v>
      </c>
      <c r="J3495" s="33" t="s">
        <v>6416</v>
      </c>
      <c r="K3495" s="29" t="s">
        <v>178</v>
      </c>
      <c r="L3495" s="29" t="s">
        <v>6415</v>
      </c>
      <c r="M3495" s="29" t="s">
        <v>1363</v>
      </c>
      <c r="N3495" s="28">
        <v>452102.2</v>
      </c>
      <c r="O3495" s="28">
        <v>6218739</v>
      </c>
      <c r="P3495" s="29" t="s">
        <v>6414</v>
      </c>
      <c r="Q3495" s="32" t="s">
        <v>207</v>
      </c>
      <c r="R3495" s="19"/>
      <c r="S3495" s="19"/>
      <c r="T3495" s="19"/>
      <c r="U3495" s="19"/>
      <c r="V3495" s="19"/>
      <c r="W3495" s="19"/>
      <c r="X3495" s="19"/>
      <c r="Y3495" s="19"/>
      <c r="Z3495" s="19"/>
      <c r="AA3495" s="19"/>
      <c r="AB3495" s="19"/>
      <c r="AC3495" s="31">
        <v>298310</v>
      </c>
      <c r="AD3495" s="31">
        <v>490000</v>
      </c>
      <c r="AE3495" s="31">
        <v>542460</v>
      </c>
      <c r="AF3495" s="31">
        <v>470550</v>
      </c>
      <c r="AG3495" s="31">
        <v>456140</v>
      </c>
      <c r="AH3495" s="31">
        <v>453610</v>
      </c>
      <c r="AI3495" s="31">
        <v>462990</v>
      </c>
      <c r="AJ3495" s="31">
        <v>446160</v>
      </c>
      <c r="AK3495" s="31">
        <v>393170</v>
      </c>
      <c r="AL3495" s="31">
        <v>420610</v>
      </c>
      <c r="AM3495" s="31">
        <v>457500</v>
      </c>
      <c r="AN3495" s="31">
        <v>409531</v>
      </c>
      <c r="AO3495" s="31">
        <v>441793</v>
      </c>
      <c r="AP3495" s="31">
        <v>352267</v>
      </c>
      <c r="AQ3495" s="31">
        <v>402802</v>
      </c>
      <c r="AR3495" s="31">
        <v>341464.80078125</v>
      </c>
      <c r="AS3495" s="31">
        <v>413259.107421875</v>
      </c>
      <c r="AT3495" s="31">
        <v>365499.404296875</v>
      </c>
      <c r="AU3495" s="31">
        <v>377599.4033203125</v>
      </c>
      <c r="AV3495" s="31">
        <v>471015.3017578125</v>
      </c>
      <c r="AW3495" s="31">
        <v>406284.5986328125</v>
      </c>
      <c r="AX3495" s="31">
        <v>38294.1015625</v>
      </c>
      <c r="AY3495" s="31">
        <v>11791.2001953125</v>
      </c>
      <c r="AZ3495" s="31">
        <v>50085.3017578125</v>
      </c>
    </row>
    <row r="3496" spans="1:52" ht="15" customHeight="1">
      <c r="A3496" s="29" t="s">
        <v>6413</v>
      </c>
      <c r="B3496" s="34">
        <v>29083</v>
      </c>
      <c r="C3496" s="28">
        <v>55</v>
      </c>
      <c r="D3496" s="28">
        <v>16</v>
      </c>
      <c r="E3496" s="28">
        <v>19</v>
      </c>
      <c r="F3496" s="29" t="s">
        <v>242</v>
      </c>
      <c r="G3496" s="29" t="s">
        <v>6408</v>
      </c>
      <c r="H3496" s="28">
        <v>760</v>
      </c>
      <c r="I3496" s="29" t="s">
        <v>5805</v>
      </c>
      <c r="J3496" s="33" t="s">
        <v>6411</v>
      </c>
      <c r="K3496" s="29" t="s">
        <v>178</v>
      </c>
      <c r="L3496" s="29" t="s">
        <v>6200</v>
      </c>
      <c r="M3496" s="29" t="s">
        <v>355</v>
      </c>
      <c r="N3496" s="28">
        <v>462507.6</v>
      </c>
      <c r="O3496" s="28">
        <v>6204703</v>
      </c>
      <c r="P3496" s="29" t="s">
        <v>6410</v>
      </c>
      <c r="Q3496" s="32" t="s">
        <v>368</v>
      </c>
      <c r="R3496" s="19"/>
      <c r="S3496" s="19"/>
      <c r="T3496" s="31">
        <v>0</v>
      </c>
      <c r="U3496" s="31">
        <v>103531</v>
      </c>
      <c r="V3496" s="31">
        <v>114408</v>
      </c>
      <c r="W3496" s="31">
        <v>102855</v>
      </c>
      <c r="X3496" s="31">
        <v>124713</v>
      </c>
      <c r="Y3496" s="31">
        <v>126614</v>
      </c>
      <c r="Z3496" s="31">
        <v>99523</v>
      </c>
      <c r="AA3496" s="31">
        <v>123282</v>
      </c>
      <c r="AB3496" s="31">
        <v>108925</v>
      </c>
      <c r="AC3496" s="31">
        <v>74358</v>
      </c>
      <c r="AD3496" s="31">
        <v>117177</v>
      </c>
      <c r="AE3496" s="31">
        <v>130233</v>
      </c>
      <c r="AF3496" s="31">
        <v>117693</v>
      </c>
      <c r="AG3496" s="31">
        <v>113044</v>
      </c>
      <c r="AH3496" s="31">
        <v>116403</v>
      </c>
      <c r="AI3496" s="31">
        <v>118583</v>
      </c>
      <c r="AJ3496" s="31">
        <v>113608</v>
      </c>
      <c r="AK3496" s="31">
        <v>101439</v>
      </c>
      <c r="AL3496" s="31">
        <v>107057</v>
      </c>
      <c r="AM3496" s="31">
        <v>114125</v>
      </c>
      <c r="AN3496" s="31">
        <v>104000</v>
      </c>
      <c r="AO3496" s="31">
        <v>113250</v>
      </c>
      <c r="AP3496" s="31">
        <v>84809</v>
      </c>
      <c r="AQ3496" s="31">
        <v>91200</v>
      </c>
      <c r="AR3496" s="31">
        <v>72551.999755859375</v>
      </c>
      <c r="AS3496" s="31">
        <v>76949.99951171875</v>
      </c>
      <c r="AT3496" s="31">
        <v>78722.999267578125</v>
      </c>
      <c r="AU3496" s="31">
        <v>74310</v>
      </c>
      <c r="AV3496" s="31">
        <v>96405</v>
      </c>
      <c r="AW3496" s="31">
        <v>89380</v>
      </c>
      <c r="AX3496" s="31">
        <v>7339</v>
      </c>
      <c r="AY3496" s="31">
        <v>4374</v>
      </c>
      <c r="AZ3496" s="31">
        <v>11713</v>
      </c>
    </row>
    <row r="3497" spans="1:52" ht="15" customHeight="1">
      <c r="A3497" s="29" t="s">
        <v>6409</v>
      </c>
      <c r="B3497" s="34">
        <v>32590</v>
      </c>
      <c r="C3497" s="28">
        <v>200</v>
      </c>
      <c r="D3497" s="28">
        <v>25</v>
      </c>
      <c r="E3497" s="28">
        <v>28.7</v>
      </c>
      <c r="F3497" s="29" t="s">
        <v>242</v>
      </c>
      <c r="G3497" s="29" t="s">
        <v>1408</v>
      </c>
      <c r="H3497" s="28">
        <v>760</v>
      </c>
      <c r="I3497" s="29" t="s">
        <v>5805</v>
      </c>
      <c r="J3497" s="33" t="s">
        <v>6407</v>
      </c>
      <c r="K3497" s="29" t="s">
        <v>178</v>
      </c>
      <c r="L3497" s="29" t="s">
        <v>5911</v>
      </c>
      <c r="M3497" s="29" t="s">
        <v>355</v>
      </c>
      <c r="N3497" s="28">
        <v>465022</v>
      </c>
      <c r="O3497" s="28">
        <v>6219083</v>
      </c>
      <c r="P3497" s="29" t="s">
        <v>6404</v>
      </c>
      <c r="Q3497" s="32" t="s">
        <v>207</v>
      </c>
      <c r="R3497" s="19"/>
      <c r="S3497" s="19"/>
      <c r="T3497" s="19"/>
      <c r="U3497" s="19"/>
      <c r="V3497" s="19"/>
      <c r="W3497" s="19"/>
      <c r="X3497" s="19"/>
      <c r="Y3497" s="19"/>
      <c r="Z3497" s="19"/>
      <c r="AA3497" s="19"/>
      <c r="AB3497" s="19"/>
      <c r="AC3497" s="19"/>
      <c r="AD3497" s="31">
        <v>281150</v>
      </c>
      <c r="AE3497" s="31">
        <v>470000</v>
      </c>
      <c r="AF3497" s="31">
        <v>419500</v>
      </c>
      <c r="AG3497" s="31">
        <v>421050</v>
      </c>
      <c r="AH3497" s="31">
        <v>422450</v>
      </c>
      <c r="AI3497" s="31">
        <v>432100</v>
      </c>
      <c r="AJ3497" s="31">
        <v>407850</v>
      </c>
      <c r="AK3497" s="31">
        <v>373250</v>
      </c>
      <c r="AL3497" s="31">
        <v>391750</v>
      </c>
      <c r="AM3497" s="31">
        <v>417496</v>
      </c>
      <c r="AN3497" s="31">
        <v>364109</v>
      </c>
      <c r="AO3497" s="31">
        <v>421495</v>
      </c>
      <c r="AP3497" s="31">
        <v>318143.5</v>
      </c>
      <c r="AQ3497" s="31">
        <v>350986.5</v>
      </c>
      <c r="AR3497" s="31">
        <v>313277</v>
      </c>
      <c r="AS3497" s="31">
        <v>342755</v>
      </c>
      <c r="AT3497" s="31">
        <v>333493.5</v>
      </c>
      <c r="AU3497" s="31">
        <v>236259</v>
      </c>
      <c r="AV3497" s="31">
        <v>258042</v>
      </c>
      <c r="AW3497" s="31">
        <v>285258.5</v>
      </c>
      <c r="AX3497" s="31">
        <v>27019</v>
      </c>
      <c r="AY3497" s="31">
        <v>15052.5</v>
      </c>
      <c r="AZ3497" s="31">
        <v>42071.5</v>
      </c>
    </row>
    <row r="3498" spans="1:52" ht="15" customHeight="1">
      <c r="A3498" s="29" t="s">
        <v>6406</v>
      </c>
      <c r="B3498" s="34">
        <v>32590</v>
      </c>
      <c r="C3498" s="28">
        <v>200</v>
      </c>
      <c r="D3498" s="28">
        <v>25</v>
      </c>
      <c r="E3498" s="28">
        <v>28.7</v>
      </c>
      <c r="F3498" s="29" t="s">
        <v>242</v>
      </c>
      <c r="G3498" s="29" t="s">
        <v>1408</v>
      </c>
      <c r="H3498" s="28">
        <v>760</v>
      </c>
      <c r="I3498" s="29" t="s">
        <v>5805</v>
      </c>
      <c r="J3498" s="33" t="s">
        <v>6405</v>
      </c>
      <c r="K3498" s="29" t="s">
        <v>178</v>
      </c>
      <c r="L3498" s="29" t="s">
        <v>5911</v>
      </c>
      <c r="M3498" s="29" t="s">
        <v>355</v>
      </c>
      <c r="N3498" s="28">
        <v>464926</v>
      </c>
      <c r="O3498" s="28">
        <v>6219119</v>
      </c>
      <c r="P3498" s="29" t="s">
        <v>6404</v>
      </c>
      <c r="Q3498" s="32" t="s">
        <v>207</v>
      </c>
      <c r="R3498" s="19"/>
      <c r="S3498" s="19"/>
      <c r="T3498" s="19"/>
      <c r="U3498" s="19"/>
      <c r="V3498" s="19"/>
      <c r="W3498" s="19"/>
      <c r="X3498" s="19"/>
      <c r="Y3498" s="19"/>
      <c r="Z3498" s="19"/>
      <c r="AA3498" s="19"/>
      <c r="AB3498" s="19"/>
      <c r="AC3498" s="19"/>
      <c r="AD3498" s="31">
        <v>281150</v>
      </c>
      <c r="AE3498" s="31">
        <v>470000</v>
      </c>
      <c r="AF3498" s="31">
        <v>419500</v>
      </c>
      <c r="AG3498" s="31">
        <v>421050</v>
      </c>
      <c r="AH3498" s="31">
        <v>422450</v>
      </c>
      <c r="AI3498" s="31">
        <v>432100</v>
      </c>
      <c r="AJ3498" s="31">
        <v>407850</v>
      </c>
      <c r="AK3498" s="31">
        <v>373250</v>
      </c>
      <c r="AL3498" s="31">
        <v>391750</v>
      </c>
      <c r="AM3498" s="31">
        <v>417496</v>
      </c>
      <c r="AN3498" s="31">
        <v>364109</v>
      </c>
      <c r="AO3498" s="31">
        <v>421495</v>
      </c>
      <c r="AP3498" s="31">
        <v>318143.5</v>
      </c>
      <c r="AQ3498" s="31">
        <v>350986.5</v>
      </c>
      <c r="AR3498" s="31">
        <v>313277</v>
      </c>
      <c r="AS3498" s="31">
        <v>342755</v>
      </c>
      <c r="AT3498" s="31">
        <v>333493.5</v>
      </c>
      <c r="AU3498" s="31">
        <v>236259</v>
      </c>
      <c r="AV3498" s="31">
        <v>258042</v>
      </c>
      <c r="AW3498" s="31">
        <v>285258.5</v>
      </c>
      <c r="AX3498" s="31">
        <v>27019</v>
      </c>
      <c r="AY3498" s="31">
        <v>15052.5</v>
      </c>
      <c r="AZ3498" s="31">
        <v>42071.5</v>
      </c>
    </row>
    <row r="3499" spans="1:52" ht="15" customHeight="1">
      <c r="A3499" s="29" t="s">
        <v>6403</v>
      </c>
      <c r="B3499" s="34">
        <v>35242</v>
      </c>
      <c r="C3499" s="28">
        <v>500</v>
      </c>
      <c r="D3499" s="28">
        <v>39</v>
      </c>
      <c r="E3499" s="28">
        <v>40</v>
      </c>
      <c r="F3499" s="29" t="s">
        <v>242</v>
      </c>
      <c r="G3499" s="29" t="s">
        <v>4975</v>
      </c>
      <c r="H3499" s="28">
        <v>760</v>
      </c>
      <c r="I3499" s="29" t="s">
        <v>5805</v>
      </c>
      <c r="J3499" s="33" t="s">
        <v>6402</v>
      </c>
      <c r="K3499" s="29" t="s">
        <v>178</v>
      </c>
      <c r="L3499" s="29" t="s">
        <v>6394</v>
      </c>
      <c r="M3499" s="29" t="s">
        <v>6401</v>
      </c>
      <c r="N3499" s="28">
        <v>474232</v>
      </c>
      <c r="O3499" s="28">
        <v>6222670</v>
      </c>
      <c r="P3499" s="29" t="s">
        <v>6397</v>
      </c>
      <c r="Q3499" s="32" t="s">
        <v>174</v>
      </c>
      <c r="R3499" s="19"/>
      <c r="S3499" s="19"/>
      <c r="T3499" s="19"/>
      <c r="U3499" s="19"/>
      <c r="V3499" s="19"/>
      <c r="W3499" s="19"/>
      <c r="X3499" s="19"/>
      <c r="Y3499" s="19"/>
      <c r="Z3499" s="19"/>
      <c r="AA3499" s="19"/>
      <c r="AB3499" s="19"/>
      <c r="AC3499" s="19"/>
      <c r="AD3499" s="19"/>
      <c r="AE3499" s="19"/>
      <c r="AF3499" s="19"/>
      <c r="AG3499" s="19"/>
      <c r="AH3499" s="19"/>
      <c r="AI3499" s="19"/>
      <c r="AJ3499" s="31">
        <v>216254</v>
      </c>
      <c r="AK3499" s="31">
        <v>540102</v>
      </c>
      <c r="AL3499" s="31">
        <v>1005367</v>
      </c>
      <c r="AM3499" s="31">
        <v>1059871</v>
      </c>
      <c r="AN3499" s="31">
        <v>951038</v>
      </c>
      <c r="AO3499" s="31">
        <v>1052492</v>
      </c>
      <c r="AP3499" s="31">
        <v>824073.59765625</v>
      </c>
      <c r="AQ3499" s="31">
        <v>904974.39453125</v>
      </c>
      <c r="AR3499" s="31">
        <v>806521</v>
      </c>
      <c r="AS3499" s="31">
        <v>855719.7109375</v>
      </c>
      <c r="AT3499" s="31">
        <v>871301.5</v>
      </c>
      <c r="AU3499" s="31">
        <v>792053.25</v>
      </c>
      <c r="AV3499" s="31">
        <v>973392.25</v>
      </c>
      <c r="AW3499" s="31">
        <v>915226.5</v>
      </c>
      <c r="AX3499" s="31">
        <v>77611</v>
      </c>
      <c r="AY3499" s="31">
        <v>52770.5</v>
      </c>
      <c r="AZ3499" s="31">
        <v>130381.5</v>
      </c>
    </row>
    <row r="3500" spans="1:52" ht="15" customHeight="1">
      <c r="A3500" s="29" t="s">
        <v>6400</v>
      </c>
      <c r="B3500" s="34">
        <v>35242</v>
      </c>
      <c r="C3500" s="28">
        <v>500</v>
      </c>
      <c r="D3500" s="28">
        <v>39</v>
      </c>
      <c r="E3500" s="28">
        <v>40</v>
      </c>
      <c r="F3500" s="29" t="s">
        <v>242</v>
      </c>
      <c r="G3500" s="29" t="s">
        <v>4975</v>
      </c>
      <c r="H3500" s="28">
        <v>760</v>
      </c>
      <c r="I3500" s="29" t="s">
        <v>5805</v>
      </c>
      <c r="J3500" s="33" t="s">
        <v>6399</v>
      </c>
      <c r="K3500" s="29" t="s">
        <v>178</v>
      </c>
      <c r="L3500" s="29" t="s">
        <v>6394</v>
      </c>
      <c r="M3500" s="29" t="s">
        <v>6398</v>
      </c>
      <c r="N3500" s="28">
        <v>474065.7</v>
      </c>
      <c r="O3500" s="28">
        <v>6222751</v>
      </c>
      <c r="P3500" s="29" t="s">
        <v>6397</v>
      </c>
      <c r="Q3500" s="32" t="s">
        <v>174</v>
      </c>
      <c r="R3500" s="19"/>
      <c r="S3500" s="19"/>
      <c r="T3500" s="19"/>
      <c r="U3500" s="19"/>
      <c r="V3500" s="19"/>
      <c r="W3500" s="19"/>
      <c r="X3500" s="19"/>
      <c r="Y3500" s="19"/>
      <c r="Z3500" s="19"/>
      <c r="AA3500" s="19"/>
      <c r="AB3500" s="19"/>
      <c r="AC3500" s="19"/>
      <c r="AD3500" s="19"/>
      <c r="AE3500" s="19"/>
      <c r="AF3500" s="19"/>
      <c r="AG3500" s="19"/>
      <c r="AH3500" s="19"/>
      <c r="AI3500" s="19"/>
      <c r="AJ3500" s="31">
        <v>216254</v>
      </c>
      <c r="AK3500" s="31">
        <v>540102</v>
      </c>
      <c r="AL3500" s="31">
        <v>1005367</v>
      </c>
      <c r="AM3500" s="31">
        <v>1059871</v>
      </c>
      <c r="AN3500" s="31">
        <v>951038</v>
      </c>
      <c r="AO3500" s="31">
        <v>1052492</v>
      </c>
      <c r="AP3500" s="31">
        <v>824073.59765625</v>
      </c>
      <c r="AQ3500" s="31">
        <v>904974.39453125</v>
      </c>
      <c r="AR3500" s="31">
        <v>806521</v>
      </c>
      <c r="AS3500" s="31">
        <v>855719.7109375</v>
      </c>
      <c r="AT3500" s="31">
        <v>871301.5</v>
      </c>
      <c r="AU3500" s="31">
        <v>792053.25</v>
      </c>
      <c r="AV3500" s="31">
        <v>973392.25</v>
      </c>
      <c r="AW3500" s="31">
        <v>915226.5</v>
      </c>
      <c r="AX3500" s="31">
        <v>77611</v>
      </c>
      <c r="AY3500" s="31">
        <v>52770.5</v>
      </c>
      <c r="AZ3500" s="31">
        <v>130381.5</v>
      </c>
    </row>
    <row r="3501" spans="1:52" ht="15" customHeight="1">
      <c r="A3501" s="29" t="s">
        <v>6396</v>
      </c>
      <c r="B3501" s="34">
        <v>34700</v>
      </c>
      <c r="C3501" s="28">
        <v>500</v>
      </c>
      <c r="D3501" s="28">
        <v>39</v>
      </c>
      <c r="E3501" s="28">
        <v>40</v>
      </c>
      <c r="F3501" s="29" t="s">
        <v>242</v>
      </c>
      <c r="G3501" s="29" t="s">
        <v>4975</v>
      </c>
      <c r="H3501" s="28">
        <v>760</v>
      </c>
      <c r="I3501" s="29" t="s">
        <v>5805</v>
      </c>
      <c r="J3501" s="33" t="s">
        <v>6395</v>
      </c>
      <c r="K3501" s="29" t="s">
        <v>178</v>
      </c>
      <c r="L3501" s="29" t="s">
        <v>6394</v>
      </c>
      <c r="M3501" s="29" t="s">
        <v>6062</v>
      </c>
      <c r="N3501" s="28">
        <v>473572.2</v>
      </c>
      <c r="O3501" s="28">
        <v>6223038</v>
      </c>
      <c r="P3501" s="29" t="s">
        <v>6393</v>
      </c>
      <c r="Q3501" s="32" t="s">
        <v>174</v>
      </c>
      <c r="R3501" s="19"/>
      <c r="S3501" s="19"/>
      <c r="T3501" s="19"/>
      <c r="U3501" s="19"/>
      <c r="V3501" s="19"/>
      <c r="W3501" s="19"/>
      <c r="X3501" s="19"/>
      <c r="Y3501" s="19"/>
      <c r="Z3501" s="19"/>
      <c r="AA3501" s="19"/>
      <c r="AB3501" s="19"/>
      <c r="AC3501" s="19"/>
      <c r="AD3501" s="19"/>
      <c r="AE3501" s="19"/>
      <c r="AF3501" s="19"/>
      <c r="AG3501" s="19"/>
      <c r="AH3501" s="19"/>
      <c r="AI3501" s="19"/>
      <c r="AJ3501" s="31">
        <v>216254</v>
      </c>
      <c r="AK3501" s="31">
        <v>540102</v>
      </c>
      <c r="AL3501" s="31">
        <v>1005367</v>
      </c>
      <c r="AM3501" s="31">
        <v>1059871</v>
      </c>
      <c r="AN3501" s="31">
        <v>951038</v>
      </c>
      <c r="AO3501" s="31">
        <v>1052492</v>
      </c>
      <c r="AP3501" s="31">
        <v>824073.59765625</v>
      </c>
      <c r="AQ3501" s="31">
        <v>904974.39453125</v>
      </c>
      <c r="AR3501" s="31">
        <v>806521</v>
      </c>
      <c r="AS3501" s="31">
        <v>945031.7109375</v>
      </c>
      <c r="AT3501" s="31">
        <v>973030</v>
      </c>
      <c r="AU3501" s="31">
        <v>908957</v>
      </c>
      <c r="AV3501" s="31">
        <v>1061055</v>
      </c>
      <c r="AW3501" s="31">
        <v>1007266</v>
      </c>
      <c r="AX3501" s="31">
        <v>83747</v>
      </c>
      <c r="AY3501" s="31">
        <v>38999</v>
      </c>
      <c r="AZ3501" s="31">
        <v>122746</v>
      </c>
    </row>
    <row r="3502" spans="1:52" ht="15" customHeight="1">
      <c r="A3502" s="29" t="s">
        <v>6392</v>
      </c>
      <c r="B3502" s="34">
        <v>32645</v>
      </c>
      <c r="C3502" s="28">
        <v>30</v>
      </c>
      <c r="D3502" s="28">
        <v>15</v>
      </c>
      <c r="E3502" s="28">
        <v>18.5</v>
      </c>
      <c r="F3502" s="29" t="s">
        <v>242</v>
      </c>
      <c r="G3502" s="29" t="s">
        <v>6388</v>
      </c>
      <c r="H3502" s="28">
        <v>760</v>
      </c>
      <c r="I3502" s="29" t="s">
        <v>5805</v>
      </c>
      <c r="J3502" s="33" t="s">
        <v>6391</v>
      </c>
      <c r="K3502" s="29" t="s">
        <v>178</v>
      </c>
      <c r="L3502" s="29" t="s">
        <v>6200</v>
      </c>
      <c r="M3502" s="29" t="s">
        <v>355</v>
      </c>
      <c r="N3502" s="28">
        <v>462455</v>
      </c>
      <c r="O3502" s="28">
        <v>6204787</v>
      </c>
      <c r="P3502" s="29" t="s">
        <v>6390</v>
      </c>
      <c r="Q3502" s="32" t="s">
        <v>3133</v>
      </c>
      <c r="R3502" s="19"/>
      <c r="S3502" s="19"/>
      <c r="T3502" s="19"/>
      <c r="U3502" s="19"/>
      <c r="V3502" s="19"/>
      <c r="W3502" s="19"/>
      <c r="X3502" s="19"/>
      <c r="Y3502" s="19"/>
      <c r="Z3502" s="19"/>
      <c r="AA3502" s="19"/>
      <c r="AB3502" s="19"/>
      <c r="AC3502" s="19"/>
      <c r="AD3502" s="31">
        <v>3880</v>
      </c>
      <c r="AE3502" s="31">
        <v>78880</v>
      </c>
      <c r="AF3502" s="31">
        <v>74800</v>
      </c>
      <c r="AG3502" s="31">
        <v>72200</v>
      </c>
      <c r="AH3502" s="31">
        <v>75800</v>
      </c>
      <c r="AI3502" s="31">
        <v>53636</v>
      </c>
      <c r="AJ3502" s="31">
        <v>42542</v>
      </c>
      <c r="AK3502" s="31">
        <v>65367</v>
      </c>
      <c r="AL3502" s="31">
        <v>63455</v>
      </c>
      <c r="AM3502" s="31">
        <v>68930</v>
      </c>
      <c r="AN3502" s="31">
        <v>58250</v>
      </c>
      <c r="AO3502" s="31">
        <v>64545</v>
      </c>
      <c r="AP3502" s="31">
        <v>133323</v>
      </c>
      <c r="AQ3502" s="31">
        <v>167100</v>
      </c>
      <c r="AR3502" s="31">
        <v>48120.999755859375</v>
      </c>
      <c r="AS3502" s="31">
        <v>55830.000244140625</v>
      </c>
      <c r="AT3502" s="31">
        <v>50799.99951171875</v>
      </c>
      <c r="AU3502" s="31">
        <v>34499.999938964844</v>
      </c>
      <c r="AV3502" s="31">
        <v>53159.999755859375</v>
      </c>
      <c r="AW3502" s="31">
        <v>34250.322265625</v>
      </c>
      <c r="AX3502" s="31">
        <v>0</v>
      </c>
      <c r="AY3502" s="31">
        <v>0</v>
      </c>
      <c r="AZ3502" s="31">
        <v>0</v>
      </c>
    </row>
    <row r="3503" spans="1:52" ht="15" customHeight="1">
      <c r="A3503" s="29" t="s">
        <v>6389</v>
      </c>
      <c r="B3503" s="34">
        <v>32874</v>
      </c>
      <c r="C3503" s="28">
        <v>150</v>
      </c>
      <c r="D3503" s="28">
        <v>24.6</v>
      </c>
      <c r="E3503" s="28">
        <v>32.700000000000003</v>
      </c>
      <c r="F3503" s="29" t="s">
        <v>786</v>
      </c>
      <c r="G3503" s="29" t="s">
        <v>6373</v>
      </c>
      <c r="H3503" s="28">
        <v>760</v>
      </c>
      <c r="I3503" s="29" t="s">
        <v>5805</v>
      </c>
      <c r="J3503" s="33" t="s">
        <v>6387</v>
      </c>
      <c r="K3503" s="29" t="s">
        <v>178</v>
      </c>
      <c r="L3503" s="29" t="s">
        <v>6376</v>
      </c>
      <c r="M3503" s="29" t="s">
        <v>968</v>
      </c>
      <c r="N3503" s="28">
        <v>471578.4</v>
      </c>
      <c r="O3503" s="28">
        <v>6210575</v>
      </c>
      <c r="P3503" s="29" t="s">
        <v>6384</v>
      </c>
      <c r="Q3503" s="32" t="s">
        <v>207</v>
      </c>
      <c r="R3503" s="19"/>
      <c r="S3503" s="19"/>
      <c r="T3503" s="19"/>
      <c r="U3503" s="19"/>
      <c r="V3503" s="19"/>
      <c r="W3503" s="19"/>
      <c r="X3503" s="19"/>
      <c r="Y3503" s="19"/>
      <c r="Z3503" s="19"/>
      <c r="AA3503" s="19"/>
      <c r="AB3503" s="19"/>
      <c r="AC3503" s="19"/>
      <c r="AD3503" s="19"/>
      <c r="AE3503" s="31">
        <v>329200</v>
      </c>
      <c r="AF3503" s="31">
        <v>390450</v>
      </c>
      <c r="AG3503" s="31">
        <v>379350</v>
      </c>
      <c r="AH3503" s="31">
        <v>349650</v>
      </c>
      <c r="AI3503" s="31">
        <v>385950</v>
      </c>
      <c r="AJ3503" s="31">
        <v>367350</v>
      </c>
      <c r="AK3503" s="31">
        <v>314600</v>
      </c>
      <c r="AL3503" s="31">
        <v>334850</v>
      </c>
      <c r="AM3503" s="31">
        <v>376615</v>
      </c>
      <c r="AN3503" s="31">
        <v>321300</v>
      </c>
      <c r="AO3503" s="31">
        <v>364760</v>
      </c>
      <c r="AP3503" s="31">
        <v>257875</v>
      </c>
      <c r="AQ3503" s="31">
        <v>289609</v>
      </c>
      <c r="AR3503" s="31">
        <v>272099</v>
      </c>
      <c r="AS3503" s="31">
        <v>303404.5</v>
      </c>
      <c r="AT3503" s="31">
        <v>311233</v>
      </c>
      <c r="AU3503" s="31">
        <v>272752.5</v>
      </c>
      <c r="AV3503" s="31">
        <v>268635</v>
      </c>
      <c r="AW3503" s="31">
        <v>298414.5</v>
      </c>
      <c r="AX3503" s="31">
        <v>19120.5</v>
      </c>
      <c r="AY3503" s="31">
        <v>13994</v>
      </c>
      <c r="AZ3503" s="31">
        <v>33114.5</v>
      </c>
    </row>
    <row r="3504" spans="1:52" ht="15" customHeight="1">
      <c r="A3504" s="29" t="s">
        <v>6386</v>
      </c>
      <c r="B3504" s="34">
        <v>32874</v>
      </c>
      <c r="C3504" s="28">
        <v>150</v>
      </c>
      <c r="D3504" s="28">
        <v>24.6</v>
      </c>
      <c r="E3504" s="28">
        <v>32.700000000000003</v>
      </c>
      <c r="F3504" s="29" t="s">
        <v>786</v>
      </c>
      <c r="G3504" s="29" t="s">
        <v>6373</v>
      </c>
      <c r="H3504" s="28">
        <v>760</v>
      </c>
      <c r="I3504" s="29" t="s">
        <v>5805</v>
      </c>
      <c r="J3504" s="33" t="s">
        <v>6385</v>
      </c>
      <c r="K3504" s="29" t="s">
        <v>178</v>
      </c>
      <c r="L3504" s="29" t="s">
        <v>6376</v>
      </c>
      <c r="M3504" s="29" t="s">
        <v>968</v>
      </c>
      <c r="N3504" s="28">
        <v>471652.5</v>
      </c>
      <c r="O3504" s="28">
        <v>6210430</v>
      </c>
      <c r="P3504" s="29" t="s">
        <v>6384</v>
      </c>
      <c r="Q3504" s="32" t="s">
        <v>207</v>
      </c>
      <c r="R3504" s="19"/>
      <c r="S3504" s="19"/>
      <c r="T3504" s="19"/>
      <c r="U3504" s="19"/>
      <c r="V3504" s="19"/>
      <c r="W3504" s="19"/>
      <c r="X3504" s="19"/>
      <c r="Y3504" s="19"/>
      <c r="Z3504" s="19"/>
      <c r="AA3504" s="19"/>
      <c r="AB3504" s="19"/>
      <c r="AC3504" s="19"/>
      <c r="AD3504" s="19"/>
      <c r="AE3504" s="31">
        <v>329200</v>
      </c>
      <c r="AF3504" s="31">
        <v>390450</v>
      </c>
      <c r="AG3504" s="31">
        <v>379350</v>
      </c>
      <c r="AH3504" s="31">
        <v>349650</v>
      </c>
      <c r="AI3504" s="31">
        <v>385950</v>
      </c>
      <c r="AJ3504" s="31">
        <v>367350</v>
      </c>
      <c r="AK3504" s="31">
        <v>314600</v>
      </c>
      <c r="AL3504" s="31">
        <v>334850</v>
      </c>
      <c r="AM3504" s="31">
        <v>376615</v>
      </c>
      <c r="AN3504" s="31">
        <v>321300</v>
      </c>
      <c r="AO3504" s="31">
        <v>364760</v>
      </c>
      <c r="AP3504" s="31">
        <v>257875</v>
      </c>
      <c r="AQ3504" s="31">
        <v>289609</v>
      </c>
      <c r="AR3504" s="31">
        <v>272099</v>
      </c>
      <c r="AS3504" s="31">
        <v>303404.5</v>
      </c>
      <c r="AT3504" s="31">
        <v>311233</v>
      </c>
      <c r="AU3504" s="31">
        <v>272752.5</v>
      </c>
      <c r="AV3504" s="31">
        <v>268635</v>
      </c>
      <c r="AW3504" s="31">
        <v>298414.5</v>
      </c>
      <c r="AX3504" s="31">
        <v>19120.5</v>
      </c>
      <c r="AY3504" s="31">
        <v>13994</v>
      </c>
      <c r="AZ3504" s="31">
        <v>33114.5</v>
      </c>
    </row>
    <row r="3505" spans="1:52" ht="15" customHeight="1">
      <c r="A3505" s="29" t="s">
        <v>6383</v>
      </c>
      <c r="B3505" s="34">
        <v>32944</v>
      </c>
      <c r="C3505" s="28">
        <v>100</v>
      </c>
      <c r="D3505" s="28">
        <v>20</v>
      </c>
      <c r="E3505" s="28">
        <v>23</v>
      </c>
      <c r="F3505" s="29" t="s">
        <v>242</v>
      </c>
      <c r="G3505" s="29" t="s">
        <v>6378</v>
      </c>
      <c r="H3505" s="28">
        <v>760</v>
      </c>
      <c r="I3505" s="29" t="s">
        <v>5805</v>
      </c>
      <c r="J3505" s="33" t="s">
        <v>6382</v>
      </c>
      <c r="K3505" s="29" t="s">
        <v>178</v>
      </c>
      <c r="L3505" s="29" t="s">
        <v>6329</v>
      </c>
      <c r="M3505" s="29" t="s">
        <v>6381</v>
      </c>
      <c r="N3505" s="28">
        <v>448826.9</v>
      </c>
      <c r="O3505" s="28">
        <v>6191644</v>
      </c>
      <c r="P3505" s="29" t="s">
        <v>6380</v>
      </c>
      <c r="Q3505" s="32" t="s">
        <v>3133</v>
      </c>
      <c r="R3505" s="19"/>
      <c r="S3505" s="19"/>
      <c r="T3505" s="19"/>
      <c r="U3505" s="19"/>
      <c r="V3505" s="19"/>
      <c r="W3505" s="19"/>
      <c r="X3505" s="19"/>
      <c r="Y3505" s="19"/>
      <c r="Z3505" s="19"/>
      <c r="AA3505" s="19"/>
      <c r="AB3505" s="19"/>
      <c r="AC3505" s="19"/>
      <c r="AD3505" s="19"/>
      <c r="AE3505" s="31">
        <v>208390</v>
      </c>
      <c r="AF3505" s="31">
        <v>279640</v>
      </c>
      <c r="AG3505" s="31">
        <v>271920</v>
      </c>
      <c r="AH3505" s="31">
        <v>273640</v>
      </c>
      <c r="AI3505" s="31">
        <v>284650</v>
      </c>
      <c r="AJ3505" s="31">
        <v>273380</v>
      </c>
      <c r="AK3505" s="31">
        <v>245500</v>
      </c>
      <c r="AL3505" s="31">
        <v>257040</v>
      </c>
      <c r="AM3505" s="31">
        <v>291235</v>
      </c>
      <c r="AN3505" s="31">
        <v>256998</v>
      </c>
      <c r="AO3505" s="31">
        <v>274414</v>
      </c>
      <c r="AP3505" s="31">
        <v>238893</v>
      </c>
      <c r="AQ3505" s="31">
        <v>244111</v>
      </c>
      <c r="AR3505" s="31">
        <v>216721</v>
      </c>
      <c r="AS3505" s="31">
        <v>242506</v>
      </c>
      <c r="AT3505" s="31">
        <v>251815</v>
      </c>
      <c r="AU3505" s="31">
        <v>226329</v>
      </c>
      <c r="AV3505" s="31">
        <v>280289</v>
      </c>
      <c r="AW3505" s="31">
        <v>237589</v>
      </c>
      <c r="AX3505" s="31">
        <v>20479</v>
      </c>
      <c r="AY3505" s="31">
        <v>13041</v>
      </c>
      <c r="AZ3505" s="31">
        <v>33520</v>
      </c>
    </row>
    <row r="3506" spans="1:52" ht="15" customHeight="1">
      <c r="A3506" s="29" t="s">
        <v>6379</v>
      </c>
      <c r="B3506" s="34">
        <v>33025</v>
      </c>
      <c r="C3506" s="28">
        <v>150</v>
      </c>
      <c r="D3506" s="28">
        <v>24.6</v>
      </c>
      <c r="E3506" s="28">
        <v>32.700000000000003</v>
      </c>
      <c r="F3506" s="29" t="s">
        <v>786</v>
      </c>
      <c r="G3506" s="29" t="s">
        <v>6373</v>
      </c>
      <c r="H3506" s="28">
        <v>760</v>
      </c>
      <c r="I3506" s="29" t="s">
        <v>5805</v>
      </c>
      <c r="J3506" s="33" t="s">
        <v>6377</v>
      </c>
      <c r="K3506" s="29" t="s">
        <v>178</v>
      </c>
      <c r="L3506" s="29" t="s">
        <v>6376</v>
      </c>
      <c r="M3506" s="29" t="s">
        <v>2389</v>
      </c>
      <c r="N3506" s="28">
        <v>472099.4</v>
      </c>
      <c r="O3506" s="28">
        <v>6205123</v>
      </c>
      <c r="P3506" s="29" t="s">
        <v>6375</v>
      </c>
      <c r="Q3506" s="32" t="s">
        <v>3133</v>
      </c>
      <c r="R3506" s="19"/>
      <c r="S3506" s="19"/>
      <c r="T3506" s="19"/>
      <c r="U3506" s="19"/>
      <c r="V3506" s="19"/>
      <c r="W3506" s="19"/>
      <c r="X3506" s="19"/>
      <c r="Y3506" s="19"/>
      <c r="Z3506" s="19"/>
      <c r="AA3506" s="19"/>
      <c r="AB3506" s="19"/>
      <c r="AC3506" s="19"/>
      <c r="AD3506" s="19"/>
      <c r="AE3506" s="31">
        <v>188340</v>
      </c>
      <c r="AF3506" s="31">
        <v>383610</v>
      </c>
      <c r="AG3506" s="31">
        <v>364030</v>
      </c>
      <c r="AH3506" s="31">
        <v>381690</v>
      </c>
      <c r="AI3506" s="31">
        <v>362370</v>
      </c>
      <c r="AJ3506" s="31">
        <v>354490</v>
      </c>
      <c r="AK3506" s="31">
        <v>315090</v>
      </c>
      <c r="AL3506" s="31">
        <v>342470</v>
      </c>
      <c r="AM3506" s="31">
        <v>367040</v>
      </c>
      <c r="AN3506" s="31">
        <v>317973</v>
      </c>
      <c r="AO3506" s="31">
        <v>360907</v>
      </c>
      <c r="AP3506" s="31">
        <v>271155</v>
      </c>
      <c r="AQ3506" s="31">
        <v>302674</v>
      </c>
      <c r="AR3506" s="31">
        <v>262353</v>
      </c>
      <c r="AS3506" s="31">
        <v>301603</v>
      </c>
      <c r="AT3506" s="31">
        <v>302137</v>
      </c>
      <c r="AU3506" s="31">
        <v>272839</v>
      </c>
      <c r="AV3506" s="31">
        <v>341803</v>
      </c>
      <c r="AW3506" s="31">
        <v>306620</v>
      </c>
      <c r="AX3506" s="31">
        <v>25661</v>
      </c>
      <c r="AY3506" s="31">
        <v>18122</v>
      </c>
      <c r="AZ3506" s="31">
        <v>43783</v>
      </c>
    </row>
    <row r="3507" spans="1:52" ht="15" customHeight="1">
      <c r="A3507" s="29" t="s">
        <v>6374</v>
      </c>
      <c r="B3507" s="34">
        <v>33465</v>
      </c>
      <c r="C3507" s="28">
        <v>225</v>
      </c>
      <c r="D3507" s="28">
        <v>27</v>
      </c>
      <c r="E3507" s="28">
        <v>30</v>
      </c>
      <c r="F3507" s="29" t="s">
        <v>242</v>
      </c>
      <c r="G3507" s="29" t="s">
        <v>6115</v>
      </c>
      <c r="H3507" s="28">
        <v>760</v>
      </c>
      <c r="I3507" s="29" t="s">
        <v>5805</v>
      </c>
      <c r="J3507" s="33" t="s">
        <v>6372</v>
      </c>
      <c r="K3507" s="29" t="s">
        <v>178</v>
      </c>
      <c r="L3507" s="29" t="s">
        <v>6371</v>
      </c>
      <c r="M3507" s="29" t="s">
        <v>6370</v>
      </c>
      <c r="N3507" s="28">
        <v>450757</v>
      </c>
      <c r="O3507" s="28">
        <v>6229275</v>
      </c>
      <c r="P3507" s="29" t="s">
        <v>6369</v>
      </c>
      <c r="Q3507" s="32" t="s">
        <v>207</v>
      </c>
      <c r="R3507" s="19"/>
      <c r="S3507" s="19"/>
      <c r="T3507" s="19"/>
      <c r="U3507" s="19"/>
      <c r="V3507" s="19"/>
      <c r="W3507" s="19"/>
      <c r="X3507" s="19"/>
      <c r="Y3507" s="19"/>
      <c r="Z3507" s="19"/>
      <c r="AA3507" s="19"/>
      <c r="AB3507" s="19"/>
      <c r="AC3507" s="19"/>
      <c r="AD3507" s="19"/>
      <c r="AE3507" s="19"/>
      <c r="AF3507" s="31">
        <v>284570</v>
      </c>
      <c r="AG3507" s="31">
        <v>594900</v>
      </c>
      <c r="AH3507" s="31">
        <v>576140</v>
      </c>
      <c r="AI3507" s="31">
        <v>595020</v>
      </c>
      <c r="AJ3507" s="31">
        <v>571260</v>
      </c>
      <c r="AK3507" s="31">
        <v>497210</v>
      </c>
      <c r="AL3507" s="31">
        <v>544510</v>
      </c>
      <c r="AM3507" s="31">
        <v>597290</v>
      </c>
      <c r="AN3507" s="31">
        <v>528680</v>
      </c>
      <c r="AO3507" s="31">
        <v>573020</v>
      </c>
      <c r="AP3507" s="31">
        <v>469141</v>
      </c>
      <c r="AQ3507" s="31">
        <v>497102</v>
      </c>
      <c r="AR3507" s="31">
        <v>451131</v>
      </c>
      <c r="AS3507" s="31">
        <v>526240</v>
      </c>
      <c r="AT3507" s="31">
        <v>524491</v>
      </c>
      <c r="AU3507" s="31">
        <v>470269</v>
      </c>
      <c r="AV3507" s="31">
        <v>583024</v>
      </c>
      <c r="AW3507" s="31">
        <v>499932</v>
      </c>
      <c r="AX3507" s="31">
        <v>42997</v>
      </c>
      <c r="AY3507" s="31">
        <v>16290</v>
      </c>
      <c r="AZ3507" s="31">
        <v>59287</v>
      </c>
    </row>
    <row r="3508" spans="1:52" ht="15" customHeight="1">
      <c r="A3508" s="29" t="s">
        <v>6368</v>
      </c>
      <c r="B3508" s="34">
        <v>33572</v>
      </c>
      <c r="C3508" s="28">
        <v>200</v>
      </c>
      <c r="D3508" s="28">
        <v>27</v>
      </c>
      <c r="E3508" s="28">
        <v>30</v>
      </c>
      <c r="F3508" s="29" t="s">
        <v>172</v>
      </c>
      <c r="G3508" s="29" t="s">
        <v>6360</v>
      </c>
      <c r="H3508" s="28">
        <v>760</v>
      </c>
      <c r="I3508" s="29" t="s">
        <v>5805</v>
      </c>
      <c r="J3508" s="33" t="s">
        <v>6367</v>
      </c>
      <c r="K3508" s="29" t="s">
        <v>178</v>
      </c>
      <c r="L3508" s="29" t="s">
        <v>5911</v>
      </c>
      <c r="M3508" s="29" t="s">
        <v>844</v>
      </c>
      <c r="N3508" s="28">
        <v>464003</v>
      </c>
      <c r="O3508" s="28">
        <v>6216025</v>
      </c>
      <c r="P3508" s="29" t="s">
        <v>6362</v>
      </c>
      <c r="Q3508" s="32" t="s">
        <v>174</v>
      </c>
      <c r="R3508" s="19"/>
      <c r="S3508" s="19"/>
      <c r="T3508" s="19"/>
      <c r="U3508" s="19"/>
      <c r="V3508" s="19"/>
      <c r="W3508" s="19"/>
      <c r="X3508" s="19"/>
      <c r="Y3508" s="19"/>
      <c r="Z3508" s="19"/>
      <c r="AA3508" s="19"/>
      <c r="AB3508" s="19"/>
      <c r="AC3508" s="19"/>
      <c r="AD3508" s="19"/>
      <c r="AE3508" s="19"/>
      <c r="AF3508" s="31">
        <v>57800</v>
      </c>
      <c r="AG3508" s="31">
        <v>396100</v>
      </c>
      <c r="AH3508" s="31">
        <v>401400</v>
      </c>
      <c r="AI3508" s="31">
        <v>407233</v>
      </c>
      <c r="AJ3508" s="31">
        <v>388133</v>
      </c>
      <c r="AK3508" s="31">
        <v>345400</v>
      </c>
      <c r="AL3508" s="31">
        <v>377400</v>
      </c>
      <c r="AM3508" s="31">
        <v>389590</v>
      </c>
      <c r="AN3508" s="31">
        <v>345367</v>
      </c>
      <c r="AO3508" s="31">
        <v>387101</v>
      </c>
      <c r="AP3508" s="31">
        <v>294306.6640625</v>
      </c>
      <c r="AQ3508" s="31">
        <v>336604.0009765625</v>
      </c>
      <c r="AR3508" s="31">
        <v>296679</v>
      </c>
      <c r="AS3508" s="31">
        <v>331286.00390625</v>
      </c>
      <c r="AT3508" s="31">
        <v>291716.6689453125</v>
      </c>
      <c r="AU3508" s="31">
        <v>257343.6650390625</v>
      </c>
      <c r="AV3508" s="31">
        <v>353114.330078125</v>
      </c>
      <c r="AW3508" s="31">
        <v>267941.3349609375</v>
      </c>
      <c r="AX3508" s="31">
        <v>2627.6669921875</v>
      </c>
      <c r="AY3508" s="31">
        <v>8091.3330078125</v>
      </c>
      <c r="AZ3508" s="31">
        <v>10719</v>
      </c>
    </row>
    <row r="3509" spans="1:52" ht="15" customHeight="1">
      <c r="A3509" s="29" t="s">
        <v>6366</v>
      </c>
      <c r="B3509" s="34">
        <v>33572</v>
      </c>
      <c r="C3509" s="28">
        <v>200</v>
      </c>
      <c r="D3509" s="28">
        <v>27</v>
      </c>
      <c r="E3509" s="28">
        <v>30</v>
      </c>
      <c r="F3509" s="29" t="s">
        <v>172</v>
      </c>
      <c r="G3509" s="29" t="s">
        <v>6360</v>
      </c>
      <c r="H3509" s="28">
        <v>760</v>
      </c>
      <c r="I3509" s="29" t="s">
        <v>5805</v>
      </c>
      <c r="J3509" s="33" t="s">
        <v>6365</v>
      </c>
      <c r="K3509" s="29" t="s">
        <v>178</v>
      </c>
      <c r="L3509" s="29" t="s">
        <v>5911</v>
      </c>
      <c r="M3509" s="29" t="s">
        <v>844</v>
      </c>
      <c r="N3509" s="28">
        <v>462965</v>
      </c>
      <c r="O3509" s="28">
        <v>6216180</v>
      </c>
      <c r="P3509" s="29" t="s">
        <v>6362</v>
      </c>
      <c r="Q3509" s="32" t="s">
        <v>174</v>
      </c>
      <c r="R3509" s="19"/>
      <c r="S3509" s="19"/>
      <c r="T3509" s="19"/>
      <c r="U3509" s="19"/>
      <c r="V3509" s="19"/>
      <c r="W3509" s="19"/>
      <c r="X3509" s="19"/>
      <c r="Y3509" s="19"/>
      <c r="Z3509" s="19"/>
      <c r="AA3509" s="19"/>
      <c r="AB3509" s="19"/>
      <c r="AC3509" s="19"/>
      <c r="AD3509" s="19"/>
      <c r="AE3509" s="19"/>
      <c r="AF3509" s="31">
        <v>57800</v>
      </c>
      <c r="AG3509" s="31">
        <v>396100</v>
      </c>
      <c r="AH3509" s="31">
        <v>401400</v>
      </c>
      <c r="AI3509" s="31">
        <v>407233</v>
      </c>
      <c r="AJ3509" s="31">
        <v>388133</v>
      </c>
      <c r="AK3509" s="31">
        <v>345400</v>
      </c>
      <c r="AL3509" s="31">
        <v>377400</v>
      </c>
      <c r="AM3509" s="31">
        <v>389590</v>
      </c>
      <c r="AN3509" s="31">
        <v>345367</v>
      </c>
      <c r="AO3509" s="31">
        <v>387101</v>
      </c>
      <c r="AP3509" s="31">
        <v>294306.6640625</v>
      </c>
      <c r="AQ3509" s="31">
        <v>336604.0009765625</v>
      </c>
      <c r="AR3509" s="31">
        <v>296679</v>
      </c>
      <c r="AS3509" s="31">
        <v>331286.00390625</v>
      </c>
      <c r="AT3509" s="31">
        <v>291716.6689453125</v>
      </c>
      <c r="AU3509" s="31">
        <v>257343.6650390625</v>
      </c>
      <c r="AV3509" s="31">
        <v>353114.330078125</v>
      </c>
      <c r="AW3509" s="31">
        <v>267941.3349609375</v>
      </c>
      <c r="AX3509" s="31">
        <v>2627.6669921875</v>
      </c>
      <c r="AY3509" s="31">
        <v>8091.3330078125</v>
      </c>
      <c r="AZ3509" s="31">
        <v>10719</v>
      </c>
    </row>
    <row r="3510" spans="1:52" ht="15" customHeight="1">
      <c r="A3510" s="29" t="s">
        <v>6364</v>
      </c>
      <c r="B3510" s="34">
        <v>33572</v>
      </c>
      <c r="C3510" s="28">
        <v>200</v>
      </c>
      <c r="D3510" s="28">
        <v>27</v>
      </c>
      <c r="E3510" s="28">
        <v>30</v>
      </c>
      <c r="F3510" s="29" t="s">
        <v>172</v>
      </c>
      <c r="G3510" s="29" t="s">
        <v>6360</v>
      </c>
      <c r="H3510" s="28">
        <v>760</v>
      </c>
      <c r="I3510" s="29" t="s">
        <v>5805</v>
      </c>
      <c r="J3510" s="33" t="s">
        <v>6363</v>
      </c>
      <c r="K3510" s="29" t="s">
        <v>178</v>
      </c>
      <c r="L3510" s="29" t="s">
        <v>5911</v>
      </c>
      <c r="M3510" s="29" t="s">
        <v>844</v>
      </c>
      <c r="N3510" s="28">
        <v>463926</v>
      </c>
      <c r="O3510" s="28">
        <v>6216335</v>
      </c>
      <c r="P3510" s="29" t="s">
        <v>6362</v>
      </c>
      <c r="Q3510" s="32" t="s">
        <v>174</v>
      </c>
      <c r="R3510" s="19"/>
      <c r="S3510" s="19"/>
      <c r="T3510" s="19"/>
      <c r="U3510" s="19"/>
      <c r="V3510" s="19"/>
      <c r="W3510" s="19"/>
      <c r="X3510" s="19"/>
      <c r="Y3510" s="19"/>
      <c r="Z3510" s="19"/>
      <c r="AA3510" s="19"/>
      <c r="AB3510" s="19"/>
      <c r="AC3510" s="19"/>
      <c r="AD3510" s="19"/>
      <c r="AE3510" s="19"/>
      <c r="AF3510" s="31">
        <v>57800</v>
      </c>
      <c r="AG3510" s="31">
        <v>396100</v>
      </c>
      <c r="AH3510" s="31">
        <v>401400</v>
      </c>
      <c r="AI3510" s="31">
        <v>407233</v>
      </c>
      <c r="AJ3510" s="31">
        <v>388133</v>
      </c>
      <c r="AK3510" s="31">
        <v>345400</v>
      </c>
      <c r="AL3510" s="31">
        <v>377400</v>
      </c>
      <c r="AM3510" s="31">
        <v>389590</v>
      </c>
      <c r="AN3510" s="31">
        <v>345367</v>
      </c>
      <c r="AO3510" s="31">
        <v>387101</v>
      </c>
      <c r="AP3510" s="31">
        <v>294306.6640625</v>
      </c>
      <c r="AQ3510" s="31">
        <v>336604.0009765625</v>
      </c>
      <c r="AR3510" s="31">
        <v>296679</v>
      </c>
      <c r="AS3510" s="31">
        <v>331286.00390625</v>
      </c>
      <c r="AT3510" s="31">
        <v>291716.6689453125</v>
      </c>
      <c r="AU3510" s="31">
        <v>257343.6650390625</v>
      </c>
      <c r="AV3510" s="31">
        <v>353114.330078125</v>
      </c>
      <c r="AW3510" s="31">
        <v>267941.3349609375</v>
      </c>
      <c r="AX3510" s="31">
        <v>2627.6669921875</v>
      </c>
      <c r="AY3510" s="31">
        <v>8091.3330078125</v>
      </c>
      <c r="AZ3510" s="31">
        <v>10719</v>
      </c>
    </row>
    <row r="3511" spans="1:52" ht="15" customHeight="1">
      <c r="A3511" s="29" t="s">
        <v>6361</v>
      </c>
      <c r="B3511" s="34">
        <v>33599</v>
      </c>
      <c r="C3511" s="28">
        <v>225</v>
      </c>
      <c r="D3511" s="28">
        <v>27</v>
      </c>
      <c r="E3511" s="28">
        <v>30</v>
      </c>
      <c r="F3511" s="29" t="s">
        <v>242</v>
      </c>
      <c r="G3511" s="29" t="s">
        <v>2037</v>
      </c>
      <c r="H3511" s="28">
        <v>760</v>
      </c>
      <c r="I3511" s="29" t="s">
        <v>5805</v>
      </c>
      <c r="J3511" s="33" t="s">
        <v>6359</v>
      </c>
      <c r="K3511" s="29" t="s">
        <v>178</v>
      </c>
      <c r="L3511" s="29" t="s">
        <v>6329</v>
      </c>
      <c r="M3511" s="29" t="s">
        <v>6358</v>
      </c>
      <c r="N3511" s="28">
        <v>452000.4</v>
      </c>
      <c r="O3511" s="28">
        <v>6219715</v>
      </c>
      <c r="P3511" s="29" t="s">
        <v>6327</v>
      </c>
      <c r="Q3511" s="32" t="s">
        <v>919</v>
      </c>
      <c r="R3511" s="19"/>
      <c r="S3511" s="19"/>
      <c r="T3511" s="19"/>
      <c r="U3511" s="19"/>
      <c r="V3511" s="19"/>
      <c r="W3511" s="19"/>
      <c r="X3511" s="19"/>
      <c r="Y3511" s="19"/>
      <c r="Z3511" s="19"/>
      <c r="AA3511" s="19"/>
      <c r="AB3511" s="19"/>
      <c r="AC3511" s="19"/>
      <c r="AD3511" s="19"/>
      <c r="AE3511" s="19"/>
      <c r="AF3511" s="31">
        <v>6600</v>
      </c>
      <c r="AG3511" s="31">
        <v>444704</v>
      </c>
      <c r="AH3511" s="31">
        <v>544346</v>
      </c>
      <c r="AI3511" s="31">
        <v>575654</v>
      </c>
      <c r="AJ3511" s="31">
        <v>531392</v>
      </c>
      <c r="AK3511" s="31">
        <v>475887</v>
      </c>
      <c r="AL3511" s="31">
        <v>518023</v>
      </c>
      <c r="AM3511" s="31">
        <v>558279</v>
      </c>
      <c r="AN3511" s="31">
        <v>487597</v>
      </c>
      <c r="AO3511" s="31">
        <v>547361</v>
      </c>
      <c r="AP3511" s="31">
        <v>445015.46484375</v>
      </c>
      <c r="AQ3511" s="31">
        <v>468852.845703125</v>
      </c>
      <c r="AR3511" s="31">
        <v>422620.544921875</v>
      </c>
      <c r="AS3511" s="31">
        <v>496587.92578125</v>
      </c>
      <c r="AT3511" s="31">
        <v>496546.697265625</v>
      </c>
      <c r="AU3511" s="31">
        <v>453424.841796875</v>
      </c>
      <c r="AV3511" s="31">
        <v>554860.4609375</v>
      </c>
      <c r="AW3511" s="31">
        <v>496776.767578125</v>
      </c>
      <c r="AX3511" s="31">
        <v>43212</v>
      </c>
      <c r="AY3511" s="31">
        <v>25555.076171875</v>
      </c>
      <c r="AZ3511" s="31">
        <v>68767.076171875</v>
      </c>
    </row>
    <row r="3512" spans="1:52" ht="15" customHeight="1">
      <c r="A3512" s="29" t="s">
        <v>6357</v>
      </c>
      <c r="B3512" s="34">
        <v>33596</v>
      </c>
      <c r="C3512" s="28">
        <v>225</v>
      </c>
      <c r="D3512" s="28">
        <v>27</v>
      </c>
      <c r="E3512" s="28">
        <v>30</v>
      </c>
      <c r="F3512" s="29" t="s">
        <v>242</v>
      </c>
      <c r="G3512" s="29" t="s">
        <v>6115</v>
      </c>
      <c r="H3512" s="28">
        <v>760</v>
      </c>
      <c r="I3512" s="29" t="s">
        <v>5805</v>
      </c>
      <c r="J3512" s="33" t="s">
        <v>6356</v>
      </c>
      <c r="K3512" s="29" t="s">
        <v>178</v>
      </c>
      <c r="L3512" s="29" t="s">
        <v>6329</v>
      </c>
      <c r="M3512" s="29" t="s">
        <v>6332</v>
      </c>
      <c r="N3512" s="28">
        <v>452019.8</v>
      </c>
      <c r="O3512" s="28">
        <v>6219834</v>
      </c>
      <c r="P3512" s="29" t="s">
        <v>6327</v>
      </c>
      <c r="Q3512" s="32" t="s">
        <v>919</v>
      </c>
      <c r="R3512" s="19"/>
      <c r="S3512" s="19"/>
      <c r="T3512" s="19"/>
      <c r="U3512" s="19"/>
      <c r="V3512" s="19"/>
      <c r="W3512" s="19"/>
      <c r="X3512" s="19"/>
      <c r="Y3512" s="19"/>
      <c r="Z3512" s="19"/>
      <c r="AA3512" s="19"/>
      <c r="AB3512" s="19"/>
      <c r="AC3512" s="19"/>
      <c r="AD3512" s="19"/>
      <c r="AE3512" s="19"/>
      <c r="AF3512" s="31">
        <v>6600</v>
      </c>
      <c r="AG3512" s="31">
        <v>444704</v>
      </c>
      <c r="AH3512" s="31">
        <v>544346</v>
      </c>
      <c r="AI3512" s="31">
        <v>575654</v>
      </c>
      <c r="AJ3512" s="31">
        <v>531392</v>
      </c>
      <c r="AK3512" s="31">
        <v>475887</v>
      </c>
      <c r="AL3512" s="31">
        <v>518023</v>
      </c>
      <c r="AM3512" s="31">
        <v>558279</v>
      </c>
      <c r="AN3512" s="31">
        <v>487597</v>
      </c>
      <c r="AO3512" s="31">
        <v>547361</v>
      </c>
      <c r="AP3512" s="31">
        <v>445015.46484375</v>
      </c>
      <c r="AQ3512" s="31">
        <v>468852.845703125</v>
      </c>
      <c r="AR3512" s="31">
        <v>422620.544921875</v>
      </c>
      <c r="AS3512" s="31">
        <v>496587.92578125</v>
      </c>
      <c r="AT3512" s="31">
        <v>496546.697265625</v>
      </c>
      <c r="AU3512" s="31">
        <v>453424.841796875</v>
      </c>
      <c r="AV3512" s="31">
        <v>554860.4609375</v>
      </c>
      <c r="AW3512" s="31">
        <v>496776.767578125</v>
      </c>
      <c r="AX3512" s="31">
        <v>43212</v>
      </c>
      <c r="AY3512" s="31">
        <v>25555.076171875</v>
      </c>
      <c r="AZ3512" s="31">
        <v>68767.076171875</v>
      </c>
    </row>
    <row r="3513" spans="1:52" ht="15" customHeight="1">
      <c r="A3513" s="29" t="s">
        <v>6355</v>
      </c>
      <c r="B3513" s="34">
        <v>33595</v>
      </c>
      <c r="C3513" s="28">
        <v>225</v>
      </c>
      <c r="D3513" s="28">
        <v>27</v>
      </c>
      <c r="E3513" s="28">
        <v>30</v>
      </c>
      <c r="F3513" s="29" t="s">
        <v>242</v>
      </c>
      <c r="G3513" s="29" t="s">
        <v>6115</v>
      </c>
      <c r="H3513" s="28">
        <v>760</v>
      </c>
      <c r="I3513" s="29" t="s">
        <v>5805</v>
      </c>
      <c r="J3513" s="33" t="s">
        <v>6354</v>
      </c>
      <c r="K3513" s="29" t="s">
        <v>178</v>
      </c>
      <c r="L3513" s="29" t="s">
        <v>6329</v>
      </c>
      <c r="M3513" s="29" t="s">
        <v>6337</v>
      </c>
      <c r="N3513" s="28">
        <v>452041.7</v>
      </c>
      <c r="O3513" s="28">
        <v>6219963</v>
      </c>
      <c r="P3513" s="29" t="s">
        <v>6327</v>
      </c>
      <c r="Q3513" s="32" t="s">
        <v>919</v>
      </c>
      <c r="R3513" s="19"/>
      <c r="S3513" s="19"/>
      <c r="T3513" s="19"/>
      <c r="U3513" s="19"/>
      <c r="V3513" s="19"/>
      <c r="W3513" s="19"/>
      <c r="X3513" s="19"/>
      <c r="Y3513" s="19"/>
      <c r="Z3513" s="19"/>
      <c r="AA3513" s="19"/>
      <c r="AB3513" s="19"/>
      <c r="AC3513" s="19"/>
      <c r="AD3513" s="19"/>
      <c r="AE3513" s="19"/>
      <c r="AF3513" s="31">
        <v>6600</v>
      </c>
      <c r="AG3513" s="31">
        <v>444704</v>
      </c>
      <c r="AH3513" s="31">
        <v>544346</v>
      </c>
      <c r="AI3513" s="31">
        <v>575654</v>
      </c>
      <c r="AJ3513" s="31">
        <v>531392</v>
      </c>
      <c r="AK3513" s="31">
        <v>475887</v>
      </c>
      <c r="AL3513" s="31">
        <v>518023</v>
      </c>
      <c r="AM3513" s="31">
        <v>558279</v>
      </c>
      <c r="AN3513" s="31">
        <v>487597</v>
      </c>
      <c r="AO3513" s="31">
        <v>547361</v>
      </c>
      <c r="AP3513" s="31">
        <v>445015.46484375</v>
      </c>
      <c r="AQ3513" s="31">
        <v>468852.845703125</v>
      </c>
      <c r="AR3513" s="31">
        <v>422620.544921875</v>
      </c>
      <c r="AS3513" s="31">
        <v>496587.92578125</v>
      </c>
      <c r="AT3513" s="31">
        <v>496546.697265625</v>
      </c>
      <c r="AU3513" s="31">
        <v>453424.841796875</v>
      </c>
      <c r="AV3513" s="31">
        <v>554860.4609375</v>
      </c>
      <c r="AW3513" s="31">
        <v>496776.767578125</v>
      </c>
      <c r="AX3513" s="31">
        <v>43212</v>
      </c>
      <c r="AY3513" s="31">
        <v>25555.076171875</v>
      </c>
      <c r="AZ3513" s="31">
        <v>68767.076171875</v>
      </c>
    </row>
    <row r="3514" spans="1:52" ht="15" customHeight="1">
      <c r="A3514" s="29" t="s">
        <v>6353</v>
      </c>
      <c r="B3514" s="34">
        <v>33599</v>
      </c>
      <c r="C3514" s="28">
        <v>225</v>
      </c>
      <c r="D3514" s="28">
        <v>27</v>
      </c>
      <c r="E3514" s="28">
        <v>30</v>
      </c>
      <c r="F3514" s="29" t="s">
        <v>242</v>
      </c>
      <c r="G3514" s="29" t="s">
        <v>6115</v>
      </c>
      <c r="H3514" s="28">
        <v>760</v>
      </c>
      <c r="I3514" s="29" t="s">
        <v>5805</v>
      </c>
      <c r="J3514" s="33" t="s">
        <v>6352</v>
      </c>
      <c r="K3514" s="29" t="s">
        <v>178</v>
      </c>
      <c r="L3514" s="29" t="s">
        <v>6329</v>
      </c>
      <c r="M3514" s="29" t="s">
        <v>6340</v>
      </c>
      <c r="N3514" s="28">
        <v>452063.2</v>
      </c>
      <c r="O3514" s="28">
        <v>6220096</v>
      </c>
      <c r="P3514" s="29" t="s">
        <v>6327</v>
      </c>
      <c r="Q3514" s="32" t="s">
        <v>919</v>
      </c>
      <c r="R3514" s="19"/>
      <c r="S3514" s="19"/>
      <c r="T3514" s="19"/>
      <c r="U3514" s="19"/>
      <c r="V3514" s="19"/>
      <c r="W3514" s="19"/>
      <c r="X3514" s="19"/>
      <c r="Y3514" s="19"/>
      <c r="Z3514" s="19"/>
      <c r="AA3514" s="19"/>
      <c r="AB3514" s="19"/>
      <c r="AC3514" s="19"/>
      <c r="AD3514" s="19"/>
      <c r="AE3514" s="19"/>
      <c r="AF3514" s="31">
        <v>6600</v>
      </c>
      <c r="AG3514" s="31">
        <v>444704</v>
      </c>
      <c r="AH3514" s="31">
        <v>544346</v>
      </c>
      <c r="AI3514" s="31">
        <v>575654</v>
      </c>
      <c r="AJ3514" s="31">
        <v>531392</v>
      </c>
      <c r="AK3514" s="31">
        <v>475887</v>
      </c>
      <c r="AL3514" s="31">
        <v>518023</v>
      </c>
      <c r="AM3514" s="31">
        <v>558279</v>
      </c>
      <c r="AN3514" s="31">
        <v>487597</v>
      </c>
      <c r="AO3514" s="31">
        <v>547361</v>
      </c>
      <c r="AP3514" s="31">
        <v>445015.46484375</v>
      </c>
      <c r="AQ3514" s="31">
        <v>468852.845703125</v>
      </c>
      <c r="AR3514" s="31">
        <v>422620.544921875</v>
      </c>
      <c r="AS3514" s="31">
        <v>496587.92578125</v>
      </c>
      <c r="AT3514" s="31">
        <v>496546.697265625</v>
      </c>
      <c r="AU3514" s="31">
        <v>453424.841796875</v>
      </c>
      <c r="AV3514" s="31">
        <v>554860.4609375</v>
      </c>
      <c r="AW3514" s="31">
        <v>496776.767578125</v>
      </c>
      <c r="AX3514" s="31">
        <v>43212</v>
      </c>
      <c r="AY3514" s="31">
        <v>25555.076171875</v>
      </c>
      <c r="AZ3514" s="31">
        <v>68767.076171875</v>
      </c>
    </row>
    <row r="3515" spans="1:52" ht="15" customHeight="1">
      <c r="A3515" s="29" t="s">
        <v>6351</v>
      </c>
      <c r="B3515" s="34">
        <v>33599</v>
      </c>
      <c r="C3515" s="28">
        <v>225</v>
      </c>
      <c r="D3515" s="28">
        <v>27</v>
      </c>
      <c r="E3515" s="28">
        <v>30</v>
      </c>
      <c r="F3515" s="29" t="s">
        <v>242</v>
      </c>
      <c r="G3515" s="29" t="s">
        <v>6115</v>
      </c>
      <c r="H3515" s="28">
        <v>760</v>
      </c>
      <c r="I3515" s="29" t="s">
        <v>5805</v>
      </c>
      <c r="J3515" s="33" t="s">
        <v>6350</v>
      </c>
      <c r="K3515" s="29" t="s">
        <v>178</v>
      </c>
      <c r="L3515" s="29" t="s">
        <v>6329</v>
      </c>
      <c r="M3515" s="29" t="s">
        <v>6343</v>
      </c>
      <c r="N3515" s="28">
        <v>452083.9</v>
      </c>
      <c r="O3515" s="28">
        <v>6220222</v>
      </c>
      <c r="P3515" s="29" t="s">
        <v>6327</v>
      </c>
      <c r="Q3515" s="32" t="s">
        <v>919</v>
      </c>
      <c r="R3515" s="19"/>
      <c r="S3515" s="19"/>
      <c r="T3515" s="19"/>
      <c r="U3515" s="19"/>
      <c r="V3515" s="19"/>
      <c r="W3515" s="19"/>
      <c r="X3515" s="19"/>
      <c r="Y3515" s="19"/>
      <c r="Z3515" s="19"/>
      <c r="AA3515" s="19"/>
      <c r="AB3515" s="19"/>
      <c r="AC3515" s="19"/>
      <c r="AD3515" s="19"/>
      <c r="AE3515" s="19"/>
      <c r="AF3515" s="31">
        <v>6600</v>
      </c>
      <c r="AG3515" s="31">
        <v>444704</v>
      </c>
      <c r="AH3515" s="31">
        <v>544346</v>
      </c>
      <c r="AI3515" s="31">
        <v>575654</v>
      </c>
      <c r="AJ3515" s="31">
        <v>531392</v>
      </c>
      <c r="AK3515" s="31">
        <v>475887</v>
      </c>
      <c r="AL3515" s="31">
        <v>518023</v>
      </c>
      <c r="AM3515" s="31">
        <v>558279</v>
      </c>
      <c r="AN3515" s="31">
        <v>487597</v>
      </c>
      <c r="AO3515" s="31">
        <v>547361</v>
      </c>
      <c r="AP3515" s="31">
        <v>445015.46484375</v>
      </c>
      <c r="AQ3515" s="31">
        <v>468852.845703125</v>
      </c>
      <c r="AR3515" s="31">
        <v>422620.544921875</v>
      </c>
      <c r="AS3515" s="31">
        <v>496587.92578125</v>
      </c>
      <c r="AT3515" s="31">
        <v>496546.697265625</v>
      </c>
      <c r="AU3515" s="31">
        <v>453424.841796875</v>
      </c>
      <c r="AV3515" s="31">
        <v>554860.4609375</v>
      </c>
      <c r="AW3515" s="31">
        <v>496776.767578125</v>
      </c>
      <c r="AX3515" s="31">
        <v>43212</v>
      </c>
      <c r="AY3515" s="31">
        <v>25555.076171875</v>
      </c>
      <c r="AZ3515" s="31">
        <v>68767.076171875</v>
      </c>
    </row>
    <row r="3516" spans="1:52" ht="15" customHeight="1">
      <c r="A3516" s="29" t="s">
        <v>6349</v>
      </c>
      <c r="B3516" s="34">
        <v>33595</v>
      </c>
      <c r="C3516" s="28">
        <v>225</v>
      </c>
      <c r="D3516" s="28">
        <v>27</v>
      </c>
      <c r="E3516" s="28">
        <v>30</v>
      </c>
      <c r="F3516" s="29" t="s">
        <v>242</v>
      </c>
      <c r="G3516" s="29" t="s">
        <v>6115</v>
      </c>
      <c r="H3516" s="28">
        <v>760</v>
      </c>
      <c r="I3516" s="29" t="s">
        <v>5805</v>
      </c>
      <c r="J3516" s="33" t="s">
        <v>6348</v>
      </c>
      <c r="K3516" s="29" t="s">
        <v>178</v>
      </c>
      <c r="L3516" s="29" t="s">
        <v>6329</v>
      </c>
      <c r="M3516" s="29" t="s">
        <v>6343</v>
      </c>
      <c r="N3516" s="28">
        <v>452104.6</v>
      </c>
      <c r="O3516" s="28">
        <v>6220349</v>
      </c>
      <c r="P3516" s="29" t="s">
        <v>6327</v>
      </c>
      <c r="Q3516" s="32" t="s">
        <v>919</v>
      </c>
      <c r="R3516" s="19"/>
      <c r="S3516" s="19"/>
      <c r="T3516" s="19"/>
      <c r="U3516" s="19"/>
      <c r="V3516" s="19"/>
      <c r="W3516" s="19"/>
      <c r="X3516" s="19"/>
      <c r="Y3516" s="19"/>
      <c r="Z3516" s="19"/>
      <c r="AA3516" s="19"/>
      <c r="AB3516" s="19"/>
      <c r="AC3516" s="19"/>
      <c r="AD3516" s="19"/>
      <c r="AE3516" s="19"/>
      <c r="AF3516" s="31">
        <v>6600</v>
      </c>
      <c r="AG3516" s="31">
        <v>444704</v>
      </c>
      <c r="AH3516" s="31">
        <v>544346</v>
      </c>
      <c r="AI3516" s="31">
        <v>575654</v>
      </c>
      <c r="AJ3516" s="31">
        <v>531392</v>
      </c>
      <c r="AK3516" s="31">
        <v>475887</v>
      </c>
      <c r="AL3516" s="31">
        <v>518023</v>
      </c>
      <c r="AM3516" s="31">
        <v>558279</v>
      </c>
      <c r="AN3516" s="31">
        <v>487597</v>
      </c>
      <c r="AO3516" s="31">
        <v>547361</v>
      </c>
      <c r="AP3516" s="31">
        <v>445016.46484375</v>
      </c>
      <c r="AQ3516" s="31">
        <v>468852.845703125</v>
      </c>
      <c r="AR3516" s="31">
        <v>422620.544921875</v>
      </c>
      <c r="AS3516" s="31">
        <v>496587.92578125</v>
      </c>
      <c r="AT3516" s="31">
        <v>496546.697265625</v>
      </c>
      <c r="AU3516" s="31">
        <v>453424.841796875</v>
      </c>
      <c r="AV3516" s="31">
        <v>554860.4609375</v>
      </c>
      <c r="AW3516" s="31">
        <v>496776.767578125</v>
      </c>
      <c r="AX3516" s="31">
        <v>43212</v>
      </c>
      <c r="AY3516" s="31">
        <v>25555.076171875</v>
      </c>
      <c r="AZ3516" s="31">
        <v>68767.076171875</v>
      </c>
    </row>
    <row r="3517" spans="1:52" ht="15" customHeight="1">
      <c r="A3517" s="29" t="s">
        <v>6347</v>
      </c>
      <c r="B3517" s="34">
        <v>33601</v>
      </c>
      <c r="C3517" s="28">
        <v>225</v>
      </c>
      <c r="D3517" s="28">
        <v>27</v>
      </c>
      <c r="E3517" s="28">
        <v>30</v>
      </c>
      <c r="F3517" s="29" t="s">
        <v>242</v>
      </c>
      <c r="G3517" s="29" t="s">
        <v>6115</v>
      </c>
      <c r="H3517" s="28">
        <v>760</v>
      </c>
      <c r="I3517" s="29" t="s">
        <v>5805</v>
      </c>
      <c r="J3517" s="33" t="s">
        <v>6346</v>
      </c>
      <c r="K3517" s="29" t="s">
        <v>178</v>
      </c>
      <c r="L3517" s="29" t="s">
        <v>6329</v>
      </c>
      <c r="M3517" s="29" t="s">
        <v>6343</v>
      </c>
      <c r="N3517" s="28">
        <v>452292.1</v>
      </c>
      <c r="O3517" s="28">
        <v>6220426</v>
      </c>
      <c r="P3517" s="29" t="s">
        <v>6327</v>
      </c>
      <c r="Q3517" s="32" t="s">
        <v>919</v>
      </c>
      <c r="R3517" s="19"/>
      <c r="S3517" s="19"/>
      <c r="T3517" s="19"/>
      <c r="U3517" s="19"/>
      <c r="V3517" s="19"/>
      <c r="W3517" s="19"/>
      <c r="X3517" s="19"/>
      <c r="Y3517" s="19"/>
      <c r="Z3517" s="19"/>
      <c r="AA3517" s="19"/>
      <c r="AB3517" s="19"/>
      <c r="AC3517" s="19"/>
      <c r="AD3517" s="19"/>
      <c r="AE3517" s="19"/>
      <c r="AF3517" s="31">
        <v>6600</v>
      </c>
      <c r="AG3517" s="31">
        <v>444704</v>
      </c>
      <c r="AH3517" s="31">
        <v>544346</v>
      </c>
      <c r="AI3517" s="31">
        <v>575654</v>
      </c>
      <c r="AJ3517" s="31">
        <v>531392</v>
      </c>
      <c r="AK3517" s="31">
        <v>475887</v>
      </c>
      <c r="AL3517" s="31">
        <v>518023</v>
      </c>
      <c r="AM3517" s="31">
        <v>558279</v>
      </c>
      <c r="AN3517" s="31">
        <v>487597</v>
      </c>
      <c r="AO3517" s="31">
        <v>547361</v>
      </c>
      <c r="AP3517" s="31">
        <v>445016.46484375</v>
      </c>
      <c r="AQ3517" s="31">
        <v>468852.845703125</v>
      </c>
      <c r="AR3517" s="31">
        <v>422620.544921875</v>
      </c>
      <c r="AS3517" s="31">
        <v>496587.92578125</v>
      </c>
      <c r="AT3517" s="31">
        <v>496546.697265625</v>
      </c>
      <c r="AU3517" s="31">
        <v>453424.841796875</v>
      </c>
      <c r="AV3517" s="31">
        <v>554860.4609375</v>
      </c>
      <c r="AW3517" s="31">
        <v>496776.767578125</v>
      </c>
      <c r="AX3517" s="31">
        <v>43212</v>
      </c>
      <c r="AY3517" s="31">
        <v>25555.076171875</v>
      </c>
      <c r="AZ3517" s="31">
        <v>68767.076171875</v>
      </c>
    </row>
    <row r="3518" spans="1:52" ht="15" customHeight="1">
      <c r="A3518" s="29" t="s">
        <v>6345</v>
      </c>
      <c r="B3518" s="34">
        <v>33599</v>
      </c>
      <c r="C3518" s="28">
        <v>225</v>
      </c>
      <c r="D3518" s="28">
        <v>27</v>
      </c>
      <c r="E3518" s="28">
        <v>30</v>
      </c>
      <c r="F3518" s="29" t="s">
        <v>242</v>
      </c>
      <c r="G3518" s="29" t="s">
        <v>6115</v>
      </c>
      <c r="H3518" s="28">
        <v>760</v>
      </c>
      <c r="I3518" s="29" t="s">
        <v>5805</v>
      </c>
      <c r="J3518" s="33" t="s">
        <v>6344</v>
      </c>
      <c r="K3518" s="29" t="s">
        <v>178</v>
      </c>
      <c r="L3518" s="29" t="s">
        <v>6329</v>
      </c>
      <c r="M3518" s="29" t="s">
        <v>6343</v>
      </c>
      <c r="N3518" s="28">
        <v>452271.8</v>
      </c>
      <c r="O3518" s="28">
        <v>6220336</v>
      </c>
      <c r="P3518" s="29" t="s">
        <v>6327</v>
      </c>
      <c r="Q3518" s="32" t="s">
        <v>919</v>
      </c>
      <c r="R3518" s="19"/>
      <c r="S3518" s="19"/>
      <c r="T3518" s="19"/>
      <c r="U3518" s="19"/>
      <c r="V3518" s="19"/>
      <c r="W3518" s="19"/>
      <c r="X3518" s="19"/>
      <c r="Y3518" s="19"/>
      <c r="Z3518" s="19"/>
      <c r="AA3518" s="19"/>
      <c r="AB3518" s="19"/>
      <c r="AC3518" s="19"/>
      <c r="AD3518" s="19"/>
      <c r="AE3518" s="19"/>
      <c r="AF3518" s="31">
        <v>6600</v>
      </c>
      <c r="AG3518" s="31">
        <v>444704</v>
      </c>
      <c r="AH3518" s="31">
        <v>544346</v>
      </c>
      <c r="AI3518" s="31">
        <v>575654</v>
      </c>
      <c r="AJ3518" s="31">
        <v>531392</v>
      </c>
      <c r="AK3518" s="31">
        <v>475887</v>
      </c>
      <c r="AL3518" s="31">
        <v>518023</v>
      </c>
      <c r="AM3518" s="31">
        <v>558279</v>
      </c>
      <c r="AN3518" s="31">
        <v>487597</v>
      </c>
      <c r="AO3518" s="31">
        <v>547361</v>
      </c>
      <c r="AP3518" s="31">
        <v>445016.46484375</v>
      </c>
      <c r="AQ3518" s="31">
        <v>468852.845703125</v>
      </c>
      <c r="AR3518" s="31">
        <v>422620.544921875</v>
      </c>
      <c r="AS3518" s="31">
        <v>496587.92578125</v>
      </c>
      <c r="AT3518" s="31">
        <v>496546.697265625</v>
      </c>
      <c r="AU3518" s="31">
        <v>453424.841796875</v>
      </c>
      <c r="AV3518" s="31">
        <v>554860.4609375</v>
      </c>
      <c r="AW3518" s="31">
        <v>496776.767578125</v>
      </c>
      <c r="AX3518" s="31">
        <v>43212</v>
      </c>
      <c r="AY3518" s="31">
        <v>25555.076171875</v>
      </c>
      <c r="AZ3518" s="31">
        <v>68767.076171875</v>
      </c>
    </row>
    <row r="3519" spans="1:52" ht="15" customHeight="1">
      <c r="A3519" s="29" t="s">
        <v>6342</v>
      </c>
      <c r="B3519" s="34">
        <v>33595</v>
      </c>
      <c r="C3519" s="28">
        <v>225</v>
      </c>
      <c r="D3519" s="28">
        <v>27</v>
      </c>
      <c r="E3519" s="28">
        <v>30</v>
      </c>
      <c r="F3519" s="29" t="s">
        <v>242</v>
      </c>
      <c r="G3519" s="29" t="s">
        <v>6115</v>
      </c>
      <c r="H3519" s="28">
        <v>760</v>
      </c>
      <c r="I3519" s="29" t="s">
        <v>5805</v>
      </c>
      <c r="J3519" s="33" t="s">
        <v>6341</v>
      </c>
      <c r="K3519" s="29" t="s">
        <v>178</v>
      </c>
      <c r="L3519" s="29" t="s">
        <v>6329</v>
      </c>
      <c r="M3519" s="29" t="s">
        <v>6340</v>
      </c>
      <c r="N3519" s="28">
        <v>452247.5</v>
      </c>
      <c r="O3519" s="28">
        <v>6220230</v>
      </c>
      <c r="P3519" s="29" t="s">
        <v>6327</v>
      </c>
      <c r="Q3519" s="32" t="s">
        <v>919</v>
      </c>
      <c r="R3519" s="19"/>
      <c r="S3519" s="19"/>
      <c r="T3519" s="19"/>
      <c r="U3519" s="19"/>
      <c r="V3519" s="19"/>
      <c r="W3519" s="19"/>
      <c r="X3519" s="19"/>
      <c r="Y3519" s="19"/>
      <c r="Z3519" s="19"/>
      <c r="AA3519" s="19"/>
      <c r="AB3519" s="19"/>
      <c r="AC3519" s="19"/>
      <c r="AD3519" s="19"/>
      <c r="AE3519" s="19"/>
      <c r="AF3519" s="31">
        <v>6600</v>
      </c>
      <c r="AG3519" s="31">
        <v>444704</v>
      </c>
      <c r="AH3519" s="31">
        <v>544346</v>
      </c>
      <c r="AI3519" s="31">
        <v>575654</v>
      </c>
      <c r="AJ3519" s="31">
        <v>531392</v>
      </c>
      <c r="AK3519" s="31">
        <v>475887</v>
      </c>
      <c r="AL3519" s="31">
        <v>518023</v>
      </c>
      <c r="AM3519" s="31">
        <v>558279</v>
      </c>
      <c r="AN3519" s="31">
        <v>487597</v>
      </c>
      <c r="AO3519" s="31">
        <v>547361</v>
      </c>
      <c r="AP3519" s="31">
        <v>445016.46484375</v>
      </c>
      <c r="AQ3519" s="31">
        <v>468852.845703125</v>
      </c>
      <c r="AR3519" s="31">
        <v>422620.544921875</v>
      </c>
      <c r="AS3519" s="31">
        <v>496587.92578125</v>
      </c>
      <c r="AT3519" s="31">
        <v>496546.697265625</v>
      </c>
      <c r="AU3519" s="31">
        <v>453424.841796875</v>
      </c>
      <c r="AV3519" s="31">
        <v>554860.4609375</v>
      </c>
      <c r="AW3519" s="31">
        <v>496776.767578125</v>
      </c>
      <c r="AX3519" s="31">
        <v>43212</v>
      </c>
      <c r="AY3519" s="31">
        <v>25555.076171875</v>
      </c>
      <c r="AZ3519" s="31">
        <v>68767.076171875</v>
      </c>
    </row>
    <row r="3520" spans="1:52" ht="15" customHeight="1">
      <c r="A3520" s="29" t="s">
        <v>6339</v>
      </c>
      <c r="B3520" s="34">
        <v>33599</v>
      </c>
      <c r="C3520" s="28">
        <v>225</v>
      </c>
      <c r="D3520" s="28">
        <v>27</v>
      </c>
      <c r="E3520" s="28">
        <v>30</v>
      </c>
      <c r="F3520" s="29" t="s">
        <v>242</v>
      </c>
      <c r="G3520" s="29" t="s">
        <v>6115</v>
      </c>
      <c r="H3520" s="28">
        <v>760</v>
      </c>
      <c r="I3520" s="29" t="s">
        <v>5805</v>
      </c>
      <c r="J3520" s="33" t="s">
        <v>6338</v>
      </c>
      <c r="K3520" s="29" t="s">
        <v>178</v>
      </c>
      <c r="L3520" s="29" t="s">
        <v>6329</v>
      </c>
      <c r="M3520" s="29" t="s">
        <v>6337</v>
      </c>
      <c r="N3520" s="28">
        <v>452212.1</v>
      </c>
      <c r="O3520" s="28">
        <v>6220073</v>
      </c>
      <c r="P3520" s="29" t="s">
        <v>6327</v>
      </c>
      <c r="Q3520" s="32" t="s">
        <v>919</v>
      </c>
      <c r="R3520" s="19"/>
      <c r="S3520" s="19"/>
      <c r="T3520" s="19"/>
      <c r="U3520" s="19"/>
      <c r="V3520" s="19"/>
      <c r="W3520" s="19"/>
      <c r="X3520" s="19"/>
      <c r="Y3520" s="19"/>
      <c r="Z3520" s="19"/>
      <c r="AA3520" s="19"/>
      <c r="AB3520" s="19"/>
      <c r="AC3520" s="19"/>
      <c r="AD3520" s="19"/>
      <c r="AE3520" s="19"/>
      <c r="AF3520" s="31">
        <v>6600</v>
      </c>
      <c r="AG3520" s="31">
        <v>444704</v>
      </c>
      <c r="AH3520" s="31">
        <v>544346</v>
      </c>
      <c r="AI3520" s="31">
        <v>575654</v>
      </c>
      <c r="AJ3520" s="31">
        <v>531392</v>
      </c>
      <c r="AK3520" s="31">
        <v>475887</v>
      </c>
      <c r="AL3520" s="31">
        <v>518023</v>
      </c>
      <c r="AM3520" s="31">
        <v>558279</v>
      </c>
      <c r="AN3520" s="31">
        <v>487597</v>
      </c>
      <c r="AO3520" s="31">
        <v>547361</v>
      </c>
      <c r="AP3520" s="31">
        <v>445016.46484375</v>
      </c>
      <c r="AQ3520" s="31">
        <v>468852.845703125</v>
      </c>
      <c r="AR3520" s="31">
        <v>422620.544921875</v>
      </c>
      <c r="AS3520" s="31">
        <v>496587.92578125</v>
      </c>
      <c r="AT3520" s="31">
        <v>496546.697265625</v>
      </c>
      <c r="AU3520" s="31">
        <v>453424.841796875</v>
      </c>
      <c r="AV3520" s="31">
        <v>554860.4609375</v>
      </c>
      <c r="AW3520" s="31">
        <v>496776.767578125</v>
      </c>
      <c r="AX3520" s="31">
        <v>43212</v>
      </c>
      <c r="AY3520" s="31">
        <v>25555.076171875</v>
      </c>
      <c r="AZ3520" s="31">
        <v>68767.076171875</v>
      </c>
    </row>
    <row r="3521" spans="1:52" ht="15" customHeight="1">
      <c r="A3521" s="29" t="s">
        <v>6336</v>
      </c>
      <c r="B3521" s="34">
        <v>33596</v>
      </c>
      <c r="C3521" s="28">
        <v>225</v>
      </c>
      <c r="D3521" s="28">
        <v>27</v>
      </c>
      <c r="E3521" s="28">
        <v>30</v>
      </c>
      <c r="F3521" s="29" t="s">
        <v>242</v>
      </c>
      <c r="G3521" s="29" t="s">
        <v>6115</v>
      </c>
      <c r="H3521" s="28">
        <v>760</v>
      </c>
      <c r="I3521" s="29" t="s">
        <v>5805</v>
      </c>
      <c r="J3521" s="33" t="s">
        <v>6335</v>
      </c>
      <c r="K3521" s="29" t="s">
        <v>178</v>
      </c>
      <c r="L3521" s="29" t="s">
        <v>6329</v>
      </c>
      <c r="M3521" s="29" t="s">
        <v>6332</v>
      </c>
      <c r="N3521" s="28">
        <v>452180.6</v>
      </c>
      <c r="O3521" s="28">
        <v>6219938</v>
      </c>
      <c r="P3521" s="29" t="s">
        <v>6327</v>
      </c>
      <c r="Q3521" s="32" t="s">
        <v>919</v>
      </c>
      <c r="R3521" s="19"/>
      <c r="S3521" s="19"/>
      <c r="T3521" s="19"/>
      <c r="U3521" s="19"/>
      <c r="V3521" s="19"/>
      <c r="W3521" s="19"/>
      <c r="X3521" s="19"/>
      <c r="Y3521" s="19"/>
      <c r="Z3521" s="19"/>
      <c r="AA3521" s="19"/>
      <c r="AB3521" s="19"/>
      <c r="AC3521" s="19"/>
      <c r="AD3521" s="19"/>
      <c r="AE3521" s="19"/>
      <c r="AF3521" s="31">
        <v>6600</v>
      </c>
      <c r="AG3521" s="31">
        <v>444704</v>
      </c>
      <c r="AH3521" s="31">
        <v>544346</v>
      </c>
      <c r="AI3521" s="31">
        <v>575654</v>
      </c>
      <c r="AJ3521" s="31">
        <v>531392</v>
      </c>
      <c r="AK3521" s="31">
        <v>475887</v>
      </c>
      <c r="AL3521" s="31">
        <v>518023</v>
      </c>
      <c r="AM3521" s="31">
        <v>558279</v>
      </c>
      <c r="AN3521" s="31">
        <v>487597</v>
      </c>
      <c r="AO3521" s="31">
        <v>547361</v>
      </c>
      <c r="AP3521" s="31">
        <v>445016.46484375</v>
      </c>
      <c r="AQ3521" s="31">
        <v>468852.845703125</v>
      </c>
      <c r="AR3521" s="31">
        <v>422620.544921875</v>
      </c>
      <c r="AS3521" s="31">
        <v>496587.92578125</v>
      </c>
      <c r="AT3521" s="31">
        <v>496546.697265625</v>
      </c>
      <c r="AU3521" s="31">
        <v>453424.841796875</v>
      </c>
      <c r="AV3521" s="31">
        <v>554860.4609375</v>
      </c>
      <c r="AW3521" s="31">
        <v>496776.767578125</v>
      </c>
      <c r="AX3521" s="31">
        <v>43212</v>
      </c>
      <c r="AY3521" s="31">
        <v>25555.076171875</v>
      </c>
      <c r="AZ3521" s="31">
        <v>68767.076171875</v>
      </c>
    </row>
    <row r="3522" spans="1:52" ht="15" customHeight="1">
      <c r="A3522" s="29" t="s">
        <v>6334</v>
      </c>
      <c r="B3522" s="34">
        <v>33596</v>
      </c>
      <c r="C3522" s="28">
        <v>225</v>
      </c>
      <c r="D3522" s="28">
        <v>27</v>
      </c>
      <c r="E3522" s="28">
        <v>30</v>
      </c>
      <c r="F3522" s="29" t="s">
        <v>242</v>
      </c>
      <c r="G3522" s="29" t="s">
        <v>6115</v>
      </c>
      <c r="H3522" s="28">
        <v>760</v>
      </c>
      <c r="I3522" s="29" t="s">
        <v>5805</v>
      </c>
      <c r="J3522" s="33" t="s">
        <v>6333</v>
      </c>
      <c r="K3522" s="29" t="s">
        <v>178</v>
      </c>
      <c r="L3522" s="29" t="s">
        <v>6329</v>
      </c>
      <c r="M3522" s="29" t="s">
        <v>6332</v>
      </c>
      <c r="N3522" s="28">
        <v>452152</v>
      </c>
      <c r="O3522" s="28">
        <v>6219809</v>
      </c>
      <c r="P3522" s="29" t="s">
        <v>6327</v>
      </c>
      <c r="Q3522" s="32" t="s">
        <v>919</v>
      </c>
      <c r="R3522" s="19"/>
      <c r="S3522" s="19"/>
      <c r="T3522" s="19"/>
      <c r="U3522" s="19"/>
      <c r="V3522" s="19"/>
      <c r="W3522" s="19"/>
      <c r="X3522" s="19"/>
      <c r="Y3522" s="19"/>
      <c r="Z3522" s="19"/>
      <c r="AA3522" s="19"/>
      <c r="AB3522" s="19"/>
      <c r="AC3522" s="19"/>
      <c r="AD3522" s="19"/>
      <c r="AE3522" s="19"/>
      <c r="AF3522" s="31">
        <v>6600</v>
      </c>
      <c r="AG3522" s="31">
        <v>444704</v>
      </c>
      <c r="AH3522" s="31">
        <v>544346</v>
      </c>
      <c r="AI3522" s="31">
        <v>575654</v>
      </c>
      <c r="AJ3522" s="31">
        <v>531392</v>
      </c>
      <c r="AK3522" s="31">
        <v>475887</v>
      </c>
      <c r="AL3522" s="31">
        <v>518023</v>
      </c>
      <c r="AM3522" s="31">
        <v>558279</v>
      </c>
      <c r="AN3522" s="31">
        <v>487597</v>
      </c>
      <c r="AO3522" s="31">
        <v>547361</v>
      </c>
      <c r="AP3522" s="31">
        <v>445016.46484375</v>
      </c>
      <c r="AQ3522" s="31">
        <v>468852.845703125</v>
      </c>
      <c r="AR3522" s="31">
        <v>422620.544921875</v>
      </c>
      <c r="AS3522" s="31">
        <v>496587.92578125</v>
      </c>
      <c r="AT3522" s="31">
        <v>496546.697265625</v>
      </c>
      <c r="AU3522" s="31">
        <v>453424.841796875</v>
      </c>
      <c r="AV3522" s="31">
        <v>554860.4609375</v>
      </c>
      <c r="AW3522" s="31">
        <v>496776.767578125</v>
      </c>
      <c r="AX3522" s="31">
        <v>43212</v>
      </c>
      <c r="AY3522" s="31">
        <v>25555.076171875</v>
      </c>
      <c r="AZ3522" s="31">
        <v>68767.076171875</v>
      </c>
    </row>
    <row r="3523" spans="1:52" ht="15" customHeight="1">
      <c r="A3523" s="29" t="s">
        <v>6331</v>
      </c>
      <c r="B3523" s="34">
        <v>33595</v>
      </c>
      <c r="C3523" s="28">
        <v>225</v>
      </c>
      <c r="D3523" s="28">
        <v>27</v>
      </c>
      <c r="E3523" s="28">
        <v>30</v>
      </c>
      <c r="F3523" s="29" t="s">
        <v>242</v>
      </c>
      <c r="G3523" s="29" t="s">
        <v>6115</v>
      </c>
      <c r="H3523" s="28">
        <v>760</v>
      </c>
      <c r="I3523" s="29" t="s">
        <v>5805</v>
      </c>
      <c r="J3523" s="33" t="s">
        <v>6330</v>
      </c>
      <c r="K3523" s="29" t="s">
        <v>178</v>
      </c>
      <c r="L3523" s="29" t="s">
        <v>6329</v>
      </c>
      <c r="M3523" s="29" t="s">
        <v>6328</v>
      </c>
      <c r="N3523" s="28">
        <v>452121.5</v>
      </c>
      <c r="O3523" s="28">
        <v>6219675</v>
      </c>
      <c r="P3523" s="29" t="s">
        <v>6327</v>
      </c>
      <c r="Q3523" s="32" t="s">
        <v>919</v>
      </c>
      <c r="R3523" s="19"/>
      <c r="S3523" s="19"/>
      <c r="T3523" s="19"/>
      <c r="U3523" s="19"/>
      <c r="V3523" s="19"/>
      <c r="W3523" s="19"/>
      <c r="X3523" s="19"/>
      <c r="Y3523" s="19"/>
      <c r="Z3523" s="19"/>
      <c r="AA3523" s="19"/>
      <c r="AB3523" s="19"/>
      <c r="AC3523" s="19"/>
      <c r="AD3523" s="19"/>
      <c r="AE3523" s="19"/>
      <c r="AF3523" s="31">
        <v>6600</v>
      </c>
      <c r="AG3523" s="31">
        <v>444704</v>
      </c>
      <c r="AH3523" s="31">
        <v>544346</v>
      </c>
      <c r="AI3523" s="31">
        <v>575654</v>
      </c>
      <c r="AJ3523" s="31">
        <v>531392</v>
      </c>
      <c r="AK3523" s="31">
        <v>475887</v>
      </c>
      <c r="AL3523" s="31">
        <v>518023</v>
      </c>
      <c r="AM3523" s="31">
        <v>558279</v>
      </c>
      <c r="AN3523" s="31">
        <v>487597</v>
      </c>
      <c r="AO3523" s="31">
        <v>547361</v>
      </c>
      <c r="AP3523" s="31">
        <v>445016.46484375</v>
      </c>
      <c r="AQ3523" s="31">
        <v>468852.845703125</v>
      </c>
      <c r="AR3523" s="31">
        <v>422620.544921875</v>
      </c>
      <c r="AS3523" s="31">
        <v>496587.92578125</v>
      </c>
      <c r="AT3523" s="31">
        <v>496546.697265625</v>
      </c>
      <c r="AU3523" s="31">
        <v>453424.841796875</v>
      </c>
      <c r="AV3523" s="31">
        <v>554860.4609375</v>
      </c>
      <c r="AW3523" s="31">
        <v>496776.767578125</v>
      </c>
      <c r="AX3523" s="31">
        <v>43212</v>
      </c>
      <c r="AY3523" s="31">
        <v>25555.076171875</v>
      </c>
      <c r="AZ3523" s="31">
        <v>68767.076171875</v>
      </c>
    </row>
    <row r="3524" spans="1:52" ht="15" customHeight="1">
      <c r="A3524" s="29" t="s">
        <v>6326</v>
      </c>
      <c r="B3524" s="34">
        <v>34603</v>
      </c>
      <c r="C3524" s="28">
        <v>75</v>
      </c>
      <c r="D3524" s="28">
        <v>16</v>
      </c>
      <c r="E3524" s="28">
        <v>24</v>
      </c>
      <c r="F3524" s="29" t="s">
        <v>6322</v>
      </c>
      <c r="G3524" s="29" t="s">
        <v>6321</v>
      </c>
      <c r="H3524" s="28">
        <v>760</v>
      </c>
      <c r="I3524" s="29" t="s">
        <v>5805</v>
      </c>
      <c r="J3524" s="33" t="s">
        <v>6325</v>
      </c>
      <c r="K3524" s="29" t="s">
        <v>178</v>
      </c>
      <c r="L3524" s="29" t="s">
        <v>5809</v>
      </c>
      <c r="M3524" s="29" t="s">
        <v>370</v>
      </c>
      <c r="N3524" s="28">
        <v>476354</v>
      </c>
      <c r="O3524" s="28">
        <v>6206515</v>
      </c>
      <c r="P3524" s="29" t="s">
        <v>6324</v>
      </c>
      <c r="Q3524" s="32" t="s">
        <v>3133</v>
      </c>
      <c r="R3524" s="19"/>
      <c r="S3524" s="19"/>
      <c r="T3524" s="19"/>
      <c r="U3524" s="19"/>
      <c r="V3524" s="19"/>
      <c r="W3524" s="19"/>
      <c r="X3524" s="19"/>
      <c r="Y3524" s="19"/>
      <c r="Z3524" s="19"/>
      <c r="AA3524" s="19"/>
      <c r="AB3524" s="19"/>
      <c r="AC3524" s="19"/>
      <c r="AD3524" s="19"/>
      <c r="AE3524" s="19"/>
      <c r="AF3524" s="19"/>
      <c r="AG3524" s="19"/>
      <c r="AH3524" s="19"/>
      <c r="AI3524" s="31">
        <v>48523</v>
      </c>
      <c r="AJ3524" s="31">
        <v>154597</v>
      </c>
      <c r="AK3524" s="31">
        <v>147924</v>
      </c>
      <c r="AL3524" s="31">
        <v>178489</v>
      </c>
      <c r="AM3524" s="31">
        <v>164967</v>
      </c>
      <c r="AN3524" s="31">
        <v>139700</v>
      </c>
      <c r="AO3524" s="31">
        <v>150400</v>
      </c>
      <c r="AP3524" s="31">
        <v>111202</v>
      </c>
      <c r="AQ3524" s="31">
        <v>132060</v>
      </c>
      <c r="AR3524" s="31">
        <v>109339.0009765625</v>
      </c>
      <c r="AS3524" s="31">
        <v>139800</v>
      </c>
      <c r="AT3524" s="31">
        <v>150517.00048828125</v>
      </c>
      <c r="AU3524" s="31">
        <v>142699</v>
      </c>
      <c r="AV3524" s="31">
        <v>174711</v>
      </c>
      <c r="AW3524" s="31">
        <v>146359</v>
      </c>
      <c r="AX3524" s="31">
        <v>13772</v>
      </c>
      <c r="AY3524" s="31">
        <v>9371</v>
      </c>
      <c r="AZ3524" s="31">
        <v>23143</v>
      </c>
    </row>
    <row r="3525" spans="1:52" ht="15" customHeight="1">
      <c r="A3525" s="29" t="s">
        <v>6323</v>
      </c>
      <c r="B3525" s="34">
        <v>35367</v>
      </c>
      <c r="C3525" s="28">
        <v>225</v>
      </c>
      <c r="D3525" s="28">
        <v>29</v>
      </c>
      <c r="E3525" s="28">
        <v>31.5</v>
      </c>
      <c r="F3525" s="29" t="s">
        <v>242</v>
      </c>
      <c r="G3525" s="29" t="s">
        <v>6119</v>
      </c>
      <c r="H3525" s="28">
        <v>760</v>
      </c>
      <c r="I3525" s="29" t="s">
        <v>5805</v>
      </c>
      <c r="J3525" s="33" t="s">
        <v>6320</v>
      </c>
      <c r="K3525" s="29" t="s">
        <v>178</v>
      </c>
      <c r="L3525" s="29" t="s">
        <v>6319</v>
      </c>
      <c r="M3525" s="29" t="s">
        <v>201</v>
      </c>
      <c r="N3525" s="28">
        <v>460004</v>
      </c>
      <c r="O3525" s="28">
        <v>6206510</v>
      </c>
      <c r="P3525" s="29" t="s">
        <v>6279</v>
      </c>
      <c r="Q3525" s="32" t="s">
        <v>174</v>
      </c>
      <c r="R3525" s="19"/>
      <c r="S3525" s="19"/>
      <c r="T3525" s="19"/>
      <c r="U3525" s="19"/>
      <c r="V3525" s="19"/>
      <c r="W3525" s="19"/>
      <c r="X3525" s="19"/>
      <c r="Y3525" s="19"/>
      <c r="Z3525" s="19"/>
      <c r="AA3525" s="19"/>
      <c r="AB3525" s="19"/>
      <c r="AC3525" s="19"/>
      <c r="AD3525" s="19"/>
      <c r="AE3525" s="19"/>
      <c r="AF3525" s="19"/>
      <c r="AG3525" s="19"/>
      <c r="AH3525" s="19"/>
      <c r="AI3525" s="19"/>
      <c r="AJ3525" s="19"/>
      <c r="AK3525" s="31">
        <v>39524</v>
      </c>
      <c r="AL3525" s="31">
        <v>423520</v>
      </c>
      <c r="AM3525" s="31">
        <v>444159</v>
      </c>
      <c r="AN3525" s="31">
        <v>384825</v>
      </c>
      <c r="AO3525" s="31">
        <v>425589</v>
      </c>
      <c r="AP3525" s="31">
        <v>411515.265625</v>
      </c>
      <c r="AQ3525" s="31">
        <v>469024.3984375</v>
      </c>
      <c r="AR3525" s="31">
        <v>412673.533203125</v>
      </c>
      <c r="AS3525" s="31">
        <v>497414.41796875</v>
      </c>
      <c r="AT3525" s="31">
        <v>489452.828125</v>
      </c>
      <c r="AU3525" s="31">
        <v>443816.3984375</v>
      </c>
      <c r="AV3525" s="31">
        <v>549229.3359375</v>
      </c>
      <c r="AW3525" s="31">
        <v>481889.73046875</v>
      </c>
      <c r="AX3525" s="31">
        <v>39163.93359375</v>
      </c>
      <c r="AY3525" s="31">
        <v>26183.19921875</v>
      </c>
      <c r="AZ3525" s="31">
        <v>65347.1328125</v>
      </c>
    </row>
    <row r="3526" spans="1:52" ht="15" customHeight="1">
      <c r="A3526" s="29" t="s">
        <v>6318</v>
      </c>
      <c r="B3526" s="34">
        <v>34121</v>
      </c>
      <c r="C3526" s="28">
        <v>225</v>
      </c>
      <c r="D3526" s="28">
        <v>27</v>
      </c>
      <c r="E3526" s="28">
        <v>31</v>
      </c>
      <c r="F3526" s="29" t="s">
        <v>242</v>
      </c>
      <c r="G3526" s="29" t="s">
        <v>6115</v>
      </c>
      <c r="H3526" s="28">
        <v>760</v>
      </c>
      <c r="I3526" s="29" t="s">
        <v>5805</v>
      </c>
      <c r="J3526" s="33" t="s">
        <v>6317</v>
      </c>
      <c r="K3526" s="29" t="s">
        <v>178</v>
      </c>
      <c r="L3526" s="29" t="s">
        <v>6316</v>
      </c>
      <c r="M3526" s="29" t="s">
        <v>6315</v>
      </c>
      <c r="N3526" s="28">
        <v>460169.4</v>
      </c>
      <c r="O3526" s="28">
        <v>6206639</v>
      </c>
      <c r="P3526" s="29" t="s">
        <v>6279</v>
      </c>
      <c r="Q3526" s="32" t="s">
        <v>174</v>
      </c>
      <c r="R3526" s="19"/>
      <c r="S3526" s="19"/>
      <c r="T3526" s="19"/>
      <c r="U3526" s="19"/>
      <c r="V3526" s="19"/>
      <c r="W3526" s="19"/>
      <c r="X3526" s="19"/>
      <c r="Y3526" s="19"/>
      <c r="Z3526" s="19"/>
      <c r="AA3526" s="19"/>
      <c r="AB3526" s="19"/>
      <c r="AC3526" s="19"/>
      <c r="AD3526" s="19"/>
      <c r="AE3526" s="19"/>
      <c r="AF3526" s="19"/>
      <c r="AG3526" s="19"/>
      <c r="AH3526" s="19"/>
      <c r="AI3526" s="19"/>
      <c r="AJ3526" s="19"/>
      <c r="AK3526" s="31">
        <v>39524</v>
      </c>
      <c r="AL3526" s="31">
        <v>423520</v>
      </c>
      <c r="AM3526" s="31">
        <v>444159</v>
      </c>
      <c r="AN3526" s="31">
        <v>384825</v>
      </c>
      <c r="AO3526" s="31">
        <v>425589</v>
      </c>
      <c r="AP3526" s="31">
        <v>411515.265625</v>
      </c>
      <c r="AQ3526" s="31">
        <v>469024.3984375</v>
      </c>
      <c r="AR3526" s="31">
        <v>400164.130859375</v>
      </c>
      <c r="AS3526" s="31">
        <v>443579.6640625</v>
      </c>
      <c r="AT3526" s="31">
        <v>434523.671875</v>
      </c>
      <c r="AU3526" s="31">
        <v>394847.73046875</v>
      </c>
      <c r="AV3526" s="31">
        <v>549229.3359375</v>
      </c>
      <c r="AW3526" s="31">
        <v>481889.73046875</v>
      </c>
      <c r="AX3526" s="31">
        <v>39163.93359375</v>
      </c>
      <c r="AY3526" s="31">
        <v>26183.19921875</v>
      </c>
      <c r="AZ3526" s="31">
        <v>65347.1328125</v>
      </c>
    </row>
    <row r="3527" spans="1:52" ht="15" customHeight="1">
      <c r="A3527" s="29" t="s">
        <v>6314</v>
      </c>
      <c r="B3527" s="34">
        <v>34121</v>
      </c>
      <c r="C3527" s="28">
        <v>225</v>
      </c>
      <c r="D3527" s="28">
        <v>27</v>
      </c>
      <c r="E3527" s="28">
        <v>31</v>
      </c>
      <c r="F3527" s="29" t="s">
        <v>242</v>
      </c>
      <c r="G3527" s="29" t="s">
        <v>6115</v>
      </c>
      <c r="H3527" s="28">
        <v>760</v>
      </c>
      <c r="I3527" s="29" t="s">
        <v>5805</v>
      </c>
      <c r="J3527" s="33" t="s">
        <v>6313</v>
      </c>
      <c r="K3527" s="29" t="s">
        <v>178</v>
      </c>
      <c r="L3527" s="29" t="s">
        <v>6274</v>
      </c>
      <c r="M3527" s="29" t="s">
        <v>1313</v>
      </c>
      <c r="N3527" s="28">
        <v>460330.3</v>
      </c>
      <c r="O3527" s="28">
        <v>6206767</v>
      </c>
      <c r="P3527" s="29" t="s">
        <v>6279</v>
      </c>
      <c r="Q3527" s="32" t="s">
        <v>174</v>
      </c>
      <c r="R3527" s="19"/>
      <c r="S3527" s="19"/>
      <c r="T3527" s="19"/>
      <c r="U3527" s="19"/>
      <c r="V3527" s="19"/>
      <c r="W3527" s="19"/>
      <c r="X3527" s="19"/>
      <c r="Y3527" s="19"/>
      <c r="Z3527" s="19"/>
      <c r="AA3527" s="19"/>
      <c r="AB3527" s="19"/>
      <c r="AC3527" s="19"/>
      <c r="AD3527" s="19"/>
      <c r="AE3527" s="19"/>
      <c r="AF3527" s="19"/>
      <c r="AG3527" s="19"/>
      <c r="AH3527" s="19"/>
      <c r="AI3527" s="19"/>
      <c r="AJ3527" s="19"/>
      <c r="AK3527" s="31">
        <v>39524</v>
      </c>
      <c r="AL3527" s="31">
        <v>423520</v>
      </c>
      <c r="AM3527" s="31">
        <v>444159</v>
      </c>
      <c r="AN3527" s="31">
        <v>384825</v>
      </c>
      <c r="AO3527" s="31">
        <v>425589</v>
      </c>
      <c r="AP3527" s="31">
        <v>411515.265625</v>
      </c>
      <c r="AQ3527" s="31">
        <v>469024.3984375</v>
      </c>
      <c r="AR3527" s="31">
        <v>400164.130859375</v>
      </c>
      <c r="AS3527" s="31">
        <v>443579.6640625</v>
      </c>
      <c r="AT3527" s="31">
        <v>434523.671875</v>
      </c>
      <c r="AU3527" s="31">
        <v>394847.73046875</v>
      </c>
      <c r="AV3527" s="31">
        <v>549229.3359375</v>
      </c>
      <c r="AW3527" s="31">
        <v>481889.73046875</v>
      </c>
      <c r="AX3527" s="31">
        <v>39163.93359375</v>
      </c>
      <c r="AY3527" s="31">
        <v>26183.19921875</v>
      </c>
      <c r="AZ3527" s="31">
        <v>65347.1328125</v>
      </c>
    </row>
    <row r="3528" spans="1:52" ht="15" customHeight="1">
      <c r="A3528" s="29" t="s">
        <v>6312</v>
      </c>
      <c r="B3528" s="34">
        <v>34121</v>
      </c>
      <c r="C3528" s="28">
        <v>225</v>
      </c>
      <c r="D3528" s="28">
        <v>27</v>
      </c>
      <c r="E3528" s="28">
        <v>31</v>
      </c>
      <c r="F3528" s="29" t="s">
        <v>242</v>
      </c>
      <c r="G3528" s="29" t="s">
        <v>6115</v>
      </c>
      <c r="H3528" s="28">
        <v>760</v>
      </c>
      <c r="I3528" s="29" t="s">
        <v>5805</v>
      </c>
      <c r="J3528" s="33" t="s">
        <v>6311</v>
      </c>
      <c r="K3528" s="29" t="s">
        <v>178</v>
      </c>
      <c r="L3528" s="29" t="s">
        <v>6310</v>
      </c>
      <c r="M3528" s="29" t="s">
        <v>6309</v>
      </c>
      <c r="N3528" s="28">
        <v>460491.2</v>
      </c>
      <c r="O3528" s="28">
        <v>6206896</v>
      </c>
      <c r="P3528" s="29" t="s">
        <v>6279</v>
      </c>
      <c r="Q3528" s="32" t="s">
        <v>174</v>
      </c>
      <c r="R3528" s="19"/>
      <c r="S3528" s="19"/>
      <c r="T3528" s="19"/>
      <c r="U3528" s="19"/>
      <c r="V3528" s="19"/>
      <c r="W3528" s="19"/>
      <c r="X3528" s="19"/>
      <c r="Y3528" s="19"/>
      <c r="Z3528" s="19"/>
      <c r="AA3528" s="19"/>
      <c r="AB3528" s="19"/>
      <c r="AC3528" s="19"/>
      <c r="AD3528" s="19"/>
      <c r="AE3528" s="19"/>
      <c r="AF3528" s="19"/>
      <c r="AG3528" s="19"/>
      <c r="AH3528" s="19"/>
      <c r="AI3528" s="19"/>
      <c r="AJ3528" s="19"/>
      <c r="AK3528" s="31">
        <v>39524</v>
      </c>
      <c r="AL3528" s="31">
        <v>423520</v>
      </c>
      <c r="AM3528" s="31">
        <v>444159</v>
      </c>
      <c r="AN3528" s="31">
        <v>384825</v>
      </c>
      <c r="AO3528" s="31">
        <v>425589</v>
      </c>
      <c r="AP3528" s="31">
        <v>411515.265625</v>
      </c>
      <c r="AQ3528" s="31">
        <v>469024.3984375</v>
      </c>
      <c r="AR3528" s="31">
        <v>430473.462890625</v>
      </c>
      <c r="AS3528" s="31">
        <v>443579.6640625</v>
      </c>
      <c r="AT3528" s="31">
        <v>434523.671875</v>
      </c>
      <c r="AU3528" s="31">
        <v>394847.73046875</v>
      </c>
      <c r="AV3528" s="31">
        <v>549229.3359375</v>
      </c>
      <c r="AW3528" s="31">
        <v>481889.73046875</v>
      </c>
      <c r="AX3528" s="31">
        <v>39163.93359375</v>
      </c>
      <c r="AY3528" s="31">
        <v>26183.19921875</v>
      </c>
      <c r="AZ3528" s="31">
        <v>65347.1328125</v>
      </c>
    </row>
    <row r="3529" spans="1:52" ht="15" customHeight="1">
      <c r="A3529" s="29" t="s">
        <v>6308</v>
      </c>
      <c r="B3529" s="34">
        <v>35361</v>
      </c>
      <c r="C3529" s="28">
        <v>225</v>
      </c>
      <c r="D3529" s="28">
        <v>29</v>
      </c>
      <c r="E3529" s="28">
        <v>31.5</v>
      </c>
      <c r="F3529" s="29" t="s">
        <v>242</v>
      </c>
      <c r="G3529" s="29" t="s">
        <v>6119</v>
      </c>
      <c r="H3529" s="28">
        <v>760</v>
      </c>
      <c r="I3529" s="29" t="s">
        <v>5805</v>
      </c>
      <c r="J3529" s="33" t="s">
        <v>6307</v>
      </c>
      <c r="K3529" s="29" t="s">
        <v>178</v>
      </c>
      <c r="L3529" s="29" t="s">
        <v>6306</v>
      </c>
      <c r="M3529" s="29" t="s">
        <v>400</v>
      </c>
      <c r="N3529" s="28">
        <v>460813</v>
      </c>
      <c r="O3529" s="28">
        <v>6207153</v>
      </c>
      <c r="P3529" s="29" t="s">
        <v>6279</v>
      </c>
      <c r="Q3529" s="32" t="s">
        <v>174</v>
      </c>
      <c r="R3529" s="19"/>
      <c r="S3529" s="19"/>
      <c r="T3529" s="19"/>
      <c r="U3529" s="19"/>
      <c r="V3529" s="19"/>
      <c r="W3529" s="19"/>
      <c r="X3529" s="19"/>
      <c r="Y3529" s="19"/>
      <c r="Z3529" s="19"/>
      <c r="AA3529" s="19"/>
      <c r="AB3529" s="19"/>
      <c r="AC3529" s="19"/>
      <c r="AD3529" s="19"/>
      <c r="AE3529" s="19"/>
      <c r="AF3529" s="19"/>
      <c r="AG3529" s="19"/>
      <c r="AH3529" s="19"/>
      <c r="AI3529" s="19"/>
      <c r="AJ3529" s="19"/>
      <c r="AK3529" s="31">
        <v>39524</v>
      </c>
      <c r="AL3529" s="31">
        <v>423520</v>
      </c>
      <c r="AM3529" s="31">
        <v>444159</v>
      </c>
      <c r="AN3529" s="31">
        <v>384825</v>
      </c>
      <c r="AO3529" s="31">
        <v>425589</v>
      </c>
      <c r="AP3529" s="31">
        <v>411515.265625</v>
      </c>
      <c r="AQ3529" s="31">
        <v>469024.3984375</v>
      </c>
      <c r="AR3529" s="31">
        <v>412673.533203125</v>
      </c>
      <c r="AS3529" s="31">
        <v>497414.41796875</v>
      </c>
      <c r="AT3529" s="31">
        <v>489452.828125</v>
      </c>
      <c r="AU3529" s="31">
        <v>443816.3984375</v>
      </c>
      <c r="AV3529" s="31">
        <v>549229.3359375</v>
      </c>
      <c r="AW3529" s="31">
        <v>481889.73046875</v>
      </c>
      <c r="AX3529" s="31">
        <v>39163.93359375</v>
      </c>
      <c r="AY3529" s="31">
        <v>26183.19921875</v>
      </c>
      <c r="AZ3529" s="31">
        <v>65347.1328125</v>
      </c>
    </row>
    <row r="3530" spans="1:52" ht="15" customHeight="1">
      <c r="A3530" s="29" t="s">
        <v>6305</v>
      </c>
      <c r="B3530" s="34">
        <v>35361</v>
      </c>
      <c r="C3530" s="28">
        <v>225</v>
      </c>
      <c r="D3530" s="28">
        <v>29</v>
      </c>
      <c r="E3530" s="28">
        <v>31.5</v>
      </c>
      <c r="F3530" s="29" t="s">
        <v>242</v>
      </c>
      <c r="G3530" s="29" t="s">
        <v>6119</v>
      </c>
      <c r="H3530" s="28">
        <v>760</v>
      </c>
      <c r="I3530" s="29" t="s">
        <v>5805</v>
      </c>
      <c r="J3530" s="33" t="s">
        <v>6304</v>
      </c>
      <c r="K3530" s="29" t="s">
        <v>178</v>
      </c>
      <c r="L3530" s="29" t="s">
        <v>6280</v>
      </c>
      <c r="M3530" s="29" t="s">
        <v>1513</v>
      </c>
      <c r="N3530" s="28">
        <v>460973.9</v>
      </c>
      <c r="O3530" s="28">
        <v>6207282</v>
      </c>
      <c r="P3530" s="29" t="s">
        <v>6279</v>
      </c>
      <c r="Q3530" s="32" t="s">
        <v>174</v>
      </c>
      <c r="R3530" s="19"/>
      <c r="S3530" s="19"/>
      <c r="T3530" s="19"/>
      <c r="U3530" s="19"/>
      <c r="V3530" s="19"/>
      <c r="W3530" s="19"/>
      <c r="X3530" s="19"/>
      <c r="Y3530" s="19"/>
      <c r="Z3530" s="19"/>
      <c r="AA3530" s="19"/>
      <c r="AB3530" s="19"/>
      <c r="AC3530" s="19"/>
      <c r="AD3530" s="19"/>
      <c r="AE3530" s="19"/>
      <c r="AF3530" s="19"/>
      <c r="AG3530" s="19"/>
      <c r="AH3530" s="19"/>
      <c r="AI3530" s="19"/>
      <c r="AJ3530" s="19"/>
      <c r="AK3530" s="31">
        <v>39524</v>
      </c>
      <c r="AL3530" s="31">
        <v>423520</v>
      </c>
      <c r="AM3530" s="31">
        <v>444159</v>
      </c>
      <c r="AN3530" s="31">
        <v>384825</v>
      </c>
      <c r="AO3530" s="31">
        <v>425589</v>
      </c>
      <c r="AP3530" s="31">
        <v>411515.265625</v>
      </c>
      <c r="AQ3530" s="31">
        <v>469024.3984375</v>
      </c>
      <c r="AR3530" s="31">
        <v>412673.533203125</v>
      </c>
      <c r="AS3530" s="31">
        <v>497414.41796875</v>
      </c>
      <c r="AT3530" s="31">
        <v>489452.828125</v>
      </c>
      <c r="AU3530" s="31">
        <v>443816.3984375</v>
      </c>
      <c r="AV3530" s="31">
        <v>549229.3359375</v>
      </c>
      <c r="AW3530" s="31">
        <v>481889.73046875</v>
      </c>
      <c r="AX3530" s="31">
        <v>39163.93359375</v>
      </c>
      <c r="AY3530" s="31">
        <v>26183.19921875</v>
      </c>
      <c r="AZ3530" s="31">
        <v>65347.1328125</v>
      </c>
    </row>
    <row r="3531" spans="1:52" ht="15" customHeight="1">
      <c r="A3531" s="29" t="s">
        <v>6303</v>
      </c>
      <c r="B3531" s="34">
        <v>35361</v>
      </c>
      <c r="C3531" s="28">
        <v>225</v>
      </c>
      <c r="D3531" s="28">
        <v>29</v>
      </c>
      <c r="E3531" s="28">
        <v>31.5</v>
      </c>
      <c r="F3531" s="29" t="s">
        <v>242</v>
      </c>
      <c r="G3531" s="29" t="s">
        <v>6119</v>
      </c>
      <c r="H3531" s="28">
        <v>760</v>
      </c>
      <c r="I3531" s="29" t="s">
        <v>5805</v>
      </c>
      <c r="J3531" s="33" t="s">
        <v>6302</v>
      </c>
      <c r="K3531" s="29" t="s">
        <v>178</v>
      </c>
      <c r="L3531" s="29" t="s">
        <v>6301</v>
      </c>
      <c r="M3531" s="29" t="s">
        <v>176</v>
      </c>
      <c r="N3531" s="28">
        <v>461134.8</v>
      </c>
      <c r="O3531" s="28">
        <v>6207410</v>
      </c>
      <c r="P3531" s="29" t="s">
        <v>6279</v>
      </c>
      <c r="Q3531" s="32" t="s">
        <v>174</v>
      </c>
      <c r="R3531" s="19"/>
      <c r="S3531" s="19"/>
      <c r="T3531" s="19"/>
      <c r="U3531" s="19"/>
      <c r="V3531" s="19"/>
      <c r="W3531" s="19"/>
      <c r="X3531" s="19"/>
      <c r="Y3531" s="19"/>
      <c r="Z3531" s="19"/>
      <c r="AA3531" s="19"/>
      <c r="AB3531" s="19"/>
      <c r="AC3531" s="19"/>
      <c r="AD3531" s="19"/>
      <c r="AE3531" s="19"/>
      <c r="AF3531" s="19"/>
      <c r="AG3531" s="19"/>
      <c r="AH3531" s="19"/>
      <c r="AI3531" s="19"/>
      <c r="AJ3531" s="19"/>
      <c r="AK3531" s="31">
        <v>39524</v>
      </c>
      <c r="AL3531" s="31">
        <v>423520</v>
      </c>
      <c r="AM3531" s="31">
        <v>444159</v>
      </c>
      <c r="AN3531" s="31">
        <v>384825</v>
      </c>
      <c r="AO3531" s="31">
        <v>425589</v>
      </c>
      <c r="AP3531" s="31">
        <v>411515.265625</v>
      </c>
      <c r="AQ3531" s="31">
        <v>469024.3984375</v>
      </c>
      <c r="AR3531" s="31">
        <v>412673.533203125</v>
      </c>
      <c r="AS3531" s="31">
        <v>497414.41796875</v>
      </c>
      <c r="AT3531" s="31">
        <v>489452.828125</v>
      </c>
      <c r="AU3531" s="31">
        <v>443816.3984375</v>
      </c>
      <c r="AV3531" s="31">
        <v>549229.3359375</v>
      </c>
      <c r="AW3531" s="31">
        <v>481889.73046875</v>
      </c>
      <c r="AX3531" s="31">
        <v>39163.93359375</v>
      </c>
      <c r="AY3531" s="31">
        <v>26183.19921875</v>
      </c>
      <c r="AZ3531" s="31">
        <v>65347.1328125</v>
      </c>
    </row>
    <row r="3532" spans="1:52" ht="15" customHeight="1">
      <c r="A3532" s="29" t="s">
        <v>6300</v>
      </c>
      <c r="B3532" s="34">
        <v>35361</v>
      </c>
      <c r="C3532" s="28">
        <v>225</v>
      </c>
      <c r="D3532" s="28">
        <v>29</v>
      </c>
      <c r="E3532" s="28">
        <v>31.5</v>
      </c>
      <c r="F3532" s="29" t="s">
        <v>242</v>
      </c>
      <c r="G3532" s="29" t="s">
        <v>6119</v>
      </c>
      <c r="H3532" s="28">
        <v>760</v>
      </c>
      <c r="I3532" s="29" t="s">
        <v>5805</v>
      </c>
      <c r="J3532" s="33" t="s">
        <v>6299</v>
      </c>
      <c r="K3532" s="29" t="s">
        <v>178</v>
      </c>
      <c r="L3532" s="29" t="s">
        <v>6077</v>
      </c>
      <c r="M3532" s="29" t="s">
        <v>6298</v>
      </c>
      <c r="N3532" s="28">
        <v>460219.7</v>
      </c>
      <c r="O3532" s="28">
        <v>6203671</v>
      </c>
      <c r="P3532" s="29" t="s">
        <v>6279</v>
      </c>
      <c r="Q3532" s="32" t="s">
        <v>174</v>
      </c>
      <c r="R3532" s="19"/>
      <c r="S3532" s="19"/>
      <c r="T3532" s="19"/>
      <c r="U3532" s="19"/>
      <c r="V3532" s="19"/>
      <c r="W3532" s="19"/>
      <c r="X3532" s="19"/>
      <c r="Y3532" s="19"/>
      <c r="Z3532" s="19"/>
      <c r="AA3532" s="19"/>
      <c r="AB3532" s="19"/>
      <c r="AC3532" s="19"/>
      <c r="AD3532" s="19"/>
      <c r="AE3532" s="19"/>
      <c r="AF3532" s="19"/>
      <c r="AG3532" s="19"/>
      <c r="AH3532" s="19"/>
      <c r="AI3532" s="19"/>
      <c r="AJ3532" s="19"/>
      <c r="AK3532" s="31">
        <v>39524</v>
      </c>
      <c r="AL3532" s="31">
        <v>423520</v>
      </c>
      <c r="AM3532" s="31">
        <v>444159</v>
      </c>
      <c r="AN3532" s="31">
        <v>384825</v>
      </c>
      <c r="AO3532" s="31">
        <v>425589</v>
      </c>
      <c r="AP3532" s="31">
        <v>411515.265625</v>
      </c>
      <c r="AQ3532" s="31">
        <v>469024.3984375</v>
      </c>
      <c r="AR3532" s="31">
        <v>412673.533203125</v>
      </c>
      <c r="AS3532" s="31">
        <v>497414.41796875</v>
      </c>
      <c r="AT3532" s="31">
        <v>489452.828125</v>
      </c>
      <c r="AU3532" s="31">
        <v>443816.3984375</v>
      </c>
      <c r="AV3532" s="31">
        <v>549229.3359375</v>
      </c>
      <c r="AW3532" s="31">
        <v>481889.73046875</v>
      </c>
      <c r="AX3532" s="31">
        <v>39163.93359375</v>
      </c>
      <c r="AY3532" s="31">
        <v>26183.19921875</v>
      </c>
      <c r="AZ3532" s="31">
        <v>65347.1328125</v>
      </c>
    </row>
    <row r="3533" spans="1:52" ht="15" customHeight="1">
      <c r="A3533" s="29" t="s">
        <v>6297</v>
      </c>
      <c r="B3533" s="34">
        <v>35366</v>
      </c>
      <c r="C3533" s="28">
        <v>225</v>
      </c>
      <c r="D3533" s="28">
        <v>29</v>
      </c>
      <c r="E3533" s="28">
        <v>31.5</v>
      </c>
      <c r="F3533" s="29" t="s">
        <v>242</v>
      </c>
      <c r="G3533" s="29" t="s">
        <v>6119</v>
      </c>
      <c r="H3533" s="28">
        <v>760</v>
      </c>
      <c r="I3533" s="29" t="s">
        <v>5805</v>
      </c>
      <c r="J3533" s="33" t="s">
        <v>6296</v>
      </c>
      <c r="K3533" s="29" t="s">
        <v>178</v>
      </c>
      <c r="L3533" s="29" t="s">
        <v>6274</v>
      </c>
      <c r="M3533" s="29" t="s">
        <v>6295</v>
      </c>
      <c r="N3533" s="28">
        <v>460326.7</v>
      </c>
      <c r="O3533" s="28">
        <v>6206498</v>
      </c>
      <c r="P3533" s="29" t="s">
        <v>6279</v>
      </c>
      <c r="Q3533" s="32" t="s">
        <v>174</v>
      </c>
      <c r="R3533" s="19"/>
      <c r="S3533" s="19"/>
      <c r="T3533" s="19"/>
      <c r="U3533" s="19"/>
      <c r="V3533" s="19"/>
      <c r="W3533" s="19"/>
      <c r="X3533" s="19"/>
      <c r="Y3533" s="19"/>
      <c r="Z3533" s="19"/>
      <c r="AA3533" s="19"/>
      <c r="AB3533" s="19"/>
      <c r="AC3533" s="19"/>
      <c r="AD3533" s="19"/>
      <c r="AE3533" s="19"/>
      <c r="AF3533" s="19"/>
      <c r="AG3533" s="19"/>
      <c r="AH3533" s="19"/>
      <c r="AI3533" s="19"/>
      <c r="AJ3533" s="19"/>
      <c r="AK3533" s="31">
        <v>39524</v>
      </c>
      <c r="AL3533" s="31">
        <v>423520</v>
      </c>
      <c r="AM3533" s="31">
        <v>444159</v>
      </c>
      <c r="AN3533" s="31">
        <v>384825</v>
      </c>
      <c r="AO3533" s="31">
        <v>425589</v>
      </c>
      <c r="AP3533" s="31">
        <v>411515.265625</v>
      </c>
      <c r="AQ3533" s="31">
        <v>469024.3984375</v>
      </c>
      <c r="AR3533" s="31">
        <v>412673.533203125</v>
      </c>
      <c r="AS3533" s="31">
        <v>497414.41796875</v>
      </c>
      <c r="AT3533" s="31">
        <v>489452.828125</v>
      </c>
      <c r="AU3533" s="31">
        <v>443816.3984375</v>
      </c>
      <c r="AV3533" s="31">
        <v>549229.3359375</v>
      </c>
      <c r="AW3533" s="31">
        <v>481889.73046875</v>
      </c>
      <c r="AX3533" s="31">
        <v>39163.93359375</v>
      </c>
      <c r="AY3533" s="31">
        <v>26183.19921875</v>
      </c>
      <c r="AZ3533" s="31">
        <v>65347.1328125</v>
      </c>
    </row>
    <row r="3534" spans="1:52" ht="15" customHeight="1">
      <c r="A3534" s="29" t="s">
        <v>6294</v>
      </c>
      <c r="B3534" s="34">
        <v>35363</v>
      </c>
      <c r="C3534" s="28">
        <v>225</v>
      </c>
      <c r="D3534" s="28">
        <v>29</v>
      </c>
      <c r="E3534" s="28">
        <v>31.5</v>
      </c>
      <c r="F3534" s="29" t="s">
        <v>242</v>
      </c>
      <c r="G3534" s="29" t="s">
        <v>6119</v>
      </c>
      <c r="H3534" s="28">
        <v>760</v>
      </c>
      <c r="I3534" s="29" t="s">
        <v>5805</v>
      </c>
      <c r="J3534" s="33" t="s">
        <v>6293</v>
      </c>
      <c r="K3534" s="29" t="s">
        <v>178</v>
      </c>
      <c r="L3534" s="29" t="s">
        <v>6283</v>
      </c>
      <c r="M3534" s="29" t="s">
        <v>216</v>
      </c>
      <c r="N3534" s="28">
        <v>460487.6</v>
      </c>
      <c r="O3534" s="28">
        <v>6206627</v>
      </c>
      <c r="P3534" s="29" t="s">
        <v>6279</v>
      </c>
      <c r="Q3534" s="32" t="s">
        <v>174</v>
      </c>
      <c r="R3534" s="19"/>
      <c r="S3534" s="19"/>
      <c r="T3534" s="19"/>
      <c r="U3534" s="19"/>
      <c r="V3534" s="19"/>
      <c r="W3534" s="19"/>
      <c r="X3534" s="19"/>
      <c r="Y3534" s="19"/>
      <c r="Z3534" s="19"/>
      <c r="AA3534" s="19"/>
      <c r="AB3534" s="19"/>
      <c r="AC3534" s="19"/>
      <c r="AD3534" s="19"/>
      <c r="AE3534" s="19"/>
      <c r="AF3534" s="19"/>
      <c r="AG3534" s="19"/>
      <c r="AH3534" s="19"/>
      <c r="AI3534" s="19"/>
      <c r="AJ3534" s="19"/>
      <c r="AK3534" s="31">
        <v>39524</v>
      </c>
      <c r="AL3534" s="31">
        <v>423520</v>
      </c>
      <c r="AM3534" s="31">
        <v>444159</v>
      </c>
      <c r="AN3534" s="31">
        <v>384825</v>
      </c>
      <c r="AO3534" s="31">
        <v>425589</v>
      </c>
      <c r="AP3534" s="31">
        <v>411515.265625</v>
      </c>
      <c r="AQ3534" s="31">
        <v>469024.3984375</v>
      </c>
      <c r="AR3534" s="31">
        <v>412673.533203125</v>
      </c>
      <c r="AS3534" s="31">
        <v>497414.41796875</v>
      </c>
      <c r="AT3534" s="31">
        <v>489452.828125</v>
      </c>
      <c r="AU3534" s="31">
        <v>443816.3984375</v>
      </c>
      <c r="AV3534" s="31">
        <v>549229.3359375</v>
      </c>
      <c r="AW3534" s="31">
        <v>481889.73046875</v>
      </c>
      <c r="AX3534" s="31">
        <v>39163.93359375</v>
      </c>
      <c r="AY3534" s="31">
        <v>26183.19921875</v>
      </c>
      <c r="AZ3534" s="31">
        <v>65347.1328125</v>
      </c>
    </row>
    <row r="3535" spans="1:52" ht="15" customHeight="1">
      <c r="A3535" s="29" t="s">
        <v>6292</v>
      </c>
      <c r="B3535" s="34">
        <v>35367</v>
      </c>
      <c r="C3535" s="28">
        <v>225</v>
      </c>
      <c r="D3535" s="28">
        <v>29</v>
      </c>
      <c r="E3535" s="28">
        <v>31.5</v>
      </c>
      <c r="F3535" s="29" t="s">
        <v>242</v>
      </c>
      <c r="G3535" s="29" t="s">
        <v>6119</v>
      </c>
      <c r="H3535" s="28">
        <v>760</v>
      </c>
      <c r="I3535" s="29" t="s">
        <v>5805</v>
      </c>
      <c r="J3535" s="33" t="s">
        <v>6291</v>
      </c>
      <c r="K3535" s="29" t="s">
        <v>178</v>
      </c>
      <c r="L3535" s="29" t="s">
        <v>6280</v>
      </c>
      <c r="M3535" s="29" t="s">
        <v>1313</v>
      </c>
      <c r="N3535" s="28">
        <v>460648.5</v>
      </c>
      <c r="O3535" s="28">
        <v>6206755</v>
      </c>
      <c r="P3535" s="29" t="s">
        <v>6279</v>
      </c>
      <c r="Q3535" s="32" t="s">
        <v>174</v>
      </c>
      <c r="R3535" s="19"/>
      <c r="S3535" s="19"/>
      <c r="T3535" s="19"/>
      <c r="U3535" s="19"/>
      <c r="V3535" s="19"/>
      <c r="W3535" s="19"/>
      <c r="X3535" s="19"/>
      <c r="Y3535" s="19"/>
      <c r="Z3535" s="19"/>
      <c r="AA3535" s="19"/>
      <c r="AB3535" s="19"/>
      <c r="AC3535" s="19"/>
      <c r="AD3535" s="19"/>
      <c r="AE3535" s="19"/>
      <c r="AF3535" s="19"/>
      <c r="AG3535" s="19"/>
      <c r="AH3535" s="19"/>
      <c r="AI3535" s="19"/>
      <c r="AJ3535" s="19"/>
      <c r="AK3535" s="31">
        <v>39524</v>
      </c>
      <c r="AL3535" s="31">
        <v>423520</v>
      </c>
      <c r="AM3535" s="31">
        <v>444159</v>
      </c>
      <c r="AN3535" s="31">
        <v>384825</v>
      </c>
      <c r="AO3535" s="31">
        <v>425590</v>
      </c>
      <c r="AP3535" s="31">
        <v>411515.265625</v>
      </c>
      <c r="AQ3535" s="31">
        <v>469024.3984375</v>
      </c>
      <c r="AR3535" s="31">
        <v>412673.533203125</v>
      </c>
      <c r="AS3535" s="31">
        <v>497414.41796875</v>
      </c>
      <c r="AT3535" s="31">
        <v>489452.828125</v>
      </c>
      <c r="AU3535" s="31">
        <v>443816.3984375</v>
      </c>
      <c r="AV3535" s="31">
        <v>549229.3359375</v>
      </c>
      <c r="AW3535" s="31">
        <v>481889.73046875</v>
      </c>
      <c r="AX3535" s="31">
        <v>39163.93359375</v>
      </c>
      <c r="AY3535" s="31">
        <v>26183.19921875</v>
      </c>
      <c r="AZ3535" s="31">
        <v>65347.1328125</v>
      </c>
    </row>
    <row r="3536" spans="1:52" ht="15" customHeight="1">
      <c r="A3536" s="29" t="s">
        <v>6290</v>
      </c>
      <c r="B3536" s="34">
        <v>35368</v>
      </c>
      <c r="C3536" s="28">
        <v>225</v>
      </c>
      <c r="D3536" s="28">
        <v>29</v>
      </c>
      <c r="E3536" s="28">
        <v>31.5</v>
      </c>
      <c r="F3536" s="29" t="s">
        <v>242</v>
      </c>
      <c r="G3536" s="29" t="s">
        <v>6119</v>
      </c>
      <c r="H3536" s="28">
        <v>760</v>
      </c>
      <c r="I3536" s="29" t="s">
        <v>5805</v>
      </c>
      <c r="J3536" s="33" t="s">
        <v>6289</v>
      </c>
      <c r="K3536" s="29" t="s">
        <v>178</v>
      </c>
      <c r="L3536" s="29" t="s">
        <v>6200</v>
      </c>
      <c r="M3536" s="29" t="s">
        <v>216</v>
      </c>
      <c r="N3536" s="28">
        <v>460809.4</v>
      </c>
      <c r="O3536" s="28">
        <v>6206884</v>
      </c>
      <c r="P3536" s="29" t="s">
        <v>6279</v>
      </c>
      <c r="Q3536" s="32" t="s">
        <v>174</v>
      </c>
      <c r="R3536" s="19"/>
      <c r="S3536" s="19"/>
      <c r="T3536" s="19"/>
      <c r="U3536" s="19"/>
      <c r="V3536" s="19"/>
      <c r="W3536" s="19"/>
      <c r="X3536" s="19"/>
      <c r="Y3536" s="19"/>
      <c r="Z3536" s="19"/>
      <c r="AA3536" s="19"/>
      <c r="AB3536" s="19"/>
      <c r="AC3536" s="19"/>
      <c r="AD3536" s="19"/>
      <c r="AE3536" s="19"/>
      <c r="AF3536" s="19"/>
      <c r="AG3536" s="19"/>
      <c r="AH3536" s="19"/>
      <c r="AI3536" s="19"/>
      <c r="AJ3536" s="19"/>
      <c r="AK3536" s="31">
        <v>39524</v>
      </c>
      <c r="AL3536" s="31">
        <v>423520</v>
      </c>
      <c r="AM3536" s="31">
        <v>444159</v>
      </c>
      <c r="AN3536" s="31">
        <v>384825</v>
      </c>
      <c r="AO3536" s="31">
        <v>425590</v>
      </c>
      <c r="AP3536" s="31">
        <v>411515.265625</v>
      </c>
      <c r="AQ3536" s="31">
        <v>469024.3984375</v>
      </c>
      <c r="AR3536" s="31">
        <v>412673.533203125</v>
      </c>
      <c r="AS3536" s="31">
        <v>497414.41796875</v>
      </c>
      <c r="AT3536" s="31">
        <v>489452.828125</v>
      </c>
      <c r="AU3536" s="31">
        <v>443816.3984375</v>
      </c>
      <c r="AV3536" s="31">
        <v>549229.3359375</v>
      </c>
      <c r="AW3536" s="31">
        <v>481889.73046875</v>
      </c>
      <c r="AX3536" s="31">
        <v>39163.93359375</v>
      </c>
      <c r="AY3536" s="31">
        <v>26183.19921875</v>
      </c>
      <c r="AZ3536" s="31">
        <v>65347.1328125</v>
      </c>
    </row>
    <row r="3537" spans="1:52" ht="15" customHeight="1">
      <c r="A3537" s="29" t="s">
        <v>6288</v>
      </c>
      <c r="B3537" s="34">
        <v>35361</v>
      </c>
      <c r="C3537" s="28">
        <v>225</v>
      </c>
      <c r="D3537" s="28">
        <v>29</v>
      </c>
      <c r="E3537" s="28">
        <v>31.5</v>
      </c>
      <c r="F3537" s="29" t="s">
        <v>242</v>
      </c>
      <c r="G3537" s="29" t="s">
        <v>6119</v>
      </c>
      <c r="H3537" s="28">
        <v>760</v>
      </c>
      <c r="I3537" s="29" t="s">
        <v>5805</v>
      </c>
      <c r="J3537" s="33" t="s">
        <v>6287</v>
      </c>
      <c r="K3537" s="29" t="s">
        <v>178</v>
      </c>
      <c r="L3537" s="29" t="s">
        <v>6209</v>
      </c>
      <c r="M3537" s="29" t="s">
        <v>6286</v>
      </c>
      <c r="N3537" s="28">
        <v>460970.3</v>
      </c>
      <c r="O3537" s="28">
        <v>6207012</v>
      </c>
      <c r="P3537" s="29" t="s">
        <v>6279</v>
      </c>
      <c r="Q3537" s="32" t="s">
        <v>174</v>
      </c>
      <c r="R3537" s="19"/>
      <c r="S3537" s="19"/>
      <c r="T3537" s="19"/>
      <c r="U3537" s="19"/>
      <c r="V3537" s="19"/>
      <c r="W3537" s="19"/>
      <c r="X3537" s="19"/>
      <c r="Y3537" s="19"/>
      <c r="Z3537" s="19"/>
      <c r="AA3537" s="19"/>
      <c r="AB3537" s="19"/>
      <c r="AC3537" s="19"/>
      <c r="AD3537" s="19"/>
      <c r="AE3537" s="19"/>
      <c r="AF3537" s="19"/>
      <c r="AG3537" s="19"/>
      <c r="AH3537" s="19"/>
      <c r="AI3537" s="19"/>
      <c r="AJ3537" s="19"/>
      <c r="AK3537" s="31">
        <v>39524</v>
      </c>
      <c r="AL3537" s="31">
        <v>423520</v>
      </c>
      <c r="AM3537" s="31">
        <v>444159</v>
      </c>
      <c r="AN3537" s="31">
        <v>384825</v>
      </c>
      <c r="AO3537" s="31">
        <v>425590</v>
      </c>
      <c r="AP3537" s="31">
        <v>411515.265625</v>
      </c>
      <c r="AQ3537" s="31">
        <v>469024.3984375</v>
      </c>
      <c r="AR3537" s="31">
        <v>412673.533203125</v>
      </c>
      <c r="AS3537" s="31">
        <v>497414.41796875</v>
      </c>
      <c r="AT3537" s="31">
        <v>489452.828125</v>
      </c>
      <c r="AU3537" s="31">
        <v>443816.3984375</v>
      </c>
      <c r="AV3537" s="31">
        <v>549229.3359375</v>
      </c>
      <c r="AW3537" s="31">
        <v>481889.73046875</v>
      </c>
      <c r="AX3537" s="31">
        <v>39163.93359375</v>
      </c>
      <c r="AY3537" s="31">
        <v>26183.19921875</v>
      </c>
      <c r="AZ3537" s="31">
        <v>65347.1328125</v>
      </c>
    </row>
    <row r="3538" spans="1:52" ht="15" customHeight="1">
      <c r="A3538" s="29" t="s">
        <v>6285</v>
      </c>
      <c r="B3538" s="34">
        <v>35361</v>
      </c>
      <c r="C3538" s="28">
        <v>225</v>
      </c>
      <c r="D3538" s="28">
        <v>29</v>
      </c>
      <c r="E3538" s="28">
        <v>31.5</v>
      </c>
      <c r="F3538" s="29" t="s">
        <v>242</v>
      </c>
      <c r="G3538" s="29" t="s">
        <v>6119</v>
      </c>
      <c r="H3538" s="28">
        <v>760</v>
      </c>
      <c r="I3538" s="29" t="s">
        <v>5805</v>
      </c>
      <c r="J3538" s="33" t="s">
        <v>6284</v>
      </c>
      <c r="K3538" s="29" t="s">
        <v>178</v>
      </c>
      <c r="L3538" s="29" t="s">
        <v>6283</v>
      </c>
      <c r="M3538" s="29" t="s">
        <v>745</v>
      </c>
      <c r="N3538" s="28">
        <v>461131.2</v>
      </c>
      <c r="O3538" s="28">
        <v>6207141</v>
      </c>
      <c r="P3538" s="29" t="s">
        <v>6279</v>
      </c>
      <c r="Q3538" s="32" t="s">
        <v>174</v>
      </c>
      <c r="R3538" s="19"/>
      <c r="S3538" s="19"/>
      <c r="T3538" s="19"/>
      <c r="U3538" s="19"/>
      <c r="V3538" s="19"/>
      <c r="W3538" s="19"/>
      <c r="X3538" s="19"/>
      <c r="Y3538" s="19"/>
      <c r="Z3538" s="19"/>
      <c r="AA3538" s="19"/>
      <c r="AB3538" s="19"/>
      <c r="AC3538" s="19"/>
      <c r="AD3538" s="19"/>
      <c r="AE3538" s="19"/>
      <c r="AF3538" s="19"/>
      <c r="AG3538" s="19"/>
      <c r="AH3538" s="19"/>
      <c r="AI3538" s="19"/>
      <c r="AJ3538" s="19"/>
      <c r="AK3538" s="31">
        <v>39524</v>
      </c>
      <c r="AL3538" s="31">
        <v>423520</v>
      </c>
      <c r="AM3538" s="31">
        <v>444159</v>
      </c>
      <c r="AN3538" s="31">
        <v>384825</v>
      </c>
      <c r="AO3538" s="31">
        <v>425590</v>
      </c>
      <c r="AP3538" s="31">
        <v>411515.265625</v>
      </c>
      <c r="AQ3538" s="31">
        <v>469024.3984375</v>
      </c>
      <c r="AR3538" s="31">
        <v>412673.533203125</v>
      </c>
      <c r="AS3538" s="31">
        <v>497414.41796875</v>
      </c>
      <c r="AT3538" s="31">
        <v>489452.828125</v>
      </c>
      <c r="AU3538" s="31">
        <v>443816.3984375</v>
      </c>
      <c r="AV3538" s="31">
        <v>549229.3359375</v>
      </c>
      <c r="AW3538" s="31">
        <v>481889.73046875</v>
      </c>
      <c r="AX3538" s="31">
        <v>39163.93359375</v>
      </c>
      <c r="AY3538" s="31">
        <v>26183.19921875</v>
      </c>
      <c r="AZ3538" s="31">
        <v>65347.1328125</v>
      </c>
    </row>
    <row r="3539" spans="1:52" ht="15" customHeight="1">
      <c r="A3539" s="29" t="s">
        <v>6282</v>
      </c>
      <c r="B3539" s="34">
        <v>35388</v>
      </c>
      <c r="C3539" s="28">
        <v>225</v>
      </c>
      <c r="D3539" s="28">
        <v>29</v>
      </c>
      <c r="E3539" s="28">
        <v>31.5</v>
      </c>
      <c r="F3539" s="29" t="s">
        <v>242</v>
      </c>
      <c r="G3539" s="29" t="s">
        <v>6119</v>
      </c>
      <c r="H3539" s="28">
        <v>760</v>
      </c>
      <c r="I3539" s="29" t="s">
        <v>5805</v>
      </c>
      <c r="J3539" s="33" t="s">
        <v>6281</v>
      </c>
      <c r="K3539" s="29" t="s">
        <v>178</v>
      </c>
      <c r="L3539" s="29" t="s">
        <v>6280</v>
      </c>
      <c r="M3539" s="29" t="s">
        <v>3115</v>
      </c>
      <c r="N3539" s="28">
        <v>461292.1</v>
      </c>
      <c r="O3539" s="28">
        <v>6207269</v>
      </c>
      <c r="P3539" s="29" t="s">
        <v>6279</v>
      </c>
      <c r="Q3539" s="32" t="s">
        <v>174</v>
      </c>
      <c r="R3539" s="19"/>
      <c r="S3539" s="19"/>
      <c r="T3539" s="19"/>
      <c r="U3539" s="19"/>
      <c r="V3539" s="19"/>
      <c r="W3539" s="19"/>
      <c r="X3539" s="19"/>
      <c r="Y3539" s="19"/>
      <c r="Z3539" s="19"/>
      <c r="AA3539" s="19"/>
      <c r="AB3539" s="19"/>
      <c r="AC3539" s="19"/>
      <c r="AD3539" s="19"/>
      <c r="AE3539" s="19"/>
      <c r="AF3539" s="19"/>
      <c r="AG3539" s="19"/>
      <c r="AH3539" s="19"/>
      <c r="AI3539" s="19"/>
      <c r="AJ3539" s="19"/>
      <c r="AK3539" s="31">
        <v>39524</v>
      </c>
      <c r="AL3539" s="31">
        <v>423520</v>
      </c>
      <c r="AM3539" s="31">
        <v>444159</v>
      </c>
      <c r="AN3539" s="31">
        <v>384825</v>
      </c>
      <c r="AO3539" s="31">
        <v>425590</v>
      </c>
      <c r="AP3539" s="31">
        <v>411515.265625</v>
      </c>
      <c r="AQ3539" s="31">
        <v>469024.3984375</v>
      </c>
      <c r="AR3539" s="31">
        <v>412673.533203125</v>
      </c>
      <c r="AS3539" s="31">
        <v>497414.41796875</v>
      </c>
      <c r="AT3539" s="31">
        <v>489452.828125</v>
      </c>
      <c r="AU3539" s="31">
        <v>443816.3984375</v>
      </c>
      <c r="AV3539" s="31">
        <v>549229.3359375</v>
      </c>
      <c r="AW3539" s="31">
        <v>481889.73046875</v>
      </c>
      <c r="AX3539" s="31">
        <v>39163.93359375</v>
      </c>
      <c r="AY3539" s="31">
        <v>26183.19921875</v>
      </c>
      <c r="AZ3539" s="31">
        <v>65347.1328125</v>
      </c>
    </row>
    <row r="3540" spans="1:52" ht="15" customHeight="1">
      <c r="A3540" s="29" t="s">
        <v>6278</v>
      </c>
      <c r="B3540" s="34">
        <v>35411</v>
      </c>
      <c r="C3540" s="28">
        <v>225</v>
      </c>
      <c r="D3540" s="28">
        <v>29</v>
      </c>
      <c r="E3540" s="28">
        <v>30</v>
      </c>
      <c r="F3540" s="29" t="s">
        <v>242</v>
      </c>
      <c r="G3540" s="29" t="s">
        <v>6119</v>
      </c>
      <c r="H3540" s="28">
        <v>760</v>
      </c>
      <c r="I3540" s="29" t="s">
        <v>5805</v>
      </c>
      <c r="J3540" s="33" t="s">
        <v>6277</v>
      </c>
      <c r="K3540" s="29" t="s">
        <v>178</v>
      </c>
      <c r="L3540" s="29" t="s">
        <v>6274</v>
      </c>
      <c r="M3540" s="29" t="s">
        <v>4658</v>
      </c>
      <c r="N3540" s="28">
        <v>459848</v>
      </c>
      <c r="O3540" s="28">
        <v>6206381</v>
      </c>
      <c r="P3540" s="29" t="s">
        <v>6273</v>
      </c>
      <c r="Q3540" s="32" t="s">
        <v>174</v>
      </c>
      <c r="R3540" s="19"/>
      <c r="S3540" s="19"/>
      <c r="T3540" s="19"/>
      <c r="U3540" s="19"/>
      <c r="V3540" s="19"/>
      <c r="W3540" s="19"/>
      <c r="X3540" s="19"/>
      <c r="Y3540" s="19"/>
      <c r="Z3540" s="19"/>
      <c r="AA3540" s="19"/>
      <c r="AB3540" s="19"/>
      <c r="AC3540" s="19"/>
      <c r="AD3540" s="19"/>
      <c r="AE3540" s="19"/>
      <c r="AF3540" s="19"/>
      <c r="AG3540" s="19"/>
      <c r="AH3540" s="19"/>
      <c r="AI3540" s="19"/>
      <c r="AJ3540" s="19"/>
      <c r="AK3540" s="31">
        <v>22660</v>
      </c>
      <c r="AL3540" s="31">
        <v>512610</v>
      </c>
      <c r="AM3540" s="31">
        <v>544385</v>
      </c>
      <c r="AN3540" s="31">
        <v>479345</v>
      </c>
      <c r="AO3540" s="31">
        <v>539900</v>
      </c>
      <c r="AP3540" s="31">
        <v>431552.5</v>
      </c>
      <c r="AQ3540" s="31">
        <v>438514.5</v>
      </c>
      <c r="AR3540" s="31">
        <v>400249.5</v>
      </c>
      <c r="AS3540" s="31">
        <v>481472.5</v>
      </c>
      <c r="AT3540" s="31">
        <v>477192.875</v>
      </c>
      <c r="AU3540" s="31">
        <v>431333.5</v>
      </c>
      <c r="AV3540" s="31">
        <v>536689.5</v>
      </c>
      <c r="AW3540" s="31">
        <v>459988</v>
      </c>
      <c r="AX3540" s="31">
        <v>36985</v>
      </c>
      <c r="AY3540" s="31">
        <v>23864</v>
      </c>
      <c r="AZ3540" s="31">
        <v>60849</v>
      </c>
    </row>
    <row r="3541" spans="1:52" ht="15" customHeight="1">
      <c r="A3541" s="29" t="s">
        <v>6276</v>
      </c>
      <c r="B3541" s="34">
        <v>35400</v>
      </c>
      <c r="C3541" s="28">
        <v>225</v>
      </c>
      <c r="D3541" s="28">
        <v>29</v>
      </c>
      <c r="E3541" s="28">
        <v>30</v>
      </c>
      <c r="F3541" s="29" t="s">
        <v>242</v>
      </c>
      <c r="G3541" s="29" t="s">
        <v>6119</v>
      </c>
      <c r="H3541" s="28">
        <v>760</v>
      </c>
      <c r="I3541" s="29" t="s">
        <v>5805</v>
      </c>
      <c r="J3541" s="33" t="s">
        <v>6275</v>
      </c>
      <c r="K3541" s="29" t="s">
        <v>178</v>
      </c>
      <c r="L3541" s="29" t="s">
        <v>6274</v>
      </c>
      <c r="M3541" s="29" t="s">
        <v>2283</v>
      </c>
      <c r="N3541" s="28">
        <v>460005</v>
      </c>
      <c r="O3541" s="28">
        <v>6206241</v>
      </c>
      <c r="P3541" s="29" t="s">
        <v>6273</v>
      </c>
      <c r="Q3541" s="32" t="s">
        <v>174</v>
      </c>
      <c r="R3541" s="19"/>
      <c r="S3541" s="19"/>
      <c r="T3541" s="19"/>
      <c r="U3541" s="19"/>
      <c r="V3541" s="19"/>
      <c r="W3541" s="19"/>
      <c r="X3541" s="19"/>
      <c r="Y3541" s="19"/>
      <c r="Z3541" s="19"/>
      <c r="AA3541" s="19"/>
      <c r="AB3541" s="19"/>
      <c r="AC3541" s="19"/>
      <c r="AD3541" s="19"/>
      <c r="AE3541" s="19"/>
      <c r="AF3541" s="19"/>
      <c r="AG3541" s="19"/>
      <c r="AH3541" s="19"/>
      <c r="AI3541" s="19"/>
      <c r="AJ3541" s="19"/>
      <c r="AK3541" s="31">
        <v>22660</v>
      </c>
      <c r="AL3541" s="31">
        <v>512610</v>
      </c>
      <c r="AM3541" s="31">
        <v>544385</v>
      </c>
      <c r="AN3541" s="31">
        <v>479345</v>
      </c>
      <c r="AO3541" s="31">
        <v>539900</v>
      </c>
      <c r="AP3541" s="31">
        <v>431552.5</v>
      </c>
      <c r="AQ3541" s="31">
        <v>438514.5</v>
      </c>
      <c r="AR3541" s="31">
        <v>400249.5</v>
      </c>
      <c r="AS3541" s="31">
        <v>481472.5</v>
      </c>
      <c r="AT3541" s="31">
        <v>477192.875</v>
      </c>
      <c r="AU3541" s="31">
        <v>431333.5</v>
      </c>
      <c r="AV3541" s="31">
        <v>536689.5</v>
      </c>
      <c r="AW3541" s="31">
        <v>459988</v>
      </c>
      <c r="AX3541" s="31">
        <v>36985</v>
      </c>
      <c r="AY3541" s="31">
        <v>23864</v>
      </c>
      <c r="AZ3541" s="31">
        <v>60849</v>
      </c>
    </row>
    <row r="3542" spans="1:52" ht="15" customHeight="1">
      <c r="A3542" s="29" t="s">
        <v>6272</v>
      </c>
      <c r="B3542" s="34">
        <v>35685</v>
      </c>
      <c r="C3542" s="28">
        <v>225</v>
      </c>
      <c r="D3542" s="28">
        <v>29</v>
      </c>
      <c r="E3542" s="28">
        <v>31</v>
      </c>
      <c r="F3542" s="29" t="s">
        <v>242</v>
      </c>
      <c r="G3542" s="29" t="s">
        <v>6119</v>
      </c>
      <c r="H3542" s="28">
        <v>760</v>
      </c>
      <c r="I3542" s="29" t="s">
        <v>5805</v>
      </c>
      <c r="J3542" s="33" t="s">
        <v>6271</v>
      </c>
      <c r="K3542" s="29" t="s">
        <v>178</v>
      </c>
      <c r="L3542" s="29" t="s">
        <v>6191</v>
      </c>
      <c r="M3542" s="29" t="s">
        <v>6251</v>
      </c>
      <c r="N3542" s="28">
        <v>461284.8</v>
      </c>
      <c r="O3542" s="28">
        <v>6206731</v>
      </c>
      <c r="P3542" s="29" t="s">
        <v>6190</v>
      </c>
      <c r="Q3542" s="32" t="s">
        <v>174</v>
      </c>
      <c r="R3542" s="19"/>
      <c r="S3542" s="19"/>
      <c r="T3542" s="19"/>
      <c r="U3542" s="19"/>
      <c r="V3542" s="19"/>
      <c r="W3542" s="19"/>
      <c r="X3542" s="19"/>
      <c r="Y3542" s="19"/>
      <c r="Z3542" s="19"/>
      <c r="AA3542" s="19"/>
      <c r="AB3542" s="19"/>
      <c r="AC3542" s="19"/>
      <c r="AD3542" s="19"/>
      <c r="AE3542" s="19"/>
      <c r="AF3542" s="19"/>
      <c r="AG3542" s="19"/>
      <c r="AH3542" s="19"/>
      <c r="AI3542" s="19"/>
      <c r="AJ3542" s="19"/>
      <c r="AK3542" s="19"/>
      <c r="AL3542" s="31">
        <v>108091</v>
      </c>
      <c r="AM3542" s="31">
        <v>530809</v>
      </c>
      <c r="AN3542" s="31">
        <v>467363</v>
      </c>
      <c r="AO3542" s="31">
        <v>518936</v>
      </c>
      <c r="AP3542" s="31">
        <v>417210.8515625</v>
      </c>
      <c r="AQ3542" s="31">
        <v>452835.751953125</v>
      </c>
      <c r="AR3542" s="31">
        <v>394060.2880859375</v>
      </c>
      <c r="AS3542" s="31">
        <v>468392.728515625</v>
      </c>
      <c r="AT3542" s="31">
        <v>462770.75390625</v>
      </c>
      <c r="AU3542" s="31">
        <v>423134.2490234375</v>
      </c>
      <c r="AV3542" s="31">
        <v>534947.267578125</v>
      </c>
      <c r="AW3542" s="31">
        <v>468903.029296875</v>
      </c>
      <c r="AX3542" s="31">
        <v>39581.0625</v>
      </c>
      <c r="AY3542" s="31">
        <v>25327.423828125</v>
      </c>
      <c r="AZ3542" s="31">
        <v>64908.486328125</v>
      </c>
    </row>
    <row r="3543" spans="1:52" ht="15" customHeight="1">
      <c r="A3543" s="29" t="s">
        <v>6270</v>
      </c>
      <c r="B3543" s="34">
        <v>35685</v>
      </c>
      <c r="C3543" s="28">
        <v>225</v>
      </c>
      <c r="D3543" s="28">
        <v>29</v>
      </c>
      <c r="E3543" s="28">
        <v>31</v>
      </c>
      <c r="F3543" s="29" t="s">
        <v>242</v>
      </c>
      <c r="G3543" s="29" t="s">
        <v>6119</v>
      </c>
      <c r="H3543" s="28">
        <v>760</v>
      </c>
      <c r="I3543" s="29" t="s">
        <v>5805</v>
      </c>
      <c r="J3543" s="33" t="s">
        <v>6269</v>
      </c>
      <c r="K3543" s="29" t="s">
        <v>178</v>
      </c>
      <c r="L3543" s="29" t="s">
        <v>6191</v>
      </c>
      <c r="M3543" s="29" t="s">
        <v>229</v>
      </c>
      <c r="N3543" s="28">
        <v>461595.7</v>
      </c>
      <c r="O3543" s="28">
        <v>6206181</v>
      </c>
      <c r="P3543" s="29" t="s">
        <v>6190</v>
      </c>
      <c r="Q3543" s="32" t="s">
        <v>174</v>
      </c>
      <c r="R3543" s="19"/>
      <c r="S3543" s="19"/>
      <c r="T3543" s="19"/>
      <c r="U3543" s="19"/>
      <c r="V3543" s="19"/>
      <c r="W3543" s="19"/>
      <c r="X3543" s="19"/>
      <c r="Y3543" s="19"/>
      <c r="Z3543" s="19"/>
      <c r="AA3543" s="19"/>
      <c r="AB3543" s="19"/>
      <c r="AC3543" s="19"/>
      <c r="AD3543" s="19"/>
      <c r="AE3543" s="19"/>
      <c r="AF3543" s="19"/>
      <c r="AG3543" s="19"/>
      <c r="AH3543" s="19"/>
      <c r="AI3543" s="19"/>
      <c r="AJ3543" s="19"/>
      <c r="AK3543" s="19"/>
      <c r="AL3543" s="31">
        <v>108091</v>
      </c>
      <c r="AM3543" s="31">
        <v>530809</v>
      </c>
      <c r="AN3543" s="31">
        <v>467363</v>
      </c>
      <c r="AO3543" s="31">
        <v>518936</v>
      </c>
      <c r="AP3543" s="31">
        <v>417210.8515625</v>
      </c>
      <c r="AQ3543" s="31">
        <v>452835.751953125</v>
      </c>
      <c r="AR3543" s="31">
        <v>394060.2880859375</v>
      </c>
      <c r="AS3543" s="31">
        <v>468392.728515625</v>
      </c>
      <c r="AT3543" s="31">
        <v>462770.75390625</v>
      </c>
      <c r="AU3543" s="31">
        <v>423134.2490234375</v>
      </c>
      <c r="AV3543" s="31">
        <v>534947.267578125</v>
      </c>
      <c r="AW3543" s="31">
        <v>468903.029296875</v>
      </c>
      <c r="AX3543" s="31">
        <v>39581.0625</v>
      </c>
      <c r="AY3543" s="31">
        <v>25327.423828125</v>
      </c>
      <c r="AZ3543" s="31">
        <v>64908.486328125</v>
      </c>
    </row>
    <row r="3544" spans="1:52" ht="15" customHeight="1">
      <c r="A3544" s="29" t="s">
        <v>6268</v>
      </c>
      <c r="B3544" s="34">
        <v>35685</v>
      </c>
      <c r="C3544" s="28">
        <v>225</v>
      </c>
      <c r="D3544" s="28">
        <v>29</v>
      </c>
      <c r="E3544" s="28">
        <v>31</v>
      </c>
      <c r="F3544" s="29" t="s">
        <v>242</v>
      </c>
      <c r="G3544" s="29" t="s">
        <v>6119</v>
      </c>
      <c r="H3544" s="28">
        <v>760</v>
      </c>
      <c r="I3544" s="29" t="s">
        <v>5805</v>
      </c>
      <c r="J3544" s="33" t="s">
        <v>6267</v>
      </c>
      <c r="K3544" s="29" t="s">
        <v>178</v>
      </c>
      <c r="L3544" s="29" t="s">
        <v>6191</v>
      </c>
      <c r="M3544" s="29" t="s">
        <v>6266</v>
      </c>
      <c r="N3544" s="28">
        <v>461127.6</v>
      </c>
      <c r="O3544" s="28">
        <v>6206872</v>
      </c>
      <c r="P3544" s="29" t="s">
        <v>6190</v>
      </c>
      <c r="Q3544" s="32" t="s">
        <v>174</v>
      </c>
      <c r="R3544" s="19"/>
      <c r="S3544" s="19"/>
      <c r="T3544" s="19"/>
      <c r="U3544" s="19"/>
      <c r="V3544" s="19"/>
      <c r="W3544" s="19"/>
      <c r="X3544" s="19"/>
      <c r="Y3544" s="19"/>
      <c r="Z3544" s="19"/>
      <c r="AA3544" s="19"/>
      <c r="AB3544" s="19"/>
      <c r="AC3544" s="19"/>
      <c r="AD3544" s="19"/>
      <c r="AE3544" s="19"/>
      <c r="AF3544" s="19"/>
      <c r="AG3544" s="19"/>
      <c r="AH3544" s="19"/>
      <c r="AI3544" s="19"/>
      <c r="AJ3544" s="19"/>
      <c r="AK3544" s="19"/>
      <c r="AL3544" s="31">
        <v>108091</v>
      </c>
      <c r="AM3544" s="31">
        <v>530809</v>
      </c>
      <c r="AN3544" s="31">
        <v>467363</v>
      </c>
      <c r="AO3544" s="31">
        <v>518936</v>
      </c>
      <c r="AP3544" s="31">
        <v>417210.8515625</v>
      </c>
      <c r="AQ3544" s="31">
        <v>452835.751953125</v>
      </c>
      <c r="AR3544" s="31">
        <v>394060.2880859375</v>
      </c>
      <c r="AS3544" s="31">
        <v>468392.728515625</v>
      </c>
      <c r="AT3544" s="31">
        <v>462770.75390625</v>
      </c>
      <c r="AU3544" s="31">
        <v>423134.2490234375</v>
      </c>
      <c r="AV3544" s="31">
        <v>534947.267578125</v>
      </c>
      <c r="AW3544" s="31">
        <v>468903.029296875</v>
      </c>
      <c r="AX3544" s="31">
        <v>39581.0625</v>
      </c>
      <c r="AY3544" s="31">
        <v>25327.423828125</v>
      </c>
      <c r="AZ3544" s="31">
        <v>64908.486328125</v>
      </c>
    </row>
    <row r="3545" spans="1:52" ht="15" customHeight="1">
      <c r="A3545" s="29" t="s">
        <v>6265</v>
      </c>
      <c r="B3545" s="34">
        <v>35685</v>
      </c>
      <c r="C3545" s="28">
        <v>225</v>
      </c>
      <c r="D3545" s="28">
        <v>29</v>
      </c>
      <c r="E3545" s="28">
        <v>31</v>
      </c>
      <c r="F3545" s="29" t="s">
        <v>242</v>
      </c>
      <c r="G3545" s="29" t="s">
        <v>6119</v>
      </c>
      <c r="H3545" s="28">
        <v>760</v>
      </c>
      <c r="I3545" s="29" t="s">
        <v>5805</v>
      </c>
      <c r="J3545" s="33" t="s">
        <v>6264</v>
      </c>
      <c r="K3545" s="29" t="s">
        <v>178</v>
      </c>
      <c r="L3545" s="29" t="s">
        <v>6191</v>
      </c>
      <c r="M3545" s="29" t="s">
        <v>583</v>
      </c>
      <c r="N3545" s="28">
        <v>460805.8</v>
      </c>
      <c r="O3545" s="28">
        <v>6206615</v>
      </c>
      <c r="P3545" s="29" t="s">
        <v>6190</v>
      </c>
      <c r="Q3545" s="32" t="s">
        <v>174</v>
      </c>
      <c r="R3545" s="19"/>
      <c r="S3545" s="19"/>
      <c r="T3545" s="19"/>
      <c r="U3545" s="19"/>
      <c r="V3545" s="19"/>
      <c r="W3545" s="19"/>
      <c r="X3545" s="19"/>
      <c r="Y3545" s="19"/>
      <c r="Z3545" s="19"/>
      <c r="AA3545" s="19"/>
      <c r="AB3545" s="19"/>
      <c r="AC3545" s="19"/>
      <c r="AD3545" s="19"/>
      <c r="AE3545" s="19"/>
      <c r="AF3545" s="19"/>
      <c r="AG3545" s="19"/>
      <c r="AH3545" s="19"/>
      <c r="AI3545" s="19"/>
      <c r="AJ3545" s="19"/>
      <c r="AK3545" s="19"/>
      <c r="AL3545" s="31">
        <v>108091</v>
      </c>
      <c r="AM3545" s="31">
        <v>530809</v>
      </c>
      <c r="AN3545" s="31">
        <v>467363</v>
      </c>
      <c r="AO3545" s="31">
        <v>518936</v>
      </c>
      <c r="AP3545" s="31">
        <v>417210.8515625</v>
      </c>
      <c r="AQ3545" s="31">
        <v>452835.751953125</v>
      </c>
      <c r="AR3545" s="31">
        <v>394060.2880859375</v>
      </c>
      <c r="AS3545" s="31">
        <v>468392.728515625</v>
      </c>
      <c r="AT3545" s="31">
        <v>462770.75390625</v>
      </c>
      <c r="AU3545" s="31">
        <v>423134.2490234375</v>
      </c>
      <c r="AV3545" s="31">
        <v>534947.267578125</v>
      </c>
      <c r="AW3545" s="31">
        <v>468903.029296875</v>
      </c>
      <c r="AX3545" s="31">
        <v>39581.0625</v>
      </c>
      <c r="AY3545" s="31">
        <v>25327.423828125</v>
      </c>
      <c r="AZ3545" s="31">
        <v>64908.486328125</v>
      </c>
    </row>
    <row r="3546" spans="1:52" ht="15" customHeight="1">
      <c r="A3546" s="29" t="s">
        <v>6263</v>
      </c>
      <c r="B3546" s="34">
        <v>35685</v>
      </c>
      <c r="C3546" s="28">
        <v>225</v>
      </c>
      <c r="D3546" s="28">
        <v>29</v>
      </c>
      <c r="E3546" s="28">
        <v>31</v>
      </c>
      <c r="F3546" s="29" t="s">
        <v>242</v>
      </c>
      <c r="G3546" s="29" t="s">
        <v>6119</v>
      </c>
      <c r="H3546" s="28">
        <v>760</v>
      </c>
      <c r="I3546" s="29" t="s">
        <v>5805</v>
      </c>
      <c r="J3546" s="33" t="s">
        <v>6262</v>
      </c>
      <c r="K3546" s="29" t="s">
        <v>178</v>
      </c>
      <c r="L3546" s="29" t="s">
        <v>6191</v>
      </c>
      <c r="M3546" s="29" t="s">
        <v>6261</v>
      </c>
      <c r="N3546" s="28">
        <v>461445.7</v>
      </c>
      <c r="O3546" s="28">
        <v>6206860</v>
      </c>
      <c r="P3546" s="29" t="s">
        <v>6190</v>
      </c>
      <c r="Q3546" s="32" t="s">
        <v>174</v>
      </c>
      <c r="R3546" s="19"/>
      <c r="S3546" s="19"/>
      <c r="T3546" s="19"/>
      <c r="U3546" s="19"/>
      <c r="V3546" s="19"/>
      <c r="W3546" s="19"/>
      <c r="X3546" s="19"/>
      <c r="Y3546" s="19"/>
      <c r="Z3546" s="19"/>
      <c r="AA3546" s="19"/>
      <c r="AB3546" s="19"/>
      <c r="AC3546" s="19"/>
      <c r="AD3546" s="19"/>
      <c r="AE3546" s="19"/>
      <c r="AF3546" s="19"/>
      <c r="AG3546" s="19"/>
      <c r="AH3546" s="19"/>
      <c r="AI3546" s="19"/>
      <c r="AJ3546" s="19"/>
      <c r="AK3546" s="19"/>
      <c r="AL3546" s="31">
        <v>108091</v>
      </c>
      <c r="AM3546" s="31">
        <v>530809</v>
      </c>
      <c r="AN3546" s="31">
        <v>467363</v>
      </c>
      <c r="AO3546" s="31">
        <v>518936</v>
      </c>
      <c r="AP3546" s="31">
        <v>417210.8515625</v>
      </c>
      <c r="AQ3546" s="31">
        <v>452835.751953125</v>
      </c>
      <c r="AR3546" s="31">
        <v>394060.2880859375</v>
      </c>
      <c r="AS3546" s="31">
        <v>468392.728515625</v>
      </c>
      <c r="AT3546" s="31">
        <v>462770.75390625</v>
      </c>
      <c r="AU3546" s="31">
        <v>423134.2490234375</v>
      </c>
      <c r="AV3546" s="31">
        <v>534947.267578125</v>
      </c>
      <c r="AW3546" s="31">
        <v>468903.029296875</v>
      </c>
      <c r="AX3546" s="31">
        <v>39581.0625</v>
      </c>
      <c r="AY3546" s="31">
        <v>25327.423828125</v>
      </c>
      <c r="AZ3546" s="31">
        <v>64908.486328125</v>
      </c>
    </row>
    <row r="3547" spans="1:52" ht="15" customHeight="1">
      <c r="A3547" s="29" t="s">
        <v>6260</v>
      </c>
      <c r="B3547" s="34">
        <v>35685</v>
      </c>
      <c r="C3547" s="28">
        <v>225</v>
      </c>
      <c r="D3547" s="28">
        <v>29</v>
      </c>
      <c r="E3547" s="28">
        <v>31</v>
      </c>
      <c r="F3547" s="29" t="s">
        <v>242</v>
      </c>
      <c r="G3547" s="29" t="s">
        <v>6119</v>
      </c>
      <c r="H3547" s="28">
        <v>760</v>
      </c>
      <c r="I3547" s="29" t="s">
        <v>5805</v>
      </c>
      <c r="J3547" s="33" t="s">
        <v>6259</v>
      </c>
      <c r="K3547" s="29" t="s">
        <v>178</v>
      </c>
      <c r="L3547" s="29" t="s">
        <v>6191</v>
      </c>
      <c r="M3547" s="29" t="s">
        <v>6258</v>
      </c>
      <c r="N3547" s="28">
        <v>461606.6</v>
      </c>
      <c r="O3547" s="28">
        <v>6206988</v>
      </c>
      <c r="P3547" s="29" t="s">
        <v>6190</v>
      </c>
      <c r="Q3547" s="32" t="s">
        <v>174</v>
      </c>
      <c r="R3547" s="19"/>
      <c r="S3547" s="19"/>
      <c r="T3547" s="19"/>
      <c r="U3547" s="19"/>
      <c r="V3547" s="19"/>
      <c r="W3547" s="19"/>
      <c r="X3547" s="19"/>
      <c r="Y3547" s="19"/>
      <c r="Z3547" s="19"/>
      <c r="AA3547" s="19"/>
      <c r="AB3547" s="19"/>
      <c r="AC3547" s="19"/>
      <c r="AD3547" s="19"/>
      <c r="AE3547" s="19"/>
      <c r="AF3547" s="19"/>
      <c r="AG3547" s="19"/>
      <c r="AH3547" s="19"/>
      <c r="AI3547" s="19"/>
      <c r="AJ3547" s="19"/>
      <c r="AK3547" s="19"/>
      <c r="AL3547" s="31">
        <v>108091</v>
      </c>
      <c r="AM3547" s="31">
        <v>530809</v>
      </c>
      <c r="AN3547" s="31">
        <v>467363</v>
      </c>
      <c r="AO3547" s="31">
        <v>518936</v>
      </c>
      <c r="AP3547" s="31">
        <v>417210.8515625</v>
      </c>
      <c r="AQ3547" s="31">
        <v>452835.751953125</v>
      </c>
      <c r="AR3547" s="31">
        <v>394060.2880859375</v>
      </c>
      <c r="AS3547" s="31">
        <v>468392.728515625</v>
      </c>
      <c r="AT3547" s="31">
        <v>462770.75390625</v>
      </c>
      <c r="AU3547" s="31">
        <v>423134.2490234375</v>
      </c>
      <c r="AV3547" s="31">
        <v>534947.267578125</v>
      </c>
      <c r="AW3547" s="31">
        <v>468903.029296875</v>
      </c>
      <c r="AX3547" s="31">
        <v>39581.0625</v>
      </c>
      <c r="AY3547" s="31">
        <v>25327.423828125</v>
      </c>
      <c r="AZ3547" s="31">
        <v>64908.486328125</v>
      </c>
    </row>
    <row r="3548" spans="1:52" ht="15" customHeight="1">
      <c r="A3548" s="29" t="s">
        <v>6257</v>
      </c>
      <c r="B3548" s="34">
        <v>35685</v>
      </c>
      <c r="C3548" s="28">
        <v>225</v>
      </c>
      <c r="D3548" s="28">
        <v>29</v>
      </c>
      <c r="E3548" s="28">
        <v>31</v>
      </c>
      <c r="F3548" s="29" t="s">
        <v>242</v>
      </c>
      <c r="G3548" s="29" t="s">
        <v>6119</v>
      </c>
      <c r="H3548" s="28">
        <v>760</v>
      </c>
      <c r="I3548" s="29" t="s">
        <v>5805</v>
      </c>
      <c r="J3548" s="33" t="s">
        <v>6256</v>
      </c>
      <c r="K3548" s="29" t="s">
        <v>178</v>
      </c>
      <c r="L3548" s="29" t="s">
        <v>6191</v>
      </c>
      <c r="M3548" s="29" t="s">
        <v>3377</v>
      </c>
      <c r="N3548" s="28">
        <v>461288.4</v>
      </c>
      <c r="O3548" s="28">
        <v>6207000</v>
      </c>
      <c r="P3548" s="29" t="s">
        <v>6190</v>
      </c>
      <c r="Q3548" s="32" t="s">
        <v>174</v>
      </c>
      <c r="R3548" s="19"/>
      <c r="S3548" s="19"/>
      <c r="T3548" s="19"/>
      <c r="U3548" s="19"/>
      <c r="V3548" s="19"/>
      <c r="W3548" s="19"/>
      <c r="X3548" s="19"/>
      <c r="Y3548" s="19"/>
      <c r="Z3548" s="19"/>
      <c r="AA3548" s="19"/>
      <c r="AB3548" s="19"/>
      <c r="AC3548" s="19"/>
      <c r="AD3548" s="19"/>
      <c r="AE3548" s="19"/>
      <c r="AF3548" s="19"/>
      <c r="AG3548" s="19"/>
      <c r="AH3548" s="19"/>
      <c r="AI3548" s="19"/>
      <c r="AJ3548" s="19"/>
      <c r="AK3548" s="19"/>
      <c r="AL3548" s="31">
        <v>108091</v>
      </c>
      <c r="AM3548" s="31">
        <v>530809</v>
      </c>
      <c r="AN3548" s="31">
        <v>467363</v>
      </c>
      <c r="AO3548" s="31">
        <v>518936</v>
      </c>
      <c r="AP3548" s="31">
        <v>417210.8515625</v>
      </c>
      <c r="AQ3548" s="31">
        <v>452835.751953125</v>
      </c>
      <c r="AR3548" s="31">
        <v>394060.2880859375</v>
      </c>
      <c r="AS3548" s="31">
        <v>468392.728515625</v>
      </c>
      <c r="AT3548" s="31">
        <v>462770.75390625</v>
      </c>
      <c r="AU3548" s="31">
        <v>423134.2490234375</v>
      </c>
      <c r="AV3548" s="31">
        <v>534947.267578125</v>
      </c>
      <c r="AW3548" s="31">
        <v>468903.029296875</v>
      </c>
      <c r="AX3548" s="31">
        <v>39581.0625</v>
      </c>
      <c r="AY3548" s="31">
        <v>25327.423828125</v>
      </c>
      <c r="AZ3548" s="31">
        <v>64908.486328125</v>
      </c>
    </row>
    <row r="3549" spans="1:52" ht="15" customHeight="1">
      <c r="A3549" s="29" t="s">
        <v>6255</v>
      </c>
      <c r="B3549" s="34">
        <v>35685</v>
      </c>
      <c r="C3549" s="28">
        <v>225</v>
      </c>
      <c r="D3549" s="28">
        <v>29</v>
      </c>
      <c r="E3549" s="28">
        <v>31</v>
      </c>
      <c r="F3549" s="29" t="s">
        <v>242</v>
      </c>
      <c r="G3549" s="29" t="s">
        <v>6119</v>
      </c>
      <c r="H3549" s="28">
        <v>760</v>
      </c>
      <c r="I3549" s="29" t="s">
        <v>5805</v>
      </c>
      <c r="J3549" s="33" t="s">
        <v>6254</v>
      </c>
      <c r="K3549" s="29" t="s">
        <v>178</v>
      </c>
      <c r="L3549" s="29" t="s">
        <v>6191</v>
      </c>
      <c r="M3549" s="29" t="s">
        <v>1877</v>
      </c>
      <c r="N3549" s="28">
        <v>461760.2</v>
      </c>
      <c r="O3549" s="28">
        <v>6206579</v>
      </c>
      <c r="P3549" s="29" t="s">
        <v>6190</v>
      </c>
      <c r="Q3549" s="32" t="s">
        <v>174</v>
      </c>
      <c r="R3549" s="19"/>
      <c r="S3549" s="19"/>
      <c r="T3549" s="19"/>
      <c r="U3549" s="19"/>
      <c r="V3549" s="19"/>
      <c r="W3549" s="19"/>
      <c r="X3549" s="19"/>
      <c r="Y3549" s="19"/>
      <c r="Z3549" s="19"/>
      <c r="AA3549" s="19"/>
      <c r="AB3549" s="19"/>
      <c r="AC3549" s="19"/>
      <c r="AD3549" s="19"/>
      <c r="AE3549" s="19"/>
      <c r="AF3549" s="19"/>
      <c r="AG3549" s="19"/>
      <c r="AH3549" s="19"/>
      <c r="AI3549" s="19"/>
      <c r="AJ3549" s="19"/>
      <c r="AK3549" s="19"/>
      <c r="AL3549" s="31">
        <v>108091</v>
      </c>
      <c r="AM3549" s="31">
        <v>530809</v>
      </c>
      <c r="AN3549" s="31">
        <v>467363</v>
      </c>
      <c r="AO3549" s="31">
        <v>518936</v>
      </c>
      <c r="AP3549" s="31">
        <v>417210.8515625</v>
      </c>
      <c r="AQ3549" s="31">
        <v>452835.751953125</v>
      </c>
      <c r="AR3549" s="31">
        <v>394060.2880859375</v>
      </c>
      <c r="AS3549" s="31">
        <v>468392.728515625</v>
      </c>
      <c r="AT3549" s="31">
        <v>462770.75390625</v>
      </c>
      <c r="AU3549" s="31">
        <v>423134.2490234375</v>
      </c>
      <c r="AV3549" s="31">
        <v>534947.267578125</v>
      </c>
      <c r="AW3549" s="31">
        <v>468903.029296875</v>
      </c>
      <c r="AX3549" s="31">
        <v>39581.0625</v>
      </c>
      <c r="AY3549" s="31">
        <v>25327.423828125</v>
      </c>
      <c r="AZ3549" s="31">
        <v>64908.486328125</v>
      </c>
    </row>
    <row r="3550" spans="1:52" ht="15" customHeight="1">
      <c r="A3550" s="29" t="s">
        <v>6253</v>
      </c>
      <c r="B3550" s="34">
        <v>35685</v>
      </c>
      <c r="C3550" s="28">
        <v>225</v>
      </c>
      <c r="D3550" s="28">
        <v>29</v>
      </c>
      <c r="E3550" s="28">
        <v>31</v>
      </c>
      <c r="F3550" s="29" t="s">
        <v>242</v>
      </c>
      <c r="G3550" s="29" t="s">
        <v>6119</v>
      </c>
      <c r="H3550" s="28">
        <v>760</v>
      </c>
      <c r="I3550" s="29" t="s">
        <v>5805</v>
      </c>
      <c r="J3550" s="33" t="s">
        <v>6252</v>
      </c>
      <c r="K3550" s="29" t="s">
        <v>178</v>
      </c>
      <c r="L3550" s="29" t="s">
        <v>6191</v>
      </c>
      <c r="M3550" s="29" t="s">
        <v>6251</v>
      </c>
      <c r="N3550" s="28">
        <v>461449.3</v>
      </c>
      <c r="O3550" s="28">
        <v>6207129</v>
      </c>
      <c r="P3550" s="29" t="s">
        <v>6190</v>
      </c>
      <c r="Q3550" s="32" t="s">
        <v>174</v>
      </c>
      <c r="R3550" s="19"/>
      <c r="S3550" s="19"/>
      <c r="T3550" s="19"/>
      <c r="U3550" s="19"/>
      <c r="V3550" s="19"/>
      <c r="W3550" s="19"/>
      <c r="X3550" s="19"/>
      <c r="Y3550" s="19"/>
      <c r="Z3550" s="19"/>
      <c r="AA3550" s="19"/>
      <c r="AB3550" s="19"/>
      <c r="AC3550" s="19"/>
      <c r="AD3550" s="19"/>
      <c r="AE3550" s="19"/>
      <c r="AF3550" s="19"/>
      <c r="AG3550" s="19"/>
      <c r="AH3550" s="19"/>
      <c r="AI3550" s="19"/>
      <c r="AJ3550" s="19"/>
      <c r="AK3550" s="19"/>
      <c r="AL3550" s="31">
        <v>108091</v>
      </c>
      <c r="AM3550" s="31">
        <v>530809</v>
      </c>
      <c r="AN3550" s="31">
        <v>467363</v>
      </c>
      <c r="AO3550" s="31">
        <v>518936</v>
      </c>
      <c r="AP3550" s="31">
        <v>417210.8515625</v>
      </c>
      <c r="AQ3550" s="31">
        <v>452835.751953125</v>
      </c>
      <c r="AR3550" s="31">
        <v>394060.2880859375</v>
      </c>
      <c r="AS3550" s="31">
        <v>468392.728515625</v>
      </c>
      <c r="AT3550" s="31">
        <v>462770.75390625</v>
      </c>
      <c r="AU3550" s="31">
        <v>423134.2490234375</v>
      </c>
      <c r="AV3550" s="31">
        <v>534947.267578125</v>
      </c>
      <c r="AW3550" s="31">
        <v>468903.029296875</v>
      </c>
      <c r="AX3550" s="31">
        <v>39581.0625</v>
      </c>
      <c r="AY3550" s="31">
        <v>25327.423828125</v>
      </c>
      <c r="AZ3550" s="31">
        <v>64908.486328125</v>
      </c>
    </row>
    <row r="3551" spans="1:52" ht="15" customHeight="1">
      <c r="A3551" s="29" t="s">
        <v>6250</v>
      </c>
      <c r="B3551" s="34">
        <v>35685</v>
      </c>
      <c r="C3551" s="28">
        <v>225</v>
      </c>
      <c r="D3551" s="28">
        <v>29</v>
      </c>
      <c r="E3551" s="28">
        <v>31</v>
      </c>
      <c r="F3551" s="29" t="s">
        <v>242</v>
      </c>
      <c r="G3551" s="29" t="s">
        <v>6119</v>
      </c>
      <c r="H3551" s="28">
        <v>760</v>
      </c>
      <c r="I3551" s="29" t="s">
        <v>5805</v>
      </c>
      <c r="J3551" s="33" t="s">
        <v>6249</v>
      </c>
      <c r="K3551" s="29" t="s">
        <v>178</v>
      </c>
      <c r="L3551" s="29" t="s">
        <v>6206</v>
      </c>
      <c r="M3551" s="29" t="s">
        <v>745</v>
      </c>
      <c r="N3551" s="28">
        <v>461921.1</v>
      </c>
      <c r="O3551" s="28">
        <v>6206707</v>
      </c>
      <c r="P3551" s="29" t="s">
        <v>6190</v>
      </c>
      <c r="Q3551" s="32" t="s">
        <v>174</v>
      </c>
      <c r="R3551" s="19"/>
      <c r="S3551" s="19"/>
      <c r="T3551" s="19"/>
      <c r="U3551" s="19"/>
      <c r="V3551" s="19"/>
      <c r="W3551" s="19"/>
      <c r="X3551" s="19"/>
      <c r="Y3551" s="19"/>
      <c r="Z3551" s="19"/>
      <c r="AA3551" s="19"/>
      <c r="AB3551" s="19"/>
      <c r="AC3551" s="19"/>
      <c r="AD3551" s="19"/>
      <c r="AE3551" s="19"/>
      <c r="AF3551" s="19"/>
      <c r="AG3551" s="19"/>
      <c r="AH3551" s="19"/>
      <c r="AI3551" s="19"/>
      <c r="AJ3551" s="19"/>
      <c r="AK3551" s="19"/>
      <c r="AL3551" s="31">
        <v>108091</v>
      </c>
      <c r="AM3551" s="31">
        <v>530809</v>
      </c>
      <c r="AN3551" s="31">
        <v>467363</v>
      </c>
      <c r="AO3551" s="31">
        <v>518936</v>
      </c>
      <c r="AP3551" s="31">
        <v>417210.8515625</v>
      </c>
      <c r="AQ3551" s="31">
        <v>452835.751953125</v>
      </c>
      <c r="AR3551" s="31">
        <v>394060.2880859375</v>
      </c>
      <c r="AS3551" s="31">
        <v>468392.728515625</v>
      </c>
      <c r="AT3551" s="31">
        <v>462770.75390625</v>
      </c>
      <c r="AU3551" s="31">
        <v>423134.2490234375</v>
      </c>
      <c r="AV3551" s="31">
        <v>534947.267578125</v>
      </c>
      <c r="AW3551" s="31">
        <v>468903.029296875</v>
      </c>
      <c r="AX3551" s="31">
        <v>39581.0625</v>
      </c>
      <c r="AY3551" s="31">
        <v>25327.423828125</v>
      </c>
      <c r="AZ3551" s="31">
        <v>64908.486328125</v>
      </c>
    </row>
    <row r="3552" spans="1:52" ht="15" customHeight="1">
      <c r="A3552" s="29" t="s">
        <v>6248</v>
      </c>
      <c r="B3552" s="34">
        <v>35685</v>
      </c>
      <c r="C3552" s="28">
        <v>225</v>
      </c>
      <c r="D3552" s="28">
        <v>29</v>
      </c>
      <c r="E3552" s="28">
        <v>31</v>
      </c>
      <c r="F3552" s="29" t="s">
        <v>242</v>
      </c>
      <c r="G3552" s="29" t="s">
        <v>6119</v>
      </c>
      <c r="H3552" s="28">
        <v>760</v>
      </c>
      <c r="I3552" s="29" t="s">
        <v>5805</v>
      </c>
      <c r="J3552" s="33" t="s">
        <v>6247</v>
      </c>
      <c r="K3552" s="29" t="s">
        <v>178</v>
      </c>
      <c r="L3552" s="29" t="s">
        <v>6191</v>
      </c>
      <c r="M3552" s="29" t="s">
        <v>2838</v>
      </c>
      <c r="N3552" s="28">
        <v>461123.9</v>
      </c>
      <c r="O3552" s="28">
        <v>6206603</v>
      </c>
      <c r="P3552" s="29" t="s">
        <v>6190</v>
      </c>
      <c r="Q3552" s="32" t="s">
        <v>174</v>
      </c>
      <c r="R3552" s="19"/>
      <c r="S3552" s="19"/>
      <c r="T3552" s="19"/>
      <c r="U3552" s="19"/>
      <c r="V3552" s="19"/>
      <c r="W3552" s="19"/>
      <c r="X3552" s="19"/>
      <c r="Y3552" s="19"/>
      <c r="Z3552" s="19"/>
      <c r="AA3552" s="19"/>
      <c r="AB3552" s="19"/>
      <c r="AC3552" s="19"/>
      <c r="AD3552" s="19"/>
      <c r="AE3552" s="19"/>
      <c r="AF3552" s="19"/>
      <c r="AG3552" s="19"/>
      <c r="AH3552" s="19"/>
      <c r="AI3552" s="19"/>
      <c r="AJ3552" s="19"/>
      <c r="AK3552" s="19"/>
      <c r="AL3552" s="31">
        <v>108091</v>
      </c>
      <c r="AM3552" s="31">
        <v>530809</v>
      </c>
      <c r="AN3552" s="31">
        <v>467363</v>
      </c>
      <c r="AO3552" s="31">
        <v>518936</v>
      </c>
      <c r="AP3552" s="31">
        <v>417210.8515625</v>
      </c>
      <c r="AQ3552" s="31">
        <v>452835.751953125</v>
      </c>
      <c r="AR3552" s="31">
        <v>394060.2880859375</v>
      </c>
      <c r="AS3552" s="31">
        <v>468392.728515625</v>
      </c>
      <c r="AT3552" s="31">
        <v>462770.75390625</v>
      </c>
      <c r="AU3552" s="31">
        <v>423134.2490234375</v>
      </c>
      <c r="AV3552" s="31">
        <v>534947.267578125</v>
      </c>
      <c r="AW3552" s="31">
        <v>468903.029296875</v>
      </c>
      <c r="AX3552" s="31">
        <v>39581.0625</v>
      </c>
      <c r="AY3552" s="31">
        <v>25327.423828125</v>
      </c>
      <c r="AZ3552" s="31">
        <v>64908.486328125</v>
      </c>
    </row>
    <row r="3553" spans="1:52" ht="15" customHeight="1">
      <c r="A3553" s="29" t="s">
        <v>6246</v>
      </c>
      <c r="B3553" s="34">
        <v>35685</v>
      </c>
      <c r="C3553" s="28">
        <v>225</v>
      </c>
      <c r="D3553" s="28">
        <v>29</v>
      </c>
      <c r="E3553" s="28">
        <v>31</v>
      </c>
      <c r="F3553" s="29" t="s">
        <v>242</v>
      </c>
      <c r="G3553" s="29" t="s">
        <v>6119</v>
      </c>
      <c r="H3553" s="28">
        <v>760</v>
      </c>
      <c r="I3553" s="29" t="s">
        <v>5805</v>
      </c>
      <c r="J3553" s="33" t="s">
        <v>6245</v>
      </c>
      <c r="K3553" s="29" t="s">
        <v>178</v>
      </c>
      <c r="L3553" s="29" t="s">
        <v>6191</v>
      </c>
      <c r="M3553" s="29" t="s">
        <v>2087</v>
      </c>
      <c r="N3553" s="28">
        <v>461599.3</v>
      </c>
      <c r="O3553" s="28">
        <v>6206450</v>
      </c>
      <c r="P3553" s="29" t="s">
        <v>6190</v>
      </c>
      <c r="Q3553" s="32" t="s">
        <v>174</v>
      </c>
      <c r="R3553" s="19"/>
      <c r="S3553" s="19"/>
      <c r="T3553" s="19"/>
      <c r="U3553" s="19"/>
      <c r="V3553" s="19"/>
      <c r="W3553" s="19"/>
      <c r="X3553" s="19"/>
      <c r="Y3553" s="19"/>
      <c r="Z3553" s="19"/>
      <c r="AA3553" s="19"/>
      <c r="AB3553" s="19"/>
      <c r="AC3553" s="19"/>
      <c r="AD3553" s="19"/>
      <c r="AE3553" s="19"/>
      <c r="AF3553" s="19"/>
      <c r="AG3553" s="19"/>
      <c r="AH3553" s="19"/>
      <c r="AI3553" s="19"/>
      <c r="AJ3553" s="19"/>
      <c r="AK3553" s="19"/>
      <c r="AL3553" s="31">
        <v>108091</v>
      </c>
      <c r="AM3553" s="31">
        <v>530809</v>
      </c>
      <c r="AN3553" s="31">
        <v>467363</v>
      </c>
      <c r="AO3553" s="31">
        <v>518936</v>
      </c>
      <c r="AP3553" s="31">
        <v>417210.8515625</v>
      </c>
      <c r="AQ3553" s="31">
        <v>452835.751953125</v>
      </c>
      <c r="AR3553" s="31">
        <v>394060.2880859375</v>
      </c>
      <c r="AS3553" s="31">
        <v>468392.728515625</v>
      </c>
      <c r="AT3553" s="31">
        <v>462770.75390625</v>
      </c>
      <c r="AU3553" s="31">
        <v>423134.2490234375</v>
      </c>
      <c r="AV3553" s="31">
        <v>534947.267578125</v>
      </c>
      <c r="AW3553" s="31">
        <v>468903.029296875</v>
      </c>
      <c r="AX3553" s="31">
        <v>39581.0625</v>
      </c>
      <c r="AY3553" s="31">
        <v>25327.423828125</v>
      </c>
      <c r="AZ3553" s="31">
        <v>64908.486328125</v>
      </c>
    </row>
    <row r="3554" spans="1:52" ht="15" customHeight="1">
      <c r="A3554" s="29" t="s">
        <v>6244</v>
      </c>
      <c r="B3554" s="34">
        <v>35685</v>
      </c>
      <c r="C3554" s="28">
        <v>225</v>
      </c>
      <c r="D3554" s="28">
        <v>29</v>
      </c>
      <c r="E3554" s="28">
        <v>31</v>
      </c>
      <c r="F3554" s="29" t="s">
        <v>242</v>
      </c>
      <c r="G3554" s="29" t="s">
        <v>6119</v>
      </c>
      <c r="H3554" s="28">
        <v>760</v>
      </c>
      <c r="I3554" s="29" t="s">
        <v>5805</v>
      </c>
      <c r="J3554" s="33" t="s">
        <v>6243</v>
      </c>
      <c r="K3554" s="29" t="s">
        <v>178</v>
      </c>
      <c r="L3554" s="29" t="s">
        <v>6191</v>
      </c>
      <c r="M3554" s="29" t="s">
        <v>6242</v>
      </c>
      <c r="N3554" s="28">
        <v>461756.6</v>
      </c>
      <c r="O3554" s="28">
        <v>6206310</v>
      </c>
      <c r="P3554" s="29" t="s">
        <v>6190</v>
      </c>
      <c r="Q3554" s="32" t="s">
        <v>174</v>
      </c>
      <c r="R3554" s="19"/>
      <c r="S3554" s="19"/>
      <c r="T3554" s="19"/>
      <c r="U3554" s="19"/>
      <c r="V3554" s="19"/>
      <c r="W3554" s="19"/>
      <c r="X3554" s="19"/>
      <c r="Y3554" s="19"/>
      <c r="Z3554" s="19"/>
      <c r="AA3554" s="19"/>
      <c r="AB3554" s="19"/>
      <c r="AC3554" s="19"/>
      <c r="AD3554" s="19"/>
      <c r="AE3554" s="19"/>
      <c r="AF3554" s="19"/>
      <c r="AG3554" s="19"/>
      <c r="AH3554" s="19"/>
      <c r="AI3554" s="19"/>
      <c r="AJ3554" s="19"/>
      <c r="AK3554" s="19"/>
      <c r="AL3554" s="31">
        <v>108091</v>
      </c>
      <c r="AM3554" s="31">
        <v>530809</v>
      </c>
      <c r="AN3554" s="31">
        <v>467363</v>
      </c>
      <c r="AO3554" s="31">
        <v>518936</v>
      </c>
      <c r="AP3554" s="31">
        <v>417210.8515625</v>
      </c>
      <c r="AQ3554" s="31">
        <v>452835.751953125</v>
      </c>
      <c r="AR3554" s="31">
        <v>394060.2880859375</v>
      </c>
      <c r="AS3554" s="31">
        <v>468392.728515625</v>
      </c>
      <c r="AT3554" s="31">
        <v>462770.75390625</v>
      </c>
      <c r="AU3554" s="31">
        <v>423134.2490234375</v>
      </c>
      <c r="AV3554" s="31">
        <v>534947.267578125</v>
      </c>
      <c r="AW3554" s="31">
        <v>468903.029296875</v>
      </c>
      <c r="AX3554" s="31">
        <v>39581.0625</v>
      </c>
      <c r="AY3554" s="31">
        <v>25327.423828125</v>
      </c>
      <c r="AZ3554" s="31">
        <v>64908.486328125</v>
      </c>
    </row>
    <row r="3555" spans="1:52" ht="15" customHeight="1">
      <c r="A3555" s="29" t="s">
        <v>6241</v>
      </c>
      <c r="B3555" s="34">
        <v>35685</v>
      </c>
      <c r="C3555" s="28">
        <v>225</v>
      </c>
      <c r="D3555" s="28">
        <v>29</v>
      </c>
      <c r="E3555" s="28">
        <v>31</v>
      </c>
      <c r="F3555" s="29" t="s">
        <v>242</v>
      </c>
      <c r="G3555" s="29" t="s">
        <v>6119</v>
      </c>
      <c r="H3555" s="28">
        <v>760</v>
      </c>
      <c r="I3555" s="29" t="s">
        <v>5805</v>
      </c>
      <c r="J3555" s="33" t="s">
        <v>6240</v>
      </c>
      <c r="K3555" s="29" t="s">
        <v>178</v>
      </c>
      <c r="L3555" s="29" t="s">
        <v>6200</v>
      </c>
      <c r="M3555" s="29" t="s">
        <v>2586</v>
      </c>
      <c r="N3555" s="28">
        <v>461273.9</v>
      </c>
      <c r="O3555" s="28">
        <v>6205924</v>
      </c>
      <c r="P3555" s="29" t="s">
        <v>6190</v>
      </c>
      <c r="Q3555" s="32" t="s">
        <v>174</v>
      </c>
      <c r="R3555" s="19"/>
      <c r="S3555" s="19"/>
      <c r="T3555" s="19"/>
      <c r="U3555" s="19"/>
      <c r="V3555" s="19"/>
      <c r="W3555" s="19"/>
      <c r="X3555" s="19"/>
      <c r="Y3555" s="19"/>
      <c r="Z3555" s="19"/>
      <c r="AA3555" s="19"/>
      <c r="AB3555" s="19"/>
      <c r="AC3555" s="19"/>
      <c r="AD3555" s="19"/>
      <c r="AE3555" s="19"/>
      <c r="AF3555" s="19"/>
      <c r="AG3555" s="19"/>
      <c r="AH3555" s="19"/>
      <c r="AI3555" s="19"/>
      <c r="AJ3555" s="19"/>
      <c r="AK3555" s="19"/>
      <c r="AL3555" s="31">
        <v>108091</v>
      </c>
      <c r="AM3555" s="31">
        <v>530809</v>
      </c>
      <c r="AN3555" s="31">
        <v>467363</v>
      </c>
      <c r="AO3555" s="31">
        <v>518936</v>
      </c>
      <c r="AP3555" s="31">
        <v>417210.8515625</v>
      </c>
      <c r="AQ3555" s="31">
        <v>452835.751953125</v>
      </c>
      <c r="AR3555" s="31">
        <v>394060.2880859375</v>
      </c>
      <c r="AS3555" s="31">
        <v>468392.728515625</v>
      </c>
      <c r="AT3555" s="31">
        <v>462770.75390625</v>
      </c>
      <c r="AU3555" s="31">
        <v>423134.2490234375</v>
      </c>
      <c r="AV3555" s="31">
        <v>534947.267578125</v>
      </c>
      <c r="AW3555" s="31">
        <v>468903.029296875</v>
      </c>
      <c r="AX3555" s="31">
        <v>39581.0625</v>
      </c>
      <c r="AY3555" s="31">
        <v>25327.423828125</v>
      </c>
      <c r="AZ3555" s="31">
        <v>64908.486328125</v>
      </c>
    </row>
    <row r="3556" spans="1:52" ht="15" customHeight="1">
      <c r="A3556" s="29" t="s">
        <v>6239</v>
      </c>
      <c r="B3556" s="34">
        <v>35685</v>
      </c>
      <c r="C3556" s="28">
        <v>225</v>
      </c>
      <c r="D3556" s="28">
        <v>29</v>
      </c>
      <c r="E3556" s="28">
        <v>31</v>
      </c>
      <c r="F3556" s="29" t="s">
        <v>242</v>
      </c>
      <c r="G3556" s="29" t="s">
        <v>6119</v>
      </c>
      <c r="H3556" s="28">
        <v>760</v>
      </c>
      <c r="I3556" s="29" t="s">
        <v>5805</v>
      </c>
      <c r="J3556" s="33" t="s">
        <v>6238</v>
      </c>
      <c r="K3556" s="29" t="s">
        <v>178</v>
      </c>
      <c r="L3556" s="29" t="s">
        <v>6200</v>
      </c>
      <c r="M3556" s="29" t="s">
        <v>1446</v>
      </c>
      <c r="N3556" s="28">
        <v>460966.7</v>
      </c>
      <c r="O3556" s="28">
        <v>6206743</v>
      </c>
      <c r="P3556" s="29" t="s">
        <v>6190</v>
      </c>
      <c r="Q3556" s="32" t="s">
        <v>174</v>
      </c>
      <c r="R3556" s="19"/>
      <c r="S3556" s="19"/>
      <c r="T3556" s="19"/>
      <c r="U3556" s="19"/>
      <c r="V3556" s="19"/>
      <c r="W3556" s="19"/>
      <c r="X3556" s="19"/>
      <c r="Y3556" s="19"/>
      <c r="Z3556" s="19"/>
      <c r="AA3556" s="19"/>
      <c r="AB3556" s="19"/>
      <c r="AC3556" s="19"/>
      <c r="AD3556" s="19"/>
      <c r="AE3556" s="19"/>
      <c r="AF3556" s="19"/>
      <c r="AG3556" s="19"/>
      <c r="AH3556" s="19"/>
      <c r="AI3556" s="19"/>
      <c r="AJ3556" s="19"/>
      <c r="AK3556" s="19"/>
      <c r="AL3556" s="31">
        <v>108091</v>
      </c>
      <c r="AM3556" s="31">
        <v>530809</v>
      </c>
      <c r="AN3556" s="31">
        <v>467363</v>
      </c>
      <c r="AO3556" s="31">
        <v>518936</v>
      </c>
      <c r="AP3556" s="31">
        <v>417210.8515625</v>
      </c>
      <c r="AQ3556" s="31">
        <v>452835.751953125</v>
      </c>
      <c r="AR3556" s="31">
        <v>394060.2880859375</v>
      </c>
      <c r="AS3556" s="31">
        <v>468392.728515625</v>
      </c>
      <c r="AT3556" s="31">
        <v>462770.75390625</v>
      </c>
      <c r="AU3556" s="31">
        <v>423134.2490234375</v>
      </c>
      <c r="AV3556" s="31">
        <v>534947.267578125</v>
      </c>
      <c r="AW3556" s="31">
        <v>468903.029296875</v>
      </c>
      <c r="AX3556" s="31">
        <v>39581.0625</v>
      </c>
      <c r="AY3556" s="31">
        <v>25327.423828125</v>
      </c>
      <c r="AZ3556" s="31">
        <v>64908.486328125</v>
      </c>
    </row>
    <row r="3557" spans="1:52" ht="15" customHeight="1">
      <c r="A3557" s="29" t="s">
        <v>6237</v>
      </c>
      <c r="B3557" s="34">
        <v>35685</v>
      </c>
      <c r="C3557" s="28">
        <v>225</v>
      </c>
      <c r="D3557" s="28">
        <v>29</v>
      </c>
      <c r="E3557" s="28">
        <v>29.6</v>
      </c>
      <c r="F3557" s="29" t="s">
        <v>242</v>
      </c>
      <c r="G3557" s="29" t="s">
        <v>6119</v>
      </c>
      <c r="H3557" s="28">
        <v>760</v>
      </c>
      <c r="I3557" s="29" t="s">
        <v>5805</v>
      </c>
      <c r="J3557" s="33" t="s">
        <v>6236</v>
      </c>
      <c r="K3557" s="29" t="s">
        <v>178</v>
      </c>
      <c r="L3557" s="29" t="s">
        <v>6191</v>
      </c>
      <c r="M3557" s="29" t="s">
        <v>6235</v>
      </c>
      <c r="N3557" s="28">
        <v>461602.9</v>
      </c>
      <c r="O3557" s="28">
        <v>6206719</v>
      </c>
      <c r="P3557" s="29" t="s">
        <v>6190</v>
      </c>
      <c r="Q3557" s="32" t="s">
        <v>174</v>
      </c>
      <c r="R3557" s="19"/>
      <c r="S3557" s="19"/>
      <c r="T3557" s="19"/>
      <c r="U3557" s="19"/>
      <c r="V3557" s="19"/>
      <c r="W3557" s="19"/>
      <c r="X3557" s="19"/>
      <c r="Y3557" s="19"/>
      <c r="Z3557" s="19"/>
      <c r="AA3557" s="19"/>
      <c r="AB3557" s="19"/>
      <c r="AC3557" s="19"/>
      <c r="AD3557" s="19"/>
      <c r="AE3557" s="19"/>
      <c r="AF3557" s="19"/>
      <c r="AG3557" s="19"/>
      <c r="AH3557" s="19"/>
      <c r="AI3557" s="19"/>
      <c r="AJ3557" s="19"/>
      <c r="AK3557" s="19"/>
      <c r="AL3557" s="31">
        <v>108091</v>
      </c>
      <c r="AM3557" s="31">
        <v>530809</v>
      </c>
      <c r="AN3557" s="31">
        <v>467363</v>
      </c>
      <c r="AO3557" s="31">
        <v>518936</v>
      </c>
      <c r="AP3557" s="31">
        <v>417210.8515625</v>
      </c>
      <c r="AQ3557" s="31">
        <v>452835.751953125</v>
      </c>
      <c r="AR3557" s="31">
        <v>394060.2880859375</v>
      </c>
      <c r="AS3557" s="31">
        <v>468392.728515625</v>
      </c>
      <c r="AT3557" s="31">
        <v>462770.75390625</v>
      </c>
      <c r="AU3557" s="31">
        <v>423134.2490234375</v>
      </c>
      <c r="AV3557" s="31">
        <v>534947.267578125</v>
      </c>
      <c r="AW3557" s="31">
        <v>468903.029296875</v>
      </c>
      <c r="AX3557" s="31">
        <v>39581.0625</v>
      </c>
      <c r="AY3557" s="31">
        <v>25327.423828125</v>
      </c>
      <c r="AZ3557" s="31">
        <v>64908.486328125</v>
      </c>
    </row>
    <row r="3558" spans="1:52" ht="15" customHeight="1">
      <c r="A3558" s="29" t="s">
        <v>6234</v>
      </c>
      <c r="B3558" s="34">
        <v>35685</v>
      </c>
      <c r="C3558" s="28">
        <v>225</v>
      </c>
      <c r="D3558" s="28">
        <v>29</v>
      </c>
      <c r="E3558" s="28">
        <v>29.6</v>
      </c>
      <c r="F3558" s="29" t="s">
        <v>242</v>
      </c>
      <c r="G3558" s="29" t="s">
        <v>6119</v>
      </c>
      <c r="H3558" s="28">
        <v>760</v>
      </c>
      <c r="I3558" s="29" t="s">
        <v>5805</v>
      </c>
      <c r="J3558" s="33" t="s">
        <v>6233</v>
      </c>
      <c r="K3558" s="29" t="s">
        <v>178</v>
      </c>
      <c r="L3558" s="29" t="s">
        <v>6191</v>
      </c>
      <c r="M3558" s="29" t="s">
        <v>6232</v>
      </c>
      <c r="N3558" s="28">
        <v>461763.8</v>
      </c>
      <c r="O3558" s="28">
        <v>6206848</v>
      </c>
      <c r="P3558" s="29" t="s">
        <v>6190</v>
      </c>
      <c r="Q3558" s="32" t="s">
        <v>174</v>
      </c>
      <c r="R3558" s="19"/>
      <c r="S3558" s="19"/>
      <c r="T3558" s="19"/>
      <c r="U3558" s="19"/>
      <c r="V3558" s="19"/>
      <c r="W3558" s="19"/>
      <c r="X3558" s="19"/>
      <c r="Y3558" s="19"/>
      <c r="Z3558" s="19"/>
      <c r="AA3558" s="19"/>
      <c r="AB3558" s="19"/>
      <c r="AC3558" s="19"/>
      <c r="AD3558" s="19"/>
      <c r="AE3558" s="19"/>
      <c r="AF3558" s="19"/>
      <c r="AG3558" s="19"/>
      <c r="AH3558" s="19"/>
      <c r="AI3558" s="19"/>
      <c r="AJ3558" s="19"/>
      <c r="AK3558" s="19"/>
      <c r="AL3558" s="31">
        <v>108091</v>
      </c>
      <c r="AM3558" s="31">
        <v>530809</v>
      </c>
      <c r="AN3558" s="31">
        <v>467363</v>
      </c>
      <c r="AO3558" s="31">
        <v>518936</v>
      </c>
      <c r="AP3558" s="31">
        <v>417210.8515625</v>
      </c>
      <c r="AQ3558" s="31">
        <v>452835.751953125</v>
      </c>
      <c r="AR3558" s="31">
        <v>394060.2880859375</v>
      </c>
      <c r="AS3558" s="31">
        <v>468392.728515625</v>
      </c>
      <c r="AT3558" s="31">
        <v>462770.75390625</v>
      </c>
      <c r="AU3558" s="31">
        <v>423134.2490234375</v>
      </c>
      <c r="AV3558" s="31">
        <v>534947.267578125</v>
      </c>
      <c r="AW3558" s="31">
        <v>468903.029296875</v>
      </c>
      <c r="AX3558" s="31">
        <v>39581.0625</v>
      </c>
      <c r="AY3558" s="31">
        <v>25327.423828125</v>
      </c>
      <c r="AZ3558" s="31">
        <v>64908.486328125</v>
      </c>
    </row>
    <row r="3559" spans="1:52" ht="15" customHeight="1">
      <c r="A3559" s="29" t="s">
        <v>6231</v>
      </c>
      <c r="B3559" s="34">
        <v>35685</v>
      </c>
      <c r="C3559" s="28">
        <v>225</v>
      </c>
      <c r="D3559" s="28">
        <v>29</v>
      </c>
      <c r="E3559" s="28">
        <v>29.6</v>
      </c>
      <c r="F3559" s="29" t="s">
        <v>242</v>
      </c>
      <c r="G3559" s="29" t="s">
        <v>6119</v>
      </c>
      <c r="H3559" s="28">
        <v>760</v>
      </c>
      <c r="I3559" s="29" t="s">
        <v>5805</v>
      </c>
      <c r="J3559" s="33" t="s">
        <v>6230</v>
      </c>
      <c r="K3559" s="29" t="s">
        <v>178</v>
      </c>
      <c r="L3559" s="29" t="s">
        <v>6191</v>
      </c>
      <c r="M3559" s="29" t="s">
        <v>6229</v>
      </c>
      <c r="N3559" s="28">
        <v>462074.7</v>
      </c>
      <c r="O3559" s="28">
        <v>6206298</v>
      </c>
      <c r="P3559" s="29" t="s">
        <v>6190</v>
      </c>
      <c r="Q3559" s="32" t="s">
        <v>174</v>
      </c>
      <c r="R3559" s="19"/>
      <c r="S3559" s="19"/>
      <c r="T3559" s="19"/>
      <c r="U3559" s="19"/>
      <c r="V3559" s="19"/>
      <c r="W3559" s="19"/>
      <c r="X3559" s="19"/>
      <c r="Y3559" s="19"/>
      <c r="Z3559" s="19"/>
      <c r="AA3559" s="19"/>
      <c r="AB3559" s="19"/>
      <c r="AC3559" s="19"/>
      <c r="AD3559" s="19"/>
      <c r="AE3559" s="19"/>
      <c r="AF3559" s="19"/>
      <c r="AG3559" s="19"/>
      <c r="AH3559" s="19"/>
      <c r="AI3559" s="19"/>
      <c r="AJ3559" s="19"/>
      <c r="AK3559" s="19"/>
      <c r="AL3559" s="31">
        <v>108091</v>
      </c>
      <c r="AM3559" s="31">
        <v>530809</v>
      </c>
      <c r="AN3559" s="31">
        <v>467363</v>
      </c>
      <c r="AO3559" s="31">
        <v>518936</v>
      </c>
      <c r="AP3559" s="31">
        <v>417210.8515625</v>
      </c>
      <c r="AQ3559" s="31">
        <v>452835.751953125</v>
      </c>
      <c r="AR3559" s="31">
        <v>394060.2880859375</v>
      </c>
      <c r="AS3559" s="31">
        <v>468392.728515625</v>
      </c>
      <c r="AT3559" s="31">
        <v>462770.75390625</v>
      </c>
      <c r="AU3559" s="31">
        <v>423134.2490234375</v>
      </c>
      <c r="AV3559" s="31">
        <v>534947.267578125</v>
      </c>
      <c r="AW3559" s="31">
        <v>468903.029296875</v>
      </c>
      <c r="AX3559" s="31">
        <v>39581.0625</v>
      </c>
      <c r="AY3559" s="31">
        <v>25327.423828125</v>
      </c>
      <c r="AZ3559" s="31">
        <v>64908.486328125</v>
      </c>
    </row>
    <row r="3560" spans="1:52" ht="15" customHeight="1">
      <c r="A3560" s="29" t="s">
        <v>6228</v>
      </c>
      <c r="B3560" s="34">
        <v>35685</v>
      </c>
      <c r="C3560" s="28">
        <v>225</v>
      </c>
      <c r="D3560" s="28">
        <v>29</v>
      </c>
      <c r="E3560" s="28">
        <v>29.6</v>
      </c>
      <c r="F3560" s="29" t="s">
        <v>242</v>
      </c>
      <c r="G3560" s="29" t="s">
        <v>6119</v>
      </c>
      <c r="H3560" s="28">
        <v>760</v>
      </c>
      <c r="I3560" s="29" t="s">
        <v>5805</v>
      </c>
      <c r="J3560" s="33" t="s">
        <v>6227</v>
      </c>
      <c r="K3560" s="29" t="s">
        <v>178</v>
      </c>
      <c r="L3560" s="29" t="s">
        <v>6191</v>
      </c>
      <c r="M3560" s="29" t="s">
        <v>843</v>
      </c>
      <c r="N3560" s="28">
        <v>461442.1</v>
      </c>
      <c r="O3560" s="28">
        <v>6206591</v>
      </c>
      <c r="P3560" s="29" t="s">
        <v>6190</v>
      </c>
      <c r="Q3560" s="32" t="s">
        <v>174</v>
      </c>
      <c r="R3560" s="19"/>
      <c r="S3560" s="19"/>
      <c r="T3560" s="19"/>
      <c r="U3560" s="19"/>
      <c r="V3560" s="19"/>
      <c r="W3560" s="19"/>
      <c r="X3560" s="19"/>
      <c r="Y3560" s="19"/>
      <c r="Z3560" s="19"/>
      <c r="AA3560" s="19"/>
      <c r="AB3560" s="19"/>
      <c r="AC3560" s="19"/>
      <c r="AD3560" s="19"/>
      <c r="AE3560" s="19"/>
      <c r="AF3560" s="19"/>
      <c r="AG3560" s="19"/>
      <c r="AH3560" s="19"/>
      <c r="AI3560" s="19"/>
      <c r="AJ3560" s="19"/>
      <c r="AK3560" s="19"/>
      <c r="AL3560" s="31">
        <v>108091</v>
      </c>
      <c r="AM3560" s="31">
        <v>530809</v>
      </c>
      <c r="AN3560" s="31">
        <v>467363</v>
      </c>
      <c r="AO3560" s="31">
        <v>518936</v>
      </c>
      <c r="AP3560" s="31">
        <v>417210.8515625</v>
      </c>
      <c r="AQ3560" s="31">
        <v>452835.751953125</v>
      </c>
      <c r="AR3560" s="31">
        <v>394060.2880859375</v>
      </c>
      <c r="AS3560" s="31">
        <v>468392.728515625</v>
      </c>
      <c r="AT3560" s="31">
        <v>462770.75390625</v>
      </c>
      <c r="AU3560" s="31">
        <v>423134.2490234375</v>
      </c>
      <c r="AV3560" s="31">
        <v>534947.267578125</v>
      </c>
      <c r="AW3560" s="31">
        <v>468903.029296875</v>
      </c>
      <c r="AX3560" s="31">
        <v>39581.0625</v>
      </c>
      <c r="AY3560" s="31">
        <v>25327.423828125</v>
      </c>
      <c r="AZ3560" s="31">
        <v>64908.486328125</v>
      </c>
    </row>
    <row r="3561" spans="1:52" ht="15" customHeight="1">
      <c r="A3561" s="29" t="s">
        <v>6226</v>
      </c>
      <c r="B3561" s="34">
        <v>35685</v>
      </c>
      <c r="C3561" s="28">
        <v>225</v>
      </c>
      <c r="D3561" s="28">
        <v>29</v>
      </c>
      <c r="E3561" s="28">
        <v>29.6</v>
      </c>
      <c r="F3561" s="29" t="s">
        <v>242</v>
      </c>
      <c r="G3561" s="29" t="s">
        <v>6119</v>
      </c>
      <c r="H3561" s="28">
        <v>760</v>
      </c>
      <c r="I3561" s="29" t="s">
        <v>5805</v>
      </c>
      <c r="J3561" s="33" t="s">
        <v>6225</v>
      </c>
      <c r="K3561" s="29" t="s">
        <v>178</v>
      </c>
      <c r="L3561" s="29" t="s">
        <v>6191</v>
      </c>
      <c r="M3561" s="29" t="s">
        <v>1405</v>
      </c>
      <c r="N3561" s="28">
        <v>461434.8</v>
      </c>
      <c r="O3561" s="28">
        <v>6206053</v>
      </c>
      <c r="P3561" s="29" t="s">
        <v>6190</v>
      </c>
      <c r="Q3561" s="32" t="s">
        <v>174</v>
      </c>
      <c r="R3561" s="19"/>
      <c r="S3561" s="19"/>
      <c r="T3561" s="19"/>
      <c r="U3561" s="19"/>
      <c r="V3561" s="19"/>
      <c r="W3561" s="19"/>
      <c r="X3561" s="19"/>
      <c r="Y3561" s="19"/>
      <c r="Z3561" s="19"/>
      <c r="AA3561" s="19"/>
      <c r="AB3561" s="19"/>
      <c r="AC3561" s="19"/>
      <c r="AD3561" s="19"/>
      <c r="AE3561" s="19"/>
      <c r="AF3561" s="19"/>
      <c r="AG3561" s="19"/>
      <c r="AH3561" s="19"/>
      <c r="AI3561" s="19"/>
      <c r="AJ3561" s="19"/>
      <c r="AK3561" s="19"/>
      <c r="AL3561" s="31">
        <v>108091</v>
      </c>
      <c r="AM3561" s="31">
        <v>530809</v>
      </c>
      <c r="AN3561" s="31">
        <v>467363</v>
      </c>
      <c r="AO3561" s="31">
        <v>518936</v>
      </c>
      <c r="AP3561" s="31">
        <v>417210.8515625</v>
      </c>
      <c r="AQ3561" s="31">
        <v>452835.751953125</v>
      </c>
      <c r="AR3561" s="31">
        <v>394060.2880859375</v>
      </c>
      <c r="AS3561" s="31">
        <v>468392.728515625</v>
      </c>
      <c r="AT3561" s="31">
        <v>462770.75390625</v>
      </c>
      <c r="AU3561" s="31">
        <v>423134.2490234375</v>
      </c>
      <c r="AV3561" s="31">
        <v>534947.267578125</v>
      </c>
      <c r="AW3561" s="31">
        <v>468903.029296875</v>
      </c>
      <c r="AX3561" s="31">
        <v>39581.0625</v>
      </c>
      <c r="AY3561" s="31">
        <v>25327.423828125</v>
      </c>
      <c r="AZ3561" s="31">
        <v>64908.486328125</v>
      </c>
    </row>
    <row r="3562" spans="1:52" ht="15" customHeight="1">
      <c r="A3562" s="29" t="s">
        <v>6224</v>
      </c>
      <c r="B3562" s="34">
        <v>35685</v>
      </c>
      <c r="C3562" s="28">
        <v>225</v>
      </c>
      <c r="D3562" s="28">
        <v>29</v>
      </c>
      <c r="E3562" s="28">
        <v>29.6</v>
      </c>
      <c r="F3562" s="29" t="s">
        <v>242</v>
      </c>
      <c r="G3562" s="29" t="s">
        <v>6119</v>
      </c>
      <c r="H3562" s="28">
        <v>760</v>
      </c>
      <c r="I3562" s="29" t="s">
        <v>5805</v>
      </c>
      <c r="J3562" s="33" t="s">
        <v>6223</v>
      </c>
      <c r="K3562" s="29" t="s">
        <v>178</v>
      </c>
      <c r="L3562" s="29" t="s">
        <v>6200</v>
      </c>
      <c r="M3562" s="29" t="s">
        <v>1411</v>
      </c>
      <c r="N3562" s="28">
        <v>460963</v>
      </c>
      <c r="O3562" s="28">
        <v>6206474</v>
      </c>
      <c r="P3562" s="29" t="s">
        <v>6190</v>
      </c>
      <c r="Q3562" s="32" t="s">
        <v>174</v>
      </c>
      <c r="R3562" s="19"/>
      <c r="S3562" s="19"/>
      <c r="T3562" s="19"/>
      <c r="U3562" s="19"/>
      <c r="V3562" s="19"/>
      <c r="W3562" s="19"/>
      <c r="X3562" s="19"/>
      <c r="Y3562" s="19"/>
      <c r="Z3562" s="19"/>
      <c r="AA3562" s="19"/>
      <c r="AB3562" s="19"/>
      <c r="AC3562" s="19"/>
      <c r="AD3562" s="19"/>
      <c r="AE3562" s="19"/>
      <c r="AF3562" s="19"/>
      <c r="AG3562" s="19"/>
      <c r="AH3562" s="19"/>
      <c r="AI3562" s="19"/>
      <c r="AJ3562" s="19"/>
      <c r="AK3562" s="19"/>
      <c r="AL3562" s="31">
        <v>108091</v>
      </c>
      <c r="AM3562" s="31">
        <v>530809</v>
      </c>
      <c r="AN3562" s="31">
        <v>467363</v>
      </c>
      <c r="AO3562" s="31">
        <v>518936</v>
      </c>
      <c r="AP3562" s="31">
        <v>417210.8515625</v>
      </c>
      <c r="AQ3562" s="31">
        <v>452835.751953125</v>
      </c>
      <c r="AR3562" s="31">
        <v>394060.2880859375</v>
      </c>
      <c r="AS3562" s="31">
        <v>468392.728515625</v>
      </c>
      <c r="AT3562" s="31">
        <v>462770.75390625</v>
      </c>
      <c r="AU3562" s="31">
        <v>423134.2490234375</v>
      </c>
      <c r="AV3562" s="31">
        <v>534947.267578125</v>
      </c>
      <c r="AW3562" s="31">
        <v>468903.029296875</v>
      </c>
      <c r="AX3562" s="31">
        <v>39581.0625</v>
      </c>
      <c r="AY3562" s="31">
        <v>25327.423828125</v>
      </c>
      <c r="AZ3562" s="31">
        <v>64908.486328125</v>
      </c>
    </row>
    <row r="3563" spans="1:52" ht="15" customHeight="1">
      <c r="A3563" s="29" t="s">
        <v>6222</v>
      </c>
      <c r="B3563" s="34">
        <v>35685</v>
      </c>
      <c r="C3563" s="28">
        <v>225</v>
      </c>
      <c r="D3563" s="28">
        <v>29</v>
      </c>
      <c r="E3563" s="28">
        <v>29.6</v>
      </c>
      <c r="F3563" s="29" t="s">
        <v>242</v>
      </c>
      <c r="G3563" s="29" t="s">
        <v>6119</v>
      </c>
      <c r="H3563" s="28">
        <v>760</v>
      </c>
      <c r="I3563" s="29" t="s">
        <v>5805</v>
      </c>
      <c r="J3563" s="33" t="s">
        <v>6221</v>
      </c>
      <c r="K3563" s="29" t="s">
        <v>178</v>
      </c>
      <c r="L3563" s="29" t="s">
        <v>6200</v>
      </c>
      <c r="M3563" s="29" t="s">
        <v>6220</v>
      </c>
      <c r="N3563" s="28">
        <v>461438.4</v>
      </c>
      <c r="O3563" s="28">
        <v>6206322</v>
      </c>
      <c r="P3563" s="29" t="s">
        <v>6190</v>
      </c>
      <c r="Q3563" s="32" t="s">
        <v>174</v>
      </c>
      <c r="R3563" s="19"/>
      <c r="S3563" s="19"/>
      <c r="T3563" s="19"/>
      <c r="U3563" s="19"/>
      <c r="V3563" s="19"/>
      <c r="W3563" s="19"/>
      <c r="X3563" s="19"/>
      <c r="Y3563" s="19"/>
      <c r="Z3563" s="19"/>
      <c r="AA3563" s="19"/>
      <c r="AB3563" s="19"/>
      <c r="AC3563" s="19"/>
      <c r="AD3563" s="19"/>
      <c r="AE3563" s="19"/>
      <c r="AF3563" s="19"/>
      <c r="AG3563" s="19"/>
      <c r="AH3563" s="19"/>
      <c r="AI3563" s="19"/>
      <c r="AJ3563" s="19"/>
      <c r="AK3563" s="19"/>
      <c r="AL3563" s="31">
        <v>108091</v>
      </c>
      <c r="AM3563" s="31">
        <v>530809</v>
      </c>
      <c r="AN3563" s="31">
        <v>467363</v>
      </c>
      <c r="AO3563" s="31">
        <v>518936</v>
      </c>
      <c r="AP3563" s="31">
        <v>417210.8515625</v>
      </c>
      <c r="AQ3563" s="31">
        <v>452835.751953125</v>
      </c>
      <c r="AR3563" s="31">
        <v>394060.2880859375</v>
      </c>
      <c r="AS3563" s="31">
        <v>468392.728515625</v>
      </c>
      <c r="AT3563" s="31">
        <v>462770.75390625</v>
      </c>
      <c r="AU3563" s="31">
        <v>423134.2490234375</v>
      </c>
      <c r="AV3563" s="31">
        <v>534947.267578125</v>
      </c>
      <c r="AW3563" s="31">
        <v>468903.029296875</v>
      </c>
      <c r="AX3563" s="31">
        <v>39581.0625</v>
      </c>
      <c r="AY3563" s="31">
        <v>25327.423828125</v>
      </c>
      <c r="AZ3563" s="31">
        <v>64908.486328125</v>
      </c>
    </row>
    <row r="3564" spans="1:52" ht="15" customHeight="1">
      <c r="A3564" s="29" t="s">
        <v>6219</v>
      </c>
      <c r="B3564" s="34">
        <v>35685</v>
      </c>
      <c r="C3564" s="28">
        <v>225</v>
      </c>
      <c r="D3564" s="28">
        <v>29</v>
      </c>
      <c r="E3564" s="28">
        <v>29.6</v>
      </c>
      <c r="F3564" s="29" t="s">
        <v>242</v>
      </c>
      <c r="G3564" s="29" t="s">
        <v>6119</v>
      </c>
      <c r="H3564" s="28">
        <v>760</v>
      </c>
      <c r="I3564" s="29" t="s">
        <v>5805</v>
      </c>
      <c r="J3564" s="33" t="s">
        <v>6218</v>
      </c>
      <c r="K3564" s="29" t="s">
        <v>178</v>
      </c>
      <c r="L3564" s="29" t="s">
        <v>6200</v>
      </c>
      <c r="M3564" s="29" t="s">
        <v>2636</v>
      </c>
      <c r="N3564" s="28">
        <v>461431.1</v>
      </c>
      <c r="O3564" s="28">
        <v>6205784</v>
      </c>
      <c r="P3564" s="29" t="s">
        <v>6190</v>
      </c>
      <c r="Q3564" s="32" t="s">
        <v>174</v>
      </c>
      <c r="R3564" s="19"/>
      <c r="S3564" s="19"/>
      <c r="T3564" s="19"/>
      <c r="U3564" s="19"/>
      <c r="V3564" s="19"/>
      <c r="W3564" s="19"/>
      <c r="X3564" s="19"/>
      <c r="Y3564" s="19"/>
      <c r="Z3564" s="19"/>
      <c r="AA3564" s="19"/>
      <c r="AB3564" s="19"/>
      <c r="AC3564" s="19"/>
      <c r="AD3564" s="19"/>
      <c r="AE3564" s="19"/>
      <c r="AF3564" s="19"/>
      <c r="AG3564" s="19"/>
      <c r="AH3564" s="19"/>
      <c r="AI3564" s="19"/>
      <c r="AJ3564" s="19"/>
      <c r="AK3564" s="19"/>
      <c r="AL3564" s="31">
        <v>108091</v>
      </c>
      <c r="AM3564" s="31">
        <v>530809</v>
      </c>
      <c r="AN3564" s="31">
        <v>467363</v>
      </c>
      <c r="AO3564" s="31">
        <v>518936</v>
      </c>
      <c r="AP3564" s="31">
        <v>417210.8515625</v>
      </c>
      <c r="AQ3564" s="31">
        <v>452835.751953125</v>
      </c>
      <c r="AR3564" s="31">
        <v>394060.2880859375</v>
      </c>
      <c r="AS3564" s="31">
        <v>468392.728515625</v>
      </c>
      <c r="AT3564" s="31">
        <v>462770.75390625</v>
      </c>
      <c r="AU3564" s="31">
        <v>423134.2490234375</v>
      </c>
      <c r="AV3564" s="31">
        <v>534947.267578125</v>
      </c>
      <c r="AW3564" s="31">
        <v>468903.029296875</v>
      </c>
      <c r="AX3564" s="31">
        <v>39581.0625</v>
      </c>
      <c r="AY3564" s="31">
        <v>25327.423828125</v>
      </c>
      <c r="AZ3564" s="31">
        <v>64908.486328125</v>
      </c>
    </row>
    <row r="3565" spans="1:52" ht="15" customHeight="1">
      <c r="A3565" s="29" t="s">
        <v>6217</v>
      </c>
      <c r="B3565" s="34">
        <v>35685</v>
      </c>
      <c r="C3565" s="28">
        <v>225</v>
      </c>
      <c r="D3565" s="28">
        <v>29</v>
      </c>
      <c r="E3565" s="28">
        <v>29.6</v>
      </c>
      <c r="F3565" s="29" t="s">
        <v>242</v>
      </c>
      <c r="G3565" s="29" t="s">
        <v>6119</v>
      </c>
      <c r="H3565" s="28">
        <v>760</v>
      </c>
      <c r="I3565" s="29" t="s">
        <v>5805</v>
      </c>
      <c r="J3565" s="33" t="s">
        <v>6216</v>
      </c>
      <c r="K3565" s="29" t="s">
        <v>178</v>
      </c>
      <c r="L3565" s="29" t="s">
        <v>6200</v>
      </c>
      <c r="M3565" s="29" t="s">
        <v>1338</v>
      </c>
      <c r="N3565" s="28">
        <v>461120.3</v>
      </c>
      <c r="O3565" s="28">
        <v>6206334</v>
      </c>
      <c r="P3565" s="29" t="s">
        <v>6190</v>
      </c>
      <c r="Q3565" s="32" t="s">
        <v>174</v>
      </c>
      <c r="R3565" s="19"/>
      <c r="S3565" s="19"/>
      <c r="T3565" s="19"/>
      <c r="U3565" s="19"/>
      <c r="V3565" s="19"/>
      <c r="W3565" s="19"/>
      <c r="X3565" s="19"/>
      <c r="Y3565" s="19"/>
      <c r="Z3565" s="19"/>
      <c r="AA3565" s="19"/>
      <c r="AB3565" s="19"/>
      <c r="AC3565" s="19"/>
      <c r="AD3565" s="19"/>
      <c r="AE3565" s="19"/>
      <c r="AF3565" s="19"/>
      <c r="AG3565" s="19"/>
      <c r="AH3565" s="19"/>
      <c r="AI3565" s="19"/>
      <c r="AJ3565" s="19"/>
      <c r="AK3565" s="19"/>
      <c r="AL3565" s="31">
        <v>108091</v>
      </c>
      <c r="AM3565" s="31">
        <v>530809</v>
      </c>
      <c r="AN3565" s="31">
        <v>467363</v>
      </c>
      <c r="AO3565" s="31">
        <v>518936</v>
      </c>
      <c r="AP3565" s="31">
        <v>417210.8515625</v>
      </c>
      <c r="AQ3565" s="31">
        <v>452835.751953125</v>
      </c>
      <c r="AR3565" s="31">
        <v>394060.2880859375</v>
      </c>
      <c r="AS3565" s="31">
        <v>468392.728515625</v>
      </c>
      <c r="AT3565" s="31">
        <v>462770.75390625</v>
      </c>
      <c r="AU3565" s="31">
        <v>423134.2490234375</v>
      </c>
      <c r="AV3565" s="31">
        <v>534947.267578125</v>
      </c>
      <c r="AW3565" s="31">
        <v>468903.029296875</v>
      </c>
      <c r="AX3565" s="31">
        <v>39581.0625</v>
      </c>
      <c r="AY3565" s="31">
        <v>25327.423828125</v>
      </c>
      <c r="AZ3565" s="31">
        <v>64908.486328125</v>
      </c>
    </row>
    <row r="3566" spans="1:52" ht="15" customHeight="1">
      <c r="A3566" s="29" t="s">
        <v>6215</v>
      </c>
      <c r="B3566" s="34">
        <v>35752</v>
      </c>
      <c r="C3566" s="28">
        <v>225</v>
      </c>
      <c r="D3566" s="28">
        <v>29</v>
      </c>
      <c r="E3566" s="28">
        <v>29.6</v>
      </c>
      <c r="F3566" s="29" t="s">
        <v>242</v>
      </c>
      <c r="G3566" s="29" t="s">
        <v>6119</v>
      </c>
      <c r="H3566" s="28">
        <v>760</v>
      </c>
      <c r="I3566" s="29" t="s">
        <v>5805</v>
      </c>
      <c r="J3566" s="33" t="s">
        <v>6214</v>
      </c>
      <c r="K3566" s="29" t="s">
        <v>178</v>
      </c>
      <c r="L3566" s="29" t="s">
        <v>6200</v>
      </c>
      <c r="M3566" s="29" t="s">
        <v>1302</v>
      </c>
      <c r="N3566" s="28">
        <v>461281.2</v>
      </c>
      <c r="O3566" s="28">
        <v>6206462</v>
      </c>
      <c r="P3566" s="29" t="s">
        <v>6190</v>
      </c>
      <c r="Q3566" s="32" t="s">
        <v>174</v>
      </c>
      <c r="R3566" s="19"/>
      <c r="S3566" s="19"/>
      <c r="T3566" s="19"/>
      <c r="U3566" s="19"/>
      <c r="V3566" s="19"/>
      <c r="W3566" s="19"/>
      <c r="X3566" s="19"/>
      <c r="Y3566" s="19"/>
      <c r="Z3566" s="19"/>
      <c r="AA3566" s="19"/>
      <c r="AB3566" s="19"/>
      <c r="AC3566" s="19"/>
      <c r="AD3566" s="19"/>
      <c r="AE3566" s="19"/>
      <c r="AF3566" s="19"/>
      <c r="AG3566" s="19"/>
      <c r="AH3566" s="19"/>
      <c r="AI3566" s="19"/>
      <c r="AJ3566" s="19"/>
      <c r="AK3566" s="19"/>
      <c r="AL3566" s="31">
        <v>108091</v>
      </c>
      <c r="AM3566" s="31">
        <v>530809</v>
      </c>
      <c r="AN3566" s="31">
        <v>467363</v>
      </c>
      <c r="AO3566" s="31">
        <v>518936</v>
      </c>
      <c r="AP3566" s="31">
        <v>417210.8515625</v>
      </c>
      <c r="AQ3566" s="31">
        <v>452835.751953125</v>
      </c>
      <c r="AR3566" s="31">
        <v>394060.2880859375</v>
      </c>
      <c r="AS3566" s="31">
        <v>468392.728515625</v>
      </c>
      <c r="AT3566" s="31">
        <v>462770.75390625</v>
      </c>
      <c r="AU3566" s="31">
        <v>423134.2490234375</v>
      </c>
      <c r="AV3566" s="31">
        <v>534947.267578125</v>
      </c>
      <c r="AW3566" s="31">
        <v>468903.029296875</v>
      </c>
      <c r="AX3566" s="31">
        <v>39581.0625</v>
      </c>
      <c r="AY3566" s="31">
        <v>25327.423828125</v>
      </c>
      <c r="AZ3566" s="31">
        <v>64908.486328125</v>
      </c>
    </row>
    <row r="3567" spans="1:52" ht="15" customHeight="1">
      <c r="A3567" s="29" t="s">
        <v>6213</v>
      </c>
      <c r="B3567" s="34">
        <v>35685</v>
      </c>
      <c r="C3567" s="28">
        <v>225</v>
      </c>
      <c r="D3567" s="28">
        <v>29</v>
      </c>
      <c r="E3567" s="28">
        <v>29.6</v>
      </c>
      <c r="F3567" s="29" t="s">
        <v>242</v>
      </c>
      <c r="G3567" s="29" t="s">
        <v>6119</v>
      </c>
      <c r="H3567" s="28">
        <v>760</v>
      </c>
      <c r="I3567" s="29" t="s">
        <v>5805</v>
      </c>
      <c r="J3567" s="33" t="s">
        <v>6212</v>
      </c>
      <c r="K3567" s="29" t="s">
        <v>178</v>
      </c>
      <c r="L3567" s="29" t="s">
        <v>6200</v>
      </c>
      <c r="M3567" s="29" t="s">
        <v>2938</v>
      </c>
      <c r="N3567" s="28">
        <v>461277.5</v>
      </c>
      <c r="O3567" s="28">
        <v>6206193</v>
      </c>
      <c r="P3567" s="29" t="s">
        <v>6190</v>
      </c>
      <c r="Q3567" s="32" t="s">
        <v>174</v>
      </c>
      <c r="R3567" s="19"/>
      <c r="S3567" s="19"/>
      <c r="T3567" s="19"/>
      <c r="U3567" s="19"/>
      <c r="V3567" s="19"/>
      <c r="W3567" s="19"/>
      <c r="X3567" s="19"/>
      <c r="Y3567" s="19"/>
      <c r="Z3567" s="19"/>
      <c r="AA3567" s="19"/>
      <c r="AB3567" s="19"/>
      <c r="AC3567" s="19"/>
      <c r="AD3567" s="19"/>
      <c r="AE3567" s="19"/>
      <c r="AF3567" s="19"/>
      <c r="AG3567" s="19"/>
      <c r="AH3567" s="19"/>
      <c r="AI3567" s="19"/>
      <c r="AJ3567" s="19"/>
      <c r="AK3567" s="19"/>
      <c r="AL3567" s="31">
        <v>108091</v>
      </c>
      <c r="AM3567" s="31">
        <v>530809</v>
      </c>
      <c r="AN3567" s="31">
        <v>467363</v>
      </c>
      <c r="AO3567" s="31">
        <v>518936</v>
      </c>
      <c r="AP3567" s="31">
        <v>417210.8515625</v>
      </c>
      <c r="AQ3567" s="31">
        <v>452835.751953125</v>
      </c>
      <c r="AR3567" s="31">
        <v>394060.2880859375</v>
      </c>
      <c r="AS3567" s="31">
        <v>468392.728515625</v>
      </c>
      <c r="AT3567" s="31">
        <v>462770.75390625</v>
      </c>
      <c r="AU3567" s="31">
        <v>423134.2490234375</v>
      </c>
      <c r="AV3567" s="31">
        <v>534947.267578125</v>
      </c>
      <c r="AW3567" s="31">
        <v>468903.029296875</v>
      </c>
      <c r="AX3567" s="31">
        <v>39581.0625</v>
      </c>
      <c r="AY3567" s="31">
        <v>25327.423828125</v>
      </c>
      <c r="AZ3567" s="31">
        <v>64908.486328125</v>
      </c>
    </row>
    <row r="3568" spans="1:52" ht="15" customHeight="1">
      <c r="A3568" s="29" t="s">
        <v>6211</v>
      </c>
      <c r="B3568" s="34">
        <v>35685</v>
      </c>
      <c r="C3568" s="28">
        <v>225</v>
      </c>
      <c r="D3568" s="28">
        <v>29</v>
      </c>
      <c r="E3568" s="28">
        <v>27.8</v>
      </c>
      <c r="F3568" s="29" t="s">
        <v>242</v>
      </c>
      <c r="G3568" s="29" t="s">
        <v>6119</v>
      </c>
      <c r="H3568" s="28">
        <v>760</v>
      </c>
      <c r="I3568" s="29" t="s">
        <v>5805</v>
      </c>
      <c r="J3568" s="33" t="s">
        <v>6210</v>
      </c>
      <c r="K3568" s="29" t="s">
        <v>178</v>
      </c>
      <c r="L3568" s="29" t="s">
        <v>6209</v>
      </c>
      <c r="M3568" s="29" t="s">
        <v>843</v>
      </c>
      <c r="N3568" s="28">
        <v>462235.6</v>
      </c>
      <c r="O3568" s="28">
        <v>6206426</v>
      </c>
      <c r="P3568" s="29" t="s">
        <v>6190</v>
      </c>
      <c r="Q3568" s="32" t="s">
        <v>174</v>
      </c>
      <c r="R3568" s="19"/>
      <c r="S3568" s="19"/>
      <c r="T3568" s="19"/>
      <c r="U3568" s="19"/>
      <c r="V3568" s="19"/>
      <c r="W3568" s="19"/>
      <c r="X3568" s="19"/>
      <c r="Y3568" s="19"/>
      <c r="Z3568" s="19"/>
      <c r="AA3568" s="19"/>
      <c r="AB3568" s="19"/>
      <c r="AC3568" s="19"/>
      <c r="AD3568" s="19"/>
      <c r="AE3568" s="19"/>
      <c r="AF3568" s="19"/>
      <c r="AG3568" s="19"/>
      <c r="AH3568" s="19"/>
      <c r="AI3568" s="19"/>
      <c r="AJ3568" s="19"/>
      <c r="AK3568" s="19"/>
      <c r="AL3568" s="31">
        <v>108091</v>
      </c>
      <c r="AM3568" s="31">
        <v>530809</v>
      </c>
      <c r="AN3568" s="31">
        <v>467363</v>
      </c>
      <c r="AO3568" s="31">
        <v>518936</v>
      </c>
      <c r="AP3568" s="31">
        <v>417210.8515625</v>
      </c>
      <c r="AQ3568" s="31">
        <v>452835.751953125</v>
      </c>
      <c r="AR3568" s="31">
        <v>394060.2880859375</v>
      </c>
      <c r="AS3568" s="31">
        <v>468392.728515625</v>
      </c>
      <c r="AT3568" s="31">
        <v>462770.75390625</v>
      </c>
      <c r="AU3568" s="31">
        <v>423134.2490234375</v>
      </c>
      <c r="AV3568" s="31">
        <v>534947.267578125</v>
      </c>
      <c r="AW3568" s="31">
        <v>468903.029296875</v>
      </c>
      <c r="AX3568" s="31">
        <v>39581.0625</v>
      </c>
      <c r="AY3568" s="31">
        <v>25327.423828125</v>
      </c>
      <c r="AZ3568" s="31">
        <v>64908.486328125</v>
      </c>
    </row>
    <row r="3569" spans="1:52" ht="15" customHeight="1">
      <c r="A3569" s="29" t="s">
        <v>6208</v>
      </c>
      <c r="B3569" s="34">
        <v>35685</v>
      </c>
      <c r="C3569" s="28">
        <v>225</v>
      </c>
      <c r="D3569" s="28">
        <v>29</v>
      </c>
      <c r="E3569" s="28">
        <v>27.8</v>
      </c>
      <c r="F3569" s="29" t="s">
        <v>242</v>
      </c>
      <c r="G3569" s="29" t="s">
        <v>6119</v>
      </c>
      <c r="H3569" s="28">
        <v>760</v>
      </c>
      <c r="I3569" s="29" t="s">
        <v>5805</v>
      </c>
      <c r="J3569" s="33" t="s">
        <v>6207</v>
      </c>
      <c r="K3569" s="29" t="s">
        <v>178</v>
      </c>
      <c r="L3569" s="29" t="s">
        <v>6206</v>
      </c>
      <c r="M3569" s="29" t="s">
        <v>337</v>
      </c>
      <c r="N3569" s="28">
        <v>462078.3</v>
      </c>
      <c r="O3569" s="28">
        <v>6206567</v>
      </c>
      <c r="P3569" s="29" t="s">
        <v>6190</v>
      </c>
      <c r="Q3569" s="32" t="s">
        <v>174</v>
      </c>
      <c r="R3569" s="19"/>
      <c r="S3569" s="19"/>
      <c r="T3569" s="19"/>
      <c r="U3569" s="19"/>
      <c r="V3569" s="19"/>
      <c r="W3569" s="19"/>
      <c r="X3569" s="19"/>
      <c r="Y3569" s="19"/>
      <c r="Z3569" s="19"/>
      <c r="AA3569" s="19"/>
      <c r="AB3569" s="19"/>
      <c r="AC3569" s="19"/>
      <c r="AD3569" s="19"/>
      <c r="AE3569" s="19"/>
      <c r="AF3569" s="19"/>
      <c r="AG3569" s="19"/>
      <c r="AH3569" s="19"/>
      <c r="AI3569" s="19"/>
      <c r="AJ3569" s="19"/>
      <c r="AK3569" s="19"/>
      <c r="AL3569" s="31">
        <v>108091</v>
      </c>
      <c r="AM3569" s="31">
        <v>530809</v>
      </c>
      <c r="AN3569" s="31">
        <v>467363</v>
      </c>
      <c r="AO3569" s="31">
        <v>518936</v>
      </c>
      <c r="AP3569" s="31">
        <v>417210.8515625</v>
      </c>
      <c r="AQ3569" s="31">
        <v>452835.751953125</v>
      </c>
      <c r="AR3569" s="31">
        <v>394060.2880859375</v>
      </c>
      <c r="AS3569" s="31">
        <v>468392.728515625</v>
      </c>
      <c r="AT3569" s="31">
        <v>462770.75390625</v>
      </c>
      <c r="AU3569" s="31">
        <v>423134.2490234375</v>
      </c>
      <c r="AV3569" s="31">
        <v>534947.267578125</v>
      </c>
      <c r="AW3569" s="31">
        <v>468903.029296875</v>
      </c>
      <c r="AX3569" s="31">
        <v>39581.0625</v>
      </c>
      <c r="AY3569" s="31">
        <v>25327.423828125</v>
      </c>
      <c r="AZ3569" s="31">
        <v>64908.486328125</v>
      </c>
    </row>
    <row r="3570" spans="1:52" ht="15" customHeight="1">
      <c r="A3570" s="29" t="s">
        <v>6205</v>
      </c>
      <c r="B3570" s="34">
        <v>35685</v>
      </c>
      <c r="C3570" s="28">
        <v>225</v>
      </c>
      <c r="D3570" s="28">
        <v>29</v>
      </c>
      <c r="E3570" s="28">
        <v>27.8</v>
      </c>
      <c r="F3570" s="29" t="s">
        <v>242</v>
      </c>
      <c r="G3570" s="29" t="s">
        <v>6119</v>
      </c>
      <c r="H3570" s="28">
        <v>760</v>
      </c>
      <c r="I3570" s="29" t="s">
        <v>5805</v>
      </c>
      <c r="J3570" s="33" t="s">
        <v>6204</v>
      </c>
      <c r="K3570" s="29" t="s">
        <v>178</v>
      </c>
      <c r="L3570" s="29" t="s">
        <v>6200</v>
      </c>
      <c r="M3570" s="29" t="s">
        <v>6203</v>
      </c>
      <c r="N3570" s="28">
        <v>461592.1</v>
      </c>
      <c r="O3570" s="28">
        <v>6205912</v>
      </c>
      <c r="P3570" s="29" t="s">
        <v>6190</v>
      </c>
      <c r="Q3570" s="32" t="s">
        <v>174</v>
      </c>
      <c r="R3570" s="19"/>
      <c r="S3570" s="19"/>
      <c r="T3570" s="19"/>
      <c r="U3570" s="19"/>
      <c r="V3570" s="19"/>
      <c r="W3570" s="19"/>
      <c r="X3570" s="19"/>
      <c r="Y3570" s="19"/>
      <c r="Z3570" s="19"/>
      <c r="AA3570" s="19"/>
      <c r="AB3570" s="19"/>
      <c r="AC3570" s="19"/>
      <c r="AD3570" s="19"/>
      <c r="AE3570" s="19"/>
      <c r="AF3570" s="19"/>
      <c r="AG3570" s="19"/>
      <c r="AH3570" s="19"/>
      <c r="AI3570" s="19"/>
      <c r="AJ3570" s="19"/>
      <c r="AK3570" s="19"/>
      <c r="AL3570" s="31">
        <v>108091</v>
      </c>
      <c r="AM3570" s="31">
        <v>530809</v>
      </c>
      <c r="AN3570" s="31">
        <v>467363</v>
      </c>
      <c r="AO3570" s="31">
        <v>518936</v>
      </c>
      <c r="AP3570" s="31">
        <v>417210.8515625</v>
      </c>
      <c r="AQ3570" s="31">
        <v>452835.751953125</v>
      </c>
      <c r="AR3570" s="31">
        <v>394060.2880859375</v>
      </c>
      <c r="AS3570" s="31">
        <v>468392.728515625</v>
      </c>
      <c r="AT3570" s="31">
        <v>462770.75390625</v>
      </c>
      <c r="AU3570" s="31">
        <v>423134.2490234375</v>
      </c>
      <c r="AV3570" s="31">
        <v>534947.267578125</v>
      </c>
      <c r="AW3570" s="31">
        <v>468903.029296875</v>
      </c>
      <c r="AX3570" s="31">
        <v>39581.0625</v>
      </c>
      <c r="AY3570" s="31">
        <v>25327.423828125</v>
      </c>
      <c r="AZ3570" s="31">
        <v>64908.486328125</v>
      </c>
    </row>
    <row r="3571" spans="1:52" ht="15" customHeight="1">
      <c r="A3571" s="29" t="s">
        <v>6202</v>
      </c>
      <c r="B3571" s="34">
        <v>35685</v>
      </c>
      <c r="C3571" s="28">
        <v>225</v>
      </c>
      <c r="D3571" s="28">
        <v>29</v>
      </c>
      <c r="E3571" s="28">
        <v>29.6</v>
      </c>
      <c r="F3571" s="29" t="s">
        <v>242</v>
      </c>
      <c r="G3571" s="29" t="s">
        <v>6119</v>
      </c>
      <c r="H3571" s="28">
        <v>760</v>
      </c>
      <c r="I3571" s="29" t="s">
        <v>5805</v>
      </c>
      <c r="J3571" s="33" t="s">
        <v>6201</v>
      </c>
      <c r="K3571" s="29" t="s">
        <v>178</v>
      </c>
      <c r="L3571" s="29" t="s">
        <v>6200</v>
      </c>
      <c r="M3571" s="29" t="s">
        <v>2876</v>
      </c>
      <c r="N3571" s="28">
        <v>461270.3</v>
      </c>
      <c r="O3571" s="28">
        <v>6205655</v>
      </c>
      <c r="P3571" s="29" t="s">
        <v>6190</v>
      </c>
      <c r="Q3571" s="32" t="s">
        <v>174</v>
      </c>
      <c r="R3571" s="19"/>
      <c r="S3571" s="19"/>
      <c r="T3571" s="19"/>
      <c r="U3571" s="19"/>
      <c r="V3571" s="19"/>
      <c r="W3571" s="19"/>
      <c r="X3571" s="19"/>
      <c r="Y3571" s="19"/>
      <c r="Z3571" s="19"/>
      <c r="AA3571" s="19"/>
      <c r="AB3571" s="19"/>
      <c r="AC3571" s="19"/>
      <c r="AD3571" s="19"/>
      <c r="AE3571" s="19"/>
      <c r="AF3571" s="19"/>
      <c r="AG3571" s="19"/>
      <c r="AH3571" s="19"/>
      <c r="AI3571" s="19"/>
      <c r="AJ3571" s="19"/>
      <c r="AK3571" s="19"/>
      <c r="AL3571" s="31">
        <v>108091</v>
      </c>
      <c r="AM3571" s="31">
        <v>530809</v>
      </c>
      <c r="AN3571" s="31">
        <v>467363</v>
      </c>
      <c r="AO3571" s="31">
        <v>518936</v>
      </c>
      <c r="AP3571" s="31">
        <v>417210.8515625</v>
      </c>
      <c r="AQ3571" s="31">
        <v>452835.751953125</v>
      </c>
      <c r="AR3571" s="31">
        <v>394060.2880859375</v>
      </c>
      <c r="AS3571" s="31">
        <v>468392.728515625</v>
      </c>
      <c r="AT3571" s="31">
        <v>462770.75390625</v>
      </c>
      <c r="AU3571" s="31">
        <v>423134.2490234375</v>
      </c>
      <c r="AV3571" s="31">
        <v>534947.267578125</v>
      </c>
      <c r="AW3571" s="31">
        <v>468903.029296875</v>
      </c>
      <c r="AX3571" s="31">
        <v>39581.0625</v>
      </c>
      <c r="AY3571" s="31">
        <v>25327.423828125</v>
      </c>
      <c r="AZ3571" s="31">
        <v>64908.486328125</v>
      </c>
    </row>
    <row r="3572" spans="1:52" ht="15" customHeight="1">
      <c r="A3572" s="29" t="s">
        <v>6199</v>
      </c>
      <c r="B3572" s="34">
        <v>35685</v>
      </c>
      <c r="C3572" s="28">
        <v>225</v>
      </c>
      <c r="D3572" s="28">
        <v>29</v>
      </c>
      <c r="E3572" s="28">
        <v>29.6</v>
      </c>
      <c r="F3572" s="29" t="s">
        <v>242</v>
      </c>
      <c r="G3572" s="29" t="s">
        <v>6119</v>
      </c>
      <c r="H3572" s="28">
        <v>760</v>
      </c>
      <c r="I3572" s="29" t="s">
        <v>5805</v>
      </c>
      <c r="J3572" s="33" t="s">
        <v>6198</v>
      </c>
      <c r="K3572" s="29" t="s">
        <v>178</v>
      </c>
      <c r="L3572" s="29" t="s">
        <v>6191</v>
      </c>
      <c r="M3572" s="29" t="s">
        <v>6197</v>
      </c>
      <c r="N3572" s="28">
        <v>461917.5</v>
      </c>
      <c r="O3572" s="28">
        <v>6206438</v>
      </c>
      <c r="P3572" s="29" t="s">
        <v>6190</v>
      </c>
      <c r="Q3572" s="32" t="s">
        <v>174</v>
      </c>
      <c r="R3572" s="19"/>
      <c r="S3572" s="19"/>
      <c r="T3572" s="19"/>
      <c r="U3572" s="19"/>
      <c r="V3572" s="19"/>
      <c r="W3572" s="19"/>
      <c r="X3572" s="19"/>
      <c r="Y3572" s="19"/>
      <c r="Z3572" s="19"/>
      <c r="AA3572" s="19"/>
      <c r="AB3572" s="19"/>
      <c r="AC3572" s="19"/>
      <c r="AD3572" s="19"/>
      <c r="AE3572" s="19"/>
      <c r="AF3572" s="19"/>
      <c r="AG3572" s="19"/>
      <c r="AH3572" s="19"/>
      <c r="AI3572" s="19"/>
      <c r="AJ3572" s="19"/>
      <c r="AK3572" s="19"/>
      <c r="AL3572" s="31">
        <v>108091</v>
      </c>
      <c r="AM3572" s="31">
        <v>530809</v>
      </c>
      <c r="AN3572" s="31">
        <v>467363</v>
      </c>
      <c r="AO3572" s="31">
        <v>518936</v>
      </c>
      <c r="AP3572" s="31">
        <v>417210.8515625</v>
      </c>
      <c r="AQ3572" s="31">
        <v>452835.751953125</v>
      </c>
      <c r="AR3572" s="31">
        <v>394060.2880859375</v>
      </c>
      <c r="AS3572" s="31">
        <v>468392.728515625</v>
      </c>
      <c r="AT3572" s="31">
        <v>462770.75390625</v>
      </c>
      <c r="AU3572" s="31">
        <v>423134.2490234375</v>
      </c>
      <c r="AV3572" s="31">
        <v>534947.267578125</v>
      </c>
      <c r="AW3572" s="31">
        <v>468903.029296875</v>
      </c>
      <c r="AX3572" s="31">
        <v>39581.0625</v>
      </c>
      <c r="AY3572" s="31">
        <v>25327.423828125</v>
      </c>
      <c r="AZ3572" s="31">
        <v>64908.486328125</v>
      </c>
    </row>
    <row r="3573" spans="1:52" ht="15" customHeight="1">
      <c r="A3573" s="29" t="s">
        <v>6196</v>
      </c>
      <c r="B3573" s="34">
        <v>35685</v>
      </c>
      <c r="C3573" s="28">
        <v>225</v>
      </c>
      <c r="D3573" s="28">
        <v>29</v>
      </c>
      <c r="E3573" s="28">
        <v>29.6</v>
      </c>
      <c r="F3573" s="29" t="s">
        <v>242</v>
      </c>
      <c r="G3573" s="29" t="s">
        <v>6119</v>
      </c>
      <c r="H3573" s="28">
        <v>760</v>
      </c>
      <c r="I3573" s="29" t="s">
        <v>5805</v>
      </c>
      <c r="J3573" s="33" t="s">
        <v>6195</v>
      </c>
      <c r="K3573" s="29" t="s">
        <v>178</v>
      </c>
      <c r="L3573" s="29" t="s">
        <v>6191</v>
      </c>
      <c r="M3573" s="29" t="s">
        <v>6194</v>
      </c>
      <c r="N3573" s="28">
        <v>461908.5</v>
      </c>
      <c r="O3573" s="28">
        <v>6206169</v>
      </c>
      <c r="P3573" s="29" t="s">
        <v>6190</v>
      </c>
      <c r="Q3573" s="32" t="s">
        <v>174</v>
      </c>
      <c r="R3573" s="19"/>
      <c r="S3573" s="19"/>
      <c r="T3573" s="19"/>
      <c r="U3573" s="19"/>
      <c r="V3573" s="19"/>
      <c r="W3573" s="19"/>
      <c r="X3573" s="19"/>
      <c r="Y3573" s="19"/>
      <c r="Z3573" s="19"/>
      <c r="AA3573" s="19"/>
      <c r="AB3573" s="19"/>
      <c r="AC3573" s="19"/>
      <c r="AD3573" s="19"/>
      <c r="AE3573" s="19"/>
      <c r="AF3573" s="19"/>
      <c r="AG3573" s="19"/>
      <c r="AH3573" s="19"/>
      <c r="AI3573" s="19"/>
      <c r="AJ3573" s="19"/>
      <c r="AK3573" s="19"/>
      <c r="AL3573" s="31">
        <v>108091</v>
      </c>
      <c r="AM3573" s="31">
        <v>530809</v>
      </c>
      <c r="AN3573" s="31">
        <v>467363</v>
      </c>
      <c r="AO3573" s="31">
        <v>518936</v>
      </c>
      <c r="AP3573" s="31">
        <v>417210.8515625</v>
      </c>
      <c r="AQ3573" s="31">
        <v>452835.751953125</v>
      </c>
      <c r="AR3573" s="31">
        <v>394060.2880859375</v>
      </c>
      <c r="AS3573" s="31">
        <v>468392.728515625</v>
      </c>
      <c r="AT3573" s="31">
        <v>462770.75390625</v>
      </c>
      <c r="AU3573" s="31">
        <v>423134.2490234375</v>
      </c>
      <c r="AV3573" s="31">
        <v>534947.267578125</v>
      </c>
      <c r="AW3573" s="31">
        <v>468903.029296875</v>
      </c>
      <c r="AX3573" s="31">
        <v>39581.0625</v>
      </c>
      <c r="AY3573" s="31">
        <v>25327.423828125</v>
      </c>
      <c r="AZ3573" s="31">
        <v>64908.486328125</v>
      </c>
    </row>
    <row r="3574" spans="1:52" ht="15" customHeight="1">
      <c r="A3574" s="29" t="s">
        <v>6193</v>
      </c>
      <c r="B3574" s="34">
        <v>35685</v>
      </c>
      <c r="C3574" s="28">
        <v>225</v>
      </c>
      <c r="D3574" s="28">
        <v>29</v>
      </c>
      <c r="E3574" s="28">
        <v>29.6</v>
      </c>
      <c r="F3574" s="29" t="s">
        <v>242</v>
      </c>
      <c r="G3574" s="29" t="s">
        <v>6119</v>
      </c>
      <c r="H3574" s="28">
        <v>760</v>
      </c>
      <c r="I3574" s="29" t="s">
        <v>5805</v>
      </c>
      <c r="J3574" s="33" t="s">
        <v>6192</v>
      </c>
      <c r="K3574" s="29" t="s">
        <v>178</v>
      </c>
      <c r="L3574" s="29" t="s">
        <v>6191</v>
      </c>
      <c r="M3574" s="29" t="s">
        <v>623</v>
      </c>
      <c r="N3574" s="28">
        <v>461752.9</v>
      </c>
      <c r="O3574" s="28">
        <v>6206041</v>
      </c>
      <c r="P3574" s="29" t="s">
        <v>6190</v>
      </c>
      <c r="Q3574" s="32" t="s">
        <v>174</v>
      </c>
      <c r="R3574" s="19"/>
      <c r="S3574" s="19"/>
      <c r="T3574" s="19"/>
      <c r="U3574" s="19"/>
      <c r="V3574" s="19"/>
      <c r="W3574" s="19"/>
      <c r="X3574" s="19"/>
      <c r="Y3574" s="19"/>
      <c r="Z3574" s="19"/>
      <c r="AA3574" s="19"/>
      <c r="AB3574" s="19"/>
      <c r="AC3574" s="19"/>
      <c r="AD3574" s="19"/>
      <c r="AE3574" s="19"/>
      <c r="AF3574" s="19"/>
      <c r="AG3574" s="19"/>
      <c r="AH3574" s="19"/>
      <c r="AI3574" s="19"/>
      <c r="AJ3574" s="19"/>
      <c r="AK3574" s="19"/>
      <c r="AL3574" s="31">
        <v>108091</v>
      </c>
      <c r="AM3574" s="31">
        <v>530809</v>
      </c>
      <c r="AN3574" s="31">
        <v>467363</v>
      </c>
      <c r="AO3574" s="31">
        <v>518936</v>
      </c>
      <c r="AP3574" s="31">
        <v>417210.8515625</v>
      </c>
      <c r="AQ3574" s="31">
        <v>452835.751953125</v>
      </c>
      <c r="AR3574" s="31">
        <v>394060.2880859375</v>
      </c>
      <c r="AS3574" s="31">
        <v>468392.728515625</v>
      </c>
      <c r="AT3574" s="31">
        <v>462770.75390625</v>
      </c>
      <c r="AU3574" s="31">
        <v>423134.2490234375</v>
      </c>
      <c r="AV3574" s="31">
        <v>534947.267578125</v>
      </c>
      <c r="AW3574" s="31">
        <v>468903.029296875</v>
      </c>
      <c r="AX3574" s="31">
        <v>39581.0625</v>
      </c>
      <c r="AY3574" s="31">
        <v>25327.423828125</v>
      </c>
      <c r="AZ3574" s="31">
        <v>64908.486328125</v>
      </c>
    </row>
    <row r="3575" spans="1:52" ht="15" customHeight="1">
      <c r="A3575" s="29" t="s">
        <v>6189</v>
      </c>
      <c r="B3575" s="34">
        <v>35738</v>
      </c>
      <c r="C3575" s="28">
        <v>660</v>
      </c>
      <c r="D3575" s="28">
        <v>47</v>
      </c>
      <c r="E3575" s="28">
        <v>50</v>
      </c>
      <c r="F3575" s="29" t="s">
        <v>242</v>
      </c>
      <c r="G3575" s="29" t="s">
        <v>2175</v>
      </c>
      <c r="H3575" s="28">
        <v>760</v>
      </c>
      <c r="I3575" s="29" t="s">
        <v>5805</v>
      </c>
      <c r="J3575" s="33" t="s">
        <v>6188</v>
      </c>
      <c r="K3575" s="29" t="s">
        <v>178</v>
      </c>
      <c r="L3575" s="29" t="s">
        <v>6182</v>
      </c>
      <c r="M3575" s="29" t="s">
        <v>6187</v>
      </c>
      <c r="N3575" s="28">
        <v>467694.7</v>
      </c>
      <c r="O3575" s="28">
        <v>6221209</v>
      </c>
      <c r="P3575" s="29" t="s">
        <v>6181</v>
      </c>
      <c r="Q3575" s="32" t="s">
        <v>174</v>
      </c>
      <c r="R3575" s="19"/>
      <c r="S3575" s="19"/>
      <c r="T3575" s="19"/>
      <c r="U3575" s="19"/>
      <c r="V3575" s="19"/>
      <c r="W3575" s="19"/>
      <c r="X3575" s="19"/>
      <c r="Y3575" s="19"/>
      <c r="Z3575" s="19"/>
      <c r="AA3575" s="19"/>
      <c r="AB3575" s="19"/>
      <c r="AC3575" s="19"/>
      <c r="AD3575" s="19"/>
      <c r="AE3575" s="19"/>
      <c r="AF3575" s="19"/>
      <c r="AG3575" s="19"/>
      <c r="AH3575" s="19"/>
      <c r="AI3575" s="19"/>
      <c r="AJ3575" s="19"/>
      <c r="AK3575" s="19"/>
      <c r="AL3575" s="31">
        <v>251860</v>
      </c>
      <c r="AM3575" s="31">
        <v>1633753</v>
      </c>
      <c r="AN3575" s="31">
        <v>1445420</v>
      </c>
      <c r="AO3575" s="31">
        <v>1649367</v>
      </c>
      <c r="AP3575" s="31">
        <v>1283272.328125</v>
      </c>
      <c r="AQ3575" s="31">
        <v>1284244.3359375</v>
      </c>
      <c r="AR3575" s="31">
        <v>1254665.3359375</v>
      </c>
      <c r="AS3575" s="31">
        <v>1391843.328125</v>
      </c>
      <c r="AT3575" s="31">
        <v>1356443.32421875</v>
      </c>
      <c r="AU3575" s="31">
        <v>1285029.3203125</v>
      </c>
      <c r="AV3575" s="31">
        <v>1520776.33984375</v>
      </c>
      <c r="AW3575" s="31">
        <v>1439397.67578125</v>
      </c>
      <c r="AX3575" s="31">
        <v>129023.6640625</v>
      </c>
      <c r="AY3575" s="31">
        <v>80335.3359375</v>
      </c>
      <c r="AZ3575" s="31">
        <v>209359</v>
      </c>
    </row>
    <row r="3576" spans="1:52" ht="15" customHeight="1">
      <c r="A3576" s="29" t="s">
        <v>6186</v>
      </c>
      <c r="B3576" s="34">
        <v>35738</v>
      </c>
      <c r="C3576" s="28">
        <v>660</v>
      </c>
      <c r="D3576" s="28">
        <v>47</v>
      </c>
      <c r="E3576" s="28">
        <v>50</v>
      </c>
      <c r="F3576" s="29" t="s">
        <v>242</v>
      </c>
      <c r="G3576" s="29" t="s">
        <v>6179</v>
      </c>
      <c r="H3576" s="28">
        <v>760</v>
      </c>
      <c r="I3576" s="29" t="s">
        <v>5805</v>
      </c>
      <c r="J3576" s="33" t="s">
        <v>6185</v>
      </c>
      <c r="K3576" s="29" t="s">
        <v>178</v>
      </c>
      <c r="L3576" s="29" t="s">
        <v>6182</v>
      </c>
      <c r="M3576" s="29" t="s">
        <v>355</v>
      </c>
      <c r="N3576" s="28">
        <v>467726.6</v>
      </c>
      <c r="O3576" s="28">
        <v>6221013</v>
      </c>
      <c r="P3576" s="29" t="s">
        <v>6181</v>
      </c>
      <c r="Q3576" s="32" t="s">
        <v>174</v>
      </c>
      <c r="R3576" s="19"/>
      <c r="S3576" s="19"/>
      <c r="T3576" s="19"/>
      <c r="U3576" s="19"/>
      <c r="V3576" s="19"/>
      <c r="W3576" s="19"/>
      <c r="X3576" s="19"/>
      <c r="Y3576" s="19"/>
      <c r="Z3576" s="19"/>
      <c r="AA3576" s="19"/>
      <c r="AB3576" s="19"/>
      <c r="AC3576" s="19"/>
      <c r="AD3576" s="19"/>
      <c r="AE3576" s="19"/>
      <c r="AF3576" s="19"/>
      <c r="AG3576" s="19"/>
      <c r="AH3576" s="19"/>
      <c r="AI3576" s="19"/>
      <c r="AJ3576" s="19"/>
      <c r="AK3576" s="19"/>
      <c r="AL3576" s="31">
        <v>251860</v>
      </c>
      <c r="AM3576" s="31">
        <v>1633753</v>
      </c>
      <c r="AN3576" s="31">
        <v>1445420</v>
      </c>
      <c r="AO3576" s="31">
        <v>1649367</v>
      </c>
      <c r="AP3576" s="31">
        <v>1283272.328125</v>
      </c>
      <c r="AQ3576" s="31">
        <v>1284244.3359375</v>
      </c>
      <c r="AR3576" s="31">
        <v>1254665.3359375</v>
      </c>
      <c r="AS3576" s="31">
        <v>1391843.328125</v>
      </c>
      <c r="AT3576" s="31">
        <v>1356443.32421875</v>
      </c>
      <c r="AU3576" s="31">
        <v>1285029.3203125</v>
      </c>
      <c r="AV3576" s="31">
        <v>1520776.33984375</v>
      </c>
      <c r="AW3576" s="31">
        <v>1439397.67578125</v>
      </c>
      <c r="AX3576" s="31">
        <v>129023.6640625</v>
      </c>
      <c r="AY3576" s="31">
        <v>80335.3359375</v>
      </c>
      <c r="AZ3576" s="31">
        <v>209359</v>
      </c>
    </row>
    <row r="3577" spans="1:52" ht="15" customHeight="1">
      <c r="A3577" s="29" t="s">
        <v>6184</v>
      </c>
      <c r="B3577" s="34">
        <v>35738</v>
      </c>
      <c r="C3577" s="28">
        <v>660</v>
      </c>
      <c r="D3577" s="28">
        <v>47</v>
      </c>
      <c r="E3577" s="28">
        <v>50</v>
      </c>
      <c r="F3577" s="29" t="s">
        <v>242</v>
      </c>
      <c r="G3577" s="29" t="s">
        <v>6179</v>
      </c>
      <c r="H3577" s="28">
        <v>760</v>
      </c>
      <c r="I3577" s="29" t="s">
        <v>5805</v>
      </c>
      <c r="J3577" s="33" t="s">
        <v>6183</v>
      </c>
      <c r="K3577" s="29" t="s">
        <v>178</v>
      </c>
      <c r="L3577" s="29" t="s">
        <v>6182</v>
      </c>
      <c r="M3577" s="29" t="s">
        <v>2779</v>
      </c>
      <c r="N3577" s="28">
        <v>467882.1</v>
      </c>
      <c r="O3577" s="28">
        <v>6221139</v>
      </c>
      <c r="P3577" s="29" t="s">
        <v>6181</v>
      </c>
      <c r="Q3577" s="32" t="s">
        <v>174</v>
      </c>
      <c r="R3577" s="19"/>
      <c r="S3577" s="19"/>
      <c r="T3577" s="19"/>
      <c r="U3577" s="19"/>
      <c r="V3577" s="19"/>
      <c r="W3577" s="19"/>
      <c r="X3577" s="19"/>
      <c r="Y3577" s="19"/>
      <c r="Z3577" s="19"/>
      <c r="AA3577" s="19"/>
      <c r="AB3577" s="19"/>
      <c r="AC3577" s="19"/>
      <c r="AD3577" s="19"/>
      <c r="AE3577" s="19"/>
      <c r="AF3577" s="19"/>
      <c r="AG3577" s="19"/>
      <c r="AH3577" s="19"/>
      <c r="AI3577" s="19"/>
      <c r="AJ3577" s="19"/>
      <c r="AK3577" s="19"/>
      <c r="AL3577" s="31">
        <v>251861</v>
      </c>
      <c r="AM3577" s="31">
        <v>1633753</v>
      </c>
      <c r="AN3577" s="31">
        <v>1445420</v>
      </c>
      <c r="AO3577" s="31">
        <v>1649367</v>
      </c>
      <c r="AP3577" s="31">
        <v>1283272.328125</v>
      </c>
      <c r="AQ3577" s="31">
        <v>1284244.3359375</v>
      </c>
      <c r="AR3577" s="31">
        <v>1254665.3359375</v>
      </c>
      <c r="AS3577" s="31">
        <v>1391843.328125</v>
      </c>
      <c r="AT3577" s="31">
        <v>1356443.32421875</v>
      </c>
      <c r="AU3577" s="31">
        <v>1285029.3203125</v>
      </c>
      <c r="AV3577" s="31">
        <v>1520776.33984375</v>
      </c>
      <c r="AW3577" s="31">
        <v>1439397.67578125</v>
      </c>
      <c r="AX3577" s="31">
        <v>129023.6640625</v>
      </c>
      <c r="AY3577" s="31">
        <v>80335.3359375</v>
      </c>
      <c r="AZ3577" s="31">
        <v>209359</v>
      </c>
    </row>
    <row r="3578" spans="1:52" ht="15" customHeight="1">
      <c r="A3578" s="29" t="s">
        <v>6180</v>
      </c>
      <c r="B3578" s="34">
        <v>35783</v>
      </c>
      <c r="C3578" s="28">
        <v>600</v>
      </c>
      <c r="D3578" s="28">
        <v>48</v>
      </c>
      <c r="E3578" s="28">
        <v>50</v>
      </c>
      <c r="F3578" s="29" t="s">
        <v>172</v>
      </c>
      <c r="G3578" s="29" t="s">
        <v>6174</v>
      </c>
      <c r="H3578" s="28">
        <v>760</v>
      </c>
      <c r="I3578" s="29" t="s">
        <v>5805</v>
      </c>
      <c r="J3578" s="33" t="s">
        <v>6178</v>
      </c>
      <c r="K3578" s="29" t="s">
        <v>178</v>
      </c>
      <c r="L3578" s="29" t="s">
        <v>6167</v>
      </c>
      <c r="M3578" s="29" t="s">
        <v>6177</v>
      </c>
      <c r="N3578" s="28">
        <v>479749.9</v>
      </c>
      <c r="O3578" s="28">
        <v>6220139</v>
      </c>
      <c r="P3578" s="29" t="s">
        <v>6176</v>
      </c>
      <c r="Q3578" s="32" t="s">
        <v>174</v>
      </c>
      <c r="R3578" s="19"/>
      <c r="S3578" s="19"/>
      <c r="T3578" s="19"/>
      <c r="U3578" s="19"/>
      <c r="V3578" s="19"/>
      <c r="W3578" s="19"/>
      <c r="X3578" s="19"/>
      <c r="Y3578" s="19"/>
      <c r="Z3578" s="19"/>
      <c r="AA3578" s="19"/>
      <c r="AB3578" s="19"/>
      <c r="AC3578" s="19"/>
      <c r="AD3578" s="19"/>
      <c r="AE3578" s="19"/>
      <c r="AF3578" s="19"/>
      <c r="AG3578" s="19"/>
      <c r="AH3578" s="19"/>
      <c r="AI3578" s="19"/>
      <c r="AJ3578" s="19"/>
      <c r="AK3578" s="19"/>
      <c r="AL3578" s="31">
        <v>33860</v>
      </c>
      <c r="AM3578" s="31">
        <v>1626620</v>
      </c>
      <c r="AN3578" s="31">
        <v>1455000</v>
      </c>
      <c r="AO3578" s="31">
        <v>1612420</v>
      </c>
      <c r="AP3578" s="31">
        <v>1281113</v>
      </c>
      <c r="AQ3578" s="31">
        <v>1377811</v>
      </c>
      <c r="AR3578" s="31">
        <v>1248554</v>
      </c>
      <c r="AS3578" s="31">
        <v>1409208</v>
      </c>
      <c r="AT3578" s="31">
        <v>1383359</v>
      </c>
      <c r="AU3578" s="31">
        <v>1263135</v>
      </c>
      <c r="AV3578" s="31">
        <v>1468394</v>
      </c>
      <c r="AW3578" s="31">
        <v>1295213</v>
      </c>
      <c r="AX3578" s="31">
        <v>123450</v>
      </c>
      <c r="AY3578" s="31">
        <v>80106</v>
      </c>
      <c r="AZ3578" s="31">
        <v>203556</v>
      </c>
    </row>
    <row r="3579" spans="1:52" ht="15" customHeight="1">
      <c r="A3579" s="29" t="s">
        <v>6175</v>
      </c>
      <c r="B3579" s="34">
        <v>35782</v>
      </c>
      <c r="C3579" s="28">
        <v>600</v>
      </c>
      <c r="D3579" s="28">
        <v>48</v>
      </c>
      <c r="E3579" s="28">
        <v>50</v>
      </c>
      <c r="F3579" s="29" t="s">
        <v>172</v>
      </c>
      <c r="G3579" s="29" t="s">
        <v>6169</v>
      </c>
      <c r="H3579" s="28">
        <v>760</v>
      </c>
      <c r="I3579" s="29" t="s">
        <v>5805</v>
      </c>
      <c r="J3579" s="33" t="s">
        <v>6173</v>
      </c>
      <c r="K3579" s="29" t="s">
        <v>178</v>
      </c>
      <c r="L3579" s="29" t="s">
        <v>6167</v>
      </c>
      <c r="M3579" s="29" t="s">
        <v>6172</v>
      </c>
      <c r="N3579" s="28">
        <v>479787.3</v>
      </c>
      <c r="O3579" s="28">
        <v>6220325</v>
      </c>
      <c r="P3579" s="29" t="s">
        <v>6171</v>
      </c>
      <c r="Q3579" s="32" t="s">
        <v>174</v>
      </c>
      <c r="R3579" s="19"/>
      <c r="S3579" s="19"/>
      <c r="T3579" s="19"/>
      <c r="U3579" s="19"/>
      <c r="V3579" s="19"/>
      <c r="W3579" s="19"/>
      <c r="X3579" s="19"/>
      <c r="Y3579" s="19"/>
      <c r="Z3579" s="19"/>
      <c r="AA3579" s="19"/>
      <c r="AB3579" s="19"/>
      <c r="AC3579" s="19"/>
      <c r="AD3579" s="19"/>
      <c r="AE3579" s="19"/>
      <c r="AF3579" s="19"/>
      <c r="AG3579" s="19"/>
      <c r="AH3579" s="19"/>
      <c r="AI3579" s="19"/>
      <c r="AJ3579" s="19"/>
      <c r="AK3579" s="19"/>
      <c r="AL3579" s="31">
        <v>22430</v>
      </c>
      <c r="AM3579" s="31">
        <v>1608930</v>
      </c>
      <c r="AN3579" s="31">
        <v>1401520</v>
      </c>
      <c r="AO3579" s="31">
        <v>1584330</v>
      </c>
      <c r="AP3579" s="31">
        <v>1265094</v>
      </c>
      <c r="AQ3579" s="31">
        <v>1360652</v>
      </c>
      <c r="AR3579" s="31">
        <v>1235392</v>
      </c>
      <c r="AS3579" s="31">
        <v>1366653</v>
      </c>
      <c r="AT3579" s="31">
        <v>1255117</v>
      </c>
      <c r="AU3579" s="31">
        <v>1245909</v>
      </c>
      <c r="AV3579" s="31">
        <v>1539694</v>
      </c>
      <c r="AW3579" s="31">
        <v>1409386</v>
      </c>
      <c r="AX3579" s="31">
        <v>120671</v>
      </c>
      <c r="AY3579" s="31">
        <v>81842</v>
      </c>
      <c r="AZ3579" s="31">
        <v>202513</v>
      </c>
    </row>
    <row r="3580" spans="1:52" ht="15" customHeight="1">
      <c r="A3580" s="29" t="s">
        <v>6170</v>
      </c>
      <c r="B3580" s="34">
        <v>35822</v>
      </c>
      <c r="C3580" s="28">
        <v>750</v>
      </c>
      <c r="D3580" s="28">
        <v>48</v>
      </c>
      <c r="E3580" s="28">
        <v>50</v>
      </c>
      <c r="F3580" s="29" t="s">
        <v>172</v>
      </c>
      <c r="G3580" s="29" t="s">
        <v>648</v>
      </c>
      <c r="H3580" s="28">
        <v>760</v>
      </c>
      <c r="I3580" s="29" t="s">
        <v>5805</v>
      </c>
      <c r="J3580" s="33" t="s">
        <v>6168</v>
      </c>
      <c r="K3580" s="29" t="s">
        <v>178</v>
      </c>
      <c r="L3580" s="29" t="s">
        <v>6167</v>
      </c>
      <c r="M3580" s="29" t="s">
        <v>6166</v>
      </c>
      <c r="N3580" s="28">
        <v>479922.6</v>
      </c>
      <c r="O3580" s="28">
        <v>6220223</v>
      </c>
      <c r="P3580" s="29" t="s">
        <v>6165</v>
      </c>
      <c r="Q3580" s="32" t="s">
        <v>174</v>
      </c>
      <c r="R3580" s="19"/>
      <c r="S3580" s="19"/>
      <c r="T3580" s="19"/>
      <c r="U3580" s="19"/>
      <c r="V3580" s="19"/>
      <c r="W3580" s="19"/>
      <c r="X3580" s="19"/>
      <c r="Y3580" s="19"/>
      <c r="Z3580" s="19"/>
      <c r="AA3580" s="19"/>
      <c r="AB3580" s="19"/>
      <c r="AC3580" s="19"/>
      <c r="AD3580" s="19"/>
      <c r="AE3580" s="19"/>
      <c r="AF3580" s="19"/>
      <c r="AG3580" s="19"/>
      <c r="AH3580" s="19"/>
      <c r="AI3580" s="19"/>
      <c r="AJ3580" s="19"/>
      <c r="AK3580" s="19"/>
      <c r="AL3580" s="19"/>
      <c r="AM3580" s="31">
        <v>1468030</v>
      </c>
      <c r="AN3580" s="31">
        <v>1459120</v>
      </c>
      <c r="AO3580" s="31">
        <v>1651000</v>
      </c>
      <c r="AP3580" s="31">
        <v>1311122</v>
      </c>
      <c r="AQ3580" s="31">
        <v>1359704</v>
      </c>
      <c r="AR3580" s="31">
        <v>1268876</v>
      </c>
      <c r="AS3580" s="31">
        <v>1426067</v>
      </c>
      <c r="AT3580" s="31">
        <v>1388294</v>
      </c>
      <c r="AU3580" s="31">
        <v>1288184</v>
      </c>
      <c r="AV3580" s="31">
        <v>1342244</v>
      </c>
      <c r="AW3580" s="31">
        <v>1431933</v>
      </c>
      <c r="AX3580" s="31">
        <v>131286</v>
      </c>
      <c r="AY3580" s="31">
        <v>78910</v>
      </c>
      <c r="AZ3580" s="31">
        <v>210196</v>
      </c>
    </row>
    <row r="3581" spans="1:52" ht="15" customHeight="1">
      <c r="A3581" s="29" t="s">
        <v>6164</v>
      </c>
      <c r="B3581" s="34">
        <v>35705</v>
      </c>
      <c r="C3581" s="28">
        <v>225</v>
      </c>
      <c r="D3581" s="28">
        <v>29</v>
      </c>
      <c r="E3581" s="28">
        <v>31</v>
      </c>
      <c r="F3581" s="29" t="s">
        <v>242</v>
      </c>
      <c r="G3581" s="29" t="s">
        <v>6119</v>
      </c>
      <c r="H3581" s="28">
        <v>760</v>
      </c>
      <c r="I3581" s="29" t="s">
        <v>5805</v>
      </c>
      <c r="J3581" s="33" t="s">
        <v>6163</v>
      </c>
      <c r="K3581" s="29" t="s">
        <v>178</v>
      </c>
      <c r="L3581" s="29" t="s">
        <v>5843</v>
      </c>
      <c r="M3581" s="29" t="s">
        <v>6138</v>
      </c>
      <c r="N3581" s="28">
        <v>460833.2</v>
      </c>
      <c r="O3581" s="28">
        <v>6206340</v>
      </c>
      <c r="P3581" s="29" t="s">
        <v>6121</v>
      </c>
      <c r="Q3581" s="32" t="s">
        <v>174</v>
      </c>
      <c r="R3581" s="19"/>
      <c r="S3581" s="19"/>
      <c r="T3581" s="19"/>
      <c r="U3581" s="19"/>
      <c r="V3581" s="19"/>
      <c r="W3581" s="19"/>
      <c r="X3581" s="19"/>
      <c r="Y3581" s="19"/>
      <c r="Z3581" s="19"/>
      <c r="AA3581" s="19"/>
      <c r="AB3581" s="19"/>
      <c r="AC3581" s="19"/>
      <c r="AD3581" s="19"/>
      <c r="AE3581" s="19"/>
      <c r="AF3581" s="19"/>
      <c r="AG3581" s="19"/>
      <c r="AH3581" s="19"/>
      <c r="AI3581" s="19"/>
      <c r="AJ3581" s="19"/>
      <c r="AK3581" s="19"/>
      <c r="AL3581" s="31">
        <v>86475</v>
      </c>
      <c r="AM3581" s="31">
        <v>533307</v>
      </c>
      <c r="AN3581" s="31">
        <v>469019</v>
      </c>
      <c r="AO3581" s="31">
        <v>523082</v>
      </c>
      <c r="AP3581" s="31">
        <v>416977.349609375</v>
      </c>
      <c r="AQ3581" s="31">
        <v>442382.765625</v>
      </c>
      <c r="AR3581" s="31">
        <v>398600.1005859375</v>
      </c>
      <c r="AS3581" s="31">
        <v>465095.291015625</v>
      </c>
      <c r="AT3581" s="31">
        <v>457037.830078125</v>
      </c>
      <c r="AU3581" s="31">
        <v>418243.830078125</v>
      </c>
      <c r="AV3581" s="31">
        <v>523536.349609375</v>
      </c>
      <c r="AW3581" s="31">
        <v>459441.171875</v>
      </c>
      <c r="AX3581" s="31">
        <v>38537.6484375</v>
      </c>
      <c r="AY3581" s="31">
        <v>24221.353515625</v>
      </c>
      <c r="AZ3581" s="31">
        <v>62759.001953125</v>
      </c>
    </row>
    <row r="3582" spans="1:52" ht="15" customHeight="1">
      <c r="A3582" s="29" t="s">
        <v>6162</v>
      </c>
      <c r="B3582" s="34">
        <v>35738</v>
      </c>
      <c r="C3582" s="28">
        <v>225</v>
      </c>
      <c r="D3582" s="28">
        <v>29</v>
      </c>
      <c r="E3582" s="28">
        <v>31</v>
      </c>
      <c r="F3582" s="29" t="s">
        <v>242</v>
      </c>
      <c r="G3582" s="29" t="s">
        <v>6119</v>
      </c>
      <c r="H3582" s="28">
        <v>760</v>
      </c>
      <c r="I3582" s="29" t="s">
        <v>5805</v>
      </c>
      <c r="J3582" s="33" t="s">
        <v>6161</v>
      </c>
      <c r="K3582" s="29" t="s">
        <v>178</v>
      </c>
      <c r="L3582" s="29" t="s">
        <v>5843</v>
      </c>
      <c r="M3582" s="29" t="s">
        <v>6160</v>
      </c>
      <c r="N3582" s="28">
        <v>460637.6</v>
      </c>
      <c r="O3582" s="28">
        <v>6205948</v>
      </c>
      <c r="P3582" s="29" t="s">
        <v>6121</v>
      </c>
      <c r="Q3582" s="32" t="s">
        <v>174</v>
      </c>
      <c r="R3582" s="19"/>
      <c r="S3582" s="19"/>
      <c r="T3582" s="19"/>
      <c r="U3582" s="19"/>
      <c r="V3582" s="19"/>
      <c r="W3582" s="19"/>
      <c r="X3582" s="19"/>
      <c r="Y3582" s="19"/>
      <c r="Z3582" s="19"/>
      <c r="AA3582" s="19"/>
      <c r="AB3582" s="19"/>
      <c r="AC3582" s="19"/>
      <c r="AD3582" s="19"/>
      <c r="AE3582" s="19"/>
      <c r="AF3582" s="19"/>
      <c r="AG3582" s="19"/>
      <c r="AH3582" s="19"/>
      <c r="AI3582" s="19"/>
      <c r="AJ3582" s="19"/>
      <c r="AK3582" s="19"/>
      <c r="AL3582" s="31">
        <v>86475</v>
      </c>
      <c r="AM3582" s="31">
        <v>533307</v>
      </c>
      <c r="AN3582" s="31">
        <v>469019</v>
      </c>
      <c r="AO3582" s="31">
        <v>523082</v>
      </c>
      <c r="AP3582" s="31">
        <v>416977.349609375</v>
      </c>
      <c r="AQ3582" s="31">
        <v>442382.765625</v>
      </c>
      <c r="AR3582" s="31">
        <v>398600.1005859375</v>
      </c>
      <c r="AS3582" s="31">
        <v>465095.291015625</v>
      </c>
      <c r="AT3582" s="31">
        <v>457037.830078125</v>
      </c>
      <c r="AU3582" s="31">
        <v>418243.830078125</v>
      </c>
      <c r="AV3582" s="31">
        <v>523536.349609375</v>
      </c>
      <c r="AW3582" s="31">
        <v>459441.171875</v>
      </c>
      <c r="AX3582" s="31">
        <v>38537.6484375</v>
      </c>
      <c r="AY3582" s="31">
        <v>24221.353515625</v>
      </c>
      <c r="AZ3582" s="31">
        <v>62759.001953125</v>
      </c>
    </row>
    <row r="3583" spans="1:52" ht="15" customHeight="1">
      <c r="A3583" s="29" t="s">
        <v>6159</v>
      </c>
      <c r="B3583" s="34">
        <v>35712</v>
      </c>
      <c r="C3583" s="28">
        <v>225</v>
      </c>
      <c r="D3583" s="28">
        <v>29</v>
      </c>
      <c r="E3583" s="28">
        <v>31</v>
      </c>
      <c r="F3583" s="29" t="s">
        <v>242</v>
      </c>
      <c r="G3583" s="29" t="s">
        <v>6119</v>
      </c>
      <c r="H3583" s="28">
        <v>760</v>
      </c>
      <c r="I3583" s="29" t="s">
        <v>5805</v>
      </c>
      <c r="J3583" s="33" t="s">
        <v>6158</v>
      </c>
      <c r="K3583" s="29" t="s">
        <v>178</v>
      </c>
      <c r="L3583" s="29" t="s">
        <v>5843</v>
      </c>
      <c r="M3583" s="29" t="s">
        <v>6138</v>
      </c>
      <c r="N3583" s="28">
        <v>460809.1</v>
      </c>
      <c r="O3583" s="28">
        <v>6206099</v>
      </c>
      <c r="P3583" s="29" t="s">
        <v>6121</v>
      </c>
      <c r="Q3583" s="32" t="s">
        <v>174</v>
      </c>
      <c r="R3583" s="19"/>
      <c r="S3583" s="19"/>
      <c r="T3583" s="19"/>
      <c r="U3583" s="19"/>
      <c r="V3583" s="19"/>
      <c r="W3583" s="19"/>
      <c r="X3583" s="19"/>
      <c r="Y3583" s="19"/>
      <c r="Z3583" s="19"/>
      <c r="AA3583" s="19"/>
      <c r="AB3583" s="19"/>
      <c r="AC3583" s="19"/>
      <c r="AD3583" s="19"/>
      <c r="AE3583" s="19"/>
      <c r="AF3583" s="19"/>
      <c r="AG3583" s="19"/>
      <c r="AH3583" s="19"/>
      <c r="AI3583" s="19"/>
      <c r="AJ3583" s="19"/>
      <c r="AK3583" s="19"/>
      <c r="AL3583" s="31">
        <v>86475</v>
      </c>
      <c r="AM3583" s="31">
        <v>533307</v>
      </c>
      <c r="AN3583" s="31">
        <v>469019</v>
      </c>
      <c r="AO3583" s="31">
        <v>523082</v>
      </c>
      <c r="AP3583" s="31">
        <v>416977.349609375</v>
      </c>
      <c r="AQ3583" s="31">
        <v>442382.765625</v>
      </c>
      <c r="AR3583" s="31">
        <v>398600.1005859375</v>
      </c>
      <c r="AS3583" s="31">
        <v>465095.291015625</v>
      </c>
      <c r="AT3583" s="31">
        <v>457037.830078125</v>
      </c>
      <c r="AU3583" s="31">
        <v>418243.830078125</v>
      </c>
      <c r="AV3583" s="31">
        <v>523536.349609375</v>
      </c>
      <c r="AW3583" s="31">
        <v>459441.171875</v>
      </c>
      <c r="AX3583" s="31">
        <v>38537.6484375</v>
      </c>
      <c r="AY3583" s="31">
        <v>24221.353515625</v>
      </c>
      <c r="AZ3583" s="31">
        <v>62759.001953125</v>
      </c>
    </row>
    <row r="3584" spans="1:52" ht="15" customHeight="1">
      <c r="A3584" s="29" t="s">
        <v>6157</v>
      </c>
      <c r="B3584" s="34">
        <v>35748</v>
      </c>
      <c r="C3584" s="28">
        <v>225</v>
      </c>
      <c r="D3584" s="28">
        <v>29</v>
      </c>
      <c r="E3584" s="28">
        <v>31</v>
      </c>
      <c r="F3584" s="29" t="s">
        <v>242</v>
      </c>
      <c r="G3584" s="29" t="s">
        <v>6119</v>
      </c>
      <c r="H3584" s="28">
        <v>760</v>
      </c>
      <c r="I3584" s="29" t="s">
        <v>5805</v>
      </c>
      <c r="J3584" s="33" t="s">
        <v>6156</v>
      </c>
      <c r="K3584" s="29" t="s">
        <v>178</v>
      </c>
      <c r="L3584" s="29" t="s">
        <v>5843</v>
      </c>
      <c r="M3584" s="29" t="s">
        <v>6138</v>
      </c>
      <c r="N3584" s="28">
        <v>460960</v>
      </c>
      <c r="O3584" s="28">
        <v>6206204</v>
      </c>
      <c r="P3584" s="29" t="s">
        <v>6121</v>
      </c>
      <c r="Q3584" s="32" t="s">
        <v>174</v>
      </c>
      <c r="R3584" s="19"/>
      <c r="S3584" s="19"/>
      <c r="T3584" s="19"/>
      <c r="U3584" s="19"/>
      <c r="V3584" s="19"/>
      <c r="W3584" s="19"/>
      <c r="X3584" s="19"/>
      <c r="Y3584" s="19"/>
      <c r="Z3584" s="19"/>
      <c r="AA3584" s="19"/>
      <c r="AB3584" s="19"/>
      <c r="AC3584" s="19"/>
      <c r="AD3584" s="19"/>
      <c r="AE3584" s="19"/>
      <c r="AF3584" s="19"/>
      <c r="AG3584" s="19"/>
      <c r="AH3584" s="19"/>
      <c r="AI3584" s="19"/>
      <c r="AJ3584" s="19"/>
      <c r="AK3584" s="19"/>
      <c r="AL3584" s="31">
        <v>86475</v>
      </c>
      <c r="AM3584" s="31">
        <v>533307</v>
      </c>
      <c r="AN3584" s="31">
        <v>469019</v>
      </c>
      <c r="AO3584" s="31">
        <v>523082</v>
      </c>
      <c r="AP3584" s="31">
        <v>416977.349609375</v>
      </c>
      <c r="AQ3584" s="31">
        <v>442382.765625</v>
      </c>
      <c r="AR3584" s="31">
        <v>398600.1005859375</v>
      </c>
      <c r="AS3584" s="31">
        <v>465095.291015625</v>
      </c>
      <c r="AT3584" s="31">
        <v>457037.830078125</v>
      </c>
      <c r="AU3584" s="31">
        <v>418243.830078125</v>
      </c>
      <c r="AV3584" s="31">
        <v>523536.349609375</v>
      </c>
      <c r="AW3584" s="31">
        <v>459441.171875</v>
      </c>
      <c r="AX3584" s="31">
        <v>38537.6484375</v>
      </c>
      <c r="AY3584" s="31">
        <v>24221.353515625</v>
      </c>
      <c r="AZ3584" s="31">
        <v>62759.001953125</v>
      </c>
    </row>
    <row r="3585" spans="1:52" ht="15" customHeight="1">
      <c r="A3585" s="29" t="s">
        <v>6155</v>
      </c>
      <c r="B3585" s="34">
        <v>35748</v>
      </c>
      <c r="C3585" s="28">
        <v>225</v>
      </c>
      <c r="D3585" s="28">
        <v>29</v>
      </c>
      <c r="E3585" s="28">
        <v>31</v>
      </c>
      <c r="F3585" s="29" t="s">
        <v>242</v>
      </c>
      <c r="G3585" s="29" t="s">
        <v>6119</v>
      </c>
      <c r="H3585" s="28">
        <v>760</v>
      </c>
      <c r="I3585" s="29" t="s">
        <v>5805</v>
      </c>
      <c r="J3585" s="33" t="s">
        <v>6154</v>
      </c>
      <c r="K3585" s="29" t="s">
        <v>178</v>
      </c>
      <c r="L3585" s="29" t="s">
        <v>5843</v>
      </c>
      <c r="M3585" s="29" t="s">
        <v>2339</v>
      </c>
      <c r="N3585" s="28">
        <v>460956</v>
      </c>
      <c r="O3585" s="28">
        <v>6205935</v>
      </c>
      <c r="P3585" s="29" t="s">
        <v>6121</v>
      </c>
      <c r="Q3585" s="32" t="s">
        <v>174</v>
      </c>
      <c r="R3585" s="19"/>
      <c r="S3585" s="19"/>
      <c r="T3585" s="19"/>
      <c r="U3585" s="19"/>
      <c r="V3585" s="19"/>
      <c r="W3585" s="19"/>
      <c r="X3585" s="19"/>
      <c r="Y3585" s="19"/>
      <c r="Z3585" s="19"/>
      <c r="AA3585" s="19"/>
      <c r="AB3585" s="19"/>
      <c r="AC3585" s="19"/>
      <c r="AD3585" s="19"/>
      <c r="AE3585" s="19"/>
      <c r="AF3585" s="19"/>
      <c r="AG3585" s="19"/>
      <c r="AH3585" s="19"/>
      <c r="AI3585" s="19"/>
      <c r="AJ3585" s="19"/>
      <c r="AK3585" s="19"/>
      <c r="AL3585" s="31">
        <v>86475</v>
      </c>
      <c r="AM3585" s="31">
        <v>533307</v>
      </c>
      <c r="AN3585" s="31">
        <v>469019</v>
      </c>
      <c r="AO3585" s="31">
        <v>523082</v>
      </c>
      <c r="AP3585" s="31">
        <v>416977.349609375</v>
      </c>
      <c r="AQ3585" s="31">
        <v>442382.765625</v>
      </c>
      <c r="AR3585" s="31">
        <v>398600.1005859375</v>
      </c>
      <c r="AS3585" s="31">
        <v>465095.291015625</v>
      </c>
      <c r="AT3585" s="31">
        <v>457037.830078125</v>
      </c>
      <c r="AU3585" s="31">
        <v>418243.830078125</v>
      </c>
      <c r="AV3585" s="31">
        <v>523536.349609375</v>
      </c>
      <c r="AW3585" s="31">
        <v>459441.171875</v>
      </c>
      <c r="AX3585" s="31">
        <v>38537.6484375</v>
      </c>
      <c r="AY3585" s="31">
        <v>24221.353515625</v>
      </c>
      <c r="AZ3585" s="31">
        <v>62759.001953125</v>
      </c>
    </row>
    <row r="3586" spans="1:52" ht="15" customHeight="1">
      <c r="A3586" s="29" t="s">
        <v>6153</v>
      </c>
      <c r="B3586" s="34">
        <v>35752</v>
      </c>
      <c r="C3586" s="28">
        <v>225</v>
      </c>
      <c r="D3586" s="28">
        <v>29</v>
      </c>
      <c r="E3586" s="28">
        <v>31</v>
      </c>
      <c r="F3586" s="29" t="s">
        <v>242</v>
      </c>
      <c r="G3586" s="29" t="s">
        <v>6119</v>
      </c>
      <c r="H3586" s="28">
        <v>760</v>
      </c>
      <c r="I3586" s="29" t="s">
        <v>5805</v>
      </c>
      <c r="J3586" s="33" t="s">
        <v>6152</v>
      </c>
      <c r="K3586" s="29" t="s">
        <v>178</v>
      </c>
      <c r="L3586" s="29" t="s">
        <v>5843</v>
      </c>
      <c r="M3586" s="29" t="s">
        <v>6151</v>
      </c>
      <c r="N3586" s="28">
        <v>461108.7</v>
      </c>
      <c r="O3586" s="28">
        <v>6205522</v>
      </c>
      <c r="P3586" s="29" t="s">
        <v>6121</v>
      </c>
      <c r="Q3586" s="32" t="s">
        <v>174</v>
      </c>
      <c r="R3586" s="19"/>
      <c r="S3586" s="19"/>
      <c r="T3586" s="19"/>
      <c r="U3586" s="19"/>
      <c r="V3586" s="19"/>
      <c r="W3586" s="19"/>
      <c r="X3586" s="19"/>
      <c r="Y3586" s="19"/>
      <c r="Z3586" s="19"/>
      <c r="AA3586" s="19"/>
      <c r="AB3586" s="19"/>
      <c r="AC3586" s="19"/>
      <c r="AD3586" s="19"/>
      <c r="AE3586" s="19"/>
      <c r="AF3586" s="19"/>
      <c r="AG3586" s="19"/>
      <c r="AH3586" s="19"/>
      <c r="AI3586" s="19"/>
      <c r="AJ3586" s="19"/>
      <c r="AK3586" s="19"/>
      <c r="AL3586" s="31">
        <v>86475</v>
      </c>
      <c r="AM3586" s="31">
        <v>533307</v>
      </c>
      <c r="AN3586" s="31">
        <v>469019</v>
      </c>
      <c r="AO3586" s="31">
        <v>523082</v>
      </c>
      <c r="AP3586" s="31">
        <v>416977.349609375</v>
      </c>
      <c r="AQ3586" s="31">
        <v>442382.765625</v>
      </c>
      <c r="AR3586" s="31">
        <v>398600.1005859375</v>
      </c>
      <c r="AS3586" s="31">
        <v>465095.291015625</v>
      </c>
      <c r="AT3586" s="31">
        <v>457037.830078125</v>
      </c>
      <c r="AU3586" s="31">
        <v>418243.830078125</v>
      </c>
      <c r="AV3586" s="31">
        <v>523536.349609375</v>
      </c>
      <c r="AW3586" s="31">
        <v>459441.171875</v>
      </c>
      <c r="AX3586" s="31">
        <v>38537.6484375</v>
      </c>
      <c r="AY3586" s="31">
        <v>24221.353515625</v>
      </c>
      <c r="AZ3586" s="31">
        <v>62759.001953125</v>
      </c>
    </row>
    <row r="3587" spans="1:52" ht="15" customHeight="1">
      <c r="A3587" s="29" t="s">
        <v>6150</v>
      </c>
      <c r="B3587" s="34">
        <v>35781</v>
      </c>
      <c r="C3587" s="28">
        <v>225</v>
      </c>
      <c r="D3587" s="28">
        <v>29</v>
      </c>
      <c r="E3587" s="28">
        <v>31</v>
      </c>
      <c r="F3587" s="29" t="s">
        <v>242</v>
      </c>
      <c r="G3587" s="29" t="s">
        <v>6119</v>
      </c>
      <c r="H3587" s="28">
        <v>760</v>
      </c>
      <c r="I3587" s="29" t="s">
        <v>5805</v>
      </c>
      <c r="J3587" s="33" t="s">
        <v>6149</v>
      </c>
      <c r="K3587" s="29" t="s">
        <v>178</v>
      </c>
      <c r="L3587" s="29" t="s">
        <v>5843</v>
      </c>
      <c r="M3587" s="29" t="s">
        <v>1106</v>
      </c>
      <c r="N3587" s="28">
        <v>461118.2</v>
      </c>
      <c r="O3587" s="28">
        <v>6205797</v>
      </c>
      <c r="P3587" s="29" t="s">
        <v>6121</v>
      </c>
      <c r="Q3587" s="32" t="s">
        <v>174</v>
      </c>
      <c r="R3587" s="19"/>
      <c r="S3587" s="19"/>
      <c r="T3587" s="19"/>
      <c r="U3587" s="19"/>
      <c r="V3587" s="19"/>
      <c r="W3587" s="19"/>
      <c r="X3587" s="19"/>
      <c r="Y3587" s="19"/>
      <c r="Z3587" s="19"/>
      <c r="AA3587" s="19"/>
      <c r="AB3587" s="19"/>
      <c r="AC3587" s="19"/>
      <c r="AD3587" s="19"/>
      <c r="AE3587" s="19"/>
      <c r="AF3587" s="19"/>
      <c r="AG3587" s="19"/>
      <c r="AH3587" s="19"/>
      <c r="AI3587" s="19"/>
      <c r="AJ3587" s="19"/>
      <c r="AK3587" s="19"/>
      <c r="AL3587" s="31">
        <v>86475</v>
      </c>
      <c r="AM3587" s="31">
        <v>533307</v>
      </c>
      <c r="AN3587" s="31">
        <v>469019</v>
      </c>
      <c r="AO3587" s="31">
        <v>523082</v>
      </c>
      <c r="AP3587" s="31">
        <v>416977.349609375</v>
      </c>
      <c r="AQ3587" s="31">
        <v>442382.765625</v>
      </c>
      <c r="AR3587" s="31">
        <v>398600.1005859375</v>
      </c>
      <c r="AS3587" s="31">
        <v>465095.291015625</v>
      </c>
      <c r="AT3587" s="31">
        <v>457037.830078125</v>
      </c>
      <c r="AU3587" s="31">
        <v>418243.830078125</v>
      </c>
      <c r="AV3587" s="31">
        <v>523536.349609375</v>
      </c>
      <c r="AW3587" s="31">
        <v>459441.171875</v>
      </c>
      <c r="AX3587" s="31">
        <v>38537.6484375</v>
      </c>
      <c r="AY3587" s="31">
        <v>24221.353515625</v>
      </c>
      <c r="AZ3587" s="31">
        <v>62759.001953125</v>
      </c>
    </row>
    <row r="3588" spans="1:52" ht="15" customHeight="1">
      <c r="A3588" s="29" t="s">
        <v>6148</v>
      </c>
      <c r="B3588" s="34">
        <v>35744</v>
      </c>
      <c r="C3588" s="28">
        <v>225</v>
      </c>
      <c r="D3588" s="28">
        <v>29</v>
      </c>
      <c r="E3588" s="28">
        <v>31</v>
      </c>
      <c r="F3588" s="29" t="s">
        <v>242</v>
      </c>
      <c r="G3588" s="29" t="s">
        <v>6119</v>
      </c>
      <c r="H3588" s="28">
        <v>760</v>
      </c>
      <c r="I3588" s="29" t="s">
        <v>5805</v>
      </c>
      <c r="J3588" s="33" t="s">
        <v>6147</v>
      </c>
      <c r="K3588" s="29" t="s">
        <v>178</v>
      </c>
      <c r="L3588" s="29" t="s">
        <v>5843</v>
      </c>
      <c r="M3588" s="29" t="s">
        <v>1909</v>
      </c>
      <c r="N3588" s="28">
        <v>460647</v>
      </c>
      <c r="O3588" s="28">
        <v>6205673</v>
      </c>
      <c r="P3588" s="29" t="s">
        <v>6121</v>
      </c>
      <c r="Q3588" s="32" t="s">
        <v>174</v>
      </c>
      <c r="R3588" s="19"/>
      <c r="S3588" s="19"/>
      <c r="T3588" s="19"/>
      <c r="U3588" s="19"/>
      <c r="V3588" s="19"/>
      <c r="W3588" s="19"/>
      <c r="X3588" s="19"/>
      <c r="Y3588" s="19"/>
      <c r="Z3588" s="19"/>
      <c r="AA3588" s="19"/>
      <c r="AB3588" s="19"/>
      <c r="AC3588" s="19"/>
      <c r="AD3588" s="19"/>
      <c r="AE3588" s="19"/>
      <c r="AF3588" s="19"/>
      <c r="AG3588" s="19"/>
      <c r="AH3588" s="19"/>
      <c r="AI3588" s="19"/>
      <c r="AJ3588" s="19"/>
      <c r="AK3588" s="19"/>
      <c r="AL3588" s="31">
        <v>86475</v>
      </c>
      <c r="AM3588" s="31">
        <v>533307</v>
      </c>
      <c r="AN3588" s="31">
        <v>469019</v>
      </c>
      <c r="AO3588" s="31">
        <v>523082</v>
      </c>
      <c r="AP3588" s="31">
        <v>416977.349609375</v>
      </c>
      <c r="AQ3588" s="31">
        <v>442382.765625</v>
      </c>
      <c r="AR3588" s="31">
        <v>398600.1005859375</v>
      </c>
      <c r="AS3588" s="31">
        <v>465095.291015625</v>
      </c>
      <c r="AT3588" s="31">
        <v>457037.830078125</v>
      </c>
      <c r="AU3588" s="31">
        <v>418243.830078125</v>
      </c>
      <c r="AV3588" s="31">
        <v>523536.349609375</v>
      </c>
      <c r="AW3588" s="31">
        <v>459441.171875</v>
      </c>
      <c r="AX3588" s="31">
        <v>38537.6484375</v>
      </c>
      <c r="AY3588" s="31">
        <v>24221.353515625</v>
      </c>
      <c r="AZ3588" s="31">
        <v>62759.001953125</v>
      </c>
    </row>
    <row r="3589" spans="1:52" ht="15" customHeight="1">
      <c r="A3589" s="29" t="s">
        <v>6146</v>
      </c>
      <c r="B3589" s="34">
        <v>35735</v>
      </c>
      <c r="C3589" s="28">
        <v>225</v>
      </c>
      <c r="D3589" s="28">
        <v>29</v>
      </c>
      <c r="E3589" s="28">
        <v>31</v>
      </c>
      <c r="F3589" s="29" t="s">
        <v>242</v>
      </c>
      <c r="G3589" s="29" t="s">
        <v>6119</v>
      </c>
      <c r="H3589" s="28">
        <v>760</v>
      </c>
      <c r="I3589" s="29" t="s">
        <v>5805</v>
      </c>
      <c r="J3589" s="33" t="s">
        <v>6145</v>
      </c>
      <c r="K3589" s="29" t="s">
        <v>178</v>
      </c>
      <c r="L3589" s="29" t="s">
        <v>5843</v>
      </c>
      <c r="M3589" s="29" t="s">
        <v>683</v>
      </c>
      <c r="N3589" s="28">
        <v>460534</v>
      </c>
      <c r="O3589" s="28">
        <v>6203485</v>
      </c>
      <c r="P3589" s="29" t="s">
        <v>6121</v>
      </c>
      <c r="Q3589" s="32" t="s">
        <v>174</v>
      </c>
      <c r="R3589" s="19"/>
      <c r="S3589" s="19"/>
      <c r="T3589" s="19"/>
      <c r="U3589" s="19"/>
      <c r="V3589" s="19"/>
      <c r="W3589" s="19"/>
      <c r="X3589" s="19"/>
      <c r="Y3589" s="19"/>
      <c r="Z3589" s="19"/>
      <c r="AA3589" s="19"/>
      <c r="AB3589" s="19"/>
      <c r="AC3589" s="19"/>
      <c r="AD3589" s="19"/>
      <c r="AE3589" s="19"/>
      <c r="AF3589" s="19"/>
      <c r="AG3589" s="19"/>
      <c r="AH3589" s="19"/>
      <c r="AI3589" s="19"/>
      <c r="AJ3589" s="19"/>
      <c r="AK3589" s="19"/>
      <c r="AL3589" s="31">
        <v>86475</v>
      </c>
      <c r="AM3589" s="31">
        <v>533307</v>
      </c>
      <c r="AN3589" s="31">
        <v>469019</v>
      </c>
      <c r="AO3589" s="31">
        <v>523082</v>
      </c>
      <c r="AP3589" s="31">
        <v>416977.349609375</v>
      </c>
      <c r="AQ3589" s="31">
        <v>442382.765625</v>
      </c>
      <c r="AR3589" s="31">
        <v>398600.1005859375</v>
      </c>
      <c r="AS3589" s="31">
        <v>465095.291015625</v>
      </c>
      <c r="AT3589" s="31">
        <v>457037.830078125</v>
      </c>
      <c r="AU3589" s="31">
        <v>418243.830078125</v>
      </c>
      <c r="AV3589" s="31">
        <v>523536.349609375</v>
      </c>
      <c r="AW3589" s="31">
        <v>459441.171875</v>
      </c>
      <c r="AX3589" s="31">
        <v>38537.6484375</v>
      </c>
      <c r="AY3589" s="31">
        <v>24221.353515625</v>
      </c>
      <c r="AZ3589" s="31">
        <v>62759.001953125</v>
      </c>
    </row>
    <row r="3590" spans="1:52" ht="15" customHeight="1">
      <c r="A3590" s="29" t="s">
        <v>6144</v>
      </c>
      <c r="B3590" s="34">
        <v>35699</v>
      </c>
      <c r="C3590" s="28">
        <v>225</v>
      </c>
      <c r="D3590" s="28">
        <v>29</v>
      </c>
      <c r="E3590" s="28">
        <v>31</v>
      </c>
      <c r="F3590" s="29" t="s">
        <v>242</v>
      </c>
      <c r="G3590" s="29" t="s">
        <v>6119</v>
      </c>
      <c r="H3590" s="28">
        <v>760</v>
      </c>
      <c r="I3590" s="29" t="s">
        <v>5805</v>
      </c>
      <c r="J3590" s="33" t="s">
        <v>6143</v>
      </c>
      <c r="K3590" s="29" t="s">
        <v>178</v>
      </c>
      <c r="L3590" s="29" t="s">
        <v>6142</v>
      </c>
      <c r="M3590" s="29" t="s">
        <v>6141</v>
      </c>
      <c r="N3590" s="28">
        <v>460167.4</v>
      </c>
      <c r="O3590" s="28">
        <v>6206106</v>
      </c>
      <c r="P3590" s="29" t="s">
        <v>6121</v>
      </c>
      <c r="Q3590" s="32" t="s">
        <v>174</v>
      </c>
      <c r="R3590" s="19"/>
      <c r="S3590" s="19"/>
      <c r="T3590" s="19"/>
      <c r="U3590" s="19"/>
      <c r="V3590" s="19"/>
      <c r="W3590" s="19"/>
      <c r="X3590" s="19"/>
      <c r="Y3590" s="19"/>
      <c r="Z3590" s="19"/>
      <c r="AA3590" s="19"/>
      <c r="AB3590" s="19"/>
      <c r="AC3590" s="19"/>
      <c r="AD3590" s="19"/>
      <c r="AE3590" s="19"/>
      <c r="AF3590" s="19"/>
      <c r="AG3590" s="19"/>
      <c r="AH3590" s="19"/>
      <c r="AI3590" s="19"/>
      <c r="AJ3590" s="19"/>
      <c r="AK3590" s="19"/>
      <c r="AL3590" s="31">
        <v>86475</v>
      </c>
      <c r="AM3590" s="31">
        <v>533307</v>
      </c>
      <c r="AN3590" s="31">
        <v>469019</v>
      </c>
      <c r="AO3590" s="31">
        <v>523082</v>
      </c>
      <c r="AP3590" s="31">
        <v>416977.349609375</v>
      </c>
      <c r="AQ3590" s="31">
        <v>442382.765625</v>
      </c>
      <c r="AR3590" s="31">
        <v>398600.1005859375</v>
      </c>
      <c r="AS3590" s="31">
        <v>465095.291015625</v>
      </c>
      <c r="AT3590" s="31">
        <v>457037.830078125</v>
      </c>
      <c r="AU3590" s="31">
        <v>418243.830078125</v>
      </c>
      <c r="AV3590" s="31">
        <v>523536.349609375</v>
      </c>
      <c r="AW3590" s="31">
        <v>459441.171875</v>
      </c>
      <c r="AX3590" s="31">
        <v>38537.6484375</v>
      </c>
      <c r="AY3590" s="31">
        <v>24221.353515625</v>
      </c>
      <c r="AZ3590" s="31">
        <v>62759.001953125</v>
      </c>
    </row>
    <row r="3591" spans="1:52" ht="15" customHeight="1">
      <c r="A3591" s="29" t="s">
        <v>6140</v>
      </c>
      <c r="B3591" s="34">
        <v>35720</v>
      </c>
      <c r="C3591" s="28">
        <v>225</v>
      </c>
      <c r="D3591" s="28">
        <v>29</v>
      </c>
      <c r="E3591" s="28">
        <v>31</v>
      </c>
      <c r="F3591" s="29" t="s">
        <v>242</v>
      </c>
      <c r="G3591" s="29" t="s">
        <v>6119</v>
      </c>
      <c r="H3591" s="28">
        <v>760</v>
      </c>
      <c r="I3591" s="29" t="s">
        <v>5805</v>
      </c>
      <c r="J3591" s="33" t="s">
        <v>6139</v>
      </c>
      <c r="K3591" s="29" t="s">
        <v>178</v>
      </c>
      <c r="L3591" s="29" t="s">
        <v>5843</v>
      </c>
      <c r="M3591" s="29" t="s">
        <v>6138</v>
      </c>
      <c r="N3591" s="28">
        <v>460638.5</v>
      </c>
      <c r="O3591" s="28">
        <v>6206212</v>
      </c>
      <c r="P3591" s="29" t="s">
        <v>6121</v>
      </c>
      <c r="Q3591" s="32" t="s">
        <v>174</v>
      </c>
      <c r="R3591" s="19"/>
      <c r="S3591" s="19"/>
      <c r="T3591" s="19"/>
      <c r="U3591" s="19"/>
      <c r="V3591" s="19"/>
      <c r="W3591" s="19"/>
      <c r="X3591" s="19"/>
      <c r="Y3591" s="19"/>
      <c r="Z3591" s="19"/>
      <c r="AA3591" s="19"/>
      <c r="AB3591" s="19"/>
      <c r="AC3591" s="19"/>
      <c r="AD3591" s="19"/>
      <c r="AE3591" s="19"/>
      <c r="AF3591" s="19"/>
      <c r="AG3591" s="19"/>
      <c r="AH3591" s="19"/>
      <c r="AI3591" s="19"/>
      <c r="AJ3591" s="19"/>
      <c r="AK3591" s="19"/>
      <c r="AL3591" s="31">
        <v>86475</v>
      </c>
      <c r="AM3591" s="31">
        <v>533307</v>
      </c>
      <c r="AN3591" s="31">
        <v>469019</v>
      </c>
      <c r="AO3591" s="31">
        <v>523082</v>
      </c>
      <c r="AP3591" s="31">
        <v>416978.349609375</v>
      </c>
      <c r="AQ3591" s="31">
        <v>442382.765625</v>
      </c>
      <c r="AR3591" s="31">
        <v>398600.1005859375</v>
      </c>
      <c r="AS3591" s="31">
        <v>465095.291015625</v>
      </c>
      <c r="AT3591" s="31">
        <v>457037.830078125</v>
      </c>
      <c r="AU3591" s="31">
        <v>418243.830078125</v>
      </c>
      <c r="AV3591" s="31">
        <v>523536.349609375</v>
      </c>
      <c r="AW3591" s="31">
        <v>459441.171875</v>
      </c>
      <c r="AX3591" s="31">
        <v>38537.6484375</v>
      </c>
      <c r="AY3591" s="31">
        <v>24221.353515625</v>
      </c>
      <c r="AZ3591" s="31">
        <v>62759.001953125</v>
      </c>
    </row>
    <row r="3592" spans="1:52" ht="15" customHeight="1">
      <c r="A3592" s="29" t="s">
        <v>6137</v>
      </c>
      <c r="B3592" s="34">
        <v>35704</v>
      </c>
      <c r="C3592" s="28">
        <v>225</v>
      </c>
      <c r="D3592" s="28">
        <v>29</v>
      </c>
      <c r="E3592" s="28">
        <v>31</v>
      </c>
      <c r="F3592" s="29" t="s">
        <v>242</v>
      </c>
      <c r="G3592" s="29" t="s">
        <v>6119</v>
      </c>
      <c r="H3592" s="28">
        <v>760</v>
      </c>
      <c r="I3592" s="29" t="s">
        <v>5805</v>
      </c>
      <c r="J3592" s="33" t="s">
        <v>6136</v>
      </c>
      <c r="K3592" s="29" t="s">
        <v>178</v>
      </c>
      <c r="L3592" s="29" t="s">
        <v>5843</v>
      </c>
      <c r="M3592" s="29" t="s">
        <v>6135</v>
      </c>
      <c r="N3592" s="28">
        <v>460475.7</v>
      </c>
      <c r="O3592" s="28">
        <v>6206087</v>
      </c>
      <c r="P3592" s="29" t="s">
        <v>6121</v>
      </c>
      <c r="Q3592" s="32" t="s">
        <v>174</v>
      </c>
      <c r="R3592" s="19"/>
      <c r="S3592" s="19"/>
      <c r="T3592" s="19"/>
      <c r="U3592" s="19"/>
      <c r="V3592" s="19"/>
      <c r="W3592" s="19"/>
      <c r="X3592" s="19"/>
      <c r="Y3592" s="19"/>
      <c r="Z3592" s="19"/>
      <c r="AA3592" s="19"/>
      <c r="AB3592" s="19"/>
      <c r="AC3592" s="19"/>
      <c r="AD3592" s="19"/>
      <c r="AE3592" s="19"/>
      <c r="AF3592" s="19"/>
      <c r="AG3592" s="19"/>
      <c r="AH3592" s="19"/>
      <c r="AI3592" s="19"/>
      <c r="AJ3592" s="19"/>
      <c r="AK3592" s="19"/>
      <c r="AL3592" s="31">
        <v>86475</v>
      </c>
      <c r="AM3592" s="31">
        <v>533307</v>
      </c>
      <c r="AN3592" s="31">
        <v>469019</v>
      </c>
      <c r="AO3592" s="31">
        <v>523082</v>
      </c>
      <c r="AP3592" s="31">
        <v>416978.349609375</v>
      </c>
      <c r="AQ3592" s="31">
        <v>442382.765625</v>
      </c>
      <c r="AR3592" s="31">
        <v>398600.1005859375</v>
      </c>
      <c r="AS3592" s="31">
        <v>465095.291015625</v>
      </c>
      <c r="AT3592" s="31">
        <v>457037.830078125</v>
      </c>
      <c r="AU3592" s="31">
        <v>418243.830078125</v>
      </c>
      <c r="AV3592" s="31">
        <v>523536.349609375</v>
      </c>
      <c r="AW3592" s="31">
        <v>459441.171875</v>
      </c>
      <c r="AX3592" s="31">
        <v>38537.6484375</v>
      </c>
      <c r="AY3592" s="31">
        <v>24221.353515625</v>
      </c>
      <c r="AZ3592" s="31">
        <v>62759.001953125</v>
      </c>
    </row>
    <row r="3593" spans="1:52" ht="15" customHeight="1">
      <c r="A3593" s="29" t="s">
        <v>6134</v>
      </c>
      <c r="B3593" s="34">
        <v>35705</v>
      </c>
      <c r="C3593" s="28">
        <v>225</v>
      </c>
      <c r="D3593" s="28">
        <v>29</v>
      </c>
      <c r="E3593" s="28">
        <v>31</v>
      </c>
      <c r="F3593" s="29" t="s">
        <v>242</v>
      </c>
      <c r="G3593" s="29" t="s">
        <v>6119</v>
      </c>
      <c r="H3593" s="28">
        <v>760</v>
      </c>
      <c r="I3593" s="29" t="s">
        <v>5805</v>
      </c>
      <c r="J3593" s="33" t="s">
        <v>6133</v>
      </c>
      <c r="K3593" s="29" t="s">
        <v>178</v>
      </c>
      <c r="L3593" s="29" t="s">
        <v>5843</v>
      </c>
      <c r="M3593" s="29" t="s">
        <v>223</v>
      </c>
      <c r="N3593" s="28">
        <v>460316.9</v>
      </c>
      <c r="O3593" s="28">
        <v>6205965</v>
      </c>
      <c r="P3593" s="29" t="s">
        <v>6121</v>
      </c>
      <c r="Q3593" s="32" t="s">
        <v>174</v>
      </c>
      <c r="R3593" s="19"/>
      <c r="S3593" s="19"/>
      <c r="T3593" s="19"/>
      <c r="U3593" s="19"/>
      <c r="V3593" s="19"/>
      <c r="W3593" s="19"/>
      <c r="X3593" s="19"/>
      <c r="Y3593" s="19"/>
      <c r="Z3593" s="19"/>
      <c r="AA3593" s="19"/>
      <c r="AB3593" s="19"/>
      <c r="AC3593" s="19"/>
      <c r="AD3593" s="19"/>
      <c r="AE3593" s="19"/>
      <c r="AF3593" s="19"/>
      <c r="AG3593" s="19"/>
      <c r="AH3593" s="19"/>
      <c r="AI3593" s="19"/>
      <c r="AJ3593" s="19"/>
      <c r="AK3593" s="19"/>
      <c r="AL3593" s="31">
        <v>86475</v>
      </c>
      <c r="AM3593" s="31">
        <v>533307</v>
      </c>
      <c r="AN3593" s="31">
        <v>469019</v>
      </c>
      <c r="AO3593" s="31">
        <v>523082</v>
      </c>
      <c r="AP3593" s="31">
        <v>416978.349609375</v>
      </c>
      <c r="AQ3593" s="31">
        <v>442382.765625</v>
      </c>
      <c r="AR3593" s="31">
        <v>398600.1005859375</v>
      </c>
      <c r="AS3593" s="31">
        <v>465095.291015625</v>
      </c>
      <c r="AT3593" s="31">
        <v>457037.830078125</v>
      </c>
      <c r="AU3593" s="31">
        <v>418243.830078125</v>
      </c>
      <c r="AV3593" s="31">
        <v>523536.349609375</v>
      </c>
      <c r="AW3593" s="31">
        <v>459441.171875</v>
      </c>
      <c r="AX3593" s="31">
        <v>38537.6484375</v>
      </c>
      <c r="AY3593" s="31">
        <v>24221.353515625</v>
      </c>
      <c r="AZ3593" s="31">
        <v>62759.001953125</v>
      </c>
    </row>
    <row r="3594" spans="1:52" ht="15" customHeight="1">
      <c r="A3594" s="29" t="s">
        <v>6132</v>
      </c>
      <c r="B3594" s="34">
        <v>35782</v>
      </c>
      <c r="C3594" s="28">
        <v>225</v>
      </c>
      <c r="D3594" s="28">
        <v>29</v>
      </c>
      <c r="E3594" s="28">
        <v>31</v>
      </c>
      <c r="F3594" s="29" t="s">
        <v>242</v>
      </c>
      <c r="G3594" s="29" t="s">
        <v>6119</v>
      </c>
      <c r="H3594" s="28">
        <v>760</v>
      </c>
      <c r="I3594" s="29" t="s">
        <v>5805</v>
      </c>
      <c r="J3594" s="33" t="s">
        <v>6131</v>
      </c>
      <c r="K3594" s="29" t="s">
        <v>178</v>
      </c>
      <c r="L3594" s="29" t="s">
        <v>5843</v>
      </c>
      <c r="M3594" s="29" t="s">
        <v>1111</v>
      </c>
      <c r="N3594" s="28">
        <v>460646</v>
      </c>
      <c r="O3594" s="28">
        <v>6206485</v>
      </c>
      <c r="P3594" s="29" t="s">
        <v>6121</v>
      </c>
      <c r="Q3594" s="32" t="s">
        <v>174</v>
      </c>
      <c r="R3594" s="19"/>
      <c r="S3594" s="19"/>
      <c r="T3594" s="19"/>
      <c r="U3594" s="19"/>
      <c r="V3594" s="19"/>
      <c r="W3594" s="19"/>
      <c r="X3594" s="19"/>
      <c r="Y3594" s="19"/>
      <c r="Z3594" s="19"/>
      <c r="AA3594" s="19"/>
      <c r="AB3594" s="19"/>
      <c r="AC3594" s="19"/>
      <c r="AD3594" s="19"/>
      <c r="AE3594" s="19"/>
      <c r="AF3594" s="19"/>
      <c r="AG3594" s="19"/>
      <c r="AH3594" s="19"/>
      <c r="AI3594" s="19"/>
      <c r="AJ3594" s="19"/>
      <c r="AK3594" s="19"/>
      <c r="AL3594" s="31">
        <v>86475</v>
      </c>
      <c r="AM3594" s="31">
        <v>533307</v>
      </c>
      <c r="AN3594" s="31">
        <v>469019</v>
      </c>
      <c r="AO3594" s="31">
        <v>523082</v>
      </c>
      <c r="AP3594" s="31">
        <v>416978.349609375</v>
      </c>
      <c r="AQ3594" s="31">
        <v>442382.765625</v>
      </c>
      <c r="AR3594" s="31">
        <v>398600.1005859375</v>
      </c>
      <c r="AS3594" s="31">
        <v>465095.291015625</v>
      </c>
      <c r="AT3594" s="31">
        <v>457037.830078125</v>
      </c>
      <c r="AU3594" s="31">
        <v>418243.830078125</v>
      </c>
      <c r="AV3594" s="31">
        <v>523536.349609375</v>
      </c>
      <c r="AW3594" s="31">
        <v>459441.171875</v>
      </c>
      <c r="AX3594" s="31">
        <v>38537.6484375</v>
      </c>
      <c r="AY3594" s="31">
        <v>24221.353515625</v>
      </c>
      <c r="AZ3594" s="31">
        <v>62759.001953125</v>
      </c>
    </row>
    <row r="3595" spans="1:52" ht="15" customHeight="1">
      <c r="A3595" s="29" t="s">
        <v>6130</v>
      </c>
      <c r="B3595" s="34">
        <v>35703</v>
      </c>
      <c r="C3595" s="28">
        <v>225</v>
      </c>
      <c r="D3595" s="28">
        <v>29</v>
      </c>
      <c r="E3595" s="28">
        <v>31</v>
      </c>
      <c r="F3595" s="29" t="s">
        <v>242</v>
      </c>
      <c r="G3595" s="29" t="s">
        <v>6119</v>
      </c>
      <c r="H3595" s="28">
        <v>760</v>
      </c>
      <c r="I3595" s="29" t="s">
        <v>5805</v>
      </c>
      <c r="J3595" s="33" t="s">
        <v>6129</v>
      </c>
      <c r="K3595" s="29" t="s">
        <v>178</v>
      </c>
      <c r="L3595" s="29" t="s">
        <v>5843</v>
      </c>
      <c r="M3595" s="29" t="s">
        <v>6128</v>
      </c>
      <c r="N3595" s="28">
        <v>460629</v>
      </c>
      <c r="O3595" s="28">
        <v>6206536</v>
      </c>
      <c r="P3595" s="29" t="s">
        <v>6121</v>
      </c>
      <c r="Q3595" s="32" t="s">
        <v>174</v>
      </c>
      <c r="R3595" s="19"/>
      <c r="S3595" s="19"/>
      <c r="T3595" s="19"/>
      <c r="U3595" s="19"/>
      <c r="V3595" s="19"/>
      <c r="W3595" s="19"/>
      <c r="X3595" s="19"/>
      <c r="Y3595" s="19"/>
      <c r="Z3595" s="19"/>
      <c r="AA3595" s="19"/>
      <c r="AB3595" s="19"/>
      <c r="AC3595" s="19"/>
      <c r="AD3595" s="19"/>
      <c r="AE3595" s="19"/>
      <c r="AF3595" s="19"/>
      <c r="AG3595" s="19"/>
      <c r="AH3595" s="19"/>
      <c r="AI3595" s="19"/>
      <c r="AJ3595" s="19"/>
      <c r="AK3595" s="19"/>
      <c r="AL3595" s="31">
        <v>86475</v>
      </c>
      <c r="AM3595" s="31">
        <v>533307</v>
      </c>
      <c r="AN3595" s="31">
        <v>469019</v>
      </c>
      <c r="AO3595" s="31">
        <v>523082</v>
      </c>
      <c r="AP3595" s="31">
        <v>416978.349609375</v>
      </c>
      <c r="AQ3595" s="31">
        <v>442382.765625</v>
      </c>
      <c r="AR3595" s="31">
        <v>398600.1005859375</v>
      </c>
      <c r="AS3595" s="31">
        <v>465095.291015625</v>
      </c>
      <c r="AT3595" s="31">
        <v>457037.830078125</v>
      </c>
      <c r="AU3595" s="31">
        <v>418243.830078125</v>
      </c>
      <c r="AV3595" s="31">
        <v>523536.349609375</v>
      </c>
      <c r="AW3595" s="31">
        <v>459441.171875</v>
      </c>
      <c r="AX3595" s="31">
        <v>38537.6484375</v>
      </c>
      <c r="AY3595" s="31">
        <v>24221.353515625</v>
      </c>
      <c r="AZ3595" s="31">
        <v>62759.001953125</v>
      </c>
    </row>
    <row r="3596" spans="1:52" ht="15" customHeight="1">
      <c r="A3596" s="29" t="s">
        <v>6127</v>
      </c>
      <c r="B3596" s="34">
        <v>35725</v>
      </c>
      <c r="C3596" s="28">
        <v>225</v>
      </c>
      <c r="D3596" s="28">
        <v>29</v>
      </c>
      <c r="E3596" s="28">
        <v>31</v>
      </c>
      <c r="F3596" s="29" t="s">
        <v>242</v>
      </c>
      <c r="G3596" s="29" t="s">
        <v>6119</v>
      </c>
      <c r="H3596" s="28">
        <v>760</v>
      </c>
      <c r="I3596" s="29" t="s">
        <v>5805</v>
      </c>
      <c r="J3596" s="33" t="s">
        <v>6126</v>
      </c>
      <c r="K3596" s="29" t="s">
        <v>178</v>
      </c>
      <c r="L3596" s="29" t="s">
        <v>5843</v>
      </c>
      <c r="M3596" s="29" t="s">
        <v>6125</v>
      </c>
      <c r="N3596" s="28">
        <v>460326.5</v>
      </c>
      <c r="O3596" s="28">
        <v>6206231</v>
      </c>
      <c r="P3596" s="29" t="s">
        <v>6121</v>
      </c>
      <c r="Q3596" s="32" t="s">
        <v>174</v>
      </c>
      <c r="R3596" s="19"/>
      <c r="S3596" s="19"/>
      <c r="T3596" s="19"/>
      <c r="U3596" s="19"/>
      <c r="V3596" s="19"/>
      <c r="W3596" s="19"/>
      <c r="X3596" s="19"/>
      <c r="Y3596" s="19"/>
      <c r="Z3596" s="19"/>
      <c r="AA3596" s="19"/>
      <c r="AB3596" s="19"/>
      <c r="AC3596" s="19"/>
      <c r="AD3596" s="19"/>
      <c r="AE3596" s="19"/>
      <c r="AF3596" s="19"/>
      <c r="AG3596" s="19"/>
      <c r="AH3596" s="19"/>
      <c r="AI3596" s="19"/>
      <c r="AJ3596" s="19"/>
      <c r="AK3596" s="19"/>
      <c r="AL3596" s="31">
        <v>86475</v>
      </c>
      <c r="AM3596" s="31">
        <v>533307</v>
      </c>
      <c r="AN3596" s="31">
        <v>469019</v>
      </c>
      <c r="AO3596" s="31">
        <v>523082</v>
      </c>
      <c r="AP3596" s="31">
        <v>416978.349609375</v>
      </c>
      <c r="AQ3596" s="31">
        <v>442382.765625</v>
      </c>
      <c r="AR3596" s="31">
        <v>398600.1005859375</v>
      </c>
      <c r="AS3596" s="31">
        <v>465095.291015625</v>
      </c>
      <c r="AT3596" s="31">
        <v>457037.830078125</v>
      </c>
      <c r="AU3596" s="31">
        <v>418243.830078125</v>
      </c>
      <c r="AV3596" s="31">
        <v>523536.349609375</v>
      </c>
      <c r="AW3596" s="31">
        <v>459441.171875</v>
      </c>
      <c r="AX3596" s="31">
        <v>38537.6484375</v>
      </c>
      <c r="AY3596" s="31">
        <v>24221.353515625</v>
      </c>
      <c r="AZ3596" s="31">
        <v>62759.001953125</v>
      </c>
    </row>
    <row r="3597" spans="1:52" ht="15" customHeight="1">
      <c r="A3597" s="29" t="s">
        <v>6124</v>
      </c>
      <c r="B3597" s="34">
        <v>35736</v>
      </c>
      <c r="C3597" s="28">
        <v>225</v>
      </c>
      <c r="D3597" s="28">
        <v>29</v>
      </c>
      <c r="E3597" s="28">
        <v>31</v>
      </c>
      <c r="F3597" s="29" t="s">
        <v>242</v>
      </c>
      <c r="G3597" s="29" t="s">
        <v>6119</v>
      </c>
      <c r="H3597" s="28">
        <v>760</v>
      </c>
      <c r="I3597" s="29" t="s">
        <v>5805</v>
      </c>
      <c r="J3597" s="33" t="s">
        <v>6123</v>
      </c>
      <c r="K3597" s="29" t="s">
        <v>178</v>
      </c>
      <c r="L3597" s="29" t="s">
        <v>5843</v>
      </c>
      <c r="M3597" s="29" t="s">
        <v>6122</v>
      </c>
      <c r="N3597" s="28">
        <v>460800.8</v>
      </c>
      <c r="O3597" s="28">
        <v>6205812</v>
      </c>
      <c r="P3597" s="29" t="s">
        <v>6121</v>
      </c>
      <c r="Q3597" s="32" t="s">
        <v>174</v>
      </c>
      <c r="R3597" s="19"/>
      <c r="S3597" s="19"/>
      <c r="T3597" s="19"/>
      <c r="U3597" s="19"/>
      <c r="V3597" s="19"/>
      <c r="W3597" s="19"/>
      <c r="X3597" s="19"/>
      <c r="Y3597" s="19"/>
      <c r="Z3597" s="19"/>
      <c r="AA3597" s="19"/>
      <c r="AB3597" s="19"/>
      <c r="AC3597" s="19"/>
      <c r="AD3597" s="19"/>
      <c r="AE3597" s="19"/>
      <c r="AF3597" s="19"/>
      <c r="AG3597" s="19"/>
      <c r="AH3597" s="19"/>
      <c r="AI3597" s="19"/>
      <c r="AJ3597" s="19"/>
      <c r="AK3597" s="19"/>
      <c r="AL3597" s="31">
        <v>86475</v>
      </c>
      <c r="AM3597" s="31">
        <v>533307</v>
      </c>
      <c r="AN3597" s="31">
        <v>469019</v>
      </c>
      <c r="AO3597" s="31">
        <v>523082</v>
      </c>
      <c r="AP3597" s="31">
        <v>416978.349609375</v>
      </c>
      <c r="AQ3597" s="31">
        <v>442382.765625</v>
      </c>
      <c r="AR3597" s="31">
        <v>398600.1005859375</v>
      </c>
      <c r="AS3597" s="31">
        <v>465095.291015625</v>
      </c>
      <c r="AT3597" s="31">
        <v>457037.830078125</v>
      </c>
      <c r="AU3597" s="31">
        <v>418243.830078125</v>
      </c>
      <c r="AV3597" s="31">
        <v>523536.349609375</v>
      </c>
      <c r="AW3597" s="31">
        <v>459441.171875</v>
      </c>
      <c r="AX3597" s="31">
        <v>38537.6484375</v>
      </c>
      <c r="AY3597" s="31">
        <v>24221.353515625</v>
      </c>
      <c r="AZ3597" s="31">
        <v>62759.001953125</v>
      </c>
    </row>
    <row r="3598" spans="1:52" ht="15" customHeight="1">
      <c r="A3598" s="29" t="s">
        <v>6120</v>
      </c>
      <c r="B3598" s="34">
        <v>34194</v>
      </c>
      <c r="C3598" s="28">
        <v>225</v>
      </c>
      <c r="D3598" s="28">
        <v>27</v>
      </c>
      <c r="E3598" s="28">
        <v>31.5</v>
      </c>
      <c r="F3598" s="29" t="s">
        <v>242</v>
      </c>
      <c r="G3598" s="29" t="s">
        <v>6115</v>
      </c>
      <c r="H3598" s="28">
        <v>760</v>
      </c>
      <c r="I3598" s="29" t="s">
        <v>5805</v>
      </c>
      <c r="J3598" s="33" t="s">
        <v>6118</v>
      </c>
      <c r="K3598" s="29" t="s">
        <v>178</v>
      </c>
      <c r="L3598" s="29" t="s">
        <v>6091</v>
      </c>
      <c r="M3598" s="29" t="s">
        <v>379</v>
      </c>
      <c r="N3598" s="28">
        <v>461664</v>
      </c>
      <c r="O3598" s="28">
        <v>6213109</v>
      </c>
      <c r="P3598" s="29" t="s">
        <v>6117</v>
      </c>
      <c r="Q3598" s="32" t="s">
        <v>207</v>
      </c>
      <c r="R3598" s="19"/>
      <c r="S3598" s="19"/>
      <c r="T3598" s="19"/>
      <c r="U3598" s="19"/>
      <c r="V3598" s="19"/>
      <c r="W3598" s="19"/>
      <c r="X3598" s="19"/>
      <c r="Y3598" s="19"/>
      <c r="Z3598" s="19"/>
      <c r="AA3598" s="19"/>
      <c r="AB3598" s="19"/>
      <c r="AC3598" s="19"/>
      <c r="AD3598" s="19"/>
      <c r="AE3598" s="19"/>
      <c r="AF3598" s="19"/>
      <c r="AG3598" s="19"/>
      <c r="AH3598" s="31">
        <v>172082</v>
      </c>
      <c r="AI3598" s="31">
        <v>515950</v>
      </c>
      <c r="AJ3598" s="31">
        <v>467126</v>
      </c>
      <c r="AK3598" s="31">
        <v>447964</v>
      </c>
      <c r="AL3598" s="31">
        <v>430011</v>
      </c>
      <c r="AM3598" s="31">
        <v>495743</v>
      </c>
      <c r="AN3598" s="31">
        <v>448330</v>
      </c>
      <c r="AO3598" s="31">
        <v>505980</v>
      </c>
      <c r="AP3598" s="31">
        <v>389393</v>
      </c>
      <c r="AQ3598" s="31">
        <v>442068</v>
      </c>
      <c r="AR3598" s="31">
        <v>378048</v>
      </c>
      <c r="AS3598" s="31">
        <v>428847</v>
      </c>
      <c r="AT3598" s="31">
        <v>428459</v>
      </c>
      <c r="AU3598" s="31">
        <v>403297</v>
      </c>
      <c r="AV3598" s="31">
        <v>487583</v>
      </c>
      <c r="AW3598" s="31">
        <v>453474</v>
      </c>
      <c r="AX3598" s="31">
        <v>36968</v>
      </c>
      <c r="AY3598" s="31">
        <v>23860</v>
      </c>
      <c r="AZ3598" s="31">
        <v>60828</v>
      </c>
    </row>
    <row r="3599" spans="1:52" ht="15" customHeight="1">
      <c r="A3599" s="29" t="s">
        <v>6116</v>
      </c>
      <c r="B3599" s="34">
        <v>32493</v>
      </c>
      <c r="C3599" s="28">
        <v>160</v>
      </c>
      <c r="D3599" s="28">
        <v>23.2</v>
      </c>
      <c r="E3599" s="28">
        <v>31</v>
      </c>
      <c r="F3599" s="29" t="s">
        <v>227</v>
      </c>
      <c r="G3599" s="29" t="s">
        <v>6106</v>
      </c>
      <c r="H3599" s="28">
        <v>760</v>
      </c>
      <c r="I3599" s="29" t="s">
        <v>5805</v>
      </c>
      <c r="J3599" s="33" t="s">
        <v>6114</v>
      </c>
      <c r="K3599" s="29" t="s">
        <v>178</v>
      </c>
      <c r="L3599" s="29" t="s">
        <v>6109</v>
      </c>
      <c r="M3599" s="29" t="s">
        <v>2838</v>
      </c>
      <c r="N3599" s="28">
        <v>461292</v>
      </c>
      <c r="O3599" s="28">
        <v>6213131</v>
      </c>
      <c r="P3599" s="29" t="s">
        <v>6108</v>
      </c>
      <c r="Q3599" s="32" t="s">
        <v>207</v>
      </c>
      <c r="R3599" s="19"/>
      <c r="S3599" s="19"/>
      <c r="T3599" s="19"/>
      <c r="U3599" s="19"/>
      <c r="V3599" s="19"/>
      <c r="W3599" s="19"/>
      <c r="X3599" s="19"/>
      <c r="Y3599" s="19"/>
      <c r="Z3599" s="19"/>
      <c r="AA3599" s="19"/>
      <c r="AB3599" s="19"/>
      <c r="AC3599" s="31">
        <v>0</v>
      </c>
      <c r="AD3599" s="31">
        <v>525360</v>
      </c>
      <c r="AE3599" s="31">
        <v>356967</v>
      </c>
      <c r="AF3599" s="31">
        <v>328417</v>
      </c>
      <c r="AG3599" s="31">
        <v>317244</v>
      </c>
      <c r="AH3599" s="31">
        <v>334534</v>
      </c>
      <c r="AI3599" s="31">
        <v>343813</v>
      </c>
      <c r="AJ3599" s="31">
        <v>307167</v>
      </c>
      <c r="AK3599" s="31">
        <v>272933</v>
      </c>
      <c r="AL3599" s="31">
        <v>293780</v>
      </c>
      <c r="AM3599" s="31">
        <v>322323</v>
      </c>
      <c r="AN3599" s="31">
        <v>284120</v>
      </c>
      <c r="AO3599" s="31">
        <v>324117</v>
      </c>
      <c r="AP3599" s="31">
        <v>235152.6669921875</v>
      </c>
      <c r="AQ3599" s="31">
        <v>273893.6669921875</v>
      </c>
      <c r="AR3599" s="31">
        <v>243249.99609375</v>
      </c>
      <c r="AS3599" s="31">
        <v>266100.671875</v>
      </c>
      <c r="AT3599" s="31">
        <v>248338.3330078125</v>
      </c>
      <c r="AU3599" s="31">
        <v>84469.666015625</v>
      </c>
      <c r="AV3599" s="31">
        <v>196038.3349609375</v>
      </c>
      <c r="AW3599" s="31">
        <v>247505.3349609375</v>
      </c>
      <c r="AX3599" s="31">
        <v>17694.33203125</v>
      </c>
      <c r="AY3599" s="31">
        <v>14706</v>
      </c>
      <c r="AZ3599" s="31">
        <v>32400.33203125</v>
      </c>
    </row>
    <row r="3600" spans="1:52" ht="15" customHeight="1">
      <c r="A3600" s="29" t="s">
        <v>6113</v>
      </c>
      <c r="B3600" s="34">
        <v>32555</v>
      </c>
      <c r="C3600" s="28">
        <v>160</v>
      </c>
      <c r="D3600" s="28">
        <v>23.2</v>
      </c>
      <c r="E3600" s="28">
        <v>31</v>
      </c>
      <c r="F3600" s="29" t="s">
        <v>227</v>
      </c>
      <c r="G3600" s="29" t="s">
        <v>6106</v>
      </c>
      <c r="H3600" s="28">
        <v>760</v>
      </c>
      <c r="I3600" s="29" t="s">
        <v>5805</v>
      </c>
      <c r="J3600" s="33" t="s">
        <v>6112</v>
      </c>
      <c r="K3600" s="29" t="s">
        <v>178</v>
      </c>
      <c r="L3600" s="29" t="s">
        <v>6109</v>
      </c>
      <c r="M3600" s="29" t="s">
        <v>1302</v>
      </c>
      <c r="N3600" s="28">
        <v>461441</v>
      </c>
      <c r="O3600" s="28">
        <v>6213268</v>
      </c>
      <c r="P3600" s="29" t="s">
        <v>6108</v>
      </c>
      <c r="Q3600" s="32" t="s">
        <v>207</v>
      </c>
      <c r="R3600" s="19"/>
      <c r="S3600" s="19"/>
      <c r="T3600" s="19"/>
      <c r="U3600" s="19"/>
      <c r="V3600" s="19"/>
      <c r="W3600" s="19"/>
      <c r="X3600" s="19"/>
      <c r="Y3600" s="19"/>
      <c r="Z3600" s="19"/>
      <c r="AA3600" s="19"/>
      <c r="AB3600" s="19"/>
      <c r="AC3600" s="19"/>
      <c r="AD3600" s="31">
        <v>525360</v>
      </c>
      <c r="AE3600" s="31">
        <v>356967</v>
      </c>
      <c r="AF3600" s="31">
        <v>328417</v>
      </c>
      <c r="AG3600" s="31">
        <v>317244</v>
      </c>
      <c r="AH3600" s="31">
        <v>334534</v>
      </c>
      <c r="AI3600" s="31">
        <v>343813</v>
      </c>
      <c r="AJ3600" s="31">
        <v>307167</v>
      </c>
      <c r="AK3600" s="31">
        <v>272933</v>
      </c>
      <c r="AL3600" s="31">
        <v>293780</v>
      </c>
      <c r="AM3600" s="31">
        <v>322323</v>
      </c>
      <c r="AN3600" s="31">
        <v>284120</v>
      </c>
      <c r="AO3600" s="31">
        <v>324117</v>
      </c>
      <c r="AP3600" s="31">
        <v>235152.6669921875</v>
      </c>
      <c r="AQ3600" s="31">
        <v>273893.6669921875</v>
      </c>
      <c r="AR3600" s="31">
        <v>243249.99609375</v>
      </c>
      <c r="AS3600" s="31">
        <v>266100.671875</v>
      </c>
      <c r="AT3600" s="31">
        <v>248338.3330078125</v>
      </c>
      <c r="AU3600" s="31">
        <v>84469.666015625</v>
      </c>
      <c r="AV3600" s="31">
        <v>196038.3349609375</v>
      </c>
      <c r="AW3600" s="31">
        <v>247505.3349609375</v>
      </c>
      <c r="AX3600" s="31">
        <v>17694.33203125</v>
      </c>
      <c r="AY3600" s="31">
        <v>14706</v>
      </c>
      <c r="AZ3600" s="31">
        <v>32400.33203125</v>
      </c>
    </row>
    <row r="3601" spans="1:52" ht="15" customHeight="1">
      <c r="A3601" s="29" t="s">
        <v>6111</v>
      </c>
      <c r="B3601" s="34">
        <v>33151</v>
      </c>
      <c r="C3601" s="28">
        <v>160</v>
      </c>
      <c r="D3601" s="28">
        <v>23.2</v>
      </c>
      <c r="E3601" s="28">
        <v>31</v>
      </c>
      <c r="F3601" s="29" t="s">
        <v>227</v>
      </c>
      <c r="G3601" s="29" t="s">
        <v>6106</v>
      </c>
      <c r="H3601" s="28">
        <v>760</v>
      </c>
      <c r="I3601" s="29" t="s">
        <v>5805</v>
      </c>
      <c r="J3601" s="33" t="s">
        <v>6110</v>
      </c>
      <c r="K3601" s="29" t="s">
        <v>178</v>
      </c>
      <c r="L3601" s="29" t="s">
        <v>6109</v>
      </c>
      <c r="M3601" s="29" t="s">
        <v>2586</v>
      </c>
      <c r="N3601" s="28">
        <v>461148</v>
      </c>
      <c r="O3601" s="28">
        <v>6213434</v>
      </c>
      <c r="P3601" s="29" t="s">
        <v>6108</v>
      </c>
      <c r="Q3601" s="32" t="s">
        <v>207</v>
      </c>
      <c r="R3601" s="19"/>
      <c r="S3601" s="19"/>
      <c r="T3601" s="19"/>
      <c r="U3601" s="19"/>
      <c r="V3601" s="19"/>
      <c r="W3601" s="19"/>
      <c r="X3601" s="19"/>
      <c r="Y3601" s="19"/>
      <c r="Z3601" s="19"/>
      <c r="AA3601" s="19"/>
      <c r="AB3601" s="19"/>
      <c r="AC3601" s="19"/>
      <c r="AD3601" s="19"/>
      <c r="AE3601" s="31">
        <v>356967</v>
      </c>
      <c r="AF3601" s="31">
        <v>328417</v>
      </c>
      <c r="AG3601" s="31">
        <v>317244</v>
      </c>
      <c r="AH3601" s="31">
        <v>334534</v>
      </c>
      <c r="AI3601" s="31">
        <v>343813</v>
      </c>
      <c r="AJ3601" s="31">
        <v>307167</v>
      </c>
      <c r="AK3601" s="31">
        <v>272933</v>
      </c>
      <c r="AL3601" s="31">
        <v>293780</v>
      </c>
      <c r="AM3601" s="31">
        <v>322323</v>
      </c>
      <c r="AN3601" s="31">
        <v>284120</v>
      </c>
      <c r="AO3601" s="31">
        <v>324117</v>
      </c>
      <c r="AP3601" s="31">
        <v>235151.6669921875</v>
      </c>
      <c r="AQ3601" s="31">
        <v>273893.6669921875</v>
      </c>
      <c r="AR3601" s="31">
        <v>243249.99609375</v>
      </c>
      <c r="AS3601" s="31">
        <v>266100.671875</v>
      </c>
      <c r="AT3601" s="31">
        <v>248338.3330078125</v>
      </c>
      <c r="AU3601" s="31">
        <v>84469.666015625</v>
      </c>
      <c r="AV3601" s="31">
        <v>196038.3349609375</v>
      </c>
      <c r="AW3601" s="31">
        <v>247505.3349609375</v>
      </c>
      <c r="AX3601" s="31">
        <v>17694.33203125</v>
      </c>
      <c r="AY3601" s="31">
        <v>14706</v>
      </c>
      <c r="AZ3601" s="31">
        <v>32400.33203125</v>
      </c>
    </row>
    <row r="3602" spans="1:52" ht="15" customHeight="1">
      <c r="A3602" s="29" t="s">
        <v>6107</v>
      </c>
      <c r="B3602" s="34">
        <v>36403</v>
      </c>
      <c r="C3602" s="28">
        <v>660</v>
      </c>
      <c r="D3602" s="28">
        <v>47</v>
      </c>
      <c r="E3602" s="28">
        <v>45</v>
      </c>
      <c r="F3602" s="29" t="s">
        <v>242</v>
      </c>
      <c r="G3602" s="29" t="s">
        <v>6085</v>
      </c>
      <c r="H3602" s="28">
        <v>760</v>
      </c>
      <c r="I3602" s="29" t="s">
        <v>5805</v>
      </c>
      <c r="J3602" s="33" t="s">
        <v>6105</v>
      </c>
      <c r="K3602" s="29" t="s">
        <v>178</v>
      </c>
      <c r="L3602" s="29" t="s">
        <v>6098</v>
      </c>
      <c r="M3602" s="29" t="s">
        <v>1238</v>
      </c>
      <c r="N3602" s="28">
        <v>471743</v>
      </c>
      <c r="O3602" s="28">
        <v>6214896</v>
      </c>
      <c r="P3602" s="29" t="s">
        <v>6104</v>
      </c>
      <c r="Q3602" s="32" t="s">
        <v>174</v>
      </c>
      <c r="R3602" s="19"/>
      <c r="S3602" s="19"/>
      <c r="T3602" s="19"/>
      <c r="U3602" s="19"/>
      <c r="V3602" s="19"/>
      <c r="W3602" s="19"/>
      <c r="X3602" s="19"/>
      <c r="Y3602" s="19"/>
      <c r="Z3602" s="19"/>
      <c r="AA3602" s="19"/>
      <c r="AB3602" s="19"/>
      <c r="AC3602" s="19"/>
      <c r="AD3602" s="19"/>
      <c r="AE3602" s="19"/>
      <c r="AF3602" s="19"/>
      <c r="AG3602" s="19"/>
      <c r="AH3602" s="19"/>
      <c r="AI3602" s="19"/>
      <c r="AJ3602" s="19"/>
      <c r="AK3602" s="19"/>
      <c r="AL3602" s="19"/>
      <c r="AM3602" s="19"/>
      <c r="AN3602" s="31">
        <v>332130</v>
      </c>
      <c r="AO3602" s="31">
        <v>1835070</v>
      </c>
      <c r="AP3602" s="31">
        <v>1412528</v>
      </c>
      <c r="AQ3602" s="31">
        <v>1583839</v>
      </c>
      <c r="AR3602" s="31">
        <v>1422412</v>
      </c>
      <c r="AS3602" s="31">
        <v>1587254</v>
      </c>
      <c r="AT3602" s="31">
        <v>1580451</v>
      </c>
      <c r="AU3602" s="31">
        <v>1461238</v>
      </c>
      <c r="AV3602" s="31">
        <v>1754581</v>
      </c>
      <c r="AW3602" s="31">
        <v>1593465</v>
      </c>
      <c r="AX3602" s="31">
        <v>137517</v>
      </c>
      <c r="AY3602" s="31">
        <v>95246</v>
      </c>
      <c r="AZ3602" s="31">
        <v>232763</v>
      </c>
    </row>
    <row r="3603" spans="1:52" ht="15" customHeight="1">
      <c r="A3603" s="29" t="s">
        <v>6103</v>
      </c>
      <c r="B3603" s="34">
        <v>36524</v>
      </c>
      <c r="C3603" s="28">
        <v>660</v>
      </c>
      <c r="D3603" s="28">
        <v>47</v>
      </c>
      <c r="E3603" s="28">
        <v>45</v>
      </c>
      <c r="F3603" s="29" t="s">
        <v>242</v>
      </c>
      <c r="G3603" s="29" t="s">
        <v>6085</v>
      </c>
      <c r="H3603" s="28">
        <v>760</v>
      </c>
      <c r="I3603" s="29" t="s">
        <v>5805</v>
      </c>
      <c r="J3603" s="33" t="s">
        <v>6102</v>
      </c>
      <c r="K3603" s="29" t="s">
        <v>178</v>
      </c>
      <c r="L3603" s="29" t="s">
        <v>6098</v>
      </c>
      <c r="M3603" s="29" t="s">
        <v>262</v>
      </c>
      <c r="N3603" s="28">
        <v>471923</v>
      </c>
      <c r="O3603" s="28">
        <v>6215049</v>
      </c>
      <c r="P3603" s="29" t="s">
        <v>6101</v>
      </c>
      <c r="Q3603" s="32" t="s">
        <v>174</v>
      </c>
      <c r="R3603" s="19"/>
      <c r="S3603" s="19"/>
      <c r="T3603" s="19"/>
      <c r="U3603" s="19"/>
      <c r="V3603" s="19"/>
      <c r="W3603" s="19"/>
      <c r="X3603" s="19"/>
      <c r="Y3603" s="19"/>
      <c r="Z3603" s="19"/>
      <c r="AA3603" s="19"/>
      <c r="AB3603" s="19"/>
      <c r="AC3603" s="19"/>
      <c r="AD3603" s="19"/>
      <c r="AE3603" s="19"/>
      <c r="AF3603" s="19"/>
      <c r="AG3603" s="19"/>
      <c r="AH3603" s="19"/>
      <c r="AI3603" s="19"/>
      <c r="AJ3603" s="19"/>
      <c r="AK3603" s="19"/>
      <c r="AL3603" s="19"/>
      <c r="AM3603" s="19"/>
      <c r="AN3603" s="31">
        <v>1900</v>
      </c>
      <c r="AO3603" s="31">
        <v>1827980</v>
      </c>
      <c r="AP3603" s="31">
        <v>1534813</v>
      </c>
      <c r="AQ3603" s="31">
        <v>1644668</v>
      </c>
      <c r="AR3603" s="31">
        <v>1470992</v>
      </c>
      <c r="AS3603" s="31">
        <v>1653651</v>
      </c>
      <c r="AT3603" s="31">
        <v>1622770</v>
      </c>
      <c r="AU3603" s="31">
        <v>1476047</v>
      </c>
      <c r="AV3603" s="31">
        <v>1782296</v>
      </c>
      <c r="AW3603" s="31">
        <v>1606313</v>
      </c>
      <c r="AX3603" s="31">
        <v>130893</v>
      </c>
      <c r="AY3603" s="31">
        <v>97826</v>
      </c>
      <c r="AZ3603" s="31">
        <v>228719</v>
      </c>
    </row>
    <row r="3604" spans="1:52" ht="15" customHeight="1">
      <c r="A3604" s="29" t="s">
        <v>6100</v>
      </c>
      <c r="B3604" s="34">
        <v>36558</v>
      </c>
      <c r="C3604" s="28">
        <v>660</v>
      </c>
      <c r="D3604" s="28">
        <v>47</v>
      </c>
      <c r="E3604" s="28">
        <v>45.3</v>
      </c>
      <c r="F3604" s="29" t="s">
        <v>242</v>
      </c>
      <c r="G3604" s="29" t="s">
        <v>6095</v>
      </c>
      <c r="H3604" s="28">
        <v>760</v>
      </c>
      <c r="I3604" s="29" t="s">
        <v>5805</v>
      </c>
      <c r="J3604" s="33" t="s">
        <v>6099</v>
      </c>
      <c r="K3604" s="29" t="s">
        <v>178</v>
      </c>
      <c r="L3604" s="29" t="s">
        <v>6098</v>
      </c>
      <c r="M3604" s="29" t="s">
        <v>1238</v>
      </c>
      <c r="N3604" s="28">
        <v>471449</v>
      </c>
      <c r="O3604" s="28">
        <v>6214567</v>
      </c>
      <c r="P3604" s="29" t="s">
        <v>6097</v>
      </c>
      <c r="Q3604" s="32" t="s">
        <v>174</v>
      </c>
      <c r="R3604" s="19"/>
      <c r="S3604" s="19"/>
      <c r="T3604" s="19"/>
      <c r="U3604" s="19"/>
      <c r="V3604" s="19"/>
      <c r="W3604" s="19"/>
      <c r="X3604" s="19"/>
      <c r="Y3604" s="19"/>
      <c r="Z3604" s="19"/>
      <c r="AA3604" s="19"/>
      <c r="AB3604" s="19"/>
      <c r="AC3604" s="19"/>
      <c r="AD3604" s="19"/>
      <c r="AE3604" s="19"/>
      <c r="AF3604" s="19"/>
      <c r="AG3604" s="19"/>
      <c r="AH3604" s="19"/>
      <c r="AI3604" s="19"/>
      <c r="AJ3604" s="19"/>
      <c r="AK3604" s="19"/>
      <c r="AL3604" s="19"/>
      <c r="AM3604" s="19"/>
      <c r="AN3604" s="19"/>
      <c r="AO3604" s="31">
        <v>1565000</v>
      </c>
      <c r="AP3604" s="31">
        <v>1501251</v>
      </c>
      <c r="AQ3604" s="31">
        <v>1602921</v>
      </c>
      <c r="AR3604" s="31">
        <v>1464336</v>
      </c>
      <c r="AS3604" s="31">
        <v>1667652</v>
      </c>
      <c r="AT3604" s="31">
        <v>1605556</v>
      </c>
      <c r="AU3604" s="31">
        <v>1524616</v>
      </c>
      <c r="AV3604" s="31">
        <v>1810272</v>
      </c>
      <c r="AW3604" s="31">
        <v>1659798.5</v>
      </c>
      <c r="AX3604" s="31">
        <v>144229</v>
      </c>
      <c r="AY3604" s="31">
        <v>96372</v>
      </c>
      <c r="AZ3604" s="31">
        <v>240601</v>
      </c>
    </row>
    <row r="3605" spans="1:52" ht="15" customHeight="1">
      <c r="A3605" s="29" t="s">
        <v>6096</v>
      </c>
      <c r="B3605" s="34">
        <v>36629</v>
      </c>
      <c r="C3605" s="28">
        <v>660</v>
      </c>
      <c r="D3605" s="28">
        <v>47</v>
      </c>
      <c r="E3605" s="28">
        <v>50</v>
      </c>
      <c r="F3605" s="29" t="s">
        <v>242</v>
      </c>
      <c r="G3605" s="29" t="s">
        <v>6085</v>
      </c>
      <c r="H3605" s="28">
        <v>760</v>
      </c>
      <c r="I3605" s="29" t="s">
        <v>5805</v>
      </c>
      <c r="J3605" s="33" t="s">
        <v>6094</v>
      </c>
      <c r="K3605" s="29" t="s">
        <v>178</v>
      </c>
      <c r="L3605" s="29" t="s">
        <v>6091</v>
      </c>
      <c r="M3605" s="29" t="s">
        <v>1539</v>
      </c>
      <c r="N3605" s="28">
        <v>463736</v>
      </c>
      <c r="O3605" s="28">
        <v>6212787</v>
      </c>
      <c r="P3605" s="29" t="s">
        <v>6087</v>
      </c>
      <c r="Q3605" s="32" t="s">
        <v>174</v>
      </c>
      <c r="R3605" s="19"/>
      <c r="S3605" s="19"/>
      <c r="T3605" s="19"/>
      <c r="U3605" s="19"/>
      <c r="V3605" s="19"/>
      <c r="W3605" s="19"/>
      <c r="X3605" s="19"/>
      <c r="Y3605" s="19"/>
      <c r="Z3605" s="19"/>
      <c r="AA3605" s="19"/>
      <c r="AB3605" s="19"/>
      <c r="AC3605" s="19"/>
      <c r="AD3605" s="19"/>
      <c r="AE3605" s="19"/>
      <c r="AF3605" s="19"/>
      <c r="AG3605" s="19"/>
      <c r="AH3605" s="19"/>
      <c r="AI3605" s="19"/>
      <c r="AJ3605" s="19"/>
      <c r="AK3605" s="19"/>
      <c r="AL3605" s="19"/>
      <c r="AM3605" s="19"/>
      <c r="AN3605" s="19"/>
      <c r="AO3605" s="31">
        <v>1143623</v>
      </c>
      <c r="AP3605" s="31">
        <v>1491667.6640625</v>
      </c>
      <c r="AQ3605" s="31">
        <v>1647905.9921875</v>
      </c>
      <c r="AR3605" s="31">
        <v>1467460.3359375</v>
      </c>
      <c r="AS3605" s="31">
        <v>1632533</v>
      </c>
      <c r="AT3605" s="31">
        <v>1619972.99609375</v>
      </c>
      <c r="AU3605" s="31">
        <v>1524471.98828125</v>
      </c>
      <c r="AV3605" s="31">
        <v>1779794.34375</v>
      </c>
      <c r="AW3605" s="31">
        <v>1665597.671875</v>
      </c>
      <c r="AX3605" s="31">
        <v>144664.671875</v>
      </c>
      <c r="AY3605" s="31">
        <v>92921.3359375</v>
      </c>
      <c r="AZ3605" s="31">
        <v>237586.0078125</v>
      </c>
    </row>
    <row r="3606" spans="1:52" ht="15" customHeight="1">
      <c r="A3606" s="29" t="s">
        <v>6093</v>
      </c>
      <c r="B3606" s="34">
        <v>36629</v>
      </c>
      <c r="C3606" s="28">
        <v>660</v>
      </c>
      <c r="D3606" s="28">
        <v>47</v>
      </c>
      <c r="E3606" s="28">
        <v>50</v>
      </c>
      <c r="F3606" s="29" t="s">
        <v>242</v>
      </c>
      <c r="G3606" s="29" t="s">
        <v>2175</v>
      </c>
      <c r="H3606" s="28">
        <v>760</v>
      </c>
      <c r="I3606" s="29" t="s">
        <v>5805</v>
      </c>
      <c r="J3606" s="33" t="s">
        <v>6092</v>
      </c>
      <c r="K3606" s="29" t="s">
        <v>178</v>
      </c>
      <c r="L3606" s="29" t="s">
        <v>6091</v>
      </c>
      <c r="M3606" s="29" t="s">
        <v>6090</v>
      </c>
      <c r="N3606" s="28">
        <v>463531.2</v>
      </c>
      <c r="O3606" s="28">
        <v>6212661</v>
      </c>
      <c r="P3606" s="29" t="s">
        <v>6087</v>
      </c>
      <c r="Q3606" s="32" t="s">
        <v>174</v>
      </c>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M3606" s="19"/>
      <c r="AN3606" s="19"/>
      <c r="AO3606" s="31">
        <v>1143623</v>
      </c>
      <c r="AP3606" s="31">
        <v>1491667.6640625</v>
      </c>
      <c r="AQ3606" s="31">
        <v>1647905.9921875</v>
      </c>
      <c r="AR3606" s="31">
        <v>1467460.3359375</v>
      </c>
      <c r="AS3606" s="31">
        <v>1632533</v>
      </c>
      <c r="AT3606" s="31">
        <v>1619972.99609375</v>
      </c>
      <c r="AU3606" s="31">
        <v>1524471.98828125</v>
      </c>
      <c r="AV3606" s="31">
        <v>1779794.34375</v>
      </c>
      <c r="AW3606" s="31">
        <v>1665597.671875</v>
      </c>
      <c r="AX3606" s="31">
        <v>144664.671875</v>
      </c>
      <c r="AY3606" s="31">
        <v>92921.3359375</v>
      </c>
      <c r="AZ3606" s="31">
        <v>237586.0078125</v>
      </c>
    </row>
    <row r="3607" spans="1:52" ht="15" customHeight="1">
      <c r="A3607" s="29" t="s">
        <v>6089</v>
      </c>
      <c r="B3607" s="34">
        <v>36629</v>
      </c>
      <c r="C3607" s="28">
        <v>660</v>
      </c>
      <c r="D3607" s="28">
        <v>47</v>
      </c>
      <c r="E3607" s="28">
        <v>50</v>
      </c>
      <c r="F3607" s="29" t="s">
        <v>242</v>
      </c>
      <c r="G3607" s="29" t="s">
        <v>6085</v>
      </c>
      <c r="H3607" s="28">
        <v>760</v>
      </c>
      <c r="I3607" s="29" t="s">
        <v>5805</v>
      </c>
      <c r="J3607" s="33" t="s">
        <v>6088</v>
      </c>
      <c r="K3607" s="29" t="s">
        <v>178</v>
      </c>
      <c r="L3607" s="29" t="s">
        <v>5915</v>
      </c>
      <c r="M3607" s="29" t="s">
        <v>1539</v>
      </c>
      <c r="N3607" s="28">
        <v>463739.7</v>
      </c>
      <c r="O3607" s="28">
        <v>6212553</v>
      </c>
      <c r="P3607" s="29" t="s">
        <v>6087</v>
      </c>
      <c r="Q3607" s="32" t="s">
        <v>174</v>
      </c>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M3607" s="19"/>
      <c r="AN3607" s="19"/>
      <c r="AO3607" s="31">
        <v>1143623</v>
      </c>
      <c r="AP3607" s="31">
        <v>1491667.6640625</v>
      </c>
      <c r="AQ3607" s="31">
        <v>1647905.9921875</v>
      </c>
      <c r="AR3607" s="31">
        <v>1467460.3359375</v>
      </c>
      <c r="AS3607" s="31">
        <v>1632533</v>
      </c>
      <c r="AT3607" s="31">
        <v>1619972.99609375</v>
      </c>
      <c r="AU3607" s="31">
        <v>1524471.98828125</v>
      </c>
      <c r="AV3607" s="31">
        <v>1779794.34375</v>
      </c>
      <c r="AW3607" s="31">
        <v>1665597.671875</v>
      </c>
      <c r="AX3607" s="31">
        <v>144664.671875</v>
      </c>
      <c r="AY3607" s="31">
        <v>92921.3359375</v>
      </c>
      <c r="AZ3607" s="31">
        <v>237586.0078125</v>
      </c>
    </row>
    <row r="3608" spans="1:52" ht="15" customHeight="1">
      <c r="A3608" s="29" t="s">
        <v>6086</v>
      </c>
      <c r="B3608" s="34">
        <v>36875</v>
      </c>
      <c r="C3608" s="28">
        <v>1750</v>
      </c>
      <c r="D3608" s="28">
        <v>66</v>
      </c>
      <c r="E3608" s="28">
        <v>67</v>
      </c>
      <c r="F3608" s="29" t="s">
        <v>242</v>
      </c>
      <c r="G3608" s="29" t="s">
        <v>3828</v>
      </c>
      <c r="H3608" s="28">
        <v>760</v>
      </c>
      <c r="I3608" s="29" t="s">
        <v>5805</v>
      </c>
      <c r="J3608" s="33" t="s">
        <v>6084</v>
      </c>
      <c r="K3608" s="29" t="s">
        <v>178</v>
      </c>
      <c r="L3608" s="29" t="s">
        <v>6077</v>
      </c>
      <c r="M3608" s="29" t="s">
        <v>6076</v>
      </c>
      <c r="N3608" s="28">
        <v>460073.2</v>
      </c>
      <c r="O3608" s="28">
        <v>6216967</v>
      </c>
      <c r="P3608" s="29" t="s">
        <v>6083</v>
      </c>
      <c r="Q3608" s="32" t="s">
        <v>174</v>
      </c>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M3608" s="19"/>
      <c r="AN3608" s="19"/>
      <c r="AO3608" s="31">
        <v>66380</v>
      </c>
      <c r="AP3608" s="31">
        <v>2898959</v>
      </c>
      <c r="AQ3608" s="31">
        <v>3344924</v>
      </c>
      <c r="AR3608" s="31">
        <v>3006517</v>
      </c>
      <c r="AS3608" s="31">
        <v>3397750</v>
      </c>
      <c r="AT3608" s="31">
        <v>3733709</v>
      </c>
      <c r="AU3608" s="31">
        <v>3470822</v>
      </c>
      <c r="AV3608" s="31">
        <v>4150463</v>
      </c>
      <c r="AW3608" s="31">
        <v>3661196</v>
      </c>
      <c r="AX3608" s="31">
        <v>352515</v>
      </c>
      <c r="AY3608" s="31">
        <v>229289</v>
      </c>
      <c r="AZ3608" s="31">
        <v>581804</v>
      </c>
    </row>
    <row r="3609" spans="1:52" ht="15" customHeight="1">
      <c r="A3609" s="29" t="s">
        <v>6082</v>
      </c>
      <c r="B3609" s="34">
        <v>36887</v>
      </c>
      <c r="C3609" s="28">
        <v>1750</v>
      </c>
      <c r="D3609" s="28">
        <v>66</v>
      </c>
      <c r="E3609" s="28">
        <v>67</v>
      </c>
      <c r="F3609" s="29" t="s">
        <v>242</v>
      </c>
      <c r="G3609" s="29" t="s">
        <v>3828</v>
      </c>
      <c r="H3609" s="28">
        <v>760</v>
      </c>
      <c r="I3609" s="29" t="s">
        <v>5805</v>
      </c>
      <c r="J3609" s="33" t="s">
        <v>6081</v>
      </c>
      <c r="K3609" s="29" t="s">
        <v>178</v>
      </c>
      <c r="L3609" s="29" t="s">
        <v>6077</v>
      </c>
      <c r="M3609" s="29" t="s">
        <v>6076</v>
      </c>
      <c r="N3609" s="28">
        <v>460074.8</v>
      </c>
      <c r="O3609" s="28">
        <v>6216967</v>
      </c>
      <c r="P3609" s="29" t="s">
        <v>6080</v>
      </c>
      <c r="Q3609" s="32" t="s">
        <v>174</v>
      </c>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M3609" s="19"/>
      <c r="AN3609" s="19"/>
      <c r="AO3609" s="31">
        <v>27850</v>
      </c>
      <c r="AP3609" s="31">
        <v>3313583</v>
      </c>
      <c r="AQ3609" s="31">
        <v>3292783</v>
      </c>
      <c r="AR3609" s="31">
        <v>3423328</v>
      </c>
      <c r="AS3609" s="31">
        <v>3684842</v>
      </c>
      <c r="AT3609" s="31">
        <v>3812334</v>
      </c>
      <c r="AU3609" s="31">
        <v>3419947</v>
      </c>
      <c r="AV3609" s="31">
        <v>4405743</v>
      </c>
      <c r="AW3609" s="31">
        <v>3578192</v>
      </c>
      <c r="AX3609" s="31">
        <v>304906</v>
      </c>
      <c r="AY3609" s="31">
        <v>224065</v>
      </c>
      <c r="AZ3609" s="31">
        <v>528971</v>
      </c>
    </row>
    <row r="3610" spans="1:52" ht="15" customHeight="1">
      <c r="A3610" s="29" t="s">
        <v>6079</v>
      </c>
      <c r="B3610" s="34">
        <v>36880</v>
      </c>
      <c r="C3610" s="28">
        <v>1750</v>
      </c>
      <c r="D3610" s="28">
        <v>66</v>
      </c>
      <c r="E3610" s="28">
        <v>67</v>
      </c>
      <c r="F3610" s="29" t="s">
        <v>242</v>
      </c>
      <c r="G3610" s="29" t="s">
        <v>3828</v>
      </c>
      <c r="H3610" s="28">
        <v>760</v>
      </c>
      <c r="I3610" s="29" t="s">
        <v>5805</v>
      </c>
      <c r="J3610" s="33" t="s">
        <v>6078</v>
      </c>
      <c r="K3610" s="29" t="s">
        <v>178</v>
      </c>
      <c r="L3610" s="29" t="s">
        <v>6077</v>
      </c>
      <c r="M3610" s="29" t="s">
        <v>6076</v>
      </c>
      <c r="N3610" s="28">
        <v>459789.4</v>
      </c>
      <c r="O3610" s="28">
        <v>6216959</v>
      </c>
      <c r="P3610" s="29" t="s">
        <v>6075</v>
      </c>
      <c r="Q3610" s="32" t="s">
        <v>174</v>
      </c>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M3610" s="19"/>
      <c r="AN3610" s="19"/>
      <c r="AO3610" s="31">
        <v>44960</v>
      </c>
      <c r="AP3610" s="31">
        <v>3565574</v>
      </c>
      <c r="AQ3610" s="31">
        <v>3695103</v>
      </c>
      <c r="AR3610" s="31">
        <v>3495628</v>
      </c>
      <c r="AS3610" s="31">
        <v>4010469</v>
      </c>
      <c r="AT3610" s="31">
        <v>4059171</v>
      </c>
      <c r="AU3610" s="31">
        <v>3605679</v>
      </c>
      <c r="AV3610" s="31">
        <v>4443721</v>
      </c>
      <c r="AW3610" s="31">
        <v>4190510</v>
      </c>
      <c r="AX3610" s="31">
        <v>364588</v>
      </c>
      <c r="AY3610" s="31">
        <v>138583</v>
      </c>
      <c r="AZ3610" s="31">
        <v>503171</v>
      </c>
    </row>
    <row r="3611" spans="1:52" ht="15" customHeight="1">
      <c r="A3611" s="29" t="s">
        <v>6074</v>
      </c>
      <c r="B3611" s="34">
        <v>34690</v>
      </c>
      <c r="C3611" s="28">
        <v>500</v>
      </c>
      <c r="D3611" s="28">
        <v>39</v>
      </c>
      <c r="E3611" s="28">
        <v>40.5</v>
      </c>
      <c r="F3611" s="29" t="s">
        <v>242</v>
      </c>
      <c r="G3611" s="29" t="s">
        <v>4975</v>
      </c>
      <c r="H3611" s="28">
        <v>760</v>
      </c>
      <c r="I3611" s="29" t="s">
        <v>5805</v>
      </c>
      <c r="J3611" s="33" t="s">
        <v>6073</v>
      </c>
      <c r="K3611" s="29" t="s">
        <v>178</v>
      </c>
      <c r="L3611" s="29" t="s">
        <v>6047</v>
      </c>
      <c r="M3611" s="29" t="s">
        <v>6072</v>
      </c>
      <c r="N3611" s="28">
        <v>472893.3</v>
      </c>
      <c r="O3611" s="28">
        <v>6223347</v>
      </c>
      <c r="P3611" s="29" t="s">
        <v>6045</v>
      </c>
      <c r="Q3611" s="32" t="s">
        <v>919</v>
      </c>
      <c r="R3611" s="19"/>
      <c r="S3611" s="19"/>
      <c r="T3611" s="19"/>
      <c r="U3611" s="19"/>
      <c r="V3611" s="19"/>
      <c r="W3611" s="19"/>
      <c r="X3611" s="19"/>
      <c r="Y3611" s="19"/>
      <c r="Z3611" s="19"/>
      <c r="AA3611" s="19"/>
      <c r="AB3611" s="19"/>
      <c r="AC3611" s="19"/>
      <c r="AD3611" s="19"/>
      <c r="AE3611" s="19"/>
      <c r="AF3611" s="19"/>
      <c r="AG3611" s="19"/>
      <c r="AH3611" s="19"/>
      <c r="AI3611" s="31">
        <v>6828</v>
      </c>
      <c r="AJ3611" s="31">
        <v>993884</v>
      </c>
      <c r="AK3611" s="31">
        <v>947403</v>
      </c>
      <c r="AL3611" s="31">
        <v>1008579</v>
      </c>
      <c r="AM3611" s="31">
        <v>1071539</v>
      </c>
      <c r="AN3611" s="31">
        <v>947020</v>
      </c>
      <c r="AO3611" s="31">
        <v>1080622</v>
      </c>
      <c r="AP3611" s="31">
        <v>795913.3125</v>
      </c>
      <c r="AQ3611" s="31">
        <v>884738.5390625</v>
      </c>
      <c r="AR3611" s="31">
        <v>802796.69140625</v>
      </c>
      <c r="AS3611" s="31">
        <v>873290.80859375</v>
      </c>
      <c r="AT3611" s="31">
        <v>857376.61328125</v>
      </c>
      <c r="AU3611" s="31">
        <v>787163.541015625</v>
      </c>
      <c r="AV3611" s="31">
        <v>970439.06640625</v>
      </c>
      <c r="AW3611" s="31">
        <v>861232.224609375</v>
      </c>
      <c r="AX3611" s="31">
        <v>76877.234375</v>
      </c>
      <c r="AY3611" s="31">
        <v>48975</v>
      </c>
      <c r="AZ3611" s="31">
        <v>125852.234375</v>
      </c>
    </row>
    <row r="3612" spans="1:52" ht="15" customHeight="1">
      <c r="A3612" s="29" t="s">
        <v>6071</v>
      </c>
      <c r="B3612" s="34">
        <v>34690</v>
      </c>
      <c r="C3612" s="28">
        <v>500</v>
      </c>
      <c r="D3612" s="28">
        <v>39</v>
      </c>
      <c r="E3612" s="28">
        <v>40.5</v>
      </c>
      <c r="F3612" s="29" t="s">
        <v>242</v>
      </c>
      <c r="G3612" s="29" t="s">
        <v>4975</v>
      </c>
      <c r="H3612" s="28">
        <v>760</v>
      </c>
      <c r="I3612" s="29" t="s">
        <v>5805</v>
      </c>
      <c r="J3612" s="33" t="s">
        <v>6070</v>
      </c>
      <c r="K3612" s="29" t="s">
        <v>178</v>
      </c>
      <c r="L3612" s="29" t="s">
        <v>6047</v>
      </c>
      <c r="M3612" s="29" t="s">
        <v>6067</v>
      </c>
      <c r="N3612" s="28">
        <v>473060.6</v>
      </c>
      <c r="O3612" s="28">
        <v>6223262</v>
      </c>
      <c r="P3612" s="29" t="s">
        <v>6045</v>
      </c>
      <c r="Q3612" s="32" t="s">
        <v>919</v>
      </c>
      <c r="R3612" s="19"/>
      <c r="S3612" s="19"/>
      <c r="T3612" s="19"/>
      <c r="U3612" s="19"/>
      <c r="V3612" s="19"/>
      <c r="W3612" s="19"/>
      <c r="X3612" s="19"/>
      <c r="Y3612" s="19"/>
      <c r="Z3612" s="19"/>
      <c r="AA3612" s="19"/>
      <c r="AB3612" s="19"/>
      <c r="AC3612" s="19"/>
      <c r="AD3612" s="19"/>
      <c r="AE3612" s="19"/>
      <c r="AF3612" s="19"/>
      <c r="AG3612" s="19"/>
      <c r="AH3612" s="19"/>
      <c r="AI3612" s="31">
        <v>6828</v>
      </c>
      <c r="AJ3612" s="31">
        <v>993884</v>
      </c>
      <c r="AK3612" s="31">
        <v>947403</v>
      </c>
      <c r="AL3612" s="31">
        <v>1008579</v>
      </c>
      <c r="AM3612" s="31">
        <v>1071539</v>
      </c>
      <c r="AN3612" s="31">
        <v>947020</v>
      </c>
      <c r="AO3612" s="31">
        <v>1080622</v>
      </c>
      <c r="AP3612" s="31">
        <v>795913.3125</v>
      </c>
      <c r="AQ3612" s="31">
        <v>884738.5390625</v>
      </c>
      <c r="AR3612" s="31">
        <v>802796.69140625</v>
      </c>
      <c r="AS3612" s="31">
        <v>873290.80859375</v>
      </c>
      <c r="AT3612" s="31">
        <v>857376.61328125</v>
      </c>
      <c r="AU3612" s="31">
        <v>787163.541015625</v>
      </c>
      <c r="AV3612" s="31">
        <v>970439.06640625</v>
      </c>
      <c r="AW3612" s="31">
        <v>861232.224609375</v>
      </c>
      <c r="AX3612" s="31">
        <v>76877.234375</v>
      </c>
      <c r="AY3612" s="31">
        <v>48975</v>
      </c>
      <c r="AZ3612" s="31">
        <v>125852.234375</v>
      </c>
    </row>
    <row r="3613" spans="1:52" ht="15" customHeight="1">
      <c r="A3613" s="29" t="s">
        <v>6069</v>
      </c>
      <c r="B3613" s="34">
        <v>34690</v>
      </c>
      <c r="C3613" s="28">
        <v>500</v>
      </c>
      <c r="D3613" s="28">
        <v>39</v>
      </c>
      <c r="E3613" s="28">
        <v>40.5</v>
      </c>
      <c r="F3613" s="29" t="s">
        <v>242</v>
      </c>
      <c r="G3613" s="29" t="s">
        <v>4975</v>
      </c>
      <c r="H3613" s="28">
        <v>760</v>
      </c>
      <c r="I3613" s="29" t="s">
        <v>5805</v>
      </c>
      <c r="J3613" s="33" t="s">
        <v>6068</v>
      </c>
      <c r="K3613" s="29" t="s">
        <v>178</v>
      </c>
      <c r="L3613" s="29" t="s">
        <v>6047</v>
      </c>
      <c r="M3613" s="29" t="s">
        <v>6067</v>
      </c>
      <c r="N3613" s="28">
        <v>473227.9</v>
      </c>
      <c r="O3613" s="28">
        <v>6223178</v>
      </c>
      <c r="P3613" s="29" t="s">
        <v>6045</v>
      </c>
      <c r="Q3613" s="32" t="s">
        <v>919</v>
      </c>
      <c r="R3613" s="19"/>
      <c r="S3613" s="19"/>
      <c r="T3613" s="19"/>
      <c r="U3613" s="19"/>
      <c r="V3613" s="19"/>
      <c r="W3613" s="19"/>
      <c r="X3613" s="19"/>
      <c r="Y3613" s="19"/>
      <c r="Z3613" s="19"/>
      <c r="AA3613" s="19"/>
      <c r="AB3613" s="19"/>
      <c r="AC3613" s="19"/>
      <c r="AD3613" s="19"/>
      <c r="AE3613" s="19"/>
      <c r="AF3613" s="19"/>
      <c r="AG3613" s="19"/>
      <c r="AH3613" s="19"/>
      <c r="AI3613" s="31">
        <v>6828</v>
      </c>
      <c r="AJ3613" s="31">
        <v>993884</v>
      </c>
      <c r="AK3613" s="31">
        <v>947403</v>
      </c>
      <c r="AL3613" s="31">
        <v>1008579</v>
      </c>
      <c r="AM3613" s="31">
        <v>1071539</v>
      </c>
      <c r="AN3613" s="31">
        <v>947020</v>
      </c>
      <c r="AO3613" s="31">
        <v>1080622</v>
      </c>
      <c r="AP3613" s="31">
        <v>795913.3125</v>
      </c>
      <c r="AQ3613" s="31">
        <v>884738.5390625</v>
      </c>
      <c r="AR3613" s="31">
        <v>802796.69140625</v>
      </c>
      <c r="AS3613" s="31">
        <v>873290.80859375</v>
      </c>
      <c r="AT3613" s="31">
        <v>857376.61328125</v>
      </c>
      <c r="AU3613" s="31">
        <v>787163.541015625</v>
      </c>
      <c r="AV3613" s="31">
        <v>970439.06640625</v>
      </c>
      <c r="AW3613" s="31">
        <v>861232.224609375</v>
      </c>
      <c r="AX3613" s="31">
        <v>76877.234375</v>
      </c>
      <c r="AY3613" s="31">
        <v>48975</v>
      </c>
      <c r="AZ3613" s="31">
        <v>125852.234375</v>
      </c>
    </row>
    <row r="3614" spans="1:52" ht="15" customHeight="1">
      <c r="A3614" s="29" t="s">
        <v>6066</v>
      </c>
      <c r="B3614" s="34">
        <v>34690</v>
      </c>
      <c r="C3614" s="28">
        <v>500</v>
      </c>
      <c r="D3614" s="28">
        <v>39</v>
      </c>
      <c r="E3614" s="28">
        <v>40.5</v>
      </c>
      <c r="F3614" s="29" t="s">
        <v>242</v>
      </c>
      <c r="G3614" s="29" t="s">
        <v>4975</v>
      </c>
      <c r="H3614" s="28">
        <v>760</v>
      </c>
      <c r="I3614" s="29" t="s">
        <v>5805</v>
      </c>
      <c r="J3614" s="33" t="s">
        <v>6065</v>
      </c>
      <c r="K3614" s="29" t="s">
        <v>178</v>
      </c>
      <c r="L3614" s="29" t="s">
        <v>6047</v>
      </c>
      <c r="M3614" s="29" t="s">
        <v>6062</v>
      </c>
      <c r="N3614" s="28">
        <v>473395.3</v>
      </c>
      <c r="O3614" s="28">
        <v>6223093</v>
      </c>
      <c r="P3614" s="29" t="s">
        <v>6045</v>
      </c>
      <c r="Q3614" s="32" t="s">
        <v>919</v>
      </c>
      <c r="R3614" s="19"/>
      <c r="S3614" s="19"/>
      <c r="T3614" s="19"/>
      <c r="U3614" s="19"/>
      <c r="V3614" s="19"/>
      <c r="W3614" s="19"/>
      <c r="X3614" s="19"/>
      <c r="Y3614" s="19"/>
      <c r="Z3614" s="19"/>
      <c r="AA3614" s="19"/>
      <c r="AB3614" s="19"/>
      <c r="AC3614" s="19"/>
      <c r="AD3614" s="19"/>
      <c r="AE3614" s="19"/>
      <c r="AF3614" s="19"/>
      <c r="AG3614" s="19"/>
      <c r="AH3614" s="19"/>
      <c r="AI3614" s="31">
        <v>6828</v>
      </c>
      <c r="AJ3614" s="31">
        <v>993884</v>
      </c>
      <c r="AK3614" s="31">
        <v>947403</v>
      </c>
      <c r="AL3614" s="31">
        <v>1008579</v>
      </c>
      <c r="AM3614" s="31">
        <v>1071539</v>
      </c>
      <c r="AN3614" s="31">
        <v>947020</v>
      </c>
      <c r="AO3614" s="31">
        <v>1080622</v>
      </c>
      <c r="AP3614" s="31">
        <v>795913.3125</v>
      </c>
      <c r="AQ3614" s="31">
        <v>884738.5390625</v>
      </c>
      <c r="AR3614" s="31">
        <v>802796.69140625</v>
      </c>
      <c r="AS3614" s="31">
        <v>873290.80859375</v>
      </c>
      <c r="AT3614" s="31">
        <v>857376.61328125</v>
      </c>
      <c r="AU3614" s="31">
        <v>787163.541015625</v>
      </c>
      <c r="AV3614" s="31">
        <v>970439.06640625</v>
      </c>
      <c r="AW3614" s="31">
        <v>861232.224609375</v>
      </c>
      <c r="AX3614" s="31">
        <v>76877.234375</v>
      </c>
      <c r="AY3614" s="31">
        <v>48975</v>
      </c>
      <c r="AZ3614" s="31">
        <v>125852.234375</v>
      </c>
    </row>
    <row r="3615" spans="1:52" ht="15" customHeight="1">
      <c r="A3615" s="29" t="s">
        <v>6064</v>
      </c>
      <c r="B3615" s="34">
        <v>34690</v>
      </c>
      <c r="C3615" s="28">
        <v>500</v>
      </c>
      <c r="D3615" s="28">
        <v>39</v>
      </c>
      <c r="E3615" s="28">
        <v>40.5</v>
      </c>
      <c r="F3615" s="29" t="s">
        <v>242</v>
      </c>
      <c r="G3615" s="29" t="s">
        <v>4975</v>
      </c>
      <c r="H3615" s="28">
        <v>760</v>
      </c>
      <c r="I3615" s="29" t="s">
        <v>5805</v>
      </c>
      <c r="J3615" s="33" t="s">
        <v>6063</v>
      </c>
      <c r="K3615" s="29" t="s">
        <v>178</v>
      </c>
      <c r="L3615" s="29" t="s">
        <v>6047</v>
      </c>
      <c r="M3615" s="29" t="s">
        <v>6062</v>
      </c>
      <c r="N3615" s="28">
        <v>473562.6</v>
      </c>
      <c r="O3615" s="28">
        <v>6223009</v>
      </c>
      <c r="P3615" s="29" t="s">
        <v>6045</v>
      </c>
      <c r="Q3615" s="32" t="s">
        <v>919</v>
      </c>
      <c r="R3615" s="19"/>
      <c r="S3615" s="19"/>
      <c r="T3615" s="19"/>
      <c r="U3615" s="19"/>
      <c r="V3615" s="19"/>
      <c r="W3615" s="19"/>
      <c r="X3615" s="19"/>
      <c r="Y3615" s="19"/>
      <c r="Z3615" s="19"/>
      <c r="AA3615" s="19"/>
      <c r="AB3615" s="19"/>
      <c r="AC3615" s="19"/>
      <c r="AD3615" s="19"/>
      <c r="AE3615" s="19"/>
      <c r="AF3615" s="19"/>
      <c r="AG3615" s="19"/>
      <c r="AH3615" s="19"/>
      <c r="AI3615" s="31">
        <v>6828</v>
      </c>
      <c r="AJ3615" s="31">
        <v>993884</v>
      </c>
      <c r="AK3615" s="31">
        <v>947403</v>
      </c>
      <c r="AL3615" s="31">
        <v>1008579</v>
      </c>
      <c r="AM3615" s="31">
        <v>1071539</v>
      </c>
      <c r="AN3615" s="31">
        <v>947020</v>
      </c>
      <c r="AO3615" s="31">
        <v>1080622</v>
      </c>
      <c r="AP3615" s="31">
        <v>795913.3125</v>
      </c>
      <c r="AQ3615" s="31">
        <v>884738.5390625</v>
      </c>
      <c r="AR3615" s="31">
        <v>802796.69140625</v>
      </c>
      <c r="AS3615" s="31">
        <v>873290.80859375</v>
      </c>
      <c r="AT3615" s="31">
        <v>857376.61328125</v>
      </c>
      <c r="AU3615" s="31">
        <v>787163.541015625</v>
      </c>
      <c r="AV3615" s="31">
        <v>970439.06640625</v>
      </c>
      <c r="AW3615" s="31">
        <v>861232.224609375</v>
      </c>
      <c r="AX3615" s="31">
        <v>76877.234375</v>
      </c>
      <c r="AY3615" s="31">
        <v>48975</v>
      </c>
      <c r="AZ3615" s="31">
        <v>125852.234375</v>
      </c>
    </row>
    <row r="3616" spans="1:52" ht="15" customHeight="1">
      <c r="A3616" s="29" t="s">
        <v>6061</v>
      </c>
      <c r="B3616" s="34">
        <v>34690</v>
      </c>
      <c r="C3616" s="28">
        <v>500</v>
      </c>
      <c r="D3616" s="28">
        <v>39</v>
      </c>
      <c r="E3616" s="28">
        <v>40.5</v>
      </c>
      <c r="F3616" s="29" t="s">
        <v>242</v>
      </c>
      <c r="G3616" s="29" t="s">
        <v>4975</v>
      </c>
      <c r="H3616" s="28">
        <v>760</v>
      </c>
      <c r="I3616" s="29" t="s">
        <v>5805</v>
      </c>
      <c r="J3616" s="33" t="s">
        <v>6060</v>
      </c>
      <c r="K3616" s="29" t="s">
        <v>178</v>
      </c>
      <c r="L3616" s="29" t="s">
        <v>6047</v>
      </c>
      <c r="M3616" s="29" t="s">
        <v>1739</v>
      </c>
      <c r="N3616" s="28">
        <v>472948.7</v>
      </c>
      <c r="O3616" s="28">
        <v>6223969</v>
      </c>
      <c r="P3616" s="29" t="s">
        <v>6045</v>
      </c>
      <c r="Q3616" s="32" t="s">
        <v>919</v>
      </c>
      <c r="R3616" s="19"/>
      <c r="S3616" s="19"/>
      <c r="T3616" s="19"/>
      <c r="U3616" s="19"/>
      <c r="V3616" s="19"/>
      <c r="W3616" s="19"/>
      <c r="X3616" s="19"/>
      <c r="Y3616" s="19"/>
      <c r="Z3616" s="19"/>
      <c r="AA3616" s="19"/>
      <c r="AB3616" s="19"/>
      <c r="AC3616" s="19"/>
      <c r="AD3616" s="19"/>
      <c r="AE3616" s="19"/>
      <c r="AF3616" s="19"/>
      <c r="AG3616" s="19"/>
      <c r="AH3616" s="19"/>
      <c r="AI3616" s="31">
        <v>6828</v>
      </c>
      <c r="AJ3616" s="31">
        <v>993884</v>
      </c>
      <c r="AK3616" s="31">
        <v>947403</v>
      </c>
      <c r="AL3616" s="31">
        <v>1008579</v>
      </c>
      <c r="AM3616" s="31">
        <v>1071539</v>
      </c>
      <c r="AN3616" s="31">
        <v>947020</v>
      </c>
      <c r="AO3616" s="31">
        <v>1080622</v>
      </c>
      <c r="AP3616" s="31">
        <v>795913.3125</v>
      </c>
      <c r="AQ3616" s="31">
        <v>884738.5390625</v>
      </c>
      <c r="AR3616" s="31">
        <v>802796.69140625</v>
      </c>
      <c r="AS3616" s="31">
        <v>873290.80859375</v>
      </c>
      <c r="AT3616" s="31">
        <v>857376.61328125</v>
      </c>
      <c r="AU3616" s="31">
        <v>787163.541015625</v>
      </c>
      <c r="AV3616" s="31">
        <v>970439.06640625</v>
      </c>
      <c r="AW3616" s="31">
        <v>861232.224609375</v>
      </c>
      <c r="AX3616" s="31">
        <v>76877.234375</v>
      </c>
      <c r="AY3616" s="31">
        <v>48975</v>
      </c>
      <c r="AZ3616" s="31">
        <v>125852.234375</v>
      </c>
    </row>
    <row r="3617" spans="1:52" ht="15" customHeight="1">
      <c r="A3617" s="29" t="s">
        <v>6059</v>
      </c>
      <c r="B3617" s="34">
        <v>34690</v>
      </c>
      <c r="C3617" s="28">
        <v>500</v>
      </c>
      <c r="D3617" s="28">
        <v>39</v>
      </c>
      <c r="E3617" s="28">
        <v>40.5</v>
      </c>
      <c r="F3617" s="29" t="s">
        <v>242</v>
      </c>
      <c r="G3617" s="29" t="s">
        <v>4975</v>
      </c>
      <c r="H3617" s="28">
        <v>760</v>
      </c>
      <c r="I3617" s="29" t="s">
        <v>5805</v>
      </c>
      <c r="J3617" s="33" t="s">
        <v>6058</v>
      </c>
      <c r="K3617" s="29" t="s">
        <v>178</v>
      </c>
      <c r="L3617" s="29" t="s">
        <v>6047</v>
      </c>
      <c r="M3617" s="29" t="s">
        <v>1739</v>
      </c>
      <c r="N3617" s="28">
        <v>473116</v>
      </c>
      <c r="O3617" s="28">
        <v>6223884</v>
      </c>
      <c r="P3617" s="29" t="s">
        <v>6045</v>
      </c>
      <c r="Q3617" s="32" t="s">
        <v>919</v>
      </c>
      <c r="R3617" s="19"/>
      <c r="S3617" s="19"/>
      <c r="T3617" s="19"/>
      <c r="U3617" s="19"/>
      <c r="V3617" s="19"/>
      <c r="W3617" s="19"/>
      <c r="X3617" s="19"/>
      <c r="Y3617" s="19"/>
      <c r="Z3617" s="19"/>
      <c r="AA3617" s="19"/>
      <c r="AB3617" s="19"/>
      <c r="AC3617" s="19"/>
      <c r="AD3617" s="19"/>
      <c r="AE3617" s="19"/>
      <c r="AF3617" s="19"/>
      <c r="AG3617" s="19"/>
      <c r="AH3617" s="19"/>
      <c r="AI3617" s="31">
        <v>6828</v>
      </c>
      <c r="AJ3617" s="31">
        <v>993884</v>
      </c>
      <c r="AK3617" s="31">
        <v>947403</v>
      </c>
      <c r="AL3617" s="31">
        <v>1008579</v>
      </c>
      <c r="AM3617" s="31">
        <v>1071539</v>
      </c>
      <c r="AN3617" s="31">
        <v>947020</v>
      </c>
      <c r="AO3617" s="31">
        <v>1080622</v>
      </c>
      <c r="AP3617" s="31">
        <v>795913.3125</v>
      </c>
      <c r="AQ3617" s="31">
        <v>884738.5390625</v>
      </c>
      <c r="AR3617" s="31">
        <v>802796.69140625</v>
      </c>
      <c r="AS3617" s="31">
        <v>873290.80859375</v>
      </c>
      <c r="AT3617" s="31">
        <v>857376.61328125</v>
      </c>
      <c r="AU3617" s="31">
        <v>787163.541015625</v>
      </c>
      <c r="AV3617" s="31">
        <v>970439.06640625</v>
      </c>
      <c r="AW3617" s="31">
        <v>861232.224609375</v>
      </c>
      <c r="AX3617" s="31">
        <v>76877.234375</v>
      </c>
      <c r="AY3617" s="31">
        <v>48975</v>
      </c>
      <c r="AZ3617" s="31">
        <v>125852.234375</v>
      </c>
    </row>
    <row r="3618" spans="1:52" ht="15" customHeight="1">
      <c r="A3618" s="29" t="s">
        <v>6057</v>
      </c>
      <c r="B3618" s="34">
        <v>34690</v>
      </c>
      <c r="C3618" s="28">
        <v>500</v>
      </c>
      <c r="D3618" s="28">
        <v>39</v>
      </c>
      <c r="E3618" s="28">
        <v>40.5</v>
      </c>
      <c r="F3618" s="29" t="s">
        <v>242</v>
      </c>
      <c r="G3618" s="29" t="s">
        <v>4975</v>
      </c>
      <c r="H3618" s="28">
        <v>760</v>
      </c>
      <c r="I3618" s="29" t="s">
        <v>5805</v>
      </c>
      <c r="J3618" s="33" t="s">
        <v>6056</v>
      </c>
      <c r="K3618" s="29" t="s">
        <v>178</v>
      </c>
      <c r="L3618" s="29" t="s">
        <v>6047</v>
      </c>
      <c r="M3618" s="29" t="s">
        <v>1739</v>
      </c>
      <c r="N3618" s="28">
        <v>473283.3</v>
      </c>
      <c r="O3618" s="28">
        <v>6223799</v>
      </c>
      <c r="P3618" s="29" t="s">
        <v>6045</v>
      </c>
      <c r="Q3618" s="32" t="s">
        <v>919</v>
      </c>
      <c r="R3618" s="19"/>
      <c r="S3618" s="19"/>
      <c r="T3618" s="19"/>
      <c r="U3618" s="19"/>
      <c r="V3618" s="19"/>
      <c r="W3618" s="19"/>
      <c r="X3618" s="19"/>
      <c r="Y3618" s="19"/>
      <c r="Z3618" s="19"/>
      <c r="AA3618" s="19"/>
      <c r="AB3618" s="19"/>
      <c r="AC3618" s="19"/>
      <c r="AD3618" s="19"/>
      <c r="AE3618" s="19"/>
      <c r="AF3618" s="19"/>
      <c r="AG3618" s="19"/>
      <c r="AH3618" s="19"/>
      <c r="AI3618" s="31">
        <v>6828</v>
      </c>
      <c r="AJ3618" s="31">
        <v>993884</v>
      </c>
      <c r="AK3618" s="31">
        <v>947403</v>
      </c>
      <c r="AL3618" s="31">
        <v>1008579</v>
      </c>
      <c r="AM3618" s="31">
        <v>1071539</v>
      </c>
      <c r="AN3618" s="31">
        <v>947020</v>
      </c>
      <c r="AO3618" s="31">
        <v>1080622</v>
      </c>
      <c r="AP3618" s="31">
        <v>795913.3125</v>
      </c>
      <c r="AQ3618" s="31">
        <v>884738.5390625</v>
      </c>
      <c r="AR3618" s="31">
        <v>802796.69140625</v>
      </c>
      <c r="AS3618" s="31">
        <v>873290.80859375</v>
      </c>
      <c r="AT3618" s="31">
        <v>857376.61328125</v>
      </c>
      <c r="AU3618" s="31">
        <v>787163.541015625</v>
      </c>
      <c r="AV3618" s="31">
        <v>970439.06640625</v>
      </c>
      <c r="AW3618" s="31">
        <v>861232.224609375</v>
      </c>
      <c r="AX3618" s="31">
        <v>76877.234375</v>
      </c>
      <c r="AY3618" s="31">
        <v>48975</v>
      </c>
      <c r="AZ3618" s="31">
        <v>125852.234375</v>
      </c>
    </row>
    <row r="3619" spans="1:52" ht="15" customHeight="1">
      <c r="A3619" s="29" t="s">
        <v>6055</v>
      </c>
      <c r="B3619" s="34">
        <v>34690</v>
      </c>
      <c r="C3619" s="28">
        <v>500</v>
      </c>
      <c r="D3619" s="28">
        <v>39</v>
      </c>
      <c r="E3619" s="28">
        <v>40.5</v>
      </c>
      <c r="F3619" s="29" t="s">
        <v>242</v>
      </c>
      <c r="G3619" s="29" t="s">
        <v>4975</v>
      </c>
      <c r="H3619" s="28">
        <v>760</v>
      </c>
      <c r="I3619" s="29" t="s">
        <v>5805</v>
      </c>
      <c r="J3619" s="33" t="s">
        <v>6054</v>
      </c>
      <c r="K3619" s="29" t="s">
        <v>178</v>
      </c>
      <c r="L3619" s="29" t="s">
        <v>6047</v>
      </c>
      <c r="M3619" s="29" t="s">
        <v>1739</v>
      </c>
      <c r="N3619" s="28">
        <v>473450.7</v>
      </c>
      <c r="O3619" s="28">
        <v>6223715</v>
      </c>
      <c r="P3619" s="29" t="s">
        <v>6045</v>
      </c>
      <c r="Q3619" s="32" t="s">
        <v>919</v>
      </c>
      <c r="R3619" s="19"/>
      <c r="S3619" s="19"/>
      <c r="T3619" s="19"/>
      <c r="U3619" s="19"/>
      <c r="V3619" s="19"/>
      <c r="W3619" s="19"/>
      <c r="X3619" s="19"/>
      <c r="Y3619" s="19"/>
      <c r="Z3619" s="19"/>
      <c r="AA3619" s="19"/>
      <c r="AB3619" s="19"/>
      <c r="AC3619" s="19"/>
      <c r="AD3619" s="19"/>
      <c r="AE3619" s="19"/>
      <c r="AF3619" s="19"/>
      <c r="AG3619" s="19"/>
      <c r="AH3619" s="19"/>
      <c r="AI3619" s="31">
        <v>6828</v>
      </c>
      <c r="AJ3619" s="31">
        <v>993884</v>
      </c>
      <c r="AK3619" s="31">
        <v>947403</v>
      </c>
      <c r="AL3619" s="31">
        <v>1008579</v>
      </c>
      <c r="AM3619" s="31">
        <v>1071539</v>
      </c>
      <c r="AN3619" s="31">
        <v>947020</v>
      </c>
      <c r="AO3619" s="31">
        <v>1080622</v>
      </c>
      <c r="AP3619" s="31">
        <v>795914.3125</v>
      </c>
      <c r="AQ3619" s="31">
        <v>884738.5390625</v>
      </c>
      <c r="AR3619" s="31">
        <v>802796.69140625</v>
      </c>
      <c r="AS3619" s="31">
        <v>873290.80859375</v>
      </c>
      <c r="AT3619" s="31">
        <v>857376.61328125</v>
      </c>
      <c r="AU3619" s="31">
        <v>787163.541015625</v>
      </c>
      <c r="AV3619" s="31">
        <v>970439.06640625</v>
      </c>
      <c r="AW3619" s="31">
        <v>861232.224609375</v>
      </c>
      <c r="AX3619" s="31">
        <v>76877.234375</v>
      </c>
      <c r="AY3619" s="31">
        <v>48975</v>
      </c>
      <c r="AZ3619" s="31">
        <v>125852.234375</v>
      </c>
    </row>
    <row r="3620" spans="1:52" ht="15" customHeight="1">
      <c r="A3620" s="29" t="s">
        <v>6053</v>
      </c>
      <c r="B3620" s="34">
        <v>34690</v>
      </c>
      <c r="C3620" s="28">
        <v>500</v>
      </c>
      <c r="D3620" s="28">
        <v>39</v>
      </c>
      <c r="E3620" s="28">
        <v>40.5</v>
      </c>
      <c r="F3620" s="29" t="s">
        <v>242</v>
      </c>
      <c r="G3620" s="29" t="s">
        <v>4975</v>
      </c>
      <c r="H3620" s="28">
        <v>760</v>
      </c>
      <c r="I3620" s="29" t="s">
        <v>5805</v>
      </c>
      <c r="J3620" s="33" t="s">
        <v>6052</v>
      </c>
      <c r="K3620" s="29" t="s">
        <v>178</v>
      </c>
      <c r="L3620" s="29" t="s">
        <v>6047</v>
      </c>
      <c r="M3620" s="29" t="s">
        <v>6046</v>
      </c>
      <c r="N3620" s="28">
        <v>473618</v>
      </c>
      <c r="O3620" s="28">
        <v>6223630</v>
      </c>
      <c r="P3620" s="29" t="s">
        <v>6045</v>
      </c>
      <c r="Q3620" s="32" t="s">
        <v>919</v>
      </c>
      <c r="R3620" s="19"/>
      <c r="S3620" s="19"/>
      <c r="T3620" s="19"/>
      <c r="U3620" s="19"/>
      <c r="V3620" s="19"/>
      <c r="W3620" s="19"/>
      <c r="X3620" s="19"/>
      <c r="Y3620" s="19"/>
      <c r="Z3620" s="19"/>
      <c r="AA3620" s="19"/>
      <c r="AB3620" s="19"/>
      <c r="AC3620" s="19"/>
      <c r="AD3620" s="19"/>
      <c r="AE3620" s="19"/>
      <c r="AF3620" s="19"/>
      <c r="AG3620" s="19"/>
      <c r="AH3620" s="19"/>
      <c r="AI3620" s="31">
        <v>6828</v>
      </c>
      <c r="AJ3620" s="31">
        <v>993884</v>
      </c>
      <c r="AK3620" s="31">
        <v>947403</v>
      </c>
      <c r="AL3620" s="31">
        <v>1008579</v>
      </c>
      <c r="AM3620" s="31">
        <v>1071539</v>
      </c>
      <c r="AN3620" s="31">
        <v>947020</v>
      </c>
      <c r="AO3620" s="31">
        <v>1080622</v>
      </c>
      <c r="AP3620" s="31">
        <v>795914.3125</v>
      </c>
      <c r="AQ3620" s="31">
        <v>884738.5390625</v>
      </c>
      <c r="AR3620" s="31">
        <v>802796.69140625</v>
      </c>
      <c r="AS3620" s="31">
        <v>873290.80859375</v>
      </c>
      <c r="AT3620" s="31">
        <v>857376.61328125</v>
      </c>
      <c r="AU3620" s="31">
        <v>787163.541015625</v>
      </c>
      <c r="AV3620" s="31">
        <v>970439.06640625</v>
      </c>
      <c r="AW3620" s="31">
        <v>861232.224609375</v>
      </c>
      <c r="AX3620" s="31">
        <v>76877.234375</v>
      </c>
      <c r="AY3620" s="31">
        <v>48975</v>
      </c>
      <c r="AZ3620" s="31">
        <v>125852.234375</v>
      </c>
    </row>
    <row r="3621" spans="1:52" ht="15" customHeight="1">
      <c r="A3621" s="29" t="s">
        <v>6051</v>
      </c>
      <c r="B3621" s="34">
        <v>34690</v>
      </c>
      <c r="C3621" s="28">
        <v>500</v>
      </c>
      <c r="D3621" s="28">
        <v>39</v>
      </c>
      <c r="E3621" s="28">
        <v>40.5</v>
      </c>
      <c r="F3621" s="29" t="s">
        <v>242</v>
      </c>
      <c r="G3621" s="29" t="s">
        <v>4975</v>
      </c>
      <c r="H3621" s="28">
        <v>760</v>
      </c>
      <c r="I3621" s="29" t="s">
        <v>5805</v>
      </c>
      <c r="J3621" s="33" t="s">
        <v>6050</v>
      </c>
      <c r="K3621" s="29" t="s">
        <v>178</v>
      </c>
      <c r="L3621" s="29" t="s">
        <v>6047</v>
      </c>
      <c r="M3621" s="29" t="s">
        <v>6046</v>
      </c>
      <c r="N3621" s="28">
        <v>473785.4</v>
      </c>
      <c r="O3621" s="28">
        <v>6223546</v>
      </c>
      <c r="P3621" s="29" t="s">
        <v>6045</v>
      </c>
      <c r="Q3621" s="32" t="s">
        <v>919</v>
      </c>
      <c r="R3621" s="19"/>
      <c r="S3621" s="19"/>
      <c r="T3621" s="19"/>
      <c r="U3621" s="19"/>
      <c r="V3621" s="19"/>
      <c r="W3621" s="19"/>
      <c r="X3621" s="19"/>
      <c r="Y3621" s="19"/>
      <c r="Z3621" s="19"/>
      <c r="AA3621" s="19"/>
      <c r="AB3621" s="19"/>
      <c r="AC3621" s="19"/>
      <c r="AD3621" s="19"/>
      <c r="AE3621" s="19"/>
      <c r="AF3621" s="19"/>
      <c r="AG3621" s="19"/>
      <c r="AH3621" s="19"/>
      <c r="AI3621" s="31">
        <v>6828</v>
      </c>
      <c r="AJ3621" s="31">
        <v>993884</v>
      </c>
      <c r="AK3621" s="31">
        <v>947403</v>
      </c>
      <c r="AL3621" s="31">
        <v>1008579</v>
      </c>
      <c r="AM3621" s="31">
        <v>1071539</v>
      </c>
      <c r="AN3621" s="31">
        <v>947020</v>
      </c>
      <c r="AO3621" s="31">
        <v>1080622</v>
      </c>
      <c r="AP3621" s="31">
        <v>795914.3125</v>
      </c>
      <c r="AQ3621" s="31">
        <v>884738.5390625</v>
      </c>
      <c r="AR3621" s="31">
        <v>802796.69140625</v>
      </c>
      <c r="AS3621" s="31">
        <v>873290.80859375</v>
      </c>
      <c r="AT3621" s="31">
        <v>857376.61328125</v>
      </c>
      <c r="AU3621" s="31">
        <v>787163.541015625</v>
      </c>
      <c r="AV3621" s="31">
        <v>970439.06640625</v>
      </c>
      <c r="AW3621" s="31">
        <v>861232.224609375</v>
      </c>
      <c r="AX3621" s="31">
        <v>76877.234375</v>
      </c>
      <c r="AY3621" s="31">
        <v>48975</v>
      </c>
      <c r="AZ3621" s="31">
        <v>125852.234375</v>
      </c>
    </row>
    <row r="3622" spans="1:52" ht="15" customHeight="1">
      <c r="A3622" s="29" t="s">
        <v>6049</v>
      </c>
      <c r="B3622" s="34">
        <v>34690</v>
      </c>
      <c r="C3622" s="28">
        <v>500</v>
      </c>
      <c r="D3622" s="28">
        <v>39</v>
      </c>
      <c r="E3622" s="28">
        <v>40.5</v>
      </c>
      <c r="F3622" s="29" t="s">
        <v>242</v>
      </c>
      <c r="G3622" s="29" t="s">
        <v>4975</v>
      </c>
      <c r="H3622" s="28">
        <v>760</v>
      </c>
      <c r="I3622" s="29" t="s">
        <v>5805</v>
      </c>
      <c r="J3622" s="33" t="s">
        <v>6048</v>
      </c>
      <c r="K3622" s="29" t="s">
        <v>178</v>
      </c>
      <c r="L3622" s="29" t="s">
        <v>6047</v>
      </c>
      <c r="M3622" s="29" t="s">
        <v>6046</v>
      </c>
      <c r="N3622" s="28">
        <v>473952.7</v>
      </c>
      <c r="O3622" s="28">
        <v>6223461</v>
      </c>
      <c r="P3622" s="29" t="s">
        <v>6045</v>
      </c>
      <c r="Q3622" s="32" t="s">
        <v>919</v>
      </c>
      <c r="R3622" s="19"/>
      <c r="S3622" s="19"/>
      <c r="T3622" s="19"/>
      <c r="U3622" s="19"/>
      <c r="V3622" s="19"/>
      <c r="W3622" s="19"/>
      <c r="X3622" s="19"/>
      <c r="Y3622" s="19"/>
      <c r="Z3622" s="19"/>
      <c r="AA3622" s="19"/>
      <c r="AB3622" s="19"/>
      <c r="AC3622" s="19"/>
      <c r="AD3622" s="19"/>
      <c r="AE3622" s="19"/>
      <c r="AF3622" s="19"/>
      <c r="AG3622" s="19"/>
      <c r="AH3622" s="19"/>
      <c r="AI3622" s="31">
        <v>6828</v>
      </c>
      <c r="AJ3622" s="31">
        <v>993884</v>
      </c>
      <c r="AK3622" s="31">
        <v>947403</v>
      </c>
      <c r="AL3622" s="31">
        <v>1008579</v>
      </c>
      <c r="AM3622" s="31">
        <v>1071539</v>
      </c>
      <c r="AN3622" s="31">
        <v>947020</v>
      </c>
      <c r="AO3622" s="31">
        <v>1080622</v>
      </c>
      <c r="AP3622" s="31">
        <v>795914.3125</v>
      </c>
      <c r="AQ3622" s="31">
        <v>884738.5390625</v>
      </c>
      <c r="AR3622" s="31">
        <v>802796.69140625</v>
      </c>
      <c r="AS3622" s="31">
        <v>873290.80859375</v>
      </c>
      <c r="AT3622" s="31">
        <v>857376.61328125</v>
      </c>
      <c r="AU3622" s="31">
        <v>787163.541015625</v>
      </c>
      <c r="AV3622" s="31">
        <v>970439.06640625</v>
      </c>
      <c r="AW3622" s="31">
        <v>861232.224609375</v>
      </c>
      <c r="AX3622" s="31">
        <v>76877.234375</v>
      </c>
      <c r="AY3622" s="31">
        <v>48975</v>
      </c>
      <c r="AZ3622" s="31">
        <v>125852.234375</v>
      </c>
    </row>
    <row r="3623" spans="1:52" ht="15" customHeight="1">
      <c r="A3623" s="29" t="s">
        <v>6044</v>
      </c>
      <c r="B3623" s="34">
        <v>32478</v>
      </c>
      <c r="C3623" s="28">
        <v>225</v>
      </c>
      <c r="D3623" s="28">
        <v>27</v>
      </c>
      <c r="E3623" s="28">
        <v>31.5</v>
      </c>
      <c r="F3623" s="29" t="s">
        <v>242</v>
      </c>
      <c r="G3623" s="29" t="s">
        <v>2037</v>
      </c>
      <c r="H3623" s="28">
        <v>760</v>
      </c>
      <c r="I3623" s="29" t="s">
        <v>5805</v>
      </c>
      <c r="J3623" s="33" t="s">
        <v>6043</v>
      </c>
      <c r="K3623" s="29" t="s">
        <v>178</v>
      </c>
      <c r="L3623" s="29" t="s">
        <v>5927</v>
      </c>
      <c r="M3623" s="29" t="s">
        <v>6020</v>
      </c>
      <c r="N3623" s="28">
        <v>458045.4</v>
      </c>
      <c r="O3623" s="28">
        <v>6209068</v>
      </c>
      <c r="P3623" s="29" t="s">
        <v>5926</v>
      </c>
      <c r="Q3623" s="32" t="s">
        <v>919</v>
      </c>
      <c r="R3623" s="19"/>
      <c r="S3623" s="19"/>
      <c r="T3623" s="19"/>
      <c r="U3623" s="19"/>
      <c r="V3623" s="19"/>
      <c r="W3623" s="19"/>
      <c r="X3623" s="19"/>
      <c r="Y3623" s="19"/>
      <c r="Z3623" s="19"/>
      <c r="AA3623" s="19"/>
      <c r="AB3623" s="19"/>
      <c r="AC3623" s="31">
        <v>120634</v>
      </c>
      <c r="AD3623" s="31">
        <v>262637</v>
      </c>
      <c r="AE3623" s="31">
        <v>333714</v>
      </c>
      <c r="AF3623" s="31">
        <v>349849</v>
      </c>
      <c r="AG3623" s="31">
        <v>350291</v>
      </c>
      <c r="AH3623" s="31">
        <v>355302</v>
      </c>
      <c r="AI3623" s="31">
        <v>371591</v>
      </c>
      <c r="AJ3623" s="31">
        <v>325092</v>
      </c>
      <c r="AK3623" s="31">
        <v>301198</v>
      </c>
      <c r="AL3623" s="31">
        <v>327256</v>
      </c>
      <c r="AM3623" s="31">
        <v>359315</v>
      </c>
      <c r="AN3623" s="31">
        <v>319260</v>
      </c>
      <c r="AO3623" s="31">
        <v>348485</v>
      </c>
      <c r="AP3623" s="31">
        <v>271566.6142578125</v>
      </c>
      <c r="AQ3623" s="31">
        <v>289060.4921875</v>
      </c>
      <c r="AR3623" s="31">
        <v>387308.666015625</v>
      </c>
      <c r="AS3623" s="31">
        <v>454079.666015625</v>
      </c>
      <c r="AT3623" s="31">
        <v>423700.6416015625</v>
      </c>
      <c r="AU3623" s="31">
        <v>422435.59765625</v>
      </c>
      <c r="AV3623" s="31">
        <v>501813.953125</v>
      </c>
      <c r="AW3623" s="31">
        <v>493034.615234375</v>
      </c>
      <c r="AX3623" s="31">
        <v>40378.70703125</v>
      </c>
      <c r="AY3623" s="31">
        <v>25685.705078125</v>
      </c>
      <c r="AZ3623" s="31">
        <v>66064.412109375</v>
      </c>
    </row>
    <row r="3624" spans="1:52" ht="15" customHeight="1">
      <c r="A3624" s="29" t="s">
        <v>6042</v>
      </c>
      <c r="B3624" s="34">
        <v>32478</v>
      </c>
      <c r="C3624" s="28">
        <v>225</v>
      </c>
      <c r="D3624" s="28">
        <v>27</v>
      </c>
      <c r="E3624" s="28">
        <v>31.5</v>
      </c>
      <c r="F3624" s="29" t="s">
        <v>242</v>
      </c>
      <c r="G3624" s="29" t="s">
        <v>2037</v>
      </c>
      <c r="H3624" s="28">
        <v>760</v>
      </c>
      <c r="I3624" s="29" t="s">
        <v>5805</v>
      </c>
      <c r="J3624" s="33" t="s">
        <v>6041</v>
      </c>
      <c r="K3624" s="29" t="s">
        <v>178</v>
      </c>
      <c r="L3624" s="29" t="s">
        <v>5927</v>
      </c>
      <c r="M3624" s="29" t="s">
        <v>6020</v>
      </c>
      <c r="N3624" s="28">
        <v>458029.1</v>
      </c>
      <c r="O3624" s="28">
        <v>6209156</v>
      </c>
      <c r="P3624" s="29" t="s">
        <v>5926</v>
      </c>
      <c r="Q3624" s="32" t="s">
        <v>919</v>
      </c>
      <c r="R3624" s="19"/>
      <c r="S3624" s="19"/>
      <c r="T3624" s="19"/>
      <c r="U3624" s="19"/>
      <c r="V3624" s="19"/>
      <c r="W3624" s="19"/>
      <c r="X3624" s="19"/>
      <c r="Y3624" s="19"/>
      <c r="Z3624" s="19"/>
      <c r="AA3624" s="19"/>
      <c r="AB3624" s="19"/>
      <c r="AC3624" s="31">
        <v>120634</v>
      </c>
      <c r="AD3624" s="31">
        <v>262637</v>
      </c>
      <c r="AE3624" s="31">
        <v>333714</v>
      </c>
      <c r="AF3624" s="31">
        <v>349849</v>
      </c>
      <c r="AG3624" s="31">
        <v>350291</v>
      </c>
      <c r="AH3624" s="31">
        <v>355302</v>
      </c>
      <c r="AI3624" s="31">
        <v>371591</v>
      </c>
      <c r="AJ3624" s="31">
        <v>325092</v>
      </c>
      <c r="AK3624" s="31">
        <v>301198</v>
      </c>
      <c r="AL3624" s="31">
        <v>327256</v>
      </c>
      <c r="AM3624" s="31">
        <v>359315</v>
      </c>
      <c r="AN3624" s="31">
        <v>319260</v>
      </c>
      <c r="AO3624" s="31">
        <v>348485</v>
      </c>
      <c r="AP3624" s="31">
        <v>271566.6142578125</v>
      </c>
      <c r="AQ3624" s="31">
        <v>289060.4921875</v>
      </c>
      <c r="AR3624" s="31">
        <v>387308.666015625</v>
      </c>
      <c r="AS3624" s="31">
        <v>454079.666015625</v>
      </c>
      <c r="AT3624" s="31">
        <v>423700.6416015625</v>
      </c>
      <c r="AU3624" s="31">
        <v>422435.59765625</v>
      </c>
      <c r="AV3624" s="31">
        <v>501813.953125</v>
      </c>
      <c r="AW3624" s="31">
        <v>493034.615234375</v>
      </c>
      <c r="AX3624" s="31">
        <v>40378.70703125</v>
      </c>
      <c r="AY3624" s="31">
        <v>25685.705078125</v>
      </c>
      <c r="AZ3624" s="31">
        <v>66064.412109375</v>
      </c>
    </row>
    <row r="3625" spans="1:52" ht="15" customHeight="1">
      <c r="A3625" s="29" t="s">
        <v>6040</v>
      </c>
      <c r="B3625" s="34">
        <v>32478</v>
      </c>
      <c r="C3625" s="28">
        <v>225</v>
      </c>
      <c r="D3625" s="28">
        <v>27</v>
      </c>
      <c r="E3625" s="28">
        <v>31.5</v>
      </c>
      <c r="F3625" s="29" t="s">
        <v>242</v>
      </c>
      <c r="G3625" s="29" t="s">
        <v>2037</v>
      </c>
      <c r="H3625" s="28">
        <v>760</v>
      </c>
      <c r="I3625" s="29" t="s">
        <v>5805</v>
      </c>
      <c r="J3625" s="33" t="s">
        <v>6039</v>
      </c>
      <c r="K3625" s="29" t="s">
        <v>178</v>
      </c>
      <c r="L3625" s="29" t="s">
        <v>5927</v>
      </c>
      <c r="M3625" s="29" t="s">
        <v>6020</v>
      </c>
      <c r="N3625" s="28">
        <v>457941.5</v>
      </c>
      <c r="O3625" s="28">
        <v>6208792</v>
      </c>
      <c r="P3625" s="29" t="s">
        <v>5926</v>
      </c>
      <c r="Q3625" s="32" t="s">
        <v>919</v>
      </c>
      <c r="R3625" s="19"/>
      <c r="S3625" s="19"/>
      <c r="T3625" s="19"/>
      <c r="U3625" s="19"/>
      <c r="V3625" s="19"/>
      <c r="W3625" s="19"/>
      <c r="X3625" s="19"/>
      <c r="Y3625" s="19"/>
      <c r="Z3625" s="19"/>
      <c r="AA3625" s="19"/>
      <c r="AB3625" s="19"/>
      <c r="AC3625" s="31">
        <v>120634</v>
      </c>
      <c r="AD3625" s="31">
        <v>262637</v>
      </c>
      <c r="AE3625" s="31">
        <v>333714</v>
      </c>
      <c r="AF3625" s="31">
        <v>349849</v>
      </c>
      <c r="AG3625" s="31">
        <v>350291</v>
      </c>
      <c r="AH3625" s="31">
        <v>355302</v>
      </c>
      <c r="AI3625" s="31">
        <v>371591</v>
      </c>
      <c r="AJ3625" s="31">
        <v>325092</v>
      </c>
      <c r="AK3625" s="31">
        <v>301198</v>
      </c>
      <c r="AL3625" s="31">
        <v>327256</v>
      </c>
      <c r="AM3625" s="31">
        <v>359315</v>
      </c>
      <c r="AN3625" s="31">
        <v>319260</v>
      </c>
      <c r="AO3625" s="31">
        <v>348485</v>
      </c>
      <c r="AP3625" s="31">
        <v>271566.6142578125</v>
      </c>
      <c r="AQ3625" s="31">
        <v>289060.4921875</v>
      </c>
      <c r="AR3625" s="31">
        <v>387308.666015625</v>
      </c>
      <c r="AS3625" s="31">
        <v>454079.666015625</v>
      </c>
      <c r="AT3625" s="31">
        <v>423700.6416015625</v>
      </c>
      <c r="AU3625" s="31">
        <v>422435.59765625</v>
      </c>
      <c r="AV3625" s="31">
        <v>501813.953125</v>
      </c>
      <c r="AW3625" s="31">
        <v>493034.615234375</v>
      </c>
      <c r="AX3625" s="31">
        <v>40378.70703125</v>
      </c>
      <c r="AY3625" s="31">
        <v>25685.705078125</v>
      </c>
      <c r="AZ3625" s="31">
        <v>66064.412109375</v>
      </c>
    </row>
    <row r="3626" spans="1:52" ht="15" customHeight="1">
      <c r="A3626" s="29" t="s">
        <v>6038</v>
      </c>
      <c r="B3626" s="34">
        <v>32478</v>
      </c>
      <c r="C3626" s="28">
        <v>225</v>
      </c>
      <c r="D3626" s="28">
        <v>27</v>
      </c>
      <c r="E3626" s="28">
        <v>31.5</v>
      </c>
      <c r="F3626" s="29" t="s">
        <v>242</v>
      </c>
      <c r="G3626" s="29" t="s">
        <v>2037</v>
      </c>
      <c r="H3626" s="28">
        <v>760</v>
      </c>
      <c r="I3626" s="29" t="s">
        <v>5805</v>
      </c>
      <c r="J3626" s="33" t="s">
        <v>6037</v>
      </c>
      <c r="K3626" s="29" t="s">
        <v>178</v>
      </c>
      <c r="L3626" s="29" t="s">
        <v>5927</v>
      </c>
      <c r="M3626" s="29" t="s">
        <v>6020</v>
      </c>
      <c r="N3626" s="28">
        <v>457924.6</v>
      </c>
      <c r="O3626" s="28">
        <v>6208891</v>
      </c>
      <c r="P3626" s="29" t="s">
        <v>5926</v>
      </c>
      <c r="Q3626" s="32" t="s">
        <v>919</v>
      </c>
      <c r="R3626" s="19"/>
      <c r="S3626" s="19"/>
      <c r="T3626" s="19"/>
      <c r="U3626" s="19"/>
      <c r="V3626" s="19"/>
      <c r="W3626" s="19"/>
      <c r="X3626" s="19"/>
      <c r="Y3626" s="19"/>
      <c r="Z3626" s="19"/>
      <c r="AA3626" s="19"/>
      <c r="AB3626" s="19"/>
      <c r="AC3626" s="31">
        <v>120634</v>
      </c>
      <c r="AD3626" s="31">
        <v>262637</v>
      </c>
      <c r="AE3626" s="31">
        <v>333714</v>
      </c>
      <c r="AF3626" s="31">
        <v>349849</v>
      </c>
      <c r="AG3626" s="31">
        <v>350291</v>
      </c>
      <c r="AH3626" s="31">
        <v>355302</v>
      </c>
      <c r="AI3626" s="31">
        <v>371591</v>
      </c>
      <c r="AJ3626" s="31">
        <v>325092</v>
      </c>
      <c r="AK3626" s="31">
        <v>301198</v>
      </c>
      <c r="AL3626" s="31">
        <v>327256</v>
      </c>
      <c r="AM3626" s="31">
        <v>359315</v>
      </c>
      <c r="AN3626" s="31">
        <v>319260</v>
      </c>
      <c r="AO3626" s="31">
        <v>348485</v>
      </c>
      <c r="AP3626" s="31">
        <v>271566.6142578125</v>
      </c>
      <c r="AQ3626" s="31">
        <v>289060.4921875</v>
      </c>
      <c r="AR3626" s="31">
        <v>387308.666015625</v>
      </c>
      <c r="AS3626" s="31">
        <v>454079.666015625</v>
      </c>
      <c r="AT3626" s="31">
        <v>423700.6416015625</v>
      </c>
      <c r="AU3626" s="31">
        <v>422435.59765625</v>
      </c>
      <c r="AV3626" s="31">
        <v>501813.953125</v>
      </c>
      <c r="AW3626" s="31">
        <v>493034.615234375</v>
      </c>
      <c r="AX3626" s="31">
        <v>40378.70703125</v>
      </c>
      <c r="AY3626" s="31">
        <v>25685.705078125</v>
      </c>
      <c r="AZ3626" s="31">
        <v>66064.412109375</v>
      </c>
    </row>
    <row r="3627" spans="1:52" ht="15" customHeight="1">
      <c r="A3627" s="29" t="s">
        <v>6036</v>
      </c>
      <c r="B3627" s="34">
        <v>32478</v>
      </c>
      <c r="C3627" s="28">
        <v>225</v>
      </c>
      <c r="D3627" s="28">
        <v>27</v>
      </c>
      <c r="E3627" s="28">
        <v>31.5</v>
      </c>
      <c r="F3627" s="29" t="s">
        <v>242</v>
      </c>
      <c r="G3627" s="29" t="s">
        <v>2037</v>
      </c>
      <c r="H3627" s="28">
        <v>760</v>
      </c>
      <c r="I3627" s="29" t="s">
        <v>5805</v>
      </c>
      <c r="J3627" s="33" t="s">
        <v>6035</v>
      </c>
      <c r="K3627" s="29" t="s">
        <v>178</v>
      </c>
      <c r="L3627" s="29" t="s">
        <v>5927</v>
      </c>
      <c r="M3627" s="29" t="s">
        <v>6020</v>
      </c>
      <c r="N3627" s="28">
        <v>457906.3</v>
      </c>
      <c r="O3627" s="28">
        <v>6208989</v>
      </c>
      <c r="P3627" s="29" t="s">
        <v>5926</v>
      </c>
      <c r="Q3627" s="32" t="s">
        <v>919</v>
      </c>
      <c r="R3627" s="19"/>
      <c r="S3627" s="19"/>
      <c r="T3627" s="19"/>
      <c r="U3627" s="19"/>
      <c r="V3627" s="19"/>
      <c r="W3627" s="19"/>
      <c r="X3627" s="19"/>
      <c r="Y3627" s="19"/>
      <c r="Z3627" s="19"/>
      <c r="AA3627" s="19"/>
      <c r="AB3627" s="19"/>
      <c r="AC3627" s="31">
        <v>120634</v>
      </c>
      <c r="AD3627" s="31">
        <v>262637</v>
      </c>
      <c r="AE3627" s="31">
        <v>333714</v>
      </c>
      <c r="AF3627" s="31">
        <v>349849</v>
      </c>
      <c r="AG3627" s="31">
        <v>350291</v>
      </c>
      <c r="AH3627" s="31">
        <v>355302</v>
      </c>
      <c r="AI3627" s="31">
        <v>371591</v>
      </c>
      <c r="AJ3627" s="31">
        <v>325092</v>
      </c>
      <c r="AK3627" s="31">
        <v>301198</v>
      </c>
      <c r="AL3627" s="31">
        <v>327256</v>
      </c>
      <c r="AM3627" s="31">
        <v>359315</v>
      </c>
      <c r="AN3627" s="31">
        <v>319260</v>
      </c>
      <c r="AO3627" s="31">
        <v>348485</v>
      </c>
      <c r="AP3627" s="31">
        <v>271566.6142578125</v>
      </c>
      <c r="AQ3627" s="31">
        <v>289060.4921875</v>
      </c>
      <c r="AR3627" s="31">
        <v>387308.666015625</v>
      </c>
      <c r="AS3627" s="31">
        <v>454079.666015625</v>
      </c>
      <c r="AT3627" s="31">
        <v>423700.6416015625</v>
      </c>
      <c r="AU3627" s="31">
        <v>422435.59765625</v>
      </c>
      <c r="AV3627" s="31">
        <v>501813.953125</v>
      </c>
      <c r="AW3627" s="31">
        <v>493034.615234375</v>
      </c>
      <c r="AX3627" s="31">
        <v>40378.70703125</v>
      </c>
      <c r="AY3627" s="31">
        <v>25685.705078125</v>
      </c>
      <c r="AZ3627" s="31">
        <v>66064.412109375</v>
      </c>
    </row>
    <row r="3628" spans="1:52" ht="15" customHeight="1">
      <c r="A3628" s="29" t="s">
        <v>6034</v>
      </c>
      <c r="B3628" s="34">
        <v>32478</v>
      </c>
      <c r="C3628" s="28">
        <v>225</v>
      </c>
      <c r="D3628" s="28">
        <v>27</v>
      </c>
      <c r="E3628" s="28">
        <v>31.5</v>
      </c>
      <c r="F3628" s="29" t="s">
        <v>242</v>
      </c>
      <c r="G3628" s="29" t="s">
        <v>2037</v>
      </c>
      <c r="H3628" s="28">
        <v>760</v>
      </c>
      <c r="I3628" s="29" t="s">
        <v>5805</v>
      </c>
      <c r="J3628" s="33" t="s">
        <v>6033</v>
      </c>
      <c r="K3628" s="29" t="s">
        <v>178</v>
      </c>
      <c r="L3628" s="29" t="s">
        <v>5927</v>
      </c>
      <c r="M3628" s="29" t="s">
        <v>6020</v>
      </c>
      <c r="N3628" s="28">
        <v>457890.1</v>
      </c>
      <c r="O3628" s="28">
        <v>6209088</v>
      </c>
      <c r="P3628" s="29" t="s">
        <v>5926</v>
      </c>
      <c r="Q3628" s="32" t="s">
        <v>919</v>
      </c>
      <c r="R3628" s="19"/>
      <c r="S3628" s="19"/>
      <c r="T3628" s="19"/>
      <c r="U3628" s="19"/>
      <c r="V3628" s="19"/>
      <c r="W3628" s="19"/>
      <c r="X3628" s="19"/>
      <c r="Y3628" s="19"/>
      <c r="Z3628" s="19"/>
      <c r="AA3628" s="19"/>
      <c r="AB3628" s="19"/>
      <c r="AC3628" s="31">
        <v>120634</v>
      </c>
      <c r="AD3628" s="31">
        <v>262637</v>
      </c>
      <c r="AE3628" s="31">
        <v>333714</v>
      </c>
      <c r="AF3628" s="31">
        <v>349849</v>
      </c>
      <c r="AG3628" s="31">
        <v>350291</v>
      </c>
      <c r="AH3628" s="31">
        <v>355302</v>
      </c>
      <c r="AI3628" s="31">
        <v>371591</v>
      </c>
      <c r="AJ3628" s="31">
        <v>325092</v>
      </c>
      <c r="AK3628" s="31">
        <v>301198</v>
      </c>
      <c r="AL3628" s="31">
        <v>327256</v>
      </c>
      <c r="AM3628" s="31">
        <v>359315</v>
      </c>
      <c r="AN3628" s="31">
        <v>319260</v>
      </c>
      <c r="AO3628" s="31">
        <v>348485</v>
      </c>
      <c r="AP3628" s="31">
        <v>271566.6142578125</v>
      </c>
      <c r="AQ3628" s="31">
        <v>289060.4921875</v>
      </c>
      <c r="AR3628" s="31">
        <v>387308.666015625</v>
      </c>
      <c r="AS3628" s="31">
        <v>454079.666015625</v>
      </c>
      <c r="AT3628" s="31">
        <v>423700.6416015625</v>
      </c>
      <c r="AU3628" s="31">
        <v>422435.59765625</v>
      </c>
      <c r="AV3628" s="31">
        <v>501813.953125</v>
      </c>
      <c r="AW3628" s="31">
        <v>493034.615234375</v>
      </c>
      <c r="AX3628" s="31">
        <v>40378.70703125</v>
      </c>
      <c r="AY3628" s="31">
        <v>25685.705078125</v>
      </c>
      <c r="AZ3628" s="31">
        <v>66064.412109375</v>
      </c>
    </row>
    <row r="3629" spans="1:52" ht="15" customHeight="1">
      <c r="A3629" s="29" t="s">
        <v>6032</v>
      </c>
      <c r="B3629" s="34">
        <v>32478</v>
      </c>
      <c r="C3629" s="28">
        <v>225</v>
      </c>
      <c r="D3629" s="28">
        <v>27</v>
      </c>
      <c r="E3629" s="28">
        <v>31.5</v>
      </c>
      <c r="F3629" s="29" t="s">
        <v>242</v>
      </c>
      <c r="G3629" s="29" t="s">
        <v>2037</v>
      </c>
      <c r="H3629" s="28">
        <v>760</v>
      </c>
      <c r="I3629" s="29" t="s">
        <v>5805</v>
      </c>
      <c r="J3629" s="33" t="s">
        <v>6031</v>
      </c>
      <c r="K3629" s="29" t="s">
        <v>178</v>
      </c>
      <c r="L3629" s="29" t="s">
        <v>5927</v>
      </c>
      <c r="M3629" s="29" t="s">
        <v>6020</v>
      </c>
      <c r="N3629" s="28">
        <v>457874.8</v>
      </c>
      <c r="O3629" s="28">
        <v>6209177</v>
      </c>
      <c r="P3629" s="29" t="s">
        <v>5926</v>
      </c>
      <c r="Q3629" s="32" t="s">
        <v>919</v>
      </c>
      <c r="R3629" s="19"/>
      <c r="S3629" s="19"/>
      <c r="T3629" s="19"/>
      <c r="U3629" s="19"/>
      <c r="V3629" s="19"/>
      <c r="W3629" s="19"/>
      <c r="X3629" s="19"/>
      <c r="Y3629" s="19"/>
      <c r="Z3629" s="19"/>
      <c r="AA3629" s="19"/>
      <c r="AB3629" s="19"/>
      <c r="AC3629" s="31">
        <v>120634</v>
      </c>
      <c r="AD3629" s="31">
        <v>262637</v>
      </c>
      <c r="AE3629" s="31">
        <v>333714</v>
      </c>
      <c r="AF3629" s="31">
        <v>349849</v>
      </c>
      <c r="AG3629" s="31">
        <v>350291</v>
      </c>
      <c r="AH3629" s="31">
        <v>355302</v>
      </c>
      <c r="AI3629" s="31">
        <v>371591</v>
      </c>
      <c r="AJ3629" s="31">
        <v>325092</v>
      </c>
      <c r="AK3629" s="31">
        <v>301198</v>
      </c>
      <c r="AL3629" s="31">
        <v>327256</v>
      </c>
      <c r="AM3629" s="31">
        <v>359315</v>
      </c>
      <c r="AN3629" s="31">
        <v>319260</v>
      </c>
      <c r="AO3629" s="31">
        <v>348485</v>
      </c>
      <c r="AP3629" s="31">
        <v>271566.6142578125</v>
      </c>
      <c r="AQ3629" s="31">
        <v>289060.4921875</v>
      </c>
      <c r="AR3629" s="31">
        <v>387308.666015625</v>
      </c>
      <c r="AS3629" s="31">
        <v>454079.666015625</v>
      </c>
      <c r="AT3629" s="31">
        <v>423700.6416015625</v>
      </c>
      <c r="AU3629" s="31">
        <v>422435.59765625</v>
      </c>
      <c r="AV3629" s="31">
        <v>501813.953125</v>
      </c>
      <c r="AW3629" s="31">
        <v>493034.615234375</v>
      </c>
      <c r="AX3629" s="31">
        <v>40378.70703125</v>
      </c>
      <c r="AY3629" s="31">
        <v>25685.705078125</v>
      </c>
      <c r="AZ3629" s="31">
        <v>66064.412109375</v>
      </c>
    </row>
    <row r="3630" spans="1:52" ht="15" customHeight="1">
      <c r="A3630" s="29" t="s">
        <v>6030</v>
      </c>
      <c r="B3630" s="34">
        <v>32478</v>
      </c>
      <c r="C3630" s="28">
        <v>225</v>
      </c>
      <c r="D3630" s="28">
        <v>27</v>
      </c>
      <c r="E3630" s="28">
        <v>31.5</v>
      </c>
      <c r="F3630" s="29" t="s">
        <v>242</v>
      </c>
      <c r="G3630" s="29" t="s">
        <v>2037</v>
      </c>
      <c r="H3630" s="28">
        <v>760</v>
      </c>
      <c r="I3630" s="29" t="s">
        <v>5805</v>
      </c>
      <c r="J3630" s="33" t="s">
        <v>6029</v>
      </c>
      <c r="K3630" s="29" t="s">
        <v>178</v>
      </c>
      <c r="L3630" s="29" t="s">
        <v>5927</v>
      </c>
      <c r="M3630" s="29" t="s">
        <v>6020</v>
      </c>
      <c r="N3630" s="28">
        <v>457859.3</v>
      </c>
      <c r="O3630" s="28">
        <v>6209271</v>
      </c>
      <c r="P3630" s="29" t="s">
        <v>5926</v>
      </c>
      <c r="Q3630" s="32" t="s">
        <v>919</v>
      </c>
      <c r="R3630" s="19"/>
      <c r="S3630" s="19"/>
      <c r="T3630" s="19"/>
      <c r="U3630" s="19"/>
      <c r="V3630" s="19"/>
      <c r="W3630" s="19"/>
      <c r="X3630" s="19"/>
      <c r="Y3630" s="19"/>
      <c r="Z3630" s="19"/>
      <c r="AA3630" s="19"/>
      <c r="AB3630" s="19"/>
      <c r="AC3630" s="31">
        <v>120634</v>
      </c>
      <c r="AD3630" s="31">
        <v>262637</v>
      </c>
      <c r="AE3630" s="31">
        <v>333714</v>
      </c>
      <c r="AF3630" s="31">
        <v>349849</v>
      </c>
      <c r="AG3630" s="31">
        <v>350291</v>
      </c>
      <c r="AH3630" s="31">
        <v>355302</v>
      </c>
      <c r="AI3630" s="31">
        <v>371591</v>
      </c>
      <c r="AJ3630" s="31">
        <v>325092</v>
      </c>
      <c r="AK3630" s="31">
        <v>301198</v>
      </c>
      <c r="AL3630" s="31">
        <v>327256</v>
      </c>
      <c r="AM3630" s="31">
        <v>359315</v>
      </c>
      <c r="AN3630" s="31">
        <v>319260</v>
      </c>
      <c r="AO3630" s="31">
        <v>348485</v>
      </c>
      <c r="AP3630" s="31">
        <v>271566.6142578125</v>
      </c>
      <c r="AQ3630" s="31">
        <v>289060.4921875</v>
      </c>
      <c r="AR3630" s="31">
        <v>387308.666015625</v>
      </c>
      <c r="AS3630" s="31">
        <v>454079.666015625</v>
      </c>
      <c r="AT3630" s="31">
        <v>423700.6416015625</v>
      </c>
      <c r="AU3630" s="31">
        <v>422435.59765625</v>
      </c>
      <c r="AV3630" s="31">
        <v>501813.953125</v>
      </c>
      <c r="AW3630" s="31">
        <v>493034.615234375</v>
      </c>
      <c r="AX3630" s="31">
        <v>40378.70703125</v>
      </c>
      <c r="AY3630" s="31">
        <v>25685.705078125</v>
      </c>
      <c r="AZ3630" s="31">
        <v>66064.412109375</v>
      </c>
    </row>
    <row r="3631" spans="1:52" ht="15" customHeight="1">
      <c r="A3631" s="29" t="s">
        <v>6028</v>
      </c>
      <c r="B3631" s="34">
        <v>32478</v>
      </c>
      <c r="C3631" s="28">
        <v>225</v>
      </c>
      <c r="D3631" s="28">
        <v>27</v>
      </c>
      <c r="E3631" s="28">
        <v>31.5</v>
      </c>
      <c r="F3631" s="29" t="s">
        <v>242</v>
      </c>
      <c r="G3631" s="29" t="s">
        <v>2037</v>
      </c>
      <c r="H3631" s="28">
        <v>760</v>
      </c>
      <c r="I3631" s="29" t="s">
        <v>5805</v>
      </c>
      <c r="J3631" s="33" t="s">
        <v>6027</v>
      </c>
      <c r="K3631" s="29" t="s">
        <v>178</v>
      </c>
      <c r="L3631" s="29" t="s">
        <v>5927</v>
      </c>
      <c r="M3631" s="29" t="s">
        <v>6020</v>
      </c>
      <c r="N3631" s="28">
        <v>457766.8</v>
      </c>
      <c r="O3631" s="28">
        <v>6208912</v>
      </c>
      <c r="P3631" s="29" t="s">
        <v>5926</v>
      </c>
      <c r="Q3631" s="32" t="s">
        <v>919</v>
      </c>
      <c r="R3631" s="19"/>
      <c r="S3631" s="19"/>
      <c r="T3631" s="19"/>
      <c r="U3631" s="19"/>
      <c r="V3631" s="19"/>
      <c r="W3631" s="19"/>
      <c r="X3631" s="19"/>
      <c r="Y3631" s="19"/>
      <c r="Z3631" s="19"/>
      <c r="AA3631" s="19"/>
      <c r="AB3631" s="19"/>
      <c r="AC3631" s="31">
        <v>120634</v>
      </c>
      <c r="AD3631" s="31">
        <v>262637</v>
      </c>
      <c r="AE3631" s="31">
        <v>333714</v>
      </c>
      <c r="AF3631" s="31">
        <v>349849</v>
      </c>
      <c r="AG3631" s="31">
        <v>350291</v>
      </c>
      <c r="AH3631" s="31">
        <v>355302</v>
      </c>
      <c r="AI3631" s="31">
        <v>371591</v>
      </c>
      <c r="AJ3631" s="31">
        <v>325092</v>
      </c>
      <c r="AK3631" s="31">
        <v>301198</v>
      </c>
      <c r="AL3631" s="31">
        <v>327256</v>
      </c>
      <c r="AM3631" s="31">
        <v>359315</v>
      </c>
      <c r="AN3631" s="31">
        <v>319260</v>
      </c>
      <c r="AO3631" s="31">
        <v>348485</v>
      </c>
      <c r="AP3631" s="31">
        <v>271566.6142578125</v>
      </c>
      <c r="AQ3631" s="31">
        <v>289060.4921875</v>
      </c>
      <c r="AR3631" s="31">
        <v>387308.666015625</v>
      </c>
      <c r="AS3631" s="31">
        <v>454079.666015625</v>
      </c>
      <c r="AT3631" s="31">
        <v>423700.6416015625</v>
      </c>
      <c r="AU3631" s="31">
        <v>422435.59765625</v>
      </c>
      <c r="AV3631" s="31">
        <v>501813.953125</v>
      </c>
      <c r="AW3631" s="31">
        <v>493034.615234375</v>
      </c>
      <c r="AX3631" s="31">
        <v>40378.70703125</v>
      </c>
      <c r="AY3631" s="31">
        <v>25685.705078125</v>
      </c>
      <c r="AZ3631" s="31">
        <v>66064.412109375</v>
      </c>
    </row>
    <row r="3632" spans="1:52" ht="15" customHeight="1">
      <c r="A3632" s="29" t="s">
        <v>6026</v>
      </c>
      <c r="B3632" s="34">
        <v>32478</v>
      </c>
      <c r="C3632" s="28">
        <v>225</v>
      </c>
      <c r="D3632" s="28">
        <v>27</v>
      </c>
      <c r="E3632" s="28">
        <v>31.5</v>
      </c>
      <c r="F3632" s="29" t="s">
        <v>242</v>
      </c>
      <c r="G3632" s="29" t="s">
        <v>2037</v>
      </c>
      <c r="H3632" s="28">
        <v>760</v>
      </c>
      <c r="I3632" s="29" t="s">
        <v>5805</v>
      </c>
      <c r="J3632" s="33" t="s">
        <v>6025</v>
      </c>
      <c r="K3632" s="29" t="s">
        <v>178</v>
      </c>
      <c r="L3632" s="29" t="s">
        <v>5927</v>
      </c>
      <c r="M3632" s="29" t="s">
        <v>6020</v>
      </c>
      <c r="N3632" s="28">
        <v>457751.6</v>
      </c>
      <c r="O3632" s="28">
        <v>6209011</v>
      </c>
      <c r="P3632" s="29" t="s">
        <v>5926</v>
      </c>
      <c r="Q3632" s="32" t="s">
        <v>919</v>
      </c>
      <c r="R3632" s="19"/>
      <c r="S3632" s="19"/>
      <c r="T3632" s="19"/>
      <c r="U3632" s="19"/>
      <c r="V3632" s="19"/>
      <c r="W3632" s="19"/>
      <c r="X3632" s="19"/>
      <c r="Y3632" s="19"/>
      <c r="Z3632" s="19"/>
      <c r="AA3632" s="19"/>
      <c r="AB3632" s="19"/>
      <c r="AC3632" s="31">
        <v>120634</v>
      </c>
      <c r="AD3632" s="31">
        <v>262637</v>
      </c>
      <c r="AE3632" s="31">
        <v>333714</v>
      </c>
      <c r="AF3632" s="31">
        <v>349849</v>
      </c>
      <c r="AG3632" s="31">
        <v>350291</v>
      </c>
      <c r="AH3632" s="31">
        <v>355302</v>
      </c>
      <c r="AI3632" s="31">
        <v>371591</v>
      </c>
      <c r="AJ3632" s="31">
        <v>325092</v>
      </c>
      <c r="AK3632" s="31">
        <v>301198</v>
      </c>
      <c r="AL3632" s="31">
        <v>327256</v>
      </c>
      <c r="AM3632" s="31">
        <v>359315</v>
      </c>
      <c r="AN3632" s="31">
        <v>319260</v>
      </c>
      <c r="AO3632" s="31">
        <v>348485</v>
      </c>
      <c r="AP3632" s="31">
        <v>271566.6142578125</v>
      </c>
      <c r="AQ3632" s="31">
        <v>289060.4921875</v>
      </c>
      <c r="AR3632" s="31">
        <v>387308.666015625</v>
      </c>
      <c r="AS3632" s="31">
        <v>454079.666015625</v>
      </c>
      <c r="AT3632" s="31">
        <v>423700.6416015625</v>
      </c>
      <c r="AU3632" s="31">
        <v>422435.59765625</v>
      </c>
      <c r="AV3632" s="31">
        <v>501813.953125</v>
      </c>
      <c r="AW3632" s="31">
        <v>493034.615234375</v>
      </c>
      <c r="AX3632" s="31">
        <v>40378.70703125</v>
      </c>
      <c r="AY3632" s="31">
        <v>25685.705078125</v>
      </c>
      <c r="AZ3632" s="31">
        <v>66064.412109375</v>
      </c>
    </row>
    <row r="3633" spans="1:52" ht="15" customHeight="1">
      <c r="A3633" s="29" t="s">
        <v>6024</v>
      </c>
      <c r="B3633" s="34">
        <v>32478</v>
      </c>
      <c r="C3633" s="28">
        <v>225</v>
      </c>
      <c r="D3633" s="28">
        <v>27</v>
      </c>
      <c r="E3633" s="28">
        <v>31.5</v>
      </c>
      <c r="F3633" s="29" t="s">
        <v>242</v>
      </c>
      <c r="G3633" s="29" t="s">
        <v>2037</v>
      </c>
      <c r="H3633" s="28">
        <v>760</v>
      </c>
      <c r="I3633" s="29" t="s">
        <v>5805</v>
      </c>
      <c r="J3633" s="33" t="s">
        <v>6023</v>
      </c>
      <c r="K3633" s="29" t="s">
        <v>178</v>
      </c>
      <c r="L3633" s="29" t="s">
        <v>5927</v>
      </c>
      <c r="M3633" s="29" t="s">
        <v>6020</v>
      </c>
      <c r="N3633" s="28">
        <v>457734.7</v>
      </c>
      <c r="O3633" s="28">
        <v>6209110</v>
      </c>
      <c r="P3633" s="29" t="s">
        <v>5926</v>
      </c>
      <c r="Q3633" s="32" t="s">
        <v>919</v>
      </c>
      <c r="R3633" s="19"/>
      <c r="S3633" s="19"/>
      <c r="T3633" s="19"/>
      <c r="U3633" s="19"/>
      <c r="V3633" s="19"/>
      <c r="W3633" s="19"/>
      <c r="X3633" s="19"/>
      <c r="Y3633" s="19"/>
      <c r="Z3633" s="19"/>
      <c r="AA3633" s="19"/>
      <c r="AB3633" s="19"/>
      <c r="AC3633" s="31">
        <v>120634</v>
      </c>
      <c r="AD3633" s="31">
        <v>262637</v>
      </c>
      <c r="AE3633" s="31">
        <v>333714</v>
      </c>
      <c r="AF3633" s="31">
        <v>349849</v>
      </c>
      <c r="AG3633" s="31">
        <v>350291</v>
      </c>
      <c r="AH3633" s="31">
        <v>355302</v>
      </c>
      <c r="AI3633" s="31">
        <v>371591</v>
      </c>
      <c r="AJ3633" s="31">
        <v>325092</v>
      </c>
      <c r="AK3633" s="31">
        <v>301198</v>
      </c>
      <c r="AL3633" s="31">
        <v>327256</v>
      </c>
      <c r="AM3633" s="31">
        <v>359315</v>
      </c>
      <c r="AN3633" s="31">
        <v>319260</v>
      </c>
      <c r="AO3633" s="31">
        <v>348485</v>
      </c>
      <c r="AP3633" s="31">
        <v>271566.6142578125</v>
      </c>
      <c r="AQ3633" s="31">
        <v>289060.4921875</v>
      </c>
      <c r="AR3633" s="31">
        <v>387308.666015625</v>
      </c>
      <c r="AS3633" s="31">
        <v>454079.666015625</v>
      </c>
      <c r="AT3633" s="31">
        <v>423700.6416015625</v>
      </c>
      <c r="AU3633" s="31">
        <v>422435.59765625</v>
      </c>
      <c r="AV3633" s="31">
        <v>501813.953125</v>
      </c>
      <c r="AW3633" s="31">
        <v>493034.615234375</v>
      </c>
      <c r="AX3633" s="31">
        <v>40378.70703125</v>
      </c>
      <c r="AY3633" s="31">
        <v>25685.705078125</v>
      </c>
      <c r="AZ3633" s="31">
        <v>66064.412109375</v>
      </c>
    </row>
    <row r="3634" spans="1:52" ht="15" customHeight="1">
      <c r="A3634" s="29" t="s">
        <v>6022</v>
      </c>
      <c r="B3634" s="34">
        <v>32478</v>
      </c>
      <c r="C3634" s="28">
        <v>225</v>
      </c>
      <c r="D3634" s="28">
        <v>27</v>
      </c>
      <c r="E3634" s="28">
        <v>31.5</v>
      </c>
      <c r="F3634" s="29" t="s">
        <v>242</v>
      </c>
      <c r="G3634" s="29" t="s">
        <v>2037</v>
      </c>
      <c r="H3634" s="28">
        <v>760</v>
      </c>
      <c r="I3634" s="29" t="s">
        <v>5805</v>
      </c>
      <c r="J3634" s="33" t="s">
        <v>6021</v>
      </c>
      <c r="K3634" s="29" t="s">
        <v>178</v>
      </c>
      <c r="L3634" s="29" t="s">
        <v>5927</v>
      </c>
      <c r="M3634" s="29" t="s">
        <v>6020</v>
      </c>
      <c r="N3634" s="28">
        <v>457719.2</v>
      </c>
      <c r="O3634" s="28">
        <v>6209198</v>
      </c>
      <c r="P3634" s="29" t="s">
        <v>5926</v>
      </c>
      <c r="Q3634" s="32" t="s">
        <v>919</v>
      </c>
      <c r="R3634" s="19"/>
      <c r="S3634" s="19"/>
      <c r="T3634" s="19"/>
      <c r="U3634" s="19"/>
      <c r="V3634" s="19"/>
      <c r="W3634" s="19"/>
      <c r="X3634" s="19"/>
      <c r="Y3634" s="19"/>
      <c r="Z3634" s="19"/>
      <c r="AA3634" s="19"/>
      <c r="AB3634" s="19"/>
      <c r="AC3634" s="31">
        <v>120634</v>
      </c>
      <c r="AD3634" s="31">
        <v>262637</v>
      </c>
      <c r="AE3634" s="31">
        <v>333714</v>
      </c>
      <c r="AF3634" s="31">
        <v>349849</v>
      </c>
      <c r="AG3634" s="31">
        <v>350291</v>
      </c>
      <c r="AH3634" s="31">
        <v>355302</v>
      </c>
      <c r="AI3634" s="31">
        <v>371591</v>
      </c>
      <c r="AJ3634" s="31">
        <v>325092</v>
      </c>
      <c r="AK3634" s="31">
        <v>301198</v>
      </c>
      <c r="AL3634" s="31">
        <v>327256</v>
      </c>
      <c r="AM3634" s="31">
        <v>359315</v>
      </c>
      <c r="AN3634" s="31">
        <v>319260</v>
      </c>
      <c r="AO3634" s="31">
        <v>348485</v>
      </c>
      <c r="AP3634" s="31">
        <v>271566.6142578125</v>
      </c>
      <c r="AQ3634" s="31">
        <v>289060.4921875</v>
      </c>
      <c r="AR3634" s="31">
        <v>387308.666015625</v>
      </c>
      <c r="AS3634" s="31">
        <v>454079.666015625</v>
      </c>
      <c r="AT3634" s="31">
        <v>423700.6416015625</v>
      </c>
      <c r="AU3634" s="31">
        <v>422435.59765625</v>
      </c>
      <c r="AV3634" s="31">
        <v>501813.953125</v>
      </c>
      <c r="AW3634" s="31">
        <v>493034.615234375</v>
      </c>
      <c r="AX3634" s="31">
        <v>40378.70703125</v>
      </c>
      <c r="AY3634" s="31">
        <v>25685.705078125</v>
      </c>
      <c r="AZ3634" s="31">
        <v>66064.412109375</v>
      </c>
    </row>
    <row r="3635" spans="1:52" ht="15" customHeight="1">
      <c r="A3635" s="29" t="s">
        <v>6019</v>
      </c>
      <c r="B3635" s="34">
        <v>32478</v>
      </c>
      <c r="C3635" s="28">
        <v>225</v>
      </c>
      <c r="D3635" s="28">
        <v>27</v>
      </c>
      <c r="E3635" s="28">
        <v>31.5</v>
      </c>
      <c r="F3635" s="29" t="s">
        <v>242</v>
      </c>
      <c r="G3635" s="29" t="s">
        <v>2037</v>
      </c>
      <c r="H3635" s="28">
        <v>760</v>
      </c>
      <c r="I3635" s="29" t="s">
        <v>5805</v>
      </c>
      <c r="J3635" s="33" t="s">
        <v>6018</v>
      </c>
      <c r="K3635" s="29" t="s">
        <v>178</v>
      </c>
      <c r="L3635" s="29" t="s">
        <v>6013</v>
      </c>
      <c r="M3635" s="29" t="s">
        <v>1258</v>
      </c>
      <c r="N3635" s="28">
        <v>457686.6</v>
      </c>
      <c r="O3635" s="28">
        <v>6209391</v>
      </c>
      <c r="P3635" s="29" t="s">
        <v>5926</v>
      </c>
      <c r="Q3635" s="32" t="s">
        <v>919</v>
      </c>
      <c r="R3635" s="19"/>
      <c r="S3635" s="19"/>
      <c r="T3635" s="19"/>
      <c r="U3635" s="19"/>
      <c r="V3635" s="19"/>
      <c r="W3635" s="19"/>
      <c r="X3635" s="19"/>
      <c r="Y3635" s="19"/>
      <c r="Z3635" s="19"/>
      <c r="AA3635" s="19"/>
      <c r="AB3635" s="19"/>
      <c r="AC3635" s="31">
        <v>120634</v>
      </c>
      <c r="AD3635" s="31">
        <v>262637</v>
      </c>
      <c r="AE3635" s="31">
        <v>333714</v>
      </c>
      <c r="AF3635" s="31">
        <v>349849</v>
      </c>
      <c r="AG3635" s="31">
        <v>350291</v>
      </c>
      <c r="AH3635" s="31">
        <v>355302</v>
      </c>
      <c r="AI3635" s="31">
        <v>371591</v>
      </c>
      <c r="AJ3635" s="31">
        <v>325092</v>
      </c>
      <c r="AK3635" s="31">
        <v>301198</v>
      </c>
      <c r="AL3635" s="31">
        <v>327256</v>
      </c>
      <c r="AM3635" s="31">
        <v>359315</v>
      </c>
      <c r="AN3635" s="31">
        <v>319260</v>
      </c>
      <c r="AO3635" s="31">
        <v>348485</v>
      </c>
      <c r="AP3635" s="31">
        <v>271566.6142578125</v>
      </c>
      <c r="AQ3635" s="31">
        <v>289060.4921875</v>
      </c>
      <c r="AR3635" s="31">
        <v>387308.666015625</v>
      </c>
      <c r="AS3635" s="31">
        <v>454079.666015625</v>
      </c>
      <c r="AT3635" s="31">
        <v>423700.6416015625</v>
      </c>
      <c r="AU3635" s="31">
        <v>422435.59765625</v>
      </c>
      <c r="AV3635" s="31">
        <v>501813.953125</v>
      </c>
      <c r="AW3635" s="31">
        <v>493034.615234375</v>
      </c>
      <c r="AX3635" s="31">
        <v>40378.70703125</v>
      </c>
      <c r="AY3635" s="31">
        <v>25685.705078125</v>
      </c>
      <c r="AZ3635" s="31">
        <v>66064.412109375</v>
      </c>
    </row>
    <row r="3636" spans="1:52" ht="15" customHeight="1">
      <c r="A3636" s="29" t="s">
        <v>6017</v>
      </c>
      <c r="B3636" s="34">
        <v>32478</v>
      </c>
      <c r="C3636" s="28">
        <v>225</v>
      </c>
      <c r="D3636" s="28">
        <v>27</v>
      </c>
      <c r="E3636" s="28">
        <v>31.5</v>
      </c>
      <c r="F3636" s="29" t="s">
        <v>242</v>
      </c>
      <c r="G3636" s="29" t="s">
        <v>2037</v>
      </c>
      <c r="H3636" s="28">
        <v>760</v>
      </c>
      <c r="I3636" s="29" t="s">
        <v>5805</v>
      </c>
      <c r="J3636" s="33" t="s">
        <v>6016</v>
      </c>
      <c r="K3636" s="29" t="s">
        <v>178</v>
      </c>
      <c r="L3636" s="29" t="s">
        <v>6013</v>
      </c>
      <c r="M3636" s="29" t="s">
        <v>2429</v>
      </c>
      <c r="N3636" s="28">
        <v>457668.4</v>
      </c>
      <c r="O3636" s="28">
        <v>6209498</v>
      </c>
      <c r="P3636" s="29" t="s">
        <v>5926</v>
      </c>
      <c r="Q3636" s="32" t="s">
        <v>919</v>
      </c>
      <c r="R3636" s="19"/>
      <c r="S3636" s="19"/>
      <c r="T3636" s="19"/>
      <c r="U3636" s="19"/>
      <c r="V3636" s="19"/>
      <c r="W3636" s="19"/>
      <c r="X3636" s="19"/>
      <c r="Y3636" s="19"/>
      <c r="Z3636" s="19"/>
      <c r="AA3636" s="19"/>
      <c r="AB3636" s="19"/>
      <c r="AC3636" s="31">
        <v>120634</v>
      </c>
      <c r="AD3636" s="31">
        <v>262637</v>
      </c>
      <c r="AE3636" s="31">
        <v>333714</v>
      </c>
      <c r="AF3636" s="31">
        <v>349849</v>
      </c>
      <c r="AG3636" s="31">
        <v>350291</v>
      </c>
      <c r="AH3636" s="31">
        <v>355302</v>
      </c>
      <c r="AI3636" s="31">
        <v>371591</v>
      </c>
      <c r="AJ3636" s="31">
        <v>325092</v>
      </c>
      <c r="AK3636" s="31">
        <v>301198</v>
      </c>
      <c r="AL3636" s="31">
        <v>327256</v>
      </c>
      <c r="AM3636" s="31">
        <v>359315</v>
      </c>
      <c r="AN3636" s="31">
        <v>319260</v>
      </c>
      <c r="AO3636" s="31">
        <v>348485</v>
      </c>
      <c r="AP3636" s="31">
        <v>271566.6142578125</v>
      </c>
      <c r="AQ3636" s="31">
        <v>289060.4921875</v>
      </c>
      <c r="AR3636" s="31">
        <v>387308.666015625</v>
      </c>
      <c r="AS3636" s="31">
        <v>454079.666015625</v>
      </c>
      <c r="AT3636" s="31">
        <v>423700.6416015625</v>
      </c>
      <c r="AU3636" s="31">
        <v>422435.59765625</v>
      </c>
      <c r="AV3636" s="31">
        <v>501813.953125</v>
      </c>
      <c r="AW3636" s="31">
        <v>493034.615234375</v>
      </c>
      <c r="AX3636" s="31">
        <v>40378.70703125</v>
      </c>
      <c r="AY3636" s="31">
        <v>25685.705078125</v>
      </c>
      <c r="AZ3636" s="31">
        <v>66064.412109375</v>
      </c>
    </row>
    <row r="3637" spans="1:52" ht="15" customHeight="1">
      <c r="A3637" s="29" t="s">
        <v>6015</v>
      </c>
      <c r="B3637" s="34">
        <v>32478</v>
      </c>
      <c r="C3637" s="28">
        <v>225</v>
      </c>
      <c r="D3637" s="28">
        <v>27</v>
      </c>
      <c r="E3637" s="28">
        <v>31.5</v>
      </c>
      <c r="F3637" s="29" t="s">
        <v>242</v>
      </c>
      <c r="G3637" s="29" t="s">
        <v>2037</v>
      </c>
      <c r="H3637" s="28">
        <v>760</v>
      </c>
      <c r="I3637" s="29" t="s">
        <v>5805</v>
      </c>
      <c r="J3637" s="33" t="s">
        <v>6014</v>
      </c>
      <c r="K3637" s="29" t="s">
        <v>178</v>
      </c>
      <c r="L3637" s="29" t="s">
        <v>6013</v>
      </c>
      <c r="M3637" s="29" t="s">
        <v>2945</v>
      </c>
      <c r="N3637" s="28">
        <v>457653.2</v>
      </c>
      <c r="O3637" s="28">
        <v>6209588</v>
      </c>
      <c r="P3637" s="29" t="s">
        <v>5926</v>
      </c>
      <c r="Q3637" s="32" t="s">
        <v>919</v>
      </c>
      <c r="R3637" s="19"/>
      <c r="S3637" s="19"/>
      <c r="T3637" s="19"/>
      <c r="U3637" s="19"/>
      <c r="V3637" s="19"/>
      <c r="W3637" s="19"/>
      <c r="X3637" s="19"/>
      <c r="Y3637" s="19"/>
      <c r="Z3637" s="19"/>
      <c r="AA3637" s="19"/>
      <c r="AB3637" s="19"/>
      <c r="AC3637" s="31">
        <v>120634</v>
      </c>
      <c r="AD3637" s="31">
        <v>262637</v>
      </c>
      <c r="AE3637" s="31">
        <v>333714</v>
      </c>
      <c r="AF3637" s="31">
        <v>349849</v>
      </c>
      <c r="AG3637" s="31">
        <v>350291</v>
      </c>
      <c r="AH3637" s="31">
        <v>355302</v>
      </c>
      <c r="AI3637" s="31">
        <v>371591</v>
      </c>
      <c r="AJ3637" s="31">
        <v>325092</v>
      </c>
      <c r="AK3637" s="31">
        <v>301198</v>
      </c>
      <c r="AL3637" s="31">
        <v>327256</v>
      </c>
      <c r="AM3637" s="31">
        <v>359315</v>
      </c>
      <c r="AN3637" s="31">
        <v>319260</v>
      </c>
      <c r="AO3637" s="31">
        <v>348485</v>
      </c>
      <c r="AP3637" s="31">
        <v>271566.6142578125</v>
      </c>
      <c r="AQ3637" s="31">
        <v>289060.4921875</v>
      </c>
      <c r="AR3637" s="31">
        <v>387308.666015625</v>
      </c>
      <c r="AS3637" s="31">
        <v>454079.666015625</v>
      </c>
      <c r="AT3637" s="31">
        <v>423700.6416015625</v>
      </c>
      <c r="AU3637" s="31">
        <v>422435.59765625</v>
      </c>
      <c r="AV3637" s="31">
        <v>501813.953125</v>
      </c>
      <c r="AW3637" s="31">
        <v>493034.615234375</v>
      </c>
      <c r="AX3637" s="31">
        <v>40378.70703125</v>
      </c>
      <c r="AY3637" s="31">
        <v>25685.705078125</v>
      </c>
      <c r="AZ3637" s="31">
        <v>66064.412109375</v>
      </c>
    </row>
    <row r="3638" spans="1:52" ht="15" customHeight="1">
      <c r="A3638" s="29" t="s">
        <v>6012</v>
      </c>
      <c r="B3638" s="34">
        <v>32478</v>
      </c>
      <c r="C3638" s="28">
        <v>225</v>
      </c>
      <c r="D3638" s="28">
        <v>27</v>
      </c>
      <c r="E3638" s="28">
        <v>31.5</v>
      </c>
      <c r="F3638" s="29" t="s">
        <v>242</v>
      </c>
      <c r="G3638" s="29" t="s">
        <v>2037</v>
      </c>
      <c r="H3638" s="28">
        <v>760</v>
      </c>
      <c r="I3638" s="29" t="s">
        <v>5805</v>
      </c>
      <c r="J3638" s="33" t="s">
        <v>6011</v>
      </c>
      <c r="K3638" s="29" t="s">
        <v>178</v>
      </c>
      <c r="L3638" s="29" t="s">
        <v>5927</v>
      </c>
      <c r="M3638" s="29" t="s">
        <v>235</v>
      </c>
      <c r="N3638" s="28">
        <v>457611.8</v>
      </c>
      <c r="O3638" s="28">
        <v>6208932</v>
      </c>
      <c r="P3638" s="29" t="s">
        <v>5926</v>
      </c>
      <c r="Q3638" s="32" t="s">
        <v>919</v>
      </c>
      <c r="R3638" s="19"/>
      <c r="S3638" s="19"/>
      <c r="T3638" s="19"/>
      <c r="U3638" s="19"/>
      <c r="V3638" s="19"/>
      <c r="W3638" s="19"/>
      <c r="X3638" s="19"/>
      <c r="Y3638" s="19"/>
      <c r="Z3638" s="19"/>
      <c r="AA3638" s="19"/>
      <c r="AB3638" s="19"/>
      <c r="AC3638" s="31">
        <v>120634</v>
      </c>
      <c r="AD3638" s="31">
        <v>262637</v>
      </c>
      <c r="AE3638" s="31">
        <v>333714</v>
      </c>
      <c r="AF3638" s="31">
        <v>349849</v>
      </c>
      <c r="AG3638" s="31">
        <v>350291</v>
      </c>
      <c r="AH3638" s="31">
        <v>355302</v>
      </c>
      <c r="AI3638" s="31">
        <v>371591</v>
      </c>
      <c r="AJ3638" s="31">
        <v>325092</v>
      </c>
      <c r="AK3638" s="31">
        <v>301198</v>
      </c>
      <c r="AL3638" s="31">
        <v>327256</v>
      </c>
      <c r="AM3638" s="31">
        <v>359315</v>
      </c>
      <c r="AN3638" s="31">
        <v>319260</v>
      </c>
      <c r="AO3638" s="31">
        <v>348485</v>
      </c>
      <c r="AP3638" s="31">
        <v>271566.6142578125</v>
      </c>
      <c r="AQ3638" s="31">
        <v>289060.4921875</v>
      </c>
      <c r="AR3638" s="31">
        <v>387308.666015625</v>
      </c>
      <c r="AS3638" s="31">
        <v>454079.666015625</v>
      </c>
      <c r="AT3638" s="31">
        <v>423700.6416015625</v>
      </c>
      <c r="AU3638" s="31">
        <v>422435.59765625</v>
      </c>
      <c r="AV3638" s="31">
        <v>501813.953125</v>
      </c>
      <c r="AW3638" s="31">
        <v>493034.615234375</v>
      </c>
      <c r="AX3638" s="31">
        <v>40378.70703125</v>
      </c>
      <c r="AY3638" s="31">
        <v>25685.705078125</v>
      </c>
      <c r="AZ3638" s="31">
        <v>66064.412109375</v>
      </c>
    </row>
    <row r="3639" spans="1:52" ht="15" customHeight="1">
      <c r="A3639" s="29" t="s">
        <v>6010</v>
      </c>
      <c r="B3639" s="34">
        <v>36466</v>
      </c>
      <c r="C3639" s="28">
        <v>600</v>
      </c>
      <c r="D3639" s="28">
        <v>44</v>
      </c>
      <c r="E3639" s="28">
        <v>50</v>
      </c>
      <c r="F3639" s="29" t="s">
        <v>205</v>
      </c>
      <c r="G3639" s="29" t="s">
        <v>6005</v>
      </c>
      <c r="H3639" s="28">
        <v>760</v>
      </c>
      <c r="I3639" s="29" t="s">
        <v>5805</v>
      </c>
      <c r="J3639" s="33" t="s">
        <v>6009</v>
      </c>
      <c r="K3639" s="29" t="s">
        <v>178</v>
      </c>
      <c r="L3639" s="29" t="s">
        <v>6008</v>
      </c>
      <c r="M3639" s="29" t="s">
        <v>6007</v>
      </c>
      <c r="N3639" s="28">
        <v>485968.6</v>
      </c>
      <c r="O3639" s="28">
        <v>6210941</v>
      </c>
      <c r="P3639" s="29" t="s">
        <v>3332</v>
      </c>
      <c r="Q3639" s="32" t="s">
        <v>207</v>
      </c>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M3639" s="19"/>
      <c r="AN3639" s="31">
        <v>258792</v>
      </c>
      <c r="AO3639" s="31">
        <v>1358194</v>
      </c>
      <c r="AP3639" s="31">
        <v>1052066</v>
      </c>
      <c r="AQ3639" s="31">
        <v>1188540</v>
      </c>
      <c r="AR3639" s="31">
        <v>1037368</v>
      </c>
      <c r="AS3639" s="31">
        <v>1139737</v>
      </c>
      <c r="AT3639" s="31">
        <v>1136892</v>
      </c>
      <c r="AU3639" s="31">
        <v>1017950</v>
      </c>
      <c r="AV3639" s="31">
        <v>1241340</v>
      </c>
      <c r="AW3639" s="31">
        <v>1145389</v>
      </c>
      <c r="AX3639" s="31">
        <v>98913</v>
      </c>
      <c r="AY3639" s="31">
        <v>67745</v>
      </c>
      <c r="AZ3639" s="31">
        <v>166658</v>
      </c>
    </row>
    <row r="3640" spans="1:52" ht="15" customHeight="1">
      <c r="A3640" s="29" t="s">
        <v>6006</v>
      </c>
      <c r="B3640" s="34">
        <v>30414</v>
      </c>
      <c r="C3640" s="28">
        <v>11</v>
      </c>
      <c r="D3640" s="28">
        <v>20</v>
      </c>
      <c r="E3640" s="28">
        <v>15</v>
      </c>
      <c r="F3640" s="29" t="s">
        <v>6001</v>
      </c>
      <c r="G3640" s="29" t="s">
        <v>6000</v>
      </c>
      <c r="H3640" s="28">
        <v>760</v>
      </c>
      <c r="I3640" s="29" t="s">
        <v>5805</v>
      </c>
      <c r="J3640" s="33" t="s">
        <v>6004</v>
      </c>
      <c r="K3640" s="29" t="s">
        <v>178</v>
      </c>
      <c r="L3640" s="29" t="s">
        <v>6003</v>
      </c>
      <c r="M3640" s="29" t="s">
        <v>527</v>
      </c>
      <c r="N3640" s="28">
        <v>489316.1</v>
      </c>
      <c r="O3640" s="28">
        <v>6214093</v>
      </c>
      <c r="P3640" s="29" t="s">
        <v>3571</v>
      </c>
      <c r="Q3640" s="32" t="s">
        <v>3133</v>
      </c>
      <c r="R3640" s="19"/>
      <c r="S3640" s="19"/>
      <c r="T3640" s="19"/>
      <c r="U3640" s="19"/>
      <c r="V3640" s="19"/>
      <c r="W3640" s="19"/>
      <c r="X3640" s="31">
        <v>13044</v>
      </c>
      <c r="Y3640" s="31">
        <v>19236</v>
      </c>
      <c r="Z3640" s="31">
        <v>19236</v>
      </c>
      <c r="AA3640" s="31">
        <v>19236</v>
      </c>
      <c r="AB3640" s="31">
        <v>19236</v>
      </c>
      <c r="AC3640" s="31">
        <v>19236</v>
      </c>
      <c r="AD3640" s="31">
        <v>19236</v>
      </c>
      <c r="AE3640" s="31">
        <v>19236</v>
      </c>
      <c r="AF3640" s="31">
        <v>19236</v>
      </c>
      <c r="AG3640" s="31">
        <v>16215</v>
      </c>
      <c r="AH3640" s="31">
        <v>19692</v>
      </c>
      <c r="AI3640" s="31">
        <v>17475</v>
      </c>
      <c r="AJ3640" s="31">
        <v>12566</v>
      </c>
      <c r="AK3640" s="31">
        <v>5570</v>
      </c>
      <c r="AL3640" s="31">
        <v>320</v>
      </c>
      <c r="AM3640" s="31">
        <v>3862</v>
      </c>
      <c r="AN3640" s="31">
        <v>2876</v>
      </c>
      <c r="AO3640" s="31">
        <v>93</v>
      </c>
      <c r="AP3640" s="31">
        <v>30</v>
      </c>
      <c r="AQ3640" s="31">
        <v>38</v>
      </c>
      <c r="AR3640" s="31">
        <v>0</v>
      </c>
      <c r="AS3640" s="31">
        <v>0</v>
      </c>
      <c r="AT3640" s="31">
        <v>0</v>
      </c>
      <c r="AU3640" s="31">
        <v>3558.10009765625</v>
      </c>
      <c r="AV3640" s="31">
        <v>21836.89990234375</v>
      </c>
      <c r="AW3640" s="31">
        <v>5419.1999092102051</v>
      </c>
      <c r="AX3640" s="31">
        <v>0</v>
      </c>
      <c r="AY3640" s="31">
        <v>0</v>
      </c>
      <c r="AZ3640" s="31">
        <v>0</v>
      </c>
    </row>
    <row r="3641" spans="1:52" ht="15" customHeight="1">
      <c r="A3641" s="29" t="s">
        <v>6002</v>
      </c>
      <c r="B3641" s="34">
        <v>28528</v>
      </c>
      <c r="C3641" s="28">
        <v>22</v>
      </c>
      <c r="D3641" s="28">
        <v>0.1</v>
      </c>
      <c r="E3641" s="28">
        <v>0.1</v>
      </c>
      <c r="F3641" s="29" t="s">
        <v>5997</v>
      </c>
      <c r="G3641" s="29" t="s">
        <v>5996</v>
      </c>
      <c r="H3641" s="28">
        <v>760</v>
      </c>
      <c r="I3641" s="29" t="s">
        <v>5805</v>
      </c>
      <c r="J3641" s="33" t="s">
        <v>5999</v>
      </c>
      <c r="K3641" s="29" t="s">
        <v>178</v>
      </c>
      <c r="L3641" s="29" t="s">
        <v>5853</v>
      </c>
      <c r="M3641" s="29" t="s">
        <v>5969</v>
      </c>
      <c r="N3641" s="28">
        <v>484719.6</v>
      </c>
      <c r="O3641" s="28">
        <v>6217157</v>
      </c>
      <c r="P3641" s="29" t="s">
        <v>837</v>
      </c>
      <c r="Q3641" s="32" t="s">
        <v>368</v>
      </c>
      <c r="R3641" s="19"/>
      <c r="S3641" s="31">
        <v>11633</v>
      </c>
      <c r="T3641" s="31">
        <v>13957</v>
      </c>
      <c r="U3641" s="31">
        <v>13957</v>
      </c>
      <c r="V3641" s="31">
        <v>13957</v>
      </c>
      <c r="W3641" s="31">
        <v>13957</v>
      </c>
      <c r="X3641" s="31">
        <v>13957</v>
      </c>
      <c r="Y3641" s="31">
        <v>13957</v>
      </c>
      <c r="Z3641" s="31">
        <v>13957</v>
      </c>
      <c r="AA3641" s="31">
        <v>13957</v>
      </c>
      <c r="AB3641" s="31">
        <v>13957</v>
      </c>
      <c r="AC3641" s="31">
        <v>13957</v>
      </c>
      <c r="AD3641" s="31">
        <v>13957</v>
      </c>
      <c r="AE3641" s="31">
        <v>13957</v>
      </c>
      <c r="AF3641" s="31">
        <v>13957</v>
      </c>
      <c r="AG3641" s="31">
        <v>15699</v>
      </c>
      <c r="AH3641" s="31">
        <v>26862</v>
      </c>
      <c r="AI3641" s="31">
        <v>23343</v>
      </c>
      <c r="AJ3641" s="31">
        <v>20614</v>
      </c>
      <c r="AK3641" s="31">
        <v>17824</v>
      </c>
      <c r="AL3641" s="31">
        <v>24650</v>
      </c>
      <c r="AM3641" s="31">
        <v>17521</v>
      </c>
      <c r="AN3641" s="31">
        <v>14344</v>
      </c>
      <c r="AO3641" s="31">
        <v>17599</v>
      </c>
      <c r="AP3641" s="31">
        <v>14182</v>
      </c>
      <c r="AQ3641" s="31">
        <v>15113</v>
      </c>
      <c r="AR3641" s="31">
        <v>15693</v>
      </c>
      <c r="AS3641" s="31">
        <v>17957</v>
      </c>
      <c r="AT3641" s="31">
        <v>16370.600067138672</v>
      </c>
      <c r="AU3641" s="31">
        <v>14757.600006103516</v>
      </c>
      <c r="AV3641" s="31">
        <v>16744.799987792969</v>
      </c>
      <c r="AW3641" s="31">
        <v>27803.600524902344</v>
      </c>
      <c r="AX3641" s="31">
        <v>2193.300048828125</v>
      </c>
      <c r="AY3641" s="31">
        <v>1909</v>
      </c>
      <c r="AZ3641" s="31">
        <v>4102.300048828125</v>
      </c>
    </row>
    <row r="3642" spans="1:52" ht="15" customHeight="1">
      <c r="A3642" s="29" t="s">
        <v>5998</v>
      </c>
      <c r="B3642" s="34">
        <v>32189</v>
      </c>
      <c r="C3642" s="28">
        <v>55</v>
      </c>
      <c r="D3642" s="28">
        <v>28</v>
      </c>
      <c r="E3642" s="28">
        <v>20</v>
      </c>
      <c r="F3642" s="29" t="s">
        <v>5992</v>
      </c>
      <c r="G3642" s="29" t="s">
        <v>5991</v>
      </c>
      <c r="H3642" s="28">
        <v>760</v>
      </c>
      <c r="I3642" s="29" t="s">
        <v>5805</v>
      </c>
      <c r="J3642" s="33" t="s">
        <v>5995</v>
      </c>
      <c r="K3642" s="29" t="s">
        <v>178</v>
      </c>
      <c r="L3642" s="29" t="s">
        <v>5994</v>
      </c>
      <c r="M3642" s="29" t="s">
        <v>1766</v>
      </c>
      <c r="N3642" s="28">
        <v>480333.8</v>
      </c>
      <c r="O3642" s="28">
        <v>6219039</v>
      </c>
      <c r="P3642" s="29" t="s">
        <v>2523</v>
      </c>
      <c r="Q3642" s="32" t="s">
        <v>368</v>
      </c>
      <c r="R3642" s="19"/>
      <c r="S3642" s="19"/>
      <c r="T3642" s="19"/>
      <c r="U3642" s="19"/>
      <c r="V3642" s="19"/>
      <c r="W3642" s="19"/>
      <c r="X3642" s="19"/>
      <c r="Y3642" s="19"/>
      <c r="Z3642" s="19"/>
      <c r="AA3642" s="19"/>
      <c r="AB3642" s="19"/>
      <c r="AC3642" s="31">
        <v>120534</v>
      </c>
      <c r="AD3642" s="31">
        <v>120529</v>
      </c>
      <c r="AE3642" s="31">
        <v>120529</v>
      </c>
      <c r="AF3642" s="31">
        <v>120529</v>
      </c>
      <c r="AG3642" s="31">
        <v>120529</v>
      </c>
      <c r="AH3642" s="31">
        <v>120529</v>
      </c>
      <c r="AI3642" s="31">
        <v>120529</v>
      </c>
      <c r="AJ3642" s="31">
        <v>120529</v>
      </c>
      <c r="AK3642" s="31">
        <v>120529</v>
      </c>
      <c r="AL3642" s="31">
        <v>120529</v>
      </c>
      <c r="AM3642" s="31">
        <v>120529</v>
      </c>
      <c r="AN3642" s="31">
        <v>120529</v>
      </c>
      <c r="AO3642" s="31">
        <v>120529</v>
      </c>
      <c r="AP3642" s="31">
        <v>58306</v>
      </c>
      <c r="AQ3642" s="31">
        <v>55495</v>
      </c>
      <c r="AR3642" s="31">
        <v>57696</v>
      </c>
      <c r="AS3642" s="31">
        <v>60143</v>
      </c>
      <c r="AT3642" s="31">
        <v>37217.529907226563</v>
      </c>
      <c r="AU3642" s="31">
        <v>39447</v>
      </c>
      <c r="AV3642" s="31">
        <v>63632</v>
      </c>
      <c r="AW3642" s="31">
        <v>56039</v>
      </c>
      <c r="AX3642" s="31">
        <v>4091</v>
      </c>
      <c r="AY3642" s="31">
        <v>2560</v>
      </c>
      <c r="AZ3642" s="31">
        <v>6651</v>
      </c>
    </row>
    <row r="3643" spans="1:52" ht="15" customHeight="1">
      <c r="A3643" s="29" t="s">
        <v>5993</v>
      </c>
      <c r="B3643" s="34">
        <v>33344</v>
      </c>
      <c r="C3643" s="28">
        <v>250</v>
      </c>
      <c r="D3643" s="28">
        <v>26</v>
      </c>
      <c r="E3643" s="28">
        <v>30</v>
      </c>
      <c r="F3643" s="29" t="s">
        <v>172</v>
      </c>
      <c r="G3643" s="29" t="s">
        <v>5980</v>
      </c>
      <c r="H3643" s="28">
        <v>760</v>
      </c>
      <c r="I3643" s="29" t="s">
        <v>5805</v>
      </c>
      <c r="J3643" s="33" t="s">
        <v>5990</v>
      </c>
      <c r="K3643" s="29" t="s">
        <v>178</v>
      </c>
      <c r="L3643" s="29" t="s">
        <v>5970</v>
      </c>
      <c r="M3643" s="29" t="s">
        <v>5983</v>
      </c>
      <c r="N3643" s="28">
        <v>476388.8</v>
      </c>
      <c r="O3643" s="28">
        <v>6203466</v>
      </c>
      <c r="P3643" s="29" t="s">
        <v>5982</v>
      </c>
      <c r="Q3643" s="32" t="s">
        <v>207</v>
      </c>
      <c r="R3643" s="19"/>
      <c r="S3643" s="19"/>
      <c r="T3643" s="19"/>
      <c r="U3643" s="19"/>
      <c r="V3643" s="19"/>
      <c r="W3643" s="19"/>
      <c r="X3643" s="19"/>
      <c r="Y3643" s="19"/>
      <c r="Z3643" s="19"/>
      <c r="AA3643" s="19"/>
      <c r="AB3643" s="19"/>
      <c r="AC3643" s="19"/>
      <c r="AD3643" s="19"/>
      <c r="AE3643" s="19"/>
      <c r="AF3643" s="31">
        <v>231359</v>
      </c>
      <c r="AG3643" s="31">
        <v>347039</v>
      </c>
      <c r="AH3643" s="31">
        <v>347039</v>
      </c>
      <c r="AI3643" s="31">
        <v>347039</v>
      </c>
      <c r="AJ3643" s="31">
        <v>347039</v>
      </c>
      <c r="AK3643" s="31">
        <v>347039</v>
      </c>
      <c r="AL3643" s="31">
        <v>347039</v>
      </c>
      <c r="AM3643" s="31">
        <v>347039</v>
      </c>
      <c r="AN3643" s="31">
        <v>347039</v>
      </c>
      <c r="AO3643" s="31">
        <v>347039</v>
      </c>
      <c r="AP3643" s="31">
        <v>275183.25</v>
      </c>
      <c r="AQ3643" s="31">
        <v>302093.75</v>
      </c>
      <c r="AR3643" s="31">
        <v>262325.5</v>
      </c>
      <c r="AS3643" s="31">
        <v>302363.5</v>
      </c>
      <c r="AT3643" s="31">
        <v>296980.25</v>
      </c>
      <c r="AU3643" s="31">
        <v>246467</v>
      </c>
      <c r="AV3643" s="31">
        <v>338609.75</v>
      </c>
      <c r="AW3643" s="31">
        <v>317844.75</v>
      </c>
      <c r="AX3643" s="31">
        <v>25381.75</v>
      </c>
      <c r="AY3643" s="31">
        <v>19641.5</v>
      </c>
      <c r="AZ3643" s="31">
        <v>45023.25</v>
      </c>
    </row>
    <row r="3644" spans="1:52" ht="15" customHeight="1">
      <c r="A3644" s="29" t="s">
        <v>5989</v>
      </c>
      <c r="B3644" s="34">
        <v>33344</v>
      </c>
      <c r="C3644" s="28">
        <v>250</v>
      </c>
      <c r="D3644" s="28">
        <v>26</v>
      </c>
      <c r="E3644" s="28">
        <v>30</v>
      </c>
      <c r="F3644" s="29" t="s">
        <v>172</v>
      </c>
      <c r="G3644" s="29" t="s">
        <v>5980</v>
      </c>
      <c r="H3644" s="28">
        <v>760</v>
      </c>
      <c r="I3644" s="29" t="s">
        <v>5805</v>
      </c>
      <c r="J3644" s="33" t="s">
        <v>5988</v>
      </c>
      <c r="K3644" s="29" t="s">
        <v>178</v>
      </c>
      <c r="L3644" s="29" t="s">
        <v>5970</v>
      </c>
      <c r="M3644" s="29" t="s">
        <v>5983</v>
      </c>
      <c r="N3644" s="28">
        <v>476365.9</v>
      </c>
      <c r="O3644" s="28">
        <v>6203308</v>
      </c>
      <c r="P3644" s="29" t="s">
        <v>5982</v>
      </c>
      <c r="Q3644" s="32" t="s">
        <v>207</v>
      </c>
      <c r="R3644" s="19"/>
      <c r="S3644" s="19"/>
      <c r="T3644" s="19"/>
      <c r="U3644" s="19"/>
      <c r="V3644" s="19"/>
      <c r="W3644" s="19"/>
      <c r="X3644" s="19"/>
      <c r="Y3644" s="19"/>
      <c r="Z3644" s="19"/>
      <c r="AA3644" s="19"/>
      <c r="AB3644" s="19"/>
      <c r="AC3644" s="19"/>
      <c r="AD3644" s="19"/>
      <c r="AE3644" s="19"/>
      <c r="AF3644" s="31">
        <v>236331</v>
      </c>
      <c r="AG3644" s="31">
        <v>354494</v>
      </c>
      <c r="AH3644" s="31">
        <v>354494</v>
      </c>
      <c r="AI3644" s="31">
        <v>354494</v>
      </c>
      <c r="AJ3644" s="31">
        <v>354494</v>
      </c>
      <c r="AK3644" s="31">
        <v>354494</v>
      </c>
      <c r="AL3644" s="31">
        <v>354494</v>
      </c>
      <c r="AM3644" s="31">
        <v>354494</v>
      </c>
      <c r="AN3644" s="31">
        <v>354494</v>
      </c>
      <c r="AO3644" s="31">
        <v>354494</v>
      </c>
      <c r="AP3644" s="31">
        <v>277046.25</v>
      </c>
      <c r="AQ3644" s="31">
        <v>302093.75</v>
      </c>
      <c r="AR3644" s="31">
        <v>262325.5</v>
      </c>
      <c r="AS3644" s="31">
        <v>302363.5</v>
      </c>
      <c r="AT3644" s="31">
        <v>296980.25</v>
      </c>
      <c r="AU3644" s="31">
        <v>246467</v>
      </c>
      <c r="AV3644" s="31">
        <v>338609.75</v>
      </c>
      <c r="AW3644" s="31">
        <v>317844.75</v>
      </c>
      <c r="AX3644" s="31">
        <v>25381.75</v>
      </c>
      <c r="AY3644" s="31">
        <v>19641.5</v>
      </c>
      <c r="AZ3644" s="31">
        <v>45023.25</v>
      </c>
    </row>
    <row r="3645" spans="1:52" ht="15" customHeight="1">
      <c r="A3645" s="29" t="s">
        <v>5987</v>
      </c>
      <c r="B3645" s="34">
        <v>33344</v>
      </c>
      <c r="C3645" s="28">
        <v>250</v>
      </c>
      <c r="D3645" s="28">
        <v>26</v>
      </c>
      <c r="E3645" s="28">
        <v>30</v>
      </c>
      <c r="F3645" s="29" t="s">
        <v>172</v>
      </c>
      <c r="G3645" s="29" t="s">
        <v>5980</v>
      </c>
      <c r="H3645" s="28">
        <v>760</v>
      </c>
      <c r="I3645" s="29" t="s">
        <v>5805</v>
      </c>
      <c r="J3645" s="33" t="s">
        <v>5986</v>
      </c>
      <c r="K3645" s="29" t="s">
        <v>178</v>
      </c>
      <c r="L3645" s="29" t="s">
        <v>5970</v>
      </c>
      <c r="M3645" s="29" t="s">
        <v>5983</v>
      </c>
      <c r="N3645" s="28">
        <v>476342.1</v>
      </c>
      <c r="O3645" s="28">
        <v>6203151</v>
      </c>
      <c r="P3645" s="29" t="s">
        <v>5982</v>
      </c>
      <c r="Q3645" s="32" t="s">
        <v>207</v>
      </c>
      <c r="R3645" s="19"/>
      <c r="S3645" s="19"/>
      <c r="T3645" s="19"/>
      <c r="U3645" s="19"/>
      <c r="V3645" s="19"/>
      <c r="W3645" s="19"/>
      <c r="X3645" s="19"/>
      <c r="Y3645" s="19"/>
      <c r="Z3645" s="19"/>
      <c r="AA3645" s="19"/>
      <c r="AB3645" s="19"/>
      <c r="AC3645" s="19"/>
      <c r="AD3645" s="19"/>
      <c r="AE3645" s="19"/>
      <c r="AF3645" s="31">
        <v>241594</v>
      </c>
      <c r="AG3645" s="31">
        <v>362391</v>
      </c>
      <c r="AH3645" s="31">
        <v>362391</v>
      </c>
      <c r="AI3645" s="31">
        <v>362391</v>
      </c>
      <c r="AJ3645" s="31">
        <v>362391</v>
      </c>
      <c r="AK3645" s="31">
        <v>362391</v>
      </c>
      <c r="AL3645" s="31">
        <v>362391</v>
      </c>
      <c r="AM3645" s="31">
        <v>362391</v>
      </c>
      <c r="AN3645" s="31">
        <v>362391</v>
      </c>
      <c r="AO3645" s="31">
        <v>362391</v>
      </c>
      <c r="AP3645" s="31">
        <v>279020.25</v>
      </c>
      <c r="AQ3645" s="31">
        <v>302093.75</v>
      </c>
      <c r="AR3645" s="31">
        <v>262325.5</v>
      </c>
      <c r="AS3645" s="31">
        <v>302363.5</v>
      </c>
      <c r="AT3645" s="31">
        <v>296980.25</v>
      </c>
      <c r="AU3645" s="31">
        <v>246467</v>
      </c>
      <c r="AV3645" s="31">
        <v>338609.75</v>
      </c>
      <c r="AW3645" s="31">
        <v>317844.75</v>
      </c>
      <c r="AX3645" s="31">
        <v>25381.75</v>
      </c>
      <c r="AY3645" s="31">
        <v>19641.5</v>
      </c>
      <c r="AZ3645" s="31">
        <v>45023.25</v>
      </c>
    </row>
    <row r="3646" spans="1:52" ht="15" customHeight="1">
      <c r="A3646" s="29" t="s">
        <v>5985</v>
      </c>
      <c r="B3646" s="34">
        <v>33344</v>
      </c>
      <c r="C3646" s="28">
        <v>250</v>
      </c>
      <c r="D3646" s="28">
        <v>26</v>
      </c>
      <c r="E3646" s="28">
        <v>30</v>
      </c>
      <c r="F3646" s="29" t="s">
        <v>172</v>
      </c>
      <c r="G3646" s="29" t="s">
        <v>5980</v>
      </c>
      <c r="H3646" s="28">
        <v>760</v>
      </c>
      <c r="I3646" s="29" t="s">
        <v>5805</v>
      </c>
      <c r="J3646" s="33" t="s">
        <v>5984</v>
      </c>
      <c r="K3646" s="29" t="s">
        <v>178</v>
      </c>
      <c r="L3646" s="29" t="s">
        <v>5970</v>
      </c>
      <c r="M3646" s="29" t="s">
        <v>5983</v>
      </c>
      <c r="N3646" s="28">
        <v>476319.3</v>
      </c>
      <c r="O3646" s="28">
        <v>6202990</v>
      </c>
      <c r="P3646" s="29" t="s">
        <v>5982</v>
      </c>
      <c r="Q3646" s="32" t="s">
        <v>207</v>
      </c>
      <c r="R3646" s="19"/>
      <c r="S3646" s="19"/>
      <c r="T3646" s="19"/>
      <c r="U3646" s="19"/>
      <c r="V3646" s="19"/>
      <c r="W3646" s="19"/>
      <c r="X3646" s="19"/>
      <c r="Y3646" s="19"/>
      <c r="Z3646" s="19"/>
      <c r="AA3646" s="19"/>
      <c r="AB3646" s="19"/>
      <c r="AC3646" s="19"/>
      <c r="AD3646" s="19"/>
      <c r="AE3646" s="19"/>
      <c r="AF3646" s="31">
        <v>238576</v>
      </c>
      <c r="AG3646" s="31">
        <v>357862</v>
      </c>
      <c r="AH3646" s="31">
        <v>357862</v>
      </c>
      <c r="AI3646" s="31">
        <v>357862</v>
      </c>
      <c r="AJ3646" s="31">
        <v>357862</v>
      </c>
      <c r="AK3646" s="31">
        <v>357862</v>
      </c>
      <c r="AL3646" s="31">
        <v>357862</v>
      </c>
      <c r="AM3646" s="31">
        <v>357862</v>
      </c>
      <c r="AN3646" s="31">
        <v>357862</v>
      </c>
      <c r="AO3646" s="31">
        <v>357862</v>
      </c>
      <c r="AP3646" s="31">
        <v>277889.25</v>
      </c>
      <c r="AQ3646" s="31">
        <v>302093.75</v>
      </c>
      <c r="AR3646" s="31">
        <v>262325.5</v>
      </c>
      <c r="AS3646" s="31">
        <v>302363.5</v>
      </c>
      <c r="AT3646" s="31">
        <v>296980.25</v>
      </c>
      <c r="AU3646" s="31">
        <v>246467</v>
      </c>
      <c r="AV3646" s="31">
        <v>338609.75</v>
      </c>
      <c r="AW3646" s="31">
        <v>317844.75</v>
      </c>
      <c r="AX3646" s="31">
        <v>25381.75</v>
      </c>
      <c r="AY3646" s="31">
        <v>19641.5</v>
      </c>
      <c r="AZ3646" s="31">
        <v>45023.25</v>
      </c>
    </row>
    <row r="3647" spans="1:52" ht="15" customHeight="1">
      <c r="A3647" s="29" t="s">
        <v>5981</v>
      </c>
      <c r="B3647" s="34">
        <v>33833</v>
      </c>
      <c r="C3647" s="28">
        <v>150</v>
      </c>
      <c r="D3647" s="28">
        <v>24</v>
      </c>
      <c r="E3647" s="28">
        <v>30</v>
      </c>
      <c r="F3647" s="29" t="s">
        <v>205</v>
      </c>
      <c r="G3647" s="29" t="s">
        <v>5974</v>
      </c>
      <c r="H3647" s="28">
        <v>760</v>
      </c>
      <c r="I3647" s="29" t="s">
        <v>5805</v>
      </c>
      <c r="J3647" s="33" t="s">
        <v>5979</v>
      </c>
      <c r="K3647" s="29" t="s">
        <v>178</v>
      </c>
      <c r="L3647" s="29" t="s">
        <v>5978</v>
      </c>
      <c r="M3647" s="29" t="s">
        <v>5977</v>
      </c>
      <c r="N3647" s="28">
        <v>488358.9</v>
      </c>
      <c r="O3647" s="28">
        <v>6192292</v>
      </c>
      <c r="P3647" s="29" t="s">
        <v>5976</v>
      </c>
      <c r="Q3647" s="32" t="s">
        <v>207</v>
      </c>
      <c r="R3647" s="19"/>
      <c r="S3647" s="19"/>
      <c r="T3647" s="19"/>
      <c r="U3647" s="19"/>
      <c r="V3647" s="19"/>
      <c r="W3647" s="19"/>
      <c r="X3647" s="19"/>
      <c r="Y3647" s="19"/>
      <c r="Z3647" s="19"/>
      <c r="AA3647" s="19"/>
      <c r="AB3647" s="19"/>
      <c r="AC3647" s="19"/>
      <c r="AD3647" s="19"/>
      <c r="AE3647" s="19"/>
      <c r="AF3647" s="19"/>
      <c r="AG3647" s="31">
        <v>96640</v>
      </c>
      <c r="AH3647" s="31">
        <v>282820</v>
      </c>
      <c r="AI3647" s="31">
        <v>296370</v>
      </c>
      <c r="AJ3647" s="31">
        <v>260890</v>
      </c>
      <c r="AK3647" s="31">
        <v>246040</v>
      </c>
      <c r="AL3647" s="31">
        <v>245630</v>
      </c>
      <c r="AM3647" s="31">
        <v>265938</v>
      </c>
      <c r="AN3647" s="31">
        <v>233239</v>
      </c>
      <c r="AO3647" s="31">
        <v>275276</v>
      </c>
      <c r="AP3647" s="31">
        <v>197511</v>
      </c>
      <c r="AQ3647" s="31">
        <v>226885</v>
      </c>
      <c r="AR3647" s="31">
        <v>191995</v>
      </c>
      <c r="AS3647" s="31">
        <v>204731</v>
      </c>
      <c r="AT3647" s="31">
        <v>167857.60009765625</v>
      </c>
      <c r="AU3647" s="31">
        <v>193076</v>
      </c>
      <c r="AV3647" s="31">
        <v>217236</v>
      </c>
      <c r="AW3647" s="31">
        <v>230600</v>
      </c>
      <c r="AX3647" s="31">
        <v>19387</v>
      </c>
      <c r="AY3647" s="31">
        <v>13219</v>
      </c>
      <c r="AZ3647" s="31">
        <v>32606</v>
      </c>
    </row>
    <row r="3648" spans="1:52" ht="15" customHeight="1">
      <c r="A3648" s="29" t="s">
        <v>5975</v>
      </c>
      <c r="B3648" s="34">
        <v>33883</v>
      </c>
      <c r="C3648" s="28">
        <v>225</v>
      </c>
      <c r="D3648" s="28">
        <v>27</v>
      </c>
      <c r="E3648" s="28">
        <v>32</v>
      </c>
      <c r="F3648" s="29" t="s">
        <v>220</v>
      </c>
      <c r="G3648" s="29" t="s">
        <v>4485</v>
      </c>
      <c r="H3648" s="28">
        <v>760</v>
      </c>
      <c r="I3648" s="29" t="s">
        <v>5805</v>
      </c>
      <c r="J3648" s="33" t="s">
        <v>5973</v>
      </c>
      <c r="K3648" s="29" t="s">
        <v>178</v>
      </c>
      <c r="L3648" s="29" t="s">
        <v>5970</v>
      </c>
      <c r="M3648" s="29" t="s">
        <v>5969</v>
      </c>
      <c r="N3648" s="28">
        <v>478143</v>
      </c>
      <c r="O3648" s="28">
        <v>6205088</v>
      </c>
      <c r="P3648" s="29" t="s">
        <v>5968</v>
      </c>
      <c r="Q3648" s="32" t="s">
        <v>207</v>
      </c>
      <c r="R3648" s="19"/>
      <c r="S3648" s="19"/>
      <c r="T3648" s="19"/>
      <c r="U3648" s="19"/>
      <c r="V3648" s="19"/>
      <c r="W3648" s="19"/>
      <c r="X3648" s="19"/>
      <c r="Y3648" s="19"/>
      <c r="Z3648" s="19"/>
      <c r="AA3648" s="19"/>
      <c r="AB3648" s="19"/>
      <c r="AC3648" s="19"/>
      <c r="AD3648" s="19"/>
      <c r="AE3648" s="19"/>
      <c r="AF3648" s="19"/>
      <c r="AG3648" s="31">
        <v>114111</v>
      </c>
      <c r="AH3648" s="31">
        <v>456423</v>
      </c>
      <c r="AI3648" s="31">
        <v>456423</v>
      </c>
      <c r="AJ3648" s="31">
        <v>456423</v>
      </c>
      <c r="AK3648" s="31">
        <v>456423</v>
      </c>
      <c r="AL3648" s="31">
        <v>456423</v>
      </c>
      <c r="AM3648" s="31">
        <v>456423</v>
      </c>
      <c r="AN3648" s="31">
        <v>456423</v>
      </c>
      <c r="AO3648" s="31">
        <v>456423</v>
      </c>
      <c r="AP3648" s="31">
        <v>370929</v>
      </c>
      <c r="AQ3648" s="31">
        <v>392738.5</v>
      </c>
      <c r="AR3648" s="31">
        <v>344688</v>
      </c>
      <c r="AS3648" s="31">
        <v>384125</v>
      </c>
      <c r="AT3648" s="31">
        <v>380230</v>
      </c>
      <c r="AU3648" s="31">
        <v>341032.5</v>
      </c>
      <c r="AV3648" s="31">
        <v>439792</v>
      </c>
      <c r="AW3648" s="31">
        <v>402048</v>
      </c>
      <c r="AX3648" s="31">
        <v>32335</v>
      </c>
      <c r="AY3648" s="31">
        <v>24677</v>
      </c>
      <c r="AZ3648" s="31">
        <v>57012</v>
      </c>
    </row>
    <row r="3649" spans="1:52" ht="15" customHeight="1">
      <c r="A3649" s="29" t="s">
        <v>5972</v>
      </c>
      <c r="B3649" s="34">
        <v>33883</v>
      </c>
      <c r="C3649" s="28">
        <v>225</v>
      </c>
      <c r="D3649" s="28">
        <v>27</v>
      </c>
      <c r="E3649" s="28">
        <v>30</v>
      </c>
      <c r="F3649" s="29" t="s">
        <v>220</v>
      </c>
      <c r="G3649" s="29" t="s">
        <v>4485</v>
      </c>
      <c r="H3649" s="28">
        <v>760</v>
      </c>
      <c r="I3649" s="29" t="s">
        <v>5805</v>
      </c>
      <c r="J3649" s="33" t="s">
        <v>5971</v>
      </c>
      <c r="K3649" s="29" t="s">
        <v>178</v>
      </c>
      <c r="L3649" s="29" t="s">
        <v>5970</v>
      </c>
      <c r="M3649" s="29" t="s">
        <v>5969</v>
      </c>
      <c r="N3649" s="28">
        <v>478034.2</v>
      </c>
      <c r="O3649" s="28">
        <v>6204980</v>
      </c>
      <c r="P3649" s="29" t="s">
        <v>5968</v>
      </c>
      <c r="Q3649" s="32" t="s">
        <v>207</v>
      </c>
      <c r="R3649" s="19"/>
      <c r="S3649" s="19"/>
      <c r="T3649" s="19"/>
      <c r="U3649" s="19"/>
      <c r="V3649" s="19"/>
      <c r="W3649" s="19"/>
      <c r="X3649" s="19"/>
      <c r="Y3649" s="19"/>
      <c r="Z3649" s="19"/>
      <c r="AA3649" s="19"/>
      <c r="AB3649" s="19"/>
      <c r="AC3649" s="19"/>
      <c r="AD3649" s="19"/>
      <c r="AE3649" s="19"/>
      <c r="AF3649" s="19"/>
      <c r="AG3649" s="31">
        <v>111247</v>
      </c>
      <c r="AH3649" s="31">
        <v>445164</v>
      </c>
      <c r="AI3649" s="31">
        <v>445164</v>
      </c>
      <c r="AJ3649" s="31">
        <v>445164</v>
      </c>
      <c r="AK3649" s="31">
        <v>445164</v>
      </c>
      <c r="AL3649" s="31">
        <v>445164</v>
      </c>
      <c r="AM3649" s="31">
        <v>445164</v>
      </c>
      <c r="AN3649" s="31">
        <v>445164</v>
      </c>
      <c r="AO3649" s="31">
        <v>445164</v>
      </c>
      <c r="AP3649" s="31">
        <v>368115</v>
      </c>
      <c r="AQ3649" s="31">
        <v>392738.5</v>
      </c>
      <c r="AR3649" s="31">
        <v>344688</v>
      </c>
      <c r="AS3649" s="31">
        <v>384125</v>
      </c>
      <c r="AT3649" s="31">
        <v>380230</v>
      </c>
      <c r="AU3649" s="31">
        <v>341032.5</v>
      </c>
      <c r="AV3649" s="31">
        <v>439792</v>
      </c>
      <c r="AW3649" s="31">
        <v>402048</v>
      </c>
      <c r="AX3649" s="31">
        <v>32335</v>
      </c>
      <c r="AY3649" s="31">
        <v>24677</v>
      </c>
      <c r="AZ3649" s="31">
        <v>57012</v>
      </c>
    </row>
    <row r="3650" spans="1:52" ht="15" customHeight="1">
      <c r="A3650" s="29" t="s">
        <v>5967</v>
      </c>
      <c r="B3650" s="34">
        <v>34324</v>
      </c>
      <c r="C3650" s="28">
        <v>225</v>
      </c>
      <c r="D3650" s="28">
        <v>27</v>
      </c>
      <c r="E3650" s="28">
        <v>30</v>
      </c>
      <c r="F3650" s="29" t="s">
        <v>220</v>
      </c>
      <c r="G3650" s="29" t="s">
        <v>5959</v>
      </c>
      <c r="H3650" s="28">
        <v>760</v>
      </c>
      <c r="I3650" s="29" t="s">
        <v>5805</v>
      </c>
      <c r="J3650" s="33" t="s">
        <v>5966</v>
      </c>
      <c r="K3650" s="29" t="s">
        <v>178</v>
      </c>
      <c r="L3650" s="29" t="s">
        <v>5963</v>
      </c>
      <c r="M3650" s="29" t="s">
        <v>5962</v>
      </c>
      <c r="N3650" s="28">
        <v>473828.1</v>
      </c>
      <c r="O3650" s="28">
        <v>6197316</v>
      </c>
      <c r="P3650" s="29" t="s">
        <v>5961</v>
      </c>
      <c r="Q3650" s="32" t="s">
        <v>207</v>
      </c>
      <c r="R3650" s="19"/>
      <c r="S3650" s="19"/>
      <c r="T3650" s="19"/>
      <c r="U3650" s="19"/>
      <c r="V3650" s="19"/>
      <c r="W3650" s="19"/>
      <c r="X3650" s="19"/>
      <c r="Y3650" s="19"/>
      <c r="Z3650" s="19"/>
      <c r="AA3650" s="19"/>
      <c r="AB3650" s="19"/>
      <c r="AC3650" s="19"/>
      <c r="AD3650" s="19"/>
      <c r="AE3650" s="19"/>
      <c r="AF3650" s="19"/>
      <c r="AG3650" s="19"/>
      <c r="AH3650" s="31">
        <v>1105</v>
      </c>
      <c r="AI3650" s="31">
        <v>265370</v>
      </c>
      <c r="AJ3650" s="31">
        <v>396954</v>
      </c>
      <c r="AK3650" s="31">
        <v>398059</v>
      </c>
      <c r="AL3650" s="31">
        <v>398059</v>
      </c>
      <c r="AM3650" s="31">
        <v>398059</v>
      </c>
      <c r="AN3650" s="31">
        <v>398059</v>
      </c>
      <c r="AO3650" s="31">
        <v>398059</v>
      </c>
      <c r="AP3650" s="31">
        <v>314905.5</v>
      </c>
      <c r="AQ3650" s="31">
        <v>347127</v>
      </c>
      <c r="AR3650" s="31">
        <v>302213</v>
      </c>
      <c r="AS3650" s="31">
        <v>333421</v>
      </c>
      <c r="AT3650" s="31">
        <v>327666.5</v>
      </c>
      <c r="AU3650" s="31">
        <v>297834</v>
      </c>
      <c r="AV3650" s="31">
        <v>388381.5</v>
      </c>
      <c r="AW3650" s="31">
        <v>346698.5</v>
      </c>
      <c r="AX3650" s="31">
        <v>26056</v>
      </c>
      <c r="AY3650" s="31">
        <v>22530.5</v>
      </c>
      <c r="AZ3650" s="31">
        <v>48586.5</v>
      </c>
    </row>
    <row r="3651" spans="1:52" ht="15" customHeight="1">
      <c r="A3651" s="29" t="s">
        <v>5965</v>
      </c>
      <c r="B3651" s="34">
        <v>34439</v>
      </c>
      <c r="C3651" s="28">
        <v>225</v>
      </c>
      <c r="D3651" s="28">
        <v>27</v>
      </c>
      <c r="E3651" s="28">
        <v>30</v>
      </c>
      <c r="F3651" s="29" t="s">
        <v>220</v>
      </c>
      <c r="G3651" s="29" t="s">
        <v>5959</v>
      </c>
      <c r="H3651" s="28">
        <v>760</v>
      </c>
      <c r="I3651" s="29" t="s">
        <v>5805</v>
      </c>
      <c r="J3651" s="33" t="s">
        <v>5964</v>
      </c>
      <c r="K3651" s="29" t="s">
        <v>178</v>
      </c>
      <c r="L3651" s="29" t="s">
        <v>5963</v>
      </c>
      <c r="M3651" s="29" t="s">
        <v>5962</v>
      </c>
      <c r="N3651" s="28">
        <v>473719.8</v>
      </c>
      <c r="O3651" s="28">
        <v>6197384</v>
      </c>
      <c r="P3651" s="29" t="s">
        <v>5961</v>
      </c>
      <c r="Q3651" s="32" t="s">
        <v>207</v>
      </c>
      <c r="R3651" s="19"/>
      <c r="S3651" s="19"/>
      <c r="T3651" s="19"/>
      <c r="U3651" s="19"/>
      <c r="V3651" s="19"/>
      <c r="W3651" s="19"/>
      <c r="X3651" s="19"/>
      <c r="Y3651" s="19"/>
      <c r="Z3651" s="19"/>
      <c r="AA3651" s="19"/>
      <c r="AB3651" s="19"/>
      <c r="AC3651" s="19"/>
      <c r="AD3651" s="19"/>
      <c r="AE3651" s="19"/>
      <c r="AF3651" s="19"/>
      <c r="AG3651" s="19"/>
      <c r="AH3651" s="19"/>
      <c r="AI3651" s="31">
        <v>272224</v>
      </c>
      <c r="AJ3651" s="31">
        <v>408337</v>
      </c>
      <c r="AK3651" s="31">
        <v>408337</v>
      </c>
      <c r="AL3651" s="31">
        <v>408337</v>
      </c>
      <c r="AM3651" s="31">
        <v>408337</v>
      </c>
      <c r="AN3651" s="31">
        <v>408337</v>
      </c>
      <c r="AO3651" s="31">
        <v>408337</v>
      </c>
      <c r="AP3651" s="31">
        <v>317473.5</v>
      </c>
      <c r="AQ3651" s="31">
        <v>347127</v>
      </c>
      <c r="AR3651" s="31">
        <v>302213</v>
      </c>
      <c r="AS3651" s="31">
        <v>333421</v>
      </c>
      <c r="AT3651" s="31">
        <v>327666.5</v>
      </c>
      <c r="AU3651" s="31">
        <v>297834</v>
      </c>
      <c r="AV3651" s="31">
        <v>388381.5</v>
      </c>
      <c r="AW3651" s="31">
        <v>346698.5</v>
      </c>
      <c r="AX3651" s="31">
        <v>26056</v>
      </c>
      <c r="AY3651" s="31">
        <v>22530.5</v>
      </c>
      <c r="AZ3651" s="31">
        <v>48586.5</v>
      </c>
    </row>
    <row r="3652" spans="1:52" ht="15" customHeight="1">
      <c r="A3652" s="29" t="s">
        <v>5960</v>
      </c>
      <c r="B3652" s="34">
        <v>30621</v>
      </c>
      <c r="C3652" s="28">
        <v>55</v>
      </c>
      <c r="D3652" s="28">
        <v>15</v>
      </c>
      <c r="E3652" s="28">
        <v>22</v>
      </c>
      <c r="F3652" s="29" t="s">
        <v>242</v>
      </c>
      <c r="G3652" s="29" t="s">
        <v>5954</v>
      </c>
      <c r="H3652" s="28">
        <v>760</v>
      </c>
      <c r="I3652" s="29" t="s">
        <v>5805</v>
      </c>
      <c r="J3652" s="33" t="s">
        <v>5958</v>
      </c>
      <c r="K3652" s="29" t="s">
        <v>178</v>
      </c>
      <c r="L3652" s="29" t="s">
        <v>843</v>
      </c>
      <c r="M3652" s="29" t="s">
        <v>5957</v>
      </c>
      <c r="N3652" s="28">
        <v>452479.5</v>
      </c>
      <c r="O3652" s="28">
        <v>6216328</v>
      </c>
      <c r="P3652" s="29" t="s">
        <v>5956</v>
      </c>
      <c r="Q3652" s="32" t="s">
        <v>368</v>
      </c>
      <c r="R3652" s="19"/>
      <c r="S3652" s="19"/>
      <c r="T3652" s="19"/>
      <c r="U3652" s="19"/>
      <c r="V3652" s="19"/>
      <c r="W3652" s="19"/>
      <c r="X3652" s="31">
        <v>10083</v>
      </c>
      <c r="Y3652" s="31">
        <v>121000</v>
      </c>
      <c r="Z3652" s="31">
        <v>121000</v>
      </c>
      <c r="AA3652" s="31">
        <v>121000</v>
      </c>
      <c r="AB3652" s="31">
        <v>121000</v>
      </c>
      <c r="AC3652" s="31">
        <v>121000</v>
      </c>
      <c r="AD3652" s="31">
        <v>121000</v>
      </c>
      <c r="AE3652" s="31">
        <v>121000</v>
      </c>
      <c r="AF3652" s="31">
        <v>121000</v>
      </c>
      <c r="AG3652" s="31">
        <v>116610</v>
      </c>
      <c r="AH3652" s="31">
        <v>108900</v>
      </c>
      <c r="AI3652" s="31">
        <v>119390</v>
      </c>
      <c r="AJ3652" s="31">
        <v>111820</v>
      </c>
      <c r="AK3652" s="31">
        <v>92760</v>
      </c>
      <c r="AL3652" s="31">
        <v>107580</v>
      </c>
      <c r="AM3652" s="31">
        <v>123050</v>
      </c>
      <c r="AN3652" s="31">
        <v>112180</v>
      </c>
      <c r="AO3652" s="31">
        <v>172716</v>
      </c>
      <c r="AP3652" s="31">
        <v>258960</v>
      </c>
      <c r="AQ3652" s="31">
        <v>310530</v>
      </c>
      <c r="AR3652" s="31">
        <v>93889.999267578125</v>
      </c>
      <c r="AS3652" s="31">
        <v>119240.00048828125</v>
      </c>
      <c r="AT3652" s="31">
        <v>104839.99877929688</v>
      </c>
      <c r="AU3652" s="31">
        <v>113628.99975585938</v>
      </c>
      <c r="AV3652" s="31">
        <v>123352.0009765625</v>
      </c>
      <c r="AW3652" s="31">
        <v>79276.19873046875</v>
      </c>
      <c r="AX3652" s="31">
        <v>0</v>
      </c>
      <c r="AY3652" s="31">
        <v>0</v>
      </c>
      <c r="AZ3652" s="31">
        <v>0</v>
      </c>
    </row>
    <row r="3653" spans="1:52" ht="15" customHeight="1">
      <c r="A3653" s="29" t="s">
        <v>5955</v>
      </c>
      <c r="B3653" s="34">
        <v>31098</v>
      </c>
      <c r="C3653" s="28">
        <v>55</v>
      </c>
      <c r="D3653" s="28">
        <v>22.5</v>
      </c>
      <c r="E3653" s="28">
        <v>22.5</v>
      </c>
      <c r="F3653" s="29" t="s">
        <v>220</v>
      </c>
      <c r="G3653" s="29" t="s">
        <v>5948</v>
      </c>
      <c r="H3653" s="28">
        <v>760</v>
      </c>
      <c r="I3653" s="29" t="s">
        <v>5805</v>
      </c>
      <c r="J3653" s="33" t="s">
        <v>5953</v>
      </c>
      <c r="K3653" s="29" t="s">
        <v>178</v>
      </c>
      <c r="L3653" s="29" t="s">
        <v>5952</v>
      </c>
      <c r="M3653" s="29" t="s">
        <v>5951</v>
      </c>
      <c r="N3653" s="28">
        <v>473159</v>
      </c>
      <c r="O3653" s="28">
        <v>6199575</v>
      </c>
      <c r="P3653" s="29" t="s">
        <v>5950</v>
      </c>
      <c r="Q3653" s="32" t="s">
        <v>368</v>
      </c>
      <c r="R3653" s="19"/>
      <c r="S3653" s="19"/>
      <c r="T3653" s="19"/>
      <c r="U3653" s="19"/>
      <c r="V3653" s="19"/>
      <c r="W3653" s="19"/>
      <c r="X3653" s="19"/>
      <c r="Y3653" s="19"/>
      <c r="Z3653" s="31">
        <v>47850</v>
      </c>
      <c r="AA3653" s="31">
        <v>58850</v>
      </c>
      <c r="AB3653" s="31">
        <v>51950</v>
      </c>
      <c r="AC3653" s="31">
        <v>56870</v>
      </c>
      <c r="AD3653" s="31">
        <v>59650</v>
      </c>
      <c r="AE3653" s="31">
        <v>60800</v>
      </c>
      <c r="AF3653" s="31">
        <v>55950</v>
      </c>
      <c r="AG3653" s="31">
        <v>73110</v>
      </c>
      <c r="AH3653" s="31">
        <v>70660</v>
      </c>
      <c r="AI3653" s="31">
        <v>78810</v>
      </c>
      <c r="AJ3653" s="31">
        <v>73600</v>
      </c>
      <c r="AK3653" s="31">
        <v>62710</v>
      </c>
      <c r="AL3653" s="31">
        <v>73430</v>
      </c>
      <c r="AM3653" s="31">
        <v>60430</v>
      </c>
      <c r="AN3653" s="31">
        <v>57670</v>
      </c>
      <c r="AO3653" s="31">
        <v>66852</v>
      </c>
      <c r="AP3653" s="31">
        <v>59066</v>
      </c>
      <c r="AQ3653" s="31">
        <v>66497</v>
      </c>
      <c r="AR3653" s="31">
        <v>53805</v>
      </c>
      <c r="AS3653" s="31">
        <v>61999</v>
      </c>
      <c r="AT3653" s="31">
        <v>59203</v>
      </c>
      <c r="AU3653" s="31">
        <v>58960</v>
      </c>
      <c r="AV3653" s="31">
        <v>72514</v>
      </c>
      <c r="AW3653" s="31">
        <v>70997</v>
      </c>
      <c r="AX3653" s="31">
        <v>6153</v>
      </c>
      <c r="AY3653" s="31">
        <v>4093</v>
      </c>
      <c r="AZ3653" s="31">
        <v>10246</v>
      </c>
    </row>
    <row r="3654" spans="1:52" ht="15" customHeight="1">
      <c r="A3654" s="29" t="s">
        <v>5949</v>
      </c>
      <c r="B3654" s="34">
        <v>32665</v>
      </c>
      <c r="C3654" s="28">
        <v>160</v>
      </c>
      <c r="D3654" s="28">
        <v>23.2</v>
      </c>
      <c r="E3654" s="28">
        <v>30.3</v>
      </c>
      <c r="F3654" s="29" t="s">
        <v>2069</v>
      </c>
      <c r="G3654" s="29" t="s">
        <v>5940</v>
      </c>
      <c r="H3654" s="28">
        <v>760</v>
      </c>
      <c r="I3654" s="29" t="s">
        <v>5805</v>
      </c>
      <c r="J3654" s="33" t="s">
        <v>5947</v>
      </c>
      <c r="K3654" s="29" t="s">
        <v>178</v>
      </c>
      <c r="L3654" s="29" t="s">
        <v>5933</v>
      </c>
      <c r="M3654" s="29" t="s">
        <v>355</v>
      </c>
      <c r="N3654" s="28">
        <v>466019</v>
      </c>
      <c r="O3654" s="28">
        <v>6200165</v>
      </c>
      <c r="P3654" s="29" t="s">
        <v>5942</v>
      </c>
      <c r="Q3654" s="32" t="s">
        <v>207</v>
      </c>
      <c r="R3654" s="19"/>
      <c r="S3654" s="19"/>
      <c r="T3654" s="19"/>
      <c r="U3654" s="19"/>
      <c r="V3654" s="19"/>
      <c r="W3654" s="19"/>
      <c r="X3654" s="19"/>
      <c r="Y3654" s="19"/>
      <c r="Z3654" s="19"/>
      <c r="AA3654" s="19"/>
      <c r="AB3654" s="19"/>
      <c r="AC3654" s="19"/>
      <c r="AD3654" s="31">
        <v>165886</v>
      </c>
      <c r="AE3654" s="31">
        <v>338160</v>
      </c>
      <c r="AF3654" s="31">
        <v>311120</v>
      </c>
      <c r="AG3654" s="31">
        <v>337833</v>
      </c>
      <c r="AH3654" s="31">
        <v>302186</v>
      </c>
      <c r="AI3654" s="31">
        <v>387766</v>
      </c>
      <c r="AJ3654" s="31">
        <v>316656</v>
      </c>
      <c r="AK3654" s="31">
        <v>288576</v>
      </c>
      <c r="AL3654" s="31">
        <v>310970</v>
      </c>
      <c r="AM3654" s="31">
        <v>314280</v>
      </c>
      <c r="AN3654" s="31">
        <v>291733</v>
      </c>
      <c r="AO3654" s="31">
        <v>292103</v>
      </c>
      <c r="AP3654" s="31">
        <v>252536.0029296875</v>
      </c>
      <c r="AQ3654" s="31">
        <v>273330.00390625</v>
      </c>
      <c r="AR3654" s="31">
        <v>240493.3349609375</v>
      </c>
      <c r="AS3654" s="31">
        <v>186883.3310546875</v>
      </c>
      <c r="AT3654" s="31">
        <v>83393.3330078125</v>
      </c>
      <c r="AU3654" s="31">
        <v>81100</v>
      </c>
      <c r="AV3654" s="31">
        <v>310286.6708984375</v>
      </c>
      <c r="AW3654" s="31">
        <v>266089.9990234375</v>
      </c>
      <c r="AX3654" s="31">
        <v>18293.33203125</v>
      </c>
      <c r="AY3654" s="31">
        <v>13565.3330078125</v>
      </c>
      <c r="AZ3654" s="31">
        <v>31858.6650390625</v>
      </c>
    </row>
    <row r="3655" spans="1:52" ht="15" customHeight="1">
      <c r="A3655" s="29" t="s">
        <v>5946</v>
      </c>
      <c r="B3655" s="34">
        <v>32665</v>
      </c>
      <c r="C3655" s="28">
        <v>160</v>
      </c>
      <c r="D3655" s="28">
        <v>23.2</v>
      </c>
      <c r="E3655" s="28">
        <v>30.3</v>
      </c>
      <c r="F3655" s="29" t="s">
        <v>2069</v>
      </c>
      <c r="G3655" s="29" t="s">
        <v>5940</v>
      </c>
      <c r="H3655" s="28">
        <v>760</v>
      </c>
      <c r="I3655" s="29" t="s">
        <v>5805</v>
      </c>
      <c r="J3655" s="33" t="s">
        <v>5945</v>
      </c>
      <c r="K3655" s="29" t="s">
        <v>178</v>
      </c>
      <c r="L3655" s="29" t="s">
        <v>5933</v>
      </c>
      <c r="M3655" s="29" t="s">
        <v>355</v>
      </c>
      <c r="N3655" s="28">
        <v>466098</v>
      </c>
      <c r="O3655" s="28">
        <v>6200087</v>
      </c>
      <c r="P3655" s="29" t="s">
        <v>5942</v>
      </c>
      <c r="Q3655" s="32" t="s">
        <v>207</v>
      </c>
      <c r="R3655" s="19"/>
      <c r="S3655" s="19"/>
      <c r="T3655" s="19"/>
      <c r="U3655" s="19"/>
      <c r="V3655" s="19"/>
      <c r="W3655" s="19"/>
      <c r="X3655" s="19"/>
      <c r="Y3655" s="19"/>
      <c r="Z3655" s="19"/>
      <c r="AA3655" s="19"/>
      <c r="AB3655" s="19"/>
      <c r="AC3655" s="19"/>
      <c r="AD3655" s="31">
        <v>165887</v>
      </c>
      <c r="AE3655" s="31">
        <v>338160</v>
      </c>
      <c r="AF3655" s="31">
        <v>311120</v>
      </c>
      <c r="AG3655" s="31">
        <v>337833</v>
      </c>
      <c r="AH3655" s="31">
        <v>302187</v>
      </c>
      <c r="AI3655" s="31">
        <v>387766</v>
      </c>
      <c r="AJ3655" s="31">
        <v>316657</v>
      </c>
      <c r="AK3655" s="31">
        <v>288577</v>
      </c>
      <c r="AL3655" s="31">
        <v>310970</v>
      </c>
      <c r="AM3655" s="31">
        <v>314280</v>
      </c>
      <c r="AN3655" s="31">
        <v>291734</v>
      </c>
      <c r="AO3655" s="31">
        <v>292103</v>
      </c>
      <c r="AP3655" s="31">
        <v>252536.0029296875</v>
      </c>
      <c r="AQ3655" s="31">
        <v>273330.00390625</v>
      </c>
      <c r="AR3655" s="31">
        <v>240493.3349609375</v>
      </c>
      <c r="AS3655" s="31">
        <v>186883.3310546875</v>
      </c>
      <c r="AT3655" s="31">
        <v>83393.3330078125</v>
      </c>
      <c r="AU3655" s="31">
        <v>81100</v>
      </c>
      <c r="AV3655" s="31">
        <v>310286.6708984375</v>
      </c>
      <c r="AW3655" s="31">
        <v>266089.9990234375</v>
      </c>
      <c r="AX3655" s="31">
        <v>18293.33203125</v>
      </c>
      <c r="AY3655" s="31">
        <v>13565.3330078125</v>
      </c>
      <c r="AZ3655" s="31">
        <v>31858.6650390625</v>
      </c>
    </row>
    <row r="3656" spans="1:52" ht="15" customHeight="1">
      <c r="A3656" s="29" t="s">
        <v>5944</v>
      </c>
      <c r="B3656" s="34">
        <v>32665</v>
      </c>
      <c r="C3656" s="28">
        <v>160</v>
      </c>
      <c r="D3656" s="28">
        <v>23.2</v>
      </c>
      <c r="E3656" s="28">
        <v>30.3</v>
      </c>
      <c r="F3656" s="29" t="s">
        <v>2069</v>
      </c>
      <c r="G3656" s="29" t="s">
        <v>5940</v>
      </c>
      <c r="H3656" s="28">
        <v>760</v>
      </c>
      <c r="I3656" s="29" t="s">
        <v>5805</v>
      </c>
      <c r="J3656" s="33" t="s">
        <v>5943</v>
      </c>
      <c r="K3656" s="29" t="s">
        <v>178</v>
      </c>
      <c r="L3656" s="29" t="s">
        <v>5933</v>
      </c>
      <c r="M3656" s="29" t="s">
        <v>355</v>
      </c>
      <c r="N3656" s="28">
        <v>465996</v>
      </c>
      <c r="O3656" s="28">
        <v>6200014</v>
      </c>
      <c r="P3656" s="29" t="s">
        <v>5942</v>
      </c>
      <c r="Q3656" s="32" t="s">
        <v>207</v>
      </c>
      <c r="R3656" s="19"/>
      <c r="S3656" s="19"/>
      <c r="T3656" s="19"/>
      <c r="U3656" s="19"/>
      <c r="V3656" s="19"/>
      <c r="W3656" s="19"/>
      <c r="X3656" s="19"/>
      <c r="Y3656" s="19"/>
      <c r="Z3656" s="19"/>
      <c r="AA3656" s="19"/>
      <c r="AB3656" s="19"/>
      <c r="AC3656" s="19"/>
      <c r="AD3656" s="31">
        <v>165887</v>
      </c>
      <c r="AE3656" s="31">
        <v>338160</v>
      </c>
      <c r="AF3656" s="31">
        <v>311120</v>
      </c>
      <c r="AG3656" s="31">
        <v>337834</v>
      </c>
      <c r="AH3656" s="31">
        <v>302187</v>
      </c>
      <c r="AI3656" s="31">
        <v>387767</v>
      </c>
      <c r="AJ3656" s="31">
        <v>316657</v>
      </c>
      <c r="AK3656" s="31">
        <v>288577</v>
      </c>
      <c r="AL3656" s="31">
        <v>310970</v>
      </c>
      <c r="AM3656" s="31">
        <v>314280</v>
      </c>
      <c r="AN3656" s="31">
        <v>291734</v>
      </c>
      <c r="AO3656" s="31">
        <v>292104</v>
      </c>
      <c r="AP3656" s="31">
        <v>252538.0029296875</v>
      </c>
      <c r="AQ3656" s="31">
        <v>273330.00390625</v>
      </c>
      <c r="AR3656" s="31">
        <v>240493.3349609375</v>
      </c>
      <c r="AS3656" s="31">
        <v>186883.3310546875</v>
      </c>
      <c r="AT3656" s="31">
        <v>83393.3330078125</v>
      </c>
      <c r="AU3656" s="31">
        <v>81100</v>
      </c>
      <c r="AV3656" s="31">
        <v>310286.6708984375</v>
      </c>
      <c r="AW3656" s="31">
        <v>266089.9990234375</v>
      </c>
      <c r="AX3656" s="31">
        <v>18293.33203125</v>
      </c>
      <c r="AY3656" s="31">
        <v>13565.3330078125</v>
      </c>
      <c r="AZ3656" s="31">
        <v>31858.6650390625</v>
      </c>
    </row>
    <row r="3657" spans="1:52" ht="15" customHeight="1">
      <c r="A3657" s="29" t="s">
        <v>5941</v>
      </c>
      <c r="B3657" s="34">
        <v>34089</v>
      </c>
      <c r="C3657" s="28">
        <v>250</v>
      </c>
      <c r="D3657" s="28">
        <v>28.7</v>
      </c>
      <c r="E3657" s="28">
        <v>30</v>
      </c>
      <c r="F3657" s="29" t="s">
        <v>462</v>
      </c>
      <c r="G3657" s="29" t="s">
        <v>5937</v>
      </c>
      <c r="H3657" s="28">
        <v>760</v>
      </c>
      <c r="I3657" s="29" t="s">
        <v>5805</v>
      </c>
      <c r="J3657" s="33" t="s">
        <v>5939</v>
      </c>
      <c r="K3657" s="29" t="s">
        <v>178</v>
      </c>
      <c r="L3657" s="29" t="s">
        <v>5933</v>
      </c>
      <c r="M3657" s="29" t="s">
        <v>5932</v>
      </c>
      <c r="N3657" s="28">
        <v>465169</v>
      </c>
      <c r="O3657" s="28">
        <v>6199793</v>
      </c>
      <c r="P3657" s="29" t="s">
        <v>5931</v>
      </c>
      <c r="Q3657" s="32" t="s">
        <v>174</v>
      </c>
      <c r="R3657" s="19"/>
      <c r="S3657" s="19"/>
      <c r="T3657" s="19"/>
      <c r="U3657" s="19"/>
      <c r="V3657" s="19"/>
      <c r="W3657" s="19"/>
      <c r="X3657" s="19"/>
      <c r="Y3657" s="19"/>
      <c r="Z3657" s="19"/>
      <c r="AA3657" s="19"/>
      <c r="AB3657" s="19"/>
      <c r="AC3657" s="19"/>
      <c r="AD3657" s="19"/>
      <c r="AE3657" s="19"/>
      <c r="AF3657" s="19"/>
      <c r="AG3657" s="19"/>
      <c r="AH3657" s="31">
        <v>256000</v>
      </c>
      <c r="AI3657" s="31">
        <v>493157</v>
      </c>
      <c r="AJ3657" s="31">
        <v>444973</v>
      </c>
      <c r="AK3657" s="31">
        <v>400256</v>
      </c>
      <c r="AL3657" s="31">
        <v>449133</v>
      </c>
      <c r="AM3657" s="31">
        <v>479516</v>
      </c>
      <c r="AN3657" s="31">
        <v>416711</v>
      </c>
      <c r="AO3657" s="31">
        <v>475594</v>
      </c>
      <c r="AP3657" s="31">
        <v>363925.6640625</v>
      </c>
      <c r="AQ3657" s="31">
        <v>404176.6689453125</v>
      </c>
      <c r="AR3657" s="31">
        <v>343150.00390625</v>
      </c>
      <c r="AS3657" s="31">
        <v>394280.00390625</v>
      </c>
      <c r="AT3657" s="31">
        <v>361043.3349609375</v>
      </c>
      <c r="AU3657" s="31">
        <v>357143.3359375</v>
      </c>
      <c r="AV3657" s="31">
        <v>444613.671875</v>
      </c>
      <c r="AW3657" s="31">
        <v>395470.6689453125</v>
      </c>
      <c r="AX3657" s="31">
        <v>35061.66796875</v>
      </c>
      <c r="AY3657" s="31">
        <v>21246.66796875</v>
      </c>
      <c r="AZ3657" s="31">
        <v>56308.3359375</v>
      </c>
    </row>
    <row r="3658" spans="1:52" ht="15" customHeight="1">
      <c r="A3658" s="29" t="s">
        <v>5938</v>
      </c>
      <c r="B3658" s="34">
        <v>34089</v>
      </c>
      <c r="C3658" s="28">
        <v>250</v>
      </c>
      <c r="D3658" s="28">
        <v>28.7</v>
      </c>
      <c r="E3658" s="28">
        <v>30</v>
      </c>
      <c r="F3658" s="29" t="s">
        <v>462</v>
      </c>
      <c r="G3658" s="29" t="s">
        <v>5929</v>
      </c>
      <c r="H3658" s="28">
        <v>760</v>
      </c>
      <c r="I3658" s="29" t="s">
        <v>5805</v>
      </c>
      <c r="J3658" s="33" t="s">
        <v>5936</v>
      </c>
      <c r="K3658" s="29" t="s">
        <v>178</v>
      </c>
      <c r="L3658" s="29" t="s">
        <v>5933</v>
      </c>
      <c r="M3658" s="29" t="s">
        <v>5932</v>
      </c>
      <c r="N3658" s="28">
        <v>465376</v>
      </c>
      <c r="O3658" s="28">
        <v>6199637</v>
      </c>
      <c r="P3658" s="29" t="s">
        <v>5931</v>
      </c>
      <c r="Q3658" s="32" t="s">
        <v>174</v>
      </c>
      <c r="R3658" s="19"/>
      <c r="S3658" s="19"/>
      <c r="T3658" s="19"/>
      <c r="U3658" s="19"/>
      <c r="V3658" s="19"/>
      <c r="W3658" s="19"/>
      <c r="X3658" s="19"/>
      <c r="Y3658" s="19"/>
      <c r="Z3658" s="19"/>
      <c r="AA3658" s="19"/>
      <c r="AB3658" s="19"/>
      <c r="AC3658" s="19"/>
      <c r="AD3658" s="19"/>
      <c r="AE3658" s="19"/>
      <c r="AF3658" s="19"/>
      <c r="AG3658" s="19"/>
      <c r="AH3658" s="31">
        <v>256000</v>
      </c>
      <c r="AI3658" s="31">
        <v>493157</v>
      </c>
      <c r="AJ3658" s="31">
        <v>444973</v>
      </c>
      <c r="AK3658" s="31">
        <v>400257</v>
      </c>
      <c r="AL3658" s="31">
        <v>449133</v>
      </c>
      <c r="AM3658" s="31">
        <v>479517</v>
      </c>
      <c r="AN3658" s="31">
        <v>416711</v>
      </c>
      <c r="AO3658" s="31">
        <v>475594</v>
      </c>
      <c r="AP3658" s="31">
        <v>363926.6640625</v>
      </c>
      <c r="AQ3658" s="31">
        <v>404176.6689453125</v>
      </c>
      <c r="AR3658" s="31">
        <v>343150.00390625</v>
      </c>
      <c r="AS3658" s="31">
        <v>394280.00390625</v>
      </c>
      <c r="AT3658" s="31">
        <v>361043.3349609375</v>
      </c>
      <c r="AU3658" s="31">
        <v>357143.3359375</v>
      </c>
      <c r="AV3658" s="31">
        <v>444613.671875</v>
      </c>
      <c r="AW3658" s="31">
        <v>395470.6689453125</v>
      </c>
      <c r="AX3658" s="31">
        <v>35061.66796875</v>
      </c>
      <c r="AY3658" s="31">
        <v>21246.66796875</v>
      </c>
      <c r="AZ3658" s="31">
        <v>56308.3359375</v>
      </c>
    </row>
    <row r="3659" spans="1:52" ht="15" customHeight="1">
      <c r="A3659" s="29" t="s">
        <v>5935</v>
      </c>
      <c r="B3659" s="34">
        <v>34089</v>
      </c>
      <c r="C3659" s="28">
        <v>250</v>
      </c>
      <c r="D3659" s="28">
        <v>28.7</v>
      </c>
      <c r="E3659" s="28">
        <v>30</v>
      </c>
      <c r="F3659" s="29" t="s">
        <v>462</v>
      </c>
      <c r="G3659" s="29" t="s">
        <v>5929</v>
      </c>
      <c r="H3659" s="28">
        <v>760</v>
      </c>
      <c r="I3659" s="29" t="s">
        <v>5805</v>
      </c>
      <c r="J3659" s="33" t="s">
        <v>5934</v>
      </c>
      <c r="K3659" s="29" t="s">
        <v>178</v>
      </c>
      <c r="L3659" s="29" t="s">
        <v>5933</v>
      </c>
      <c r="M3659" s="29" t="s">
        <v>5932</v>
      </c>
      <c r="N3659" s="28">
        <v>465324</v>
      </c>
      <c r="O3659" s="28">
        <v>6199453</v>
      </c>
      <c r="P3659" s="29" t="s">
        <v>5931</v>
      </c>
      <c r="Q3659" s="32" t="s">
        <v>174</v>
      </c>
      <c r="R3659" s="19"/>
      <c r="S3659" s="19"/>
      <c r="T3659" s="19"/>
      <c r="U3659" s="19"/>
      <c r="V3659" s="19"/>
      <c r="W3659" s="19"/>
      <c r="X3659" s="19"/>
      <c r="Y3659" s="19"/>
      <c r="Z3659" s="19"/>
      <c r="AA3659" s="19"/>
      <c r="AB3659" s="19"/>
      <c r="AC3659" s="19"/>
      <c r="AD3659" s="19"/>
      <c r="AE3659" s="19"/>
      <c r="AF3659" s="19"/>
      <c r="AG3659" s="19"/>
      <c r="AH3659" s="31">
        <v>256000</v>
      </c>
      <c r="AI3659" s="31">
        <v>493157</v>
      </c>
      <c r="AJ3659" s="31">
        <v>444974</v>
      </c>
      <c r="AK3659" s="31">
        <v>400257</v>
      </c>
      <c r="AL3659" s="31">
        <v>449134</v>
      </c>
      <c r="AM3659" s="31">
        <v>479517</v>
      </c>
      <c r="AN3659" s="31">
        <v>416711</v>
      </c>
      <c r="AO3659" s="31">
        <v>475594</v>
      </c>
      <c r="AP3659" s="31">
        <v>363927.6640625</v>
      </c>
      <c r="AQ3659" s="31">
        <v>404176.6689453125</v>
      </c>
      <c r="AR3659" s="31">
        <v>343150.00390625</v>
      </c>
      <c r="AS3659" s="31">
        <v>394280.00390625</v>
      </c>
      <c r="AT3659" s="31">
        <v>361043.3349609375</v>
      </c>
      <c r="AU3659" s="31">
        <v>357143.3359375</v>
      </c>
      <c r="AV3659" s="31">
        <v>444613.671875</v>
      </c>
      <c r="AW3659" s="31">
        <v>395470.6689453125</v>
      </c>
      <c r="AX3659" s="31">
        <v>35061.66796875</v>
      </c>
      <c r="AY3659" s="31">
        <v>21246.66796875</v>
      </c>
      <c r="AZ3659" s="31">
        <v>56308.3359375</v>
      </c>
    </row>
    <row r="3660" spans="1:52" ht="15" customHeight="1">
      <c r="A3660" s="29" t="s">
        <v>5930</v>
      </c>
      <c r="B3660" s="34">
        <v>32478</v>
      </c>
      <c r="C3660" s="28">
        <v>225</v>
      </c>
      <c r="D3660" s="28">
        <v>27</v>
      </c>
      <c r="E3660" s="28">
        <v>31.5</v>
      </c>
      <c r="F3660" s="29" t="s">
        <v>242</v>
      </c>
      <c r="G3660" s="29" t="s">
        <v>2037</v>
      </c>
      <c r="H3660" s="28">
        <v>760</v>
      </c>
      <c r="I3660" s="29" t="s">
        <v>5805</v>
      </c>
      <c r="J3660" s="33" t="s">
        <v>5928</v>
      </c>
      <c r="K3660" s="29" t="s">
        <v>178</v>
      </c>
      <c r="L3660" s="29" t="s">
        <v>5927</v>
      </c>
      <c r="M3660" s="29" t="s">
        <v>1106</v>
      </c>
      <c r="N3660" s="28">
        <v>457595.5</v>
      </c>
      <c r="O3660" s="28">
        <v>6209032</v>
      </c>
      <c r="P3660" s="29" t="s">
        <v>5926</v>
      </c>
      <c r="Q3660" s="32" t="s">
        <v>919</v>
      </c>
      <c r="R3660" s="19"/>
      <c r="S3660" s="19"/>
      <c r="T3660" s="19"/>
      <c r="U3660" s="19"/>
      <c r="V3660" s="19"/>
      <c r="W3660" s="19"/>
      <c r="X3660" s="19"/>
      <c r="Y3660" s="19"/>
      <c r="Z3660" s="19"/>
      <c r="AA3660" s="19"/>
      <c r="AB3660" s="19"/>
      <c r="AC3660" s="31">
        <v>120634</v>
      </c>
      <c r="AD3660" s="31">
        <v>262637</v>
      </c>
      <c r="AE3660" s="31">
        <v>333714</v>
      </c>
      <c r="AF3660" s="31">
        <v>349849</v>
      </c>
      <c r="AG3660" s="31">
        <v>350291</v>
      </c>
      <c r="AH3660" s="31">
        <v>355302</v>
      </c>
      <c r="AI3660" s="31">
        <v>371591</v>
      </c>
      <c r="AJ3660" s="31">
        <v>325092</v>
      </c>
      <c r="AK3660" s="31">
        <v>301198</v>
      </c>
      <c r="AL3660" s="31">
        <v>327256</v>
      </c>
      <c r="AM3660" s="31">
        <v>359315</v>
      </c>
      <c r="AN3660" s="31">
        <v>319260</v>
      </c>
      <c r="AO3660" s="31">
        <v>348485</v>
      </c>
      <c r="AP3660" s="31">
        <v>271566.6142578125</v>
      </c>
      <c r="AQ3660" s="31">
        <v>289060.4921875</v>
      </c>
      <c r="AR3660" s="31">
        <v>387308.666015625</v>
      </c>
      <c r="AS3660" s="31">
        <v>454079.666015625</v>
      </c>
      <c r="AT3660" s="31">
        <v>423700.6416015625</v>
      </c>
      <c r="AU3660" s="31">
        <v>422435.59765625</v>
      </c>
      <c r="AV3660" s="31">
        <v>501813.953125</v>
      </c>
      <c r="AW3660" s="31">
        <v>493034.615234375</v>
      </c>
      <c r="AX3660" s="31">
        <v>40378.70703125</v>
      </c>
      <c r="AY3660" s="31">
        <v>25685.705078125</v>
      </c>
      <c r="AZ3660" s="31">
        <v>66064.412109375</v>
      </c>
    </row>
    <row r="3661" spans="1:52" ht="15" customHeight="1">
      <c r="A3661" s="29" t="s">
        <v>5925</v>
      </c>
      <c r="B3661" s="34">
        <v>37257</v>
      </c>
      <c r="C3661" s="28">
        <v>30</v>
      </c>
      <c r="D3661" s="28">
        <v>15.5</v>
      </c>
      <c r="E3661" s="28">
        <v>18</v>
      </c>
      <c r="F3661" s="29" t="s">
        <v>220</v>
      </c>
      <c r="G3661" s="29" t="s">
        <v>5920</v>
      </c>
      <c r="H3661" s="28">
        <v>760</v>
      </c>
      <c r="I3661" s="29" t="s">
        <v>5805</v>
      </c>
      <c r="J3661" s="33" t="s">
        <v>5924</v>
      </c>
      <c r="K3661" s="29" t="s">
        <v>178</v>
      </c>
      <c r="L3661" s="29" t="s">
        <v>5923</v>
      </c>
      <c r="M3661" s="29" t="s">
        <v>1587</v>
      </c>
      <c r="N3661" s="28">
        <v>478971.2</v>
      </c>
      <c r="O3661" s="28">
        <v>6215780</v>
      </c>
      <c r="P3661" s="29" t="s">
        <v>5922</v>
      </c>
      <c r="Q3661" s="32" t="s">
        <v>368</v>
      </c>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M3661" s="19"/>
      <c r="AN3661" s="19"/>
      <c r="AO3661" s="19"/>
      <c r="AP3661" s="19"/>
      <c r="AQ3661" s="31">
        <v>119010</v>
      </c>
      <c r="AR3661" s="31">
        <v>37699.000244140625</v>
      </c>
      <c r="AS3661" s="31">
        <v>36793</v>
      </c>
      <c r="AT3661" s="31">
        <v>35061.000366210938</v>
      </c>
      <c r="AU3661" s="31">
        <v>33630.999877929688</v>
      </c>
      <c r="AV3661" s="31">
        <v>40708.000732421875</v>
      </c>
      <c r="AW3661" s="31">
        <v>27837.7236328125</v>
      </c>
      <c r="AX3661" s="31">
        <v>0</v>
      </c>
      <c r="AY3661" s="31">
        <v>0</v>
      </c>
      <c r="AZ3661" s="31">
        <v>0</v>
      </c>
    </row>
    <row r="3662" spans="1:52" ht="15" customHeight="1">
      <c r="A3662" s="29" t="s">
        <v>5921</v>
      </c>
      <c r="B3662" s="34">
        <v>37602</v>
      </c>
      <c r="C3662" s="28">
        <v>1750</v>
      </c>
      <c r="D3662" s="28">
        <v>66</v>
      </c>
      <c r="E3662" s="28">
        <v>67</v>
      </c>
      <c r="F3662" s="29" t="s">
        <v>220</v>
      </c>
      <c r="G3662" s="29" t="s">
        <v>3828</v>
      </c>
      <c r="H3662" s="28">
        <v>760</v>
      </c>
      <c r="I3662" s="29" t="s">
        <v>5805</v>
      </c>
      <c r="J3662" s="33" t="s">
        <v>5919</v>
      </c>
      <c r="K3662" s="29" t="s">
        <v>178</v>
      </c>
      <c r="L3662" s="29" t="s">
        <v>5915</v>
      </c>
      <c r="M3662" s="29" t="s">
        <v>2415</v>
      </c>
      <c r="N3662" s="28">
        <v>461962</v>
      </c>
      <c r="O3662" s="28">
        <v>6216101</v>
      </c>
      <c r="P3662" s="29" t="s">
        <v>5918</v>
      </c>
      <c r="Q3662" s="32" t="s">
        <v>919</v>
      </c>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M3662" s="19"/>
      <c r="AN3662" s="19"/>
      <c r="AO3662" s="19"/>
      <c r="AP3662" s="19"/>
      <c r="AQ3662" s="31">
        <v>206859</v>
      </c>
      <c r="AR3662" s="31">
        <v>3511431</v>
      </c>
      <c r="AS3662" s="31">
        <v>3961982</v>
      </c>
      <c r="AT3662" s="31">
        <v>3957573</v>
      </c>
      <c r="AU3662" s="31">
        <v>3595504</v>
      </c>
      <c r="AV3662" s="31">
        <v>4274228</v>
      </c>
      <c r="AW3662" s="31">
        <v>4199676</v>
      </c>
      <c r="AX3662" s="31">
        <v>366051</v>
      </c>
      <c r="AY3662" s="31">
        <v>245683</v>
      </c>
      <c r="AZ3662" s="31">
        <v>611734</v>
      </c>
    </row>
    <row r="3663" spans="1:52" ht="15" customHeight="1">
      <c r="A3663" s="29" t="s">
        <v>5917</v>
      </c>
      <c r="B3663" s="34">
        <v>37603</v>
      </c>
      <c r="C3663" s="28">
        <v>1750</v>
      </c>
      <c r="D3663" s="28">
        <v>66</v>
      </c>
      <c r="E3663" s="28">
        <v>67</v>
      </c>
      <c r="F3663" s="29" t="s">
        <v>220</v>
      </c>
      <c r="G3663" s="29" t="s">
        <v>3828</v>
      </c>
      <c r="H3663" s="28">
        <v>760</v>
      </c>
      <c r="I3663" s="29" t="s">
        <v>5805</v>
      </c>
      <c r="J3663" s="33" t="s">
        <v>5916</v>
      </c>
      <c r="K3663" s="29" t="s">
        <v>178</v>
      </c>
      <c r="L3663" s="29" t="s">
        <v>5915</v>
      </c>
      <c r="M3663" s="29" t="s">
        <v>2415</v>
      </c>
      <c r="N3663" s="28">
        <v>462023</v>
      </c>
      <c r="O3663" s="28">
        <v>6215813</v>
      </c>
      <c r="P3663" s="29" t="s">
        <v>5914</v>
      </c>
      <c r="Q3663" s="32" t="s">
        <v>919</v>
      </c>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M3663" s="19"/>
      <c r="AN3663" s="19"/>
      <c r="AO3663" s="19"/>
      <c r="AP3663" s="19"/>
      <c r="AQ3663" s="31">
        <v>142621</v>
      </c>
      <c r="AR3663" s="31">
        <v>3402584</v>
      </c>
      <c r="AS3663" s="31">
        <v>3861395</v>
      </c>
      <c r="AT3663" s="31">
        <v>3908290</v>
      </c>
      <c r="AU3663" s="31">
        <v>3610438</v>
      </c>
      <c r="AV3663" s="31">
        <v>4370652</v>
      </c>
      <c r="AW3663" s="31">
        <v>3903044</v>
      </c>
      <c r="AX3663" s="31">
        <v>346632</v>
      </c>
      <c r="AY3663" s="31">
        <v>211420</v>
      </c>
      <c r="AZ3663" s="31">
        <v>558052</v>
      </c>
    </row>
    <row r="3664" spans="1:52" ht="15" customHeight="1">
      <c r="A3664" s="29" t="s">
        <v>5913</v>
      </c>
      <c r="B3664" s="34">
        <v>37602</v>
      </c>
      <c r="C3664" s="28">
        <v>1750</v>
      </c>
      <c r="D3664" s="28">
        <v>66</v>
      </c>
      <c r="E3664" s="28">
        <v>67</v>
      </c>
      <c r="F3664" s="29" t="s">
        <v>220</v>
      </c>
      <c r="G3664" s="29" t="s">
        <v>3828</v>
      </c>
      <c r="H3664" s="28">
        <v>760</v>
      </c>
      <c r="I3664" s="29" t="s">
        <v>5805</v>
      </c>
      <c r="J3664" s="33" t="s">
        <v>5912</v>
      </c>
      <c r="K3664" s="29" t="s">
        <v>178</v>
      </c>
      <c r="L3664" s="29" t="s">
        <v>5911</v>
      </c>
      <c r="M3664" s="29" t="s">
        <v>5910</v>
      </c>
      <c r="N3664" s="28">
        <v>461743</v>
      </c>
      <c r="O3664" s="28">
        <v>6215904</v>
      </c>
      <c r="P3664" s="29" t="s">
        <v>5909</v>
      </c>
      <c r="Q3664" s="32" t="s">
        <v>919</v>
      </c>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M3664" s="19"/>
      <c r="AN3664" s="19"/>
      <c r="AO3664" s="19"/>
      <c r="AP3664" s="19"/>
      <c r="AQ3664" s="31">
        <v>91837</v>
      </c>
      <c r="AR3664" s="31">
        <v>3437681</v>
      </c>
      <c r="AS3664" s="31">
        <v>3863634</v>
      </c>
      <c r="AT3664" s="31">
        <v>3903790</v>
      </c>
      <c r="AU3664" s="31">
        <v>3411059</v>
      </c>
      <c r="AV3664" s="31">
        <v>4296497</v>
      </c>
      <c r="AW3664" s="31">
        <v>3892530</v>
      </c>
      <c r="AX3664" s="31">
        <v>345507</v>
      </c>
      <c r="AY3664" s="31">
        <v>211085</v>
      </c>
      <c r="AZ3664" s="31">
        <v>556592</v>
      </c>
    </row>
    <row r="3665" spans="1:52" ht="15" customHeight="1">
      <c r="A3665" s="29" t="s">
        <v>5908</v>
      </c>
      <c r="B3665" s="34">
        <v>37606</v>
      </c>
      <c r="C3665" s="28">
        <v>1500</v>
      </c>
      <c r="D3665" s="28">
        <v>64</v>
      </c>
      <c r="E3665" s="28">
        <v>68</v>
      </c>
      <c r="F3665" s="29" t="s">
        <v>2104</v>
      </c>
      <c r="G3665" s="29" t="s">
        <v>5866</v>
      </c>
      <c r="H3665" s="28">
        <v>760</v>
      </c>
      <c r="I3665" s="29" t="s">
        <v>5805</v>
      </c>
      <c r="J3665" s="33" t="s">
        <v>5907</v>
      </c>
      <c r="K3665" s="29" t="s">
        <v>178</v>
      </c>
      <c r="L3665" s="29" t="s">
        <v>5889</v>
      </c>
      <c r="M3665" s="29" t="s">
        <v>583</v>
      </c>
      <c r="N3665" s="28">
        <v>452542</v>
      </c>
      <c r="O3665" s="28">
        <v>6231318</v>
      </c>
      <c r="P3665" s="29" t="s">
        <v>5868</v>
      </c>
      <c r="Q3665" s="32" t="s">
        <v>919</v>
      </c>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M3665" s="19"/>
      <c r="AN3665" s="19"/>
      <c r="AO3665" s="19"/>
      <c r="AP3665" s="19"/>
      <c r="AQ3665" s="31">
        <v>98477</v>
      </c>
      <c r="AR3665" s="31">
        <v>3250101.984375</v>
      </c>
      <c r="AS3665" s="31">
        <v>3930820.546875</v>
      </c>
      <c r="AT3665" s="31">
        <v>3866881</v>
      </c>
      <c r="AU3665" s="31">
        <v>3471351.40625</v>
      </c>
      <c r="AV3665" s="31">
        <v>3820305.046875</v>
      </c>
      <c r="AW3665" s="31">
        <v>3425746.4453125</v>
      </c>
      <c r="AX3665" s="31">
        <v>327489.65625</v>
      </c>
      <c r="AY3665" s="31">
        <v>203074.890625</v>
      </c>
      <c r="AZ3665" s="31">
        <v>530564.546875</v>
      </c>
    </row>
    <row r="3666" spans="1:52" ht="15" customHeight="1">
      <c r="A3666" s="29" t="s">
        <v>5906</v>
      </c>
      <c r="B3666" s="34">
        <v>37606</v>
      </c>
      <c r="C3666" s="28">
        <v>1500</v>
      </c>
      <c r="D3666" s="28">
        <v>64</v>
      </c>
      <c r="E3666" s="28">
        <v>68</v>
      </c>
      <c r="F3666" s="29" t="s">
        <v>2104</v>
      </c>
      <c r="G3666" s="29" t="s">
        <v>5866</v>
      </c>
      <c r="H3666" s="28">
        <v>760</v>
      </c>
      <c r="I3666" s="29" t="s">
        <v>5805</v>
      </c>
      <c r="J3666" s="33" t="s">
        <v>5905</v>
      </c>
      <c r="K3666" s="29" t="s">
        <v>178</v>
      </c>
      <c r="L3666" s="29" t="s">
        <v>5896</v>
      </c>
      <c r="M3666" s="29" t="s">
        <v>270</v>
      </c>
      <c r="N3666" s="28">
        <v>452732</v>
      </c>
      <c r="O3666" s="28">
        <v>6231588</v>
      </c>
      <c r="P3666" s="29" t="s">
        <v>5868</v>
      </c>
      <c r="Q3666" s="32" t="s">
        <v>919</v>
      </c>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M3666" s="19"/>
      <c r="AN3666" s="19"/>
      <c r="AO3666" s="19"/>
      <c r="AP3666" s="19"/>
      <c r="AQ3666" s="31">
        <v>98477</v>
      </c>
      <c r="AR3666" s="31">
        <v>3250101.984375</v>
      </c>
      <c r="AS3666" s="31">
        <v>3930820.546875</v>
      </c>
      <c r="AT3666" s="31">
        <v>3866881</v>
      </c>
      <c r="AU3666" s="31">
        <v>3471351.40625</v>
      </c>
      <c r="AV3666" s="31">
        <v>3820305.046875</v>
      </c>
      <c r="AW3666" s="31">
        <v>3425746.4453125</v>
      </c>
      <c r="AX3666" s="31">
        <v>327489.65625</v>
      </c>
      <c r="AY3666" s="31">
        <v>203074.890625</v>
      </c>
      <c r="AZ3666" s="31">
        <v>530564.546875</v>
      </c>
    </row>
    <row r="3667" spans="1:52" ht="15" customHeight="1">
      <c r="A3667" s="29" t="s">
        <v>5904</v>
      </c>
      <c r="B3667" s="34">
        <v>37606</v>
      </c>
      <c r="C3667" s="28">
        <v>1500</v>
      </c>
      <c r="D3667" s="28">
        <v>64</v>
      </c>
      <c r="E3667" s="28">
        <v>68</v>
      </c>
      <c r="F3667" s="29" t="s">
        <v>2104</v>
      </c>
      <c r="G3667" s="29" t="s">
        <v>5866</v>
      </c>
      <c r="H3667" s="28">
        <v>760</v>
      </c>
      <c r="I3667" s="29" t="s">
        <v>5805</v>
      </c>
      <c r="J3667" s="33" t="s">
        <v>5903</v>
      </c>
      <c r="K3667" s="29" t="s">
        <v>178</v>
      </c>
      <c r="L3667" s="29" t="s">
        <v>5896</v>
      </c>
      <c r="M3667" s="29" t="s">
        <v>5902</v>
      </c>
      <c r="N3667" s="28">
        <v>452921</v>
      </c>
      <c r="O3667" s="28">
        <v>6231857</v>
      </c>
      <c r="P3667" s="29" t="s">
        <v>5868</v>
      </c>
      <c r="Q3667" s="32" t="s">
        <v>919</v>
      </c>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M3667" s="19"/>
      <c r="AN3667" s="19"/>
      <c r="AO3667" s="19"/>
      <c r="AP3667" s="19"/>
      <c r="AQ3667" s="31">
        <v>98477</v>
      </c>
      <c r="AR3667" s="31">
        <v>3250101.984375</v>
      </c>
      <c r="AS3667" s="31">
        <v>3930820.546875</v>
      </c>
      <c r="AT3667" s="31">
        <v>3866881</v>
      </c>
      <c r="AU3667" s="31">
        <v>3471351.40625</v>
      </c>
      <c r="AV3667" s="31">
        <v>3820305.046875</v>
      </c>
      <c r="AW3667" s="31">
        <v>3425746.4453125</v>
      </c>
      <c r="AX3667" s="31">
        <v>327489.65625</v>
      </c>
      <c r="AY3667" s="31">
        <v>203074.890625</v>
      </c>
      <c r="AZ3667" s="31">
        <v>530564.546875</v>
      </c>
    </row>
    <row r="3668" spans="1:52" ht="15" customHeight="1">
      <c r="A3668" s="29" t="s">
        <v>5901</v>
      </c>
      <c r="B3668" s="34">
        <v>37606</v>
      </c>
      <c r="C3668" s="28">
        <v>1500</v>
      </c>
      <c r="D3668" s="28">
        <v>64</v>
      </c>
      <c r="E3668" s="28">
        <v>68</v>
      </c>
      <c r="F3668" s="29" t="s">
        <v>2104</v>
      </c>
      <c r="G3668" s="29" t="s">
        <v>5866</v>
      </c>
      <c r="H3668" s="28">
        <v>760</v>
      </c>
      <c r="I3668" s="29" t="s">
        <v>5805</v>
      </c>
      <c r="J3668" s="33" t="s">
        <v>5900</v>
      </c>
      <c r="K3668" s="29" t="s">
        <v>178</v>
      </c>
      <c r="L3668" s="29" t="s">
        <v>5896</v>
      </c>
      <c r="M3668" s="29" t="s">
        <v>5899</v>
      </c>
      <c r="N3668" s="28">
        <v>453112</v>
      </c>
      <c r="O3668" s="28">
        <v>6232127</v>
      </c>
      <c r="P3668" s="29" t="s">
        <v>5868</v>
      </c>
      <c r="Q3668" s="32" t="s">
        <v>919</v>
      </c>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M3668" s="19"/>
      <c r="AN3668" s="19"/>
      <c r="AO3668" s="19"/>
      <c r="AP3668" s="19"/>
      <c r="AQ3668" s="31">
        <v>98477</v>
      </c>
      <c r="AR3668" s="31">
        <v>3250101.984375</v>
      </c>
      <c r="AS3668" s="31">
        <v>3930820.546875</v>
      </c>
      <c r="AT3668" s="31">
        <v>3866881</v>
      </c>
      <c r="AU3668" s="31">
        <v>3471351.40625</v>
      </c>
      <c r="AV3668" s="31">
        <v>3820305.046875</v>
      </c>
      <c r="AW3668" s="31">
        <v>3425746.4453125</v>
      </c>
      <c r="AX3668" s="31">
        <v>327489.65625</v>
      </c>
      <c r="AY3668" s="31">
        <v>203074.890625</v>
      </c>
      <c r="AZ3668" s="31">
        <v>530564.546875</v>
      </c>
    </row>
    <row r="3669" spans="1:52" ht="15" customHeight="1">
      <c r="A3669" s="29" t="s">
        <v>5898</v>
      </c>
      <c r="B3669" s="34">
        <v>37603</v>
      </c>
      <c r="C3669" s="28">
        <v>1500</v>
      </c>
      <c r="D3669" s="28">
        <v>64</v>
      </c>
      <c r="E3669" s="28">
        <v>68</v>
      </c>
      <c r="F3669" s="29" t="s">
        <v>2104</v>
      </c>
      <c r="G3669" s="29" t="s">
        <v>5866</v>
      </c>
      <c r="H3669" s="28">
        <v>760</v>
      </c>
      <c r="I3669" s="29" t="s">
        <v>5805</v>
      </c>
      <c r="J3669" s="33" t="s">
        <v>5897</v>
      </c>
      <c r="K3669" s="29" t="s">
        <v>178</v>
      </c>
      <c r="L3669" s="29" t="s">
        <v>5896</v>
      </c>
      <c r="M3669" s="29" t="s">
        <v>5895</v>
      </c>
      <c r="N3669" s="28">
        <v>453301</v>
      </c>
      <c r="O3669" s="28">
        <v>6232397</v>
      </c>
      <c r="P3669" s="29" t="s">
        <v>5894</v>
      </c>
      <c r="Q3669" s="32" t="s">
        <v>919</v>
      </c>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M3669" s="19"/>
      <c r="AN3669" s="19"/>
      <c r="AO3669" s="19"/>
      <c r="AP3669" s="19"/>
      <c r="AQ3669" s="31">
        <v>136215</v>
      </c>
      <c r="AR3669" s="31">
        <v>3402401</v>
      </c>
      <c r="AS3669" s="31">
        <v>3919319</v>
      </c>
      <c r="AT3669" s="31">
        <v>4040310</v>
      </c>
      <c r="AU3669" s="31">
        <v>3496110</v>
      </c>
      <c r="AV3669" s="31">
        <v>4463830</v>
      </c>
      <c r="AW3669" s="31">
        <v>3659972</v>
      </c>
      <c r="AX3669" s="31">
        <v>285906</v>
      </c>
      <c r="AY3669" s="31">
        <v>187016</v>
      </c>
      <c r="AZ3669" s="31">
        <v>472922</v>
      </c>
    </row>
    <row r="3670" spans="1:52" ht="15" customHeight="1">
      <c r="A3670" s="29" t="s">
        <v>5893</v>
      </c>
      <c r="B3670" s="34">
        <v>37606</v>
      </c>
      <c r="C3670" s="28">
        <v>1500</v>
      </c>
      <c r="D3670" s="28">
        <v>64</v>
      </c>
      <c r="E3670" s="28">
        <v>68</v>
      </c>
      <c r="F3670" s="29" t="s">
        <v>2104</v>
      </c>
      <c r="G3670" s="29" t="s">
        <v>5866</v>
      </c>
      <c r="H3670" s="28">
        <v>760</v>
      </c>
      <c r="I3670" s="29" t="s">
        <v>5805</v>
      </c>
      <c r="J3670" s="33" t="s">
        <v>5892</v>
      </c>
      <c r="K3670" s="29" t="s">
        <v>178</v>
      </c>
      <c r="L3670" s="29" t="s">
        <v>5889</v>
      </c>
      <c r="M3670" s="29" t="s">
        <v>2676</v>
      </c>
      <c r="N3670" s="28">
        <v>452764</v>
      </c>
      <c r="O3670" s="28">
        <v>6231000</v>
      </c>
      <c r="P3670" s="29" t="s">
        <v>5868</v>
      </c>
      <c r="Q3670" s="32" t="s">
        <v>919</v>
      </c>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M3670" s="19"/>
      <c r="AN3670" s="19"/>
      <c r="AO3670" s="19"/>
      <c r="AP3670" s="19"/>
      <c r="AQ3670" s="31">
        <v>98477</v>
      </c>
      <c r="AR3670" s="31">
        <v>3250101.984375</v>
      </c>
      <c r="AS3670" s="31">
        <v>3930820.546875</v>
      </c>
      <c r="AT3670" s="31">
        <v>3866881</v>
      </c>
      <c r="AU3670" s="31">
        <v>3471351.40625</v>
      </c>
      <c r="AV3670" s="31">
        <v>3820305.046875</v>
      </c>
      <c r="AW3670" s="31">
        <v>3425746.4453125</v>
      </c>
      <c r="AX3670" s="31">
        <v>327489.65625</v>
      </c>
      <c r="AY3670" s="31">
        <v>203074.890625</v>
      </c>
      <c r="AZ3670" s="31">
        <v>530564.546875</v>
      </c>
    </row>
    <row r="3671" spans="1:52" ht="15" customHeight="1">
      <c r="A3671" s="29" t="s">
        <v>5891</v>
      </c>
      <c r="B3671" s="34">
        <v>37606</v>
      </c>
      <c r="C3671" s="28">
        <v>1500</v>
      </c>
      <c r="D3671" s="28">
        <v>64</v>
      </c>
      <c r="E3671" s="28">
        <v>68</v>
      </c>
      <c r="F3671" s="29" t="s">
        <v>2104</v>
      </c>
      <c r="G3671" s="29" t="s">
        <v>5866</v>
      </c>
      <c r="H3671" s="28">
        <v>760</v>
      </c>
      <c r="I3671" s="29" t="s">
        <v>5805</v>
      </c>
      <c r="J3671" s="33" t="s">
        <v>5890</v>
      </c>
      <c r="K3671" s="29" t="s">
        <v>178</v>
      </c>
      <c r="L3671" s="29" t="s">
        <v>5889</v>
      </c>
      <c r="M3671" s="29" t="s">
        <v>3991</v>
      </c>
      <c r="N3671" s="28">
        <v>452960</v>
      </c>
      <c r="O3671" s="28">
        <v>6231278</v>
      </c>
      <c r="P3671" s="29" t="s">
        <v>5868</v>
      </c>
      <c r="Q3671" s="32" t="s">
        <v>919</v>
      </c>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M3671" s="19"/>
      <c r="AN3671" s="19"/>
      <c r="AO3671" s="19"/>
      <c r="AP3671" s="19"/>
      <c r="AQ3671" s="31">
        <v>98477</v>
      </c>
      <c r="AR3671" s="31">
        <v>3250101.984375</v>
      </c>
      <c r="AS3671" s="31">
        <v>3930820.546875</v>
      </c>
      <c r="AT3671" s="31">
        <v>3866881</v>
      </c>
      <c r="AU3671" s="31">
        <v>3471351.40625</v>
      </c>
      <c r="AV3671" s="31">
        <v>3820305.046875</v>
      </c>
      <c r="AW3671" s="31">
        <v>3425746.4453125</v>
      </c>
      <c r="AX3671" s="31">
        <v>327489.65625</v>
      </c>
      <c r="AY3671" s="31">
        <v>203074.890625</v>
      </c>
      <c r="AZ3671" s="31">
        <v>530564.546875</v>
      </c>
    </row>
    <row r="3672" spans="1:52" ht="15" customHeight="1">
      <c r="A3672" s="29" t="s">
        <v>5888</v>
      </c>
      <c r="B3672" s="34">
        <v>37545</v>
      </c>
      <c r="C3672" s="28">
        <v>900</v>
      </c>
      <c r="D3672" s="28">
        <v>52</v>
      </c>
      <c r="E3672" s="28">
        <v>49</v>
      </c>
      <c r="F3672" s="29" t="s">
        <v>3807</v>
      </c>
      <c r="G3672" s="29" t="s">
        <v>5883</v>
      </c>
      <c r="H3672" s="28">
        <v>760</v>
      </c>
      <c r="I3672" s="29" t="s">
        <v>5805</v>
      </c>
      <c r="J3672" s="33" t="s">
        <v>5887</v>
      </c>
      <c r="K3672" s="29" t="s">
        <v>178</v>
      </c>
      <c r="L3672" s="29" t="s">
        <v>5881</v>
      </c>
      <c r="M3672" s="29" t="s">
        <v>5886</v>
      </c>
      <c r="N3672" s="28">
        <v>486025</v>
      </c>
      <c r="O3672" s="28">
        <v>6210833</v>
      </c>
      <c r="P3672" s="29" t="s">
        <v>5885</v>
      </c>
      <c r="Q3672" s="32" t="s">
        <v>174</v>
      </c>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M3672" s="19"/>
      <c r="AN3672" s="19"/>
      <c r="AO3672" s="19"/>
      <c r="AP3672" s="19"/>
      <c r="AQ3672" s="31">
        <v>340438</v>
      </c>
      <c r="AR3672" s="31">
        <v>1467889</v>
      </c>
      <c r="AS3672" s="31">
        <v>1589457</v>
      </c>
      <c r="AT3672" s="31">
        <v>1580704</v>
      </c>
      <c r="AU3672" s="31">
        <v>1382568</v>
      </c>
      <c r="AV3672" s="31">
        <v>1765226</v>
      </c>
      <c r="AW3672" s="31">
        <v>1557026</v>
      </c>
      <c r="AX3672" s="31">
        <v>133566</v>
      </c>
      <c r="AY3672" s="31">
        <v>93670</v>
      </c>
      <c r="AZ3672" s="31">
        <v>227236</v>
      </c>
    </row>
    <row r="3673" spans="1:52" ht="15" customHeight="1">
      <c r="A3673" s="29" t="s">
        <v>5884</v>
      </c>
      <c r="B3673" s="34">
        <v>37539</v>
      </c>
      <c r="C3673" s="28">
        <v>900</v>
      </c>
      <c r="D3673" s="28">
        <v>52</v>
      </c>
      <c r="E3673" s="28">
        <v>49</v>
      </c>
      <c r="F3673" s="29" t="s">
        <v>3807</v>
      </c>
      <c r="G3673" s="29" t="s">
        <v>5877</v>
      </c>
      <c r="H3673" s="28">
        <v>760</v>
      </c>
      <c r="I3673" s="29" t="s">
        <v>5805</v>
      </c>
      <c r="J3673" s="33" t="s">
        <v>5882</v>
      </c>
      <c r="K3673" s="29" t="s">
        <v>178</v>
      </c>
      <c r="L3673" s="29" t="s">
        <v>5881</v>
      </c>
      <c r="M3673" s="29" t="s">
        <v>5880</v>
      </c>
      <c r="N3673" s="28">
        <v>485730</v>
      </c>
      <c r="O3673" s="28">
        <v>6211177</v>
      </c>
      <c r="P3673" s="29" t="s">
        <v>5879</v>
      </c>
      <c r="Q3673" s="32" t="s">
        <v>174</v>
      </c>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M3673" s="19"/>
      <c r="AN3673" s="19"/>
      <c r="AO3673" s="19"/>
      <c r="AP3673" s="19"/>
      <c r="AQ3673" s="31">
        <v>442055</v>
      </c>
      <c r="AR3673" s="31">
        <v>1749052</v>
      </c>
      <c r="AS3673" s="31">
        <v>1892575</v>
      </c>
      <c r="AT3673" s="31">
        <v>1892198</v>
      </c>
      <c r="AU3673" s="31">
        <v>1698219</v>
      </c>
      <c r="AV3673" s="31">
        <v>2100164</v>
      </c>
      <c r="AW3673" s="31">
        <v>1794221</v>
      </c>
      <c r="AX3673" s="31">
        <v>151375</v>
      </c>
      <c r="AY3673" s="31">
        <v>104319</v>
      </c>
      <c r="AZ3673" s="31">
        <v>255694</v>
      </c>
    </row>
    <row r="3674" spans="1:52" ht="15" customHeight="1">
      <c r="A3674" s="29" t="s">
        <v>5878</v>
      </c>
      <c r="B3674" s="34">
        <v>37606</v>
      </c>
      <c r="C3674" s="28">
        <v>1500</v>
      </c>
      <c r="D3674" s="28">
        <v>64</v>
      </c>
      <c r="E3674" s="28">
        <v>68</v>
      </c>
      <c r="F3674" s="29" t="s">
        <v>2104</v>
      </c>
      <c r="G3674" s="29" t="s">
        <v>5866</v>
      </c>
      <c r="H3674" s="28">
        <v>760</v>
      </c>
      <c r="I3674" s="29" t="s">
        <v>5805</v>
      </c>
      <c r="J3674" s="33" t="s">
        <v>5876</v>
      </c>
      <c r="K3674" s="29" t="s">
        <v>178</v>
      </c>
      <c r="L3674" s="29" t="s">
        <v>5870</v>
      </c>
      <c r="M3674" s="29" t="s">
        <v>2255</v>
      </c>
      <c r="N3674" s="28">
        <v>453144</v>
      </c>
      <c r="O3674" s="28">
        <v>6231540</v>
      </c>
      <c r="P3674" s="29" t="s">
        <v>5868</v>
      </c>
      <c r="Q3674" s="32" t="s">
        <v>919</v>
      </c>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M3674" s="19"/>
      <c r="AN3674" s="19"/>
      <c r="AO3674" s="19"/>
      <c r="AP3674" s="19"/>
      <c r="AQ3674" s="31">
        <v>98477</v>
      </c>
      <c r="AR3674" s="31">
        <v>3250101.984375</v>
      </c>
      <c r="AS3674" s="31">
        <v>3930820.546875</v>
      </c>
      <c r="AT3674" s="31">
        <v>3866881</v>
      </c>
      <c r="AU3674" s="31">
        <v>3471351.40625</v>
      </c>
      <c r="AV3674" s="31">
        <v>3820305.046875</v>
      </c>
      <c r="AW3674" s="31">
        <v>3425746.4453125</v>
      </c>
      <c r="AX3674" s="31">
        <v>327489.65625</v>
      </c>
      <c r="AY3674" s="31">
        <v>203074.890625</v>
      </c>
      <c r="AZ3674" s="31">
        <v>530564.546875</v>
      </c>
    </row>
    <row r="3675" spans="1:52" ht="15" customHeight="1">
      <c r="A3675" s="29" t="s">
        <v>5875</v>
      </c>
      <c r="B3675" s="34">
        <v>37606</v>
      </c>
      <c r="C3675" s="28">
        <v>1500</v>
      </c>
      <c r="D3675" s="28">
        <v>64</v>
      </c>
      <c r="E3675" s="28">
        <v>68</v>
      </c>
      <c r="F3675" s="29" t="s">
        <v>2104</v>
      </c>
      <c r="G3675" s="29" t="s">
        <v>5866</v>
      </c>
      <c r="H3675" s="28">
        <v>760</v>
      </c>
      <c r="I3675" s="29" t="s">
        <v>5805</v>
      </c>
      <c r="J3675" s="33" t="s">
        <v>5874</v>
      </c>
      <c r="K3675" s="29" t="s">
        <v>178</v>
      </c>
      <c r="L3675" s="29" t="s">
        <v>5870</v>
      </c>
      <c r="M3675" s="29" t="s">
        <v>5873</v>
      </c>
      <c r="N3675" s="28">
        <v>453334</v>
      </c>
      <c r="O3675" s="28">
        <v>6231810</v>
      </c>
      <c r="P3675" s="29" t="s">
        <v>5868</v>
      </c>
      <c r="Q3675" s="32" t="s">
        <v>919</v>
      </c>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M3675" s="19"/>
      <c r="AN3675" s="19"/>
      <c r="AO3675" s="19"/>
      <c r="AP3675" s="19"/>
      <c r="AQ3675" s="31">
        <v>98477</v>
      </c>
      <c r="AR3675" s="31">
        <v>3250101.984375</v>
      </c>
      <c r="AS3675" s="31">
        <v>3930820.546875</v>
      </c>
      <c r="AT3675" s="31">
        <v>3866881</v>
      </c>
      <c r="AU3675" s="31">
        <v>3471351.40625</v>
      </c>
      <c r="AV3675" s="31">
        <v>3820305.046875</v>
      </c>
      <c r="AW3675" s="31">
        <v>3425746.4453125</v>
      </c>
      <c r="AX3675" s="31">
        <v>327489.65625</v>
      </c>
      <c r="AY3675" s="31">
        <v>203074.890625</v>
      </c>
      <c r="AZ3675" s="31">
        <v>530564.546875</v>
      </c>
    </row>
    <row r="3676" spans="1:52" ht="15" customHeight="1">
      <c r="A3676" s="29" t="s">
        <v>5872</v>
      </c>
      <c r="B3676" s="34">
        <v>37606</v>
      </c>
      <c r="C3676" s="28">
        <v>1500</v>
      </c>
      <c r="D3676" s="28">
        <v>64</v>
      </c>
      <c r="E3676" s="28">
        <v>68</v>
      </c>
      <c r="F3676" s="29" t="s">
        <v>2104</v>
      </c>
      <c r="G3676" s="29" t="s">
        <v>5866</v>
      </c>
      <c r="H3676" s="28">
        <v>760</v>
      </c>
      <c r="I3676" s="29" t="s">
        <v>5805</v>
      </c>
      <c r="J3676" s="33" t="s">
        <v>5871</v>
      </c>
      <c r="K3676" s="29" t="s">
        <v>178</v>
      </c>
      <c r="L3676" s="29" t="s">
        <v>5870</v>
      </c>
      <c r="M3676" s="29" t="s">
        <v>5869</v>
      </c>
      <c r="N3676" s="28">
        <v>453525</v>
      </c>
      <c r="O3676" s="28">
        <v>6232079</v>
      </c>
      <c r="P3676" s="29" t="s">
        <v>5868</v>
      </c>
      <c r="Q3676" s="32" t="s">
        <v>919</v>
      </c>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M3676" s="19"/>
      <c r="AN3676" s="19"/>
      <c r="AO3676" s="19"/>
      <c r="AP3676" s="19"/>
      <c r="AQ3676" s="31">
        <v>98477</v>
      </c>
      <c r="AR3676" s="31">
        <v>3250101.984375</v>
      </c>
      <c r="AS3676" s="31">
        <v>3930820.546875</v>
      </c>
      <c r="AT3676" s="31">
        <v>3866881</v>
      </c>
      <c r="AU3676" s="31">
        <v>3471351.40625</v>
      </c>
      <c r="AV3676" s="31">
        <v>3820305.046875</v>
      </c>
      <c r="AW3676" s="31">
        <v>3425746.4453125</v>
      </c>
      <c r="AX3676" s="31">
        <v>327489.65625</v>
      </c>
      <c r="AY3676" s="31">
        <v>203074.890625</v>
      </c>
      <c r="AZ3676" s="31">
        <v>530564.546875</v>
      </c>
    </row>
    <row r="3677" spans="1:52" ht="15" customHeight="1">
      <c r="A3677" s="29" t="s">
        <v>5867</v>
      </c>
      <c r="B3677" s="34">
        <v>37608</v>
      </c>
      <c r="C3677" s="28">
        <v>850</v>
      </c>
      <c r="D3677" s="28">
        <v>52</v>
      </c>
      <c r="E3677" s="28">
        <v>49</v>
      </c>
      <c r="F3677" s="29" t="s">
        <v>220</v>
      </c>
      <c r="G3677" s="29" t="s">
        <v>5860</v>
      </c>
      <c r="H3677" s="28">
        <v>760</v>
      </c>
      <c r="I3677" s="29" t="s">
        <v>5805</v>
      </c>
      <c r="J3677" s="33" t="s">
        <v>5865</v>
      </c>
      <c r="K3677" s="29" t="s">
        <v>178</v>
      </c>
      <c r="L3677" s="29" t="s">
        <v>5864</v>
      </c>
      <c r="M3677" s="29" t="s">
        <v>5863</v>
      </c>
      <c r="N3677" s="28">
        <v>446460.8</v>
      </c>
      <c r="O3677" s="28">
        <v>6207315</v>
      </c>
      <c r="P3677" s="29" t="s">
        <v>5862</v>
      </c>
      <c r="Q3677" s="32" t="s">
        <v>207</v>
      </c>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M3677" s="19"/>
      <c r="AN3677" s="19"/>
      <c r="AO3677" s="19"/>
      <c r="AP3677" s="19"/>
      <c r="AQ3677" s="31">
        <v>97187</v>
      </c>
      <c r="AR3677" s="31">
        <v>2758261</v>
      </c>
      <c r="AS3677" s="31">
        <v>3146704</v>
      </c>
      <c r="AT3677" s="31">
        <v>3197784</v>
      </c>
      <c r="AU3677" s="31">
        <v>2949088</v>
      </c>
      <c r="AV3677" s="31">
        <v>3338582</v>
      </c>
      <c r="AW3677" s="31">
        <v>3154343</v>
      </c>
      <c r="AX3677" s="31">
        <v>296611</v>
      </c>
      <c r="AY3677" s="31">
        <v>184832</v>
      </c>
      <c r="AZ3677" s="31">
        <v>481443</v>
      </c>
    </row>
    <row r="3678" spans="1:52" ht="15" customHeight="1">
      <c r="A3678" s="29" t="s">
        <v>5861</v>
      </c>
      <c r="B3678" s="34">
        <v>38001</v>
      </c>
      <c r="C3678" s="28">
        <v>22</v>
      </c>
      <c r="D3678" s="28">
        <v>0</v>
      </c>
      <c r="E3678" s="28">
        <v>0</v>
      </c>
      <c r="F3678" s="29" t="s">
        <v>220</v>
      </c>
      <c r="G3678" s="29" t="s">
        <v>5855</v>
      </c>
      <c r="H3678" s="28">
        <v>760</v>
      </c>
      <c r="I3678" s="29" t="s">
        <v>5805</v>
      </c>
      <c r="J3678" s="33" t="s">
        <v>5859</v>
      </c>
      <c r="K3678" s="29" t="s">
        <v>178</v>
      </c>
      <c r="L3678" s="29" t="s">
        <v>5858</v>
      </c>
      <c r="M3678" s="29" t="s">
        <v>2473</v>
      </c>
      <c r="N3678" s="28">
        <v>472578.3</v>
      </c>
      <c r="O3678" s="28">
        <v>6210080</v>
      </c>
      <c r="P3678" s="29" t="s">
        <v>5857</v>
      </c>
      <c r="Q3678" s="32" t="s">
        <v>368</v>
      </c>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M3678" s="19"/>
      <c r="AN3678" s="19"/>
      <c r="AO3678" s="19"/>
      <c r="AP3678" s="19"/>
      <c r="AQ3678" s="19"/>
      <c r="AR3678" s="19"/>
      <c r="AS3678" s="31">
        <v>54940</v>
      </c>
      <c r="AT3678" s="31">
        <v>52553.000244140625</v>
      </c>
      <c r="AU3678" s="31">
        <v>53948.999633789063</v>
      </c>
      <c r="AV3678" s="31">
        <v>61599</v>
      </c>
      <c r="AW3678" s="31">
        <v>46199.5009765625</v>
      </c>
      <c r="AX3678" s="31">
        <v>0</v>
      </c>
      <c r="AY3678" s="31">
        <v>0</v>
      </c>
      <c r="AZ3678" s="31">
        <v>0</v>
      </c>
    </row>
    <row r="3679" spans="1:52" ht="15" customHeight="1">
      <c r="A3679" s="29" t="s">
        <v>5856</v>
      </c>
      <c r="B3679" s="34">
        <v>38176</v>
      </c>
      <c r="C3679" s="28">
        <v>22</v>
      </c>
      <c r="D3679" s="28">
        <v>15</v>
      </c>
      <c r="E3679" s="28">
        <v>18</v>
      </c>
      <c r="F3679" s="29" t="s">
        <v>220</v>
      </c>
      <c r="G3679" s="29" t="s">
        <v>2097</v>
      </c>
      <c r="H3679" s="28">
        <v>760</v>
      </c>
      <c r="I3679" s="29" t="s">
        <v>5805</v>
      </c>
      <c r="J3679" s="33" t="s">
        <v>5854</v>
      </c>
      <c r="K3679" s="29" t="s">
        <v>178</v>
      </c>
      <c r="L3679" s="29" t="s">
        <v>5853</v>
      </c>
      <c r="M3679" s="29" t="s">
        <v>2255</v>
      </c>
      <c r="N3679" s="28">
        <v>483973.3</v>
      </c>
      <c r="O3679" s="28">
        <v>6216825</v>
      </c>
      <c r="P3679" s="29" t="s">
        <v>5852</v>
      </c>
      <c r="Q3679" s="32" t="s">
        <v>368</v>
      </c>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M3679" s="19"/>
      <c r="AN3679" s="19"/>
      <c r="AO3679" s="19"/>
      <c r="AP3679" s="19"/>
      <c r="AQ3679" s="19"/>
      <c r="AR3679" s="19"/>
      <c r="AS3679" s="31">
        <v>12634.070190429688</v>
      </c>
      <c r="AT3679" s="31">
        <v>28548.840209960938</v>
      </c>
      <c r="AU3679" s="31">
        <v>25848.999938964844</v>
      </c>
      <c r="AV3679" s="31">
        <v>30864.999877929688</v>
      </c>
      <c r="AW3679" s="31">
        <v>17203.499893188477</v>
      </c>
      <c r="AX3679" s="31">
        <v>1679.199951171875</v>
      </c>
      <c r="AY3679" s="31">
        <v>1696.300048828125</v>
      </c>
      <c r="AZ3679" s="31">
        <v>3375.5</v>
      </c>
    </row>
    <row r="3680" spans="1:52" ht="15" customHeight="1">
      <c r="A3680" s="29" t="s">
        <v>5851</v>
      </c>
      <c r="B3680" s="34">
        <v>39013</v>
      </c>
      <c r="C3680" s="28">
        <v>22</v>
      </c>
      <c r="D3680" s="28">
        <v>15.4</v>
      </c>
      <c r="E3680" s="28">
        <v>18</v>
      </c>
      <c r="F3680" s="29" t="s">
        <v>220</v>
      </c>
      <c r="G3680" s="29" t="s">
        <v>2097</v>
      </c>
      <c r="H3680" s="28">
        <v>760</v>
      </c>
      <c r="I3680" s="29" t="s">
        <v>5805</v>
      </c>
      <c r="J3680" s="33" t="s">
        <v>5850</v>
      </c>
      <c r="K3680" s="29" t="s">
        <v>178</v>
      </c>
      <c r="L3680" s="29" t="s">
        <v>5849</v>
      </c>
      <c r="M3680" s="29" t="s">
        <v>5781</v>
      </c>
      <c r="N3680" s="28">
        <v>453771</v>
      </c>
      <c r="O3680" s="28">
        <v>6230189</v>
      </c>
      <c r="P3680" s="29" t="s">
        <v>5837</v>
      </c>
      <c r="Q3680" s="32" t="s">
        <v>368</v>
      </c>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31">
        <v>18681.999755859375</v>
      </c>
      <c r="AV3680" s="31">
        <v>66273.999755859375</v>
      </c>
      <c r="AW3680" s="31">
        <v>44100.444091796875</v>
      </c>
      <c r="AX3680" s="31">
        <v>0</v>
      </c>
      <c r="AY3680" s="31">
        <v>0</v>
      </c>
      <c r="AZ3680" s="31">
        <v>0</v>
      </c>
    </row>
    <row r="3681" spans="1:52" ht="15" customHeight="1">
      <c r="A3681" s="29" t="s">
        <v>5848</v>
      </c>
      <c r="B3681" s="34">
        <v>39080</v>
      </c>
      <c r="C3681" s="28">
        <v>225</v>
      </c>
      <c r="D3681" s="28">
        <v>27</v>
      </c>
      <c r="E3681" s="28">
        <v>31.5</v>
      </c>
      <c r="F3681" s="29" t="s">
        <v>220</v>
      </c>
      <c r="G3681" s="29" t="s">
        <v>5840</v>
      </c>
      <c r="H3681" s="28">
        <v>760</v>
      </c>
      <c r="I3681" s="29" t="s">
        <v>5805</v>
      </c>
      <c r="J3681" s="33" t="s">
        <v>5847</v>
      </c>
      <c r="K3681" s="29" t="s">
        <v>178</v>
      </c>
      <c r="L3681" s="29" t="s">
        <v>5843</v>
      </c>
      <c r="M3681" s="29" t="s">
        <v>4503</v>
      </c>
      <c r="N3681" s="28">
        <v>460939</v>
      </c>
      <c r="O3681" s="28">
        <v>6205658</v>
      </c>
      <c r="P3681" s="29" t="s">
        <v>5846</v>
      </c>
      <c r="Q3681" s="32" t="s">
        <v>207</v>
      </c>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31">
        <v>1993</v>
      </c>
      <c r="AV3681" s="31">
        <v>407473</v>
      </c>
      <c r="AW3681" s="31">
        <v>395805</v>
      </c>
      <c r="AX3681" s="31">
        <v>35520</v>
      </c>
      <c r="AY3681" s="31">
        <v>20040</v>
      </c>
      <c r="AZ3681" s="31">
        <v>55560</v>
      </c>
    </row>
    <row r="3682" spans="1:52" ht="15" customHeight="1">
      <c r="A3682" s="29" t="s">
        <v>5845</v>
      </c>
      <c r="B3682" s="34">
        <v>39111</v>
      </c>
      <c r="C3682" s="28">
        <v>225</v>
      </c>
      <c r="D3682" s="28">
        <v>27</v>
      </c>
      <c r="E3682" s="28">
        <v>31.5</v>
      </c>
      <c r="F3682" s="29" t="s">
        <v>220</v>
      </c>
      <c r="G3682" s="29" t="s">
        <v>5840</v>
      </c>
      <c r="H3682" s="28">
        <v>760</v>
      </c>
      <c r="I3682" s="29" t="s">
        <v>5805</v>
      </c>
      <c r="J3682" s="33" t="s">
        <v>5844</v>
      </c>
      <c r="K3682" s="29" t="s">
        <v>178</v>
      </c>
      <c r="L3682" s="29" t="s">
        <v>5843</v>
      </c>
      <c r="M3682" s="29" t="s">
        <v>4503</v>
      </c>
      <c r="N3682" s="28">
        <v>460785</v>
      </c>
      <c r="O3682" s="28">
        <v>6205557</v>
      </c>
      <c r="P3682" s="29" t="s">
        <v>5842</v>
      </c>
      <c r="Q3682" s="32" t="s">
        <v>207</v>
      </c>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31">
        <v>356689</v>
      </c>
      <c r="AW3682" s="31">
        <v>403250</v>
      </c>
      <c r="AX3682" s="31">
        <v>34599</v>
      </c>
      <c r="AY3682" s="31">
        <v>18769</v>
      </c>
      <c r="AZ3682" s="31">
        <v>53368</v>
      </c>
    </row>
    <row r="3683" spans="1:52" ht="15" customHeight="1">
      <c r="A3683" s="29" t="s">
        <v>5841</v>
      </c>
      <c r="B3683" s="34">
        <v>39387</v>
      </c>
      <c r="C3683" s="28">
        <v>11</v>
      </c>
      <c r="D3683" s="28">
        <v>13</v>
      </c>
      <c r="E3683" s="28">
        <v>18</v>
      </c>
      <c r="F3683" s="29" t="s">
        <v>3632</v>
      </c>
      <c r="G3683" s="29" t="s">
        <v>5835</v>
      </c>
      <c r="H3683" s="28">
        <v>760</v>
      </c>
      <c r="I3683" s="29" t="s">
        <v>5805</v>
      </c>
      <c r="J3683" s="33" t="s">
        <v>5839</v>
      </c>
      <c r="K3683" s="29" t="s">
        <v>178</v>
      </c>
      <c r="L3683" s="29" t="s">
        <v>5838</v>
      </c>
      <c r="M3683" s="29" t="s">
        <v>1451</v>
      </c>
      <c r="N3683" s="28">
        <v>457829.3</v>
      </c>
      <c r="O3683" s="28">
        <v>6212255</v>
      </c>
      <c r="P3683" s="29" t="s">
        <v>5837</v>
      </c>
      <c r="Q3683" s="32" t="s">
        <v>368</v>
      </c>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31">
        <v>2760</v>
      </c>
      <c r="AW3683" s="31">
        <v>17504.969970703125</v>
      </c>
      <c r="AX3683" s="31">
        <v>0</v>
      </c>
      <c r="AY3683" s="31">
        <v>0</v>
      </c>
      <c r="AZ3683" s="31">
        <v>0</v>
      </c>
    </row>
    <row r="3684" spans="1:52" ht="15" customHeight="1">
      <c r="A3684" s="29" t="s">
        <v>5836</v>
      </c>
      <c r="B3684" s="34">
        <v>39512</v>
      </c>
      <c r="C3684" s="28">
        <v>2300</v>
      </c>
      <c r="D3684" s="28">
        <v>93</v>
      </c>
      <c r="E3684" s="28">
        <v>80</v>
      </c>
      <c r="F3684" s="29" t="s">
        <v>5824</v>
      </c>
      <c r="G3684" s="29" t="s">
        <v>5823</v>
      </c>
      <c r="H3684" s="28">
        <v>760</v>
      </c>
      <c r="I3684" s="29" t="s">
        <v>5805</v>
      </c>
      <c r="J3684" s="33" t="s">
        <v>5834</v>
      </c>
      <c r="K3684" s="29" t="s">
        <v>178</v>
      </c>
      <c r="L3684" s="29" t="s">
        <v>5827</v>
      </c>
      <c r="M3684" s="29" t="s">
        <v>251</v>
      </c>
      <c r="N3684" s="28">
        <v>461096.6</v>
      </c>
      <c r="O3684" s="28">
        <v>6220538</v>
      </c>
      <c r="P3684" s="29" t="s">
        <v>5833</v>
      </c>
      <c r="Q3684" s="32" t="s">
        <v>174</v>
      </c>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31">
        <v>4523264</v>
      </c>
      <c r="AX3684" s="31">
        <v>570912</v>
      </c>
      <c r="AY3684" s="31">
        <v>405033</v>
      </c>
      <c r="AZ3684" s="31">
        <v>975945</v>
      </c>
    </row>
    <row r="3685" spans="1:52" ht="15" customHeight="1">
      <c r="A3685" s="29" t="s">
        <v>5832</v>
      </c>
      <c r="B3685" s="34">
        <v>39512</v>
      </c>
      <c r="C3685" s="28">
        <v>2300</v>
      </c>
      <c r="D3685" s="28">
        <v>93</v>
      </c>
      <c r="E3685" s="28">
        <v>80</v>
      </c>
      <c r="F3685" s="29" t="s">
        <v>5824</v>
      </c>
      <c r="G3685" s="29" t="s">
        <v>5823</v>
      </c>
      <c r="H3685" s="28">
        <v>760</v>
      </c>
      <c r="I3685" s="29" t="s">
        <v>5805</v>
      </c>
      <c r="J3685" s="33" t="s">
        <v>5831</v>
      </c>
      <c r="K3685" s="29" t="s">
        <v>178</v>
      </c>
      <c r="L3685" s="29" t="s">
        <v>5827</v>
      </c>
      <c r="M3685" s="29" t="s">
        <v>251</v>
      </c>
      <c r="N3685" s="28">
        <v>461203.5</v>
      </c>
      <c r="O3685" s="28">
        <v>6220275</v>
      </c>
      <c r="P3685" s="29" t="s">
        <v>5830</v>
      </c>
      <c r="Q3685" s="32" t="s">
        <v>174</v>
      </c>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31">
        <v>4843546</v>
      </c>
      <c r="AX3685" s="31">
        <v>492072</v>
      </c>
      <c r="AY3685" s="31">
        <v>387333</v>
      </c>
      <c r="AZ3685" s="31">
        <v>879405</v>
      </c>
    </row>
    <row r="3686" spans="1:52" ht="15" customHeight="1">
      <c r="A3686" s="29" t="s">
        <v>5829</v>
      </c>
      <c r="B3686" s="34">
        <v>39512</v>
      </c>
      <c r="C3686" s="28">
        <v>2300</v>
      </c>
      <c r="D3686" s="28">
        <v>93</v>
      </c>
      <c r="E3686" s="28">
        <v>80</v>
      </c>
      <c r="F3686" s="29" t="s">
        <v>5824</v>
      </c>
      <c r="G3686" s="29" t="s">
        <v>5823</v>
      </c>
      <c r="H3686" s="28">
        <v>760</v>
      </c>
      <c r="I3686" s="29" t="s">
        <v>5805</v>
      </c>
      <c r="J3686" s="33" t="s">
        <v>5828</v>
      </c>
      <c r="K3686" s="29" t="s">
        <v>178</v>
      </c>
      <c r="L3686" s="29" t="s">
        <v>5827</v>
      </c>
      <c r="M3686" s="29" t="s">
        <v>1238</v>
      </c>
      <c r="N3686" s="28">
        <v>460921.4</v>
      </c>
      <c r="O3686" s="28">
        <v>6220312</v>
      </c>
      <c r="P3686" s="29" t="s">
        <v>5826</v>
      </c>
      <c r="Q3686" s="32" t="s">
        <v>174</v>
      </c>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31">
        <v>4493377</v>
      </c>
      <c r="AX3686" s="31">
        <v>648971</v>
      </c>
      <c r="AY3686" s="31">
        <v>272224</v>
      </c>
      <c r="AZ3686" s="31">
        <v>921195</v>
      </c>
    </row>
    <row r="3687" spans="1:52" ht="15" customHeight="1">
      <c r="A3687" s="29" t="s">
        <v>5825</v>
      </c>
      <c r="B3687" s="34">
        <v>39706</v>
      </c>
      <c r="C3687" s="28">
        <v>3600</v>
      </c>
      <c r="D3687" s="28">
        <v>107.2</v>
      </c>
      <c r="E3687" s="28">
        <v>90</v>
      </c>
      <c r="F3687" s="29" t="s">
        <v>5800</v>
      </c>
      <c r="G3687" s="29" t="s">
        <v>5818</v>
      </c>
      <c r="H3687" s="28">
        <v>760</v>
      </c>
      <c r="I3687" s="29" t="s">
        <v>5805</v>
      </c>
      <c r="J3687" s="33" t="s">
        <v>5822</v>
      </c>
      <c r="K3687" s="29" t="s">
        <v>178</v>
      </c>
      <c r="L3687" s="29" t="s">
        <v>5803</v>
      </c>
      <c r="M3687" s="29" t="s">
        <v>5821</v>
      </c>
      <c r="N3687" s="28">
        <v>454630</v>
      </c>
      <c r="O3687" s="28">
        <v>6226973</v>
      </c>
      <c r="P3687" s="29" t="s">
        <v>5820</v>
      </c>
      <c r="Q3687" s="32" t="s">
        <v>174</v>
      </c>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31">
        <v>1992317</v>
      </c>
      <c r="AX3687" s="31">
        <v>432038</v>
      </c>
      <c r="AY3687" s="31">
        <v>683914</v>
      </c>
      <c r="AZ3687" s="31">
        <v>1115952</v>
      </c>
    </row>
    <row r="3688" spans="1:52" ht="15" customHeight="1">
      <c r="A3688" s="29" t="s">
        <v>5819</v>
      </c>
      <c r="B3688" s="34">
        <v>39765</v>
      </c>
      <c r="C3688" s="28">
        <v>22</v>
      </c>
      <c r="D3688" s="28">
        <v>15</v>
      </c>
      <c r="E3688" s="28">
        <v>18</v>
      </c>
      <c r="F3688" s="29" t="s">
        <v>220</v>
      </c>
      <c r="G3688" s="29" t="s">
        <v>5806</v>
      </c>
      <c r="H3688" s="28">
        <v>760</v>
      </c>
      <c r="I3688" s="29" t="s">
        <v>5805</v>
      </c>
      <c r="J3688" s="33" t="s">
        <v>5817</v>
      </c>
      <c r="K3688" s="29" t="s">
        <v>178</v>
      </c>
      <c r="L3688" s="29" t="s">
        <v>5809</v>
      </c>
      <c r="M3688" s="29" t="s">
        <v>1247</v>
      </c>
      <c r="N3688" s="28">
        <v>477840</v>
      </c>
      <c r="O3688" s="28">
        <v>6209021</v>
      </c>
      <c r="P3688" s="29" t="s">
        <v>5816</v>
      </c>
      <c r="Q3688" s="32" t="s">
        <v>368</v>
      </c>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31">
        <v>385.78900146484375</v>
      </c>
      <c r="AX3688" s="31">
        <v>0</v>
      </c>
      <c r="AY3688" s="31">
        <v>0</v>
      </c>
      <c r="AZ3688" s="31">
        <v>0</v>
      </c>
    </row>
    <row r="3689" spans="1:52" ht="15" customHeight="1">
      <c r="A3689" s="29" t="s">
        <v>5815</v>
      </c>
      <c r="B3689" s="34">
        <v>39722</v>
      </c>
      <c r="C3689" s="28">
        <v>22</v>
      </c>
      <c r="D3689" s="28">
        <v>15</v>
      </c>
      <c r="E3689" s="28">
        <v>18</v>
      </c>
      <c r="F3689" s="29" t="s">
        <v>220</v>
      </c>
      <c r="G3689" s="29" t="s">
        <v>5811</v>
      </c>
      <c r="H3689" s="28">
        <v>760</v>
      </c>
      <c r="I3689" s="29" t="s">
        <v>5805</v>
      </c>
      <c r="J3689" s="33" t="s">
        <v>5814</v>
      </c>
      <c r="K3689" s="29" t="s">
        <v>178</v>
      </c>
      <c r="L3689" s="29" t="s">
        <v>5809</v>
      </c>
      <c r="M3689" s="29" t="s">
        <v>2138</v>
      </c>
      <c r="N3689" s="28">
        <v>476665.5</v>
      </c>
      <c r="O3689" s="28">
        <v>6208363</v>
      </c>
      <c r="P3689" s="29" t="s">
        <v>5813</v>
      </c>
      <c r="Q3689" s="32" t="s">
        <v>368</v>
      </c>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31">
        <v>891.2130126953125</v>
      </c>
      <c r="AX3689" s="31">
        <v>0</v>
      </c>
      <c r="AY3689" s="31">
        <v>0</v>
      </c>
      <c r="AZ3689" s="31">
        <v>0</v>
      </c>
    </row>
    <row r="3690" spans="1:52" ht="15" customHeight="1">
      <c r="A3690" s="29" t="s">
        <v>5812</v>
      </c>
      <c r="B3690" s="34">
        <v>39763</v>
      </c>
      <c r="C3690" s="28">
        <v>25</v>
      </c>
      <c r="D3690" s="28">
        <v>15</v>
      </c>
      <c r="E3690" s="28">
        <v>18</v>
      </c>
      <c r="F3690" s="29" t="s">
        <v>220</v>
      </c>
      <c r="G3690" s="29" t="s">
        <v>5806</v>
      </c>
      <c r="H3690" s="28">
        <v>760</v>
      </c>
      <c r="I3690" s="29" t="s">
        <v>5805</v>
      </c>
      <c r="J3690" s="33" t="s">
        <v>5810</v>
      </c>
      <c r="K3690" s="29" t="s">
        <v>178</v>
      </c>
      <c r="L3690" s="29" t="s">
        <v>5809</v>
      </c>
      <c r="M3690" s="29" t="s">
        <v>176</v>
      </c>
      <c r="N3690" s="28">
        <v>474695</v>
      </c>
      <c r="O3690" s="28">
        <v>6205402</v>
      </c>
      <c r="P3690" s="29" t="s">
        <v>5808</v>
      </c>
      <c r="Q3690" s="32" t="s">
        <v>368</v>
      </c>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31">
        <v>2477.385986328125</v>
      </c>
      <c r="AX3690" s="31">
        <v>0</v>
      </c>
      <c r="AY3690" s="31">
        <v>0</v>
      </c>
      <c r="AZ3690" s="31">
        <v>0</v>
      </c>
    </row>
    <row r="3691" spans="1:52" ht="15" customHeight="1">
      <c r="A3691" s="29" t="s">
        <v>5807</v>
      </c>
      <c r="B3691" s="34">
        <v>39819</v>
      </c>
      <c r="C3691" s="28">
        <v>3600</v>
      </c>
      <c r="D3691" s="28">
        <v>107.2</v>
      </c>
      <c r="E3691" s="28">
        <v>90</v>
      </c>
      <c r="F3691" s="29" t="s">
        <v>5800</v>
      </c>
      <c r="G3691" s="29" t="s">
        <v>5799</v>
      </c>
      <c r="H3691" s="28">
        <v>760</v>
      </c>
      <c r="I3691" s="29" t="s">
        <v>5805</v>
      </c>
      <c r="J3691" s="33" t="s">
        <v>5804</v>
      </c>
      <c r="K3691" s="29" t="s">
        <v>178</v>
      </c>
      <c r="L3691" s="29" t="s">
        <v>5803</v>
      </c>
      <c r="M3691" s="29" t="s">
        <v>583</v>
      </c>
      <c r="N3691" s="28">
        <v>454885.1</v>
      </c>
      <c r="O3691" s="28">
        <v>6226907</v>
      </c>
      <c r="P3691" s="29" t="s">
        <v>5802</v>
      </c>
      <c r="Q3691" s="32" t="s">
        <v>174</v>
      </c>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31">
        <v>820421</v>
      </c>
      <c r="AY3691" s="31">
        <v>716205</v>
      </c>
      <c r="AZ3691" s="31">
        <v>1536626</v>
      </c>
    </row>
    <row r="3692" spans="1:52" ht="15" customHeight="1">
      <c r="A3692" s="29" t="s">
        <v>5801</v>
      </c>
      <c r="B3692" s="34">
        <v>31210</v>
      </c>
      <c r="C3692" s="28">
        <v>75</v>
      </c>
      <c r="D3692" s="28">
        <v>17</v>
      </c>
      <c r="E3692" s="28">
        <v>23</v>
      </c>
      <c r="F3692" s="29" t="s">
        <v>5794</v>
      </c>
      <c r="G3692" s="29" t="s">
        <v>5793</v>
      </c>
      <c r="H3692" s="28">
        <v>766</v>
      </c>
      <c r="I3692" s="29" t="s">
        <v>5583</v>
      </c>
      <c r="J3692" s="33" t="s">
        <v>5798</v>
      </c>
      <c r="K3692" s="29" t="s">
        <v>178</v>
      </c>
      <c r="L3692" s="29" t="s">
        <v>5743</v>
      </c>
      <c r="M3692" s="29" t="s">
        <v>5797</v>
      </c>
      <c r="N3692" s="28">
        <v>557381.69999999995</v>
      </c>
      <c r="O3692" s="28">
        <v>6178859</v>
      </c>
      <c r="P3692" s="29" t="s">
        <v>5796</v>
      </c>
      <c r="Q3692" s="32" t="s">
        <v>368</v>
      </c>
      <c r="R3692" s="19"/>
      <c r="S3692" s="19"/>
      <c r="T3692" s="19"/>
      <c r="U3692" s="19"/>
      <c r="V3692" s="19"/>
      <c r="W3692" s="19"/>
      <c r="X3692" s="19"/>
      <c r="Y3692" s="19"/>
      <c r="Z3692" s="31">
        <v>47486</v>
      </c>
      <c r="AA3692" s="31">
        <v>117645</v>
      </c>
      <c r="AB3692" s="31">
        <v>99491</v>
      </c>
      <c r="AC3692" s="31">
        <v>112452</v>
      </c>
      <c r="AD3692" s="31">
        <v>113702</v>
      </c>
      <c r="AE3692" s="31">
        <v>118677</v>
      </c>
      <c r="AF3692" s="31">
        <v>106422</v>
      </c>
      <c r="AG3692" s="31">
        <v>106265</v>
      </c>
      <c r="AH3692" s="31">
        <v>119906</v>
      </c>
      <c r="AI3692" s="31">
        <v>121002</v>
      </c>
      <c r="AJ3692" s="31">
        <v>107822</v>
      </c>
      <c r="AK3692" s="31">
        <v>88898</v>
      </c>
      <c r="AL3692" s="31">
        <v>106716</v>
      </c>
      <c r="AM3692" s="31">
        <v>111773</v>
      </c>
      <c r="AN3692" s="31">
        <v>50263</v>
      </c>
      <c r="AO3692" s="31">
        <v>65742</v>
      </c>
      <c r="AP3692" s="31">
        <v>51053</v>
      </c>
      <c r="AQ3692" s="31">
        <v>64784</v>
      </c>
      <c r="AR3692" s="31">
        <v>46644.000366210938</v>
      </c>
      <c r="AS3692" s="31">
        <v>47882.000244140625</v>
      </c>
      <c r="AT3692" s="31">
        <v>54889</v>
      </c>
      <c r="AU3692" s="31">
        <v>46423</v>
      </c>
      <c r="AV3692" s="31">
        <v>73426</v>
      </c>
      <c r="AW3692" s="31">
        <v>24892</v>
      </c>
      <c r="AX3692" s="31">
        <v>3632</v>
      </c>
      <c r="AY3692" s="31">
        <v>2454</v>
      </c>
      <c r="AZ3692" s="31">
        <v>6086</v>
      </c>
    </row>
    <row r="3693" spans="1:52" ht="15" customHeight="1">
      <c r="A3693" s="29" t="s">
        <v>5795</v>
      </c>
      <c r="B3693" s="34">
        <v>30684</v>
      </c>
      <c r="C3693" s="28">
        <v>30</v>
      </c>
      <c r="D3693" s="28">
        <v>10</v>
      </c>
      <c r="E3693" s="28">
        <v>18</v>
      </c>
      <c r="F3693" s="29" t="s">
        <v>242</v>
      </c>
      <c r="G3693" s="29" t="s">
        <v>5788</v>
      </c>
      <c r="H3693" s="28">
        <v>766</v>
      </c>
      <c r="I3693" s="29" t="s">
        <v>5583</v>
      </c>
      <c r="J3693" s="33" t="s">
        <v>5792</v>
      </c>
      <c r="K3693" s="29" t="s">
        <v>178</v>
      </c>
      <c r="L3693" s="29" t="s">
        <v>5791</v>
      </c>
      <c r="M3693" s="29" t="s">
        <v>389</v>
      </c>
      <c r="N3693" s="28">
        <v>556986.9</v>
      </c>
      <c r="O3693" s="28">
        <v>6177144</v>
      </c>
      <c r="P3693" s="29" t="s">
        <v>5790</v>
      </c>
      <c r="Q3693" s="32" t="s">
        <v>3133</v>
      </c>
      <c r="R3693" s="19"/>
      <c r="S3693" s="19"/>
      <c r="T3693" s="19"/>
      <c r="U3693" s="19"/>
      <c r="V3693" s="19"/>
      <c r="W3693" s="19"/>
      <c r="X3693" s="19"/>
      <c r="Y3693" s="31">
        <v>33823.609375</v>
      </c>
      <c r="Z3693" s="31">
        <v>29003.58203125</v>
      </c>
      <c r="AA3693" s="31">
        <v>35927.46875</v>
      </c>
      <c r="AB3693" s="31">
        <v>30383.572265625</v>
      </c>
      <c r="AC3693" s="31">
        <v>34341.6328125</v>
      </c>
      <c r="AD3693" s="31">
        <v>34723.1953125</v>
      </c>
      <c r="AE3693" s="31">
        <v>36242.56640625</v>
      </c>
      <c r="AF3693" s="31">
        <v>32500.078125</v>
      </c>
      <c r="AG3693" s="31">
        <v>37985</v>
      </c>
      <c r="AH3693" s="31">
        <v>37442</v>
      </c>
      <c r="AI3693" s="31">
        <v>38811</v>
      </c>
      <c r="AJ3693" s="31">
        <v>33174</v>
      </c>
      <c r="AK3693" s="31">
        <v>23386</v>
      </c>
      <c r="AL3693" s="31">
        <v>33583</v>
      </c>
      <c r="AM3693" s="31">
        <v>34262</v>
      </c>
      <c r="AN3693" s="31">
        <v>19155</v>
      </c>
      <c r="AO3693" s="31">
        <v>10068</v>
      </c>
      <c r="AP3693" s="31">
        <v>6065</v>
      </c>
      <c r="AQ3693" s="31">
        <v>6344</v>
      </c>
      <c r="AR3693" s="31">
        <v>2994.0000133514404</v>
      </c>
      <c r="AS3693" s="31">
        <v>3195.0000152587891</v>
      </c>
      <c r="AT3693" s="31">
        <v>2812</v>
      </c>
      <c r="AU3693" s="31">
        <v>1264</v>
      </c>
      <c r="AV3693" s="31">
        <v>4</v>
      </c>
      <c r="AW3693" s="31">
        <v>0</v>
      </c>
      <c r="AX3693" s="31">
        <v>0</v>
      </c>
      <c r="AY3693" s="31">
        <v>0</v>
      </c>
      <c r="AZ3693" s="31">
        <v>0</v>
      </c>
    </row>
    <row r="3694" spans="1:52" ht="15" customHeight="1">
      <c r="A3694" s="29" t="s">
        <v>5789</v>
      </c>
      <c r="B3694" s="34">
        <v>32128</v>
      </c>
      <c r="C3694" s="28">
        <v>150</v>
      </c>
      <c r="D3694" s="28">
        <v>23</v>
      </c>
      <c r="E3694" s="28">
        <v>24</v>
      </c>
      <c r="F3694" s="29" t="s">
        <v>440</v>
      </c>
      <c r="G3694" s="29" t="s">
        <v>204</v>
      </c>
      <c r="H3694" s="28">
        <v>766</v>
      </c>
      <c r="I3694" s="29" t="s">
        <v>5583</v>
      </c>
      <c r="J3694" s="33" t="s">
        <v>5787</v>
      </c>
      <c r="K3694" s="29" t="s">
        <v>178</v>
      </c>
      <c r="L3694" s="29" t="s">
        <v>5786</v>
      </c>
      <c r="M3694" s="29" t="s">
        <v>425</v>
      </c>
      <c r="N3694" s="28">
        <v>550227.69999999995</v>
      </c>
      <c r="O3694" s="28">
        <v>6182160</v>
      </c>
      <c r="P3694" s="29" t="s">
        <v>5785</v>
      </c>
      <c r="Q3694" s="32" t="s">
        <v>207</v>
      </c>
      <c r="R3694" s="19"/>
      <c r="S3694" s="19"/>
      <c r="T3694" s="19"/>
      <c r="U3694" s="19"/>
      <c r="V3694" s="19"/>
      <c r="W3694" s="19"/>
      <c r="X3694" s="19"/>
      <c r="Y3694" s="19"/>
      <c r="Z3694" s="19"/>
      <c r="AA3694" s="19"/>
      <c r="AB3694" s="31">
        <v>0</v>
      </c>
      <c r="AC3694" s="31">
        <v>314428.3125</v>
      </c>
      <c r="AD3694" s="31">
        <v>317921.8125</v>
      </c>
      <c r="AE3694" s="31">
        <v>331833.03125</v>
      </c>
      <c r="AF3694" s="31">
        <v>297567.21875</v>
      </c>
      <c r="AG3694" s="31">
        <v>303615</v>
      </c>
      <c r="AH3694" s="31">
        <v>317614</v>
      </c>
      <c r="AI3694" s="31">
        <v>328782</v>
      </c>
      <c r="AJ3694" s="31">
        <v>296725</v>
      </c>
      <c r="AK3694" s="31">
        <v>272682</v>
      </c>
      <c r="AL3694" s="31">
        <v>296985</v>
      </c>
      <c r="AM3694" s="31">
        <v>330464</v>
      </c>
      <c r="AN3694" s="31">
        <v>265892</v>
      </c>
      <c r="AO3694" s="31">
        <v>304366</v>
      </c>
      <c r="AP3694" s="31">
        <v>243986</v>
      </c>
      <c r="AQ3694" s="31">
        <v>282771</v>
      </c>
      <c r="AR3694" s="31">
        <v>248346</v>
      </c>
      <c r="AS3694" s="31">
        <v>266564.99609375</v>
      </c>
      <c r="AT3694" s="31">
        <v>240477</v>
      </c>
      <c r="AU3694" s="31">
        <v>195305</v>
      </c>
      <c r="AV3694" s="31">
        <v>292359</v>
      </c>
      <c r="AW3694" s="31">
        <v>175716</v>
      </c>
      <c r="AX3694" s="31">
        <v>21946</v>
      </c>
      <c r="AY3694" s="31">
        <v>19047</v>
      </c>
      <c r="AZ3694" s="31">
        <v>40993</v>
      </c>
    </row>
    <row r="3695" spans="1:52" ht="15" customHeight="1">
      <c r="A3695" s="29" t="s">
        <v>5784</v>
      </c>
      <c r="B3695" s="34">
        <v>32259</v>
      </c>
      <c r="C3695" s="28">
        <v>250</v>
      </c>
      <c r="D3695" s="28">
        <v>24</v>
      </c>
      <c r="E3695" s="28">
        <v>30</v>
      </c>
      <c r="F3695" s="29" t="s">
        <v>172</v>
      </c>
      <c r="G3695" s="29" t="s">
        <v>204</v>
      </c>
      <c r="H3695" s="28">
        <v>766</v>
      </c>
      <c r="I3695" s="29" t="s">
        <v>5583</v>
      </c>
      <c r="J3695" s="33" t="s">
        <v>5783</v>
      </c>
      <c r="K3695" s="29" t="s">
        <v>178</v>
      </c>
      <c r="L3695" s="29" t="s">
        <v>5782</v>
      </c>
      <c r="M3695" s="29" t="s">
        <v>5781</v>
      </c>
      <c r="N3695" s="28">
        <v>549117.80000000005</v>
      </c>
      <c r="O3695" s="28">
        <v>6172994</v>
      </c>
      <c r="P3695" s="29" t="s">
        <v>5780</v>
      </c>
      <c r="Q3695" s="32" t="s">
        <v>207</v>
      </c>
      <c r="R3695" s="19"/>
      <c r="S3695" s="19"/>
      <c r="T3695" s="19"/>
      <c r="U3695" s="19"/>
      <c r="V3695" s="19"/>
      <c r="W3695" s="19"/>
      <c r="X3695" s="19"/>
      <c r="Y3695" s="19"/>
      <c r="Z3695" s="19"/>
      <c r="AA3695" s="19"/>
      <c r="AB3695" s="19"/>
      <c r="AC3695" s="31">
        <v>210566.5</v>
      </c>
      <c r="AD3695" s="31">
        <v>319359.0625</v>
      </c>
      <c r="AE3695" s="31">
        <v>333333.15625</v>
      </c>
      <c r="AF3695" s="31">
        <v>298912.40625</v>
      </c>
      <c r="AG3695" s="31">
        <v>313918</v>
      </c>
      <c r="AH3695" s="31">
        <v>324789</v>
      </c>
      <c r="AI3695" s="31">
        <v>322490</v>
      </c>
      <c r="AJ3695" s="31">
        <v>316331</v>
      </c>
      <c r="AK3695" s="31">
        <v>253221</v>
      </c>
      <c r="AL3695" s="31">
        <v>310818</v>
      </c>
      <c r="AM3695" s="31">
        <v>315758</v>
      </c>
      <c r="AN3695" s="31">
        <v>251020</v>
      </c>
      <c r="AO3695" s="31">
        <v>322279</v>
      </c>
      <c r="AP3695" s="31">
        <v>251479</v>
      </c>
      <c r="AQ3695" s="31">
        <v>292060</v>
      </c>
      <c r="AR3695" s="31">
        <v>256359</v>
      </c>
      <c r="AS3695" s="31">
        <v>275666.017578125</v>
      </c>
      <c r="AT3695" s="31">
        <v>250183</v>
      </c>
      <c r="AU3695" s="31">
        <v>235412</v>
      </c>
      <c r="AV3695" s="31">
        <v>332403</v>
      </c>
      <c r="AW3695" s="31">
        <v>296516</v>
      </c>
      <c r="AX3695" s="31">
        <v>24827</v>
      </c>
      <c r="AY3695" s="31">
        <v>19454</v>
      </c>
      <c r="AZ3695" s="31">
        <v>44281</v>
      </c>
    </row>
    <row r="3696" spans="1:52" ht="15" customHeight="1">
      <c r="A3696" s="29" t="s">
        <v>5779</v>
      </c>
      <c r="B3696" s="34">
        <v>32444</v>
      </c>
      <c r="C3696" s="28">
        <v>200</v>
      </c>
      <c r="D3696" s="28">
        <v>25</v>
      </c>
      <c r="E3696" s="28">
        <v>31</v>
      </c>
      <c r="F3696" s="29" t="s">
        <v>242</v>
      </c>
      <c r="G3696" s="29" t="s">
        <v>5775</v>
      </c>
      <c r="H3696" s="28">
        <v>766</v>
      </c>
      <c r="I3696" s="29" t="s">
        <v>5583</v>
      </c>
      <c r="J3696" s="33" t="s">
        <v>5778</v>
      </c>
      <c r="K3696" s="29" t="s">
        <v>178</v>
      </c>
      <c r="L3696" s="29" t="s">
        <v>5773</v>
      </c>
      <c r="M3696" s="29" t="s">
        <v>2488</v>
      </c>
      <c r="N3696" s="28">
        <v>558302.9</v>
      </c>
      <c r="O3696" s="28">
        <v>6175834</v>
      </c>
      <c r="P3696" s="29" t="s">
        <v>5777</v>
      </c>
      <c r="Q3696" s="32" t="s">
        <v>207</v>
      </c>
      <c r="R3696" s="19"/>
      <c r="S3696" s="19"/>
      <c r="T3696" s="19"/>
      <c r="U3696" s="19"/>
      <c r="V3696" s="19"/>
      <c r="W3696" s="19"/>
      <c r="X3696" s="19"/>
      <c r="Y3696" s="19"/>
      <c r="Z3696" s="19"/>
      <c r="AA3696" s="19"/>
      <c r="AB3696" s="19"/>
      <c r="AC3696" s="31">
        <v>71063.296875</v>
      </c>
      <c r="AD3696" s="31">
        <v>431117.1875</v>
      </c>
      <c r="AE3696" s="31">
        <v>449981.4375</v>
      </c>
      <c r="AF3696" s="31">
        <v>403515.34375</v>
      </c>
      <c r="AG3696" s="31">
        <v>403804</v>
      </c>
      <c r="AH3696" s="31">
        <v>412203</v>
      </c>
      <c r="AI3696" s="31">
        <v>450370</v>
      </c>
      <c r="AJ3696" s="31">
        <v>424657</v>
      </c>
      <c r="AK3696" s="31">
        <v>352327</v>
      </c>
      <c r="AL3696" s="31">
        <v>411576</v>
      </c>
      <c r="AM3696" s="31">
        <v>438784</v>
      </c>
      <c r="AN3696" s="31">
        <v>366678</v>
      </c>
      <c r="AO3696" s="31">
        <v>424394</v>
      </c>
      <c r="AP3696" s="31">
        <v>341177</v>
      </c>
      <c r="AQ3696" s="31">
        <v>363553</v>
      </c>
      <c r="AR3696" s="31">
        <v>328898</v>
      </c>
      <c r="AS3696" s="31">
        <v>374338</v>
      </c>
      <c r="AT3696" s="31">
        <v>334825</v>
      </c>
      <c r="AU3696" s="31">
        <v>335570</v>
      </c>
      <c r="AV3696" s="31">
        <v>424845</v>
      </c>
      <c r="AW3696" s="31">
        <v>391763.3291015625</v>
      </c>
      <c r="AX3696" s="31">
        <v>35071</v>
      </c>
      <c r="AY3696" s="31">
        <v>24503</v>
      </c>
      <c r="AZ3696" s="31">
        <v>59574</v>
      </c>
    </row>
    <row r="3697" spans="1:52" ht="15" customHeight="1">
      <c r="A3697" s="29" t="s">
        <v>5776</v>
      </c>
      <c r="B3697" s="34">
        <v>35650</v>
      </c>
      <c r="C3697" s="28">
        <v>15</v>
      </c>
      <c r="D3697" s="28">
        <v>12.6</v>
      </c>
      <c r="E3697" s="28">
        <v>18.5</v>
      </c>
      <c r="F3697" s="29" t="s">
        <v>5770</v>
      </c>
      <c r="G3697" s="29" t="s">
        <v>5769</v>
      </c>
      <c r="H3697" s="28">
        <v>766</v>
      </c>
      <c r="I3697" s="29" t="s">
        <v>5583</v>
      </c>
      <c r="J3697" s="33" t="s">
        <v>5774</v>
      </c>
      <c r="K3697" s="29" t="s">
        <v>178</v>
      </c>
      <c r="L3697" s="29" t="s">
        <v>5773</v>
      </c>
      <c r="M3697" s="29" t="s">
        <v>2488</v>
      </c>
      <c r="N3697" s="28">
        <v>558259.6</v>
      </c>
      <c r="O3697" s="28">
        <v>6176053</v>
      </c>
      <c r="P3697" s="29" t="s">
        <v>5772</v>
      </c>
      <c r="Q3697" s="32" t="s">
        <v>368</v>
      </c>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31">
        <v>8817</v>
      </c>
      <c r="AM3697" s="31">
        <v>1400</v>
      </c>
      <c r="AN3697" s="31">
        <v>13</v>
      </c>
      <c r="AO3697" s="31">
        <v>79</v>
      </c>
      <c r="AP3697" s="31">
        <v>7925</v>
      </c>
      <c r="AQ3697" s="31">
        <v>24962</v>
      </c>
      <c r="AR3697" s="31">
        <v>20559</v>
      </c>
      <c r="AS3697" s="31">
        <v>19435.999877929688</v>
      </c>
      <c r="AT3697" s="31">
        <v>24817</v>
      </c>
      <c r="AU3697" s="31">
        <v>25006</v>
      </c>
      <c r="AV3697" s="31">
        <v>22320</v>
      </c>
      <c r="AW3697" s="31">
        <v>21363</v>
      </c>
      <c r="AX3697" s="31">
        <v>1982</v>
      </c>
      <c r="AY3697" s="31">
        <v>1521</v>
      </c>
      <c r="AZ3697" s="31">
        <v>3503</v>
      </c>
    </row>
    <row r="3698" spans="1:52" ht="15" customHeight="1">
      <c r="A3698" s="29" t="s">
        <v>5771</v>
      </c>
      <c r="B3698" s="34">
        <v>35830</v>
      </c>
      <c r="C3698" s="28">
        <v>660</v>
      </c>
      <c r="D3698" s="28">
        <v>47</v>
      </c>
      <c r="E3698" s="28">
        <v>50</v>
      </c>
      <c r="F3698" s="29" t="s">
        <v>242</v>
      </c>
      <c r="G3698" s="29" t="s">
        <v>5621</v>
      </c>
      <c r="H3698" s="28">
        <v>766</v>
      </c>
      <c r="I3698" s="29" t="s">
        <v>5583</v>
      </c>
      <c r="J3698" s="33" t="s">
        <v>5768</v>
      </c>
      <c r="K3698" s="29" t="s">
        <v>178</v>
      </c>
      <c r="L3698" s="29" t="s">
        <v>5767</v>
      </c>
      <c r="M3698" s="29" t="s">
        <v>1147</v>
      </c>
      <c r="N3698" s="28">
        <v>558437.30000000005</v>
      </c>
      <c r="O3698" s="28">
        <v>6176768</v>
      </c>
      <c r="P3698" s="29" t="s">
        <v>5766</v>
      </c>
      <c r="Q3698" s="32" t="s">
        <v>174</v>
      </c>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M3698" s="31">
        <v>1807384</v>
      </c>
      <c r="AN3698" s="31">
        <v>1718192</v>
      </c>
      <c r="AO3698" s="31">
        <v>1934403</v>
      </c>
      <c r="AP3698" s="31">
        <v>1623836.6875</v>
      </c>
      <c r="AQ3698" s="31">
        <v>1720796.59375</v>
      </c>
      <c r="AR3698" s="31">
        <v>1579968.171875</v>
      </c>
      <c r="AS3698" s="31">
        <v>1745131.390625</v>
      </c>
      <c r="AT3698" s="31">
        <v>1713245.5</v>
      </c>
      <c r="AU3698" s="31">
        <v>1563360.78515625</v>
      </c>
      <c r="AV3698" s="31">
        <v>1862438.74609375</v>
      </c>
      <c r="AW3698" s="31">
        <v>1788474.26171875</v>
      </c>
      <c r="AX3698" s="31">
        <v>154192.0625</v>
      </c>
      <c r="AY3698" s="31">
        <v>110294.46875</v>
      </c>
      <c r="AZ3698" s="31">
        <v>264486.53125</v>
      </c>
    </row>
    <row r="3699" spans="1:52" ht="15" customHeight="1">
      <c r="A3699" s="29" t="s">
        <v>5765</v>
      </c>
      <c r="B3699" s="34">
        <v>36096</v>
      </c>
      <c r="C3699" s="28">
        <v>750</v>
      </c>
      <c r="D3699" s="28">
        <v>48</v>
      </c>
      <c r="E3699" s="28">
        <v>45</v>
      </c>
      <c r="F3699" s="29" t="s">
        <v>242</v>
      </c>
      <c r="G3699" s="29" t="s">
        <v>5621</v>
      </c>
      <c r="H3699" s="28">
        <v>766</v>
      </c>
      <c r="I3699" s="29" t="s">
        <v>5583</v>
      </c>
      <c r="J3699" s="33" t="s">
        <v>5764</v>
      </c>
      <c r="K3699" s="29" t="s">
        <v>178</v>
      </c>
      <c r="L3699" s="29" t="s">
        <v>5763</v>
      </c>
      <c r="M3699" s="29" t="s">
        <v>2779</v>
      </c>
      <c r="N3699" s="28">
        <v>560304.4</v>
      </c>
      <c r="O3699" s="28">
        <v>6181757</v>
      </c>
      <c r="P3699" s="29" t="s">
        <v>5762</v>
      </c>
      <c r="Q3699" s="32" t="s">
        <v>174</v>
      </c>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M3699" s="31">
        <v>185546</v>
      </c>
      <c r="AN3699" s="31">
        <v>1230163</v>
      </c>
      <c r="AO3699" s="31">
        <v>1493633</v>
      </c>
      <c r="AP3699" s="31">
        <v>1275426</v>
      </c>
      <c r="AQ3699" s="31">
        <v>1414426</v>
      </c>
      <c r="AR3699" s="31">
        <v>1197356</v>
      </c>
      <c r="AS3699" s="31">
        <v>1370964.984375</v>
      </c>
      <c r="AT3699" s="31">
        <v>1288199</v>
      </c>
      <c r="AU3699" s="31">
        <v>1186621</v>
      </c>
      <c r="AV3699" s="31">
        <v>1484970</v>
      </c>
      <c r="AW3699" s="31">
        <v>1366422.703125</v>
      </c>
      <c r="AX3699" s="31">
        <v>108611.25</v>
      </c>
      <c r="AY3699" s="31">
        <v>91679.75</v>
      </c>
      <c r="AZ3699" s="31">
        <v>200291</v>
      </c>
    </row>
    <row r="3700" spans="1:52" ht="15" customHeight="1">
      <c r="A3700" s="29" t="s">
        <v>5761</v>
      </c>
      <c r="B3700" s="34">
        <v>36112</v>
      </c>
      <c r="C3700" s="28">
        <v>660</v>
      </c>
      <c r="D3700" s="28">
        <v>47</v>
      </c>
      <c r="E3700" s="28">
        <v>50</v>
      </c>
      <c r="F3700" s="29" t="s">
        <v>242</v>
      </c>
      <c r="G3700" s="29" t="s">
        <v>5621</v>
      </c>
      <c r="H3700" s="28">
        <v>766</v>
      </c>
      <c r="I3700" s="29" t="s">
        <v>5583</v>
      </c>
      <c r="J3700" s="33" t="s">
        <v>5760</v>
      </c>
      <c r="K3700" s="29" t="s">
        <v>178</v>
      </c>
      <c r="L3700" s="29" t="s">
        <v>5753</v>
      </c>
      <c r="M3700" s="29" t="s">
        <v>2724</v>
      </c>
      <c r="N3700" s="28">
        <v>550458.19999999995</v>
      </c>
      <c r="O3700" s="28">
        <v>6176575</v>
      </c>
      <c r="P3700" s="29" t="s">
        <v>5759</v>
      </c>
      <c r="Q3700" s="32" t="s">
        <v>174</v>
      </c>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M3700" s="31">
        <v>123911</v>
      </c>
      <c r="AN3700" s="31">
        <v>1279406</v>
      </c>
      <c r="AO3700" s="31">
        <v>1510072</v>
      </c>
      <c r="AP3700" s="31">
        <v>1257619</v>
      </c>
      <c r="AQ3700" s="31">
        <v>1406738</v>
      </c>
      <c r="AR3700" s="31">
        <v>1198386</v>
      </c>
      <c r="AS3700" s="31">
        <v>1278191</v>
      </c>
      <c r="AT3700" s="31">
        <v>1183127.921875</v>
      </c>
      <c r="AU3700" s="31">
        <v>1179857</v>
      </c>
      <c r="AV3700" s="31">
        <v>1485666.5</v>
      </c>
      <c r="AW3700" s="31">
        <v>1349791.1953125</v>
      </c>
      <c r="AX3700" s="31">
        <v>124317.1015625</v>
      </c>
      <c r="AY3700" s="31">
        <v>92736.203125</v>
      </c>
      <c r="AZ3700" s="31">
        <v>217053.3046875</v>
      </c>
    </row>
    <row r="3701" spans="1:52" ht="15" customHeight="1">
      <c r="A3701" s="29" t="s">
        <v>5758</v>
      </c>
      <c r="B3701" s="34">
        <v>36112</v>
      </c>
      <c r="C3701" s="28">
        <v>660</v>
      </c>
      <c r="D3701" s="28">
        <v>47</v>
      </c>
      <c r="E3701" s="28">
        <v>50</v>
      </c>
      <c r="F3701" s="29" t="s">
        <v>242</v>
      </c>
      <c r="G3701" s="29" t="s">
        <v>5621</v>
      </c>
      <c r="H3701" s="28">
        <v>766</v>
      </c>
      <c r="I3701" s="29" t="s">
        <v>5583</v>
      </c>
      <c r="J3701" s="33" t="s">
        <v>5757</v>
      </c>
      <c r="K3701" s="29" t="s">
        <v>178</v>
      </c>
      <c r="L3701" s="29" t="s">
        <v>5753</v>
      </c>
      <c r="M3701" s="29" t="s">
        <v>2724</v>
      </c>
      <c r="N3701" s="28">
        <v>550396.9</v>
      </c>
      <c r="O3701" s="28">
        <v>6176386</v>
      </c>
      <c r="P3701" s="29" t="s">
        <v>5756</v>
      </c>
      <c r="Q3701" s="32" t="s">
        <v>174</v>
      </c>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M3701" s="31">
        <v>143490</v>
      </c>
      <c r="AN3701" s="31">
        <v>1327197</v>
      </c>
      <c r="AO3701" s="31">
        <v>1526531</v>
      </c>
      <c r="AP3701" s="31">
        <v>1264736</v>
      </c>
      <c r="AQ3701" s="31">
        <v>1435123</v>
      </c>
      <c r="AR3701" s="31">
        <v>1211618</v>
      </c>
      <c r="AS3701" s="31">
        <v>1357003</v>
      </c>
      <c r="AT3701" s="31">
        <v>1291365</v>
      </c>
      <c r="AU3701" s="31">
        <v>1190256</v>
      </c>
      <c r="AV3701" s="31">
        <v>1469418</v>
      </c>
      <c r="AW3701" s="31">
        <v>1386835.5</v>
      </c>
      <c r="AX3701" s="31">
        <v>124506.25</v>
      </c>
      <c r="AY3701" s="31">
        <v>90088</v>
      </c>
      <c r="AZ3701" s="31">
        <v>214594.25</v>
      </c>
    </row>
    <row r="3702" spans="1:52" ht="15" customHeight="1">
      <c r="A3702" s="29" t="s">
        <v>5755</v>
      </c>
      <c r="B3702" s="34">
        <v>36105</v>
      </c>
      <c r="C3702" s="28">
        <v>750</v>
      </c>
      <c r="D3702" s="28">
        <v>48</v>
      </c>
      <c r="E3702" s="28">
        <v>45</v>
      </c>
      <c r="F3702" s="29" t="s">
        <v>172</v>
      </c>
      <c r="G3702" s="29" t="s">
        <v>648</v>
      </c>
      <c r="H3702" s="28">
        <v>766</v>
      </c>
      <c r="I3702" s="29" t="s">
        <v>5583</v>
      </c>
      <c r="J3702" s="33" t="s">
        <v>5754</v>
      </c>
      <c r="K3702" s="29" t="s">
        <v>178</v>
      </c>
      <c r="L3702" s="29" t="s">
        <v>5753</v>
      </c>
      <c r="M3702" s="29" t="s">
        <v>2488</v>
      </c>
      <c r="N3702" s="28">
        <v>551797.6</v>
      </c>
      <c r="O3702" s="28">
        <v>6178400</v>
      </c>
      <c r="P3702" s="29" t="s">
        <v>5752</v>
      </c>
      <c r="Q3702" s="32" t="s">
        <v>174</v>
      </c>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M3702" s="31">
        <v>197959</v>
      </c>
      <c r="AN3702" s="31">
        <v>1513541</v>
      </c>
      <c r="AO3702" s="31">
        <v>1748011</v>
      </c>
      <c r="AP3702" s="31">
        <v>1430729</v>
      </c>
      <c r="AQ3702" s="31">
        <v>1561410</v>
      </c>
      <c r="AR3702" s="31">
        <v>1403896</v>
      </c>
      <c r="AS3702" s="31">
        <v>1559266.8515625</v>
      </c>
      <c r="AT3702" s="31">
        <v>1512961</v>
      </c>
      <c r="AU3702" s="31">
        <v>1389742</v>
      </c>
      <c r="AV3702" s="31">
        <v>1623579</v>
      </c>
      <c r="AW3702" s="31">
        <v>1585994.25</v>
      </c>
      <c r="AX3702" s="31">
        <v>147005.75</v>
      </c>
      <c r="AY3702" s="31">
        <v>101747.75</v>
      </c>
      <c r="AZ3702" s="31">
        <v>248753.5</v>
      </c>
    </row>
    <row r="3703" spans="1:52" ht="15" customHeight="1">
      <c r="A3703" s="29" t="s">
        <v>5751</v>
      </c>
      <c r="B3703" s="34">
        <v>36871</v>
      </c>
      <c r="C3703" s="28">
        <v>750</v>
      </c>
      <c r="D3703" s="28">
        <v>48</v>
      </c>
      <c r="E3703" s="28">
        <v>45</v>
      </c>
      <c r="F3703" s="29" t="s">
        <v>172</v>
      </c>
      <c r="G3703" s="29" t="s">
        <v>5721</v>
      </c>
      <c r="H3703" s="28">
        <v>766</v>
      </c>
      <c r="I3703" s="29" t="s">
        <v>5583</v>
      </c>
      <c r="J3703" s="33" t="s">
        <v>5750</v>
      </c>
      <c r="K3703" s="29" t="s">
        <v>178</v>
      </c>
      <c r="L3703" s="29" t="s">
        <v>5724</v>
      </c>
      <c r="M3703" s="29" t="s">
        <v>1247</v>
      </c>
      <c r="N3703" s="28">
        <v>555978.5</v>
      </c>
      <c r="O3703" s="28">
        <v>6182081</v>
      </c>
      <c r="P3703" s="29" t="s">
        <v>5749</v>
      </c>
      <c r="Q3703" s="32" t="s">
        <v>174</v>
      </c>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M3703" s="31">
        <v>179676</v>
      </c>
      <c r="AN3703" s="31">
        <v>1512765</v>
      </c>
      <c r="AO3703" s="31">
        <v>1731627</v>
      </c>
      <c r="AP3703" s="31">
        <v>1362321</v>
      </c>
      <c r="AQ3703" s="31">
        <v>1474329</v>
      </c>
      <c r="AR3703" s="31">
        <v>1336009</v>
      </c>
      <c r="AS3703" s="31">
        <v>1511673</v>
      </c>
      <c r="AT3703" s="31">
        <v>1445887</v>
      </c>
      <c r="AU3703" s="31">
        <v>1333325</v>
      </c>
      <c r="AV3703" s="31">
        <v>1635005.5</v>
      </c>
      <c r="AW3703" s="31">
        <v>1563103.203125</v>
      </c>
      <c r="AX3703" s="31">
        <v>140131</v>
      </c>
      <c r="AY3703" s="31">
        <v>101038</v>
      </c>
      <c r="AZ3703" s="31">
        <v>241169</v>
      </c>
    </row>
    <row r="3704" spans="1:52" ht="15" customHeight="1">
      <c r="A3704" s="29" t="s">
        <v>5748</v>
      </c>
      <c r="B3704" s="34">
        <v>36110</v>
      </c>
      <c r="C3704" s="28">
        <v>750</v>
      </c>
      <c r="D3704" s="28">
        <v>48</v>
      </c>
      <c r="E3704" s="28">
        <v>45</v>
      </c>
      <c r="F3704" s="29" t="s">
        <v>172</v>
      </c>
      <c r="G3704" s="29" t="s">
        <v>5721</v>
      </c>
      <c r="H3704" s="28">
        <v>766</v>
      </c>
      <c r="I3704" s="29" t="s">
        <v>5583</v>
      </c>
      <c r="J3704" s="33" t="s">
        <v>5747</v>
      </c>
      <c r="K3704" s="29" t="s">
        <v>178</v>
      </c>
      <c r="L3704" s="29" t="s">
        <v>5724</v>
      </c>
      <c r="M3704" s="29" t="s">
        <v>1247</v>
      </c>
      <c r="N3704" s="28">
        <v>556450.9</v>
      </c>
      <c r="O3704" s="28">
        <v>6182162</v>
      </c>
      <c r="P3704" s="29" t="s">
        <v>5746</v>
      </c>
      <c r="Q3704" s="32" t="s">
        <v>174</v>
      </c>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M3704" s="31">
        <v>202185</v>
      </c>
      <c r="AN3704" s="31">
        <v>1439189</v>
      </c>
      <c r="AO3704" s="31">
        <v>1660914</v>
      </c>
      <c r="AP3704" s="31">
        <v>1334220</v>
      </c>
      <c r="AQ3704" s="31">
        <v>1466719</v>
      </c>
      <c r="AR3704" s="31">
        <v>1327501</v>
      </c>
      <c r="AS3704" s="31">
        <v>1476999</v>
      </c>
      <c r="AT3704" s="31">
        <v>1425691</v>
      </c>
      <c r="AU3704" s="31">
        <v>1370706</v>
      </c>
      <c r="AV3704" s="31">
        <v>1629645</v>
      </c>
      <c r="AW3704" s="31">
        <v>1516417.0625</v>
      </c>
      <c r="AX3704" s="31">
        <v>141855</v>
      </c>
      <c r="AY3704" s="31">
        <v>100565</v>
      </c>
      <c r="AZ3704" s="31">
        <v>242420</v>
      </c>
    </row>
    <row r="3705" spans="1:52" ht="15" customHeight="1">
      <c r="A3705" s="29" t="s">
        <v>5745</v>
      </c>
      <c r="B3705" s="34">
        <v>36403</v>
      </c>
      <c r="C3705" s="28">
        <v>660</v>
      </c>
      <c r="D3705" s="28">
        <v>47</v>
      </c>
      <c r="E3705" s="28">
        <v>50</v>
      </c>
      <c r="F3705" s="29" t="s">
        <v>242</v>
      </c>
      <c r="G3705" s="29" t="s">
        <v>5621</v>
      </c>
      <c r="H3705" s="28">
        <v>766</v>
      </c>
      <c r="I3705" s="29" t="s">
        <v>5583</v>
      </c>
      <c r="J3705" s="33" t="s">
        <v>5744</v>
      </c>
      <c r="K3705" s="29" t="s">
        <v>178</v>
      </c>
      <c r="L3705" s="29" t="s">
        <v>5743</v>
      </c>
      <c r="M3705" s="29" t="s">
        <v>355</v>
      </c>
      <c r="N3705" s="28">
        <v>557978.6</v>
      </c>
      <c r="O3705" s="28">
        <v>6177408</v>
      </c>
      <c r="P3705" s="29" t="s">
        <v>5742</v>
      </c>
      <c r="Q3705" s="32" t="s">
        <v>174</v>
      </c>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M3705" s="19"/>
      <c r="AN3705" s="31">
        <v>573674</v>
      </c>
      <c r="AO3705" s="31">
        <v>1615854</v>
      </c>
      <c r="AP3705" s="31">
        <v>1300892</v>
      </c>
      <c r="AQ3705" s="31">
        <v>1442545</v>
      </c>
      <c r="AR3705" s="31">
        <v>1322750</v>
      </c>
      <c r="AS3705" s="31">
        <v>1469434</v>
      </c>
      <c r="AT3705" s="31">
        <v>1443740.015625</v>
      </c>
      <c r="AU3705" s="31">
        <v>1329212</v>
      </c>
      <c r="AV3705" s="31">
        <v>1560389</v>
      </c>
      <c r="AW3705" s="31">
        <v>1515743.765625</v>
      </c>
      <c r="AX3705" s="31">
        <v>139166.25</v>
      </c>
      <c r="AY3705" s="31">
        <v>88574.75</v>
      </c>
      <c r="AZ3705" s="31">
        <v>227741</v>
      </c>
    </row>
    <row r="3706" spans="1:52" ht="15" customHeight="1">
      <c r="A3706" s="29" t="s">
        <v>5741</v>
      </c>
      <c r="B3706" s="34">
        <v>36430</v>
      </c>
      <c r="C3706" s="28">
        <v>750</v>
      </c>
      <c r="D3706" s="28">
        <v>48</v>
      </c>
      <c r="E3706" s="28">
        <v>45</v>
      </c>
      <c r="F3706" s="29" t="s">
        <v>172</v>
      </c>
      <c r="G3706" s="29" t="s">
        <v>648</v>
      </c>
      <c r="H3706" s="28">
        <v>766</v>
      </c>
      <c r="I3706" s="29" t="s">
        <v>5583</v>
      </c>
      <c r="J3706" s="33" t="s">
        <v>5740</v>
      </c>
      <c r="K3706" s="29" t="s">
        <v>178</v>
      </c>
      <c r="L3706" s="29" t="s">
        <v>5739</v>
      </c>
      <c r="M3706" s="29" t="s">
        <v>1836</v>
      </c>
      <c r="N3706" s="28">
        <v>560542.4</v>
      </c>
      <c r="O3706" s="28">
        <v>6181410</v>
      </c>
      <c r="P3706" s="29" t="s">
        <v>5738</v>
      </c>
      <c r="Q3706" s="32" t="s">
        <v>174</v>
      </c>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M3706" s="19"/>
      <c r="AN3706" s="31">
        <v>573674</v>
      </c>
      <c r="AO3706" s="31">
        <v>1662274</v>
      </c>
      <c r="AP3706" s="31">
        <v>1431337</v>
      </c>
      <c r="AQ3706" s="31">
        <v>1512841</v>
      </c>
      <c r="AR3706" s="31">
        <v>1313898.9765625</v>
      </c>
      <c r="AS3706" s="31">
        <v>1495379.921875</v>
      </c>
      <c r="AT3706" s="31">
        <v>1425076</v>
      </c>
      <c r="AU3706" s="31">
        <v>1270838</v>
      </c>
      <c r="AV3706" s="31">
        <v>1182619.5</v>
      </c>
      <c r="AW3706" s="31">
        <v>1502909</v>
      </c>
      <c r="AX3706" s="31">
        <v>128732</v>
      </c>
      <c r="AY3706" s="31">
        <v>105116.5</v>
      </c>
      <c r="AZ3706" s="31">
        <v>233848.5</v>
      </c>
    </row>
    <row r="3707" spans="1:52" ht="15" customHeight="1">
      <c r="A3707" s="29" t="s">
        <v>5737</v>
      </c>
      <c r="B3707" s="34">
        <v>36708</v>
      </c>
      <c r="C3707" s="28">
        <v>1000</v>
      </c>
      <c r="D3707" s="28">
        <v>54.2</v>
      </c>
      <c r="E3707" s="28">
        <v>50</v>
      </c>
      <c r="F3707" s="29" t="s">
        <v>440</v>
      </c>
      <c r="G3707" s="29" t="s">
        <v>5599</v>
      </c>
      <c r="H3707" s="28">
        <v>766</v>
      </c>
      <c r="I3707" s="29" t="s">
        <v>5583</v>
      </c>
      <c r="J3707" s="33" t="s">
        <v>5736</v>
      </c>
      <c r="K3707" s="29" t="s">
        <v>178</v>
      </c>
      <c r="L3707" s="29" t="s">
        <v>5729</v>
      </c>
      <c r="M3707" s="29" t="s">
        <v>2980</v>
      </c>
      <c r="N3707" s="28">
        <v>553938.5</v>
      </c>
      <c r="O3707" s="28">
        <v>6176285</v>
      </c>
      <c r="P3707" s="29" t="s">
        <v>5735</v>
      </c>
      <c r="Q3707" s="32" t="s">
        <v>174</v>
      </c>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M3707" s="19"/>
      <c r="AN3707" s="19"/>
      <c r="AO3707" s="31">
        <v>1071105</v>
      </c>
      <c r="AP3707" s="31">
        <v>1998953</v>
      </c>
      <c r="AQ3707" s="31">
        <v>2184500</v>
      </c>
      <c r="AR3707" s="31">
        <v>1946933</v>
      </c>
      <c r="AS3707" s="31">
        <v>2196134</v>
      </c>
      <c r="AT3707" s="31">
        <v>2099222</v>
      </c>
      <c r="AU3707" s="31">
        <v>1891294</v>
      </c>
      <c r="AV3707" s="31">
        <v>2342017</v>
      </c>
      <c r="AW3707" s="31">
        <v>2148952.25</v>
      </c>
      <c r="AX3707" s="31">
        <v>189263</v>
      </c>
      <c r="AY3707" s="31">
        <v>149890.5</v>
      </c>
      <c r="AZ3707" s="31">
        <v>339153.5</v>
      </c>
    </row>
    <row r="3708" spans="1:52" ht="15" customHeight="1">
      <c r="A3708" s="29" t="s">
        <v>5734</v>
      </c>
      <c r="B3708" s="34">
        <v>36708</v>
      </c>
      <c r="C3708" s="28">
        <v>1000</v>
      </c>
      <c r="D3708" s="28">
        <v>54.2</v>
      </c>
      <c r="E3708" s="28">
        <v>50</v>
      </c>
      <c r="F3708" s="29" t="s">
        <v>440</v>
      </c>
      <c r="G3708" s="29" t="s">
        <v>5599</v>
      </c>
      <c r="H3708" s="28">
        <v>766</v>
      </c>
      <c r="I3708" s="29" t="s">
        <v>5583</v>
      </c>
      <c r="J3708" s="33" t="s">
        <v>5733</v>
      </c>
      <c r="K3708" s="29" t="s">
        <v>178</v>
      </c>
      <c r="L3708" s="29" t="s">
        <v>5729</v>
      </c>
      <c r="M3708" s="29" t="s">
        <v>5728</v>
      </c>
      <c r="N3708" s="28">
        <v>553961.19999999995</v>
      </c>
      <c r="O3708" s="28">
        <v>6176501</v>
      </c>
      <c r="P3708" s="29" t="s">
        <v>5732</v>
      </c>
      <c r="Q3708" s="32" t="s">
        <v>174</v>
      </c>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M3708" s="19"/>
      <c r="AN3708" s="19"/>
      <c r="AO3708" s="31">
        <v>1027266</v>
      </c>
      <c r="AP3708" s="31">
        <v>2029035</v>
      </c>
      <c r="AQ3708" s="31">
        <v>2219799</v>
      </c>
      <c r="AR3708" s="31">
        <v>1925796</v>
      </c>
      <c r="AS3708" s="31">
        <v>2113721.0078125</v>
      </c>
      <c r="AT3708" s="31">
        <v>2081046</v>
      </c>
      <c r="AU3708" s="31">
        <v>1877951</v>
      </c>
      <c r="AV3708" s="31">
        <v>2312218</v>
      </c>
      <c r="AW3708" s="31">
        <v>2124547.5</v>
      </c>
      <c r="AX3708" s="31">
        <v>161754.25</v>
      </c>
      <c r="AY3708" s="31">
        <v>145814.5</v>
      </c>
      <c r="AZ3708" s="31">
        <v>307568.75</v>
      </c>
    </row>
    <row r="3709" spans="1:52" ht="15" customHeight="1">
      <c r="A3709" s="29" t="s">
        <v>5731</v>
      </c>
      <c r="B3709" s="34">
        <v>36708</v>
      </c>
      <c r="C3709" s="28">
        <v>1000</v>
      </c>
      <c r="D3709" s="28">
        <v>54.2</v>
      </c>
      <c r="E3709" s="28">
        <v>50</v>
      </c>
      <c r="F3709" s="29" t="s">
        <v>440</v>
      </c>
      <c r="G3709" s="29" t="s">
        <v>5599</v>
      </c>
      <c r="H3709" s="28">
        <v>766</v>
      </c>
      <c r="I3709" s="29" t="s">
        <v>5583</v>
      </c>
      <c r="J3709" s="33" t="s">
        <v>5730</v>
      </c>
      <c r="K3709" s="29" t="s">
        <v>178</v>
      </c>
      <c r="L3709" s="29" t="s">
        <v>5729</v>
      </c>
      <c r="M3709" s="29" t="s">
        <v>5728</v>
      </c>
      <c r="N3709" s="28">
        <v>553982.9</v>
      </c>
      <c r="O3709" s="28">
        <v>6176714</v>
      </c>
      <c r="P3709" s="29" t="s">
        <v>5727</v>
      </c>
      <c r="Q3709" s="32" t="s">
        <v>174</v>
      </c>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M3709" s="19"/>
      <c r="AN3709" s="19"/>
      <c r="AO3709" s="31">
        <v>1119416</v>
      </c>
      <c r="AP3709" s="31">
        <v>2130398</v>
      </c>
      <c r="AQ3709" s="31">
        <v>2300960</v>
      </c>
      <c r="AR3709" s="31">
        <v>2078833</v>
      </c>
      <c r="AS3709" s="31">
        <v>2337821</v>
      </c>
      <c r="AT3709" s="31">
        <v>2166502</v>
      </c>
      <c r="AU3709" s="31">
        <v>1995323</v>
      </c>
      <c r="AV3709" s="31">
        <v>2504717.75</v>
      </c>
      <c r="AW3709" s="31">
        <v>2246922.75</v>
      </c>
      <c r="AX3709" s="31">
        <v>209052.25</v>
      </c>
      <c r="AY3709" s="31">
        <v>163855.75</v>
      </c>
      <c r="AZ3709" s="31">
        <v>372908</v>
      </c>
    </row>
    <row r="3710" spans="1:52" ht="15" customHeight="1">
      <c r="A3710" s="29" t="s">
        <v>5726</v>
      </c>
      <c r="B3710" s="34">
        <v>36110</v>
      </c>
      <c r="C3710" s="28">
        <v>750</v>
      </c>
      <c r="D3710" s="28">
        <v>48</v>
      </c>
      <c r="E3710" s="28">
        <v>45</v>
      </c>
      <c r="F3710" s="29" t="s">
        <v>172</v>
      </c>
      <c r="G3710" s="29" t="s">
        <v>5721</v>
      </c>
      <c r="H3710" s="28">
        <v>766</v>
      </c>
      <c r="I3710" s="29" t="s">
        <v>5583</v>
      </c>
      <c r="J3710" s="33" t="s">
        <v>5725</v>
      </c>
      <c r="K3710" s="29" t="s">
        <v>178</v>
      </c>
      <c r="L3710" s="29" t="s">
        <v>5724</v>
      </c>
      <c r="M3710" s="29" t="s">
        <v>1247</v>
      </c>
      <c r="N3710" s="28">
        <v>556214.69999999995</v>
      </c>
      <c r="O3710" s="28">
        <v>6182121</v>
      </c>
      <c r="P3710" s="29" t="s">
        <v>5723</v>
      </c>
      <c r="Q3710" s="32" t="s">
        <v>174</v>
      </c>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M3710" s="19"/>
      <c r="AN3710" s="19"/>
      <c r="AO3710" s="31">
        <v>63691</v>
      </c>
      <c r="AP3710" s="31">
        <v>1327526</v>
      </c>
      <c r="AQ3710" s="31">
        <v>1483384</v>
      </c>
      <c r="AR3710" s="31">
        <v>1290974</v>
      </c>
      <c r="AS3710" s="31">
        <v>1449961</v>
      </c>
      <c r="AT3710" s="31">
        <v>1386718</v>
      </c>
      <c r="AU3710" s="31">
        <v>1313469</v>
      </c>
      <c r="AV3710" s="31">
        <v>1561218</v>
      </c>
      <c r="AW3710" s="31">
        <v>1531325.6875</v>
      </c>
      <c r="AX3710" s="31">
        <v>135551</v>
      </c>
      <c r="AY3710" s="31">
        <v>102069</v>
      </c>
      <c r="AZ3710" s="31">
        <v>237620</v>
      </c>
    </row>
    <row r="3711" spans="1:52" ht="15" customHeight="1">
      <c r="A3711" s="29" t="s">
        <v>5722</v>
      </c>
      <c r="B3711" s="34">
        <v>36880</v>
      </c>
      <c r="C3711" s="28">
        <v>900</v>
      </c>
      <c r="D3711" s="28">
        <v>52</v>
      </c>
      <c r="E3711" s="28">
        <v>54</v>
      </c>
      <c r="F3711" s="29" t="s">
        <v>172</v>
      </c>
      <c r="G3711" s="29" t="s">
        <v>5713</v>
      </c>
      <c r="H3711" s="28">
        <v>766</v>
      </c>
      <c r="I3711" s="29" t="s">
        <v>5583</v>
      </c>
      <c r="J3711" s="33" t="s">
        <v>5720</v>
      </c>
      <c r="K3711" s="29" t="s">
        <v>178</v>
      </c>
      <c r="L3711" s="29" t="s">
        <v>5716</v>
      </c>
      <c r="M3711" s="29" t="s">
        <v>337</v>
      </c>
      <c r="N3711" s="28">
        <v>542753.6</v>
      </c>
      <c r="O3711" s="28">
        <v>6187271</v>
      </c>
      <c r="P3711" s="29" t="s">
        <v>5719</v>
      </c>
      <c r="Q3711" s="32" t="s">
        <v>174</v>
      </c>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M3711" s="19"/>
      <c r="AN3711" s="19"/>
      <c r="AO3711" s="31">
        <v>1252</v>
      </c>
      <c r="AP3711" s="31">
        <v>1397380</v>
      </c>
      <c r="AQ3711" s="31">
        <v>1592238</v>
      </c>
      <c r="AR3711" s="31">
        <v>1405375</v>
      </c>
      <c r="AS3711" s="31">
        <v>1609031.9765625</v>
      </c>
      <c r="AT3711" s="31">
        <v>1508666</v>
      </c>
      <c r="AU3711" s="31">
        <v>1412264</v>
      </c>
      <c r="AV3711" s="31">
        <v>1744075</v>
      </c>
      <c r="AW3711" s="31">
        <v>1710028.6015625</v>
      </c>
      <c r="AX3711" s="31">
        <v>149185</v>
      </c>
      <c r="AY3711" s="31">
        <v>108298</v>
      </c>
      <c r="AZ3711" s="31">
        <v>257483</v>
      </c>
    </row>
    <row r="3712" spans="1:52" ht="15" customHeight="1">
      <c r="A3712" s="29" t="s">
        <v>5718</v>
      </c>
      <c r="B3712" s="34">
        <v>36880</v>
      </c>
      <c r="C3712" s="28">
        <v>900</v>
      </c>
      <c r="D3712" s="28">
        <v>52</v>
      </c>
      <c r="E3712" s="28">
        <v>49</v>
      </c>
      <c r="F3712" s="29" t="s">
        <v>172</v>
      </c>
      <c r="G3712" s="29" t="s">
        <v>5713</v>
      </c>
      <c r="H3712" s="28">
        <v>766</v>
      </c>
      <c r="I3712" s="29" t="s">
        <v>5583</v>
      </c>
      <c r="J3712" s="33" t="s">
        <v>5717</v>
      </c>
      <c r="K3712" s="29" t="s">
        <v>178</v>
      </c>
      <c r="L3712" s="29" t="s">
        <v>5716</v>
      </c>
      <c r="M3712" s="29" t="s">
        <v>176</v>
      </c>
      <c r="N3712" s="28">
        <v>542765.19999999995</v>
      </c>
      <c r="O3712" s="28">
        <v>6187495</v>
      </c>
      <c r="P3712" s="29" t="s">
        <v>5715</v>
      </c>
      <c r="Q3712" s="32" t="s">
        <v>174</v>
      </c>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M3712" s="19"/>
      <c r="AN3712" s="19"/>
      <c r="AO3712" s="31">
        <v>1152</v>
      </c>
      <c r="AP3712" s="31">
        <v>1450393</v>
      </c>
      <c r="AQ3712" s="31">
        <v>1677483</v>
      </c>
      <c r="AR3712" s="31">
        <v>1424307</v>
      </c>
      <c r="AS3712" s="31">
        <v>1517620</v>
      </c>
      <c r="AT3712" s="31">
        <v>1431456</v>
      </c>
      <c r="AU3712" s="31">
        <v>1306082</v>
      </c>
      <c r="AV3712" s="31">
        <v>1660628</v>
      </c>
      <c r="AW3712" s="31">
        <v>1590377</v>
      </c>
      <c r="AX3712" s="31">
        <v>129472.1015625</v>
      </c>
      <c r="AY3712" s="31">
        <v>105429</v>
      </c>
      <c r="AZ3712" s="31">
        <v>234901.1015625</v>
      </c>
    </row>
    <row r="3713" spans="1:52" ht="15" customHeight="1">
      <c r="A3713" s="29" t="s">
        <v>5714</v>
      </c>
      <c r="B3713" s="34">
        <v>34459</v>
      </c>
      <c r="C3713" s="28">
        <v>200</v>
      </c>
      <c r="D3713" s="28">
        <v>26</v>
      </c>
      <c r="E3713" s="28">
        <v>30</v>
      </c>
      <c r="F3713" s="29" t="s">
        <v>1566</v>
      </c>
      <c r="G3713" s="29" t="s">
        <v>391</v>
      </c>
      <c r="H3713" s="28">
        <v>766</v>
      </c>
      <c r="I3713" s="29" t="s">
        <v>5583</v>
      </c>
      <c r="J3713" s="33" t="s">
        <v>5712</v>
      </c>
      <c r="K3713" s="29" t="s">
        <v>178</v>
      </c>
      <c r="L3713" s="29" t="s">
        <v>5707</v>
      </c>
      <c r="M3713" s="29" t="s">
        <v>5711</v>
      </c>
      <c r="N3713" s="28">
        <v>536147.6</v>
      </c>
      <c r="O3713" s="28">
        <v>6187249</v>
      </c>
      <c r="P3713" s="29" t="s">
        <v>5710</v>
      </c>
      <c r="Q3713" s="32" t="s">
        <v>207</v>
      </c>
      <c r="R3713" s="19"/>
      <c r="S3713" s="19"/>
      <c r="T3713" s="19"/>
      <c r="U3713" s="19"/>
      <c r="V3713" s="19"/>
      <c r="W3713" s="19"/>
      <c r="X3713" s="19"/>
      <c r="Y3713" s="19"/>
      <c r="Z3713" s="19"/>
      <c r="AA3713" s="19"/>
      <c r="AB3713" s="19"/>
      <c r="AC3713" s="19"/>
      <c r="AD3713" s="19"/>
      <c r="AE3713" s="19"/>
      <c r="AF3713" s="19"/>
      <c r="AG3713" s="19"/>
      <c r="AH3713" s="19"/>
      <c r="AI3713" s="31">
        <v>226000</v>
      </c>
      <c r="AJ3713" s="31">
        <v>371000</v>
      </c>
      <c r="AK3713" s="31">
        <v>330000</v>
      </c>
      <c r="AL3713" s="31">
        <v>363000</v>
      </c>
      <c r="AM3713" s="31">
        <v>395320</v>
      </c>
      <c r="AN3713" s="31">
        <v>324888</v>
      </c>
      <c r="AO3713" s="31">
        <v>371379</v>
      </c>
      <c r="AP3713" s="31">
        <v>290439.099609375</v>
      </c>
      <c r="AQ3713" s="31">
        <v>335994.322265625</v>
      </c>
      <c r="AR3713" s="31">
        <v>292991.2705078125</v>
      </c>
      <c r="AS3713" s="31">
        <v>321161.6943359375</v>
      </c>
      <c r="AT3713" s="31">
        <v>293982.599609375</v>
      </c>
      <c r="AU3713" s="31">
        <v>242996.49609375</v>
      </c>
      <c r="AV3713" s="31">
        <v>314720.201171875</v>
      </c>
      <c r="AW3713" s="31">
        <v>310279.7978515625</v>
      </c>
      <c r="AX3713" s="31">
        <v>25616.80078125</v>
      </c>
      <c r="AY3713" s="31">
        <v>20395.099609375</v>
      </c>
      <c r="AZ3713" s="31">
        <v>46011.900390625</v>
      </c>
    </row>
    <row r="3714" spans="1:52" ht="15" customHeight="1">
      <c r="A3714" s="29" t="s">
        <v>5709</v>
      </c>
      <c r="B3714" s="34">
        <v>35110</v>
      </c>
      <c r="C3714" s="28">
        <v>150</v>
      </c>
      <c r="D3714" s="28">
        <v>24.6</v>
      </c>
      <c r="E3714" s="28">
        <v>32.5</v>
      </c>
      <c r="F3714" s="29" t="s">
        <v>786</v>
      </c>
      <c r="G3714" s="29" t="s">
        <v>5704</v>
      </c>
      <c r="H3714" s="28">
        <v>766</v>
      </c>
      <c r="I3714" s="29" t="s">
        <v>5583</v>
      </c>
      <c r="J3714" s="33" t="s">
        <v>5708</v>
      </c>
      <c r="K3714" s="29" t="s">
        <v>178</v>
      </c>
      <c r="L3714" s="29" t="s">
        <v>5707</v>
      </c>
      <c r="M3714" s="29" t="s">
        <v>2532</v>
      </c>
      <c r="N3714" s="28">
        <v>536108.4</v>
      </c>
      <c r="O3714" s="28">
        <v>6187356</v>
      </c>
      <c r="P3714" s="29" t="s">
        <v>5706</v>
      </c>
      <c r="Q3714" s="32" t="s">
        <v>207</v>
      </c>
      <c r="R3714" s="19"/>
      <c r="S3714" s="19"/>
      <c r="T3714" s="19"/>
      <c r="U3714" s="19"/>
      <c r="V3714" s="19"/>
      <c r="W3714" s="19"/>
      <c r="X3714" s="19"/>
      <c r="Y3714" s="19"/>
      <c r="Z3714" s="19"/>
      <c r="AA3714" s="19"/>
      <c r="AB3714" s="19"/>
      <c r="AC3714" s="19"/>
      <c r="AD3714" s="19"/>
      <c r="AE3714" s="19"/>
      <c r="AF3714" s="19"/>
      <c r="AG3714" s="19"/>
      <c r="AH3714" s="19"/>
      <c r="AI3714" s="19"/>
      <c r="AJ3714" s="19"/>
      <c r="AK3714" s="31">
        <v>255000</v>
      </c>
      <c r="AL3714" s="31">
        <v>326000</v>
      </c>
      <c r="AM3714" s="31">
        <v>356566</v>
      </c>
      <c r="AN3714" s="31">
        <v>291307</v>
      </c>
      <c r="AO3714" s="31">
        <v>331338</v>
      </c>
      <c r="AP3714" s="31">
        <v>264199.2978515625</v>
      </c>
      <c r="AQ3714" s="31">
        <v>296836.2744140625</v>
      </c>
      <c r="AR3714" s="31">
        <v>264222.8017578125</v>
      </c>
      <c r="AS3714" s="31">
        <v>302139.2001953125</v>
      </c>
      <c r="AT3714" s="31">
        <v>272973.4365234375</v>
      </c>
      <c r="AU3714" s="31">
        <v>251920.8759765625</v>
      </c>
      <c r="AV3714" s="31">
        <v>311576.2353515625</v>
      </c>
      <c r="AW3714" s="31">
        <v>307228.2392578125</v>
      </c>
      <c r="AX3714" s="31">
        <v>26903.279296875</v>
      </c>
      <c r="AY3714" s="31">
        <v>20411.279296875</v>
      </c>
      <c r="AZ3714" s="31">
        <v>47314.55859375</v>
      </c>
    </row>
    <row r="3715" spans="1:52" ht="15" customHeight="1">
      <c r="A3715" s="29" t="s">
        <v>5705</v>
      </c>
      <c r="B3715" s="34">
        <v>35549</v>
      </c>
      <c r="C3715" s="28">
        <v>600</v>
      </c>
      <c r="D3715" s="28">
        <v>43</v>
      </c>
      <c r="E3715" s="28">
        <v>40</v>
      </c>
      <c r="F3715" s="29" t="s">
        <v>462</v>
      </c>
      <c r="G3715" s="29" t="s">
        <v>5699</v>
      </c>
      <c r="H3715" s="28">
        <v>766</v>
      </c>
      <c r="I3715" s="29" t="s">
        <v>5583</v>
      </c>
      <c r="J3715" s="33" t="s">
        <v>5703</v>
      </c>
      <c r="K3715" s="29" t="s">
        <v>178</v>
      </c>
      <c r="L3715" s="29" t="s">
        <v>5702</v>
      </c>
      <c r="M3715" s="29" t="s">
        <v>176</v>
      </c>
      <c r="N3715" s="28">
        <v>537339.80000000005</v>
      </c>
      <c r="O3715" s="28">
        <v>6183244</v>
      </c>
      <c r="P3715" s="29" t="s">
        <v>5701</v>
      </c>
      <c r="Q3715" s="32" t="s">
        <v>174</v>
      </c>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31">
        <v>662000</v>
      </c>
      <c r="AM3715" s="31">
        <v>1334000</v>
      </c>
      <c r="AN3715" s="31">
        <v>1170245</v>
      </c>
      <c r="AO3715" s="31">
        <v>1291366</v>
      </c>
      <c r="AP3715" s="31">
        <v>1054155.20703125</v>
      </c>
      <c r="AQ3715" s="31">
        <v>1153690.7890625</v>
      </c>
      <c r="AR3715" s="31">
        <v>1055686.25</v>
      </c>
      <c r="AS3715" s="31">
        <v>1163166.5</v>
      </c>
      <c r="AT3715" s="31">
        <v>1126011.046875</v>
      </c>
      <c r="AU3715" s="31">
        <v>1026786</v>
      </c>
      <c r="AV3715" s="31">
        <v>1214248</v>
      </c>
      <c r="AW3715" s="31">
        <v>1214517.5</v>
      </c>
      <c r="AX3715" s="31">
        <v>107686.25</v>
      </c>
      <c r="AY3715" s="31">
        <v>78927.25</v>
      </c>
      <c r="AZ3715" s="31">
        <v>186613.5</v>
      </c>
    </row>
    <row r="3716" spans="1:52" ht="15" customHeight="1">
      <c r="A3716" s="29" t="s">
        <v>5700</v>
      </c>
      <c r="B3716" s="34">
        <v>35709</v>
      </c>
      <c r="C3716" s="28">
        <v>600</v>
      </c>
      <c r="D3716" s="28">
        <v>44</v>
      </c>
      <c r="E3716" s="28">
        <v>50</v>
      </c>
      <c r="F3716" s="29" t="s">
        <v>220</v>
      </c>
      <c r="G3716" s="29" t="s">
        <v>5694</v>
      </c>
      <c r="H3716" s="28">
        <v>766</v>
      </c>
      <c r="I3716" s="29" t="s">
        <v>5583</v>
      </c>
      <c r="J3716" s="33" t="s">
        <v>5698</v>
      </c>
      <c r="K3716" s="29" t="s">
        <v>178</v>
      </c>
      <c r="L3716" s="29" t="s">
        <v>5697</v>
      </c>
      <c r="M3716" s="29" t="s">
        <v>554</v>
      </c>
      <c r="N3716" s="28">
        <v>535302</v>
      </c>
      <c r="O3716" s="28">
        <v>6185375</v>
      </c>
      <c r="P3716" s="29" t="s">
        <v>5696</v>
      </c>
      <c r="Q3716" s="32" t="s">
        <v>174</v>
      </c>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31">
        <v>340170</v>
      </c>
      <c r="AM3716" s="31">
        <v>1525940</v>
      </c>
      <c r="AN3716" s="31">
        <v>1333302</v>
      </c>
      <c r="AO3716" s="31">
        <v>1472910</v>
      </c>
      <c r="AP3716" s="31">
        <v>1221060.20703125</v>
      </c>
      <c r="AQ3716" s="31">
        <v>1327163.953125</v>
      </c>
      <c r="AR3716" s="31">
        <v>1218936</v>
      </c>
      <c r="AS3716" s="31">
        <v>1332582.69921875</v>
      </c>
      <c r="AT3716" s="31">
        <v>1262483.9765625</v>
      </c>
      <c r="AU3716" s="31">
        <v>1191698.75</v>
      </c>
      <c r="AV3716" s="31">
        <v>1441678.5</v>
      </c>
      <c r="AW3716" s="31">
        <v>1375328</v>
      </c>
      <c r="AX3716" s="31">
        <v>123849.25</v>
      </c>
      <c r="AY3716" s="31">
        <v>93246.25</v>
      </c>
      <c r="AZ3716" s="31">
        <v>217095.5</v>
      </c>
    </row>
    <row r="3717" spans="1:52" ht="15" customHeight="1">
      <c r="A3717" s="29" t="s">
        <v>5695</v>
      </c>
      <c r="B3717" s="34">
        <v>35755</v>
      </c>
      <c r="C3717" s="28">
        <v>600</v>
      </c>
      <c r="D3717" s="28">
        <v>44</v>
      </c>
      <c r="E3717" s="28">
        <v>60</v>
      </c>
      <c r="F3717" s="29" t="s">
        <v>205</v>
      </c>
      <c r="G3717" s="29" t="s">
        <v>5682</v>
      </c>
      <c r="H3717" s="28">
        <v>766</v>
      </c>
      <c r="I3717" s="29" t="s">
        <v>5583</v>
      </c>
      <c r="J3717" s="33" t="s">
        <v>5693</v>
      </c>
      <c r="K3717" s="29" t="s">
        <v>178</v>
      </c>
      <c r="L3717" s="29" t="s">
        <v>5690</v>
      </c>
      <c r="M3717" s="29" t="s">
        <v>4763</v>
      </c>
      <c r="N3717" s="28">
        <v>530022</v>
      </c>
      <c r="O3717" s="28">
        <v>6188673</v>
      </c>
      <c r="P3717" s="29" t="s">
        <v>5689</v>
      </c>
      <c r="Q3717" s="32" t="s">
        <v>174</v>
      </c>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31">
        <v>207870</v>
      </c>
      <c r="AM3717" s="31">
        <v>1500320</v>
      </c>
      <c r="AN3717" s="31">
        <v>1213401</v>
      </c>
      <c r="AO3717" s="31">
        <v>1331745</v>
      </c>
      <c r="AP3717" s="31">
        <v>1097794.5</v>
      </c>
      <c r="AQ3717" s="31">
        <v>1210993</v>
      </c>
      <c r="AR3717" s="31">
        <v>1083023.75</v>
      </c>
      <c r="AS3717" s="31">
        <v>1192104.75</v>
      </c>
      <c r="AT3717" s="31">
        <v>1140203.25</v>
      </c>
      <c r="AU3717" s="31">
        <v>1045271.5</v>
      </c>
      <c r="AV3717" s="31">
        <v>1263410.4765625</v>
      </c>
      <c r="AW3717" s="31">
        <v>1230857.5</v>
      </c>
      <c r="AX3717" s="31">
        <v>110138.75</v>
      </c>
      <c r="AY3717" s="31">
        <v>65004.25</v>
      </c>
      <c r="AZ3717" s="31">
        <v>175143</v>
      </c>
    </row>
    <row r="3718" spans="1:52" ht="15" customHeight="1">
      <c r="A3718" s="29" t="s">
        <v>5692</v>
      </c>
      <c r="B3718" s="34">
        <v>36160</v>
      </c>
      <c r="C3718" s="28">
        <v>600</v>
      </c>
      <c r="D3718" s="28">
        <v>44</v>
      </c>
      <c r="E3718" s="28">
        <v>60</v>
      </c>
      <c r="F3718" s="29" t="s">
        <v>205</v>
      </c>
      <c r="G3718" s="29" t="s">
        <v>5682</v>
      </c>
      <c r="H3718" s="28">
        <v>766</v>
      </c>
      <c r="I3718" s="29" t="s">
        <v>5583</v>
      </c>
      <c r="J3718" s="33" t="s">
        <v>5691</v>
      </c>
      <c r="K3718" s="29" t="s">
        <v>178</v>
      </c>
      <c r="L3718" s="29" t="s">
        <v>5690</v>
      </c>
      <c r="M3718" s="29" t="s">
        <v>4763</v>
      </c>
      <c r="N3718" s="28">
        <v>530208</v>
      </c>
      <c r="O3718" s="28">
        <v>6188672</v>
      </c>
      <c r="P3718" s="29" t="s">
        <v>5689</v>
      </c>
      <c r="Q3718" s="32" t="s">
        <v>174</v>
      </c>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M3718" s="31">
        <v>0</v>
      </c>
      <c r="AN3718" s="31">
        <v>1213402</v>
      </c>
      <c r="AO3718" s="31">
        <v>1331744</v>
      </c>
      <c r="AP3718" s="31">
        <v>1097794.5</v>
      </c>
      <c r="AQ3718" s="31">
        <v>1210993</v>
      </c>
      <c r="AR3718" s="31">
        <v>1083023.75</v>
      </c>
      <c r="AS3718" s="31">
        <v>1192104.75</v>
      </c>
      <c r="AT3718" s="31">
        <v>1140203.25</v>
      </c>
      <c r="AU3718" s="31">
        <v>1045271.5</v>
      </c>
      <c r="AV3718" s="31">
        <v>1263410.4765625</v>
      </c>
      <c r="AW3718" s="31">
        <v>1230857.5</v>
      </c>
      <c r="AX3718" s="31">
        <v>110138.75</v>
      </c>
      <c r="AY3718" s="31">
        <v>65004.25</v>
      </c>
      <c r="AZ3718" s="31">
        <v>175143</v>
      </c>
    </row>
    <row r="3719" spans="1:52" ht="15" customHeight="1">
      <c r="A3719" s="29" t="s">
        <v>5688</v>
      </c>
      <c r="B3719" s="34">
        <v>35755</v>
      </c>
      <c r="C3719" s="28">
        <v>600</v>
      </c>
      <c r="D3719" s="28">
        <v>44</v>
      </c>
      <c r="E3719" s="28">
        <v>60</v>
      </c>
      <c r="F3719" s="29" t="s">
        <v>205</v>
      </c>
      <c r="G3719" s="29" t="s">
        <v>5682</v>
      </c>
      <c r="H3719" s="28">
        <v>766</v>
      </c>
      <c r="I3719" s="29" t="s">
        <v>5583</v>
      </c>
      <c r="J3719" s="33" t="s">
        <v>5687</v>
      </c>
      <c r="K3719" s="29" t="s">
        <v>178</v>
      </c>
      <c r="L3719" s="29" t="s">
        <v>5686</v>
      </c>
      <c r="M3719" s="29" t="s">
        <v>5685</v>
      </c>
      <c r="N3719" s="28">
        <v>530141</v>
      </c>
      <c r="O3719" s="28">
        <v>6188539</v>
      </c>
      <c r="P3719" s="29" t="s">
        <v>5684</v>
      </c>
      <c r="Q3719" s="32" t="s">
        <v>174</v>
      </c>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31">
        <v>188560</v>
      </c>
      <c r="AM3719" s="31">
        <v>1522020</v>
      </c>
      <c r="AN3719" s="31">
        <v>1324371</v>
      </c>
      <c r="AO3719" s="31">
        <v>1462057</v>
      </c>
      <c r="AP3719" s="31">
        <v>1163148.1875</v>
      </c>
      <c r="AQ3719" s="31">
        <v>1316335.6484375</v>
      </c>
      <c r="AR3719" s="31">
        <v>1169563.75</v>
      </c>
      <c r="AS3719" s="31">
        <v>1249596</v>
      </c>
      <c r="AT3719" s="31">
        <v>1234808.5</v>
      </c>
      <c r="AU3719" s="31">
        <v>1146022.25</v>
      </c>
      <c r="AV3719" s="31">
        <v>1352817.5</v>
      </c>
      <c r="AW3719" s="31">
        <v>1337115.5</v>
      </c>
      <c r="AX3719" s="31">
        <v>116136.75</v>
      </c>
      <c r="AY3719" s="31">
        <v>82518.75</v>
      </c>
      <c r="AZ3719" s="31">
        <v>198655.5</v>
      </c>
    </row>
    <row r="3720" spans="1:52" ht="15" customHeight="1">
      <c r="A3720" s="29" t="s">
        <v>5683</v>
      </c>
      <c r="B3720" s="34">
        <v>36312</v>
      </c>
      <c r="C3720" s="28">
        <v>660</v>
      </c>
      <c r="D3720" s="28">
        <v>47</v>
      </c>
      <c r="E3720" s="28">
        <v>55</v>
      </c>
      <c r="F3720" s="29" t="s">
        <v>220</v>
      </c>
      <c r="G3720" s="29" t="s">
        <v>5677</v>
      </c>
      <c r="H3720" s="28">
        <v>766</v>
      </c>
      <c r="I3720" s="29" t="s">
        <v>5583</v>
      </c>
      <c r="J3720" s="33" t="s">
        <v>5681</v>
      </c>
      <c r="K3720" s="29" t="s">
        <v>178</v>
      </c>
      <c r="L3720" s="29" t="s">
        <v>5680</v>
      </c>
      <c r="M3720" s="29" t="s">
        <v>2779</v>
      </c>
      <c r="N3720" s="28">
        <v>533275</v>
      </c>
      <c r="O3720" s="28">
        <v>6184475</v>
      </c>
      <c r="P3720" s="29" t="s">
        <v>5679</v>
      </c>
      <c r="Q3720" s="32" t="s">
        <v>174</v>
      </c>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M3720" s="19"/>
      <c r="AN3720" s="31">
        <v>730594</v>
      </c>
      <c r="AO3720" s="31">
        <v>1436224</v>
      </c>
      <c r="AP3720" s="31">
        <v>1151559.40625</v>
      </c>
      <c r="AQ3720" s="31">
        <v>1324807.046875</v>
      </c>
      <c r="AR3720" s="31">
        <v>1169097.25</v>
      </c>
      <c r="AS3720" s="31">
        <v>1300593.5</v>
      </c>
      <c r="AT3720" s="31">
        <v>1239267.25</v>
      </c>
      <c r="AU3720" s="31">
        <v>1142272</v>
      </c>
      <c r="AV3720" s="31">
        <v>1407632.25</v>
      </c>
      <c r="AW3720" s="31">
        <v>1333495.75</v>
      </c>
      <c r="AX3720" s="31">
        <v>110585</v>
      </c>
      <c r="AY3720" s="31">
        <v>88289.75</v>
      </c>
      <c r="AZ3720" s="31">
        <v>198874.75</v>
      </c>
    </row>
    <row r="3721" spans="1:52" ht="15" customHeight="1">
      <c r="A3721" s="29" t="s">
        <v>5678</v>
      </c>
      <c r="B3721" s="34">
        <v>36281</v>
      </c>
      <c r="C3721" s="28">
        <v>660</v>
      </c>
      <c r="D3721" s="28">
        <v>47</v>
      </c>
      <c r="E3721" s="28">
        <v>55</v>
      </c>
      <c r="F3721" s="29" t="s">
        <v>220</v>
      </c>
      <c r="G3721" s="29" t="s">
        <v>5672</v>
      </c>
      <c r="H3721" s="28">
        <v>766</v>
      </c>
      <c r="I3721" s="29" t="s">
        <v>5583</v>
      </c>
      <c r="J3721" s="33" t="s">
        <v>5676</v>
      </c>
      <c r="K3721" s="29" t="s">
        <v>178</v>
      </c>
      <c r="L3721" s="29" t="s">
        <v>5675</v>
      </c>
      <c r="M3721" s="29" t="s">
        <v>1247</v>
      </c>
      <c r="N3721" s="28">
        <v>533020</v>
      </c>
      <c r="O3721" s="28">
        <v>6184550</v>
      </c>
      <c r="P3721" s="29" t="s">
        <v>5674</v>
      </c>
      <c r="Q3721" s="32" t="s">
        <v>174</v>
      </c>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M3721" s="19"/>
      <c r="AN3721" s="31">
        <v>726039</v>
      </c>
      <c r="AO3721" s="31">
        <v>1447448</v>
      </c>
      <c r="AP3721" s="31">
        <v>1165702.8046875</v>
      </c>
      <c r="AQ3721" s="31">
        <v>1281777.3671875</v>
      </c>
      <c r="AR3721" s="31">
        <v>1189081.25</v>
      </c>
      <c r="AS3721" s="31">
        <v>1316952.75</v>
      </c>
      <c r="AT3721" s="31">
        <v>1268172.25</v>
      </c>
      <c r="AU3721" s="31">
        <v>1145671.75</v>
      </c>
      <c r="AV3721" s="31">
        <v>1428989.75</v>
      </c>
      <c r="AW3721" s="31">
        <v>1325035.5</v>
      </c>
      <c r="AX3721" s="31">
        <v>125223.5</v>
      </c>
      <c r="AY3721" s="31">
        <v>94483.75</v>
      </c>
      <c r="AZ3721" s="31">
        <v>219707.25</v>
      </c>
    </row>
    <row r="3722" spans="1:52" ht="15" customHeight="1">
      <c r="A3722" s="29" t="s">
        <v>5673</v>
      </c>
      <c r="B3722" s="34">
        <v>36501</v>
      </c>
      <c r="C3722" s="28">
        <v>600</v>
      </c>
      <c r="D3722" s="28">
        <v>45</v>
      </c>
      <c r="E3722" s="28">
        <v>45</v>
      </c>
      <c r="F3722" s="29" t="s">
        <v>1566</v>
      </c>
      <c r="G3722" s="29" t="s">
        <v>5651</v>
      </c>
      <c r="H3722" s="28">
        <v>766</v>
      </c>
      <c r="I3722" s="29" t="s">
        <v>5583</v>
      </c>
      <c r="J3722" s="33" t="s">
        <v>5671</v>
      </c>
      <c r="K3722" s="29" t="s">
        <v>178</v>
      </c>
      <c r="L3722" s="29" t="s">
        <v>5655</v>
      </c>
      <c r="M3722" s="29" t="s">
        <v>5670</v>
      </c>
      <c r="N3722" s="28">
        <v>538521.4</v>
      </c>
      <c r="O3722" s="28">
        <v>6190377</v>
      </c>
      <c r="P3722" s="29" t="s">
        <v>5669</v>
      </c>
      <c r="Q3722" s="32" t="s">
        <v>207</v>
      </c>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M3722" s="19"/>
      <c r="AN3722" s="31">
        <v>127712</v>
      </c>
      <c r="AO3722" s="31">
        <v>1314952</v>
      </c>
      <c r="AP3722" s="31">
        <v>1060596.40625</v>
      </c>
      <c r="AQ3722" s="31">
        <v>1163495.84375</v>
      </c>
      <c r="AR3722" s="31">
        <v>1056188.25</v>
      </c>
      <c r="AS3722" s="31">
        <v>1134393.5</v>
      </c>
      <c r="AT3722" s="31">
        <v>1124334.25</v>
      </c>
      <c r="AU3722" s="31">
        <v>1046181.75</v>
      </c>
      <c r="AV3722" s="31">
        <v>1245743.5</v>
      </c>
      <c r="AW3722" s="31">
        <v>1235620.75</v>
      </c>
      <c r="AX3722" s="31">
        <v>107517.25</v>
      </c>
      <c r="AY3722" s="31">
        <v>76919.75</v>
      </c>
      <c r="AZ3722" s="31">
        <v>184437</v>
      </c>
    </row>
    <row r="3723" spans="1:52" ht="15" customHeight="1">
      <c r="A3723" s="29" t="s">
        <v>5668</v>
      </c>
      <c r="B3723" s="34">
        <v>36501</v>
      </c>
      <c r="C3723" s="28">
        <v>600</v>
      </c>
      <c r="D3723" s="28">
        <v>45</v>
      </c>
      <c r="E3723" s="28">
        <v>45</v>
      </c>
      <c r="F3723" s="29" t="s">
        <v>1566</v>
      </c>
      <c r="G3723" s="29" t="s">
        <v>5651</v>
      </c>
      <c r="H3723" s="28">
        <v>766</v>
      </c>
      <c r="I3723" s="29" t="s">
        <v>5583</v>
      </c>
      <c r="J3723" s="33" t="s">
        <v>5667</v>
      </c>
      <c r="K3723" s="29" t="s">
        <v>178</v>
      </c>
      <c r="L3723" s="29" t="s">
        <v>5655</v>
      </c>
      <c r="M3723" s="29" t="s">
        <v>370</v>
      </c>
      <c r="N3723" s="28">
        <v>538341</v>
      </c>
      <c r="O3723" s="28">
        <v>6190477</v>
      </c>
      <c r="P3723" s="29" t="s">
        <v>5666</v>
      </c>
      <c r="Q3723" s="32" t="s">
        <v>207</v>
      </c>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M3723" s="19"/>
      <c r="AN3723" s="31">
        <v>122992</v>
      </c>
      <c r="AO3723" s="31">
        <v>1356251</v>
      </c>
      <c r="AP3723" s="31">
        <v>1110916.1875</v>
      </c>
      <c r="AQ3723" s="31">
        <v>1221637.171875</v>
      </c>
      <c r="AR3723" s="31">
        <v>1123690.75</v>
      </c>
      <c r="AS3723" s="31">
        <v>1252499.25</v>
      </c>
      <c r="AT3723" s="31">
        <v>1051446.75</v>
      </c>
      <c r="AU3723" s="31">
        <v>919184.5</v>
      </c>
      <c r="AV3723" s="31">
        <v>1338592.75</v>
      </c>
      <c r="AW3723" s="31">
        <v>1164916.75</v>
      </c>
      <c r="AX3723" s="31">
        <v>98259</v>
      </c>
      <c r="AY3723" s="31">
        <v>81416.25</v>
      </c>
      <c r="AZ3723" s="31">
        <v>179675.25</v>
      </c>
    </row>
    <row r="3724" spans="1:52" ht="15" customHeight="1">
      <c r="A3724" s="29" t="s">
        <v>5665</v>
      </c>
      <c r="B3724" s="34">
        <v>36662</v>
      </c>
      <c r="C3724" s="28">
        <v>660</v>
      </c>
      <c r="D3724" s="28">
        <v>47</v>
      </c>
      <c r="E3724" s="28">
        <v>55</v>
      </c>
      <c r="F3724" s="29" t="s">
        <v>220</v>
      </c>
      <c r="G3724" s="29" t="s">
        <v>5660</v>
      </c>
      <c r="H3724" s="28">
        <v>766</v>
      </c>
      <c r="I3724" s="29" t="s">
        <v>5583</v>
      </c>
      <c r="J3724" s="33" t="s">
        <v>5664</v>
      </c>
      <c r="K3724" s="29" t="s">
        <v>178</v>
      </c>
      <c r="L3724" s="29" t="s">
        <v>5663</v>
      </c>
      <c r="M3724" s="29" t="s">
        <v>1247</v>
      </c>
      <c r="N3724" s="28">
        <v>533217</v>
      </c>
      <c r="O3724" s="28">
        <v>6184748</v>
      </c>
      <c r="P3724" s="29" t="s">
        <v>5662</v>
      </c>
      <c r="Q3724" s="32" t="s">
        <v>174</v>
      </c>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M3724" s="19"/>
      <c r="AN3724" s="19"/>
      <c r="AO3724" s="31">
        <v>763136</v>
      </c>
      <c r="AP3724" s="31">
        <v>1197245.5</v>
      </c>
      <c r="AQ3724" s="31">
        <v>1345407.5546875</v>
      </c>
      <c r="AR3724" s="31">
        <v>1185798.25</v>
      </c>
      <c r="AS3724" s="31">
        <v>1335071.25</v>
      </c>
      <c r="AT3724" s="31">
        <v>1236963.5</v>
      </c>
      <c r="AU3724" s="31">
        <v>1122287.4921875</v>
      </c>
      <c r="AV3724" s="31">
        <v>1488190</v>
      </c>
      <c r="AW3724" s="31">
        <v>1326640</v>
      </c>
      <c r="AX3724" s="31">
        <v>117456</v>
      </c>
      <c r="AY3724" s="31">
        <v>86192.25</v>
      </c>
      <c r="AZ3724" s="31">
        <v>203648.25</v>
      </c>
    </row>
    <row r="3725" spans="1:52" ht="15" customHeight="1">
      <c r="A3725" s="29" t="s">
        <v>5661</v>
      </c>
      <c r="B3725" s="34">
        <v>36693</v>
      </c>
      <c r="C3725" s="28">
        <v>600</v>
      </c>
      <c r="D3725" s="28">
        <v>45</v>
      </c>
      <c r="E3725" s="28">
        <v>45</v>
      </c>
      <c r="F3725" s="29" t="s">
        <v>1566</v>
      </c>
      <c r="G3725" s="29" t="s">
        <v>5651</v>
      </c>
      <c r="H3725" s="28">
        <v>766</v>
      </c>
      <c r="I3725" s="29" t="s">
        <v>5583</v>
      </c>
      <c r="J3725" s="33" t="s">
        <v>5659</v>
      </c>
      <c r="K3725" s="29" t="s">
        <v>178</v>
      </c>
      <c r="L3725" s="29" t="s">
        <v>5655</v>
      </c>
      <c r="M3725" s="29" t="s">
        <v>370</v>
      </c>
      <c r="N3725" s="28">
        <v>538292</v>
      </c>
      <c r="O3725" s="28">
        <v>6190264</v>
      </c>
      <c r="P3725" s="29" t="s">
        <v>5658</v>
      </c>
      <c r="Q3725" s="32" t="s">
        <v>174</v>
      </c>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M3725" s="19"/>
      <c r="AN3725" s="19"/>
      <c r="AO3725" s="31">
        <v>604818</v>
      </c>
      <c r="AP3725" s="31">
        <v>1075523.69140625</v>
      </c>
      <c r="AQ3725" s="31">
        <v>1134104.0859375</v>
      </c>
      <c r="AR3725" s="31">
        <v>1028673.75</v>
      </c>
      <c r="AS3725" s="31">
        <v>1197436</v>
      </c>
      <c r="AT3725" s="31">
        <v>1132545.25</v>
      </c>
      <c r="AU3725" s="31">
        <v>1022431.25</v>
      </c>
      <c r="AV3725" s="31">
        <v>1226300</v>
      </c>
      <c r="AW3725" s="31">
        <v>1036244.75</v>
      </c>
      <c r="AX3725" s="31">
        <v>103207</v>
      </c>
      <c r="AY3725" s="31">
        <v>65671</v>
      </c>
      <c r="AZ3725" s="31">
        <v>168878</v>
      </c>
    </row>
    <row r="3726" spans="1:52" ht="15" customHeight="1">
      <c r="A3726" s="29" t="s">
        <v>5657</v>
      </c>
      <c r="B3726" s="34">
        <v>36679</v>
      </c>
      <c r="C3726" s="28">
        <v>600</v>
      </c>
      <c r="D3726" s="28">
        <v>45</v>
      </c>
      <c r="E3726" s="28">
        <v>45</v>
      </c>
      <c r="F3726" s="29" t="s">
        <v>1566</v>
      </c>
      <c r="G3726" s="29" t="s">
        <v>5651</v>
      </c>
      <c r="H3726" s="28">
        <v>766</v>
      </c>
      <c r="I3726" s="29" t="s">
        <v>5583</v>
      </c>
      <c r="J3726" s="33" t="s">
        <v>5656</v>
      </c>
      <c r="K3726" s="29" t="s">
        <v>178</v>
      </c>
      <c r="L3726" s="29" t="s">
        <v>5655</v>
      </c>
      <c r="M3726" s="29" t="s">
        <v>5654</v>
      </c>
      <c r="N3726" s="28">
        <v>538453</v>
      </c>
      <c r="O3726" s="28">
        <v>6190426</v>
      </c>
      <c r="P3726" s="29" t="s">
        <v>5653</v>
      </c>
      <c r="Q3726" s="32" t="s">
        <v>174</v>
      </c>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M3726" s="19"/>
      <c r="AN3726" s="19"/>
      <c r="AO3726" s="31">
        <v>643577</v>
      </c>
      <c r="AP3726" s="31">
        <v>1033041.09765625</v>
      </c>
      <c r="AQ3726" s="31">
        <v>1144745.109375</v>
      </c>
      <c r="AR3726" s="31">
        <v>1043226.5</v>
      </c>
      <c r="AS3726" s="31">
        <v>1152813</v>
      </c>
      <c r="AT3726" s="31">
        <v>1076978</v>
      </c>
      <c r="AU3726" s="31">
        <v>1019951.5</v>
      </c>
      <c r="AV3726" s="31">
        <v>1258450.25</v>
      </c>
      <c r="AW3726" s="31">
        <v>1222842.25</v>
      </c>
      <c r="AX3726" s="31">
        <v>105078.25</v>
      </c>
      <c r="AY3726" s="31">
        <v>72126.75</v>
      </c>
      <c r="AZ3726" s="31">
        <v>177205</v>
      </c>
    </row>
    <row r="3727" spans="1:52" ht="15" customHeight="1">
      <c r="A3727" s="29" t="s">
        <v>5652</v>
      </c>
      <c r="B3727" s="34">
        <v>36687</v>
      </c>
      <c r="C3727" s="28">
        <v>750</v>
      </c>
      <c r="D3727" s="28">
        <v>48</v>
      </c>
      <c r="E3727" s="28">
        <v>50</v>
      </c>
      <c r="F3727" s="29" t="s">
        <v>5643</v>
      </c>
      <c r="G3727" s="29" t="s">
        <v>171</v>
      </c>
      <c r="H3727" s="28">
        <v>766</v>
      </c>
      <c r="I3727" s="29" t="s">
        <v>5583</v>
      </c>
      <c r="J3727" s="33" t="s">
        <v>5650</v>
      </c>
      <c r="K3727" s="29" t="s">
        <v>178</v>
      </c>
      <c r="L3727" s="29" t="s">
        <v>5646</v>
      </c>
      <c r="M3727" s="29" t="s">
        <v>2138</v>
      </c>
      <c r="N3727" s="28">
        <v>537166.6</v>
      </c>
      <c r="O3727" s="28">
        <v>6195497</v>
      </c>
      <c r="P3727" s="29" t="s">
        <v>5649</v>
      </c>
      <c r="Q3727" s="32" t="s">
        <v>207</v>
      </c>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M3727" s="19"/>
      <c r="AN3727" s="19"/>
      <c r="AO3727" s="31">
        <v>702685</v>
      </c>
      <c r="AP3727" s="31">
        <v>1190388.5</v>
      </c>
      <c r="AQ3727" s="31">
        <v>1277701.5</v>
      </c>
      <c r="AR3727" s="31">
        <v>1167071.5</v>
      </c>
      <c r="AS3727" s="31">
        <v>1285462.5</v>
      </c>
      <c r="AT3727" s="31">
        <v>1216349.5</v>
      </c>
      <c r="AU3727" s="31">
        <v>1090380</v>
      </c>
      <c r="AV3727" s="31">
        <v>1404380.5</v>
      </c>
      <c r="AW3727" s="31">
        <v>1306780</v>
      </c>
      <c r="AX3727" s="31">
        <v>113280</v>
      </c>
      <c r="AY3727" s="31">
        <v>81767</v>
      </c>
      <c r="AZ3727" s="31">
        <v>195047</v>
      </c>
    </row>
    <row r="3728" spans="1:52" ht="15" customHeight="1">
      <c r="A3728" s="29" t="s">
        <v>5648</v>
      </c>
      <c r="B3728" s="34">
        <v>36687</v>
      </c>
      <c r="C3728" s="28">
        <v>750</v>
      </c>
      <c r="D3728" s="28">
        <v>48</v>
      </c>
      <c r="E3728" s="28">
        <v>50</v>
      </c>
      <c r="F3728" s="29" t="s">
        <v>5643</v>
      </c>
      <c r="G3728" s="29" t="s">
        <v>171</v>
      </c>
      <c r="H3728" s="28">
        <v>766</v>
      </c>
      <c r="I3728" s="29" t="s">
        <v>5583</v>
      </c>
      <c r="J3728" s="33" t="s">
        <v>5647</v>
      </c>
      <c r="K3728" s="29" t="s">
        <v>178</v>
      </c>
      <c r="L3728" s="29" t="s">
        <v>5646</v>
      </c>
      <c r="M3728" s="29" t="s">
        <v>3437</v>
      </c>
      <c r="N3728" s="28">
        <v>537320.69999999995</v>
      </c>
      <c r="O3728" s="28">
        <v>6195235</v>
      </c>
      <c r="P3728" s="29" t="s">
        <v>5645</v>
      </c>
      <c r="Q3728" s="32" t="s">
        <v>207</v>
      </c>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M3728" s="19"/>
      <c r="AN3728" s="19"/>
      <c r="AO3728" s="31">
        <v>643079</v>
      </c>
      <c r="AP3728" s="31">
        <v>1157983.5</v>
      </c>
      <c r="AQ3728" s="31">
        <v>1067657.5</v>
      </c>
      <c r="AR3728" s="31">
        <v>1115870.5</v>
      </c>
      <c r="AS3728" s="31">
        <v>1266783.5</v>
      </c>
      <c r="AT3728" s="31">
        <v>1214547.5</v>
      </c>
      <c r="AU3728" s="31">
        <v>1097885.5</v>
      </c>
      <c r="AV3728" s="31">
        <v>1245482</v>
      </c>
      <c r="AW3728" s="31">
        <v>1328870.5</v>
      </c>
      <c r="AX3728" s="31">
        <v>116958.5</v>
      </c>
      <c r="AY3728" s="31">
        <v>79087</v>
      </c>
      <c r="AZ3728" s="31">
        <v>196045.5</v>
      </c>
    </row>
    <row r="3729" spans="1:52" ht="15" customHeight="1">
      <c r="A3729" s="29" t="s">
        <v>5644</v>
      </c>
      <c r="B3729" s="34">
        <v>35309</v>
      </c>
      <c r="C3729" s="28">
        <v>550</v>
      </c>
      <c r="D3729" s="28">
        <v>37</v>
      </c>
      <c r="E3729" s="28">
        <v>41.5</v>
      </c>
      <c r="F3729" s="29" t="s">
        <v>2069</v>
      </c>
      <c r="G3729" s="29" t="s">
        <v>5638</v>
      </c>
      <c r="H3729" s="28">
        <v>766</v>
      </c>
      <c r="I3729" s="29" t="s">
        <v>5583</v>
      </c>
      <c r="J3729" s="33" t="s">
        <v>5642</v>
      </c>
      <c r="K3729" s="29" t="s">
        <v>178</v>
      </c>
      <c r="L3729" s="29" t="s">
        <v>5641</v>
      </c>
      <c r="M3729" s="29" t="s">
        <v>5580</v>
      </c>
      <c r="N3729" s="28">
        <v>530075</v>
      </c>
      <c r="O3729" s="28">
        <v>6192750</v>
      </c>
      <c r="P3729" s="29" t="s">
        <v>5640</v>
      </c>
      <c r="Q3729" s="32" t="s">
        <v>207</v>
      </c>
      <c r="R3729" s="19"/>
      <c r="S3729" s="19"/>
      <c r="T3729" s="19"/>
      <c r="U3729" s="19"/>
      <c r="V3729" s="19"/>
      <c r="W3729" s="19"/>
      <c r="X3729" s="19"/>
      <c r="Y3729" s="19"/>
      <c r="Z3729" s="19"/>
      <c r="AA3729" s="19"/>
      <c r="AB3729" s="19"/>
      <c r="AC3729" s="19"/>
      <c r="AD3729" s="19"/>
      <c r="AE3729" s="19"/>
      <c r="AF3729" s="19"/>
      <c r="AG3729" s="19"/>
      <c r="AH3729" s="19"/>
      <c r="AI3729" s="19"/>
      <c r="AJ3729" s="19"/>
      <c r="AK3729" s="31">
        <v>292400</v>
      </c>
      <c r="AL3729" s="31">
        <v>944030</v>
      </c>
      <c r="AM3729" s="31">
        <v>1047014</v>
      </c>
      <c r="AN3729" s="31">
        <v>844433</v>
      </c>
      <c r="AO3729" s="31">
        <v>759113</v>
      </c>
      <c r="AP3729" s="31">
        <v>646409.30859375</v>
      </c>
      <c r="AQ3729" s="31">
        <v>724996.40234375</v>
      </c>
      <c r="AR3729" s="31">
        <v>652387.5</v>
      </c>
      <c r="AS3729" s="31">
        <v>705056.5</v>
      </c>
      <c r="AT3729" s="31">
        <v>662623.25</v>
      </c>
      <c r="AU3729" s="31">
        <v>604331.75</v>
      </c>
      <c r="AV3729" s="31">
        <v>787353.75</v>
      </c>
      <c r="AW3729" s="31">
        <v>733346.5</v>
      </c>
      <c r="AX3729" s="31">
        <v>63905.75</v>
      </c>
      <c r="AY3729" s="31">
        <v>47441.25</v>
      </c>
      <c r="AZ3729" s="31">
        <v>111347</v>
      </c>
    </row>
    <row r="3730" spans="1:52" ht="15" customHeight="1">
      <c r="A3730" s="29" t="s">
        <v>5639</v>
      </c>
      <c r="B3730" s="34">
        <v>31124</v>
      </c>
      <c r="C3730" s="28">
        <v>75</v>
      </c>
      <c r="D3730" s="28">
        <v>17</v>
      </c>
      <c r="E3730" s="28">
        <v>24</v>
      </c>
      <c r="F3730" s="29" t="s">
        <v>220</v>
      </c>
      <c r="G3730" s="29" t="s">
        <v>5633</v>
      </c>
      <c r="H3730" s="28">
        <v>766</v>
      </c>
      <c r="I3730" s="29" t="s">
        <v>5583</v>
      </c>
      <c r="J3730" s="33" t="s">
        <v>5637</v>
      </c>
      <c r="K3730" s="29" t="s">
        <v>178</v>
      </c>
      <c r="L3730" s="29" t="s">
        <v>5636</v>
      </c>
      <c r="M3730" s="29" t="s">
        <v>1766</v>
      </c>
      <c r="N3730" s="28">
        <v>534174</v>
      </c>
      <c r="O3730" s="28">
        <v>6187169</v>
      </c>
      <c r="P3730" s="29" t="s">
        <v>5635</v>
      </c>
      <c r="Q3730" s="32" t="s">
        <v>368</v>
      </c>
      <c r="R3730" s="19"/>
      <c r="S3730" s="19"/>
      <c r="T3730" s="19"/>
      <c r="U3730" s="19"/>
      <c r="V3730" s="19"/>
      <c r="W3730" s="19"/>
      <c r="X3730" s="19"/>
      <c r="Y3730" s="19"/>
      <c r="Z3730" s="31">
        <v>120000</v>
      </c>
      <c r="AA3730" s="31">
        <v>161000</v>
      </c>
      <c r="AB3730" s="31">
        <v>161000</v>
      </c>
      <c r="AC3730" s="31">
        <v>161000</v>
      </c>
      <c r="AD3730" s="31">
        <v>161000</v>
      </c>
      <c r="AE3730" s="31">
        <v>161000</v>
      </c>
      <c r="AF3730" s="31">
        <v>137867</v>
      </c>
      <c r="AG3730" s="31">
        <v>149802</v>
      </c>
      <c r="AH3730" s="31">
        <v>161192</v>
      </c>
      <c r="AI3730" s="31">
        <v>166878</v>
      </c>
      <c r="AJ3730" s="31">
        <v>149554</v>
      </c>
      <c r="AK3730" s="31">
        <v>124138</v>
      </c>
      <c r="AL3730" s="31">
        <v>68750</v>
      </c>
      <c r="AM3730" s="31">
        <v>165000</v>
      </c>
      <c r="AN3730" s="31">
        <v>165000</v>
      </c>
      <c r="AO3730" s="31">
        <v>165000</v>
      </c>
      <c r="AP3730" s="31">
        <v>103362</v>
      </c>
      <c r="AQ3730" s="31">
        <v>85780</v>
      </c>
      <c r="AR3730" s="31">
        <v>79140</v>
      </c>
      <c r="AS3730" s="31">
        <v>65390</v>
      </c>
      <c r="AT3730" s="31">
        <v>77475</v>
      </c>
      <c r="AU3730" s="31">
        <v>59400</v>
      </c>
      <c r="AV3730" s="31">
        <v>79994</v>
      </c>
      <c r="AW3730" s="31">
        <v>77028</v>
      </c>
      <c r="AX3730" s="31">
        <v>8703</v>
      </c>
      <c r="AY3730" s="31">
        <v>6023</v>
      </c>
      <c r="AZ3730" s="31">
        <v>14726</v>
      </c>
    </row>
    <row r="3731" spans="1:52" ht="15" customHeight="1">
      <c r="A3731" s="29" t="s">
        <v>5634</v>
      </c>
      <c r="B3731" s="34">
        <v>35671</v>
      </c>
      <c r="C3731" s="28">
        <v>11</v>
      </c>
      <c r="D3731" s="28">
        <v>13</v>
      </c>
      <c r="E3731" s="28">
        <v>18.2</v>
      </c>
      <c r="F3731" s="29" t="s">
        <v>5627</v>
      </c>
      <c r="G3731" s="29" t="s">
        <v>5626</v>
      </c>
      <c r="H3731" s="28">
        <v>766</v>
      </c>
      <c r="I3731" s="29" t="s">
        <v>5583</v>
      </c>
      <c r="J3731" s="33" t="s">
        <v>5632</v>
      </c>
      <c r="K3731" s="29" t="s">
        <v>178</v>
      </c>
      <c r="L3731" s="29" t="s">
        <v>5631</v>
      </c>
      <c r="M3731" s="29" t="s">
        <v>5630</v>
      </c>
      <c r="N3731" s="28">
        <v>532814.30000000005</v>
      </c>
      <c r="O3731" s="28">
        <v>6183172</v>
      </c>
      <c r="P3731" s="29" t="s">
        <v>5629</v>
      </c>
      <c r="Q3731" s="32" t="s">
        <v>368</v>
      </c>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31">
        <v>8067</v>
      </c>
      <c r="AM3731" s="31">
        <v>24200</v>
      </c>
      <c r="AN3731" s="31">
        <v>24200</v>
      </c>
      <c r="AO3731" s="31">
        <v>24200</v>
      </c>
      <c r="AP3731" s="31">
        <v>27652</v>
      </c>
      <c r="AQ3731" s="31">
        <v>45186</v>
      </c>
      <c r="AR3731" s="31">
        <v>13661</v>
      </c>
      <c r="AS3731" s="31">
        <v>17379.999755859375</v>
      </c>
      <c r="AT3731" s="31">
        <v>15114.999877929688</v>
      </c>
      <c r="AU3731" s="31">
        <v>8804.0000305175781</v>
      </c>
      <c r="AV3731" s="31">
        <v>22025.000244140625</v>
      </c>
      <c r="AW3731" s="31">
        <v>9867.4558715820313</v>
      </c>
      <c r="AX3731" s="31">
        <v>0</v>
      </c>
      <c r="AY3731" s="31">
        <v>0</v>
      </c>
      <c r="AZ3731" s="31">
        <v>0</v>
      </c>
    </row>
    <row r="3732" spans="1:52" ht="15" customHeight="1">
      <c r="A3732" s="29" t="s">
        <v>5628</v>
      </c>
      <c r="B3732" s="34">
        <v>37165</v>
      </c>
      <c r="C3732" s="28">
        <v>660</v>
      </c>
      <c r="D3732" s="28">
        <v>47</v>
      </c>
      <c r="E3732" s="28">
        <v>50</v>
      </c>
      <c r="F3732" s="29" t="s">
        <v>220</v>
      </c>
      <c r="G3732" s="29" t="s">
        <v>5621</v>
      </c>
      <c r="H3732" s="28">
        <v>766</v>
      </c>
      <c r="I3732" s="29" t="s">
        <v>5583</v>
      </c>
      <c r="J3732" s="33" t="s">
        <v>5625</v>
      </c>
      <c r="K3732" s="29" t="s">
        <v>178</v>
      </c>
      <c r="L3732" s="29" t="s">
        <v>5624</v>
      </c>
      <c r="M3732" s="29" t="s">
        <v>1739</v>
      </c>
      <c r="N3732" s="28">
        <v>557049.80000000005</v>
      </c>
      <c r="O3732" s="28">
        <v>6176404</v>
      </c>
      <c r="P3732" s="29" t="s">
        <v>5623</v>
      </c>
      <c r="Q3732" s="32" t="s">
        <v>174</v>
      </c>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M3732" s="19"/>
      <c r="AN3732" s="19"/>
      <c r="AO3732" s="19"/>
      <c r="AP3732" s="31">
        <v>430800</v>
      </c>
      <c r="AQ3732" s="31">
        <v>1485382</v>
      </c>
      <c r="AR3732" s="31">
        <v>1395646.0078125</v>
      </c>
      <c r="AS3732" s="31">
        <v>1585762</v>
      </c>
      <c r="AT3732" s="31">
        <v>1522290</v>
      </c>
      <c r="AU3732" s="31">
        <v>1383573.6953125</v>
      </c>
      <c r="AV3732" s="31">
        <v>1488175</v>
      </c>
      <c r="AW3732" s="31">
        <v>1525256</v>
      </c>
      <c r="AX3732" s="31">
        <v>137511</v>
      </c>
      <c r="AY3732" s="31">
        <v>101746</v>
      </c>
      <c r="AZ3732" s="31">
        <v>239257</v>
      </c>
    </row>
    <row r="3733" spans="1:52" ht="15" customHeight="1">
      <c r="A3733" s="29" t="s">
        <v>5622</v>
      </c>
      <c r="B3733" s="34">
        <v>37216</v>
      </c>
      <c r="C3733" s="28">
        <v>850</v>
      </c>
      <c r="D3733" s="28">
        <v>52</v>
      </c>
      <c r="E3733" s="28">
        <v>49</v>
      </c>
      <c r="F3733" s="29" t="s">
        <v>220</v>
      </c>
      <c r="G3733" s="29" t="s">
        <v>3282</v>
      </c>
      <c r="H3733" s="28">
        <v>766</v>
      </c>
      <c r="I3733" s="29" t="s">
        <v>5583</v>
      </c>
      <c r="J3733" s="33" t="s">
        <v>5620</v>
      </c>
      <c r="K3733" s="29" t="s">
        <v>178</v>
      </c>
      <c r="L3733" s="29" t="s">
        <v>5606</v>
      </c>
      <c r="M3733" s="29" t="s">
        <v>3220</v>
      </c>
      <c r="N3733" s="28">
        <v>539539</v>
      </c>
      <c r="O3733" s="28">
        <v>6187836</v>
      </c>
      <c r="P3733" s="29" t="s">
        <v>5619</v>
      </c>
      <c r="Q3733" s="32" t="s">
        <v>207</v>
      </c>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M3733" s="19"/>
      <c r="AN3733" s="19"/>
      <c r="AO3733" s="19"/>
      <c r="AP3733" s="31">
        <v>146768</v>
      </c>
      <c r="AQ3733" s="31">
        <v>1643326</v>
      </c>
      <c r="AR3733" s="31">
        <v>1503048</v>
      </c>
      <c r="AS3733" s="31">
        <v>1697672.5</v>
      </c>
      <c r="AT3733" s="31">
        <v>1615623</v>
      </c>
      <c r="AU3733" s="31">
        <v>1497109</v>
      </c>
      <c r="AV3733" s="31">
        <v>1827288.5</v>
      </c>
      <c r="AW3733" s="31">
        <v>1748394.5</v>
      </c>
      <c r="AX3733" s="31">
        <v>154351.5</v>
      </c>
      <c r="AY3733" s="31">
        <v>115642.5</v>
      </c>
      <c r="AZ3733" s="31">
        <v>269994</v>
      </c>
    </row>
    <row r="3734" spans="1:52" ht="15" customHeight="1">
      <c r="A3734" s="29" t="s">
        <v>5618</v>
      </c>
      <c r="B3734" s="34">
        <v>37243</v>
      </c>
      <c r="C3734" s="28">
        <v>850</v>
      </c>
      <c r="D3734" s="28">
        <v>52</v>
      </c>
      <c r="E3734" s="28">
        <v>49</v>
      </c>
      <c r="F3734" s="29" t="s">
        <v>220</v>
      </c>
      <c r="G3734" s="29" t="s">
        <v>3282</v>
      </c>
      <c r="H3734" s="28">
        <v>766</v>
      </c>
      <c r="I3734" s="29" t="s">
        <v>5583</v>
      </c>
      <c r="J3734" s="33" t="s">
        <v>5617</v>
      </c>
      <c r="K3734" s="29" t="s">
        <v>178</v>
      </c>
      <c r="L3734" s="29" t="s">
        <v>5610</v>
      </c>
      <c r="M3734" s="29" t="s">
        <v>1446</v>
      </c>
      <c r="N3734" s="28">
        <v>542422.4</v>
      </c>
      <c r="O3734" s="28">
        <v>6191843</v>
      </c>
      <c r="P3734" s="29" t="s">
        <v>5616</v>
      </c>
      <c r="Q3734" s="32" t="s">
        <v>207</v>
      </c>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M3734" s="19"/>
      <c r="AN3734" s="19"/>
      <c r="AO3734" s="19"/>
      <c r="AP3734" s="31">
        <v>20769.5</v>
      </c>
      <c r="AQ3734" s="31">
        <v>1297555.5</v>
      </c>
      <c r="AR3734" s="31">
        <v>1225099</v>
      </c>
      <c r="AS3734" s="31">
        <v>1347681.5</v>
      </c>
      <c r="AT3734" s="31">
        <v>1272924</v>
      </c>
      <c r="AU3734" s="31">
        <v>1124962</v>
      </c>
      <c r="AV3734" s="31">
        <v>1483422</v>
      </c>
      <c r="AW3734" s="31">
        <v>1325962</v>
      </c>
      <c r="AX3734" s="31">
        <v>114806</v>
      </c>
      <c r="AY3734" s="31">
        <v>89761.5</v>
      </c>
      <c r="AZ3734" s="31">
        <v>204567.5</v>
      </c>
    </row>
    <row r="3735" spans="1:52" ht="15" customHeight="1">
      <c r="A3735" s="29" t="s">
        <v>5615</v>
      </c>
      <c r="B3735" s="34">
        <v>37243</v>
      </c>
      <c r="C3735" s="28">
        <v>850</v>
      </c>
      <c r="D3735" s="28">
        <v>52</v>
      </c>
      <c r="E3735" s="28">
        <v>49</v>
      </c>
      <c r="F3735" s="29" t="s">
        <v>220</v>
      </c>
      <c r="G3735" s="29" t="s">
        <v>3282</v>
      </c>
      <c r="H3735" s="28">
        <v>766</v>
      </c>
      <c r="I3735" s="29" t="s">
        <v>5583</v>
      </c>
      <c r="J3735" s="33" t="s">
        <v>5614</v>
      </c>
      <c r="K3735" s="29" t="s">
        <v>178</v>
      </c>
      <c r="L3735" s="29" t="s">
        <v>5610</v>
      </c>
      <c r="M3735" s="29" t="s">
        <v>1446</v>
      </c>
      <c r="N3735" s="28">
        <v>542528.30000000005</v>
      </c>
      <c r="O3735" s="28">
        <v>6191698</v>
      </c>
      <c r="P3735" s="29" t="s">
        <v>5613</v>
      </c>
      <c r="Q3735" s="32" t="s">
        <v>207</v>
      </c>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M3735" s="19"/>
      <c r="AN3735" s="19"/>
      <c r="AO3735" s="19"/>
      <c r="AP3735" s="31">
        <v>42654.5</v>
      </c>
      <c r="AQ3735" s="31">
        <v>1369001.5</v>
      </c>
      <c r="AR3735" s="31">
        <v>1204808.5</v>
      </c>
      <c r="AS3735" s="31">
        <v>1328838.5</v>
      </c>
      <c r="AT3735" s="31">
        <v>1245373</v>
      </c>
      <c r="AU3735" s="31">
        <v>1113668.5</v>
      </c>
      <c r="AV3735" s="31">
        <v>1479243</v>
      </c>
      <c r="AW3735" s="31">
        <v>1223937</v>
      </c>
      <c r="AX3735" s="31">
        <v>120484</v>
      </c>
      <c r="AY3735" s="31">
        <v>97856.5</v>
      </c>
      <c r="AZ3735" s="31">
        <v>218340.5</v>
      </c>
    </row>
    <row r="3736" spans="1:52" ht="15" customHeight="1">
      <c r="A3736" s="29" t="s">
        <v>5612</v>
      </c>
      <c r="B3736" s="34">
        <v>37242</v>
      </c>
      <c r="C3736" s="28">
        <v>850</v>
      </c>
      <c r="D3736" s="28">
        <v>52</v>
      </c>
      <c r="E3736" s="28">
        <v>49</v>
      </c>
      <c r="F3736" s="29" t="s">
        <v>220</v>
      </c>
      <c r="G3736" s="29" t="s">
        <v>3282</v>
      </c>
      <c r="H3736" s="28">
        <v>766</v>
      </c>
      <c r="I3736" s="29" t="s">
        <v>5583</v>
      </c>
      <c r="J3736" s="33" t="s">
        <v>5611</v>
      </c>
      <c r="K3736" s="29" t="s">
        <v>178</v>
      </c>
      <c r="L3736" s="29" t="s">
        <v>5610</v>
      </c>
      <c r="M3736" s="29" t="s">
        <v>1446</v>
      </c>
      <c r="N3736" s="28">
        <v>542603.1</v>
      </c>
      <c r="O3736" s="28">
        <v>6191861</v>
      </c>
      <c r="P3736" s="29" t="s">
        <v>5609</v>
      </c>
      <c r="Q3736" s="32" t="s">
        <v>207</v>
      </c>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M3736" s="19"/>
      <c r="AN3736" s="19"/>
      <c r="AO3736" s="19"/>
      <c r="AP3736" s="31">
        <v>47773.5</v>
      </c>
      <c r="AQ3736" s="31">
        <v>1278568.5</v>
      </c>
      <c r="AR3736" s="31">
        <v>1089469</v>
      </c>
      <c r="AS3736" s="31">
        <v>1215155.5</v>
      </c>
      <c r="AT3736" s="31">
        <v>1151471.5</v>
      </c>
      <c r="AU3736" s="31">
        <v>1013739</v>
      </c>
      <c r="AV3736" s="31">
        <v>1373672.5</v>
      </c>
      <c r="AW3736" s="31">
        <v>1199988</v>
      </c>
      <c r="AX3736" s="31">
        <v>106028.5</v>
      </c>
      <c r="AY3736" s="31">
        <v>90841.5</v>
      </c>
      <c r="AZ3736" s="31">
        <v>196870</v>
      </c>
    </row>
    <row r="3737" spans="1:52" ht="15" customHeight="1">
      <c r="A3737" s="29" t="s">
        <v>5608</v>
      </c>
      <c r="B3737" s="34">
        <v>37214</v>
      </c>
      <c r="C3737" s="28">
        <v>850</v>
      </c>
      <c r="D3737" s="28">
        <v>52</v>
      </c>
      <c r="E3737" s="28">
        <v>49</v>
      </c>
      <c r="F3737" s="29" t="s">
        <v>220</v>
      </c>
      <c r="G3737" s="29" t="s">
        <v>3282</v>
      </c>
      <c r="H3737" s="28">
        <v>766</v>
      </c>
      <c r="I3737" s="29" t="s">
        <v>5583</v>
      </c>
      <c r="J3737" s="33" t="s">
        <v>5607</v>
      </c>
      <c r="K3737" s="29" t="s">
        <v>178</v>
      </c>
      <c r="L3737" s="29" t="s">
        <v>5606</v>
      </c>
      <c r="M3737" s="29" t="s">
        <v>355</v>
      </c>
      <c r="N3737" s="28">
        <v>539383</v>
      </c>
      <c r="O3737" s="28">
        <v>6188008</v>
      </c>
      <c r="P3737" s="29" t="s">
        <v>5605</v>
      </c>
      <c r="Q3737" s="32" t="s">
        <v>207</v>
      </c>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M3737" s="19"/>
      <c r="AN3737" s="19"/>
      <c r="AO3737" s="19"/>
      <c r="AP3737" s="31">
        <v>133034</v>
      </c>
      <c r="AQ3737" s="31">
        <v>1636954.5</v>
      </c>
      <c r="AR3737" s="31">
        <v>1560231</v>
      </c>
      <c r="AS3737" s="31">
        <v>1663437</v>
      </c>
      <c r="AT3737" s="31">
        <v>1592547</v>
      </c>
      <c r="AU3737" s="31">
        <v>1485271.5</v>
      </c>
      <c r="AV3737" s="31">
        <v>1805836</v>
      </c>
      <c r="AW3737" s="31">
        <v>1793713</v>
      </c>
      <c r="AX3737" s="31">
        <v>153172.5</v>
      </c>
      <c r="AY3737" s="31">
        <v>95760</v>
      </c>
      <c r="AZ3737" s="31">
        <v>248932.5</v>
      </c>
    </row>
    <row r="3738" spans="1:52" ht="15" customHeight="1">
      <c r="A3738" s="29" t="s">
        <v>5604</v>
      </c>
      <c r="B3738" s="34">
        <v>37512</v>
      </c>
      <c r="C3738" s="28">
        <v>1000</v>
      </c>
      <c r="D3738" s="28">
        <v>54.2</v>
      </c>
      <c r="E3738" s="28">
        <v>50</v>
      </c>
      <c r="F3738" s="29" t="s">
        <v>440</v>
      </c>
      <c r="G3738" s="29" t="s">
        <v>5599</v>
      </c>
      <c r="H3738" s="28">
        <v>766</v>
      </c>
      <c r="I3738" s="29" t="s">
        <v>5583</v>
      </c>
      <c r="J3738" s="33" t="s">
        <v>5603</v>
      </c>
      <c r="K3738" s="29" t="s">
        <v>178</v>
      </c>
      <c r="L3738" s="29" t="s">
        <v>5602</v>
      </c>
      <c r="M3738" s="29" t="s">
        <v>331</v>
      </c>
      <c r="N3738" s="28">
        <v>548780</v>
      </c>
      <c r="O3738" s="28">
        <v>6182230</v>
      </c>
      <c r="P3738" s="29" t="s">
        <v>5601</v>
      </c>
      <c r="Q3738" s="32" t="s">
        <v>174</v>
      </c>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M3738" s="19"/>
      <c r="AN3738" s="19"/>
      <c r="AO3738" s="19"/>
      <c r="AP3738" s="19"/>
      <c r="AQ3738" s="31">
        <v>503450.55859375</v>
      </c>
      <c r="AR3738" s="31">
        <v>1563290</v>
      </c>
      <c r="AS3738" s="31">
        <v>1762705</v>
      </c>
      <c r="AT3738" s="31">
        <v>1657102</v>
      </c>
      <c r="AU3738" s="31">
        <v>1459967</v>
      </c>
      <c r="AV3738" s="31">
        <v>1901209</v>
      </c>
      <c r="AW3738" s="31">
        <v>1728468</v>
      </c>
      <c r="AX3738" s="31">
        <v>151955</v>
      </c>
      <c r="AY3738" s="31">
        <v>125550</v>
      </c>
      <c r="AZ3738" s="31">
        <v>277505</v>
      </c>
    </row>
    <row r="3739" spans="1:52" ht="15" customHeight="1">
      <c r="A3739" s="29" t="s">
        <v>5600</v>
      </c>
      <c r="B3739" s="34">
        <v>39407</v>
      </c>
      <c r="C3739" s="28">
        <v>11</v>
      </c>
      <c r="D3739" s="28">
        <v>13</v>
      </c>
      <c r="E3739" s="28">
        <v>18.2</v>
      </c>
      <c r="F3739" s="29" t="s">
        <v>5594</v>
      </c>
      <c r="G3739" s="29" t="s">
        <v>3776</v>
      </c>
      <c r="H3739" s="28">
        <v>766</v>
      </c>
      <c r="I3739" s="29" t="s">
        <v>5583</v>
      </c>
      <c r="J3739" s="33" t="s">
        <v>5598</v>
      </c>
      <c r="K3739" s="29" t="s">
        <v>178</v>
      </c>
      <c r="L3739" s="29" t="s">
        <v>5597</v>
      </c>
      <c r="M3739" s="29" t="s">
        <v>3115</v>
      </c>
      <c r="N3739" s="28">
        <v>539207</v>
      </c>
      <c r="O3739" s="28">
        <v>6194447</v>
      </c>
      <c r="P3739" s="29" t="s">
        <v>5596</v>
      </c>
      <c r="Q3739" s="32" t="s">
        <v>368</v>
      </c>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31">
        <v>1767.9000244140625</v>
      </c>
      <c r="AW3739" s="31">
        <v>10351.699890136719</v>
      </c>
      <c r="AX3739" s="31">
        <v>899.0999755859375</v>
      </c>
      <c r="AY3739" s="31">
        <v>693.5999755859375</v>
      </c>
      <c r="AZ3739" s="31">
        <v>1592.699951171875</v>
      </c>
    </row>
    <row r="3740" spans="1:52" ht="15" customHeight="1">
      <c r="A3740" s="29" t="s">
        <v>5595</v>
      </c>
      <c r="B3740" s="34">
        <v>39441</v>
      </c>
      <c r="C3740" s="28">
        <v>11</v>
      </c>
      <c r="D3740" s="28">
        <v>13</v>
      </c>
      <c r="E3740" s="28">
        <v>18.2</v>
      </c>
      <c r="F3740" s="29" t="s">
        <v>5588</v>
      </c>
      <c r="G3740" s="29" t="s">
        <v>3776</v>
      </c>
      <c r="H3740" s="28">
        <v>766</v>
      </c>
      <c r="I3740" s="29" t="s">
        <v>5583</v>
      </c>
      <c r="J3740" s="33" t="s">
        <v>5593</v>
      </c>
      <c r="K3740" s="29" t="s">
        <v>178</v>
      </c>
      <c r="L3740" s="29" t="s">
        <v>5592</v>
      </c>
      <c r="M3740" s="29" t="s">
        <v>5591</v>
      </c>
      <c r="N3740" s="28">
        <v>535754</v>
      </c>
      <c r="O3740" s="28">
        <v>6190123</v>
      </c>
      <c r="P3740" s="29" t="s">
        <v>5590</v>
      </c>
      <c r="Q3740" s="32" t="s">
        <v>368</v>
      </c>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31">
        <v>2337.1999816894531</v>
      </c>
      <c r="AX3740" s="31">
        <v>536</v>
      </c>
      <c r="AY3740" s="31">
        <v>536.0999755859375</v>
      </c>
      <c r="AZ3740" s="31">
        <v>1072.0999755859375</v>
      </c>
    </row>
    <row r="3741" spans="1:52" ht="15" customHeight="1">
      <c r="A3741" s="29" t="s">
        <v>5589</v>
      </c>
      <c r="B3741" s="34">
        <v>39615</v>
      </c>
      <c r="C3741" s="28">
        <v>11</v>
      </c>
      <c r="D3741" s="28">
        <v>13</v>
      </c>
      <c r="E3741" s="28">
        <v>18.2</v>
      </c>
      <c r="F3741" s="29" t="s">
        <v>5577</v>
      </c>
      <c r="G3741" s="29" t="s">
        <v>2988</v>
      </c>
      <c r="H3741" s="28">
        <v>766</v>
      </c>
      <c r="I3741" s="29" t="s">
        <v>5583</v>
      </c>
      <c r="J3741" s="33" t="s">
        <v>5587</v>
      </c>
      <c r="K3741" s="29" t="s">
        <v>178</v>
      </c>
      <c r="L3741" s="29" t="s">
        <v>5586</v>
      </c>
      <c r="M3741" s="29" t="s">
        <v>1313</v>
      </c>
      <c r="N3741" s="28">
        <v>554906</v>
      </c>
      <c r="O3741" s="28">
        <v>6178792</v>
      </c>
      <c r="P3741" s="29" t="s">
        <v>5585</v>
      </c>
      <c r="Q3741" s="32" t="s">
        <v>368</v>
      </c>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31">
        <v>3128</v>
      </c>
      <c r="AX3741" s="31">
        <v>858</v>
      </c>
      <c r="AY3741" s="31">
        <v>651</v>
      </c>
      <c r="AZ3741" s="31">
        <v>1509</v>
      </c>
    </row>
    <row r="3742" spans="1:52" ht="15" customHeight="1">
      <c r="A3742" s="29" t="s">
        <v>5584</v>
      </c>
      <c r="B3742" s="34">
        <v>39814</v>
      </c>
      <c r="C3742" s="28">
        <v>11</v>
      </c>
      <c r="D3742" s="28">
        <v>13</v>
      </c>
      <c r="E3742" s="28">
        <v>18.2</v>
      </c>
      <c r="F3742" s="29" t="s">
        <v>5577</v>
      </c>
      <c r="G3742" s="29" t="s">
        <v>2988</v>
      </c>
      <c r="H3742" s="28">
        <v>766</v>
      </c>
      <c r="I3742" s="29" t="s">
        <v>5583</v>
      </c>
      <c r="J3742" s="33" t="s">
        <v>5582</v>
      </c>
      <c r="K3742" s="29" t="s">
        <v>178</v>
      </c>
      <c r="L3742" s="29" t="s">
        <v>5581</v>
      </c>
      <c r="M3742" s="29" t="s">
        <v>5580</v>
      </c>
      <c r="N3742" s="28">
        <v>541807</v>
      </c>
      <c r="O3742" s="28">
        <v>6185232</v>
      </c>
      <c r="P3742" s="29" t="s">
        <v>5579</v>
      </c>
      <c r="Q3742" s="32" t="s">
        <v>368</v>
      </c>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31">
        <v>1661</v>
      </c>
      <c r="AY3742" s="31">
        <v>1250</v>
      </c>
      <c r="AZ3742" s="31">
        <v>2911</v>
      </c>
    </row>
    <row r="3743" spans="1:52" ht="15" customHeight="1">
      <c r="A3743" s="29" t="s">
        <v>5578</v>
      </c>
      <c r="B3743" s="34">
        <v>35774</v>
      </c>
      <c r="C3743" s="28">
        <v>225</v>
      </c>
      <c r="D3743" s="28">
        <v>27</v>
      </c>
      <c r="E3743" s="28">
        <v>31.5</v>
      </c>
      <c r="F3743" s="29" t="s">
        <v>242</v>
      </c>
      <c r="G3743" s="29" t="s">
        <v>3925</v>
      </c>
      <c r="H3743" s="28">
        <v>773</v>
      </c>
      <c r="I3743" s="29" t="s">
        <v>5249</v>
      </c>
      <c r="J3743" s="33" t="s">
        <v>5576</v>
      </c>
      <c r="K3743" s="29" t="s">
        <v>178</v>
      </c>
      <c r="L3743" s="29" t="s">
        <v>5540</v>
      </c>
      <c r="M3743" s="29" t="s">
        <v>5208</v>
      </c>
      <c r="N3743" s="28">
        <v>491630</v>
      </c>
      <c r="O3743" s="28">
        <v>6307000</v>
      </c>
      <c r="P3743" s="29" t="s">
        <v>5575</v>
      </c>
      <c r="Q3743" s="32" t="s">
        <v>207</v>
      </c>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31">
        <v>51482</v>
      </c>
      <c r="AM3743" s="31">
        <v>765741</v>
      </c>
      <c r="AN3743" s="31">
        <v>678035</v>
      </c>
      <c r="AO3743" s="31">
        <v>760100</v>
      </c>
      <c r="AP3743" s="31">
        <v>672303</v>
      </c>
      <c r="AQ3743" s="31">
        <v>704766</v>
      </c>
      <c r="AR3743" s="31">
        <v>615651</v>
      </c>
      <c r="AS3743" s="31">
        <v>702112</v>
      </c>
      <c r="AT3743" s="31">
        <v>696436</v>
      </c>
      <c r="AU3743" s="31">
        <v>634137</v>
      </c>
      <c r="AV3743" s="31">
        <v>723949</v>
      </c>
      <c r="AW3743" s="31">
        <v>655874</v>
      </c>
      <c r="AX3743" s="31">
        <v>65317</v>
      </c>
      <c r="AY3743" s="31">
        <v>38274</v>
      </c>
      <c r="AZ3743" s="31">
        <v>103591</v>
      </c>
    </row>
    <row r="3744" spans="1:52" ht="15" customHeight="1">
      <c r="A3744" s="29" t="s">
        <v>5574</v>
      </c>
      <c r="B3744" s="34">
        <v>35664</v>
      </c>
      <c r="C3744" s="28">
        <v>225</v>
      </c>
      <c r="D3744" s="28">
        <v>27</v>
      </c>
      <c r="E3744" s="28">
        <v>31.5</v>
      </c>
      <c r="F3744" s="29" t="s">
        <v>242</v>
      </c>
      <c r="G3744" s="29" t="s">
        <v>3997</v>
      </c>
      <c r="H3744" s="28">
        <v>773</v>
      </c>
      <c r="I3744" s="29" t="s">
        <v>5249</v>
      </c>
      <c r="J3744" s="33" t="s">
        <v>5573</v>
      </c>
      <c r="K3744" s="29" t="s">
        <v>178</v>
      </c>
      <c r="L3744" s="29" t="s">
        <v>5572</v>
      </c>
      <c r="M3744" s="29" t="s">
        <v>379</v>
      </c>
      <c r="N3744" s="28">
        <v>475018</v>
      </c>
      <c r="O3744" s="28">
        <v>6294083</v>
      </c>
      <c r="P3744" s="29" t="s">
        <v>5571</v>
      </c>
      <c r="Q3744" s="32" t="s">
        <v>368</v>
      </c>
      <c r="R3744" s="19"/>
      <c r="S3744" s="19"/>
      <c r="T3744" s="19"/>
      <c r="U3744" s="19"/>
      <c r="V3744" s="19"/>
      <c r="W3744" s="19"/>
      <c r="X3744" s="19"/>
      <c r="Y3744" s="19"/>
      <c r="Z3744" s="31">
        <v>30000</v>
      </c>
      <c r="AA3744" s="31">
        <v>222970</v>
      </c>
      <c r="AB3744" s="31">
        <v>197004</v>
      </c>
      <c r="AC3744" s="31">
        <v>215634</v>
      </c>
      <c r="AD3744" s="31">
        <v>226070</v>
      </c>
      <c r="AE3744" s="31">
        <v>230413</v>
      </c>
      <c r="AF3744" s="31">
        <v>211984</v>
      </c>
      <c r="AG3744" s="31">
        <v>182940</v>
      </c>
      <c r="AH3744" s="31">
        <v>194650</v>
      </c>
      <c r="AI3744" s="31">
        <v>191246</v>
      </c>
      <c r="AJ3744" s="31">
        <v>179994</v>
      </c>
      <c r="AK3744" s="31">
        <v>156530</v>
      </c>
      <c r="AL3744" s="31">
        <v>243607</v>
      </c>
      <c r="AM3744" s="31">
        <v>740430</v>
      </c>
      <c r="AN3744" s="31">
        <v>643549</v>
      </c>
      <c r="AO3744" s="31">
        <v>734378</v>
      </c>
      <c r="AP3744" s="31">
        <v>639709</v>
      </c>
      <c r="AQ3744" s="31">
        <v>662226</v>
      </c>
      <c r="AR3744" s="31">
        <v>560779</v>
      </c>
      <c r="AS3744" s="31">
        <v>673496</v>
      </c>
      <c r="AT3744" s="31">
        <v>662785</v>
      </c>
      <c r="AU3744" s="31">
        <v>612709</v>
      </c>
      <c r="AV3744" s="31">
        <v>714641</v>
      </c>
      <c r="AW3744" s="31">
        <v>631246</v>
      </c>
      <c r="AX3744" s="31">
        <v>56698</v>
      </c>
      <c r="AY3744" s="31">
        <v>33424</v>
      </c>
      <c r="AZ3744" s="31">
        <v>90122</v>
      </c>
    </row>
    <row r="3745" spans="1:52" ht="15" customHeight="1">
      <c r="A3745" s="29" t="s">
        <v>5570</v>
      </c>
      <c r="B3745" s="34">
        <v>35247</v>
      </c>
      <c r="C3745" s="28">
        <v>225</v>
      </c>
      <c r="D3745" s="28">
        <v>27</v>
      </c>
      <c r="E3745" s="28">
        <v>31.5</v>
      </c>
      <c r="F3745" s="29" t="s">
        <v>242</v>
      </c>
      <c r="G3745" s="29" t="s">
        <v>3925</v>
      </c>
      <c r="H3745" s="28">
        <v>773</v>
      </c>
      <c r="I3745" s="29" t="s">
        <v>5249</v>
      </c>
      <c r="J3745" s="33" t="s">
        <v>5569</v>
      </c>
      <c r="K3745" s="29" t="s">
        <v>178</v>
      </c>
      <c r="L3745" s="29" t="s">
        <v>4213</v>
      </c>
      <c r="M3745" s="29" t="s">
        <v>355</v>
      </c>
      <c r="N3745" s="28">
        <v>481970</v>
      </c>
      <c r="O3745" s="28">
        <v>6303601</v>
      </c>
      <c r="P3745" s="29" t="s">
        <v>5568</v>
      </c>
      <c r="Q3745" s="32" t="s">
        <v>207</v>
      </c>
      <c r="R3745" s="19"/>
      <c r="S3745" s="19"/>
      <c r="T3745" s="19"/>
      <c r="U3745" s="19"/>
      <c r="V3745" s="19"/>
      <c r="W3745" s="19"/>
      <c r="X3745" s="19"/>
      <c r="Y3745" s="19"/>
      <c r="Z3745" s="19"/>
      <c r="AA3745" s="19"/>
      <c r="AB3745" s="19"/>
      <c r="AC3745" s="19"/>
      <c r="AD3745" s="19"/>
      <c r="AE3745" s="31">
        <v>236187</v>
      </c>
      <c r="AF3745" s="31">
        <v>521512</v>
      </c>
      <c r="AG3745" s="31">
        <v>217000</v>
      </c>
      <c r="AH3745" s="31">
        <v>222000</v>
      </c>
      <c r="AI3745" s="31">
        <v>224001</v>
      </c>
      <c r="AJ3745" s="31">
        <v>211999</v>
      </c>
      <c r="AK3745" s="31">
        <v>435995</v>
      </c>
      <c r="AL3745" s="31">
        <v>745140</v>
      </c>
      <c r="AM3745" s="31">
        <v>814000</v>
      </c>
      <c r="AN3745" s="31">
        <v>710726</v>
      </c>
      <c r="AO3745" s="31">
        <v>777738</v>
      </c>
      <c r="AP3745" s="31">
        <v>705741</v>
      </c>
      <c r="AQ3745" s="31">
        <v>734647</v>
      </c>
      <c r="AR3745" s="31">
        <v>659363</v>
      </c>
      <c r="AS3745" s="31">
        <v>696477</v>
      </c>
      <c r="AT3745" s="31">
        <v>729686</v>
      </c>
      <c r="AU3745" s="31">
        <v>677498</v>
      </c>
      <c r="AV3745" s="31">
        <v>763826</v>
      </c>
      <c r="AW3745" s="31">
        <v>610934</v>
      </c>
      <c r="AX3745" s="31">
        <v>66718</v>
      </c>
      <c r="AY3745" s="31">
        <v>41003</v>
      </c>
      <c r="AZ3745" s="31">
        <v>107721</v>
      </c>
    </row>
    <row r="3746" spans="1:52" ht="15" customHeight="1">
      <c r="A3746" s="29" t="s">
        <v>5567</v>
      </c>
      <c r="B3746" s="34">
        <v>32128</v>
      </c>
      <c r="C3746" s="28">
        <v>200</v>
      </c>
      <c r="D3746" s="28">
        <v>25</v>
      </c>
      <c r="E3746" s="28">
        <v>30</v>
      </c>
      <c r="F3746" s="29" t="s">
        <v>242</v>
      </c>
      <c r="G3746" s="29" t="s">
        <v>219</v>
      </c>
      <c r="H3746" s="28">
        <v>773</v>
      </c>
      <c r="I3746" s="29" t="s">
        <v>5249</v>
      </c>
      <c r="J3746" s="33" t="s">
        <v>5566</v>
      </c>
      <c r="K3746" s="29" t="s">
        <v>178</v>
      </c>
      <c r="L3746" s="29" t="s">
        <v>5565</v>
      </c>
      <c r="M3746" s="29" t="s">
        <v>370</v>
      </c>
      <c r="N3746" s="28">
        <v>481811</v>
      </c>
      <c r="O3746" s="28">
        <v>6303205</v>
      </c>
      <c r="P3746" s="29" t="s">
        <v>5564</v>
      </c>
      <c r="Q3746" s="32" t="s">
        <v>207</v>
      </c>
      <c r="R3746" s="19"/>
      <c r="S3746" s="19"/>
      <c r="T3746" s="19"/>
      <c r="U3746" s="19"/>
      <c r="V3746" s="19"/>
      <c r="W3746" s="19"/>
      <c r="X3746" s="19"/>
      <c r="Y3746" s="19"/>
      <c r="Z3746" s="19"/>
      <c r="AA3746" s="19"/>
      <c r="AB3746" s="31">
        <v>0</v>
      </c>
      <c r="AC3746" s="31">
        <v>623168</v>
      </c>
      <c r="AD3746" s="31">
        <v>653329</v>
      </c>
      <c r="AE3746" s="31">
        <v>665878</v>
      </c>
      <c r="AF3746" s="31">
        <v>612622</v>
      </c>
      <c r="AG3746" s="31">
        <v>584460</v>
      </c>
      <c r="AH3746" s="31">
        <v>616390</v>
      </c>
      <c r="AI3746" s="31">
        <v>621890</v>
      </c>
      <c r="AJ3746" s="31">
        <v>580280</v>
      </c>
      <c r="AK3746" s="31">
        <v>521900</v>
      </c>
      <c r="AL3746" s="31">
        <v>570270</v>
      </c>
      <c r="AM3746" s="31">
        <v>596170</v>
      </c>
      <c r="AN3746" s="31">
        <v>537222</v>
      </c>
      <c r="AO3746" s="31">
        <v>587445</v>
      </c>
      <c r="AP3746" s="31">
        <v>527120</v>
      </c>
      <c r="AQ3746" s="31">
        <v>545867</v>
      </c>
      <c r="AR3746" s="31">
        <v>454091</v>
      </c>
      <c r="AS3746" s="31">
        <v>546103</v>
      </c>
      <c r="AT3746" s="31">
        <v>531234</v>
      </c>
      <c r="AU3746" s="31">
        <v>468356</v>
      </c>
      <c r="AV3746" s="31">
        <v>581755</v>
      </c>
      <c r="AW3746" s="31">
        <v>533344</v>
      </c>
      <c r="AX3746" s="31">
        <v>50301</v>
      </c>
      <c r="AY3746" s="31">
        <v>15627</v>
      </c>
      <c r="AZ3746" s="31">
        <v>65928</v>
      </c>
    </row>
    <row r="3747" spans="1:52" ht="15" customHeight="1">
      <c r="A3747" s="29" t="s">
        <v>5563</v>
      </c>
      <c r="B3747" s="34">
        <v>32370</v>
      </c>
      <c r="C3747" s="28">
        <v>200</v>
      </c>
      <c r="D3747" s="28">
        <v>25</v>
      </c>
      <c r="E3747" s="28">
        <v>30</v>
      </c>
      <c r="F3747" s="29" t="s">
        <v>242</v>
      </c>
      <c r="G3747" s="29" t="s">
        <v>3075</v>
      </c>
      <c r="H3747" s="28">
        <v>773</v>
      </c>
      <c r="I3747" s="29" t="s">
        <v>5249</v>
      </c>
      <c r="J3747" s="33" t="s">
        <v>5562</v>
      </c>
      <c r="K3747" s="29" t="s">
        <v>178</v>
      </c>
      <c r="L3747" s="29" t="s">
        <v>4213</v>
      </c>
      <c r="M3747" s="29" t="s">
        <v>2676</v>
      </c>
      <c r="N3747" s="28">
        <v>481849</v>
      </c>
      <c r="O3747" s="28">
        <v>6303384</v>
      </c>
      <c r="P3747" s="29" t="s">
        <v>5561</v>
      </c>
      <c r="Q3747" s="32" t="s">
        <v>207</v>
      </c>
      <c r="R3747" s="19"/>
      <c r="S3747" s="19"/>
      <c r="T3747" s="19"/>
      <c r="U3747" s="19"/>
      <c r="V3747" s="19"/>
      <c r="W3747" s="19"/>
      <c r="X3747" s="19"/>
      <c r="Y3747" s="19"/>
      <c r="Z3747" s="19"/>
      <c r="AA3747" s="19"/>
      <c r="AB3747" s="19"/>
      <c r="AC3747" s="31">
        <v>210689</v>
      </c>
      <c r="AD3747" s="31">
        <v>662658</v>
      </c>
      <c r="AE3747" s="31">
        <v>675386</v>
      </c>
      <c r="AF3747" s="31">
        <v>621370</v>
      </c>
      <c r="AG3747" s="31">
        <v>590040</v>
      </c>
      <c r="AH3747" s="31">
        <v>611260</v>
      </c>
      <c r="AI3747" s="31">
        <v>633740</v>
      </c>
      <c r="AJ3747" s="31">
        <v>603480</v>
      </c>
      <c r="AK3747" s="31">
        <v>528610</v>
      </c>
      <c r="AL3747" s="31">
        <v>580480</v>
      </c>
      <c r="AM3747" s="31">
        <v>606450</v>
      </c>
      <c r="AN3747" s="31">
        <v>534960</v>
      </c>
      <c r="AO3747" s="31">
        <v>600910</v>
      </c>
      <c r="AP3747" s="31">
        <v>521157</v>
      </c>
      <c r="AQ3747" s="31">
        <v>563184</v>
      </c>
      <c r="AR3747" s="31">
        <v>492794</v>
      </c>
      <c r="AS3747" s="31">
        <v>556942</v>
      </c>
      <c r="AT3747" s="31">
        <v>445255</v>
      </c>
      <c r="AU3747" s="31">
        <v>489548</v>
      </c>
      <c r="AV3747" s="31">
        <v>595772</v>
      </c>
      <c r="AW3747" s="31">
        <v>484330</v>
      </c>
      <c r="AX3747" s="31">
        <v>22285</v>
      </c>
      <c r="AY3747" s="31">
        <v>29590</v>
      </c>
      <c r="AZ3747" s="31">
        <v>51875</v>
      </c>
    </row>
    <row r="3748" spans="1:52" ht="15" customHeight="1">
      <c r="A3748" s="29" t="s">
        <v>5560</v>
      </c>
      <c r="B3748" s="34">
        <v>32422</v>
      </c>
      <c r="C3748" s="28">
        <v>200</v>
      </c>
      <c r="D3748" s="28">
        <v>25</v>
      </c>
      <c r="E3748" s="28">
        <v>30</v>
      </c>
      <c r="F3748" s="29" t="s">
        <v>242</v>
      </c>
      <c r="G3748" s="29" t="s">
        <v>3075</v>
      </c>
      <c r="H3748" s="28">
        <v>773</v>
      </c>
      <c r="I3748" s="29" t="s">
        <v>5249</v>
      </c>
      <c r="J3748" s="33" t="s">
        <v>5559</v>
      </c>
      <c r="K3748" s="29" t="s">
        <v>178</v>
      </c>
      <c r="L3748" s="29" t="s">
        <v>5540</v>
      </c>
      <c r="M3748" s="29" t="s">
        <v>370</v>
      </c>
      <c r="N3748" s="28">
        <v>493129</v>
      </c>
      <c r="O3748" s="28">
        <v>6310586</v>
      </c>
      <c r="P3748" s="29" t="s">
        <v>5558</v>
      </c>
      <c r="Q3748" s="32" t="s">
        <v>207</v>
      </c>
      <c r="R3748" s="19"/>
      <c r="S3748" s="19"/>
      <c r="T3748" s="19"/>
      <c r="U3748" s="19"/>
      <c r="V3748" s="19"/>
      <c r="W3748" s="19"/>
      <c r="X3748" s="19"/>
      <c r="Y3748" s="19"/>
      <c r="Z3748" s="19"/>
      <c r="AA3748" s="19"/>
      <c r="AB3748" s="19"/>
      <c r="AC3748" s="31">
        <v>86913</v>
      </c>
      <c r="AD3748" s="31">
        <v>546714</v>
      </c>
      <c r="AE3748" s="31">
        <v>557215</v>
      </c>
      <c r="AF3748" s="31">
        <v>512649</v>
      </c>
      <c r="AG3748" s="31">
        <v>500000</v>
      </c>
      <c r="AH3748" s="31">
        <v>524000</v>
      </c>
      <c r="AI3748" s="31">
        <v>511870</v>
      </c>
      <c r="AJ3748" s="31">
        <v>483000</v>
      </c>
      <c r="AK3748" s="31">
        <v>430000</v>
      </c>
      <c r="AL3748" s="31">
        <v>471000</v>
      </c>
      <c r="AM3748" s="31">
        <v>500000</v>
      </c>
      <c r="AN3748" s="31">
        <v>451232</v>
      </c>
      <c r="AO3748" s="31">
        <v>495092</v>
      </c>
      <c r="AP3748" s="31">
        <v>437724</v>
      </c>
      <c r="AQ3748" s="31">
        <v>447347</v>
      </c>
      <c r="AR3748" s="31">
        <v>399288</v>
      </c>
      <c r="AS3748" s="31">
        <v>461467</v>
      </c>
      <c r="AT3748" s="31">
        <v>435846</v>
      </c>
      <c r="AU3748" s="31">
        <v>399465</v>
      </c>
      <c r="AV3748" s="31">
        <v>424818</v>
      </c>
      <c r="AW3748" s="31">
        <v>416920</v>
      </c>
      <c r="AX3748" s="31">
        <v>43347</v>
      </c>
      <c r="AY3748" s="31">
        <v>24405</v>
      </c>
      <c r="AZ3748" s="31">
        <v>67752</v>
      </c>
    </row>
    <row r="3749" spans="1:52" ht="15" customHeight="1">
      <c r="A3749" s="29" t="s">
        <v>5557</v>
      </c>
      <c r="B3749" s="34">
        <v>32489</v>
      </c>
      <c r="C3749" s="28">
        <v>200</v>
      </c>
      <c r="D3749" s="28">
        <v>24</v>
      </c>
      <c r="E3749" s="28">
        <v>30</v>
      </c>
      <c r="F3749" s="29" t="s">
        <v>690</v>
      </c>
      <c r="G3749" s="29" t="s">
        <v>235</v>
      </c>
      <c r="H3749" s="28">
        <v>773</v>
      </c>
      <c r="I3749" s="29" t="s">
        <v>5249</v>
      </c>
      <c r="J3749" s="33" t="s">
        <v>5556</v>
      </c>
      <c r="K3749" s="29" t="s">
        <v>178</v>
      </c>
      <c r="L3749" s="29" t="s">
        <v>5540</v>
      </c>
      <c r="M3749" s="29" t="s">
        <v>4499</v>
      </c>
      <c r="N3749" s="28">
        <v>492577</v>
      </c>
      <c r="O3749" s="28">
        <v>6307573</v>
      </c>
      <c r="P3749" s="29" t="s">
        <v>5555</v>
      </c>
      <c r="Q3749" s="32" t="s">
        <v>207</v>
      </c>
      <c r="R3749" s="19"/>
      <c r="S3749" s="19"/>
      <c r="T3749" s="19"/>
      <c r="U3749" s="19"/>
      <c r="V3749" s="19"/>
      <c r="W3749" s="19"/>
      <c r="X3749" s="19"/>
      <c r="Y3749" s="19"/>
      <c r="Z3749" s="19"/>
      <c r="AA3749" s="19"/>
      <c r="AB3749" s="19"/>
      <c r="AC3749" s="31">
        <v>0</v>
      </c>
      <c r="AD3749" s="31">
        <v>530417</v>
      </c>
      <c r="AE3749" s="31">
        <v>540605</v>
      </c>
      <c r="AF3749" s="31">
        <v>497368</v>
      </c>
      <c r="AG3749" s="31">
        <v>478280</v>
      </c>
      <c r="AH3749" s="31">
        <v>481960</v>
      </c>
      <c r="AI3749" s="31">
        <v>520890</v>
      </c>
      <c r="AJ3749" s="31">
        <v>476000</v>
      </c>
      <c r="AK3749" s="31">
        <v>407470</v>
      </c>
      <c r="AL3749" s="31">
        <v>465760</v>
      </c>
      <c r="AM3749" s="31">
        <v>490370</v>
      </c>
      <c r="AN3749" s="31">
        <v>435320</v>
      </c>
      <c r="AO3749" s="31">
        <v>481121</v>
      </c>
      <c r="AP3749" s="31">
        <v>423020</v>
      </c>
      <c r="AQ3749" s="31">
        <v>456936</v>
      </c>
      <c r="AR3749" s="31">
        <v>395848</v>
      </c>
      <c r="AS3749" s="31">
        <v>425448</v>
      </c>
      <c r="AT3749" s="31">
        <v>97069</v>
      </c>
      <c r="AU3749" s="31">
        <v>305148</v>
      </c>
      <c r="AV3749" s="31">
        <v>434441</v>
      </c>
      <c r="AW3749" s="31">
        <v>395914</v>
      </c>
      <c r="AX3749" s="31">
        <v>43646</v>
      </c>
      <c r="AY3749" s="31">
        <v>16211</v>
      </c>
      <c r="AZ3749" s="31">
        <v>59857</v>
      </c>
    </row>
    <row r="3750" spans="1:52" ht="15" customHeight="1">
      <c r="A3750" s="29" t="s">
        <v>5554</v>
      </c>
      <c r="B3750" s="34">
        <v>32528</v>
      </c>
      <c r="C3750" s="28">
        <v>200</v>
      </c>
      <c r="D3750" s="28">
        <v>24</v>
      </c>
      <c r="E3750" s="28">
        <v>30</v>
      </c>
      <c r="F3750" s="29" t="s">
        <v>690</v>
      </c>
      <c r="G3750" s="29" t="s">
        <v>235</v>
      </c>
      <c r="H3750" s="28">
        <v>773</v>
      </c>
      <c r="I3750" s="29" t="s">
        <v>5249</v>
      </c>
      <c r="J3750" s="33" t="s">
        <v>5553</v>
      </c>
      <c r="K3750" s="29" t="s">
        <v>178</v>
      </c>
      <c r="L3750" s="29" t="s">
        <v>5475</v>
      </c>
      <c r="M3750" s="29" t="s">
        <v>1247</v>
      </c>
      <c r="N3750" s="28">
        <v>485392</v>
      </c>
      <c r="O3750" s="28">
        <v>6295930</v>
      </c>
      <c r="P3750" s="29" t="s">
        <v>5552</v>
      </c>
      <c r="Q3750" s="32" t="s">
        <v>207</v>
      </c>
      <c r="R3750" s="19"/>
      <c r="S3750" s="19"/>
      <c r="T3750" s="19"/>
      <c r="U3750" s="19"/>
      <c r="V3750" s="19"/>
      <c r="W3750" s="19"/>
      <c r="X3750" s="19"/>
      <c r="Y3750" s="19"/>
      <c r="Z3750" s="19"/>
      <c r="AA3750" s="19"/>
      <c r="AB3750" s="19"/>
      <c r="AC3750" s="19"/>
      <c r="AD3750" s="31">
        <v>402292</v>
      </c>
      <c r="AE3750" s="31">
        <v>447294</v>
      </c>
      <c r="AF3750" s="31">
        <v>411519</v>
      </c>
      <c r="AG3750" s="31">
        <v>413900</v>
      </c>
      <c r="AH3750" s="31">
        <v>444222</v>
      </c>
      <c r="AI3750" s="31">
        <v>432850</v>
      </c>
      <c r="AJ3750" s="31">
        <v>388410</v>
      </c>
      <c r="AK3750" s="31">
        <v>345990</v>
      </c>
      <c r="AL3750" s="31">
        <v>364080</v>
      </c>
      <c r="AM3750" s="31">
        <v>392060</v>
      </c>
      <c r="AN3750" s="31">
        <v>322825</v>
      </c>
      <c r="AO3750" s="31">
        <v>408234</v>
      </c>
      <c r="AP3750" s="31">
        <v>351017</v>
      </c>
      <c r="AQ3750" s="31">
        <v>374989</v>
      </c>
      <c r="AR3750" s="31">
        <v>340031</v>
      </c>
      <c r="AS3750" s="31">
        <v>376660</v>
      </c>
      <c r="AT3750" s="31">
        <v>368107</v>
      </c>
      <c r="AU3750" s="31">
        <v>323908</v>
      </c>
      <c r="AV3750" s="31">
        <v>404057</v>
      </c>
      <c r="AW3750" s="31">
        <v>319958</v>
      </c>
      <c r="AX3750" s="31">
        <v>32888</v>
      </c>
      <c r="AY3750" s="31">
        <v>20637</v>
      </c>
      <c r="AZ3750" s="31">
        <v>53525</v>
      </c>
    </row>
    <row r="3751" spans="1:52" ht="15" customHeight="1">
      <c r="A3751" s="29" t="s">
        <v>5551</v>
      </c>
      <c r="B3751" s="34">
        <v>32528</v>
      </c>
      <c r="C3751" s="28">
        <v>200</v>
      </c>
      <c r="D3751" s="28">
        <v>24</v>
      </c>
      <c r="E3751" s="28">
        <v>30</v>
      </c>
      <c r="F3751" s="29" t="s">
        <v>690</v>
      </c>
      <c r="G3751" s="29" t="s">
        <v>235</v>
      </c>
      <c r="H3751" s="28">
        <v>773</v>
      </c>
      <c r="I3751" s="29" t="s">
        <v>5249</v>
      </c>
      <c r="J3751" s="33" t="s">
        <v>5550</v>
      </c>
      <c r="K3751" s="29" t="s">
        <v>178</v>
      </c>
      <c r="L3751" s="29" t="s">
        <v>5475</v>
      </c>
      <c r="M3751" s="29" t="s">
        <v>1247</v>
      </c>
      <c r="N3751" s="28">
        <v>485382</v>
      </c>
      <c r="O3751" s="28">
        <v>6295831</v>
      </c>
      <c r="P3751" s="29" t="s">
        <v>5549</v>
      </c>
      <c r="Q3751" s="32" t="s">
        <v>207</v>
      </c>
      <c r="R3751" s="19"/>
      <c r="S3751" s="19"/>
      <c r="T3751" s="19"/>
      <c r="U3751" s="19"/>
      <c r="V3751" s="19"/>
      <c r="W3751" s="19"/>
      <c r="X3751" s="19"/>
      <c r="Y3751" s="19"/>
      <c r="Z3751" s="19"/>
      <c r="AA3751" s="19"/>
      <c r="AB3751" s="19"/>
      <c r="AC3751" s="19"/>
      <c r="AD3751" s="31">
        <v>396494</v>
      </c>
      <c r="AE3751" s="31">
        <v>440847</v>
      </c>
      <c r="AF3751" s="31">
        <v>405589</v>
      </c>
      <c r="AG3751" s="31">
        <v>383380</v>
      </c>
      <c r="AH3751" s="31">
        <v>437690</v>
      </c>
      <c r="AI3751" s="31">
        <v>419300</v>
      </c>
      <c r="AJ3751" s="31">
        <v>382240</v>
      </c>
      <c r="AK3751" s="31">
        <v>311630</v>
      </c>
      <c r="AL3751" s="31">
        <v>371780</v>
      </c>
      <c r="AM3751" s="31">
        <v>413910</v>
      </c>
      <c r="AN3751" s="31">
        <v>344573</v>
      </c>
      <c r="AO3751" s="31">
        <v>397830</v>
      </c>
      <c r="AP3751" s="31">
        <v>278119</v>
      </c>
      <c r="AQ3751" s="31">
        <v>352394</v>
      </c>
      <c r="AR3751" s="31">
        <v>313438</v>
      </c>
      <c r="AS3751" s="31">
        <v>354607</v>
      </c>
      <c r="AT3751" s="31">
        <v>343700</v>
      </c>
      <c r="AU3751" s="31">
        <v>291016</v>
      </c>
      <c r="AV3751" s="31">
        <v>398692</v>
      </c>
      <c r="AW3751" s="31">
        <v>311843.86328125</v>
      </c>
      <c r="AX3751" s="31">
        <v>33797</v>
      </c>
      <c r="AY3751" s="31">
        <v>19446</v>
      </c>
      <c r="AZ3751" s="31">
        <v>53243</v>
      </c>
    </row>
    <row r="3752" spans="1:52" ht="15" customHeight="1">
      <c r="A3752" s="29" t="s">
        <v>5548</v>
      </c>
      <c r="B3752" s="34">
        <v>32528</v>
      </c>
      <c r="C3752" s="28">
        <v>200</v>
      </c>
      <c r="D3752" s="28">
        <v>24</v>
      </c>
      <c r="E3752" s="28">
        <v>30</v>
      </c>
      <c r="F3752" s="29" t="s">
        <v>690</v>
      </c>
      <c r="G3752" s="29" t="s">
        <v>235</v>
      </c>
      <c r="H3752" s="28">
        <v>773</v>
      </c>
      <c r="I3752" s="29" t="s">
        <v>5249</v>
      </c>
      <c r="J3752" s="33" t="s">
        <v>5547</v>
      </c>
      <c r="K3752" s="29" t="s">
        <v>178</v>
      </c>
      <c r="L3752" s="29" t="s">
        <v>5475</v>
      </c>
      <c r="M3752" s="29" t="s">
        <v>1247</v>
      </c>
      <c r="N3752" s="28">
        <v>485371</v>
      </c>
      <c r="O3752" s="28">
        <v>6295733</v>
      </c>
      <c r="P3752" s="29" t="s">
        <v>5546</v>
      </c>
      <c r="Q3752" s="32" t="s">
        <v>207</v>
      </c>
      <c r="R3752" s="19"/>
      <c r="S3752" s="19"/>
      <c r="T3752" s="19"/>
      <c r="U3752" s="19"/>
      <c r="V3752" s="19"/>
      <c r="W3752" s="19"/>
      <c r="X3752" s="19"/>
      <c r="Y3752" s="19"/>
      <c r="Z3752" s="19"/>
      <c r="AA3752" s="19"/>
      <c r="AB3752" s="19"/>
      <c r="AC3752" s="19"/>
      <c r="AD3752" s="31">
        <v>385820</v>
      </c>
      <c r="AE3752" s="31">
        <v>428979</v>
      </c>
      <c r="AF3752" s="31">
        <v>394670</v>
      </c>
      <c r="AG3752" s="31">
        <v>367400</v>
      </c>
      <c r="AH3752" s="31">
        <v>408450</v>
      </c>
      <c r="AI3752" s="31">
        <v>379220</v>
      </c>
      <c r="AJ3752" s="31">
        <v>364670</v>
      </c>
      <c r="AK3752" s="31">
        <v>334370</v>
      </c>
      <c r="AL3752" s="31">
        <v>364390</v>
      </c>
      <c r="AM3752" s="31">
        <v>400760</v>
      </c>
      <c r="AN3752" s="31">
        <v>350370</v>
      </c>
      <c r="AO3752" s="31">
        <v>390772</v>
      </c>
      <c r="AP3752" s="31">
        <v>337553</v>
      </c>
      <c r="AQ3752" s="31">
        <v>362494</v>
      </c>
      <c r="AR3752" s="31">
        <v>322456</v>
      </c>
      <c r="AS3752" s="31">
        <v>370907</v>
      </c>
      <c r="AT3752" s="31">
        <v>352125</v>
      </c>
      <c r="AU3752" s="31">
        <v>302159</v>
      </c>
      <c r="AV3752" s="31">
        <v>404179</v>
      </c>
      <c r="AW3752" s="31">
        <v>348744</v>
      </c>
      <c r="AX3752" s="31">
        <v>32480</v>
      </c>
      <c r="AY3752" s="31">
        <v>18176</v>
      </c>
      <c r="AZ3752" s="31">
        <v>50656</v>
      </c>
    </row>
    <row r="3753" spans="1:52" ht="15" customHeight="1">
      <c r="A3753" s="29" t="s">
        <v>5545</v>
      </c>
      <c r="B3753" s="34">
        <v>32673</v>
      </c>
      <c r="C3753" s="28">
        <v>175</v>
      </c>
      <c r="D3753" s="28">
        <v>23.6</v>
      </c>
      <c r="E3753" s="28">
        <v>30.7</v>
      </c>
      <c r="F3753" s="29" t="s">
        <v>5525</v>
      </c>
      <c r="G3753" s="29" t="s">
        <v>5524</v>
      </c>
      <c r="H3753" s="28">
        <v>773</v>
      </c>
      <c r="I3753" s="29" t="s">
        <v>5249</v>
      </c>
      <c r="J3753" s="33" t="s">
        <v>5544</v>
      </c>
      <c r="K3753" s="29" t="s">
        <v>178</v>
      </c>
      <c r="L3753" s="29" t="s">
        <v>5528</v>
      </c>
      <c r="M3753" s="29" t="s">
        <v>554</v>
      </c>
      <c r="N3753" s="28">
        <v>488685</v>
      </c>
      <c r="O3753" s="28">
        <v>6293524</v>
      </c>
      <c r="P3753" s="29" t="s">
        <v>5543</v>
      </c>
      <c r="Q3753" s="32" t="s">
        <v>207</v>
      </c>
      <c r="R3753" s="19"/>
      <c r="S3753" s="19"/>
      <c r="T3753" s="19"/>
      <c r="U3753" s="19"/>
      <c r="V3753" s="19"/>
      <c r="W3753" s="19"/>
      <c r="X3753" s="19"/>
      <c r="Y3753" s="19"/>
      <c r="Z3753" s="19"/>
      <c r="AA3753" s="19"/>
      <c r="AB3753" s="19"/>
      <c r="AC3753" s="19"/>
      <c r="AD3753" s="31">
        <v>177639</v>
      </c>
      <c r="AE3753" s="31">
        <v>362101</v>
      </c>
      <c r="AF3753" s="31">
        <v>333141</v>
      </c>
      <c r="AG3753" s="31">
        <v>333900</v>
      </c>
      <c r="AH3753" s="31">
        <v>356000</v>
      </c>
      <c r="AI3753" s="31">
        <v>352320</v>
      </c>
      <c r="AJ3753" s="31">
        <v>305680</v>
      </c>
      <c r="AK3753" s="31">
        <v>275640</v>
      </c>
      <c r="AL3753" s="31">
        <v>316010</v>
      </c>
      <c r="AM3753" s="31">
        <v>333850</v>
      </c>
      <c r="AN3753" s="31">
        <v>256469</v>
      </c>
      <c r="AO3753" s="31">
        <v>313339</v>
      </c>
      <c r="AP3753" s="31">
        <v>259999</v>
      </c>
      <c r="AQ3753" s="31">
        <v>270187</v>
      </c>
      <c r="AR3753" s="31">
        <v>234585</v>
      </c>
      <c r="AS3753" s="31">
        <v>174452</v>
      </c>
      <c r="AT3753" s="31">
        <v>108657</v>
      </c>
      <c r="AU3753" s="31">
        <v>217286</v>
      </c>
      <c r="AV3753" s="31">
        <v>284283</v>
      </c>
      <c r="AW3753" s="31">
        <v>249580</v>
      </c>
      <c r="AX3753" s="31">
        <v>16886</v>
      </c>
      <c r="AY3753" s="31">
        <v>9375</v>
      </c>
      <c r="AZ3753" s="31">
        <v>26261</v>
      </c>
    </row>
    <row r="3754" spans="1:52" ht="15" customHeight="1">
      <c r="A3754" s="29" t="s">
        <v>5542</v>
      </c>
      <c r="B3754" s="34">
        <v>32850</v>
      </c>
      <c r="C3754" s="28">
        <v>200</v>
      </c>
      <c r="D3754" s="28">
        <v>25</v>
      </c>
      <c r="E3754" s="28">
        <v>30</v>
      </c>
      <c r="F3754" s="29" t="s">
        <v>242</v>
      </c>
      <c r="G3754" s="29" t="s">
        <v>3075</v>
      </c>
      <c r="H3754" s="28">
        <v>773</v>
      </c>
      <c r="I3754" s="29" t="s">
        <v>5249</v>
      </c>
      <c r="J3754" s="33" t="s">
        <v>5541</v>
      </c>
      <c r="K3754" s="29" t="s">
        <v>178</v>
      </c>
      <c r="L3754" s="29" t="s">
        <v>5540</v>
      </c>
      <c r="M3754" s="29" t="s">
        <v>370</v>
      </c>
      <c r="N3754" s="28">
        <v>493129</v>
      </c>
      <c r="O3754" s="28">
        <v>6310586</v>
      </c>
      <c r="P3754" s="29" t="s">
        <v>5539</v>
      </c>
      <c r="Q3754" s="32" t="s">
        <v>207</v>
      </c>
      <c r="R3754" s="19"/>
      <c r="S3754" s="19"/>
      <c r="T3754" s="19"/>
      <c r="U3754" s="19"/>
      <c r="V3754" s="19"/>
      <c r="W3754" s="19"/>
      <c r="X3754" s="19"/>
      <c r="Y3754" s="19"/>
      <c r="Z3754" s="19"/>
      <c r="AA3754" s="19"/>
      <c r="AB3754" s="19"/>
      <c r="AC3754" s="19"/>
      <c r="AD3754" s="31">
        <v>90615</v>
      </c>
      <c r="AE3754" s="31">
        <v>554131</v>
      </c>
      <c r="AF3754" s="31">
        <v>509812</v>
      </c>
      <c r="AG3754" s="31">
        <v>488000</v>
      </c>
      <c r="AH3754" s="31">
        <v>533000</v>
      </c>
      <c r="AI3754" s="31">
        <v>518900</v>
      </c>
      <c r="AJ3754" s="31">
        <v>491100</v>
      </c>
      <c r="AK3754" s="31">
        <v>443000</v>
      </c>
      <c r="AL3754" s="31">
        <v>468000</v>
      </c>
      <c r="AM3754" s="31">
        <v>495000</v>
      </c>
      <c r="AN3754" s="31">
        <v>441581</v>
      </c>
      <c r="AO3754" s="31">
        <v>460885</v>
      </c>
      <c r="AP3754" s="31">
        <v>431655</v>
      </c>
      <c r="AQ3754" s="31">
        <v>461276</v>
      </c>
      <c r="AR3754" s="31">
        <v>355317</v>
      </c>
      <c r="AS3754" s="31">
        <v>444839</v>
      </c>
      <c r="AT3754" s="31">
        <v>437927</v>
      </c>
      <c r="AU3754" s="31">
        <v>392763</v>
      </c>
      <c r="AV3754" s="31">
        <v>487787</v>
      </c>
      <c r="AW3754" s="31">
        <v>425356</v>
      </c>
      <c r="AX3754" s="31">
        <v>43554</v>
      </c>
      <c r="AY3754" s="31">
        <v>25157</v>
      </c>
      <c r="AZ3754" s="31">
        <v>68711</v>
      </c>
    </row>
    <row r="3755" spans="1:52" ht="15" customHeight="1">
      <c r="A3755" s="29" t="s">
        <v>5538</v>
      </c>
      <c r="B3755" s="34">
        <v>32861</v>
      </c>
      <c r="C3755" s="28">
        <v>225</v>
      </c>
      <c r="D3755" s="28">
        <v>27</v>
      </c>
      <c r="E3755" s="28">
        <v>30</v>
      </c>
      <c r="F3755" s="29" t="s">
        <v>5534</v>
      </c>
      <c r="G3755" s="29" t="s">
        <v>5533</v>
      </c>
      <c r="H3755" s="28">
        <v>773</v>
      </c>
      <c r="I3755" s="29" t="s">
        <v>5249</v>
      </c>
      <c r="J3755" s="33" t="s">
        <v>5537</v>
      </c>
      <c r="K3755" s="29" t="s">
        <v>178</v>
      </c>
      <c r="L3755" s="29" t="s">
        <v>5475</v>
      </c>
      <c r="M3755" s="29" t="s">
        <v>351</v>
      </c>
      <c r="N3755" s="28">
        <v>483407</v>
      </c>
      <c r="O3755" s="28">
        <v>6294973</v>
      </c>
      <c r="P3755" s="29" t="s">
        <v>5536</v>
      </c>
      <c r="Q3755" s="32" t="s">
        <v>207</v>
      </c>
      <c r="R3755" s="19"/>
      <c r="S3755" s="19"/>
      <c r="T3755" s="19"/>
      <c r="U3755" s="19"/>
      <c r="V3755" s="19"/>
      <c r="W3755" s="19"/>
      <c r="X3755" s="19"/>
      <c r="Y3755" s="19"/>
      <c r="Z3755" s="19"/>
      <c r="AA3755" s="19"/>
      <c r="AB3755" s="19"/>
      <c r="AC3755" s="19"/>
      <c r="AD3755" s="31">
        <v>0</v>
      </c>
      <c r="AE3755" s="31">
        <v>548029</v>
      </c>
      <c r="AF3755" s="31">
        <v>504199</v>
      </c>
      <c r="AG3755" s="31">
        <v>467980</v>
      </c>
      <c r="AH3755" s="31">
        <v>478850</v>
      </c>
      <c r="AI3755" s="31">
        <v>553560</v>
      </c>
      <c r="AJ3755" s="31">
        <v>493990</v>
      </c>
      <c r="AK3755" s="31">
        <v>424320</v>
      </c>
      <c r="AL3755" s="31">
        <v>493950</v>
      </c>
      <c r="AM3755" s="31">
        <v>469010</v>
      </c>
      <c r="AN3755" s="31">
        <v>441920</v>
      </c>
      <c r="AO3755" s="31">
        <v>468798</v>
      </c>
      <c r="AP3755" s="31">
        <v>394569</v>
      </c>
      <c r="AQ3755" s="31">
        <v>347177</v>
      </c>
      <c r="AR3755" s="31">
        <v>398925</v>
      </c>
      <c r="AS3755" s="31">
        <v>328157</v>
      </c>
      <c r="AT3755" s="31">
        <v>279401</v>
      </c>
      <c r="AU3755" s="31">
        <v>197346</v>
      </c>
      <c r="AV3755" s="31">
        <v>168086</v>
      </c>
      <c r="AW3755" s="31">
        <v>115165</v>
      </c>
      <c r="AX3755" s="31">
        <v>39573</v>
      </c>
      <c r="AY3755" s="31">
        <v>23144</v>
      </c>
      <c r="AZ3755" s="31">
        <v>62717</v>
      </c>
    </row>
    <row r="3756" spans="1:52" ht="15" customHeight="1">
      <c r="A3756" s="29" t="s">
        <v>5535</v>
      </c>
      <c r="B3756" s="34">
        <v>32912</v>
      </c>
      <c r="C3756" s="28">
        <v>225</v>
      </c>
      <c r="D3756" s="28">
        <v>27</v>
      </c>
      <c r="E3756" s="28">
        <v>31.5</v>
      </c>
      <c r="F3756" s="29" t="s">
        <v>242</v>
      </c>
      <c r="G3756" s="29" t="s">
        <v>3925</v>
      </c>
      <c r="H3756" s="28">
        <v>773</v>
      </c>
      <c r="I3756" s="29" t="s">
        <v>5249</v>
      </c>
      <c r="J3756" s="33" t="s">
        <v>5532</v>
      </c>
      <c r="K3756" s="29" t="s">
        <v>178</v>
      </c>
      <c r="L3756" s="29" t="s">
        <v>5345</v>
      </c>
      <c r="M3756" s="29" t="s">
        <v>559</v>
      </c>
      <c r="N3756" s="28">
        <v>484762</v>
      </c>
      <c r="O3756" s="28">
        <v>6297029</v>
      </c>
      <c r="P3756" s="29" t="s">
        <v>5531</v>
      </c>
      <c r="Q3756" s="32" t="s">
        <v>207</v>
      </c>
      <c r="R3756" s="19"/>
      <c r="S3756" s="19"/>
      <c r="T3756" s="19"/>
      <c r="U3756" s="19"/>
      <c r="V3756" s="19"/>
      <c r="W3756" s="19"/>
      <c r="X3756" s="19"/>
      <c r="Y3756" s="19"/>
      <c r="Z3756" s="19"/>
      <c r="AA3756" s="19"/>
      <c r="AB3756" s="19"/>
      <c r="AC3756" s="19"/>
      <c r="AD3756" s="19"/>
      <c r="AE3756" s="31">
        <v>506244</v>
      </c>
      <c r="AF3756" s="31">
        <v>558906</v>
      </c>
      <c r="AG3756" s="31">
        <v>548900</v>
      </c>
      <c r="AH3756" s="31">
        <v>588450</v>
      </c>
      <c r="AI3756" s="31">
        <v>591030</v>
      </c>
      <c r="AJ3756" s="31">
        <v>515530</v>
      </c>
      <c r="AK3756" s="31">
        <v>492480</v>
      </c>
      <c r="AL3756" s="31">
        <v>520730</v>
      </c>
      <c r="AM3756" s="31">
        <v>556130</v>
      </c>
      <c r="AN3756" s="31">
        <v>468440</v>
      </c>
      <c r="AO3756" s="31">
        <v>477990</v>
      </c>
      <c r="AP3756" s="31">
        <v>454175</v>
      </c>
      <c r="AQ3756" s="31">
        <v>483975</v>
      </c>
      <c r="AR3756" s="31">
        <v>435652</v>
      </c>
      <c r="AS3756" s="31">
        <v>502139</v>
      </c>
      <c r="AT3756" s="31">
        <v>494179</v>
      </c>
      <c r="AU3756" s="31">
        <v>428179</v>
      </c>
      <c r="AV3756" s="31">
        <v>561297</v>
      </c>
      <c r="AW3756" s="31">
        <v>490858</v>
      </c>
      <c r="AX3756" s="31">
        <v>47118</v>
      </c>
      <c r="AY3756" s="31">
        <v>27181</v>
      </c>
      <c r="AZ3756" s="31">
        <v>74299</v>
      </c>
    </row>
    <row r="3757" spans="1:52" ht="15" customHeight="1">
      <c r="A3757" s="29" t="s">
        <v>5530</v>
      </c>
      <c r="B3757" s="34">
        <v>33100</v>
      </c>
      <c r="C3757" s="28">
        <v>175</v>
      </c>
      <c r="D3757" s="28">
        <v>23.6</v>
      </c>
      <c r="E3757" s="28">
        <v>30.7</v>
      </c>
      <c r="F3757" s="29" t="s">
        <v>5525</v>
      </c>
      <c r="G3757" s="29" t="s">
        <v>5524</v>
      </c>
      <c r="H3757" s="28">
        <v>773</v>
      </c>
      <c r="I3757" s="29" t="s">
        <v>5249</v>
      </c>
      <c r="J3757" s="33" t="s">
        <v>5529</v>
      </c>
      <c r="K3757" s="29" t="s">
        <v>178</v>
      </c>
      <c r="L3757" s="29" t="s">
        <v>5528</v>
      </c>
      <c r="M3757" s="29" t="s">
        <v>554</v>
      </c>
      <c r="N3757" s="28">
        <v>488653</v>
      </c>
      <c r="O3757" s="28">
        <v>6293647</v>
      </c>
      <c r="P3757" s="29" t="s">
        <v>5527</v>
      </c>
      <c r="Q3757" s="32" t="s">
        <v>207</v>
      </c>
      <c r="R3757" s="19"/>
      <c r="S3757" s="19"/>
      <c r="T3757" s="19"/>
      <c r="U3757" s="19"/>
      <c r="V3757" s="19"/>
      <c r="W3757" s="19"/>
      <c r="X3757" s="19"/>
      <c r="Y3757" s="19"/>
      <c r="Z3757" s="19"/>
      <c r="AA3757" s="19"/>
      <c r="AB3757" s="19"/>
      <c r="AC3757" s="19"/>
      <c r="AD3757" s="19"/>
      <c r="AE3757" s="31">
        <v>119054</v>
      </c>
      <c r="AF3757" s="31">
        <v>328597</v>
      </c>
      <c r="AG3757" s="31">
        <v>342600</v>
      </c>
      <c r="AH3757" s="31">
        <v>341500</v>
      </c>
      <c r="AI3757" s="31">
        <v>366720</v>
      </c>
      <c r="AJ3757" s="31">
        <v>329280</v>
      </c>
      <c r="AK3757" s="31">
        <v>277530</v>
      </c>
      <c r="AL3757" s="31">
        <v>314370</v>
      </c>
      <c r="AM3757" s="31">
        <v>239100</v>
      </c>
      <c r="AN3757" s="31">
        <v>278539</v>
      </c>
      <c r="AO3757" s="31">
        <v>311371</v>
      </c>
      <c r="AP3757" s="31">
        <v>199996</v>
      </c>
      <c r="AQ3757" s="31">
        <v>272304</v>
      </c>
      <c r="AR3757" s="31">
        <v>237453</v>
      </c>
      <c r="AS3757" s="31">
        <v>193767</v>
      </c>
      <c r="AT3757" s="31">
        <v>274555</v>
      </c>
      <c r="AU3757" s="31">
        <v>234231</v>
      </c>
      <c r="AV3757" s="31">
        <v>313381</v>
      </c>
      <c r="AW3757" s="31">
        <v>255159</v>
      </c>
      <c r="AX3757" s="31">
        <v>20720</v>
      </c>
      <c r="AY3757" s="31">
        <v>13499</v>
      </c>
      <c r="AZ3757" s="31">
        <v>34219</v>
      </c>
    </row>
    <row r="3758" spans="1:52" ht="15" customHeight="1">
      <c r="A3758" s="29" t="s">
        <v>5526</v>
      </c>
      <c r="B3758" s="34">
        <v>33121</v>
      </c>
      <c r="C3758" s="28">
        <v>400</v>
      </c>
      <c r="D3758" s="28">
        <v>34.799999999999997</v>
      </c>
      <c r="E3758" s="28">
        <v>32</v>
      </c>
      <c r="F3758" s="29" t="s">
        <v>5520</v>
      </c>
      <c r="G3758" s="29" t="s">
        <v>5519</v>
      </c>
      <c r="H3758" s="28">
        <v>773</v>
      </c>
      <c r="I3758" s="29" t="s">
        <v>5249</v>
      </c>
      <c r="J3758" s="33" t="s">
        <v>5523</v>
      </c>
      <c r="K3758" s="29" t="s">
        <v>178</v>
      </c>
      <c r="L3758" s="29" t="s">
        <v>5380</v>
      </c>
      <c r="M3758" s="29" t="s">
        <v>1313</v>
      </c>
      <c r="N3758" s="28">
        <v>489094</v>
      </c>
      <c r="O3758" s="28">
        <v>6305015</v>
      </c>
      <c r="P3758" s="29" t="s">
        <v>5522</v>
      </c>
      <c r="Q3758" s="32" t="s">
        <v>174</v>
      </c>
      <c r="R3758" s="19"/>
      <c r="S3758" s="19"/>
      <c r="T3758" s="19"/>
      <c r="U3758" s="19"/>
      <c r="V3758" s="19"/>
      <c r="W3758" s="19"/>
      <c r="X3758" s="19"/>
      <c r="Y3758" s="19"/>
      <c r="Z3758" s="19"/>
      <c r="AA3758" s="19"/>
      <c r="AB3758" s="19"/>
      <c r="AC3758" s="19"/>
      <c r="AD3758" s="19"/>
      <c r="AE3758" s="31">
        <v>237572</v>
      </c>
      <c r="AF3758" s="31">
        <v>874286</v>
      </c>
      <c r="AG3758" s="31">
        <v>820000</v>
      </c>
      <c r="AH3758" s="31">
        <v>864200</v>
      </c>
      <c r="AI3758" s="31">
        <v>874700</v>
      </c>
      <c r="AJ3758" s="31">
        <v>872400</v>
      </c>
      <c r="AK3758" s="31">
        <v>706100</v>
      </c>
      <c r="AL3758" s="31">
        <v>868800</v>
      </c>
      <c r="AM3758" s="31">
        <v>872900</v>
      </c>
      <c r="AN3758" s="31">
        <v>709654</v>
      </c>
      <c r="AO3758" s="31">
        <v>858549</v>
      </c>
      <c r="AP3758" s="31">
        <v>702659</v>
      </c>
      <c r="AQ3758" s="31">
        <v>717821</v>
      </c>
      <c r="AR3758" s="31">
        <v>639164</v>
      </c>
      <c r="AS3758" s="31">
        <v>706340</v>
      </c>
      <c r="AT3758" s="31">
        <v>566673</v>
      </c>
      <c r="AU3758" s="31">
        <v>337709</v>
      </c>
      <c r="AV3758" s="31">
        <v>423190</v>
      </c>
      <c r="AW3758" s="31">
        <v>439228</v>
      </c>
      <c r="AX3758" s="31">
        <v>0</v>
      </c>
      <c r="AY3758" s="31">
        <v>0</v>
      </c>
      <c r="AZ3758" s="31">
        <v>0</v>
      </c>
    </row>
    <row r="3759" spans="1:52" ht="15" customHeight="1">
      <c r="A3759" s="29" t="s">
        <v>5521</v>
      </c>
      <c r="B3759" s="34">
        <v>33135</v>
      </c>
      <c r="C3759" s="28">
        <v>100</v>
      </c>
      <c r="D3759" s="28">
        <v>20</v>
      </c>
      <c r="E3759" s="28">
        <v>24</v>
      </c>
      <c r="F3759" s="29" t="s">
        <v>242</v>
      </c>
      <c r="G3759" s="29" t="s">
        <v>5504</v>
      </c>
      <c r="H3759" s="28">
        <v>773</v>
      </c>
      <c r="I3759" s="29" t="s">
        <v>5249</v>
      </c>
      <c r="J3759" s="33" t="s">
        <v>5518</v>
      </c>
      <c r="K3759" s="29" t="s">
        <v>178</v>
      </c>
      <c r="L3759" s="29" t="s">
        <v>5517</v>
      </c>
      <c r="M3759" s="29" t="s">
        <v>355</v>
      </c>
      <c r="N3759" s="28">
        <v>480014</v>
      </c>
      <c r="O3759" s="28">
        <v>6294697</v>
      </c>
      <c r="P3759" s="29" t="s">
        <v>5516</v>
      </c>
      <c r="Q3759" s="32" t="s">
        <v>207</v>
      </c>
      <c r="R3759" s="19"/>
      <c r="S3759" s="19"/>
      <c r="T3759" s="19"/>
      <c r="U3759" s="19"/>
      <c r="V3759" s="19"/>
      <c r="W3759" s="19"/>
      <c r="X3759" s="19"/>
      <c r="Y3759" s="19"/>
      <c r="Z3759" s="19"/>
      <c r="AA3759" s="19"/>
      <c r="AB3759" s="19"/>
      <c r="AC3759" s="19"/>
      <c r="AD3759" s="19"/>
      <c r="AE3759" s="31">
        <v>67494</v>
      </c>
      <c r="AF3759" s="31">
        <v>248384</v>
      </c>
      <c r="AG3759" s="31">
        <v>241081</v>
      </c>
      <c r="AH3759" s="31">
        <v>290273</v>
      </c>
      <c r="AI3759" s="31">
        <v>228584</v>
      </c>
      <c r="AJ3759" s="31">
        <v>239446</v>
      </c>
      <c r="AK3759" s="31">
        <v>206980</v>
      </c>
      <c r="AL3759" s="31">
        <v>237526</v>
      </c>
      <c r="AM3759" s="31">
        <v>246183</v>
      </c>
      <c r="AN3759" s="31">
        <v>178169</v>
      </c>
      <c r="AO3759" s="31">
        <v>159302</v>
      </c>
      <c r="AP3759" s="31">
        <v>202792</v>
      </c>
      <c r="AQ3759" s="31">
        <v>218770</v>
      </c>
      <c r="AR3759" s="31">
        <v>196101</v>
      </c>
      <c r="AS3759" s="31">
        <v>218807</v>
      </c>
      <c r="AT3759" s="31">
        <v>218833</v>
      </c>
      <c r="AU3759" s="31">
        <v>191258</v>
      </c>
      <c r="AV3759" s="31">
        <v>249129</v>
      </c>
      <c r="AW3759" s="31">
        <v>216615</v>
      </c>
      <c r="AX3759" s="31">
        <v>20076</v>
      </c>
      <c r="AY3759" s="31">
        <v>11776</v>
      </c>
      <c r="AZ3759" s="31">
        <v>31852</v>
      </c>
    </row>
    <row r="3760" spans="1:52" ht="15" customHeight="1">
      <c r="A3760" s="29" t="s">
        <v>5515</v>
      </c>
      <c r="B3760" s="34">
        <v>33218</v>
      </c>
      <c r="C3760" s="28">
        <v>225</v>
      </c>
      <c r="D3760" s="28">
        <v>27</v>
      </c>
      <c r="E3760" s="28">
        <v>31.5</v>
      </c>
      <c r="F3760" s="29" t="s">
        <v>242</v>
      </c>
      <c r="G3760" s="29" t="s">
        <v>3925</v>
      </c>
      <c r="H3760" s="28">
        <v>773</v>
      </c>
      <c r="I3760" s="29" t="s">
        <v>5249</v>
      </c>
      <c r="J3760" s="33" t="s">
        <v>5514</v>
      </c>
      <c r="K3760" s="29" t="s">
        <v>178</v>
      </c>
      <c r="L3760" s="29" t="s">
        <v>4841</v>
      </c>
      <c r="M3760" s="29" t="s">
        <v>2816</v>
      </c>
      <c r="N3760" s="28">
        <v>476792</v>
      </c>
      <c r="O3760" s="28">
        <v>6288328</v>
      </c>
      <c r="P3760" s="29" t="s">
        <v>5513</v>
      </c>
      <c r="Q3760" s="32" t="s">
        <v>207</v>
      </c>
      <c r="R3760" s="19"/>
      <c r="S3760" s="19"/>
      <c r="T3760" s="19"/>
      <c r="U3760" s="19"/>
      <c r="V3760" s="19"/>
      <c r="W3760" s="19"/>
      <c r="X3760" s="19"/>
      <c r="Y3760" s="19"/>
      <c r="Z3760" s="19"/>
      <c r="AA3760" s="19"/>
      <c r="AB3760" s="19"/>
      <c r="AC3760" s="19"/>
      <c r="AD3760" s="19"/>
      <c r="AE3760" s="31">
        <v>0</v>
      </c>
      <c r="AF3760" s="31">
        <v>563534</v>
      </c>
      <c r="AG3760" s="31">
        <v>553430</v>
      </c>
      <c r="AH3760" s="31">
        <v>566720</v>
      </c>
      <c r="AI3760" s="31">
        <v>574600</v>
      </c>
      <c r="AJ3760" s="31">
        <v>531760</v>
      </c>
      <c r="AK3760" s="31">
        <v>482970</v>
      </c>
      <c r="AL3760" s="31">
        <v>523900</v>
      </c>
      <c r="AM3760" s="31">
        <v>539570</v>
      </c>
      <c r="AN3760" s="31">
        <v>482258</v>
      </c>
      <c r="AO3760" s="31">
        <v>544160</v>
      </c>
      <c r="AP3760" s="31">
        <v>457194</v>
      </c>
      <c r="AQ3760" s="31">
        <v>487648</v>
      </c>
      <c r="AR3760" s="31">
        <v>435504</v>
      </c>
      <c r="AS3760" s="31">
        <v>509100</v>
      </c>
      <c r="AT3760" s="31">
        <v>501231</v>
      </c>
      <c r="AU3760" s="31">
        <v>433134</v>
      </c>
      <c r="AV3760" s="31">
        <v>572545</v>
      </c>
      <c r="AW3760" s="31">
        <v>511901</v>
      </c>
      <c r="AX3760" s="31">
        <v>46552</v>
      </c>
      <c r="AY3760" s="31">
        <v>26623</v>
      </c>
      <c r="AZ3760" s="31">
        <v>73175</v>
      </c>
    </row>
    <row r="3761" spans="1:52" ht="15" customHeight="1">
      <c r="A3761" s="29" t="s">
        <v>5512</v>
      </c>
      <c r="B3761" s="34">
        <v>33218</v>
      </c>
      <c r="C3761" s="28">
        <v>225</v>
      </c>
      <c r="D3761" s="28">
        <v>27</v>
      </c>
      <c r="E3761" s="28">
        <v>31.5</v>
      </c>
      <c r="F3761" s="29" t="s">
        <v>242</v>
      </c>
      <c r="G3761" s="29" t="s">
        <v>3925</v>
      </c>
      <c r="H3761" s="28">
        <v>773</v>
      </c>
      <c r="I3761" s="29" t="s">
        <v>5249</v>
      </c>
      <c r="J3761" s="33" t="s">
        <v>5511</v>
      </c>
      <c r="K3761" s="29" t="s">
        <v>178</v>
      </c>
      <c r="L3761" s="29" t="s">
        <v>4841</v>
      </c>
      <c r="M3761" s="29" t="s">
        <v>2816</v>
      </c>
      <c r="N3761" s="28">
        <v>476782</v>
      </c>
      <c r="O3761" s="28">
        <v>6288450</v>
      </c>
      <c r="P3761" s="29" t="s">
        <v>5510</v>
      </c>
      <c r="Q3761" s="32" t="s">
        <v>207</v>
      </c>
      <c r="R3761" s="19"/>
      <c r="S3761" s="19"/>
      <c r="T3761" s="19"/>
      <c r="U3761" s="19"/>
      <c r="V3761" s="19"/>
      <c r="W3761" s="19"/>
      <c r="X3761" s="19"/>
      <c r="Y3761" s="19"/>
      <c r="Z3761" s="19"/>
      <c r="AA3761" s="19"/>
      <c r="AB3761" s="19"/>
      <c r="AC3761" s="19"/>
      <c r="AD3761" s="19"/>
      <c r="AE3761" s="31">
        <v>0</v>
      </c>
      <c r="AF3761" s="31">
        <v>578469</v>
      </c>
      <c r="AG3761" s="31">
        <v>568640</v>
      </c>
      <c r="AH3761" s="31">
        <v>579890</v>
      </c>
      <c r="AI3761" s="31">
        <v>593530</v>
      </c>
      <c r="AJ3761" s="31">
        <v>558250</v>
      </c>
      <c r="AK3761" s="31">
        <v>504860</v>
      </c>
      <c r="AL3761" s="31">
        <v>537050</v>
      </c>
      <c r="AM3761" s="31">
        <v>550560</v>
      </c>
      <c r="AN3761" s="31">
        <v>488485</v>
      </c>
      <c r="AO3761" s="31">
        <v>543083</v>
      </c>
      <c r="AP3761" s="31">
        <v>450775</v>
      </c>
      <c r="AQ3761" s="31">
        <v>497010</v>
      </c>
      <c r="AR3761" s="31">
        <v>442225</v>
      </c>
      <c r="AS3761" s="31">
        <v>503184</v>
      </c>
      <c r="AT3761" s="31">
        <v>494116</v>
      </c>
      <c r="AU3761" s="31">
        <v>448603</v>
      </c>
      <c r="AV3761" s="31">
        <v>569708</v>
      </c>
      <c r="AW3761" s="31">
        <v>504526</v>
      </c>
      <c r="AX3761" s="31">
        <v>45550</v>
      </c>
      <c r="AY3761" s="31">
        <v>26770</v>
      </c>
      <c r="AZ3761" s="31">
        <v>72320</v>
      </c>
    </row>
    <row r="3762" spans="1:52" ht="15" customHeight="1">
      <c r="A3762" s="29" t="s">
        <v>5509</v>
      </c>
      <c r="B3762" s="34">
        <v>33269</v>
      </c>
      <c r="C3762" s="28">
        <v>100</v>
      </c>
      <c r="D3762" s="28">
        <v>20</v>
      </c>
      <c r="E3762" s="28">
        <v>24</v>
      </c>
      <c r="F3762" s="29" t="s">
        <v>242</v>
      </c>
      <c r="G3762" s="29" t="s">
        <v>5504</v>
      </c>
      <c r="H3762" s="28">
        <v>773</v>
      </c>
      <c r="I3762" s="29" t="s">
        <v>5249</v>
      </c>
      <c r="J3762" s="33" t="s">
        <v>5508</v>
      </c>
      <c r="K3762" s="29" t="s">
        <v>178</v>
      </c>
      <c r="L3762" s="29" t="s">
        <v>5475</v>
      </c>
      <c r="M3762" s="29" t="s">
        <v>5507</v>
      </c>
      <c r="N3762" s="28">
        <v>483388</v>
      </c>
      <c r="O3762" s="28">
        <v>6294581</v>
      </c>
      <c r="P3762" s="29" t="s">
        <v>5506</v>
      </c>
      <c r="Q3762" s="32" t="s">
        <v>368</v>
      </c>
      <c r="R3762" s="19"/>
      <c r="S3762" s="19"/>
      <c r="T3762" s="19"/>
      <c r="U3762" s="19"/>
      <c r="V3762" s="19"/>
      <c r="W3762" s="19"/>
      <c r="X3762" s="19"/>
      <c r="Y3762" s="19"/>
      <c r="Z3762" s="19"/>
      <c r="AA3762" s="19"/>
      <c r="AB3762" s="19"/>
      <c r="AC3762" s="19"/>
      <c r="AD3762" s="19"/>
      <c r="AE3762" s="19"/>
      <c r="AF3762" s="31">
        <v>227941</v>
      </c>
      <c r="AG3762" s="31">
        <v>238100</v>
      </c>
      <c r="AH3762" s="31">
        <v>256800</v>
      </c>
      <c r="AI3762" s="31">
        <v>256890</v>
      </c>
      <c r="AJ3762" s="31">
        <v>232010</v>
      </c>
      <c r="AK3762" s="31">
        <v>211880</v>
      </c>
      <c r="AL3762" s="31">
        <v>232320</v>
      </c>
      <c r="AM3762" s="31">
        <v>239600</v>
      </c>
      <c r="AN3762" s="31">
        <v>213893</v>
      </c>
      <c r="AO3762" s="31">
        <v>236946</v>
      </c>
      <c r="AP3762" s="31">
        <v>202311</v>
      </c>
      <c r="AQ3762" s="31">
        <v>220520</v>
      </c>
      <c r="AR3762" s="31">
        <v>196138</v>
      </c>
      <c r="AS3762" s="31">
        <v>217534</v>
      </c>
      <c r="AT3762" s="31">
        <v>223798</v>
      </c>
      <c r="AU3762" s="31">
        <v>184742</v>
      </c>
      <c r="AV3762" s="31">
        <v>230001</v>
      </c>
      <c r="AW3762" s="31">
        <v>189543</v>
      </c>
      <c r="AX3762" s="31">
        <v>16575</v>
      </c>
      <c r="AY3762" s="31">
        <v>9641</v>
      </c>
      <c r="AZ3762" s="31">
        <v>26216</v>
      </c>
    </row>
    <row r="3763" spans="1:52" ht="15" customHeight="1">
      <c r="A3763" s="29" t="s">
        <v>5505</v>
      </c>
      <c r="B3763" s="34">
        <v>33365</v>
      </c>
      <c r="C3763" s="28">
        <v>200</v>
      </c>
      <c r="D3763" s="28">
        <v>26</v>
      </c>
      <c r="E3763" s="28">
        <v>30</v>
      </c>
      <c r="F3763" s="29" t="s">
        <v>1566</v>
      </c>
      <c r="G3763" s="29" t="s">
        <v>391</v>
      </c>
      <c r="H3763" s="28">
        <v>773</v>
      </c>
      <c r="I3763" s="29" t="s">
        <v>5249</v>
      </c>
      <c r="J3763" s="33" t="s">
        <v>5503</v>
      </c>
      <c r="K3763" s="29" t="s">
        <v>178</v>
      </c>
      <c r="L3763" s="29" t="s">
        <v>5502</v>
      </c>
      <c r="M3763" s="29" t="s">
        <v>5501</v>
      </c>
      <c r="N3763" s="28">
        <v>478987</v>
      </c>
      <c r="O3763" s="28">
        <v>6290037</v>
      </c>
      <c r="P3763" s="29" t="s">
        <v>5500</v>
      </c>
      <c r="Q3763" s="32" t="s">
        <v>207</v>
      </c>
      <c r="R3763" s="19"/>
      <c r="S3763" s="19"/>
      <c r="T3763" s="19"/>
      <c r="U3763" s="19"/>
      <c r="V3763" s="19"/>
      <c r="W3763" s="19"/>
      <c r="X3763" s="19"/>
      <c r="Y3763" s="19"/>
      <c r="Z3763" s="19"/>
      <c r="AA3763" s="19"/>
      <c r="AB3763" s="19"/>
      <c r="AC3763" s="19"/>
      <c r="AD3763" s="19"/>
      <c r="AE3763" s="19"/>
      <c r="AF3763" s="31">
        <v>254185</v>
      </c>
      <c r="AG3763" s="31">
        <v>432880</v>
      </c>
      <c r="AH3763" s="31">
        <v>447680</v>
      </c>
      <c r="AI3763" s="31">
        <v>467040</v>
      </c>
      <c r="AJ3763" s="31">
        <v>417440</v>
      </c>
      <c r="AK3763" s="31">
        <v>350960</v>
      </c>
      <c r="AL3763" s="31">
        <v>401680</v>
      </c>
      <c r="AM3763" s="31">
        <v>389520</v>
      </c>
      <c r="AN3763" s="31">
        <v>375007</v>
      </c>
      <c r="AO3763" s="31">
        <v>435040</v>
      </c>
      <c r="AP3763" s="31">
        <v>334696</v>
      </c>
      <c r="AQ3763" s="31">
        <v>292209</v>
      </c>
      <c r="AR3763" s="31">
        <v>316543</v>
      </c>
      <c r="AS3763" s="31">
        <v>380444</v>
      </c>
      <c r="AT3763" s="31">
        <v>317193</v>
      </c>
      <c r="AU3763" s="31">
        <v>308995</v>
      </c>
      <c r="AV3763" s="31">
        <v>436690</v>
      </c>
      <c r="AW3763" s="31">
        <v>235940</v>
      </c>
      <c r="AX3763" s="31">
        <v>18121</v>
      </c>
      <c r="AY3763" s="31">
        <v>0</v>
      </c>
      <c r="AZ3763" s="31">
        <v>18121</v>
      </c>
    </row>
    <row r="3764" spans="1:52" ht="15" customHeight="1">
      <c r="A3764" s="29" t="s">
        <v>5499</v>
      </c>
      <c r="B3764" s="34">
        <v>33492</v>
      </c>
      <c r="C3764" s="28">
        <v>150</v>
      </c>
      <c r="D3764" s="28">
        <v>23.8</v>
      </c>
      <c r="E3764" s="28">
        <v>30</v>
      </c>
      <c r="F3764" s="29" t="s">
        <v>440</v>
      </c>
      <c r="G3764" s="29" t="s">
        <v>5494</v>
      </c>
      <c r="H3764" s="28">
        <v>773</v>
      </c>
      <c r="I3764" s="29" t="s">
        <v>5249</v>
      </c>
      <c r="J3764" s="33" t="s">
        <v>5498</v>
      </c>
      <c r="K3764" s="29" t="s">
        <v>178</v>
      </c>
      <c r="L3764" s="29" t="s">
        <v>5368</v>
      </c>
      <c r="M3764" s="29" t="s">
        <v>5497</v>
      </c>
      <c r="N3764" s="28">
        <v>484748</v>
      </c>
      <c r="O3764" s="28">
        <v>6301588</v>
      </c>
      <c r="P3764" s="29" t="s">
        <v>5496</v>
      </c>
      <c r="Q3764" s="32" t="s">
        <v>207</v>
      </c>
      <c r="R3764" s="19"/>
      <c r="S3764" s="19"/>
      <c r="T3764" s="19"/>
      <c r="U3764" s="19"/>
      <c r="V3764" s="19"/>
      <c r="W3764" s="19"/>
      <c r="X3764" s="19"/>
      <c r="Y3764" s="19"/>
      <c r="Z3764" s="19"/>
      <c r="AA3764" s="19"/>
      <c r="AB3764" s="19"/>
      <c r="AC3764" s="19"/>
      <c r="AD3764" s="19"/>
      <c r="AE3764" s="19"/>
      <c r="AF3764" s="31">
        <v>101343</v>
      </c>
      <c r="AG3764" s="31">
        <v>395240</v>
      </c>
      <c r="AH3764" s="31">
        <v>409940</v>
      </c>
      <c r="AI3764" s="31">
        <v>422500</v>
      </c>
      <c r="AJ3764" s="31">
        <v>387650</v>
      </c>
      <c r="AK3764" s="31">
        <v>326950</v>
      </c>
      <c r="AL3764" s="31">
        <v>380840</v>
      </c>
      <c r="AM3764" s="31">
        <v>395220</v>
      </c>
      <c r="AN3764" s="31">
        <v>345584</v>
      </c>
      <c r="AO3764" s="31">
        <v>391889</v>
      </c>
      <c r="AP3764" s="31">
        <v>332760</v>
      </c>
      <c r="AQ3764" s="31">
        <v>356157</v>
      </c>
      <c r="AR3764" s="31">
        <v>308603</v>
      </c>
      <c r="AS3764" s="31">
        <v>324628</v>
      </c>
      <c r="AT3764" s="31">
        <v>346705</v>
      </c>
      <c r="AU3764" s="31">
        <v>309370</v>
      </c>
      <c r="AV3764" s="31">
        <v>402082</v>
      </c>
      <c r="AW3764" s="31">
        <v>349066</v>
      </c>
      <c r="AX3764" s="31">
        <v>33440</v>
      </c>
      <c r="AY3764" s="31">
        <v>19939</v>
      </c>
      <c r="AZ3764" s="31">
        <v>53379</v>
      </c>
    </row>
    <row r="3765" spans="1:52" ht="15" customHeight="1">
      <c r="A3765" s="29" t="s">
        <v>5495</v>
      </c>
      <c r="B3765" s="34">
        <v>33540</v>
      </c>
      <c r="C3765" s="28">
        <v>225</v>
      </c>
      <c r="D3765" s="28">
        <v>27</v>
      </c>
      <c r="E3765" s="28">
        <v>31.5</v>
      </c>
      <c r="F3765" s="29" t="s">
        <v>242</v>
      </c>
      <c r="G3765" s="29" t="s">
        <v>3925</v>
      </c>
      <c r="H3765" s="28">
        <v>773</v>
      </c>
      <c r="I3765" s="29" t="s">
        <v>5249</v>
      </c>
      <c r="J3765" s="33" t="s">
        <v>5493</v>
      </c>
      <c r="K3765" s="29" t="s">
        <v>178</v>
      </c>
      <c r="L3765" s="29" t="s">
        <v>5475</v>
      </c>
      <c r="M3765" s="29" t="s">
        <v>5492</v>
      </c>
      <c r="N3765" s="28">
        <v>483691</v>
      </c>
      <c r="O3765" s="28">
        <v>6293957</v>
      </c>
      <c r="P3765" s="29" t="s">
        <v>5491</v>
      </c>
      <c r="Q3765" s="32" t="s">
        <v>207</v>
      </c>
      <c r="R3765" s="19"/>
      <c r="S3765" s="19"/>
      <c r="T3765" s="19"/>
      <c r="U3765" s="19"/>
      <c r="V3765" s="19"/>
      <c r="W3765" s="19"/>
      <c r="X3765" s="19"/>
      <c r="Y3765" s="19"/>
      <c r="Z3765" s="19"/>
      <c r="AA3765" s="19"/>
      <c r="AB3765" s="19"/>
      <c r="AC3765" s="19"/>
      <c r="AD3765" s="19"/>
      <c r="AE3765" s="19"/>
      <c r="AF3765" s="31">
        <v>91300</v>
      </c>
      <c r="AG3765" s="31">
        <v>529070</v>
      </c>
      <c r="AH3765" s="31">
        <v>561790</v>
      </c>
      <c r="AI3765" s="31">
        <v>558280</v>
      </c>
      <c r="AJ3765" s="31">
        <v>512780</v>
      </c>
      <c r="AK3765" s="31">
        <v>465620</v>
      </c>
      <c r="AL3765" s="31">
        <v>512460</v>
      </c>
      <c r="AM3765" s="31">
        <v>531070</v>
      </c>
      <c r="AN3765" s="31">
        <v>470656</v>
      </c>
      <c r="AO3765" s="31">
        <v>524483</v>
      </c>
      <c r="AP3765" s="31">
        <v>448282</v>
      </c>
      <c r="AQ3765" s="31">
        <v>475418</v>
      </c>
      <c r="AR3765" s="31">
        <v>430971</v>
      </c>
      <c r="AS3765" s="31">
        <v>487411</v>
      </c>
      <c r="AT3765" s="31">
        <v>488071</v>
      </c>
      <c r="AU3765" s="31">
        <v>403325</v>
      </c>
      <c r="AV3765" s="31">
        <v>523043</v>
      </c>
      <c r="AW3765" s="31">
        <v>474654</v>
      </c>
      <c r="AX3765" s="31">
        <v>46491</v>
      </c>
      <c r="AY3765" s="31">
        <v>20374</v>
      </c>
      <c r="AZ3765" s="31">
        <v>66865</v>
      </c>
    </row>
    <row r="3766" spans="1:52" ht="15" customHeight="1">
      <c r="A3766" s="29" t="s">
        <v>5490</v>
      </c>
      <c r="B3766" s="34">
        <v>34094</v>
      </c>
      <c r="C3766" s="28">
        <v>200</v>
      </c>
      <c r="D3766" s="28">
        <v>26</v>
      </c>
      <c r="E3766" s="28">
        <v>30</v>
      </c>
      <c r="F3766" s="29" t="s">
        <v>1566</v>
      </c>
      <c r="G3766" s="29" t="s">
        <v>391</v>
      </c>
      <c r="H3766" s="28">
        <v>773</v>
      </c>
      <c r="I3766" s="29" t="s">
        <v>5249</v>
      </c>
      <c r="J3766" s="33" t="s">
        <v>5489</v>
      </c>
      <c r="K3766" s="29" t="s">
        <v>178</v>
      </c>
      <c r="L3766" s="29" t="s">
        <v>5485</v>
      </c>
      <c r="M3766" s="29" t="s">
        <v>448</v>
      </c>
      <c r="N3766" s="28">
        <v>492228</v>
      </c>
      <c r="O3766" s="28">
        <v>6306225</v>
      </c>
      <c r="P3766" s="29" t="s">
        <v>5488</v>
      </c>
      <c r="Q3766" s="32" t="s">
        <v>207</v>
      </c>
      <c r="R3766" s="19"/>
      <c r="S3766" s="19"/>
      <c r="T3766" s="19"/>
      <c r="U3766" s="19"/>
      <c r="V3766" s="19"/>
      <c r="W3766" s="19"/>
      <c r="X3766" s="19"/>
      <c r="Y3766" s="19"/>
      <c r="Z3766" s="19"/>
      <c r="AA3766" s="19"/>
      <c r="AB3766" s="19"/>
      <c r="AC3766" s="19"/>
      <c r="AD3766" s="19"/>
      <c r="AE3766" s="19"/>
      <c r="AF3766" s="19"/>
      <c r="AG3766" s="19"/>
      <c r="AH3766" s="31">
        <v>310650</v>
      </c>
      <c r="AI3766" s="31">
        <v>542520</v>
      </c>
      <c r="AJ3766" s="31">
        <v>496680</v>
      </c>
      <c r="AK3766" s="31">
        <v>450490</v>
      </c>
      <c r="AL3766" s="31">
        <v>486600</v>
      </c>
      <c r="AM3766" s="31">
        <v>520360</v>
      </c>
      <c r="AN3766" s="31">
        <v>446843</v>
      </c>
      <c r="AO3766" s="31">
        <v>489702</v>
      </c>
      <c r="AP3766" s="31">
        <v>440300</v>
      </c>
      <c r="AQ3766" s="31">
        <v>477520</v>
      </c>
      <c r="AR3766" s="31">
        <v>401592</v>
      </c>
      <c r="AS3766" s="31">
        <v>443211</v>
      </c>
      <c r="AT3766" s="31">
        <v>439976</v>
      </c>
      <c r="AU3766" s="31">
        <v>284593</v>
      </c>
      <c r="AV3766" s="31">
        <v>120348</v>
      </c>
      <c r="AW3766" s="31">
        <v>264658</v>
      </c>
      <c r="AX3766" s="31">
        <v>43503</v>
      </c>
      <c r="AY3766" s="31">
        <v>24683</v>
      </c>
      <c r="AZ3766" s="31">
        <v>68186</v>
      </c>
    </row>
    <row r="3767" spans="1:52" ht="15" customHeight="1">
      <c r="A3767" s="29" t="s">
        <v>5487</v>
      </c>
      <c r="B3767" s="34">
        <v>34094</v>
      </c>
      <c r="C3767" s="28">
        <v>200</v>
      </c>
      <c r="D3767" s="28">
        <v>26</v>
      </c>
      <c r="E3767" s="28">
        <v>30</v>
      </c>
      <c r="F3767" s="29" t="s">
        <v>1566</v>
      </c>
      <c r="G3767" s="29" t="s">
        <v>391</v>
      </c>
      <c r="H3767" s="28">
        <v>773</v>
      </c>
      <c r="I3767" s="29" t="s">
        <v>5249</v>
      </c>
      <c r="J3767" s="33" t="s">
        <v>5486</v>
      </c>
      <c r="K3767" s="29" t="s">
        <v>178</v>
      </c>
      <c r="L3767" s="29" t="s">
        <v>5485</v>
      </c>
      <c r="M3767" s="29" t="s">
        <v>448</v>
      </c>
      <c r="N3767" s="28">
        <v>492225</v>
      </c>
      <c r="O3767" s="28">
        <v>6306075</v>
      </c>
      <c r="P3767" s="29" t="s">
        <v>5484</v>
      </c>
      <c r="Q3767" s="32" t="s">
        <v>207</v>
      </c>
      <c r="R3767" s="19"/>
      <c r="S3767" s="19"/>
      <c r="T3767" s="19"/>
      <c r="U3767" s="19"/>
      <c r="V3767" s="19"/>
      <c r="W3767" s="19"/>
      <c r="X3767" s="19"/>
      <c r="Y3767" s="19"/>
      <c r="Z3767" s="19"/>
      <c r="AA3767" s="19"/>
      <c r="AB3767" s="19"/>
      <c r="AC3767" s="19"/>
      <c r="AD3767" s="19"/>
      <c r="AE3767" s="19"/>
      <c r="AF3767" s="19"/>
      <c r="AG3767" s="19"/>
      <c r="AH3767" s="31">
        <v>332180</v>
      </c>
      <c r="AI3767" s="31">
        <v>562430</v>
      </c>
      <c r="AJ3767" s="31">
        <v>516710</v>
      </c>
      <c r="AK3767" s="31">
        <v>462370</v>
      </c>
      <c r="AL3767" s="31">
        <v>507470</v>
      </c>
      <c r="AM3767" s="31">
        <v>533170</v>
      </c>
      <c r="AN3767" s="31">
        <v>455651</v>
      </c>
      <c r="AO3767" s="31">
        <v>525212</v>
      </c>
      <c r="AP3767" s="31">
        <v>453648</v>
      </c>
      <c r="AQ3767" s="31">
        <v>461101</v>
      </c>
      <c r="AR3767" s="31">
        <v>393076</v>
      </c>
      <c r="AS3767" s="31">
        <v>478501</v>
      </c>
      <c r="AT3767" s="31">
        <v>451623</v>
      </c>
      <c r="AU3767" s="31">
        <v>384252</v>
      </c>
      <c r="AV3767" s="31">
        <v>448332</v>
      </c>
      <c r="AW3767" s="31">
        <v>391875</v>
      </c>
      <c r="AX3767" s="31">
        <v>24703</v>
      </c>
      <c r="AY3767" s="31">
        <v>0</v>
      </c>
      <c r="AZ3767" s="31">
        <v>24703</v>
      </c>
    </row>
    <row r="3768" spans="1:52" ht="15" customHeight="1">
      <c r="A3768" s="29" t="s">
        <v>5483</v>
      </c>
      <c r="B3768" s="34">
        <v>34064</v>
      </c>
      <c r="C3768" s="28">
        <v>200</v>
      </c>
      <c r="D3768" s="28">
        <v>26</v>
      </c>
      <c r="E3768" s="28">
        <v>30</v>
      </c>
      <c r="F3768" s="29" t="s">
        <v>1566</v>
      </c>
      <c r="G3768" s="29" t="s">
        <v>391</v>
      </c>
      <c r="H3768" s="28">
        <v>773</v>
      </c>
      <c r="I3768" s="29" t="s">
        <v>5249</v>
      </c>
      <c r="J3768" s="33" t="s">
        <v>5482</v>
      </c>
      <c r="K3768" s="29" t="s">
        <v>178</v>
      </c>
      <c r="L3768" s="29" t="s">
        <v>5475</v>
      </c>
      <c r="M3768" s="29" t="s">
        <v>5481</v>
      </c>
      <c r="N3768" s="28">
        <v>483194</v>
      </c>
      <c r="O3768" s="28">
        <v>6294883</v>
      </c>
      <c r="P3768" s="29" t="s">
        <v>5480</v>
      </c>
      <c r="Q3768" s="32" t="s">
        <v>207</v>
      </c>
      <c r="R3768" s="19"/>
      <c r="S3768" s="19"/>
      <c r="T3768" s="19"/>
      <c r="U3768" s="19"/>
      <c r="V3768" s="19"/>
      <c r="W3768" s="19"/>
      <c r="X3768" s="19"/>
      <c r="Y3768" s="19"/>
      <c r="Z3768" s="19"/>
      <c r="AA3768" s="19"/>
      <c r="AB3768" s="19"/>
      <c r="AC3768" s="19"/>
      <c r="AD3768" s="19"/>
      <c r="AE3768" s="19"/>
      <c r="AF3768" s="19"/>
      <c r="AG3768" s="19"/>
      <c r="AH3768" s="31">
        <v>309370</v>
      </c>
      <c r="AI3768" s="31">
        <v>517610</v>
      </c>
      <c r="AJ3768" s="31">
        <v>448020</v>
      </c>
      <c r="AK3768" s="31">
        <v>390010</v>
      </c>
      <c r="AL3768" s="31">
        <v>455020</v>
      </c>
      <c r="AM3768" s="31">
        <v>363770</v>
      </c>
      <c r="AN3768" s="31">
        <v>407621</v>
      </c>
      <c r="AO3768" s="31">
        <v>467873</v>
      </c>
      <c r="AP3768" s="31">
        <v>325349</v>
      </c>
      <c r="AQ3768" s="31">
        <v>278664</v>
      </c>
      <c r="AR3768" s="31">
        <v>361540</v>
      </c>
      <c r="AS3768" s="31">
        <v>414193</v>
      </c>
      <c r="AT3768" s="31">
        <v>407976</v>
      </c>
      <c r="AU3768" s="31">
        <v>298238</v>
      </c>
      <c r="AV3768" s="31">
        <v>420875</v>
      </c>
      <c r="AW3768" s="31">
        <v>397080</v>
      </c>
      <c r="AX3768" s="31">
        <v>37620</v>
      </c>
      <c r="AY3768" s="31">
        <v>20745</v>
      </c>
      <c r="AZ3768" s="31">
        <v>58365</v>
      </c>
    </row>
    <row r="3769" spans="1:52" ht="15" customHeight="1">
      <c r="A3769" s="29" t="s">
        <v>5479</v>
      </c>
      <c r="B3769" s="34">
        <v>34687</v>
      </c>
      <c r="C3769" s="28">
        <v>500</v>
      </c>
      <c r="D3769" s="28">
        <v>39</v>
      </c>
      <c r="E3769" s="28">
        <v>40.5</v>
      </c>
      <c r="F3769" s="29" t="s">
        <v>242</v>
      </c>
      <c r="G3769" s="29" t="s">
        <v>3971</v>
      </c>
      <c r="H3769" s="28">
        <v>773</v>
      </c>
      <c r="I3769" s="29" t="s">
        <v>5249</v>
      </c>
      <c r="J3769" s="33" t="s">
        <v>5478</v>
      </c>
      <c r="K3769" s="29" t="s">
        <v>178</v>
      </c>
      <c r="L3769" s="29" t="s">
        <v>5475</v>
      </c>
      <c r="M3769" s="29" t="s">
        <v>3991</v>
      </c>
      <c r="N3769" s="28">
        <v>485476</v>
      </c>
      <c r="O3769" s="28">
        <v>6294959</v>
      </c>
      <c r="P3769" s="29" t="s">
        <v>5474</v>
      </c>
      <c r="Q3769" s="32" t="s">
        <v>174</v>
      </c>
      <c r="R3769" s="19"/>
      <c r="S3769" s="19"/>
      <c r="T3769" s="19"/>
      <c r="U3769" s="19"/>
      <c r="V3769" s="19"/>
      <c r="W3769" s="19"/>
      <c r="X3769" s="19"/>
      <c r="Y3769" s="19"/>
      <c r="Z3769" s="19"/>
      <c r="AA3769" s="19"/>
      <c r="AB3769" s="19"/>
      <c r="AC3769" s="19"/>
      <c r="AD3769" s="19"/>
      <c r="AE3769" s="19"/>
      <c r="AF3769" s="19"/>
      <c r="AG3769" s="19"/>
      <c r="AH3769" s="19"/>
      <c r="AI3769" s="31">
        <v>33815</v>
      </c>
      <c r="AJ3769" s="31">
        <v>987140</v>
      </c>
      <c r="AK3769" s="31">
        <v>1163545</v>
      </c>
      <c r="AL3769" s="31">
        <v>1245110</v>
      </c>
      <c r="AM3769" s="31">
        <v>1313170</v>
      </c>
      <c r="AN3769" s="31">
        <v>1142554</v>
      </c>
      <c r="AO3769" s="31">
        <v>1257908</v>
      </c>
      <c r="AP3769" s="31">
        <v>1109197.5</v>
      </c>
      <c r="AQ3769" s="31">
        <v>1190262</v>
      </c>
      <c r="AR3769" s="31">
        <v>1053508.5</v>
      </c>
      <c r="AS3769" s="31">
        <v>1174910</v>
      </c>
      <c r="AT3769" s="31">
        <v>1169087.5</v>
      </c>
      <c r="AU3769" s="31">
        <v>1054765</v>
      </c>
      <c r="AV3769" s="31">
        <v>1270123</v>
      </c>
      <c r="AW3769" s="31">
        <v>1150872.5</v>
      </c>
      <c r="AX3769" s="31">
        <v>111988.5</v>
      </c>
      <c r="AY3769" s="31">
        <v>67238.5</v>
      </c>
      <c r="AZ3769" s="31">
        <v>179227</v>
      </c>
    </row>
    <row r="3770" spans="1:52" ht="15" customHeight="1">
      <c r="A3770" s="29" t="s">
        <v>5477</v>
      </c>
      <c r="B3770" s="34">
        <v>34687</v>
      </c>
      <c r="C3770" s="28">
        <v>500</v>
      </c>
      <c r="D3770" s="28">
        <v>39</v>
      </c>
      <c r="E3770" s="28">
        <v>40.5</v>
      </c>
      <c r="F3770" s="29" t="s">
        <v>242</v>
      </c>
      <c r="G3770" s="29" t="s">
        <v>3971</v>
      </c>
      <c r="H3770" s="28">
        <v>773</v>
      </c>
      <c r="I3770" s="29" t="s">
        <v>5249</v>
      </c>
      <c r="J3770" s="33" t="s">
        <v>5476</v>
      </c>
      <c r="K3770" s="29" t="s">
        <v>178</v>
      </c>
      <c r="L3770" s="29" t="s">
        <v>5475</v>
      </c>
      <c r="M3770" s="29" t="s">
        <v>3991</v>
      </c>
      <c r="N3770" s="28">
        <v>485477</v>
      </c>
      <c r="O3770" s="28">
        <v>6295121</v>
      </c>
      <c r="P3770" s="29" t="s">
        <v>5474</v>
      </c>
      <c r="Q3770" s="32" t="s">
        <v>174</v>
      </c>
      <c r="R3770" s="19"/>
      <c r="S3770" s="19"/>
      <c r="T3770" s="19"/>
      <c r="U3770" s="19"/>
      <c r="V3770" s="19"/>
      <c r="W3770" s="19"/>
      <c r="X3770" s="19"/>
      <c r="Y3770" s="19"/>
      <c r="Z3770" s="19"/>
      <c r="AA3770" s="19"/>
      <c r="AB3770" s="19"/>
      <c r="AC3770" s="19"/>
      <c r="AD3770" s="19"/>
      <c r="AE3770" s="19"/>
      <c r="AF3770" s="19"/>
      <c r="AG3770" s="19"/>
      <c r="AH3770" s="19"/>
      <c r="AI3770" s="31">
        <v>33815</v>
      </c>
      <c r="AJ3770" s="31">
        <v>987140</v>
      </c>
      <c r="AK3770" s="31">
        <v>1163545</v>
      </c>
      <c r="AL3770" s="31">
        <v>1245110</v>
      </c>
      <c r="AM3770" s="31">
        <v>1313170</v>
      </c>
      <c r="AN3770" s="31">
        <v>1142554</v>
      </c>
      <c r="AO3770" s="31">
        <v>1257908</v>
      </c>
      <c r="AP3770" s="31">
        <v>1109197.5</v>
      </c>
      <c r="AQ3770" s="31">
        <v>1190262</v>
      </c>
      <c r="AR3770" s="31">
        <v>1053508.5</v>
      </c>
      <c r="AS3770" s="31">
        <v>1174910</v>
      </c>
      <c r="AT3770" s="31">
        <v>1169087.5</v>
      </c>
      <c r="AU3770" s="31">
        <v>1054765</v>
      </c>
      <c r="AV3770" s="31">
        <v>1270123</v>
      </c>
      <c r="AW3770" s="31">
        <v>1150872.5</v>
      </c>
      <c r="AX3770" s="31">
        <v>111988.5</v>
      </c>
      <c r="AY3770" s="31">
        <v>67238.5</v>
      </c>
      <c r="AZ3770" s="31">
        <v>179227</v>
      </c>
    </row>
    <row r="3771" spans="1:52" ht="15" customHeight="1">
      <c r="A3771" s="29" t="s">
        <v>5473</v>
      </c>
      <c r="B3771" s="34">
        <v>35578</v>
      </c>
      <c r="C3771" s="28">
        <v>225</v>
      </c>
      <c r="D3771" s="28">
        <v>27</v>
      </c>
      <c r="E3771" s="28">
        <v>31.5</v>
      </c>
      <c r="F3771" s="29" t="s">
        <v>242</v>
      </c>
      <c r="G3771" s="29" t="s">
        <v>3925</v>
      </c>
      <c r="H3771" s="28">
        <v>773</v>
      </c>
      <c r="I3771" s="29" t="s">
        <v>5249</v>
      </c>
      <c r="J3771" s="33" t="s">
        <v>5472</v>
      </c>
      <c r="K3771" s="29" t="s">
        <v>178</v>
      </c>
      <c r="L3771" s="29" t="s">
        <v>4841</v>
      </c>
      <c r="M3771" s="29" t="s">
        <v>2779</v>
      </c>
      <c r="N3771" s="28">
        <v>476793</v>
      </c>
      <c r="O3771" s="28">
        <v>6288209</v>
      </c>
      <c r="P3771" s="29" t="s">
        <v>5471</v>
      </c>
      <c r="Q3771" s="32" t="s">
        <v>207</v>
      </c>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31">
        <v>286430</v>
      </c>
      <c r="AM3771" s="31">
        <v>635570</v>
      </c>
      <c r="AN3771" s="31">
        <v>569730</v>
      </c>
      <c r="AO3771" s="31">
        <v>638505</v>
      </c>
      <c r="AP3771" s="31">
        <v>539762</v>
      </c>
      <c r="AQ3771" s="31">
        <v>574880</v>
      </c>
      <c r="AR3771" s="31">
        <v>489317</v>
      </c>
      <c r="AS3771" s="31">
        <v>588596</v>
      </c>
      <c r="AT3771" s="31">
        <v>581358</v>
      </c>
      <c r="AU3771" s="31">
        <v>512783</v>
      </c>
      <c r="AV3771" s="31">
        <v>652437</v>
      </c>
      <c r="AW3771" s="31">
        <v>567335</v>
      </c>
      <c r="AX3771" s="31">
        <v>52286</v>
      </c>
      <c r="AY3771" s="31">
        <v>29816</v>
      </c>
      <c r="AZ3771" s="31">
        <v>82102</v>
      </c>
    </row>
    <row r="3772" spans="1:52" ht="15" customHeight="1">
      <c r="A3772" s="29" t="s">
        <v>5470</v>
      </c>
      <c r="B3772" s="34">
        <v>35697</v>
      </c>
      <c r="C3772" s="28">
        <v>600</v>
      </c>
      <c r="D3772" s="28">
        <v>44</v>
      </c>
      <c r="E3772" s="28">
        <v>42</v>
      </c>
      <c r="F3772" s="29" t="s">
        <v>242</v>
      </c>
      <c r="G3772" s="29" t="s">
        <v>3981</v>
      </c>
      <c r="H3772" s="28">
        <v>773</v>
      </c>
      <c r="I3772" s="29" t="s">
        <v>5249</v>
      </c>
      <c r="J3772" s="33" t="s">
        <v>5469</v>
      </c>
      <c r="K3772" s="29" t="s">
        <v>178</v>
      </c>
      <c r="L3772" s="29" t="s">
        <v>5461</v>
      </c>
      <c r="M3772" s="29" t="s">
        <v>5468</v>
      </c>
      <c r="N3772" s="28">
        <v>484295</v>
      </c>
      <c r="O3772" s="28">
        <v>6288833</v>
      </c>
      <c r="P3772" s="29" t="s">
        <v>5467</v>
      </c>
      <c r="Q3772" s="32" t="s">
        <v>174</v>
      </c>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31">
        <v>363000</v>
      </c>
      <c r="AM3772" s="31">
        <v>1446000</v>
      </c>
      <c r="AN3772" s="31">
        <v>1279085</v>
      </c>
      <c r="AO3772" s="31">
        <v>1402216</v>
      </c>
      <c r="AP3772" s="31">
        <v>1241668</v>
      </c>
      <c r="AQ3772" s="31">
        <v>1355563</v>
      </c>
      <c r="AR3772" s="31">
        <v>1192150</v>
      </c>
      <c r="AS3772" s="31">
        <v>1345572</v>
      </c>
      <c r="AT3772" s="31">
        <v>1298754</v>
      </c>
      <c r="AU3772" s="31">
        <v>1170511</v>
      </c>
      <c r="AV3772" s="31">
        <v>1547203</v>
      </c>
      <c r="AW3772" s="31">
        <v>1372235</v>
      </c>
      <c r="AX3772" s="31">
        <v>128436</v>
      </c>
      <c r="AY3772" s="31">
        <v>67957</v>
      </c>
      <c r="AZ3772" s="31">
        <v>196393</v>
      </c>
    </row>
    <row r="3773" spans="1:52" ht="15" customHeight="1">
      <c r="A3773" s="29" t="s">
        <v>5466</v>
      </c>
      <c r="B3773" s="34">
        <v>35697</v>
      </c>
      <c r="C3773" s="28">
        <v>600</v>
      </c>
      <c r="D3773" s="28">
        <v>44</v>
      </c>
      <c r="E3773" s="28">
        <v>42</v>
      </c>
      <c r="F3773" s="29" t="s">
        <v>242</v>
      </c>
      <c r="G3773" s="29" t="s">
        <v>3981</v>
      </c>
      <c r="H3773" s="28">
        <v>773</v>
      </c>
      <c r="I3773" s="29" t="s">
        <v>5249</v>
      </c>
      <c r="J3773" s="33" t="s">
        <v>5465</v>
      </c>
      <c r="K3773" s="29" t="s">
        <v>178</v>
      </c>
      <c r="L3773" s="29" t="s">
        <v>5461</v>
      </c>
      <c r="M3773" s="29" t="s">
        <v>1836</v>
      </c>
      <c r="N3773" s="28">
        <v>483968</v>
      </c>
      <c r="O3773" s="28">
        <v>6288889</v>
      </c>
      <c r="P3773" s="29" t="s">
        <v>5464</v>
      </c>
      <c r="Q3773" s="32" t="s">
        <v>174</v>
      </c>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31">
        <v>342000</v>
      </c>
      <c r="AM3773" s="31">
        <v>1494000</v>
      </c>
      <c r="AN3773" s="31">
        <v>1310957</v>
      </c>
      <c r="AO3773" s="31">
        <v>1423025</v>
      </c>
      <c r="AP3773" s="31">
        <v>1223484</v>
      </c>
      <c r="AQ3773" s="31">
        <v>1368642</v>
      </c>
      <c r="AR3773" s="31">
        <v>1231462</v>
      </c>
      <c r="AS3773" s="31">
        <v>1393791</v>
      </c>
      <c r="AT3773" s="31">
        <v>1379068</v>
      </c>
      <c r="AU3773" s="31">
        <v>1262266</v>
      </c>
      <c r="AV3773" s="31">
        <v>1567994</v>
      </c>
      <c r="AW3773" s="31">
        <v>1386021</v>
      </c>
      <c r="AX3773" s="31">
        <v>123734</v>
      </c>
      <c r="AY3773" s="31">
        <v>72212</v>
      </c>
      <c r="AZ3773" s="31">
        <v>195946</v>
      </c>
    </row>
    <row r="3774" spans="1:52" ht="15" customHeight="1">
      <c r="A3774" s="29" t="s">
        <v>5463</v>
      </c>
      <c r="B3774" s="34">
        <v>35697</v>
      </c>
      <c r="C3774" s="28">
        <v>600</v>
      </c>
      <c r="D3774" s="28">
        <v>44</v>
      </c>
      <c r="E3774" s="28">
        <v>50</v>
      </c>
      <c r="F3774" s="29" t="s">
        <v>242</v>
      </c>
      <c r="G3774" s="29" t="s">
        <v>3981</v>
      </c>
      <c r="H3774" s="28">
        <v>773</v>
      </c>
      <c r="I3774" s="29" t="s">
        <v>5249</v>
      </c>
      <c r="J3774" s="33" t="s">
        <v>5462</v>
      </c>
      <c r="K3774" s="29" t="s">
        <v>178</v>
      </c>
      <c r="L3774" s="29" t="s">
        <v>5461</v>
      </c>
      <c r="M3774" s="29" t="s">
        <v>5460</v>
      </c>
      <c r="N3774" s="28">
        <v>484127</v>
      </c>
      <c r="O3774" s="28">
        <v>6288863</v>
      </c>
      <c r="P3774" s="29" t="s">
        <v>5459</v>
      </c>
      <c r="Q3774" s="32" t="s">
        <v>174</v>
      </c>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31">
        <v>339000</v>
      </c>
      <c r="AM3774" s="31">
        <v>1429000</v>
      </c>
      <c r="AN3774" s="31">
        <v>1177463</v>
      </c>
      <c r="AO3774" s="31">
        <v>1379059</v>
      </c>
      <c r="AP3774" s="31">
        <v>1184671</v>
      </c>
      <c r="AQ3774" s="31">
        <v>1239236</v>
      </c>
      <c r="AR3774" s="31">
        <v>1102031</v>
      </c>
      <c r="AS3774" s="31">
        <v>1306325</v>
      </c>
      <c r="AT3774" s="31">
        <v>1321287</v>
      </c>
      <c r="AU3774" s="31">
        <v>1158780</v>
      </c>
      <c r="AV3774" s="31">
        <v>1496740</v>
      </c>
      <c r="AW3774" s="31">
        <v>1303511</v>
      </c>
      <c r="AX3774" s="31">
        <v>129521</v>
      </c>
      <c r="AY3774" s="31">
        <v>66650</v>
      </c>
      <c r="AZ3774" s="31">
        <v>196171</v>
      </c>
    </row>
    <row r="3775" spans="1:52" ht="15" customHeight="1">
      <c r="A3775" s="29" t="s">
        <v>5458</v>
      </c>
      <c r="B3775" s="34">
        <v>35983</v>
      </c>
      <c r="C3775" s="28">
        <v>660</v>
      </c>
      <c r="D3775" s="28">
        <v>47</v>
      </c>
      <c r="E3775" s="28">
        <v>50</v>
      </c>
      <c r="F3775" s="29" t="s">
        <v>242</v>
      </c>
      <c r="G3775" s="29" t="s">
        <v>3687</v>
      </c>
      <c r="H3775" s="28">
        <v>773</v>
      </c>
      <c r="I3775" s="29" t="s">
        <v>5249</v>
      </c>
      <c r="J3775" s="33" t="s">
        <v>5457</v>
      </c>
      <c r="K3775" s="29" t="s">
        <v>178</v>
      </c>
      <c r="L3775" s="29" t="s">
        <v>5452</v>
      </c>
      <c r="M3775" s="29" t="s">
        <v>5456</v>
      </c>
      <c r="N3775" s="28">
        <v>478279</v>
      </c>
      <c r="O3775" s="28">
        <v>6293273</v>
      </c>
      <c r="P3775" s="29" t="s">
        <v>5455</v>
      </c>
      <c r="Q3775" s="32" t="s">
        <v>174</v>
      </c>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M3775" s="31">
        <v>903880</v>
      </c>
      <c r="AN3775" s="31">
        <v>1771662</v>
      </c>
      <c r="AO3775" s="31">
        <v>1902671</v>
      </c>
      <c r="AP3775" s="31">
        <v>1570539</v>
      </c>
      <c r="AQ3775" s="31">
        <v>1647316</v>
      </c>
      <c r="AR3775" s="31">
        <v>1485022.5</v>
      </c>
      <c r="AS3775" s="31">
        <v>1703822.5</v>
      </c>
      <c r="AT3775" s="31">
        <v>1620335</v>
      </c>
      <c r="AU3775" s="31">
        <v>1499393.5</v>
      </c>
      <c r="AV3775" s="31">
        <v>1903643.5</v>
      </c>
      <c r="AW3775" s="31">
        <v>1677009</v>
      </c>
      <c r="AX3775" s="31">
        <v>158732.5</v>
      </c>
      <c r="AY3775" s="31">
        <v>91254.5</v>
      </c>
      <c r="AZ3775" s="31">
        <v>249987</v>
      </c>
    </row>
    <row r="3776" spans="1:52" ht="15" customHeight="1">
      <c r="A3776" s="29" t="s">
        <v>5454</v>
      </c>
      <c r="B3776" s="34">
        <v>35983</v>
      </c>
      <c r="C3776" s="28">
        <v>660</v>
      </c>
      <c r="D3776" s="28">
        <v>47</v>
      </c>
      <c r="E3776" s="28">
        <v>50</v>
      </c>
      <c r="F3776" s="29" t="s">
        <v>242</v>
      </c>
      <c r="G3776" s="29" t="s">
        <v>3687</v>
      </c>
      <c r="H3776" s="28">
        <v>773</v>
      </c>
      <c r="I3776" s="29" t="s">
        <v>5249</v>
      </c>
      <c r="J3776" s="33" t="s">
        <v>5453</v>
      </c>
      <c r="K3776" s="29" t="s">
        <v>178</v>
      </c>
      <c r="L3776" s="29" t="s">
        <v>5452</v>
      </c>
      <c r="M3776" s="29" t="s">
        <v>176</v>
      </c>
      <c r="N3776" s="28">
        <v>478279</v>
      </c>
      <c r="O3776" s="28">
        <v>6293103</v>
      </c>
      <c r="P3776" s="29" t="s">
        <v>5451</v>
      </c>
      <c r="Q3776" s="32" t="s">
        <v>174</v>
      </c>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M3776" s="31">
        <v>903880</v>
      </c>
      <c r="AN3776" s="31">
        <v>1771662</v>
      </c>
      <c r="AO3776" s="31">
        <v>1902671</v>
      </c>
      <c r="AP3776" s="31">
        <v>1570539</v>
      </c>
      <c r="AQ3776" s="31">
        <v>1647316</v>
      </c>
      <c r="AR3776" s="31">
        <v>1485022.5</v>
      </c>
      <c r="AS3776" s="31">
        <v>1703822.5</v>
      </c>
      <c r="AT3776" s="31">
        <v>1620335</v>
      </c>
      <c r="AU3776" s="31">
        <v>1499393.5</v>
      </c>
      <c r="AV3776" s="31">
        <v>1903643.5</v>
      </c>
      <c r="AW3776" s="31">
        <v>1677009</v>
      </c>
      <c r="AX3776" s="31">
        <v>158732.5</v>
      </c>
      <c r="AY3776" s="31">
        <v>91254.5</v>
      </c>
      <c r="AZ3776" s="31">
        <v>249987</v>
      </c>
    </row>
    <row r="3777" spans="1:52" ht="15" customHeight="1">
      <c r="A3777" s="29" t="s">
        <v>5450</v>
      </c>
      <c r="B3777" s="34">
        <v>36355</v>
      </c>
      <c r="C3777" s="28">
        <v>1000</v>
      </c>
      <c r="D3777" s="28">
        <v>54</v>
      </c>
      <c r="E3777" s="28">
        <v>50</v>
      </c>
      <c r="F3777" s="29" t="s">
        <v>440</v>
      </c>
      <c r="G3777" s="29" t="s">
        <v>801</v>
      </c>
      <c r="H3777" s="28">
        <v>773</v>
      </c>
      <c r="I3777" s="29" t="s">
        <v>5249</v>
      </c>
      <c r="J3777" s="33" t="s">
        <v>5449</v>
      </c>
      <c r="K3777" s="29" t="s">
        <v>178</v>
      </c>
      <c r="L3777" s="29" t="s">
        <v>5390</v>
      </c>
      <c r="M3777" s="29" t="s">
        <v>812</v>
      </c>
      <c r="N3777" s="28">
        <v>482056</v>
      </c>
      <c r="O3777" s="28">
        <v>6284882</v>
      </c>
      <c r="P3777" s="29" t="s">
        <v>5448</v>
      </c>
      <c r="Q3777" s="32" t="s">
        <v>207</v>
      </c>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M3777" s="19"/>
      <c r="AN3777" s="31">
        <v>1135667</v>
      </c>
      <c r="AO3777" s="31">
        <v>2704703</v>
      </c>
      <c r="AP3777" s="31">
        <v>2076792</v>
      </c>
      <c r="AQ3777" s="31">
        <v>2341557</v>
      </c>
      <c r="AR3777" s="31">
        <v>2177402</v>
      </c>
      <c r="AS3777" s="31">
        <v>2546275</v>
      </c>
      <c r="AT3777" s="31">
        <v>2458413</v>
      </c>
      <c r="AU3777" s="31">
        <v>2265946</v>
      </c>
      <c r="AV3777" s="31">
        <v>2694721</v>
      </c>
      <c r="AW3777" s="31">
        <v>2474752</v>
      </c>
      <c r="AX3777" s="31">
        <v>216295</v>
      </c>
      <c r="AY3777" s="31">
        <v>140364</v>
      </c>
      <c r="AZ3777" s="31">
        <v>356659</v>
      </c>
    </row>
    <row r="3778" spans="1:52" ht="15" customHeight="1">
      <c r="A3778" s="29" t="s">
        <v>5447</v>
      </c>
      <c r="B3778" s="34">
        <v>36355</v>
      </c>
      <c r="C3778" s="28">
        <v>1000</v>
      </c>
      <c r="D3778" s="28">
        <v>54</v>
      </c>
      <c r="E3778" s="28">
        <v>50</v>
      </c>
      <c r="F3778" s="29" t="s">
        <v>440</v>
      </c>
      <c r="G3778" s="29" t="s">
        <v>801</v>
      </c>
      <c r="H3778" s="28">
        <v>773</v>
      </c>
      <c r="I3778" s="29" t="s">
        <v>5249</v>
      </c>
      <c r="J3778" s="33" t="s">
        <v>5446</v>
      </c>
      <c r="K3778" s="29" t="s">
        <v>178</v>
      </c>
      <c r="L3778" s="29" t="s">
        <v>5390</v>
      </c>
      <c r="M3778" s="29" t="s">
        <v>270</v>
      </c>
      <c r="N3778" s="28">
        <v>482133</v>
      </c>
      <c r="O3778" s="28">
        <v>6285249</v>
      </c>
      <c r="P3778" s="29" t="s">
        <v>5445</v>
      </c>
      <c r="Q3778" s="32" t="s">
        <v>207</v>
      </c>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M3778" s="19"/>
      <c r="AN3778" s="31">
        <v>1134359</v>
      </c>
      <c r="AO3778" s="31">
        <v>2507576</v>
      </c>
      <c r="AP3778" s="31">
        <v>1943038</v>
      </c>
      <c r="AQ3778" s="31">
        <v>2232703</v>
      </c>
      <c r="AR3778" s="31">
        <v>2001562</v>
      </c>
      <c r="AS3778" s="31">
        <v>2305502</v>
      </c>
      <c r="AT3778" s="31">
        <v>2225931</v>
      </c>
      <c r="AU3778" s="31">
        <v>2022590</v>
      </c>
      <c r="AV3778" s="31">
        <v>2570490</v>
      </c>
      <c r="AW3778" s="31">
        <v>2251230</v>
      </c>
      <c r="AX3778" s="31">
        <v>206729</v>
      </c>
      <c r="AY3778" s="31">
        <v>132842</v>
      </c>
      <c r="AZ3778" s="31">
        <v>339571</v>
      </c>
    </row>
    <row r="3779" spans="1:52" ht="15" customHeight="1">
      <c r="A3779" s="29" t="s">
        <v>5444</v>
      </c>
      <c r="B3779" s="34">
        <v>36348</v>
      </c>
      <c r="C3779" s="28">
        <v>1000</v>
      </c>
      <c r="D3779" s="28">
        <v>54</v>
      </c>
      <c r="E3779" s="28">
        <v>45</v>
      </c>
      <c r="F3779" s="29" t="s">
        <v>440</v>
      </c>
      <c r="G3779" s="29" t="s">
        <v>801</v>
      </c>
      <c r="H3779" s="28">
        <v>773</v>
      </c>
      <c r="I3779" s="29" t="s">
        <v>5249</v>
      </c>
      <c r="J3779" s="33" t="s">
        <v>5443</v>
      </c>
      <c r="K3779" s="29" t="s">
        <v>178</v>
      </c>
      <c r="L3779" s="29" t="s">
        <v>5410</v>
      </c>
      <c r="M3779" s="29" t="s">
        <v>3046</v>
      </c>
      <c r="N3779" s="28">
        <v>485417</v>
      </c>
      <c r="O3779" s="28">
        <v>6289794</v>
      </c>
      <c r="P3779" s="29" t="s">
        <v>5442</v>
      </c>
      <c r="Q3779" s="32" t="s">
        <v>207</v>
      </c>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M3779" s="19"/>
      <c r="AN3779" s="31">
        <v>1032181</v>
      </c>
      <c r="AO3779" s="31">
        <v>2342494</v>
      </c>
      <c r="AP3779" s="31">
        <v>2054712</v>
      </c>
      <c r="AQ3779" s="31">
        <v>2001037</v>
      </c>
      <c r="AR3779" s="31">
        <v>1929656</v>
      </c>
      <c r="AS3779" s="31">
        <v>2144858</v>
      </c>
      <c r="AT3779" s="31">
        <v>2180965</v>
      </c>
      <c r="AU3779" s="31">
        <v>1910922</v>
      </c>
      <c r="AV3779" s="31">
        <v>2440609</v>
      </c>
      <c r="AW3779" s="31">
        <v>2147461</v>
      </c>
      <c r="AX3779" s="31">
        <v>193899</v>
      </c>
      <c r="AY3779" s="31">
        <v>117244</v>
      </c>
      <c r="AZ3779" s="31">
        <v>311143</v>
      </c>
    </row>
    <row r="3780" spans="1:52" ht="15" customHeight="1">
      <c r="A3780" s="29" t="s">
        <v>5441</v>
      </c>
      <c r="B3780" s="34">
        <v>36348</v>
      </c>
      <c r="C3780" s="28">
        <v>1000</v>
      </c>
      <c r="D3780" s="28">
        <v>54</v>
      </c>
      <c r="E3780" s="28">
        <v>45</v>
      </c>
      <c r="F3780" s="29" t="s">
        <v>440</v>
      </c>
      <c r="G3780" s="29" t="s">
        <v>801</v>
      </c>
      <c r="H3780" s="28">
        <v>773</v>
      </c>
      <c r="I3780" s="29" t="s">
        <v>5249</v>
      </c>
      <c r="J3780" s="33" t="s">
        <v>5440</v>
      </c>
      <c r="K3780" s="29" t="s">
        <v>178</v>
      </c>
      <c r="L3780" s="29" t="s">
        <v>5410</v>
      </c>
      <c r="M3780" s="29" t="s">
        <v>197</v>
      </c>
      <c r="N3780" s="28">
        <v>485424</v>
      </c>
      <c r="O3780" s="28">
        <v>6289583</v>
      </c>
      <c r="P3780" s="29" t="s">
        <v>5439</v>
      </c>
      <c r="Q3780" s="32" t="s">
        <v>207</v>
      </c>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M3780" s="19"/>
      <c r="AN3780" s="31">
        <v>983295</v>
      </c>
      <c r="AO3780" s="31">
        <v>2558884</v>
      </c>
      <c r="AP3780" s="31">
        <v>2147185</v>
      </c>
      <c r="AQ3780" s="31">
        <v>2183296</v>
      </c>
      <c r="AR3780" s="31">
        <v>2000014</v>
      </c>
      <c r="AS3780" s="31">
        <v>2247267</v>
      </c>
      <c r="AT3780" s="31">
        <v>2272031</v>
      </c>
      <c r="AU3780" s="31">
        <v>2011808</v>
      </c>
      <c r="AV3780" s="31">
        <v>2527881</v>
      </c>
      <c r="AW3780" s="31">
        <v>2273668</v>
      </c>
      <c r="AX3780" s="31">
        <v>209402</v>
      </c>
      <c r="AY3780" s="31">
        <v>122623</v>
      </c>
      <c r="AZ3780" s="31">
        <v>332025</v>
      </c>
    </row>
    <row r="3781" spans="1:52" ht="15" customHeight="1">
      <c r="A3781" s="29" t="s">
        <v>5438</v>
      </c>
      <c r="B3781" s="34">
        <v>36384</v>
      </c>
      <c r="C3781" s="28">
        <v>660</v>
      </c>
      <c r="D3781" s="28">
        <v>47</v>
      </c>
      <c r="E3781" s="28">
        <v>50</v>
      </c>
      <c r="F3781" s="29" t="s">
        <v>242</v>
      </c>
      <c r="G3781" s="29" t="s">
        <v>3687</v>
      </c>
      <c r="H3781" s="28">
        <v>773</v>
      </c>
      <c r="I3781" s="29" t="s">
        <v>5249</v>
      </c>
      <c r="J3781" s="33" t="s">
        <v>5437</v>
      </c>
      <c r="K3781" s="29" t="s">
        <v>178</v>
      </c>
      <c r="L3781" s="29" t="s">
        <v>5430</v>
      </c>
      <c r="M3781" s="29" t="s">
        <v>5436</v>
      </c>
      <c r="N3781" s="28">
        <v>480027</v>
      </c>
      <c r="O3781" s="28">
        <v>6283544</v>
      </c>
      <c r="P3781" s="29" t="s">
        <v>5435</v>
      </c>
      <c r="Q3781" s="32" t="s">
        <v>207</v>
      </c>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M3781" s="19"/>
      <c r="AN3781" s="31">
        <v>630443</v>
      </c>
      <c r="AO3781" s="31">
        <v>2031867</v>
      </c>
      <c r="AP3781" s="31">
        <v>1648525</v>
      </c>
      <c r="AQ3781" s="31">
        <v>1789163</v>
      </c>
      <c r="AR3781" s="31">
        <v>1605468</v>
      </c>
      <c r="AS3781" s="31">
        <v>1840308</v>
      </c>
      <c r="AT3781" s="31">
        <v>1812102</v>
      </c>
      <c r="AU3781" s="31">
        <v>1604988</v>
      </c>
      <c r="AV3781" s="31">
        <v>1806962</v>
      </c>
      <c r="AW3781" s="31">
        <v>1306394</v>
      </c>
      <c r="AX3781" s="31">
        <v>171632</v>
      </c>
      <c r="AY3781" s="31">
        <v>104396</v>
      </c>
      <c r="AZ3781" s="31">
        <v>276028</v>
      </c>
    </row>
    <row r="3782" spans="1:52" ht="15" customHeight="1">
      <c r="A3782" s="29" t="s">
        <v>5434</v>
      </c>
      <c r="B3782" s="34">
        <v>36382</v>
      </c>
      <c r="C3782" s="28">
        <v>660</v>
      </c>
      <c r="D3782" s="28">
        <v>47</v>
      </c>
      <c r="E3782" s="28">
        <v>50</v>
      </c>
      <c r="F3782" s="29" t="s">
        <v>242</v>
      </c>
      <c r="G3782" s="29" t="s">
        <v>3687</v>
      </c>
      <c r="H3782" s="28">
        <v>773</v>
      </c>
      <c r="I3782" s="29" t="s">
        <v>5249</v>
      </c>
      <c r="J3782" s="33" t="s">
        <v>5433</v>
      </c>
      <c r="K3782" s="29" t="s">
        <v>178</v>
      </c>
      <c r="L3782" s="29" t="s">
        <v>5430</v>
      </c>
      <c r="M3782" s="29" t="s">
        <v>1807</v>
      </c>
      <c r="N3782" s="28">
        <v>480162</v>
      </c>
      <c r="O3782" s="28">
        <v>6283920</v>
      </c>
      <c r="P3782" s="29" t="s">
        <v>5429</v>
      </c>
      <c r="Q3782" s="32" t="s">
        <v>174</v>
      </c>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M3782" s="19"/>
      <c r="AN3782" s="31">
        <v>1352664</v>
      </c>
      <c r="AO3782" s="31">
        <v>1352664</v>
      </c>
      <c r="AP3782" s="31">
        <v>1525326</v>
      </c>
      <c r="AQ3782" s="31">
        <v>1699311</v>
      </c>
      <c r="AR3782" s="31">
        <v>1542376.5</v>
      </c>
      <c r="AS3782" s="31">
        <v>1794368</v>
      </c>
      <c r="AT3782" s="31">
        <v>1276384</v>
      </c>
      <c r="AU3782" s="31">
        <v>1292307</v>
      </c>
      <c r="AV3782" s="31">
        <v>1937578</v>
      </c>
      <c r="AW3782" s="31">
        <v>1774073</v>
      </c>
      <c r="AX3782" s="31">
        <v>169360.5</v>
      </c>
      <c r="AY3782" s="31">
        <v>105026</v>
      </c>
      <c r="AZ3782" s="31">
        <v>274386.5</v>
      </c>
    </row>
    <row r="3783" spans="1:52" ht="15" customHeight="1">
      <c r="A3783" s="29" t="s">
        <v>5432</v>
      </c>
      <c r="B3783" s="34">
        <v>36382</v>
      </c>
      <c r="C3783" s="28">
        <v>660</v>
      </c>
      <c r="D3783" s="28">
        <v>47</v>
      </c>
      <c r="E3783" s="28">
        <v>50</v>
      </c>
      <c r="F3783" s="29" t="s">
        <v>242</v>
      </c>
      <c r="G3783" s="29" t="s">
        <v>3687</v>
      </c>
      <c r="H3783" s="28">
        <v>773</v>
      </c>
      <c r="I3783" s="29" t="s">
        <v>5249</v>
      </c>
      <c r="J3783" s="33" t="s">
        <v>5431</v>
      </c>
      <c r="K3783" s="29" t="s">
        <v>178</v>
      </c>
      <c r="L3783" s="29" t="s">
        <v>5430</v>
      </c>
      <c r="M3783" s="29" t="s">
        <v>559</v>
      </c>
      <c r="N3783" s="28">
        <v>480095</v>
      </c>
      <c r="O3783" s="28">
        <v>6283732</v>
      </c>
      <c r="P3783" s="29" t="s">
        <v>5429</v>
      </c>
      <c r="Q3783" s="32" t="s">
        <v>174</v>
      </c>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M3783" s="19"/>
      <c r="AN3783" s="31">
        <v>1352664</v>
      </c>
      <c r="AO3783" s="31">
        <v>1352664</v>
      </c>
      <c r="AP3783" s="31">
        <v>1525326</v>
      </c>
      <c r="AQ3783" s="31">
        <v>1699311</v>
      </c>
      <c r="AR3783" s="31">
        <v>1542376.5</v>
      </c>
      <c r="AS3783" s="31">
        <v>1794368</v>
      </c>
      <c r="AT3783" s="31">
        <v>1276384</v>
      </c>
      <c r="AU3783" s="31">
        <v>1292307</v>
      </c>
      <c r="AV3783" s="31">
        <v>1937578</v>
      </c>
      <c r="AW3783" s="31">
        <v>1774073</v>
      </c>
      <c r="AX3783" s="31">
        <v>169360.5</v>
      </c>
      <c r="AY3783" s="31">
        <v>105026</v>
      </c>
      <c r="AZ3783" s="31">
        <v>274386.5</v>
      </c>
    </row>
    <row r="3784" spans="1:52" ht="15" customHeight="1">
      <c r="A3784" s="29" t="s">
        <v>5428</v>
      </c>
      <c r="B3784" s="34">
        <v>36462</v>
      </c>
      <c r="C3784" s="28">
        <v>660</v>
      </c>
      <c r="D3784" s="28">
        <v>47</v>
      </c>
      <c r="E3784" s="28">
        <v>50</v>
      </c>
      <c r="F3784" s="29" t="s">
        <v>242</v>
      </c>
      <c r="G3784" s="29" t="s">
        <v>3687</v>
      </c>
      <c r="H3784" s="28">
        <v>773</v>
      </c>
      <c r="I3784" s="29" t="s">
        <v>5249</v>
      </c>
      <c r="J3784" s="33" t="s">
        <v>5427</v>
      </c>
      <c r="K3784" s="29" t="s">
        <v>178</v>
      </c>
      <c r="L3784" s="29" t="s">
        <v>5368</v>
      </c>
      <c r="M3784" s="29" t="s">
        <v>176</v>
      </c>
      <c r="N3784" s="28">
        <v>487946</v>
      </c>
      <c r="O3784" s="28">
        <v>6301960</v>
      </c>
      <c r="P3784" s="29" t="s">
        <v>5426</v>
      </c>
      <c r="Q3784" s="32" t="s">
        <v>207</v>
      </c>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M3784" s="19"/>
      <c r="AN3784" s="31">
        <v>266448</v>
      </c>
      <c r="AO3784" s="31">
        <v>1774202</v>
      </c>
      <c r="AP3784" s="31">
        <v>1551339</v>
      </c>
      <c r="AQ3784" s="31">
        <v>1695390</v>
      </c>
      <c r="AR3784" s="31">
        <v>1411300</v>
      </c>
      <c r="AS3784" s="31">
        <v>1567325</v>
      </c>
      <c r="AT3784" s="31">
        <v>1572268</v>
      </c>
      <c r="AU3784" s="31">
        <v>1295384</v>
      </c>
      <c r="AV3784" s="31">
        <v>1751701</v>
      </c>
      <c r="AW3784" s="31">
        <v>1532866</v>
      </c>
      <c r="AX3784" s="31">
        <v>152964</v>
      </c>
      <c r="AY3784" s="31">
        <v>44126</v>
      </c>
      <c r="AZ3784" s="31">
        <v>197090</v>
      </c>
    </row>
    <row r="3785" spans="1:52" ht="15" customHeight="1">
      <c r="A3785" s="29" t="s">
        <v>5425</v>
      </c>
      <c r="B3785" s="34">
        <v>36462</v>
      </c>
      <c r="C3785" s="28">
        <v>660</v>
      </c>
      <c r="D3785" s="28">
        <v>47</v>
      </c>
      <c r="E3785" s="28">
        <v>50</v>
      </c>
      <c r="F3785" s="29" t="s">
        <v>242</v>
      </c>
      <c r="G3785" s="29" t="s">
        <v>3687</v>
      </c>
      <c r="H3785" s="28">
        <v>773</v>
      </c>
      <c r="I3785" s="29" t="s">
        <v>5249</v>
      </c>
      <c r="J3785" s="33" t="s">
        <v>5424</v>
      </c>
      <c r="K3785" s="29" t="s">
        <v>178</v>
      </c>
      <c r="L3785" s="29" t="s">
        <v>5368</v>
      </c>
      <c r="M3785" s="29" t="s">
        <v>5423</v>
      </c>
      <c r="N3785" s="28">
        <v>488028</v>
      </c>
      <c r="O3785" s="28">
        <v>6302353</v>
      </c>
      <c r="P3785" s="29" t="s">
        <v>5422</v>
      </c>
      <c r="Q3785" s="32" t="s">
        <v>207</v>
      </c>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M3785" s="19"/>
      <c r="AN3785" s="31">
        <v>266448</v>
      </c>
      <c r="AO3785" s="31">
        <v>1737868</v>
      </c>
      <c r="AP3785" s="31">
        <v>1536424</v>
      </c>
      <c r="AQ3785" s="31">
        <v>1654366</v>
      </c>
      <c r="AR3785" s="31">
        <v>1413414</v>
      </c>
      <c r="AS3785" s="31">
        <v>1636879</v>
      </c>
      <c r="AT3785" s="31">
        <v>1422544</v>
      </c>
      <c r="AU3785" s="31">
        <v>1392904</v>
      </c>
      <c r="AV3785" s="31">
        <v>1787774</v>
      </c>
      <c r="AW3785" s="31">
        <v>1541308</v>
      </c>
      <c r="AX3785" s="31">
        <v>150963</v>
      </c>
      <c r="AY3785" s="31">
        <v>96189</v>
      </c>
      <c r="AZ3785" s="31">
        <v>247152</v>
      </c>
    </row>
    <row r="3786" spans="1:52" ht="15" customHeight="1">
      <c r="A3786" s="29" t="s">
        <v>5421</v>
      </c>
      <c r="B3786" s="34">
        <v>36462</v>
      </c>
      <c r="C3786" s="28">
        <v>660</v>
      </c>
      <c r="D3786" s="28">
        <v>47</v>
      </c>
      <c r="E3786" s="28">
        <v>50</v>
      </c>
      <c r="F3786" s="29" t="s">
        <v>242</v>
      </c>
      <c r="G3786" s="29" t="s">
        <v>3687</v>
      </c>
      <c r="H3786" s="28">
        <v>773</v>
      </c>
      <c r="I3786" s="29" t="s">
        <v>5249</v>
      </c>
      <c r="J3786" s="33" t="s">
        <v>5420</v>
      </c>
      <c r="K3786" s="29" t="s">
        <v>178</v>
      </c>
      <c r="L3786" s="29" t="s">
        <v>5368</v>
      </c>
      <c r="M3786" s="29" t="s">
        <v>270</v>
      </c>
      <c r="N3786" s="28">
        <v>487904</v>
      </c>
      <c r="O3786" s="28">
        <v>6301764</v>
      </c>
      <c r="P3786" s="29" t="s">
        <v>5419</v>
      </c>
      <c r="Q3786" s="32" t="s">
        <v>207</v>
      </c>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M3786" s="19"/>
      <c r="AN3786" s="31">
        <v>266448</v>
      </c>
      <c r="AO3786" s="31">
        <v>1759085</v>
      </c>
      <c r="AP3786" s="31">
        <v>1512460</v>
      </c>
      <c r="AQ3786" s="31">
        <v>1647800</v>
      </c>
      <c r="AR3786" s="31">
        <v>1412062</v>
      </c>
      <c r="AS3786" s="31">
        <v>1686093</v>
      </c>
      <c r="AT3786" s="31">
        <v>1695110</v>
      </c>
      <c r="AU3786" s="31">
        <v>1550174</v>
      </c>
      <c r="AV3786" s="31">
        <v>1907407</v>
      </c>
      <c r="AW3786" s="31">
        <v>1698706</v>
      </c>
      <c r="AX3786" s="31">
        <v>163054</v>
      </c>
      <c r="AY3786" s="31">
        <v>102469</v>
      </c>
      <c r="AZ3786" s="31">
        <v>265523</v>
      </c>
    </row>
    <row r="3787" spans="1:52" ht="15" customHeight="1">
      <c r="A3787" s="29" t="s">
        <v>5418</v>
      </c>
      <c r="B3787" s="34">
        <v>36479</v>
      </c>
      <c r="C3787" s="28">
        <v>660</v>
      </c>
      <c r="D3787" s="28">
        <v>47</v>
      </c>
      <c r="E3787" s="28">
        <v>50</v>
      </c>
      <c r="F3787" s="29" t="s">
        <v>242</v>
      </c>
      <c r="G3787" s="29" t="s">
        <v>3687</v>
      </c>
      <c r="H3787" s="28">
        <v>773</v>
      </c>
      <c r="I3787" s="29" t="s">
        <v>5249</v>
      </c>
      <c r="J3787" s="33" t="s">
        <v>5417</v>
      </c>
      <c r="K3787" s="29" t="s">
        <v>178</v>
      </c>
      <c r="L3787" s="29" t="s">
        <v>5368</v>
      </c>
      <c r="M3787" s="29" t="s">
        <v>176</v>
      </c>
      <c r="N3787" s="28">
        <v>487987</v>
      </c>
      <c r="O3787" s="28">
        <v>6302156</v>
      </c>
      <c r="P3787" s="29" t="s">
        <v>5416</v>
      </c>
      <c r="Q3787" s="32" t="s">
        <v>207</v>
      </c>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M3787" s="19"/>
      <c r="AN3787" s="31">
        <v>266448</v>
      </c>
      <c r="AO3787" s="31">
        <v>1755195</v>
      </c>
      <c r="AP3787" s="31">
        <v>1537768</v>
      </c>
      <c r="AQ3787" s="31">
        <v>1604798</v>
      </c>
      <c r="AR3787" s="31">
        <v>1425306</v>
      </c>
      <c r="AS3787" s="31">
        <v>1652370</v>
      </c>
      <c r="AT3787" s="31">
        <v>1553037</v>
      </c>
      <c r="AU3787" s="31">
        <v>1420391</v>
      </c>
      <c r="AV3787" s="31">
        <v>1711042</v>
      </c>
      <c r="AW3787" s="31">
        <v>1543086</v>
      </c>
      <c r="AX3787" s="31">
        <v>152249</v>
      </c>
      <c r="AY3787" s="31">
        <v>93954</v>
      </c>
      <c r="AZ3787" s="31">
        <v>246203</v>
      </c>
    </row>
    <row r="3788" spans="1:52" ht="15" customHeight="1">
      <c r="A3788" s="29" t="s">
        <v>5415</v>
      </c>
      <c r="B3788" s="34">
        <v>36495</v>
      </c>
      <c r="C3788" s="28">
        <v>1000</v>
      </c>
      <c r="D3788" s="28">
        <v>54</v>
      </c>
      <c r="E3788" s="28">
        <v>45</v>
      </c>
      <c r="F3788" s="29" t="s">
        <v>440</v>
      </c>
      <c r="G3788" s="29" t="s">
        <v>801</v>
      </c>
      <c r="H3788" s="28">
        <v>773</v>
      </c>
      <c r="I3788" s="29" t="s">
        <v>5249</v>
      </c>
      <c r="J3788" s="33" t="s">
        <v>5414</v>
      </c>
      <c r="K3788" s="29" t="s">
        <v>178</v>
      </c>
      <c r="L3788" s="29" t="s">
        <v>5410</v>
      </c>
      <c r="M3788" s="29" t="s">
        <v>1864</v>
      </c>
      <c r="N3788" s="28">
        <v>485404</v>
      </c>
      <c r="O3788" s="28">
        <v>6290214</v>
      </c>
      <c r="P3788" s="29" t="s">
        <v>5413</v>
      </c>
      <c r="Q3788" s="32" t="s">
        <v>207</v>
      </c>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M3788" s="19"/>
      <c r="AN3788" s="31">
        <v>329626</v>
      </c>
      <c r="AO3788" s="31">
        <v>2476976</v>
      </c>
      <c r="AP3788" s="31">
        <v>2131728</v>
      </c>
      <c r="AQ3788" s="31">
        <v>2216828</v>
      </c>
      <c r="AR3788" s="31">
        <v>2025859</v>
      </c>
      <c r="AS3788" s="31">
        <v>2257710</v>
      </c>
      <c r="AT3788" s="31">
        <v>2270142</v>
      </c>
      <c r="AU3788" s="31">
        <v>1983839</v>
      </c>
      <c r="AV3788" s="31">
        <v>2576819</v>
      </c>
      <c r="AW3788" s="31">
        <v>2242791</v>
      </c>
      <c r="AX3788" s="31">
        <v>201206</v>
      </c>
      <c r="AY3788" s="31">
        <v>112236</v>
      </c>
      <c r="AZ3788" s="31">
        <v>313442</v>
      </c>
    </row>
    <row r="3789" spans="1:52" ht="15" customHeight="1">
      <c r="A3789" s="29" t="s">
        <v>5412</v>
      </c>
      <c r="B3789" s="34">
        <v>36495</v>
      </c>
      <c r="C3789" s="28">
        <v>1000</v>
      </c>
      <c r="D3789" s="28">
        <v>54</v>
      </c>
      <c r="E3789" s="28">
        <v>45</v>
      </c>
      <c r="F3789" s="29" t="s">
        <v>440</v>
      </c>
      <c r="G3789" s="29" t="s">
        <v>801</v>
      </c>
      <c r="H3789" s="28">
        <v>773</v>
      </c>
      <c r="I3789" s="29" t="s">
        <v>5249</v>
      </c>
      <c r="J3789" s="33" t="s">
        <v>5411</v>
      </c>
      <c r="K3789" s="29" t="s">
        <v>178</v>
      </c>
      <c r="L3789" s="29" t="s">
        <v>5410</v>
      </c>
      <c r="M3789" s="29" t="s">
        <v>1868</v>
      </c>
      <c r="N3789" s="28">
        <v>485411</v>
      </c>
      <c r="O3789" s="28">
        <v>6290004</v>
      </c>
      <c r="P3789" s="29" t="s">
        <v>5409</v>
      </c>
      <c r="Q3789" s="32" t="s">
        <v>207</v>
      </c>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M3789" s="19"/>
      <c r="AN3789" s="31">
        <v>329626</v>
      </c>
      <c r="AO3789" s="31">
        <v>2434349</v>
      </c>
      <c r="AP3789" s="31">
        <v>2078784</v>
      </c>
      <c r="AQ3789" s="31">
        <v>2152837</v>
      </c>
      <c r="AR3789" s="31">
        <v>1947263</v>
      </c>
      <c r="AS3789" s="31">
        <v>2210399</v>
      </c>
      <c r="AT3789" s="31">
        <v>2203760</v>
      </c>
      <c r="AU3789" s="31">
        <v>1948123</v>
      </c>
      <c r="AV3789" s="31">
        <v>2521836</v>
      </c>
      <c r="AW3789" s="31">
        <v>2188567</v>
      </c>
      <c r="AX3789" s="31">
        <v>198467</v>
      </c>
      <c r="AY3789" s="31">
        <v>122688</v>
      </c>
      <c r="AZ3789" s="31">
        <v>321155</v>
      </c>
    </row>
    <row r="3790" spans="1:52" ht="15" customHeight="1">
      <c r="A3790" s="29" t="s">
        <v>5408</v>
      </c>
      <c r="B3790" s="34">
        <v>36543</v>
      </c>
      <c r="C3790" s="28">
        <v>1000</v>
      </c>
      <c r="D3790" s="28">
        <v>54</v>
      </c>
      <c r="E3790" s="28">
        <v>45</v>
      </c>
      <c r="F3790" s="29" t="s">
        <v>440</v>
      </c>
      <c r="G3790" s="29" t="s">
        <v>801</v>
      </c>
      <c r="H3790" s="28">
        <v>773</v>
      </c>
      <c r="I3790" s="29" t="s">
        <v>5249</v>
      </c>
      <c r="J3790" s="33" t="s">
        <v>5407</v>
      </c>
      <c r="K3790" s="29" t="s">
        <v>178</v>
      </c>
      <c r="L3790" s="29" t="s">
        <v>5390</v>
      </c>
      <c r="M3790" s="29" t="s">
        <v>197</v>
      </c>
      <c r="N3790" s="28">
        <v>482094</v>
      </c>
      <c r="O3790" s="28">
        <v>6285066</v>
      </c>
      <c r="P3790" s="29" t="s">
        <v>5406</v>
      </c>
      <c r="Q3790" s="32" t="s">
        <v>207</v>
      </c>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M3790" s="19"/>
      <c r="AN3790" s="19"/>
      <c r="AO3790" s="31">
        <v>2323813</v>
      </c>
      <c r="AP3790" s="31">
        <v>2152634</v>
      </c>
      <c r="AQ3790" s="31">
        <v>2313280</v>
      </c>
      <c r="AR3790" s="31">
        <v>2077099</v>
      </c>
      <c r="AS3790" s="31">
        <v>2414330</v>
      </c>
      <c r="AT3790" s="31">
        <v>2326232</v>
      </c>
      <c r="AU3790" s="31">
        <v>2082333</v>
      </c>
      <c r="AV3790" s="31">
        <v>2639941</v>
      </c>
      <c r="AW3790" s="31">
        <v>2372547</v>
      </c>
      <c r="AX3790" s="31">
        <v>213784</v>
      </c>
      <c r="AY3790" s="31">
        <v>133078</v>
      </c>
      <c r="AZ3790" s="31">
        <v>346862</v>
      </c>
    </row>
    <row r="3791" spans="1:52" ht="15" customHeight="1">
      <c r="A3791" s="29" t="s">
        <v>5405</v>
      </c>
      <c r="B3791" s="34">
        <v>36568</v>
      </c>
      <c r="C3791" s="28">
        <v>1000</v>
      </c>
      <c r="D3791" s="28">
        <v>54</v>
      </c>
      <c r="E3791" s="28">
        <v>50</v>
      </c>
      <c r="F3791" s="29" t="s">
        <v>440</v>
      </c>
      <c r="G3791" s="29" t="s">
        <v>801</v>
      </c>
      <c r="H3791" s="28">
        <v>773</v>
      </c>
      <c r="I3791" s="29" t="s">
        <v>5249</v>
      </c>
      <c r="J3791" s="33" t="s">
        <v>5404</v>
      </c>
      <c r="K3791" s="29" t="s">
        <v>178</v>
      </c>
      <c r="L3791" s="29" t="s">
        <v>5373</v>
      </c>
      <c r="M3791" s="29" t="s">
        <v>1238</v>
      </c>
      <c r="N3791" s="28">
        <v>484277</v>
      </c>
      <c r="O3791" s="28">
        <v>6286558</v>
      </c>
      <c r="P3791" s="29" t="s">
        <v>5403</v>
      </c>
      <c r="Q3791" s="32" t="s">
        <v>207</v>
      </c>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M3791" s="19"/>
      <c r="AN3791" s="19"/>
      <c r="AO3791" s="31">
        <v>1963277</v>
      </c>
      <c r="AP3791" s="31">
        <v>2013078</v>
      </c>
      <c r="AQ3791" s="31">
        <v>2159658</v>
      </c>
      <c r="AR3791" s="31">
        <v>1931744</v>
      </c>
      <c r="AS3791" s="31">
        <v>2191998</v>
      </c>
      <c r="AT3791" s="31">
        <v>2142337</v>
      </c>
      <c r="AU3791" s="31">
        <v>1928156</v>
      </c>
      <c r="AV3791" s="31">
        <v>2419853</v>
      </c>
      <c r="AW3791" s="31">
        <v>2175731</v>
      </c>
      <c r="AX3791" s="31">
        <v>205592</v>
      </c>
      <c r="AY3791" s="31">
        <v>124680</v>
      </c>
      <c r="AZ3791" s="31">
        <v>330272</v>
      </c>
    </row>
    <row r="3792" spans="1:52" ht="15" customHeight="1">
      <c r="A3792" s="29" t="s">
        <v>5402</v>
      </c>
      <c r="B3792" s="34">
        <v>36568</v>
      </c>
      <c r="C3792" s="28">
        <v>1000</v>
      </c>
      <c r="D3792" s="28">
        <v>54</v>
      </c>
      <c r="E3792" s="28">
        <v>50</v>
      </c>
      <c r="F3792" s="29" t="s">
        <v>440</v>
      </c>
      <c r="G3792" s="29" t="s">
        <v>801</v>
      </c>
      <c r="H3792" s="28">
        <v>773</v>
      </c>
      <c r="I3792" s="29" t="s">
        <v>5249</v>
      </c>
      <c r="J3792" s="33" t="s">
        <v>5401</v>
      </c>
      <c r="K3792" s="29" t="s">
        <v>178</v>
      </c>
      <c r="L3792" s="29" t="s">
        <v>5373</v>
      </c>
      <c r="M3792" s="29" t="s">
        <v>5400</v>
      </c>
      <c r="N3792" s="28">
        <v>484426</v>
      </c>
      <c r="O3792" s="28">
        <v>6286798</v>
      </c>
      <c r="P3792" s="29" t="s">
        <v>5399</v>
      </c>
      <c r="Q3792" s="32" t="s">
        <v>207</v>
      </c>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M3792" s="19"/>
      <c r="AN3792" s="19"/>
      <c r="AO3792" s="31">
        <v>1906169</v>
      </c>
      <c r="AP3792" s="31">
        <v>1949079</v>
      </c>
      <c r="AQ3792" s="31">
        <v>2097499</v>
      </c>
      <c r="AR3792" s="31">
        <v>1857445</v>
      </c>
      <c r="AS3792" s="31">
        <v>2156224</v>
      </c>
      <c r="AT3792" s="31">
        <v>2094369</v>
      </c>
      <c r="AU3792" s="31">
        <v>1865673</v>
      </c>
      <c r="AV3792" s="31">
        <v>2327506</v>
      </c>
      <c r="AW3792" s="31">
        <v>2153084</v>
      </c>
      <c r="AX3792" s="31">
        <v>190682</v>
      </c>
      <c r="AY3792" s="31">
        <v>122384</v>
      </c>
      <c r="AZ3792" s="31">
        <v>313066</v>
      </c>
    </row>
    <row r="3793" spans="1:52" ht="15" customHeight="1">
      <c r="A3793" s="29" t="s">
        <v>5398</v>
      </c>
      <c r="B3793" s="34">
        <v>36568</v>
      </c>
      <c r="C3793" s="28">
        <v>1000</v>
      </c>
      <c r="D3793" s="28">
        <v>54</v>
      </c>
      <c r="E3793" s="28">
        <v>50</v>
      </c>
      <c r="F3793" s="29" t="s">
        <v>440</v>
      </c>
      <c r="G3793" s="29" t="s">
        <v>801</v>
      </c>
      <c r="H3793" s="28">
        <v>773</v>
      </c>
      <c r="I3793" s="29" t="s">
        <v>5249</v>
      </c>
      <c r="J3793" s="33" t="s">
        <v>5397</v>
      </c>
      <c r="K3793" s="29" t="s">
        <v>178</v>
      </c>
      <c r="L3793" s="29" t="s">
        <v>5373</v>
      </c>
      <c r="M3793" s="29" t="s">
        <v>1313</v>
      </c>
      <c r="N3793" s="28">
        <v>484576</v>
      </c>
      <c r="O3793" s="28">
        <v>6287039</v>
      </c>
      <c r="P3793" s="29" t="s">
        <v>5396</v>
      </c>
      <c r="Q3793" s="32" t="s">
        <v>207</v>
      </c>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M3793" s="19"/>
      <c r="AN3793" s="19"/>
      <c r="AO3793" s="31">
        <v>1922766</v>
      </c>
      <c r="AP3793" s="31">
        <v>1982985</v>
      </c>
      <c r="AQ3793" s="31">
        <v>2083374</v>
      </c>
      <c r="AR3793" s="31">
        <v>1899600</v>
      </c>
      <c r="AS3793" s="31">
        <v>2176012</v>
      </c>
      <c r="AT3793" s="31">
        <v>2128800</v>
      </c>
      <c r="AU3793" s="31">
        <v>1911459</v>
      </c>
      <c r="AV3793" s="31">
        <v>2378362</v>
      </c>
      <c r="AW3793" s="31">
        <v>2190355</v>
      </c>
      <c r="AX3793" s="31">
        <v>192887</v>
      </c>
      <c r="AY3793" s="31">
        <v>122072</v>
      </c>
      <c r="AZ3793" s="31">
        <v>314959</v>
      </c>
    </row>
    <row r="3794" spans="1:52" ht="15" customHeight="1">
      <c r="A3794" s="29" t="s">
        <v>5395</v>
      </c>
      <c r="B3794" s="34">
        <v>36552</v>
      </c>
      <c r="C3794" s="28">
        <v>1000</v>
      </c>
      <c r="D3794" s="28">
        <v>54</v>
      </c>
      <c r="E3794" s="28">
        <v>50</v>
      </c>
      <c r="F3794" s="29" t="s">
        <v>440</v>
      </c>
      <c r="G3794" s="29" t="s">
        <v>801</v>
      </c>
      <c r="H3794" s="28">
        <v>773</v>
      </c>
      <c r="I3794" s="29" t="s">
        <v>5249</v>
      </c>
      <c r="J3794" s="33" t="s">
        <v>5394</v>
      </c>
      <c r="K3794" s="29" t="s">
        <v>178</v>
      </c>
      <c r="L3794" s="29" t="s">
        <v>5390</v>
      </c>
      <c r="M3794" s="29" t="s">
        <v>176</v>
      </c>
      <c r="N3794" s="28">
        <v>482210</v>
      </c>
      <c r="O3794" s="28">
        <v>6285616</v>
      </c>
      <c r="P3794" s="29" t="s">
        <v>5393</v>
      </c>
      <c r="Q3794" s="32" t="s">
        <v>207</v>
      </c>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M3794" s="19"/>
      <c r="AN3794" s="19"/>
      <c r="AO3794" s="31">
        <v>2027433</v>
      </c>
      <c r="AP3794" s="31">
        <v>1968035</v>
      </c>
      <c r="AQ3794" s="31">
        <v>2148851</v>
      </c>
      <c r="AR3794" s="31">
        <v>1900044</v>
      </c>
      <c r="AS3794" s="31">
        <v>2205226</v>
      </c>
      <c r="AT3794" s="31">
        <v>2149552</v>
      </c>
      <c r="AU3794" s="31">
        <v>1921926</v>
      </c>
      <c r="AV3794" s="31">
        <v>2366656</v>
      </c>
      <c r="AW3794" s="31">
        <v>1872077</v>
      </c>
      <c r="AX3794" s="31">
        <v>194981</v>
      </c>
      <c r="AY3794" s="31">
        <v>125947</v>
      </c>
      <c r="AZ3794" s="31">
        <v>320928</v>
      </c>
    </row>
    <row r="3795" spans="1:52" ht="15" customHeight="1">
      <c r="A3795" s="29" t="s">
        <v>5392</v>
      </c>
      <c r="B3795" s="34">
        <v>36552</v>
      </c>
      <c r="C3795" s="28">
        <v>1000</v>
      </c>
      <c r="D3795" s="28">
        <v>54</v>
      </c>
      <c r="E3795" s="28">
        <v>50</v>
      </c>
      <c r="F3795" s="29" t="s">
        <v>440</v>
      </c>
      <c r="G3795" s="29" t="s">
        <v>801</v>
      </c>
      <c r="H3795" s="28">
        <v>773</v>
      </c>
      <c r="I3795" s="29" t="s">
        <v>5249</v>
      </c>
      <c r="J3795" s="33" t="s">
        <v>5391</v>
      </c>
      <c r="K3795" s="29" t="s">
        <v>178</v>
      </c>
      <c r="L3795" s="29" t="s">
        <v>5390</v>
      </c>
      <c r="M3795" s="29" t="s">
        <v>176</v>
      </c>
      <c r="N3795" s="28">
        <v>482171</v>
      </c>
      <c r="O3795" s="28">
        <v>6285433</v>
      </c>
      <c r="P3795" s="29" t="s">
        <v>5389</v>
      </c>
      <c r="Q3795" s="32" t="s">
        <v>207</v>
      </c>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M3795" s="19"/>
      <c r="AN3795" s="19"/>
      <c r="AO3795" s="31">
        <v>2115990</v>
      </c>
      <c r="AP3795" s="31">
        <v>1988031</v>
      </c>
      <c r="AQ3795" s="31">
        <v>2135902</v>
      </c>
      <c r="AR3795" s="31">
        <v>1934996</v>
      </c>
      <c r="AS3795" s="31">
        <v>2242339</v>
      </c>
      <c r="AT3795" s="31">
        <v>2133146</v>
      </c>
      <c r="AU3795" s="31">
        <v>1878973</v>
      </c>
      <c r="AV3795" s="31">
        <v>2488337</v>
      </c>
      <c r="AW3795" s="31">
        <v>2206584</v>
      </c>
      <c r="AX3795" s="31">
        <v>198522</v>
      </c>
      <c r="AY3795" s="31">
        <v>127313</v>
      </c>
      <c r="AZ3795" s="31">
        <v>325835</v>
      </c>
    </row>
    <row r="3796" spans="1:52" ht="15" customHeight="1">
      <c r="A3796" s="29" t="s">
        <v>5388</v>
      </c>
      <c r="B3796" s="34">
        <v>36598</v>
      </c>
      <c r="C3796" s="28">
        <v>1000</v>
      </c>
      <c r="D3796" s="28">
        <v>54.2</v>
      </c>
      <c r="E3796" s="28">
        <v>50</v>
      </c>
      <c r="F3796" s="29" t="s">
        <v>440</v>
      </c>
      <c r="G3796" s="29" t="s">
        <v>801</v>
      </c>
      <c r="H3796" s="28">
        <v>773</v>
      </c>
      <c r="I3796" s="29" t="s">
        <v>5249</v>
      </c>
      <c r="J3796" s="33" t="s">
        <v>5387</v>
      </c>
      <c r="K3796" s="29" t="s">
        <v>178</v>
      </c>
      <c r="L3796" s="29" t="s">
        <v>5380</v>
      </c>
      <c r="M3796" s="29" t="s">
        <v>554</v>
      </c>
      <c r="N3796" s="28">
        <v>489979</v>
      </c>
      <c r="O3796" s="28">
        <v>6305673</v>
      </c>
      <c r="P3796" s="29" t="s">
        <v>5386</v>
      </c>
      <c r="Q3796" s="32" t="s">
        <v>207</v>
      </c>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M3796" s="19"/>
      <c r="AN3796" s="19"/>
      <c r="AO3796" s="31">
        <v>1929614</v>
      </c>
      <c r="AP3796" s="31">
        <v>2423089</v>
      </c>
      <c r="AQ3796" s="31">
        <v>2526154</v>
      </c>
      <c r="AR3796" s="31">
        <v>2235320</v>
      </c>
      <c r="AS3796" s="31">
        <v>2614356</v>
      </c>
      <c r="AT3796" s="31">
        <v>2525855</v>
      </c>
      <c r="AU3796" s="31">
        <v>2272061</v>
      </c>
      <c r="AV3796" s="31">
        <v>2836599</v>
      </c>
      <c r="AW3796" s="31">
        <v>2511548</v>
      </c>
      <c r="AX3796" s="31">
        <v>257075</v>
      </c>
      <c r="AY3796" s="31">
        <v>152789</v>
      </c>
      <c r="AZ3796" s="31">
        <v>409864</v>
      </c>
    </row>
    <row r="3797" spans="1:52" ht="15" customHeight="1">
      <c r="A3797" s="29" t="s">
        <v>5385</v>
      </c>
      <c r="B3797" s="34">
        <v>36598</v>
      </c>
      <c r="C3797" s="28">
        <v>1000</v>
      </c>
      <c r="D3797" s="28">
        <v>54.2</v>
      </c>
      <c r="E3797" s="28">
        <v>50</v>
      </c>
      <c r="F3797" s="29" t="s">
        <v>440</v>
      </c>
      <c r="G3797" s="29" t="s">
        <v>801</v>
      </c>
      <c r="H3797" s="28">
        <v>773</v>
      </c>
      <c r="I3797" s="29" t="s">
        <v>5249</v>
      </c>
      <c r="J3797" s="33" t="s">
        <v>5384</v>
      </c>
      <c r="K3797" s="29" t="s">
        <v>178</v>
      </c>
      <c r="L3797" s="29" t="s">
        <v>5380</v>
      </c>
      <c r="M3797" s="29" t="s">
        <v>590</v>
      </c>
      <c r="N3797" s="28">
        <v>490079</v>
      </c>
      <c r="O3797" s="28">
        <v>6305823</v>
      </c>
      <c r="P3797" s="29" t="s">
        <v>5383</v>
      </c>
      <c r="Q3797" s="32" t="s">
        <v>207</v>
      </c>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M3797" s="19"/>
      <c r="AN3797" s="19"/>
      <c r="AO3797" s="31">
        <v>1911526</v>
      </c>
      <c r="AP3797" s="31">
        <v>2412639</v>
      </c>
      <c r="AQ3797" s="31">
        <v>2504339</v>
      </c>
      <c r="AR3797" s="31">
        <v>2245018</v>
      </c>
      <c r="AS3797" s="31">
        <v>2602868</v>
      </c>
      <c r="AT3797" s="31">
        <v>2490096</v>
      </c>
      <c r="AU3797" s="31">
        <v>2201438</v>
      </c>
      <c r="AV3797" s="31">
        <v>2738633</v>
      </c>
      <c r="AW3797" s="31">
        <v>2437782</v>
      </c>
      <c r="AX3797" s="31">
        <v>243501</v>
      </c>
      <c r="AY3797" s="31">
        <v>142623</v>
      </c>
      <c r="AZ3797" s="31">
        <v>386124</v>
      </c>
    </row>
    <row r="3798" spans="1:52" ht="15" customHeight="1">
      <c r="A3798" s="29" t="s">
        <v>5382</v>
      </c>
      <c r="B3798" s="34">
        <v>36598</v>
      </c>
      <c r="C3798" s="28">
        <v>1000</v>
      </c>
      <c r="D3798" s="28">
        <v>54.2</v>
      </c>
      <c r="E3798" s="28">
        <v>50</v>
      </c>
      <c r="F3798" s="29" t="s">
        <v>440</v>
      </c>
      <c r="G3798" s="29" t="s">
        <v>801</v>
      </c>
      <c r="H3798" s="28">
        <v>773</v>
      </c>
      <c r="I3798" s="29" t="s">
        <v>5249</v>
      </c>
      <c r="J3798" s="33" t="s">
        <v>5381</v>
      </c>
      <c r="K3798" s="29" t="s">
        <v>178</v>
      </c>
      <c r="L3798" s="29" t="s">
        <v>5380</v>
      </c>
      <c r="M3798" s="29" t="s">
        <v>4658</v>
      </c>
      <c r="N3798" s="28">
        <v>490179</v>
      </c>
      <c r="O3798" s="28">
        <v>6305973</v>
      </c>
      <c r="P3798" s="29" t="s">
        <v>5379</v>
      </c>
      <c r="Q3798" s="32" t="s">
        <v>207</v>
      </c>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M3798" s="19"/>
      <c r="AN3798" s="19"/>
      <c r="AO3798" s="31">
        <v>1953689</v>
      </c>
      <c r="AP3798" s="31">
        <v>2502529</v>
      </c>
      <c r="AQ3798" s="31">
        <v>2575497</v>
      </c>
      <c r="AR3798" s="31">
        <v>2304243</v>
      </c>
      <c r="AS3798" s="31">
        <v>2691179</v>
      </c>
      <c r="AT3798" s="31">
        <v>2598153</v>
      </c>
      <c r="AU3798" s="31">
        <v>2318368</v>
      </c>
      <c r="AV3798" s="31">
        <v>2895345</v>
      </c>
      <c r="AW3798" s="31">
        <v>2551469</v>
      </c>
      <c r="AX3798" s="31">
        <v>243682</v>
      </c>
      <c r="AY3798" s="31">
        <v>154605</v>
      </c>
      <c r="AZ3798" s="31">
        <v>398287</v>
      </c>
    </row>
    <row r="3799" spans="1:52" ht="15" customHeight="1">
      <c r="A3799" s="29" t="s">
        <v>5378</v>
      </c>
      <c r="B3799" s="34">
        <v>36641</v>
      </c>
      <c r="C3799" s="28">
        <v>1000</v>
      </c>
      <c r="D3799" s="28">
        <v>54</v>
      </c>
      <c r="E3799" s="28">
        <v>50</v>
      </c>
      <c r="F3799" s="29" t="s">
        <v>440</v>
      </c>
      <c r="G3799" s="29" t="s">
        <v>801</v>
      </c>
      <c r="H3799" s="28">
        <v>773</v>
      </c>
      <c r="I3799" s="29" t="s">
        <v>5249</v>
      </c>
      <c r="J3799" s="33" t="s">
        <v>5377</v>
      </c>
      <c r="K3799" s="29" t="s">
        <v>178</v>
      </c>
      <c r="L3799" s="29" t="s">
        <v>5373</v>
      </c>
      <c r="M3799" s="29" t="s">
        <v>4499</v>
      </c>
      <c r="N3799" s="28">
        <v>483467</v>
      </c>
      <c r="O3799" s="28">
        <v>6284488</v>
      </c>
      <c r="P3799" s="29" t="s">
        <v>5376</v>
      </c>
      <c r="Q3799" s="32" t="s">
        <v>207</v>
      </c>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M3799" s="19"/>
      <c r="AN3799" s="19"/>
      <c r="AO3799" s="31">
        <v>1483045</v>
      </c>
      <c r="AP3799" s="31">
        <v>2079127</v>
      </c>
      <c r="AQ3799" s="31">
        <v>2276846</v>
      </c>
      <c r="AR3799" s="31">
        <v>2012246</v>
      </c>
      <c r="AS3799" s="31">
        <v>2316740</v>
      </c>
      <c r="AT3799" s="31">
        <v>2268647</v>
      </c>
      <c r="AU3799" s="31">
        <v>2088873</v>
      </c>
      <c r="AV3799" s="31">
        <v>2572871</v>
      </c>
      <c r="AW3799" s="31">
        <v>2353853</v>
      </c>
      <c r="AX3799" s="31">
        <v>203397</v>
      </c>
      <c r="AY3799" s="31">
        <v>134311</v>
      </c>
      <c r="AZ3799" s="31">
        <v>337708</v>
      </c>
    </row>
    <row r="3800" spans="1:52" ht="15" customHeight="1">
      <c r="A3800" s="29" t="s">
        <v>5375</v>
      </c>
      <c r="B3800" s="34">
        <v>36641</v>
      </c>
      <c r="C3800" s="28">
        <v>1000</v>
      </c>
      <c r="D3800" s="28">
        <v>54</v>
      </c>
      <c r="E3800" s="28">
        <v>50</v>
      </c>
      <c r="F3800" s="29" t="s">
        <v>440</v>
      </c>
      <c r="G3800" s="29" t="s">
        <v>801</v>
      </c>
      <c r="H3800" s="28">
        <v>773</v>
      </c>
      <c r="I3800" s="29" t="s">
        <v>5249</v>
      </c>
      <c r="J3800" s="33" t="s">
        <v>5374</v>
      </c>
      <c r="K3800" s="29" t="s">
        <v>178</v>
      </c>
      <c r="L3800" s="29" t="s">
        <v>5373</v>
      </c>
      <c r="M3800" s="29" t="s">
        <v>5372</v>
      </c>
      <c r="N3800" s="28">
        <v>483437</v>
      </c>
      <c r="O3800" s="28">
        <v>6284696</v>
      </c>
      <c r="P3800" s="29" t="s">
        <v>5371</v>
      </c>
      <c r="Q3800" s="32" t="s">
        <v>207</v>
      </c>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M3800" s="19"/>
      <c r="AN3800" s="19"/>
      <c r="AO3800" s="31">
        <v>1469546</v>
      </c>
      <c r="AP3800" s="31">
        <v>2125972</v>
      </c>
      <c r="AQ3800" s="31">
        <v>2292030</v>
      </c>
      <c r="AR3800" s="31">
        <v>2036782</v>
      </c>
      <c r="AS3800" s="31">
        <v>2328837</v>
      </c>
      <c r="AT3800" s="31">
        <v>2285859</v>
      </c>
      <c r="AU3800" s="31">
        <v>2069071</v>
      </c>
      <c r="AV3800" s="31">
        <v>2656669</v>
      </c>
      <c r="AW3800" s="31">
        <v>2364599</v>
      </c>
      <c r="AX3800" s="31">
        <v>213070</v>
      </c>
      <c r="AY3800" s="31">
        <v>131146</v>
      </c>
      <c r="AZ3800" s="31">
        <v>344216</v>
      </c>
    </row>
    <row r="3801" spans="1:52" ht="15" customHeight="1">
      <c r="A3801" s="29" t="s">
        <v>5370</v>
      </c>
      <c r="B3801" s="34">
        <v>36641</v>
      </c>
      <c r="C3801" s="28">
        <v>750</v>
      </c>
      <c r="D3801" s="28">
        <v>48</v>
      </c>
      <c r="E3801" s="28">
        <v>45</v>
      </c>
      <c r="F3801" s="29" t="s">
        <v>172</v>
      </c>
      <c r="G3801" s="29" t="s">
        <v>648</v>
      </c>
      <c r="H3801" s="28">
        <v>773</v>
      </c>
      <c r="I3801" s="29" t="s">
        <v>5249</v>
      </c>
      <c r="J3801" s="33" t="s">
        <v>5369</v>
      </c>
      <c r="K3801" s="29" t="s">
        <v>178</v>
      </c>
      <c r="L3801" s="29" t="s">
        <v>5368</v>
      </c>
      <c r="M3801" s="29" t="s">
        <v>1088</v>
      </c>
      <c r="N3801" s="28">
        <v>486020</v>
      </c>
      <c r="O3801" s="28">
        <v>6301708</v>
      </c>
      <c r="P3801" s="29" t="s">
        <v>5367</v>
      </c>
      <c r="Q3801" s="32" t="s">
        <v>207</v>
      </c>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M3801" s="19"/>
      <c r="AN3801" s="19"/>
      <c r="AO3801" s="31">
        <v>1206257</v>
      </c>
      <c r="AP3801" s="31">
        <v>1815796</v>
      </c>
      <c r="AQ3801" s="31">
        <v>1902568</v>
      </c>
      <c r="AR3801" s="31">
        <v>1577661</v>
      </c>
      <c r="AS3801" s="31">
        <v>1892586</v>
      </c>
      <c r="AT3801" s="31">
        <v>1846276</v>
      </c>
      <c r="AU3801" s="31">
        <v>1671272</v>
      </c>
      <c r="AV3801" s="31">
        <v>2072537</v>
      </c>
      <c r="AW3801" s="31">
        <v>1828826</v>
      </c>
      <c r="AX3801" s="31">
        <v>178200</v>
      </c>
      <c r="AY3801" s="31">
        <v>110720</v>
      </c>
      <c r="AZ3801" s="31">
        <v>288920</v>
      </c>
    </row>
    <row r="3802" spans="1:52" ht="15" customHeight="1">
      <c r="A3802" s="29" t="s">
        <v>5366</v>
      </c>
      <c r="B3802" s="34">
        <v>36686</v>
      </c>
      <c r="C3802" s="28">
        <v>660</v>
      </c>
      <c r="D3802" s="28">
        <v>47</v>
      </c>
      <c r="E3802" s="28">
        <v>45</v>
      </c>
      <c r="F3802" s="29" t="s">
        <v>242</v>
      </c>
      <c r="G3802" s="29" t="s">
        <v>3687</v>
      </c>
      <c r="H3802" s="28">
        <v>773</v>
      </c>
      <c r="I3802" s="29" t="s">
        <v>5249</v>
      </c>
      <c r="J3802" s="33" t="s">
        <v>5365</v>
      </c>
      <c r="K3802" s="29" t="s">
        <v>178</v>
      </c>
      <c r="L3802" s="29" t="s">
        <v>5361</v>
      </c>
      <c r="M3802" s="29" t="s">
        <v>2774</v>
      </c>
      <c r="N3802" s="28">
        <v>480044</v>
      </c>
      <c r="O3802" s="28">
        <v>6298875</v>
      </c>
      <c r="P3802" s="29" t="s">
        <v>5364</v>
      </c>
      <c r="Q3802" s="32" t="s">
        <v>207</v>
      </c>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M3802" s="19"/>
      <c r="AN3802" s="19"/>
      <c r="AO3802" s="31">
        <v>896681</v>
      </c>
      <c r="AP3802" s="31">
        <v>1569037</v>
      </c>
      <c r="AQ3802" s="31">
        <v>1641265</v>
      </c>
      <c r="AR3802" s="31">
        <v>1470173</v>
      </c>
      <c r="AS3802" s="31">
        <v>1691748</v>
      </c>
      <c r="AT3802" s="31">
        <v>1615179</v>
      </c>
      <c r="AU3802" s="31">
        <v>1508653</v>
      </c>
      <c r="AV3802" s="31">
        <v>1887523</v>
      </c>
      <c r="AW3802" s="31">
        <v>1649811</v>
      </c>
      <c r="AX3802" s="31">
        <v>160573</v>
      </c>
      <c r="AY3802" s="31">
        <v>92650</v>
      </c>
      <c r="AZ3802" s="31">
        <v>253223</v>
      </c>
    </row>
    <row r="3803" spans="1:52" ht="15" customHeight="1">
      <c r="A3803" s="29" t="s">
        <v>5363</v>
      </c>
      <c r="B3803" s="34">
        <v>36686</v>
      </c>
      <c r="C3803" s="28">
        <v>660</v>
      </c>
      <c r="D3803" s="28">
        <v>47</v>
      </c>
      <c r="E3803" s="28">
        <v>45</v>
      </c>
      <c r="F3803" s="29" t="s">
        <v>242</v>
      </c>
      <c r="G3803" s="29" t="s">
        <v>3687</v>
      </c>
      <c r="H3803" s="28">
        <v>773</v>
      </c>
      <c r="I3803" s="29" t="s">
        <v>5249</v>
      </c>
      <c r="J3803" s="33" t="s">
        <v>5362</v>
      </c>
      <c r="K3803" s="29" t="s">
        <v>178</v>
      </c>
      <c r="L3803" s="29" t="s">
        <v>5361</v>
      </c>
      <c r="M3803" s="29" t="s">
        <v>1247</v>
      </c>
      <c r="N3803" s="28">
        <v>480017</v>
      </c>
      <c r="O3803" s="28">
        <v>6298703</v>
      </c>
      <c r="P3803" s="29" t="s">
        <v>5360</v>
      </c>
      <c r="Q3803" s="32" t="s">
        <v>207</v>
      </c>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M3803" s="19"/>
      <c r="AN3803" s="19"/>
      <c r="AO3803" s="31">
        <v>903037</v>
      </c>
      <c r="AP3803" s="31">
        <v>1553080</v>
      </c>
      <c r="AQ3803" s="31">
        <v>1542617</v>
      </c>
      <c r="AR3803" s="31">
        <v>1422944</v>
      </c>
      <c r="AS3803" s="31">
        <v>1681059</v>
      </c>
      <c r="AT3803" s="31">
        <v>1505837</v>
      </c>
      <c r="AU3803" s="31">
        <v>1374655</v>
      </c>
      <c r="AV3803" s="31">
        <v>1833837</v>
      </c>
      <c r="AW3803" s="31">
        <v>1640796</v>
      </c>
      <c r="AX3803" s="31">
        <v>155058</v>
      </c>
      <c r="AY3803" s="31">
        <v>88150</v>
      </c>
      <c r="AZ3803" s="31">
        <v>243208</v>
      </c>
    </row>
    <row r="3804" spans="1:52" ht="15" customHeight="1">
      <c r="A3804" s="29" t="s">
        <v>5359</v>
      </c>
      <c r="B3804" s="34">
        <v>36690</v>
      </c>
      <c r="C3804" s="28">
        <v>11</v>
      </c>
      <c r="D3804" s="28">
        <v>13</v>
      </c>
      <c r="E3804" s="28">
        <v>15</v>
      </c>
      <c r="F3804" s="29" t="s">
        <v>3445</v>
      </c>
      <c r="G3804" s="29" t="s">
        <v>2988</v>
      </c>
      <c r="H3804" s="28">
        <v>773</v>
      </c>
      <c r="I3804" s="29" t="s">
        <v>5249</v>
      </c>
      <c r="J3804" s="33" t="s">
        <v>5358</v>
      </c>
      <c r="K3804" s="29" t="s">
        <v>178</v>
      </c>
      <c r="L3804" s="29" t="s">
        <v>5357</v>
      </c>
      <c r="M3804" s="29" t="s">
        <v>5356</v>
      </c>
      <c r="N3804" s="28">
        <v>479317</v>
      </c>
      <c r="O3804" s="28">
        <v>6300709</v>
      </c>
      <c r="P3804" s="29" t="s">
        <v>5355</v>
      </c>
      <c r="Q3804" s="32" t="s">
        <v>368</v>
      </c>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M3804" s="19"/>
      <c r="AN3804" s="19"/>
      <c r="AO3804" s="31">
        <v>7384</v>
      </c>
      <c r="AP3804" s="31">
        <v>9186</v>
      </c>
      <c r="AQ3804" s="31">
        <v>7940</v>
      </c>
      <c r="AR3804" s="31">
        <v>8220</v>
      </c>
      <c r="AS3804" s="31">
        <v>9115</v>
      </c>
      <c r="AT3804" s="31">
        <v>8673</v>
      </c>
      <c r="AU3804" s="31">
        <v>8420</v>
      </c>
      <c r="AV3804" s="31">
        <v>9773</v>
      </c>
      <c r="AW3804" s="31">
        <v>7673</v>
      </c>
      <c r="AX3804" s="31">
        <v>555</v>
      </c>
      <c r="AY3804" s="31">
        <v>475</v>
      </c>
      <c r="AZ3804" s="31">
        <v>1030</v>
      </c>
    </row>
    <row r="3805" spans="1:52" ht="15" customHeight="1">
      <c r="A3805" s="29" t="s">
        <v>5354</v>
      </c>
      <c r="B3805" s="34">
        <v>36752</v>
      </c>
      <c r="C3805" s="28">
        <v>750</v>
      </c>
      <c r="D3805" s="28">
        <v>48</v>
      </c>
      <c r="E3805" s="28">
        <v>50</v>
      </c>
      <c r="F3805" s="29" t="s">
        <v>172</v>
      </c>
      <c r="G3805" s="29" t="s">
        <v>171</v>
      </c>
      <c r="H3805" s="28">
        <v>773</v>
      </c>
      <c r="I3805" s="29" t="s">
        <v>5249</v>
      </c>
      <c r="J3805" s="33" t="s">
        <v>5353</v>
      </c>
      <c r="K3805" s="29" t="s">
        <v>178</v>
      </c>
      <c r="L3805" s="29" t="s">
        <v>5352</v>
      </c>
      <c r="M3805" s="29" t="s">
        <v>1088</v>
      </c>
      <c r="N3805" s="28">
        <v>486016</v>
      </c>
      <c r="O3805" s="28">
        <v>6301908</v>
      </c>
      <c r="P3805" s="29" t="s">
        <v>5351</v>
      </c>
      <c r="Q3805" s="32" t="s">
        <v>207</v>
      </c>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M3805" s="19"/>
      <c r="AN3805" s="19"/>
      <c r="AO3805" s="31">
        <v>703480</v>
      </c>
      <c r="AP3805" s="31">
        <v>1789467</v>
      </c>
      <c r="AQ3805" s="31">
        <v>1870789</v>
      </c>
      <c r="AR3805" s="31">
        <v>1624867</v>
      </c>
      <c r="AS3805" s="31">
        <v>1848816</v>
      </c>
      <c r="AT3805" s="31">
        <v>1801021</v>
      </c>
      <c r="AU3805" s="31">
        <v>1576260</v>
      </c>
      <c r="AV3805" s="31">
        <v>2016359</v>
      </c>
      <c r="AW3805" s="31">
        <v>1751390</v>
      </c>
      <c r="AX3805" s="31">
        <v>169375</v>
      </c>
      <c r="AY3805" s="31">
        <v>105742</v>
      </c>
      <c r="AZ3805" s="31">
        <v>275117</v>
      </c>
    </row>
    <row r="3806" spans="1:52" ht="15" customHeight="1">
      <c r="A3806" s="29" t="s">
        <v>5350</v>
      </c>
      <c r="B3806" s="34">
        <v>36875</v>
      </c>
      <c r="C3806" s="28">
        <v>850</v>
      </c>
      <c r="D3806" s="28">
        <v>52</v>
      </c>
      <c r="E3806" s="28">
        <v>44</v>
      </c>
      <c r="F3806" s="29" t="s">
        <v>242</v>
      </c>
      <c r="G3806" s="29" t="s">
        <v>3282</v>
      </c>
      <c r="H3806" s="28">
        <v>773</v>
      </c>
      <c r="I3806" s="29" t="s">
        <v>5249</v>
      </c>
      <c r="J3806" s="33" t="s">
        <v>5349</v>
      </c>
      <c r="K3806" s="29" t="s">
        <v>178</v>
      </c>
      <c r="L3806" s="29" t="s">
        <v>5345</v>
      </c>
      <c r="M3806" s="29" t="s">
        <v>355</v>
      </c>
      <c r="N3806" s="28">
        <v>485071</v>
      </c>
      <c r="O3806" s="28">
        <v>6298173</v>
      </c>
      <c r="P3806" s="29" t="s">
        <v>5348</v>
      </c>
      <c r="Q3806" s="32" t="s">
        <v>207</v>
      </c>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M3806" s="19"/>
      <c r="AN3806" s="19"/>
      <c r="AO3806" s="31">
        <v>27504</v>
      </c>
      <c r="AP3806" s="31">
        <v>1854320</v>
      </c>
      <c r="AQ3806" s="31">
        <v>1790978</v>
      </c>
      <c r="AR3806" s="31">
        <v>1671513</v>
      </c>
      <c r="AS3806" s="31">
        <v>1919893</v>
      </c>
      <c r="AT3806" s="31">
        <v>1894044</v>
      </c>
      <c r="AU3806" s="31">
        <v>1701967</v>
      </c>
      <c r="AV3806" s="31">
        <v>1994900</v>
      </c>
      <c r="AW3806" s="31">
        <v>1773373</v>
      </c>
      <c r="AX3806" s="31">
        <v>160993</v>
      </c>
      <c r="AY3806" s="31">
        <v>112309</v>
      </c>
      <c r="AZ3806" s="31">
        <v>273302</v>
      </c>
    </row>
    <row r="3807" spans="1:52" ht="15" customHeight="1">
      <c r="A3807" s="29" t="s">
        <v>5347</v>
      </c>
      <c r="B3807" s="34">
        <v>37043</v>
      </c>
      <c r="C3807" s="28">
        <v>850</v>
      </c>
      <c r="D3807" s="28">
        <v>52</v>
      </c>
      <c r="E3807" s="28">
        <v>44</v>
      </c>
      <c r="F3807" s="29" t="s">
        <v>242</v>
      </c>
      <c r="G3807" s="29" t="s">
        <v>3282</v>
      </c>
      <c r="H3807" s="28">
        <v>773</v>
      </c>
      <c r="I3807" s="29" t="s">
        <v>5249</v>
      </c>
      <c r="J3807" s="33" t="s">
        <v>5346</v>
      </c>
      <c r="K3807" s="29" t="s">
        <v>178</v>
      </c>
      <c r="L3807" s="29" t="s">
        <v>5345</v>
      </c>
      <c r="M3807" s="29" t="s">
        <v>2389</v>
      </c>
      <c r="N3807" s="28">
        <v>481940</v>
      </c>
      <c r="O3807" s="28">
        <v>6298033</v>
      </c>
      <c r="P3807" s="29" t="s">
        <v>5344</v>
      </c>
      <c r="Q3807" s="32" t="s">
        <v>207</v>
      </c>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M3807" s="19"/>
      <c r="AN3807" s="19"/>
      <c r="AO3807" s="19"/>
      <c r="AP3807" s="31">
        <v>1027389</v>
      </c>
      <c r="AQ3807" s="31">
        <v>1930032</v>
      </c>
      <c r="AR3807" s="31">
        <v>1683614</v>
      </c>
      <c r="AS3807" s="31">
        <v>1954818</v>
      </c>
      <c r="AT3807" s="31">
        <v>1908672</v>
      </c>
      <c r="AU3807" s="31">
        <v>1745507</v>
      </c>
      <c r="AV3807" s="31">
        <v>2330304</v>
      </c>
      <c r="AW3807" s="31">
        <v>2187142</v>
      </c>
      <c r="AX3807" s="31">
        <v>211317</v>
      </c>
      <c r="AY3807" s="31">
        <v>121369</v>
      </c>
      <c r="AZ3807" s="31">
        <v>332686</v>
      </c>
    </row>
    <row r="3808" spans="1:52" ht="15" customHeight="1">
      <c r="A3808" s="29" t="s">
        <v>5343</v>
      </c>
      <c r="B3808" s="34">
        <v>36531</v>
      </c>
      <c r="C3808" s="28">
        <v>750</v>
      </c>
      <c r="D3808" s="28">
        <v>48</v>
      </c>
      <c r="E3808" s="28">
        <v>45</v>
      </c>
      <c r="F3808" s="29" t="s">
        <v>172</v>
      </c>
      <c r="G3808" s="29" t="s">
        <v>171</v>
      </c>
      <c r="H3808" s="28">
        <v>773</v>
      </c>
      <c r="I3808" s="29" t="s">
        <v>5249</v>
      </c>
      <c r="J3808" s="33" t="s">
        <v>5342</v>
      </c>
      <c r="K3808" s="29" t="s">
        <v>178</v>
      </c>
      <c r="L3808" s="29" t="s">
        <v>5326</v>
      </c>
      <c r="M3808" s="29" t="s">
        <v>216</v>
      </c>
      <c r="N3808" s="28">
        <v>488150</v>
      </c>
      <c r="O3808" s="28">
        <v>6300226</v>
      </c>
      <c r="P3808" s="29" t="s">
        <v>5341</v>
      </c>
      <c r="Q3808" s="32" t="s">
        <v>207</v>
      </c>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M3808" s="19"/>
      <c r="AN3808" s="19"/>
      <c r="AO3808" s="31">
        <v>0</v>
      </c>
      <c r="AP3808" s="31">
        <v>1711717</v>
      </c>
      <c r="AQ3808" s="31">
        <v>1883209</v>
      </c>
      <c r="AR3808" s="31">
        <v>1650547</v>
      </c>
      <c r="AS3808" s="31">
        <v>1850121</v>
      </c>
      <c r="AT3808" s="31">
        <v>1607058</v>
      </c>
      <c r="AU3808" s="31">
        <v>711963</v>
      </c>
      <c r="AV3808" s="31">
        <v>1996630</v>
      </c>
      <c r="AW3808" s="31">
        <v>1705793</v>
      </c>
      <c r="AX3808" s="31">
        <v>173121</v>
      </c>
      <c r="AY3808" s="31">
        <v>112103</v>
      </c>
      <c r="AZ3808" s="31">
        <v>285224</v>
      </c>
    </row>
    <row r="3809" spans="1:52" ht="15" customHeight="1">
      <c r="A3809" s="29" t="s">
        <v>5340</v>
      </c>
      <c r="B3809" s="34">
        <v>36536</v>
      </c>
      <c r="C3809" s="28">
        <v>750</v>
      </c>
      <c r="D3809" s="28">
        <v>48</v>
      </c>
      <c r="E3809" s="28">
        <v>48</v>
      </c>
      <c r="F3809" s="29" t="s">
        <v>172</v>
      </c>
      <c r="G3809" s="29" t="s">
        <v>171</v>
      </c>
      <c r="H3809" s="28">
        <v>773</v>
      </c>
      <c r="I3809" s="29" t="s">
        <v>5249</v>
      </c>
      <c r="J3809" s="33" t="s">
        <v>5339</v>
      </c>
      <c r="K3809" s="29" t="s">
        <v>178</v>
      </c>
      <c r="L3809" s="29" t="s">
        <v>4841</v>
      </c>
      <c r="M3809" s="29" t="s">
        <v>176</v>
      </c>
      <c r="N3809" s="28">
        <v>476645</v>
      </c>
      <c r="O3809" s="28">
        <v>6290111</v>
      </c>
      <c r="P3809" s="29" t="s">
        <v>5338</v>
      </c>
      <c r="Q3809" s="32" t="s">
        <v>207</v>
      </c>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M3809" s="19"/>
      <c r="AN3809" s="19"/>
      <c r="AO3809" s="31">
        <v>0</v>
      </c>
      <c r="AP3809" s="31">
        <v>1549969</v>
      </c>
      <c r="AQ3809" s="31">
        <v>1852093</v>
      </c>
      <c r="AR3809" s="31">
        <v>1692753</v>
      </c>
      <c r="AS3809" s="31">
        <v>1974860</v>
      </c>
      <c r="AT3809" s="31">
        <v>1868466</v>
      </c>
      <c r="AU3809" s="31">
        <v>1582175</v>
      </c>
      <c r="AV3809" s="31">
        <v>1940646</v>
      </c>
      <c r="AW3809" s="31">
        <v>1769059</v>
      </c>
      <c r="AX3809" s="31">
        <v>177758</v>
      </c>
      <c r="AY3809" s="31">
        <v>99945</v>
      </c>
      <c r="AZ3809" s="31">
        <v>277703</v>
      </c>
    </row>
    <row r="3810" spans="1:52" ht="15" customHeight="1">
      <c r="A3810" s="29" t="s">
        <v>5337</v>
      </c>
      <c r="B3810" s="34">
        <v>36536</v>
      </c>
      <c r="C3810" s="28">
        <v>750</v>
      </c>
      <c r="D3810" s="28">
        <v>48</v>
      </c>
      <c r="E3810" s="28">
        <v>48</v>
      </c>
      <c r="F3810" s="29" t="s">
        <v>172</v>
      </c>
      <c r="G3810" s="29" t="s">
        <v>171</v>
      </c>
      <c r="H3810" s="28">
        <v>773</v>
      </c>
      <c r="I3810" s="29" t="s">
        <v>5249</v>
      </c>
      <c r="J3810" s="33" t="s">
        <v>5336</v>
      </c>
      <c r="K3810" s="29" t="s">
        <v>178</v>
      </c>
      <c r="L3810" s="29" t="s">
        <v>4841</v>
      </c>
      <c r="M3810" s="29" t="s">
        <v>176</v>
      </c>
      <c r="N3810" s="28">
        <v>476638</v>
      </c>
      <c r="O3810" s="28">
        <v>6290311</v>
      </c>
      <c r="P3810" s="29" t="s">
        <v>5335</v>
      </c>
      <c r="Q3810" s="32" t="s">
        <v>207</v>
      </c>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M3810" s="19"/>
      <c r="AN3810" s="19"/>
      <c r="AO3810" s="31">
        <v>0</v>
      </c>
      <c r="AP3810" s="31">
        <v>1540286</v>
      </c>
      <c r="AQ3810" s="31">
        <v>1860195</v>
      </c>
      <c r="AR3810" s="31">
        <v>1732899</v>
      </c>
      <c r="AS3810" s="31">
        <v>1952240</v>
      </c>
      <c r="AT3810" s="31">
        <v>1899103</v>
      </c>
      <c r="AU3810" s="31">
        <v>1733658</v>
      </c>
      <c r="AV3810" s="31">
        <v>2140884</v>
      </c>
      <c r="AW3810" s="31">
        <v>1923487</v>
      </c>
      <c r="AX3810" s="31">
        <v>183626</v>
      </c>
      <c r="AY3810" s="31">
        <v>105356</v>
      </c>
      <c r="AZ3810" s="31">
        <v>288982</v>
      </c>
    </row>
    <row r="3811" spans="1:52" ht="15" customHeight="1">
      <c r="A3811" s="29" t="s">
        <v>5334</v>
      </c>
      <c r="B3811" s="34">
        <v>36458</v>
      </c>
      <c r="C3811" s="28">
        <v>750</v>
      </c>
      <c r="D3811" s="28">
        <v>48</v>
      </c>
      <c r="E3811" s="28">
        <v>50</v>
      </c>
      <c r="F3811" s="29" t="s">
        <v>172</v>
      </c>
      <c r="G3811" s="29" t="s">
        <v>171</v>
      </c>
      <c r="H3811" s="28">
        <v>773</v>
      </c>
      <c r="I3811" s="29" t="s">
        <v>5249</v>
      </c>
      <c r="J3811" s="33" t="s">
        <v>5333</v>
      </c>
      <c r="K3811" s="29" t="s">
        <v>178</v>
      </c>
      <c r="L3811" s="29" t="s">
        <v>4841</v>
      </c>
      <c r="M3811" s="29" t="s">
        <v>251</v>
      </c>
      <c r="N3811" s="28">
        <v>476630</v>
      </c>
      <c r="O3811" s="28">
        <v>6290510</v>
      </c>
      <c r="P3811" s="29" t="s">
        <v>5332</v>
      </c>
      <c r="Q3811" s="32" t="s">
        <v>207</v>
      </c>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M3811" s="19"/>
      <c r="AN3811" s="31">
        <v>0</v>
      </c>
      <c r="AO3811" s="31">
        <v>0</v>
      </c>
      <c r="AP3811" s="31">
        <v>1578344</v>
      </c>
      <c r="AQ3811" s="31">
        <v>1924285</v>
      </c>
      <c r="AR3811" s="31">
        <v>1725917</v>
      </c>
      <c r="AS3811" s="31">
        <v>1989098</v>
      </c>
      <c r="AT3811" s="31">
        <v>1753772</v>
      </c>
      <c r="AU3811" s="31">
        <v>1649618</v>
      </c>
      <c r="AV3811" s="31">
        <v>1993788</v>
      </c>
      <c r="AW3811" s="31">
        <v>1759528</v>
      </c>
      <c r="AX3811" s="31">
        <v>167268</v>
      </c>
      <c r="AY3811" s="31">
        <v>77556</v>
      </c>
      <c r="AZ3811" s="31">
        <v>244824</v>
      </c>
    </row>
    <row r="3812" spans="1:52" ht="15" customHeight="1">
      <c r="A3812" s="29" t="s">
        <v>5331</v>
      </c>
      <c r="B3812" s="34">
        <v>36459</v>
      </c>
      <c r="C3812" s="28">
        <v>750</v>
      </c>
      <c r="D3812" s="28">
        <v>48</v>
      </c>
      <c r="E3812" s="28">
        <v>45</v>
      </c>
      <c r="F3812" s="29" t="s">
        <v>172</v>
      </c>
      <c r="G3812" s="29" t="s">
        <v>171</v>
      </c>
      <c r="H3812" s="28">
        <v>773</v>
      </c>
      <c r="I3812" s="29" t="s">
        <v>5249</v>
      </c>
      <c r="J3812" s="33" t="s">
        <v>5330</v>
      </c>
      <c r="K3812" s="29" t="s">
        <v>178</v>
      </c>
      <c r="L3812" s="29" t="s">
        <v>5326</v>
      </c>
      <c r="M3812" s="29" t="s">
        <v>216</v>
      </c>
      <c r="N3812" s="28">
        <v>488331</v>
      </c>
      <c r="O3812" s="28">
        <v>6300140</v>
      </c>
      <c r="P3812" s="29" t="s">
        <v>5329</v>
      </c>
      <c r="Q3812" s="32" t="s">
        <v>207</v>
      </c>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M3812" s="19"/>
      <c r="AN3812" s="31">
        <v>0</v>
      </c>
      <c r="AO3812" s="31">
        <v>0</v>
      </c>
      <c r="AP3812" s="31">
        <v>1512490</v>
      </c>
      <c r="AQ3812" s="31">
        <v>1857416</v>
      </c>
      <c r="AR3812" s="31">
        <v>1631015</v>
      </c>
      <c r="AS3812" s="31">
        <v>1829884</v>
      </c>
      <c r="AT3812" s="31">
        <v>1735164</v>
      </c>
      <c r="AU3812" s="31">
        <v>1616199</v>
      </c>
      <c r="AV3812" s="31">
        <v>1967420</v>
      </c>
      <c r="AW3812" s="31">
        <v>1752731</v>
      </c>
      <c r="AX3812" s="31">
        <v>180657</v>
      </c>
      <c r="AY3812" s="31">
        <v>109951</v>
      </c>
      <c r="AZ3812" s="31">
        <v>290608</v>
      </c>
    </row>
    <row r="3813" spans="1:52" ht="15" customHeight="1">
      <c r="A3813" s="29" t="s">
        <v>5328</v>
      </c>
      <c r="B3813" s="34">
        <v>36459</v>
      </c>
      <c r="C3813" s="28">
        <v>750</v>
      </c>
      <c r="D3813" s="28">
        <v>48</v>
      </c>
      <c r="E3813" s="28">
        <v>45</v>
      </c>
      <c r="F3813" s="29" t="s">
        <v>172</v>
      </c>
      <c r="G3813" s="29" t="s">
        <v>171</v>
      </c>
      <c r="H3813" s="28">
        <v>773</v>
      </c>
      <c r="I3813" s="29" t="s">
        <v>5249</v>
      </c>
      <c r="J3813" s="33" t="s">
        <v>5327</v>
      </c>
      <c r="K3813" s="29" t="s">
        <v>178</v>
      </c>
      <c r="L3813" s="29" t="s">
        <v>5326</v>
      </c>
      <c r="M3813" s="29" t="s">
        <v>216</v>
      </c>
      <c r="N3813" s="28">
        <v>488511</v>
      </c>
      <c r="O3813" s="28">
        <v>6300053</v>
      </c>
      <c r="P3813" s="29" t="s">
        <v>5325</v>
      </c>
      <c r="Q3813" s="32" t="s">
        <v>207</v>
      </c>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M3813" s="19"/>
      <c r="AN3813" s="31">
        <v>0</v>
      </c>
      <c r="AO3813" s="31">
        <v>0</v>
      </c>
      <c r="AP3813" s="31">
        <v>1506044</v>
      </c>
      <c r="AQ3813" s="31">
        <v>1799274</v>
      </c>
      <c r="AR3813" s="31">
        <v>1413550</v>
      </c>
      <c r="AS3813" s="31">
        <v>1770695</v>
      </c>
      <c r="AT3813" s="31">
        <v>1745591</v>
      </c>
      <c r="AU3813" s="31">
        <v>1619649</v>
      </c>
      <c r="AV3813" s="31">
        <v>1868264</v>
      </c>
      <c r="AW3813" s="31">
        <v>1764396</v>
      </c>
      <c r="AX3813" s="31">
        <v>166655</v>
      </c>
      <c r="AY3813" s="31">
        <v>108929</v>
      </c>
      <c r="AZ3813" s="31">
        <v>275584</v>
      </c>
    </row>
    <row r="3814" spans="1:52" ht="15" customHeight="1">
      <c r="A3814" s="29" t="s">
        <v>5324</v>
      </c>
      <c r="B3814" s="34">
        <v>37421</v>
      </c>
      <c r="C3814" s="28">
        <v>850</v>
      </c>
      <c r="D3814" s="28">
        <v>52</v>
      </c>
      <c r="E3814" s="28">
        <v>49</v>
      </c>
      <c r="F3814" s="29" t="s">
        <v>220</v>
      </c>
      <c r="G3814" s="29" t="s">
        <v>3282</v>
      </c>
      <c r="H3814" s="28">
        <v>773</v>
      </c>
      <c r="I3814" s="29" t="s">
        <v>5249</v>
      </c>
      <c r="J3814" s="33" t="s">
        <v>5323</v>
      </c>
      <c r="K3814" s="29" t="s">
        <v>178</v>
      </c>
      <c r="L3814" s="29" t="s">
        <v>5322</v>
      </c>
      <c r="M3814" s="29" t="s">
        <v>5321</v>
      </c>
      <c r="N3814" s="28">
        <v>484901</v>
      </c>
      <c r="O3814" s="28">
        <v>6292424</v>
      </c>
      <c r="P3814" s="29" t="s">
        <v>5320</v>
      </c>
      <c r="Q3814" s="32" t="s">
        <v>174</v>
      </c>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M3814" s="19"/>
      <c r="AN3814" s="19"/>
      <c r="AO3814" s="19"/>
      <c r="AP3814" s="19"/>
      <c r="AQ3814" s="31">
        <v>828463</v>
      </c>
      <c r="AR3814" s="31">
        <v>1630965</v>
      </c>
      <c r="AS3814" s="31">
        <v>1888769</v>
      </c>
      <c r="AT3814" s="31">
        <v>1886548</v>
      </c>
      <c r="AU3814" s="31">
        <v>1704974</v>
      </c>
      <c r="AV3814" s="31">
        <v>2138167</v>
      </c>
      <c r="AW3814" s="31">
        <v>1894437</v>
      </c>
      <c r="AX3814" s="31">
        <v>176914</v>
      </c>
      <c r="AY3814" s="31">
        <v>109851</v>
      </c>
      <c r="AZ3814" s="31">
        <v>286765</v>
      </c>
    </row>
    <row r="3815" spans="1:52" ht="15" customHeight="1">
      <c r="A3815" s="29" t="s">
        <v>5319</v>
      </c>
      <c r="B3815" s="34">
        <v>37421</v>
      </c>
      <c r="C3815" s="28">
        <v>850</v>
      </c>
      <c r="D3815" s="28">
        <v>52</v>
      </c>
      <c r="E3815" s="28">
        <v>49</v>
      </c>
      <c r="F3815" s="29" t="s">
        <v>220</v>
      </c>
      <c r="G3815" s="29" t="s">
        <v>3282</v>
      </c>
      <c r="H3815" s="28">
        <v>773</v>
      </c>
      <c r="I3815" s="29" t="s">
        <v>5249</v>
      </c>
      <c r="J3815" s="33" t="s">
        <v>5318</v>
      </c>
      <c r="K3815" s="29" t="s">
        <v>178</v>
      </c>
      <c r="L3815" s="29" t="s">
        <v>5317</v>
      </c>
      <c r="M3815" s="29" t="s">
        <v>5316</v>
      </c>
      <c r="N3815" s="28">
        <v>484918</v>
      </c>
      <c r="O3815" s="28">
        <v>6292462</v>
      </c>
      <c r="P3815" s="29" t="s">
        <v>5315</v>
      </c>
      <c r="Q3815" s="32" t="s">
        <v>174</v>
      </c>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M3815" s="19"/>
      <c r="AN3815" s="19"/>
      <c r="AO3815" s="19"/>
      <c r="AP3815" s="19"/>
      <c r="AQ3815" s="31">
        <v>772176</v>
      </c>
      <c r="AR3815" s="31">
        <v>1526170</v>
      </c>
      <c r="AS3815" s="31">
        <v>1849191</v>
      </c>
      <c r="AT3815" s="31">
        <v>1863661</v>
      </c>
      <c r="AU3815" s="31">
        <v>1695655</v>
      </c>
      <c r="AV3815" s="31">
        <v>2093712</v>
      </c>
      <c r="AW3815" s="31">
        <v>1846236</v>
      </c>
      <c r="AX3815" s="31">
        <v>175102</v>
      </c>
      <c r="AY3815" s="31">
        <v>108343</v>
      </c>
      <c r="AZ3815" s="31">
        <v>283445</v>
      </c>
    </row>
    <row r="3816" spans="1:52" ht="15" customHeight="1">
      <c r="A3816" s="29" t="s">
        <v>5314</v>
      </c>
      <c r="B3816" s="34">
        <v>37421</v>
      </c>
      <c r="C3816" s="28">
        <v>850</v>
      </c>
      <c r="D3816" s="28">
        <v>52</v>
      </c>
      <c r="E3816" s="28">
        <v>49</v>
      </c>
      <c r="F3816" s="29" t="s">
        <v>220</v>
      </c>
      <c r="G3816" s="29" t="s">
        <v>3282</v>
      </c>
      <c r="H3816" s="28">
        <v>773</v>
      </c>
      <c r="I3816" s="29" t="s">
        <v>5249</v>
      </c>
      <c r="J3816" s="33" t="s">
        <v>5313</v>
      </c>
      <c r="K3816" s="29" t="s">
        <v>178</v>
      </c>
      <c r="L3816" s="29" t="s">
        <v>5312</v>
      </c>
      <c r="M3816" s="29" t="s">
        <v>176</v>
      </c>
      <c r="N3816" s="28">
        <v>484774</v>
      </c>
      <c r="O3816" s="28">
        <v>6292086</v>
      </c>
      <c r="P3816" s="29" t="s">
        <v>5311</v>
      </c>
      <c r="Q3816" s="32" t="s">
        <v>174</v>
      </c>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M3816" s="19"/>
      <c r="AN3816" s="19"/>
      <c r="AO3816" s="19"/>
      <c r="AP3816" s="19"/>
      <c r="AQ3816" s="31">
        <v>795999</v>
      </c>
      <c r="AR3816" s="31">
        <v>1649682</v>
      </c>
      <c r="AS3816" s="31">
        <v>2016539</v>
      </c>
      <c r="AT3816" s="31">
        <v>2033998</v>
      </c>
      <c r="AU3816" s="31">
        <v>1784384</v>
      </c>
      <c r="AV3816" s="31">
        <v>2162050</v>
      </c>
      <c r="AW3816" s="31">
        <v>1804627</v>
      </c>
      <c r="AX3816" s="31">
        <v>192576</v>
      </c>
      <c r="AY3816" s="31">
        <v>114640</v>
      </c>
      <c r="AZ3816" s="31">
        <v>307216</v>
      </c>
    </row>
    <row r="3817" spans="1:52" ht="15" customHeight="1">
      <c r="A3817" s="29" t="s">
        <v>5310</v>
      </c>
      <c r="B3817" s="34">
        <v>37432</v>
      </c>
      <c r="C3817" s="28">
        <v>850</v>
      </c>
      <c r="D3817" s="28">
        <v>52</v>
      </c>
      <c r="E3817" s="28">
        <v>49</v>
      </c>
      <c r="F3817" s="29" t="s">
        <v>220</v>
      </c>
      <c r="G3817" s="29" t="s">
        <v>3282</v>
      </c>
      <c r="H3817" s="28">
        <v>773</v>
      </c>
      <c r="I3817" s="29" t="s">
        <v>5249</v>
      </c>
      <c r="J3817" s="33" t="s">
        <v>5309</v>
      </c>
      <c r="K3817" s="29" t="s">
        <v>178</v>
      </c>
      <c r="L3817" s="29" t="s">
        <v>5302</v>
      </c>
      <c r="M3817" s="29" t="s">
        <v>570</v>
      </c>
      <c r="N3817" s="28">
        <v>486758</v>
      </c>
      <c r="O3817" s="28">
        <v>6294060</v>
      </c>
      <c r="P3817" s="29" t="s">
        <v>5308</v>
      </c>
      <c r="Q3817" s="32" t="s">
        <v>207</v>
      </c>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M3817" s="19"/>
      <c r="AN3817" s="19"/>
      <c r="AO3817" s="19"/>
      <c r="AP3817" s="19"/>
      <c r="AQ3817" s="31">
        <v>717268</v>
      </c>
      <c r="AR3817" s="31">
        <v>1627189</v>
      </c>
      <c r="AS3817" s="31">
        <v>1884395</v>
      </c>
      <c r="AT3817" s="31">
        <v>1862453</v>
      </c>
      <c r="AU3817" s="31">
        <v>1680558</v>
      </c>
      <c r="AV3817" s="31">
        <v>2280246</v>
      </c>
      <c r="AW3817" s="31">
        <v>1955528</v>
      </c>
      <c r="AX3817" s="31">
        <v>176791</v>
      </c>
      <c r="AY3817" s="31">
        <v>111590</v>
      </c>
      <c r="AZ3817" s="31">
        <v>288381</v>
      </c>
    </row>
    <row r="3818" spans="1:52" ht="15" customHeight="1">
      <c r="A3818" s="29" t="s">
        <v>5307</v>
      </c>
      <c r="B3818" s="34">
        <v>37432</v>
      </c>
      <c r="C3818" s="28">
        <v>850</v>
      </c>
      <c r="D3818" s="28">
        <v>52</v>
      </c>
      <c r="E3818" s="28">
        <v>49</v>
      </c>
      <c r="F3818" s="29" t="s">
        <v>220</v>
      </c>
      <c r="G3818" s="29" t="s">
        <v>3282</v>
      </c>
      <c r="H3818" s="28">
        <v>773</v>
      </c>
      <c r="I3818" s="29" t="s">
        <v>5249</v>
      </c>
      <c r="J3818" s="33" t="s">
        <v>5306</v>
      </c>
      <c r="K3818" s="29" t="s">
        <v>178</v>
      </c>
      <c r="L3818" s="29" t="s">
        <v>5302</v>
      </c>
      <c r="M3818" s="29" t="s">
        <v>570</v>
      </c>
      <c r="N3818" s="28">
        <v>486758</v>
      </c>
      <c r="O3818" s="28">
        <v>6294235</v>
      </c>
      <c r="P3818" s="29" t="s">
        <v>5305</v>
      </c>
      <c r="Q3818" s="32" t="s">
        <v>207</v>
      </c>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M3818" s="19"/>
      <c r="AN3818" s="19"/>
      <c r="AO3818" s="19"/>
      <c r="AP3818" s="19"/>
      <c r="AQ3818" s="31">
        <v>785208</v>
      </c>
      <c r="AR3818" s="31">
        <v>1598832</v>
      </c>
      <c r="AS3818" s="31">
        <v>1793497</v>
      </c>
      <c r="AT3818" s="31">
        <v>1697662</v>
      </c>
      <c r="AU3818" s="31">
        <v>1642020</v>
      </c>
      <c r="AV3818" s="31">
        <v>2078740</v>
      </c>
      <c r="AW3818" s="31">
        <v>1807943</v>
      </c>
      <c r="AX3818" s="31">
        <v>168118</v>
      </c>
      <c r="AY3818" s="31">
        <v>98263</v>
      </c>
      <c r="AZ3818" s="31">
        <v>266381</v>
      </c>
    </row>
    <row r="3819" spans="1:52" ht="15" customHeight="1">
      <c r="A3819" s="29" t="s">
        <v>5304</v>
      </c>
      <c r="B3819" s="34">
        <v>37432</v>
      </c>
      <c r="C3819" s="28">
        <v>850</v>
      </c>
      <c r="D3819" s="28">
        <v>52</v>
      </c>
      <c r="E3819" s="28">
        <v>49</v>
      </c>
      <c r="F3819" s="29" t="s">
        <v>220</v>
      </c>
      <c r="G3819" s="29" t="s">
        <v>3282</v>
      </c>
      <c r="H3819" s="28">
        <v>773</v>
      </c>
      <c r="I3819" s="29" t="s">
        <v>5249</v>
      </c>
      <c r="J3819" s="33" t="s">
        <v>5303</v>
      </c>
      <c r="K3819" s="29" t="s">
        <v>178</v>
      </c>
      <c r="L3819" s="29" t="s">
        <v>5302</v>
      </c>
      <c r="M3819" s="29" t="s">
        <v>559</v>
      </c>
      <c r="N3819" s="28">
        <v>486759</v>
      </c>
      <c r="O3819" s="28">
        <v>6294410</v>
      </c>
      <c r="P3819" s="29" t="s">
        <v>5301</v>
      </c>
      <c r="Q3819" s="32" t="s">
        <v>207</v>
      </c>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M3819" s="19"/>
      <c r="AN3819" s="19"/>
      <c r="AO3819" s="19"/>
      <c r="AP3819" s="19"/>
      <c r="AQ3819" s="31">
        <v>708313</v>
      </c>
      <c r="AR3819" s="31">
        <v>1518955</v>
      </c>
      <c r="AS3819" s="31">
        <v>1699205</v>
      </c>
      <c r="AT3819" s="31">
        <v>1680237</v>
      </c>
      <c r="AU3819" s="31">
        <v>1515768</v>
      </c>
      <c r="AV3819" s="31">
        <v>1953341</v>
      </c>
      <c r="AW3819" s="31">
        <v>1676008</v>
      </c>
      <c r="AX3819" s="31">
        <v>160692</v>
      </c>
      <c r="AY3819" s="31">
        <v>100032</v>
      </c>
      <c r="AZ3819" s="31">
        <v>260724</v>
      </c>
    </row>
    <row r="3820" spans="1:52" ht="15" customHeight="1">
      <c r="A3820" s="29" t="s">
        <v>5300</v>
      </c>
      <c r="B3820" s="34">
        <v>37546</v>
      </c>
      <c r="C3820" s="28">
        <v>1000</v>
      </c>
      <c r="D3820" s="28">
        <v>54.2</v>
      </c>
      <c r="E3820" s="28">
        <v>50</v>
      </c>
      <c r="F3820" s="29" t="s">
        <v>205</v>
      </c>
      <c r="G3820" s="29" t="s">
        <v>5291</v>
      </c>
      <c r="H3820" s="28">
        <v>773</v>
      </c>
      <c r="I3820" s="29" t="s">
        <v>5249</v>
      </c>
      <c r="J3820" s="33" t="s">
        <v>5299</v>
      </c>
      <c r="K3820" s="29" t="s">
        <v>178</v>
      </c>
      <c r="L3820" s="29" t="s">
        <v>5298</v>
      </c>
      <c r="M3820" s="29" t="s">
        <v>331</v>
      </c>
      <c r="N3820" s="28">
        <v>480507</v>
      </c>
      <c r="O3820" s="28">
        <v>6288292</v>
      </c>
      <c r="P3820" s="29" t="s">
        <v>5297</v>
      </c>
      <c r="Q3820" s="32" t="s">
        <v>174</v>
      </c>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M3820" s="19"/>
      <c r="AN3820" s="19"/>
      <c r="AO3820" s="19"/>
      <c r="AP3820" s="19"/>
      <c r="AQ3820" s="31">
        <v>469054</v>
      </c>
      <c r="AR3820" s="31">
        <v>2072321</v>
      </c>
      <c r="AS3820" s="31">
        <v>2388798</v>
      </c>
      <c r="AT3820" s="31">
        <v>2344018</v>
      </c>
      <c r="AU3820" s="31">
        <v>2112024</v>
      </c>
      <c r="AV3820" s="31">
        <v>2660752</v>
      </c>
      <c r="AW3820" s="31">
        <v>2374903</v>
      </c>
      <c r="AX3820" s="31">
        <v>211751</v>
      </c>
      <c r="AY3820" s="31">
        <v>129914</v>
      </c>
      <c r="AZ3820" s="31">
        <v>341665</v>
      </c>
    </row>
    <row r="3821" spans="1:52" ht="15" customHeight="1">
      <c r="A3821" s="29" t="s">
        <v>5296</v>
      </c>
      <c r="B3821" s="34">
        <v>37546</v>
      </c>
      <c r="C3821" s="28">
        <v>1000</v>
      </c>
      <c r="D3821" s="28">
        <v>54.2</v>
      </c>
      <c r="E3821" s="28">
        <v>50</v>
      </c>
      <c r="F3821" s="29" t="s">
        <v>205</v>
      </c>
      <c r="G3821" s="29" t="s">
        <v>5291</v>
      </c>
      <c r="H3821" s="28">
        <v>773</v>
      </c>
      <c r="I3821" s="29" t="s">
        <v>5249</v>
      </c>
      <c r="J3821" s="33" t="s">
        <v>5295</v>
      </c>
      <c r="K3821" s="29" t="s">
        <v>178</v>
      </c>
      <c r="L3821" s="29" t="s">
        <v>5294</v>
      </c>
      <c r="M3821" s="29" t="s">
        <v>176</v>
      </c>
      <c r="N3821" s="28">
        <v>480478</v>
      </c>
      <c r="O3821" s="28">
        <v>6288124</v>
      </c>
      <c r="P3821" s="29" t="s">
        <v>5293</v>
      </c>
      <c r="Q3821" s="32" t="s">
        <v>174</v>
      </c>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M3821" s="19"/>
      <c r="AN3821" s="19"/>
      <c r="AO3821" s="19"/>
      <c r="AP3821" s="19"/>
      <c r="AQ3821" s="31">
        <v>422119</v>
      </c>
      <c r="AR3821" s="31">
        <v>1986260</v>
      </c>
      <c r="AS3821" s="31">
        <v>2330419</v>
      </c>
      <c r="AT3821" s="31">
        <v>2260612</v>
      </c>
      <c r="AU3821" s="31">
        <v>2022360</v>
      </c>
      <c r="AV3821" s="31">
        <v>2576893</v>
      </c>
      <c r="AW3821" s="31">
        <v>2343869</v>
      </c>
      <c r="AX3821" s="31">
        <v>205136</v>
      </c>
      <c r="AY3821" s="31">
        <v>126252</v>
      </c>
      <c r="AZ3821" s="31">
        <v>331388</v>
      </c>
    </row>
    <row r="3822" spans="1:52" ht="15" customHeight="1">
      <c r="A3822" s="29" t="s">
        <v>5292</v>
      </c>
      <c r="B3822" s="34">
        <v>37609</v>
      </c>
      <c r="C3822" s="28">
        <v>850</v>
      </c>
      <c r="D3822" s="28">
        <v>52</v>
      </c>
      <c r="E3822" s="28">
        <v>49</v>
      </c>
      <c r="F3822" s="29" t="s">
        <v>220</v>
      </c>
      <c r="G3822" s="29" t="s">
        <v>5282</v>
      </c>
      <c r="H3822" s="28">
        <v>773</v>
      </c>
      <c r="I3822" s="29" t="s">
        <v>5249</v>
      </c>
      <c r="J3822" s="33" t="s">
        <v>5290</v>
      </c>
      <c r="K3822" s="29" t="s">
        <v>178</v>
      </c>
      <c r="L3822" s="29" t="s">
        <v>5289</v>
      </c>
      <c r="M3822" s="29" t="s">
        <v>1313</v>
      </c>
      <c r="N3822" s="28">
        <v>493906</v>
      </c>
      <c r="O3822" s="28">
        <v>6309953</v>
      </c>
      <c r="P3822" s="29" t="s">
        <v>5288</v>
      </c>
      <c r="Q3822" s="32" t="s">
        <v>174</v>
      </c>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M3822" s="19"/>
      <c r="AN3822" s="19"/>
      <c r="AO3822" s="19"/>
      <c r="AP3822" s="19"/>
      <c r="AQ3822" s="31">
        <v>91889</v>
      </c>
      <c r="AR3822" s="31">
        <v>1756763</v>
      </c>
      <c r="AS3822" s="31">
        <v>1980254</v>
      </c>
      <c r="AT3822" s="31">
        <v>2193769</v>
      </c>
      <c r="AU3822" s="31">
        <v>2031594</v>
      </c>
      <c r="AV3822" s="31">
        <v>2391128</v>
      </c>
      <c r="AW3822" s="31">
        <v>2067005</v>
      </c>
      <c r="AX3822" s="31">
        <v>218450</v>
      </c>
      <c r="AY3822" s="31">
        <v>131777</v>
      </c>
      <c r="AZ3822" s="31">
        <v>350227</v>
      </c>
    </row>
    <row r="3823" spans="1:52" ht="15" customHeight="1">
      <c r="A3823" s="29" t="s">
        <v>5287</v>
      </c>
      <c r="B3823" s="34">
        <v>37609</v>
      </c>
      <c r="C3823" s="28">
        <v>850</v>
      </c>
      <c r="D3823" s="28">
        <v>52</v>
      </c>
      <c r="E3823" s="28">
        <v>49</v>
      </c>
      <c r="F3823" s="29" t="s">
        <v>220</v>
      </c>
      <c r="G3823" s="29" t="s">
        <v>5282</v>
      </c>
      <c r="H3823" s="28">
        <v>773</v>
      </c>
      <c r="I3823" s="29" t="s">
        <v>5249</v>
      </c>
      <c r="J3823" s="33" t="s">
        <v>5286</v>
      </c>
      <c r="K3823" s="29" t="s">
        <v>178</v>
      </c>
      <c r="L3823" s="29" t="s">
        <v>5285</v>
      </c>
      <c r="M3823" s="29" t="s">
        <v>1247</v>
      </c>
      <c r="N3823" s="28">
        <v>493820</v>
      </c>
      <c r="O3823" s="28">
        <v>6309713</v>
      </c>
      <c r="P3823" s="29" t="s">
        <v>5284</v>
      </c>
      <c r="Q3823" s="32" t="s">
        <v>174</v>
      </c>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M3823" s="19"/>
      <c r="AN3823" s="19"/>
      <c r="AO3823" s="19"/>
      <c r="AP3823" s="19"/>
      <c r="AQ3823" s="31">
        <v>76302</v>
      </c>
      <c r="AR3823" s="31">
        <v>1946484</v>
      </c>
      <c r="AS3823" s="31">
        <v>2190915</v>
      </c>
      <c r="AT3823" s="31">
        <v>2135076</v>
      </c>
      <c r="AU3823" s="31">
        <v>1991503</v>
      </c>
      <c r="AV3823" s="31">
        <v>2402337</v>
      </c>
      <c r="AW3823" s="31">
        <v>2125199</v>
      </c>
      <c r="AX3823" s="31">
        <v>220466</v>
      </c>
      <c r="AY3823" s="31">
        <v>129992</v>
      </c>
      <c r="AZ3823" s="31">
        <v>350458</v>
      </c>
    </row>
    <row r="3824" spans="1:52" ht="15" customHeight="1">
      <c r="A3824" s="29" t="s">
        <v>5283</v>
      </c>
      <c r="B3824" s="34">
        <v>37609</v>
      </c>
      <c r="C3824" s="28">
        <v>1300</v>
      </c>
      <c r="D3824" s="28">
        <v>62</v>
      </c>
      <c r="E3824" s="28">
        <v>60</v>
      </c>
      <c r="F3824" s="29" t="s">
        <v>440</v>
      </c>
      <c r="G3824" s="29" t="s">
        <v>5277</v>
      </c>
      <c r="H3824" s="28">
        <v>773</v>
      </c>
      <c r="I3824" s="29" t="s">
        <v>5249</v>
      </c>
      <c r="J3824" s="33" t="s">
        <v>5281</v>
      </c>
      <c r="K3824" s="29" t="s">
        <v>178</v>
      </c>
      <c r="L3824" s="29" t="s">
        <v>5280</v>
      </c>
      <c r="M3824" s="29" t="s">
        <v>929</v>
      </c>
      <c r="N3824" s="28">
        <v>482835</v>
      </c>
      <c r="O3824" s="28">
        <v>6288417</v>
      </c>
      <c r="P3824" s="29" t="s">
        <v>5279</v>
      </c>
      <c r="Q3824" s="32" t="s">
        <v>174</v>
      </c>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M3824" s="19"/>
      <c r="AN3824" s="19"/>
      <c r="AO3824" s="19"/>
      <c r="AP3824" s="19"/>
      <c r="AQ3824" s="31">
        <v>78095</v>
      </c>
      <c r="AR3824" s="31">
        <v>2872779</v>
      </c>
      <c r="AS3824" s="31">
        <v>3302726</v>
      </c>
      <c r="AT3824" s="31">
        <v>3308453</v>
      </c>
      <c r="AU3824" s="31">
        <v>2986802</v>
      </c>
      <c r="AV3824" s="31">
        <v>3654272</v>
      </c>
      <c r="AW3824" s="31">
        <v>3263637</v>
      </c>
      <c r="AX3824" s="31">
        <v>297480</v>
      </c>
      <c r="AY3824" s="31">
        <v>185110</v>
      </c>
      <c r="AZ3824" s="31">
        <v>482590</v>
      </c>
    </row>
    <row r="3825" spans="1:52" ht="15" customHeight="1">
      <c r="A3825" s="29" t="s">
        <v>5278</v>
      </c>
      <c r="B3825" s="34">
        <v>37609</v>
      </c>
      <c r="C3825" s="28">
        <v>1300</v>
      </c>
      <c r="D3825" s="28">
        <v>62</v>
      </c>
      <c r="E3825" s="28">
        <v>60</v>
      </c>
      <c r="F3825" s="29" t="s">
        <v>440</v>
      </c>
      <c r="G3825" s="29" t="s">
        <v>5272</v>
      </c>
      <c r="H3825" s="28">
        <v>773</v>
      </c>
      <c r="I3825" s="29" t="s">
        <v>5249</v>
      </c>
      <c r="J3825" s="33" t="s">
        <v>5276</v>
      </c>
      <c r="K3825" s="29" t="s">
        <v>178</v>
      </c>
      <c r="L3825" s="29" t="s">
        <v>5275</v>
      </c>
      <c r="M3825" s="29" t="s">
        <v>929</v>
      </c>
      <c r="N3825" s="28">
        <v>482782</v>
      </c>
      <c r="O3825" s="28">
        <v>6288122</v>
      </c>
      <c r="P3825" s="29" t="s">
        <v>5274</v>
      </c>
      <c r="Q3825" s="32" t="s">
        <v>174</v>
      </c>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M3825" s="19"/>
      <c r="AN3825" s="19"/>
      <c r="AO3825" s="19"/>
      <c r="AP3825" s="19"/>
      <c r="AQ3825" s="31">
        <v>78115</v>
      </c>
      <c r="AR3825" s="31">
        <v>2901633</v>
      </c>
      <c r="AS3825" s="31">
        <v>3340192</v>
      </c>
      <c r="AT3825" s="31">
        <v>3333845</v>
      </c>
      <c r="AU3825" s="31">
        <v>3051537</v>
      </c>
      <c r="AV3825" s="31">
        <v>3706625</v>
      </c>
      <c r="AW3825" s="31">
        <v>3343758</v>
      </c>
      <c r="AX3825" s="31">
        <v>302196</v>
      </c>
      <c r="AY3825" s="31">
        <v>180515</v>
      </c>
      <c r="AZ3825" s="31">
        <v>482711</v>
      </c>
    </row>
    <row r="3826" spans="1:52" ht="15" customHeight="1">
      <c r="A3826" s="29" t="s">
        <v>5273</v>
      </c>
      <c r="B3826" s="34">
        <v>37972</v>
      </c>
      <c r="C3826" s="28">
        <v>1750</v>
      </c>
      <c r="D3826" s="28">
        <v>66</v>
      </c>
      <c r="E3826" s="28">
        <v>67</v>
      </c>
      <c r="F3826" s="29" t="s">
        <v>5244</v>
      </c>
      <c r="G3826" s="29" t="s">
        <v>3828</v>
      </c>
      <c r="H3826" s="28">
        <v>773</v>
      </c>
      <c r="I3826" s="29" t="s">
        <v>5249</v>
      </c>
      <c r="J3826" s="33" t="s">
        <v>5271</v>
      </c>
      <c r="K3826" s="29" t="s">
        <v>178</v>
      </c>
      <c r="L3826" s="29" t="s">
        <v>5270</v>
      </c>
      <c r="M3826" s="29" t="s">
        <v>1247</v>
      </c>
      <c r="N3826" s="28">
        <v>477391</v>
      </c>
      <c r="O3826" s="28">
        <v>6292154</v>
      </c>
      <c r="P3826" s="29" t="s">
        <v>5269</v>
      </c>
      <c r="Q3826" s="32" t="s">
        <v>207</v>
      </c>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M3826" s="19"/>
      <c r="AN3826" s="19"/>
      <c r="AO3826" s="19"/>
      <c r="AP3826" s="19"/>
      <c r="AQ3826" s="19"/>
      <c r="AR3826" s="31">
        <v>170303</v>
      </c>
      <c r="AS3826" s="31">
        <v>4448713</v>
      </c>
      <c r="AT3826" s="31">
        <v>4568694</v>
      </c>
      <c r="AU3826" s="31">
        <v>4255802</v>
      </c>
      <c r="AV3826" s="31">
        <v>5258629</v>
      </c>
      <c r="AW3826" s="31">
        <v>4450101</v>
      </c>
      <c r="AX3826" s="31">
        <v>417383</v>
      </c>
      <c r="AY3826" s="31">
        <v>244735</v>
      </c>
      <c r="AZ3826" s="31">
        <v>662118</v>
      </c>
    </row>
    <row r="3827" spans="1:52" ht="15" customHeight="1">
      <c r="A3827" s="29" t="s">
        <v>5268</v>
      </c>
      <c r="B3827" s="34">
        <v>37972</v>
      </c>
      <c r="C3827" s="28">
        <v>1750</v>
      </c>
      <c r="D3827" s="28">
        <v>66</v>
      </c>
      <c r="E3827" s="28">
        <v>67</v>
      </c>
      <c r="F3827" s="29" t="s">
        <v>5244</v>
      </c>
      <c r="G3827" s="29" t="s">
        <v>3828</v>
      </c>
      <c r="H3827" s="28">
        <v>773</v>
      </c>
      <c r="I3827" s="29" t="s">
        <v>5249</v>
      </c>
      <c r="J3827" s="33" t="s">
        <v>5267</v>
      </c>
      <c r="K3827" s="29" t="s">
        <v>178</v>
      </c>
      <c r="L3827" s="29" t="s">
        <v>5263</v>
      </c>
      <c r="M3827" s="29" t="s">
        <v>5262</v>
      </c>
      <c r="N3827" s="28">
        <v>477392</v>
      </c>
      <c r="O3827" s="28">
        <v>6292372</v>
      </c>
      <c r="P3827" s="29" t="s">
        <v>5266</v>
      </c>
      <c r="Q3827" s="32" t="s">
        <v>207</v>
      </c>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M3827" s="19"/>
      <c r="AN3827" s="19"/>
      <c r="AO3827" s="19"/>
      <c r="AP3827" s="19"/>
      <c r="AQ3827" s="19"/>
      <c r="AR3827" s="31">
        <v>166546</v>
      </c>
      <c r="AS3827" s="31">
        <v>4246554</v>
      </c>
      <c r="AT3827" s="31">
        <v>4318358</v>
      </c>
      <c r="AU3827" s="31">
        <v>3968549</v>
      </c>
      <c r="AV3827" s="31">
        <v>4881130</v>
      </c>
      <c r="AW3827" s="31">
        <v>4322951</v>
      </c>
      <c r="AX3827" s="31">
        <v>396002</v>
      </c>
      <c r="AY3827" s="31">
        <v>231790</v>
      </c>
      <c r="AZ3827" s="31">
        <v>627792</v>
      </c>
    </row>
    <row r="3828" spans="1:52" ht="15" customHeight="1">
      <c r="A3828" s="29" t="s">
        <v>5265</v>
      </c>
      <c r="B3828" s="34">
        <v>37972</v>
      </c>
      <c r="C3828" s="28">
        <v>1750</v>
      </c>
      <c r="D3828" s="28">
        <v>66</v>
      </c>
      <c r="E3828" s="28">
        <v>67</v>
      </c>
      <c r="F3828" s="29" t="s">
        <v>5244</v>
      </c>
      <c r="G3828" s="29" t="s">
        <v>3828</v>
      </c>
      <c r="H3828" s="28">
        <v>773</v>
      </c>
      <c r="I3828" s="29" t="s">
        <v>5249</v>
      </c>
      <c r="J3828" s="33" t="s">
        <v>5264</v>
      </c>
      <c r="K3828" s="29" t="s">
        <v>178</v>
      </c>
      <c r="L3828" s="29" t="s">
        <v>5263</v>
      </c>
      <c r="M3828" s="29" t="s">
        <v>5262</v>
      </c>
      <c r="N3828" s="28">
        <v>477393</v>
      </c>
      <c r="O3828" s="28">
        <v>6292590</v>
      </c>
      <c r="P3828" s="29" t="s">
        <v>5261</v>
      </c>
      <c r="Q3828" s="32" t="s">
        <v>207</v>
      </c>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M3828" s="19"/>
      <c r="AN3828" s="19"/>
      <c r="AO3828" s="19"/>
      <c r="AP3828" s="19"/>
      <c r="AQ3828" s="19"/>
      <c r="AR3828" s="31">
        <v>127433</v>
      </c>
      <c r="AS3828" s="31">
        <v>4389890</v>
      </c>
      <c r="AT3828" s="31">
        <v>4393878</v>
      </c>
      <c r="AU3828" s="31">
        <v>4097723</v>
      </c>
      <c r="AV3828" s="31">
        <v>4863366</v>
      </c>
      <c r="AW3828" s="31">
        <v>3725899</v>
      </c>
      <c r="AX3828" s="31">
        <v>392345</v>
      </c>
      <c r="AY3828" s="31">
        <v>242910</v>
      </c>
      <c r="AZ3828" s="31">
        <v>635255</v>
      </c>
    </row>
    <row r="3829" spans="1:52" ht="15" customHeight="1">
      <c r="A3829" s="29" t="s">
        <v>5260</v>
      </c>
      <c r="B3829" s="34">
        <v>37972</v>
      </c>
      <c r="C3829" s="28">
        <v>1750</v>
      </c>
      <c r="D3829" s="28">
        <v>66</v>
      </c>
      <c r="E3829" s="28">
        <v>66.8</v>
      </c>
      <c r="F3829" s="29" t="s">
        <v>5244</v>
      </c>
      <c r="G3829" s="29" t="s">
        <v>3828</v>
      </c>
      <c r="H3829" s="28">
        <v>773</v>
      </c>
      <c r="I3829" s="29" t="s">
        <v>5249</v>
      </c>
      <c r="J3829" s="33" t="s">
        <v>5259</v>
      </c>
      <c r="K3829" s="29" t="s">
        <v>178</v>
      </c>
      <c r="L3829" s="29" t="s">
        <v>5255</v>
      </c>
      <c r="M3829" s="29" t="s">
        <v>355</v>
      </c>
      <c r="N3829" s="28">
        <v>488696</v>
      </c>
      <c r="O3829" s="28">
        <v>6303709</v>
      </c>
      <c r="P3829" s="29" t="s">
        <v>5258</v>
      </c>
      <c r="Q3829" s="32" t="s">
        <v>207</v>
      </c>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M3829" s="19"/>
      <c r="AN3829" s="19"/>
      <c r="AO3829" s="19"/>
      <c r="AP3829" s="19"/>
      <c r="AQ3829" s="19"/>
      <c r="AR3829" s="31">
        <v>38395</v>
      </c>
      <c r="AS3829" s="31">
        <v>4520844</v>
      </c>
      <c r="AT3829" s="31">
        <v>4126709</v>
      </c>
      <c r="AU3829" s="31">
        <v>3788096</v>
      </c>
      <c r="AV3829" s="31">
        <v>4693537</v>
      </c>
      <c r="AW3829" s="31">
        <v>4144630</v>
      </c>
      <c r="AX3829" s="31">
        <v>412586</v>
      </c>
      <c r="AY3829" s="31">
        <v>250898</v>
      </c>
      <c r="AZ3829" s="31">
        <v>663484</v>
      </c>
    </row>
    <row r="3830" spans="1:52" ht="15" customHeight="1">
      <c r="A3830" s="29" t="s">
        <v>5257</v>
      </c>
      <c r="B3830" s="34">
        <v>37972</v>
      </c>
      <c r="C3830" s="28">
        <v>1750</v>
      </c>
      <c r="D3830" s="28">
        <v>66</v>
      </c>
      <c r="E3830" s="28">
        <v>66.8</v>
      </c>
      <c r="F3830" s="29" t="s">
        <v>5244</v>
      </c>
      <c r="G3830" s="29" t="s">
        <v>3828</v>
      </c>
      <c r="H3830" s="28">
        <v>773</v>
      </c>
      <c r="I3830" s="29" t="s">
        <v>5249</v>
      </c>
      <c r="J3830" s="33" t="s">
        <v>5256</v>
      </c>
      <c r="K3830" s="29" t="s">
        <v>178</v>
      </c>
      <c r="L3830" s="29" t="s">
        <v>5255</v>
      </c>
      <c r="M3830" s="29" t="s">
        <v>355</v>
      </c>
      <c r="N3830" s="28">
        <v>488815</v>
      </c>
      <c r="O3830" s="28">
        <v>6303946</v>
      </c>
      <c r="P3830" s="29" t="s">
        <v>5254</v>
      </c>
      <c r="Q3830" s="32" t="s">
        <v>207</v>
      </c>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M3830" s="19"/>
      <c r="AN3830" s="19"/>
      <c r="AO3830" s="19"/>
      <c r="AP3830" s="19"/>
      <c r="AQ3830" s="19"/>
      <c r="AR3830" s="31">
        <v>187591</v>
      </c>
      <c r="AS3830" s="31">
        <v>4528070</v>
      </c>
      <c r="AT3830" s="31">
        <v>4311406</v>
      </c>
      <c r="AU3830" s="31">
        <v>3901116</v>
      </c>
      <c r="AV3830" s="31">
        <v>4871856</v>
      </c>
      <c r="AW3830" s="31">
        <v>4260289</v>
      </c>
      <c r="AX3830" s="31">
        <v>427560</v>
      </c>
      <c r="AY3830" s="31">
        <v>260836</v>
      </c>
      <c r="AZ3830" s="31">
        <v>688396</v>
      </c>
    </row>
    <row r="3831" spans="1:52" ht="15" customHeight="1">
      <c r="A3831" s="29" t="s">
        <v>5253</v>
      </c>
      <c r="B3831" s="34">
        <v>37977</v>
      </c>
      <c r="C3831" s="28">
        <v>850</v>
      </c>
      <c r="D3831" s="28">
        <v>52</v>
      </c>
      <c r="E3831" s="28">
        <v>54</v>
      </c>
      <c r="F3831" s="29" t="s">
        <v>5244</v>
      </c>
      <c r="G3831" s="29" t="s">
        <v>5243</v>
      </c>
      <c r="H3831" s="28">
        <v>773</v>
      </c>
      <c r="I3831" s="29" t="s">
        <v>5249</v>
      </c>
      <c r="J3831" s="33" t="s">
        <v>5252</v>
      </c>
      <c r="K3831" s="29" t="s">
        <v>178</v>
      </c>
      <c r="L3831" s="29" t="s">
        <v>5247</v>
      </c>
      <c r="M3831" s="29" t="s">
        <v>1116</v>
      </c>
      <c r="N3831" s="28">
        <v>481725</v>
      </c>
      <c r="O3831" s="28">
        <v>6292954</v>
      </c>
      <c r="P3831" s="29" t="s">
        <v>5251</v>
      </c>
      <c r="Q3831" s="32" t="s">
        <v>207</v>
      </c>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M3831" s="19"/>
      <c r="AN3831" s="19"/>
      <c r="AO3831" s="19"/>
      <c r="AP3831" s="19"/>
      <c r="AQ3831" s="19"/>
      <c r="AR3831" s="31">
        <v>174</v>
      </c>
      <c r="AS3831" s="31">
        <v>2412957</v>
      </c>
      <c r="AT3831" s="31">
        <v>2356211</v>
      </c>
      <c r="AU3831" s="31">
        <v>2162717</v>
      </c>
      <c r="AV3831" s="31">
        <v>2437128</v>
      </c>
      <c r="AW3831" s="31">
        <v>2227399</v>
      </c>
      <c r="AX3831" s="31">
        <v>224675</v>
      </c>
      <c r="AY3831" s="31">
        <v>144513</v>
      </c>
      <c r="AZ3831" s="31">
        <v>369188</v>
      </c>
    </row>
    <row r="3832" spans="1:52" ht="15" customHeight="1">
      <c r="A3832" s="29" t="s">
        <v>5250</v>
      </c>
      <c r="B3832" s="34">
        <v>37977</v>
      </c>
      <c r="C3832" s="28">
        <v>850</v>
      </c>
      <c r="D3832" s="28">
        <v>52</v>
      </c>
      <c r="E3832" s="28">
        <v>54</v>
      </c>
      <c r="F3832" s="29" t="s">
        <v>5244</v>
      </c>
      <c r="G3832" s="29" t="s">
        <v>5243</v>
      </c>
      <c r="H3832" s="28">
        <v>773</v>
      </c>
      <c r="I3832" s="29" t="s">
        <v>5249</v>
      </c>
      <c r="J3832" s="33" t="s">
        <v>5248</v>
      </c>
      <c r="K3832" s="29" t="s">
        <v>178</v>
      </c>
      <c r="L3832" s="29" t="s">
        <v>5247</v>
      </c>
      <c r="M3832" s="29" t="s">
        <v>1116</v>
      </c>
      <c r="N3832" s="28">
        <v>481706</v>
      </c>
      <c r="O3832" s="28">
        <v>6293153</v>
      </c>
      <c r="P3832" s="29" t="s">
        <v>5246</v>
      </c>
      <c r="Q3832" s="32" t="s">
        <v>207</v>
      </c>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M3832" s="19"/>
      <c r="AN3832" s="19"/>
      <c r="AO3832" s="19"/>
      <c r="AP3832" s="19"/>
      <c r="AQ3832" s="19"/>
      <c r="AR3832" s="31">
        <v>52336</v>
      </c>
      <c r="AS3832" s="31">
        <v>2302435</v>
      </c>
      <c r="AT3832" s="31">
        <v>2351269</v>
      </c>
      <c r="AU3832" s="31">
        <v>2090445</v>
      </c>
      <c r="AV3832" s="31">
        <v>2610983</v>
      </c>
      <c r="AW3832" s="31">
        <v>2269562</v>
      </c>
      <c r="AX3832" s="31">
        <v>219210</v>
      </c>
      <c r="AY3832" s="31">
        <v>145569</v>
      </c>
      <c r="AZ3832" s="31">
        <v>364779</v>
      </c>
    </row>
    <row r="3833" spans="1:52" ht="15" customHeight="1">
      <c r="A3833" s="29" t="s">
        <v>5245</v>
      </c>
      <c r="B3833" s="34">
        <v>30062</v>
      </c>
      <c r="C3833" s="28">
        <v>22</v>
      </c>
      <c r="D3833" s="28">
        <v>10</v>
      </c>
      <c r="E3833" s="28">
        <v>20.5</v>
      </c>
      <c r="F3833" s="29" t="s">
        <v>786</v>
      </c>
      <c r="G3833" s="29" t="s">
        <v>4364</v>
      </c>
      <c r="H3833" s="28">
        <v>779</v>
      </c>
      <c r="I3833" s="29" t="s">
        <v>119</v>
      </c>
      <c r="J3833" s="33" t="s">
        <v>5242</v>
      </c>
      <c r="K3833" s="29" t="s">
        <v>178</v>
      </c>
      <c r="L3833" s="29" t="s">
        <v>5241</v>
      </c>
      <c r="M3833" s="29" t="s">
        <v>5240</v>
      </c>
      <c r="N3833" s="28">
        <v>489726</v>
      </c>
      <c r="O3833" s="28">
        <v>6275885</v>
      </c>
      <c r="P3833" s="29" t="s">
        <v>5239</v>
      </c>
      <c r="Q3833" s="32" t="s">
        <v>368</v>
      </c>
      <c r="R3833" s="19"/>
      <c r="S3833" s="19"/>
      <c r="T3833" s="19"/>
      <c r="U3833" s="19"/>
      <c r="V3833" s="19"/>
      <c r="W3833" s="31">
        <v>32266.666015625</v>
      </c>
      <c r="X3833" s="31">
        <v>48400</v>
      </c>
      <c r="Y3833" s="31">
        <v>48400</v>
      </c>
      <c r="Z3833" s="31">
        <v>48400</v>
      </c>
      <c r="AA3833" s="31">
        <v>48400</v>
      </c>
      <c r="AB3833" s="31">
        <v>48400</v>
      </c>
      <c r="AC3833" s="31">
        <v>48400</v>
      </c>
      <c r="AD3833" s="31">
        <v>48400</v>
      </c>
      <c r="AE3833" s="31">
        <v>48400</v>
      </c>
      <c r="AF3833" s="31">
        <v>48400</v>
      </c>
      <c r="AG3833" s="31">
        <v>48400</v>
      </c>
      <c r="AH3833" s="31">
        <v>48400</v>
      </c>
      <c r="AI3833" s="31">
        <v>48400</v>
      </c>
      <c r="AJ3833" s="31">
        <v>48400</v>
      </c>
      <c r="AK3833" s="31">
        <v>48400</v>
      </c>
      <c r="AL3833" s="31">
        <v>48400</v>
      </c>
      <c r="AM3833" s="31">
        <v>48400</v>
      </c>
      <c r="AN3833" s="31">
        <v>48400</v>
      </c>
      <c r="AO3833" s="31">
        <v>48400</v>
      </c>
      <c r="AP3833" s="31">
        <v>66120</v>
      </c>
      <c r="AQ3833" s="31">
        <v>54501</v>
      </c>
      <c r="AR3833" s="31">
        <v>17541.999816894531</v>
      </c>
      <c r="AS3833" s="31">
        <v>22461</v>
      </c>
      <c r="AT3833" s="31">
        <v>22164.000122070313</v>
      </c>
      <c r="AU3833" s="31">
        <v>18350</v>
      </c>
      <c r="AV3833" s="31">
        <v>24776</v>
      </c>
      <c r="AW3833" s="31">
        <v>6860.9998779296875</v>
      </c>
      <c r="AX3833" s="31">
        <v>0</v>
      </c>
      <c r="AY3833" s="31">
        <v>0</v>
      </c>
      <c r="AZ3833" s="31">
        <v>0</v>
      </c>
    </row>
    <row r="3834" spans="1:52" ht="15" customHeight="1">
      <c r="A3834" s="29" t="s">
        <v>5238</v>
      </c>
      <c r="B3834" s="34">
        <v>35034</v>
      </c>
      <c r="C3834" s="28">
        <v>500</v>
      </c>
      <c r="D3834" s="28">
        <v>39</v>
      </c>
      <c r="E3834" s="28">
        <v>40.5</v>
      </c>
      <c r="F3834" s="29" t="s">
        <v>242</v>
      </c>
      <c r="G3834" s="29" t="s">
        <v>5233</v>
      </c>
      <c r="H3834" s="28">
        <v>779</v>
      </c>
      <c r="I3834" s="29" t="s">
        <v>119</v>
      </c>
      <c r="J3834" s="33" t="s">
        <v>5237</v>
      </c>
      <c r="K3834" s="29" t="s">
        <v>178</v>
      </c>
      <c r="L3834" s="29" t="s">
        <v>4727</v>
      </c>
      <c r="M3834" s="29" t="s">
        <v>5236</v>
      </c>
      <c r="N3834" s="28">
        <v>492189.3</v>
      </c>
      <c r="O3834" s="28">
        <v>6279774</v>
      </c>
      <c r="P3834" s="29" t="s">
        <v>5235</v>
      </c>
      <c r="Q3834" s="32" t="s">
        <v>174</v>
      </c>
      <c r="R3834" s="19"/>
      <c r="S3834" s="19"/>
      <c r="T3834" s="19"/>
      <c r="U3834" s="19"/>
      <c r="V3834" s="19"/>
      <c r="W3834" s="19"/>
      <c r="X3834" s="19"/>
      <c r="Y3834" s="19"/>
      <c r="Z3834" s="19"/>
      <c r="AA3834" s="19"/>
      <c r="AB3834" s="19"/>
      <c r="AC3834" s="19"/>
      <c r="AD3834" s="19"/>
      <c r="AE3834" s="19"/>
      <c r="AF3834" s="19"/>
      <c r="AG3834" s="19"/>
      <c r="AH3834" s="19"/>
      <c r="AI3834" s="19"/>
      <c r="AJ3834" s="31">
        <v>0</v>
      </c>
      <c r="AK3834" s="31">
        <v>1158254</v>
      </c>
      <c r="AL3834" s="31">
        <v>1318245</v>
      </c>
      <c r="AM3834" s="31">
        <v>1351903</v>
      </c>
      <c r="AN3834" s="31">
        <v>1200487</v>
      </c>
      <c r="AO3834" s="31">
        <v>1354770</v>
      </c>
      <c r="AP3834" s="31">
        <v>1136789</v>
      </c>
      <c r="AQ3834" s="31">
        <v>1200799</v>
      </c>
      <c r="AR3834" s="31">
        <v>1082812</v>
      </c>
      <c r="AS3834" s="31">
        <v>1201458</v>
      </c>
      <c r="AT3834" s="31">
        <v>1180828</v>
      </c>
      <c r="AU3834" s="31">
        <v>1061800</v>
      </c>
      <c r="AV3834" s="31">
        <v>1298894</v>
      </c>
      <c r="AW3834" s="31">
        <v>1168684</v>
      </c>
      <c r="AX3834" s="31">
        <v>111089</v>
      </c>
      <c r="AY3834" s="31">
        <v>65744</v>
      </c>
      <c r="AZ3834" s="31">
        <v>176833</v>
      </c>
    </row>
    <row r="3835" spans="1:52" ht="15" customHeight="1">
      <c r="A3835" s="29" t="s">
        <v>5234</v>
      </c>
      <c r="B3835" s="34">
        <v>31007</v>
      </c>
      <c r="C3835" s="28">
        <v>55</v>
      </c>
      <c r="D3835" s="28">
        <v>16</v>
      </c>
      <c r="E3835" s="28">
        <v>24.5</v>
      </c>
      <c r="F3835" s="29" t="s">
        <v>786</v>
      </c>
      <c r="G3835" s="29" t="s">
        <v>5229</v>
      </c>
      <c r="H3835" s="28">
        <v>779</v>
      </c>
      <c r="I3835" s="29" t="s">
        <v>119</v>
      </c>
      <c r="J3835" s="33" t="s">
        <v>5232</v>
      </c>
      <c r="K3835" s="29" t="s">
        <v>178</v>
      </c>
      <c r="L3835" s="29" t="s">
        <v>5014</v>
      </c>
      <c r="M3835" s="29" t="s">
        <v>176</v>
      </c>
      <c r="N3835" s="28">
        <v>492012.5</v>
      </c>
      <c r="O3835" s="28">
        <v>6285404</v>
      </c>
      <c r="P3835" s="29" t="s">
        <v>5231</v>
      </c>
      <c r="Q3835" s="32" t="s">
        <v>3133</v>
      </c>
      <c r="R3835" s="19"/>
      <c r="S3835" s="19"/>
      <c r="T3835" s="19"/>
      <c r="U3835" s="19"/>
      <c r="V3835" s="19"/>
      <c r="W3835" s="19"/>
      <c r="X3835" s="19"/>
      <c r="Y3835" s="31">
        <v>11188.115234375</v>
      </c>
      <c r="Z3835" s="31">
        <v>105531.3046875</v>
      </c>
      <c r="AA3835" s="31">
        <v>130724.296875</v>
      </c>
      <c r="AB3835" s="31">
        <v>115500.6875</v>
      </c>
      <c r="AC3835" s="31">
        <v>126422.9765625</v>
      </c>
      <c r="AD3835" s="31">
        <v>132541.6875</v>
      </c>
      <c r="AE3835" s="31">
        <v>135087.53125</v>
      </c>
      <c r="AF3835" s="31">
        <v>124283.3515625</v>
      </c>
      <c r="AG3835" s="31">
        <v>119077</v>
      </c>
      <c r="AH3835" s="31">
        <v>120240</v>
      </c>
      <c r="AI3835" s="31">
        <v>132917</v>
      </c>
      <c r="AJ3835" s="31">
        <v>114816</v>
      </c>
      <c r="AK3835" s="31">
        <v>102660</v>
      </c>
      <c r="AL3835" s="31">
        <v>113728</v>
      </c>
      <c r="AM3835" s="31">
        <v>122109</v>
      </c>
      <c r="AN3835" s="31">
        <v>110009</v>
      </c>
      <c r="AO3835" s="31">
        <v>123842</v>
      </c>
      <c r="AP3835" s="31">
        <v>287256</v>
      </c>
      <c r="AQ3835" s="31">
        <v>310485</v>
      </c>
      <c r="AR3835" s="31">
        <v>24116.999755859375</v>
      </c>
      <c r="AS3835" s="31">
        <v>90756.998291015625</v>
      </c>
      <c r="AT3835" s="31">
        <v>68159.999996185303</v>
      </c>
      <c r="AU3835" s="31">
        <v>58870.000732421875</v>
      </c>
      <c r="AV3835" s="31">
        <v>87129.999755859375</v>
      </c>
      <c r="AW3835" s="31">
        <v>76773.821533203125</v>
      </c>
      <c r="AX3835" s="31">
        <v>0</v>
      </c>
      <c r="AY3835" s="31">
        <v>0</v>
      </c>
      <c r="AZ3835" s="31">
        <v>0</v>
      </c>
    </row>
    <row r="3836" spans="1:52" ht="15" customHeight="1">
      <c r="A3836" s="29" t="s">
        <v>5230</v>
      </c>
      <c r="B3836" s="34">
        <v>32205</v>
      </c>
      <c r="C3836" s="28">
        <v>200</v>
      </c>
      <c r="D3836" s="28">
        <v>25</v>
      </c>
      <c r="E3836" s="28">
        <v>30</v>
      </c>
      <c r="F3836" s="29" t="s">
        <v>242</v>
      </c>
      <c r="G3836" s="29" t="s">
        <v>5224</v>
      </c>
      <c r="H3836" s="28">
        <v>779</v>
      </c>
      <c r="I3836" s="29" t="s">
        <v>119</v>
      </c>
      <c r="J3836" s="33" t="s">
        <v>5228</v>
      </c>
      <c r="K3836" s="29" t="s">
        <v>178</v>
      </c>
      <c r="L3836" s="29" t="s">
        <v>5227</v>
      </c>
      <c r="M3836" s="29" t="s">
        <v>651</v>
      </c>
      <c r="N3836" s="28">
        <v>498267</v>
      </c>
      <c r="O3836" s="28">
        <v>6274468</v>
      </c>
      <c r="P3836" s="29" t="s">
        <v>5226</v>
      </c>
      <c r="Q3836" s="32" t="s">
        <v>207</v>
      </c>
      <c r="R3836" s="19"/>
      <c r="S3836" s="19"/>
      <c r="T3836" s="19"/>
      <c r="U3836" s="19"/>
      <c r="V3836" s="19"/>
      <c r="W3836" s="19"/>
      <c r="X3836" s="19"/>
      <c r="Y3836" s="19"/>
      <c r="Z3836" s="19"/>
      <c r="AA3836" s="19"/>
      <c r="AB3836" s="19"/>
      <c r="AC3836" s="31">
        <v>355989</v>
      </c>
      <c r="AD3836" s="31">
        <v>497625</v>
      </c>
      <c r="AE3836" s="31">
        <v>507183</v>
      </c>
      <c r="AF3836" s="31">
        <v>466619</v>
      </c>
      <c r="AG3836" s="31">
        <v>438708</v>
      </c>
      <c r="AH3836" s="31">
        <v>470996</v>
      </c>
      <c r="AI3836" s="31">
        <v>496186</v>
      </c>
      <c r="AJ3836" s="31">
        <v>431336</v>
      </c>
      <c r="AK3836" s="31">
        <v>388276</v>
      </c>
      <c r="AL3836" s="31">
        <v>447733</v>
      </c>
      <c r="AM3836" s="31">
        <v>454957</v>
      </c>
      <c r="AN3836" s="31">
        <v>392515</v>
      </c>
      <c r="AO3836" s="31">
        <v>457518</v>
      </c>
      <c r="AP3836" s="31">
        <v>373561</v>
      </c>
      <c r="AQ3836" s="31">
        <v>412338</v>
      </c>
      <c r="AR3836" s="31">
        <v>375558</v>
      </c>
      <c r="AS3836" s="31">
        <v>423117</v>
      </c>
      <c r="AT3836" s="31">
        <v>412974</v>
      </c>
      <c r="AU3836" s="31">
        <v>368735</v>
      </c>
      <c r="AV3836" s="31">
        <v>468321</v>
      </c>
      <c r="AW3836" s="31">
        <v>414137</v>
      </c>
      <c r="AX3836" s="31">
        <v>38138</v>
      </c>
      <c r="AY3836" s="31">
        <v>24434</v>
      </c>
      <c r="AZ3836" s="31">
        <v>62572</v>
      </c>
    </row>
    <row r="3837" spans="1:52" ht="15" customHeight="1">
      <c r="A3837" s="29" t="s">
        <v>5225</v>
      </c>
      <c r="B3837" s="34">
        <v>32517</v>
      </c>
      <c r="C3837" s="28">
        <v>150</v>
      </c>
      <c r="D3837" s="28">
        <v>23</v>
      </c>
      <c r="E3837" s="28">
        <v>30</v>
      </c>
      <c r="F3837" s="29" t="s">
        <v>440</v>
      </c>
      <c r="G3837" s="29" t="s">
        <v>453</v>
      </c>
      <c r="H3837" s="28">
        <v>779</v>
      </c>
      <c r="I3837" s="29" t="s">
        <v>119</v>
      </c>
      <c r="J3837" s="33" t="s">
        <v>5223</v>
      </c>
      <c r="K3837" s="29" t="s">
        <v>178</v>
      </c>
      <c r="L3837" s="29" t="s">
        <v>5042</v>
      </c>
      <c r="M3837" s="29" t="s">
        <v>176</v>
      </c>
      <c r="N3837" s="28">
        <v>502852.4</v>
      </c>
      <c r="O3837" s="28">
        <v>6289617</v>
      </c>
      <c r="P3837" s="29" t="s">
        <v>5222</v>
      </c>
      <c r="Q3837" s="32" t="s">
        <v>207</v>
      </c>
      <c r="R3837" s="19"/>
      <c r="S3837" s="19"/>
      <c r="T3837" s="19"/>
      <c r="U3837" s="19"/>
      <c r="V3837" s="19"/>
      <c r="W3837" s="19"/>
      <c r="X3837" s="19"/>
      <c r="Y3837" s="19"/>
      <c r="Z3837" s="19"/>
      <c r="AA3837" s="19"/>
      <c r="AB3837" s="19"/>
      <c r="AC3837" s="19"/>
      <c r="AD3837" s="31">
        <v>372999</v>
      </c>
      <c r="AE3837" s="31">
        <v>414724</v>
      </c>
      <c r="AF3837" s="31">
        <v>381555</v>
      </c>
      <c r="AG3837" s="31">
        <v>365000</v>
      </c>
      <c r="AH3837" s="31">
        <v>386923</v>
      </c>
      <c r="AI3837" s="31">
        <v>396021</v>
      </c>
      <c r="AJ3837" s="31">
        <v>362835</v>
      </c>
      <c r="AK3837" s="31">
        <v>318956</v>
      </c>
      <c r="AL3837" s="31">
        <v>357715</v>
      </c>
      <c r="AM3837" s="31">
        <v>366237</v>
      </c>
      <c r="AN3837" s="31">
        <v>334835</v>
      </c>
      <c r="AO3837" s="31">
        <v>361505</v>
      </c>
      <c r="AP3837" s="31">
        <v>310246</v>
      </c>
      <c r="AQ3837" s="31">
        <v>321538</v>
      </c>
      <c r="AR3837" s="31">
        <v>285978</v>
      </c>
      <c r="AS3837" s="31">
        <v>257119</v>
      </c>
      <c r="AT3837" s="31">
        <v>324821</v>
      </c>
      <c r="AU3837" s="31">
        <v>289780</v>
      </c>
      <c r="AV3837" s="31">
        <v>367908</v>
      </c>
      <c r="AW3837" s="31">
        <v>318800</v>
      </c>
      <c r="AX3837" s="31">
        <v>14964</v>
      </c>
      <c r="AY3837" s="31">
        <v>8252</v>
      </c>
      <c r="AZ3837" s="31">
        <v>23216</v>
      </c>
    </row>
    <row r="3838" spans="1:52" ht="15" customHeight="1">
      <c r="A3838" s="29" t="s">
        <v>5221</v>
      </c>
      <c r="B3838" s="34">
        <v>32549</v>
      </c>
      <c r="C3838" s="28">
        <v>175</v>
      </c>
      <c r="D3838" s="28">
        <v>27</v>
      </c>
      <c r="E3838" s="28">
        <v>30</v>
      </c>
      <c r="F3838" s="29" t="s">
        <v>242</v>
      </c>
      <c r="G3838" s="29" t="s">
        <v>3585</v>
      </c>
      <c r="H3838" s="28">
        <v>779</v>
      </c>
      <c r="I3838" s="29" t="s">
        <v>119</v>
      </c>
      <c r="J3838" s="33" t="s">
        <v>5220</v>
      </c>
      <c r="K3838" s="29" t="s">
        <v>178</v>
      </c>
      <c r="L3838" s="29" t="s">
        <v>4734</v>
      </c>
      <c r="M3838" s="29" t="s">
        <v>1247</v>
      </c>
      <c r="N3838" s="28">
        <v>502519.4</v>
      </c>
      <c r="O3838" s="28">
        <v>6285726</v>
      </c>
      <c r="P3838" s="29" t="s">
        <v>5219</v>
      </c>
      <c r="Q3838" s="32" t="s">
        <v>207</v>
      </c>
      <c r="R3838" s="19"/>
      <c r="S3838" s="19"/>
      <c r="T3838" s="19"/>
      <c r="U3838" s="19"/>
      <c r="V3838" s="19"/>
      <c r="W3838" s="19"/>
      <c r="X3838" s="19"/>
      <c r="Y3838" s="19"/>
      <c r="Z3838" s="19"/>
      <c r="AA3838" s="19"/>
      <c r="AB3838" s="19"/>
      <c r="AC3838" s="19"/>
      <c r="AD3838" s="31">
        <v>412468</v>
      </c>
      <c r="AE3838" s="31">
        <v>504468</v>
      </c>
      <c r="AF3838" s="31">
        <v>464121</v>
      </c>
      <c r="AG3838" s="31">
        <v>440060</v>
      </c>
      <c r="AH3838" s="31">
        <v>476260</v>
      </c>
      <c r="AI3838" s="31">
        <v>480780</v>
      </c>
      <c r="AJ3838" s="31">
        <v>456290</v>
      </c>
      <c r="AK3838" s="31">
        <v>377560</v>
      </c>
      <c r="AL3838" s="31">
        <v>437980</v>
      </c>
      <c r="AM3838" s="31">
        <v>441130</v>
      </c>
      <c r="AN3838" s="31">
        <v>400115</v>
      </c>
      <c r="AO3838" s="31">
        <v>444535</v>
      </c>
      <c r="AP3838" s="31">
        <v>374589</v>
      </c>
      <c r="AQ3838" s="31">
        <v>389805</v>
      </c>
      <c r="AR3838" s="31">
        <v>356552</v>
      </c>
      <c r="AS3838" s="31">
        <v>395773</v>
      </c>
      <c r="AT3838" s="31">
        <v>383757</v>
      </c>
      <c r="AU3838" s="31">
        <v>349719</v>
      </c>
      <c r="AV3838" s="31">
        <v>442209</v>
      </c>
      <c r="AW3838" s="31">
        <v>404860</v>
      </c>
      <c r="AX3838" s="31">
        <v>34225</v>
      </c>
      <c r="AY3838" s="31">
        <v>22464</v>
      </c>
      <c r="AZ3838" s="31">
        <v>56689</v>
      </c>
    </row>
    <row r="3839" spans="1:52" ht="15" customHeight="1">
      <c r="A3839" s="29" t="s">
        <v>5218</v>
      </c>
      <c r="B3839" s="34">
        <v>32575</v>
      </c>
      <c r="C3839" s="28">
        <v>200</v>
      </c>
      <c r="D3839" s="28">
        <v>25</v>
      </c>
      <c r="E3839" s="28">
        <v>30</v>
      </c>
      <c r="F3839" s="29" t="s">
        <v>242</v>
      </c>
      <c r="G3839" s="29" t="s">
        <v>5213</v>
      </c>
      <c r="H3839" s="28">
        <v>779</v>
      </c>
      <c r="I3839" s="29" t="s">
        <v>119</v>
      </c>
      <c r="J3839" s="33" t="s">
        <v>5217</v>
      </c>
      <c r="K3839" s="29" t="s">
        <v>178</v>
      </c>
      <c r="L3839" s="29" t="s">
        <v>5216</v>
      </c>
      <c r="M3839" s="29" t="s">
        <v>3738</v>
      </c>
      <c r="N3839" s="28">
        <v>482139</v>
      </c>
      <c r="O3839" s="28">
        <v>6272786</v>
      </c>
      <c r="P3839" s="29" t="s">
        <v>5215</v>
      </c>
      <c r="Q3839" s="32" t="s">
        <v>207</v>
      </c>
      <c r="R3839" s="19"/>
      <c r="S3839" s="19"/>
      <c r="T3839" s="19"/>
      <c r="U3839" s="19"/>
      <c r="V3839" s="19"/>
      <c r="W3839" s="19"/>
      <c r="X3839" s="19"/>
      <c r="Y3839" s="19"/>
      <c r="Z3839" s="19"/>
      <c r="AA3839" s="19"/>
      <c r="AB3839" s="19"/>
      <c r="AC3839" s="19"/>
      <c r="AD3839" s="31">
        <v>420399</v>
      </c>
      <c r="AE3839" s="31">
        <v>571298</v>
      </c>
      <c r="AF3839" s="31">
        <v>525607</v>
      </c>
      <c r="AG3839" s="31">
        <v>516591</v>
      </c>
      <c r="AH3839" s="31">
        <v>502721</v>
      </c>
      <c r="AI3839" s="31">
        <v>543451</v>
      </c>
      <c r="AJ3839" s="31">
        <v>500189</v>
      </c>
      <c r="AK3839" s="31">
        <v>439345</v>
      </c>
      <c r="AL3839" s="31">
        <v>489500</v>
      </c>
      <c r="AM3839" s="31">
        <v>520301</v>
      </c>
      <c r="AN3839" s="31">
        <v>466393</v>
      </c>
      <c r="AO3839" s="31">
        <v>496247</v>
      </c>
      <c r="AP3839" s="31">
        <v>402243</v>
      </c>
      <c r="AQ3839" s="31">
        <v>408798</v>
      </c>
      <c r="AR3839" s="31">
        <v>376340</v>
      </c>
      <c r="AS3839" s="31">
        <v>430732</v>
      </c>
      <c r="AT3839" s="31">
        <v>465106</v>
      </c>
      <c r="AU3839" s="31">
        <v>451582</v>
      </c>
      <c r="AV3839" s="31">
        <v>560331</v>
      </c>
      <c r="AW3839" s="31">
        <v>439144</v>
      </c>
      <c r="AX3839" s="31">
        <v>38854</v>
      </c>
      <c r="AY3839" s="31">
        <v>25413</v>
      </c>
      <c r="AZ3839" s="31">
        <v>64267</v>
      </c>
    </row>
    <row r="3840" spans="1:52" ht="15" customHeight="1">
      <c r="A3840" s="29" t="s">
        <v>5214</v>
      </c>
      <c r="B3840" s="34">
        <v>32668</v>
      </c>
      <c r="C3840" s="28">
        <v>200</v>
      </c>
      <c r="D3840" s="28">
        <v>25</v>
      </c>
      <c r="E3840" s="28">
        <v>30</v>
      </c>
      <c r="F3840" s="29" t="s">
        <v>242</v>
      </c>
      <c r="G3840" s="29" t="s">
        <v>3590</v>
      </c>
      <c r="H3840" s="28">
        <v>779</v>
      </c>
      <c r="I3840" s="29" t="s">
        <v>119</v>
      </c>
      <c r="J3840" s="33" t="s">
        <v>5212</v>
      </c>
      <c r="K3840" s="29" t="s">
        <v>178</v>
      </c>
      <c r="L3840" s="29" t="s">
        <v>4751</v>
      </c>
      <c r="M3840" s="29" t="s">
        <v>1836</v>
      </c>
      <c r="N3840" s="28">
        <v>497180</v>
      </c>
      <c r="O3840" s="28">
        <v>6274895</v>
      </c>
      <c r="P3840" s="29" t="s">
        <v>5211</v>
      </c>
      <c r="Q3840" s="32" t="s">
        <v>207</v>
      </c>
      <c r="R3840" s="19"/>
      <c r="S3840" s="19"/>
      <c r="T3840" s="19"/>
      <c r="U3840" s="19"/>
      <c r="V3840" s="19"/>
      <c r="W3840" s="19"/>
      <c r="X3840" s="19"/>
      <c r="Y3840" s="19"/>
      <c r="Z3840" s="19"/>
      <c r="AA3840" s="19"/>
      <c r="AB3840" s="19"/>
      <c r="AC3840" s="19"/>
      <c r="AD3840" s="31">
        <v>243868</v>
      </c>
      <c r="AE3840" s="31">
        <v>497104</v>
      </c>
      <c r="AF3840" s="31">
        <v>457346</v>
      </c>
      <c r="AG3840" s="31">
        <v>419246</v>
      </c>
      <c r="AH3840" s="31">
        <v>462747</v>
      </c>
      <c r="AI3840" s="31">
        <v>482089</v>
      </c>
      <c r="AJ3840" s="31">
        <v>441305</v>
      </c>
      <c r="AK3840" s="31">
        <v>386863</v>
      </c>
      <c r="AL3840" s="31">
        <v>431999</v>
      </c>
      <c r="AM3840" s="31">
        <v>444927</v>
      </c>
      <c r="AN3840" s="31">
        <v>395928</v>
      </c>
      <c r="AO3840" s="31">
        <v>429891</v>
      </c>
      <c r="AP3840" s="31">
        <v>377642</v>
      </c>
      <c r="AQ3840" s="31">
        <v>399858</v>
      </c>
      <c r="AR3840" s="31">
        <v>364053</v>
      </c>
      <c r="AS3840" s="31">
        <v>405810</v>
      </c>
      <c r="AT3840" s="31">
        <v>407383</v>
      </c>
      <c r="AU3840" s="31">
        <v>321399</v>
      </c>
      <c r="AV3840" s="31">
        <v>436742</v>
      </c>
      <c r="AW3840" s="31">
        <v>395078</v>
      </c>
      <c r="AX3840" s="31">
        <v>32455</v>
      </c>
      <c r="AY3840" s="31">
        <v>12963</v>
      </c>
      <c r="AZ3840" s="31">
        <v>45418</v>
      </c>
    </row>
    <row r="3841" spans="1:52" ht="15" customHeight="1">
      <c r="A3841" s="29" t="s">
        <v>5210</v>
      </c>
      <c r="B3841" s="34">
        <v>32668</v>
      </c>
      <c r="C3841" s="28">
        <v>200</v>
      </c>
      <c r="D3841" s="28">
        <v>25</v>
      </c>
      <c r="E3841" s="28">
        <v>30</v>
      </c>
      <c r="F3841" s="29" t="s">
        <v>242</v>
      </c>
      <c r="G3841" s="29" t="s">
        <v>3590</v>
      </c>
      <c r="H3841" s="28">
        <v>779</v>
      </c>
      <c r="I3841" s="29" t="s">
        <v>119</v>
      </c>
      <c r="J3841" s="33" t="s">
        <v>5209</v>
      </c>
      <c r="K3841" s="29" t="s">
        <v>178</v>
      </c>
      <c r="L3841" s="29" t="s">
        <v>4751</v>
      </c>
      <c r="M3841" s="29" t="s">
        <v>5208</v>
      </c>
      <c r="N3841" s="28">
        <v>497101.7</v>
      </c>
      <c r="O3841" s="28">
        <v>6274919</v>
      </c>
      <c r="P3841" s="29" t="s">
        <v>5207</v>
      </c>
      <c r="Q3841" s="32" t="s">
        <v>207</v>
      </c>
      <c r="R3841" s="19"/>
      <c r="S3841" s="19"/>
      <c r="T3841" s="19"/>
      <c r="U3841" s="19"/>
      <c r="V3841" s="19"/>
      <c r="W3841" s="19"/>
      <c r="X3841" s="19"/>
      <c r="Y3841" s="19"/>
      <c r="Z3841" s="19"/>
      <c r="AA3841" s="19"/>
      <c r="AB3841" s="19"/>
      <c r="AC3841" s="19"/>
      <c r="AD3841" s="31">
        <v>236742</v>
      </c>
      <c r="AE3841" s="31">
        <v>482580</v>
      </c>
      <c r="AF3841" s="31">
        <v>443983</v>
      </c>
      <c r="AG3841" s="31">
        <v>409156</v>
      </c>
      <c r="AH3841" s="31">
        <v>450277</v>
      </c>
      <c r="AI3841" s="31">
        <v>474840</v>
      </c>
      <c r="AJ3841" s="31">
        <v>424558</v>
      </c>
      <c r="AK3841" s="31">
        <v>387594</v>
      </c>
      <c r="AL3841" s="31">
        <v>410009</v>
      </c>
      <c r="AM3841" s="31">
        <v>419613</v>
      </c>
      <c r="AN3841" s="31">
        <v>379931</v>
      </c>
      <c r="AO3841" s="31">
        <v>425676</v>
      </c>
      <c r="AP3841" s="31">
        <v>345095</v>
      </c>
      <c r="AQ3841" s="31">
        <v>392505</v>
      </c>
      <c r="AR3841" s="31">
        <v>353779</v>
      </c>
      <c r="AS3841" s="31">
        <v>365297</v>
      </c>
      <c r="AT3841" s="31">
        <v>332084</v>
      </c>
      <c r="AU3841" s="31">
        <v>336305</v>
      </c>
      <c r="AV3841" s="31">
        <v>376647</v>
      </c>
      <c r="AW3841" s="31">
        <v>351270</v>
      </c>
      <c r="AX3841" s="31">
        <v>37946</v>
      </c>
      <c r="AY3841" s="31">
        <v>22405</v>
      </c>
      <c r="AZ3841" s="31">
        <v>60351</v>
      </c>
    </row>
    <row r="3842" spans="1:52" ht="15" customHeight="1">
      <c r="A3842" s="29" t="s">
        <v>5206</v>
      </c>
      <c r="B3842" s="34">
        <v>32843</v>
      </c>
      <c r="C3842" s="28">
        <v>225</v>
      </c>
      <c r="D3842" s="28">
        <v>27</v>
      </c>
      <c r="E3842" s="28">
        <v>31.5</v>
      </c>
      <c r="F3842" s="29" t="s">
        <v>242</v>
      </c>
      <c r="G3842" s="29" t="s">
        <v>4485</v>
      </c>
      <c r="H3842" s="28">
        <v>779</v>
      </c>
      <c r="I3842" s="29" t="s">
        <v>119</v>
      </c>
      <c r="J3842" s="33" t="s">
        <v>5205</v>
      </c>
      <c r="K3842" s="29" t="s">
        <v>178</v>
      </c>
      <c r="L3842" s="29" t="s">
        <v>4727</v>
      </c>
      <c r="M3842" s="29" t="s">
        <v>5204</v>
      </c>
      <c r="N3842" s="28">
        <v>491742</v>
      </c>
      <c r="O3842" s="28">
        <v>6280076</v>
      </c>
      <c r="P3842" s="29" t="s">
        <v>5203</v>
      </c>
      <c r="Q3842" s="32" t="s">
        <v>207</v>
      </c>
      <c r="R3842" s="19"/>
      <c r="S3842" s="19"/>
      <c r="T3842" s="19"/>
      <c r="U3842" s="19"/>
      <c r="V3842" s="19"/>
      <c r="W3842" s="19"/>
      <c r="X3842" s="19"/>
      <c r="Y3842" s="19"/>
      <c r="Z3842" s="19"/>
      <c r="AA3842" s="19"/>
      <c r="AB3842" s="19"/>
      <c r="AC3842" s="19"/>
      <c r="AD3842" s="31">
        <v>0</v>
      </c>
      <c r="AE3842" s="31">
        <v>585296</v>
      </c>
      <c r="AF3842" s="31">
        <v>538484</v>
      </c>
      <c r="AG3842" s="31">
        <v>477639</v>
      </c>
      <c r="AH3842" s="31">
        <v>547575</v>
      </c>
      <c r="AI3842" s="31">
        <v>566800</v>
      </c>
      <c r="AJ3842" s="31">
        <v>517104</v>
      </c>
      <c r="AK3842" s="31">
        <v>454837</v>
      </c>
      <c r="AL3842" s="31">
        <v>510927</v>
      </c>
      <c r="AM3842" s="31">
        <v>524232</v>
      </c>
      <c r="AN3842" s="31">
        <v>479931</v>
      </c>
      <c r="AO3842" s="31">
        <v>505950</v>
      </c>
      <c r="AP3842" s="31">
        <v>454936</v>
      </c>
      <c r="AQ3842" s="31">
        <v>467954</v>
      </c>
      <c r="AR3842" s="31">
        <v>435729</v>
      </c>
      <c r="AS3842" s="31">
        <v>469248</v>
      </c>
      <c r="AT3842" s="31">
        <v>478949.97265625</v>
      </c>
      <c r="AU3842" s="31">
        <v>429639</v>
      </c>
      <c r="AV3842" s="31">
        <v>514573</v>
      </c>
      <c r="AW3842" s="31">
        <v>476124</v>
      </c>
      <c r="AX3842" s="31">
        <v>44053</v>
      </c>
      <c r="AY3842" s="31">
        <v>25101</v>
      </c>
      <c r="AZ3842" s="31">
        <v>69154</v>
      </c>
    </row>
    <row r="3843" spans="1:52" ht="15" customHeight="1">
      <c r="A3843" s="29" t="s">
        <v>5202</v>
      </c>
      <c r="B3843" s="34">
        <v>32840</v>
      </c>
      <c r="C3843" s="28">
        <v>225</v>
      </c>
      <c r="D3843" s="28">
        <v>25</v>
      </c>
      <c r="E3843" s="28">
        <v>30</v>
      </c>
      <c r="F3843" s="29" t="s">
        <v>242</v>
      </c>
      <c r="G3843" s="29" t="s">
        <v>4485</v>
      </c>
      <c r="H3843" s="28">
        <v>779</v>
      </c>
      <c r="I3843" s="29" t="s">
        <v>119</v>
      </c>
      <c r="J3843" s="33" t="s">
        <v>5201</v>
      </c>
      <c r="K3843" s="29" t="s">
        <v>178</v>
      </c>
      <c r="L3843" s="29" t="s">
        <v>5200</v>
      </c>
      <c r="M3843" s="29" t="s">
        <v>929</v>
      </c>
      <c r="N3843" s="28">
        <v>502315.1</v>
      </c>
      <c r="O3843" s="28">
        <v>6275059</v>
      </c>
      <c r="P3843" s="29" t="s">
        <v>5199</v>
      </c>
      <c r="Q3843" s="32" t="s">
        <v>207</v>
      </c>
      <c r="R3843" s="19"/>
      <c r="S3843" s="19"/>
      <c r="T3843" s="19"/>
      <c r="U3843" s="19"/>
      <c r="V3843" s="19"/>
      <c r="W3843" s="19"/>
      <c r="X3843" s="19"/>
      <c r="Y3843" s="19"/>
      <c r="Z3843" s="19"/>
      <c r="AA3843" s="19"/>
      <c r="AB3843" s="19"/>
      <c r="AC3843" s="19"/>
      <c r="AD3843" s="31">
        <v>44311</v>
      </c>
      <c r="AE3843" s="31">
        <v>541947</v>
      </c>
      <c r="AF3843" s="31">
        <v>498602</v>
      </c>
      <c r="AG3843" s="31">
        <v>469740</v>
      </c>
      <c r="AH3843" s="31">
        <v>517360</v>
      </c>
      <c r="AI3843" s="31">
        <v>523620</v>
      </c>
      <c r="AJ3843" s="31">
        <v>470370</v>
      </c>
      <c r="AK3843" s="31">
        <v>417870</v>
      </c>
      <c r="AL3843" s="31">
        <v>468450</v>
      </c>
      <c r="AM3843" s="31">
        <v>474007</v>
      </c>
      <c r="AN3843" s="31">
        <v>429079</v>
      </c>
      <c r="AO3843" s="31">
        <v>478789</v>
      </c>
      <c r="AP3843" s="31">
        <v>398368</v>
      </c>
      <c r="AQ3843" s="31">
        <v>432366</v>
      </c>
      <c r="AR3843" s="31">
        <v>378570</v>
      </c>
      <c r="AS3843" s="31">
        <v>401751</v>
      </c>
      <c r="AT3843" s="31">
        <v>416295</v>
      </c>
      <c r="AU3843" s="31">
        <v>374005</v>
      </c>
      <c r="AV3843" s="31">
        <v>480656</v>
      </c>
      <c r="AW3843" s="31">
        <v>428455</v>
      </c>
      <c r="AX3843" s="31">
        <v>39767</v>
      </c>
      <c r="AY3843" s="31">
        <v>24483</v>
      </c>
      <c r="AZ3843" s="31">
        <v>64250</v>
      </c>
    </row>
    <row r="3844" spans="1:52" ht="15" customHeight="1">
      <c r="A3844" s="29" t="s">
        <v>5198</v>
      </c>
      <c r="B3844" s="34">
        <v>32849</v>
      </c>
      <c r="C3844" s="28">
        <v>225</v>
      </c>
      <c r="D3844" s="28">
        <v>27</v>
      </c>
      <c r="E3844" s="28">
        <v>31.5</v>
      </c>
      <c r="F3844" s="29" t="s">
        <v>242</v>
      </c>
      <c r="G3844" s="29" t="s">
        <v>4485</v>
      </c>
      <c r="H3844" s="28">
        <v>779</v>
      </c>
      <c r="I3844" s="29" t="s">
        <v>119</v>
      </c>
      <c r="J3844" s="33" t="s">
        <v>5197</v>
      </c>
      <c r="K3844" s="29" t="s">
        <v>178</v>
      </c>
      <c r="L3844" s="29" t="s">
        <v>4841</v>
      </c>
      <c r="M3844" s="29" t="s">
        <v>2357</v>
      </c>
      <c r="N3844" s="28">
        <v>496044.4</v>
      </c>
      <c r="O3844" s="28">
        <v>6270849</v>
      </c>
      <c r="P3844" s="29" t="s">
        <v>5196</v>
      </c>
      <c r="Q3844" s="32" t="s">
        <v>207</v>
      </c>
      <c r="R3844" s="19"/>
      <c r="S3844" s="19"/>
      <c r="T3844" s="19"/>
      <c r="U3844" s="19"/>
      <c r="V3844" s="19"/>
      <c r="W3844" s="19"/>
      <c r="X3844" s="19"/>
      <c r="Y3844" s="19"/>
      <c r="Z3844" s="19"/>
      <c r="AA3844" s="19"/>
      <c r="AB3844" s="19"/>
      <c r="AC3844" s="19"/>
      <c r="AD3844" s="31">
        <v>0</v>
      </c>
      <c r="AE3844" s="31">
        <v>567746</v>
      </c>
      <c r="AF3844" s="31">
        <v>522338</v>
      </c>
      <c r="AG3844" s="31">
        <v>476610</v>
      </c>
      <c r="AH3844" s="31">
        <v>528108</v>
      </c>
      <c r="AI3844" s="31">
        <v>550632</v>
      </c>
      <c r="AJ3844" s="31">
        <v>505385</v>
      </c>
      <c r="AK3844" s="31">
        <v>455346</v>
      </c>
      <c r="AL3844" s="31">
        <v>485356</v>
      </c>
      <c r="AM3844" s="31">
        <v>508451</v>
      </c>
      <c r="AN3844" s="31">
        <v>441245</v>
      </c>
      <c r="AO3844" s="31">
        <v>496844</v>
      </c>
      <c r="AP3844" s="31">
        <v>423427</v>
      </c>
      <c r="AQ3844" s="31">
        <v>455541</v>
      </c>
      <c r="AR3844" s="31">
        <v>392448</v>
      </c>
      <c r="AS3844" s="31">
        <v>451840</v>
      </c>
      <c r="AT3844" s="31">
        <v>445680</v>
      </c>
      <c r="AU3844" s="31">
        <v>405844</v>
      </c>
      <c r="AV3844" s="31">
        <v>532868</v>
      </c>
      <c r="AW3844" s="31">
        <v>312037</v>
      </c>
      <c r="AX3844" s="31">
        <v>41294</v>
      </c>
      <c r="AY3844" s="31">
        <v>27218</v>
      </c>
      <c r="AZ3844" s="31">
        <v>68512</v>
      </c>
    </row>
    <row r="3845" spans="1:52" ht="15" customHeight="1">
      <c r="A3845" s="29" t="s">
        <v>5195</v>
      </c>
      <c r="B3845" s="34">
        <v>32846</v>
      </c>
      <c r="C3845" s="28">
        <v>225</v>
      </c>
      <c r="D3845" s="28">
        <v>24.6</v>
      </c>
      <c r="E3845" s="28">
        <v>32.700000000000003</v>
      </c>
      <c r="F3845" s="29" t="s">
        <v>242</v>
      </c>
      <c r="G3845" s="29" t="s">
        <v>4485</v>
      </c>
      <c r="H3845" s="28">
        <v>779</v>
      </c>
      <c r="I3845" s="29" t="s">
        <v>119</v>
      </c>
      <c r="J3845" s="33" t="s">
        <v>5194</v>
      </c>
      <c r="K3845" s="29" t="s">
        <v>178</v>
      </c>
      <c r="L3845" s="29" t="s">
        <v>5193</v>
      </c>
      <c r="M3845" s="29" t="s">
        <v>2389</v>
      </c>
      <c r="N3845" s="28">
        <v>501079</v>
      </c>
      <c r="O3845" s="28">
        <v>6286145</v>
      </c>
      <c r="P3845" s="29" t="s">
        <v>5192</v>
      </c>
      <c r="Q3845" s="32" t="s">
        <v>207</v>
      </c>
      <c r="R3845" s="19"/>
      <c r="S3845" s="19"/>
      <c r="T3845" s="19"/>
      <c r="U3845" s="19"/>
      <c r="V3845" s="19"/>
      <c r="W3845" s="19"/>
      <c r="X3845" s="19"/>
      <c r="Y3845" s="19"/>
      <c r="Z3845" s="19"/>
      <c r="AA3845" s="19"/>
      <c r="AB3845" s="19"/>
      <c r="AC3845" s="19"/>
      <c r="AD3845" s="31">
        <v>0</v>
      </c>
      <c r="AE3845" s="31">
        <v>508034</v>
      </c>
      <c r="AF3845" s="31">
        <v>467402</v>
      </c>
      <c r="AG3845" s="31">
        <v>438308</v>
      </c>
      <c r="AH3845" s="31">
        <v>468542</v>
      </c>
      <c r="AI3845" s="31">
        <v>488609</v>
      </c>
      <c r="AJ3845" s="31">
        <v>439124</v>
      </c>
      <c r="AK3845" s="31">
        <v>387905</v>
      </c>
      <c r="AL3845" s="31">
        <v>440877</v>
      </c>
      <c r="AM3845" s="31">
        <v>446522</v>
      </c>
      <c r="AN3845" s="31">
        <v>410090</v>
      </c>
      <c r="AO3845" s="31">
        <v>462901</v>
      </c>
      <c r="AP3845" s="31">
        <v>382428</v>
      </c>
      <c r="AQ3845" s="31">
        <v>401550</v>
      </c>
      <c r="AR3845" s="31">
        <v>367828</v>
      </c>
      <c r="AS3845" s="31">
        <v>409822</v>
      </c>
      <c r="AT3845" s="31">
        <v>340235</v>
      </c>
      <c r="AU3845" s="31">
        <v>363107</v>
      </c>
      <c r="AV3845" s="31">
        <v>442703</v>
      </c>
      <c r="AW3845" s="31">
        <v>383314</v>
      </c>
      <c r="AX3845" s="31">
        <v>41722</v>
      </c>
      <c r="AY3845" s="31">
        <v>23856</v>
      </c>
      <c r="AZ3845" s="31">
        <v>65578</v>
      </c>
    </row>
    <row r="3846" spans="1:52" ht="15" customHeight="1">
      <c r="A3846" s="29" t="s">
        <v>5191</v>
      </c>
      <c r="B3846" s="34">
        <v>32850</v>
      </c>
      <c r="C3846" s="28">
        <v>225</v>
      </c>
      <c r="D3846" s="28">
        <v>27</v>
      </c>
      <c r="E3846" s="28">
        <v>31.5</v>
      </c>
      <c r="F3846" s="29" t="s">
        <v>242</v>
      </c>
      <c r="G3846" s="29" t="s">
        <v>4485</v>
      </c>
      <c r="H3846" s="28">
        <v>779</v>
      </c>
      <c r="I3846" s="29" t="s">
        <v>119</v>
      </c>
      <c r="J3846" s="33" t="s">
        <v>5190</v>
      </c>
      <c r="K3846" s="29" t="s">
        <v>178</v>
      </c>
      <c r="L3846" s="29" t="s">
        <v>4957</v>
      </c>
      <c r="M3846" s="29" t="s">
        <v>2363</v>
      </c>
      <c r="N3846" s="28">
        <v>488581.8</v>
      </c>
      <c r="O3846" s="28">
        <v>6274683</v>
      </c>
      <c r="P3846" s="29" t="s">
        <v>5189</v>
      </c>
      <c r="Q3846" s="32" t="s">
        <v>207</v>
      </c>
      <c r="R3846" s="19"/>
      <c r="S3846" s="19"/>
      <c r="T3846" s="19"/>
      <c r="U3846" s="19"/>
      <c r="V3846" s="19"/>
      <c r="W3846" s="19"/>
      <c r="X3846" s="19"/>
      <c r="Y3846" s="19"/>
      <c r="Z3846" s="19"/>
      <c r="AA3846" s="19"/>
      <c r="AB3846" s="19"/>
      <c r="AC3846" s="19"/>
      <c r="AD3846" s="31">
        <v>0</v>
      </c>
      <c r="AE3846" s="31">
        <v>567358</v>
      </c>
      <c r="AF3846" s="31">
        <v>521981</v>
      </c>
      <c r="AG3846" s="31">
        <v>471937</v>
      </c>
      <c r="AH3846" s="31">
        <v>510700</v>
      </c>
      <c r="AI3846" s="31">
        <v>521855</v>
      </c>
      <c r="AJ3846" s="31">
        <v>494230</v>
      </c>
      <c r="AK3846" s="31">
        <v>437210</v>
      </c>
      <c r="AL3846" s="31">
        <v>480820</v>
      </c>
      <c r="AM3846" s="31">
        <v>523713</v>
      </c>
      <c r="AN3846" s="31">
        <v>472723</v>
      </c>
      <c r="AO3846" s="31">
        <v>530983</v>
      </c>
      <c r="AP3846" s="31">
        <v>420300</v>
      </c>
      <c r="AQ3846" s="31">
        <v>470012</v>
      </c>
      <c r="AR3846" s="31">
        <v>421253</v>
      </c>
      <c r="AS3846" s="31">
        <v>466705</v>
      </c>
      <c r="AT3846" s="31">
        <v>475109</v>
      </c>
      <c r="AU3846" s="31">
        <v>400142</v>
      </c>
      <c r="AV3846" s="31">
        <v>537267</v>
      </c>
      <c r="AW3846" s="31">
        <v>473169</v>
      </c>
      <c r="AX3846" s="31">
        <v>42357</v>
      </c>
      <c r="AY3846" s="31">
        <v>25812</v>
      </c>
      <c r="AZ3846" s="31">
        <v>68169</v>
      </c>
    </row>
    <row r="3847" spans="1:52" ht="15" customHeight="1">
      <c r="A3847" s="29" t="s">
        <v>5188</v>
      </c>
      <c r="B3847" s="34">
        <v>32835</v>
      </c>
      <c r="C3847" s="28">
        <v>175</v>
      </c>
      <c r="D3847" s="28">
        <v>25</v>
      </c>
      <c r="E3847" s="28">
        <v>30</v>
      </c>
      <c r="F3847" s="29" t="s">
        <v>242</v>
      </c>
      <c r="G3847" s="29" t="s">
        <v>4485</v>
      </c>
      <c r="H3847" s="28">
        <v>779</v>
      </c>
      <c r="I3847" s="29" t="s">
        <v>119</v>
      </c>
      <c r="J3847" s="33" t="s">
        <v>5187</v>
      </c>
      <c r="K3847" s="29" t="s">
        <v>178</v>
      </c>
      <c r="L3847" s="29" t="s">
        <v>5186</v>
      </c>
      <c r="M3847" s="29" t="s">
        <v>5185</v>
      </c>
      <c r="N3847" s="28">
        <v>504769</v>
      </c>
      <c r="O3847" s="28">
        <v>6280966</v>
      </c>
      <c r="P3847" s="29" t="s">
        <v>5184</v>
      </c>
      <c r="Q3847" s="32" t="s">
        <v>207</v>
      </c>
      <c r="R3847" s="19"/>
      <c r="S3847" s="19"/>
      <c r="T3847" s="19"/>
      <c r="U3847" s="19"/>
      <c r="V3847" s="19"/>
      <c r="W3847" s="19"/>
      <c r="X3847" s="19"/>
      <c r="Y3847" s="19"/>
      <c r="Z3847" s="19"/>
      <c r="AA3847" s="19"/>
      <c r="AB3847" s="19"/>
      <c r="AC3847" s="19"/>
      <c r="AD3847" s="31">
        <v>42409</v>
      </c>
      <c r="AE3847" s="31">
        <v>518678</v>
      </c>
      <c r="AF3847" s="31">
        <v>477195</v>
      </c>
      <c r="AG3847" s="31">
        <v>454964</v>
      </c>
      <c r="AH3847" s="31">
        <v>484448</v>
      </c>
      <c r="AI3847" s="31">
        <v>514954</v>
      </c>
      <c r="AJ3847" s="31">
        <v>463583</v>
      </c>
      <c r="AK3847" s="31">
        <v>316240</v>
      </c>
      <c r="AL3847" s="31">
        <v>461207</v>
      </c>
      <c r="AM3847" s="31">
        <v>475393</v>
      </c>
      <c r="AN3847" s="31">
        <v>427774</v>
      </c>
      <c r="AO3847" s="31">
        <v>479106</v>
      </c>
      <c r="AP3847" s="31">
        <v>405329</v>
      </c>
      <c r="AQ3847" s="31">
        <v>410148</v>
      </c>
      <c r="AR3847" s="31">
        <v>395662</v>
      </c>
      <c r="AS3847" s="31">
        <v>441384</v>
      </c>
      <c r="AT3847" s="31">
        <v>429325</v>
      </c>
      <c r="AU3847" s="31">
        <v>386418</v>
      </c>
      <c r="AV3847" s="31">
        <v>463974</v>
      </c>
      <c r="AW3847" s="31">
        <v>404566</v>
      </c>
      <c r="AX3847" s="31">
        <v>40418</v>
      </c>
      <c r="AY3847" s="31">
        <v>25023</v>
      </c>
      <c r="AZ3847" s="31">
        <v>65441</v>
      </c>
    </row>
    <row r="3848" spans="1:52" ht="15" customHeight="1">
      <c r="A3848" s="29" t="s">
        <v>5183</v>
      </c>
      <c r="B3848" s="34">
        <v>32835</v>
      </c>
      <c r="C3848" s="28">
        <v>150</v>
      </c>
      <c r="D3848" s="28">
        <v>24.6</v>
      </c>
      <c r="E3848" s="28">
        <v>32.700000000000003</v>
      </c>
      <c r="F3848" s="29" t="s">
        <v>786</v>
      </c>
      <c r="G3848" s="29" t="s">
        <v>5076</v>
      </c>
      <c r="H3848" s="28">
        <v>779</v>
      </c>
      <c r="I3848" s="29" t="s">
        <v>119</v>
      </c>
      <c r="J3848" s="33" t="s">
        <v>5182</v>
      </c>
      <c r="K3848" s="29" t="s">
        <v>178</v>
      </c>
      <c r="L3848" s="29" t="s">
        <v>4695</v>
      </c>
      <c r="M3848" s="29" t="s">
        <v>1385</v>
      </c>
      <c r="N3848" s="28">
        <v>496273</v>
      </c>
      <c r="O3848" s="28">
        <v>6285151</v>
      </c>
      <c r="P3848" s="29" t="s">
        <v>5181</v>
      </c>
      <c r="Q3848" s="32" t="s">
        <v>207</v>
      </c>
      <c r="R3848" s="19"/>
      <c r="S3848" s="19"/>
      <c r="T3848" s="19"/>
      <c r="U3848" s="19"/>
      <c r="V3848" s="19"/>
      <c r="W3848" s="19"/>
      <c r="X3848" s="19"/>
      <c r="Y3848" s="19"/>
      <c r="Z3848" s="19"/>
      <c r="AA3848" s="19"/>
      <c r="AB3848" s="19"/>
      <c r="AC3848" s="19"/>
      <c r="AD3848" s="31">
        <v>34684</v>
      </c>
      <c r="AE3848" s="31">
        <v>424205</v>
      </c>
      <c r="AF3848" s="31">
        <v>390277</v>
      </c>
      <c r="AG3848" s="31">
        <v>371006</v>
      </c>
      <c r="AH3848" s="31">
        <v>387694</v>
      </c>
      <c r="AI3848" s="31">
        <v>402717</v>
      </c>
      <c r="AJ3848" s="31">
        <v>360231</v>
      </c>
      <c r="AK3848" s="31">
        <v>337676</v>
      </c>
      <c r="AL3848" s="31">
        <v>356262</v>
      </c>
      <c r="AM3848" s="31">
        <v>376191</v>
      </c>
      <c r="AN3848" s="31">
        <v>345612</v>
      </c>
      <c r="AO3848" s="31">
        <v>386404</v>
      </c>
      <c r="AP3848" s="31">
        <v>322756</v>
      </c>
      <c r="AQ3848" s="31">
        <v>340229</v>
      </c>
      <c r="AR3848" s="31">
        <v>303949</v>
      </c>
      <c r="AS3848" s="31">
        <v>352438</v>
      </c>
      <c r="AT3848" s="31">
        <v>355220</v>
      </c>
      <c r="AU3848" s="31">
        <v>305638</v>
      </c>
      <c r="AV3848" s="31">
        <v>377757</v>
      </c>
      <c r="AW3848" s="31">
        <v>338981</v>
      </c>
      <c r="AX3848" s="31">
        <v>32099</v>
      </c>
      <c r="AY3848" s="31">
        <v>18154</v>
      </c>
      <c r="AZ3848" s="31">
        <v>50253</v>
      </c>
    </row>
    <row r="3849" spans="1:52" ht="15" customHeight="1">
      <c r="A3849" s="29" t="s">
        <v>5180</v>
      </c>
      <c r="B3849" s="34">
        <v>32865</v>
      </c>
      <c r="C3849" s="28">
        <v>150</v>
      </c>
      <c r="D3849" s="28">
        <v>24.6</v>
      </c>
      <c r="E3849" s="28">
        <v>32.700000000000003</v>
      </c>
      <c r="F3849" s="29" t="s">
        <v>786</v>
      </c>
      <c r="G3849" s="29" t="s">
        <v>5076</v>
      </c>
      <c r="H3849" s="28">
        <v>779</v>
      </c>
      <c r="I3849" s="29" t="s">
        <v>119</v>
      </c>
      <c r="J3849" s="33" t="s">
        <v>5179</v>
      </c>
      <c r="K3849" s="29" t="s">
        <v>178</v>
      </c>
      <c r="L3849" s="29" t="s">
        <v>4695</v>
      </c>
      <c r="M3849" s="29" t="s">
        <v>865</v>
      </c>
      <c r="N3849" s="28">
        <v>495968.7</v>
      </c>
      <c r="O3849" s="28">
        <v>6284914</v>
      </c>
      <c r="P3849" s="29" t="s">
        <v>5178</v>
      </c>
      <c r="Q3849" s="32" t="s">
        <v>207</v>
      </c>
      <c r="R3849" s="19"/>
      <c r="S3849" s="19"/>
      <c r="T3849" s="19"/>
      <c r="U3849" s="19"/>
      <c r="V3849" s="19"/>
      <c r="W3849" s="19"/>
      <c r="X3849" s="19"/>
      <c r="Y3849" s="19"/>
      <c r="Z3849" s="19"/>
      <c r="AA3849" s="19"/>
      <c r="AB3849" s="19"/>
      <c r="AC3849" s="19"/>
      <c r="AD3849" s="31">
        <v>0</v>
      </c>
      <c r="AE3849" s="31">
        <v>452614</v>
      </c>
      <c r="AF3849" s="31">
        <v>416415</v>
      </c>
      <c r="AG3849" s="31">
        <v>402707</v>
      </c>
      <c r="AH3849" s="31">
        <v>428542</v>
      </c>
      <c r="AI3849" s="31">
        <v>441585</v>
      </c>
      <c r="AJ3849" s="31">
        <v>387690</v>
      </c>
      <c r="AK3849" s="31">
        <v>361719</v>
      </c>
      <c r="AL3849" s="31">
        <v>370602</v>
      </c>
      <c r="AM3849" s="31">
        <v>396208</v>
      </c>
      <c r="AN3849" s="31">
        <v>355671</v>
      </c>
      <c r="AO3849" s="31">
        <v>404304</v>
      </c>
      <c r="AP3849" s="31">
        <v>269714</v>
      </c>
      <c r="AQ3849" s="31">
        <v>344832</v>
      </c>
      <c r="AR3849" s="31">
        <v>319169</v>
      </c>
      <c r="AS3849" s="31">
        <v>353551</v>
      </c>
      <c r="AT3849" s="31">
        <v>339900</v>
      </c>
      <c r="AU3849" s="31">
        <v>285229</v>
      </c>
      <c r="AV3849" s="31">
        <v>354561</v>
      </c>
      <c r="AW3849" s="31">
        <v>354369</v>
      </c>
      <c r="AX3849" s="31">
        <v>32699</v>
      </c>
      <c r="AY3849" s="31">
        <v>14979</v>
      </c>
      <c r="AZ3849" s="31">
        <v>47678</v>
      </c>
    </row>
    <row r="3850" spans="1:52" ht="15" customHeight="1">
      <c r="A3850" s="29" t="s">
        <v>5177</v>
      </c>
      <c r="B3850" s="34">
        <v>32923</v>
      </c>
      <c r="C3850" s="28">
        <v>225</v>
      </c>
      <c r="D3850" s="28">
        <v>27</v>
      </c>
      <c r="E3850" s="28">
        <v>31.5</v>
      </c>
      <c r="F3850" s="29" t="s">
        <v>242</v>
      </c>
      <c r="G3850" s="29" t="s">
        <v>4485</v>
      </c>
      <c r="H3850" s="28">
        <v>779</v>
      </c>
      <c r="I3850" s="29" t="s">
        <v>119</v>
      </c>
      <c r="J3850" s="33" t="s">
        <v>5176</v>
      </c>
      <c r="K3850" s="29" t="s">
        <v>178</v>
      </c>
      <c r="L3850" s="29" t="s">
        <v>4727</v>
      </c>
      <c r="M3850" s="29" t="s">
        <v>596</v>
      </c>
      <c r="N3850" s="28">
        <v>492459.2</v>
      </c>
      <c r="O3850" s="28">
        <v>6277878</v>
      </c>
      <c r="P3850" s="29" t="s">
        <v>5175</v>
      </c>
      <c r="Q3850" s="32" t="s">
        <v>207</v>
      </c>
      <c r="R3850" s="19"/>
      <c r="S3850" s="19"/>
      <c r="T3850" s="19"/>
      <c r="U3850" s="19"/>
      <c r="V3850" s="19"/>
      <c r="W3850" s="19"/>
      <c r="X3850" s="19"/>
      <c r="Y3850" s="19"/>
      <c r="Z3850" s="19"/>
      <c r="AA3850" s="19"/>
      <c r="AB3850" s="19"/>
      <c r="AC3850" s="19"/>
      <c r="AD3850" s="19"/>
      <c r="AE3850" s="31">
        <v>516339</v>
      </c>
      <c r="AF3850" s="31">
        <v>570051</v>
      </c>
      <c r="AG3850" s="31">
        <v>494257</v>
      </c>
      <c r="AH3850" s="31">
        <v>564242</v>
      </c>
      <c r="AI3850" s="31">
        <v>606448</v>
      </c>
      <c r="AJ3850" s="31">
        <v>551047</v>
      </c>
      <c r="AK3850" s="31">
        <v>499283</v>
      </c>
      <c r="AL3850" s="31">
        <v>544993</v>
      </c>
      <c r="AM3850" s="31">
        <v>553982</v>
      </c>
      <c r="AN3850" s="31">
        <v>489253</v>
      </c>
      <c r="AO3850" s="31">
        <v>548989</v>
      </c>
      <c r="AP3850" s="31">
        <v>459031</v>
      </c>
      <c r="AQ3850" s="31">
        <v>499382</v>
      </c>
      <c r="AR3850" s="31">
        <v>448730</v>
      </c>
      <c r="AS3850" s="31">
        <v>503768</v>
      </c>
      <c r="AT3850" s="31">
        <v>492598</v>
      </c>
      <c r="AU3850" s="31">
        <v>452256</v>
      </c>
      <c r="AV3850" s="31">
        <v>136517</v>
      </c>
      <c r="AW3850" s="31">
        <v>438525</v>
      </c>
      <c r="AX3850" s="31">
        <v>44705</v>
      </c>
      <c r="AY3850" s="31">
        <v>27195</v>
      </c>
      <c r="AZ3850" s="31">
        <v>71900</v>
      </c>
    </row>
    <row r="3851" spans="1:52" ht="15" customHeight="1">
      <c r="A3851" s="29" t="s">
        <v>5174</v>
      </c>
      <c r="B3851" s="34">
        <v>32997</v>
      </c>
      <c r="C3851" s="28">
        <v>225</v>
      </c>
      <c r="D3851" s="28">
        <v>27</v>
      </c>
      <c r="E3851" s="28">
        <v>31.5</v>
      </c>
      <c r="F3851" s="29" t="s">
        <v>242</v>
      </c>
      <c r="G3851" s="29" t="s">
        <v>3925</v>
      </c>
      <c r="H3851" s="28">
        <v>779</v>
      </c>
      <c r="I3851" s="29" t="s">
        <v>119</v>
      </c>
      <c r="J3851" s="33" t="s">
        <v>5173</v>
      </c>
      <c r="K3851" s="29" t="s">
        <v>178</v>
      </c>
      <c r="L3851" s="29" t="s">
        <v>5172</v>
      </c>
      <c r="M3851" s="29" t="s">
        <v>2275</v>
      </c>
      <c r="N3851" s="28">
        <v>499359.4</v>
      </c>
      <c r="O3851" s="28">
        <v>6277515</v>
      </c>
      <c r="P3851" s="29" t="s">
        <v>5171</v>
      </c>
      <c r="Q3851" s="32" t="s">
        <v>207</v>
      </c>
      <c r="R3851" s="19"/>
      <c r="S3851" s="19"/>
      <c r="T3851" s="19"/>
      <c r="U3851" s="19"/>
      <c r="V3851" s="19"/>
      <c r="W3851" s="19"/>
      <c r="X3851" s="19"/>
      <c r="Y3851" s="19"/>
      <c r="Z3851" s="19"/>
      <c r="AA3851" s="19"/>
      <c r="AB3851" s="19"/>
      <c r="AC3851" s="19"/>
      <c r="AD3851" s="19"/>
      <c r="AE3851" s="31">
        <v>316603</v>
      </c>
      <c r="AF3851" s="31">
        <v>499340</v>
      </c>
      <c r="AG3851" s="31">
        <v>470940</v>
      </c>
      <c r="AH3851" s="31">
        <v>504580</v>
      </c>
      <c r="AI3851" s="31">
        <v>531190</v>
      </c>
      <c r="AJ3851" s="31">
        <v>469730</v>
      </c>
      <c r="AK3851" s="31">
        <v>415890</v>
      </c>
      <c r="AL3851" s="31">
        <v>476070</v>
      </c>
      <c r="AM3851" s="31">
        <v>487060</v>
      </c>
      <c r="AN3851" s="31">
        <v>430748</v>
      </c>
      <c r="AO3851" s="31">
        <v>468587</v>
      </c>
      <c r="AP3851" s="31">
        <v>380769</v>
      </c>
      <c r="AQ3851" s="31">
        <v>388010</v>
      </c>
      <c r="AR3851" s="31">
        <v>362832</v>
      </c>
      <c r="AS3851" s="31">
        <v>407083</v>
      </c>
      <c r="AT3851" s="31">
        <v>401403</v>
      </c>
      <c r="AU3851" s="31">
        <v>346393</v>
      </c>
      <c r="AV3851" s="31">
        <v>434558</v>
      </c>
      <c r="AW3851" s="31">
        <v>404467</v>
      </c>
      <c r="AX3851" s="31">
        <v>38419</v>
      </c>
      <c r="AY3851" s="31">
        <v>22638</v>
      </c>
      <c r="AZ3851" s="31">
        <v>61057</v>
      </c>
    </row>
    <row r="3852" spans="1:52" ht="15" customHeight="1">
      <c r="A3852" s="29" t="s">
        <v>5170</v>
      </c>
      <c r="B3852" s="34">
        <v>33030</v>
      </c>
      <c r="C3852" s="28">
        <v>225</v>
      </c>
      <c r="D3852" s="28">
        <v>27</v>
      </c>
      <c r="E3852" s="28">
        <v>31.5</v>
      </c>
      <c r="F3852" s="29" t="s">
        <v>242</v>
      </c>
      <c r="G3852" s="29" t="s">
        <v>3925</v>
      </c>
      <c r="H3852" s="28">
        <v>779</v>
      </c>
      <c r="I3852" s="29" t="s">
        <v>119</v>
      </c>
      <c r="J3852" s="33" t="s">
        <v>5169</v>
      </c>
      <c r="K3852" s="29" t="s">
        <v>178</v>
      </c>
      <c r="L3852" s="29" t="s">
        <v>4990</v>
      </c>
      <c r="M3852" s="29" t="s">
        <v>176</v>
      </c>
      <c r="N3852" s="28">
        <v>504167</v>
      </c>
      <c r="O3852" s="28">
        <v>6294015</v>
      </c>
      <c r="P3852" s="29" t="s">
        <v>5168</v>
      </c>
      <c r="Q3852" s="32" t="s">
        <v>207</v>
      </c>
      <c r="R3852" s="19"/>
      <c r="S3852" s="19"/>
      <c r="T3852" s="19"/>
      <c r="U3852" s="19"/>
      <c r="V3852" s="19"/>
      <c r="W3852" s="19"/>
      <c r="X3852" s="19"/>
      <c r="Y3852" s="19"/>
      <c r="Z3852" s="19"/>
      <c r="AA3852" s="19"/>
      <c r="AB3852" s="19"/>
      <c r="AC3852" s="19"/>
      <c r="AD3852" s="19"/>
      <c r="AE3852" s="31">
        <v>332961</v>
      </c>
      <c r="AF3852" s="31">
        <v>612662</v>
      </c>
      <c r="AG3852" s="31">
        <v>582590</v>
      </c>
      <c r="AH3852" s="31">
        <v>619240</v>
      </c>
      <c r="AI3852" s="31">
        <v>629450</v>
      </c>
      <c r="AJ3852" s="31">
        <v>591390</v>
      </c>
      <c r="AK3852" s="31">
        <v>511230</v>
      </c>
      <c r="AL3852" s="31">
        <v>570290</v>
      </c>
      <c r="AM3852" s="31">
        <v>586240</v>
      </c>
      <c r="AN3852" s="31">
        <v>542463</v>
      </c>
      <c r="AO3852" s="31">
        <v>584494</v>
      </c>
      <c r="AP3852" s="31">
        <v>515271</v>
      </c>
      <c r="AQ3852" s="31">
        <v>525332</v>
      </c>
      <c r="AR3852" s="31">
        <v>483896</v>
      </c>
      <c r="AS3852" s="31">
        <v>542444</v>
      </c>
      <c r="AT3852" s="31">
        <v>540920</v>
      </c>
      <c r="AU3852" s="31">
        <v>444752</v>
      </c>
      <c r="AV3852" s="31">
        <v>554106.12890625</v>
      </c>
      <c r="AW3852" s="31">
        <v>420484</v>
      </c>
      <c r="AX3852" s="31">
        <v>44449</v>
      </c>
      <c r="AY3852" s="31">
        <v>25212</v>
      </c>
      <c r="AZ3852" s="31">
        <v>69661</v>
      </c>
    </row>
    <row r="3853" spans="1:52" ht="15" customHeight="1">
      <c r="A3853" s="29" t="s">
        <v>5167</v>
      </c>
      <c r="B3853" s="34">
        <v>33051</v>
      </c>
      <c r="C3853" s="28">
        <v>150</v>
      </c>
      <c r="D3853" s="28">
        <v>24.6</v>
      </c>
      <c r="E3853" s="28">
        <v>32.700000000000003</v>
      </c>
      <c r="F3853" s="29" t="s">
        <v>786</v>
      </c>
      <c r="G3853" s="29" t="s">
        <v>5163</v>
      </c>
      <c r="H3853" s="28">
        <v>779</v>
      </c>
      <c r="I3853" s="29" t="s">
        <v>119</v>
      </c>
      <c r="J3853" s="33" t="s">
        <v>5166</v>
      </c>
      <c r="K3853" s="29" t="s">
        <v>178</v>
      </c>
      <c r="L3853" s="29" t="s">
        <v>4990</v>
      </c>
      <c r="M3853" s="29" t="s">
        <v>176</v>
      </c>
      <c r="N3853" s="28">
        <v>504351</v>
      </c>
      <c r="O3853" s="28">
        <v>6293929</v>
      </c>
      <c r="P3853" s="29" t="s">
        <v>5165</v>
      </c>
      <c r="Q3853" s="32" t="s">
        <v>207</v>
      </c>
      <c r="R3853" s="19"/>
      <c r="S3853" s="19"/>
      <c r="T3853" s="19"/>
      <c r="U3853" s="19"/>
      <c r="V3853" s="19"/>
      <c r="W3853" s="19"/>
      <c r="X3853" s="19"/>
      <c r="Y3853" s="19"/>
      <c r="Z3853" s="19"/>
      <c r="AA3853" s="19"/>
      <c r="AB3853" s="19"/>
      <c r="AC3853" s="19"/>
      <c r="AD3853" s="19"/>
      <c r="AE3853" s="31">
        <v>239125</v>
      </c>
      <c r="AF3853" s="31">
        <v>439999</v>
      </c>
      <c r="AG3853" s="31">
        <v>412920</v>
      </c>
      <c r="AH3853" s="31">
        <v>437150</v>
      </c>
      <c r="AI3853" s="31">
        <v>454640</v>
      </c>
      <c r="AJ3853" s="31">
        <v>415350</v>
      </c>
      <c r="AK3853" s="31">
        <v>371650</v>
      </c>
      <c r="AL3853" s="31">
        <v>405360</v>
      </c>
      <c r="AM3853" s="31">
        <v>432270</v>
      </c>
      <c r="AN3853" s="31">
        <v>394673</v>
      </c>
      <c r="AO3853" s="31">
        <v>422617</v>
      </c>
      <c r="AP3853" s="31">
        <v>368501</v>
      </c>
      <c r="AQ3853" s="31">
        <v>384163</v>
      </c>
      <c r="AR3853" s="31">
        <v>354535</v>
      </c>
      <c r="AS3853" s="31">
        <v>304442</v>
      </c>
      <c r="AT3853" s="31">
        <v>273399</v>
      </c>
      <c r="AU3853" s="31">
        <v>333606</v>
      </c>
      <c r="AV3853" s="31">
        <v>385604</v>
      </c>
      <c r="AW3853" s="31">
        <v>358858</v>
      </c>
      <c r="AX3853" s="31">
        <v>34201</v>
      </c>
      <c r="AY3853" s="31">
        <v>20047</v>
      </c>
      <c r="AZ3853" s="31">
        <v>54248</v>
      </c>
    </row>
    <row r="3854" spans="1:52" ht="15" customHeight="1">
      <c r="A3854" s="29" t="s">
        <v>5164</v>
      </c>
      <c r="B3854" s="34">
        <v>33031</v>
      </c>
      <c r="C3854" s="28">
        <v>225</v>
      </c>
      <c r="D3854" s="28">
        <v>27</v>
      </c>
      <c r="E3854" s="28">
        <v>31.5</v>
      </c>
      <c r="F3854" s="29" t="s">
        <v>242</v>
      </c>
      <c r="G3854" s="29" t="s">
        <v>5122</v>
      </c>
      <c r="H3854" s="28">
        <v>779</v>
      </c>
      <c r="I3854" s="29" t="s">
        <v>119</v>
      </c>
      <c r="J3854" s="33" t="s">
        <v>5162</v>
      </c>
      <c r="K3854" s="29" t="s">
        <v>178</v>
      </c>
      <c r="L3854" s="29" t="s">
        <v>5057</v>
      </c>
      <c r="M3854" s="29" t="s">
        <v>4154</v>
      </c>
      <c r="N3854" s="28">
        <v>497602</v>
      </c>
      <c r="O3854" s="28">
        <v>6280994</v>
      </c>
      <c r="P3854" s="29" t="s">
        <v>5161</v>
      </c>
      <c r="Q3854" s="32" t="s">
        <v>207</v>
      </c>
      <c r="R3854" s="19"/>
      <c r="S3854" s="19"/>
      <c r="T3854" s="19"/>
      <c r="U3854" s="19"/>
      <c r="V3854" s="19"/>
      <c r="W3854" s="19"/>
      <c r="X3854" s="19"/>
      <c r="Y3854" s="19"/>
      <c r="Z3854" s="19"/>
      <c r="AA3854" s="19"/>
      <c r="AB3854" s="19"/>
      <c r="AC3854" s="19"/>
      <c r="AD3854" s="19"/>
      <c r="AE3854" s="31">
        <v>276402</v>
      </c>
      <c r="AF3854" s="31">
        <v>508592</v>
      </c>
      <c r="AG3854" s="31">
        <v>486220</v>
      </c>
      <c r="AH3854" s="31">
        <v>519940</v>
      </c>
      <c r="AI3854" s="31">
        <v>531870</v>
      </c>
      <c r="AJ3854" s="31">
        <v>480160</v>
      </c>
      <c r="AK3854" s="31">
        <v>428960</v>
      </c>
      <c r="AL3854" s="31">
        <v>482170</v>
      </c>
      <c r="AM3854" s="31">
        <v>488670</v>
      </c>
      <c r="AN3854" s="31">
        <v>427554</v>
      </c>
      <c r="AO3854" s="31">
        <v>488464</v>
      </c>
      <c r="AP3854" s="31">
        <v>411212</v>
      </c>
      <c r="AQ3854" s="31">
        <v>432084</v>
      </c>
      <c r="AR3854" s="31">
        <v>390845</v>
      </c>
      <c r="AS3854" s="31">
        <v>441639</v>
      </c>
      <c r="AT3854" s="31">
        <v>436418</v>
      </c>
      <c r="AU3854" s="31">
        <v>377025.9921875</v>
      </c>
      <c r="AV3854" s="31">
        <v>496880</v>
      </c>
      <c r="AW3854" s="31">
        <v>422608</v>
      </c>
      <c r="AX3854" s="31">
        <v>40082</v>
      </c>
      <c r="AY3854" s="31">
        <v>24558</v>
      </c>
      <c r="AZ3854" s="31">
        <v>64640</v>
      </c>
    </row>
    <row r="3855" spans="1:52" ht="15" customHeight="1">
      <c r="A3855" s="29" t="s">
        <v>5160</v>
      </c>
      <c r="B3855" s="34">
        <v>33052</v>
      </c>
      <c r="C3855" s="28">
        <v>150</v>
      </c>
      <c r="D3855" s="28">
        <v>28</v>
      </c>
      <c r="E3855" s="28">
        <v>31</v>
      </c>
      <c r="F3855" s="29" t="s">
        <v>227</v>
      </c>
      <c r="G3855" s="29" t="s">
        <v>5007</v>
      </c>
      <c r="H3855" s="28">
        <v>779</v>
      </c>
      <c r="I3855" s="29" t="s">
        <v>119</v>
      </c>
      <c r="J3855" s="33" t="s">
        <v>5159</v>
      </c>
      <c r="K3855" s="29" t="s">
        <v>178</v>
      </c>
      <c r="L3855" s="29" t="s">
        <v>5158</v>
      </c>
      <c r="M3855" s="29" t="s">
        <v>656</v>
      </c>
      <c r="N3855" s="28">
        <v>494471.8</v>
      </c>
      <c r="O3855" s="28">
        <v>6266542</v>
      </c>
      <c r="P3855" s="29" t="s">
        <v>5157</v>
      </c>
      <c r="Q3855" s="32" t="s">
        <v>207</v>
      </c>
      <c r="R3855" s="19"/>
      <c r="S3855" s="19"/>
      <c r="T3855" s="19"/>
      <c r="U3855" s="19"/>
      <c r="V3855" s="19"/>
      <c r="W3855" s="19"/>
      <c r="X3855" s="19"/>
      <c r="Y3855" s="19"/>
      <c r="Z3855" s="19"/>
      <c r="AA3855" s="19"/>
      <c r="AB3855" s="19"/>
      <c r="AC3855" s="19"/>
      <c r="AD3855" s="19"/>
      <c r="AE3855" s="31">
        <v>232685</v>
      </c>
      <c r="AF3855" s="31">
        <v>428151</v>
      </c>
      <c r="AG3855" s="31">
        <v>388620</v>
      </c>
      <c r="AH3855" s="31">
        <v>430310</v>
      </c>
      <c r="AI3855" s="31">
        <v>445540</v>
      </c>
      <c r="AJ3855" s="31">
        <v>417920</v>
      </c>
      <c r="AK3855" s="31">
        <v>378290</v>
      </c>
      <c r="AL3855" s="31">
        <v>404480</v>
      </c>
      <c r="AM3855" s="31">
        <v>411975</v>
      </c>
      <c r="AN3855" s="31">
        <v>357341</v>
      </c>
      <c r="AO3855" s="31">
        <v>409983</v>
      </c>
      <c r="AP3855" s="31">
        <v>291520</v>
      </c>
      <c r="AQ3855" s="31">
        <v>358942</v>
      </c>
      <c r="AR3855" s="31">
        <v>335043</v>
      </c>
      <c r="AS3855" s="31">
        <v>370687</v>
      </c>
      <c r="AT3855" s="31">
        <v>374033</v>
      </c>
      <c r="AU3855" s="31">
        <v>317050</v>
      </c>
      <c r="AV3855" s="31">
        <v>403591</v>
      </c>
      <c r="AW3855" s="31">
        <v>353484</v>
      </c>
      <c r="AX3855" s="31">
        <v>4447</v>
      </c>
      <c r="AY3855" s="31">
        <v>4519</v>
      </c>
      <c r="AZ3855" s="31">
        <v>8966</v>
      </c>
    </row>
    <row r="3856" spans="1:52" ht="15" customHeight="1">
      <c r="A3856" s="29" t="s">
        <v>5156</v>
      </c>
      <c r="B3856" s="34">
        <v>33155</v>
      </c>
      <c r="C3856" s="28">
        <v>200</v>
      </c>
      <c r="D3856" s="28">
        <v>27</v>
      </c>
      <c r="E3856" s="28">
        <v>30</v>
      </c>
      <c r="F3856" s="29" t="s">
        <v>172</v>
      </c>
      <c r="G3856" s="29" t="s">
        <v>204</v>
      </c>
      <c r="H3856" s="28">
        <v>779</v>
      </c>
      <c r="I3856" s="29" t="s">
        <v>119</v>
      </c>
      <c r="J3856" s="33" t="s">
        <v>5155</v>
      </c>
      <c r="K3856" s="29" t="s">
        <v>178</v>
      </c>
      <c r="L3856" s="29" t="s">
        <v>5154</v>
      </c>
      <c r="M3856" s="29" t="s">
        <v>176</v>
      </c>
      <c r="N3856" s="28">
        <v>483149</v>
      </c>
      <c r="O3856" s="28">
        <v>6281523</v>
      </c>
      <c r="P3856" s="29" t="s">
        <v>5153</v>
      </c>
      <c r="Q3856" s="32" t="s">
        <v>207</v>
      </c>
      <c r="R3856" s="19"/>
      <c r="S3856" s="19"/>
      <c r="T3856" s="19"/>
      <c r="U3856" s="19"/>
      <c r="V3856" s="19"/>
      <c r="W3856" s="19"/>
      <c r="X3856" s="19"/>
      <c r="Y3856" s="19"/>
      <c r="Z3856" s="19"/>
      <c r="AA3856" s="19"/>
      <c r="AB3856" s="19"/>
      <c r="AC3856" s="19"/>
      <c r="AD3856" s="19"/>
      <c r="AE3856" s="31">
        <v>90903</v>
      </c>
      <c r="AF3856" s="31">
        <v>501794</v>
      </c>
      <c r="AG3856" s="31">
        <v>485800</v>
      </c>
      <c r="AH3856" s="31">
        <v>520300</v>
      </c>
      <c r="AI3856" s="31">
        <v>529280</v>
      </c>
      <c r="AJ3856" s="31">
        <v>483270</v>
      </c>
      <c r="AK3856" s="31">
        <v>413230</v>
      </c>
      <c r="AL3856" s="31">
        <v>463220</v>
      </c>
      <c r="AM3856" s="31">
        <v>486078</v>
      </c>
      <c r="AN3856" s="31">
        <v>418427</v>
      </c>
      <c r="AO3856" s="31">
        <v>478826</v>
      </c>
      <c r="AP3856" s="31">
        <v>382503</v>
      </c>
      <c r="AQ3856" s="31">
        <v>398242</v>
      </c>
      <c r="AR3856" s="31">
        <v>364770</v>
      </c>
      <c r="AS3856" s="31">
        <v>412766</v>
      </c>
      <c r="AT3856" s="31">
        <v>314359</v>
      </c>
      <c r="AU3856" s="31">
        <v>313333</v>
      </c>
      <c r="AV3856" s="31">
        <v>302775</v>
      </c>
      <c r="AW3856" s="31">
        <v>215524</v>
      </c>
      <c r="AX3856" s="31">
        <v>28002</v>
      </c>
      <c r="AY3856" s="31">
        <v>21354</v>
      </c>
      <c r="AZ3856" s="31">
        <v>49356</v>
      </c>
    </row>
    <row r="3857" spans="1:52" ht="15" customHeight="1">
      <c r="A3857" s="29" t="s">
        <v>5152</v>
      </c>
      <c r="B3857" s="34">
        <v>33140</v>
      </c>
      <c r="C3857" s="28">
        <v>250</v>
      </c>
      <c r="D3857" s="28">
        <v>26</v>
      </c>
      <c r="E3857" s="28">
        <v>30</v>
      </c>
      <c r="F3857" s="29" t="s">
        <v>172</v>
      </c>
      <c r="G3857" s="29" t="s">
        <v>5143</v>
      </c>
      <c r="H3857" s="28">
        <v>779</v>
      </c>
      <c r="I3857" s="29" t="s">
        <v>119</v>
      </c>
      <c r="J3857" s="33" t="s">
        <v>5151</v>
      </c>
      <c r="K3857" s="29" t="s">
        <v>178</v>
      </c>
      <c r="L3857" s="29" t="s">
        <v>5147</v>
      </c>
      <c r="M3857" s="29" t="s">
        <v>5146</v>
      </c>
      <c r="N3857" s="28">
        <v>487740</v>
      </c>
      <c r="O3857" s="28">
        <v>6272973</v>
      </c>
      <c r="P3857" s="29" t="s">
        <v>5150</v>
      </c>
      <c r="Q3857" s="32" t="s">
        <v>207</v>
      </c>
      <c r="R3857" s="19"/>
      <c r="S3857" s="19"/>
      <c r="T3857" s="19"/>
      <c r="U3857" s="19"/>
      <c r="V3857" s="19"/>
      <c r="W3857" s="19"/>
      <c r="X3857" s="19"/>
      <c r="Y3857" s="19"/>
      <c r="Z3857" s="19"/>
      <c r="AA3857" s="19"/>
      <c r="AB3857" s="19"/>
      <c r="AC3857" s="19"/>
      <c r="AD3857" s="19"/>
      <c r="AE3857" s="31">
        <v>113174</v>
      </c>
      <c r="AF3857" s="31">
        <v>416490</v>
      </c>
      <c r="AG3857" s="31">
        <v>407230</v>
      </c>
      <c r="AH3857" s="31">
        <v>418110</v>
      </c>
      <c r="AI3857" s="31">
        <v>436720</v>
      </c>
      <c r="AJ3857" s="31">
        <v>399500</v>
      </c>
      <c r="AK3857" s="31">
        <v>340600</v>
      </c>
      <c r="AL3857" s="31">
        <v>405370</v>
      </c>
      <c r="AM3857" s="31">
        <v>397151</v>
      </c>
      <c r="AN3857" s="31">
        <v>355472</v>
      </c>
      <c r="AO3857" s="31">
        <v>388291</v>
      </c>
      <c r="AP3857" s="31">
        <v>312270</v>
      </c>
      <c r="AQ3857" s="31">
        <v>346500</v>
      </c>
      <c r="AR3857" s="31">
        <v>299480</v>
      </c>
      <c r="AS3857" s="31">
        <v>327973</v>
      </c>
      <c r="AT3857" s="31">
        <v>303913</v>
      </c>
      <c r="AU3857" s="31">
        <v>189448</v>
      </c>
      <c r="AV3857" s="31">
        <v>20780</v>
      </c>
      <c r="AW3857" s="31">
        <v>26029</v>
      </c>
      <c r="AX3857" s="31">
        <v>29515</v>
      </c>
      <c r="AY3857" s="31">
        <v>18686</v>
      </c>
      <c r="AZ3857" s="31">
        <v>48201</v>
      </c>
    </row>
    <row r="3858" spans="1:52" ht="15" customHeight="1">
      <c r="A3858" s="29" t="s">
        <v>5149</v>
      </c>
      <c r="B3858" s="34">
        <v>33140</v>
      </c>
      <c r="C3858" s="28">
        <v>250</v>
      </c>
      <c r="D3858" s="28">
        <v>26</v>
      </c>
      <c r="E3858" s="28">
        <v>30</v>
      </c>
      <c r="F3858" s="29" t="s">
        <v>172</v>
      </c>
      <c r="G3858" s="29" t="s">
        <v>5143</v>
      </c>
      <c r="H3858" s="28">
        <v>779</v>
      </c>
      <c r="I3858" s="29" t="s">
        <v>119</v>
      </c>
      <c r="J3858" s="33" t="s">
        <v>5148</v>
      </c>
      <c r="K3858" s="29" t="s">
        <v>178</v>
      </c>
      <c r="L3858" s="29" t="s">
        <v>5147</v>
      </c>
      <c r="M3858" s="29" t="s">
        <v>5146</v>
      </c>
      <c r="N3858" s="28">
        <v>487866</v>
      </c>
      <c r="O3858" s="28">
        <v>6272935</v>
      </c>
      <c r="P3858" s="29" t="s">
        <v>5145</v>
      </c>
      <c r="Q3858" s="32" t="s">
        <v>207</v>
      </c>
      <c r="R3858" s="19"/>
      <c r="S3858" s="19"/>
      <c r="T3858" s="19"/>
      <c r="U3858" s="19"/>
      <c r="V3858" s="19"/>
      <c r="W3858" s="19"/>
      <c r="X3858" s="19"/>
      <c r="Y3858" s="19"/>
      <c r="Z3858" s="19"/>
      <c r="AA3858" s="19"/>
      <c r="AB3858" s="19"/>
      <c r="AC3858" s="19"/>
      <c r="AD3858" s="19"/>
      <c r="AE3858" s="31">
        <v>115805</v>
      </c>
      <c r="AF3858" s="31">
        <v>426173</v>
      </c>
      <c r="AG3858" s="31">
        <v>412360</v>
      </c>
      <c r="AH3858" s="31">
        <v>432830</v>
      </c>
      <c r="AI3858" s="31">
        <v>454840</v>
      </c>
      <c r="AJ3858" s="31">
        <v>415200</v>
      </c>
      <c r="AK3858" s="31">
        <v>342020</v>
      </c>
      <c r="AL3858" s="31">
        <v>406810</v>
      </c>
      <c r="AM3858" s="31">
        <v>408244</v>
      </c>
      <c r="AN3858" s="31">
        <v>355084</v>
      </c>
      <c r="AO3858" s="31">
        <v>406552</v>
      </c>
      <c r="AP3858" s="31">
        <v>322770</v>
      </c>
      <c r="AQ3858" s="31">
        <v>349377</v>
      </c>
      <c r="AR3858" s="31">
        <v>315811</v>
      </c>
      <c r="AS3858" s="31">
        <v>363363</v>
      </c>
      <c r="AT3858" s="31">
        <v>374155</v>
      </c>
      <c r="AU3858" s="31">
        <v>239665</v>
      </c>
      <c r="AV3858" s="31">
        <v>377625</v>
      </c>
      <c r="AW3858" s="31">
        <v>348065</v>
      </c>
      <c r="AX3858" s="31">
        <v>7617</v>
      </c>
      <c r="AY3858" s="31">
        <v>6337</v>
      </c>
      <c r="AZ3858" s="31">
        <v>13954</v>
      </c>
    </row>
    <row r="3859" spans="1:52" ht="15" customHeight="1">
      <c r="A3859" s="29" t="s">
        <v>5144</v>
      </c>
      <c r="B3859" s="34">
        <v>33162</v>
      </c>
      <c r="C3859" s="28">
        <v>150</v>
      </c>
      <c r="D3859" s="28">
        <v>23</v>
      </c>
      <c r="E3859" s="28">
        <v>30</v>
      </c>
      <c r="F3859" s="29" t="s">
        <v>205</v>
      </c>
      <c r="G3859" s="29" t="s">
        <v>3576</v>
      </c>
      <c r="H3859" s="28">
        <v>779</v>
      </c>
      <c r="I3859" s="29" t="s">
        <v>119</v>
      </c>
      <c r="J3859" s="33" t="s">
        <v>5142</v>
      </c>
      <c r="K3859" s="29" t="s">
        <v>178</v>
      </c>
      <c r="L3859" s="29" t="s">
        <v>5137</v>
      </c>
      <c r="M3859" s="29" t="s">
        <v>5141</v>
      </c>
      <c r="N3859" s="28">
        <v>500289.6</v>
      </c>
      <c r="O3859" s="28">
        <v>6295815</v>
      </c>
      <c r="P3859" s="29" t="s">
        <v>5140</v>
      </c>
      <c r="Q3859" s="32" t="s">
        <v>207</v>
      </c>
      <c r="R3859" s="19"/>
      <c r="S3859" s="19"/>
      <c r="T3859" s="19"/>
      <c r="U3859" s="19"/>
      <c r="V3859" s="19"/>
      <c r="W3859" s="19"/>
      <c r="X3859" s="19"/>
      <c r="Y3859" s="19"/>
      <c r="Z3859" s="19"/>
      <c r="AA3859" s="19"/>
      <c r="AB3859" s="19"/>
      <c r="AC3859" s="19"/>
      <c r="AD3859" s="19"/>
      <c r="AE3859" s="31">
        <v>74617</v>
      </c>
      <c r="AF3859" s="31">
        <v>411893</v>
      </c>
      <c r="AG3859" s="31">
        <v>390870</v>
      </c>
      <c r="AH3859" s="31">
        <v>422620</v>
      </c>
      <c r="AI3859" s="31">
        <v>429940</v>
      </c>
      <c r="AJ3859" s="31">
        <v>394740</v>
      </c>
      <c r="AK3859" s="31">
        <v>330460</v>
      </c>
      <c r="AL3859" s="31">
        <v>384150</v>
      </c>
      <c r="AM3859" s="31">
        <v>408256</v>
      </c>
      <c r="AN3859" s="31">
        <v>354224</v>
      </c>
      <c r="AO3859" s="31">
        <v>396425</v>
      </c>
      <c r="AP3859" s="31">
        <v>348062</v>
      </c>
      <c r="AQ3859" s="31">
        <v>355879</v>
      </c>
      <c r="AR3859" s="31">
        <v>319852</v>
      </c>
      <c r="AS3859" s="31">
        <v>361980</v>
      </c>
      <c r="AT3859" s="31">
        <v>339913</v>
      </c>
      <c r="AU3859" s="31">
        <v>315696</v>
      </c>
      <c r="AV3859" s="31">
        <v>376750</v>
      </c>
      <c r="AW3859" s="31">
        <v>309827</v>
      </c>
      <c r="AX3859" s="31">
        <v>0</v>
      </c>
      <c r="AY3859" s="31">
        <v>9323</v>
      </c>
      <c r="AZ3859" s="31">
        <v>9323</v>
      </c>
    </row>
    <row r="3860" spans="1:52" ht="15" customHeight="1">
      <c r="A3860" s="29" t="s">
        <v>5139</v>
      </c>
      <c r="B3860" s="34">
        <v>33162</v>
      </c>
      <c r="C3860" s="28">
        <v>150</v>
      </c>
      <c r="D3860" s="28">
        <v>23</v>
      </c>
      <c r="E3860" s="28">
        <v>30</v>
      </c>
      <c r="F3860" s="29" t="s">
        <v>205</v>
      </c>
      <c r="G3860" s="29" t="s">
        <v>3576</v>
      </c>
      <c r="H3860" s="28">
        <v>779</v>
      </c>
      <c r="I3860" s="29" t="s">
        <v>119</v>
      </c>
      <c r="J3860" s="33" t="s">
        <v>5138</v>
      </c>
      <c r="K3860" s="29" t="s">
        <v>178</v>
      </c>
      <c r="L3860" s="29" t="s">
        <v>5137</v>
      </c>
      <c r="M3860" s="29" t="s">
        <v>5136</v>
      </c>
      <c r="N3860" s="28">
        <v>501086.1</v>
      </c>
      <c r="O3860" s="28">
        <v>6297881</v>
      </c>
      <c r="P3860" s="29" t="s">
        <v>5135</v>
      </c>
      <c r="Q3860" s="32" t="s">
        <v>207</v>
      </c>
      <c r="R3860" s="19"/>
      <c r="S3860" s="19"/>
      <c r="T3860" s="19"/>
      <c r="U3860" s="19"/>
      <c r="V3860" s="19"/>
      <c r="W3860" s="19"/>
      <c r="X3860" s="19"/>
      <c r="Y3860" s="19"/>
      <c r="Z3860" s="19"/>
      <c r="AA3860" s="19"/>
      <c r="AB3860" s="19"/>
      <c r="AC3860" s="19"/>
      <c r="AD3860" s="19"/>
      <c r="AE3860" s="31">
        <v>68206</v>
      </c>
      <c r="AF3860" s="31">
        <v>376506</v>
      </c>
      <c r="AG3860" s="31">
        <v>356840</v>
      </c>
      <c r="AH3860" s="31">
        <v>382460</v>
      </c>
      <c r="AI3860" s="31">
        <v>392720</v>
      </c>
      <c r="AJ3860" s="31">
        <v>356720</v>
      </c>
      <c r="AK3860" s="31">
        <v>321930</v>
      </c>
      <c r="AL3860" s="31">
        <v>355810</v>
      </c>
      <c r="AM3860" s="31">
        <v>362368</v>
      </c>
      <c r="AN3860" s="31">
        <v>323837</v>
      </c>
      <c r="AO3860" s="31">
        <v>353802</v>
      </c>
      <c r="AP3860" s="31">
        <v>313289</v>
      </c>
      <c r="AQ3860" s="31">
        <v>332958</v>
      </c>
      <c r="AR3860" s="31">
        <v>277864</v>
      </c>
      <c r="AS3860" s="31">
        <v>325018</v>
      </c>
      <c r="AT3860" s="31">
        <v>296147</v>
      </c>
      <c r="AU3860" s="31">
        <v>261147</v>
      </c>
      <c r="AV3860" s="31">
        <v>278935</v>
      </c>
      <c r="AW3860" s="31">
        <v>265193</v>
      </c>
      <c r="AX3860" s="31">
        <v>14459</v>
      </c>
      <c r="AY3860" s="31">
        <v>6994</v>
      </c>
      <c r="AZ3860" s="31">
        <v>21453</v>
      </c>
    </row>
    <row r="3861" spans="1:52" ht="15" customHeight="1">
      <c r="A3861" s="29" t="s">
        <v>5134</v>
      </c>
      <c r="B3861" s="34">
        <v>33224</v>
      </c>
      <c r="C3861" s="28">
        <v>150</v>
      </c>
      <c r="D3861" s="28">
        <v>24.6</v>
      </c>
      <c r="E3861" s="28">
        <v>32.700000000000003</v>
      </c>
      <c r="F3861" s="29" t="s">
        <v>4992</v>
      </c>
      <c r="G3861" s="29" t="s">
        <v>3131</v>
      </c>
      <c r="H3861" s="28">
        <v>779</v>
      </c>
      <c r="I3861" s="29" t="s">
        <v>119</v>
      </c>
      <c r="J3861" s="33" t="s">
        <v>5133</v>
      </c>
      <c r="K3861" s="29" t="s">
        <v>178</v>
      </c>
      <c r="L3861" s="29" t="s">
        <v>5129</v>
      </c>
      <c r="M3861" s="29" t="s">
        <v>1088</v>
      </c>
      <c r="N3861" s="28">
        <v>513893</v>
      </c>
      <c r="O3861" s="28">
        <v>6269303</v>
      </c>
      <c r="P3861" s="29" t="s">
        <v>5132</v>
      </c>
      <c r="Q3861" s="32" t="s">
        <v>207</v>
      </c>
      <c r="R3861" s="19"/>
      <c r="S3861" s="19"/>
      <c r="T3861" s="19"/>
      <c r="U3861" s="19"/>
      <c r="V3861" s="19"/>
      <c r="W3861" s="19"/>
      <c r="X3861" s="19"/>
      <c r="Y3861" s="19"/>
      <c r="Z3861" s="19"/>
      <c r="AA3861" s="19"/>
      <c r="AB3861" s="19"/>
      <c r="AC3861" s="19"/>
      <c r="AD3861" s="19"/>
      <c r="AE3861" s="31">
        <v>0</v>
      </c>
      <c r="AF3861" s="31">
        <v>282005</v>
      </c>
      <c r="AG3861" s="31">
        <v>268880</v>
      </c>
      <c r="AH3861" s="31">
        <v>283010</v>
      </c>
      <c r="AI3861" s="31">
        <v>298660</v>
      </c>
      <c r="AJ3861" s="31">
        <v>273850</v>
      </c>
      <c r="AK3861" s="31">
        <v>235860</v>
      </c>
      <c r="AL3861" s="31">
        <v>267960</v>
      </c>
      <c r="AM3861" s="31">
        <v>265939</v>
      </c>
      <c r="AN3861" s="31">
        <v>238702</v>
      </c>
      <c r="AO3861" s="31">
        <v>269818</v>
      </c>
      <c r="AP3861" s="31">
        <v>214271</v>
      </c>
      <c r="AQ3861" s="31">
        <v>237538</v>
      </c>
      <c r="AR3861" s="31">
        <v>211577</v>
      </c>
      <c r="AS3861" s="31">
        <v>232333</v>
      </c>
      <c r="AT3861" s="31">
        <v>231361</v>
      </c>
      <c r="AU3861" s="31">
        <v>199426</v>
      </c>
      <c r="AV3861" s="31">
        <v>281304</v>
      </c>
      <c r="AW3861" s="31">
        <v>242090</v>
      </c>
      <c r="AX3861" s="31">
        <v>23129</v>
      </c>
      <c r="AY3861" s="31">
        <v>13924</v>
      </c>
      <c r="AZ3861" s="31">
        <v>37053</v>
      </c>
    </row>
    <row r="3862" spans="1:52" ht="15" customHeight="1">
      <c r="A3862" s="29" t="s">
        <v>5131</v>
      </c>
      <c r="B3862" s="34">
        <v>33224</v>
      </c>
      <c r="C3862" s="28">
        <v>150</v>
      </c>
      <c r="D3862" s="28">
        <v>24.6</v>
      </c>
      <c r="E3862" s="28">
        <v>32.700000000000003</v>
      </c>
      <c r="F3862" s="29" t="s">
        <v>4992</v>
      </c>
      <c r="G3862" s="29" t="s">
        <v>3131</v>
      </c>
      <c r="H3862" s="28">
        <v>779</v>
      </c>
      <c r="I3862" s="29" t="s">
        <v>119</v>
      </c>
      <c r="J3862" s="33" t="s">
        <v>5130</v>
      </c>
      <c r="K3862" s="29" t="s">
        <v>178</v>
      </c>
      <c r="L3862" s="29" t="s">
        <v>5129</v>
      </c>
      <c r="M3862" s="29" t="s">
        <v>554</v>
      </c>
      <c r="N3862" s="28">
        <v>513745</v>
      </c>
      <c r="O3862" s="28">
        <v>6269336</v>
      </c>
      <c r="P3862" s="29" t="s">
        <v>5128</v>
      </c>
      <c r="Q3862" s="32" t="s">
        <v>207</v>
      </c>
      <c r="R3862" s="19"/>
      <c r="S3862" s="19"/>
      <c r="T3862" s="19"/>
      <c r="U3862" s="19"/>
      <c r="V3862" s="19"/>
      <c r="W3862" s="19"/>
      <c r="X3862" s="19"/>
      <c r="Y3862" s="19"/>
      <c r="Z3862" s="19"/>
      <c r="AA3862" s="19"/>
      <c r="AB3862" s="19"/>
      <c r="AC3862" s="19"/>
      <c r="AD3862" s="19"/>
      <c r="AE3862" s="31">
        <v>0</v>
      </c>
      <c r="AF3862" s="31">
        <v>271490</v>
      </c>
      <c r="AG3862" s="31">
        <v>256600</v>
      </c>
      <c r="AH3862" s="31">
        <v>278590</v>
      </c>
      <c r="AI3862" s="31">
        <v>289260</v>
      </c>
      <c r="AJ3862" s="31">
        <v>267550</v>
      </c>
      <c r="AK3862" s="31">
        <v>217090</v>
      </c>
      <c r="AL3862" s="31">
        <v>260430</v>
      </c>
      <c r="AM3862" s="31">
        <v>262092</v>
      </c>
      <c r="AN3862" s="31">
        <v>226953</v>
      </c>
      <c r="AO3862" s="31">
        <v>256099</v>
      </c>
      <c r="AP3862" s="31">
        <v>215073</v>
      </c>
      <c r="AQ3862" s="31">
        <v>226298</v>
      </c>
      <c r="AR3862" s="31">
        <v>197243</v>
      </c>
      <c r="AS3862" s="31">
        <v>229979</v>
      </c>
      <c r="AT3862" s="31">
        <v>228788</v>
      </c>
      <c r="AU3862" s="31">
        <v>191867</v>
      </c>
      <c r="AV3862" s="31">
        <v>274229</v>
      </c>
      <c r="AW3862" s="31">
        <v>233031</v>
      </c>
      <c r="AX3862" s="31">
        <v>22220</v>
      </c>
      <c r="AY3862" s="31">
        <v>12725</v>
      </c>
      <c r="AZ3862" s="31">
        <v>34945</v>
      </c>
    </row>
    <row r="3863" spans="1:52" ht="15" customHeight="1">
      <c r="A3863" s="29" t="s">
        <v>5127</v>
      </c>
      <c r="B3863" s="34">
        <v>33226</v>
      </c>
      <c r="C3863" s="28">
        <v>225</v>
      </c>
      <c r="D3863" s="28">
        <v>27</v>
      </c>
      <c r="E3863" s="28">
        <v>31.5</v>
      </c>
      <c r="F3863" s="29" t="s">
        <v>242</v>
      </c>
      <c r="G3863" s="29" t="s">
        <v>5122</v>
      </c>
      <c r="H3863" s="28">
        <v>779</v>
      </c>
      <c r="I3863" s="29" t="s">
        <v>119</v>
      </c>
      <c r="J3863" s="33" t="s">
        <v>5126</v>
      </c>
      <c r="K3863" s="29" t="s">
        <v>178</v>
      </c>
      <c r="L3863" s="29" t="s">
        <v>5125</v>
      </c>
      <c r="M3863" s="29" t="s">
        <v>812</v>
      </c>
      <c r="N3863" s="28">
        <v>490183.8</v>
      </c>
      <c r="O3863" s="28">
        <v>6271221</v>
      </c>
      <c r="P3863" s="29" t="s">
        <v>5124</v>
      </c>
      <c r="Q3863" s="32" t="s">
        <v>207</v>
      </c>
      <c r="R3863" s="19"/>
      <c r="S3863" s="19"/>
      <c r="T3863" s="19"/>
      <c r="U3863" s="19"/>
      <c r="V3863" s="19"/>
      <c r="W3863" s="19"/>
      <c r="X3863" s="19"/>
      <c r="Y3863" s="19"/>
      <c r="Z3863" s="19"/>
      <c r="AA3863" s="19"/>
      <c r="AB3863" s="19"/>
      <c r="AC3863" s="19"/>
      <c r="AD3863" s="19"/>
      <c r="AE3863" s="31">
        <v>0</v>
      </c>
      <c r="AF3863" s="31">
        <v>489898</v>
      </c>
      <c r="AG3863" s="31">
        <v>445000</v>
      </c>
      <c r="AH3863" s="31">
        <v>485430</v>
      </c>
      <c r="AI3863" s="31">
        <v>497380</v>
      </c>
      <c r="AJ3863" s="31">
        <v>450710</v>
      </c>
      <c r="AK3863" s="31">
        <v>423320</v>
      </c>
      <c r="AL3863" s="31">
        <v>450630</v>
      </c>
      <c r="AM3863" s="31">
        <v>486660</v>
      </c>
      <c r="AN3863" s="31">
        <v>434158</v>
      </c>
      <c r="AO3863" s="31">
        <v>498642</v>
      </c>
      <c r="AP3863" s="31">
        <v>413850</v>
      </c>
      <c r="AQ3863" s="31">
        <v>452948</v>
      </c>
      <c r="AR3863" s="31">
        <v>396309</v>
      </c>
      <c r="AS3863" s="31">
        <v>447342</v>
      </c>
      <c r="AT3863" s="31">
        <v>437797</v>
      </c>
      <c r="AU3863" s="31">
        <v>403124</v>
      </c>
      <c r="AV3863" s="31">
        <v>516189</v>
      </c>
      <c r="AW3863" s="31">
        <v>451909</v>
      </c>
      <c r="AX3863" s="31">
        <v>31640</v>
      </c>
      <c r="AY3863" s="31">
        <v>24995</v>
      </c>
      <c r="AZ3863" s="31">
        <v>56635</v>
      </c>
    </row>
    <row r="3864" spans="1:52" ht="15" customHeight="1">
      <c r="A3864" s="29" t="s">
        <v>5123</v>
      </c>
      <c r="B3864" s="34">
        <v>33249</v>
      </c>
      <c r="C3864" s="28">
        <v>150</v>
      </c>
      <c r="D3864" s="28">
        <v>24.6</v>
      </c>
      <c r="E3864" s="28">
        <v>32.700000000000003</v>
      </c>
      <c r="F3864" s="29" t="s">
        <v>4992</v>
      </c>
      <c r="G3864" s="29" t="s">
        <v>5116</v>
      </c>
      <c r="H3864" s="28">
        <v>779</v>
      </c>
      <c r="I3864" s="29" t="s">
        <v>119</v>
      </c>
      <c r="J3864" s="33" t="s">
        <v>5121</v>
      </c>
      <c r="K3864" s="29" t="s">
        <v>178</v>
      </c>
      <c r="L3864" s="29" t="s">
        <v>5120</v>
      </c>
      <c r="M3864" s="29" t="s">
        <v>5119</v>
      </c>
      <c r="N3864" s="28">
        <v>514937</v>
      </c>
      <c r="O3864" s="28">
        <v>6272447</v>
      </c>
      <c r="P3864" s="29" t="s">
        <v>5118</v>
      </c>
      <c r="Q3864" s="32" t="s">
        <v>207</v>
      </c>
      <c r="R3864" s="19"/>
      <c r="S3864" s="19"/>
      <c r="T3864" s="19"/>
      <c r="U3864" s="19"/>
      <c r="V3864" s="19"/>
      <c r="W3864" s="19"/>
      <c r="X3864" s="19"/>
      <c r="Y3864" s="19"/>
      <c r="Z3864" s="19"/>
      <c r="AA3864" s="19"/>
      <c r="AB3864" s="19"/>
      <c r="AC3864" s="19"/>
      <c r="AD3864" s="19"/>
      <c r="AE3864" s="19"/>
      <c r="AF3864" s="31">
        <v>247368</v>
      </c>
      <c r="AG3864" s="31">
        <v>270219</v>
      </c>
      <c r="AH3864" s="31">
        <v>274180</v>
      </c>
      <c r="AI3864" s="31">
        <v>278148</v>
      </c>
      <c r="AJ3864" s="31">
        <v>264544</v>
      </c>
      <c r="AK3864" s="31">
        <v>223533</v>
      </c>
      <c r="AL3864" s="31">
        <v>264915</v>
      </c>
      <c r="AM3864" s="31">
        <v>260543</v>
      </c>
      <c r="AN3864" s="31">
        <v>211793</v>
      </c>
      <c r="AO3864" s="31">
        <v>251687</v>
      </c>
      <c r="AP3864" s="31">
        <v>205490</v>
      </c>
      <c r="AQ3864" s="31">
        <v>228888</v>
      </c>
      <c r="AR3864" s="31">
        <v>203128</v>
      </c>
      <c r="AS3864" s="31">
        <v>223059</v>
      </c>
      <c r="AT3864" s="31">
        <v>234156</v>
      </c>
      <c r="AU3864" s="31">
        <v>195841</v>
      </c>
      <c r="AV3864" s="31">
        <v>270271</v>
      </c>
      <c r="AW3864" s="31">
        <v>233038</v>
      </c>
      <c r="AX3864" s="31">
        <v>24125</v>
      </c>
      <c r="AY3864" s="31">
        <v>12766</v>
      </c>
      <c r="AZ3864" s="31">
        <v>36891</v>
      </c>
    </row>
    <row r="3865" spans="1:52" ht="15" customHeight="1">
      <c r="A3865" s="29" t="s">
        <v>5117</v>
      </c>
      <c r="B3865" s="34">
        <v>33504</v>
      </c>
      <c r="C3865" s="28">
        <v>250</v>
      </c>
      <c r="D3865" s="28">
        <v>24</v>
      </c>
      <c r="E3865" s="28">
        <v>30</v>
      </c>
      <c r="F3865" s="29" t="s">
        <v>172</v>
      </c>
      <c r="G3865" s="29" t="s">
        <v>1103</v>
      </c>
      <c r="H3865" s="28">
        <v>779</v>
      </c>
      <c r="I3865" s="29" t="s">
        <v>119</v>
      </c>
      <c r="J3865" s="33" t="s">
        <v>5115</v>
      </c>
      <c r="K3865" s="29" t="s">
        <v>178</v>
      </c>
      <c r="L3865" s="29" t="s">
        <v>4957</v>
      </c>
      <c r="M3865" s="29" t="s">
        <v>1088</v>
      </c>
      <c r="N3865" s="28">
        <v>486900</v>
      </c>
      <c r="O3865" s="28">
        <v>6273424</v>
      </c>
      <c r="P3865" s="29" t="s">
        <v>5114</v>
      </c>
      <c r="Q3865" s="32" t="s">
        <v>207</v>
      </c>
      <c r="R3865" s="19"/>
      <c r="S3865" s="19"/>
      <c r="T3865" s="19"/>
      <c r="U3865" s="19"/>
      <c r="V3865" s="19"/>
      <c r="W3865" s="19"/>
      <c r="X3865" s="19"/>
      <c r="Y3865" s="19"/>
      <c r="Z3865" s="19"/>
      <c r="AA3865" s="19"/>
      <c r="AB3865" s="19"/>
      <c r="AC3865" s="19"/>
      <c r="AD3865" s="19"/>
      <c r="AE3865" s="19"/>
      <c r="AF3865" s="31">
        <v>116766</v>
      </c>
      <c r="AG3865" s="31">
        <v>453210</v>
      </c>
      <c r="AH3865" s="31">
        <v>520620</v>
      </c>
      <c r="AI3865" s="31">
        <v>498490</v>
      </c>
      <c r="AJ3865" s="31">
        <v>452800</v>
      </c>
      <c r="AK3865" s="31">
        <v>365960</v>
      </c>
      <c r="AL3865" s="31">
        <v>443920</v>
      </c>
      <c r="AM3865" s="31">
        <v>431575</v>
      </c>
      <c r="AN3865" s="31">
        <v>385721</v>
      </c>
      <c r="AO3865" s="31">
        <v>434390</v>
      </c>
      <c r="AP3865" s="31">
        <v>341203</v>
      </c>
      <c r="AQ3865" s="31">
        <v>349212</v>
      </c>
      <c r="AR3865" s="31">
        <v>338202</v>
      </c>
      <c r="AS3865" s="31">
        <v>388647</v>
      </c>
      <c r="AT3865" s="31">
        <v>381647</v>
      </c>
      <c r="AU3865" s="31">
        <v>327875</v>
      </c>
      <c r="AV3865" s="31">
        <v>461493</v>
      </c>
      <c r="AW3865" s="31">
        <v>378372</v>
      </c>
      <c r="AX3865" s="31">
        <v>35040</v>
      </c>
      <c r="AY3865" s="31">
        <v>19620</v>
      </c>
      <c r="AZ3865" s="31">
        <v>54660</v>
      </c>
    </row>
    <row r="3866" spans="1:52" ht="15" customHeight="1">
      <c r="A3866" s="29" t="s">
        <v>5113</v>
      </c>
      <c r="B3866" s="34">
        <v>33504</v>
      </c>
      <c r="C3866" s="28">
        <v>250</v>
      </c>
      <c r="D3866" s="28">
        <v>24</v>
      </c>
      <c r="E3866" s="28">
        <v>30</v>
      </c>
      <c r="F3866" s="29" t="s">
        <v>172</v>
      </c>
      <c r="G3866" s="29" t="s">
        <v>1103</v>
      </c>
      <c r="H3866" s="28">
        <v>779</v>
      </c>
      <c r="I3866" s="29" t="s">
        <v>119</v>
      </c>
      <c r="J3866" s="33" t="s">
        <v>5112</v>
      </c>
      <c r="K3866" s="29" t="s">
        <v>178</v>
      </c>
      <c r="L3866" s="29" t="s">
        <v>4957</v>
      </c>
      <c r="M3866" s="29" t="s">
        <v>1088</v>
      </c>
      <c r="N3866" s="28">
        <v>486917</v>
      </c>
      <c r="O3866" s="28">
        <v>6273549</v>
      </c>
      <c r="P3866" s="29" t="s">
        <v>5111</v>
      </c>
      <c r="Q3866" s="32" t="s">
        <v>207</v>
      </c>
      <c r="R3866" s="19"/>
      <c r="S3866" s="19"/>
      <c r="T3866" s="19"/>
      <c r="U3866" s="19"/>
      <c r="V3866" s="19"/>
      <c r="W3866" s="19"/>
      <c r="X3866" s="19"/>
      <c r="Y3866" s="19"/>
      <c r="Z3866" s="19"/>
      <c r="AA3866" s="19"/>
      <c r="AB3866" s="19"/>
      <c r="AC3866" s="19"/>
      <c r="AD3866" s="19"/>
      <c r="AE3866" s="19"/>
      <c r="AF3866" s="31">
        <v>110504</v>
      </c>
      <c r="AG3866" s="31">
        <v>423340</v>
      </c>
      <c r="AH3866" s="31">
        <v>464070</v>
      </c>
      <c r="AI3866" s="31">
        <v>475520</v>
      </c>
      <c r="AJ3866" s="31">
        <v>427880</v>
      </c>
      <c r="AK3866" s="31">
        <v>352410</v>
      </c>
      <c r="AL3866" s="31">
        <v>420890</v>
      </c>
      <c r="AM3866" s="31">
        <v>421743</v>
      </c>
      <c r="AN3866" s="31">
        <v>360967</v>
      </c>
      <c r="AO3866" s="31">
        <v>424738</v>
      </c>
      <c r="AP3866" s="31">
        <v>334590</v>
      </c>
      <c r="AQ3866" s="31">
        <v>345613</v>
      </c>
      <c r="AR3866" s="31">
        <v>316228</v>
      </c>
      <c r="AS3866" s="31">
        <v>374529</v>
      </c>
      <c r="AT3866" s="31">
        <v>357315</v>
      </c>
      <c r="AU3866" s="31">
        <v>304557</v>
      </c>
      <c r="AV3866" s="31">
        <v>441563</v>
      </c>
      <c r="AW3866" s="31">
        <v>358718</v>
      </c>
      <c r="AX3866" s="31">
        <v>29901</v>
      </c>
      <c r="AY3866" s="31">
        <v>19323</v>
      </c>
      <c r="AZ3866" s="31">
        <v>49224</v>
      </c>
    </row>
    <row r="3867" spans="1:52" ht="15" customHeight="1">
      <c r="A3867" s="29" t="s">
        <v>5110</v>
      </c>
      <c r="B3867" s="34">
        <v>33527</v>
      </c>
      <c r="C3867" s="28">
        <v>225</v>
      </c>
      <c r="D3867" s="28">
        <v>27</v>
      </c>
      <c r="E3867" s="28">
        <v>31.5</v>
      </c>
      <c r="F3867" s="29" t="s">
        <v>242</v>
      </c>
      <c r="G3867" s="29" t="s">
        <v>4485</v>
      </c>
      <c r="H3867" s="28">
        <v>779</v>
      </c>
      <c r="I3867" s="29" t="s">
        <v>119</v>
      </c>
      <c r="J3867" s="33" t="s">
        <v>5109</v>
      </c>
      <c r="K3867" s="29" t="s">
        <v>178</v>
      </c>
      <c r="L3867" s="29" t="s">
        <v>5108</v>
      </c>
      <c r="M3867" s="29" t="s">
        <v>176</v>
      </c>
      <c r="N3867" s="28">
        <v>500214</v>
      </c>
      <c r="O3867" s="28">
        <v>6277359</v>
      </c>
      <c r="P3867" s="29" t="s">
        <v>5107</v>
      </c>
      <c r="Q3867" s="32" t="s">
        <v>207</v>
      </c>
      <c r="R3867" s="19"/>
      <c r="S3867" s="19"/>
      <c r="T3867" s="19"/>
      <c r="U3867" s="19"/>
      <c r="V3867" s="19"/>
      <c r="W3867" s="19"/>
      <c r="X3867" s="19"/>
      <c r="Y3867" s="19"/>
      <c r="Z3867" s="19"/>
      <c r="AA3867" s="19"/>
      <c r="AB3867" s="19"/>
      <c r="AC3867" s="19"/>
      <c r="AD3867" s="19"/>
      <c r="AE3867" s="19"/>
      <c r="AF3867" s="31">
        <v>86462</v>
      </c>
      <c r="AG3867" s="31">
        <v>490550</v>
      </c>
      <c r="AH3867" s="31">
        <v>524540</v>
      </c>
      <c r="AI3867" s="31">
        <v>543860</v>
      </c>
      <c r="AJ3867" s="31">
        <v>486190</v>
      </c>
      <c r="AK3867" s="31">
        <v>429010</v>
      </c>
      <c r="AL3867" s="31">
        <v>494590</v>
      </c>
      <c r="AM3867" s="31">
        <v>504410</v>
      </c>
      <c r="AN3867" s="31">
        <v>447834</v>
      </c>
      <c r="AO3867" s="31">
        <v>499963</v>
      </c>
      <c r="AP3867" s="31">
        <v>401123</v>
      </c>
      <c r="AQ3867" s="31">
        <v>441814</v>
      </c>
      <c r="AR3867" s="31">
        <v>396591</v>
      </c>
      <c r="AS3867" s="31">
        <v>448096</v>
      </c>
      <c r="AT3867" s="31">
        <v>441906.0078125</v>
      </c>
      <c r="AU3867" s="31">
        <v>390147</v>
      </c>
      <c r="AV3867" s="31">
        <v>499233</v>
      </c>
      <c r="AW3867" s="31">
        <v>448413</v>
      </c>
      <c r="AX3867" s="31">
        <v>42599</v>
      </c>
      <c r="AY3867" s="31">
        <v>25325</v>
      </c>
      <c r="AZ3867" s="31">
        <v>67924</v>
      </c>
    </row>
    <row r="3868" spans="1:52" ht="15" customHeight="1">
      <c r="A3868" s="29" t="s">
        <v>5106</v>
      </c>
      <c r="B3868" s="34">
        <v>33519</v>
      </c>
      <c r="C3868" s="28">
        <v>150</v>
      </c>
      <c r="D3868" s="28">
        <v>24.6</v>
      </c>
      <c r="E3868" s="28">
        <v>32.700000000000003</v>
      </c>
      <c r="F3868" s="29" t="s">
        <v>4992</v>
      </c>
      <c r="G3868" s="29" t="s">
        <v>3131</v>
      </c>
      <c r="H3868" s="28">
        <v>779</v>
      </c>
      <c r="I3868" s="29" t="s">
        <v>119</v>
      </c>
      <c r="J3868" s="33" t="s">
        <v>5105</v>
      </c>
      <c r="K3868" s="29" t="s">
        <v>178</v>
      </c>
      <c r="L3868" s="29" t="s">
        <v>5104</v>
      </c>
      <c r="M3868" s="29" t="s">
        <v>515</v>
      </c>
      <c r="N3868" s="28">
        <v>514868</v>
      </c>
      <c r="O3868" s="28">
        <v>6272233</v>
      </c>
      <c r="P3868" s="29" t="s">
        <v>5103</v>
      </c>
      <c r="Q3868" s="32" t="s">
        <v>207</v>
      </c>
      <c r="R3868" s="19"/>
      <c r="S3868" s="19"/>
      <c r="T3868" s="19"/>
      <c r="U3868" s="19"/>
      <c r="V3868" s="19"/>
      <c r="W3868" s="19"/>
      <c r="X3868" s="19"/>
      <c r="Y3868" s="19"/>
      <c r="Z3868" s="19"/>
      <c r="AA3868" s="19"/>
      <c r="AB3868" s="19"/>
      <c r="AC3868" s="19"/>
      <c r="AD3868" s="19"/>
      <c r="AE3868" s="19"/>
      <c r="AF3868" s="31">
        <v>44917</v>
      </c>
      <c r="AG3868" s="31">
        <v>265860</v>
      </c>
      <c r="AH3868" s="31">
        <v>234550</v>
      </c>
      <c r="AI3868" s="31">
        <v>287470</v>
      </c>
      <c r="AJ3868" s="31">
        <v>259680</v>
      </c>
      <c r="AK3868" s="31">
        <v>223900</v>
      </c>
      <c r="AL3868" s="31">
        <v>261200</v>
      </c>
      <c r="AM3868" s="31">
        <v>259870</v>
      </c>
      <c r="AN3868" s="31">
        <v>235549</v>
      </c>
      <c r="AO3868" s="31">
        <v>266075</v>
      </c>
      <c r="AP3868" s="31">
        <v>210697</v>
      </c>
      <c r="AQ3868" s="31">
        <v>226039</v>
      </c>
      <c r="AR3868" s="31">
        <v>206959</v>
      </c>
      <c r="AS3868" s="31">
        <v>230291</v>
      </c>
      <c r="AT3868" s="31">
        <v>235249.982421875</v>
      </c>
      <c r="AU3868" s="31">
        <v>192280</v>
      </c>
      <c r="AV3868" s="31">
        <v>236475.39453125</v>
      </c>
      <c r="AW3868" s="31">
        <v>233808</v>
      </c>
      <c r="AX3868" s="31">
        <v>24283</v>
      </c>
      <c r="AY3868" s="31">
        <v>12488</v>
      </c>
      <c r="AZ3868" s="31">
        <v>36771</v>
      </c>
    </row>
    <row r="3869" spans="1:52" ht="15" customHeight="1">
      <c r="A3869" s="29" t="s">
        <v>5102</v>
      </c>
      <c r="B3869" s="34">
        <v>33577</v>
      </c>
      <c r="C3869" s="28">
        <v>150</v>
      </c>
      <c r="D3869" s="28">
        <v>27</v>
      </c>
      <c r="E3869" s="28">
        <v>30.5</v>
      </c>
      <c r="F3869" s="29" t="s">
        <v>1171</v>
      </c>
      <c r="G3869" s="29" t="s">
        <v>5097</v>
      </c>
      <c r="H3869" s="28">
        <v>779</v>
      </c>
      <c r="I3869" s="29" t="s">
        <v>119</v>
      </c>
      <c r="J3869" s="33" t="s">
        <v>5101</v>
      </c>
      <c r="K3869" s="29" t="s">
        <v>178</v>
      </c>
      <c r="L3869" s="29" t="s">
        <v>5100</v>
      </c>
      <c r="M3869" s="29" t="s">
        <v>2876</v>
      </c>
      <c r="N3869" s="28">
        <v>497310</v>
      </c>
      <c r="O3869" s="28">
        <v>6292125</v>
      </c>
      <c r="P3869" s="29" t="s">
        <v>5099</v>
      </c>
      <c r="Q3869" s="32" t="s">
        <v>207</v>
      </c>
      <c r="R3869" s="19"/>
      <c r="S3869" s="19"/>
      <c r="T3869" s="19"/>
      <c r="U3869" s="19"/>
      <c r="V3869" s="19"/>
      <c r="W3869" s="19"/>
      <c r="X3869" s="19"/>
      <c r="Y3869" s="19"/>
      <c r="Z3869" s="19"/>
      <c r="AA3869" s="19"/>
      <c r="AB3869" s="19"/>
      <c r="AC3869" s="19"/>
      <c r="AD3869" s="19"/>
      <c r="AE3869" s="19"/>
      <c r="AF3869" s="31">
        <v>0</v>
      </c>
      <c r="AG3869" s="31">
        <v>437220</v>
      </c>
      <c r="AH3869" s="31">
        <v>549460</v>
      </c>
      <c r="AI3869" s="31">
        <v>485560</v>
      </c>
      <c r="AJ3869" s="31">
        <v>450810</v>
      </c>
      <c r="AK3869" s="31">
        <v>394490</v>
      </c>
      <c r="AL3869" s="31">
        <v>441930</v>
      </c>
      <c r="AM3869" s="31">
        <v>447853</v>
      </c>
      <c r="AN3869" s="31">
        <v>407723</v>
      </c>
      <c r="AO3869" s="31">
        <v>450752</v>
      </c>
      <c r="AP3869" s="31">
        <v>385786</v>
      </c>
      <c r="AQ3869" s="31">
        <v>403725</v>
      </c>
      <c r="AR3869" s="31">
        <v>360193</v>
      </c>
      <c r="AS3869" s="31">
        <v>404607</v>
      </c>
      <c r="AT3869" s="31">
        <v>387011</v>
      </c>
      <c r="AU3869" s="31">
        <v>354234</v>
      </c>
      <c r="AV3869" s="31">
        <v>419623</v>
      </c>
      <c r="AW3869" s="31">
        <v>392565</v>
      </c>
      <c r="AX3869" s="31">
        <v>37955</v>
      </c>
      <c r="AY3869" s="31">
        <v>21761</v>
      </c>
      <c r="AZ3869" s="31">
        <v>59716</v>
      </c>
    </row>
    <row r="3870" spans="1:52" ht="15" customHeight="1">
      <c r="A3870" s="29" t="s">
        <v>5098</v>
      </c>
      <c r="B3870" s="34">
        <v>33624</v>
      </c>
      <c r="C3870" s="28">
        <v>225</v>
      </c>
      <c r="D3870" s="28">
        <v>27</v>
      </c>
      <c r="E3870" s="28">
        <v>31.5</v>
      </c>
      <c r="F3870" s="29" t="s">
        <v>242</v>
      </c>
      <c r="G3870" s="29" t="s">
        <v>5093</v>
      </c>
      <c r="H3870" s="28">
        <v>779</v>
      </c>
      <c r="I3870" s="29" t="s">
        <v>119</v>
      </c>
      <c r="J3870" s="33" t="s">
        <v>5096</v>
      </c>
      <c r="K3870" s="29" t="s">
        <v>178</v>
      </c>
      <c r="L3870" s="29" t="s">
        <v>4970</v>
      </c>
      <c r="M3870" s="29" t="s">
        <v>1363</v>
      </c>
      <c r="N3870" s="28">
        <v>500664</v>
      </c>
      <c r="O3870" s="28">
        <v>6285442</v>
      </c>
      <c r="P3870" s="29" t="s">
        <v>5095</v>
      </c>
      <c r="Q3870" s="32" t="s">
        <v>207</v>
      </c>
      <c r="R3870" s="19"/>
      <c r="S3870" s="19"/>
      <c r="T3870" s="19"/>
      <c r="U3870" s="19"/>
      <c r="V3870" s="19"/>
      <c r="W3870" s="19"/>
      <c r="X3870" s="19"/>
      <c r="Y3870" s="19"/>
      <c r="Z3870" s="19"/>
      <c r="AA3870" s="19"/>
      <c r="AB3870" s="19"/>
      <c r="AC3870" s="19"/>
      <c r="AD3870" s="19"/>
      <c r="AE3870" s="19"/>
      <c r="AF3870" s="19"/>
      <c r="AG3870" s="31">
        <v>452500</v>
      </c>
      <c r="AH3870" s="31">
        <v>540370</v>
      </c>
      <c r="AI3870" s="31">
        <v>551210</v>
      </c>
      <c r="AJ3870" s="31">
        <v>496950</v>
      </c>
      <c r="AK3870" s="31">
        <v>443310</v>
      </c>
      <c r="AL3870" s="31">
        <v>494740</v>
      </c>
      <c r="AM3870" s="31">
        <v>504288</v>
      </c>
      <c r="AN3870" s="31">
        <v>462472</v>
      </c>
      <c r="AO3870" s="31">
        <v>512096</v>
      </c>
      <c r="AP3870" s="31">
        <v>419141</v>
      </c>
      <c r="AQ3870" s="31">
        <v>461272</v>
      </c>
      <c r="AR3870" s="31">
        <v>411445</v>
      </c>
      <c r="AS3870" s="31">
        <v>449037</v>
      </c>
      <c r="AT3870" s="31">
        <v>451230</v>
      </c>
      <c r="AU3870" s="31">
        <v>405514</v>
      </c>
      <c r="AV3870" s="31">
        <v>485453</v>
      </c>
      <c r="AW3870" s="31">
        <v>451388</v>
      </c>
      <c r="AX3870" s="31">
        <v>43492</v>
      </c>
      <c r="AY3870" s="31">
        <v>25592</v>
      </c>
      <c r="AZ3870" s="31">
        <v>69084</v>
      </c>
    </row>
    <row r="3871" spans="1:52" ht="15" customHeight="1">
      <c r="A3871" s="29" t="s">
        <v>5094</v>
      </c>
      <c r="B3871" s="34">
        <v>35339</v>
      </c>
      <c r="C3871" s="28">
        <v>600</v>
      </c>
      <c r="D3871" s="28">
        <v>44</v>
      </c>
      <c r="E3871" s="28">
        <v>42</v>
      </c>
      <c r="F3871" s="29" t="s">
        <v>242</v>
      </c>
      <c r="G3871" s="29" t="s">
        <v>3981</v>
      </c>
      <c r="H3871" s="28">
        <v>779</v>
      </c>
      <c r="I3871" s="29" t="s">
        <v>119</v>
      </c>
      <c r="J3871" s="33" t="s">
        <v>5092</v>
      </c>
      <c r="K3871" s="29" t="s">
        <v>178</v>
      </c>
      <c r="L3871" s="29" t="s">
        <v>5091</v>
      </c>
      <c r="M3871" s="29" t="s">
        <v>554</v>
      </c>
      <c r="N3871" s="28">
        <v>500713.2</v>
      </c>
      <c r="O3871" s="28">
        <v>6285601</v>
      </c>
      <c r="P3871" s="29" t="s">
        <v>5090</v>
      </c>
      <c r="Q3871" s="32" t="s">
        <v>174</v>
      </c>
      <c r="R3871" s="19"/>
      <c r="S3871" s="19"/>
      <c r="T3871" s="19"/>
      <c r="U3871" s="19"/>
      <c r="V3871" s="19"/>
      <c r="W3871" s="19"/>
      <c r="X3871" s="19"/>
      <c r="Y3871" s="19"/>
      <c r="Z3871" s="19"/>
      <c r="AA3871" s="19"/>
      <c r="AB3871" s="19"/>
      <c r="AC3871" s="19"/>
      <c r="AD3871" s="19"/>
      <c r="AE3871" s="19"/>
      <c r="AF3871" s="19"/>
      <c r="AG3871" s="19"/>
      <c r="AH3871" s="19"/>
      <c r="AI3871" s="19"/>
      <c r="AJ3871" s="19"/>
      <c r="AK3871" s="31">
        <v>375220</v>
      </c>
      <c r="AL3871" s="31">
        <v>1548220</v>
      </c>
      <c r="AM3871" s="31">
        <v>1609085</v>
      </c>
      <c r="AN3871" s="31">
        <v>1375848</v>
      </c>
      <c r="AO3871" s="31">
        <v>1595895</v>
      </c>
      <c r="AP3871" s="31">
        <v>1368078</v>
      </c>
      <c r="AQ3871" s="31">
        <v>1356265</v>
      </c>
      <c r="AR3871" s="31">
        <v>1327635</v>
      </c>
      <c r="AS3871" s="31">
        <v>1469349</v>
      </c>
      <c r="AT3871" s="31">
        <v>1450823</v>
      </c>
      <c r="AU3871" s="31">
        <v>1295907</v>
      </c>
      <c r="AV3871" s="31">
        <v>1595924</v>
      </c>
      <c r="AW3871" s="31">
        <v>1430776</v>
      </c>
      <c r="AX3871" s="31">
        <v>140887</v>
      </c>
      <c r="AY3871" s="31">
        <v>82848</v>
      </c>
      <c r="AZ3871" s="31">
        <v>223735</v>
      </c>
    </row>
    <row r="3872" spans="1:52" ht="15" customHeight="1">
      <c r="A3872" s="29" t="s">
        <v>5089</v>
      </c>
      <c r="B3872" s="34">
        <v>33623</v>
      </c>
      <c r="C3872" s="28">
        <v>150</v>
      </c>
      <c r="D3872" s="28">
        <v>24.6</v>
      </c>
      <c r="E3872" s="28">
        <v>32.700000000000003</v>
      </c>
      <c r="F3872" s="29" t="s">
        <v>4992</v>
      </c>
      <c r="G3872" s="29" t="s">
        <v>5084</v>
      </c>
      <c r="H3872" s="28">
        <v>779</v>
      </c>
      <c r="I3872" s="29" t="s">
        <v>119</v>
      </c>
      <c r="J3872" s="33" t="s">
        <v>5088</v>
      </c>
      <c r="K3872" s="29" t="s">
        <v>178</v>
      </c>
      <c r="L3872" s="29" t="s">
        <v>5087</v>
      </c>
      <c r="M3872" s="29" t="s">
        <v>216</v>
      </c>
      <c r="N3872" s="28">
        <v>501494</v>
      </c>
      <c r="O3872" s="28">
        <v>6287093</v>
      </c>
      <c r="P3872" s="29" t="s">
        <v>5086</v>
      </c>
      <c r="Q3872" s="32" t="s">
        <v>207</v>
      </c>
      <c r="R3872" s="19"/>
      <c r="S3872" s="19"/>
      <c r="T3872" s="19"/>
      <c r="U3872" s="19"/>
      <c r="V3872" s="19"/>
      <c r="W3872" s="19"/>
      <c r="X3872" s="19"/>
      <c r="Y3872" s="19"/>
      <c r="Z3872" s="19"/>
      <c r="AA3872" s="19"/>
      <c r="AB3872" s="19"/>
      <c r="AC3872" s="19"/>
      <c r="AD3872" s="19"/>
      <c r="AE3872" s="19"/>
      <c r="AF3872" s="19"/>
      <c r="AG3872" s="31">
        <v>377940</v>
      </c>
      <c r="AH3872" s="31">
        <v>424800</v>
      </c>
      <c r="AI3872" s="31">
        <v>442080</v>
      </c>
      <c r="AJ3872" s="31">
        <v>399520</v>
      </c>
      <c r="AK3872" s="31">
        <v>352270</v>
      </c>
      <c r="AL3872" s="31">
        <v>394560</v>
      </c>
      <c r="AM3872" s="31">
        <v>403588</v>
      </c>
      <c r="AN3872" s="31">
        <v>368075</v>
      </c>
      <c r="AO3872" s="31">
        <v>412037</v>
      </c>
      <c r="AP3872" s="31">
        <v>336290</v>
      </c>
      <c r="AQ3872" s="31">
        <v>359478</v>
      </c>
      <c r="AR3872" s="31">
        <v>323241</v>
      </c>
      <c r="AS3872" s="31">
        <v>358648</v>
      </c>
      <c r="AT3872" s="31">
        <v>356558</v>
      </c>
      <c r="AU3872" s="31">
        <v>320220</v>
      </c>
      <c r="AV3872" s="31">
        <v>391498</v>
      </c>
      <c r="AW3872" s="31">
        <v>358539</v>
      </c>
      <c r="AX3872" s="31">
        <v>34046</v>
      </c>
      <c r="AY3872" s="31">
        <v>18269</v>
      </c>
      <c r="AZ3872" s="31">
        <v>52315</v>
      </c>
    </row>
    <row r="3873" spans="1:52" ht="15" customHeight="1">
      <c r="A3873" s="29" t="s">
        <v>5085</v>
      </c>
      <c r="B3873" s="34">
        <v>33618</v>
      </c>
      <c r="C3873" s="28">
        <v>150</v>
      </c>
      <c r="D3873" s="28">
        <v>24.6</v>
      </c>
      <c r="E3873" s="28">
        <v>32.700000000000003</v>
      </c>
      <c r="F3873" s="29" t="s">
        <v>4992</v>
      </c>
      <c r="G3873" s="29" t="s">
        <v>3131</v>
      </c>
      <c r="H3873" s="28">
        <v>779</v>
      </c>
      <c r="I3873" s="29" t="s">
        <v>119</v>
      </c>
      <c r="J3873" s="33" t="s">
        <v>5083</v>
      </c>
      <c r="K3873" s="29" t="s">
        <v>178</v>
      </c>
      <c r="L3873" s="29" t="s">
        <v>5079</v>
      </c>
      <c r="M3873" s="29" t="s">
        <v>216</v>
      </c>
      <c r="N3873" s="28">
        <v>495052</v>
      </c>
      <c r="O3873" s="28">
        <v>6288441</v>
      </c>
      <c r="P3873" s="29" t="s">
        <v>5082</v>
      </c>
      <c r="Q3873" s="32" t="s">
        <v>207</v>
      </c>
      <c r="R3873" s="19"/>
      <c r="S3873" s="19"/>
      <c r="T3873" s="19"/>
      <c r="U3873" s="19"/>
      <c r="V3873" s="19"/>
      <c r="W3873" s="19"/>
      <c r="X3873" s="19"/>
      <c r="Y3873" s="19"/>
      <c r="Z3873" s="19"/>
      <c r="AA3873" s="19"/>
      <c r="AB3873" s="19"/>
      <c r="AC3873" s="19"/>
      <c r="AD3873" s="19"/>
      <c r="AE3873" s="19"/>
      <c r="AF3873" s="19"/>
      <c r="AG3873" s="31">
        <v>308640</v>
      </c>
      <c r="AH3873" s="31">
        <v>341830</v>
      </c>
      <c r="AI3873" s="31">
        <v>376270</v>
      </c>
      <c r="AJ3873" s="31">
        <v>340090</v>
      </c>
      <c r="AK3873" s="31">
        <v>307630</v>
      </c>
      <c r="AL3873" s="31">
        <v>336570</v>
      </c>
      <c r="AM3873" s="31">
        <v>347180</v>
      </c>
      <c r="AN3873" s="31">
        <v>312620</v>
      </c>
      <c r="AO3873" s="31">
        <v>348153</v>
      </c>
      <c r="AP3873" s="31">
        <v>295175</v>
      </c>
      <c r="AQ3873" s="31">
        <v>307295</v>
      </c>
      <c r="AR3873" s="31">
        <v>272187</v>
      </c>
      <c r="AS3873" s="31">
        <v>297072</v>
      </c>
      <c r="AT3873" s="31">
        <v>305724</v>
      </c>
      <c r="AU3873" s="31">
        <v>255866</v>
      </c>
      <c r="AV3873" s="31">
        <v>342062.0009765625</v>
      </c>
      <c r="AW3873" s="31">
        <v>308459</v>
      </c>
      <c r="AX3873" s="31">
        <v>28097</v>
      </c>
      <c r="AY3873" s="31">
        <v>15560</v>
      </c>
      <c r="AZ3873" s="31">
        <v>43657</v>
      </c>
    </row>
    <row r="3874" spans="1:52" ht="15" customHeight="1">
      <c r="A3874" s="29" t="s">
        <v>5081</v>
      </c>
      <c r="B3874" s="34">
        <v>33632</v>
      </c>
      <c r="C3874" s="28">
        <v>150</v>
      </c>
      <c r="D3874" s="28">
        <v>24.6</v>
      </c>
      <c r="E3874" s="28">
        <v>32.700000000000003</v>
      </c>
      <c r="F3874" s="29" t="s">
        <v>786</v>
      </c>
      <c r="G3874" s="29" t="s">
        <v>5076</v>
      </c>
      <c r="H3874" s="28">
        <v>779</v>
      </c>
      <c r="I3874" s="29" t="s">
        <v>119</v>
      </c>
      <c r="J3874" s="33" t="s">
        <v>5080</v>
      </c>
      <c r="K3874" s="29" t="s">
        <v>178</v>
      </c>
      <c r="L3874" s="29" t="s">
        <v>5079</v>
      </c>
      <c r="M3874" s="29" t="s">
        <v>2488</v>
      </c>
      <c r="N3874" s="28">
        <v>495992.8</v>
      </c>
      <c r="O3874" s="28">
        <v>6288156</v>
      </c>
      <c r="P3874" s="29" t="s">
        <v>5078</v>
      </c>
      <c r="Q3874" s="32" t="s">
        <v>207</v>
      </c>
      <c r="R3874" s="19"/>
      <c r="S3874" s="19"/>
      <c r="T3874" s="19"/>
      <c r="U3874" s="19"/>
      <c r="V3874" s="19"/>
      <c r="W3874" s="19"/>
      <c r="X3874" s="19"/>
      <c r="Y3874" s="19"/>
      <c r="Z3874" s="19"/>
      <c r="AA3874" s="19"/>
      <c r="AB3874" s="19"/>
      <c r="AC3874" s="19"/>
      <c r="AD3874" s="19"/>
      <c r="AE3874" s="19"/>
      <c r="AF3874" s="19"/>
      <c r="AG3874" s="31">
        <v>325330</v>
      </c>
      <c r="AH3874" s="31">
        <v>376120</v>
      </c>
      <c r="AI3874" s="31">
        <v>402000</v>
      </c>
      <c r="AJ3874" s="31">
        <v>358650</v>
      </c>
      <c r="AK3874" s="31">
        <v>325120</v>
      </c>
      <c r="AL3874" s="31">
        <v>353550</v>
      </c>
      <c r="AM3874" s="31">
        <v>362810</v>
      </c>
      <c r="AN3874" s="31">
        <v>330427</v>
      </c>
      <c r="AO3874" s="31">
        <v>373794</v>
      </c>
      <c r="AP3874" s="31">
        <v>311549</v>
      </c>
      <c r="AQ3874" s="31">
        <v>331406</v>
      </c>
      <c r="AR3874" s="31">
        <v>293618</v>
      </c>
      <c r="AS3874" s="31">
        <v>317204</v>
      </c>
      <c r="AT3874" s="31">
        <v>312121</v>
      </c>
      <c r="AU3874" s="31">
        <v>289341</v>
      </c>
      <c r="AV3874" s="31">
        <v>324876</v>
      </c>
      <c r="AW3874" s="31">
        <v>317965</v>
      </c>
      <c r="AX3874" s="31">
        <v>31184</v>
      </c>
      <c r="AY3874" s="31">
        <v>16714</v>
      </c>
      <c r="AZ3874" s="31">
        <v>47898</v>
      </c>
    </row>
    <row r="3875" spans="1:52" ht="15" customHeight="1">
      <c r="A3875" s="29" t="s">
        <v>5077</v>
      </c>
      <c r="B3875" s="34">
        <v>33654</v>
      </c>
      <c r="C3875" s="28">
        <v>175</v>
      </c>
      <c r="D3875" s="28">
        <v>27</v>
      </c>
      <c r="E3875" s="28">
        <v>31.5</v>
      </c>
      <c r="F3875" s="29" t="s">
        <v>242</v>
      </c>
      <c r="G3875" s="29" t="s">
        <v>4485</v>
      </c>
      <c r="H3875" s="28">
        <v>779</v>
      </c>
      <c r="I3875" s="29" t="s">
        <v>119</v>
      </c>
      <c r="J3875" s="33" t="s">
        <v>5075</v>
      </c>
      <c r="K3875" s="29" t="s">
        <v>178</v>
      </c>
      <c r="L3875" s="29" t="s">
        <v>5074</v>
      </c>
      <c r="M3875" s="29" t="s">
        <v>176</v>
      </c>
      <c r="N3875" s="28">
        <v>500417.1</v>
      </c>
      <c r="O3875" s="28">
        <v>6284560</v>
      </c>
      <c r="P3875" s="29" t="s">
        <v>5073</v>
      </c>
      <c r="Q3875" s="32" t="s">
        <v>207</v>
      </c>
      <c r="R3875" s="19"/>
      <c r="S3875" s="19"/>
      <c r="T3875" s="19"/>
      <c r="U3875" s="19"/>
      <c r="V3875" s="19"/>
      <c r="W3875" s="19"/>
      <c r="X3875" s="19"/>
      <c r="Y3875" s="19"/>
      <c r="Z3875" s="19"/>
      <c r="AA3875" s="19"/>
      <c r="AB3875" s="19"/>
      <c r="AC3875" s="19"/>
      <c r="AD3875" s="19"/>
      <c r="AE3875" s="19"/>
      <c r="AF3875" s="19"/>
      <c r="AG3875" s="31">
        <v>399170</v>
      </c>
      <c r="AH3875" s="31">
        <v>515780</v>
      </c>
      <c r="AI3875" s="31">
        <v>525540</v>
      </c>
      <c r="AJ3875" s="31">
        <v>484160</v>
      </c>
      <c r="AK3875" s="31">
        <v>443460</v>
      </c>
      <c r="AL3875" s="31">
        <v>479950</v>
      </c>
      <c r="AM3875" s="31">
        <v>487990</v>
      </c>
      <c r="AN3875" s="31">
        <v>439051</v>
      </c>
      <c r="AO3875" s="31">
        <v>489777</v>
      </c>
      <c r="AP3875" s="31">
        <v>420883</v>
      </c>
      <c r="AQ3875" s="31">
        <v>445580</v>
      </c>
      <c r="AR3875" s="31">
        <v>406107</v>
      </c>
      <c r="AS3875" s="31">
        <v>449132</v>
      </c>
      <c r="AT3875" s="31">
        <v>448642</v>
      </c>
      <c r="AU3875" s="31">
        <v>395875</v>
      </c>
      <c r="AV3875" s="31">
        <v>471790</v>
      </c>
      <c r="AW3875" s="31">
        <v>431323</v>
      </c>
      <c r="AX3875" s="31">
        <v>43105</v>
      </c>
      <c r="AY3875" s="31">
        <v>25683</v>
      </c>
      <c r="AZ3875" s="31">
        <v>68788</v>
      </c>
    </row>
    <row r="3876" spans="1:52" ht="15" customHeight="1">
      <c r="A3876" s="29" t="s">
        <v>5072</v>
      </c>
      <c r="B3876" s="34">
        <v>33687</v>
      </c>
      <c r="C3876" s="28">
        <v>225</v>
      </c>
      <c r="D3876" s="28">
        <v>27</v>
      </c>
      <c r="E3876" s="28">
        <v>31.5</v>
      </c>
      <c r="F3876" s="29" t="s">
        <v>242</v>
      </c>
      <c r="G3876" s="29" t="s">
        <v>4485</v>
      </c>
      <c r="H3876" s="28">
        <v>779</v>
      </c>
      <c r="I3876" s="29" t="s">
        <v>119</v>
      </c>
      <c r="J3876" s="33" t="s">
        <v>5071</v>
      </c>
      <c r="K3876" s="29" t="s">
        <v>178</v>
      </c>
      <c r="L3876" s="29" t="s">
        <v>5042</v>
      </c>
      <c r="M3876" s="29" t="s">
        <v>3433</v>
      </c>
      <c r="N3876" s="28">
        <v>503143.8</v>
      </c>
      <c r="O3876" s="28">
        <v>6288346</v>
      </c>
      <c r="P3876" s="29" t="s">
        <v>5070</v>
      </c>
      <c r="Q3876" s="32" t="s">
        <v>207</v>
      </c>
      <c r="R3876" s="19"/>
      <c r="S3876" s="19"/>
      <c r="T3876" s="19"/>
      <c r="U3876" s="19"/>
      <c r="V3876" s="19"/>
      <c r="W3876" s="19"/>
      <c r="X3876" s="19"/>
      <c r="Y3876" s="19"/>
      <c r="Z3876" s="19"/>
      <c r="AA3876" s="19"/>
      <c r="AB3876" s="19"/>
      <c r="AC3876" s="19"/>
      <c r="AD3876" s="19"/>
      <c r="AE3876" s="19"/>
      <c r="AF3876" s="19"/>
      <c r="AG3876" s="31">
        <v>363980</v>
      </c>
      <c r="AH3876" s="31">
        <v>558820</v>
      </c>
      <c r="AI3876" s="31">
        <v>573250</v>
      </c>
      <c r="AJ3876" s="31">
        <v>526430</v>
      </c>
      <c r="AK3876" s="31">
        <v>450790</v>
      </c>
      <c r="AL3876" s="31">
        <v>510590</v>
      </c>
      <c r="AM3876" s="31">
        <v>523930</v>
      </c>
      <c r="AN3876" s="31">
        <v>471205</v>
      </c>
      <c r="AO3876" s="31">
        <v>524528</v>
      </c>
      <c r="AP3876" s="31">
        <v>447493</v>
      </c>
      <c r="AQ3876" s="31">
        <v>475784</v>
      </c>
      <c r="AR3876" s="31">
        <v>423386</v>
      </c>
      <c r="AS3876" s="31">
        <v>465966</v>
      </c>
      <c r="AT3876" s="31">
        <v>437500</v>
      </c>
      <c r="AU3876" s="31">
        <v>414186</v>
      </c>
      <c r="AV3876" s="31">
        <v>521447</v>
      </c>
      <c r="AW3876" s="31">
        <v>459289</v>
      </c>
      <c r="AX3876" s="31">
        <v>44093</v>
      </c>
      <c r="AY3876" s="31">
        <v>25897</v>
      </c>
      <c r="AZ3876" s="31">
        <v>69990</v>
      </c>
    </row>
    <row r="3877" spans="1:52" ht="15" customHeight="1">
      <c r="A3877" s="29" t="s">
        <v>5069</v>
      </c>
      <c r="B3877" s="34">
        <v>33693</v>
      </c>
      <c r="C3877" s="28">
        <v>225</v>
      </c>
      <c r="D3877" s="28">
        <v>27</v>
      </c>
      <c r="E3877" s="28">
        <v>31.5</v>
      </c>
      <c r="F3877" s="29" t="s">
        <v>242</v>
      </c>
      <c r="G3877" s="29" t="s">
        <v>4485</v>
      </c>
      <c r="H3877" s="28">
        <v>779</v>
      </c>
      <c r="I3877" s="29" t="s">
        <v>119</v>
      </c>
      <c r="J3877" s="33" t="s">
        <v>5068</v>
      </c>
      <c r="K3877" s="29" t="s">
        <v>178</v>
      </c>
      <c r="L3877" s="29" t="s">
        <v>5042</v>
      </c>
      <c r="M3877" s="29" t="s">
        <v>858</v>
      </c>
      <c r="N3877" s="28">
        <v>502917.1</v>
      </c>
      <c r="O3877" s="28">
        <v>6287984</v>
      </c>
      <c r="P3877" s="29" t="s">
        <v>5067</v>
      </c>
      <c r="Q3877" s="32" t="s">
        <v>207</v>
      </c>
      <c r="R3877" s="19"/>
      <c r="S3877" s="19"/>
      <c r="T3877" s="19"/>
      <c r="U3877" s="19"/>
      <c r="V3877" s="19"/>
      <c r="W3877" s="19"/>
      <c r="X3877" s="19"/>
      <c r="Y3877" s="19"/>
      <c r="Z3877" s="19"/>
      <c r="AA3877" s="19"/>
      <c r="AB3877" s="19"/>
      <c r="AC3877" s="19"/>
      <c r="AD3877" s="19"/>
      <c r="AE3877" s="19"/>
      <c r="AF3877" s="19"/>
      <c r="AG3877" s="31">
        <v>345230</v>
      </c>
      <c r="AH3877" s="31">
        <v>533520</v>
      </c>
      <c r="AI3877" s="31">
        <v>562730</v>
      </c>
      <c r="AJ3877" s="31">
        <v>510590</v>
      </c>
      <c r="AK3877" s="31">
        <v>446770</v>
      </c>
      <c r="AL3877" s="31">
        <v>504600</v>
      </c>
      <c r="AM3877" s="31">
        <v>509850</v>
      </c>
      <c r="AN3877" s="31">
        <v>459362</v>
      </c>
      <c r="AO3877" s="31">
        <v>507108</v>
      </c>
      <c r="AP3877" s="31">
        <v>431858</v>
      </c>
      <c r="AQ3877" s="31">
        <v>457196</v>
      </c>
      <c r="AR3877" s="31">
        <v>409432</v>
      </c>
      <c r="AS3877" s="31">
        <v>368323</v>
      </c>
      <c r="AT3877" s="31">
        <v>440713</v>
      </c>
      <c r="AU3877" s="31">
        <v>387780</v>
      </c>
      <c r="AV3877" s="31">
        <v>509025</v>
      </c>
      <c r="AW3877" s="31">
        <v>404927</v>
      </c>
      <c r="AX3877" s="31">
        <v>40590</v>
      </c>
      <c r="AY3877" s="31">
        <v>25328</v>
      </c>
      <c r="AZ3877" s="31">
        <v>65918</v>
      </c>
    </row>
    <row r="3878" spans="1:52" ht="15" customHeight="1">
      <c r="A3878" s="29" t="s">
        <v>5066</v>
      </c>
      <c r="B3878" s="34">
        <v>33701</v>
      </c>
      <c r="C3878" s="28">
        <v>225</v>
      </c>
      <c r="D3878" s="28">
        <v>27</v>
      </c>
      <c r="E3878" s="28">
        <v>31.5</v>
      </c>
      <c r="F3878" s="29" t="s">
        <v>242</v>
      </c>
      <c r="G3878" s="29" t="s">
        <v>4485</v>
      </c>
      <c r="H3878" s="28">
        <v>779</v>
      </c>
      <c r="I3878" s="29" t="s">
        <v>119</v>
      </c>
      <c r="J3878" s="33" t="s">
        <v>5065</v>
      </c>
      <c r="K3878" s="29" t="s">
        <v>178</v>
      </c>
      <c r="L3878" s="29" t="s">
        <v>5064</v>
      </c>
      <c r="M3878" s="29" t="s">
        <v>425</v>
      </c>
      <c r="N3878" s="28">
        <v>501327</v>
      </c>
      <c r="O3878" s="28">
        <v>6286896</v>
      </c>
      <c r="P3878" s="29" t="s">
        <v>5063</v>
      </c>
      <c r="Q3878" s="32" t="s">
        <v>207</v>
      </c>
      <c r="R3878" s="19"/>
      <c r="S3878" s="19"/>
      <c r="T3878" s="19"/>
      <c r="U3878" s="19"/>
      <c r="V3878" s="19"/>
      <c r="W3878" s="19"/>
      <c r="X3878" s="19"/>
      <c r="Y3878" s="19"/>
      <c r="Z3878" s="19"/>
      <c r="AA3878" s="19"/>
      <c r="AB3878" s="19"/>
      <c r="AC3878" s="19"/>
      <c r="AD3878" s="19"/>
      <c r="AE3878" s="19"/>
      <c r="AF3878" s="19"/>
      <c r="AG3878" s="31">
        <v>343460</v>
      </c>
      <c r="AH3878" s="31">
        <v>550340</v>
      </c>
      <c r="AI3878" s="31">
        <v>569090</v>
      </c>
      <c r="AJ3878" s="31">
        <v>525420</v>
      </c>
      <c r="AK3878" s="31">
        <v>465160</v>
      </c>
      <c r="AL3878" s="31">
        <v>518470</v>
      </c>
      <c r="AM3878" s="31">
        <v>522578</v>
      </c>
      <c r="AN3878" s="31">
        <v>472471</v>
      </c>
      <c r="AO3878" s="31">
        <v>523308</v>
      </c>
      <c r="AP3878" s="31">
        <v>447523</v>
      </c>
      <c r="AQ3878" s="31">
        <v>476144</v>
      </c>
      <c r="AR3878" s="31">
        <v>425692</v>
      </c>
      <c r="AS3878" s="31">
        <v>475707</v>
      </c>
      <c r="AT3878" s="31">
        <v>466651</v>
      </c>
      <c r="AU3878" s="31">
        <v>417014</v>
      </c>
      <c r="AV3878" s="31">
        <v>530075</v>
      </c>
      <c r="AW3878" s="31">
        <v>457231</v>
      </c>
      <c r="AX3878" s="31">
        <v>45215</v>
      </c>
      <c r="AY3878" s="31">
        <v>26679</v>
      </c>
      <c r="AZ3878" s="31">
        <v>71894</v>
      </c>
    </row>
    <row r="3879" spans="1:52" ht="15" customHeight="1">
      <c r="A3879" s="29" t="s">
        <v>5062</v>
      </c>
      <c r="B3879" s="34">
        <v>33694</v>
      </c>
      <c r="C3879" s="28">
        <v>150</v>
      </c>
      <c r="D3879" s="28">
        <v>28</v>
      </c>
      <c r="E3879" s="28">
        <v>31</v>
      </c>
      <c r="F3879" s="29" t="s">
        <v>227</v>
      </c>
      <c r="G3879" s="29" t="s">
        <v>5007</v>
      </c>
      <c r="H3879" s="28">
        <v>779</v>
      </c>
      <c r="I3879" s="29" t="s">
        <v>119</v>
      </c>
      <c r="J3879" s="33" t="s">
        <v>5061</v>
      </c>
      <c r="K3879" s="29" t="s">
        <v>178</v>
      </c>
      <c r="L3879" s="29" t="s">
        <v>5057</v>
      </c>
      <c r="M3879" s="29" t="s">
        <v>176</v>
      </c>
      <c r="N3879" s="28">
        <v>498118</v>
      </c>
      <c r="O3879" s="28">
        <v>6280580</v>
      </c>
      <c r="P3879" s="29" t="s">
        <v>5060</v>
      </c>
      <c r="Q3879" s="32" t="s">
        <v>207</v>
      </c>
      <c r="R3879" s="19"/>
      <c r="S3879" s="19"/>
      <c r="T3879" s="19"/>
      <c r="U3879" s="19"/>
      <c r="V3879" s="19"/>
      <c r="W3879" s="19"/>
      <c r="X3879" s="19"/>
      <c r="Y3879" s="19"/>
      <c r="Z3879" s="19"/>
      <c r="AA3879" s="19"/>
      <c r="AB3879" s="19"/>
      <c r="AC3879" s="19"/>
      <c r="AD3879" s="19"/>
      <c r="AE3879" s="19"/>
      <c r="AF3879" s="19"/>
      <c r="AG3879" s="31">
        <v>263710</v>
      </c>
      <c r="AH3879" s="31">
        <v>434150</v>
      </c>
      <c r="AI3879" s="31">
        <v>451350</v>
      </c>
      <c r="AJ3879" s="31">
        <v>404940</v>
      </c>
      <c r="AK3879" s="31">
        <v>362700</v>
      </c>
      <c r="AL3879" s="31">
        <v>405000</v>
      </c>
      <c r="AM3879" s="31">
        <v>412837</v>
      </c>
      <c r="AN3879" s="31">
        <v>369838</v>
      </c>
      <c r="AO3879" s="31">
        <v>406683</v>
      </c>
      <c r="AP3879" s="31">
        <v>317942</v>
      </c>
      <c r="AQ3879" s="31">
        <v>356086</v>
      </c>
      <c r="AR3879" s="31">
        <v>324790</v>
      </c>
      <c r="AS3879" s="31">
        <v>363819</v>
      </c>
      <c r="AT3879" s="31">
        <v>346569</v>
      </c>
      <c r="AU3879" s="31">
        <v>289356</v>
      </c>
      <c r="AV3879" s="31">
        <v>372764</v>
      </c>
      <c r="AW3879" s="31">
        <v>323678</v>
      </c>
      <c r="AX3879" s="31">
        <v>19106</v>
      </c>
      <c r="AY3879" s="31">
        <v>19223</v>
      </c>
      <c r="AZ3879" s="31">
        <v>38329</v>
      </c>
    </row>
    <row r="3880" spans="1:52" ht="15" customHeight="1">
      <c r="A3880" s="29" t="s">
        <v>5059</v>
      </c>
      <c r="B3880" s="34">
        <v>33694</v>
      </c>
      <c r="C3880" s="28">
        <v>150</v>
      </c>
      <c r="D3880" s="28">
        <v>28</v>
      </c>
      <c r="E3880" s="28">
        <v>31</v>
      </c>
      <c r="F3880" s="29" t="s">
        <v>227</v>
      </c>
      <c r="G3880" s="29" t="s">
        <v>5007</v>
      </c>
      <c r="H3880" s="28">
        <v>779</v>
      </c>
      <c r="I3880" s="29" t="s">
        <v>119</v>
      </c>
      <c r="J3880" s="33" t="s">
        <v>5058</v>
      </c>
      <c r="K3880" s="29" t="s">
        <v>178</v>
      </c>
      <c r="L3880" s="29" t="s">
        <v>5057</v>
      </c>
      <c r="M3880" s="29" t="s">
        <v>216</v>
      </c>
      <c r="N3880" s="28">
        <v>498271.1</v>
      </c>
      <c r="O3880" s="28">
        <v>6280681</v>
      </c>
      <c r="P3880" s="29" t="s">
        <v>5056</v>
      </c>
      <c r="Q3880" s="32" t="s">
        <v>207</v>
      </c>
      <c r="R3880" s="19"/>
      <c r="S3880" s="19"/>
      <c r="T3880" s="19"/>
      <c r="U3880" s="19"/>
      <c r="V3880" s="19"/>
      <c r="W3880" s="19"/>
      <c r="X3880" s="19"/>
      <c r="Y3880" s="19"/>
      <c r="Z3880" s="19"/>
      <c r="AA3880" s="19"/>
      <c r="AB3880" s="19"/>
      <c r="AC3880" s="19"/>
      <c r="AD3880" s="19"/>
      <c r="AE3880" s="19"/>
      <c r="AF3880" s="19"/>
      <c r="AG3880" s="31">
        <v>254440</v>
      </c>
      <c r="AH3880" s="31">
        <v>418220</v>
      </c>
      <c r="AI3880" s="31">
        <v>438210</v>
      </c>
      <c r="AJ3880" s="31">
        <v>391570</v>
      </c>
      <c r="AK3880" s="31">
        <v>352350</v>
      </c>
      <c r="AL3880" s="31">
        <v>390500</v>
      </c>
      <c r="AM3880" s="31">
        <v>398391</v>
      </c>
      <c r="AN3880" s="31">
        <v>360559</v>
      </c>
      <c r="AO3880" s="31">
        <v>401772</v>
      </c>
      <c r="AP3880" s="31">
        <v>325862</v>
      </c>
      <c r="AQ3880" s="31">
        <v>355633</v>
      </c>
      <c r="AR3880" s="31">
        <v>310756</v>
      </c>
      <c r="AS3880" s="31">
        <v>361934</v>
      </c>
      <c r="AT3880" s="31">
        <v>356260</v>
      </c>
      <c r="AU3880" s="31">
        <v>314823</v>
      </c>
      <c r="AV3880" s="31">
        <v>402051</v>
      </c>
      <c r="AW3880" s="31">
        <v>353166</v>
      </c>
      <c r="AX3880" s="31">
        <v>32820</v>
      </c>
      <c r="AY3880" s="31">
        <v>19608</v>
      </c>
      <c r="AZ3880" s="31">
        <v>52428</v>
      </c>
    </row>
    <row r="3881" spans="1:52" ht="15" customHeight="1">
      <c r="A3881" s="29" t="s">
        <v>5055</v>
      </c>
      <c r="B3881" s="34">
        <v>33724</v>
      </c>
      <c r="C3881" s="28">
        <v>150</v>
      </c>
      <c r="D3881" s="28">
        <v>28</v>
      </c>
      <c r="E3881" s="28">
        <v>31</v>
      </c>
      <c r="F3881" s="29" t="s">
        <v>227</v>
      </c>
      <c r="G3881" s="29" t="s">
        <v>2462</v>
      </c>
      <c r="H3881" s="28">
        <v>779</v>
      </c>
      <c r="I3881" s="29" t="s">
        <v>119</v>
      </c>
      <c r="J3881" s="33" t="s">
        <v>5054</v>
      </c>
      <c r="K3881" s="29" t="s">
        <v>178</v>
      </c>
      <c r="L3881" s="29" t="s">
        <v>5050</v>
      </c>
      <c r="M3881" s="29" t="s">
        <v>1247</v>
      </c>
      <c r="N3881" s="28">
        <v>502340</v>
      </c>
      <c r="O3881" s="28">
        <v>6273609</v>
      </c>
      <c r="P3881" s="29" t="s">
        <v>5053</v>
      </c>
      <c r="Q3881" s="32" t="s">
        <v>207</v>
      </c>
      <c r="R3881" s="19"/>
      <c r="S3881" s="19"/>
      <c r="T3881" s="19"/>
      <c r="U3881" s="19"/>
      <c r="V3881" s="19"/>
      <c r="W3881" s="19"/>
      <c r="X3881" s="19"/>
      <c r="Y3881" s="19"/>
      <c r="Z3881" s="19"/>
      <c r="AA3881" s="19"/>
      <c r="AB3881" s="19"/>
      <c r="AC3881" s="19"/>
      <c r="AD3881" s="19"/>
      <c r="AE3881" s="19"/>
      <c r="AF3881" s="19"/>
      <c r="AG3881" s="31">
        <v>223420</v>
      </c>
      <c r="AH3881" s="31">
        <v>421930</v>
      </c>
      <c r="AI3881" s="31">
        <v>365570</v>
      </c>
      <c r="AJ3881" s="31">
        <v>381080</v>
      </c>
      <c r="AK3881" s="31">
        <v>339860</v>
      </c>
      <c r="AL3881" s="31">
        <v>387130</v>
      </c>
      <c r="AM3881" s="31">
        <v>396863</v>
      </c>
      <c r="AN3881" s="31">
        <v>346712</v>
      </c>
      <c r="AO3881" s="31">
        <v>385265</v>
      </c>
      <c r="AP3881" s="31">
        <v>331037</v>
      </c>
      <c r="AQ3881" s="31">
        <v>361510</v>
      </c>
      <c r="AR3881" s="31">
        <v>311058</v>
      </c>
      <c r="AS3881" s="31">
        <v>333764</v>
      </c>
      <c r="AT3881" s="31">
        <v>346693</v>
      </c>
      <c r="AU3881" s="31">
        <v>232807</v>
      </c>
      <c r="AV3881" s="31">
        <v>287404.0078125</v>
      </c>
      <c r="AW3881" s="31">
        <v>308119</v>
      </c>
      <c r="AX3881" s="31">
        <v>5366</v>
      </c>
      <c r="AY3881" s="31">
        <v>15270</v>
      </c>
      <c r="AZ3881" s="31">
        <v>20636</v>
      </c>
    </row>
    <row r="3882" spans="1:52" ht="15" customHeight="1">
      <c r="A3882" s="29" t="s">
        <v>5052</v>
      </c>
      <c r="B3882" s="34">
        <v>33724</v>
      </c>
      <c r="C3882" s="28">
        <v>150</v>
      </c>
      <c r="D3882" s="28">
        <v>28</v>
      </c>
      <c r="E3882" s="28">
        <v>31</v>
      </c>
      <c r="F3882" s="29" t="s">
        <v>227</v>
      </c>
      <c r="G3882" s="29" t="s">
        <v>5007</v>
      </c>
      <c r="H3882" s="28">
        <v>779</v>
      </c>
      <c r="I3882" s="29" t="s">
        <v>119</v>
      </c>
      <c r="J3882" s="33" t="s">
        <v>5051</v>
      </c>
      <c r="K3882" s="29" t="s">
        <v>178</v>
      </c>
      <c r="L3882" s="29" t="s">
        <v>5050</v>
      </c>
      <c r="M3882" s="29" t="s">
        <v>1247</v>
      </c>
      <c r="N3882" s="28">
        <v>502304</v>
      </c>
      <c r="O3882" s="28">
        <v>6273476</v>
      </c>
      <c r="P3882" s="29" t="s">
        <v>5049</v>
      </c>
      <c r="Q3882" s="32" t="s">
        <v>207</v>
      </c>
      <c r="R3882" s="19"/>
      <c r="S3882" s="19"/>
      <c r="T3882" s="19"/>
      <c r="U3882" s="19"/>
      <c r="V3882" s="19"/>
      <c r="W3882" s="19"/>
      <c r="X3882" s="19"/>
      <c r="Y3882" s="19"/>
      <c r="Z3882" s="19"/>
      <c r="AA3882" s="19"/>
      <c r="AB3882" s="19"/>
      <c r="AC3882" s="19"/>
      <c r="AD3882" s="19"/>
      <c r="AE3882" s="19"/>
      <c r="AF3882" s="19"/>
      <c r="AG3882" s="31">
        <v>220870</v>
      </c>
      <c r="AH3882" s="31">
        <v>426140</v>
      </c>
      <c r="AI3882" s="31">
        <v>427920</v>
      </c>
      <c r="AJ3882" s="31">
        <v>386750</v>
      </c>
      <c r="AK3882" s="31">
        <v>347810</v>
      </c>
      <c r="AL3882" s="31">
        <v>385220</v>
      </c>
      <c r="AM3882" s="31">
        <v>399010</v>
      </c>
      <c r="AN3882" s="31">
        <v>347173</v>
      </c>
      <c r="AO3882" s="31">
        <v>385231</v>
      </c>
      <c r="AP3882" s="31">
        <v>338215</v>
      </c>
      <c r="AQ3882" s="31">
        <v>344449</v>
      </c>
      <c r="AR3882" s="31">
        <v>311414</v>
      </c>
      <c r="AS3882" s="31">
        <v>341694</v>
      </c>
      <c r="AT3882" s="31">
        <v>286668</v>
      </c>
      <c r="AU3882" s="31">
        <v>274647</v>
      </c>
      <c r="AV3882" s="31">
        <v>58429</v>
      </c>
      <c r="AW3882" s="31">
        <v>52008</v>
      </c>
      <c r="AX3882" s="31">
        <v>0</v>
      </c>
      <c r="AY3882" s="31">
        <v>0</v>
      </c>
      <c r="AZ3882" s="31">
        <v>0</v>
      </c>
    </row>
    <row r="3883" spans="1:52" ht="15" customHeight="1">
      <c r="A3883" s="29" t="s">
        <v>5048</v>
      </c>
      <c r="B3883" s="34">
        <v>33723</v>
      </c>
      <c r="C3883" s="28">
        <v>150</v>
      </c>
      <c r="D3883" s="28">
        <v>24.6</v>
      </c>
      <c r="E3883" s="28">
        <v>32.700000000000003</v>
      </c>
      <c r="F3883" s="29" t="s">
        <v>4992</v>
      </c>
      <c r="G3883" s="29" t="s">
        <v>3131</v>
      </c>
      <c r="H3883" s="28">
        <v>779</v>
      </c>
      <c r="I3883" s="29" t="s">
        <v>119</v>
      </c>
      <c r="J3883" s="33" t="s">
        <v>5047</v>
      </c>
      <c r="K3883" s="29" t="s">
        <v>178</v>
      </c>
      <c r="L3883" s="29" t="s">
        <v>5046</v>
      </c>
      <c r="M3883" s="29" t="s">
        <v>1836</v>
      </c>
      <c r="N3883" s="28">
        <v>509242</v>
      </c>
      <c r="O3883" s="28">
        <v>6285546</v>
      </c>
      <c r="P3883" s="29" t="s">
        <v>5045</v>
      </c>
      <c r="Q3883" s="32" t="s">
        <v>207</v>
      </c>
      <c r="R3883" s="19"/>
      <c r="S3883" s="19"/>
      <c r="T3883" s="19"/>
      <c r="U3883" s="19"/>
      <c r="V3883" s="19"/>
      <c r="W3883" s="19"/>
      <c r="X3883" s="19"/>
      <c r="Y3883" s="19"/>
      <c r="Z3883" s="19"/>
      <c r="AA3883" s="19"/>
      <c r="AB3883" s="19"/>
      <c r="AC3883" s="19"/>
      <c r="AD3883" s="19"/>
      <c r="AE3883" s="19"/>
      <c r="AF3883" s="19"/>
      <c r="AG3883" s="31">
        <v>183460</v>
      </c>
      <c r="AH3883" s="31">
        <v>352600</v>
      </c>
      <c r="AI3883" s="31">
        <v>361090</v>
      </c>
      <c r="AJ3883" s="31">
        <v>335320</v>
      </c>
      <c r="AK3883" s="31">
        <v>287860</v>
      </c>
      <c r="AL3883" s="31">
        <v>330640</v>
      </c>
      <c r="AM3883" s="31">
        <v>341454</v>
      </c>
      <c r="AN3883" s="31">
        <v>301524</v>
      </c>
      <c r="AO3883" s="31">
        <v>326382</v>
      </c>
      <c r="AP3883" s="31">
        <v>297225</v>
      </c>
      <c r="AQ3883" s="31">
        <v>305596</v>
      </c>
      <c r="AR3883" s="31">
        <v>278196</v>
      </c>
      <c r="AS3883" s="31">
        <v>313758</v>
      </c>
      <c r="AT3883" s="31">
        <v>281318</v>
      </c>
      <c r="AU3883" s="31">
        <v>262253</v>
      </c>
      <c r="AV3883" s="31">
        <v>343727</v>
      </c>
      <c r="AW3883" s="31">
        <v>298745</v>
      </c>
      <c r="AX3883" s="31">
        <v>27753</v>
      </c>
      <c r="AY3883" s="31">
        <v>16908</v>
      </c>
      <c r="AZ3883" s="31">
        <v>44661</v>
      </c>
    </row>
    <row r="3884" spans="1:52" ht="15" customHeight="1">
      <c r="A3884" s="29" t="s">
        <v>5044</v>
      </c>
      <c r="B3884" s="34">
        <v>33737</v>
      </c>
      <c r="C3884" s="28">
        <v>225</v>
      </c>
      <c r="D3884" s="28">
        <v>27</v>
      </c>
      <c r="E3884" s="28">
        <v>31.5</v>
      </c>
      <c r="F3884" s="29" t="s">
        <v>242</v>
      </c>
      <c r="G3884" s="29" t="s">
        <v>5016</v>
      </c>
      <c r="H3884" s="28">
        <v>779</v>
      </c>
      <c r="I3884" s="29" t="s">
        <v>119</v>
      </c>
      <c r="J3884" s="33" t="s">
        <v>5043</v>
      </c>
      <c r="K3884" s="29" t="s">
        <v>178</v>
      </c>
      <c r="L3884" s="29" t="s">
        <v>5042</v>
      </c>
      <c r="M3884" s="29" t="s">
        <v>2532</v>
      </c>
      <c r="N3884" s="28">
        <v>505055</v>
      </c>
      <c r="O3884" s="28">
        <v>6288921</v>
      </c>
      <c r="P3884" s="29" t="s">
        <v>5041</v>
      </c>
      <c r="Q3884" s="32" t="s">
        <v>207</v>
      </c>
      <c r="R3884" s="19"/>
      <c r="S3884" s="19"/>
      <c r="T3884" s="19"/>
      <c r="U3884" s="19"/>
      <c r="V3884" s="19"/>
      <c r="W3884" s="19"/>
      <c r="X3884" s="19"/>
      <c r="Y3884" s="19"/>
      <c r="Z3884" s="19"/>
      <c r="AA3884" s="19"/>
      <c r="AB3884" s="19"/>
      <c r="AC3884" s="19"/>
      <c r="AD3884" s="19"/>
      <c r="AE3884" s="19"/>
      <c r="AF3884" s="19"/>
      <c r="AG3884" s="31">
        <v>287260</v>
      </c>
      <c r="AH3884" s="31">
        <v>564790</v>
      </c>
      <c r="AI3884" s="31">
        <v>589420</v>
      </c>
      <c r="AJ3884" s="31">
        <v>539660</v>
      </c>
      <c r="AK3884" s="31">
        <v>470620</v>
      </c>
      <c r="AL3884" s="31">
        <v>528350</v>
      </c>
      <c r="AM3884" s="31">
        <v>541353</v>
      </c>
      <c r="AN3884" s="31">
        <v>492777</v>
      </c>
      <c r="AO3884" s="31">
        <v>546961</v>
      </c>
      <c r="AP3884" s="31">
        <v>460851</v>
      </c>
      <c r="AQ3884" s="31">
        <v>480237</v>
      </c>
      <c r="AR3884" s="31">
        <v>431438</v>
      </c>
      <c r="AS3884" s="31">
        <v>478149</v>
      </c>
      <c r="AT3884" s="31">
        <v>471840</v>
      </c>
      <c r="AU3884" s="31">
        <v>425207</v>
      </c>
      <c r="AV3884" s="31">
        <v>531833</v>
      </c>
      <c r="AW3884" s="31">
        <v>476017</v>
      </c>
      <c r="AX3884" s="31">
        <v>45453</v>
      </c>
      <c r="AY3884" s="31">
        <v>27076</v>
      </c>
      <c r="AZ3884" s="31">
        <v>72529</v>
      </c>
    </row>
    <row r="3885" spans="1:52" ht="15" customHeight="1">
      <c r="A3885" s="29" t="s">
        <v>5040</v>
      </c>
      <c r="B3885" s="34">
        <v>33772</v>
      </c>
      <c r="C3885" s="28">
        <v>225</v>
      </c>
      <c r="D3885" s="28">
        <v>27</v>
      </c>
      <c r="E3885" s="28">
        <v>31.5</v>
      </c>
      <c r="F3885" s="29" t="s">
        <v>242</v>
      </c>
      <c r="G3885" s="29" t="s">
        <v>4485</v>
      </c>
      <c r="H3885" s="28">
        <v>779</v>
      </c>
      <c r="I3885" s="29" t="s">
        <v>119</v>
      </c>
      <c r="J3885" s="33" t="s">
        <v>5039</v>
      </c>
      <c r="K3885" s="29" t="s">
        <v>178</v>
      </c>
      <c r="L3885" s="29" t="s">
        <v>4695</v>
      </c>
      <c r="M3885" s="29" t="s">
        <v>1313</v>
      </c>
      <c r="N3885" s="28">
        <v>496005</v>
      </c>
      <c r="O3885" s="28">
        <v>6285126</v>
      </c>
      <c r="P3885" s="29" t="s">
        <v>5038</v>
      </c>
      <c r="Q3885" s="32" t="s">
        <v>207</v>
      </c>
      <c r="R3885" s="19"/>
      <c r="S3885" s="19"/>
      <c r="T3885" s="19"/>
      <c r="U3885" s="19"/>
      <c r="V3885" s="19"/>
      <c r="W3885" s="19"/>
      <c r="X3885" s="19"/>
      <c r="Y3885" s="19"/>
      <c r="Z3885" s="19"/>
      <c r="AA3885" s="19"/>
      <c r="AB3885" s="19"/>
      <c r="AC3885" s="19"/>
      <c r="AD3885" s="19"/>
      <c r="AE3885" s="19"/>
      <c r="AF3885" s="19"/>
      <c r="AG3885" s="31">
        <v>256020</v>
      </c>
      <c r="AH3885" s="31">
        <v>564280</v>
      </c>
      <c r="AI3885" s="31">
        <v>577140</v>
      </c>
      <c r="AJ3885" s="31">
        <v>516330</v>
      </c>
      <c r="AK3885" s="31">
        <v>471450</v>
      </c>
      <c r="AL3885" s="31">
        <v>527380</v>
      </c>
      <c r="AM3885" s="31">
        <v>545150</v>
      </c>
      <c r="AN3885" s="31">
        <v>500430</v>
      </c>
      <c r="AO3885" s="31">
        <v>557379</v>
      </c>
      <c r="AP3885" s="31">
        <v>470545</v>
      </c>
      <c r="AQ3885" s="31">
        <v>499762</v>
      </c>
      <c r="AR3885" s="31">
        <v>439355</v>
      </c>
      <c r="AS3885" s="31">
        <v>489926</v>
      </c>
      <c r="AT3885" s="31">
        <v>488267</v>
      </c>
      <c r="AU3885" s="31">
        <v>436396</v>
      </c>
      <c r="AV3885" s="31">
        <v>524246</v>
      </c>
      <c r="AW3885" s="31">
        <v>484743</v>
      </c>
      <c r="AX3885" s="31">
        <v>45296</v>
      </c>
      <c r="AY3885" s="31">
        <v>25770</v>
      </c>
      <c r="AZ3885" s="31">
        <v>71066</v>
      </c>
    </row>
    <row r="3886" spans="1:52" ht="15" customHeight="1">
      <c r="A3886" s="29" t="s">
        <v>5037</v>
      </c>
      <c r="B3886" s="34">
        <v>33778</v>
      </c>
      <c r="C3886" s="28">
        <v>175</v>
      </c>
      <c r="D3886" s="28">
        <v>27</v>
      </c>
      <c r="E3886" s="28">
        <v>31.5</v>
      </c>
      <c r="F3886" s="29" t="s">
        <v>242</v>
      </c>
      <c r="G3886" s="29" t="s">
        <v>4485</v>
      </c>
      <c r="H3886" s="28">
        <v>779</v>
      </c>
      <c r="I3886" s="29" t="s">
        <v>119</v>
      </c>
      <c r="J3886" s="33" t="s">
        <v>5036</v>
      </c>
      <c r="K3886" s="29" t="s">
        <v>178</v>
      </c>
      <c r="L3886" s="29" t="s">
        <v>5035</v>
      </c>
      <c r="M3886" s="29" t="s">
        <v>2506</v>
      </c>
      <c r="N3886" s="28">
        <v>506352</v>
      </c>
      <c r="O3886" s="28">
        <v>6291731</v>
      </c>
      <c r="P3886" s="29" t="s">
        <v>5034</v>
      </c>
      <c r="Q3886" s="32" t="s">
        <v>207</v>
      </c>
      <c r="R3886" s="19"/>
      <c r="S3886" s="19"/>
      <c r="T3886" s="19"/>
      <c r="U3886" s="19"/>
      <c r="V3886" s="19"/>
      <c r="W3886" s="19"/>
      <c r="X3886" s="19"/>
      <c r="Y3886" s="19"/>
      <c r="Z3886" s="19"/>
      <c r="AA3886" s="19"/>
      <c r="AB3886" s="19"/>
      <c r="AC3886" s="19"/>
      <c r="AD3886" s="19"/>
      <c r="AE3886" s="19"/>
      <c r="AF3886" s="19"/>
      <c r="AG3886" s="31">
        <v>226570</v>
      </c>
      <c r="AH3886" s="31">
        <v>530090</v>
      </c>
      <c r="AI3886" s="31">
        <v>548310</v>
      </c>
      <c r="AJ3886" s="31">
        <v>490510</v>
      </c>
      <c r="AK3886" s="31">
        <v>442280</v>
      </c>
      <c r="AL3886" s="31">
        <v>496080</v>
      </c>
      <c r="AM3886" s="31">
        <v>513090</v>
      </c>
      <c r="AN3886" s="31">
        <v>460269</v>
      </c>
      <c r="AO3886" s="31">
        <v>521002</v>
      </c>
      <c r="AP3886" s="31">
        <v>454230</v>
      </c>
      <c r="AQ3886" s="31">
        <v>478146</v>
      </c>
      <c r="AR3886" s="31">
        <v>424923</v>
      </c>
      <c r="AS3886" s="31">
        <v>457681</v>
      </c>
      <c r="AT3886" s="31">
        <v>458801</v>
      </c>
      <c r="AU3886" s="31">
        <v>406758</v>
      </c>
      <c r="AV3886" s="31">
        <v>502462</v>
      </c>
      <c r="AW3886" s="31">
        <v>446824</v>
      </c>
      <c r="AX3886" s="31">
        <v>42582</v>
      </c>
      <c r="AY3886" s="31">
        <v>0</v>
      </c>
      <c r="AZ3886" s="31">
        <v>42582</v>
      </c>
    </row>
    <row r="3887" spans="1:52" ht="15" customHeight="1">
      <c r="A3887" s="29" t="s">
        <v>5033</v>
      </c>
      <c r="B3887" s="34">
        <v>33777</v>
      </c>
      <c r="C3887" s="28">
        <v>225</v>
      </c>
      <c r="D3887" s="28">
        <v>27</v>
      </c>
      <c r="E3887" s="28">
        <v>30</v>
      </c>
      <c r="F3887" s="29" t="s">
        <v>242</v>
      </c>
      <c r="G3887" s="29" t="s">
        <v>4485</v>
      </c>
      <c r="H3887" s="28">
        <v>779</v>
      </c>
      <c r="I3887" s="29" t="s">
        <v>119</v>
      </c>
      <c r="J3887" s="33" t="s">
        <v>5032</v>
      </c>
      <c r="K3887" s="29" t="s">
        <v>178</v>
      </c>
      <c r="L3887" s="29" t="s">
        <v>5031</v>
      </c>
      <c r="M3887" s="29" t="s">
        <v>370</v>
      </c>
      <c r="N3887" s="28">
        <v>507956</v>
      </c>
      <c r="O3887" s="28">
        <v>6287042</v>
      </c>
      <c r="P3887" s="29" t="s">
        <v>5030</v>
      </c>
      <c r="Q3887" s="32" t="s">
        <v>207</v>
      </c>
      <c r="R3887" s="19"/>
      <c r="S3887" s="19"/>
      <c r="T3887" s="19"/>
      <c r="U3887" s="19"/>
      <c r="V3887" s="19"/>
      <c r="W3887" s="19"/>
      <c r="X3887" s="19"/>
      <c r="Y3887" s="19"/>
      <c r="Z3887" s="19"/>
      <c r="AA3887" s="19"/>
      <c r="AB3887" s="19"/>
      <c r="AC3887" s="19"/>
      <c r="AD3887" s="19"/>
      <c r="AE3887" s="19"/>
      <c r="AF3887" s="19"/>
      <c r="AG3887" s="31">
        <v>227289</v>
      </c>
      <c r="AH3887" s="31">
        <v>531872</v>
      </c>
      <c r="AI3887" s="31">
        <v>537386</v>
      </c>
      <c r="AJ3887" s="31">
        <v>497441</v>
      </c>
      <c r="AK3887" s="31">
        <v>434317</v>
      </c>
      <c r="AL3887" s="31">
        <v>482014</v>
      </c>
      <c r="AM3887" s="31">
        <v>503142</v>
      </c>
      <c r="AN3887" s="31">
        <v>449520</v>
      </c>
      <c r="AO3887" s="31">
        <v>486618</v>
      </c>
      <c r="AP3887" s="31">
        <v>419185</v>
      </c>
      <c r="AQ3887" s="31">
        <v>447035</v>
      </c>
      <c r="AR3887" s="31">
        <v>389284</v>
      </c>
      <c r="AS3887" s="31">
        <v>440309</v>
      </c>
      <c r="AT3887" s="31">
        <v>440198</v>
      </c>
      <c r="AU3887" s="31">
        <v>377033</v>
      </c>
      <c r="AV3887" s="31">
        <v>475758</v>
      </c>
      <c r="AW3887" s="31">
        <v>410644</v>
      </c>
      <c r="AX3887" s="31">
        <v>40612</v>
      </c>
      <c r="AY3887" s="31">
        <v>25273</v>
      </c>
      <c r="AZ3887" s="31">
        <v>65885</v>
      </c>
    </row>
    <row r="3888" spans="1:52" ht="15" customHeight="1">
      <c r="A3888" s="29" t="s">
        <v>5029</v>
      </c>
      <c r="B3888" s="34">
        <v>33794</v>
      </c>
      <c r="C3888" s="28">
        <v>150</v>
      </c>
      <c r="D3888" s="28">
        <v>24.6</v>
      </c>
      <c r="E3888" s="28">
        <v>32.700000000000003</v>
      </c>
      <c r="F3888" s="29" t="s">
        <v>4992</v>
      </c>
      <c r="G3888" s="29" t="s">
        <v>3131</v>
      </c>
      <c r="H3888" s="28">
        <v>779</v>
      </c>
      <c r="I3888" s="29" t="s">
        <v>119</v>
      </c>
      <c r="J3888" s="33" t="s">
        <v>5028</v>
      </c>
      <c r="K3888" s="29" t="s">
        <v>178</v>
      </c>
      <c r="L3888" s="29" t="s">
        <v>5027</v>
      </c>
      <c r="M3888" s="29" t="s">
        <v>4061</v>
      </c>
      <c r="N3888" s="28">
        <v>507091</v>
      </c>
      <c r="O3888" s="28">
        <v>6268972</v>
      </c>
      <c r="P3888" s="29" t="s">
        <v>5026</v>
      </c>
      <c r="Q3888" s="32" t="s">
        <v>207</v>
      </c>
      <c r="R3888" s="19"/>
      <c r="S3888" s="19"/>
      <c r="T3888" s="19"/>
      <c r="U3888" s="19"/>
      <c r="V3888" s="19"/>
      <c r="W3888" s="19"/>
      <c r="X3888" s="19"/>
      <c r="Y3888" s="19"/>
      <c r="Z3888" s="19"/>
      <c r="AA3888" s="19"/>
      <c r="AB3888" s="19"/>
      <c r="AC3888" s="19"/>
      <c r="AD3888" s="19"/>
      <c r="AE3888" s="19"/>
      <c r="AF3888" s="19"/>
      <c r="AG3888" s="31">
        <v>126518</v>
      </c>
      <c r="AH3888" s="31">
        <v>324576</v>
      </c>
      <c r="AI3888" s="31">
        <v>339125</v>
      </c>
      <c r="AJ3888" s="31">
        <v>296890</v>
      </c>
      <c r="AK3888" s="31">
        <v>266990</v>
      </c>
      <c r="AL3888" s="31">
        <v>299410</v>
      </c>
      <c r="AM3888" s="31">
        <v>307540</v>
      </c>
      <c r="AN3888" s="31">
        <v>269110</v>
      </c>
      <c r="AO3888" s="31">
        <v>303722</v>
      </c>
      <c r="AP3888" s="31">
        <v>244678</v>
      </c>
      <c r="AQ3888" s="31">
        <v>270904</v>
      </c>
      <c r="AR3888" s="31">
        <v>230289</v>
      </c>
      <c r="AS3888" s="31">
        <v>269460</v>
      </c>
      <c r="AT3888" s="31">
        <v>259715</v>
      </c>
      <c r="AU3888" s="31">
        <v>224099</v>
      </c>
      <c r="AV3888" s="31">
        <v>308480.986328125</v>
      </c>
      <c r="AW3888" s="31">
        <v>267258</v>
      </c>
      <c r="AX3888" s="31">
        <v>22221</v>
      </c>
      <c r="AY3888" s="31">
        <v>14735</v>
      </c>
      <c r="AZ3888" s="31">
        <v>36956</v>
      </c>
    </row>
    <row r="3889" spans="1:52" ht="15" customHeight="1">
      <c r="A3889" s="29" t="s">
        <v>5025</v>
      </c>
      <c r="B3889" s="34">
        <v>33819</v>
      </c>
      <c r="C3889" s="28">
        <v>225</v>
      </c>
      <c r="D3889" s="28">
        <v>27</v>
      </c>
      <c r="E3889" s="28">
        <v>31.5</v>
      </c>
      <c r="F3889" s="29" t="s">
        <v>242</v>
      </c>
      <c r="G3889" s="29" t="s">
        <v>4485</v>
      </c>
      <c r="H3889" s="28">
        <v>779</v>
      </c>
      <c r="I3889" s="29" t="s">
        <v>119</v>
      </c>
      <c r="J3889" s="33" t="s">
        <v>5024</v>
      </c>
      <c r="K3889" s="29" t="s">
        <v>178</v>
      </c>
      <c r="L3889" s="29" t="s">
        <v>5023</v>
      </c>
      <c r="M3889" s="29" t="s">
        <v>176</v>
      </c>
      <c r="N3889" s="28">
        <v>495891.7</v>
      </c>
      <c r="O3889" s="28">
        <v>6287612</v>
      </c>
      <c r="P3889" s="29" t="s">
        <v>5022</v>
      </c>
      <c r="Q3889" s="32" t="s">
        <v>207</v>
      </c>
      <c r="R3889" s="19"/>
      <c r="S3889" s="19"/>
      <c r="T3889" s="19"/>
      <c r="U3889" s="19"/>
      <c r="V3889" s="19"/>
      <c r="W3889" s="19"/>
      <c r="X3889" s="19"/>
      <c r="Y3889" s="19"/>
      <c r="Z3889" s="19"/>
      <c r="AA3889" s="19"/>
      <c r="AB3889" s="19"/>
      <c r="AC3889" s="19"/>
      <c r="AD3889" s="19"/>
      <c r="AE3889" s="19"/>
      <c r="AF3889" s="19"/>
      <c r="AG3889" s="31">
        <v>181900</v>
      </c>
      <c r="AH3889" s="31">
        <v>522740</v>
      </c>
      <c r="AI3889" s="31">
        <v>537460</v>
      </c>
      <c r="AJ3889" s="31">
        <v>494450</v>
      </c>
      <c r="AK3889" s="31">
        <v>437830</v>
      </c>
      <c r="AL3889" s="31">
        <v>488270</v>
      </c>
      <c r="AM3889" s="31">
        <v>486956</v>
      </c>
      <c r="AN3889" s="31">
        <v>445453</v>
      </c>
      <c r="AO3889" s="31">
        <v>484668</v>
      </c>
      <c r="AP3889" s="31">
        <v>415382</v>
      </c>
      <c r="AQ3889" s="31">
        <v>433378</v>
      </c>
      <c r="AR3889" s="31">
        <v>379069</v>
      </c>
      <c r="AS3889" s="31">
        <v>423956</v>
      </c>
      <c r="AT3889" s="31">
        <v>426270</v>
      </c>
      <c r="AU3889" s="31">
        <v>371748.00390625</v>
      </c>
      <c r="AV3889" s="31">
        <v>460119.990234375</v>
      </c>
      <c r="AW3889" s="31">
        <v>416516</v>
      </c>
      <c r="AX3889" s="31">
        <v>40558</v>
      </c>
      <c r="AY3889" s="31">
        <v>23212</v>
      </c>
      <c r="AZ3889" s="31">
        <v>63770</v>
      </c>
    </row>
    <row r="3890" spans="1:52" ht="15" customHeight="1">
      <c r="A3890" s="29" t="s">
        <v>5021</v>
      </c>
      <c r="B3890" s="34">
        <v>33821</v>
      </c>
      <c r="C3890" s="28">
        <v>225</v>
      </c>
      <c r="D3890" s="28">
        <v>27</v>
      </c>
      <c r="E3890" s="28">
        <v>31.5</v>
      </c>
      <c r="F3890" s="29" t="s">
        <v>242</v>
      </c>
      <c r="G3890" s="29" t="s">
        <v>5016</v>
      </c>
      <c r="H3890" s="28">
        <v>779</v>
      </c>
      <c r="I3890" s="29" t="s">
        <v>119</v>
      </c>
      <c r="J3890" s="33" t="s">
        <v>5020</v>
      </c>
      <c r="K3890" s="29" t="s">
        <v>178</v>
      </c>
      <c r="L3890" s="29" t="s">
        <v>5019</v>
      </c>
      <c r="M3890" s="29" t="s">
        <v>331</v>
      </c>
      <c r="N3890" s="28">
        <v>496174.6</v>
      </c>
      <c r="O3890" s="28">
        <v>6287613</v>
      </c>
      <c r="P3890" s="29" t="s">
        <v>5018</v>
      </c>
      <c r="Q3890" s="32" t="s">
        <v>207</v>
      </c>
      <c r="R3890" s="19"/>
      <c r="S3890" s="19"/>
      <c r="T3890" s="19"/>
      <c r="U3890" s="19"/>
      <c r="V3890" s="19"/>
      <c r="W3890" s="19"/>
      <c r="X3890" s="19"/>
      <c r="Y3890" s="19"/>
      <c r="Z3890" s="19"/>
      <c r="AA3890" s="19"/>
      <c r="AB3890" s="19"/>
      <c r="AC3890" s="19"/>
      <c r="AD3890" s="19"/>
      <c r="AE3890" s="19"/>
      <c r="AF3890" s="19"/>
      <c r="AG3890" s="31">
        <v>191472</v>
      </c>
      <c r="AH3890" s="31">
        <v>543560</v>
      </c>
      <c r="AI3890" s="31">
        <v>564300</v>
      </c>
      <c r="AJ3890" s="31">
        <v>520700</v>
      </c>
      <c r="AK3890" s="31">
        <v>461420</v>
      </c>
      <c r="AL3890" s="31">
        <v>511810</v>
      </c>
      <c r="AM3890" s="31">
        <v>512490</v>
      </c>
      <c r="AN3890" s="31">
        <v>472947</v>
      </c>
      <c r="AO3890" s="31">
        <v>523668</v>
      </c>
      <c r="AP3890" s="31">
        <v>434870</v>
      </c>
      <c r="AQ3890" s="31">
        <v>465968</v>
      </c>
      <c r="AR3890" s="31">
        <v>407559</v>
      </c>
      <c r="AS3890" s="31">
        <v>457139</v>
      </c>
      <c r="AT3890" s="31">
        <v>448154</v>
      </c>
      <c r="AU3890" s="31">
        <v>399985</v>
      </c>
      <c r="AV3890" s="31">
        <v>483852</v>
      </c>
      <c r="AW3890" s="31">
        <v>427232</v>
      </c>
      <c r="AX3890" s="31">
        <v>35958</v>
      </c>
      <c r="AY3890" s="31">
        <v>25003</v>
      </c>
      <c r="AZ3890" s="31">
        <v>60961</v>
      </c>
    </row>
    <row r="3891" spans="1:52" ht="15" customHeight="1">
      <c r="A3891" s="29" t="s">
        <v>5017</v>
      </c>
      <c r="B3891" s="34">
        <v>33878</v>
      </c>
      <c r="C3891" s="28">
        <v>150</v>
      </c>
      <c r="D3891" s="28">
        <v>24.6</v>
      </c>
      <c r="E3891" s="28">
        <v>32.700000000000003</v>
      </c>
      <c r="F3891" s="29" t="s">
        <v>4992</v>
      </c>
      <c r="G3891" s="29" t="s">
        <v>204</v>
      </c>
      <c r="H3891" s="28">
        <v>779</v>
      </c>
      <c r="I3891" s="29" t="s">
        <v>119</v>
      </c>
      <c r="J3891" s="33" t="s">
        <v>5015</v>
      </c>
      <c r="K3891" s="29" t="s">
        <v>178</v>
      </c>
      <c r="L3891" s="29" t="s">
        <v>5014</v>
      </c>
      <c r="M3891" s="29" t="s">
        <v>1417</v>
      </c>
      <c r="N3891" s="28">
        <v>492173</v>
      </c>
      <c r="O3891" s="28">
        <v>6287225</v>
      </c>
      <c r="P3891" s="29" t="s">
        <v>5013</v>
      </c>
      <c r="Q3891" s="32" t="s">
        <v>207</v>
      </c>
      <c r="R3891" s="19"/>
      <c r="S3891" s="19"/>
      <c r="T3891" s="19"/>
      <c r="U3891" s="19"/>
      <c r="V3891" s="19"/>
      <c r="W3891" s="19"/>
      <c r="X3891" s="19"/>
      <c r="Y3891" s="19"/>
      <c r="Z3891" s="19"/>
      <c r="AA3891" s="19"/>
      <c r="AB3891" s="19"/>
      <c r="AC3891" s="19"/>
      <c r="AD3891" s="19"/>
      <c r="AE3891" s="19"/>
      <c r="AF3891" s="19"/>
      <c r="AG3891" s="31">
        <v>79550</v>
      </c>
      <c r="AH3891" s="31">
        <v>338420</v>
      </c>
      <c r="AI3891" s="31">
        <v>351900</v>
      </c>
      <c r="AJ3891" s="31">
        <v>310530</v>
      </c>
      <c r="AK3891" s="31">
        <v>277130</v>
      </c>
      <c r="AL3891" s="31">
        <v>308720</v>
      </c>
      <c r="AM3891" s="31">
        <v>315870</v>
      </c>
      <c r="AN3891" s="31">
        <v>275167</v>
      </c>
      <c r="AO3891" s="31">
        <v>316893</v>
      </c>
      <c r="AP3891" s="31">
        <v>256843</v>
      </c>
      <c r="AQ3891" s="31">
        <v>275094</v>
      </c>
      <c r="AR3891" s="31">
        <v>228692</v>
      </c>
      <c r="AS3891" s="31">
        <v>270839</v>
      </c>
      <c r="AT3891" s="31">
        <v>247109</v>
      </c>
      <c r="AU3891" s="31">
        <v>208943</v>
      </c>
      <c r="AV3891" s="31">
        <v>314397</v>
      </c>
      <c r="AW3891" s="31">
        <v>184779</v>
      </c>
      <c r="AX3891" s="31">
        <v>21287</v>
      </c>
      <c r="AY3891" s="31">
        <v>14410</v>
      </c>
      <c r="AZ3891" s="31">
        <v>35697</v>
      </c>
    </row>
    <row r="3892" spans="1:52" ht="15" customHeight="1">
      <c r="A3892" s="29" t="s">
        <v>5012</v>
      </c>
      <c r="B3892" s="34">
        <v>33956</v>
      </c>
      <c r="C3892" s="28">
        <v>150</v>
      </c>
      <c r="D3892" s="28">
        <v>28</v>
      </c>
      <c r="E3892" s="28">
        <v>31</v>
      </c>
      <c r="F3892" s="29" t="s">
        <v>227</v>
      </c>
      <c r="G3892" s="29" t="s">
        <v>5007</v>
      </c>
      <c r="H3892" s="28">
        <v>779</v>
      </c>
      <c r="I3892" s="29" t="s">
        <v>119</v>
      </c>
      <c r="J3892" s="33" t="s">
        <v>5011</v>
      </c>
      <c r="K3892" s="29" t="s">
        <v>178</v>
      </c>
      <c r="L3892" s="29" t="s">
        <v>5010</v>
      </c>
      <c r="M3892" s="29" t="s">
        <v>197</v>
      </c>
      <c r="N3892" s="28">
        <v>501862.8</v>
      </c>
      <c r="O3892" s="28">
        <v>6282914</v>
      </c>
      <c r="P3892" s="29" t="s">
        <v>5009</v>
      </c>
      <c r="Q3892" s="32" t="s">
        <v>207</v>
      </c>
      <c r="R3892" s="19"/>
      <c r="S3892" s="19"/>
      <c r="T3892" s="19"/>
      <c r="U3892" s="19"/>
      <c r="V3892" s="19"/>
      <c r="W3892" s="19"/>
      <c r="X3892" s="19"/>
      <c r="Y3892" s="19"/>
      <c r="Z3892" s="19"/>
      <c r="AA3892" s="19"/>
      <c r="AB3892" s="19"/>
      <c r="AC3892" s="19"/>
      <c r="AD3892" s="19"/>
      <c r="AE3892" s="19"/>
      <c r="AF3892" s="19"/>
      <c r="AG3892" s="31">
        <v>0</v>
      </c>
      <c r="AH3892" s="31">
        <v>397200</v>
      </c>
      <c r="AI3892" s="31">
        <v>405270</v>
      </c>
      <c r="AJ3892" s="31">
        <v>365100</v>
      </c>
      <c r="AK3892" s="31">
        <v>324200</v>
      </c>
      <c r="AL3892" s="31">
        <v>363950</v>
      </c>
      <c r="AM3892" s="31">
        <v>361631</v>
      </c>
      <c r="AN3892" s="31">
        <v>332539</v>
      </c>
      <c r="AO3892" s="31">
        <v>370838</v>
      </c>
      <c r="AP3892" s="31">
        <v>306139</v>
      </c>
      <c r="AQ3892" s="31">
        <v>321427</v>
      </c>
      <c r="AR3892" s="31">
        <v>294300</v>
      </c>
      <c r="AS3892" s="31">
        <v>328362</v>
      </c>
      <c r="AT3892" s="31">
        <v>325548</v>
      </c>
      <c r="AU3892" s="31">
        <v>278418</v>
      </c>
      <c r="AV3892" s="31">
        <v>360831</v>
      </c>
      <c r="AW3892" s="31">
        <v>282000</v>
      </c>
      <c r="AX3892" s="31">
        <v>4436</v>
      </c>
      <c r="AY3892" s="31">
        <v>13888</v>
      </c>
      <c r="AZ3892" s="31">
        <v>18324</v>
      </c>
    </row>
    <row r="3893" spans="1:52" ht="15" customHeight="1">
      <c r="A3893" s="29" t="s">
        <v>5008</v>
      </c>
      <c r="B3893" s="34">
        <v>33954</v>
      </c>
      <c r="C3893" s="28">
        <v>150</v>
      </c>
      <c r="D3893" s="28">
        <v>24.6</v>
      </c>
      <c r="E3893" s="28">
        <v>32.5</v>
      </c>
      <c r="F3893" s="29" t="s">
        <v>4992</v>
      </c>
      <c r="G3893" s="29" t="s">
        <v>1350</v>
      </c>
      <c r="H3893" s="28">
        <v>779</v>
      </c>
      <c r="I3893" s="29" t="s">
        <v>119</v>
      </c>
      <c r="J3893" s="33" t="s">
        <v>5006</v>
      </c>
      <c r="K3893" s="29" t="s">
        <v>178</v>
      </c>
      <c r="L3893" s="29" t="s">
        <v>5005</v>
      </c>
      <c r="M3893" s="29" t="s">
        <v>1836</v>
      </c>
      <c r="N3893" s="28">
        <v>500636.5</v>
      </c>
      <c r="O3893" s="28">
        <v>6293420</v>
      </c>
      <c r="P3893" s="29" t="s">
        <v>5004</v>
      </c>
      <c r="Q3893" s="32" t="s">
        <v>207</v>
      </c>
      <c r="R3893" s="19"/>
      <c r="S3893" s="19"/>
      <c r="T3893" s="19"/>
      <c r="U3893" s="19"/>
      <c r="V3893" s="19"/>
      <c r="W3893" s="19"/>
      <c r="X3893" s="19"/>
      <c r="Y3893" s="19"/>
      <c r="Z3893" s="19"/>
      <c r="AA3893" s="19"/>
      <c r="AB3893" s="19"/>
      <c r="AC3893" s="19"/>
      <c r="AD3893" s="19"/>
      <c r="AE3893" s="19"/>
      <c r="AF3893" s="19"/>
      <c r="AG3893" s="31">
        <v>0</v>
      </c>
      <c r="AH3893" s="31">
        <v>415903</v>
      </c>
      <c r="AI3893" s="31">
        <v>429196</v>
      </c>
      <c r="AJ3893" s="31">
        <v>399951</v>
      </c>
      <c r="AK3893" s="31">
        <v>342114</v>
      </c>
      <c r="AL3893" s="31">
        <v>386823</v>
      </c>
      <c r="AM3893" s="31">
        <v>400360</v>
      </c>
      <c r="AN3893" s="31">
        <v>358341</v>
      </c>
      <c r="AO3893" s="31">
        <v>396242</v>
      </c>
      <c r="AP3893" s="31">
        <v>359088</v>
      </c>
      <c r="AQ3893" s="31">
        <v>356068</v>
      </c>
      <c r="AR3893" s="31">
        <v>328121</v>
      </c>
      <c r="AS3893" s="31">
        <v>364626</v>
      </c>
      <c r="AT3893" s="31">
        <v>366945</v>
      </c>
      <c r="AU3893" s="31">
        <v>325065</v>
      </c>
      <c r="AV3893" s="31">
        <v>416902</v>
      </c>
      <c r="AW3893" s="31">
        <v>368653.40234375</v>
      </c>
      <c r="AX3893" s="31">
        <v>35664</v>
      </c>
      <c r="AY3893" s="31">
        <v>18837</v>
      </c>
      <c r="AZ3893" s="31">
        <v>54501</v>
      </c>
    </row>
    <row r="3894" spans="1:52" ht="15" customHeight="1">
      <c r="A3894" s="29" t="s">
        <v>5003</v>
      </c>
      <c r="B3894" s="34">
        <v>34008</v>
      </c>
      <c r="C3894" s="28">
        <v>300</v>
      </c>
      <c r="D3894" s="28">
        <v>31</v>
      </c>
      <c r="E3894" s="28">
        <v>32</v>
      </c>
      <c r="F3894" s="29" t="s">
        <v>4992</v>
      </c>
      <c r="G3894" s="29" t="s">
        <v>2707</v>
      </c>
      <c r="H3894" s="28">
        <v>779</v>
      </c>
      <c r="I3894" s="29" t="s">
        <v>119</v>
      </c>
      <c r="J3894" s="33" t="s">
        <v>5002</v>
      </c>
      <c r="K3894" s="29" t="s">
        <v>178</v>
      </c>
      <c r="L3894" s="29" t="s">
        <v>4824</v>
      </c>
      <c r="M3894" s="29" t="s">
        <v>2926</v>
      </c>
      <c r="N3894" s="28">
        <v>494280.6</v>
      </c>
      <c r="O3894" s="28">
        <v>6280088</v>
      </c>
      <c r="P3894" s="29" t="s">
        <v>5001</v>
      </c>
      <c r="Q3894" s="32" t="s">
        <v>207</v>
      </c>
      <c r="R3894" s="19"/>
      <c r="S3894" s="19"/>
      <c r="T3894" s="19"/>
      <c r="U3894" s="19"/>
      <c r="V3894" s="19"/>
      <c r="W3894" s="19"/>
      <c r="X3894" s="19"/>
      <c r="Y3894" s="19"/>
      <c r="Z3894" s="19"/>
      <c r="AA3894" s="19"/>
      <c r="AB3894" s="19"/>
      <c r="AC3894" s="19"/>
      <c r="AD3894" s="19"/>
      <c r="AE3894" s="19"/>
      <c r="AF3894" s="19"/>
      <c r="AG3894" s="19"/>
      <c r="AH3894" s="31">
        <v>595280</v>
      </c>
      <c r="AI3894" s="31">
        <v>792940</v>
      </c>
      <c r="AJ3894" s="31">
        <v>710310</v>
      </c>
      <c r="AK3894" s="31">
        <v>606500</v>
      </c>
      <c r="AL3894" s="31">
        <v>706830</v>
      </c>
      <c r="AM3894" s="31">
        <v>717544</v>
      </c>
      <c r="AN3894" s="31">
        <v>649593</v>
      </c>
      <c r="AO3894" s="31">
        <v>733062</v>
      </c>
      <c r="AP3894" s="31">
        <v>583373</v>
      </c>
      <c r="AQ3894" s="31">
        <v>621893</v>
      </c>
      <c r="AR3894" s="31">
        <v>559597</v>
      </c>
      <c r="AS3894" s="31">
        <v>658806</v>
      </c>
      <c r="AT3894" s="31">
        <v>612789</v>
      </c>
      <c r="AU3894" s="31">
        <v>491622</v>
      </c>
      <c r="AV3894" s="31">
        <v>668500</v>
      </c>
      <c r="AW3894" s="31">
        <v>269269</v>
      </c>
      <c r="AX3894" s="31">
        <v>35614</v>
      </c>
      <c r="AY3894" s="31">
        <v>19607</v>
      </c>
      <c r="AZ3894" s="31">
        <v>55221</v>
      </c>
    </row>
    <row r="3895" spans="1:52" ht="15" customHeight="1">
      <c r="A3895" s="29" t="s">
        <v>5000</v>
      </c>
      <c r="B3895" s="34">
        <v>34030</v>
      </c>
      <c r="C3895" s="28">
        <v>225</v>
      </c>
      <c r="D3895" s="28">
        <v>27</v>
      </c>
      <c r="E3895" s="28">
        <v>30</v>
      </c>
      <c r="F3895" s="29" t="s">
        <v>242</v>
      </c>
      <c r="G3895" s="29" t="s">
        <v>4485</v>
      </c>
      <c r="H3895" s="28">
        <v>779</v>
      </c>
      <c r="I3895" s="29" t="s">
        <v>119</v>
      </c>
      <c r="J3895" s="33" t="s">
        <v>4999</v>
      </c>
      <c r="K3895" s="29" t="s">
        <v>178</v>
      </c>
      <c r="L3895" s="29" t="s">
        <v>4998</v>
      </c>
      <c r="M3895" s="29" t="s">
        <v>2473</v>
      </c>
      <c r="N3895" s="28">
        <v>499104.8</v>
      </c>
      <c r="O3895" s="28">
        <v>6280442</v>
      </c>
      <c r="P3895" s="29" t="s">
        <v>4997</v>
      </c>
      <c r="Q3895" s="32" t="s">
        <v>207</v>
      </c>
      <c r="R3895" s="19"/>
      <c r="S3895" s="19"/>
      <c r="T3895" s="19"/>
      <c r="U3895" s="19"/>
      <c r="V3895" s="19"/>
      <c r="W3895" s="19"/>
      <c r="X3895" s="19"/>
      <c r="Y3895" s="19"/>
      <c r="Z3895" s="19"/>
      <c r="AA3895" s="19"/>
      <c r="AB3895" s="19"/>
      <c r="AC3895" s="19"/>
      <c r="AD3895" s="19"/>
      <c r="AE3895" s="19"/>
      <c r="AF3895" s="19"/>
      <c r="AG3895" s="19"/>
      <c r="AH3895" s="31">
        <v>408980</v>
      </c>
      <c r="AI3895" s="31">
        <v>565160</v>
      </c>
      <c r="AJ3895" s="31">
        <v>498560</v>
      </c>
      <c r="AK3895" s="31">
        <v>450300</v>
      </c>
      <c r="AL3895" s="31">
        <v>512340</v>
      </c>
      <c r="AM3895" s="31">
        <v>503155</v>
      </c>
      <c r="AN3895" s="31">
        <v>448188</v>
      </c>
      <c r="AO3895" s="31">
        <v>495528</v>
      </c>
      <c r="AP3895" s="31">
        <v>431254</v>
      </c>
      <c r="AQ3895" s="31">
        <v>446955</v>
      </c>
      <c r="AR3895" s="31">
        <v>420410</v>
      </c>
      <c r="AS3895" s="31">
        <v>467262</v>
      </c>
      <c r="AT3895" s="31">
        <v>462751</v>
      </c>
      <c r="AU3895" s="31">
        <v>392376</v>
      </c>
      <c r="AV3895" s="31">
        <v>512118</v>
      </c>
      <c r="AW3895" s="31">
        <v>464716</v>
      </c>
      <c r="AX3895" s="31">
        <v>43879</v>
      </c>
      <c r="AY3895" s="31">
        <v>26204</v>
      </c>
      <c r="AZ3895" s="31">
        <v>70083</v>
      </c>
    </row>
    <row r="3896" spans="1:52" ht="15" customHeight="1">
      <c r="A3896" s="29" t="s">
        <v>4996</v>
      </c>
      <c r="B3896" s="34">
        <v>34060</v>
      </c>
      <c r="C3896" s="28">
        <v>150</v>
      </c>
      <c r="D3896" s="28">
        <v>24.6</v>
      </c>
      <c r="E3896" s="28">
        <v>32.700000000000003</v>
      </c>
      <c r="F3896" s="29" t="s">
        <v>4992</v>
      </c>
      <c r="G3896" s="29" t="s">
        <v>3131</v>
      </c>
      <c r="H3896" s="28">
        <v>779</v>
      </c>
      <c r="I3896" s="29" t="s">
        <v>119</v>
      </c>
      <c r="J3896" s="33" t="s">
        <v>4995</v>
      </c>
      <c r="K3896" s="29" t="s">
        <v>178</v>
      </c>
      <c r="L3896" s="29" t="s">
        <v>4824</v>
      </c>
      <c r="M3896" s="29" t="s">
        <v>176</v>
      </c>
      <c r="N3896" s="28">
        <v>495324.3</v>
      </c>
      <c r="O3896" s="28">
        <v>6280997</v>
      </c>
      <c r="P3896" s="29" t="s">
        <v>4994</v>
      </c>
      <c r="Q3896" s="32" t="s">
        <v>207</v>
      </c>
      <c r="R3896" s="19"/>
      <c r="S3896" s="19"/>
      <c r="T3896" s="19"/>
      <c r="U3896" s="19"/>
      <c r="V3896" s="19"/>
      <c r="W3896" s="19"/>
      <c r="X3896" s="19"/>
      <c r="Y3896" s="19"/>
      <c r="Z3896" s="19"/>
      <c r="AA3896" s="19"/>
      <c r="AB3896" s="19"/>
      <c r="AC3896" s="19"/>
      <c r="AD3896" s="19"/>
      <c r="AE3896" s="19"/>
      <c r="AF3896" s="19"/>
      <c r="AG3896" s="19"/>
      <c r="AH3896" s="31">
        <v>251920</v>
      </c>
      <c r="AI3896" s="31">
        <v>403420</v>
      </c>
      <c r="AJ3896" s="31">
        <v>353730</v>
      </c>
      <c r="AK3896" s="31">
        <v>316320</v>
      </c>
      <c r="AL3896" s="31">
        <v>362580</v>
      </c>
      <c r="AM3896" s="31">
        <v>377385</v>
      </c>
      <c r="AN3896" s="31">
        <v>324328</v>
      </c>
      <c r="AO3896" s="31">
        <v>364924</v>
      </c>
      <c r="AP3896" s="31">
        <v>303067</v>
      </c>
      <c r="AQ3896" s="31">
        <v>319489</v>
      </c>
      <c r="AR3896" s="31">
        <v>280795</v>
      </c>
      <c r="AS3896" s="31">
        <v>295017</v>
      </c>
      <c r="AT3896" s="31">
        <v>301934</v>
      </c>
      <c r="AU3896" s="31">
        <v>283740</v>
      </c>
      <c r="AV3896" s="31">
        <v>364919</v>
      </c>
      <c r="AW3896" s="31">
        <v>189604</v>
      </c>
      <c r="AX3896" s="31">
        <v>0</v>
      </c>
      <c r="AY3896" s="31">
        <v>0</v>
      </c>
      <c r="AZ3896" s="31">
        <v>0</v>
      </c>
    </row>
    <row r="3897" spans="1:52" ht="15" customHeight="1">
      <c r="A3897" s="29" t="s">
        <v>4993</v>
      </c>
      <c r="B3897" s="34">
        <v>34151</v>
      </c>
      <c r="C3897" s="28">
        <v>150</v>
      </c>
      <c r="D3897" s="28">
        <v>24.6</v>
      </c>
      <c r="E3897" s="28">
        <v>32.700000000000003</v>
      </c>
      <c r="F3897" s="29" t="s">
        <v>4987</v>
      </c>
      <c r="G3897" s="29" t="s">
        <v>204</v>
      </c>
      <c r="H3897" s="28">
        <v>779</v>
      </c>
      <c r="I3897" s="29" t="s">
        <v>119</v>
      </c>
      <c r="J3897" s="33" t="s">
        <v>4991</v>
      </c>
      <c r="K3897" s="29" t="s">
        <v>178</v>
      </c>
      <c r="L3897" s="29" t="s">
        <v>4990</v>
      </c>
      <c r="M3897" s="29" t="s">
        <v>216</v>
      </c>
      <c r="N3897" s="28">
        <v>504640</v>
      </c>
      <c r="O3897" s="28">
        <v>6293172</v>
      </c>
      <c r="P3897" s="29" t="s">
        <v>4989</v>
      </c>
      <c r="Q3897" s="32" t="s">
        <v>207</v>
      </c>
      <c r="R3897" s="19"/>
      <c r="S3897" s="19"/>
      <c r="T3897" s="19"/>
      <c r="U3897" s="19"/>
      <c r="V3897" s="19"/>
      <c r="W3897" s="19"/>
      <c r="X3897" s="19"/>
      <c r="Y3897" s="19"/>
      <c r="Z3897" s="19"/>
      <c r="AA3897" s="19"/>
      <c r="AB3897" s="19"/>
      <c r="AC3897" s="19"/>
      <c r="AD3897" s="19"/>
      <c r="AE3897" s="19"/>
      <c r="AF3897" s="19"/>
      <c r="AG3897" s="19"/>
      <c r="AH3897" s="31">
        <v>190111</v>
      </c>
      <c r="AI3897" s="31">
        <v>409761</v>
      </c>
      <c r="AJ3897" s="31">
        <v>367420</v>
      </c>
      <c r="AK3897" s="31">
        <v>333742</v>
      </c>
      <c r="AL3897" s="31">
        <v>368111</v>
      </c>
      <c r="AM3897" s="31">
        <v>380848</v>
      </c>
      <c r="AN3897" s="31">
        <v>339477</v>
      </c>
      <c r="AO3897" s="31">
        <v>378330</v>
      </c>
      <c r="AP3897" s="31">
        <v>329300</v>
      </c>
      <c r="AQ3897" s="31">
        <v>340430</v>
      </c>
      <c r="AR3897" s="31">
        <v>316633</v>
      </c>
      <c r="AS3897" s="31">
        <v>360704</v>
      </c>
      <c r="AT3897" s="31">
        <v>349540</v>
      </c>
      <c r="AU3897" s="31">
        <v>285477</v>
      </c>
      <c r="AV3897" s="31">
        <v>409184</v>
      </c>
      <c r="AW3897" s="31">
        <v>352946</v>
      </c>
      <c r="AX3897" s="31">
        <v>34794</v>
      </c>
      <c r="AY3897" s="31">
        <v>18963</v>
      </c>
      <c r="AZ3897" s="31">
        <v>53757</v>
      </c>
    </row>
    <row r="3898" spans="1:52" ht="15" customHeight="1">
      <c r="A3898" s="29" t="s">
        <v>4988</v>
      </c>
      <c r="B3898" s="34">
        <v>34276</v>
      </c>
      <c r="C3898" s="28">
        <v>500</v>
      </c>
      <c r="D3898" s="28">
        <v>39</v>
      </c>
      <c r="E3898" s="28">
        <v>40.5</v>
      </c>
      <c r="F3898" s="29" t="s">
        <v>242</v>
      </c>
      <c r="G3898" s="29" t="s">
        <v>3557</v>
      </c>
      <c r="H3898" s="28">
        <v>779</v>
      </c>
      <c r="I3898" s="29" t="s">
        <v>119</v>
      </c>
      <c r="J3898" s="33" t="s">
        <v>4986</v>
      </c>
      <c r="K3898" s="29" t="s">
        <v>178</v>
      </c>
      <c r="L3898" s="29" t="s">
        <v>4985</v>
      </c>
      <c r="M3898" s="29" t="s">
        <v>583</v>
      </c>
      <c r="N3898" s="28">
        <v>500360</v>
      </c>
      <c r="O3898" s="28">
        <v>6276353</v>
      </c>
      <c r="P3898" s="29" t="s">
        <v>4984</v>
      </c>
      <c r="Q3898" s="32" t="s">
        <v>174</v>
      </c>
      <c r="R3898" s="19"/>
      <c r="S3898" s="19"/>
      <c r="T3898" s="19"/>
      <c r="U3898" s="19"/>
      <c r="V3898" s="19"/>
      <c r="W3898" s="19"/>
      <c r="X3898" s="19"/>
      <c r="Y3898" s="19"/>
      <c r="Z3898" s="19"/>
      <c r="AA3898" s="19"/>
      <c r="AB3898" s="19"/>
      <c r="AC3898" s="19"/>
      <c r="AD3898" s="19"/>
      <c r="AE3898" s="19"/>
      <c r="AF3898" s="19"/>
      <c r="AG3898" s="19"/>
      <c r="AH3898" s="31">
        <v>173300</v>
      </c>
      <c r="AI3898" s="31">
        <v>1112400</v>
      </c>
      <c r="AJ3898" s="31">
        <v>1024100</v>
      </c>
      <c r="AK3898" s="31">
        <v>913300</v>
      </c>
      <c r="AL3898" s="31">
        <v>1028400</v>
      </c>
      <c r="AM3898" s="31">
        <v>1090761</v>
      </c>
      <c r="AN3898" s="31">
        <v>939012</v>
      </c>
      <c r="AO3898" s="31">
        <v>1040906</v>
      </c>
      <c r="AP3898" s="31">
        <v>887481</v>
      </c>
      <c r="AQ3898" s="31">
        <v>940424</v>
      </c>
      <c r="AR3898" s="31">
        <v>848070</v>
      </c>
      <c r="AS3898" s="31">
        <v>975027</v>
      </c>
      <c r="AT3898" s="31">
        <v>919956</v>
      </c>
      <c r="AU3898" s="31">
        <v>728674</v>
      </c>
      <c r="AV3898" s="31">
        <v>938896</v>
      </c>
      <c r="AW3898" s="31">
        <v>951526.69921875</v>
      </c>
      <c r="AX3898" s="31">
        <v>80426</v>
      </c>
      <c r="AY3898" s="31">
        <v>54520</v>
      </c>
      <c r="AZ3898" s="31">
        <v>134946</v>
      </c>
    </row>
    <row r="3899" spans="1:52" ht="15" customHeight="1">
      <c r="A3899" s="29" t="s">
        <v>4983</v>
      </c>
      <c r="B3899" s="34">
        <v>34624</v>
      </c>
      <c r="C3899" s="28">
        <v>225</v>
      </c>
      <c r="D3899" s="28">
        <v>31.5</v>
      </c>
      <c r="E3899" s="28">
        <v>27</v>
      </c>
      <c r="F3899" s="29" t="s">
        <v>242</v>
      </c>
      <c r="G3899" s="29" t="s">
        <v>4979</v>
      </c>
      <c r="H3899" s="28">
        <v>779</v>
      </c>
      <c r="I3899" s="29" t="s">
        <v>119</v>
      </c>
      <c r="J3899" s="33" t="s">
        <v>4982</v>
      </c>
      <c r="K3899" s="29" t="s">
        <v>178</v>
      </c>
      <c r="L3899" s="29" t="s">
        <v>4727</v>
      </c>
      <c r="M3899" s="29" t="s">
        <v>554</v>
      </c>
      <c r="N3899" s="28">
        <v>492473.7</v>
      </c>
      <c r="O3899" s="28">
        <v>6278354</v>
      </c>
      <c r="P3899" s="29" t="s">
        <v>4981</v>
      </c>
      <c r="Q3899" s="32" t="s">
        <v>207</v>
      </c>
      <c r="R3899" s="19"/>
      <c r="S3899" s="19"/>
      <c r="T3899" s="19"/>
      <c r="U3899" s="19"/>
      <c r="V3899" s="19"/>
      <c r="W3899" s="19"/>
      <c r="X3899" s="19"/>
      <c r="Y3899" s="19"/>
      <c r="Z3899" s="19"/>
      <c r="AA3899" s="19"/>
      <c r="AB3899" s="19"/>
      <c r="AC3899" s="19"/>
      <c r="AD3899" s="19"/>
      <c r="AE3899" s="19"/>
      <c r="AF3899" s="19"/>
      <c r="AG3899" s="19"/>
      <c r="AH3899" s="19"/>
      <c r="AI3899" s="31">
        <v>140735</v>
      </c>
      <c r="AJ3899" s="31">
        <v>584725</v>
      </c>
      <c r="AK3899" s="31">
        <v>552658</v>
      </c>
      <c r="AL3899" s="31">
        <v>595268</v>
      </c>
      <c r="AM3899" s="31">
        <v>620275</v>
      </c>
      <c r="AN3899" s="31">
        <v>555160</v>
      </c>
      <c r="AO3899" s="31">
        <v>620088</v>
      </c>
      <c r="AP3899" s="31">
        <v>520360</v>
      </c>
      <c r="AQ3899" s="31">
        <v>555273</v>
      </c>
      <c r="AR3899" s="31">
        <v>496171</v>
      </c>
      <c r="AS3899" s="31">
        <v>548475</v>
      </c>
      <c r="AT3899" s="31">
        <v>555255</v>
      </c>
      <c r="AU3899" s="31">
        <v>495541</v>
      </c>
      <c r="AV3899" s="31">
        <v>591309</v>
      </c>
      <c r="AW3899" s="31">
        <v>534629</v>
      </c>
      <c r="AX3899" s="31">
        <v>49178</v>
      </c>
      <c r="AY3899" s="31">
        <v>30352</v>
      </c>
      <c r="AZ3899" s="31">
        <v>79530</v>
      </c>
    </row>
    <row r="3900" spans="1:52" ht="15" customHeight="1">
      <c r="A3900" s="29" t="s">
        <v>4980</v>
      </c>
      <c r="B3900" s="34">
        <v>34632</v>
      </c>
      <c r="C3900" s="28">
        <v>500</v>
      </c>
      <c r="D3900" s="28">
        <v>39</v>
      </c>
      <c r="E3900" s="28">
        <v>40.5</v>
      </c>
      <c r="F3900" s="29" t="s">
        <v>242</v>
      </c>
      <c r="G3900" s="29" t="s">
        <v>4975</v>
      </c>
      <c r="H3900" s="28">
        <v>779</v>
      </c>
      <c r="I3900" s="29" t="s">
        <v>119</v>
      </c>
      <c r="J3900" s="33" t="s">
        <v>4978</v>
      </c>
      <c r="K3900" s="29" t="s">
        <v>178</v>
      </c>
      <c r="L3900" s="29" t="s">
        <v>4857</v>
      </c>
      <c r="M3900" s="29" t="s">
        <v>1836</v>
      </c>
      <c r="N3900" s="28">
        <v>495295.6</v>
      </c>
      <c r="O3900" s="28">
        <v>6276689</v>
      </c>
      <c r="P3900" s="29" t="s">
        <v>4977</v>
      </c>
      <c r="Q3900" s="32" t="s">
        <v>174</v>
      </c>
      <c r="R3900" s="19"/>
      <c r="S3900" s="19"/>
      <c r="T3900" s="19"/>
      <c r="U3900" s="19"/>
      <c r="V3900" s="19"/>
      <c r="W3900" s="19"/>
      <c r="X3900" s="19"/>
      <c r="Y3900" s="19"/>
      <c r="Z3900" s="19"/>
      <c r="AA3900" s="19"/>
      <c r="AB3900" s="19"/>
      <c r="AC3900" s="19"/>
      <c r="AD3900" s="19"/>
      <c r="AE3900" s="19"/>
      <c r="AF3900" s="19"/>
      <c r="AG3900" s="19"/>
      <c r="AH3900" s="19"/>
      <c r="AI3900" s="31">
        <v>263800</v>
      </c>
      <c r="AJ3900" s="31">
        <v>1176000</v>
      </c>
      <c r="AK3900" s="31">
        <v>1043300</v>
      </c>
      <c r="AL3900" s="31">
        <v>1167900</v>
      </c>
      <c r="AM3900" s="31">
        <v>1189897</v>
      </c>
      <c r="AN3900" s="31">
        <v>1051270</v>
      </c>
      <c r="AO3900" s="31">
        <v>1183537</v>
      </c>
      <c r="AP3900" s="31">
        <v>968412</v>
      </c>
      <c r="AQ3900" s="31">
        <v>1057857</v>
      </c>
      <c r="AR3900" s="31">
        <v>956276</v>
      </c>
      <c r="AS3900" s="31">
        <v>1061608</v>
      </c>
      <c r="AT3900" s="31">
        <v>1042208</v>
      </c>
      <c r="AU3900" s="31">
        <v>939742</v>
      </c>
      <c r="AV3900" s="31">
        <v>1187112</v>
      </c>
      <c r="AW3900" s="31">
        <v>1036835</v>
      </c>
      <c r="AX3900" s="31">
        <v>100111</v>
      </c>
      <c r="AY3900" s="31">
        <v>60005</v>
      </c>
      <c r="AZ3900" s="31">
        <v>160116</v>
      </c>
    </row>
    <row r="3901" spans="1:52" ht="15" customHeight="1">
      <c r="A3901" s="29" t="s">
        <v>4976</v>
      </c>
      <c r="B3901" s="34">
        <v>34690</v>
      </c>
      <c r="C3901" s="28">
        <v>500</v>
      </c>
      <c r="D3901" s="28">
        <v>39</v>
      </c>
      <c r="E3901" s="28">
        <v>40.5</v>
      </c>
      <c r="F3901" s="29" t="s">
        <v>242</v>
      </c>
      <c r="G3901" s="29" t="s">
        <v>3557</v>
      </c>
      <c r="H3901" s="28">
        <v>779</v>
      </c>
      <c r="I3901" s="29" t="s">
        <v>119</v>
      </c>
      <c r="J3901" s="33" t="s">
        <v>4974</v>
      </c>
      <c r="K3901" s="29" t="s">
        <v>178</v>
      </c>
      <c r="L3901" s="29" t="s">
        <v>4727</v>
      </c>
      <c r="M3901" s="29" t="s">
        <v>1111</v>
      </c>
      <c r="N3901" s="28">
        <v>491369</v>
      </c>
      <c r="O3901" s="28">
        <v>6280591</v>
      </c>
      <c r="P3901" s="29" t="s">
        <v>4973</v>
      </c>
      <c r="Q3901" s="32" t="s">
        <v>174</v>
      </c>
      <c r="R3901" s="19"/>
      <c r="S3901" s="19"/>
      <c r="T3901" s="19"/>
      <c r="U3901" s="19"/>
      <c r="V3901" s="19"/>
      <c r="W3901" s="19"/>
      <c r="X3901" s="19"/>
      <c r="Y3901" s="19"/>
      <c r="Z3901" s="19"/>
      <c r="AA3901" s="19"/>
      <c r="AB3901" s="19"/>
      <c r="AC3901" s="19"/>
      <c r="AD3901" s="19"/>
      <c r="AE3901" s="19"/>
      <c r="AF3901" s="19"/>
      <c r="AG3901" s="19"/>
      <c r="AH3901" s="19"/>
      <c r="AI3901" s="31">
        <v>0</v>
      </c>
      <c r="AJ3901" s="31">
        <v>1265800</v>
      </c>
      <c r="AK3901" s="31">
        <v>1107600</v>
      </c>
      <c r="AL3901" s="31">
        <v>1241400</v>
      </c>
      <c r="AM3901" s="31">
        <v>1282215</v>
      </c>
      <c r="AN3901" s="31">
        <v>1156897</v>
      </c>
      <c r="AO3901" s="31">
        <v>1281924</v>
      </c>
      <c r="AP3901" s="31">
        <v>1060193</v>
      </c>
      <c r="AQ3901" s="31">
        <v>1131407</v>
      </c>
      <c r="AR3901" s="31">
        <v>1026690</v>
      </c>
      <c r="AS3901" s="31">
        <v>1157941</v>
      </c>
      <c r="AT3901" s="31">
        <v>1146358</v>
      </c>
      <c r="AU3901" s="31">
        <v>1047137</v>
      </c>
      <c r="AV3901" s="31">
        <v>1264268</v>
      </c>
      <c r="AW3901" s="31">
        <v>1146235</v>
      </c>
      <c r="AX3901" s="31">
        <v>107446</v>
      </c>
      <c r="AY3901" s="31">
        <v>63545</v>
      </c>
      <c r="AZ3901" s="31">
        <v>170991</v>
      </c>
    </row>
    <row r="3902" spans="1:52" ht="15" customHeight="1">
      <c r="A3902" s="29" t="s">
        <v>4972</v>
      </c>
      <c r="B3902" s="34">
        <v>34801</v>
      </c>
      <c r="C3902" s="28">
        <v>500</v>
      </c>
      <c r="D3902" s="28">
        <v>39</v>
      </c>
      <c r="E3902" s="28">
        <v>40.5</v>
      </c>
      <c r="F3902" s="29" t="s">
        <v>242</v>
      </c>
      <c r="G3902" s="29" t="s">
        <v>3557</v>
      </c>
      <c r="H3902" s="28">
        <v>779</v>
      </c>
      <c r="I3902" s="29" t="s">
        <v>119</v>
      </c>
      <c r="J3902" s="33" t="s">
        <v>4971</v>
      </c>
      <c r="K3902" s="29" t="s">
        <v>178</v>
      </c>
      <c r="L3902" s="29" t="s">
        <v>4970</v>
      </c>
      <c r="M3902" s="29" t="s">
        <v>1247</v>
      </c>
      <c r="N3902" s="28">
        <v>501040</v>
      </c>
      <c r="O3902" s="28">
        <v>6285016</v>
      </c>
      <c r="P3902" s="29" t="s">
        <v>4969</v>
      </c>
      <c r="Q3902" s="32" t="s">
        <v>174</v>
      </c>
      <c r="R3902" s="19"/>
      <c r="S3902" s="19"/>
      <c r="T3902" s="19"/>
      <c r="U3902" s="19"/>
      <c r="V3902" s="19"/>
      <c r="W3902" s="19"/>
      <c r="X3902" s="19"/>
      <c r="Y3902" s="19"/>
      <c r="Z3902" s="19"/>
      <c r="AA3902" s="19"/>
      <c r="AB3902" s="19"/>
      <c r="AC3902" s="19"/>
      <c r="AD3902" s="19"/>
      <c r="AE3902" s="19"/>
      <c r="AF3902" s="19"/>
      <c r="AG3902" s="19"/>
      <c r="AH3902" s="19"/>
      <c r="AI3902" s="19"/>
      <c r="AJ3902" s="31">
        <v>639900</v>
      </c>
      <c r="AK3902" s="31">
        <v>1094500</v>
      </c>
      <c r="AL3902" s="31">
        <v>1191400</v>
      </c>
      <c r="AM3902" s="31">
        <v>1228246</v>
      </c>
      <c r="AN3902" s="31">
        <v>1065225</v>
      </c>
      <c r="AO3902" s="31">
        <v>1106183</v>
      </c>
      <c r="AP3902" s="31">
        <v>911838</v>
      </c>
      <c r="AQ3902" s="31">
        <v>976143</v>
      </c>
      <c r="AR3902" s="31">
        <v>877007</v>
      </c>
      <c r="AS3902" s="31">
        <v>967933</v>
      </c>
      <c r="AT3902" s="31">
        <v>974316</v>
      </c>
      <c r="AU3902" s="31">
        <v>855968</v>
      </c>
      <c r="AV3902" s="31">
        <v>1064388</v>
      </c>
      <c r="AW3902" s="31">
        <v>865839</v>
      </c>
      <c r="AX3902" s="31">
        <v>94781</v>
      </c>
      <c r="AY3902" s="31">
        <v>52370</v>
      </c>
      <c r="AZ3902" s="31">
        <v>147151</v>
      </c>
    </row>
    <row r="3903" spans="1:52" ht="15" customHeight="1">
      <c r="A3903" s="29" t="s">
        <v>4968</v>
      </c>
      <c r="B3903" s="34">
        <v>34843</v>
      </c>
      <c r="C3903" s="28">
        <v>600</v>
      </c>
      <c r="D3903" s="28">
        <v>44</v>
      </c>
      <c r="E3903" s="28">
        <v>40.5</v>
      </c>
      <c r="F3903" s="29" t="s">
        <v>242</v>
      </c>
      <c r="G3903" s="29" t="s">
        <v>3963</v>
      </c>
      <c r="H3903" s="28">
        <v>779</v>
      </c>
      <c r="I3903" s="29" t="s">
        <v>119</v>
      </c>
      <c r="J3903" s="33" t="s">
        <v>4967</v>
      </c>
      <c r="K3903" s="29" t="s">
        <v>178</v>
      </c>
      <c r="L3903" s="29" t="s">
        <v>4628</v>
      </c>
      <c r="M3903" s="29" t="s">
        <v>1247</v>
      </c>
      <c r="N3903" s="28">
        <v>504457.6</v>
      </c>
      <c r="O3903" s="28">
        <v>6279113</v>
      </c>
      <c r="P3903" s="29" t="s">
        <v>4966</v>
      </c>
      <c r="Q3903" s="32" t="s">
        <v>174</v>
      </c>
      <c r="R3903" s="19"/>
      <c r="S3903" s="19"/>
      <c r="T3903" s="19"/>
      <c r="U3903" s="19"/>
      <c r="V3903" s="19"/>
      <c r="W3903" s="19"/>
      <c r="X3903" s="19"/>
      <c r="Y3903" s="19"/>
      <c r="Z3903" s="19"/>
      <c r="AA3903" s="19"/>
      <c r="AB3903" s="19"/>
      <c r="AC3903" s="19"/>
      <c r="AD3903" s="19"/>
      <c r="AE3903" s="19"/>
      <c r="AF3903" s="19"/>
      <c r="AG3903" s="19"/>
      <c r="AH3903" s="19"/>
      <c r="AI3903" s="19"/>
      <c r="AJ3903" s="31">
        <v>539420</v>
      </c>
      <c r="AK3903" s="31">
        <v>1021457</v>
      </c>
      <c r="AL3903" s="31">
        <v>1229409</v>
      </c>
      <c r="AM3903" s="31">
        <v>1266440</v>
      </c>
      <c r="AN3903" s="31">
        <v>1112342</v>
      </c>
      <c r="AO3903" s="31">
        <v>1210164</v>
      </c>
      <c r="AP3903" s="31">
        <v>978802</v>
      </c>
      <c r="AQ3903" s="31">
        <v>1100555</v>
      </c>
      <c r="AR3903" s="31">
        <v>1002640</v>
      </c>
      <c r="AS3903" s="31">
        <v>1131399</v>
      </c>
      <c r="AT3903" s="31">
        <v>1083341</v>
      </c>
      <c r="AU3903" s="31">
        <v>954484.62890625</v>
      </c>
      <c r="AV3903" s="31">
        <v>1272249</v>
      </c>
      <c r="AW3903" s="31">
        <v>1121962</v>
      </c>
      <c r="AX3903" s="31">
        <v>105433</v>
      </c>
      <c r="AY3903" s="31">
        <v>63717</v>
      </c>
      <c r="AZ3903" s="31">
        <v>169150</v>
      </c>
    </row>
    <row r="3904" spans="1:52" ht="15" customHeight="1">
      <c r="A3904" s="29" t="s">
        <v>4965</v>
      </c>
      <c r="B3904" s="34">
        <v>34843</v>
      </c>
      <c r="C3904" s="28">
        <v>600</v>
      </c>
      <c r="D3904" s="28">
        <v>44</v>
      </c>
      <c r="E3904" s="28">
        <v>40.5</v>
      </c>
      <c r="F3904" s="29" t="s">
        <v>242</v>
      </c>
      <c r="G3904" s="29" t="s">
        <v>4753</v>
      </c>
      <c r="H3904" s="28">
        <v>779</v>
      </c>
      <c r="I3904" s="29" t="s">
        <v>119</v>
      </c>
      <c r="J3904" s="33" t="s">
        <v>4964</v>
      </c>
      <c r="K3904" s="29" t="s">
        <v>178</v>
      </c>
      <c r="L3904" s="29" t="s">
        <v>4628</v>
      </c>
      <c r="M3904" s="29" t="s">
        <v>355</v>
      </c>
      <c r="N3904" s="28">
        <v>504448</v>
      </c>
      <c r="O3904" s="28">
        <v>6278313</v>
      </c>
      <c r="P3904" s="29" t="s">
        <v>4963</v>
      </c>
      <c r="Q3904" s="32" t="s">
        <v>174</v>
      </c>
      <c r="R3904" s="19"/>
      <c r="S3904" s="19"/>
      <c r="T3904" s="19"/>
      <c r="U3904" s="19"/>
      <c r="V3904" s="19"/>
      <c r="W3904" s="19"/>
      <c r="X3904" s="19"/>
      <c r="Y3904" s="19"/>
      <c r="Z3904" s="19"/>
      <c r="AA3904" s="19"/>
      <c r="AB3904" s="19"/>
      <c r="AC3904" s="19"/>
      <c r="AD3904" s="19"/>
      <c r="AE3904" s="19"/>
      <c r="AF3904" s="19"/>
      <c r="AG3904" s="19"/>
      <c r="AH3904" s="19"/>
      <c r="AI3904" s="19"/>
      <c r="AJ3904" s="31">
        <v>573783</v>
      </c>
      <c r="AK3904" s="31">
        <v>1203964</v>
      </c>
      <c r="AL3904" s="31">
        <v>1301749</v>
      </c>
      <c r="AM3904" s="31">
        <v>1369879</v>
      </c>
      <c r="AN3904" s="31">
        <v>1196217</v>
      </c>
      <c r="AO3904" s="31">
        <v>1358583</v>
      </c>
      <c r="AP3904" s="31">
        <v>1112776</v>
      </c>
      <c r="AQ3904" s="31">
        <v>1208287</v>
      </c>
      <c r="AR3904" s="31">
        <v>1076247</v>
      </c>
      <c r="AS3904" s="31">
        <v>1216627</v>
      </c>
      <c r="AT3904" s="31">
        <v>1167038</v>
      </c>
      <c r="AU3904" s="31">
        <v>1050614</v>
      </c>
      <c r="AV3904" s="31">
        <v>1345087</v>
      </c>
      <c r="AW3904" s="31">
        <v>1200757</v>
      </c>
      <c r="AX3904" s="31">
        <v>114995</v>
      </c>
      <c r="AY3904" s="31">
        <v>68723</v>
      </c>
      <c r="AZ3904" s="31">
        <v>183718</v>
      </c>
    </row>
    <row r="3905" spans="1:52" ht="15" customHeight="1">
      <c r="A3905" s="29" t="s">
        <v>4962</v>
      </c>
      <c r="B3905" s="34">
        <v>34941</v>
      </c>
      <c r="C3905" s="28">
        <v>600</v>
      </c>
      <c r="D3905" s="28">
        <v>42</v>
      </c>
      <c r="E3905" s="28">
        <v>45</v>
      </c>
      <c r="F3905" s="29" t="s">
        <v>242</v>
      </c>
      <c r="G3905" s="29" t="s">
        <v>4753</v>
      </c>
      <c r="H3905" s="28">
        <v>779</v>
      </c>
      <c r="I3905" s="29" t="s">
        <v>119</v>
      </c>
      <c r="J3905" s="33" t="s">
        <v>4961</v>
      </c>
      <c r="K3905" s="29" t="s">
        <v>178</v>
      </c>
      <c r="L3905" s="29" t="s">
        <v>4628</v>
      </c>
      <c r="M3905" s="29" t="s">
        <v>331</v>
      </c>
      <c r="N3905" s="28">
        <v>504462</v>
      </c>
      <c r="O3905" s="28">
        <v>6279593</v>
      </c>
      <c r="P3905" s="29" t="s">
        <v>4960</v>
      </c>
      <c r="Q3905" s="32" t="s">
        <v>174</v>
      </c>
      <c r="R3905" s="19"/>
      <c r="S3905" s="19"/>
      <c r="T3905" s="19"/>
      <c r="U3905" s="19"/>
      <c r="V3905" s="19"/>
      <c r="W3905" s="19"/>
      <c r="X3905" s="19"/>
      <c r="Y3905" s="19"/>
      <c r="Z3905" s="19"/>
      <c r="AA3905" s="19"/>
      <c r="AB3905" s="19"/>
      <c r="AC3905" s="19"/>
      <c r="AD3905" s="19"/>
      <c r="AE3905" s="19"/>
      <c r="AF3905" s="19"/>
      <c r="AG3905" s="19"/>
      <c r="AH3905" s="19"/>
      <c r="AI3905" s="19"/>
      <c r="AJ3905" s="31">
        <v>374281</v>
      </c>
      <c r="AK3905" s="31">
        <v>1120485</v>
      </c>
      <c r="AL3905" s="31">
        <v>1254786</v>
      </c>
      <c r="AM3905" s="31">
        <v>1311207</v>
      </c>
      <c r="AN3905" s="31">
        <v>1133460</v>
      </c>
      <c r="AO3905" s="31">
        <v>1281162</v>
      </c>
      <c r="AP3905" s="31">
        <v>1077143</v>
      </c>
      <c r="AQ3905" s="31">
        <v>1172327</v>
      </c>
      <c r="AR3905" s="31">
        <v>1042122</v>
      </c>
      <c r="AS3905" s="31">
        <v>1168056</v>
      </c>
      <c r="AT3905" s="31">
        <v>1140741</v>
      </c>
      <c r="AU3905" s="31">
        <v>1007439</v>
      </c>
      <c r="AV3905" s="31">
        <v>1337837</v>
      </c>
      <c r="AW3905" s="31">
        <v>1165011</v>
      </c>
      <c r="AX3905" s="31">
        <v>107548</v>
      </c>
      <c r="AY3905" s="31">
        <v>68276</v>
      </c>
      <c r="AZ3905" s="31">
        <v>175824</v>
      </c>
    </row>
    <row r="3906" spans="1:52" ht="15" customHeight="1">
      <c r="A3906" s="29" t="s">
        <v>4959</v>
      </c>
      <c r="B3906" s="34">
        <v>34977</v>
      </c>
      <c r="C3906" s="28">
        <v>600</v>
      </c>
      <c r="D3906" s="28">
        <v>42</v>
      </c>
      <c r="E3906" s="28">
        <v>40.5</v>
      </c>
      <c r="F3906" s="29" t="s">
        <v>242</v>
      </c>
      <c r="G3906" s="29" t="s">
        <v>4954</v>
      </c>
      <c r="H3906" s="28">
        <v>779</v>
      </c>
      <c r="I3906" s="29" t="s">
        <v>119</v>
      </c>
      <c r="J3906" s="33" t="s">
        <v>4958</v>
      </c>
      <c r="K3906" s="29" t="s">
        <v>178</v>
      </c>
      <c r="L3906" s="29" t="s">
        <v>4957</v>
      </c>
      <c r="M3906" s="29" t="s">
        <v>570</v>
      </c>
      <c r="N3906" s="28">
        <v>488894.1</v>
      </c>
      <c r="O3906" s="28">
        <v>6273966</v>
      </c>
      <c r="P3906" s="29" t="s">
        <v>4956</v>
      </c>
      <c r="Q3906" s="32" t="s">
        <v>174</v>
      </c>
      <c r="R3906" s="19"/>
      <c r="S3906" s="19"/>
      <c r="T3906" s="19"/>
      <c r="U3906" s="19"/>
      <c r="V3906" s="19"/>
      <c r="W3906" s="19"/>
      <c r="X3906" s="19"/>
      <c r="Y3906" s="19"/>
      <c r="Z3906" s="19"/>
      <c r="AA3906" s="19"/>
      <c r="AB3906" s="19"/>
      <c r="AC3906" s="19"/>
      <c r="AD3906" s="19"/>
      <c r="AE3906" s="19"/>
      <c r="AF3906" s="19"/>
      <c r="AG3906" s="19"/>
      <c r="AH3906" s="19"/>
      <c r="AI3906" s="19"/>
      <c r="AJ3906" s="31">
        <v>277871</v>
      </c>
      <c r="AK3906" s="31">
        <v>1282313</v>
      </c>
      <c r="AL3906" s="31">
        <v>1438569</v>
      </c>
      <c r="AM3906" s="31">
        <v>1482179</v>
      </c>
      <c r="AN3906" s="31">
        <v>1299974</v>
      </c>
      <c r="AO3906" s="31">
        <v>1465340</v>
      </c>
      <c r="AP3906" s="31">
        <v>1209245</v>
      </c>
      <c r="AQ3906" s="31">
        <v>1307642</v>
      </c>
      <c r="AR3906" s="31">
        <v>1150070</v>
      </c>
      <c r="AS3906" s="31">
        <v>1341874</v>
      </c>
      <c r="AT3906" s="31">
        <v>1294883</v>
      </c>
      <c r="AU3906" s="31">
        <v>1156604</v>
      </c>
      <c r="AV3906" s="31">
        <v>1470302</v>
      </c>
      <c r="AW3906" s="31">
        <v>1229621</v>
      </c>
      <c r="AX3906" s="31">
        <v>118164</v>
      </c>
      <c r="AY3906" s="31">
        <v>71651</v>
      </c>
      <c r="AZ3906" s="31">
        <v>189815</v>
      </c>
    </row>
    <row r="3907" spans="1:52" ht="15" customHeight="1">
      <c r="A3907" s="29" t="s">
        <v>4955</v>
      </c>
      <c r="B3907" s="34">
        <v>35054</v>
      </c>
      <c r="C3907" s="28">
        <v>600</v>
      </c>
      <c r="D3907" s="28">
        <v>44</v>
      </c>
      <c r="E3907" s="28">
        <v>50</v>
      </c>
      <c r="F3907" s="29" t="s">
        <v>440</v>
      </c>
      <c r="G3907" s="29" t="s">
        <v>4950</v>
      </c>
      <c r="H3907" s="28">
        <v>779</v>
      </c>
      <c r="I3907" s="29" t="s">
        <v>119</v>
      </c>
      <c r="J3907" s="33" t="s">
        <v>4953</v>
      </c>
      <c r="K3907" s="29" t="s">
        <v>178</v>
      </c>
      <c r="L3907" s="29" t="s">
        <v>4727</v>
      </c>
      <c r="M3907" s="29" t="s">
        <v>176</v>
      </c>
      <c r="N3907" s="28">
        <v>493178.3</v>
      </c>
      <c r="O3907" s="28">
        <v>6281612</v>
      </c>
      <c r="P3907" s="29" t="s">
        <v>4952</v>
      </c>
      <c r="Q3907" s="32" t="s">
        <v>174</v>
      </c>
      <c r="R3907" s="19"/>
      <c r="S3907" s="19"/>
      <c r="T3907" s="19"/>
      <c r="U3907" s="19"/>
      <c r="V3907" s="19"/>
      <c r="W3907" s="19"/>
      <c r="X3907" s="19"/>
      <c r="Y3907" s="19"/>
      <c r="Z3907" s="19"/>
      <c r="AA3907" s="19"/>
      <c r="AB3907" s="19"/>
      <c r="AC3907" s="19"/>
      <c r="AD3907" s="19"/>
      <c r="AE3907" s="19"/>
      <c r="AF3907" s="19"/>
      <c r="AG3907" s="19"/>
      <c r="AH3907" s="19"/>
      <c r="AI3907" s="19"/>
      <c r="AJ3907" s="31">
        <v>0</v>
      </c>
      <c r="AK3907" s="31">
        <v>1083684</v>
      </c>
      <c r="AL3907" s="31">
        <v>1248165</v>
      </c>
      <c r="AM3907" s="31">
        <v>1300654</v>
      </c>
      <c r="AN3907" s="31">
        <v>1182897</v>
      </c>
      <c r="AO3907" s="31">
        <v>1349990</v>
      </c>
      <c r="AP3907" s="31">
        <v>1073257</v>
      </c>
      <c r="AQ3907" s="31">
        <v>1096741</v>
      </c>
      <c r="AR3907" s="31">
        <v>1013269</v>
      </c>
      <c r="AS3907" s="31">
        <v>1157904</v>
      </c>
      <c r="AT3907" s="31">
        <v>1139465</v>
      </c>
      <c r="AU3907" s="31">
        <v>1009071</v>
      </c>
      <c r="AV3907" s="31">
        <v>1254729</v>
      </c>
      <c r="AW3907" s="31">
        <v>1142932</v>
      </c>
      <c r="AX3907" s="31">
        <v>109860</v>
      </c>
      <c r="AY3907" s="31">
        <v>55886</v>
      </c>
      <c r="AZ3907" s="31">
        <v>165746</v>
      </c>
    </row>
    <row r="3908" spans="1:52" ht="15" customHeight="1">
      <c r="A3908" s="29" t="s">
        <v>4951</v>
      </c>
      <c r="B3908" s="34">
        <v>34996</v>
      </c>
      <c r="C3908" s="28">
        <v>600</v>
      </c>
      <c r="D3908" s="28">
        <v>42</v>
      </c>
      <c r="E3908" s="28">
        <v>45</v>
      </c>
      <c r="F3908" s="29" t="s">
        <v>242</v>
      </c>
      <c r="G3908" s="29" t="s">
        <v>3963</v>
      </c>
      <c r="H3908" s="28">
        <v>779</v>
      </c>
      <c r="I3908" s="29" t="s">
        <v>119</v>
      </c>
      <c r="J3908" s="33" t="s">
        <v>4949</v>
      </c>
      <c r="K3908" s="29" t="s">
        <v>178</v>
      </c>
      <c r="L3908" s="29" t="s">
        <v>4628</v>
      </c>
      <c r="M3908" s="29" t="s">
        <v>370</v>
      </c>
      <c r="N3908" s="28">
        <v>504450</v>
      </c>
      <c r="O3908" s="28">
        <v>6278634</v>
      </c>
      <c r="P3908" s="29" t="s">
        <v>4948</v>
      </c>
      <c r="Q3908" s="32" t="s">
        <v>174</v>
      </c>
      <c r="R3908" s="19"/>
      <c r="S3908" s="19"/>
      <c r="T3908" s="19"/>
      <c r="U3908" s="19"/>
      <c r="V3908" s="19"/>
      <c r="W3908" s="19"/>
      <c r="X3908" s="19"/>
      <c r="Y3908" s="19"/>
      <c r="Z3908" s="19"/>
      <c r="AA3908" s="19"/>
      <c r="AB3908" s="19"/>
      <c r="AC3908" s="19"/>
      <c r="AD3908" s="19"/>
      <c r="AE3908" s="19"/>
      <c r="AF3908" s="19"/>
      <c r="AG3908" s="19"/>
      <c r="AH3908" s="19"/>
      <c r="AI3908" s="19"/>
      <c r="AJ3908" s="31">
        <v>183775</v>
      </c>
      <c r="AK3908" s="31">
        <v>1110414</v>
      </c>
      <c r="AL3908" s="31">
        <v>1273351</v>
      </c>
      <c r="AM3908" s="31">
        <v>1286075</v>
      </c>
      <c r="AN3908" s="31">
        <v>1123500</v>
      </c>
      <c r="AO3908" s="31">
        <v>1257384</v>
      </c>
      <c r="AP3908" s="31">
        <v>1029910</v>
      </c>
      <c r="AQ3908" s="31">
        <v>1140668</v>
      </c>
      <c r="AR3908" s="31">
        <v>1016179</v>
      </c>
      <c r="AS3908" s="31">
        <v>1081484</v>
      </c>
      <c r="AT3908" s="31">
        <v>1091658</v>
      </c>
      <c r="AU3908" s="31">
        <v>918630</v>
      </c>
      <c r="AV3908" s="31">
        <v>1276967</v>
      </c>
      <c r="AW3908" s="31">
        <v>1002926</v>
      </c>
      <c r="AX3908" s="31">
        <v>101525</v>
      </c>
      <c r="AY3908" s="31">
        <v>63636</v>
      </c>
      <c r="AZ3908" s="31">
        <v>165161</v>
      </c>
    </row>
    <row r="3909" spans="1:52" ht="15" customHeight="1">
      <c r="A3909" s="29" t="s">
        <v>4947</v>
      </c>
      <c r="B3909" s="34">
        <v>35173</v>
      </c>
      <c r="C3909" s="28">
        <v>600</v>
      </c>
      <c r="D3909" s="28">
        <v>42</v>
      </c>
      <c r="E3909" s="28">
        <v>45</v>
      </c>
      <c r="F3909" s="29" t="s">
        <v>242</v>
      </c>
      <c r="G3909" s="29" t="s">
        <v>3963</v>
      </c>
      <c r="H3909" s="28">
        <v>779</v>
      </c>
      <c r="I3909" s="29" t="s">
        <v>119</v>
      </c>
      <c r="J3909" s="33" t="s">
        <v>4946</v>
      </c>
      <c r="K3909" s="29" t="s">
        <v>178</v>
      </c>
      <c r="L3909" s="29" t="s">
        <v>4945</v>
      </c>
      <c r="M3909" s="29" t="s">
        <v>331</v>
      </c>
      <c r="N3909" s="28">
        <v>499590</v>
      </c>
      <c r="O3909" s="28">
        <v>6281460</v>
      </c>
      <c r="P3909" s="29" t="s">
        <v>4944</v>
      </c>
      <c r="Q3909" s="32" t="s">
        <v>174</v>
      </c>
      <c r="R3909" s="19"/>
      <c r="S3909" s="19"/>
      <c r="T3909" s="19"/>
      <c r="U3909" s="19"/>
      <c r="V3909" s="19"/>
      <c r="W3909" s="19"/>
      <c r="X3909" s="19"/>
      <c r="Y3909" s="19"/>
      <c r="Z3909" s="19"/>
      <c r="AA3909" s="19"/>
      <c r="AB3909" s="19"/>
      <c r="AC3909" s="19"/>
      <c r="AD3909" s="19"/>
      <c r="AE3909" s="19"/>
      <c r="AF3909" s="19"/>
      <c r="AG3909" s="19"/>
      <c r="AH3909" s="19"/>
      <c r="AI3909" s="19"/>
      <c r="AJ3909" s="19"/>
      <c r="AK3909" s="31">
        <v>781890</v>
      </c>
      <c r="AL3909" s="31">
        <v>1371300</v>
      </c>
      <c r="AM3909" s="31">
        <v>1395009</v>
      </c>
      <c r="AN3909" s="31">
        <v>1257893</v>
      </c>
      <c r="AO3909" s="31">
        <v>1410986</v>
      </c>
      <c r="AP3909" s="31">
        <v>1140726</v>
      </c>
      <c r="AQ3909" s="31">
        <v>1152628</v>
      </c>
      <c r="AR3909" s="31">
        <v>1101116</v>
      </c>
      <c r="AS3909" s="31">
        <v>1281336</v>
      </c>
      <c r="AT3909" s="31">
        <v>1263070</v>
      </c>
      <c r="AU3909" s="31">
        <v>1111576</v>
      </c>
      <c r="AV3909" s="31">
        <v>1399007</v>
      </c>
      <c r="AW3909" s="31">
        <v>1260312</v>
      </c>
      <c r="AX3909" s="31">
        <v>119868</v>
      </c>
      <c r="AY3909" s="31">
        <v>61512</v>
      </c>
      <c r="AZ3909" s="31">
        <v>181380</v>
      </c>
    </row>
    <row r="3910" spans="1:52" ht="15" customHeight="1">
      <c r="A3910" s="29" t="s">
        <v>4943</v>
      </c>
      <c r="B3910" s="34">
        <v>35170</v>
      </c>
      <c r="C3910" s="28">
        <v>600</v>
      </c>
      <c r="D3910" s="28">
        <v>44</v>
      </c>
      <c r="E3910" s="28">
        <v>45</v>
      </c>
      <c r="F3910" s="29" t="s">
        <v>242</v>
      </c>
      <c r="G3910" s="29" t="s">
        <v>3981</v>
      </c>
      <c r="H3910" s="28">
        <v>779</v>
      </c>
      <c r="I3910" s="29" t="s">
        <v>119</v>
      </c>
      <c r="J3910" s="33" t="s">
        <v>4942</v>
      </c>
      <c r="K3910" s="29" t="s">
        <v>178</v>
      </c>
      <c r="L3910" s="29" t="s">
        <v>4935</v>
      </c>
      <c r="M3910" s="29" t="s">
        <v>2532</v>
      </c>
      <c r="N3910" s="28">
        <v>486630</v>
      </c>
      <c r="O3910" s="28">
        <v>6273190</v>
      </c>
      <c r="P3910" s="29" t="s">
        <v>4941</v>
      </c>
      <c r="Q3910" s="32" t="s">
        <v>174</v>
      </c>
      <c r="R3910" s="19"/>
      <c r="S3910" s="19"/>
      <c r="T3910" s="19"/>
      <c r="U3910" s="19"/>
      <c r="V3910" s="19"/>
      <c r="W3910" s="19"/>
      <c r="X3910" s="19"/>
      <c r="Y3910" s="19"/>
      <c r="Z3910" s="19"/>
      <c r="AA3910" s="19"/>
      <c r="AB3910" s="19"/>
      <c r="AC3910" s="19"/>
      <c r="AD3910" s="19"/>
      <c r="AE3910" s="19"/>
      <c r="AF3910" s="19"/>
      <c r="AG3910" s="19"/>
      <c r="AH3910" s="19"/>
      <c r="AI3910" s="19"/>
      <c r="AJ3910" s="19"/>
      <c r="AK3910" s="31">
        <v>956170</v>
      </c>
      <c r="AL3910" s="31">
        <v>1610430</v>
      </c>
      <c r="AM3910" s="31">
        <v>1703468</v>
      </c>
      <c r="AN3910" s="31">
        <v>1523742</v>
      </c>
      <c r="AO3910" s="31">
        <v>1660086</v>
      </c>
      <c r="AP3910" s="31">
        <v>1399827</v>
      </c>
      <c r="AQ3910" s="31">
        <v>1506828</v>
      </c>
      <c r="AR3910" s="31">
        <v>1347399</v>
      </c>
      <c r="AS3910" s="31">
        <v>1497687</v>
      </c>
      <c r="AT3910" s="31">
        <v>1492032</v>
      </c>
      <c r="AU3910" s="31">
        <v>1370055</v>
      </c>
      <c r="AV3910" s="31">
        <v>1680238</v>
      </c>
      <c r="AW3910" s="31">
        <v>1413534</v>
      </c>
      <c r="AX3910" s="31">
        <v>135897</v>
      </c>
      <c r="AY3910" s="31">
        <v>81453</v>
      </c>
      <c r="AZ3910" s="31">
        <v>217350</v>
      </c>
    </row>
    <row r="3911" spans="1:52" ht="15" customHeight="1">
      <c r="A3911" s="29" t="s">
        <v>4940</v>
      </c>
      <c r="B3911" s="34">
        <v>35193</v>
      </c>
      <c r="C3911" s="28">
        <v>600</v>
      </c>
      <c r="D3911" s="28">
        <v>42</v>
      </c>
      <c r="E3911" s="28">
        <v>45</v>
      </c>
      <c r="F3911" s="29" t="s">
        <v>242</v>
      </c>
      <c r="G3911" s="29" t="s">
        <v>3963</v>
      </c>
      <c r="H3911" s="28">
        <v>779</v>
      </c>
      <c r="I3911" s="29" t="s">
        <v>119</v>
      </c>
      <c r="J3911" s="33" t="s">
        <v>4939</v>
      </c>
      <c r="K3911" s="29" t="s">
        <v>178</v>
      </c>
      <c r="L3911" s="29" t="s">
        <v>4734</v>
      </c>
      <c r="M3911" s="29" t="s">
        <v>829</v>
      </c>
      <c r="N3911" s="28">
        <v>503065</v>
      </c>
      <c r="O3911" s="28">
        <v>6286405</v>
      </c>
      <c r="P3911" s="29" t="s">
        <v>4938</v>
      </c>
      <c r="Q3911" s="32" t="s">
        <v>174</v>
      </c>
      <c r="R3911" s="19"/>
      <c r="S3911" s="19"/>
      <c r="T3911" s="19"/>
      <c r="U3911" s="19"/>
      <c r="V3911" s="19"/>
      <c r="W3911" s="19"/>
      <c r="X3911" s="19"/>
      <c r="Y3911" s="19"/>
      <c r="Z3911" s="19"/>
      <c r="AA3911" s="19"/>
      <c r="AB3911" s="19"/>
      <c r="AC3911" s="19"/>
      <c r="AD3911" s="19"/>
      <c r="AE3911" s="19"/>
      <c r="AF3911" s="19"/>
      <c r="AG3911" s="19"/>
      <c r="AH3911" s="19"/>
      <c r="AI3911" s="19"/>
      <c r="AJ3911" s="19"/>
      <c r="AK3911" s="31">
        <v>696730</v>
      </c>
      <c r="AL3911" s="31">
        <v>1320870</v>
      </c>
      <c r="AM3911" s="31">
        <v>1341753</v>
      </c>
      <c r="AN3911" s="31">
        <v>1173461</v>
      </c>
      <c r="AO3911" s="31">
        <v>1350339</v>
      </c>
      <c r="AP3911" s="31">
        <v>1101281</v>
      </c>
      <c r="AQ3911" s="31">
        <v>1179390</v>
      </c>
      <c r="AR3911" s="31">
        <v>1083063</v>
      </c>
      <c r="AS3911" s="31">
        <v>1189794</v>
      </c>
      <c r="AT3911" s="31">
        <v>1152431</v>
      </c>
      <c r="AU3911" s="31">
        <v>1035408</v>
      </c>
      <c r="AV3911" s="31">
        <v>1335288</v>
      </c>
      <c r="AW3911" s="31">
        <v>1172540</v>
      </c>
      <c r="AX3911" s="31">
        <v>115727</v>
      </c>
      <c r="AY3911" s="31">
        <v>60525</v>
      </c>
      <c r="AZ3911" s="31">
        <v>176252</v>
      </c>
    </row>
    <row r="3912" spans="1:52" ht="15" customHeight="1">
      <c r="A3912" s="29" t="s">
        <v>4937</v>
      </c>
      <c r="B3912" s="34">
        <v>35229</v>
      </c>
      <c r="C3912" s="28">
        <v>600</v>
      </c>
      <c r="D3912" s="28">
        <v>44</v>
      </c>
      <c r="E3912" s="28">
        <v>45</v>
      </c>
      <c r="F3912" s="29" t="s">
        <v>242</v>
      </c>
      <c r="G3912" s="29" t="s">
        <v>3981</v>
      </c>
      <c r="H3912" s="28">
        <v>779</v>
      </c>
      <c r="I3912" s="29" t="s">
        <v>119</v>
      </c>
      <c r="J3912" s="33" t="s">
        <v>4936</v>
      </c>
      <c r="K3912" s="29" t="s">
        <v>178</v>
      </c>
      <c r="L3912" s="29" t="s">
        <v>4935</v>
      </c>
      <c r="M3912" s="29" t="s">
        <v>4934</v>
      </c>
      <c r="N3912" s="28">
        <v>486660</v>
      </c>
      <c r="O3912" s="28">
        <v>6273420</v>
      </c>
      <c r="P3912" s="29" t="s">
        <v>4933</v>
      </c>
      <c r="Q3912" s="32" t="s">
        <v>174</v>
      </c>
      <c r="R3912" s="19"/>
      <c r="S3912" s="19"/>
      <c r="T3912" s="19"/>
      <c r="U3912" s="19"/>
      <c r="V3912" s="19"/>
      <c r="W3912" s="19"/>
      <c r="X3912" s="19"/>
      <c r="Y3912" s="19"/>
      <c r="Z3912" s="19"/>
      <c r="AA3912" s="19"/>
      <c r="AB3912" s="19"/>
      <c r="AC3912" s="19"/>
      <c r="AD3912" s="19"/>
      <c r="AE3912" s="19"/>
      <c r="AF3912" s="19"/>
      <c r="AG3912" s="19"/>
      <c r="AH3912" s="19"/>
      <c r="AI3912" s="19"/>
      <c r="AJ3912" s="19"/>
      <c r="AK3912" s="31">
        <v>648760</v>
      </c>
      <c r="AL3912" s="31">
        <v>1515860</v>
      </c>
      <c r="AM3912" s="31">
        <v>1628741</v>
      </c>
      <c r="AN3912" s="31">
        <v>1463529</v>
      </c>
      <c r="AO3912" s="31">
        <v>1602751</v>
      </c>
      <c r="AP3912" s="31">
        <v>1367685</v>
      </c>
      <c r="AQ3912" s="31">
        <v>1435587</v>
      </c>
      <c r="AR3912" s="31">
        <v>1299228</v>
      </c>
      <c r="AS3912" s="31">
        <v>1394397</v>
      </c>
      <c r="AT3912" s="31">
        <v>1490452</v>
      </c>
      <c r="AU3912" s="31">
        <v>1322085</v>
      </c>
      <c r="AV3912" s="31">
        <v>1634500</v>
      </c>
      <c r="AW3912" s="31">
        <v>1459592</v>
      </c>
      <c r="AX3912" s="31">
        <v>128067</v>
      </c>
      <c r="AY3912" s="31">
        <v>80816</v>
      </c>
      <c r="AZ3912" s="31">
        <v>208883</v>
      </c>
    </row>
    <row r="3913" spans="1:52" ht="15" customHeight="1">
      <c r="A3913" s="29" t="s">
        <v>4932</v>
      </c>
      <c r="B3913" s="34">
        <v>35230</v>
      </c>
      <c r="C3913" s="28">
        <v>600</v>
      </c>
      <c r="D3913" s="28">
        <v>42</v>
      </c>
      <c r="E3913" s="28">
        <v>45</v>
      </c>
      <c r="F3913" s="29" t="s">
        <v>242</v>
      </c>
      <c r="G3913" s="29" t="s">
        <v>3963</v>
      </c>
      <c r="H3913" s="28">
        <v>779</v>
      </c>
      <c r="I3913" s="29" t="s">
        <v>119</v>
      </c>
      <c r="J3913" s="33" t="s">
        <v>4931</v>
      </c>
      <c r="K3913" s="29" t="s">
        <v>178</v>
      </c>
      <c r="L3913" s="29" t="s">
        <v>4628</v>
      </c>
      <c r="M3913" s="29" t="s">
        <v>2532</v>
      </c>
      <c r="N3913" s="28">
        <v>504452</v>
      </c>
      <c r="O3913" s="28">
        <v>6278794</v>
      </c>
      <c r="P3913" s="29" t="s">
        <v>4930</v>
      </c>
      <c r="Q3913" s="32" t="s">
        <v>174</v>
      </c>
      <c r="R3913" s="19"/>
      <c r="S3913" s="19"/>
      <c r="T3913" s="19"/>
      <c r="U3913" s="19"/>
      <c r="V3913" s="19"/>
      <c r="W3913" s="19"/>
      <c r="X3913" s="19"/>
      <c r="Y3913" s="19"/>
      <c r="Z3913" s="19"/>
      <c r="AA3913" s="19"/>
      <c r="AB3913" s="19"/>
      <c r="AC3913" s="19"/>
      <c r="AD3913" s="19"/>
      <c r="AE3913" s="19"/>
      <c r="AF3913" s="19"/>
      <c r="AG3913" s="19"/>
      <c r="AH3913" s="19"/>
      <c r="AI3913" s="19"/>
      <c r="AJ3913" s="19"/>
      <c r="AK3913" s="31">
        <v>551390</v>
      </c>
      <c r="AL3913" s="31">
        <v>1271610</v>
      </c>
      <c r="AM3913" s="31">
        <v>1334188</v>
      </c>
      <c r="AN3913" s="31">
        <v>1166351</v>
      </c>
      <c r="AO3913" s="31">
        <v>1299950</v>
      </c>
      <c r="AP3913" s="31">
        <v>1083898</v>
      </c>
      <c r="AQ3913" s="31">
        <v>1177851</v>
      </c>
      <c r="AR3913" s="31">
        <v>1058796</v>
      </c>
      <c r="AS3913" s="31">
        <v>1196339.765625</v>
      </c>
      <c r="AT3913" s="31">
        <v>1155470</v>
      </c>
      <c r="AU3913" s="31">
        <v>1016375</v>
      </c>
      <c r="AV3913" s="31">
        <v>1372942</v>
      </c>
      <c r="AW3913" s="31">
        <v>1125687</v>
      </c>
      <c r="AX3913" s="31">
        <v>110709</v>
      </c>
      <c r="AY3913" s="31">
        <v>66950</v>
      </c>
      <c r="AZ3913" s="31">
        <v>177659</v>
      </c>
    </row>
    <row r="3914" spans="1:52" ht="15" customHeight="1">
      <c r="A3914" s="29" t="s">
        <v>4929</v>
      </c>
      <c r="B3914" s="34">
        <v>35334</v>
      </c>
      <c r="C3914" s="28">
        <v>600</v>
      </c>
      <c r="D3914" s="28">
        <v>44</v>
      </c>
      <c r="E3914" s="28">
        <v>40</v>
      </c>
      <c r="F3914" s="29" t="s">
        <v>242</v>
      </c>
      <c r="G3914" s="29" t="s">
        <v>3963</v>
      </c>
      <c r="H3914" s="28">
        <v>779</v>
      </c>
      <c r="I3914" s="29" t="s">
        <v>119</v>
      </c>
      <c r="J3914" s="33" t="s">
        <v>4928</v>
      </c>
      <c r="K3914" s="29" t="s">
        <v>178</v>
      </c>
      <c r="L3914" s="29" t="s">
        <v>4924</v>
      </c>
      <c r="M3914" s="29" t="s">
        <v>1247</v>
      </c>
      <c r="N3914" s="28">
        <v>493309</v>
      </c>
      <c r="O3914" s="28">
        <v>6281584</v>
      </c>
      <c r="P3914" s="29" t="s">
        <v>4927</v>
      </c>
      <c r="Q3914" s="32" t="s">
        <v>174</v>
      </c>
      <c r="R3914" s="19"/>
      <c r="S3914" s="19"/>
      <c r="T3914" s="19"/>
      <c r="U3914" s="19"/>
      <c r="V3914" s="19"/>
      <c r="W3914" s="19"/>
      <c r="X3914" s="19"/>
      <c r="Y3914" s="19"/>
      <c r="Z3914" s="19"/>
      <c r="AA3914" s="19"/>
      <c r="AB3914" s="19"/>
      <c r="AC3914" s="19"/>
      <c r="AD3914" s="19"/>
      <c r="AE3914" s="19"/>
      <c r="AF3914" s="19"/>
      <c r="AG3914" s="19"/>
      <c r="AH3914" s="19"/>
      <c r="AI3914" s="19"/>
      <c r="AJ3914" s="19"/>
      <c r="AK3914" s="31">
        <v>304940</v>
      </c>
      <c r="AL3914" s="31">
        <v>1275210</v>
      </c>
      <c r="AM3914" s="31">
        <v>1281957</v>
      </c>
      <c r="AN3914" s="31">
        <v>1174076</v>
      </c>
      <c r="AO3914" s="31">
        <v>1313282</v>
      </c>
      <c r="AP3914" s="31">
        <v>1034492</v>
      </c>
      <c r="AQ3914" s="31">
        <v>1081662</v>
      </c>
      <c r="AR3914" s="31">
        <v>1002434</v>
      </c>
      <c r="AS3914" s="31">
        <v>1107483</v>
      </c>
      <c r="AT3914" s="31">
        <v>1128196</v>
      </c>
      <c r="AU3914" s="31">
        <v>981175</v>
      </c>
      <c r="AV3914" s="31">
        <v>1235295</v>
      </c>
      <c r="AW3914" s="31">
        <v>1121494</v>
      </c>
      <c r="AX3914" s="31">
        <v>115241</v>
      </c>
      <c r="AY3914" s="31">
        <v>54331</v>
      </c>
      <c r="AZ3914" s="31">
        <v>169572</v>
      </c>
    </row>
    <row r="3915" spans="1:52" ht="15" customHeight="1">
      <c r="A3915" s="29" t="s">
        <v>4926</v>
      </c>
      <c r="B3915" s="34">
        <v>35334</v>
      </c>
      <c r="C3915" s="28">
        <v>600</v>
      </c>
      <c r="D3915" s="28">
        <v>42</v>
      </c>
      <c r="E3915" s="28">
        <v>38.4</v>
      </c>
      <c r="F3915" s="29" t="s">
        <v>242</v>
      </c>
      <c r="G3915" s="29" t="s">
        <v>3981</v>
      </c>
      <c r="H3915" s="28">
        <v>779</v>
      </c>
      <c r="I3915" s="29" t="s">
        <v>119</v>
      </c>
      <c r="J3915" s="33" t="s">
        <v>4925</v>
      </c>
      <c r="K3915" s="29" t="s">
        <v>178</v>
      </c>
      <c r="L3915" s="29" t="s">
        <v>4924</v>
      </c>
      <c r="M3915" s="29" t="s">
        <v>1247</v>
      </c>
      <c r="N3915" s="28">
        <v>493571.9</v>
      </c>
      <c r="O3915" s="28">
        <v>6281527</v>
      </c>
      <c r="P3915" s="29" t="s">
        <v>4923</v>
      </c>
      <c r="Q3915" s="32" t="s">
        <v>174</v>
      </c>
      <c r="R3915" s="19"/>
      <c r="S3915" s="19"/>
      <c r="T3915" s="19"/>
      <c r="U3915" s="19"/>
      <c r="V3915" s="19"/>
      <c r="W3915" s="19"/>
      <c r="X3915" s="19"/>
      <c r="Y3915" s="19"/>
      <c r="Z3915" s="19"/>
      <c r="AA3915" s="19"/>
      <c r="AB3915" s="19"/>
      <c r="AC3915" s="19"/>
      <c r="AD3915" s="19"/>
      <c r="AE3915" s="19"/>
      <c r="AF3915" s="19"/>
      <c r="AG3915" s="19"/>
      <c r="AH3915" s="19"/>
      <c r="AI3915" s="19"/>
      <c r="AJ3915" s="19"/>
      <c r="AK3915" s="31">
        <v>301800</v>
      </c>
      <c r="AL3915" s="31">
        <v>1289240</v>
      </c>
      <c r="AM3915" s="31">
        <v>1349575</v>
      </c>
      <c r="AN3915" s="31">
        <v>1193850</v>
      </c>
      <c r="AO3915" s="31">
        <v>1350545</v>
      </c>
      <c r="AP3915" s="31">
        <v>1073653</v>
      </c>
      <c r="AQ3915" s="31">
        <v>1151603</v>
      </c>
      <c r="AR3915" s="31">
        <v>1040742</v>
      </c>
      <c r="AS3915" s="31">
        <v>1102765</v>
      </c>
      <c r="AT3915" s="31">
        <v>1137463</v>
      </c>
      <c r="AU3915" s="31">
        <v>964051</v>
      </c>
      <c r="AV3915" s="31">
        <v>1230682</v>
      </c>
      <c r="AW3915" s="31">
        <v>1016918</v>
      </c>
      <c r="AX3915" s="31">
        <v>118547</v>
      </c>
      <c r="AY3915" s="31">
        <v>63202</v>
      </c>
      <c r="AZ3915" s="31">
        <v>181749</v>
      </c>
    </row>
    <row r="3916" spans="1:52" ht="15" customHeight="1">
      <c r="A3916" s="29" t="s">
        <v>4922</v>
      </c>
      <c r="B3916" s="34">
        <v>35339</v>
      </c>
      <c r="C3916" s="28">
        <v>600</v>
      </c>
      <c r="D3916" s="28">
        <v>44</v>
      </c>
      <c r="E3916" s="28">
        <v>46</v>
      </c>
      <c r="F3916" s="29" t="s">
        <v>440</v>
      </c>
      <c r="G3916" s="29" t="s">
        <v>4918</v>
      </c>
      <c r="H3916" s="28">
        <v>779</v>
      </c>
      <c r="I3916" s="29" t="s">
        <v>119</v>
      </c>
      <c r="J3916" s="33" t="s">
        <v>4921</v>
      </c>
      <c r="K3916" s="29" t="s">
        <v>178</v>
      </c>
      <c r="L3916" s="29" t="s">
        <v>4857</v>
      </c>
      <c r="M3916" s="29" t="s">
        <v>2488</v>
      </c>
      <c r="N3916" s="28">
        <v>494926.2</v>
      </c>
      <c r="O3916" s="28">
        <v>6277111</v>
      </c>
      <c r="P3916" s="29" t="s">
        <v>4920</v>
      </c>
      <c r="Q3916" s="32" t="s">
        <v>174</v>
      </c>
      <c r="R3916" s="19"/>
      <c r="S3916" s="19"/>
      <c r="T3916" s="19"/>
      <c r="U3916" s="19"/>
      <c r="V3916" s="19"/>
      <c r="W3916" s="19"/>
      <c r="X3916" s="19"/>
      <c r="Y3916" s="19"/>
      <c r="Z3916" s="19"/>
      <c r="AA3916" s="19"/>
      <c r="AB3916" s="19"/>
      <c r="AC3916" s="19"/>
      <c r="AD3916" s="19"/>
      <c r="AE3916" s="19"/>
      <c r="AF3916" s="19"/>
      <c r="AG3916" s="19"/>
      <c r="AH3916" s="19"/>
      <c r="AI3916" s="19"/>
      <c r="AJ3916" s="19"/>
      <c r="AK3916" s="31">
        <v>328860</v>
      </c>
      <c r="AL3916" s="31">
        <v>1469830</v>
      </c>
      <c r="AM3916" s="31">
        <v>1524270</v>
      </c>
      <c r="AN3916" s="31">
        <v>1375974</v>
      </c>
      <c r="AO3916" s="31">
        <v>1470736</v>
      </c>
      <c r="AP3916" s="31">
        <v>1307608</v>
      </c>
      <c r="AQ3916" s="31">
        <v>1410967</v>
      </c>
      <c r="AR3916" s="31">
        <v>1265780</v>
      </c>
      <c r="AS3916" s="31">
        <v>1406957</v>
      </c>
      <c r="AT3916" s="31">
        <v>1387235</v>
      </c>
      <c r="AU3916" s="31">
        <v>1249080</v>
      </c>
      <c r="AV3916" s="31">
        <v>1478705</v>
      </c>
      <c r="AW3916" s="31">
        <v>1379267</v>
      </c>
      <c r="AX3916" s="31">
        <v>126282</v>
      </c>
      <c r="AY3916" s="31">
        <v>80815</v>
      </c>
      <c r="AZ3916" s="31">
        <v>207097</v>
      </c>
    </row>
    <row r="3917" spans="1:52" ht="15" customHeight="1">
      <c r="A3917" s="29" t="s">
        <v>4919</v>
      </c>
      <c r="B3917" s="34">
        <v>35415</v>
      </c>
      <c r="C3917" s="28">
        <v>600</v>
      </c>
      <c r="D3917" s="28">
        <v>42</v>
      </c>
      <c r="E3917" s="28">
        <v>45</v>
      </c>
      <c r="F3917" s="29" t="s">
        <v>227</v>
      </c>
      <c r="G3917" s="29" t="s">
        <v>4909</v>
      </c>
      <c r="H3917" s="28">
        <v>779</v>
      </c>
      <c r="I3917" s="29" t="s">
        <v>119</v>
      </c>
      <c r="J3917" s="33" t="s">
        <v>4917</v>
      </c>
      <c r="K3917" s="29" t="s">
        <v>178</v>
      </c>
      <c r="L3917" s="29" t="s">
        <v>4913</v>
      </c>
      <c r="M3917" s="29" t="s">
        <v>4912</v>
      </c>
      <c r="N3917" s="28">
        <v>501925</v>
      </c>
      <c r="O3917" s="28">
        <v>6283169</v>
      </c>
      <c r="P3917" s="29" t="s">
        <v>4916</v>
      </c>
      <c r="Q3917" s="32" t="s">
        <v>174</v>
      </c>
      <c r="R3917" s="19"/>
      <c r="S3917" s="19"/>
      <c r="T3917" s="19"/>
      <c r="U3917" s="19"/>
      <c r="V3917" s="19"/>
      <c r="W3917" s="19"/>
      <c r="X3917" s="19"/>
      <c r="Y3917" s="19"/>
      <c r="Z3917" s="19"/>
      <c r="AA3917" s="19"/>
      <c r="AB3917" s="19"/>
      <c r="AC3917" s="19"/>
      <c r="AD3917" s="19"/>
      <c r="AE3917" s="19"/>
      <c r="AF3917" s="19"/>
      <c r="AG3917" s="19"/>
      <c r="AH3917" s="19"/>
      <c r="AI3917" s="19"/>
      <c r="AJ3917" s="19"/>
      <c r="AK3917" s="31">
        <v>22780</v>
      </c>
      <c r="AL3917" s="31">
        <v>1246330</v>
      </c>
      <c r="AM3917" s="31">
        <v>1179313</v>
      </c>
      <c r="AN3917" s="31">
        <v>1189899</v>
      </c>
      <c r="AO3917" s="31">
        <v>1297255</v>
      </c>
      <c r="AP3917" s="31">
        <v>1080334</v>
      </c>
      <c r="AQ3917" s="31">
        <v>1192038</v>
      </c>
      <c r="AR3917" s="31">
        <v>869303</v>
      </c>
      <c r="AS3917" s="31">
        <v>1155003</v>
      </c>
      <c r="AT3917" s="31">
        <v>1161380</v>
      </c>
      <c r="AU3917" s="31">
        <v>963471</v>
      </c>
      <c r="AV3917" s="31">
        <v>1307389</v>
      </c>
      <c r="AW3917" s="31">
        <v>1090572</v>
      </c>
      <c r="AX3917" s="31">
        <v>122474</v>
      </c>
      <c r="AY3917" s="31">
        <v>65307</v>
      </c>
      <c r="AZ3917" s="31">
        <v>187781</v>
      </c>
    </row>
    <row r="3918" spans="1:52" ht="15" customHeight="1">
      <c r="A3918" s="29" t="s">
        <v>4915</v>
      </c>
      <c r="B3918" s="34">
        <v>35415</v>
      </c>
      <c r="C3918" s="28">
        <v>600</v>
      </c>
      <c r="D3918" s="28">
        <v>42</v>
      </c>
      <c r="E3918" s="28">
        <v>45</v>
      </c>
      <c r="F3918" s="29" t="s">
        <v>227</v>
      </c>
      <c r="G3918" s="29" t="s">
        <v>4909</v>
      </c>
      <c r="H3918" s="28">
        <v>779</v>
      </c>
      <c r="I3918" s="29" t="s">
        <v>119</v>
      </c>
      <c r="J3918" s="33" t="s">
        <v>4914</v>
      </c>
      <c r="K3918" s="29" t="s">
        <v>178</v>
      </c>
      <c r="L3918" s="29" t="s">
        <v>4913</v>
      </c>
      <c r="M3918" s="29" t="s">
        <v>4912</v>
      </c>
      <c r="N3918" s="28">
        <v>502075</v>
      </c>
      <c r="O3918" s="28">
        <v>6283149</v>
      </c>
      <c r="P3918" s="29" t="s">
        <v>4911</v>
      </c>
      <c r="Q3918" s="32" t="s">
        <v>174</v>
      </c>
      <c r="R3918" s="19"/>
      <c r="S3918" s="19"/>
      <c r="T3918" s="19"/>
      <c r="U3918" s="19"/>
      <c r="V3918" s="19"/>
      <c r="W3918" s="19"/>
      <c r="X3918" s="19"/>
      <c r="Y3918" s="19"/>
      <c r="Z3918" s="19"/>
      <c r="AA3918" s="19"/>
      <c r="AB3918" s="19"/>
      <c r="AC3918" s="19"/>
      <c r="AD3918" s="19"/>
      <c r="AE3918" s="19"/>
      <c r="AF3918" s="19"/>
      <c r="AG3918" s="19"/>
      <c r="AH3918" s="19"/>
      <c r="AI3918" s="19"/>
      <c r="AJ3918" s="19"/>
      <c r="AK3918" s="31">
        <v>22900</v>
      </c>
      <c r="AL3918" s="31">
        <v>894360</v>
      </c>
      <c r="AM3918" s="31">
        <v>1184471</v>
      </c>
      <c r="AN3918" s="31">
        <v>1136396</v>
      </c>
      <c r="AO3918" s="31">
        <v>1306476</v>
      </c>
      <c r="AP3918" s="31">
        <v>1063885</v>
      </c>
      <c r="AQ3918" s="31">
        <v>964017</v>
      </c>
      <c r="AR3918" s="31">
        <v>903949</v>
      </c>
      <c r="AS3918" s="31">
        <v>1119010</v>
      </c>
      <c r="AT3918" s="31">
        <v>1082878</v>
      </c>
      <c r="AU3918" s="31">
        <v>981142</v>
      </c>
      <c r="AV3918" s="31">
        <v>1200909</v>
      </c>
      <c r="AW3918" s="31">
        <v>1109037</v>
      </c>
      <c r="AX3918" s="31">
        <v>108077</v>
      </c>
      <c r="AY3918" s="31">
        <v>39234</v>
      </c>
      <c r="AZ3918" s="31">
        <v>147311</v>
      </c>
    </row>
    <row r="3919" spans="1:52" ht="15" customHeight="1">
      <c r="A3919" s="29" t="s">
        <v>4910</v>
      </c>
      <c r="B3919" s="34">
        <v>35389</v>
      </c>
      <c r="C3919" s="28">
        <v>600</v>
      </c>
      <c r="D3919" s="28">
        <v>44</v>
      </c>
      <c r="E3919" s="28">
        <v>42</v>
      </c>
      <c r="F3919" s="29" t="s">
        <v>242</v>
      </c>
      <c r="G3919" s="29" t="s">
        <v>3981</v>
      </c>
      <c r="H3919" s="28">
        <v>779</v>
      </c>
      <c r="I3919" s="29" t="s">
        <v>119</v>
      </c>
      <c r="J3919" s="33" t="s">
        <v>4908</v>
      </c>
      <c r="K3919" s="29" t="s">
        <v>178</v>
      </c>
      <c r="L3919" s="29" t="s">
        <v>4824</v>
      </c>
      <c r="M3919" s="29" t="s">
        <v>1247</v>
      </c>
      <c r="N3919" s="28">
        <v>494734.2</v>
      </c>
      <c r="O3919" s="28">
        <v>6278558</v>
      </c>
      <c r="P3919" s="29" t="s">
        <v>4907</v>
      </c>
      <c r="Q3919" s="32" t="s">
        <v>174</v>
      </c>
      <c r="R3919" s="19"/>
      <c r="S3919" s="19"/>
      <c r="T3919" s="19"/>
      <c r="U3919" s="19"/>
      <c r="V3919" s="19"/>
      <c r="W3919" s="19"/>
      <c r="X3919" s="19"/>
      <c r="Y3919" s="19"/>
      <c r="Z3919" s="19"/>
      <c r="AA3919" s="19"/>
      <c r="AB3919" s="19"/>
      <c r="AC3919" s="19"/>
      <c r="AD3919" s="19"/>
      <c r="AE3919" s="19"/>
      <c r="AF3919" s="19"/>
      <c r="AG3919" s="19"/>
      <c r="AH3919" s="19"/>
      <c r="AI3919" s="19"/>
      <c r="AJ3919" s="19"/>
      <c r="AK3919" s="31">
        <v>106050</v>
      </c>
      <c r="AL3919" s="31">
        <v>1521680</v>
      </c>
      <c r="AM3919" s="31">
        <v>1576210</v>
      </c>
      <c r="AN3919" s="31">
        <v>1412410</v>
      </c>
      <c r="AO3919" s="31">
        <v>1569108</v>
      </c>
      <c r="AP3919" s="31">
        <v>1319867</v>
      </c>
      <c r="AQ3919" s="31">
        <v>1396849</v>
      </c>
      <c r="AR3919" s="31">
        <v>1307749</v>
      </c>
      <c r="AS3919" s="31">
        <v>1447632</v>
      </c>
      <c r="AT3919" s="31">
        <v>1407903</v>
      </c>
      <c r="AU3919" s="31">
        <v>1264108</v>
      </c>
      <c r="AV3919" s="31">
        <v>1297035</v>
      </c>
      <c r="AW3919" s="31">
        <v>1411252</v>
      </c>
      <c r="AX3919" s="31">
        <v>117167</v>
      </c>
      <c r="AY3919" s="31">
        <v>79375</v>
      </c>
      <c r="AZ3919" s="31">
        <v>196542</v>
      </c>
    </row>
    <row r="3920" spans="1:52" ht="15" customHeight="1">
      <c r="A3920" s="29" t="s">
        <v>4906</v>
      </c>
      <c r="B3920" s="34">
        <v>35444</v>
      </c>
      <c r="C3920" s="28">
        <v>600</v>
      </c>
      <c r="D3920" s="28">
        <v>43</v>
      </c>
      <c r="E3920" s="28">
        <v>47.5</v>
      </c>
      <c r="F3920" s="29" t="s">
        <v>1171</v>
      </c>
      <c r="G3920" s="29" t="s">
        <v>4869</v>
      </c>
      <c r="H3920" s="28">
        <v>779</v>
      </c>
      <c r="I3920" s="29" t="s">
        <v>119</v>
      </c>
      <c r="J3920" s="33" t="s">
        <v>4905</v>
      </c>
      <c r="K3920" s="29" t="s">
        <v>178</v>
      </c>
      <c r="L3920" s="29" t="s">
        <v>4904</v>
      </c>
      <c r="M3920" s="29" t="s">
        <v>1313</v>
      </c>
      <c r="N3920" s="28">
        <v>500397</v>
      </c>
      <c r="O3920" s="28">
        <v>6291452</v>
      </c>
      <c r="P3920" s="29" t="s">
        <v>4903</v>
      </c>
      <c r="Q3920" s="32" t="s">
        <v>174</v>
      </c>
      <c r="R3920" s="19"/>
      <c r="S3920" s="19"/>
      <c r="T3920" s="19"/>
      <c r="U3920" s="19"/>
      <c r="V3920" s="19"/>
      <c r="W3920" s="19"/>
      <c r="X3920" s="19"/>
      <c r="Y3920" s="19"/>
      <c r="Z3920" s="19"/>
      <c r="AA3920" s="19"/>
      <c r="AB3920" s="19"/>
      <c r="AC3920" s="19"/>
      <c r="AD3920" s="19"/>
      <c r="AE3920" s="19"/>
      <c r="AF3920" s="19"/>
      <c r="AG3920" s="19"/>
      <c r="AH3920" s="19"/>
      <c r="AI3920" s="19"/>
      <c r="AJ3920" s="19"/>
      <c r="AK3920" s="31">
        <v>0</v>
      </c>
      <c r="AL3920" s="31">
        <v>1467130</v>
      </c>
      <c r="AM3920" s="31">
        <v>1623590</v>
      </c>
      <c r="AN3920" s="31">
        <v>1464421</v>
      </c>
      <c r="AO3920" s="31">
        <v>1589606</v>
      </c>
      <c r="AP3920" s="31">
        <v>1429004</v>
      </c>
      <c r="AQ3920" s="31">
        <v>1497004</v>
      </c>
      <c r="AR3920" s="31">
        <v>1312450</v>
      </c>
      <c r="AS3920" s="31">
        <v>1450084</v>
      </c>
      <c r="AT3920" s="31">
        <v>1289346</v>
      </c>
      <c r="AU3920" s="31">
        <v>1262882</v>
      </c>
      <c r="AV3920" s="31">
        <v>1593221</v>
      </c>
      <c r="AW3920" s="31">
        <v>1260339</v>
      </c>
      <c r="AX3920" s="31">
        <v>142165</v>
      </c>
      <c r="AY3920" s="31">
        <v>81119</v>
      </c>
      <c r="AZ3920" s="31">
        <v>223284</v>
      </c>
    </row>
    <row r="3921" spans="1:52" ht="15" customHeight="1">
      <c r="A3921" s="29" t="s">
        <v>4902</v>
      </c>
      <c r="B3921" s="34">
        <v>35383</v>
      </c>
      <c r="C3921" s="28">
        <v>600</v>
      </c>
      <c r="D3921" s="28">
        <v>44</v>
      </c>
      <c r="E3921" s="28">
        <v>40</v>
      </c>
      <c r="F3921" s="29" t="s">
        <v>242</v>
      </c>
      <c r="G3921" s="29" t="s">
        <v>3981</v>
      </c>
      <c r="H3921" s="28">
        <v>779</v>
      </c>
      <c r="I3921" s="29" t="s">
        <v>119</v>
      </c>
      <c r="J3921" s="33" t="s">
        <v>4901</v>
      </c>
      <c r="K3921" s="29" t="s">
        <v>178</v>
      </c>
      <c r="L3921" s="29" t="s">
        <v>4896</v>
      </c>
      <c r="M3921" s="29" t="s">
        <v>4900</v>
      </c>
      <c r="N3921" s="28">
        <v>507343.5</v>
      </c>
      <c r="O3921" s="28">
        <v>6288231</v>
      </c>
      <c r="P3921" s="29" t="s">
        <v>4899</v>
      </c>
      <c r="Q3921" s="32" t="s">
        <v>174</v>
      </c>
      <c r="R3921" s="19"/>
      <c r="S3921" s="19"/>
      <c r="T3921" s="19"/>
      <c r="U3921" s="19"/>
      <c r="V3921" s="19"/>
      <c r="W3921" s="19"/>
      <c r="X3921" s="19"/>
      <c r="Y3921" s="19"/>
      <c r="Z3921" s="19"/>
      <c r="AA3921" s="19"/>
      <c r="AB3921" s="19"/>
      <c r="AC3921" s="19"/>
      <c r="AD3921" s="19"/>
      <c r="AE3921" s="19"/>
      <c r="AF3921" s="19"/>
      <c r="AG3921" s="19"/>
      <c r="AH3921" s="19"/>
      <c r="AI3921" s="19"/>
      <c r="AJ3921" s="19"/>
      <c r="AK3921" s="31">
        <v>123100</v>
      </c>
      <c r="AL3921" s="31">
        <v>1216620</v>
      </c>
      <c r="AM3921" s="31">
        <v>1256360</v>
      </c>
      <c r="AN3921" s="31">
        <v>1038692</v>
      </c>
      <c r="AO3921" s="31">
        <v>1281826</v>
      </c>
      <c r="AP3921" s="31">
        <v>1072601</v>
      </c>
      <c r="AQ3921" s="31">
        <v>1134289</v>
      </c>
      <c r="AR3921" s="31">
        <v>1010600</v>
      </c>
      <c r="AS3921" s="31">
        <v>1117761</v>
      </c>
      <c r="AT3921" s="31">
        <v>1084957</v>
      </c>
      <c r="AU3921" s="31">
        <v>993486</v>
      </c>
      <c r="AV3921" s="31">
        <v>1214401</v>
      </c>
      <c r="AW3921" s="31">
        <v>1134102</v>
      </c>
      <c r="AX3921" s="31">
        <v>111091</v>
      </c>
      <c r="AY3921" s="31">
        <v>60641</v>
      </c>
      <c r="AZ3921" s="31">
        <v>171732</v>
      </c>
    </row>
    <row r="3922" spans="1:52" ht="15" customHeight="1">
      <c r="A3922" s="29" t="s">
        <v>4898</v>
      </c>
      <c r="B3922" s="34">
        <v>35366</v>
      </c>
      <c r="C3922" s="28">
        <v>600</v>
      </c>
      <c r="D3922" s="28">
        <v>44</v>
      </c>
      <c r="E3922" s="28">
        <v>40</v>
      </c>
      <c r="F3922" s="29" t="s">
        <v>242</v>
      </c>
      <c r="G3922" s="29" t="s">
        <v>3981</v>
      </c>
      <c r="H3922" s="28">
        <v>779</v>
      </c>
      <c r="I3922" s="29" t="s">
        <v>119</v>
      </c>
      <c r="J3922" s="33" t="s">
        <v>4897</v>
      </c>
      <c r="K3922" s="29" t="s">
        <v>178</v>
      </c>
      <c r="L3922" s="29" t="s">
        <v>4896</v>
      </c>
      <c r="M3922" s="29" t="s">
        <v>583</v>
      </c>
      <c r="N3922" s="28">
        <v>507262.4</v>
      </c>
      <c r="O3922" s="28">
        <v>6288286</v>
      </c>
      <c r="P3922" s="29" t="s">
        <v>4895</v>
      </c>
      <c r="Q3922" s="32" t="s">
        <v>174</v>
      </c>
      <c r="R3922" s="19"/>
      <c r="S3922" s="19"/>
      <c r="T3922" s="19"/>
      <c r="U3922" s="19"/>
      <c r="V3922" s="19"/>
      <c r="W3922" s="19"/>
      <c r="X3922" s="19"/>
      <c r="Y3922" s="19"/>
      <c r="Z3922" s="19"/>
      <c r="AA3922" s="19"/>
      <c r="AB3922" s="19"/>
      <c r="AC3922" s="19"/>
      <c r="AD3922" s="19"/>
      <c r="AE3922" s="19"/>
      <c r="AF3922" s="19"/>
      <c r="AG3922" s="19"/>
      <c r="AH3922" s="19"/>
      <c r="AI3922" s="19"/>
      <c r="AJ3922" s="19"/>
      <c r="AK3922" s="31">
        <v>219970</v>
      </c>
      <c r="AL3922" s="31">
        <v>1198640</v>
      </c>
      <c r="AM3922" s="31">
        <v>1279273</v>
      </c>
      <c r="AN3922" s="31">
        <v>1136467</v>
      </c>
      <c r="AO3922" s="31">
        <v>1257706</v>
      </c>
      <c r="AP3922" s="31">
        <v>1054449</v>
      </c>
      <c r="AQ3922" s="31">
        <v>1096568</v>
      </c>
      <c r="AR3922" s="31">
        <v>951758</v>
      </c>
      <c r="AS3922" s="31">
        <v>1107192</v>
      </c>
      <c r="AT3922" s="31">
        <v>1090428</v>
      </c>
      <c r="AU3922" s="31">
        <v>953266</v>
      </c>
      <c r="AV3922" s="31">
        <v>1221909</v>
      </c>
      <c r="AW3922" s="31">
        <v>1107752</v>
      </c>
      <c r="AX3922" s="31">
        <v>103574</v>
      </c>
      <c r="AY3922" s="31">
        <v>61323</v>
      </c>
      <c r="AZ3922" s="31">
        <v>164897</v>
      </c>
    </row>
    <row r="3923" spans="1:52" ht="15" customHeight="1">
      <c r="A3923" s="29" t="s">
        <v>4894</v>
      </c>
      <c r="B3923" s="34">
        <v>35368</v>
      </c>
      <c r="C3923" s="28">
        <v>600</v>
      </c>
      <c r="D3923" s="28">
        <v>44</v>
      </c>
      <c r="E3923" s="28">
        <v>40.5</v>
      </c>
      <c r="F3923" s="29" t="s">
        <v>242</v>
      </c>
      <c r="G3923" s="29" t="s">
        <v>3963</v>
      </c>
      <c r="H3923" s="28">
        <v>779</v>
      </c>
      <c r="I3923" s="29" t="s">
        <v>119</v>
      </c>
      <c r="J3923" s="33" t="s">
        <v>4893</v>
      </c>
      <c r="K3923" s="29" t="s">
        <v>178</v>
      </c>
      <c r="L3923" s="29" t="s">
        <v>4872</v>
      </c>
      <c r="M3923" s="29" t="s">
        <v>216</v>
      </c>
      <c r="N3923" s="28">
        <v>503840.7</v>
      </c>
      <c r="O3923" s="28">
        <v>6285403</v>
      </c>
      <c r="P3923" s="29" t="s">
        <v>4892</v>
      </c>
      <c r="Q3923" s="32" t="s">
        <v>174</v>
      </c>
      <c r="R3923" s="19"/>
      <c r="S3923" s="19"/>
      <c r="T3923" s="19"/>
      <c r="U3923" s="19"/>
      <c r="V3923" s="19"/>
      <c r="W3923" s="19"/>
      <c r="X3923" s="19"/>
      <c r="Y3923" s="19"/>
      <c r="Z3923" s="19"/>
      <c r="AA3923" s="19"/>
      <c r="AB3923" s="19"/>
      <c r="AC3923" s="19"/>
      <c r="AD3923" s="19"/>
      <c r="AE3923" s="19"/>
      <c r="AF3923" s="19"/>
      <c r="AG3923" s="19"/>
      <c r="AH3923" s="19"/>
      <c r="AI3923" s="19"/>
      <c r="AJ3923" s="19"/>
      <c r="AK3923" s="31">
        <v>166510</v>
      </c>
      <c r="AL3923" s="31">
        <v>1319720</v>
      </c>
      <c r="AM3923" s="31">
        <v>1358988</v>
      </c>
      <c r="AN3923" s="31">
        <v>1238591</v>
      </c>
      <c r="AO3923" s="31">
        <v>1374515</v>
      </c>
      <c r="AP3923" s="31">
        <v>1113863</v>
      </c>
      <c r="AQ3923" s="31">
        <v>1198353</v>
      </c>
      <c r="AR3923" s="31">
        <v>1128180</v>
      </c>
      <c r="AS3923" s="31">
        <v>1233675</v>
      </c>
      <c r="AT3923" s="31">
        <v>1254056</v>
      </c>
      <c r="AU3923" s="31">
        <v>1097667</v>
      </c>
      <c r="AV3923" s="31">
        <v>1339280</v>
      </c>
      <c r="AW3923" s="31">
        <v>1246394</v>
      </c>
      <c r="AX3923" s="31">
        <v>96478</v>
      </c>
      <c r="AY3923" s="31">
        <v>69580</v>
      </c>
      <c r="AZ3923" s="31">
        <v>166058</v>
      </c>
    </row>
    <row r="3924" spans="1:52" ht="15" customHeight="1">
      <c r="A3924" s="29" t="s">
        <v>4891</v>
      </c>
      <c r="B3924" s="34">
        <v>35450</v>
      </c>
      <c r="C3924" s="28">
        <v>600</v>
      </c>
      <c r="D3924" s="28">
        <v>43</v>
      </c>
      <c r="E3924" s="28">
        <v>47.5</v>
      </c>
      <c r="F3924" s="29" t="s">
        <v>1171</v>
      </c>
      <c r="G3924" s="29" t="s">
        <v>4869</v>
      </c>
      <c r="H3924" s="28">
        <v>779</v>
      </c>
      <c r="I3924" s="29" t="s">
        <v>119</v>
      </c>
      <c r="J3924" s="33" t="s">
        <v>4890</v>
      </c>
      <c r="K3924" s="29" t="s">
        <v>178</v>
      </c>
      <c r="L3924" s="29" t="s">
        <v>4889</v>
      </c>
      <c r="M3924" s="29" t="s">
        <v>1313</v>
      </c>
      <c r="N3924" s="28">
        <v>500718</v>
      </c>
      <c r="O3924" s="28">
        <v>6291468</v>
      </c>
      <c r="P3924" s="29" t="s">
        <v>4888</v>
      </c>
      <c r="Q3924" s="32" t="s">
        <v>174</v>
      </c>
      <c r="R3924" s="19"/>
      <c r="S3924" s="19"/>
      <c r="T3924" s="19"/>
      <c r="U3924" s="19"/>
      <c r="V3924" s="19"/>
      <c r="W3924" s="19"/>
      <c r="X3924" s="19"/>
      <c r="Y3924" s="19"/>
      <c r="Z3924" s="19"/>
      <c r="AA3924" s="19"/>
      <c r="AB3924" s="19"/>
      <c r="AC3924" s="19"/>
      <c r="AD3924" s="19"/>
      <c r="AE3924" s="19"/>
      <c r="AF3924" s="19"/>
      <c r="AG3924" s="19"/>
      <c r="AH3924" s="19"/>
      <c r="AI3924" s="19"/>
      <c r="AJ3924" s="19"/>
      <c r="AK3924" s="31">
        <v>0</v>
      </c>
      <c r="AL3924" s="31">
        <v>1441270</v>
      </c>
      <c r="AM3924" s="31">
        <v>1540170</v>
      </c>
      <c r="AN3924" s="31">
        <v>1452362</v>
      </c>
      <c r="AO3924" s="31">
        <v>1613205</v>
      </c>
      <c r="AP3924" s="31">
        <v>1281191</v>
      </c>
      <c r="AQ3924" s="31">
        <v>1336353</v>
      </c>
      <c r="AR3924" s="31">
        <v>1139637</v>
      </c>
      <c r="AS3924" s="31">
        <v>1419535</v>
      </c>
      <c r="AT3924" s="31">
        <v>1396719</v>
      </c>
      <c r="AU3924" s="31">
        <v>1235349</v>
      </c>
      <c r="AV3924" s="31">
        <v>1516233.5</v>
      </c>
      <c r="AW3924" s="31">
        <v>992787.5</v>
      </c>
      <c r="AX3924" s="31">
        <v>129095</v>
      </c>
      <c r="AY3924" s="31">
        <v>69958</v>
      </c>
      <c r="AZ3924" s="31">
        <v>199053</v>
      </c>
    </row>
    <row r="3925" spans="1:52" ht="15" customHeight="1">
      <c r="A3925" s="29" t="s">
        <v>4887</v>
      </c>
      <c r="B3925" s="34">
        <v>35422</v>
      </c>
      <c r="C3925" s="28">
        <v>600</v>
      </c>
      <c r="D3925" s="28">
        <v>43</v>
      </c>
      <c r="E3925" s="28">
        <v>47.5</v>
      </c>
      <c r="F3925" s="29" t="s">
        <v>1171</v>
      </c>
      <c r="G3925" s="29" t="s">
        <v>4869</v>
      </c>
      <c r="H3925" s="28">
        <v>779</v>
      </c>
      <c r="I3925" s="29" t="s">
        <v>119</v>
      </c>
      <c r="J3925" s="33" t="s">
        <v>4886</v>
      </c>
      <c r="K3925" s="29" t="s">
        <v>178</v>
      </c>
      <c r="L3925" s="29" t="s">
        <v>3271</v>
      </c>
      <c r="M3925" s="29" t="s">
        <v>2488</v>
      </c>
      <c r="N3925" s="28">
        <v>500388</v>
      </c>
      <c r="O3925" s="28">
        <v>6291632</v>
      </c>
      <c r="P3925" s="29" t="s">
        <v>4885</v>
      </c>
      <c r="Q3925" s="32" t="s">
        <v>174</v>
      </c>
      <c r="R3925" s="19"/>
      <c r="S3925" s="19"/>
      <c r="T3925" s="19"/>
      <c r="U3925" s="19"/>
      <c r="V3925" s="19"/>
      <c r="W3925" s="19"/>
      <c r="X3925" s="19"/>
      <c r="Y3925" s="19"/>
      <c r="Z3925" s="19"/>
      <c r="AA3925" s="19"/>
      <c r="AB3925" s="19"/>
      <c r="AC3925" s="19"/>
      <c r="AD3925" s="19"/>
      <c r="AE3925" s="19"/>
      <c r="AF3925" s="19"/>
      <c r="AG3925" s="19"/>
      <c r="AH3925" s="19"/>
      <c r="AI3925" s="19"/>
      <c r="AJ3925" s="19"/>
      <c r="AK3925" s="31">
        <v>0</v>
      </c>
      <c r="AL3925" s="31">
        <v>1417690</v>
      </c>
      <c r="AM3925" s="31">
        <v>1534330</v>
      </c>
      <c r="AN3925" s="31">
        <v>1387452</v>
      </c>
      <c r="AO3925" s="31">
        <v>1499628</v>
      </c>
      <c r="AP3925" s="31">
        <v>1253642</v>
      </c>
      <c r="AQ3925" s="31">
        <v>1402151</v>
      </c>
      <c r="AR3925" s="31">
        <v>1273478</v>
      </c>
      <c r="AS3925" s="31">
        <v>1304630</v>
      </c>
      <c r="AT3925" s="31">
        <v>1396388</v>
      </c>
      <c r="AU3925" s="31">
        <v>1194226</v>
      </c>
      <c r="AV3925" s="31">
        <v>1541604</v>
      </c>
      <c r="AW3925" s="31">
        <v>851365</v>
      </c>
      <c r="AX3925" s="31">
        <v>136691</v>
      </c>
      <c r="AY3925" s="31">
        <v>78895</v>
      </c>
      <c r="AZ3925" s="31">
        <v>215586</v>
      </c>
    </row>
    <row r="3926" spans="1:52" ht="15" customHeight="1">
      <c r="A3926" s="29" t="s">
        <v>4884</v>
      </c>
      <c r="B3926" s="34">
        <v>35451</v>
      </c>
      <c r="C3926" s="28">
        <v>600</v>
      </c>
      <c r="D3926" s="28">
        <v>43</v>
      </c>
      <c r="E3926" s="28">
        <v>47.5</v>
      </c>
      <c r="F3926" s="29" t="s">
        <v>1171</v>
      </c>
      <c r="G3926" s="29" t="s">
        <v>4869</v>
      </c>
      <c r="H3926" s="28">
        <v>779</v>
      </c>
      <c r="I3926" s="29" t="s">
        <v>119</v>
      </c>
      <c r="J3926" s="33" t="s">
        <v>4883</v>
      </c>
      <c r="K3926" s="29" t="s">
        <v>178</v>
      </c>
      <c r="L3926" s="29" t="s">
        <v>4882</v>
      </c>
      <c r="M3926" s="29" t="s">
        <v>2255</v>
      </c>
      <c r="N3926" s="28">
        <v>500709</v>
      </c>
      <c r="O3926" s="28">
        <v>6291648</v>
      </c>
      <c r="P3926" s="29" t="s">
        <v>4881</v>
      </c>
      <c r="Q3926" s="32" t="s">
        <v>174</v>
      </c>
      <c r="R3926" s="19"/>
      <c r="S3926" s="19"/>
      <c r="T3926" s="19"/>
      <c r="U3926" s="19"/>
      <c r="V3926" s="19"/>
      <c r="W3926" s="19"/>
      <c r="X3926" s="19"/>
      <c r="Y3926" s="19"/>
      <c r="Z3926" s="19"/>
      <c r="AA3926" s="19"/>
      <c r="AB3926" s="19"/>
      <c r="AC3926" s="19"/>
      <c r="AD3926" s="19"/>
      <c r="AE3926" s="19"/>
      <c r="AF3926" s="19"/>
      <c r="AG3926" s="19"/>
      <c r="AH3926" s="19"/>
      <c r="AI3926" s="19"/>
      <c r="AJ3926" s="19"/>
      <c r="AK3926" s="31">
        <v>0</v>
      </c>
      <c r="AL3926" s="31">
        <v>1452530</v>
      </c>
      <c r="AM3926" s="31">
        <v>1547150</v>
      </c>
      <c r="AN3926" s="31">
        <v>1439016</v>
      </c>
      <c r="AO3926" s="31">
        <v>1533689</v>
      </c>
      <c r="AP3926" s="31">
        <v>1370830</v>
      </c>
      <c r="AQ3926" s="31">
        <v>1435399</v>
      </c>
      <c r="AR3926" s="31">
        <v>1254928</v>
      </c>
      <c r="AS3926" s="31">
        <v>1344554</v>
      </c>
      <c r="AT3926" s="31">
        <v>1400849</v>
      </c>
      <c r="AU3926" s="31">
        <v>1214302</v>
      </c>
      <c r="AV3926" s="31">
        <v>1553453</v>
      </c>
      <c r="AW3926" s="31">
        <v>1396684</v>
      </c>
      <c r="AX3926" s="31">
        <v>121814</v>
      </c>
      <c r="AY3926" s="31">
        <v>79681</v>
      </c>
      <c r="AZ3926" s="31">
        <v>201495</v>
      </c>
    </row>
    <row r="3927" spans="1:52" ht="15" customHeight="1">
      <c r="A3927" s="29" t="s">
        <v>4880</v>
      </c>
      <c r="B3927" s="34">
        <v>35404</v>
      </c>
      <c r="C3927" s="28">
        <v>600</v>
      </c>
      <c r="D3927" s="28">
        <v>44</v>
      </c>
      <c r="E3927" s="28">
        <v>45</v>
      </c>
      <c r="F3927" s="29" t="s">
        <v>242</v>
      </c>
      <c r="G3927" s="29" t="s">
        <v>4753</v>
      </c>
      <c r="H3927" s="28">
        <v>779</v>
      </c>
      <c r="I3927" s="29" t="s">
        <v>119</v>
      </c>
      <c r="J3927" s="33" t="s">
        <v>4879</v>
      </c>
      <c r="K3927" s="29" t="s">
        <v>178</v>
      </c>
      <c r="L3927" s="29" t="s">
        <v>4734</v>
      </c>
      <c r="M3927" s="29" t="s">
        <v>1313</v>
      </c>
      <c r="N3927" s="28">
        <v>502346.4</v>
      </c>
      <c r="O3927" s="28">
        <v>6286475</v>
      </c>
      <c r="P3927" s="29" t="s">
        <v>4878</v>
      </c>
      <c r="Q3927" s="32" t="s">
        <v>174</v>
      </c>
      <c r="R3927" s="19"/>
      <c r="S3927" s="19"/>
      <c r="T3927" s="19"/>
      <c r="U3927" s="19"/>
      <c r="V3927" s="19"/>
      <c r="W3927" s="19"/>
      <c r="X3927" s="19"/>
      <c r="Y3927" s="19"/>
      <c r="Z3927" s="19"/>
      <c r="AA3927" s="19"/>
      <c r="AB3927" s="19"/>
      <c r="AC3927" s="19"/>
      <c r="AD3927" s="19"/>
      <c r="AE3927" s="19"/>
      <c r="AF3927" s="19"/>
      <c r="AG3927" s="19"/>
      <c r="AH3927" s="19"/>
      <c r="AI3927" s="19"/>
      <c r="AJ3927" s="19"/>
      <c r="AK3927" s="31">
        <v>70890</v>
      </c>
      <c r="AL3927" s="31">
        <v>1543490</v>
      </c>
      <c r="AM3927" s="31">
        <v>1586850</v>
      </c>
      <c r="AN3927" s="31">
        <v>1461549</v>
      </c>
      <c r="AO3927" s="31">
        <v>1607789</v>
      </c>
      <c r="AP3927" s="31">
        <v>1361232</v>
      </c>
      <c r="AQ3927" s="31">
        <v>1419927</v>
      </c>
      <c r="AR3927" s="31">
        <v>1295876</v>
      </c>
      <c r="AS3927" s="31">
        <v>1454680</v>
      </c>
      <c r="AT3927" s="31">
        <v>1393367</v>
      </c>
      <c r="AU3927" s="31">
        <v>1263224</v>
      </c>
      <c r="AV3927" s="31">
        <v>1563147</v>
      </c>
      <c r="AW3927" s="31">
        <v>1398257</v>
      </c>
      <c r="AX3927" s="31">
        <v>136735</v>
      </c>
      <c r="AY3927" s="31">
        <v>73769</v>
      </c>
      <c r="AZ3927" s="31">
        <v>210504</v>
      </c>
    </row>
    <row r="3928" spans="1:52" ht="15" customHeight="1">
      <c r="A3928" s="29" t="s">
        <v>4877</v>
      </c>
      <c r="B3928" s="34">
        <v>35389</v>
      </c>
      <c r="C3928" s="28">
        <v>600</v>
      </c>
      <c r="D3928" s="28">
        <v>44</v>
      </c>
      <c r="E3928" s="28">
        <v>42</v>
      </c>
      <c r="F3928" s="29" t="s">
        <v>242</v>
      </c>
      <c r="G3928" s="29" t="s">
        <v>3981</v>
      </c>
      <c r="H3928" s="28">
        <v>779</v>
      </c>
      <c r="I3928" s="29" t="s">
        <v>119</v>
      </c>
      <c r="J3928" s="33" t="s">
        <v>4876</v>
      </c>
      <c r="K3928" s="29" t="s">
        <v>178</v>
      </c>
      <c r="L3928" s="29" t="s">
        <v>4857</v>
      </c>
      <c r="M3928" s="29" t="s">
        <v>2275</v>
      </c>
      <c r="N3928" s="28">
        <v>494760</v>
      </c>
      <c r="O3928" s="28">
        <v>6278201</v>
      </c>
      <c r="P3928" s="29" t="s">
        <v>4875</v>
      </c>
      <c r="Q3928" s="32" t="s">
        <v>174</v>
      </c>
      <c r="R3928" s="19"/>
      <c r="S3928" s="19"/>
      <c r="T3928" s="19"/>
      <c r="U3928" s="19"/>
      <c r="V3928" s="19"/>
      <c r="W3928" s="19"/>
      <c r="X3928" s="19"/>
      <c r="Y3928" s="19"/>
      <c r="Z3928" s="19"/>
      <c r="AA3928" s="19"/>
      <c r="AB3928" s="19"/>
      <c r="AC3928" s="19"/>
      <c r="AD3928" s="19"/>
      <c r="AE3928" s="19"/>
      <c r="AF3928" s="19"/>
      <c r="AG3928" s="19"/>
      <c r="AH3928" s="19"/>
      <c r="AI3928" s="19"/>
      <c r="AJ3928" s="19"/>
      <c r="AK3928" s="31">
        <v>96120</v>
      </c>
      <c r="AL3928" s="31">
        <v>1458280</v>
      </c>
      <c r="AM3928" s="31">
        <v>1570955</v>
      </c>
      <c r="AN3928" s="31">
        <v>1408484</v>
      </c>
      <c r="AO3928" s="31">
        <v>1571341</v>
      </c>
      <c r="AP3928" s="31">
        <v>1298684</v>
      </c>
      <c r="AQ3928" s="31">
        <v>1391135</v>
      </c>
      <c r="AR3928" s="31">
        <v>1290772.84375</v>
      </c>
      <c r="AS3928" s="31">
        <v>1394493</v>
      </c>
      <c r="AT3928" s="31">
        <v>1428341</v>
      </c>
      <c r="AU3928" s="31">
        <v>1258656</v>
      </c>
      <c r="AV3928" s="31">
        <v>1530629</v>
      </c>
      <c r="AW3928" s="31">
        <v>1336741</v>
      </c>
      <c r="AX3928" s="31">
        <v>128424</v>
      </c>
      <c r="AY3928" s="31">
        <v>78916</v>
      </c>
      <c r="AZ3928" s="31">
        <v>207340</v>
      </c>
    </row>
    <row r="3929" spans="1:52" ht="15" customHeight="1">
      <c r="A3929" s="29" t="s">
        <v>4874</v>
      </c>
      <c r="B3929" s="34">
        <v>35415</v>
      </c>
      <c r="C3929" s="28">
        <v>600</v>
      </c>
      <c r="D3929" s="28">
        <v>43</v>
      </c>
      <c r="E3929" s="28">
        <v>47.5</v>
      </c>
      <c r="F3929" s="29" t="s">
        <v>1171</v>
      </c>
      <c r="G3929" s="29" t="s">
        <v>4869</v>
      </c>
      <c r="H3929" s="28">
        <v>779</v>
      </c>
      <c r="I3929" s="29" t="s">
        <v>119</v>
      </c>
      <c r="J3929" s="33" t="s">
        <v>4873</v>
      </c>
      <c r="K3929" s="29" t="s">
        <v>178</v>
      </c>
      <c r="L3929" s="29" t="s">
        <v>4872</v>
      </c>
      <c r="M3929" s="29" t="s">
        <v>2346</v>
      </c>
      <c r="N3929" s="28">
        <v>502952.7</v>
      </c>
      <c r="O3929" s="28">
        <v>6284610</v>
      </c>
      <c r="P3929" s="29" t="s">
        <v>4871</v>
      </c>
      <c r="Q3929" s="32" t="s">
        <v>174</v>
      </c>
      <c r="R3929" s="19"/>
      <c r="S3929" s="19"/>
      <c r="T3929" s="19"/>
      <c r="U3929" s="19"/>
      <c r="V3929" s="19"/>
      <c r="W3929" s="19"/>
      <c r="X3929" s="19"/>
      <c r="Y3929" s="19"/>
      <c r="Z3929" s="19"/>
      <c r="AA3929" s="19"/>
      <c r="AB3929" s="19"/>
      <c r="AC3929" s="19"/>
      <c r="AD3929" s="19"/>
      <c r="AE3929" s="19"/>
      <c r="AF3929" s="19"/>
      <c r="AG3929" s="19"/>
      <c r="AH3929" s="19"/>
      <c r="AI3929" s="19"/>
      <c r="AJ3929" s="19"/>
      <c r="AK3929" s="31">
        <v>49320</v>
      </c>
      <c r="AL3929" s="31">
        <v>1629080</v>
      </c>
      <c r="AM3929" s="31">
        <v>1685073</v>
      </c>
      <c r="AN3929" s="31">
        <v>1545425</v>
      </c>
      <c r="AO3929" s="31">
        <v>1590798</v>
      </c>
      <c r="AP3929" s="31">
        <v>1355620</v>
      </c>
      <c r="AQ3929" s="31">
        <v>1495151</v>
      </c>
      <c r="AR3929" s="31">
        <v>1341399</v>
      </c>
      <c r="AS3929" s="31">
        <v>1531133</v>
      </c>
      <c r="AT3929" s="31">
        <v>1516014</v>
      </c>
      <c r="AU3929" s="31">
        <v>1343775</v>
      </c>
      <c r="AV3929" s="31">
        <v>1692624</v>
      </c>
      <c r="AW3929" s="31">
        <v>1526339</v>
      </c>
      <c r="AX3929" s="31">
        <v>129943</v>
      </c>
      <c r="AY3929" s="31">
        <v>86933</v>
      </c>
      <c r="AZ3929" s="31">
        <v>216876</v>
      </c>
    </row>
    <row r="3930" spans="1:52" ht="15" customHeight="1">
      <c r="A3930" s="29" t="s">
        <v>4870</v>
      </c>
      <c r="B3930" s="34">
        <v>35417</v>
      </c>
      <c r="C3930" s="28">
        <v>600</v>
      </c>
      <c r="D3930" s="28">
        <v>44</v>
      </c>
      <c r="E3930" s="28">
        <v>45</v>
      </c>
      <c r="F3930" s="29" t="s">
        <v>242</v>
      </c>
      <c r="G3930" s="29" t="s">
        <v>3981</v>
      </c>
      <c r="H3930" s="28">
        <v>779</v>
      </c>
      <c r="I3930" s="29" t="s">
        <v>119</v>
      </c>
      <c r="J3930" s="33" t="s">
        <v>4868</v>
      </c>
      <c r="K3930" s="29" t="s">
        <v>178</v>
      </c>
      <c r="L3930" s="29" t="s">
        <v>4734</v>
      </c>
      <c r="M3930" s="29" t="s">
        <v>1247</v>
      </c>
      <c r="N3930" s="28">
        <v>502306</v>
      </c>
      <c r="O3930" s="28">
        <v>6285483</v>
      </c>
      <c r="P3930" s="29" t="s">
        <v>4867</v>
      </c>
      <c r="Q3930" s="32" t="s">
        <v>174</v>
      </c>
      <c r="R3930" s="19"/>
      <c r="S3930" s="19"/>
      <c r="T3930" s="19"/>
      <c r="U3930" s="19"/>
      <c r="V3930" s="19"/>
      <c r="W3930" s="19"/>
      <c r="X3930" s="19"/>
      <c r="Y3930" s="19"/>
      <c r="Z3930" s="19"/>
      <c r="AA3930" s="19"/>
      <c r="AB3930" s="19"/>
      <c r="AC3930" s="19"/>
      <c r="AD3930" s="19"/>
      <c r="AE3930" s="19"/>
      <c r="AF3930" s="19"/>
      <c r="AG3930" s="19"/>
      <c r="AH3930" s="19"/>
      <c r="AI3930" s="19"/>
      <c r="AJ3930" s="19"/>
      <c r="AK3930" s="31">
        <v>17090</v>
      </c>
      <c r="AL3930" s="31">
        <v>1438910</v>
      </c>
      <c r="AM3930" s="31">
        <v>1509370</v>
      </c>
      <c r="AN3930" s="31">
        <v>1348356</v>
      </c>
      <c r="AO3930" s="31">
        <v>1496594</v>
      </c>
      <c r="AP3930" s="31">
        <v>1256983</v>
      </c>
      <c r="AQ3930" s="31">
        <v>1339381</v>
      </c>
      <c r="AR3930" s="31">
        <v>1228270</v>
      </c>
      <c r="AS3930" s="31">
        <v>1365231</v>
      </c>
      <c r="AT3930" s="31">
        <v>1336919</v>
      </c>
      <c r="AU3930" s="31">
        <v>1200020</v>
      </c>
      <c r="AV3930" s="31">
        <v>1485474</v>
      </c>
      <c r="AW3930" s="31">
        <v>1218213</v>
      </c>
      <c r="AX3930" s="31">
        <v>130142</v>
      </c>
      <c r="AY3930" s="31">
        <v>75257</v>
      </c>
      <c r="AZ3930" s="31">
        <v>205399</v>
      </c>
    </row>
    <row r="3931" spans="1:52" ht="15" customHeight="1">
      <c r="A3931" s="29" t="s">
        <v>4866</v>
      </c>
      <c r="B3931" s="34">
        <v>35415</v>
      </c>
      <c r="C3931" s="28">
        <v>600</v>
      </c>
      <c r="D3931" s="28">
        <v>44</v>
      </c>
      <c r="E3931" s="28">
        <v>42</v>
      </c>
      <c r="F3931" s="29" t="s">
        <v>242</v>
      </c>
      <c r="G3931" s="29" t="s">
        <v>3981</v>
      </c>
      <c r="H3931" s="28">
        <v>779</v>
      </c>
      <c r="I3931" s="29" t="s">
        <v>119</v>
      </c>
      <c r="J3931" s="33" t="s">
        <v>4865</v>
      </c>
      <c r="K3931" s="29" t="s">
        <v>178</v>
      </c>
      <c r="L3931" s="29" t="s">
        <v>4864</v>
      </c>
      <c r="M3931" s="29" t="s">
        <v>4763</v>
      </c>
      <c r="N3931" s="28">
        <v>502602</v>
      </c>
      <c r="O3931" s="28">
        <v>6285412</v>
      </c>
      <c r="P3931" s="29" t="s">
        <v>4863</v>
      </c>
      <c r="Q3931" s="32" t="s">
        <v>174</v>
      </c>
      <c r="R3931" s="19"/>
      <c r="S3931" s="19"/>
      <c r="T3931" s="19"/>
      <c r="U3931" s="19"/>
      <c r="V3931" s="19"/>
      <c r="W3931" s="19"/>
      <c r="X3931" s="19"/>
      <c r="Y3931" s="19"/>
      <c r="Z3931" s="19"/>
      <c r="AA3931" s="19"/>
      <c r="AB3931" s="19"/>
      <c r="AC3931" s="19"/>
      <c r="AD3931" s="19"/>
      <c r="AE3931" s="19"/>
      <c r="AF3931" s="19"/>
      <c r="AG3931" s="19"/>
      <c r="AH3931" s="19"/>
      <c r="AI3931" s="19"/>
      <c r="AJ3931" s="19"/>
      <c r="AK3931" s="31">
        <v>45080</v>
      </c>
      <c r="AL3931" s="31">
        <v>1448160</v>
      </c>
      <c r="AM3931" s="31">
        <v>1492564</v>
      </c>
      <c r="AN3931" s="31">
        <v>1332113</v>
      </c>
      <c r="AO3931" s="31">
        <v>1496477</v>
      </c>
      <c r="AP3931" s="31">
        <v>1245178</v>
      </c>
      <c r="AQ3931" s="31">
        <v>1340659</v>
      </c>
      <c r="AR3931" s="31">
        <v>1214947</v>
      </c>
      <c r="AS3931" s="31">
        <v>1336720</v>
      </c>
      <c r="AT3931" s="31">
        <v>1338380</v>
      </c>
      <c r="AU3931" s="31">
        <v>1199892</v>
      </c>
      <c r="AV3931" s="31">
        <v>999745</v>
      </c>
      <c r="AW3931" s="31">
        <v>915838</v>
      </c>
      <c r="AX3931" s="31">
        <v>108598</v>
      </c>
      <c r="AY3931" s="31">
        <v>67233</v>
      </c>
      <c r="AZ3931" s="31">
        <v>175831</v>
      </c>
    </row>
    <row r="3932" spans="1:52" ht="15" customHeight="1">
      <c r="A3932" s="29" t="s">
        <v>4862</v>
      </c>
      <c r="B3932" s="34">
        <v>35389</v>
      </c>
      <c r="C3932" s="28">
        <v>600</v>
      </c>
      <c r="D3932" s="28">
        <v>44</v>
      </c>
      <c r="E3932" s="28">
        <v>42</v>
      </c>
      <c r="F3932" s="29" t="s">
        <v>242</v>
      </c>
      <c r="G3932" s="29" t="s">
        <v>3981</v>
      </c>
      <c r="H3932" s="28">
        <v>779</v>
      </c>
      <c r="I3932" s="29" t="s">
        <v>119</v>
      </c>
      <c r="J3932" s="33" t="s">
        <v>4861</v>
      </c>
      <c r="K3932" s="29" t="s">
        <v>178</v>
      </c>
      <c r="L3932" s="29" t="s">
        <v>4857</v>
      </c>
      <c r="M3932" s="29" t="s">
        <v>2275</v>
      </c>
      <c r="N3932" s="28">
        <v>494749</v>
      </c>
      <c r="O3932" s="28">
        <v>6278380</v>
      </c>
      <c r="P3932" s="29" t="s">
        <v>4860</v>
      </c>
      <c r="Q3932" s="32" t="s">
        <v>174</v>
      </c>
      <c r="R3932" s="19"/>
      <c r="S3932" s="19"/>
      <c r="T3932" s="19"/>
      <c r="U3932" s="19"/>
      <c r="V3932" s="19"/>
      <c r="W3932" s="19"/>
      <c r="X3932" s="19"/>
      <c r="Y3932" s="19"/>
      <c r="Z3932" s="19"/>
      <c r="AA3932" s="19"/>
      <c r="AB3932" s="19"/>
      <c r="AC3932" s="19"/>
      <c r="AD3932" s="19"/>
      <c r="AE3932" s="19"/>
      <c r="AF3932" s="19"/>
      <c r="AG3932" s="19"/>
      <c r="AH3932" s="19"/>
      <c r="AI3932" s="19"/>
      <c r="AJ3932" s="19"/>
      <c r="AK3932" s="31">
        <v>103020</v>
      </c>
      <c r="AL3932" s="31">
        <v>1510280</v>
      </c>
      <c r="AM3932" s="31">
        <v>1563299</v>
      </c>
      <c r="AN3932" s="31">
        <v>1374999</v>
      </c>
      <c r="AO3932" s="31">
        <v>1527656</v>
      </c>
      <c r="AP3932" s="31">
        <v>1302607</v>
      </c>
      <c r="AQ3932" s="31">
        <v>1410192</v>
      </c>
      <c r="AR3932" s="31">
        <v>1293713</v>
      </c>
      <c r="AS3932" s="31">
        <v>1443615</v>
      </c>
      <c r="AT3932" s="31">
        <v>1421774</v>
      </c>
      <c r="AU3932" s="31">
        <v>1244158</v>
      </c>
      <c r="AV3932" s="31">
        <v>1579505</v>
      </c>
      <c r="AW3932" s="31">
        <v>1415675</v>
      </c>
      <c r="AX3932" s="31">
        <v>123763</v>
      </c>
      <c r="AY3932" s="31">
        <v>79938</v>
      </c>
      <c r="AZ3932" s="31">
        <v>203701</v>
      </c>
    </row>
    <row r="3933" spans="1:52" ht="15" customHeight="1">
      <c r="A3933" s="29" t="s">
        <v>4859</v>
      </c>
      <c r="B3933" s="34">
        <v>35389</v>
      </c>
      <c r="C3933" s="28">
        <v>600</v>
      </c>
      <c r="D3933" s="28">
        <v>44</v>
      </c>
      <c r="E3933" s="28">
        <v>42</v>
      </c>
      <c r="F3933" s="29" t="s">
        <v>242</v>
      </c>
      <c r="G3933" s="29" t="s">
        <v>3981</v>
      </c>
      <c r="H3933" s="28">
        <v>779</v>
      </c>
      <c r="I3933" s="29" t="s">
        <v>119</v>
      </c>
      <c r="J3933" s="33" t="s">
        <v>4858</v>
      </c>
      <c r="K3933" s="29" t="s">
        <v>178</v>
      </c>
      <c r="L3933" s="29" t="s">
        <v>4857</v>
      </c>
      <c r="M3933" s="29" t="s">
        <v>2275</v>
      </c>
      <c r="N3933" s="28">
        <v>494734.2</v>
      </c>
      <c r="O3933" s="28">
        <v>6278558</v>
      </c>
      <c r="P3933" s="29" t="s">
        <v>4856</v>
      </c>
      <c r="Q3933" s="32" t="s">
        <v>174</v>
      </c>
      <c r="R3933" s="19"/>
      <c r="S3933" s="19"/>
      <c r="T3933" s="19"/>
      <c r="U3933" s="19"/>
      <c r="V3933" s="19"/>
      <c r="W3933" s="19"/>
      <c r="X3933" s="19"/>
      <c r="Y3933" s="19"/>
      <c r="Z3933" s="19"/>
      <c r="AA3933" s="19"/>
      <c r="AB3933" s="19"/>
      <c r="AC3933" s="19"/>
      <c r="AD3933" s="19"/>
      <c r="AE3933" s="19"/>
      <c r="AF3933" s="19"/>
      <c r="AG3933" s="19"/>
      <c r="AH3933" s="19"/>
      <c r="AI3933" s="19"/>
      <c r="AJ3933" s="19"/>
      <c r="AK3933" s="31">
        <v>101630</v>
      </c>
      <c r="AL3933" s="31">
        <v>1524770</v>
      </c>
      <c r="AM3933" s="31">
        <v>1569545</v>
      </c>
      <c r="AN3933" s="31">
        <v>1386995</v>
      </c>
      <c r="AO3933" s="31">
        <v>1531047</v>
      </c>
      <c r="AP3933" s="31">
        <v>1305308</v>
      </c>
      <c r="AQ3933" s="31">
        <v>1414685</v>
      </c>
      <c r="AR3933" s="31">
        <v>1300964</v>
      </c>
      <c r="AS3933" s="31">
        <v>1455047</v>
      </c>
      <c r="AT3933" s="31">
        <v>1433677</v>
      </c>
      <c r="AU3933" s="31">
        <v>1219057</v>
      </c>
      <c r="AV3933" s="31">
        <v>1592869</v>
      </c>
      <c r="AW3933" s="31">
        <v>1429198</v>
      </c>
      <c r="AX3933" s="31">
        <v>132391</v>
      </c>
      <c r="AY3933" s="31">
        <v>79447</v>
      </c>
      <c r="AZ3933" s="31">
        <v>211838</v>
      </c>
    </row>
    <row r="3934" spans="1:52" ht="15" customHeight="1">
      <c r="A3934" s="29" t="s">
        <v>4855</v>
      </c>
      <c r="B3934" s="34">
        <v>35417</v>
      </c>
      <c r="C3934" s="28">
        <v>600</v>
      </c>
      <c r="D3934" s="28">
        <v>44</v>
      </c>
      <c r="E3934" s="28">
        <v>42</v>
      </c>
      <c r="F3934" s="29" t="s">
        <v>242</v>
      </c>
      <c r="G3934" s="29" t="s">
        <v>3981</v>
      </c>
      <c r="H3934" s="28">
        <v>779</v>
      </c>
      <c r="I3934" s="29" t="s">
        <v>119</v>
      </c>
      <c r="J3934" s="33" t="s">
        <v>4854</v>
      </c>
      <c r="K3934" s="29" t="s">
        <v>178</v>
      </c>
      <c r="L3934" s="29" t="s">
        <v>4734</v>
      </c>
      <c r="M3934" s="29" t="s">
        <v>4853</v>
      </c>
      <c r="N3934" s="28">
        <v>502364</v>
      </c>
      <c r="O3934" s="28">
        <v>6285265</v>
      </c>
      <c r="P3934" s="29" t="s">
        <v>4852</v>
      </c>
      <c r="Q3934" s="32" t="s">
        <v>174</v>
      </c>
      <c r="R3934" s="19"/>
      <c r="S3934" s="19"/>
      <c r="T3934" s="19"/>
      <c r="U3934" s="19"/>
      <c r="V3934" s="19"/>
      <c r="W3934" s="19"/>
      <c r="X3934" s="19"/>
      <c r="Y3934" s="19"/>
      <c r="Z3934" s="19"/>
      <c r="AA3934" s="19"/>
      <c r="AB3934" s="19"/>
      <c r="AC3934" s="19"/>
      <c r="AD3934" s="19"/>
      <c r="AE3934" s="19"/>
      <c r="AF3934" s="19"/>
      <c r="AG3934" s="19"/>
      <c r="AH3934" s="19"/>
      <c r="AI3934" s="19"/>
      <c r="AJ3934" s="19"/>
      <c r="AK3934" s="31">
        <v>21330</v>
      </c>
      <c r="AL3934" s="31">
        <v>1436120</v>
      </c>
      <c r="AM3934" s="31">
        <v>1490713</v>
      </c>
      <c r="AN3934" s="31">
        <v>1277794</v>
      </c>
      <c r="AO3934" s="31">
        <v>1506072</v>
      </c>
      <c r="AP3934" s="31">
        <v>1237133</v>
      </c>
      <c r="AQ3934" s="31">
        <v>1301643</v>
      </c>
      <c r="AR3934" s="31">
        <v>1209479</v>
      </c>
      <c r="AS3934" s="31">
        <v>1360044</v>
      </c>
      <c r="AT3934" s="31">
        <v>1338709</v>
      </c>
      <c r="AU3934" s="31">
        <v>1203665</v>
      </c>
      <c r="AV3934" s="31">
        <v>1497339</v>
      </c>
      <c r="AW3934" s="31">
        <v>1337568</v>
      </c>
      <c r="AX3934" s="31">
        <v>132504</v>
      </c>
      <c r="AY3934" s="31">
        <v>70830</v>
      </c>
      <c r="AZ3934" s="31">
        <v>203334</v>
      </c>
    </row>
    <row r="3935" spans="1:52" ht="15" customHeight="1">
      <c r="A3935" s="29" t="s">
        <v>4851</v>
      </c>
      <c r="B3935" s="34">
        <v>35501</v>
      </c>
      <c r="C3935" s="28">
        <v>600</v>
      </c>
      <c r="D3935" s="28">
        <v>44</v>
      </c>
      <c r="E3935" s="28">
        <v>42</v>
      </c>
      <c r="F3935" s="29" t="s">
        <v>172</v>
      </c>
      <c r="G3935" s="29" t="s">
        <v>3541</v>
      </c>
      <c r="H3935" s="28">
        <v>779</v>
      </c>
      <c r="I3935" s="29" t="s">
        <v>119</v>
      </c>
      <c r="J3935" s="33" t="s">
        <v>4850</v>
      </c>
      <c r="K3935" s="29" t="s">
        <v>178</v>
      </c>
      <c r="L3935" s="29" t="s">
        <v>4734</v>
      </c>
      <c r="M3935" s="29" t="s">
        <v>1836</v>
      </c>
      <c r="N3935" s="28">
        <v>502656</v>
      </c>
      <c r="O3935" s="28">
        <v>6285195</v>
      </c>
      <c r="P3935" s="29" t="s">
        <v>4849</v>
      </c>
      <c r="Q3935" s="32" t="s">
        <v>174</v>
      </c>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31">
        <v>916410</v>
      </c>
      <c r="AM3935" s="31">
        <v>1465354</v>
      </c>
      <c r="AN3935" s="31">
        <v>1312366</v>
      </c>
      <c r="AO3935" s="31">
        <v>1476853</v>
      </c>
      <c r="AP3935" s="31">
        <v>1145427</v>
      </c>
      <c r="AQ3935" s="31">
        <v>1289784</v>
      </c>
      <c r="AR3935" s="31">
        <v>1197850</v>
      </c>
      <c r="AS3935" s="31">
        <v>1279270</v>
      </c>
      <c r="AT3935" s="31">
        <v>1294013</v>
      </c>
      <c r="AU3935" s="31">
        <v>1179427</v>
      </c>
      <c r="AV3935" s="31">
        <v>1464710</v>
      </c>
      <c r="AW3935" s="31">
        <v>1330108</v>
      </c>
      <c r="AX3935" s="31">
        <v>129512</v>
      </c>
      <c r="AY3935" s="31">
        <v>73661</v>
      </c>
      <c r="AZ3935" s="31">
        <v>203173</v>
      </c>
    </row>
    <row r="3936" spans="1:52" ht="15" customHeight="1">
      <c r="A3936" s="29" t="s">
        <v>4848</v>
      </c>
      <c r="B3936" s="34">
        <v>35741</v>
      </c>
      <c r="C3936" s="28">
        <v>750</v>
      </c>
      <c r="D3936" s="28">
        <v>44</v>
      </c>
      <c r="E3936" s="28">
        <v>46</v>
      </c>
      <c r="F3936" s="29" t="s">
        <v>172</v>
      </c>
      <c r="G3936" s="29" t="s">
        <v>4843</v>
      </c>
      <c r="H3936" s="28">
        <v>779</v>
      </c>
      <c r="I3936" s="29" t="s">
        <v>119</v>
      </c>
      <c r="J3936" s="33" t="s">
        <v>4847</v>
      </c>
      <c r="K3936" s="29" t="s">
        <v>178</v>
      </c>
      <c r="L3936" s="29" t="s">
        <v>4846</v>
      </c>
      <c r="M3936" s="29" t="s">
        <v>1088</v>
      </c>
      <c r="N3936" s="28">
        <v>495235</v>
      </c>
      <c r="O3936" s="28">
        <v>6270210</v>
      </c>
      <c r="P3936" s="29" t="s">
        <v>4845</v>
      </c>
      <c r="Q3936" s="32" t="s">
        <v>174</v>
      </c>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31">
        <v>201160</v>
      </c>
      <c r="AM3936" s="31">
        <v>1684984</v>
      </c>
      <c r="AN3936" s="31">
        <v>1505014</v>
      </c>
      <c r="AO3936" s="31">
        <v>1679520</v>
      </c>
      <c r="AP3936" s="31">
        <v>1406807</v>
      </c>
      <c r="AQ3936" s="31">
        <v>1520823</v>
      </c>
      <c r="AR3936" s="31">
        <v>1323740</v>
      </c>
      <c r="AS3936" s="31">
        <v>1399593</v>
      </c>
      <c r="AT3936" s="31">
        <v>1401059</v>
      </c>
      <c r="AU3936" s="31">
        <v>1340996</v>
      </c>
      <c r="AV3936" s="31">
        <v>1716906</v>
      </c>
      <c r="AW3936" s="31">
        <v>1381909</v>
      </c>
      <c r="AX3936" s="31">
        <v>133005</v>
      </c>
      <c r="AY3936" s="31">
        <v>85590</v>
      </c>
      <c r="AZ3936" s="31">
        <v>218595</v>
      </c>
    </row>
    <row r="3937" spans="1:52" ht="15" customHeight="1">
      <c r="A3937" s="29" t="s">
        <v>4844</v>
      </c>
      <c r="B3937" s="34">
        <v>35741</v>
      </c>
      <c r="C3937" s="28">
        <v>750</v>
      </c>
      <c r="D3937" s="28">
        <v>44</v>
      </c>
      <c r="E3937" s="28">
        <v>46</v>
      </c>
      <c r="F3937" s="29" t="s">
        <v>172</v>
      </c>
      <c r="G3937" s="29" t="s">
        <v>4012</v>
      </c>
      <c r="H3937" s="28">
        <v>779</v>
      </c>
      <c r="I3937" s="29" t="s">
        <v>119</v>
      </c>
      <c r="J3937" s="33" t="s">
        <v>4842</v>
      </c>
      <c r="K3937" s="29" t="s">
        <v>178</v>
      </c>
      <c r="L3937" s="29" t="s">
        <v>4841</v>
      </c>
      <c r="M3937" s="29" t="s">
        <v>1088</v>
      </c>
      <c r="N3937" s="28">
        <v>495240</v>
      </c>
      <c r="O3937" s="28">
        <v>6270360</v>
      </c>
      <c r="P3937" s="29" t="s">
        <v>4840</v>
      </c>
      <c r="Q3937" s="32" t="s">
        <v>174</v>
      </c>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31">
        <v>196230</v>
      </c>
      <c r="AM3937" s="31">
        <v>1637920</v>
      </c>
      <c r="AN3937" s="31">
        <v>1429838</v>
      </c>
      <c r="AO3937" s="31">
        <v>1611731</v>
      </c>
      <c r="AP3937" s="31">
        <v>1386087</v>
      </c>
      <c r="AQ3937" s="31">
        <v>1486863</v>
      </c>
      <c r="AR3937" s="31">
        <v>1335634</v>
      </c>
      <c r="AS3937" s="31">
        <v>1504015</v>
      </c>
      <c r="AT3937" s="31">
        <v>1500323.140625</v>
      </c>
      <c r="AU3937" s="31">
        <v>1309294</v>
      </c>
      <c r="AV3937" s="31">
        <v>1673702</v>
      </c>
      <c r="AW3937" s="31">
        <v>1485678</v>
      </c>
      <c r="AX3937" s="31">
        <v>131290</v>
      </c>
      <c r="AY3937" s="31">
        <v>86955</v>
      </c>
      <c r="AZ3937" s="31">
        <v>218245</v>
      </c>
    </row>
    <row r="3938" spans="1:52" ht="15" customHeight="1">
      <c r="A3938" s="29" t="s">
        <v>4839</v>
      </c>
      <c r="B3938" s="34">
        <v>35741</v>
      </c>
      <c r="C3938" s="28">
        <v>750</v>
      </c>
      <c r="D3938" s="28">
        <v>44</v>
      </c>
      <c r="E3938" s="28">
        <v>46</v>
      </c>
      <c r="F3938" s="29" t="s">
        <v>172</v>
      </c>
      <c r="G3938" s="29" t="s">
        <v>4012</v>
      </c>
      <c r="H3938" s="28">
        <v>779</v>
      </c>
      <c r="I3938" s="29" t="s">
        <v>119</v>
      </c>
      <c r="J3938" s="33" t="s">
        <v>4838</v>
      </c>
      <c r="K3938" s="29" t="s">
        <v>178</v>
      </c>
      <c r="L3938" s="29" t="s">
        <v>4837</v>
      </c>
      <c r="M3938" s="29" t="s">
        <v>1088</v>
      </c>
      <c r="N3938" s="28">
        <v>495241.3</v>
      </c>
      <c r="O3938" s="28">
        <v>6270362</v>
      </c>
      <c r="P3938" s="29" t="s">
        <v>4836</v>
      </c>
      <c r="Q3938" s="32" t="s">
        <v>174</v>
      </c>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31">
        <v>187100</v>
      </c>
      <c r="AM3938" s="31">
        <v>1607464</v>
      </c>
      <c r="AN3938" s="31">
        <v>1396707</v>
      </c>
      <c r="AO3938" s="31">
        <v>1579029</v>
      </c>
      <c r="AP3938" s="31">
        <v>1338120</v>
      </c>
      <c r="AQ3938" s="31">
        <v>1207483</v>
      </c>
      <c r="AR3938" s="31">
        <v>1283518</v>
      </c>
      <c r="AS3938" s="31">
        <v>1434797</v>
      </c>
      <c r="AT3938" s="31">
        <v>1439273</v>
      </c>
      <c r="AU3938" s="31">
        <v>1261425</v>
      </c>
      <c r="AV3938" s="31">
        <v>1587233</v>
      </c>
      <c r="AW3938" s="31">
        <v>1446614</v>
      </c>
      <c r="AX3938" s="31">
        <v>124471</v>
      </c>
      <c r="AY3938" s="31">
        <v>85014</v>
      </c>
      <c r="AZ3938" s="31">
        <v>209485</v>
      </c>
    </row>
    <row r="3939" spans="1:52" ht="15" customHeight="1">
      <c r="A3939" s="29" t="s">
        <v>4835</v>
      </c>
      <c r="B3939" s="34">
        <v>35738</v>
      </c>
      <c r="C3939" s="28">
        <v>600</v>
      </c>
      <c r="D3939" s="28">
        <v>44</v>
      </c>
      <c r="E3939" s="28">
        <v>42</v>
      </c>
      <c r="F3939" s="29" t="s">
        <v>242</v>
      </c>
      <c r="G3939" s="29" t="s">
        <v>3981</v>
      </c>
      <c r="H3939" s="28">
        <v>779</v>
      </c>
      <c r="I3939" s="29" t="s">
        <v>119</v>
      </c>
      <c r="J3939" s="33" t="s">
        <v>4834</v>
      </c>
      <c r="K3939" s="29" t="s">
        <v>178</v>
      </c>
      <c r="L3939" s="29" t="s">
        <v>4833</v>
      </c>
      <c r="M3939" s="29" t="s">
        <v>2532</v>
      </c>
      <c r="N3939" s="28">
        <v>493982.1</v>
      </c>
      <c r="O3939" s="28">
        <v>6274723</v>
      </c>
      <c r="P3939" s="29" t="s">
        <v>4832</v>
      </c>
      <c r="Q3939" s="32" t="s">
        <v>174</v>
      </c>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31">
        <v>256820</v>
      </c>
      <c r="AM3939" s="31">
        <v>1692091</v>
      </c>
      <c r="AN3939" s="31">
        <v>1515017</v>
      </c>
      <c r="AO3939" s="31">
        <v>1703755</v>
      </c>
      <c r="AP3939" s="31">
        <v>1440096</v>
      </c>
      <c r="AQ3939" s="31">
        <v>1572990</v>
      </c>
      <c r="AR3939" s="31">
        <v>1373907</v>
      </c>
      <c r="AS3939" s="31">
        <v>1561812</v>
      </c>
      <c r="AT3939" s="31">
        <v>1531643</v>
      </c>
      <c r="AU3939" s="31">
        <v>1398870</v>
      </c>
      <c r="AV3939" s="31">
        <v>1700237</v>
      </c>
      <c r="AW3939" s="31">
        <v>1543683</v>
      </c>
      <c r="AX3939" s="31">
        <v>144708</v>
      </c>
      <c r="AY3939" s="31">
        <v>90797</v>
      </c>
      <c r="AZ3939" s="31">
        <v>235505</v>
      </c>
    </row>
    <row r="3940" spans="1:52" ht="15" customHeight="1">
      <c r="A3940" s="29" t="s">
        <v>4831</v>
      </c>
      <c r="B3940" s="34">
        <v>35760</v>
      </c>
      <c r="C3940" s="28">
        <v>1000</v>
      </c>
      <c r="D3940" s="28">
        <v>54</v>
      </c>
      <c r="E3940" s="28">
        <v>45</v>
      </c>
      <c r="F3940" s="29" t="s">
        <v>440</v>
      </c>
      <c r="G3940" s="29" t="s">
        <v>4796</v>
      </c>
      <c r="H3940" s="28">
        <v>779</v>
      </c>
      <c r="I3940" s="29" t="s">
        <v>119</v>
      </c>
      <c r="J3940" s="33" t="s">
        <v>4830</v>
      </c>
      <c r="K3940" s="29" t="s">
        <v>178</v>
      </c>
      <c r="L3940" s="29" t="s">
        <v>4799</v>
      </c>
      <c r="M3940" s="29" t="s">
        <v>2309</v>
      </c>
      <c r="N3940" s="28">
        <v>494202</v>
      </c>
      <c r="O3940" s="28">
        <v>6272771</v>
      </c>
      <c r="P3940" s="29" t="s">
        <v>4829</v>
      </c>
      <c r="Q3940" s="32" t="s">
        <v>174</v>
      </c>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31">
        <v>71550</v>
      </c>
      <c r="AM3940" s="31">
        <v>2264923</v>
      </c>
      <c r="AN3940" s="31">
        <v>2021824</v>
      </c>
      <c r="AO3940" s="31">
        <v>2267846</v>
      </c>
      <c r="AP3940" s="31">
        <v>1947510</v>
      </c>
      <c r="AQ3940" s="31">
        <v>1917144</v>
      </c>
      <c r="AR3940" s="31">
        <v>1830968</v>
      </c>
      <c r="AS3940" s="31">
        <v>2066084</v>
      </c>
      <c r="AT3940" s="31">
        <v>2024678</v>
      </c>
      <c r="AU3940" s="31">
        <v>1833211</v>
      </c>
      <c r="AV3940" s="31">
        <v>2385304</v>
      </c>
      <c r="AW3940" s="31">
        <v>2122753</v>
      </c>
      <c r="AX3940" s="31">
        <v>163748</v>
      </c>
      <c r="AY3940" s="31">
        <v>119570</v>
      </c>
      <c r="AZ3940" s="31">
        <v>283318</v>
      </c>
    </row>
    <row r="3941" spans="1:52" ht="15" customHeight="1">
      <c r="A3941" s="29" t="s">
        <v>4828</v>
      </c>
      <c r="B3941" s="34">
        <v>35832</v>
      </c>
      <c r="C3941" s="28">
        <v>600</v>
      </c>
      <c r="D3941" s="28">
        <v>44</v>
      </c>
      <c r="E3941" s="28">
        <v>46</v>
      </c>
      <c r="F3941" s="29" t="s">
        <v>440</v>
      </c>
      <c r="G3941" s="29" t="s">
        <v>4821</v>
      </c>
      <c r="H3941" s="28">
        <v>779</v>
      </c>
      <c r="I3941" s="29" t="s">
        <v>119</v>
      </c>
      <c r="J3941" s="33" t="s">
        <v>4827</v>
      </c>
      <c r="K3941" s="29" t="s">
        <v>178</v>
      </c>
      <c r="L3941" s="29" t="s">
        <v>4824</v>
      </c>
      <c r="M3941" s="29" t="s">
        <v>1247</v>
      </c>
      <c r="N3941" s="28">
        <v>494718</v>
      </c>
      <c r="O3941" s="28">
        <v>6278918</v>
      </c>
      <c r="P3941" s="29" t="s">
        <v>4823</v>
      </c>
      <c r="Q3941" s="32" t="s">
        <v>174</v>
      </c>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M3941" s="31">
        <v>1324163</v>
      </c>
      <c r="AN3941" s="31">
        <v>1364856</v>
      </c>
      <c r="AO3941" s="31">
        <v>1506154</v>
      </c>
      <c r="AP3941" s="31">
        <v>1269503</v>
      </c>
      <c r="AQ3941" s="31">
        <v>1250438.5</v>
      </c>
      <c r="AR3941" s="31">
        <v>1237701</v>
      </c>
      <c r="AS3941" s="31">
        <v>1354540</v>
      </c>
      <c r="AT3941" s="31">
        <v>1353215</v>
      </c>
      <c r="AU3941" s="31">
        <v>1187135</v>
      </c>
      <c r="AV3941" s="31">
        <v>1430772</v>
      </c>
      <c r="AW3941" s="31">
        <v>1261199.5</v>
      </c>
      <c r="AX3941" s="31">
        <v>124982</v>
      </c>
      <c r="AY3941" s="31">
        <v>74860</v>
      </c>
      <c r="AZ3941" s="31">
        <v>199842</v>
      </c>
    </row>
    <row r="3942" spans="1:52" ht="15" customHeight="1">
      <c r="A3942" s="29" t="s">
        <v>4826</v>
      </c>
      <c r="B3942" s="34">
        <v>35832</v>
      </c>
      <c r="C3942" s="28">
        <v>600</v>
      </c>
      <c r="D3942" s="28">
        <v>44</v>
      </c>
      <c r="E3942" s="28">
        <v>46</v>
      </c>
      <c r="F3942" s="29" t="s">
        <v>440</v>
      </c>
      <c r="G3942" s="29" t="s">
        <v>4821</v>
      </c>
      <c r="H3942" s="28">
        <v>779</v>
      </c>
      <c r="I3942" s="29" t="s">
        <v>119</v>
      </c>
      <c r="J3942" s="33" t="s">
        <v>4825</v>
      </c>
      <c r="K3942" s="29" t="s">
        <v>178</v>
      </c>
      <c r="L3942" s="29" t="s">
        <v>4824</v>
      </c>
      <c r="M3942" s="29" t="s">
        <v>1247</v>
      </c>
      <c r="N3942" s="28">
        <v>494708</v>
      </c>
      <c r="O3942" s="28">
        <v>6279097</v>
      </c>
      <c r="P3942" s="29" t="s">
        <v>4823</v>
      </c>
      <c r="Q3942" s="32" t="s">
        <v>174</v>
      </c>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M3942" s="31">
        <v>1324163</v>
      </c>
      <c r="AN3942" s="31">
        <v>1364856</v>
      </c>
      <c r="AO3942" s="31">
        <v>1506154</v>
      </c>
      <c r="AP3942" s="31">
        <v>1269503</v>
      </c>
      <c r="AQ3942" s="31">
        <v>1250438.5</v>
      </c>
      <c r="AR3942" s="31">
        <v>1237701</v>
      </c>
      <c r="AS3942" s="31">
        <v>1354540</v>
      </c>
      <c r="AT3942" s="31">
        <v>1353215</v>
      </c>
      <c r="AU3942" s="31">
        <v>1187135</v>
      </c>
      <c r="AV3942" s="31">
        <v>1430772</v>
      </c>
      <c r="AW3942" s="31">
        <v>1261199.5</v>
      </c>
      <c r="AX3942" s="31">
        <v>124982</v>
      </c>
      <c r="AY3942" s="31">
        <v>74860</v>
      </c>
      <c r="AZ3942" s="31">
        <v>199842</v>
      </c>
    </row>
    <row r="3943" spans="1:52" ht="15" customHeight="1">
      <c r="A3943" s="29" t="s">
        <v>4822</v>
      </c>
      <c r="B3943" s="34">
        <v>35877</v>
      </c>
      <c r="C3943" s="28">
        <v>1000</v>
      </c>
      <c r="D3943" s="28">
        <v>54</v>
      </c>
      <c r="E3943" s="28">
        <v>45</v>
      </c>
      <c r="F3943" s="29" t="s">
        <v>440</v>
      </c>
      <c r="G3943" s="29" t="s">
        <v>4796</v>
      </c>
      <c r="H3943" s="28">
        <v>779</v>
      </c>
      <c r="I3943" s="29" t="s">
        <v>119</v>
      </c>
      <c r="J3943" s="33" t="s">
        <v>4820</v>
      </c>
      <c r="K3943" s="29" t="s">
        <v>178</v>
      </c>
      <c r="L3943" s="29" t="s">
        <v>4799</v>
      </c>
      <c r="M3943" s="29" t="s">
        <v>4819</v>
      </c>
      <c r="N3943" s="28">
        <v>494213</v>
      </c>
      <c r="O3943" s="28">
        <v>6272603</v>
      </c>
      <c r="P3943" s="29" t="s">
        <v>4818</v>
      </c>
      <c r="Q3943" s="32" t="s">
        <v>174</v>
      </c>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M3943" s="31">
        <v>1430655</v>
      </c>
      <c r="AN3943" s="31">
        <v>2017322</v>
      </c>
      <c r="AO3943" s="31">
        <v>2152703</v>
      </c>
      <c r="AP3943" s="31">
        <v>1904720</v>
      </c>
      <c r="AQ3943" s="31">
        <v>1950363</v>
      </c>
      <c r="AR3943" s="31">
        <v>1846662</v>
      </c>
      <c r="AS3943" s="31">
        <v>2082623</v>
      </c>
      <c r="AT3943" s="31">
        <v>2051783</v>
      </c>
      <c r="AU3943" s="31">
        <v>1800700</v>
      </c>
      <c r="AV3943" s="31">
        <v>2385222</v>
      </c>
      <c r="AW3943" s="31">
        <v>2097044</v>
      </c>
      <c r="AX3943" s="31">
        <v>189297</v>
      </c>
      <c r="AY3943" s="31">
        <v>117871</v>
      </c>
      <c r="AZ3943" s="31">
        <v>307168</v>
      </c>
    </row>
    <row r="3944" spans="1:52" ht="15" customHeight="1">
      <c r="A3944" s="29" t="s">
        <v>4817</v>
      </c>
      <c r="B3944" s="34">
        <v>35969</v>
      </c>
      <c r="C3944" s="28">
        <v>660</v>
      </c>
      <c r="D3944" s="28">
        <v>47</v>
      </c>
      <c r="E3944" s="28">
        <v>50</v>
      </c>
      <c r="F3944" s="29" t="s">
        <v>242</v>
      </c>
      <c r="G3944" s="29" t="s">
        <v>2129</v>
      </c>
      <c r="H3944" s="28">
        <v>779</v>
      </c>
      <c r="I3944" s="29" t="s">
        <v>119</v>
      </c>
      <c r="J3944" s="33" t="s">
        <v>4816</v>
      </c>
      <c r="K3944" s="29" t="s">
        <v>178</v>
      </c>
      <c r="L3944" s="29" t="s">
        <v>4812</v>
      </c>
      <c r="M3944" s="29" t="s">
        <v>4543</v>
      </c>
      <c r="N3944" s="28">
        <v>506578</v>
      </c>
      <c r="O3944" s="28">
        <v>6284800</v>
      </c>
      <c r="P3944" s="29" t="s">
        <v>4815</v>
      </c>
      <c r="Q3944" s="32" t="s">
        <v>174</v>
      </c>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M3944" s="31">
        <v>888942</v>
      </c>
      <c r="AN3944" s="31">
        <v>1583138</v>
      </c>
      <c r="AO3944" s="31">
        <v>1746382</v>
      </c>
      <c r="AP3944" s="31">
        <v>1451524</v>
      </c>
      <c r="AQ3944" s="31">
        <v>1493965</v>
      </c>
      <c r="AR3944" s="31">
        <v>1393033</v>
      </c>
      <c r="AS3944" s="31">
        <v>1532943</v>
      </c>
      <c r="AT3944" s="31">
        <v>1534302</v>
      </c>
      <c r="AU3944" s="31">
        <v>1280781</v>
      </c>
      <c r="AV3944" s="31">
        <v>1577203</v>
      </c>
      <c r="AW3944" s="31">
        <v>1553078</v>
      </c>
      <c r="AX3944" s="31">
        <v>147395</v>
      </c>
      <c r="AY3944" s="31">
        <v>89048</v>
      </c>
      <c r="AZ3944" s="31">
        <v>236443</v>
      </c>
    </row>
    <row r="3945" spans="1:52" ht="15" customHeight="1">
      <c r="A3945" s="29" t="s">
        <v>4814</v>
      </c>
      <c r="B3945" s="34">
        <v>35969</v>
      </c>
      <c r="C3945" s="28">
        <v>660</v>
      </c>
      <c r="D3945" s="28">
        <v>47</v>
      </c>
      <c r="E3945" s="28">
        <v>50</v>
      </c>
      <c r="F3945" s="29" t="s">
        <v>242</v>
      </c>
      <c r="G3945" s="29" t="s">
        <v>2129</v>
      </c>
      <c r="H3945" s="28">
        <v>779</v>
      </c>
      <c r="I3945" s="29" t="s">
        <v>119</v>
      </c>
      <c r="J3945" s="33" t="s">
        <v>4813</v>
      </c>
      <c r="K3945" s="29" t="s">
        <v>178</v>
      </c>
      <c r="L3945" s="29" t="s">
        <v>4812</v>
      </c>
      <c r="M3945" s="29" t="s">
        <v>4543</v>
      </c>
      <c r="N3945" s="28">
        <v>506755</v>
      </c>
      <c r="O3945" s="28">
        <v>6284690</v>
      </c>
      <c r="P3945" s="29" t="s">
        <v>4811</v>
      </c>
      <c r="Q3945" s="32" t="s">
        <v>174</v>
      </c>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M3945" s="31">
        <v>903510</v>
      </c>
      <c r="AN3945" s="31">
        <v>1610861</v>
      </c>
      <c r="AO3945" s="31">
        <v>1765439</v>
      </c>
      <c r="AP3945" s="31">
        <v>1537087</v>
      </c>
      <c r="AQ3945" s="31">
        <v>1562137</v>
      </c>
      <c r="AR3945" s="31">
        <v>1484372</v>
      </c>
      <c r="AS3945" s="31">
        <v>1626666</v>
      </c>
      <c r="AT3945" s="31">
        <v>1584658</v>
      </c>
      <c r="AU3945" s="31">
        <v>1431326</v>
      </c>
      <c r="AV3945" s="31">
        <v>1767532</v>
      </c>
      <c r="AW3945" s="31">
        <v>1589773</v>
      </c>
      <c r="AX3945" s="31">
        <v>154074</v>
      </c>
      <c r="AY3945" s="31">
        <v>95111</v>
      </c>
      <c r="AZ3945" s="31">
        <v>249185</v>
      </c>
    </row>
    <row r="3946" spans="1:52" ht="15" customHeight="1">
      <c r="A3946" s="29" t="s">
        <v>4810</v>
      </c>
      <c r="B3946" s="34">
        <v>35877</v>
      </c>
      <c r="C3946" s="28">
        <v>1000</v>
      </c>
      <c r="D3946" s="28">
        <v>54</v>
      </c>
      <c r="E3946" s="28">
        <v>45</v>
      </c>
      <c r="F3946" s="29" t="s">
        <v>440</v>
      </c>
      <c r="G3946" s="29" t="s">
        <v>4796</v>
      </c>
      <c r="H3946" s="28">
        <v>779</v>
      </c>
      <c r="I3946" s="29" t="s">
        <v>119</v>
      </c>
      <c r="J3946" s="33" t="s">
        <v>4809</v>
      </c>
      <c r="K3946" s="29" t="s">
        <v>178</v>
      </c>
      <c r="L3946" s="29" t="s">
        <v>4799</v>
      </c>
      <c r="M3946" s="29" t="s">
        <v>355</v>
      </c>
      <c r="N3946" s="28">
        <v>494529.8</v>
      </c>
      <c r="O3946" s="28">
        <v>6272488</v>
      </c>
      <c r="P3946" s="29" t="s">
        <v>4808</v>
      </c>
      <c r="Q3946" s="32" t="s">
        <v>174</v>
      </c>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M3946" s="31">
        <v>1646085</v>
      </c>
      <c r="AN3946" s="31">
        <v>2127979</v>
      </c>
      <c r="AO3946" s="31">
        <v>2299670</v>
      </c>
      <c r="AP3946" s="31">
        <v>1950219</v>
      </c>
      <c r="AQ3946" s="31">
        <v>2049630</v>
      </c>
      <c r="AR3946" s="31">
        <v>1653859</v>
      </c>
      <c r="AS3946" s="31">
        <v>1959850</v>
      </c>
      <c r="AT3946" s="31">
        <v>2117489</v>
      </c>
      <c r="AU3946" s="31">
        <v>1834441</v>
      </c>
      <c r="AV3946" s="31">
        <v>2389615</v>
      </c>
      <c r="AW3946" s="31">
        <v>2066391</v>
      </c>
      <c r="AX3946" s="31">
        <v>186023</v>
      </c>
      <c r="AY3946" s="31">
        <v>124157</v>
      </c>
      <c r="AZ3946" s="31">
        <v>310180</v>
      </c>
    </row>
    <row r="3947" spans="1:52" ht="15" customHeight="1">
      <c r="A3947" s="29" t="s">
        <v>4807</v>
      </c>
      <c r="B3947" s="34">
        <v>35877</v>
      </c>
      <c r="C3947" s="28">
        <v>1000</v>
      </c>
      <c r="D3947" s="28">
        <v>54</v>
      </c>
      <c r="E3947" s="28">
        <v>45</v>
      </c>
      <c r="F3947" s="29" t="s">
        <v>440</v>
      </c>
      <c r="G3947" s="29" t="s">
        <v>801</v>
      </c>
      <c r="H3947" s="28">
        <v>779</v>
      </c>
      <c r="I3947" s="29" t="s">
        <v>119</v>
      </c>
      <c r="J3947" s="33" t="s">
        <v>4806</v>
      </c>
      <c r="K3947" s="29" t="s">
        <v>178</v>
      </c>
      <c r="L3947" s="29" t="s">
        <v>4799</v>
      </c>
      <c r="M3947" s="29" t="s">
        <v>355</v>
      </c>
      <c r="N3947" s="28">
        <v>494519</v>
      </c>
      <c r="O3947" s="28">
        <v>6272656</v>
      </c>
      <c r="P3947" s="29" t="s">
        <v>4805</v>
      </c>
      <c r="Q3947" s="32" t="s">
        <v>174</v>
      </c>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M3947" s="31">
        <v>1617217</v>
      </c>
      <c r="AN3947" s="31">
        <v>2103091</v>
      </c>
      <c r="AO3947" s="31">
        <v>2203388</v>
      </c>
      <c r="AP3947" s="31">
        <v>1675386</v>
      </c>
      <c r="AQ3947" s="31">
        <v>1821637</v>
      </c>
      <c r="AR3947" s="31">
        <v>1645409</v>
      </c>
      <c r="AS3947" s="31">
        <v>2034784</v>
      </c>
      <c r="AT3947" s="31">
        <v>1780509</v>
      </c>
      <c r="AU3947" s="31">
        <v>1774476</v>
      </c>
      <c r="AV3947" s="31">
        <v>2214783</v>
      </c>
      <c r="AW3947" s="31">
        <v>2071080</v>
      </c>
      <c r="AX3947" s="31">
        <v>173577</v>
      </c>
      <c r="AY3947" s="31">
        <v>121002</v>
      </c>
      <c r="AZ3947" s="31">
        <v>294579</v>
      </c>
    </row>
    <row r="3948" spans="1:52" ht="15" customHeight="1">
      <c r="A3948" s="29" t="s">
        <v>4804</v>
      </c>
      <c r="B3948" s="34">
        <v>35961</v>
      </c>
      <c r="C3948" s="28">
        <v>1000</v>
      </c>
      <c r="D3948" s="28">
        <v>54</v>
      </c>
      <c r="E3948" s="28">
        <v>45</v>
      </c>
      <c r="F3948" s="29" t="s">
        <v>440</v>
      </c>
      <c r="G3948" s="29" t="s">
        <v>4796</v>
      </c>
      <c r="H3948" s="28">
        <v>779</v>
      </c>
      <c r="I3948" s="29" t="s">
        <v>119</v>
      </c>
      <c r="J3948" s="33" t="s">
        <v>4803</v>
      </c>
      <c r="K3948" s="29" t="s">
        <v>178</v>
      </c>
      <c r="L3948" s="29" t="s">
        <v>4799</v>
      </c>
      <c r="M3948" s="29" t="s">
        <v>1247</v>
      </c>
      <c r="N3948" s="28">
        <v>494224</v>
      </c>
      <c r="O3948" s="28">
        <v>6272435</v>
      </c>
      <c r="P3948" s="29" t="s">
        <v>4802</v>
      </c>
      <c r="Q3948" s="32" t="s">
        <v>174</v>
      </c>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M3948" s="31">
        <v>1198779</v>
      </c>
      <c r="AN3948" s="31">
        <v>2232177</v>
      </c>
      <c r="AO3948" s="31">
        <v>2339154</v>
      </c>
      <c r="AP3948" s="31">
        <v>1978412</v>
      </c>
      <c r="AQ3948" s="31">
        <v>2094480</v>
      </c>
      <c r="AR3948" s="31">
        <v>1932368</v>
      </c>
      <c r="AS3948" s="31">
        <v>2187791</v>
      </c>
      <c r="AT3948" s="31">
        <v>2147184</v>
      </c>
      <c r="AU3948" s="31">
        <v>1898787</v>
      </c>
      <c r="AV3948" s="31">
        <v>2307286</v>
      </c>
      <c r="AW3948" s="31">
        <v>1972905</v>
      </c>
      <c r="AX3948" s="31">
        <v>197845</v>
      </c>
      <c r="AY3948" s="31">
        <v>120314</v>
      </c>
      <c r="AZ3948" s="31">
        <v>318159</v>
      </c>
    </row>
    <row r="3949" spans="1:52" ht="15" customHeight="1">
      <c r="A3949" s="29" t="s">
        <v>4801</v>
      </c>
      <c r="B3949" s="34">
        <v>35877</v>
      </c>
      <c r="C3949" s="28">
        <v>1000</v>
      </c>
      <c r="D3949" s="28">
        <v>54</v>
      </c>
      <c r="E3949" s="28">
        <v>45</v>
      </c>
      <c r="F3949" s="29" t="s">
        <v>440</v>
      </c>
      <c r="G3949" s="29" t="s">
        <v>4796</v>
      </c>
      <c r="H3949" s="28">
        <v>779</v>
      </c>
      <c r="I3949" s="29" t="s">
        <v>119</v>
      </c>
      <c r="J3949" s="33" t="s">
        <v>4800</v>
      </c>
      <c r="K3949" s="29" t="s">
        <v>178</v>
      </c>
      <c r="L3949" s="29" t="s">
        <v>4799</v>
      </c>
      <c r="M3949" s="29" t="s">
        <v>355</v>
      </c>
      <c r="N3949" s="28">
        <v>494509</v>
      </c>
      <c r="O3949" s="28">
        <v>6272823</v>
      </c>
      <c r="P3949" s="29" t="s">
        <v>4798</v>
      </c>
      <c r="Q3949" s="32" t="s">
        <v>174</v>
      </c>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M3949" s="31">
        <v>1689203</v>
      </c>
      <c r="AN3949" s="31">
        <v>2222861</v>
      </c>
      <c r="AO3949" s="31">
        <v>2409118</v>
      </c>
      <c r="AP3949" s="31">
        <v>2014254</v>
      </c>
      <c r="AQ3949" s="31">
        <v>2162927</v>
      </c>
      <c r="AR3949" s="31">
        <v>1885970</v>
      </c>
      <c r="AS3949" s="31">
        <v>2103472</v>
      </c>
      <c r="AT3949" s="31">
        <v>2142084</v>
      </c>
      <c r="AU3949" s="31">
        <v>1887870</v>
      </c>
      <c r="AV3949" s="31">
        <v>2358192</v>
      </c>
      <c r="AW3949" s="31">
        <v>2181396</v>
      </c>
      <c r="AX3949" s="31">
        <v>197948</v>
      </c>
      <c r="AY3949" s="31">
        <v>124879</v>
      </c>
      <c r="AZ3949" s="31">
        <v>322827</v>
      </c>
    </row>
    <row r="3950" spans="1:52" ht="15" customHeight="1">
      <c r="A3950" s="29" t="s">
        <v>4797</v>
      </c>
      <c r="B3950" s="34">
        <v>36094</v>
      </c>
      <c r="C3950" s="28">
        <v>660</v>
      </c>
      <c r="D3950" s="28">
        <v>47</v>
      </c>
      <c r="E3950" s="28">
        <v>50</v>
      </c>
      <c r="F3950" s="29" t="s">
        <v>242</v>
      </c>
      <c r="G3950" s="29" t="s">
        <v>4719</v>
      </c>
      <c r="H3950" s="28">
        <v>779</v>
      </c>
      <c r="I3950" s="29" t="s">
        <v>119</v>
      </c>
      <c r="J3950" s="33" t="s">
        <v>4795</v>
      </c>
      <c r="K3950" s="29" t="s">
        <v>178</v>
      </c>
      <c r="L3950" s="29" t="s">
        <v>4785</v>
      </c>
      <c r="M3950" s="29" t="s">
        <v>683</v>
      </c>
      <c r="N3950" s="28">
        <v>500158</v>
      </c>
      <c r="O3950" s="28">
        <v>6282067</v>
      </c>
      <c r="P3950" s="29" t="s">
        <v>4794</v>
      </c>
      <c r="Q3950" s="32" t="s">
        <v>174</v>
      </c>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M3950" s="31">
        <v>272197</v>
      </c>
      <c r="AN3950" s="31">
        <v>1543328</v>
      </c>
      <c r="AO3950" s="31">
        <v>1778475</v>
      </c>
      <c r="AP3950" s="31">
        <v>1581089</v>
      </c>
      <c r="AQ3950" s="31">
        <v>1706442</v>
      </c>
      <c r="AR3950" s="31">
        <v>1533132</v>
      </c>
      <c r="AS3950" s="31">
        <v>1731380</v>
      </c>
      <c r="AT3950" s="31">
        <v>1678143</v>
      </c>
      <c r="AU3950" s="31">
        <v>1546486</v>
      </c>
      <c r="AV3950" s="31">
        <v>1881861</v>
      </c>
      <c r="AW3950" s="31">
        <v>1700643</v>
      </c>
      <c r="AX3950" s="31">
        <v>157702</v>
      </c>
      <c r="AY3950" s="31">
        <v>97718</v>
      </c>
      <c r="AZ3950" s="31">
        <v>255420</v>
      </c>
    </row>
    <row r="3951" spans="1:52" ht="15" customHeight="1">
      <c r="A3951" s="29" t="s">
        <v>4793</v>
      </c>
      <c r="B3951" s="34">
        <v>36094</v>
      </c>
      <c r="C3951" s="28">
        <v>660</v>
      </c>
      <c r="D3951" s="28">
        <v>47</v>
      </c>
      <c r="E3951" s="28">
        <v>50</v>
      </c>
      <c r="F3951" s="29" t="s">
        <v>242</v>
      </c>
      <c r="G3951" s="29" t="s">
        <v>4719</v>
      </c>
      <c r="H3951" s="28">
        <v>779</v>
      </c>
      <c r="I3951" s="29" t="s">
        <v>119</v>
      </c>
      <c r="J3951" s="33" t="s">
        <v>4792</v>
      </c>
      <c r="K3951" s="29" t="s">
        <v>178</v>
      </c>
      <c r="L3951" s="29" t="s">
        <v>4785</v>
      </c>
      <c r="M3951" s="29" t="s">
        <v>683</v>
      </c>
      <c r="N3951" s="28">
        <v>500160.1</v>
      </c>
      <c r="O3951" s="28">
        <v>6282068</v>
      </c>
      <c r="P3951" s="29" t="s">
        <v>4791</v>
      </c>
      <c r="Q3951" s="32" t="s">
        <v>174</v>
      </c>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M3951" s="31">
        <v>255591</v>
      </c>
      <c r="AN3951" s="31">
        <v>1591092</v>
      </c>
      <c r="AO3951" s="31">
        <v>1773270</v>
      </c>
      <c r="AP3951" s="31">
        <v>1416698</v>
      </c>
      <c r="AQ3951" s="31">
        <v>1608472</v>
      </c>
      <c r="AR3951" s="31">
        <v>1447794</v>
      </c>
      <c r="AS3951" s="31">
        <v>1648183</v>
      </c>
      <c r="AT3951" s="31">
        <v>1626267</v>
      </c>
      <c r="AU3951" s="31">
        <v>1445830</v>
      </c>
      <c r="AV3951" s="31">
        <v>1717138</v>
      </c>
      <c r="AW3951" s="31">
        <v>1608783</v>
      </c>
      <c r="AX3951" s="31">
        <v>140014</v>
      </c>
      <c r="AY3951" s="31">
        <v>94081</v>
      </c>
      <c r="AZ3951" s="31">
        <v>234095</v>
      </c>
    </row>
    <row r="3952" spans="1:52" ht="15" customHeight="1">
      <c r="A3952" s="29" t="s">
        <v>4790</v>
      </c>
      <c r="B3952" s="34">
        <v>36270</v>
      </c>
      <c r="C3952" s="28">
        <v>660</v>
      </c>
      <c r="D3952" s="28">
        <v>47</v>
      </c>
      <c r="E3952" s="28">
        <v>50</v>
      </c>
      <c r="F3952" s="29" t="s">
        <v>242</v>
      </c>
      <c r="G3952" s="29" t="s">
        <v>4719</v>
      </c>
      <c r="H3952" s="28">
        <v>779</v>
      </c>
      <c r="I3952" s="29" t="s">
        <v>119</v>
      </c>
      <c r="J3952" s="33" t="s">
        <v>4789</v>
      </c>
      <c r="K3952" s="29" t="s">
        <v>178</v>
      </c>
      <c r="L3952" s="29" t="s">
        <v>4785</v>
      </c>
      <c r="M3952" s="29" t="s">
        <v>1247</v>
      </c>
      <c r="N3952" s="28">
        <v>499356.9</v>
      </c>
      <c r="O3952" s="28">
        <v>6282431</v>
      </c>
      <c r="P3952" s="29" t="s">
        <v>4788</v>
      </c>
      <c r="Q3952" s="32" t="s">
        <v>174</v>
      </c>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M3952" s="19"/>
      <c r="AN3952" s="31">
        <v>971444</v>
      </c>
      <c r="AO3952" s="31">
        <v>1754795</v>
      </c>
      <c r="AP3952" s="31">
        <v>1469651</v>
      </c>
      <c r="AQ3952" s="31">
        <v>1556968</v>
      </c>
      <c r="AR3952" s="31">
        <v>1382373</v>
      </c>
      <c r="AS3952" s="31">
        <v>1607573</v>
      </c>
      <c r="AT3952" s="31">
        <v>1591616</v>
      </c>
      <c r="AU3952" s="31">
        <v>1423546</v>
      </c>
      <c r="AV3952" s="31">
        <v>1760723</v>
      </c>
      <c r="AW3952" s="31">
        <v>1580509</v>
      </c>
      <c r="AX3952" s="31">
        <v>148885</v>
      </c>
      <c r="AY3952" s="31">
        <v>89330</v>
      </c>
      <c r="AZ3952" s="31">
        <v>238215</v>
      </c>
    </row>
    <row r="3953" spans="1:52" ht="15" customHeight="1">
      <c r="A3953" s="29" t="s">
        <v>4787</v>
      </c>
      <c r="B3953" s="34">
        <v>36322</v>
      </c>
      <c r="C3953" s="28">
        <v>660</v>
      </c>
      <c r="D3953" s="28">
        <v>47</v>
      </c>
      <c r="E3953" s="28">
        <v>50</v>
      </c>
      <c r="F3953" s="29" t="s">
        <v>242</v>
      </c>
      <c r="G3953" s="29" t="s">
        <v>4719</v>
      </c>
      <c r="H3953" s="28">
        <v>779</v>
      </c>
      <c r="I3953" s="29" t="s">
        <v>119</v>
      </c>
      <c r="J3953" s="33" t="s">
        <v>4786</v>
      </c>
      <c r="K3953" s="29" t="s">
        <v>178</v>
      </c>
      <c r="L3953" s="29" t="s">
        <v>4785</v>
      </c>
      <c r="M3953" s="29" t="s">
        <v>1247</v>
      </c>
      <c r="N3953" s="28">
        <v>499357</v>
      </c>
      <c r="O3953" s="28">
        <v>6282431</v>
      </c>
      <c r="P3953" s="29" t="s">
        <v>4784</v>
      </c>
      <c r="Q3953" s="32" t="s">
        <v>174</v>
      </c>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M3953" s="19"/>
      <c r="AN3953" s="31">
        <v>793073</v>
      </c>
      <c r="AO3953" s="31">
        <v>1774215</v>
      </c>
      <c r="AP3953" s="31">
        <v>1450384</v>
      </c>
      <c r="AQ3953" s="31">
        <v>1604134</v>
      </c>
      <c r="AR3953" s="31">
        <v>1464288</v>
      </c>
      <c r="AS3953" s="31">
        <v>1643630</v>
      </c>
      <c r="AT3953" s="31">
        <v>1625539</v>
      </c>
      <c r="AU3953" s="31">
        <v>1449656</v>
      </c>
      <c r="AV3953" s="31">
        <v>1484905</v>
      </c>
      <c r="AW3953" s="31">
        <v>1575119</v>
      </c>
      <c r="AX3953" s="31">
        <v>148211</v>
      </c>
      <c r="AY3953" s="31">
        <v>90903</v>
      </c>
      <c r="AZ3953" s="31">
        <v>239114</v>
      </c>
    </row>
    <row r="3954" spans="1:52" ht="15" customHeight="1">
      <c r="A3954" s="29" t="s">
        <v>4783</v>
      </c>
      <c r="B3954" s="34">
        <v>36329</v>
      </c>
      <c r="C3954" s="28">
        <v>600</v>
      </c>
      <c r="D3954" s="28">
        <v>44</v>
      </c>
      <c r="E3954" s="28">
        <v>42</v>
      </c>
      <c r="F3954" s="29" t="s">
        <v>242</v>
      </c>
      <c r="G3954" s="29" t="s">
        <v>3981</v>
      </c>
      <c r="H3954" s="28">
        <v>779</v>
      </c>
      <c r="I3954" s="29" t="s">
        <v>119</v>
      </c>
      <c r="J3954" s="33" t="s">
        <v>4782</v>
      </c>
      <c r="K3954" s="29" t="s">
        <v>178</v>
      </c>
      <c r="L3954" s="29" t="s">
        <v>4734</v>
      </c>
      <c r="M3954" s="29" t="s">
        <v>4781</v>
      </c>
      <c r="N3954" s="28">
        <v>502248</v>
      </c>
      <c r="O3954" s="28">
        <v>6285700</v>
      </c>
      <c r="P3954" s="29" t="s">
        <v>4780</v>
      </c>
      <c r="Q3954" s="32" t="s">
        <v>174</v>
      </c>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M3954" s="19"/>
      <c r="AN3954" s="31">
        <v>579640</v>
      </c>
      <c r="AO3954" s="31">
        <v>1383184</v>
      </c>
      <c r="AP3954" s="31">
        <v>1177399</v>
      </c>
      <c r="AQ3954" s="31">
        <v>1240049</v>
      </c>
      <c r="AR3954" s="31">
        <v>1134153</v>
      </c>
      <c r="AS3954" s="31">
        <v>1273391</v>
      </c>
      <c r="AT3954" s="31">
        <v>1257307</v>
      </c>
      <c r="AU3954" s="31">
        <v>1108961</v>
      </c>
      <c r="AV3954" s="31">
        <v>1440428</v>
      </c>
      <c r="AW3954" s="31">
        <v>1256696</v>
      </c>
      <c r="AX3954" s="31">
        <v>116274</v>
      </c>
      <c r="AY3954" s="31">
        <v>58390</v>
      </c>
      <c r="AZ3954" s="31">
        <v>174664</v>
      </c>
    </row>
    <row r="3955" spans="1:52" ht="15" customHeight="1">
      <c r="A3955" s="29" t="s">
        <v>4779</v>
      </c>
      <c r="B3955" s="34">
        <v>36434</v>
      </c>
      <c r="C3955" s="28">
        <v>660</v>
      </c>
      <c r="D3955" s="28">
        <v>47</v>
      </c>
      <c r="E3955" s="28">
        <v>50</v>
      </c>
      <c r="F3955" s="29" t="s">
        <v>242</v>
      </c>
      <c r="G3955" s="29" t="s">
        <v>4719</v>
      </c>
      <c r="H3955" s="28">
        <v>779</v>
      </c>
      <c r="I3955" s="29" t="s">
        <v>119</v>
      </c>
      <c r="J3955" s="33" t="s">
        <v>4778</v>
      </c>
      <c r="K3955" s="29" t="s">
        <v>178</v>
      </c>
      <c r="L3955" s="29" t="s">
        <v>4773</v>
      </c>
      <c r="M3955" s="29" t="s">
        <v>4777</v>
      </c>
      <c r="N3955" s="28">
        <v>497890</v>
      </c>
      <c r="O3955" s="28">
        <v>6276969</v>
      </c>
      <c r="P3955" s="29" t="s">
        <v>4776</v>
      </c>
      <c r="Q3955" s="32" t="s">
        <v>174</v>
      </c>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M3955" s="19"/>
      <c r="AN3955" s="31">
        <v>430413</v>
      </c>
      <c r="AO3955" s="31">
        <v>1665975</v>
      </c>
      <c r="AP3955" s="31">
        <v>1385469</v>
      </c>
      <c r="AQ3955" s="31">
        <v>1443221</v>
      </c>
      <c r="AR3955" s="31">
        <v>1324181</v>
      </c>
      <c r="AS3955" s="31">
        <v>1494924</v>
      </c>
      <c r="AT3955" s="31">
        <v>1535855</v>
      </c>
      <c r="AU3955" s="31">
        <v>1354443</v>
      </c>
      <c r="AV3955" s="31">
        <v>1711461</v>
      </c>
      <c r="AW3955" s="31">
        <v>1148572</v>
      </c>
      <c r="AX3955" s="31">
        <v>145276</v>
      </c>
      <c r="AY3955" s="31">
        <v>82847</v>
      </c>
      <c r="AZ3955" s="31">
        <v>228123</v>
      </c>
    </row>
    <row r="3956" spans="1:52" ht="15" customHeight="1">
      <c r="A3956" s="29" t="s">
        <v>4775</v>
      </c>
      <c r="B3956" s="34">
        <v>36434</v>
      </c>
      <c r="C3956" s="28">
        <v>660</v>
      </c>
      <c r="D3956" s="28">
        <v>47</v>
      </c>
      <c r="E3956" s="28">
        <v>50</v>
      </c>
      <c r="F3956" s="29" t="s">
        <v>242</v>
      </c>
      <c r="G3956" s="29" t="s">
        <v>4719</v>
      </c>
      <c r="H3956" s="28">
        <v>779</v>
      </c>
      <c r="I3956" s="29" t="s">
        <v>119</v>
      </c>
      <c r="J3956" s="33" t="s">
        <v>4774</v>
      </c>
      <c r="K3956" s="29" t="s">
        <v>178</v>
      </c>
      <c r="L3956" s="29" t="s">
        <v>4773</v>
      </c>
      <c r="M3956" s="29" t="s">
        <v>1056</v>
      </c>
      <c r="N3956" s="28">
        <v>498089</v>
      </c>
      <c r="O3956" s="28">
        <v>6276989</v>
      </c>
      <c r="P3956" s="29" t="s">
        <v>4772</v>
      </c>
      <c r="Q3956" s="32" t="s">
        <v>174</v>
      </c>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M3956" s="19"/>
      <c r="AN3956" s="31">
        <v>441427</v>
      </c>
      <c r="AO3956" s="31">
        <v>1683944</v>
      </c>
      <c r="AP3956" s="31">
        <v>1417026</v>
      </c>
      <c r="AQ3956" s="31">
        <v>1476216</v>
      </c>
      <c r="AR3956" s="31">
        <v>1391726</v>
      </c>
      <c r="AS3956" s="31">
        <v>1536755</v>
      </c>
      <c r="AT3956" s="31">
        <v>1576432</v>
      </c>
      <c r="AU3956" s="31">
        <v>1368269</v>
      </c>
      <c r="AV3956" s="31">
        <v>1734856</v>
      </c>
      <c r="AW3956" s="31">
        <v>1557429</v>
      </c>
      <c r="AX3956" s="31">
        <v>146011</v>
      </c>
      <c r="AY3956" s="31">
        <v>86740</v>
      </c>
      <c r="AZ3956" s="31">
        <v>232751</v>
      </c>
    </row>
    <row r="3957" spans="1:52" ht="15" customHeight="1">
      <c r="A3957" s="29" t="s">
        <v>4771</v>
      </c>
      <c r="B3957" s="34">
        <v>36434</v>
      </c>
      <c r="C3957" s="28">
        <v>660</v>
      </c>
      <c r="D3957" s="28">
        <v>47</v>
      </c>
      <c r="E3957" s="28">
        <v>50</v>
      </c>
      <c r="F3957" s="29" t="s">
        <v>242</v>
      </c>
      <c r="G3957" s="29" t="s">
        <v>4719</v>
      </c>
      <c r="H3957" s="28">
        <v>779</v>
      </c>
      <c r="I3957" s="29" t="s">
        <v>119</v>
      </c>
      <c r="J3957" s="33" t="s">
        <v>4770</v>
      </c>
      <c r="K3957" s="29" t="s">
        <v>178</v>
      </c>
      <c r="L3957" s="29" t="s">
        <v>4746</v>
      </c>
      <c r="M3957" s="29" t="s">
        <v>216</v>
      </c>
      <c r="N3957" s="28">
        <v>498686.8</v>
      </c>
      <c r="O3957" s="28">
        <v>6277050</v>
      </c>
      <c r="P3957" s="29" t="s">
        <v>4769</v>
      </c>
      <c r="Q3957" s="32" t="s">
        <v>174</v>
      </c>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M3957" s="19"/>
      <c r="AN3957" s="31">
        <v>425744</v>
      </c>
      <c r="AO3957" s="31">
        <v>1629398</v>
      </c>
      <c r="AP3957" s="31">
        <v>1380102</v>
      </c>
      <c r="AQ3957" s="31">
        <v>1428522</v>
      </c>
      <c r="AR3957" s="31">
        <v>1332043</v>
      </c>
      <c r="AS3957" s="31">
        <v>1464130</v>
      </c>
      <c r="AT3957" s="31">
        <v>1497828</v>
      </c>
      <c r="AU3957" s="31">
        <v>1347169</v>
      </c>
      <c r="AV3957" s="31">
        <v>1711617</v>
      </c>
      <c r="AW3957" s="31">
        <v>1362473</v>
      </c>
      <c r="AX3957" s="31">
        <v>143622</v>
      </c>
      <c r="AY3957" s="31">
        <v>85728</v>
      </c>
      <c r="AZ3957" s="31">
        <v>229350</v>
      </c>
    </row>
    <row r="3958" spans="1:52" ht="15" customHeight="1">
      <c r="A3958" s="29" t="s">
        <v>4768</v>
      </c>
      <c r="B3958" s="34">
        <v>36458</v>
      </c>
      <c r="C3958" s="28">
        <v>750</v>
      </c>
      <c r="D3958" s="28">
        <v>48</v>
      </c>
      <c r="E3958" s="28">
        <v>50</v>
      </c>
      <c r="F3958" s="29" t="s">
        <v>172</v>
      </c>
      <c r="G3958" s="29" t="s">
        <v>648</v>
      </c>
      <c r="H3958" s="28">
        <v>779</v>
      </c>
      <c r="I3958" s="29" t="s">
        <v>119</v>
      </c>
      <c r="J3958" s="33" t="s">
        <v>4767</v>
      </c>
      <c r="K3958" s="29" t="s">
        <v>178</v>
      </c>
      <c r="L3958" s="29" t="s">
        <v>4746</v>
      </c>
      <c r="M3958" s="29" t="s">
        <v>176</v>
      </c>
      <c r="N3958" s="28">
        <v>498487.2</v>
      </c>
      <c r="O3958" s="28">
        <v>6277030</v>
      </c>
      <c r="P3958" s="29" t="s">
        <v>4766</v>
      </c>
      <c r="Q3958" s="32" t="s">
        <v>174</v>
      </c>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M3958" s="19"/>
      <c r="AN3958" s="31">
        <v>417838</v>
      </c>
      <c r="AO3958" s="31">
        <v>1934663</v>
      </c>
      <c r="AP3958" s="31">
        <v>1556461</v>
      </c>
      <c r="AQ3958" s="31">
        <v>1682792</v>
      </c>
      <c r="AR3958" s="31">
        <v>1560555</v>
      </c>
      <c r="AS3958" s="31">
        <v>1747833</v>
      </c>
      <c r="AT3958" s="31">
        <v>1690985</v>
      </c>
      <c r="AU3958" s="31">
        <v>1562607</v>
      </c>
      <c r="AV3958" s="31">
        <v>1829887</v>
      </c>
      <c r="AW3958" s="31">
        <v>1729127</v>
      </c>
      <c r="AX3958" s="31">
        <v>166537</v>
      </c>
      <c r="AY3958" s="31">
        <v>99752</v>
      </c>
      <c r="AZ3958" s="31">
        <v>266289</v>
      </c>
    </row>
    <row r="3959" spans="1:52" ht="15" customHeight="1">
      <c r="A3959" s="29" t="s">
        <v>4765</v>
      </c>
      <c r="B3959" s="34">
        <v>36434</v>
      </c>
      <c r="C3959" s="28">
        <v>750</v>
      </c>
      <c r="D3959" s="28">
        <v>48</v>
      </c>
      <c r="E3959" s="28">
        <v>50</v>
      </c>
      <c r="F3959" s="29" t="s">
        <v>172</v>
      </c>
      <c r="G3959" s="29" t="s">
        <v>648</v>
      </c>
      <c r="H3959" s="28">
        <v>779</v>
      </c>
      <c r="I3959" s="29" t="s">
        <v>119</v>
      </c>
      <c r="J3959" s="33" t="s">
        <v>4764</v>
      </c>
      <c r="K3959" s="29" t="s">
        <v>178</v>
      </c>
      <c r="L3959" s="29" t="s">
        <v>4746</v>
      </c>
      <c r="M3959" s="29" t="s">
        <v>4763</v>
      </c>
      <c r="N3959" s="28">
        <v>498287.7</v>
      </c>
      <c r="O3959" s="28">
        <v>6277009</v>
      </c>
      <c r="P3959" s="29" t="s">
        <v>4762</v>
      </c>
      <c r="Q3959" s="32" t="s">
        <v>174</v>
      </c>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M3959" s="19"/>
      <c r="AN3959" s="31">
        <v>432828</v>
      </c>
      <c r="AO3959" s="31">
        <v>1877584</v>
      </c>
      <c r="AP3959" s="31">
        <v>1645293</v>
      </c>
      <c r="AQ3959" s="31">
        <v>1729154</v>
      </c>
      <c r="AR3959" s="31">
        <v>1605701</v>
      </c>
      <c r="AS3959" s="31">
        <v>1735488</v>
      </c>
      <c r="AT3959" s="31">
        <v>1724700</v>
      </c>
      <c r="AU3959" s="31">
        <v>1564730</v>
      </c>
      <c r="AV3959" s="31">
        <v>1968952</v>
      </c>
      <c r="AW3959" s="31">
        <v>1758681</v>
      </c>
      <c r="AX3959" s="31">
        <v>165922</v>
      </c>
      <c r="AY3959" s="31">
        <v>101202</v>
      </c>
      <c r="AZ3959" s="31">
        <v>267124</v>
      </c>
    </row>
    <row r="3960" spans="1:52" ht="15" customHeight="1">
      <c r="A3960" s="29" t="s">
        <v>4761</v>
      </c>
      <c r="B3960" s="34">
        <v>36458</v>
      </c>
      <c r="C3960" s="28">
        <v>750</v>
      </c>
      <c r="D3960" s="28">
        <v>48</v>
      </c>
      <c r="E3960" s="28">
        <v>50</v>
      </c>
      <c r="F3960" s="29" t="s">
        <v>172</v>
      </c>
      <c r="G3960" s="29" t="s">
        <v>648</v>
      </c>
      <c r="H3960" s="28">
        <v>779</v>
      </c>
      <c r="I3960" s="29" t="s">
        <v>119</v>
      </c>
      <c r="J3960" s="33" t="s">
        <v>4760</v>
      </c>
      <c r="K3960" s="29" t="s">
        <v>178</v>
      </c>
      <c r="L3960" s="29" t="s">
        <v>4759</v>
      </c>
      <c r="M3960" s="29" t="s">
        <v>656</v>
      </c>
      <c r="N3960" s="28">
        <v>499084.9</v>
      </c>
      <c r="O3960" s="28">
        <v>6277090</v>
      </c>
      <c r="P3960" s="29" t="s">
        <v>4758</v>
      </c>
      <c r="Q3960" s="32" t="s">
        <v>174</v>
      </c>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M3960" s="19"/>
      <c r="AN3960" s="31">
        <v>423657</v>
      </c>
      <c r="AO3960" s="31">
        <v>1929797</v>
      </c>
      <c r="AP3960" s="31">
        <v>1595168</v>
      </c>
      <c r="AQ3960" s="31">
        <v>1770041</v>
      </c>
      <c r="AR3960" s="31">
        <v>1603569</v>
      </c>
      <c r="AS3960" s="31">
        <v>1765089</v>
      </c>
      <c r="AT3960" s="31">
        <v>1747976</v>
      </c>
      <c r="AU3960" s="31">
        <v>1570047</v>
      </c>
      <c r="AV3960" s="31">
        <v>1996550</v>
      </c>
      <c r="AW3960" s="31">
        <v>1789190</v>
      </c>
      <c r="AX3960" s="31">
        <v>168790</v>
      </c>
      <c r="AY3960" s="31">
        <v>106012</v>
      </c>
      <c r="AZ3960" s="31">
        <v>274802</v>
      </c>
    </row>
    <row r="3961" spans="1:52" ht="15" customHeight="1">
      <c r="A3961" s="29" t="s">
        <v>4757</v>
      </c>
      <c r="B3961" s="34">
        <v>36441</v>
      </c>
      <c r="C3961" s="28">
        <v>600</v>
      </c>
      <c r="D3961" s="28">
        <v>44</v>
      </c>
      <c r="E3961" s="28">
        <v>45</v>
      </c>
      <c r="F3961" s="29" t="s">
        <v>242</v>
      </c>
      <c r="G3961" s="29" t="s">
        <v>4753</v>
      </c>
      <c r="H3961" s="28">
        <v>779</v>
      </c>
      <c r="I3961" s="29" t="s">
        <v>119</v>
      </c>
      <c r="J3961" s="33" t="s">
        <v>4756</v>
      </c>
      <c r="K3961" s="29" t="s">
        <v>178</v>
      </c>
      <c r="L3961" s="29" t="s">
        <v>4734</v>
      </c>
      <c r="M3961" s="29" t="s">
        <v>176</v>
      </c>
      <c r="N3961" s="28">
        <v>502706.1</v>
      </c>
      <c r="O3961" s="28">
        <v>6286440</v>
      </c>
      <c r="P3961" s="29" t="s">
        <v>4755</v>
      </c>
      <c r="Q3961" s="32" t="s">
        <v>174</v>
      </c>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M3961" s="19"/>
      <c r="AN3961" s="31">
        <v>404101</v>
      </c>
      <c r="AO3961" s="31">
        <v>1470155</v>
      </c>
      <c r="AP3961" s="31">
        <v>1314231</v>
      </c>
      <c r="AQ3961" s="31">
        <v>1386496</v>
      </c>
      <c r="AR3961" s="31">
        <v>1258980</v>
      </c>
      <c r="AS3961" s="31">
        <v>1405853</v>
      </c>
      <c r="AT3961" s="31">
        <v>1367279</v>
      </c>
      <c r="AU3961" s="31">
        <v>1249834</v>
      </c>
      <c r="AV3961" s="31">
        <v>1531266</v>
      </c>
      <c r="AW3961" s="31">
        <v>1391287</v>
      </c>
      <c r="AX3961" s="31">
        <v>137341</v>
      </c>
      <c r="AY3961" s="31">
        <v>75394</v>
      </c>
      <c r="AZ3961" s="31">
        <v>212735</v>
      </c>
    </row>
    <row r="3962" spans="1:52" ht="15" customHeight="1">
      <c r="A3962" s="29" t="s">
        <v>4754</v>
      </c>
      <c r="B3962" s="34">
        <v>36448</v>
      </c>
      <c r="C3962" s="28">
        <v>660</v>
      </c>
      <c r="D3962" s="28">
        <v>47</v>
      </c>
      <c r="E3962" s="28">
        <v>50</v>
      </c>
      <c r="F3962" s="29" t="s">
        <v>242</v>
      </c>
      <c r="G3962" s="29" t="s">
        <v>4719</v>
      </c>
      <c r="H3962" s="28">
        <v>779</v>
      </c>
      <c r="I3962" s="29" t="s">
        <v>119</v>
      </c>
      <c r="J3962" s="33" t="s">
        <v>4752</v>
      </c>
      <c r="K3962" s="29" t="s">
        <v>178</v>
      </c>
      <c r="L3962" s="29" t="s">
        <v>4751</v>
      </c>
      <c r="M3962" s="29" t="s">
        <v>4750</v>
      </c>
      <c r="N3962" s="28">
        <v>497691</v>
      </c>
      <c r="O3962" s="28">
        <v>6276950</v>
      </c>
      <c r="P3962" s="29" t="s">
        <v>4749</v>
      </c>
      <c r="Q3962" s="32" t="s">
        <v>174</v>
      </c>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M3962" s="19"/>
      <c r="AN3962" s="31">
        <v>392053</v>
      </c>
      <c r="AO3962" s="31">
        <v>1740309</v>
      </c>
      <c r="AP3962" s="31">
        <v>1462983</v>
      </c>
      <c r="AQ3962" s="31">
        <v>1517969</v>
      </c>
      <c r="AR3962" s="31">
        <v>1396202</v>
      </c>
      <c r="AS3962" s="31">
        <v>1581293</v>
      </c>
      <c r="AT3962" s="31">
        <v>1616735</v>
      </c>
      <c r="AU3962" s="31">
        <v>1435560</v>
      </c>
      <c r="AV3962" s="31">
        <v>1649997</v>
      </c>
      <c r="AW3962" s="31">
        <v>1595640</v>
      </c>
      <c r="AX3962" s="31">
        <v>151869</v>
      </c>
      <c r="AY3962" s="31">
        <v>91677</v>
      </c>
      <c r="AZ3962" s="31">
        <v>243546</v>
      </c>
    </row>
    <row r="3963" spans="1:52" ht="15" customHeight="1">
      <c r="A3963" s="29" t="s">
        <v>4748</v>
      </c>
      <c r="B3963" s="34">
        <v>36448</v>
      </c>
      <c r="C3963" s="28">
        <v>660</v>
      </c>
      <c r="D3963" s="28">
        <v>47</v>
      </c>
      <c r="E3963" s="28">
        <v>50</v>
      </c>
      <c r="F3963" s="29" t="s">
        <v>242</v>
      </c>
      <c r="G3963" s="29" t="s">
        <v>4719</v>
      </c>
      <c r="H3963" s="28">
        <v>779</v>
      </c>
      <c r="I3963" s="29" t="s">
        <v>119</v>
      </c>
      <c r="J3963" s="33" t="s">
        <v>4747</v>
      </c>
      <c r="K3963" s="29" t="s">
        <v>178</v>
      </c>
      <c r="L3963" s="29" t="s">
        <v>4746</v>
      </c>
      <c r="M3963" s="29" t="s">
        <v>355</v>
      </c>
      <c r="N3963" s="28">
        <v>498885</v>
      </c>
      <c r="O3963" s="28">
        <v>6277070</v>
      </c>
      <c r="P3963" s="29" t="s">
        <v>4745</v>
      </c>
      <c r="Q3963" s="32" t="s">
        <v>174</v>
      </c>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M3963" s="19"/>
      <c r="AN3963" s="31">
        <v>437282</v>
      </c>
      <c r="AO3963" s="31">
        <v>1679757</v>
      </c>
      <c r="AP3963" s="31">
        <v>1377433</v>
      </c>
      <c r="AQ3963" s="31">
        <v>1442943</v>
      </c>
      <c r="AR3963" s="31">
        <v>1373660</v>
      </c>
      <c r="AS3963" s="31">
        <v>1494267</v>
      </c>
      <c r="AT3963" s="31">
        <v>1553707</v>
      </c>
      <c r="AU3963" s="31">
        <v>1364052</v>
      </c>
      <c r="AV3963" s="31">
        <v>1731344</v>
      </c>
      <c r="AW3963" s="31">
        <v>1558393</v>
      </c>
      <c r="AX3963" s="31">
        <v>106594</v>
      </c>
      <c r="AY3963" s="31">
        <v>87545</v>
      </c>
      <c r="AZ3963" s="31">
        <v>194139</v>
      </c>
    </row>
    <row r="3964" spans="1:52" ht="15" customHeight="1">
      <c r="A3964" s="29" t="s">
        <v>4744</v>
      </c>
      <c r="B3964" s="34">
        <v>36568</v>
      </c>
      <c r="C3964" s="28">
        <v>600</v>
      </c>
      <c r="D3964" s="28">
        <v>43</v>
      </c>
      <c r="E3964" s="28">
        <v>45</v>
      </c>
      <c r="F3964" s="29" t="s">
        <v>1171</v>
      </c>
      <c r="G3964" s="29" t="s">
        <v>4736</v>
      </c>
      <c r="H3964" s="28">
        <v>779</v>
      </c>
      <c r="I3964" s="29" t="s">
        <v>119</v>
      </c>
      <c r="J3964" s="33" t="s">
        <v>4743</v>
      </c>
      <c r="K3964" s="29" t="s">
        <v>178</v>
      </c>
      <c r="L3964" s="29" t="s">
        <v>4739</v>
      </c>
      <c r="M3964" s="29" t="s">
        <v>3437</v>
      </c>
      <c r="N3964" s="28">
        <v>504459.4</v>
      </c>
      <c r="O3964" s="28">
        <v>6279273</v>
      </c>
      <c r="P3964" s="29" t="s">
        <v>4742</v>
      </c>
      <c r="Q3964" s="32" t="s">
        <v>174</v>
      </c>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M3964" s="19"/>
      <c r="AN3964" s="19"/>
      <c r="AO3964" s="31">
        <v>1031180</v>
      </c>
      <c r="AP3964" s="31">
        <v>1129922</v>
      </c>
      <c r="AQ3964" s="31">
        <v>1193227</v>
      </c>
      <c r="AR3964" s="31">
        <v>1133036</v>
      </c>
      <c r="AS3964" s="31">
        <v>1279004</v>
      </c>
      <c r="AT3964" s="31">
        <v>1250375</v>
      </c>
      <c r="AU3964" s="31">
        <v>1116672</v>
      </c>
      <c r="AV3964" s="31">
        <v>1405156.5</v>
      </c>
      <c r="AW3964" s="31">
        <v>1269231</v>
      </c>
      <c r="AX3964" s="31">
        <v>121221</v>
      </c>
      <c r="AY3964" s="31">
        <v>75874</v>
      </c>
      <c r="AZ3964" s="31">
        <v>197095</v>
      </c>
    </row>
    <row r="3965" spans="1:52" ht="15" customHeight="1">
      <c r="A3965" s="29" t="s">
        <v>4741</v>
      </c>
      <c r="B3965" s="34">
        <v>36568</v>
      </c>
      <c r="C3965" s="28">
        <v>600</v>
      </c>
      <c r="D3965" s="28">
        <v>43</v>
      </c>
      <c r="E3965" s="28">
        <v>45</v>
      </c>
      <c r="F3965" s="29" t="s">
        <v>1171</v>
      </c>
      <c r="G3965" s="29" t="s">
        <v>4736</v>
      </c>
      <c r="H3965" s="28">
        <v>779</v>
      </c>
      <c r="I3965" s="29" t="s">
        <v>119</v>
      </c>
      <c r="J3965" s="33" t="s">
        <v>4740</v>
      </c>
      <c r="K3965" s="29" t="s">
        <v>178</v>
      </c>
      <c r="L3965" s="29" t="s">
        <v>4739</v>
      </c>
      <c r="M3965" s="29" t="s">
        <v>3437</v>
      </c>
      <c r="N3965" s="28">
        <v>504461.2</v>
      </c>
      <c r="O3965" s="28">
        <v>6279433</v>
      </c>
      <c r="P3965" s="29" t="s">
        <v>4738</v>
      </c>
      <c r="Q3965" s="32" t="s">
        <v>174</v>
      </c>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M3965" s="19"/>
      <c r="AN3965" s="19"/>
      <c r="AO3965" s="31">
        <v>1087569</v>
      </c>
      <c r="AP3965" s="31">
        <v>1203485</v>
      </c>
      <c r="AQ3965" s="31">
        <v>1258723</v>
      </c>
      <c r="AR3965" s="31">
        <v>1155888</v>
      </c>
      <c r="AS3965" s="31">
        <v>1287329</v>
      </c>
      <c r="AT3965" s="31">
        <v>1269065</v>
      </c>
      <c r="AU3965" s="31">
        <v>1137541</v>
      </c>
      <c r="AV3965" s="31">
        <v>1465538</v>
      </c>
      <c r="AW3965" s="31">
        <v>1289303</v>
      </c>
      <c r="AX3965" s="31">
        <v>123681</v>
      </c>
      <c r="AY3965" s="31">
        <v>78453</v>
      </c>
      <c r="AZ3965" s="31">
        <v>202134</v>
      </c>
    </row>
    <row r="3966" spans="1:52" ht="15" customHeight="1">
      <c r="A3966" s="29" t="s">
        <v>4737</v>
      </c>
      <c r="B3966" s="34">
        <v>36586</v>
      </c>
      <c r="C3966" s="28">
        <v>600</v>
      </c>
      <c r="D3966" s="28">
        <v>44</v>
      </c>
      <c r="E3966" s="28">
        <v>45</v>
      </c>
      <c r="F3966" s="29" t="s">
        <v>242</v>
      </c>
      <c r="G3966" s="29" t="s">
        <v>3981</v>
      </c>
      <c r="H3966" s="28">
        <v>779</v>
      </c>
      <c r="I3966" s="29" t="s">
        <v>119</v>
      </c>
      <c r="J3966" s="33" t="s">
        <v>4735</v>
      </c>
      <c r="K3966" s="29" t="s">
        <v>178</v>
      </c>
      <c r="L3966" s="29" t="s">
        <v>4734</v>
      </c>
      <c r="M3966" s="29" t="s">
        <v>2488</v>
      </c>
      <c r="N3966" s="28">
        <v>503423.4</v>
      </c>
      <c r="O3966" s="28">
        <v>6286370</v>
      </c>
      <c r="P3966" s="29" t="s">
        <v>4733</v>
      </c>
      <c r="Q3966" s="32" t="s">
        <v>174</v>
      </c>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M3966" s="19"/>
      <c r="AN3966" s="19"/>
      <c r="AO3966" s="31">
        <v>1167306</v>
      </c>
      <c r="AP3966" s="31">
        <v>1370292</v>
      </c>
      <c r="AQ3966" s="31">
        <v>1444914</v>
      </c>
      <c r="AR3966" s="31">
        <v>1322391</v>
      </c>
      <c r="AS3966" s="31">
        <v>1462188</v>
      </c>
      <c r="AT3966" s="31">
        <v>1443889</v>
      </c>
      <c r="AU3966" s="31">
        <v>1323426</v>
      </c>
      <c r="AV3966" s="31">
        <v>1578269</v>
      </c>
      <c r="AW3966" s="31">
        <v>1444053</v>
      </c>
      <c r="AX3966" s="31">
        <v>141086</v>
      </c>
      <c r="AY3966" s="31">
        <v>81306</v>
      </c>
      <c r="AZ3966" s="31">
        <v>222392</v>
      </c>
    </row>
    <row r="3967" spans="1:52" ht="15" customHeight="1">
      <c r="A3967" s="29" t="s">
        <v>4732</v>
      </c>
      <c r="B3967" s="34">
        <v>36648</v>
      </c>
      <c r="C3967" s="28">
        <v>660</v>
      </c>
      <c r="D3967" s="28">
        <v>47</v>
      </c>
      <c r="E3967" s="28">
        <v>45</v>
      </c>
      <c r="F3967" s="29" t="s">
        <v>242</v>
      </c>
      <c r="G3967" s="29" t="s">
        <v>4719</v>
      </c>
      <c r="H3967" s="28">
        <v>779</v>
      </c>
      <c r="I3967" s="29" t="s">
        <v>119</v>
      </c>
      <c r="J3967" s="33" t="s">
        <v>4731</v>
      </c>
      <c r="K3967" s="29" t="s">
        <v>178</v>
      </c>
      <c r="L3967" s="29" t="s">
        <v>4628</v>
      </c>
      <c r="M3967" s="29" t="s">
        <v>554</v>
      </c>
      <c r="N3967" s="28">
        <v>504454.8</v>
      </c>
      <c r="O3967" s="28">
        <v>6278954</v>
      </c>
      <c r="P3967" s="29" t="s">
        <v>4730</v>
      </c>
      <c r="Q3967" s="32" t="s">
        <v>174</v>
      </c>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M3967" s="19"/>
      <c r="AN3967" s="19"/>
      <c r="AO3967" s="31">
        <v>862029</v>
      </c>
      <c r="AP3967" s="31">
        <v>1301407</v>
      </c>
      <c r="AQ3967" s="31">
        <v>1427792</v>
      </c>
      <c r="AR3967" s="31">
        <v>1296068</v>
      </c>
      <c r="AS3967" s="31">
        <v>1452058</v>
      </c>
      <c r="AT3967" s="31">
        <v>1393784</v>
      </c>
      <c r="AU3967" s="31">
        <v>1298653</v>
      </c>
      <c r="AV3967" s="31">
        <v>1698588</v>
      </c>
      <c r="AW3967" s="31">
        <v>1477504</v>
      </c>
      <c r="AX3967" s="31">
        <v>137302</v>
      </c>
      <c r="AY3967" s="31">
        <v>86285</v>
      </c>
      <c r="AZ3967" s="31">
        <v>223587</v>
      </c>
    </row>
    <row r="3968" spans="1:52" ht="15" customHeight="1">
      <c r="A3968" s="29" t="s">
        <v>4729</v>
      </c>
      <c r="B3968" s="34">
        <v>34832</v>
      </c>
      <c r="C3968" s="28">
        <v>600</v>
      </c>
      <c r="D3968" s="28">
        <v>42</v>
      </c>
      <c r="E3968" s="28">
        <v>45</v>
      </c>
      <c r="F3968" s="29" t="s">
        <v>242</v>
      </c>
      <c r="G3968" s="29" t="s">
        <v>3981</v>
      </c>
      <c r="H3968" s="28">
        <v>779</v>
      </c>
      <c r="I3968" s="29" t="s">
        <v>119</v>
      </c>
      <c r="J3968" s="33" t="s">
        <v>4728</v>
      </c>
      <c r="K3968" s="29" t="s">
        <v>178</v>
      </c>
      <c r="L3968" s="29" t="s">
        <v>4727</v>
      </c>
      <c r="M3968" s="29" t="s">
        <v>1247</v>
      </c>
      <c r="N3968" s="28">
        <v>493438.4</v>
      </c>
      <c r="O3968" s="28">
        <v>6281556</v>
      </c>
      <c r="P3968" s="29" t="s">
        <v>4726</v>
      </c>
      <c r="Q3968" s="32" t="s">
        <v>174</v>
      </c>
      <c r="R3968" s="19"/>
      <c r="S3968" s="19"/>
      <c r="T3968" s="19"/>
      <c r="U3968" s="19"/>
      <c r="V3968" s="19"/>
      <c r="W3968" s="19"/>
      <c r="X3968" s="19"/>
      <c r="Y3968" s="19"/>
      <c r="Z3968" s="19"/>
      <c r="AA3968" s="19"/>
      <c r="AB3968" s="19"/>
      <c r="AC3968" s="19"/>
      <c r="AD3968" s="19"/>
      <c r="AE3968" s="19"/>
      <c r="AF3968" s="19"/>
      <c r="AG3968" s="19"/>
      <c r="AH3968" s="19"/>
      <c r="AI3968" s="19"/>
      <c r="AJ3968" s="19"/>
      <c r="AK3968" s="31">
        <v>737360</v>
      </c>
      <c r="AL3968" s="31">
        <v>1444080</v>
      </c>
      <c r="AM3968" s="31">
        <v>1494031</v>
      </c>
      <c r="AN3968" s="31">
        <v>1322069</v>
      </c>
      <c r="AO3968" s="31">
        <v>1350740</v>
      </c>
      <c r="AP3968" s="31">
        <v>1087786</v>
      </c>
      <c r="AQ3968" s="31">
        <v>1149756</v>
      </c>
      <c r="AR3968" s="31">
        <v>1049767</v>
      </c>
      <c r="AS3968" s="31">
        <v>1130280</v>
      </c>
      <c r="AT3968" s="31">
        <v>1167513</v>
      </c>
      <c r="AU3968" s="31">
        <v>1023038</v>
      </c>
      <c r="AV3968" s="31">
        <v>1327644</v>
      </c>
      <c r="AW3968" s="31">
        <v>1162102</v>
      </c>
      <c r="AX3968" s="31">
        <v>113917</v>
      </c>
      <c r="AY3968" s="31">
        <v>60645</v>
      </c>
      <c r="AZ3968" s="31">
        <v>174562</v>
      </c>
    </row>
    <row r="3969" spans="1:52" ht="15" customHeight="1">
      <c r="A3969" s="29" t="s">
        <v>4725</v>
      </c>
      <c r="B3969" s="34">
        <v>36766</v>
      </c>
      <c r="C3969" s="28">
        <v>660</v>
      </c>
      <c r="D3969" s="28">
        <v>47</v>
      </c>
      <c r="E3969" s="28">
        <v>50</v>
      </c>
      <c r="F3969" s="29" t="s">
        <v>242</v>
      </c>
      <c r="G3969" s="29" t="s">
        <v>4719</v>
      </c>
      <c r="H3969" s="28">
        <v>779</v>
      </c>
      <c r="I3969" s="29" t="s">
        <v>119</v>
      </c>
      <c r="J3969" s="33" t="s">
        <v>4724</v>
      </c>
      <c r="K3969" s="29" t="s">
        <v>178</v>
      </c>
      <c r="L3969" s="29" t="s">
        <v>4723</v>
      </c>
      <c r="M3969" s="29" t="s">
        <v>4722</v>
      </c>
      <c r="N3969" s="28">
        <v>506380</v>
      </c>
      <c r="O3969" s="28">
        <v>6284910</v>
      </c>
      <c r="P3969" s="29" t="s">
        <v>4721</v>
      </c>
      <c r="Q3969" s="32" t="s">
        <v>174</v>
      </c>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M3969" s="19"/>
      <c r="AN3969" s="19"/>
      <c r="AO3969" s="31">
        <v>527528</v>
      </c>
      <c r="AP3969" s="31">
        <v>1408550</v>
      </c>
      <c r="AQ3969" s="31">
        <v>1466623</v>
      </c>
      <c r="AR3969" s="31">
        <v>1358700</v>
      </c>
      <c r="AS3969" s="31">
        <v>1474874</v>
      </c>
      <c r="AT3969" s="31">
        <v>1522373</v>
      </c>
      <c r="AU3969" s="31">
        <v>1393713</v>
      </c>
      <c r="AV3969" s="31">
        <v>1684290</v>
      </c>
      <c r="AW3969" s="31">
        <v>1545756</v>
      </c>
      <c r="AX3969" s="31">
        <v>147896</v>
      </c>
      <c r="AY3969" s="31">
        <v>89532</v>
      </c>
      <c r="AZ3969" s="31">
        <v>237428</v>
      </c>
    </row>
    <row r="3970" spans="1:52" ht="15" customHeight="1">
      <c r="A3970" s="29" t="s">
        <v>4720</v>
      </c>
      <c r="B3970" s="34">
        <v>36887</v>
      </c>
      <c r="C3970" s="28">
        <v>850</v>
      </c>
      <c r="D3970" s="28">
        <v>52</v>
      </c>
      <c r="E3970" s="28">
        <v>50</v>
      </c>
      <c r="F3970" s="29" t="s">
        <v>242</v>
      </c>
      <c r="G3970" s="29" t="s">
        <v>3282</v>
      </c>
      <c r="H3970" s="28">
        <v>779</v>
      </c>
      <c r="I3970" s="29" t="s">
        <v>119</v>
      </c>
      <c r="J3970" s="33" t="s">
        <v>4718</v>
      </c>
      <c r="K3970" s="29" t="s">
        <v>178</v>
      </c>
      <c r="L3970" s="29" t="s">
        <v>4714</v>
      </c>
      <c r="M3970" s="29" t="s">
        <v>370</v>
      </c>
      <c r="N3970" s="28">
        <v>499917</v>
      </c>
      <c r="O3970" s="28">
        <v>6288999</v>
      </c>
      <c r="P3970" s="29" t="s">
        <v>4717</v>
      </c>
      <c r="Q3970" s="32" t="s">
        <v>174</v>
      </c>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M3970" s="19"/>
      <c r="AN3970" s="19"/>
      <c r="AO3970" s="31">
        <v>11579</v>
      </c>
      <c r="AP3970" s="31">
        <v>1856575</v>
      </c>
      <c r="AQ3970" s="31">
        <v>1886440</v>
      </c>
      <c r="AR3970" s="31">
        <v>1742468</v>
      </c>
      <c r="AS3970" s="31">
        <v>1931602</v>
      </c>
      <c r="AT3970" s="31">
        <v>1927694</v>
      </c>
      <c r="AU3970" s="31">
        <v>1713972</v>
      </c>
      <c r="AV3970" s="31">
        <v>1685106</v>
      </c>
      <c r="AW3970" s="31">
        <v>1808302</v>
      </c>
      <c r="AX3970" s="31">
        <v>187782</v>
      </c>
      <c r="AY3970" s="31">
        <v>115705</v>
      </c>
      <c r="AZ3970" s="31">
        <v>303487</v>
      </c>
    </row>
    <row r="3971" spans="1:52" ht="15" customHeight="1">
      <c r="A3971" s="29" t="s">
        <v>4716</v>
      </c>
      <c r="B3971" s="34">
        <v>36800</v>
      </c>
      <c r="C3971" s="28">
        <v>850</v>
      </c>
      <c r="D3971" s="28">
        <v>52</v>
      </c>
      <c r="E3971" s="28">
        <v>50</v>
      </c>
      <c r="F3971" s="29" t="s">
        <v>242</v>
      </c>
      <c r="G3971" s="29" t="s">
        <v>3282</v>
      </c>
      <c r="H3971" s="28">
        <v>779</v>
      </c>
      <c r="I3971" s="29" t="s">
        <v>119</v>
      </c>
      <c r="J3971" s="33" t="s">
        <v>4715</v>
      </c>
      <c r="K3971" s="29" t="s">
        <v>178</v>
      </c>
      <c r="L3971" s="29" t="s">
        <v>4714</v>
      </c>
      <c r="M3971" s="29" t="s">
        <v>4713</v>
      </c>
      <c r="N3971" s="28">
        <v>499730.4</v>
      </c>
      <c r="O3971" s="28">
        <v>6289244</v>
      </c>
      <c r="P3971" s="29" t="s">
        <v>4712</v>
      </c>
      <c r="Q3971" s="32" t="s">
        <v>174</v>
      </c>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M3971" s="19"/>
      <c r="AN3971" s="19"/>
      <c r="AO3971" s="31">
        <v>13015</v>
      </c>
      <c r="AP3971" s="31">
        <v>1987431</v>
      </c>
      <c r="AQ3971" s="31">
        <v>2069753</v>
      </c>
      <c r="AR3971" s="31">
        <v>1951787</v>
      </c>
      <c r="AS3971" s="31">
        <v>2339745</v>
      </c>
      <c r="AT3971" s="31">
        <v>2271265</v>
      </c>
      <c r="AU3971" s="31">
        <v>2012051</v>
      </c>
      <c r="AV3971" s="31">
        <v>2568868</v>
      </c>
      <c r="AW3971" s="31">
        <v>2271726</v>
      </c>
      <c r="AX3971" s="31">
        <v>199111</v>
      </c>
      <c r="AY3971" s="31">
        <v>134443</v>
      </c>
      <c r="AZ3971" s="31">
        <v>333554</v>
      </c>
    </row>
    <row r="3972" spans="1:52" ht="15" customHeight="1">
      <c r="A3972" s="29" t="s">
        <v>4711</v>
      </c>
      <c r="B3972" s="34">
        <v>37177</v>
      </c>
      <c r="C3972" s="28">
        <v>850</v>
      </c>
      <c r="D3972" s="28">
        <v>52</v>
      </c>
      <c r="E3972" s="28">
        <v>49</v>
      </c>
      <c r="F3972" s="29" t="s">
        <v>220</v>
      </c>
      <c r="G3972" s="29" t="s">
        <v>4705</v>
      </c>
      <c r="H3972" s="28">
        <v>779</v>
      </c>
      <c r="I3972" s="29" t="s">
        <v>119</v>
      </c>
      <c r="J3972" s="33" t="s">
        <v>4710</v>
      </c>
      <c r="K3972" s="29" t="s">
        <v>178</v>
      </c>
      <c r="L3972" s="29" t="s">
        <v>4709</v>
      </c>
      <c r="M3972" s="29" t="s">
        <v>4708</v>
      </c>
      <c r="N3972" s="28">
        <v>496859</v>
      </c>
      <c r="O3972" s="28">
        <v>6286117</v>
      </c>
      <c r="P3972" s="29" t="s">
        <v>4707</v>
      </c>
      <c r="Q3972" s="32" t="s">
        <v>174</v>
      </c>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M3972" s="19"/>
      <c r="AN3972" s="19"/>
      <c r="AO3972" s="19"/>
      <c r="AP3972" s="31">
        <v>421027</v>
      </c>
      <c r="AQ3972" s="31">
        <v>1790567</v>
      </c>
      <c r="AR3972" s="31">
        <v>1631832</v>
      </c>
      <c r="AS3972" s="31">
        <v>1997269</v>
      </c>
      <c r="AT3972" s="31">
        <v>1991935</v>
      </c>
      <c r="AU3972" s="31">
        <v>1818398</v>
      </c>
      <c r="AV3972" s="31">
        <v>2207200</v>
      </c>
      <c r="AW3972" s="31">
        <v>1966463</v>
      </c>
      <c r="AX3972" s="31">
        <v>182966</v>
      </c>
      <c r="AY3972" s="31">
        <v>98954</v>
      </c>
      <c r="AZ3972" s="31">
        <v>281920</v>
      </c>
    </row>
    <row r="3973" spans="1:52" ht="15" customHeight="1">
      <c r="A3973" s="29" t="s">
        <v>4706</v>
      </c>
      <c r="B3973" s="34">
        <v>37177</v>
      </c>
      <c r="C3973" s="28">
        <v>850</v>
      </c>
      <c r="D3973" s="28">
        <v>52</v>
      </c>
      <c r="E3973" s="28">
        <v>50</v>
      </c>
      <c r="F3973" s="29" t="s">
        <v>220</v>
      </c>
      <c r="G3973" s="29" t="s">
        <v>4661</v>
      </c>
      <c r="H3973" s="28">
        <v>779</v>
      </c>
      <c r="I3973" s="29" t="s">
        <v>119</v>
      </c>
      <c r="J3973" s="33" t="s">
        <v>4704</v>
      </c>
      <c r="K3973" s="29" t="s">
        <v>178</v>
      </c>
      <c r="L3973" s="29" t="s">
        <v>4695</v>
      </c>
      <c r="M3973" s="29" t="s">
        <v>590</v>
      </c>
      <c r="N3973" s="28">
        <v>496457.5</v>
      </c>
      <c r="O3973" s="28">
        <v>6286667</v>
      </c>
      <c r="P3973" s="29" t="s">
        <v>4703</v>
      </c>
      <c r="Q3973" s="32" t="s">
        <v>174</v>
      </c>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M3973" s="19"/>
      <c r="AN3973" s="19"/>
      <c r="AO3973" s="19"/>
      <c r="AP3973" s="31">
        <v>413113</v>
      </c>
      <c r="AQ3973" s="31">
        <v>1764889</v>
      </c>
      <c r="AR3973" s="31">
        <v>1512613</v>
      </c>
      <c r="AS3973" s="31">
        <v>1919067</v>
      </c>
      <c r="AT3973" s="31">
        <v>1893954</v>
      </c>
      <c r="AU3973" s="31">
        <v>1709374</v>
      </c>
      <c r="AV3973" s="31">
        <v>2089059</v>
      </c>
      <c r="AW3973" s="31">
        <v>1825437</v>
      </c>
      <c r="AX3973" s="31">
        <v>166933</v>
      </c>
      <c r="AY3973" s="31">
        <v>105957</v>
      </c>
      <c r="AZ3973" s="31">
        <v>272890</v>
      </c>
    </row>
    <row r="3974" spans="1:52" ht="15" customHeight="1">
      <c r="A3974" s="29" t="s">
        <v>4702</v>
      </c>
      <c r="B3974" s="34">
        <v>37222</v>
      </c>
      <c r="C3974" s="28">
        <v>850</v>
      </c>
      <c r="D3974" s="28">
        <v>52</v>
      </c>
      <c r="E3974" s="28">
        <v>49</v>
      </c>
      <c r="F3974" s="29" t="s">
        <v>220</v>
      </c>
      <c r="G3974" s="29" t="s">
        <v>4697</v>
      </c>
      <c r="H3974" s="28">
        <v>779</v>
      </c>
      <c r="I3974" s="29" t="s">
        <v>119</v>
      </c>
      <c r="J3974" s="33" t="s">
        <v>4701</v>
      </c>
      <c r="K3974" s="29" t="s">
        <v>178</v>
      </c>
      <c r="L3974" s="29" t="s">
        <v>4695</v>
      </c>
      <c r="M3974" s="29" t="s">
        <v>4700</v>
      </c>
      <c r="N3974" s="28">
        <v>496757.7</v>
      </c>
      <c r="O3974" s="28">
        <v>6286255</v>
      </c>
      <c r="P3974" s="29" t="s">
        <v>4699</v>
      </c>
      <c r="Q3974" s="32" t="s">
        <v>174</v>
      </c>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M3974" s="19"/>
      <c r="AN3974" s="19"/>
      <c r="AO3974" s="19"/>
      <c r="AP3974" s="31">
        <v>132843</v>
      </c>
      <c r="AQ3974" s="31">
        <v>1725596</v>
      </c>
      <c r="AR3974" s="31">
        <v>1544779</v>
      </c>
      <c r="AS3974" s="31">
        <v>1926584.125</v>
      </c>
      <c r="AT3974" s="31">
        <v>1896333</v>
      </c>
      <c r="AU3974" s="31">
        <v>1742597</v>
      </c>
      <c r="AV3974" s="31">
        <v>2115231</v>
      </c>
      <c r="AW3974" s="31">
        <v>1889153</v>
      </c>
      <c r="AX3974" s="31">
        <v>157430</v>
      </c>
      <c r="AY3974" s="31">
        <v>107202</v>
      </c>
      <c r="AZ3974" s="31">
        <v>264632</v>
      </c>
    </row>
    <row r="3975" spans="1:52" ht="15" customHeight="1">
      <c r="A3975" s="29" t="s">
        <v>4698</v>
      </c>
      <c r="B3975" s="34">
        <v>37484</v>
      </c>
      <c r="C3975" s="28">
        <v>850</v>
      </c>
      <c r="D3975" s="28">
        <v>52</v>
      </c>
      <c r="E3975" s="28">
        <v>44</v>
      </c>
      <c r="F3975" s="29" t="s">
        <v>220</v>
      </c>
      <c r="G3975" s="29" t="s">
        <v>3282</v>
      </c>
      <c r="H3975" s="28">
        <v>779</v>
      </c>
      <c r="I3975" s="29" t="s">
        <v>119</v>
      </c>
      <c r="J3975" s="33" t="s">
        <v>4696</v>
      </c>
      <c r="K3975" s="29" t="s">
        <v>178</v>
      </c>
      <c r="L3975" s="29" t="s">
        <v>4695</v>
      </c>
      <c r="M3975" s="29" t="s">
        <v>590</v>
      </c>
      <c r="N3975" s="28">
        <v>496558.3</v>
      </c>
      <c r="O3975" s="28">
        <v>6286530</v>
      </c>
      <c r="P3975" s="29" t="s">
        <v>4694</v>
      </c>
      <c r="Q3975" s="32" t="s">
        <v>174</v>
      </c>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M3975" s="19"/>
      <c r="AN3975" s="19"/>
      <c r="AO3975" s="19"/>
      <c r="AP3975" s="19"/>
      <c r="AQ3975" s="31">
        <v>599156.00390625</v>
      </c>
      <c r="AR3975" s="31">
        <v>1609753</v>
      </c>
      <c r="AS3975" s="31">
        <v>1952696</v>
      </c>
      <c r="AT3975" s="31">
        <v>1892139</v>
      </c>
      <c r="AU3975" s="31">
        <v>1756261</v>
      </c>
      <c r="AV3975" s="31">
        <v>2165713</v>
      </c>
      <c r="AW3975" s="31">
        <v>1906539</v>
      </c>
      <c r="AX3975" s="31">
        <v>173296</v>
      </c>
      <c r="AY3975" s="31">
        <v>109559</v>
      </c>
      <c r="AZ3975" s="31">
        <v>282855</v>
      </c>
    </row>
    <row r="3976" spans="1:52" ht="15" customHeight="1">
      <c r="A3976" s="29" t="s">
        <v>4693</v>
      </c>
      <c r="B3976" s="34">
        <v>37487</v>
      </c>
      <c r="C3976" s="28">
        <v>850</v>
      </c>
      <c r="D3976" s="28">
        <v>52</v>
      </c>
      <c r="E3976" s="28">
        <v>49</v>
      </c>
      <c r="F3976" s="29" t="s">
        <v>220</v>
      </c>
      <c r="G3976" s="29" t="s">
        <v>3282</v>
      </c>
      <c r="H3976" s="28">
        <v>779</v>
      </c>
      <c r="I3976" s="29" t="s">
        <v>119</v>
      </c>
      <c r="J3976" s="33" t="s">
        <v>4692</v>
      </c>
      <c r="K3976" s="29" t="s">
        <v>178</v>
      </c>
      <c r="L3976" s="29" t="s">
        <v>4691</v>
      </c>
      <c r="M3976" s="29" t="s">
        <v>370</v>
      </c>
      <c r="N3976" s="28">
        <v>499815.8</v>
      </c>
      <c r="O3976" s="28">
        <v>6289121</v>
      </c>
      <c r="P3976" s="29" t="s">
        <v>4690</v>
      </c>
      <c r="Q3976" s="32" t="s">
        <v>174</v>
      </c>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M3976" s="19"/>
      <c r="AN3976" s="19"/>
      <c r="AO3976" s="19"/>
      <c r="AP3976" s="19"/>
      <c r="AQ3976" s="31">
        <v>648358</v>
      </c>
      <c r="AR3976" s="31">
        <v>1730391</v>
      </c>
      <c r="AS3976" s="31">
        <v>1967330</v>
      </c>
      <c r="AT3976" s="31">
        <v>1892788</v>
      </c>
      <c r="AU3976" s="31">
        <v>1721983</v>
      </c>
      <c r="AV3976" s="31">
        <v>2274294</v>
      </c>
      <c r="AW3976" s="31">
        <v>2114597</v>
      </c>
      <c r="AX3976" s="31">
        <v>183463</v>
      </c>
      <c r="AY3976" s="31">
        <v>119789</v>
      </c>
      <c r="AZ3976" s="31">
        <v>303252</v>
      </c>
    </row>
    <row r="3977" spans="1:52" ht="15" customHeight="1">
      <c r="A3977" s="29" t="s">
        <v>4689</v>
      </c>
      <c r="B3977" s="34">
        <v>37540</v>
      </c>
      <c r="C3977" s="28">
        <v>850</v>
      </c>
      <c r="D3977" s="28">
        <v>52</v>
      </c>
      <c r="E3977" s="28">
        <v>49</v>
      </c>
      <c r="F3977" s="29" t="s">
        <v>242</v>
      </c>
      <c r="G3977" s="29" t="s">
        <v>4684</v>
      </c>
      <c r="H3977" s="28">
        <v>779</v>
      </c>
      <c r="I3977" s="29" t="s">
        <v>119</v>
      </c>
      <c r="J3977" s="33" t="s">
        <v>4688</v>
      </c>
      <c r="K3977" s="29" t="s">
        <v>178</v>
      </c>
      <c r="L3977" s="29" t="s">
        <v>4682</v>
      </c>
      <c r="M3977" s="29" t="s">
        <v>4687</v>
      </c>
      <c r="N3977" s="28">
        <v>496461</v>
      </c>
      <c r="O3977" s="28">
        <v>6286669</v>
      </c>
      <c r="P3977" s="29" t="s">
        <v>4686</v>
      </c>
      <c r="Q3977" s="32" t="s">
        <v>174</v>
      </c>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M3977" s="19"/>
      <c r="AN3977" s="19"/>
      <c r="AO3977" s="19"/>
      <c r="AP3977" s="19"/>
      <c r="AQ3977" s="31">
        <v>379721</v>
      </c>
      <c r="AR3977" s="31">
        <v>1531690</v>
      </c>
      <c r="AS3977" s="31">
        <v>1893886</v>
      </c>
      <c r="AT3977" s="31">
        <v>1873711</v>
      </c>
      <c r="AU3977" s="31">
        <v>1715398</v>
      </c>
      <c r="AV3977" s="31">
        <v>2108819</v>
      </c>
      <c r="AW3977" s="31">
        <v>1918120</v>
      </c>
      <c r="AX3977" s="31">
        <v>167018</v>
      </c>
      <c r="AY3977" s="31">
        <v>105190</v>
      </c>
      <c r="AZ3977" s="31">
        <v>272208</v>
      </c>
    </row>
    <row r="3978" spans="1:52" ht="15" customHeight="1">
      <c r="A3978" s="29" t="s">
        <v>4685</v>
      </c>
      <c r="B3978" s="34">
        <v>37539</v>
      </c>
      <c r="C3978" s="28">
        <v>850</v>
      </c>
      <c r="D3978" s="28">
        <v>52</v>
      </c>
      <c r="E3978" s="28">
        <v>49</v>
      </c>
      <c r="F3978" s="29" t="s">
        <v>242</v>
      </c>
      <c r="G3978" s="29" t="s">
        <v>4661</v>
      </c>
      <c r="H3978" s="28">
        <v>779</v>
      </c>
      <c r="I3978" s="29" t="s">
        <v>119</v>
      </c>
      <c r="J3978" s="33" t="s">
        <v>4683</v>
      </c>
      <c r="K3978" s="29" t="s">
        <v>178</v>
      </c>
      <c r="L3978" s="29" t="s">
        <v>4682</v>
      </c>
      <c r="M3978" s="29" t="s">
        <v>976</v>
      </c>
      <c r="N3978" s="28">
        <v>496357</v>
      </c>
      <c r="O3978" s="28">
        <v>6286804</v>
      </c>
      <c r="P3978" s="29" t="s">
        <v>4681</v>
      </c>
      <c r="Q3978" s="32" t="s">
        <v>174</v>
      </c>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M3978" s="19"/>
      <c r="AN3978" s="19"/>
      <c r="AO3978" s="19"/>
      <c r="AP3978" s="19"/>
      <c r="AQ3978" s="31">
        <v>403951</v>
      </c>
      <c r="AR3978" s="31">
        <v>1583253</v>
      </c>
      <c r="AS3978" s="31">
        <v>1857432</v>
      </c>
      <c r="AT3978" s="31">
        <v>1882481</v>
      </c>
      <c r="AU3978" s="31">
        <v>1708720</v>
      </c>
      <c r="AV3978" s="31">
        <v>2069855</v>
      </c>
      <c r="AW3978" s="31">
        <v>1885533</v>
      </c>
      <c r="AX3978" s="31">
        <v>168223</v>
      </c>
      <c r="AY3978" s="31">
        <v>107985</v>
      </c>
      <c r="AZ3978" s="31">
        <v>276208</v>
      </c>
    </row>
    <row r="3979" spans="1:52" ht="15" customHeight="1">
      <c r="A3979" s="29" t="s">
        <v>4680</v>
      </c>
      <c r="B3979" s="34">
        <v>37583</v>
      </c>
      <c r="C3979" s="28">
        <v>1750</v>
      </c>
      <c r="D3979" s="28">
        <v>66</v>
      </c>
      <c r="E3979" s="28">
        <v>60</v>
      </c>
      <c r="F3979" s="29" t="s">
        <v>242</v>
      </c>
      <c r="G3979" s="29" t="s">
        <v>4676</v>
      </c>
      <c r="H3979" s="28">
        <v>779</v>
      </c>
      <c r="I3979" s="29" t="s">
        <v>119</v>
      </c>
      <c r="J3979" s="33" t="s">
        <v>4679</v>
      </c>
      <c r="K3979" s="29" t="s">
        <v>178</v>
      </c>
      <c r="L3979" s="29" t="s">
        <v>4671</v>
      </c>
      <c r="M3979" s="29" t="s">
        <v>216</v>
      </c>
      <c r="N3979" s="28">
        <v>498128</v>
      </c>
      <c r="O3979" s="28">
        <v>6270221</v>
      </c>
      <c r="P3979" s="29" t="s">
        <v>4678</v>
      </c>
      <c r="Q3979" s="32" t="s">
        <v>174</v>
      </c>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M3979" s="19"/>
      <c r="AN3979" s="19"/>
      <c r="AO3979" s="19"/>
      <c r="AP3979" s="19"/>
      <c r="AQ3979" s="31">
        <v>290384</v>
      </c>
      <c r="AR3979" s="31">
        <v>3421370</v>
      </c>
      <c r="AS3979" s="31">
        <v>3828678</v>
      </c>
      <c r="AT3979" s="31">
        <v>3890772</v>
      </c>
      <c r="AU3979" s="31">
        <v>3436427</v>
      </c>
      <c r="AV3979" s="31">
        <v>4389228</v>
      </c>
      <c r="AW3979" s="31">
        <v>3740205</v>
      </c>
      <c r="AX3979" s="31">
        <v>345410</v>
      </c>
      <c r="AY3979" s="31">
        <v>226758</v>
      </c>
      <c r="AZ3979" s="31">
        <v>572168</v>
      </c>
    </row>
    <row r="3980" spans="1:52" ht="15" customHeight="1">
      <c r="A3980" s="29" t="s">
        <v>4677</v>
      </c>
      <c r="B3980" s="34">
        <v>37587</v>
      </c>
      <c r="C3980" s="28">
        <v>1750</v>
      </c>
      <c r="D3980" s="28">
        <v>66</v>
      </c>
      <c r="E3980" s="28">
        <v>60</v>
      </c>
      <c r="F3980" s="29" t="s">
        <v>242</v>
      </c>
      <c r="G3980" s="29" t="s">
        <v>3860</v>
      </c>
      <c r="H3980" s="28">
        <v>779</v>
      </c>
      <c r="I3980" s="29" t="s">
        <v>119</v>
      </c>
      <c r="J3980" s="33" t="s">
        <v>4675</v>
      </c>
      <c r="K3980" s="29" t="s">
        <v>178</v>
      </c>
      <c r="L3980" s="29" t="s">
        <v>4671</v>
      </c>
      <c r="M3980" s="29" t="s">
        <v>216</v>
      </c>
      <c r="N3980" s="28">
        <v>498003</v>
      </c>
      <c r="O3980" s="28">
        <v>6270438</v>
      </c>
      <c r="P3980" s="29" t="s">
        <v>4674</v>
      </c>
      <c r="Q3980" s="32" t="s">
        <v>174</v>
      </c>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M3980" s="19"/>
      <c r="AN3980" s="19"/>
      <c r="AO3980" s="19"/>
      <c r="AP3980" s="19"/>
      <c r="AQ3980" s="31">
        <v>337898</v>
      </c>
      <c r="AR3980" s="31">
        <v>3214051</v>
      </c>
      <c r="AS3980" s="31">
        <v>3709246</v>
      </c>
      <c r="AT3980" s="31">
        <v>3496536</v>
      </c>
      <c r="AU3980" s="31">
        <v>3274315</v>
      </c>
      <c r="AV3980" s="31">
        <v>4165558</v>
      </c>
      <c r="AW3980" s="31">
        <v>3741526</v>
      </c>
      <c r="AX3980" s="31">
        <v>315127</v>
      </c>
      <c r="AY3980" s="31">
        <v>203666</v>
      </c>
      <c r="AZ3980" s="31">
        <v>518793</v>
      </c>
    </row>
    <row r="3981" spans="1:52" ht="15" customHeight="1">
      <c r="A3981" s="29" t="s">
        <v>4673</v>
      </c>
      <c r="B3981" s="34">
        <v>37587</v>
      </c>
      <c r="C3981" s="28">
        <v>1750</v>
      </c>
      <c r="D3981" s="28">
        <v>66</v>
      </c>
      <c r="E3981" s="28">
        <v>60</v>
      </c>
      <c r="F3981" s="29" t="s">
        <v>242</v>
      </c>
      <c r="G3981" s="29" t="s">
        <v>3860</v>
      </c>
      <c r="H3981" s="28">
        <v>779</v>
      </c>
      <c r="I3981" s="29" t="s">
        <v>119</v>
      </c>
      <c r="J3981" s="33" t="s">
        <v>4672</v>
      </c>
      <c r="K3981" s="29" t="s">
        <v>178</v>
      </c>
      <c r="L3981" s="29" t="s">
        <v>4671</v>
      </c>
      <c r="M3981" s="29" t="s">
        <v>262</v>
      </c>
      <c r="N3981" s="28">
        <v>497879</v>
      </c>
      <c r="O3981" s="28">
        <v>6270656</v>
      </c>
      <c r="P3981" s="29" t="s">
        <v>4670</v>
      </c>
      <c r="Q3981" s="32" t="s">
        <v>174</v>
      </c>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M3981" s="19"/>
      <c r="AN3981" s="19"/>
      <c r="AO3981" s="19"/>
      <c r="AP3981" s="19"/>
      <c r="AQ3981" s="31">
        <v>320705</v>
      </c>
      <c r="AR3981" s="31">
        <v>3526417</v>
      </c>
      <c r="AS3981" s="31">
        <v>3934840</v>
      </c>
      <c r="AT3981" s="31">
        <v>3703454</v>
      </c>
      <c r="AU3981" s="31">
        <v>3227303</v>
      </c>
      <c r="AV3981" s="31">
        <v>4312860</v>
      </c>
      <c r="AW3981" s="31">
        <v>3692695</v>
      </c>
      <c r="AX3981" s="31">
        <v>346845</v>
      </c>
      <c r="AY3981" s="31">
        <v>236035</v>
      </c>
      <c r="AZ3981" s="31">
        <v>582880</v>
      </c>
    </row>
    <row r="3982" spans="1:52" ht="15" customHeight="1">
      <c r="A3982" s="29" t="s">
        <v>4669</v>
      </c>
      <c r="B3982" s="34">
        <v>37610</v>
      </c>
      <c r="C3982" s="28">
        <v>850</v>
      </c>
      <c r="D3982" s="28">
        <v>52</v>
      </c>
      <c r="E3982" s="28">
        <v>55</v>
      </c>
      <c r="F3982" s="29" t="s">
        <v>242</v>
      </c>
      <c r="G3982" s="29" t="s">
        <v>3282</v>
      </c>
      <c r="H3982" s="28">
        <v>779</v>
      </c>
      <c r="I3982" s="29" t="s">
        <v>119</v>
      </c>
      <c r="J3982" s="33" t="s">
        <v>4668</v>
      </c>
      <c r="K3982" s="29" t="s">
        <v>178</v>
      </c>
      <c r="L3982" s="29" t="s">
        <v>4659</v>
      </c>
      <c r="M3982" s="29" t="s">
        <v>4667</v>
      </c>
      <c r="N3982" s="28">
        <v>504807</v>
      </c>
      <c r="O3982" s="28">
        <v>6290724</v>
      </c>
      <c r="P3982" s="29" t="s">
        <v>4666</v>
      </c>
      <c r="Q3982" s="32" t="s">
        <v>174</v>
      </c>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M3982" s="19"/>
      <c r="AN3982" s="19"/>
      <c r="AO3982" s="19"/>
      <c r="AP3982" s="19"/>
      <c r="AQ3982" s="31">
        <v>0</v>
      </c>
      <c r="AR3982" s="31">
        <v>1866334.5</v>
      </c>
      <c r="AS3982" s="31">
        <v>2230520</v>
      </c>
      <c r="AT3982" s="31">
        <v>2175054</v>
      </c>
      <c r="AU3982" s="31">
        <v>1985300</v>
      </c>
      <c r="AV3982" s="31">
        <v>2436100</v>
      </c>
      <c r="AW3982" s="31">
        <v>2158161</v>
      </c>
      <c r="AX3982" s="31">
        <v>174532</v>
      </c>
      <c r="AY3982" s="31">
        <v>119924</v>
      </c>
      <c r="AZ3982" s="31">
        <v>294456</v>
      </c>
    </row>
    <row r="3983" spans="1:52" ht="15" customHeight="1">
      <c r="A3983" s="29" t="s">
        <v>4665</v>
      </c>
      <c r="B3983" s="34">
        <v>37610</v>
      </c>
      <c r="C3983" s="28">
        <v>850</v>
      </c>
      <c r="D3983" s="28">
        <v>52</v>
      </c>
      <c r="E3983" s="28">
        <v>55</v>
      </c>
      <c r="F3983" s="29" t="s">
        <v>242</v>
      </c>
      <c r="G3983" s="29" t="s">
        <v>4661</v>
      </c>
      <c r="H3983" s="28">
        <v>779</v>
      </c>
      <c r="I3983" s="29" t="s">
        <v>119</v>
      </c>
      <c r="J3983" s="33" t="s">
        <v>4664</v>
      </c>
      <c r="K3983" s="29" t="s">
        <v>178</v>
      </c>
      <c r="L3983" s="29" t="s">
        <v>4654</v>
      </c>
      <c r="M3983" s="29" t="s">
        <v>1247</v>
      </c>
      <c r="N3983" s="28">
        <v>504789</v>
      </c>
      <c r="O3983" s="28">
        <v>6290923</v>
      </c>
      <c r="P3983" s="29" t="s">
        <v>4663</v>
      </c>
      <c r="Q3983" s="32" t="s">
        <v>174</v>
      </c>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M3983" s="19"/>
      <c r="AN3983" s="19"/>
      <c r="AO3983" s="19"/>
      <c r="AP3983" s="19"/>
      <c r="AQ3983" s="31">
        <v>0</v>
      </c>
      <c r="AR3983" s="31">
        <v>1736415.5</v>
      </c>
      <c r="AS3983" s="31">
        <v>2199156</v>
      </c>
      <c r="AT3983" s="31">
        <v>2111391</v>
      </c>
      <c r="AU3983" s="31">
        <v>1928069</v>
      </c>
      <c r="AV3983" s="31">
        <v>2445679</v>
      </c>
      <c r="AW3983" s="31">
        <v>2136708</v>
      </c>
      <c r="AX3983" s="31">
        <v>204690</v>
      </c>
      <c r="AY3983" s="31">
        <v>124082</v>
      </c>
      <c r="AZ3983" s="31">
        <v>328772</v>
      </c>
    </row>
    <row r="3984" spans="1:52" ht="15" customHeight="1">
      <c r="A3984" s="29" t="s">
        <v>4662</v>
      </c>
      <c r="B3984" s="34">
        <v>37610</v>
      </c>
      <c r="C3984" s="28">
        <v>850</v>
      </c>
      <c r="D3984" s="28">
        <v>52</v>
      </c>
      <c r="E3984" s="28">
        <v>55</v>
      </c>
      <c r="F3984" s="29" t="s">
        <v>242</v>
      </c>
      <c r="G3984" s="29" t="s">
        <v>3282</v>
      </c>
      <c r="H3984" s="28">
        <v>779</v>
      </c>
      <c r="I3984" s="29" t="s">
        <v>119</v>
      </c>
      <c r="J3984" s="33" t="s">
        <v>4660</v>
      </c>
      <c r="K3984" s="29" t="s">
        <v>178</v>
      </c>
      <c r="L3984" s="29" t="s">
        <v>4659</v>
      </c>
      <c r="M3984" s="29" t="s">
        <v>4658</v>
      </c>
      <c r="N3984" s="28">
        <v>504772</v>
      </c>
      <c r="O3984" s="28">
        <v>6291122</v>
      </c>
      <c r="P3984" s="29" t="s">
        <v>4657</v>
      </c>
      <c r="Q3984" s="32" t="s">
        <v>174</v>
      </c>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M3984" s="19"/>
      <c r="AN3984" s="19"/>
      <c r="AO3984" s="19"/>
      <c r="AP3984" s="19"/>
      <c r="AQ3984" s="31">
        <v>0</v>
      </c>
      <c r="AR3984" s="31">
        <v>1815932</v>
      </c>
      <c r="AS3984" s="31">
        <v>2171035</v>
      </c>
      <c r="AT3984" s="31">
        <v>2061524</v>
      </c>
      <c r="AU3984" s="31">
        <v>1878891</v>
      </c>
      <c r="AV3984" s="31">
        <v>2371291</v>
      </c>
      <c r="AW3984" s="31">
        <v>2096138</v>
      </c>
      <c r="AX3984" s="31">
        <v>202574</v>
      </c>
      <c r="AY3984" s="31">
        <v>115432</v>
      </c>
      <c r="AZ3984" s="31">
        <v>318006</v>
      </c>
    </row>
    <row r="3985" spans="1:52" ht="15" customHeight="1">
      <c r="A3985" s="29" t="s">
        <v>4656</v>
      </c>
      <c r="B3985" s="34">
        <v>37610</v>
      </c>
      <c r="C3985" s="28">
        <v>850</v>
      </c>
      <c r="D3985" s="28">
        <v>52</v>
      </c>
      <c r="E3985" s="28">
        <v>55</v>
      </c>
      <c r="F3985" s="29" t="s">
        <v>242</v>
      </c>
      <c r="G3985" s="29" t="s">
        <v>3282</v>
      </c>
      <c r="H3985" s="28">
        <v>779</v>
      </c>
      <c r="I3985" s="29" t="s">
        <v>119</v>
      </c>
      <c r="J3985" s="33" t="s">
        <v>4655</v>
      </c>
      <c r="K3985" s="29" t="s">
        <v>178</v>
      </c>
      <c r="L3985" s="29" t="s">
        <v>4654</v>
      </c>
      <c r="M3985" s="29" t="s">
        <v>1247</v>
      </c>
      <c r="N3985" s="28">
        <v>504754</v>
      </c>
      <c r="O3985" s="28">
        <v>6291321</v>
      </c>
      <c r="P3985" s="29" t="s">
        <v>4653</v>
      </c>
      <c r="Q3985" s="32" t="s">
        <v>174</v>
      </c>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M3985" s="19"/>
      <c r="AN3985" s="19"/>
      <c r="AO3985" s="19"/>
      <c r="AP3985" s="19"/>
      <c r="AQ3985" s="31">
        <v>0</v>
      </c>
      <c r="AR3985" s="31">
        <v>1787125.5</v>
      </c>
      <c r="AS3985" s="31">
        <v>2147809</v>
      </c>
      <c r="AT3985" s="31">
        <v>2178670</v>
      </c>
      <c r="AU3985" s="31">
        <v>1959191</v>
      </c>
      <c r="AV3985" s="31">
        <v>2340591.984375</v>
      </c>
      <c r="AW3985" s="31">
        <v>2117624</v>
      </c>
      <c r="AX3985" s="31">
        <v>186175</v>
      </c>
      <c r="AY3985" s="31">
        <v>112089</v>
      </c>
      <c r="AZ3985" s="31">
        <v>298264</v>
      </c>
    </row>
    <row r="3986" spans="1:52" ht="15" customHeight="1">
      <c r="A3986" s="29" t="s">
        <v>4652</v>
      </c>
      <c r="B3986" s="34">
        <v>37613</v>
      </c>
      <c r="C3986" s="28">
        <v>750</v>
      </c>
      <c r="D3986" s="28">
        <v>48</v>
      </c>
      <c r="E3986" s="28">
        <v>50</v>
      </c>
      <c r="F3986" s="29" t="s">
        <v>2104</v>
      </c>
      <c r="G3986" s="29" t="s">
        <v>648</v>
      </c>
      <c r="H3986" s="28">
        <v>779</v>
      </c>
      <c r="I3986" s="29" t="s">
        <v>119</v>
      </c>
      <c r="J3986" s="33" t="s">
        <v>4651</v>
      </c>
      <c r="K3986" s="29" t="s">
        <v>178</v>
      </c>
      <c r="L3986" s="29" t="s">
        <v>4650</v>
      </c>
      <c r="M3986" s="29" t="s">
        <v>1247</v>
      </c>
      <c r="N3986" s="28">
        <v>496279</v>
      </c>
      <c r="O3986" s="28">
        <v>6275292</v>
      </c>
      <c r="P3986" s="29" t="s">
        <v>4649</v>
      </c>
      <c r="Q3986" s="32" t="s">
        <v>174</v>
      </c>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M3986" s="19"/>
      <c r="AN3986" s="19"/>
      <c r="AO3986" s="19"/>
      <c r="AP3986" s="19"/>
      <c r="AQ3986" s="31">
        <v>0</v>
      </c>
      <c r="AR3986" s="31">
        <v>1625738</v>
      </c>
      <c r="AS3986" s="31">
        <v>1874808</v>
      </c>
      <c r="AT3986" s="31">
        <v>1876600</v>
      </c>
      <c r="AU3986" s="31">
        <v>1695165</v>
      </c>
      <c r="AV3986" s="31">
        <v>2066429</v>
      </c>
      <c r="AW3986" s="31">
        <v>1883280</v>
      </c>
      <c r="AX3986" s="31">
        <v>171372</v>
      </c>
      <c r="AY3986" s="31">
        <v>104495</v>
      </c>
      <c r="AZ3986" s="31">
        <v>275867</v>
      </c>
    </row>
    <row r="3987" spans="1:52" ht="15" customHeight="1">
      <c r="A3987" s="29" t="s">
        <v>4648</v>
      </c>
      <c r="B3987" s="34">
        <v>37613</v>
      </c>
      <c r="C3987" s="28">
        <v>750</v>
      </c>
      <c r="D3987" s="28">
        <v>48</v>
      </c>
      <c r="E3987" s="28">
        <v>50</v>
      </c>
      <c r="F3987" s="29" t="s">
        <v>2104</v>
      </c>
      <c r="G3987" s="29" t="s">
        <v>648</v>
      </c>
      <c r="H3987" s="28">
        <v>779</v>
      </c>
      <c r="I3987" s="29" t="s">
        <v>119</v>
      </c>
      <c r="J3987" s="33" t="s">
        <v>4647</v>
      </c>
      <c r="K3987" s="29" t="s">
        <v>178</v>
      </c>
      <c r="L3987" s="29" t="s">
        <v>4646</v>
      </c>
      <c r="M3987" s="29" t="s">
        <v>3437</v>
      </c>
      <c r="N3987" s="28">
        <v>497055</v>
      </c>
      <c r="O3987" s="28">
        <v>6275402</v>
      </c>
      <c r="P3987" s="29" t="s">
        <v>4645</v>
      </c>
      <c r="Q3987" s="32" t="s">
        <v>174</v>
      </c>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M3987" s="19"/>
      <c r="AN3987" s="19"/>
      <c r="AO3987" s="19"/>
      <c r="AP3987" s="19"/>
      <c r="AQ3987" s="31">
        <v>0</v>
      </c>
      <c r="AR3987" s="31">
        <v>1568390</v>
      </c>
      <c r="AS3987" s="31">
        <v>1808287</v>
      </c>
      <c r="AT3987" s="31">
        <v>1816941</v>
      </c>
      <c r="AU3987" s="31">
        <v>1672043</v>
      </c>
      <c r="AV3987" s="31">
        <v>1977978</v>
      </c>
      <c r="AW3987" s="31">
        <v>1829434</v>
      </c>
      <c r="AX3987" s="31">
        <v>171510</v>
      </c>
      <c r="AY3987" s="31">
        <v>100448</v>
      </c>
      <c r="AZ3987" s="31">
        <v>271958</v>
      </c>
    </row>
    <row r="3988" spans="1:52" ht="15" customHeight="1">
      <c r="A3988" s="29" t="s">
        <v>4644</v>
      </c>
      <c r="B3988" s="34">
        <v>37613</v>
      </c>
      <c r="C3988" s="28">
        <v>750</v>
      </c>
      <c r="D3988" s="28">
        <v>48</v>
      </c>
      <c r="E3988" s="28">
        <v>50</v>
      </c>
      <c r="F3988" s="29" t="s">
        <v>2104</v>
      </c>
      <c r="G3988" s="29" t="s">
        <v>648</v>
      </c>
      <c r="H3988" s="28">
        <v>779</v>
      </c>
      <c r="I3988" s="29" t="s">
        <v>119</v>
      </c>
      <c r="J3988" s="33" t="s">
        <v>4643</v>
      </c>
      <c r="K3988" s="29" t="s">
        <v>178</v>
      </c>
      <c r="L3988" s="29" t="s">
        <v>4642</v>
      </c>
      <c r="M3988" s="29" t="s">
        <v>176</v>
      </c>
      <c r="N3988" s="28">
        <v>496830</v>
      </c>
      <c r="O3988" s="28">
        <v>6275512</v>
      </c>
      <c r="P3988" s="29" t="s">
        <v>4641</v>
      </c>
      <c r="Q3988" s="32" t="s">
        <v>174</v>
      </c>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M3988" s="19"/>
      <c r="AN3988" s="19"/>
      <c r="AO3988" s="19"/>
      <c r="AP3988" s="19"/>
      <c r="AQ3988" s="31">
        <v>0</v>
      </c>
      <c r="AR3988" s="31">
        <v>1665516.5</v>
      </c>
      <c r="AS3988" s="31">
        <v>1888326</v>
      </c>
      <c r="AT3988" s="31">
        <v>1904440</v>
      </c>
      <c r="AU3988" s="31">
        <v>1761209</v>
      </c>
      <c r="AV3988" s="31">
        <v>2101858</v>
      </c>
      <c r="AW3988" s="31">
        <v>1864975</v>
      </c>
      <c r="AX3988" s="31">
        <v>178048</v>
      </c>
      <c r="AY3988" s="31">
        <v>107920</v>
      </c>
      <c r="AZ3988" s="31">
        <v>285968</v>
      </c>
    </row>
    <row r="3989" spans="1:52" ht="15" customHeight="1">
      <c r="A3989" s="29" t="s">
        <v>4640</v>
      </c>
      <c r="B3989" s="34">
        <v>37610</v>
      </c>
      <c r="C3989" s="28">
        <v>900</v>
      </c>
      <c r="D3989" s="28">
        <v>52</v>
      </c>
      <c r="E3989" s="28">
        <v>49</v>
      </c>
      <c r="F3989" s="29" t="s">
        <v>2104</v>
      </c>
      <c r="G3989" s="29" t="s">
        <v>2540</v>
      </c>
      <c r="H3989" s="28">
        <v>779</v>
      </c>
      <c r="I3989" s="29" t="s">
        <v>119</v>
      </c>
      <c r="J3989" s="33" t="s">
        <v>4639</v>
      </c>
      <c r="K3989" s="29" t="s">
        <v>178</v>
      </c>
      <c r="L3989" s="29" t="s">
        <v>4632</v>
      </c>
      <c r="M3989" s="29" t="s">
        <v>176</v>
      </c>
      <c r="N3989" s="28">
        <v>491968</v>
      </c>
      <c r="O3989" s="28">
        <v>6270677</v>
      </c>
      <c r="P3989" s="29" t="s">
        <v>4638</v>
      </c>
      <c r="Q3989" s="32" t="s">
        <v>174</v>
      </c>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M3989" s="19"/>
      <c r="AN3989" s="19"/>
      <c r="AO3989" s="19"/>
      <c r="AP3989" s="19"/>
      <c r="AQ3989" s="31">
        <v>0</v>
      </c>
      <c r="AR3989" s="31">
        <v>1694283</v>
      </c>
      <c r="AS3989" s="31">
        <v>1998419</v>
      </c>
      <c r="AT3989" s="31">
        <v>1994106</v>
      </c>
      <c r="AU3989" s="31">
        <v>1777199</v>
      </c>
      <c r="AV3989" s="31">
        <v>2183475</v>
      </c>
      <c r="AW3989" s="31">
        <v>2008324</v>
      </c>
      <c r="AX3989" s="31">
        <v>178314</v>
      </c>
      <c r="AY3989" s="31">
        <v>113747</v>
      </c>
      <c r="AZ3989" s="31">
        <v>292061</v>
      </c>
    </row>
    <row r="3990" spans="1:52" ht="15" customHeight="1">
      <c r="A3990" s="29" t="s">
        <v>4637</v>
      </c>
      <c r="B3990" s="34">
        <v>37610</v>
      </c>
      <c r="C3990" s="28">
        <v>900</v>
      </c>
      <c r="D3990" s="28">
        <v>52</v>
      </c>
      <c r="E3990" s="28">
        <v>49</v>
      </c>
      <c r="F3990" s="29" t="s">
        <v>2104</v>
      </c>
      <c r="G3990" s="29" t="s">
        <v>2540</v>
      </c>
      <c r="H3990" s="28">
        <v>779</v>
      </c>
      <c r="I3990" s="29" t="s">
        <v>119</v>
      </c>
      <c r="J3990" s="33" t="s">
        <v>4636</v>
      </c>
      <c r="K3990" s="29" t="s">
        <v>178</v>
      </c>
      <c r="L3990" s="29" t="s">
        <v>4632</v>
      </c>
      <c r="M3990" s="29" t="s">
        <v>176</v>
      </c>
      <c r="N3990" s="28">
        <v>491823</v>
      </c>
      <c r="O3990" s="28">
        <v>6270677</v>
      </c>
      <c r="P3990" s="29" t="s">
        <v>4635</v>
      </c>
      <c r="Q3990" s="32" t="s">
        <v>174</v>
      </c>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M3990" s="19"/>
      <c r="AN3990" s="19"/>
      <c r="AO3990" s="19"/>
      <c r="AP3990" s="19"/>
      <c r="AQ3990" s="31">
        <v>0</v>
      </c>
      <c r="AR3990" s="31">
        <v>1574953</v>
      </c>
      <c r="AS3990" s="31">
        <v>1909929</v>
      </c>
      <c r="AT3990" s="31">
        <v>1911715</v>
      </c>
      <c r="AU3990" s="31">
        <v>1695373</v>
      </c>
      <c r="AV3990" s="31">
        <v>2126881</v>
      </c>
      <c r="AW3990" s="31">
        <v>1898675</v>
      </c>
      <c r="AX3990" s="31">
        <v>158703</v>
      </c>
      <c r="AY3990" s="31">
        <v>107795</v>
      </c>
      <c r="AZ3990" s="31">
        <v>266498</v>
      </c>
    </row>
    <row r="3991" spans="1:52" ht="15" customHeight="1">
      <c r="A3991" s="29" t="s">
        <v>4634</v>
      </c>
      <c r="B3991" s="34">
        <v>37610</v>
      </c>
      <c r="C3991" s="28">
        <v>900</v>
      </c>
      <c r="D3991" s="28">
        <v>52</v>
      </c>
      <c r="E3991" s="28">
        <v>49</v>
      </c>
      <c r="F3991" s="29" t="s">
        <v>2104</v>
      </c>
      <c r="G3991" s="29" t="s">
        <v>2540</v>
      </c>
      <c r="H3991" s="28">
        <v>779</v>
      </c>
      <c r="I3991" s="29" t="s">
        <v>119</v>
      </c>
      <c r="J3991" s="33" t="s">
        <v>4633</v>
      </c>
      <c r="K3991" s="29" t="s">
        <v>178</v>
      </c>
      <c r="L3991" s="29" t="s">
        <v>4632</v>
      </c>
      <c r="M3991" s="29" t="s">
        <v>176</v>
      </c>
      <c r="N3991" s="28">
        <v>491677</v>
      </c>
      <c r="O3991" s="28">
        <v>6270881</v>
      </c>
      <c r="P3991" s="29" t="s">
        <v>4631</v>
      </c>
      <c r="Q3991" s="32" t="s">
        <v>174</v>
      </c>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M3991" s="19"/>
      <c r="AN3991" s="19"/>
      <c r="AO3991" s="19"/>
      <c r="AP3991" s="19"/>
      <c r="AQ3991" s="31">
        <v>0</v>
      </c>
      <c r="AR3991" s="31">
        <v>1601362</v>
      </c>
      <c r="AS3991" s="31">
        <v>1912488</v>
      </c>
      <c r="AT3991" s="31">
        <v>1881707</v>
      </c>
      <c r="AU3991" s="31">
        <v>1609455</v>
      </c>
      <c r="AV3991" s="31">
        <v>2160806</v>
      </c>
      <c r="AW3991" s="31">
        <v>1909234</v>
      </c>
      <c r="AX3991" s="31">
        <v>162275</v>
      </c>
      <c r="AY3991" s="31">
        <v>107858</v>
      </c>
      <c r="AZ3991" s="31">
        <v>270133</v>
      </c>
    </row>
    <row r="3992" spans="1:52" ht="15" customHeight="1">
      <c r="A3992" s="29" t="s">
        <v>4630</v>
      </c>
      <c r="B3992" s="34">
        <v>36817</v>
      </c>
      <c r="C3992" s="28">
        <v>660</v>
      </c>
      <c r="D3992" s="28">
        <v>42</v>
      </c>
      <c r="E3992" s="28">
        <v>45</v>
      </c>
      <c r="F3992" s="29" t="s">
        <v>242</v>
      </c>
      <c r="G3992" s="29" t="s">
        <v>2129</v>
      </c>
      <c r="H3992" s="28">
        <v>779</v>
      </c>
      <c r="I3992" s="29" t="s">
        <v>119</v>
      </c>
      <c r="J3992" s="33" t="s">
        <v>4629</v>
      </c>
      <c r="K3992" s="29" t="s">
        <v>178</v>
      </c>
      <c r="L3992" s="29" t="s">
        <v>4628</v>
      </c>
      <c r="M3992" s="29" t="s">
        <v>1836</v>
      </c>
      <c r="N3992" s="28">
        <v>504448</v>
      </c>
      <c r="O3992" s="28">
        <v>6278474</v>
      </c>
      <c r="P3992" s="29" t="s">
        <v>4627</v>
      </c>
      <c r="Q3992" s="32" t="s">
        <v>174</v>
      </c>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M3992" s="19"/>
      <c r="AN3992" s="19"/>
      <c r="AO3992" s="31">
        <v>441193</v>
      </c>
      <c r="AP3992" s="31">
        <v>1420289</v>
      </c>
      <c r="AQ3992" s="31">
        <v>1531300</v>
      </c>
      <c r="AR3992" s="31">
        <v>1367138</v>
      </c>
      <c r="AS3992" s="31">
        <v>1546194</v>
      </c>
      <c r="AT3992" s="31">
        <v>1512249</v>
      </c>
      <c r="AU3992" s="31">
        <v>1360467.9375</v>
      </c>
      <c r="AV3992" s="31">
        <v>1678385.5</v>
      </c>
      <c r="AW3992" s="31">
        <v>1555711.5</v>
      </c>
      <c r="AX3992" s="31">
        <v>147282</v>
      </c>
      <c r="AY3992" s="31">
        <v>94354.5</v>
      </c>
      <c r="AZ3992" s="31">
        <v>241636.5</v>
      </c>
    </row>
    <row r="3993" spans="1:52" ht="15" customHeight="1">
      <c r="A3993" s="29" t="s">
        <v>4626</v>
      </c>
      <c r="B3993" s="34">
        <v>30599</v>
      </c>
      <c r="C3993" s="28">
        <v>18</v>
      </c>
      <c r="D3993" s="28">
        <v>11</v>
      </c>
      <c r="E3993" s="28">
        <v>24</v>
      </c>
      <c r="F3993" s="29" t="s">
        <v>1484</v>
      </c>
      <c r="G3993" s="29" t="s">
        <v>4621</v>
      </c>
      <c r="H3993" s="28">
        <v>787</v>
      </c>
      <c r="I3993" s="29" t="s">
        <v>124</v>
      </c>
      <c r="J3993" s="33" t="s">
        <v>4625</v>
      </c>
      <c r="K3993" s="29" t="s">
        <v>178</v>
      </c>
      <c r="L3993" s="29" t="s">
        <v>4624</v>
      </c>
      <c r="M3993" s="29" t="s">
        <v>1247</v>
      </c>
      <c r="N3993" s="28">
        <v>476971</v>
      </c>
      <c r="O3993" s="28">
        <v>6308221</v>
      </c>
      <c r="P3993" s="29" t="s">
        <v>4623</v>
      </c>
      <c r="Q3993" s="32" t="s">
        <v>368</v>
      </c>
      <c r="R3993" s="19"/>
      <c r="S3993" s="19"/>
      <c r="T3993" s="19"/>
      <c r="U3993" s="19"/>
      <c r="V3993" s="19"/>
      <c r="W3993" s="19"/>
      <c r="X3993" s="31">
        <v>0</v>
      </c>
      <c r="Y3993" s="31">
        <v>0</v>
      </c>
      <c r="Z3993" s="31">
        <v>0</v>
      </c>
      <c r="AA3993" s="31">
        <v>0</v>
      </c>
      <c r="AB3993" s="31">
        <v>0</v>
      </c>
      <c r="AC3993" s="31">
        <v>0</v>
      </c>
      <c r="AD3993" s="31">
        <v>0</v>
      </c>
      <c r="AE3993" s="31">
        <v>0</v>
      </c>
      <c r="AF3993" s="31">
        <v>0</v>
      </c>
      <c r="AG3993" s="31">
        <v>34430</v>
      </c>
      <c r="AH3993" s="31">
        <v>36950</v>
      </c>
      <c r="AI3993" s="31">
        <v>37300</v>
      </c>
      <c r="AJ3993" s="31">
        <v>32330</v>
      </c>
      <c r="AK3993" s="31">
        <v>23010</v>
      </c>
      <c r="AL3993" s="31">
        <v>32510</v>
      </c>
      <c r="AM3993" s="31">
        <v>33740</v>
      </c>
      <c r="AN3993" s="31">
        <v>27890</v>
      </c>
      <c r="AO3993" s="31">
        <v>29820</v>
      </c>
      <c r="AP3993" s="31">
        <v>28620</v>
      </c>
      <c r="AQ3993" s="31">
        <v>32115</v>
      </c>
      <c r="AR3993" s="31">
        <v>27167.000183105469</v>
      </c>
      <c r="AS3993" s="31">
        <v>31513</v>
      </c>
      <c r="AT3993" s="31">
        <v>30360</v>
      </c>
      <c r="AU3993" s="31">
        <v>25881</v>
      </c>
      <c r="AV3993" s="31">
        <v>31185</v>
      </c>
      <c r="AW3993" s="31">
        <v>23718</v>
      </c>
      <c r="AX3993" s="31">
        <v>2428</v>
      </c>
      <c r="AY3993" s="31">
        <v>1456</v>
      </c>
      <c r="AZ3993" s="31">
        <v>3884</v>
      </c>
    </row>
    <row r="3994" spans="1:52" ht="15" customHeight="1">
      <c r="A3994" s="29" t="s">
        <v>4622</v>
      </c>
      <c r="B3994" s="34">
        <v>33854</v>
      </c>
      <c r="C3994" s="28">
        <v>525</v>
      </c>
      <c r="D3994" s="28">
        <v>36</v>
      </c>
      <c r="E3994" s="28">
        <v>38.799999999999997</v>
      </c>
      <c r="F3994" s="29" t="s">
        <v>4615</v>
      </c>
      <c r="G3994" s="29" t="s">
        <v>4614</v>
      </c>
      <c r="H3994" s="28">
        <v>787</v>
      </c>
      <c r="I3994" s="29" t="s">
        <v>124</v>
      </c>
      <c r="J3994" s="33" t="s">
        <v>4620</v>
      </c>
      <c r="K3994" s="29" t="s">
        <v>178</v>
      </c>
      <c r="L3994" s="29" t="s">
        <v>4619</v>
      </c>
      <c r="M3994" s="29" t="s">
        <v>4618</v>
      </c>
      <c r="N3994" s="28">
        <v>476994</v>
      </c>
      <c r="O3994" s="28">
        <v>6331395</v>
      </c>
      <c r="P3994" s="29" t="s">
        <v>4617</v>
      </c>
      <c r="Q3994" s="32" t="s">
        <v>207</v>
      </c>
      <c r="R3994" s="19"/>
      <c r="S3994" s="19"/>
      <c r="T3994" s="19"/>
      <c r="U3994" s="19"/>
      <c r="V3994" s="19"/>
      <c r="W3994" s="19"/>
      <c r="X3994" s="19"/>
      <c r="Y3994" s="19"/>
      <c r="Z3994" s="19"/>
      <c r="AA3994" s="19"/>
      <c r="AB3994" s="19"/>
      <c r="AC3994" s="19"/>
      <c r="AD3994" s="19"/>
      <c r="AE3994" s="19"/>
      <c r="AF3994" s="19"/>
      <c r="AG3994" s="31">
        <v>344899</v>
      </c>
      <c r="AH3994" s="31">
        <v>1427480</v>
      </c>
      <c r="AI3994" s="31">
        <v>1477408</v>
      </c>
      <c r="AJ3994" s="31">
        <v>1603390</v>
      </c>
      <c r="AK3994" s="31">
        <v>1265720</v>
      </c>
      <c r="AL3994" s="31">
        <v>1304108</v>
      </c>
      <c r="AM3994" s="31">
        <v>1359992</v>
      </c>
      <c r="AN3994" s="31">
        <v>1196940</v>
      </c>
      <c r="AO3994" s="31">
        <v>1280306</v>
      </c>
      <c r="AP3994" s="31">
        <v>1205579.06640625</v>
      </c>
      <c r="AQ3994" s="31">
        <v>1318222.75</v>
      </c>
      <c r="AR3994" s="31">
        <v>1105076.28515625</v>
      </c>
      <c r="AS3994" s="31">
        <v>1259431</v>
      </c>
      <c r="AT3994" s="31">
        <v>1275411</v>
      </c>
      <c r="AU3994" s="31">
        <v>1175577</v>
      </c>
      <c r="AV3994" s="31">
        <v>1546653</v>
      </c>
      <c r="AW3994" s="31">
        <v>1251667</v>
      </c>
      <c r="AX3994" s="31">
        <v>90693</v>
      </c>
      <c r="AY3994" s="31">
        <v>81566</v>
      </c>
      <c r="AZ3994" s="31">
        <v>172259</v>
      </c>
    </row>
    <row r="3995" spans="1:52" ht="15" customHeight="1">
      <c r="A3995" s="29" t="s">
        <v>4616</v>
      </c>
      <c r="B3995" s="34">
        <v>32393</v>
      </c>
      <c r="C3995" s="28">
        <v>250</v>
      </c>
      <c r="D3995" s="28">
        <v>24</v>
      </c>
      <c r="E3995" s="28">
        <v>28</v>
      </c>
      <c r="F3995" s="29" t="s">
        <v>172</v>
      </c>
      <c r="G3995" s="29" t="s">
        <v>1501</v>
      </c>
      <c r="H3995" s="28">
        <v>787</v>
      </c>
      <c r="I3995" s="29" t="s">
        <v>124</v>
      </c>
      <c r="J3995" s="33" t="s">
        <v>4613</v>
      </c>
      <c r="K3995" s="29" t="s">
        <v>178</v>
      </c>
      <c r="L3995" s="29" t="s">
        <v>4612</v>
      </c>
      <c r="M3995" s="29" t="s">
        <v>2415</v>
      </c>
      <c r="N3995" s="28">
        <v>483250</v>
      </c>
      <c r="O3995" s="28">
        <v>6317161</v>
      </c>
      <c r="P3995" s="29" t="s">
        <v>4611</v>
      </c>
      <c r="Q3995" s="32" t="s">
        <v>207</v>
      </c>
      <c r="R3995" s="19"/>
      <c r="S3995" s="19"/>
      <c r="T3995" s="19"/>
      <c r="U3995" s="19"/>
      <c r="V3995" s="19"/>
      <c r="W3995" s="19"/>
      <c r="X3995" s="19"/>
      <c r="Y3995" s="19"/>
      <c r="Z3995" s="19"/>
      <c r="AA3995" s="19"/>
      <c r="AB3995" s="19"/>
      <c r="AC3995" s="31">
        <v>221900</v>
      </c>
      <c r="AD3995" s="31">
        <v>544070</v>
      </c>
      <c r="AE3995" s="31">
        <v>571730</v>
      </c>
      <c r="AF3995" s="31">
        <v>515530</v>
      </c>
      <c r="AG3995" s="31">
        <v>506270</v>
      </c>
      <c r="AH3995" s="31">
        <v>520140</v>
      </c>
      <c r="AI3995" s="31">
        <v>533640</v>
      </c>
      <c r="AJ3995" s="31">
        <v>466980</v>
      </c>
      <c r="AK3995" s="31">
        <v>379940</v>
      </c>
      <c r="AL3995" s="31">
        <v>458040</v>
      </c>
      <c r="AM3995" s="31">
        <v>456281</v>
      </c>
      <c r="AN3995" s="31">
        <v>400643</v>
      </c>
      <c r="AO3995" s="31">
        <v>469086</v>
      </c>
      <c r="AP3995" s="31">
        <v>390284.2822265625</v>
      </c>
      <c r="AQ3995" s="31">
        <v>388537.7978515625</v>
      </c>
      <c r="AR3995" s="31">
        <v>367959.67578125</v>
      </c>
      <c r="AS3995" s="31">
        <v>425870</v>
      </c>
      <c r="AT3995" s="31">
        <v>415495</v>
      </c>
      <c r="AU3995" s="31">
        <v>357235</v>
      </c>
      <c r="AV3995" s="31">
        <v>435375</v>
      </c>
      <c r="AW3995" s="31">
        <v>255358</v>
      </c>
      <c r="AX3995" s="31">
        <v>31766</v>
      </c>
      <c r="AY3995" s="31">
        <v>18882</v>
      </c>
      <c r="AZ3995" s="31">
        <v>50648</v>
      </c>
    </row>
    <row r="3996" spans="1:52" ht="15" customHeight="1">
      <c r="A3996" s="29" t="s">
        <v>4610</v>
      </c>
      <c r="B3996" s="34">
        <v>31300</v>
      </c>
      <c r="C3996" s="28">
        <v>75</v>
      </c>
      <c r="D3996" s="28">
        <v>17</v>
      </c>
      <c r="E3996" s="28">
        <v>22.5</v>
      </c>
      <c r="F3996" s="29" t="s">
        <v>242</v>
      </c>
      <c r="G3996" s="29" t="s">
        <v>3800</v>
      </c>
      <c r="H3996" s="28">
        <v>787</v>
      </c>
      <c r="I3996" s="29" t="s">
        <v>124</v>
      </c>
      <c r="J3996" s="33" t="s">
        <v>4609</v>
      </c>
      <c r="K3996" s="29" t="s">
        <v>178</v>
      </c>
      <c r="L3996" s="29" t="s">
        <v>4445</v>
      </c>
      <c r="M3996" s="29" t="s">
        <v>1472</v>
      </c>
      <c r="N3996" s="28">
        <v>486452</v>
      </c>
      <c r="O3996" s="28">
        <v>6317381</v>
      </c>
      <c r="P3996" s="29" t="s">
        <v>4608</v>
      </c>
      <c r="Q3996" s="32" t="s">
        <v>207</v>
      </c>
      <c r="R3996" s="19"/>
      <c r="S3996" s="19"/>
      <c r="T3996" s="19"/>
      <c r="U3996" s="19"/>
      <c r="V3996" s="19"/>
      <c r="W3996" s="19"/>
      <c r="X3996" s="19"/>
      <c r="Y3996" s="19"/>
      <c r="Z3996" s="31">
        <v>0</v>
      </c>
      <c r="AA3996" s="31">
        <v>0</v>
      </c>
      <c r="AB3996" s="31">
        <v>177905</v>
      </c>
      <c r="AC3996" s="31">
        <v>191105</v>
      </c>
      <c r="AD3996" s="31">
        <v>199685</v>
      </c>
      <c r="AE3996" s="31">
        <v>204240</v>
      </c>
      <c r="AF3996" s="31">
        <v>183350</v>
      </c>
      <c r="AG3996" s="31">
        <v>18250</v>
      </c>
      <c r="AH3996" s="31">
        <v>197050</v>
      </c>
      <c r="AI3996" s="31">
        <v>198500</v>
      </c>
      <c r="AJ3996" s="31">
        <v>175400</v>
      </c>
      <c r="AK3996" s="31">
        <v>157200</v>
      </c>
      <c r="AL3996" s="31">
        <v>174000</v>
      </c>
      <c r="AM3996" s="31">
        <v>181200</v>
      </c>
      <c r="AN3996" s="31">
        <v>158600</v>
      </c>
      <c r="AO3996" s="31">
        <v>180109</v>
      </c>
      <c r="AP3996" s="31">
        <v>154500</v>
      </c>
      <c r="AQ3996" s="31">
        <v>166791</v>
      </c>
      <c r="AR3996" s="31">
        <v>147717.0009765625</v>
      </c>
      <c r="AS3996" s="31">
        <v>172890</v>
      </c>
      <c r="AT3996" s="31">
        <v>144246</v>
      </c>
      <c r="AU3996" s="31">
        <v>142798</v>
      </c>
      <c r="AV3996" s="31">
        <v>145856</v>
      </c>
      <c r="AW3996" s="31">
        <v>128763</v>
      </c>
      <c r="AX3996" s="31">
        <v>13753</v>
      </c>
      <c r="AY3996" s="31">
        <v>8658</v>
      </c>
      <c r="AZ3996" s="31">
        <v>22411</v>
      </c>
    </row>
    <row r="3997" spans="1:52" ht="15" customHeight="1">
      <c r="A3997" s="29" t="s">
        <v>4607</v>
      </c>
      <c r="B3997" s="34">
        <v>33043</v>
      </c>
      <c r="C3997" s="28">
        <v>225</v>
      </c>
      <c r="D3997" s="28">
        <v>27</v>
      </c>
      <c r="E3997" s="28">
        <v>31.5</v>
      </c>
      <c r="F3997" s="29" t="s">
        <v>242</v>
      </c>
      <c r="G3997" s="29" t="s">
        <v>4453</v>
      </c>
      <c r="H3997" s="28">
        <v>787</v>
      </c>
      <c r="I3997" s="29" t="s">
        <v>124</v>
      </c>
      <c r="J3997" s="33" t="s">
        <v>4606</v>
      </c>
      <c r="K3997" s="29" t="s">
        <v>178</v>
      </c>
      <c r="L3997" s="29" t="s">
        <v>4602</v>
      </c>
      <c r="M3997" s="29" t="s">
        <v>4601</v>
      </c>
      <c r="N3997" s="28">
        <v>481892</v>
      </c>
      <c r="O3997" s="28">
        <v>6316314</v>
      </c>
      <c r="P3997" s="29" t="s">
        <v>4605</v>
      </c>
      <c r="Q3997" s="32" t="s">
        <v>207</v>
      </c>
      <c r="R3997" s="19"/>
      <c r="S3997" s="19"/>
      <c r="T3997" s="19"/>
      <c r="U3997" s="19"/>
      <c r="V3997" s="19"/>
      <c r="W3997" s="19"/>
      <c r="X3997" s="19"/>
      <c r="Y3997" s="19"/>
      <c r="Z3997" s="19"/>
      <c r="AA3997" s="19"/>
      <c r="AB3997" s="19"/>
      <c r="AC3997" s="19"/>
      <c r="AD3997" s="19"/>
      <c r="AE3997" s="31">
        <v>270855</v>
      </c>
      <c r="AF3997" s="31">
        <v>585735</v>
      </c>
      <c r="AG3997" s="31">
        <v>566270</v>
      </c>
      <c r="AH3997" s="31">
        <v>589757</v>
      </c>
      <c r="AI3997" s="31">
        <v>604863</v>
      </c>
      <c r="AJ3997" s="31">
        <v>548055</v>
      </c>
      <c r="AK3997" s="31">
        <v>475750</v>
      </c>
      <c r="AL3997" s="31">
        <v>542460</v>
      </c>
      <c r="AM3997" s="31">
        <v>556927</v>
      </c>
      <c r="AN3997" s="31">
        <v>471531</v>
      </c>
      <c r="AO3997" s="31">
        <v>542902</v>
      </c>
      <c r="AP3997" s="31">
        <v>462935.037109375</v>
      </c>
      <c r="AQ3997" s="31">
        <v>475113.36328125</v>
      </c>
      <c r="AR3997" s="31">
        <v>420499.798828125</v>
      </c>
      <c r="AS3997" s="31">
        <v>497533</v>
      </c>
      <c r="AT3997" s="31">
        <v>490295</v>
      </c>
      <c r="AU3997" s="31">
        <v>432348</v>
      </c>
      <c r="AV3997" s="31">
        <v>541515</v>
      </c>
      <c r="AW3997" s="31">
        <v>408798</v>
      </c>
      <c r="AX3997" s="31">
        <v>27797</v>
      </c>
      <c r="AY3997" s="31">
        <v>24202</v>
      </c>
      <c r="AZ3997" s="31">
        <v>51999</v>
      </c>
    </row>
    <row r="3998" spans="1:52" ht="15" customHeight="1">
      <c r="A3998" s="29" t="s">
        <v>4604</v>
      </c>
      <c r="B3998" s="34">
        <v>33043</v>
      </c>
      <c r="C3998" s="28">
        <v>225</v>
      </c>
      <c r="D3998" s="28">
        <v>27</v>
      </c>
      <c r="E3998" s="28">
        <v>31.5</v>
      </c>
      <c r="F3998" s="29" t="s">
        <v>242</v>
      </c>
      <c r="G3998" s="29" t="s">
        <v>4453</v>
      </c>
      <c r="H3998" s="28">
        <v>787</v>
      </c>
      <c r="I3998" s="29" t="s">
        <v>124</v>
      </c>
      <c r="J3998" s="33" t="s">
        <v>4603</v>
      </c>
      <c r="K3998" s="29" t="s">
        <v>178</v>
      </c>
      <c r="L3998" s="29" t="s">
        <v>4602</v>
      </c>
      <c r="M3998" s="29" t="s">
        <v>4601</v>
      </c>
      <c r="N3998" s="28">
        <v>481880</v>
      </c>
      <c r="O3998" s="28">
        <v>6316233</v>
      </c>
      <c r="P3998" s="29" t="s">
        <v>4600</v>
      </c>
      <c r="Q3998" s="32" t="s">
        <v>207</v>
      </c>
      <c r="R3998" s="19"/>
      <c r="S3998" s="19"/>
      <c r="T3998" s="19"/>
      <c r="U3998" s="19"/>
      <c r="V3998" s="19"/>
      <c r="W3998" s="19"/>
      <c r="X3998" s="19"/>
      <c r="Y3998" s="19"/>
      <c r="Z3998" s="19"/>
      <c r="AA3998" s="19"/>
      <c r="AB3998" s="19"/>
      <c r="AC3998" s="19"/>
      <c r="AD3998" s="19"/>
      <c r="AE3998" s="31">
        <v>261840</v>
      </c>
      <c r="AF3998" s="31">
        <v>580250</v>
      </c>
      <c r="AG3998" s="31">
        <v>557195</v>
      </c>
      <c r="AH3998" s="31">
        <v>595198</v>
      </c>
      <c r="AI3998" s="31">
        <v>604752</v>
      </c>
      <c r="AJ3998" s="31">
        <v>554405</v>
      </c>
      <c r="AK3998" s="31">
        <v>482702</v>
      </c>
      <c r="AL3998" s="31">
        <v>545203</v>
      </c>
      <c r="AM3998" s="31">
        <v>571319</v>
      </c>
      <c r="AN3998" s="31">
        <v>468262</v>
      </c>
      <c r="AO3998" s="31">
        <v>540753</v>
      </c>
      <c r="AP3998" s="31">
        <v>478109.798828125</v>
      </c>
      <c r="AQ3998" s="31">
        <v>481348.31640625</v>
      </c>
      <c r="AR3998" s="31">
        <v>416142.8232421875</v>
      </c>
      <c r="AS3998" s="31">
        <v>503564</v>
      </c>
      <c r="AT3998" s="31">
        <v>490694</v>
      </c>
      <c r="AU3998" s="31">
        <v>435842</v>
      </c>
      <c r="AV3998" s="31">
        <v>567482</v>
      </c>
      <c r="AW3998" s="31">
        <v>491543</v>
      </c>
      <c r="AX3998" s="31">
        <v>49333</v>
      </c>
      <c r="AY3998" s="31">
        <v>26183</v>
      </c>
      <c r="AZ3998" s="31">
        <v>75516</v>
      </c>
    </row>
    <row r="3999" spans="1:52" ht="15" customHeight="1">
      <c r="A3999" s="29" t="s">
        <v>4599</v>
      </c>
      <c r="B3999" s="34">
        <v>33225</v>
      </c>
      <c r="C3999" s="28">
        <v>225</v>
      </c>
      <c r="D3999" s="28">
        <v>27</v>
      </c>
      <c r="E3999" s="28">
        <v>31.5</v>
      </c>
      <c r="F3999" s="29" t="s">
        <v>242</v>
      </c>
      <c r="G3999" s="29" t="s">
        <v>4453</v>
      </c>
      <c r="H3999" s="28">
        <v>787</v>
      </c>
      <c r="I3999" s="29" t="s">
        <v>124</v>
      </c>
      <c r="J3999" s="33" t="s">
        <v>4598</v>
      </c>
      <c r="K3999" s="29" t="s">
        <v>178</v>
      </c>
      <c r="L3999" s="29" t="s">
        <v>4593</v>
      </c>
      <c r="M3999" s="29" t="s">
        <v>216</v>
      </c>
      <c r="N3999" s="28">
        <v>477964</v>
      </c>
      <c r="O3999" s="28">
        <v>6309441</v>
      </c>
      <c r="P3999" s="29" t="s">
        <v>4592</v>
      </c>
      <c r="Q3999" s="32" t="s">
        <v>207</v>
      </c>
      <c r="R3999" s="19"/>
      <c r="S3999" s="19"/>
      <c r="T3999" s="19"/>
      <c r="U3999" s="19"/>
      <c r="V3999" s="19"/>
      <c r="W3999" s="19"/>
      <c r="X3999" s="19"/>
      <c r="Y3999" s="19"/>
      <c r="Z3999" s="19"/>
      <c r="AA3999" s="19"/>
      <c r="AB3999" s="19"/>
      <c r="AC3999" s="19"/>
      <c r="AD3999" s="19"/>
      <c r="AE3999" s="31">
        <v>29430</v>
      </c>
      <c r="AF3999" s="31">
        <v>477070</v>
      </c>
      <c r="AG3999" s="31">
        <v>579539</v>
      </c>
      <c r="AH3999" s="31">
        <v>594505</v>
      </c>
      <c r="AI3999" s="31">
        <v>602348</v>
      </c>
      <c r="AJ3999" s="31">
        <v>553754</v>
      </c>
      <c r="AK3999" s="31">
        <v>498489</v>
      </c>
      <c r="AL3999" s="31">
        <v>553605</v>
      </c>
      <c r="AM3999" s="31">
        <v>561618</v>
      </c>
      <c r="AN3999" s="31">
        <v>504113</v>
      </c>
      <c r="AO3999" s="31">
        <v>560334</v>
      </c>
      <c r="AP3999" s="31">
        <v>414505.318359375</v>
      </c>
      <c r="AQ3999" s="31">
        <v>476105.998046875</v>
      </c>
      <c r="AR3999" s="31">
        <v>438605.138671875</v>
      </c>
      <c r="AS3999" s="31">
        <v>497830.66796875</v>
      </c>
      <c r="AT3999" s="31">
        <v>498302.9921875</v>
      </c>
      <c r="AU3999" s="31">
        <v>446427.6640625</v>
      </c>
      <c r="AV3999" s="31">
        <v>566807.34375</v>
      </c>
      <c r="AW3999" s="31">
        <v>478980.6689453125</v>
      </c>
      <c r="AX3999" s="31">
        <v>48956.33203125</v>
      </c>
      <c r="AY3999" s="31">
        <v>26735</v>
      </c>
      <c r="AZ3999" s="31">
        <v>75691.33203125</v>
      </c>
    </row>
    <row r="4000" spans="1:52" ht="15" customHeight="1">
      <c r="A4000" s="29" t="s">
        <v>4597</v>
      </c>
      <c r="B4000" s="34">
        <v>33225</v>
      </c>
      <c r="C4000" s="28">
        <v>225</v>
      </c>
      <c r="D4000" s="28">
        <v>27</v>
      </c>
      <c r="E4000" s="28">
        <v>31.5</v>
      </c>
      <c r="F4000" s="29" t="s">
        <v>242</v>
      </c>
      <c r="G4000" s="29" t="s">
        <v>4453</v>
      </c>
      <c r="H4000" s="28">
        <v>787</v>
      </c>
      <c r="I4000" s="29" t="s">
        <v>124</v>
      </c>
      <c r="J4000" s="33" t="s">
        <v>4596</v>
      </c>
      <c r="K4000" s="29" t="s">
        <v>178</v>
      </c>
      <c r="L4000" s="29" t="s">
        <v>4593</v>
      </c>
      <c r="M4000" s="29" t="s">
        <v>1417</v>
      </c>
      <c r="N4000" s="28">
        <v>478057</v>
      </c>
      <c r="O4000" s="28">
        <v>6309435</v>
      </c>
      <c r="P4000" s="29" t="s">
        <v>4592</v>
      </c>
      <c r="Q4000" s="32" t="s">
        <v>207</v>
      </c>
      <c r="R4000" s="19"/>
      <c r="S4000" s="19"/>
      <c r="T4000" s="19"/>
      <c r="U4000" s="19"/>
      <c r="V4000" s="19"/>
      <c r="W4000" s="19"/>
      <c r="X4000" s="19"/>
      <c r="Y4000" s="19"/>
      <c r="Z4000" s="19"/>
      <c r="AA4000" s="19"/>
      <c r="AB4000" s="19"/>
      <c r="AC4000" s="19"/>
      <c r="AD4000" s="19"/>
      <c r="AE4000" s="31">
        <v>27878</v>
      </c>
      <c r="AF4000" s="31">
        <v>595562</v>
      </c>
      <c r="AG4000" s="31">
        <v>583781</v>
      </c>
      <c r="AH4000" s="31">
        <v>606330</v>
      </c>
      <c r="AI4000" s="31">
        <v>611184</v>
      </c>
      <c r="AJ4000" s="31">
        <v>560418</v>
      </c>
      <c r="AK4000" s="31">
        <v>492020</v>
      </c>
      <c r="AL4000" s="31">
        <v>553957</v>
      </c>
      <c r="AM4000" s="31">
        <v>566771</v>
      </c>
      <c r="AN4000" s="31">
        <v>490729</v>
      </c>
      <c r="AO4000" s="31">
        <v>546023</v>
      </c>
      <c r="AP4000" s="31">
        <v>413159.318359375</v>
      </c>
      <c r="AQ4000" s="31">
        <v>476105.998046875</v>
      </c>
      <c r="AR4000" s="31">
        <v>438605.138671875</v>
      </c>
      <c r="AS4000" s="31">
        <v>497830.66796875</v>
      </c>
      <c r="AT4000" s="31">
        <v>498302.9921875</v>
      </c>
      <c r="AU4000" s="31">
        <v>446427.6640625</v>
      </c>
      <c r="AV4000" s="31">
        <v>566807.34375</v>
      </c>
      <c r="AW4000" s="31">
        <v>478980.6689453125</v>
      </c>
      <c r="AX4000" s="31">
        <v>48956.33203125</v>
      </c>
      <c r="AY4000" s="31">
        <v>26735</v>
      </c>
      <c r="AZ4000" s="31">
        <v>75691.33203125</v>
      </c>
    </row>
    <row r="4001" spans="1:52" ht="15" customHeight="1">
      <c r="A4001" s="29" t="s">
        <v>4595</v>
      </c>
      <c r="B4001" s="34">
        <v>33506</v>
      </c>
      <c r="C4001" s="28">
        <v>225</v>
      </c>
      <c r="D4001" s="28">
        <v>27</v>
      </c>
      <c r="E4001" s="28">
        <v>31.5</v>
      </c>
      <c r="F4001" s="29" t="s">
        <v>242</v>
      </c>
      <c r="G4001" s="29" t="s">
        <v>4453</v>
      </c>
      <c r="H4001" s="28">
        <v>787</v>
      </c>
      <c r="I4001" s="29" t="s">
        <v>124</v>
      </c>
      <c r="J4001" s="33" t="s">
        <v>4594</v>
      </c>
      <c r="K4001" s="29" t="s">
        <v>178</v>
      </c>
      <c r="L4001" s="29" t="s">
        <v>4593</v>
      </c>
      <c r="M4001" s="29" t="s">
        <v>1417</v>
      </c>
      <c r="N4001" s="28">
        <v>478145</v>
      </c>
      <c r="O4001" s="28">
        <v>6309433</v>
      </c>
      <c r="P4001" s="29" t="s">
        <v>4592</v>
      </c>
      <c r="Q4001" s="32" t="s">
        <v>207</v>
      </c>
      <c r="R4001" s="19"/>
      <c r="S4001" s="19"/>
      <c r="T4001" s="19"/>
      <c r="U4001" s="19"/>
      <c r="V4001" s="19"/>
      <c r="W4001" s="19"/>
      <c r="X4001" s="19"/>
      <c r="Y4001" s="19"/>
      <c r="Z4001" s="19"/>
      <c r="AA4001" s="19"/>
      <c r="AB4001" s="19"/>
      <c r="AC4001" s="19"/>
      <c r="AD4001" s="19"/>
      <c r="AE4001" s="19"/>
      <c r="AF4001" s="31">
        <v>166170</v>
      </c>
      <c r="AG4001" s="31">
        <v>551480</v>
      </c>
      <c r="AH4001" s="31">
        <v>593660</v>
      </c>
      <c r="AI4001" s="31">
        <v>602770</v>
      </c>
      <c r="AJ4001" s="31">
        <v>560930</v>
      </c>
      <c r="AK4001" s="31">
        <v>493640</v>
      </c>
      <c r="AL4001" s="31">
        <v>543020</v>
      </c>
      <c r="AM4001" s="31">
        <v>557554</v>
      </c>
      <c r="AN4001" s="31">
        <v>507699</v>
      </c>
      <c r="AO4001" s="31">
        <v>563940</v>
      </c>
      <c r="AP4001" s="31">
        <v>407504.318359375</v>
      </c>
      <c r="AQ4001" s="31">
        <v>476105.998046875</v>
      </c>
      <c r="AR4001" s="31">
        <v>438605.138671875</v>
      </c>
      <c r="AS4001" s="31">
        <v>497830.66796875</v>
      </c>
      <c r="AT4001" s="31">
        <v>498302.9921875</v>
      </c>
      <c r="AU4001" s="31">
        <v>446427.6640625</v>
      </c>
      <c r="AV4001" s="31">
        <v>566807.34375</v>
      </c>
      <c r="AW4001" s="31">
        <v>478980.6689453125</v>
      </c>
      <c r="AX4001" s="31">
        <v>48956.33203125</v>
      </c>
      <c r="AY4001" s="31">
        <v>26735</v>
      </c>
      <c r="AZ4001" s="31">
        <v>75691.33203125</v>
      </c>
    </row>
    <row r="4002" spans="1:52" ht="15" customHeight="1">
      <c r="A4002" s="29" t="s">
        <v>4591</v>
      </c>
      <c r="B4002" s="34">
        <v>33379</v>
      </c>
      <c r="C4002" s="28">
        <v>225</v>
      </c>
      <c r="D4002" s="28">
        <v>27</v>
      </c>
      <c r="E4002" s="28">
        <v>31.5</v>
      </c>
      <c r="F4002" s="29" t="s">
        <v>242</v>
      </c>
      <c r="G4002" s="29" t="s">
        <v>4453</v>
      </c>
      <c r="H4002" s="28">
        <v>787</v>
      </c>
      <c r="I4002" s="29" t="s">
        <v>124</v>
      </c>
      <c r="J4002" s="33" t="s">
        <v>4590</v>
      </c>
      <c r="K4002" s="29" t="s">
        <v>178</v>
      </c>
      <c r="L4002" s="29" t="s">
        <v>4583</v>
      </c>
      <c r="M4002" s="29" t="s">
        <v>1238</v>
      </c>
      <c r="N4002" s="28">
        <v>485482</v>
      </c>
      <c r="O4002" s="28">
        <v>6315906</v>
      </c>
      <c r="P4002" s="29" t="s">
        <v>4589</v>
      </c>
      <c r="Q4002" s="32" t="s">
        <v>207</v>
      </c>
      <c r="R4002" s="19"/>
      <c r="S4002" s="19"/>
      <c r="T4002" s="19"/>
      <c r="U4002" s="19"/>
      <c r="V4002" s="19"/>
      <c r="W4002" s="19"/>
      <c r="X4002" s="19"/>
      <c r="Y4002" s="19"/>
      <c r="Z4002" s="19"/>
      <c r="AA4002" s="19"/>
      <c r="AB4002" s="19"/>
      <c r="AC4002" s="19"/>
      <c r="AD4002" s="19"/>
      <c r="AE4002" s="19"/>
      <c r="AF4002" s="31">
        <v>325039</v>
      </c>
      <c r="AG4002" s="31">
        <v>584874</v>
      </c>
      <c r="AH4002" s="31">
        <v>608682</v>
      </c>
      <c r="AI4002" s="31">
        <v>622324</v>
      </c>
      <c r="AJ4002" s="31">
        <v>573231</v>
      </c>
      <c r="AK4002" s="31">
        <v>472023</v>
      </c>
      <c r="AL4002" s="31">
        <v>551264</v>
      </c>
      <c r="AM4002" s="31">
        <v>579856</v>
      </c>
      <c r="AN4002" s="31">
        <v>501743</v>
      </c>
      <c r="AO4002" s="31">
        <v>584919</v>
      </c>
      <c r="AP4002" s="31">
        <v>509259.87890625</v>
      </c>
      <c r="AQ4002" s="31">
        <v>513131.12109375</v>
      </c>
      <c r="AR4002" s="31">
        <v>460249.80078125</v>
      </c>
      <c r="AS4002" s="31">
        <v>538384</v>
      </c>
      <c r="AT4002" s="31">
        <v>524302</v>
      </c>
      <c r="AU4002" s="31">
        <v>468194</v>
      </c>
      <c r="AV4002" s="31">
        <v>553493</v>
      </c>
      <c r="AW4002" s="31">
        <v>491622</v>
      </c>
      <c r="AX4002" s="31">
        <v>46779</v>
      </c>
      <c r="AY4002" s="31">
        <v>12705</v>
      </c>
      <c r="AZ4002" s="31">
        <v>59484</v>
      </c>
    </row>
    <row r="4003" spans="1:52" ht="15" customHeight="1">
      <c r="A4003" s="29" t="s">
        <v>4588</v>
      </c>
      <c r="B4003" s="34">
        <v>33379</v>
      </c>
      <c r="C4003" s="28">
        <v>225</v>
      </c>
      <c r="D4003" s="28">
        <v>27</v>
      </c>
      <c r="E4003" s="28">
        <v>31.5</v>
      </c>
      <c r="F4003" s="29" t="s">
        <v>242</v>
      </c>
      <c r="G4003" s="29" t="s">
        <v>4453</v>
      </c>
      <c r="H4003" s="28">
        <v>787</v>
      </c>
      <c r="I4003" s="29" t="s">
        <v>124</v>
      </c>
      <c r="J4003" s="33" t="s">
        <v>4587</v>
      </c>
      <c r="K4003" s="29" t="s">
        <v>178</v>
      </c>
      <c r="L4003" s="29" t="s">
        <v>4583</v>
      </c>
      <c r="M4003" s="29" t="s">
        <v>1238</v>
      </c>
      <c r="N4003" s="28">
        <v>485517</v>
      </c>
      <c r="O4003" s="28">
        <v>6316002</v>
      </c>
      <c r="P4003" s="29" t="s">
        <v>4586</v>
      </c>
      <c r="Q4003" s="32" t="s">
        <v>207</v>
      </c>
      <c r="R4003" s="19"/>
      <c r="S4003" s="19"/>
      <c r="T4003" s="19"/>
      <c r="U4003" s="19"/>
      <c r="V4003" s="19"/>
      <c r="W4003" s="19"/>
      <c r="X4003" s="19"/>
      <c r="Y4003" s="19"/>
      <c r="Z4003" s="19"/>
      <c r="AA4003" s="19"/>
      <c r="AB4003" s="19"/>
      <c r="AC4003" s="19"/>
      <c r="AD4003" s="19"/>
      <c r="AE4003" s="19"/>
      <c r="AF4003" s="31">
        <v>314491</v>
      </c>
      <c r="AG4003" s="31">
        <v>576954</v>
      </c>
      <c r="AH4003" s="31">
        <v>602185</v>
      </c>
      <c r="AI4003" s="31">
        <v>623284</v>
      </c>
      <c r="AJ4003" s="31">
        <v>551880</v>
      </c>
      <c r="AK4003" s="31">
        <v>490976</v>
      </c>
      <c r="AL4003" s="31">
        <v>555027</v>
      </c>
      <c r="AM4003" s="31">
        <v>570499</v>
      </c>
      <c r="AN4003" s="31">
        <v>489020</v>
      </c>
      <c r="AO4003" s="31">
        <v>570763</v>
      </c>
      <c r="AP4003" s="31">
        <v>488603.244140625</v>
      </c>
      <c r="AQ4003" s="31">
        <v>500430.322265625</v>
      </c>
      <c r="AR4003" s="31">
        <v>433789.884765625</v>
      </c>
      <c r="AS4003" s="31">
        <v>515940</v>
      </c>
      <c r="AT4003" s="31">
        <v>515269</v>
      </c>
      <c r="AU4003" s="31">
        <v>375308</v>
      </c>
      <c r="AV4003" s="31">
        <v>514082</v>
      </c>
      <c r="AW4003" s="31">
        <v>502917</v>
      </c>
      <c r="AX4003" s="31">
        <v>35671</v>
      </c>
      <c r="AY4003" s="31">
        <v>26554</v>
      </c>
      <c r="AZ4003" s="31">
        <v>62225</v>
      </c>
    </row>
    <row r="4004" spans="1:52" ht="15" customHeight="1">
      <c r="A4004" s="29" t="s">
        <v>4585</v>
      </c>
      <c r="B4004" s="34">
        <v>33379</v>
      </c>
      <c r="C4004" s="28">
        <v>225</v>
      </c>
      <c r="D4004" s="28">
        <v>27</v>
      </c>
      <c r="E4004" s="28">
        <v>31.5</v>
      </c>
      <c r="F4004" s="29" t="s">
        <v>242</v>
      </c>
      <c r="G4004" s="29" t="s">
        <v>4453</v>
      </c>
      <c r="H4004" s="28">
        <v>787</v>
      </c>
      <c r="I4004" s="29" t="s">
        <v>124</v>
      </c>
      <c r="J4004" s="33" t="s">
        <v>4584</v>
      </c>
      <c r="K4004" s="29" t="s">
        <v>178</v>
      </c>
      <c r="L4004" s="29" t="s">
        <v>4583</v>
      </c>
      <c r="M4004" s="29" t="s">
        <v>1238</v>
      </c>
      <c r="N4004" s="28">
        <v>485554</v>
      </c>
      <c r="O4004" s="28">
        <v>6316092</v>
      </c>
      <c r="P4004" s="29" t="s">
        <v>4582</v>
      </c>
      <c r="Q4004" s="32" t="s">
        <v>207</v>
      </c>
      <c r="R4004" s="19"/>
      <c r="S4004" s="19"/>
      <c r="T4004" s="19"/>
      <c r="U4004" s="19"/>
      <c r="V4004" s="19"/>
      <c r="W4004" s="19"/>
      <c r="X4004" s="19"/>
      <c r="Y4004" s="19"/>
      <c r="Z4004" s="19"/>
      <c r="AA4004" s="19"/>
      <c r="AB4004" s="19"/>
      <c r="AC4004" s="19"/>
      <c r="AD4004" s="19"/>
      <c r="AE4004" s="19"/>
      <c r="AF4004" s="31">
        <v>322881</v>
      </c>
      <c r="AG4004" s="31">
        <v>579531</v>
      </c>
      <c r="AH4004" s="31">
        <v>601508</v>
      </c>
      <c r="AI4004" s="31">
        <v>615589</v>
      </c>
      <c r="AJ4004" s="31">
        <v>551958</v>
      </c>
      <c r="AK4004" s="31">
        <v>480678</v>
      </c>
      <c r="AL4004" s="31">
        <v>544114</v>
      </c>
      <c r="AM4004" s="31">
        <v>559287</v>
      </c>
      <c r="AN4004" s="31">
        <v>499557</v>
      </c>
      <c r="AO4004" s="31">
        <v>568381</v>
      </c>
      <c r="AP4004" s="31">
        <v>489574.798828125</v>
      </c>
      <c r="AQ4004" s="31">
        <v>505033.517578125</v>
      </c>
      <c r="AR4004" s="31">
        <v>440326.599609375</v>
      </c>
      <c r="AS4004" s="31">
        <v>522387</v>
      </c>
      <c r="AT4004" s="31">
        <v>513003</v>
      </c>
      <c r="AU4004" s="31">
        <v>454820</v>
      </c>
      <c r="AV4004" s="31">
        <v>558421</v>
      </c>
      <c r="AW4004" s="31">
        <v>498273</v>
      </c>
      <c r="AX4004" s="31">
        <v>49510</v>
      </c>
      <c r="AY4004" s="31">
        <v>27480</v>
      </c>
      <c r="AZ4004" s="31">
        <v>76990</v>
      </c>
    </row>
    <row r="4005" spans="1:52" ht="15" customHeight="1">
      <c r="A4005" s="29" t="s">
        <v>4581</v>
      </c>
      <c r="B4005" s="34">
        <v>33526</v>
      </c>
      <c r="C4005" s="28">
        <v>225</v>
      </c>
      <c r="D4005" s="28">
        <v>27</v>
      </c>
      <c r="E4005" s="28">
        <v>31.5</v>
      </c>
      <c r="F4005" s="29" t="s">
        <v>242</v>
      </c>
      <c r="G4005" s="29" t="s">
        <v>4453</v>
      </c>
      <c r="H4005" s="28">
        <v>787</v>
      </c>
      <c r="I4005" s="29" t="s">
        <v>124</v>
      </c>
      <c r="J4005" s="33" t="s">
        <v>4580</v>
      </c>
      <c r="K4005" s="29" t="s">
        <v>178</v>
      </c>
      <c r="L4005" s="29" t="s">
        <v>4512</v>
      </c>
      <c r="M4005" s="29" t="s">
        <v>355</v>
      </c>
      <c r="N4005" s="28">
        <v>477039</v>
      </c>
      <c r="O4005" s="28">
        <v>6310730</v>
      </c>
      <c r="P4005" s="29" t="s">
        <v>4579</v>
      </c>
      <c r="Q4005" s="32" t="s">
        <v>207</v>
      </c>
      <c r="R4005" s="19"/>
      <c r="S4005" s="19"/>
      <c r="T4005" s="19"/>
      <c r="U4005" s="19"/>
      <c r="V4005" s="19"/>
      <c r="W4005" s="19"/>
      <c r="X4005" s="19"/>
      <c r="Y4005" s="19"/>
      <c r="Z4005" s="19"/>
      <c r="AA4005" s="19"/>
      <c r="AB4005" s="19"/>
      <c r="AC4005" s="19"/>
      <c r="AD4005" s="19"/>
      <c r="AE4005" s="19"/>
      <c r="AF4005" s="31">
        <v>143563</v>
      </c>
      <c r="AG4005" s="31">
        <v>582008</v>
      </c>
      <c r="AH4005" s="31">
        <v>629536</v>
      </c>
      <c r="AI4005" s="31">
        <v>645221</v>
      </c>
      <c r="AJ4005" s="31">
        <v>572541</v>
      </c>
      <c r="AK4005" s="31">
        <v>518048</v>
      </c>
      <c r="AL4005" s="31">
        <v>570548</v>
      </c>
      <c r="AM4005" s="31">
        <v>592971</v>
      </c>
      <c r="AN4005" s="31">
        <v>500689</v>
      </c>
      <c r="AO4005" s="31">
        <v>577634</v>
      </c>
      <c r="AP4005" s="31">
        <v>500934.00390625</v>
      </c>
      <c r="AQ4005" s="31">
        <v>521791.197265625</v>
      </c>
      <c r="AR4005" s="31">
        <v>461020.203125</v>
      </c>
      <c r="AS4005" s="31">
        <v>537845</v>
      </c>
      <c r="AT4005" s="31">
        <v>434028</v>
      </c>
      <c r="AU4005" s="31">
        <v>457959</v>
      </c>
      <c r="AV4005" s="31">
        <v>579464</v>
      </c>
      <c r="AW4005" s="31">
        <v>495753</v>
      </c>
      <c r="AX4005" s="31">
        <v>33589</v>
      </c>
      <c r="AY4005" s="31">
        <v>29161</v>
      </c>
      <c r="AZ4005" s="31">
        <v>62750</v>
      </c>
    </row>
    <row r="4006" spans="1:52" ht="15" customHeight="1">
      <c r="A4006" s="29" t="s">
        <v>4578</v>
      </c>
      <c r="B4006" s="34">
        <v>33591</v>
      </c>
      <c r="C4006" s="28">
        <v>225</v>
      </c>
      <c r="D4006" s="28">
        <v>27</v>
      </c>
      <c r="E4006" s="28">
        <v>31.5</v>
      </c>
      <c r="F4006" s="29" t="s">
        <v>242</v>
      </c>
      <c r="G4006" s="29" t="s">
        <v>4453</v>
      </c>
      <c r="H4006" s="28">
        <v>787</v>
      </c>
      <c r="I4006" s="29" t="s">
        <v>124</v>
      </c>
      <c r="J4006" s="33" t="s">
        <v>4577</v>
      </c>
      <c r="K4006" s="29" t="s">
        <v>178</v>
      </c>
      <c r="L4006" s="29" t="s">
        <v>4567</v>
      </c>
      <c r="M4006" s="29" t="s">
        <v>1363</v>
      </c>
      <c r="N4006" s="28">
        <v>478153</v>
      </c>
      <c r="O4006" s="28">
        <v>6314117</v>
      </c>
      <c r="P4006" s="29" t="s">
        <v>4576</v>
      </c>
      <c r="Q4006" s="32" t="s">
        <v>207</v>
      </c>
      <c r="R4006" s="19"/>
      <c r="S4006" s="19"/>
      <c r="T4006" s="19"/>
      <c r="U4006" s="19"/>
      <c r="V4006" s="19"/>
      <c r="W4006" s="19"/>
      <c r="X4006" s="19"/>
      <c r="Y4006" s="19"/>
      <c r="Z4006" s="19"/>
      <c r="AA4006" s="19"/>
      <c r="AB4006" s="19"/>
      <c r="AC4006" s="19"/>
      <c r="AD4006" s="19"/>
      <c r="AE4006" s="19"/>
      <c r="AF4006" s="31">
        <v>22111</v>
      </c>
      <c r="AG4006" s="31">
        <v>580778</v>
      </c>
      <c r="AH4006" s="31">
        <v>606043</v>
      </c>
      <c r="AI4006" s="31">
        <v>616000</v>
      </c>
      <c r="AJ4006" s="31">
        <v>547000</v>
      </c>
      <c r="AK4006" s="31">
        <v>493000</v>
      </c>
      <c r="AL4006" s="31">
        <v>547000</v>
      </c>
      <c r="AM4006" s="31">
        <v>576881</v>
      </c>
      <c r="AN4006" s="31">
        <v>482227</v>
      </c>
      <c r="AO4006" s="31">
        <v>555025</v>
      </c>
      <c r="AP4006" s="31">
        <v>477344.759765625</v>
      </c>
      <c r="AQ4006" s="31">
        <v>505842.4765625</v>
      </c>
      <c r="AR4006" s="31">
        <v>448382.001953125</v>
      </c>
      <c r="AS4006" s="31">
        <v>516966</v>
      </c>
      <c r="AT4006" s="31">
        <v>478474</v>
      </c>
      <c r="AU4006" s="31">
        <v>465131</v>
      </c>
      <c r="AV4006" s="31">
        <v>561045</v>
      </c>
      <c r="AW4006" s="31">
        <v>458199</v>
      </c>
      <c r="AX4006" s="31">
        <v>10951</v>
      </c>
      <c r="AY4006" s="31">
        <v>27617</v>
      </c>
      <c r="AZ4006" s="31">
        <v>38568</v>
      </c>
    </row>
    <row r="4007" spans="1:52" ht="15" customHeight="1">
      <c r="A4007" s="29" t="s">
        <v>4575</v>
      </c>
      <c r="B4007" s="34">
        <v>33590</v>
      </c>
      <c r="C4007" s="28">
        <v>225</v>
      </c>
      <c r="D4007" s="28">
        <v>27</v>
      </c>
      <c r="E4007" s="28">
        <v>31.5</v>
      </c>
      <c r="F4007" s="29" t="s">
        <v>242</v>
      </c>
      <c r="G4007" s="29" t="s">
        <v>4453</v>
      </c>
      <c r="H4007" s="28">
        <v>787</v>
      </c>
      <c r="I4007" s="29" t="s">
        <v>124</v>
      </c>
      <c r="J4007" s="33" t="s">
        <v>4574</v>
      </c>
      <c r="K4007" s="29" t="s">
        <v>178</v>
      </c>
      <c r="L4007" s="29" t="s">
        <v>4567</v>
      </c>
      <c r="M4007" s="29" t="s">
        <v>1363</v>
      </c>
      <c r="N4007" s="28">
        <v>478168</v>
      </c>
      <c r="O4007" s="28">
        <v>6314039</v>
      </c>
      <c r="P4007" s="29" t="s">
        <v>4573</v>
      </c>
      <c r="Q4007" s="32" t="s">
        <v>207</v>
      </c>
      <c r="R4007" s="19"/>
      <c r="S4007" s="19"/>
      <c r="T4007" s="19"/>
      <c r="U4007" s="19"/>
      <c r="V4007" s="19"/>
      <c r="W4007" s="19"/>
      <c r="X4007" s="19"/>
      <c r="Y4007" s="19"/>
      <c r="Z4007" s="19"/>
      <c r="AA4007" s="19"/>
      <c r="AB4007" s="19"/>
      <c r="AC4007" s="19"/>
      <c r="AD4007" s="19"/>
      <c r="AE4007" s="19"/>
      <c r="AF4007" s="31">
        <v>24791</v>
      </c>
      <c r="AG4007" s="31">
        <v>572793</v>
      </c>
      <c r="AH4007" s="31">
        <v>584357</v>
      </c>
      <c r="AI4007" s="31">
        <v>605000</v>
      </c>
      <c r="AJ4007" s="31">
        <v>541000</v>
      </c>
      <c r="AK4007" s="31">
        <v>484000</v>
      </c>
      <c r="AL4007" s="31">
        <v>542000</v>
      </c>
      <c r="AM4007" s="31">
        <v>562986</v>
      </c>
      <c r="AN4007" s="31">
        <v>475887</v>
      </c>
      <c r="AO4007" s="31">
        <v>540425</v>
      </c>
      <c r="AP4007" s="31">
        <v>472575.802734375</v>
      </c>
      <c r="AQ4007" s="31">
        <v>493931.439453125</v>
      </c>
      <c r="AR4007" s="31">
        <v>435599.99609375</v>
      </c>
      <c r="AS4007" s="31">
        <v>498857</v>
      </c>
      <c r="AT4007" s="31">
        <v>500859</v>
      </c>
      <c r="AU4007" s="31">
        <v>437869</v>
      </c>
      <c r="AV4007" s="31">
        <v>495997</v>
      </c>
      <c r="AW4007" s="31">
        <v>387523</v>
      </c>
      <c r="AX4007" s="31">
        <v>42423</v>
      </c>
      <c r="AY4007" s="31">
        <v>27209</v>
      </c>
      <c r="AZ4007" s="31">
        <v>69632</v>
      </c>
    </row>
    <row r="4008" spans="1:52" ht="15" customHeight="1">
      <c r="A4008" s="29" t="s">
        <v>4572</v>
      </c>
      <c r="B4008" s="34">
        <v>33591</v>
      </c>
      <c r="C4008" s="28">
        <v>225</v>
      </c>
      <c r="D4008" s="28">
        <v>27</v>
      </c>
      <c r="E4008" s="28">
        <v>31.5</v>
      </c>
      <c r="F4008" s="29" t="s">
        <v>242</v>
      </c>
      <c r="G4008" s="29" t="s">
        <v>4453</v>
      </c>
      <c r="H4008" s="28">
        <v>787</v>
      </c>
      <c r="I4008" s="29" t="s">
        <v>124</v>
      </c>
      <c r="J4008" s="33" t="s">
        <v>4571</v>
      </c>
      <c r="K4008" s="29" t="s">
        <v>178</v>
      </c>
      <c r="L4008" s="29" t="s">
        <v>4567</v>
      </c>
      <c r="M4008" s="29" t="s">
        <v>1363</v>
      </c>
      <c r="N4008" s="28">
        <v>478059</v>
      </c>
      <c r="O4008" s="28">
        <v>6313836</v>
      </c>
      <c r="P4008" s="29" t="s">
        <v>4570</v>
      </c>
      <c r="Q4008" s="32" t="s">
        <v>207</v>
      </c>
      <c r="R4008" s="19"/>
      <c r="S4008" s="19"/>
      <c r="T4008" s="19"/>
      <c r="U4008" s="19"/>
      <c r="V4008" s="19"/>
      <c r="W4008" s="19"/>
      <c r="X4008" s="19"/>
      <c r="Y4008" s="19"/>
      <c r="Z4008" s="19"/>
      <c r="AA4008" s="19"/>
      <c r="AB4008" s="19"/>
      <c r="AC4008" s="19"/>
      <c r="AD4008" s="19"/>
      <c r="AE4008" s="19"/>
      <c r="AF4008" s="31">
        <v>18146</v>
      </c>
      <c r="AG4008" s="31">
        <v>568805</v>
      </c>
      <c r="AH4008" s="31">
        <v>605235</v>
      </c>
      <c r="AI4008" s="31">
        <v>613795</v>
      </c>
      <c r="AJ4008" s="31">
        <v>565562</v>
      </c>
      <c r="AK4008" s="31">
        <v>494729</v>
      </c>
      <c r="AL4008" s="31">
        <v>549331</v>
      </c>
      <c r="AM4008" s="31">
        <v>579800</v>
      </c>
      <c r="AN4008" s="31">
        <v>492146</v>
      </c>
      <c r="AO4008" s="31">
        <v>560502</v>
      </c>
      <c r="AP4008" s="31">
        <v>487323.7265625</v>
      </c>
      <c r="AQ4008" s="31">
        <v>505602.556640625</v>
      </c>
      <c r="AR4008" s="31">
        <v>452483.037109375</v>
      </c>
      <c r="AS4008" s="31">
        <v>519450</v>
      </c>
      <c r="AT4008" s="31">
        <v>522609</v>
      </c>
      <c r="AU4008" s="31">
        <v>465280</v>
      </c>
      <c r="AV4008" s="31">
        <v>590375</v>
      </c>
      <c r="AW4008" s="31">
        <v>511036</v>
      </c>
      <c r="AX4008" s="31">
        <v>47901</v>
      </c>
      <c r="AY4008" s="31">
        <v>27238</v>
      </c>
      <c r="AZ4008" s="31">
        <v>75139</v>
      </c>
    </row>
    <row r="4009" spans="1:52" ht="15" customHeight="1">
      <c r="A4009" s="29" t="s">
        <v>4569</v>
      </c>
      <c r="B4009" s="34">
        <v>33591</v>
      </c>
      <c r="C4009" s="28">
        <v>225</v>
      </c>
      <c r="D4009" s="28">
        <v>27</v>
      </c>
      <c r="E4009" s="28">
        <v>31.5</v>
      </c>
      <c r="F4009" s="29" t="s">
        <v>242</v>
      </c>
      <c r="G4009" s="29" t="s">
        <v>4453</v>
      </c>
      <c r="H4009" s="28">
        <v>787</v>
      </c>
      <c r="I4009" s="29" t="s">
        <v>124</v>
      </c>
      <c r="J4009" s="33" t="s">
        <v>4568</v>
      </c>
      <c r="K4009" s="29" t="s">
        <v>178</v>
      </c>
      <c r="L4009" s="29" t="s">
        <v>4567</v>
      </c>
      <c r="M4009" s="29" t="s">
        <v>1318</v>
      </c>
      <c r="N4009" s="28">
        <v>478188</v>
      </c>
      <c r="O4009" s="28">
        <v>6313632</v>
      </c>
      <c r="P4009" s="29" t="s">
        <v>4566</v>
      </c>
      <c r="Q4009" s="32" t="s">
        <v>207</v>
      </c>
      <c r="R4009" s="19"/>
      <c r="S4009" s="19"/>
      <c r="T4009" s="19"/>
      <c r="U4009" s="19"/>
      <c r="V4009" s="19"/>
      <c r="W4009" s="19"/>
      <c r="X4009" s="19"/>
      <c r="Y4009" s="19"/>
      <c r="Z4009" s="19"/>
      <c r="AA4009" s="19"/>
      <c r="AB4009" s="19"/>
      <c r="AC4009" s="19"/>
      <c r="AD4009" s="19"/>
      <c r="AE4009" s="19"/>
      <c r="AF4009" s="31">
        <v>40273</v>
      </c>
      <c r="AG4009" s="31">
        <v>584089</v>
      </c>
      <c r="AH4009" s="31">
        <v>612837</v>
      </c>
      <c r="AI4009" s="31">
        <v>618761</v>
      </c>
      <c r="AJ4009" s="31">
        <v>566972</v>
      </c>
      <c r="AK4009" s="31">
        <v>497596</v>
      </c>
      <c r="AL4009" s="31">
        <v>553960</v>
      </c>
      <c r="AM4009" s="31">
        <v>570875</v>
      </c>
      <c r="AN4009" s="31">
        <v>484709</v>
      </c>
      <c r="AO4009" s="31">
        <v>539702</v>
      </c>
      <c r="AP4009" s="31">
        <v>481667.802734375</v>
      </c>
      <c r="AQ4009" s="31">
        <v>507206.72265625</v>
      </c>
      <c r="AR4009" s="31">
        <v>453305.23828125</v>
      </c>
      <c r="AS4009" s="31">
        <v>510520</v>
      </c>
      <c r="AT4009" s="31">
        <v>505734</v>
      </c>
      <c r="AU4009" s="31">
        <v>464230</v>
      </c>
      <c r="AV4009" s="31">
        <v>595336</v>
      </c>
      <c r="AW4009" s="31">
        <v>514782</v>
      </c>
      <c r="AX4009" s="31">
        <v>47312</v>
      </c>
      <c r="AY4009" s="31">
        <v>27958</v>
      </c>
      <c r="AZ4009" s="31">
        <v>75270</v>
      </c>
    </row>
    <row r="4010" spans="1:52" ht="15" customHeight="1">
      <c r="A4010" s="29" t="s">
        <v>4565</v>
      </c>
      <c r="B4010" s="34">
        <v>34024</v>
      </c>
      <c r="C4010" s="28">
        <v>300</v>
      </c>
      <c r="D4010" s="28">
        <v>31</v>
      </c>
      <c r="E4010" s="28">
        <v>30</v>
      </c>
      <c r="F4010" s="29" t="s">
        <v>786</v>
      </c>
      <c r="G4010" s="29" t="s">
        <v>2707</v>
      </c>
      <c r="H4010" s="28">
        <v>787</v>
      </c>
      <c r="I4010" s="29" t="s">
        <v>124</v>
      </c>
      <c r="J4010" s="33" t="s">
        <v>4564</v>
      </c>
      <c r="K4010" s="29" t="s">
        <v>178</v>
      </c>
      <c r="L4010" s="29" t="s">
        <v>4563</v>
      </c>
      <c r="M4010" s="29" t="s">
        <v>1313</v>
      </c>
      <c r="N4010" s="28">
        <v>483400</v>
      </c>
      <c r="O4010" s="28">
        <v>6317252</v>
      </c>
      <c r="P4010" s="29" t="s">
        <v>4562</v>
      </c>
      <c r="Q4010" s="32" t="s">
        <v>207</v>
      </c>
      <c r="R4010" s="19"/>
      <c r="S4010" s="19"/>
      <c r="T4010" s="19"/>
      <c r="U4010" s="19"/>
      <c r="V4010" s="19"/>
      <c r="W4010" s="19"/>
      <c r="X4010" s="19"/>
      <c r="Y4010" s="19"/>
      <c r="Z4010" s="19"/>
      <c r="AA4010" s="19"/>
      <c r="AB4010" s="19"/>
      <c r="AC4010" s="19"/>
      <c r="AD4010" s="19"/>
      <c r="AE4010" s="19"/>
      <c r="AF4010" s="19"/>
      <c r="AG4010" s="19"/>
      <c r="AH4010" s="31">
        <v>630570</v>
      </c>
      <c r="AI4010" s="31">
        <v>824810</v>
      </c>
      <c r="AJ4010" s="31">
        <v>730580</v>
      </c>
      <c r="AK4010" s="31">
        <v>607560</v>
      </c>
      <c r="AL4010" s="31">
        <v>748400</v>
      </c>
      <c r="AM4010" s="31">
        <v>801228</v>
      </c>
      <c r="AN4010" s="31">
        <v>693694</v>
      </c>
      <c r="AO4010" s="31">
        <v>791458</v>
      </c>
      <c r="AP4010" s="31">
        <v>679694</v>
      </c>
      <c r="AQ4010" s="31">
        <v>702736.802734375</v>
      </c>
      <c r="AR4010" s="31">
        <v>617354.919921875</v>
      </c>
      <c r="AS4010" s="31">
        <v>742544</v>
      </c>
      <c r="AT4010" s="31">
        <v>710993</v>
      </c>
      <c r="AU4010" s="31">
        <v>633736</v>
      </c>
      <c r="AV4010" s="31">
        <v>339383</v>
      </c>
      <c r="AW4010" s="31">
        <v>382938</v>
      </c>
      <c r="AX4010" s="31">
        <v>70426</v>
      </c>
      <c r="AY4010" s="31">
        <v>35882</v>
      </c>
      <c r="AZ4010" s="31">
        <v>106308</v>
      </c>
    </row>
    <row r="4011" spans="1:52" ht="15" customHeight="1">
      <c r="A4011" s="29" t="s">
        <v>4561</v>
      </c>
      <c r="B4011" s="34">
        <v>34320</v>
      </c>
      <c r="C4011" s="28">
        <v>225</v>
      </c>
      <c r="D4011" s="28">
        <v>27</v>
      </c>
      <c r="E4011" s="28">
        <v>31.5</v>
      </c>
      <c r="F4011" s="29" t="s">
        <v>242</v>
      </c>
      <c r="G4011" s="29" t="s">
        <v>4453</v>
      </c>
      <c r="H4011" s="28">
        <v>787</v>
      </c>
      <c r="I4011" s="29" t="s">
        <v>124</v>
      </c>
      <c r="J4011" s="33" t="s">
        <v>4560</v>
      </c>
      <c r="K4011" s="29" t="s">
        <v>178</v>
      </c>
      <c r="L4011" s="29" t="s">
        <v>4483</v>
      </c>
      <c r="M4011" s="29" t="s">
        <v>4559</v>
      </c>
      <c r="N4011" s="28">
        <v>484210</v>
      </c>
      <c r="O4011" s="28">
        <v>6315714</v>
      </c>
      <c r="P4011" s="29" t="s">
        <v>4558</v>
      </c>
      <c r="Q4011" s="32" t="s">
        <v>207</v>
      </c>
      <c r="R4011" s="19"/>
      <c r="S4011" s="19"/>
      <c r="T4011" s="19"/>
      <c r="U4011" s="19"/>
      <c r="V4011" s="19"/>
      <c r="W4011" s="19"/>
      <c r="X4011" s="19"/>
      <c r="Y4011" s="19"/>
      <c r="Z4011" s="19"/>
      <c r="AA4011" s="19"/>
      <c r="AB4011" s="19"/>
      <c r="AC4011" s="19"/>
      <c r="AD4011" s="19"/>
      <c r="AE4011" s="19"/>
      <c r="AF4011" s="19"/>
      <c r="AG4011" s="19"/>
      <c r="AH4011" s="31">
        <v>15163</v>
      </c>
      <c r="AI4011" s="31">
        <v>584685</v>
      </c>
      <c r="AJ4011" s="31">
        <v>538649</v>
      </c>
      <c r="AK4011" s="31">
        <v>467732</v>
      </c>
      <c r="AL4011" s="31">
        <v>524561</v>
      </c>
      <c r="AM4011" s="31">
        <v>543392</v>
      </c>
      <c r="AN4011" s="31">
        <v>466684</v>
      </c>
      <c r="AO4011" s="31">
        <v>531295</v>
      </c>
      <c r="AP4011" s="31">
        <v>455271</v>
      </c>
      <c r="AQ4011" s="31">
        <v>476475.1171875</v>
      </c>
      <c r="AR4011" s="31">
        <v>425733.55859375</v>
      </c>
      <c r="AS4011" s="31">
        <v>480877</v>
      </c>
      <c r="AT4011" s="31">
        <v>499660</v>
      </c>
      <c r="AU4011" s="31">
        <v>400583</v>
      </c>
      <c r="AV4011" s="31">
        <v>560702</v>
      </c>
      <c r="AW4011" s="31">
        <v>474113</v>
      </c>
      <c r="AX4011" s="31">
        <v>47853</v>
      </c>
      <c r="AY4011" s="31">
        <v>26890</v>
      </c>
      <c r="AZ4011" s="31">
        <v>74743</v>
      </c>
    </row>
    <row r="4012" spans="1:52" ht="15" customHeight="1">
      <c r="A4012" s="29" t="s">
        <v>4557</v>
      </c>
      <c r="B4012" s="34">
        <v>34320</v>
      </c>
      <c r="C4012" s="28">
        <v>225</v>
      </c>
      <c r="D4012" s="28">
        <v>27</v>
      </c>
      <c r="E4012" s="28">
        <v>31.5</v>
      </c>
      <c r="F4012" s="29" t="s">
        <v>242</v>
      </c>
      <c r="G4012" s="29" t="s">
        <v>4453</v>
      </c>
      <c r="H4012" s="28">
        <v>787</v>
      </c>
      <c r="I4012" s="29" t="s">
        <v>124</v>
      </c>
      <c r="J4012" s="33" t="s">
        <v>4556</v>
      </c>
      <c r="K4012" s="29" t="s">
        <v>178</v>
      </c>
      <c r="L4012" s="29" t="s">
        <v>4483</v>
      </c>
      <c r="M4012" s="29" t="s">
        <v>660</v>
      </c>
      <c r="N4012" s="28">
        <v>484360</v>
      </c>
      <c r="O4012" s="28">
        <v>6315643</v>
      </c>
      <c r="P4012" s="29" t="s">
        <v>4555</v>
      </c>
      <c r="Q4012" s="32" t="s">
        <v>207</v>
      </c>
      <c r="R4012" s="19"/>
      <c r="S4012" s="19"/>
      <c r="T4012" s="19"/>
      <c r="U4012" s="19"/>
      <c r="V4012" s="19"/>
      <c r="W4012" s="19"/>
      <c r="X4012" s="19"/>
      <c r="Y4012" s="19"/>
      <c r="Z4012" s="19"/>
      <c r="AA4012" s="19"/>
      <c r="AB4012" s="19"/>
      <c r="AC4012" s="19"/>
      <c r="AD4012" s="19"/>
      <c r="AE4012" s="19"/>
      <c r="AF4012" s="19"/>
      <c r="AG4012" s="19"/>
      <c r="AH4012" s="31">
        <v>15134</v>
      </c>
      <c r="AI4012" s="31">
        <v>587608</v>
      </c>
      <c r="AJ4012" s="31">
        <v>536300</v>
      </c>
      <c r="AK4012" s="31">
        <v>473213</v>
      </c>
      <c r="AL4012" s="31">
        <v>530142</v>
      </c>
      <c r="AM4012" s="31">
        <v>544470</v>
      </c>
      <c r="AN4012" s="31">
        <v>474462</v>
      </c>
      <c r="AO4012" s="31">
        <v>530986</v>
      </c>
      <c r="AP4012" s="31">
        <v>458310.759765625</v>
      </c>
      <c r="AQ4012" s="31">
        <v>478844.24609375</v>
      </c>
      <c r="AR4012" s="31">
        <v>429978.482421875</v>
      </c>
      <c r="AS4012" s="31">
        <v>501678</v>
      </c>
      <c r="AT4012" s="31">
        <v>464802</v>
      </c>
      <c r="AU4012" s="31">
        <v>423373</v>
      </c>
      <c r="AV4012" s="31">
        <v>531584</v>
      </c>
      <c r="AW4012" s="31">
        <v>480316</v>
      </c>
      <c r="AX4012" s="31">
        <v>48103</v>
      </c>
      <c r="AY4012" s="31">
        <v>26783</v>
      </c>
      <c r="AZ4012" s="31">
        <v>74886</v>
      </c>
    </row>
    <row r="4013" spans="1:52" ht="15" customHeight="1">
      <c r="A4013" s="29" t="s">
        <v>4554</v>
      </c>
      <c r="B4013" s="34">
        <v>34690</v>
      </c>
      <c r="C4013" s="28">
        <v>225</v>
      </c>
      <c r="D4013" s="28">
        <v>29</v>
      </c>
      <c r="E4013" s="28">
        <v>32</v>
      </c>
      <c r="F4013" s="29" t="s">
        <v>242</v>
      </c>
      <c r="G4013" s="29" t="s">
        <v>4437</v>
      </c>
      <c r="H4013" s="28">
        <v>787</v>
      </c>
      <c r="I4013" s="29" t="s">
        <v>124</v>
      </c>
      <c r="J4013" s="33" t="s">
        <v>4553</v>
      </c>
      <c r="K4013" s="29" t="s">
        <v>178</v>
      </c>
      <c r="L4013" s="29" t="s">
        <v>4456</v>
      </c>
      <c r="M4013" s="29" t="s">
        <v>4552</v>
      </c>
      <c r="N4013" s="28">
        <v>479865</v>
      </c>
      <c r="O4013" s="28">
        <v>6317267</v>
      </c>
      <c r="P4013" s="29" t="s">
        <v>4551</v>
      </c>
      <c r="Q4013" s="32" t="s">
        <v>207</v>
      </c>
      <c r="R4013" s="19"/>
      <c r="S4013" s="19"/>
      <c r="T4013" s="19"/>
      <c r="U4013" s="19"/>
      <c r="V4013" s="19"/>
      <c r="W4013" s="19"/>
      <c r="X4013" s="19"/>
      <c r="Y4013" s="19"/>
      <c r="Z4013" s="19"/>
      <c r="AA4013" s="19"/>
      <c r="AB4013" s="19"/>
      <c r="AC4013" s="19"/>
      <c r="AD4013" s="19"/>
      <c r="AE4013" s="19"/>
      <c r="AF4013" s="19"/>
      <c r="AG4013" s="19"/>
      <c r="AH4013" s="19"/>
      <c r="AI4013" s="31">
        <v>30280</v>
      </c>
      <c r="AJ4013" s="31">
        <v>644430</v>
      </c>
      <c r="AK4013" s="31">
        <v>579780</v>
      </c>
      <c r="AL4013" s="31">
        <v>633729</v>
      </c>
      <c r="AM4013" s="31">
        <v>672305</v>
      </c>
      <c r="AN4013" s="31">
        <v>574845</v>
      </c>
      <c r="AO4013" s="31">
        <v>653049</v>
      </c>
      <c r="AP4013" s="31">
        <v>572573.43359375</v>
      </c>
      <c r="AQ4013" s="31">
        <v>585066.80078125</v>
      </c>
      <c r="AR4013" s="31">
        <v>519307.5234375</v>
      </c>
      <c r="AS4013" s="31">
        <v>594971</v>
      </c>
      <c r="AT4013" s="31">
        <v>594179</v>
      </c>
      <c r="AU4013" s="31">
        <v>531542</v>
      </c>
      <c r="AV4013" s="31">
        <v>685923</v>
      </c>
      <c r="AW4013" s="31">
        <v>559229</v>
      </c>
      <c r="AX4013" s="31">
        <v>56009</v>
      </c>
      <c r="AY4013" s="31">
        <v>31879</v>
      </c>
      <c r="AZ4013" s="31">
        <v>87888</v>
      </c>
    </row>
    <row r="4014" spans="1:52" ht="15" customHeight="1">
      <c r="A4014" s="29" t="s">
        <v>4550</v>
      </c>
      <c r="B4014" s="34">
        <v>34690</v>
      </c>
      <c r="C4014" s="28">
        <v>225</v>
      </c>
      <c r="D4014" s="28">
        <v>29</v>
      </c>
      <c r="E4014" s="28">
        <v>32</v>
      </c>
      <c r="F4014" s="29" t="s">
        <v>242</v>
      </c>
      <c r="G4014" s="29" t="s">
        <v>4437</v>
      </c>
      <c r="H4014" s="28">
        <v>787</v>
      </c>
      <c r="I4014" s="29" t="s">
        <v>124</v>
      </c>
      <c r="J4014" s="33" t="s">
        <v>4549</v>
      </c>
      <c r="K4014" s="29" t="s">
        <v>178</v>
      </c>
      <c r="L4014" s="29" t="s">
        <v>4456</v>
      </c>
      <c r="M4014" s="29" t="s">
        <v>2488</v>
      </c>
      <c r="N4014" s="28">
        <v>479953</v>
      </c>
      <c r="O4014" s="28">
        <v>6316978</v>
      </c>
      <c r="P4014" s="29" t="s">
        <v>4548</v>
      </c>
      <c r="Q4014" s="32" t="s">
        <v>207</v>
      </c>
      <c r="R4014" s="19"/>
      <c r="S4014" s="19"/>
      <c r="T4014" s="19"/>
      <c r="U4014" s="19"/>
      <c r="V4014" s="19"/>
      <c r="W4014" s="19"/>
      <c r="X4014" s="19"/>
      <c r="Y4014" s="19"/>
      <c r="Z4014" s="19"/>
      <c r="AA4014" s="19"/>
      <c r="AB4014" s="19"/>
      <c r="AC4014" s="19"/>
      <c r="AD4014" s="19"/>
      <c r="AE4014" s="19"/>
      <c r="AF4014" s="19"/>
      <c r="AG4014" s="19"/>
      <c r="AH4014" s="19"/>
      <c r="AI4014" s="31">
        <v>30950</v>
      </c>
      <c r="AJ4014" s="31">
        <v>650110</v>
      </c>
      <c r="AK4014" s="31">
        <v>586420</v>
      </c>
      <c r="AL4014" s="31">
        <v>638122</v>
      </c>
      <c r="AM4014" s="31">
        <v>673016</v>
      </c>
      <c r="AN4014" s="31">
        <v>527660</v>
      </c>
      <c r="AO4014" s="31">
        <v>659103</v>
      </c>
      <c r="AP4014" s="31">
        <v>577006.958984375</v>
      </c>
      <c r="AQ4014" s="31">
        <v>595835.833984375</v>
      </c>
      <c r="AR4014" s="31">
        <v>526211.359375</v>
      </c>
      <c r="AS4014" s="31">
        <v>608412</v>
      </c>
      <c r="AT4014" s="31">
        <v>609081</v>
      </c>
      <c r="AU4014" s="31">
        <v>543045</v>
      </c>
      <c r="AV4014" s="31">
        <v>694107</v>
      </c>
      <c r="AW4014" s="31">
        <v>590843</v>
      </c>
      <c r="AX4014" s="31">
        <v>56927</v>
      </c>
      <c r="AY4014" s="31">
        <v>32251</v>
      </c>
      <c r="AZ4014" s="31">
        <v>89178</v>
      </c>
    </row>
    <row r="4015" spans="1:52" ht="15" customHeight="1">
      <c r="A4015" s="29" t="s">
        <v>4547</v>
      </c>
      <c r="B4015" s="34">
        <v>36100</v>
      </c>
      <c r="C4015" s="28">
        <v>600</v>
      </c>
      <c r="D4015" s="28">
        <v>42</v>
      </c>
      <c r="E4015" s="28">
        <v>43.5</v>
      </c>
      <c r="F4015" s="29" t="s">
        <v>227</v>
      </c>
      <c r="G4015" s="29" t="s">
        <v>965</v>
      </c>
      <c r="H4015" s="28">
        <v>787</v>
      </c>
      <c r="I4015" s="29" t="s">
        <v>124</v>
      </c>
      <c r="J4015" s="33" t="s">
        <v>4546</v>
      </c>
      <c r="K4015" s="29" t="s">
        <v>178</v>
      </c>
      <c r="L4015" s="29" t="s">
        <v>4432</v>
      </c>
      <c r="M4015" s="29" t="s">
        <v>4543</v>
      </c>
      <c r="N4015" s="28">
        <v>478908</v>
      </c>
      <c r="O4015" s="28">
        <v>6329369</v>
      </c>
      <c r="P4015" s="29" t="s">
        <v>4536</v>
      </c>
      <c r="Q4015" s="32" t="s">
        <v>207</v>
      </c>
      <c r="R4015" s="19"/>
      <c r="S4015" s="19"/>
      <c r="T4015" s="19"/>
      <c r="U4015" s="19"/>
      <c r="V4015" s="19"/>
      <c r="W4015" s="19"/>
      <c r="X4015" s="19"/>
      <c r="Y4015" s="19"/>
      <c r="Z4015" s="19"/>
      <c r="AA4015" s="19"/>
      <c r="AB4015" s="19"/>
      <c r="AC4015" s="19"/>
      <c r="AD4015" s="19"/>
      <c r="AE4015" s="19"/>
      <c r="AF4015" s="19"/>
      <c r="AG4015" s="19"/>
      <c r="AH4015" s="19"/>
      <c r="AI4015" s="19"/>
      <c r="AJ4015" s="19"/>
      <c r="AK4015" s="19"/>
      <c r="AL4015" s="19"/>
      <c r="AM4015" s="31">
        <v>207988.203125</v>
      </c>
      <c r="AN4015" s="31">
        <v>1663594.75</v>
      </c>
      <c r="AO4015" s="31">
        <v>1720494</v>
      </c>
      <c r="AP4015" s="31">
        <v>1635923.2109375</v>
      </c>
      <c r="AQ4015" s="31">
        <v>1655657.625</v>
      </c>
      <c r="AR4015" s="31">
        <v>1449639.1796875</v>
      </c>
      <c r="AS4015" s="31">
        <v>1710471.2109375</v>
      </c>
      <c r="AT4015" s="31">
        <v>1677811.984375</v>
      </c>
      <c r="AU4015" s="31">
        <v>1572592.1875</v>
      </c>
      <c r="AV4015" s="31">
        <v>1915820.7890625</v>
      </c>
      <c r="AW4015" s="31">
        <v>1657787.984375</v>
      </c>
      <c r="AX4015" s="31">
        <v>145434.203125</v>
      </c>
      <c r="AY4015" s="31">
        <v>84532</v>
      </c>
      <c r="AZ4015" s="31">
        <v>229966.203125</v>
      </c>
    </row>
    <row r="4016" spans="1:52" ht="15" customHeight="1">
      <c r="A4016" s="29" t="s">
        <v>4545</v>
      </c>
      <c r="B4016" s="34">
        <v>36100</v>
      </c>
      <c r="C4016" s="28">
        <v>600</v>
      </c>
      <c r="D4016" s="28">
        <v>42</v>
      </c>
      <c r="E4016" s="28">
        <v>43.5</v>
      </c>
      <c r="F4016" s="29" t="s">
        <v>227</v>
      </c>
      <c r="G4016" s="29" t="s">
        <v>965</v>
      </c>
      <c r="H4016" s="28">
        <v>787</v>
      </c>
      <c r="I4016" s="29" t="s">
        <v>124</v>
      </c>
      <c r="J4016" s="33" t="s">
        <v>4544</v>
      </c>
      <c r="K4016" s="29" t="s">
        <v>178</v>
      </c>
      <c r="L4016" s="29" t="s">
        <v>4432</v>
      </c>
      <c r="M4016" s="29" t="s">
        <v>4543</v>
      </c>
      <c r="N4016" s="28">
        <v>478970</v>
      </c>
      <c r="O4016" s="28">
        <v>6329274</v>
      </c>
      <c r="P4016" s="29" t="s">
        <v>4536</v>
      </c>
      <c r="Q4016" s="32" t="s">
        <v>207</v>
      </c>
      <c r="R4016" s="19"/>
      <c r="S4016" s="19"/>
      <c r="T4016" s="19"/>
      <c r="U4016" s="19"/>
      <c r="V4016" s="19"/>
      <c r="W4016" s="19"/>
      <c r="X4016" s="19"/>
      <c r="Y4016" s="19"/>
      <c r="Z4016" s="19"/>
      <c r="AA4016" s="19"/>
      <c r="AB4016" s="19"/>
      <c r="AC4016" s="19"/>
      <c r="AD4016" s="19"/>
      <c r="AE4016" s="19"/>
      <c r="AF4016" s="19"/>
      <c r="AG4016" s="19"/>
      <c r="AH4016" s="19"/>
      <c r="AI4016" s="19"/>
      <c r="AJ4016" s="19"/>
      <c r="AK4016" s="19"/>
      <c r="AL4016" s="19"/>
      <c r="AM4016" s="31">
        <v>207988.203125</v>
      </c>
      <c r="AN4016" s="31">
        <v>1663594.75</v>
      </c>
      <c r="AO4016" s="31">
        <v>1720494</v>
      </c>
      <c r="AP4016" s="31">
        <v>1635923.2109375</v>
      </c>
      <c r="AQ4016" s="31">
        <v>1655657.625</v>
      </c>
      <c r="AR4016" s="31">
        <v>1449639.1796875</v>
      </c>
      <c r="AS4016" s="31">
        <v>1710471.2109375</v>
      </c>
      <c r="AT4016" s="31">
        <v>1677811.984375</v>
      </c>
      <c r="AU4016" s="31">
        <v>1572592.1875</v>
      </c>
      <c r="AV4016" s="31">
        <v>1915820.7890625</v>
      </c>
      <c r="AW4016" s="31">
        <v>1657787.984375</v>
      </c>
      <c r="AX4016" s="31">
        <v>145434.203125</v>
      </c>
      <c r="AY4016" s="31">
        <v>84532</v>
      </c>
      <c r="AZ4016" s="31">
        <v>229966.203125</v>
      </c>
    </row>
    <row r="4017" spans="1:52" ht="15" customHeight="1">
      <c r="A4017" s="29" t="s">
        <v>4542</v>
      </c>
      <c r="B4017" s="34">
        <v>36100</v>
      </c>
      <c r="C4017" s="28">
        <v>600</v>
      </c>
      <c r="D4017" s="28">
        <v>42</v>
      </c>
      <c r="E4017" s="28">
        <v>43.5</v>
      </c>
      <c r="F4017" s="29" t="s">
        <v>227</v>
      </c>
      <c r="G4017" s="29" t="s">
        <v>965</v>
      </c>
      <c r="H4017" s="28">
        <v>787</v>
      </c>
      <c r="I4017" s="29" t="s">
        <v>124</v>
      </c>
      <c r="J4017" s="33" t="s">
        <v>4541</v>
      </c>
      <c r="K4017" s="29" t="s">
        <v>178</v>
      </c>
      <c r="L4017" s="29" t="s">
        <v>4432</v>
      </c>
      <c r="M4017" s="29" t="s">
        <v>1451</v>
      </c>
      <c r="N4017" s="28">
        <v>479035</v>
      </c>
      <c r="O4017" s="28">
        <v>6329135</v>
      </c>
      <c r="P4017" s="29" t="s">
        <v>4536</v>
      </c>
      <c r="Q4017" s="32" t="s">
        <v>207</v>
      </c>
      <c r="R4017" s="19"/>
      <c r="S4017" s="19"/>
      <c r="T4017" s="19"/>
      <c r="U4017" s="19"/>
      <c r="V4017" s="19"/>
      <c r="W4017" s="19"/>
      <c r="X4017" s="19"/>
      <c r="Y4017" s="19"/>
      <c r="Z4017" s="19"/>
      <c r="AA4017" s="19"/>
      <c r="AB4017" s="19"/>
      <c r="AC4017" s="19"/>
      <c r="AD4017" s="19"/>
      <c r="AE4017" s="19"/>
      <c r="AF4017" s="19"/>
      <c r="AG4017" s="19"/>
      <c r="AH4017" s="19"/>
      <c r="AI4017" s="19"/>
      <c r="AJ4017" s="19"/>
      <c r="AK4017" s="19"/>
      <c r="AL4017" s="19"/>
      <c r="AM4017" s="31">
        <v>207988.203125</v>
      </c>
      <c r="AN4017" s="31">
        <v>1663594.75</v>
      </c>
      <c r="AO4017" s="31">
        <v>1720494</v>
      </c>
      <c r="AP4017" s="31">
        <v>1635923.2109375</v>
      </c>
      <c r="AQ4017" s="31">
        <v>1655657.625</v>
      </c>
      <c r="AR4017" s="31">
        <v>1449639.1796875</v>
      </c>
      <c r="AS4017" s="31">
        <v>1710471.2109375</v>
      </c>
      <c r="AT4017" s="31">
        <v>1677811.984375</v>
      </c>
      <c r="AU4017" s="31">
        <v>1572592.1875</v>
      </c>
      <c r="AV4017" s="31">
        <v>1915820.7890625</v>
      </c>
      <c r="AW4017" s="31">
        <v>1657787.984375</v>
      </c>
      <c r="AX4017" s="31">
        <v>145434.203125</v>
      </c>
      <c r="AY4017" s="31">
        <v>84532</v>
      </c>
      <c r="AZ4017" s="31">
        <v>229966.203125</v>
      </c>
    </row>
    <row r="4018" spans="1:52" ht="15" customHeight="1">
      <c r="A4018" s="29" t="s">
        <v>4540</v>
      </c>
      <c r="B4018" s="34">
        <v>36100</v>
      </c>
      <c r="C4018" s="28">
        <v>600</v>
      </c>
      <c r="D4018" s="28">
        <v>42</v>
      </c>
      <c r="E4018" s="28">
        <v>43.5</v>
      </c>
      <c r="F4018" s="29" t="s">
        <v>227</v>
      </c>
      <c r="G4018" s="29" t="s">
        <v>965</v>
      </c>
      <c r="H4018" s="28">
        <v>787</v>
      </c>
      <c r="I4018" s="29" t="s">
        <v>124</v>
      </c>
      <c r="J4018" s="33" t="s">
        <v>4539</v>
      </c>
      <c r="K4018" s="29" t="s">
        <v>178</v>
      </c>
      <c r="L4018" s="29" t="s">
        <v>4432</v>
      </c>
      <c r="M4018" s="29" t="s">
        <v>1451</v>
      </c>
      <c r="N4018" s="28">
        <v>479107</v>
      </c>
      <c r="O4018" s="28">
        <v>6329027</v>
      </c>
      <c r="P4018" s="29" t="s">
        <v>4536</v>
      </c>
      <c r="Q4018" s="32" t="s">
        <v>207</v>
      </c>
      <c r="R4018" s="19"/>
      <c r="S4018" s="19"/>
      <c r="T4018" s="19"/>
      <c r="U4018" s="19"/>
      <c r="V4018" s="19"/>
      <c r="W4018" s="19"/>
      <c r="X4018" s="19"/>
      <c r="Y4018" s="19"/>
      <c r="Z4018" s="19"/>
      <c r="AA4018" s="19"/>
      <c r="AB4018" s="19"/>
      <c r="AC4018" s="19"/>
      <c r="AD4018" s="19"/>
      <c r="AE4018" s="19"/>
      <c r="AF4018" s="19"/>
      <c r="AG4018" s="19"/>
      <c r="AH4018" s="19"/>
      <c r="AI4018" s="19"/>
      <c r="AJ4018" s="19"/>
      <c r="AK4018" s="19"/>
      <c r="AL4018" s="19"/>
      <c r="AM4018" s="31">
        <v>207988.203125</v>
      </c>
      <c r="AN4018" s="31">
        <v>1663594.75</v>
      </c>
      <c r="AO4018" s="31">
        <v>1720494</v>
      </c>
      <c r="AP4018" s="31">
        <v>1635923.2109375</v>
      </c>
      <c r="AQ4018" s="31">
        <v>1655657.625</v>
      </c>
      <c r="AR4018" s="31">
        <v>1449639.1796875</v>
      </c>
      <c r="AS4018" s="31">
        <v>1710471.2109375</v>
      </c>
      <c r="AT4018" s="31">
        <v>1677811.984375</v>
      </c>
      <c r="AU4018" s="31">
        <v>1572592.1875</v>
      </c>
      <c r="AV4018" s="31">
        <v>1915820.7890625</v>
      </c>
      <c r="AW4018" s="31">
        <v>1657787.984375</v>
      </c>
      <c r="AX4018" s="31">
        <v>145434.203125</v>
      </c>
      <c r="AY4018" s="31">
        <v>84532</v>
      </c>
      <c r="AZ4018" s="31">
        <v>229966.203125</v>
      </c>
    </row>
    <row r="4019" spans="1:52" ht="15" customHeight="1">
      <c r="A4019" s="29" t="s">
        <v>4538</v>
      </c>
      <c r="B4019" s="34">
        <v>36100</v>
      </c>
      <c r="C4019" s="28">
        <v>600</v>
      </c>
      <c r="D4019" s="28">
        <v>42</v>
      </c>
      <c r="E4019" s="28">
        <v>43.5</v>
      </c>
      <c r="F4019" s="29" t="s">
        <v>227</v>
      </c>
      <c r="G4019" s="29" t="s">
        <v>965</v>
      </c>
      <c r="H4019" s="28">
        <v>787</v>
      </c>
      <c r="I4019" s="29" t="s">
        <v>124</v>
      </c>
      <c r="J4019" s="33" t="s">
        <v>4537</v>
      </c>
      <c r="K4019" s="29" t="s">
        <v>178</v>
      </c>
      <c r="L4019" s="29" t="s">
        <v>4432</v>
      </c>
      <c r="M4019" s="29" t="s">
        <v>1451</v>
      </c>
      <c r="N4019" s="28">
        <v>479191</v>
      </c>
      <c r="O4019" s="28">
        <v>6328927</v>
      </c>
      <c r="P4019" s="29" t="s">
        <v>4536</v>
      </c>
      <c r="Q4019" s="32" t="s">
        <v>207</v>
      </c>
      <c r="R4019" s="19"/>
      <c r="S4019" s="19"/>
      <c r="T4019" s="19"/>
      <c r="U4019" s="19"/>
      <c r="V4019" s="19"/>
      <c r="W4019" s="19"/>
      <c r="X4019" s="19"/>
      <c r="Y4019" s="19"/>
      <c r="Z4019" s="19"/>
      <c r="AA4019" s="19"/>
      <c r="AB4019" s="19"/>
      <c r="AC4019" s="19"/>
      <c r="AD4019" s="19"/>
      <c r="AE4019" s="19"/>
      <c r="AF4019" s="19"/>
      <c r="AG4019" s="19"/>
      <c r="AH4019" s="19"/>
      <c r="AI4019" s="19"/>
      <c r="AJ4019" s="19"/>
      <c r="AK4019" s="19"/>
      <c r="AL4019" s="19"/>
      <c r="AM4019" s="31">
        <v>207988.203125</v>
      </c>
      <c r="AN4019" s="31">
        <v>1663594.75</v>
      </c>
      <c r="AO4019" s="31">
        <v>1720494</v>
      </c>
      <c r="AP4019" s="31">
        <v>1635923.2109375</v>
      </c>
      <c r="AQ4019" s="31">
        <v>1655657.625</v>
      </c>
      <c r="AR4019" s="31">
        <v>1449639.1796875</v>
      </c>
      <c r="AS4019" s="31">
        <v>1710471.2109375</v>
      </c>
      <c r="AT4019" s="31">
        <v>1677811.984375</v>
      </c>
      <c r="AU4019" s="31">
        <v>1572592.1875</v>
      </c>
      <c r="AV4019" s="31">
        <v>1915820.7890625</v>
      </c>
      <c r="AW4019" s="31">
        <v>1657787.984375</v>
      </c>
      <c r="AX4019" s="31">
        <v>145434.203125</v>
      </c>
      <c r="AY4019" s="31">
        <v>84532</v>
      </c>
      <c r="AZ4019" s="31">
        <v>229966.203125</v>
      </c>
    </row>
    <row r="4020" spans="1:52" ht="15" customHeight="1">
      <c r="A4020" s="29" t="s">
        <v>4535</v>
      </c>
      <c r="B4020" s="34">
        <v>36722</v>
      </c>
      <c r="C4020" s="28">
        <v>900</v>
      </c>
      <c r="D4020" s="28">
        <v>52</v>
      </c>
      <c r="E4020" s="28">
        <v>49</v>
      </c>
      <c r="F4020" s="29" t="s">
        <v>172</v>
      </c>
      <c r="G4020" s="29" t="s">
        <v>4393</v>
      </c>
      <c r="H4020" s="28">
        <v>787</v>
      </c>
      <c r="I4020" s="29" t="s">
        <v>124</v>
      </c>
      <c r="J4020" s="33" t="s">
        <v>4534</v>
      </c>
      <c r="K4020" s="29" t="s">
        <v>178</v>
      </c>
      <c r="L4020" s="29" t="s">
        <v>4396</v>
      </c>
      <c r="M4020" s="29" t="s">
        <v>2473</v>
      </c>
      <c r="N4020" s="28">
        <v>495251</v>
      </c>
      <c r="O4020" s="28">
        <v>6325061</v>
      </c>
      <c r="P4020" s="29" t="s">
        <v>4533</v>
      </c>
      <c r="Q4020" s="32" t="s">
        <v>174</v>
      </c>
      <c r="R4020" s="19"/>
      <c r="S4020" s="19"/>
      <c r="T4020" s="19"/>
      <c r="U4020" s="19"/>
      <c r="V4020" s="19"/>
      <c r="W4020" s="19"/>
      <c r="X4020" s="19"/>
      <c r="Y4020" s="19"/>
      <c r="Z4020" s="19"/>
      <c r="AA4020" s="19"/>
      <c r="AB4020" s="19"/>
      <c r="AC4020" s="19"/>
      <c r="AD4020" s="19"/>
      <c r="AE4020" s="19"/>
      <c r="AF4020" s="19"/>
      <c r="AG4020" s="19"/>
      <c r="AH4020" s="19"/>
      <c r="AI4020" s="19"/>
      <c r="AJ4020" s="19"/>
      <c r="AK4020" s="19"/>
      <c r="AL4020" s="19"/>
      <c r="AM4020" s="19"/>
      <c r="AN4020" s="19"/>
      <c r="AO4020" s="31">
        <v>755925</v>
      </c>
      <c r="AP4020" s="31">
        <v>1647803.1953125</v>
      </c>
      <c r="AQ4020" s="31">
        <v>1667871.1953125</v>
      </c>
      <c r="AR4020" s="31">
        <v>1505276.39453125</v>
      </c>
      <c r="AS4020" s="31">
        <v>1769861.4140625</v>
      </c>
      <c r="AT4020" s="31">
        <v>1683493</v>
      </c>
      <c r="AU4020" s="31">
        <v>1463596</v>
      </c>
      <c r="AV4020" s="31">
        <v>1927453</v>
      </c>
      <c r="AW4020" s="31">
        <v>1641493</v>
      </c>
      <c r="AX4020" s="31">
        <v>163100</v>
      </c>
      <c r="AY4020" s="31">
        <v>85504</v>
      </c>
      <c r="AZ4020" s="31">
        <v>248604</v>
      </c>
    </row>
    <row r="4021" spans="1:52" ht="15" customHeight="1">
      <c r="A4021" s="29" t="s">
        <v>4532</v>
      </c>
      <c r="B4021" s="34">
        <v>36846</v>
      </c>
      <c r="C4021" s="28">
        <v>600</v>
      </c>
      <c r="D4021" s="28">
        <v>42</v>
      </c>
      <c r="E4021" s="28">
        <v>43.5</v>
      </c>
      <c r="F4021" s="29" t="s">
        <v>227</v>
      </c>
      <c r="G4021" s="29" t="s">
        <v>965</v>
      </c>
      <c r="H4021" s="28">
        <v>787</v>
      </c>
      <c r="I4021" s="29" t="s">
        <v>124</v>
      </c>
      <c r="J4021" s="33" t="s">
        <v>4531</v>
      </c>
      <c r="K4021" s="29" t="s">
        <v>178</v>
      </c>
      <c r="L4021" s="29" t="s">
        <v>4432</v>
      </c>
      <c r="M4021" s="29" t="s">
        <v>590</v>
      </c>
      <c r="N4021" s="28">
        <v>478815</v>
      </c>
      <c r="O4021" s="28">
        <v>6329732</v>
      </c>
      <c r="P4021" s="29" t="s">
        <v>4530</v>
      </c>
      <c r="Q4021" s="32" t="s">
        <v>174</v>
      </c>
      <c r="R4021" s="19"/>
      <c r="S4021" s="19"/>
      <c r="T4021" s="19"/>
      <c r="U4021" s="19"/>
      <c r="V4021" s="19"/>
      <c r="W4021" s="19"/>
      <c r="X4021" s="19"/>
      <c r="Y4021" s="19"/>
      <c r="Z4021" s="19"/>
      <c r="AA4021" s="19"/>
      <c r="AB4021" s="19"/>
      <c r="AC4021" s="19"/>
      <c r="AD4021" s="19"/>
      <c r="AE4021" s="19"/>
      <c r="AF4021" s="19"/>
      <c r="AG4021" s="19"/>
      <c r="AH4021" s="19"/>
      <c r="AI4021" s="19"/>
      <c r="AJ4021" s="19"/>
      <c r="AK4021" s="19"/>
      <c r="AL4021" s="19"/>
      <c r="AM4021" s="19"/>
      <c r="AN4021" s="19"/>
      <c r="AO4021" s="31">
        <v>163264</v>
      </c>
      <c r="AP4021" s="31">
        <v>1731077.0078125</v>
      </c>
      <c r="AQ4021" s="31">
        <v>1785334.390625</v>
      </c>
      <c r="AR4021" s="31">
        <v>1594065.19921875</v>
      </c>
      <c r="AS4021" s="31">
        <v>1819814.21875</v>
      </c>
      <c r="AT4021" s="31">
        <v>1782167</v>
      </c>
      <c r="AU4021" s="31">
        <v>1701677</v>
      </c>
      <c r="AV4021" s="31">
        <v>2036603</v>
      </c>
      <c r="AW4021" s="31">
        <v>1743293</v>
      </c>
      <c r="AX4021" s="31">
        <v>165648</v>
      </c>
      <c r="AY4021" s="31">
        <v>97108</v>
      </c>
      <c r="AZ4021" s="31">
        <v>262756</v>
      </c>
    </row>
    <row r="4022" spans="1:52" ht="15" customHeight="1">
      <c r="A4022" s="29" t="s">
        <v>4529</v>
      </c>
      <c r="B4022" s="34">
        <v>32589</v>
      </c>
      <c r="C4022" s="28">
        <v>75</v>
      </c>
      <c r="D4022" s="28">
        <v>17.5</v>
      </c>
      <c r="E4022" s="28">
        <v>22</v>
      </c>
      <c r="F4022" s="29" t="s">
        <v>4383</v>
      </c>
      <c r="G4022" s="29" t="s">
        <v>4524</v>
      </c>
      <c r="H4022" s="28">
        <v>787</v>
      </c>
      <c r="I4022" s="29" t="s">
        <v>124</v>
      </c>
      <c r="J4022" s="33" t="s">
        <v>4528</v>
      </c>
      <c r="K4022" s="29" t="s">
        <v>178</v>
      </c>
      <c r="L4022" s="29" t="s">
        <v>4527</v>
      </c>
      <c r="M4022" s="29" t="s">
        <v>1313</v>
      </c>
      <c r="N4022" s="28">
        <v>479187</v>
      </c>
      <c r="O4022" s="28">
        <v>6327720</v>
      </c>
      <c r="P4022" s="29" t="s">
        <v>4526</v>
      </c>
      <c r="Q4022" s="32" t="s">
        <v>207</v>
      </c>
      <c r="R4022" s="19"/>
      <c r="S4022" s="19"/>
      <c r="T4022" s="19"/>
      <c r="U4022" s="19"/>
      <c r="V4022" s="19"/>
      <c r="W4022" s="19"/>
      <c r="X4022" s="19"/>
      <c r="Y4022" s="19"/>
      <c r="Z4022" s="19"/>
      <c r="AA4022" s="19"/>
      <c r="AB4022" s="19"/>
      <c r="AC4022" s="19"/>
      <c r="AD4022" s="31">
        <v>40408</v>
      </c>
      <c r="AE4022" s="31">
        <v>136592</v>
      </c>
      <c r="AF4022" s="31">
        <v>48526</v>
      </c>
      <c r="AG4022" s="31">
        <v>25505</v>
      </c>
      <c r="AH4022" s="31">
        <v>0</v>
      </c>
      <c r="AI4022" s="31">
        <v>27383</v>
      </c>
      <c r="AJ4022" s="31">
        <v>169203</v>
      </c>
      <c r="AK4022" s="31">
        <v>138259</v>
      </c>
      <c r="AL4022" s="31">
        <v>173358</v>
      </c>
      <c r="AM4022" s="31">
        <v>180825</v>
      </c>
      <c r="AN4022" s="31">
        <v>125561</v>
      </c>
      <c r="AO4022" s="31">
        <v>185245</v>
      </c>
      <c r="AP4022" s="31">
        <v>161201</v>
      </c>
      <c r="AQ4022" s="31">
        <v>153902</v>
      </c>
      <c r="AR4022" s="31">
        <v>132485.99951171875</v>
      </c>
      <c r="AS4022" s="31">
        <v>181985</v>
      </c>
      <c r="AT4022" s="31">
        <v>167161</v>
      </c>
      <c r="AU4022" s="31">
        <v>140882</v>
      </c>
      <c r="AV4022" s="31">
        <v>220308</v>
      </c>
      <c r="AW4022" s="31">
        <v>175010</v>
      </c>
      <c r="AX4022" s="31">
        <v>15732</v>
      </c>
      <c r="AY4022" s="31">
        <v>7230</v>
      </c>
      <c r="AZ4022" s="31">
        <v>22962</v>
      </c>
    </row>
    <row r="4023" spans="1:52" ht="15" customHeight="1">
      <c r="A4023" s="29" t="s">
        <v>4525</v>
      </c>
      <c r="B4023" s="34">
        <v>32308</v>
      </c>
      <c r="C4023" s="28">
        <v>100</v>
      </c>
      <c r="D4023" s="28">
        <v>20</v>
      </c>
      <c r="E4023" s="28">
        <v>24</v>
      </c>
      <c r="F4023" s="29" t="s">
        <v>242</v>
      </c>
      <c r="G4023" s="29" t="s">
        <v>4519</v>
      </c>
      <c r="H4023" s="28">
        <v>787</v>
      </c>
      <c r="I4023" s="29" t="s">
        <v>124</v>
      </c>
      <c r="J4023" s="33" t="s">
        <v>4523</v>
      </c>
      <c r="K4023" s="29" t="s">
        <v>178</v>
      </c>
      <c r="L4023" s="29" t="s">
        <v>4522</v>
      </c>
      <c r="M4023" s="29" t="s">
        <v>2255</v>
      </c>
      <c r="N4023" s="28">
        <v>489381</v>
      </c>
      <c r="O4023" s="28">
        <v>6321193</v>
      </c>
      <c r="P4023" s="29" t="s">
        <v>4521</v>
      </c>
      <c r="Q4023" s="32" t="s">
        <v>3133</v>
      </c>
      <c r="R4023" s="19"/>
      <c r="S4023" s="19"/>
      <c r="T4023" s="19"/>
      <c r="U4023" s="19"/>
      <c r="V4023" s="19"/>
      <c r="W4023" s="19"/>
      <c r="X4023" s="19"/>
      <c r="Y4023" s="19"/>
      <c r="Z4023" s="19"/>
      <c r="AA4023" s="19"/>
      <c r="AB4023" s="19"/>
      <c r="AC4023" s="31">
        <v>131945</v>
      </c>
      <c r="AD4023" s="31">
        <v>251000</v>
      </c>
      <c r="AE4023" s="31">
        <v>259000</v>
      </c>
      <c r="AF4023" s="31">
        <v>233000</v>
      </c>
      <c r="AG4023" s="31">
        <v>238000</v>
      </c>
      <c r="AH4023" s="31">
        <v>250000</v>
      </c>
      <c r="AI4023" s="31">
        <v>255000</v>
      </c>
      <c r="AJ4023" s="31">
        <v>227000</v>
      </c>
      <c r="AK4023" s="31">
        <v>200000</v>
      </c>
      <c r="AL4023" s="31">
        <v>225000</v>
      </c>
      <c r="AM4023" s="31">
        <v>233899</v>
      </c>
      <c r="AN4023" s="31">
        <v>206162</v>
      </c>
      <c r="AO4023" s="31">
        <v>230296</v>
      </c>
      <c r="AP4023" s="31">
        <v>201224.48046875</v>
      </c>
      <c r="AQ4023" s="31">
        <v>205466.9560546875</v>
      </c>
      <c r="AR4023" s="31">
        <v>180319.91943359375</v>
      </c>
      <c r="AS4023" s="31">
        <v>218902.958984375</v>
      </c>
      <c r="AT4023" s="31">
        <v>197164</v>
      </c>
      <c r="AU4023" s="31">
        <v>185733</v>
      </c>
      <c r="AV4023" s="31">
        <v>247484</v>
      </c>
      <c r="AW4023" s="31">
        <v>216636</v>
      </c>
      <c r="AX4023" s="31">
        <v>21649</v>
      </c>
      <c r="AY4023" s="31">
        <v>11279</v>
      </c>
      <c r="AZ4023" s="31">
        <v>32928</v>
      </c>
    </row>
    <row r="4024" spans="1:52" ht="15" customHeight="1">
      <c r="A4024" s="29" t="s">
        <v>4520</v>
      </c>
      <c r="B4024" s="34">
        <v>33357</v>
      </c>
      <c r="C4024" s="28">
        <v>200</v>
      </c>
      <c r="D4024" s="28">
        <v>26</v>
      </c>
      <c r="E4024" s="28">
        <v>30</v>
      </c>
      <c r="F4024" s="29" t="s">
        <v>1566</v>
      </c>
      <c r="G4024" s="29" t="s">
        <v>391</v>
      </c>
      <c r="H4024" s="28">
        <v>787</v>
      </c>
      <c r="I4024" s="29" t="s">
        <v>124</v>
      </c>
      <c r="J4024" s="33" t="s">
        <v>4518</v>
      </c>
      <c r="K4024" s="29" t="s">
        <v>178</v>
      </c>
      <c r="L4024" s="29" t="s">
        <v>4517</v>
      </c>
      <c r="M4024" s="29" t="s">
        <v>4516</v>
      </c>
      <c r="N4024" s="28">
        <v>500465</v>
      </c>
      <c r="O4024" s="28">
        <v>6322436</v>
      </c>
      <c r="P4024" s="29" t="s">
        <v>4515</v>
      </c>
      <c r="Q4024" s="32" t="s">
        <v>207</v>
      </c>
      <c r="R4024" s="19"/>
      <c r="S4024" s="19"/>
      <c r="T4024" s="19"/>
      <c r="U4024" s="19"/>
      <c r="V4024" s="19"/>
      <c r="W4024" s="19"/>
      <c r="X4024" s="19"/>
      <c r="Y4024" s="19"/>
      <c r="Z4024" s="19"/>
      <c r="AA4024" s="19"/>
      <c r="AB4024" s="19"/>
      <c r="AC4024" s="19"/>
      <c r="AD4024" s="19"/>
      <c r="AE4024" s="19"/>
      <c r="AF4024" s="31">
        <v>254969</v>
      </c>
      <c r="AG4024" s="31">
        <v>409500</v>
      </c>
      <c r="AH4024" s="31">
        <v>434500</v>
      </c>
      <c r="AI4024" s="31">
        <v>442000</v>
      </c>
      <c r="AJ4024" s="31">
        <v>402000</v>
      </c>
      <c r="AK4024" s="31">
        <v>344000</v>
      </c>
      <c r="AL4024" s="31">
        <v>392000</v>
      </c>
      <c r="AM4024" s="31">
        <v>424220</v>
      </c>
      <c r="AN4024" s="31">
        <v>356074</v>
      </c>
      <c r="AO4024" s="31">
        <v>414426</v>
      </c>
      <c r="AP4024" s="31">
        <v>332046.400390625</v>
      </c>
      <c r="AQ4024" s="31">
        <v>317503.28125</v>
      </c>
      <c r="AR4024" s="31">
        <v>265377.1962890625</v>
      </c>
      <c r="AS4024" s="31">
        <v>379788.599609375</v>
      </c>
      <c r="AT4024" s="31">
        <v>367361</v>
      </c>
      <c r="AU4024" s="31">
        <v>322871</v>
      </c>
      <c r="AV4024" s="31">
        <v>445652</v>
      </c>
      <c r="AW4024" s="31">
        <v>357414</v>
      </c>
      <c r="AX4024" s="31">
        <v>33558</v>
      </c>
      <c r="AY4024" s="31">
        <v>14621</v>
      </c>
      <c r="AZ4024" s="31">
        <v>48179</v>
      </c>
    </row>
    <row r="4025" spans="1:52" ht="15" customHeight="1">
      <c r="A4025" s="29" t="s">
        <v>4514</v>
      </c>
      <c r="B4025" s="34">
        <v>33526</v>
      </c>
      <c r="C4025" s="28">
        <v>225</v>
      </c>
      <c r="D4025" s="28">
        <v>27</v>
      </c>
      <c r="E4025" s="28">
        <v>31.5</v>
      </c>
      <c r="F4025" s="29" t="s">
        <v>242</v>
      </c>
      <c r="G4025" s="29" t="s">
        <v>4485</v>
      </c>
      <c r="H4025" s="28">
        <v>787</v>
      </c>
      <c r="I4025" s="29" t="s">
        <v>124</v>
      </c>
      <c r="J4025" s="33" t="s">
        <v>4513</v>
      </c>
      <c r="K4025" s="29" t="s">
        <v>178</v>
      </c>
      <c r="L4025" s="29" t="s">
        <v>4512</v>
      </c>
      <c r="M4025" s="29" t="s">
        <v>355</v>
      </c>
      <c r="N4025" s="28">
        <v>476970</v>
      </c>
      <c r="O4025" s="28">
        <v>6310623</v>
      </c>
      <c r="P4025" s="29" t="s">
        <v>4511</v>
      </c>
      <c r="Q4025" s="32" t="s">
        <v>207</v>
      </c>
      <c r="R4025" s="19"/>
      <c r="S4025" s="19"/>
      <c r="T4025" s="19"/>
      <c r="U4025" s="19"/>
      <c r="V4025" s="19"/>
      <c r="W4025" s="19"/>
      <c r="X4025" s="19"/>
      <c r="Y4025" s="19"/>
      <c r="Z4025" s="19"/>
      <c r="AA4025" s="19"/>
      <c r="AB4025" s="19"/>
      <c r="AC4025" s="19"/>
      <c r="AD4025" s="19"/>
      <c r="AE4025" s="19"/>
      <c r="AF4025" s="31">
        <v>156557</v>
      </c>
      <c r="AG4025" s="31">
        <v>599841</v>
      </c>
      <c r="AH4025" s="31">
        <v>644581</v>
      </c>
      <c r="AI4025" s="31">
        <v>660835</v>
      </c>
      <c r="AJ4025" s="31">
        <v>596760</v>
      </c>
      <c r="AK4025" s="31">
        <v>528690</v>
      </c>
      <c r="AL4025" s="31">
        <v>595823</v>
      </c>
      <c r="AM4025" s="31">
        <v>614553</v>
      </c>
      <c r="AN4025" s="31">
        <v>524233</v>
      </c>
      <c r="AO4025" s="31">
        <v>606134</v>
      </c>
      <c r="AP4025" s="31">
        <v>519048.359375</v>
      </c>
      <c r="AQ4025" s="31">
        <v>547827.6015625</v>
      </c>
      <c r="AR4025" s="31">
        <v>478905.564453125</v>
      </c>
      <c r="AS4025" s="31">
        <v>553803</v>
      </c>
      <c r="AT4025" s="31">
        <v>523018</v>
      </c>
      <c r="AU4025" s="31">
        <v>458006</v>
      </c>
      <c r="AV4025" s="31">
        <v>587964</v>
      </c>
      <c r="AW4025" s="31">
        <v>514662</v>
      </c>
      <c r="AX4025" s="31">
        <v>52331</v>
      </c>
      <c r="AY4025" s="31">
        <v>30102</v>
      </c>
      <c r="AZ4025" s="31">
        <v>82433</v>
      </c>
    </row>
    <row r="4026" spans="1:52" ht="15" customHeight="1">
      <c r="A4026" s="29" t="s">
        <v>4510</v>
      </c>
      <c r="B4026" s="34">
        <v>34024</v>
      </c>
      <c r="C4026" s="28">
        <v>300</v>
      </c>
      <c r="D4026" s="28">
        <v>31</v>
      </c>
      <c r="E4026" s="28">
        <v>30.5</v>
      </c>
      <c r="F4026" s="29" t="s">
        <v>786</v>
      </c>
      <c r="G4026" s="29" t="s">
        <v>4506</v>
      </c>
      <c r="H4026" s="28">
        <v>787</v>
      </c>
      <c r="I4026" s="29" t="s">
        <v>124</v>
      </c>
      <c r="J4026" s="33" t="s">
        <v>4509</v>
      </c>
      <c r="K4026" s="29" t="s">
        <v>178</v>
      </c>
      <c r="L4026" s="29" t="s">
        <v>4463</v>
      </c>
      <c r="M4026" s="29" t="s">
        <v>1313</v>
      </c>
      <c r="N4026" s="28">
        <v>483375</v>
      </c>
      <c r="O4026" s="28">
        <v>6317168</v>
      </c>
      <c r="P4026" s="29" t="s">
        <v>4508</v>
      </c>
      <c r="Q4026" s="32" t="s">
        <v>207</v>
      </c>
      <c r="R4026" s="19"/>
      <c r="S4026" s="19"/>
      <c r="T4026" s="19"/>
      <c r="U4026" s="19"/>
      <c r="V4026" s="19"/>
      <c r="W4026" s="19"/>
      <c r="X4026" s="19"/>
      <c r="Y4026" s="19"/>
      <c r="Z4026" s="19"/>
      <c r="AA4026" s="19"/>
      <c r="AB4026" s="19"/>
      <c r="AC4026" s="19"/>
      <c r="AD4026" s="19"/>
      <c r="AE4026" s="19"/>
      <c r="AF4026" s="19"/>
      <c r="AG4026" s="19"/>
      <c r="AH4026" s="31">
        <v>646940</v>
      </c>
      <c r="AI4026" s="31">
        <v>844270</v>
      </c>
      <c r="AJ4026" s="31">
        <v>727910</v>
      </c>
      <c r="AK4026" s="31">
        <v>648200</v>
      </c>
      <c r="AL4026" s="31">
        <v>757700</v>
      </c>
      <c r="AM4026" s="31">
        <v>773144</v>
      </c>
      <c r="AN4026" s="31">
        <v>474239</v>
      </c>
      <c r="AO4026" s="31">
        <v>783417</v>
      </c>
      <c r="AP4026" s="31">
        <v>687195.47265625</v>
      </c>
      <c r="AQ4026" s="31">
        <v>678788.404296875</v>
      </c>
      <c r="AR4026" s="31">
        <v>602794.322265625</v>
      </c>
      <c r="AS4026" s="31">
        <v>738647</v>
      </c>
      <c r="AT4026" s="31">
        <v>700450</v>
      </c>
      <c r="AU4026" s="31">
        <v>609685</v>
      </c>
      <c r="AV4026" s="31">
        <v>851089</v>
      </c>
      <c r="AW4026" s="31">
        <v>718382</v>
      </c>
      <c r="AX4026" s="31">
        <v>70490</v>
      </c>
      <c r="AY4026" s="31">
        <v>36199</v>
      </c>
      <c r="AZ4026" s="31">
        <v>106689</v>
      </c>
    </row>
    <row r="4027" spans="1:52" ht="15" customHeight="1">
      <c r="A4027" s="29" t="s">
        <v>4507</v>
      </c>
      <c r="B4027" s="34">
        <v>34241</v>
      </c>
      <c r="C4027" s="28">
        <v>225</v>
      </c>
      <c r="D4027" s="28">
        <v>27</v>
      </c>
      <c r="E4027" s="28">
        <v>31.5</v>
      </c>
      <c r="F4027" s="29" t="s">
        <v>242</v>
      </c>
      <c r="G4027" s="29" t="s">
        <v>4485</v>
      </c>
      <c r="H4027" s="28">
        <v>787</v>
      </c>
      <c r="I4027" s="29" t="s">
        <v>124</v>
      </c>
      <c r="J4027" s="33" t="s">
        <v>4505</v>
      </c>
      <c r="K4027" s="29" t="s">
        <v>178</v>
      </c>
      <c r="L4027" s="29" t="s">
        <v>4504</v>
      </c>
      <c r="M4027" s="29" t="s">
        <v>4503</v>
      </c>
      <c r="N4027" s="28">
        <v>500042</v>
      </c>
      <c r="O4027" s="28">
        <v>6329924</v>
      </c>
      <c r="P4027" s="29" t="s">
        <v>4502</v>
      </c>
      <c r="Q4027" s="32" t="s">
        <v>207</v>
      </c>
      <c r="R4027" s="19"/>
      <c r="S4027" s="19"/>
      <c r="T4027" s="19"/>
      <c r="U4027" s="19"/>
      <c r="V4027" s="19"/>
      <c r="W4027" s="19"/>
      <c r="X4027" s="19"/>
      <c r="Y4027" s="19"/>
      <c r="Z4027" s="19"/>
      <c r="AA4027" s="19"/>
      <c r="AB4027" s="19"/>
      <c r="AC4027" s="19"/>
      <c r="AD4027" s="19"/>
      <c r="AE4027" s="19"/>
      <c r="AF4027" s="19"/>
      <c r="AG4027" s="19"/>
      <c r="AH4027" s="31">
        <v>162153</v>
      </c>
      <c r="AI4027" s="31">
        <v>670330</v>
      </c>
      <c r="AJ4027" s="31">
        <v>632225</v>
      </c>
      <c r="AK4027" s="31">
        <v>558640</v>
      </c>
      <c r="AL4027" s="31">
        <v>588884</v>
      </c>
      <c r="AM4027" s="31">
        <v>639977</v>
      </c>
      <c r="AN4027" s="31">
        <v>526435</v>
      </c>
      <c r="AO4027" s="31">
        <v>594388</v>
      </c>
      <c r="AP4027" s="31">
        <v>533703.0390625</v>
      </c>
      <c r="AQ4027" s="31">
        <v>557369.279296875</v>
      </c>
      <c r="AR4027" s="31">
        <v>482780.12109375</v>
      </c>
      <c r="AS4027" s="31">
        <v>572006.27734375</v>
      </c>
      <c r="AT4027" s="31">
        <v>553423</v>
      </c>
      <c r="AU4027" s="31">
        <v>493355</v>
      </c>
      <c r="AV4027" s="31">
        <v>617730</v>
      </c>
      <c r="AW4027" s="31">
        <v>538040</v>
      </c>
      <c r="AX4027" s="31">
        <v>52154</v>
      </c>
      <c r="AY4027" s="31">
        <v>30696</v>
      </c>
      <c r="AZ4027" s="31">
        <v>82850</v>
      </c>
    </row>
    <row r="4028" spans="1:52" ht="15" customHeight="1">
      <c r="A4028" s="29" t="s">
        <v>4501</v>
      </c>
      <c r="B4028" s="34">
        <v>34320</v>
      </c>
      <c r="C4028" s="28">
        <v>225</v>
      </c>
      <c r="D4028" s="28">
        <v>27</v>
      </c>
      <c r="E4028" s="28">
        <v>31.5</v>
      </c>
      <c r="F4028" s="29" t="s">
        <v>242</v>
      </c>
      <c r="G4028" s="29" t="s">
        <v>4485</v>
      </c>
      <c r="H4028" s="28">
        <v>787</v>
      </c>
      <c r="I4028" s="29" t="s">
        <v>124</v>
      </c>
      <c r="J4028" s="33" t="s">
        <v>4500</v>
      </c>
      <c r="K4028" s="29" t="s">
        <v>178</v>
      </c>
      <c r="L4028" s="29" t="s">
        <v>4483</v>
      </c>
      <c r="M4028" s="29" t="s">
        <v>4499</v>
      </c>
      <c r="N4028" s="28">
        <v>484463</v>
      </c>
      <c r="O4028" s="28">
        <v>6315590</v>
      </c>
      <c r="P4028" s="29" t="s">
        <v>4498</v>
      </c>
      <c r="Q4028" s="32" t="s">
        <v>207</v>
      </c>
      <c r="R4028" s="19"/>
      <c r="S4028" s="19"/>
      <c r="T4028" s="19"/>
      <c r="U4028" s="19"/>
      <c r="V4028" s="19"/>
      <c r="W4028" s="19"/>
      <c r="X4028" s="19"/>
      <c r="Y4028" s="19"/>
      <c r="Z4028" s="19"/>
      <c r="AA4028" s="19"/>
      <c r="AB4028" s="19"/>
      <c r="AC4028" s="19"/>
      <c r="AD4028" s="19"/>
      <c r="AE4028" s="19"/>
      <c r="AF4028" s="19"/>
      <c r="AG4028" s="19"/>
      <c r="AH4028" s="31">
        <v>18406</v>
      </c>
      <c r="AI4028" s="31">
        <v>592661</v>
      </c>
      <c r="AJ4028" s="31">
        <v>551047</v>
      </c>
      <c r="AK4028" s="31">
        <v>471074</v>
      </c>
      <c r="AL4028" s="31">
        <v>530247</v>
      </c>
      <c r="AM4028" s="31">
        <v>546962</v>
      </c>
      <c r="AN4028" s="31">
        <v>479765</v>
      </c>
      <c r="AO4028" s="31">
        <v>538096</v>
      </c>
      <c r="AP4028" s="31">
        <v>462258.84375</v>
      </c>
      <c r="AQ4028" s="31">
        <v>468654.5625</v>
      </c>
      <c r="AR4028" s="31">
        <v>426733.162109375</v>
      </c>
      <c r="AS4028" s="31">
        <v>501393</v>
      </c>
      <c r="AT4028" s="31">
        <v>491179</v>
      </c>
      <c r="AU4028" s="31">
        <v>428557</v>
      </c>
      <c r="AV4028" s="31">
        <v>568388</v>
      </c>
      <c r="AW4028" s="31">
        <v>491565</v>
      </c>
      <c r="AX4028" s="31">
        <v>47696</v>
      </c>
      <c r="AY4028" s="31">
        <v>26132</v>
      </c>
      <c r="AZ4028" s="31">
        <v>73828</v>
      </c>
    </row>
    <row r="4029" spans="1:52" ht="15" customHeight="1">
      <c r="A4029" s="29" t="s">
        <v>4497</v>
      </c>
      <c r="B4029" s="34">
        <v>34354</v>
      </c>
      <c r="C4029" s="28">
        <v>225</v>
      </c>
      <c r="D4029" s="28">
        <v>27</v>
      </c>
      <c r="E4029" s="28">
        <v>31.5</v>
      </c>
      <c r="F4029" s="29" t="s">
        <v>242</v>
      </c>
      <c r="G4029" s="29" t="s">
        <v>4485</v>
      </c>
      <c r="H4029" s="28">
        <v>787</v>
      </c>
      <c r="I4029" s="29" t="s">
        <v>124</v>
      </c>
      <c r="J4029" s="33" t="s">
        <v>4496</v>
      </c>
      <c r="K4029" s="29" t="s">
        <v>178</v>
      </c>
      <c r="L4029" s="29" t="s">
        <v>4451</v>
      </c>
      <c r="M4029" s="29" t="s">
        <v>4495</v>
      </c>
      <c r="N4029" s="28">
        <v>482120</v>
      </c>
      <c r="O4029" s="28">
        <v>6320643</v>
      </c>
      <c r="P4029" s="29" t="s">
        <v>4494</v>
      </c>
      <c r="Q4029" s="32" t="s">
        <v>207</v>
      </c>
      <c r="R4029" s="19"/>
      <c r="S4029" s="19"/>
      <c r="T4029" s="19"/>
      <c r="U4029" s="19"/>
      <c r="V4029" s="19"/>
      <c r="W4029" s="19"/>
      <c r="X4029" s="19"/>
      <c r="Y4029" s="19"/>
      <c r="Z4029" s="19"/>
      <c r="AA4029" s="19"/>
      <c r="AB4029" s="19"/>
      <c r="AC4029" s="19"/>
      <c r="AD4029" s="19"/>
      <c r="AE4029" s="19"/>
      <c r="AF4029" s="19"/>
      <c r="AG4029" s="19"/>
      <c r="AH4029" s="19"/>
      <c r="AI4029" s="31">
        <v>573480</v>
      </c>
      <c r="AJ4029" s="31">
        <v>585690</v>
      </c>
      <c r="AK4029" s="31">
        <v>499640</v>
      </c>
      <c r="AL4029" s="31">
        <v>564340</v>
      </c>
      <c r="AM4029" s="31">
        <v>585945</v>
      </c>
      <c r="AN4029" s="31">
        <v>512416</v>
      </c>
      <c r="AO4029" s="31">
        <v>575517</v>
      </c>
      <c r="AP4029" s="31">
        <v>501596.845703125</v>
      </c>
      <c r="AQ4029" s="31">
        <v>501740.634765625</v>
      </c>
      <c r="AR4029" s="31">
        <v>461095.755859375</v>
      </c>
      <c r="AS4029" s="31">
        <v>546625</v>
      </c>
      <c r="AT4029" s="31">
        <v>519533</v>
      </c>
      <c r="AU4029" s="31">
        <v>474717</v>
      </c>
      <c r="AV4029" s="31">
        <v>595220</v>
      </c>
      <c r="AW4029" s="31">
        <v>526910</v>
      </c>
      <c r="AX4029" s="31">
        <v>51502</v>
      </c>
      <c r="AY4029" s="31">
        <v>25672</v>
      </c>
      <c r="AZ4029" s="31">
        <v>77174</v>
      </c>
    </row>
    <row r="4030" spans="1:52" ht="15" customHeight="1">
      <c r="A4030" s="29" t="s">
        <v>4493</v>
      </c>
      <c r="B4030" s="34">
        <v>34354</v>
      </c>
      <c r="C4030" s="28">
        <v>225</v>
      </c>
      <c r="D4030" s="28">
        <v>27</v>
      </c>
      <c r="E4030" s="28">
        <v>31.5</v>
      </c>
      <c r="F4030" s="29" t="s">
        <v>242</v>
      </c>
      <c r="G4030" s="29" t="s">
        <v>4485</v>
      </c>
      <c r="H4030" s="28">
        <v>787</v>
      </c>
      <c r="I4030" s="29" t="s">
        <v>124</v>
      </c>
      <c r="J4030" s="33" t="s">
        <v>4492</v>
      </c>
      <c r="K4030" s="29" t="s">
        <v>178</v>
      </c>
      <c r="L4030" s="29" t="s">
        <v>4491</v>
      </c>
      <c r="M4030" s="29" t="s">
        <v>2143</v>
      </c>
      <c r="N4030" s="28">
        <v>481967</v>
      </c>
      <c r="O4030" s="28">
        <v>6320517</v>
      </c>
      <c r="P4030" s="29" t="s">
        <v>4490</v>
      </c>
      <c r="Q4030" s="32" t="s">
        <v>207</v>
      </c>
      <c r="R4030" s="19"/>
      <c r="S4030" s="19"/>
      <c r="T4030" s="19"/>
      <c r="U4030" s="19"/>
      <c r="V4030" s="19"/>
      <c r="W4030" s="19"/>
      <c r="X4030" s="19"/>
      <c r="Y4030" s="19"/>
      <c r="Z4030" s="19"/>
      <c r="AA4030" s="19"/>
      <c r="AB4030" s="19"/>
      <c r="AC4030" s="19"/>
      <c r="AD4030" s="19"/>
      <c r="AE4030" s="19"/>
      <c r="AF4030" s="19"/>
      <c r="AG4030" s="19"/>
      <c r="AH4030" s="19"/>
      <c r="AI4030" s="31">
        <v>584300</v>
      </c>
      <c r="AJ4030" s="31">
        <v>595460</v>
      </c>
      <c r="AK4030" s="31">
        <v>507650</v>
      </c>
      <c r="AL4030" s="31">
        <v>580170</v>
      </c>
      <c r="AM4030" s="31">
        <v>595233</v>
      </c>
      <c r="AN4030" s="31">
        <v>524628</v>
      </c>
      <c r="AO4030" s="31">
        <v>585025</v>
      </c>
      <c r="AP4030" s="31">
        <v>507024.6796875</v>
      </c>
      <c r="AQ4030" s="31">
        <v>513297.677734375</v>
      </c>
      <c r="AR4030" s="31">
        <v>470967.115234375</v>
      </c>
      <c r="AS4030" s="31">
        <v>552659</v>
      </c>
      <c r="AT4030" s="31">
        <v>532932</v>
      </c>
      <c r="AU4030" s="31">
        <v>484161</v>
      </c>
      <c r="AV4030" s="31">
        <v>609288</v>
      </c>
      <c r="AW4030" s="31">
        <v>540357</v>
      </c>
      <c r="AX4030" s="31">
        <v>52622</v>
      </c>
      <c r="AY4030" s="31">
        <v>28593</v>
      </c>
      <c r="AZ4030" s="31">
        <v>81215</v>
      </c>
    </row>
    <row r="4031" spans="1:52" ht="15" customHeight="1">
      <c r="A4031" s="29" t="s">
        <v>4489</v>
      </c>
      <c r="B4031" s="34">
        <v>34354</v>
      </c>
      <c r="C4031" s="28">
        <v>225</v>
      </c>
      <c r="D4031" s="28">
        <v>27</v>
      </c>
      <c r="E4031" s="28">
        <v>30</v>
      </c>
      <c r="F4031" s="29" t="s">
        <v>242</v>
      </c>
      <c r="G4031" s="29" t="s">
        <v>4485</v>
      </c>
      <c r="H4031" s="28">
        <v>787</v>
      </c>
      <c r="I4031" s="29" t="s">
        <v>124</v>
      </c>
      <c r="J4031" s="33" t="s">
        <v>4488</v>
      </c>
      <c r="K4031" s="29" t="s">
        <v>178</v>
      </c>
      <c r="L4031" s="29" t="s">
        <v>4451</v>
      </c>
      <c r="M4031" s="29" t="s">
        <v>1247</v>
      </c>
      <c r="N4031" s="28">
        <v>482024</v>
      </c>
      <c r="O4031" s="28">
        <v>6320833</v>
      </c>
      <c r="P4031" s="29" t="s">
        <v>4487</v>
      </c>
      <c r="Q4031" s="32" t="s">
        <v>207</v>
      </c>
      <c r="R4031" s="19"/>
      <c r="S4031" s="19"/>
      <c r="T4031" s="19"/>
      <c r="U4031" s="19"/>
      <c r="V4031" s="19"/>
      <c r="W4031" s="19"/>
      <c r="X4031" s="19"/>
      <c r="Y4031" s="19"/>
      <c r="Z4031" s="19"/>
      <c r="AA4031" s="19"/>
      <c r="AB4031" s="19"/>
      <c r="AC4031" s="19"/>
      <c r="AD4031" s="19"/>
      <c r="AE4031" s="19"/>
      <c r="AF4031" s="19"/>
      <c r="AG4031" s="19"/>
      <c r="AH4031" s="19"/>
      <c r="AI4031" s="31">
        <v>550980</v>
      </c>
      <c r="AJ4031" s="31">
        <v>556740</v>
      </c>
      <c r="AK4031" s="31">
        <v>480400</v>
      </c>
      <c r="AL4031" s="31">
        <v>542070</v>
      </c>
      <c r="AM4031" s="31">
        <v>560858</v>
      </c>
      <c r="AN4031" s="31">
        <v>488437</v>
      </c>
      <c r="AO4031" s="31">
        <v>546277</v>
      </c>
      <c r="AP4031" s="31">
        <v>476554.244140625</v>
      </c>
      <c r="AQ4031" s="31">
        <v>481363.68359375</v>
      </c>
      <c r="AR4031" s="31">
        <v>435113.1171875</v>
      </c>
      <c r="AS4031" s="31">
        <v>513164</v>
      </c>
      <c r="AT4031" s="31">
        <v>497868</v>
      </c>
      <c r="AU4031" s="31">
        <v>450603</v>
      </c>
      <c r="AV4031" s="31">
        <v>558203</v>
      </c>
      <c r="AW4031" s="31">
        <v>489841</v>
      </c>
      <c r="AX4031" s="31">
        <v>47642</v>
      </c>
      <c r="AY4031" s="31">
        <v>25335</v>
      </c>
      <c r="AZ4031" s="31">
        <v>72977</v>
      </c>
    </row>
    <row r="4032" spans="1:52" ht="15" customHeight="1">
      <c r="A4032" s="29" t="s">
        <v>4486</v>
      </c>
      <c r="B4032" s="34">
        <v>34365</v>
      </c>
      <c r="C4032" s="28">
        <v>500</v>
      </c>
      <c r="D4032" s="28">
        <v>37</v>
      </c>
      <c r="E4032" s="28">
        <v>33.799999999999997</v>
      </c>
      <c r="F4032" s="29" t="s">
        <v>786</v>
      </c>
      <c r="G4032" s="29" t="s">
        <v>4480</v>
      </c>
      <c r="H4032" s="28">
        <v>787</v>
      </c>
      <c r="I4032" s="29" t="s">
        <v>124</v>
      </c>
      <c r="J4032" s="33" t="s">
        <v>4484</v>
      </c>
      <c r="K4032" s="29" t="s">
        <v>178</v>
      </c>
      <c r="L4032" s="29" t="s">
        <v>4483</v>
      </c>
      <c r="M4032" s="29" t="s">
        <v>570</v>
      </c>
      <c r="N4032" s="28">
        <v>483923</v>
      </c>
      <c r="O4032" s="28">
        <v>6316906</v>
      </c>
      <c r="P4032" s="29" t="s">
        <v>4482</v>
      </c>
      <c r="Q4032" s="32" t="s">
        <v>207</v>
      </c>
      <c r="R4032" s="19"/>
      <c r="S4032" s="19"/>
      <c r="T4032" s="19"/>
      <c r="U4032" s="19"/>
      <c r="V4032" s="19"/>
      <c r="W4032" s="19"/>
      <c r="X4032" s="19"/>
      <c r="Y4032" s="19"/>
      <c r="Z4032" s="19"/>
      <c r="AA4032" s="19"/>
      <c r="AB4032" s="19"/>
      <c r="AC4032" s="19"/>
      <c r="AD4032" s="19"/>
      <c r="AE4032" s="19"/>
      <c r="AF4032" s="19"/>
      <c r="AG4032" s="19"/>
      <c r="AH4032" s="19"/>
      <c r="AI4032" s="31">
        <v>1151080</v>
      </c>
      <c r="AJ4032" s="31">
        <v>1193800</v>
      </c>
      <c r="AK4032" s="31">
        <v>1024700</v>
      </c>
      <c r="AL4032" s="31">
        <v>1182600</v>
      </c>
      <c r="AM4032" s="31">
        <v>1213349</v>
      </c>
      <c r="AN4032" s="31">
        <v>1032261</v>
      </c>
      <c r="AO4032" s="31">
        <v>1206130</v>
      </c>
      <c r="AP4032" s="31">
        <v>1020823</v>
      </c>
      <c r="AQ4032" s="31">
        <v>1018130</v>
      </c>
      <c r="AR4032" s="31">
        <v>944046</v>
      </c>
      <c r="AS4032" s="31">
        <v>1137996</v>
      </c>
      <c r="AT4032" s="31">
        <v>1093369</v>
      </c>
      <c r="AU4032" s="31">
        <v>980232</v>
      </c>
      <c r="AV4032" s="31">
        <v>1249469</v>
      </c>
      <c r="AW4032" s="31">
        <v>1075568</v>
      </c>
      <c r="AX4032" s="31">
        <v>110701</v>
      </c>
      <c r="AY4032" s="31">
        <v>57997</v>
      </c>
      <c r="AZ4032" s="31">
        <v>168698</v>
      </c>
    </row>
    <row r="4033" spans="1:52" ht="15" customHeight="1">
      <c r="A4033" s="29" t="s">
        <v>4481</v>
      </c>
      <c r="B4033" s="34">
        <v>34690</v>
      </c>
      <c r="C4033" s="28">
        <v>225</v>
      </c>
      <c r="D4033" s="28">
        <v>29</v>
      </c>
      <c r="E4033" s="28">
        <v>30</v>
      </c>
      <c r="F4033" s="29" t="s">
        <v>242</v>
      </c>
      <c r="G4033" s="29" t="s">
        <v>4437</v>
      </c>
      <c r="H4033" s="28">
        <v>787</v>
      </c>
      <c r="I4033" s="29" t="s">
        <v>124</v>
      </c>
      <c r="J4033" s="33" t="s">
        <v>4479</v>
      </c>
      <c r="K4033" s="29" t="s">
        <v>178</v>
      </c>
      <c r="L4033" s="29" t="s">
        <v>4478</v>
      </c>
      <c r="M4033" s="29" t="s">
        <v>370</v>
      </c>
      <c r="N4033" s="28">
        <v>479910</v>
      </c>
      <c r="O4033" s="28">
        <v>6317121</v>
      </c>
      <c r="P4033" s="29" t="s">
        <v>4477</v>
      </c>
      <c r="Q4033" s="32" t="s">
        <v>207</v>
      </c>
      <c r="R4033" s="19"/>
      <c r="S4033" s="19"/>
      <c r="T4033" s="19"/>
      <c r="U4033" s="19"/>
      <c r="V4033" s="19"/>
      <c r="W4033" s="19"/>
      <c r="X4033" s="19"/>
      <c r="Y4033" s="19"/>
      <c r="Z4033" s="19"/>
      <c r="AA4033" s="19"/>
      <c r="AB4033" s="19"/>
      <c r="AC4033" s="19"/>
      <c r="AD4033" s="19"/>
      <c r="AE4033" s="19"/>
      <c r="AF4033" s="19"/>
      <c r="AG4033" s="19"/>
      <c r="AH4033" s="19"/>
      <c r="AI4033" s="31">
        <v>26760</v>
      </c>
      <c r="AJ4033" s="31">
        <v>641720</v>
      </c>
      <c r="AK4033" s="31">
        <v>582900</v>
      </c>
      <c r="AL4033" s="31">
        <v>628850</v>
      </c>
      <c r="AM4033" s="31">
        <v>667030</v>
      </c>
      <c r="AN4033" s="31">
        <v>572850</v>
      </c>
      <c r="AO4033" s="31">
        <v>616191</v>
      </c>
      <c r="AP4033" s="31">
        <v>547859.642578125</v>
      </c>
      <c r="AQ4033" s="31">
        <v>555322.322265625</v>
      </c>
      <c r="AR4033" s="31">
        <v>499195.119140625</v>
      </c>
      <c r="AS4033" s="31">
        <v>570399</v>
      </c>
      <c r="AT4033" s="31">
        <v>563911</v>
      </c>
      <c r="AU4033" s="31">
        <v>534378</v>
      </c>
      <c r="AV4033" s="31">
        <v>677882</v>
      </c>
      <c r="AW4033" s="31">
        <v>580551</v>
      </c>
      <c r="AX4033" s="31">
        <v>55552</v>
      </c>
      <c r="AY4033" s="31">
        <v>31490</v>
      </c>
      <c r="AZ4033" s="31">
        <v>87042</v>
      </c>
    </row>
    <row r="4034" spans="1:52" ht="15" customHeight="1">
      <c r="A4034" s="29" t="s">
        <v>4476</v>
      </c>
      <c r="B4034" s="34">
        <v>34933</v>
      </c>
      <c r="C4034" s="28">
        <v>300</v>
      </c>
      <c r="D4034" s="28">
        <v>31</v>
      </c>
      <c r="E4034" s="28">
        <v>30.5</v>
      </c>
      <c r="F4034" s="29" t="s">
        <v>786</v>
      </c>
      <c r="G4034" s="29" t="s">
        <v>2707</v>
      </c>
      <c r="H4034" s="28">
        <v>787</v>
      </c>
      <c r="I4034" s="29" t="s">
        <v>124</v>
      </c>
      <c r="J4034" s="33" t="s">
        <v>4475</v>
      </c>
      <c r="K4034" s="29" t="s">
        <v>178</v>
      </c>
      <c r="L4034" s="29" t="s">
        <v>4474</v>
      </c>
      <c r="M4034" s="29" t="s">
        <v>2676</v>
      </c>
      <c r="N4034" s="28">
        <v>483352</v>
      </c>
      <c r="O4034" s="28">
        <v>6316095</v>
      </c>
      <c r="P4034" s="29" t="s">
        <v>4473</v>
      </c>
      <c r="Q4034" s="32" t="s">
        <v>207</v>
      </c>
      <c r="R4034" s="19"/>
      <c r="S4034" s="19"/>
      <c r="T4034" s="19"/>
      <c r="U4034" s="19"/>
      <c r="V4034" s="19"/>
      <c r="W4034" s="19"/>
      <c r="X4034" s="19"/>
      <c r="Y4034" s="19"/>
      <c r="Z4034" s="19"/>
      <c r="AA4034" s="19"/>
      <c r="AB4034" s="19"/>
      <c r="AC4034" s="19"/>
      <c r="AD4034" s="19"/>
      <c r="AE4034" s="19"/>
      <c r="AF4034" s="19"/>
      <c r="AG4034" s="19"/>
      <c r="AH4034" s="19"/>
      <c r="AI4034" s="19"/>
      <c r="AJ4034" s="31">
        <v>225200</v>
      </c>
      <c r="AK4034" s="31">
        <v>603470</v>
      </c>
      <c r="AL4034" s="31">
        <v>684660</v>
      </c>
      <c r="AM4034" s="31">
        <v>701380</v>
      </c>
      <c r="AN4034" s="31">
        <v>618043</v>
      </c>
      <c r="AO4034" s="31">
        <v>704573</v>
      </c>
      <c r="AP4034" s="31">
        <v>597696.919921875</v>
      </c>
      <c r="AQ4034" s="31">
        <v>611453.515625</v>
      </c>
      <c r="AR4034" s="31">
        <v>536637.078125</v>
      </c>
      <c r="AS4034" s="31">
        <v>500987</v>
      </c>
      <c r="AT4034" s="31">
        <v>636266</v>
      </c>
      <c r="AU4034" s="31">
        <v>546217</v>
      </c>
      <c r="AV4034" s="31">
        <v>731140</v>
      </c>
      <c r="AW4034" s="31">
        <v>634802</v>
      </c>
      <c r="AX4034" s="31">
        <v>62446</v>
      </c>
      <c r="AY4034" s="31">
        <v>33039</v>
      </c>
      <c r="AZ4034" s="31">
        <v>95485</v>
      </c>
    </row>
    <row r="4035" spans="1:52" ht="15" customHeight="1">
      <c r="A4035" s="29" t="s">
        <v>4472</v>
      </c>
      <c r="B4035" s="34">
        <v>34933</v>
      </c>
      <c r="C4035" s="28">
        <v>300</v>
      </c>
      <c r="D4035" s="28">
        <v>31</v>
      </c>
      <c r="E4035" s="28">
        <v>30.5</v>
      </c>
      <c r="F4035" s="29" t="s">
        <v>786</v>
      </c>
      <c r="G4035" s="29" t="s">
        <v>2707</v>
      </c>
      <c r="H4035" s="28">
        <v>787</v>
      </c>
      <c r="I4035" s="29" t="s">
        <v>124</v>
      </c>
      <c r="J4035" s="33" t="s">
        <v>4471</v>
      </c>
      <c r="K4035" s="29" t="s">
        <v>178</v>
      </c>
      <c r="L4035" s="29" t="s">
        <v>4467</v>
      </c>
      <c r="M4035" s="29" t="s">
        <v>355</v>
      </c>
      <c r="N4035" s="28">
        <v>483212</v>
      </c>
      <c r="O4035" s="28">
        <v>6316117</v>
      </c>
      <c r="P4035" s="29" t="s">
        <v>4470</v>
      </c>
      <c r="Q4035" s="32" t="s">
        <v>207</v>
      </c>
      <c r="R4035" s="19"/>
      <c r="S4035" s="19"/>
      <c r="T4035" s="19"/>
      <c r="U4035" s="19"/>
      <c r="V4035" s="19"/>
      <c r="W4035" s="19"/>
      <c r="X4035" s="19"/>
      <c r="Y4035" s="19"/>
      <c r="Z4035" s="19"/>
      <c r="AA4035" s="19"/>
      <c r="AB4035" s="19"/>
      <c r="AC4035" s="19"/>
      <c r="AD4035" s="19"/>
      <c r="AE4035" s="19"/>
      <c r="AF4035" s="19"/>
      <c r="AG4035" s="19"/>
      <c r="AH4035" s="19"/>
      <c r="AI4035" s="19"/>
      <c r="AJ4035" s="31">
        <v>226510</v>
      </c>
      <c r="AK4035" s="31">
        <v>611890</v>
      </c>
      <c r="AL4035" s="31">
        <v>711520</v>
      </c>
      <c r="AM4035" s="31">
        <v>728651</v>
      </c>
      <c r="AN4035" s="31">
        <v>634242</v>
      </c>
      <c r="AO4035" s="31">
        <v>727517</v>
      </c>
      <c r="AP4035" s="31">
        <v>618418.634765625</v>
      </c>
      <c r="AQ4035" s="31">
        <v>607808.640625</v>
      </c>
      <c r="AR4035" s="31">
        <v>555603.83984375</v>
      </c>
      <c r="AS4035" s="31">
        <v>667290</v>
      </c>
      <c r="AT4035" s="31">
        <v>633954</v>
      </c>
      <c r="AU4035" s="31">
        <v>562338</v>
      </c>
      <c r="AV4035" s="31">
        <v>761847</v>
      </c>
      <c r="AW4035" s="31">
        <v>651956</v>
      </c>
      <c r="AX4035" s="31">
        <v>64711</v>
      </c>
      <c r="AY4035" s="31">
        <v>33787</v>
      </c>
      <c r="AZ4035" s="31">
        <v>98498</v>
      </c>
    </row>
    <row r="4036" spans="1:52" ht="15" customHeight="1">
      <c r="A4036" s="29" t="s">
        <v>4469</v>
      </c>
      <c r="B4036" s="34">
        <v>35156</v>
      </c>
      <c r="C4036" s="28">
        <v>300</v>
      </c>
      <c r="D4036" s="28">
        <v>31</v>
      </c>
      <c r="E4036" s="28">
        <v>30.5</v>
      </c>
      <c r="F4036" s="29" t="s">
        <v>786</v>
      </c>
      <c r="G4036" s="29" t="s">
        <v>2707</v>
      </c>
      <c r="H4036" s="28">
        <v>787</v>
      </c>
      <c r="I4036" s="29" t="s">
        <v>124</v>
      </c>
      <c r="J4036" s="33" t="s">
        <v>4468</v>
      </c>
      <c r="K4036" s="29" t="s">
        <v>178</v>
      </c>
      <c r="L4036" s="29" t="s">
        <v>4467</v>
      </c>
      <c r="M4036" s="29" t="s">
        <v>216</v>
      </c>
      <c r="N4036" s="28">
        <v>483498</v>
      </c>
      <c r="O4036" s="28">
        <v>6316063</v>
      </c>
      <c r="P4036" s="29" t="s">
        <v>4466</v>
      </c>
      <c r="Q4036" s="32" t="s">
        <v>207</v>
      </c>
      <c r="R4036" s="19"/>
      <c r="S4036" s="19"/>
      <c r="T4036" s="19"/>
      <c r="U4036" s="19"/>
      <c r="V4036" s="19"/>
      <c r="W4036" s="19"/>
      <c r="X4036" s="19"/>
      <c r="Y4036" s="19"/>
      <c r="Z4036" s="19"/>
      <c r="AA4036" s="19"/>
      <c r="AB4036" s="19"/>
      <c r="AC4036" s="19"/>
      <c r="AD4036" s="19"/>
      <c r="AE4036" s="19"/>
      <c r="AF4036" s="19"/>
      <c r="AG4036" s="19"/>
      <c r="AH4036" s="19"/>
      <c r="AI4036" s="19"/>
      <c r="AJ4036" s="19"/>
      <c r="AK4036" s="31">
        <v>407100</v>
      </c>
      <c r="AL4036" s="31">
        <v>684800</v>
      </c>
      <c r="AM4036" s="31">
        <v>686478</v>
      </c>
      <c r="AN4036" s="31">
        <v>609304</v>
      </c>
      <c r="AO4036" s="31">
        <v>694536</v>
      </c>
      <c r="AP4036" s="31">
        <v>582636.357421875</v>
      </c>
      <c r="AQ4036" s="31">
        <v>609363.125</v>
      </c>
      <c r="AR4036" s="31">
        <v>526116.197265625</v>
      </c>
      <c r="AS4036" s="31">
        <v>628258</v>
      </c>
      <c r="AT4036" s="31">
        <v>563594</v>
      </c>
      <c r="AU4036" s="31">
        <v>540656</v>
      </c>
      <c r="AV4036" s="31">
        <v>704949</v>
      </c>
      <c r="AW4036" s="31">
        <v>610518</v>
      </c>
      <c r="AX4036" s="31">
        <v>62507</v>
      </c>
      <c r="AY4036" s="31">
        <v>32045</v>
      </c>
      <c r="AZ4036" s="31">
        <v>94552</v>
      </c>
    </row>
    <row r="4037" spans="1:52" ht="15" customHeight="1">
      <c r="A4037" s="29" t="s">
        <v>4465</v>
      </c>
      <c r="B4037" s="34">
        <v>34950</v>
      </c>
      <c r="C4037" s="28">
        <v>600</v>
      </c>
      <c r="D4037" s="28">
        <v>42</v>
      </c>
      <c r="E4037" s="28">
        <v>40.5</v>
      </c>
      <c r="F4037" s="29" t="s">
        <v>242</v>
      </c>
      <c r="G4037" s="29" t="s">
        <v>4447</v>
      </c>
      <c r="H4037" s="28">
        <v>787</v>
      </c>
      <c r="I4037" s="29" t="s">
        <v>124</v>
      </c>
      <c r="J4037" s="33" t="s">
        <v>4464</v>
      </c>
      <c r="K4037" s="29" t="s">
        <v>178</v>
      </c>
      <c r="L4037" s="29" t="s">
        <v>4463</v>
      </c>
      <c r="M4037" s="29" t="s">
        <v>355</v>
      </c>
      <c r="N4037" s="28">
        <v>482679</v>
      </c>
      <c r="O4037" s="28">
        <v>6319644</v>
      </c>
      <c r="P4037" s="29" t="s">
        <v>4462</v>
      </c>
      <c r="Q4037" s="32" t="s">
        <v>207</v>
      </c>
      <c r="R4037" s="19"/>
      <c r="S4037" s="19"/>
      <c r="T4037" s="19"/>
      <c r="U4037" s="19"/>
      <c r="V4037" s="19"/>
      <c r="W4037" s="19"/>
      <c r="X4037" s="19"/>
      <c r="Y4037" s="19"/>
      <c r="Z4037" s="19"/>
      <c r="AA4037" s="19"/>
      <c r="AB4037" s="19"/>
      <c r="AC4037" s="19"/>
      <c r="AD4037" s="19"/>
      <c r="AE4037" s="19"/>
      <c r="AF4037" s="19"/>
      <c r="AG4037" s="19"/>
      <c r="AH4037" s="19"/>
      <c r="AI4037" s="19"/>
      <c r="AJ4037" s="31">
        <v>404500</v>
      </c>
      <c r="AK4037" s="31">
        <v>1279800</v>
      </c>
      <c r="AL4037" s="31">
        <v>1451100</v>
      </c>
      <c r="AM4037" s="31">
        <v>1495965</v>
      </c>
      <c r="AN4037" s="31">
        <v>1296354</v>
      </c>
      <c r="AO4037" s="31">
        <v>1507093</v>
      </c>
      <c r="AP4037" s="31">
        <v>1223109</v>
      </c>
      <c r="AQ4037" s="31">
        <v>1316312</v>
      </c>
      <c r="AR4037" s="31">
        <v>1171178</v>
      </c>
      <c r="AS4037" s="31">
        <v>1418194</v>
      </c>
      <c r="AT4037" s="31">
        <v>1372702</v>
      </c>
      <c r="AU4037" s="31">
        <v>1226979</v>
      </c>
      <c r="AV4037" s="31">
        <v>1584989</v>
      </c>
      <c r="AW4037" s="31">
        <v>1361827</v>
      </c>
      <c r="AX4037" s="31">
        <v>133787</v>
      </c>
      <c r="AY4037" s="31">
        <v>70478</v>
      </c>
      <c r="AZ4037" s="31">
        <v>204265</v>
      </c>
    </row>
    <row r="4038" spans="1:52" ht="15" customHeight="1">
      <c r="A4038" s="29" t="s">
        <v>4461</v>
      </c>
      <c r="B4038" s="34">
        <v>35038</v>
      </c>
      <c r="C4038" s="28">
        <v>225</v>
      </c>
      <c r="D4038" s="28">
        <v>27</v>
      </c>
      <c r="E4038" s="28">
        <v>30</v>
      </c>
      <c r="F4038" s="29" t="s">
        <v>242</v>
      </c>
      <c r="G4038" s="29" t="s">
        <v>4453</v>
      </c>
      <c r="H4038" s="28">
        <v>787</v>
      </c>
      <c r="I4038" s="29" t="s">
        <v>124</v>
      </c>
      <c r="J4038" s="33" t="s">
        <v>4460</v>
      </c>
      <c r="K4038" s="29" t="s">
        <v>178</v>
      </c>
      <c r="L4038" s="29" t="s">
        <v>4456</v>
      </c>
      <c r="M4038" s="29" t="s">
        <v>1056</v>
      </c>
      <c r="N4038" s="28">
        <v>480996</v>
      </c>
      <c r="O4038" s="28">
        <v>6317263</v>
      </c>
      <c r="P4038" s="29" t="s">
        <v>4459</v>
      </c>
      <c r="Q4038" s="32" t="s">
        <v>207</v>
      </c>
      <c r="R4038" s="19"/>
      <c r="S4038" s="19"/>
      <c r="T4038" s="19"/>
      <c r="U4038" s="19"/>
      <c r="V4038" s="19"/>
      <c r="W4038" s="19"/>
      <c r="X4038" s="19"/>
      <c r="Y4038" s="19"/>
      <c r="Z4038" s="19"/>
      <c r="AA4038" s="19"/>
      <c r="AB4038" s="19"/>
      <c r="AC4038" s="19"/>
      <c r="AD4038" s="19"/>
      <c r="AE4038" s="19"/>
      <c r="AF4038" s="19"/>
      <c r="AG4038" s="19"/>
      <c r="AH4038" s="19"/>
      <c r="AI4038" s="19"/>
      <c r="AJ4038" s="31">
        <v>20520</v>
      </c>
      <c r="AK4038" s="31">
        <v>467470</v>
      </c>
      <c r="AL4038" s="31">
        <v>553500</v>
      </c>
      <c r="AM4038" s="31">
        <v>570269</v>
      </c>
      <c r="AN4038" s="31">
        <v>482063</v>
      </c>
      <c r="AO4038" s="31">
        <v>561022</v>
      </c>
      <c r="AP4038" s="31">
        <v>477363.798828125</v>
      </c>
      <c r="AQ4038" s="31">
        <v>471719.5234375</v>
      </c>
      <c r="AR4038" s="31">
        <v>428635.6328125</v>
      </c>
      <c r="AS4038" s="31">
        <v>528179</v>
      </c>
      <c r="AT4038" s="31">
        <v>516966</v>
      </c>
      <c r="AU4038" s="31">
        <v>464003</v>
      </c>
      <c r="AV4038" s="31">
        <v>597377</v>
      </c>
      <c r="AW4038" s="31">
        <v>509612</v>
      </c>
      <c r="AX4038" s="31">
        <v>50155</v>
      </c>
      <c r="AY4038" s="31">
        <v>24508</v>
      </c>
      <c r="AZ4038" s="31">
        <v>74663</v>
      </c>
    </row>
    <row r="4039" spans="1:52" ht="15" customHeight="1">
      <c r="A4039" s="29" t="s">
        <v>4458</v>
      </c>
      <c r="B4039" s="34">
        <v>35038</v>
      </c>
      <c r="C4039" s="28">
        <v>225</v>
      </c>
      <c r="D4039" s="28">
        <v>27</v>
      </c>
      <c r="E4039" s="28">
        <v>30</v>
      </c>
      <c r="F4039" s="29" t="s">
        <v>242</v>
      </c>
      <c r="G4039" s="29" t="s">
        <v>4453</v>
      </c>
      <c r="H4039" s="28">
        <v>787</v>
      </c>
      <c r="I4039" s="29" t="s">
        <v>124</v>
      </c>
      <c r="J4039" s="33" t="s">
        <v>4457</v>
      </c>
      <c r="K4039" s="29" t="s">
        <v>178</v>
      </c>
      <c r="L4039" s="29" t="s">
        <v>4456</v>
      </c>
      <c r="M4039" s="29" t="s">
        <v>1056</v>
      </c>
      <c r="N4039" s="28">
        <v>481077</v>
      </c>
      <c r="O4039" s="28">
        <v>6317472</v>
      </c>
      <c r="P4039" s="29" t="s">
        <v>4455</v>
      </c>
      <c r="Q4039" s="32" t="s">
        <v>207</v>
      </c>
      <c r="R4039" s="19"/>
      <c r="S4039" s="19"/>
      <c r="T4039" s="19"/>
      <c r="U4039" s="19"/>
      <c r="V4039" s="19"/>
      <c r="W4039" s="19"/>
      <c r="X4039" s="19"/>
      <c r="Y4039" s="19"/>
      <c r="Z4039" s="19"/>
      <c r="AA4039" s="19"/>
      <c r="AB4039" s="19"/>
      <c r="AC4039" s="19"/>
      <c r="AD4039" s="19"/>
      <c r="AE4039" s="19"/>
      <c r="AF4039" s="19"/>
      <c r="AG4039" s="19"/>
      <c r="AH4039" s="19"/>
      <c r="AI4039" s="19"/>
      <c r="AJ4039" s="31">
        <v>22080</v>
      </c>
      <c r="AK4039" s="31">
        <v>487300</v>
      </c>
      <c r="AL4039" s="31">
        <v>534340</v>
      </c>
      <c r="AM4039" s="31">
        <v>558744</v>
      </c>
      <c r="AN4039" s="31">
        <v>468452</v>
      </c>
      <c r="AO4039" s="31">
        <v>547014</v>
      </c>
      <c r="AP4039" s="31">
        <v>478509.16015625</v>
      </c>
      <c r="AQ4039" s="31">
        <v>488842.71875</v>
      </c>
      <c r="AR4039" s="31">
        <v>432886.443359375</v>
      </c>
      <c r="AS4039" s="31">
        <v>458070</v>
      </c>
      <c r="AT4039" s="31">
        <v>468611</v>
      </c>
      <c r="AU4039" s="31">
        <v>437187</v>
      </c>
      <c r="AV4039" s="31">
        <v>520018</v>
      </c>
      <c r="AW4039" s="31">
        <v>494139</v>
      </c>
      <c r="AX4039" s="31">
        <v>44429</v>
      </c>
      <c r="AY4039" s="31">
        <v>26152</v>
      </c>
      <c r="AZ4039" s="31">
        <v>70581</v>
      </c>
    </row>
    <row r="4040" spans="1:52" ht="15" customHeight="1">
      <c r="A4040" s="29" t="s">
        <v>4454</v>
      </c>
      <c r="B4040" s="34">
        <v>35045</v>
      </c>
      <c r="C4040" s="28">
        <v>600</v>
      </c>
      <c r="D4040" s="28">
        <v>42</v>
      </c>
      <c r="E4040" s="28">
        <v>40.5</v>
      </c>
      <c r="F4040" s="29" t="s">
        <v>242</v>
      </c>
      <c r="G4040" s="29" t="s">
        <v>4447</v>
      </c>
      <c r="H4040" s="28">
        <v>787</v>
      </c>
      <c r="I4040" s="29" t="s">
        <v>124</v>
      </c>
      <c r="J4040" s="33" t="s">
        <v>4452</v>
      </c>
      <c r="K4040" s="29" t="s">
        <v>178</v>
      </c>
      <c r="L4040" s="29" t="s">
        <v>4451</v>
      </c>
      <c r="M4040" s="29" t="s">
        <v>4450</v>
      </c>
      <c r="N4040" s="28">
        <v>482084</v>
      </c>
      <c r="O4040" s="28">
        <v>6319753</v>
      </c>
      <c r="P4040" s="29" t="s">
        <v>4449</v>
      </c>
      <c r="Q4040" s="32" t="s">
        <v>207</v>
      </c>
      <c r="R4040" s="19"/>
      <c r="S4040" s="19"/>
      <c r="T4040" s="19"/>
      <c r="U4040" s="19"/>
      <c r="V4040" s="19"/>
      <c r="W4040" s="19"/>
      <c r="X4040" s="19"/>
      <c r="Y4040" s="19"/>
      <c r="Z4040" s="19"/>
      <c r="AA4040" s="19"/>
      <c r="AB4040" s="19"/>
      <c r="AC4040" s="19"/>
      <c r="AD4040" s="19"/>
      <c r="AE4040" s="19"/>
      <c r="AF4040" s="19"/>
      <c r="AG4040" s="19"/>
      <c r="AH4040" s="19"/>
      <c r="AI4040" s="19"/>
      <c r="AJ4040" s="31">
        <v>35000</v>
      </c>
      <c r="AK4040" s="31">
        <v>1323200</v>
      </c>
      <c r="AL4040" s="31">
        <v>1509100</v>
      </c>
      <c r="AM4040" s="31">
        <v>1584319</v>
      </c>
      <c r="AN4040" s="31">
        <v>1332393</v>
      </c>
      <c r="AO4040" s="31">
        <v>1543644</v>
      </c>
      <c r="AP4040" s="31">
        <v>1332487</v>
      </c>
      <c r="AQ4040" s="31">
        <v>1356573</v>
      </c>
      <c r="AR4040" s="31">
        <v>1200041</v>
      </c>
      <c r="AS4040" s="31">
        <v>1435127</v>
      </c>
      <c r="AT4040" s="31">
        <v>1368578</v>
      </c>
      <c r="AU4040" s="31">
        <v>1261404</v>
      </c>
      <c r="AV4040" s="31">
        <v>1615453</v>
      </c>
      <c r="AW4040" s="31">
        <v>1385248</v>
      </c>
      <c r="AX4040" s="31">
        <v>130321</v>
      </c>
      <c r="AY4040" s="31">
        <v>73861</v>
      </c>
      <c r="AZ4040" s="31">
        <v>204182</v>
      </c>
    </row>
    <row r="4041" spans="1:52" ht="15" customHeight="1">
      <c r="A4041" s="29" t="s">
        <v>4448</v>
      </c>
      <c r="B4041" s="34">
        <v>35047</v>
      </c>
      <c r="C4041" s="28">
        <v>550</v>
      </c>
      <c r="D4041" s="28">
        <v>41</v>
      </c>
      <c r="E4041" s="28">
        <v>40.9</v>
      </c>
      <c r="F4041" s="29" t="s">
        <v>786</v>
      </c>
      <c r="G4041" s="29" t="s">
        <v>4442</v>
      </c>
      <c r="H4041" s="28">
        <v>787</v>
      </c>
      <c r="I4041" s="29" t="s">
        <v>124</v>
      </c>
      <c r="J4041" s="33" t="s">
        <v>4446</v>
      </c>
      <c r="K4041" s="29" t="s">
        <v>178</v>
      </c>
      <c r="L4041" s="29" t="s">
        <v>4445</v>
      </c>
      <c r="M4041" s="29" t="s">
        <v>176</v>
      </c>
      <c r="N4041" s="28">
        <v>485955</v>
      </c>
      <c r="O4041" s="28">
        <v>6318308</v>
      </c>
      <c r="P4041" s="29" t="s">
        <v>4444</v>
      </c>
      <c r="Q4041" s="32" t="s">
        <v>207</v>
      </c>
      <c r="R4041" s="19"/>
      <c r="S4041" s="19"/>
      <c r="T4041" s="19"/>
      <c r="U4041" s="19"/>
      <c r="V4041" s="19"/>
      <c r="W4041" s="19"/>
      <c r="X4041" s="19"/>
      <c r="Y4041" s="19"/>
      <c r="Z4041" s="19"/>
      <c r="AA4041" s="19"/>
      <c r="AB4041" s="19"/>
      <c r="AC4041" s="19"/>
      <c r="AD4041" s="19"/>
      <c r="AE4041" s="19"/>
      <c r="AF4041" s="19"/>
      <c r="AG4041" s="19"/>
      <c r="AH4041" s="19"/>
      <c r="AI4041" s="19"/>
      <c r="AJ4041" s="31">
        <v>25800</v>
      </c>
      <c r="AK4041" s="31">
        <v>1241000</v>
      </c>
      <c r="AL4041" s="31">
        <v>1416900</v>
      </c>
      <c r="AM4041" s="31">
        <v>1419584</v>
      </c>
      <c r="AN4041" s="31">
        <v>1262925</v>
      </c>
      <c r="AO4041" s="31">
        <v>1437310</v>
      </c>
      <c r="AP4041" s="31">
        <v>1223687</v>
      </c>
      <c r="AQ4041" s="31">
        <v>1258952</v>
      </c>
      <c r="AR4041" s="31">
        <v>1117339</v>
      </c>
      <c r="AS4041" s="31">
        <v>1326443</v>
      </c>
      <c r="AT4041" s="31">
        <v>1161840</v>
      </c>
      <c r="AU4041" s="31">
        <v>1165533</v>
      </c>
      <c r="AV4041" s="31">
        <v>1459469</v>
      </c>
      <c r="AW4041" s="31">
        <v>1282023</v>
      </c>
      <c r="AX4041" s="31">
        <v>124219</v>
      </c>
      <c r="AY4041" s="31">
        <v>68185</v>
      </c>
      <c r="AZ4041" s="31">
        <v>192404</v>
      </c>
    </row>
    <row r="4042" spans="1:52" ht="15" customHeight="1">
      <c r="A4042" s="29" t="s">
        <v>4443</v>
      </c>
      <c r="B4042" s="34">
        <v>35296</v>
      </c>
      <c r="C4042" s="28">
        <v>225</v>
      </c>
      <c r="D4042" s="28">
        <v>29</v>
      </c>
      <c r="E4042" s="28">
        <v>30</v>
      </c>
      <c r="F4042" s="29" t="s">
        <v>242</v>
      </c>
      <c r="G4042" s="29" t="s">
        <v>4437</v>
      </c>
      <c r="H4042" s="28">
        <v>787</v>
      </c>
      <c r="I4042" s="29" t="s">
        <v>124</v>
      </c>
      <c r="J4042" s="33" t="s">
        <v>4441</v>
      </c>
      <c r="K4042" s="29" t="s">
        <v>178</v>
      </c>
      <c r="L4042" s="29" t="s">
        <v>4440</v>
      </c>
      <c r="M4042" s="29" t="s">
        <v>176</v>
      </c>
      <c r="N4042" s="28">
        <v>476549</v>
      </c>
      <c r="O4042" s="28">
        <v>6309373</v>
      </c>
      <c r="P4042" s="29" t="s">
        <v>4439</v>
      </c>
      <c r="Q4042" s="32" t="s">
        <v>207</v>
      </c>
      <c r="R4042" s="19"/>
      <c r="S4042" s="19"/>
      <c r="T4042" s="19"/>
      <c r="U4042" s="19"/>
      <c r="V4042" s="19"/>
      <c r="W4042" s="19"/>
      <c r="X4042" s="19"/>
      <c r="Y4042" s="19"/>
      <c r="Z4042" s="19"/>
      <c r="AA4042" s="19"/>
      <c r="AB4042" s="19"/>
      <c r="AC4042" s="19"/>
      <c r="AD4042" s="19"/>
      <c r="AE4042" s="19"/>
      <c r="AF4042" s="19"/>
      <c r="AG4042" s="19"/>
      <c r="AH4042" s="19"/>
      <c r="AI4042" s="19"/>
      <c r="AJ4042" s="19"/>
      <c r="AK4042" s="31">
        <v>178590</v>
      </c>
      <c r="AL4042" s="31">
        <v>603780</v>
      </c>
      <c r="AM4042" s="31">
        <v>627777</v>
      </c>
      <c r="AN4042" s="31">
        <v>543381</v>
      </c>
      <c r="AO4042" s="31">
        <v>609976</v>
      </c>
      <c r="AP4042" s="31">
        <v>524378.322265625</v>
      </c>
      <c r="AQ4042" s="31">
        <v>552357.677734375</v>
      </c>
      <c r="AR4042" s="31">
        <v>486455.279296875</v>
      </c>
      <c r="AS4042" s="31">
        <v>559112</v>
      </c>
      <c r="AT4042" s="31">
        <v>541129</v>
      </c>
      <c r="AU4042" s="31">
        <v>489791</v>
      </c>
      <c r="AV4042" s="31">
        <v>602694</v>
      </c>
      <c r="AW4042" s="31">
        <v>494916</v>
      </c>
      <c r="AX4042" s="31">
        <v>51272</v>
      </c>
      <c r="AY4042" s="31">
        <v>28707</v>
      </c>
      <c r="AZ4042" s="31">
        <v>79979</v>
      </c>
    </row>
    <row r="4043" spans="1:52" ht="15" customHeight="1">
      <c r="A4043" s="29" t="s">
        <v>4438</v>
      </c>
      <c r="B4043" s="34">
        <v>36100</v>
      </c>
      <c r="C4043" s="28">
        <v>600</v>
      </c>
      <c r="D4043" s="28">
        <v>42</v>
      </c>
      <c r="E4043" s="28">
        <v>43.5</v>
      </c>
      <c r="F4043" s="29" t="s">
        <v>227</v>
      </c>
      <c r="G4043" s="29" t="s">
        <v>965</v>
      </c>
      <c r="H4043" s="28">
        <v>787</v>
      </c>
      <c r="I4043" s="29" t="s">
        <v>124</v>
      </c>
      <c r="J4043" s="33" t="s">
        <v>4436</v>
      </c>
      <c r="K4043" s="29" t="s">
        <v>178</v>
      </c>
      <c r="L4043" s="29" t="s">
        <v>4432</v>
      </c>
      <c r="M4043" s="29" t="s">
        <v>1088</v>
      </c>
      <c r="N4043" s="28">
        <v>478841</v>
      </c>
      <c r="O4043" s="28">
        <v>6329617</v>
      </c>
      <c r="P4043" s="29" t="s">
        <v>4435</v>
      </c>
      <c r="Q4043" s="32" t="s">
        <v>207</v>
      </c>
      <c r="R4043" s="19"/>
      <c r="S4043" s="19"/>
      <c r="T4043" s="19"/>
      <c r="U4043" s="19"/>
      <c r="V4043" s="19"/>
      <c r="W4043" s="19"/>
      <c r="X4043" s="19"/>
      <c r="Y4043" s="19"/>
      <c r="Z4043" s="19"/>
      <c r="AA4043" s="19"/>
      <c r="AB4043" s="19"/>
      <c r="AC4043" s="19"/>
      <c r="AD4043" s="19"/>
      <c r="AE4043" s="19"/>
      <c r="AF4043" s="19"/>
      <c r="AG4043" s="19"/>
      <c r="AH4043" s="19"/>
      <c r="AI4043" s="19"/>
      <c r="AJ4043" s="19"/>
      <c r="AK4043" s="19"/>
      <c r="AL4043" s="19"/>
      <c r="AM4043" s="31">
        <v>256677</v>
      </c>
      <c r="AN4043" s="31">
        <v>1702200</v>
      </c>
      <c r="AO4043" s="31">
        <v>1916250</v>
      </c>
      <c r="AP4043" s="31">
        <v>1774007</v>
      </c>
      <c r="AQ4043" s="31">
        <v>1807670</v>
      </c>
      <c r="AR4043" s="31">
        <v>1551158</v>
      </c>
      <c r="AS4043" s="31">
        <v>1548999</v>
      </c>
      <c r="AT4043" s="31">
        <v>1469936</v>
      </c>
      <c r="AU4043" s="31">
        <v>1545024</v>
      </c>
      <c r="AV4043" s="31">
        <v>2010547</v>
      </c>
      <c r="AW4043" s="31">
        <v>1695935</v>
      </c>
      <c r="AX4043" s="31">
        <v>156742</v>
      </c>
      <c r="AY4043" s="31">
        <v>88152</v>
      </c>
      <c r="AZ4043" s="31">
        <v>244894</v>
      </c>
    </row>
    <row r="4044" spans="1:52" ht="15" customHeight="1">
      <c r="A4044" s="29" t="s">
        <v>4434</v>
      </c>
      <c r="B4044" s="34">
        <v>36100</v>
      </c>
      <c r="C4044" s="28">
        <v>600</v>
      </c>
      <c r="D4044" s="28">
        <v>42</v>
      </c>
      <c r="E4044" s="28">
        <v>43.5</v>
      </c>
      <c r="F4044" s="29" t="s">
        <v>227</v>
      </c>
      <c r="G4044" s="29" t="s">
        <v>965</v>
      </c>
      <c r="H4044" s="28">
        <v>787</v>
      </c>
      <c r="I4044" s="29" t="s">
        <v>124</v>
      </c>
      <c r="J4044" s="33" t="s">
        <v>4433</v>
      </c>
      <c r="K4044" s="29" t="s">
        <v>178</v>
      </c>
      <c r="L4044" s="29" t="s">
        <v>4432</v>
      </c>
      <c r="M4044" s="29" t="s">
        <v>1088</v>
      </c>
      <c r="N4044" s="28">
        <v>478873</v>
      </c>
      <c r="O4044" s="28">
        <v>6329492</v>
      </c>
      <c r="P4044" s="29" t="s">
        <v>4431</v>
      </c>
      <c r="Q4044" s="32" t="s">
        <v>207</v>
      </c>
      <c r="R4044" s="19"/>
      <c r="S4044" s="19"/>
      <c r="T4044" s="19"/>
      <c r="U4044" s="19"/>
      <c r="V4044" s="19"/>
      <c r="W4044" s="19"/>
      <c r="X4044" s="19"/>
      <c r="Y4044" s="19"/>
      <c r="Z4044" s="19"/>
      <c r="AA4044" s="19"/>
      <c r="AB4044" s="19"/>
      <c r="AC4044" s="19"/>
      <c r="AD4044" s="19"/>
      <c r="AE4044" s="19"/>
      <c r="AF4044" s="19"/>
      <c r="AG4044" s="19"/>
      <c r="AH4044" s="19"/>
      <c r="AI4044" s="19"/>
      <c r="AJ4044" s="19"/>
      <c r="AK4044" s="19"/>
      <c r="AL4044" s="19"/>
      <c r="AM4044" s="31">
        <v>168246</v>
      </c>
      <c r="AN4044" s="31">
        <v>148165</v>
      </c>
      <c r="AO4044" s="31">
        <v>1828866</v>
      </c>
      <c r="AP4044" s="31">
        <v>1643498</v>
      </c>
      <c r="AQ4044" s="31">
        <v>1718798</v>
      </c>
      <c r="AR4044" s="31">
        <v>1446971</v>
      </c>
      <c r="AS4044" s="31">
        <v>1702401</v>
      </c>
      <c r="AT4044" s="31">
        <v>1511026</v>
      </c>
      <c r="AU4044" s="31">
        <v>1550750</v>
      </c>
      <c r="AV4044" s="31">
        <v>1978764</v>
      </c>
      <c r="AW4044" s="31">
        <v>1657325</v>
      </c>
      <c r="AX4044" s="31">
        <v>148319</v>
      </c>
      <c r="AY4044" s="31">
        <v>76514</v>
      </c>
      <c r="AZ4044" s="31">
        <v>224833</v>
      </c>
    </row>
    <row r="4045" spans="1:52" ht="15" customHeight="1">
      <c r="A4045" s="29" t="s">
        <v>4430</v>
      </c>
      <c r="B4045" s="34">
        <v>36692</v>
      </c>
      <c r="C4045" s="28">
        <v>660</v>
      </c>
      <c r="D4045" s="28">
        <v>47</v>
      </c>
      <c r="E4045" s="28">
        <v>50</v>
      </c>
      <c r="F4045" s="29" t="s">
        <v>242</v>
      </c>
      <c r="G4045" s="29" t="s">
        <v>4425</v>
      </c>
      <c r="H4045" s="28">
        <v>787</v>
      </c>
      <c r="I4045" s="29" t="s">
        <v>124</v>
      </c>
      <c r="J4045" s="33" t="s">
        <v>4429</v>
      </c>
      <c r="K4045" s="29" t="s">
        <v>178</v>
      </c>
      <c r="L4045" s="29" t="s">
        <v>4428</v>
      </c>
      <c r="M4045" s="29" t="s">
        <v>929</v>
      </c>
      <c r="N4045" s="28">
        <v>481485</v>
      </c>
      <c r="O4045" s="28">
        <v>6316409</v>
      </c>
      <c r="P4045" s="29" t="s">
        <v>4427</v>
      </c>
      <c r="Q4045" s="32" t="s">
        <v>207</v>
      </c>
      <c r="R4045" s="19"/>
      <c r="S4045" s="19"/>
      <c r="T4045" s="19"/>
      <c r="U4045" s="19"/>
      <c r="V4045" s="19"/>
      <c r="W4045" s="19"/>
      <c r="X4045" s="19"/>
      <c r="Y4045" s="19"/>
      <c r="Z4045" s="19"/>
      <c r="AA4045" s="19"/>
      <c r="AB4045" s="19"/>
      <c r="AC4045" s="19"/>
      <c r="AD4045" s="19"/>
      <c r="AE4045" s="19"/>
      <c r="AF4045" s="19"/>
      <c r="AG4045" s="19"/>
      <c r="AH4045" s="19"/>
      <c r="AI4045" s="19"/>
      <c r="AJ4045" s="19"/>
      <c r="AK4045" s="19"/>
      <c r="AL4045" s="19"/>
      <c r="AM4045" s="19"/>
      <c r="AN4045" s="19"/>
      <c r="AO4045" s="31">
        <v>1028306</v>
      </c>
      <c r="AP4045" s="31">
        <v>1754604.3984375</v>
      </c>
      <c r="AQ4045" s="31">
        <v>1829271.1171875</v>
      </c>
      <c r="AR4045" s="31">
        <v>1621807.796875</v>
      </c>
      <c r="AS4045" s="31">
        <v>1967546</v>
      </c>
      <c r="AT4045" s="31">
        <v>1894003</v>
      </c>
      <c r="AU4045" s="31">
        <v>1732361</v>
      </c>
      <c r="AV4045" s="31">
        <v>2143827</v>
      </c>
      <c r="AW4045" s="31">
        <v>1866992</v>
      </c>
      <c r="AX4045" s="31">
        <v>180849</v>
      </c>
      <c r="AY4045" s="31">
        <v>98489</v>
      </c>
      <c r="AZ4045" s="31">
        <v>279338</v>
      </c>
    </row>
    <row r="4046" spans="1:52" ht="15" customHeight="1">
      <c r="A4046" s="29" t="s">
        <v>4426</v>
      </c>
      <c r="B4046" s="34">
        <v>36713</v>
      </c>
      <c r="C4046" s="28">
        <v>900</v>
      </c>
      <c r="D4046" s="28">
        <v>52.5</v>
      </c>
      <c r="E4046" s="28">
        <v>49</v>
      </c>
      <c r="F4046" s="29" t="s">
        <v>172</v>
      </c>
      <c r="G4046" s="29" t="s">
        <v>4393</v>
      </c>
      <c r="H4046" s="28">
        <v>787</v>
      </c>
      <c r="I4046" s="29" t="s">
        <v>124</v>
      </c>
      <c r="J4046" s="33" t="s">
        <v>4424</v>
      </c>
      <c r="K4046" s="29" t="s">
        <v>178</v>
      </c>
      <c r="L4046" s="29" t="s">
        <v>4407</v>
      </c>
      <c r="M4046" s="29" t="s">
        <v>245</v>
      </c>
      <c r="N4046" s="28">
        <v>489989</v>
      </c>
      <c r="O4046" s="28">
        <v>6323694</v>
      </c>
      <c r="P4046" s="29" t="s">
        <v>4423</v>
      </c>
      <c r="Q4046" s="32" t="s">
        <v>174</v>
      </c>
      <c r="R4046" s="19"/>
      <c r="S4046" s="19"/>
      <c r="T4046" s="19"/>
      <c r="U4046" s="19"/>
      <c r="V4046" s="19"/>
      <c r="W4046" s="19"/>
      <c r="X4046" s="19"/>
      <c r="Y4046" s="19"/>
      <c r="Z4046" s="19"/>
      <c r="AA4046" s="19"/>
      <c r="AB4046" s="19"/>
      <c r="AC4046" s="19"/>
      <c r="AD4046" s="19"/>
      <c r="AE4046" s="19"/>
      <c r="AF4046" s="19"/>
      <c r="AG4046" s="19"/>
      <c r="AH4046" s="19"/>
      <c r="AI4046" s="19"/>
      <c r="AJ4046" s="19"/>
      <c r="AK4046" s="19"/>
      <c r="AL4046" s="19"/>
      <c r="AM4046" s="19"/>
      <c r="AN4046" s="19"/>
      <c r="AO4046" s="31">
        <v>922259</v>
      </c>
      <c r="AP4046" s="31">
        <v>1810155.203125</v>
      </c>
      <c r="AQ4046" s="31">
        <v>1852264.390625</v>
      </c>
      <c r="AR4046" s="31">
        <v>1603197.3671875</v>
      </c>
      <c r="AS4046" s="31">
        <v>1901016.59375</v>
      </c>
      <c r="AT4046" s="31">
        <v>1847022</v>
      </c>
      <c r="AU4046" s="31">
        <v>1588624</v>
      </c>
      <c r="AV4046" s="31">
        <v>2149625</v>
      </c>
      <c r="AW4046" s="31">
        <v>1856087</v>
      </c>
      <c r="AX4046" s="31">
        <v>169636</v>
      </c>
      <c r="AY4046" s="31">
        <v>94022</v>
      </c>
      <c r="AZ4046" s="31">
        <v>263658</v>
      </c>
    </row>
    <row r="4047" spans="1:52" ht="15" customHeight="1">
      <c r="A4047" s="29" t="s">
        <v>4422</v>
      </c>
      <c r="B4047" s="34">
        <v>36713</v>
      </c>
      <c r="C4047" s="28">
        <v>900</v>
      </c>
      <c r="D4047" s="28">
        <v>52.5</v>
      </c>
      <c r="E4047" s="28">
        <v>49</v>
      </c>
      <c r="F4047" s="29" t="s">
        <v>172</v>
      </c>
      <c r="G4047" s="29" t="s">
        <v>4393</v>
      </c>
      <c r="H4047" s="28">
        <v>787</v>
      </c>
      <c r="I4047" s="29" t="s">
        <v>124</v>
      </c>
      <c r="J4047" s="33" t="s">
        <v>4421</v>
      </c>
      <c r="K4047" s="29" t="s">
        <v>178</v>
      </c>
      <c r="L4047" s="29" t="s">
        <v>4407</v>
      </c>
      <c r="M4047" s="29" t="s">
        <v>575</v>
      </c>
      <c r="N4047" s="28">
        <v>489884</v>
      </c>
      <c r="O4047" s="28">
        <v>6323794</v>
      </c>
      <c r="P4047" s="29" t="s">
        <v>4420</v>
      </c>
      <c r="Q4047" s="32" t="s">
        <v>174</v>
      </c>
      <c r="R4047" s="19"/>
      <c r="S4047" s="19"/>
      <c r="T4047" s="19"/>
      <c r="U4047" s="19"/>
      <c r="V4047" s="19"/>
      <c r="W4047" s="19"/>
      <c r="X4047" s="19"/>
      <c r="Y4047" s="19"/>
      <c r="Z4047" s="19"/>
      <c r="AA4047" s="19"/>
      <c r="AB4047" s="19"/>
      <c r="AC4047" s="19"/>
      <c r="AD4047" s="19"/>
      <c r="AE4047" s="19"/>
      <c r="AF4047" s="19"/>
      <c r="AG4047" s="19"/>
      <c r="AH4047" s="19"/>
      <c r="AI4047" s="19"/>
      <c r="AJ4047" s="19"/>
      <c r="AK4047" s="19"/>
      <c r="AL4047" s="19"/>
      <c r="AM4047" s="19"/>
      <c r="AN4047" s="19"/>
      <c r="AO4047" s="31">
        <v>808731</v>
      </c>
      <c r="AP4047" s="31">
        <v>1741489.1875</v>
      </c>
      <c r="AQ4047" s="31">
        <v>1792209.1953125</v>
      </c>
      <c r="AR4047" s="31">
        <v>1582286.203125</v>
      </c>
      <c r="AS4047" s="31">
        <v>1895787.5859375</v>
      </c>
      <c r="AT4047" s="31">
        <v>1848784</v>
      </c>
      <c r="AU4047" s="31">
        <v>1666719</v>
      </c>
      <c r="AV4047" s="31">
        <v>2121070</v>
      </c>
      <c r="AW4047" s="31">
        <v>1885486</v>
      </c>
      <c r="AX4047" s="31">
        <v>168138</v>
      </c>
      <c r="AY4047" s="31">
        <v>93633</v>
      </c>
      <c r="AZ4047" s="31">
        <v>261771</v>
      </c>
    </row>
    <row r="4048" spans="1:52" ht="15" customHeight="1">
      <c r="A4048" s="29" t="s">
        <v>4419</v>
      </c>
      <c r="B4048" s="34">
        <v>36713</v>
      </c>
      <c r="C4048" s="28">
        <v>900</v>
      </c>
      <c r="D4048" s="28">
        <v>52.5</v>
      </c>
      <c r="E4048" s="28">
        <v>49</v>
      </c>
      <c r="F4048" s="29" t="s">
        <v>172</v>
      </c>
      <c r="G4048" s="29" t="s">
        <v>4393</v>
      </c>
      <c r="H4048" s="28">
        <v>787</v>
      </c>
      <c r="I4048" s="29" t="s">
        <v>124</v>
      </c>
      <c r="J4048" s="33" t="s">
        <v>4418</v>
      </c>
      <c r="K4048" s="29" t="s">
        <v>178</v>
      </c>
      <c r="L4048" s="29" t="s">
        <v>4407</v>
      </c>
      <c r="M4048" s="29" t="s">
        <v>575</v>
      </c>
      <c r="N4048" s="28">
        <v>489779</v>
      </c>
      <c r="O4048" s="28">
        <v>6323895</v>
      </c>
      <c r="P4048" s="29" t="s">
        <v>4417</v>
      </c>
      <c r="Q4048" s="32" t="s">
        <v>174</v>
      </c>
      <c r="R4048" s="19"/>
      <c r="S4048" s="19"/>
      <c r="T4048" s="19"/>
      <c r="U4048" s="19"/>
      <c r="V4048" s="19"/>
      <c r="W4048" s="19"/>
      <c r="X4048" s="19"/>
      <c r="Y4048" s="19"/>
      <c r="Z4048" s="19"/>
      <c r="AA4048" s="19"/>
      <c r="AB4048" s="19"/>
      <c r="AC4048" s="19"/>
      <c r="AD4048" s="19"/>
      <c r="AE4048" s="19"/>
      <c r="AF4048" s="19"/>
      <c r="AG4048" s="19"/>
      <c r="AH4048" s="19"/>
      <c r="AI4048" s="19"/>
      <c r="AJ4048" s="19"/>
      <c r="AK4048" s="19"/>
      <c r="AL4048" s="19"/>
      <c r="AM4048" s="19"/>
      <c r="AN4048" s="19"/>
      <c r="AO4048" s="31">
        <v>826120</v>
      </c>
      <c r="AP4048" s="31">
        <v>1719935.0078125</v>
      </c>
      <c r="AQ4048" s="31">
        <v>1805696.1875</v>
      </c>
      <c r="AR4048" s="31">
        <v>1581220.40625</v>
      </c>
      <c r="AS4048" s="31">
        <v>1663292.01171875</v>
      </c>
      <c r="AT4048" s="31">
        <v>1801714</v>
      </c>
      <c r="AU4048" s="31">
        <v>1638033</v>
      </c>
      <c r="AV4048" s="31">
        <v>2092109</v>
      </c>
      <c r="AW4048" s="31">
        <v>1899181</v>
      </c>
      <c r="AX4048" s="31">
        <v>169604</v>
      </c>
      <c r="AY4048" s="31">
        <v>92814</v>
      </c>
      <c r="AZ4048" s="31">
        <v>262418</v>
      </c>
    </row>
    <row r="4049" spans="1:52" ht="15" customHeight="1">
      <c r="A4049" s="29" t="s">
        <v>4416</v>
      </c>
      <c r="B4049" s="34">
        <v>36713</v>
      </c>
      <c r="C4049" s="28">
        <v>900</v>
      </c>
      <c r="D4049" s="28">
        <v>52.5</v>
      </c>
      <c r="E4049" s="28">
        <v>49</v>
      </c>
      <c r="F4049" s="29" t="s">
        <v>172</v>
      </c>
      <c r="G4049" s="29" t="s">
        <v>4393</v>
      </c>
      <c r="H4049" s="28">
        <v>787</v>
      </c>
      <c r="I4049" s="29" t="s">
        <v>124</v>
      </c>
      <c r="J4049" s="33" t="s">
        <v>4415</v>
      </c>
      <c r="K4049" s="29" t="s">
        <v>178</v>
      </c>
      <c r="L4049" s="29" t="s">
        <v>4407</v>
      </c>
      <c r="M4049" s="29" t="s">
        <v>575</v>
      </c>
      <c r="N4049" s="28">
        <v>489674</v>
      </c>
      <c r="O4049" s="28">
        <v>6323996</v>
      </c>
      <c r="P4049" s="29" t="s">
        <v>4414</v>
      </c>
      <c r="Q4049" s="32" t="s">
        <v>174</v>
      </c>
      <c r="R4049" s="19"/>
      <c r="S4049" s="19"/>
      <c r="T4049" s="19"/>
      <c r="U4049" s="19"/>
      <c r="V4049" s="19"/>
      <c r="W4049" s="19"/>
      <c r="X4049" s="19"/>
      <c r="Y4049" s="19"/>
      <c r="Z4049" s="19"/>
      <c r="AA4049" s="19"/>
      <c r="AB4049" s="19"/>
      <c r="AC4049" s="19"/>
      <c r="AD4049" s="19"/>
      <c r="AE4049" s="19"/>
      <c r="AF4049" s="19"/>
      <c r="AG4049" s="19"/>
      <c r="AH4049" s="19"/>
      <c r="AI4049" s="19"/>
      <c r="AJ4049" s="19"/>
      <c r="AK4049" s="19"/>
      <c r="AL4049" s="19"/>
      <c r="AM4049" s="19"/>
      <c r="AN4049" s="19"/>
      <c r="AO4049" s="31">
        <v>808733</v>
      </c>
      <c r="AP4049" s="31">
        <v>1661847.984375</v>
      </c>
      <c r="AQ4049" s="31">
        <v>1782867.40625</v>
      </c>
      <c r="AR4049" s="31">
        <v>1534704.00390625</v>
      </c>
      <c r="AS4049" s="31">
        <v>1864724.375</v>
      </c>
      <c r="AT4049" s="31">
        <v>1816989</v>
      </c>
      <c r="AU4049" s="31">
        <v>1624160</v>
      </c>
      <c r="AV4049" s="31">
        <v>2050489</v>
      </c>
      <c r="AW4049" s="31">
        <v>1876576</v>
      </c>
      <c r="AX4049" s="31">
        <v>163812</v>
      </c>
      <c r="AY4049" s="31">
        <v>92615</v>
      </c>
      <c r="AZ4049" s="31">
        <v>256427</v>
      </c>
    </row>
    <row r="4050" spans="1:52" ht="15" customHeight="1">
      <c r="A4050" s="29" t="s">
        <v>4413</v>
      </c>
      <c r="B4050" s="34">
        <v>36713</v>
      </c>
      <c r="C4050" s="28">
        <v>900</v>
      </c>
      <c r="D4050" s="28">
        <v>52</v>
      </c>
      <c r="E4050" s="28">
        <v>49</v>
      </c>
      <c r="F4050" s="29" t="s">
        <v>172</v>
      </c>
      <c r="G4050" s="29" t="s">
        <v>4393</v>
      </c>
      <c r="H4050" s="28">
        <v>787</v>
      </c>
      <c r="I4050" s="29" t="s">
        <v>124</v>
      </c>
      <c r="J4050" s="33" t="s">
        <v>4412</v>
      </c>
      <c r="K4050" s="29" t="s">
        <v>178</v>
      </c>
      <c r="L4050" s="29" t="s">
        <v>4407</v>
      </c>
      <c r="M4050" s="29" t="s">
        <v>4411</v>
      </c>
      <c r="N4050" s="28">
        <v>489569</v>
      </c>
      <c r="O4050" s="28">
        <v>6324097</v>
      </c>
      <c r="P4050" s="29" t="s">
        <v>4410</v>
      </c>
      <c r="Q4050" s="32" t="s">
        <v>174</v>
      </c>
      <c r="R4050" s="19"/>
      <c r="S4050" s="19"/>
      <c r="T4050" s="19"/>
      <c r="U4050" s="19"/>
      <c r="V4050" s="19"/>
      <c r="W4050" s="19"/>
      <c r="X4050" s="19"/>
      <c r="Y4050" s="19"/>
      <c r="Z4050" s="19"/>
      <c r="AA4050" s="19"/>
      <c r="AB4050" s="19"/>
      <c r="AC4050" s="19"/>
      <c r="AD4050" s="19"/>
      <c r="AE4050" s="19"/>
      <c r="AF4050" s="19"/>
      <c r="AG4050" s="19"/>
      <c r="AH4050" s="19"/>
      <c r="AI4050" s="19"/>
      <c r="AJ4050" s="19"/>
      <c r="AK4050" s="19"/>
      <c r="AL4050" s="19"/>
      <c r="AM4050" s="19"/>
      <c r="AN4050" s="19"/>
      <c r="AO4050" s="31">
        <v>813137</v>
      </c>
      <c r="AP4050" s="31">
        <v>1652143.1875</v>
      </c>
      <c r="AQ4050" s="31">
        <v>1750609.8125</v>
      </c>
      <c r="AR4050" s="31">
        <v>1540115</v>
      </c>
      <c r="AS4050" s="31">
        <v>1851429.3984375</v>
      </c>
      <c r="AT4050" s="31">
        <v>1803492</v>
      </c>
      <c r="AU4050" s="31">
        <v>1645897</v>
      </c>
      <c r="AV4050" s="31">
        <v>2082741</v>
      </c>
      <c r="AW4050" s="31">
        <v>1870591</v>
      </c>
      <c r="AX4050" s="31">
        <v>171621</v>
      </c>
      <c r="AY4050" s="31">
        <v>93320</v>
      </c>
      <c r="AZ4050" s="31">
        <v>264941</v>
      </c>
    </row>
    <row r="4051" spans="1:52" ht="15" customHeight="1">
      <c r="A4051" s="29" t="s">
        <v>4409</v>
      </c>
      <c r="B4051" s="34">
        <v>36713</v>
      </c>
      <c r="C4051" s="28">
        <v>900</v>
      </c>
      <c r="D4051" s="28">
        <v>52</v>
      </c>
      <c r="E4051" s="28">
        <v>49</v>
      </c>
      <c r="F4051" s="29" t="s">
        <v>172</v>
      </c>
      <c r="G4051" s="29" t="s">
        <v>4393</v>
      </c>
      <c r="H4051" s="28">
        <v>787</v>
      </c>
      <c r="I4051" s="29" t="s">
        <v>124</v>
      </c>
      <c r="J4051" s="33" t="s">
        <v>4408</v>
      </c>
      <c r="K4051" s="29" t="s">
        <v>178</v>
      </c>
      <c r="L4051" s="29" t="s">
        <v>4407</v>
      </c>
      <c r="M4051" s="29" t="s">
        <v>1836</v>
      </c>
      <c r="N4051" s="28">
        <v>489465</v>
      </c>
      <c r="O4051" s="28">
        <v>6324197</v>
      </c>
      <c r="P4051" s="29" t="s">
        <v>4406</v>
      </c>
      <c r="Q4051" s="32" t="s">
        <v>174</v>
      </c>
      <c r="R4051" s="19"/>
      <c r="S4051" s="19"/>
      <c r="T4051" s="19"/>
      <c r="U4051" s="19"/>
      <c r="V4051" s="19"/>
      <c r="W4051" s="19"/>
      <c r="X4051" s="19"/>
      <c r="Y4051" s="19"/>
      <c r="Z4051" s="19"/>
      <c r="AA4051" s="19"/>
      <c r="AB4051" s="19"/>
      <c r="AC4051" s="19"/>
      <c r="AD4051" s="19"/>
      <c r="AE4051" s="19"/>
      <c r="AF4051" s="19"/>
      <c r="AG4051" s="19"/>
      <c r="AH4051" s="19"/>
      <c r="AI4051" s="19"/>
      <c r="AJ4051" s="19"/>
      <c r="AK4051" s="19"/>
      <c r="AL4051" s="19"/>
      <c r="AM4051" s="19"/>
      <c r="AN4051" s="19"/>
      <c r="AO4051" s="31">
        <v>823086</v>
      </c>
      <c r="AP4051" s="31">
        <v>1737466.8125</v>
      </c>
      <c r="AQ4051" s="31">
        <v>1799053.1875</v>
      </c>
      <c r="AR4051" s="31">
        <v>1611645.7734375</v>
      </c>
      <c r="AS4051" s="31">
        <v>1955367.390625</v>
      </c>
      <c r="AT4051" s="31">
        <v>1633604</v>
      </c>
      <c r="AU4051" s="31">
        <v>1145784</v>
      </c>
      <c r="AV4051" s="31">
        <v>2194939</v>
      </c>
      <c r="AW4051" s="31">
        <v>1803088</v>
      </c>
      <c r="AX4051" s="31">
        <v>149960</v>
      </c>
      <c r="AY4051" s="31">
        <v>92581</v>
      </c>
      <c r="AZ4051" s="31">
        <v>242541</v>
      </c>
    </row>
    <row r="4052" spans="1:52" ht="15" customHeight="1">
      <c r="A4052" s="29" t="s">
        <v>4405</v>
      </c>
      <c r="B4052" s="34">
        <v>36724</v>
      </c>
      <c r="C4052" s="28">
        <v>900</v>
      </c>
      <c r="D4052" s="28">
        <v>52</v>
      </c>
      <c r="E4052" s="28">
        <v>49</v>
      </c>
      <c r="F4052" s="29" t="s">
        <v>172</v>
      </c>
      <c r="G4052" s="29" t="s">
        <v>4401</v>
      </c>
      <c r="H4052" s="28">
        <v>787</v>
      </c>
      <c r="I4052" s="29" t="s">
        <v>124</v>
      </c>
      <c r="J4052" s="33" t="s">
        <v>4404</v>
      </c>
      <c r="K4052" s="29" t="s">
        <v>178</v>
      </c>
      <c r="L4052" s="29" t="s">
        <v>4396</v>
      </c>
      <c r="M4052" s="29" t="s">
        <v>745</v>
      </c>
      <c r="N4052" s="28">
        <v>495309</v>
      </c>
      <c r="O4052" s="28">
        <v>6325417</v>
      </c>
      <c r="P4052" s="29" t="s">
        <v>4403</v>
      </c>
      <c r="Q4052" s="32" t="s">
        <v>174</v>
      </c>
      <c r="R4052" s="19"/>
      <c r="S4052" s="19"/>
      <c r="T4052" s="19"/>
      <c r="U4052" s="19"/>
      <c r="V4052" s="19"/>
      <c r="W4052" s="19"/>
      <c r="X4052" s="19"/>
      <c r="Y4052" s="19"/>
      <c r="Z4052" s="19"/>
      <c r="AA4052" s="19"/>
      <c r="AB4052" s="19"/>
      <c r="AC4052" s="19"/>
      <c r="AD4052" s="19"/>
      <c r="AE4052" s="19"/>
      <c r="AF4052" s="19"/>
      <c r="AG4052" s="19"/>
      <c r="AH4052" s="19"/>
      <c r="AI4052" s="19"/>
      <c r="AJ4052" s="19"/>
      <c r="AK4052" s="19"/>
      <c r="AL4052" s="19"/>
      <c r="AM4052" s="19"/>
      <c r="AN4052" s="19"/>
      <c r="AO4052" s="31">
        <v>221345</v>
      </c>
      <c r="AP4052" s="31">
        <v>1543881.1953125</v>
      </c>
      <c r="AQ4052" s="31">
        <v>1562146.3984375</v>
      </c>
      <c r="AR4052" s="31">
        <v>1371218.203125</v>
      </c>
      <c r="AS4052" s="31">
        <v>1647762.390625</v>
      </c>
      <c r="AT4052" s="31">
        <v>1547218</v>
      </c>
      <c r="AU4052" s="31">
        <v>1079894</v>
      </c>
      <c r="AV4052" s="31">
        <v>1759896</v>
      </c>
      <c r="AW4052" s="31">
        <v>1527661</v>
      </c>
      <c r="AX4052" s="31">
        <v>151884</v>
      </c>
      <c r="AY4052" s="31">
        <v>79065</v>
      </c>
      <c r="AZ4052" s="31">
        <v>230949</v>
      </c>
    </row>
    <row r="4053" spans="1:52" ht="15" customHeight="1">
      <c r="A4053" s="29" t="s">
        <v>4402</v>
      </c>
      <c r="B4053" s="34">
        <v>36724</v>
      </c>
      <c r="C4053" s="28">
        <v>900</v>
      </c>
      <c r="D4053" s="28">
        <v>52</v>
      </c>
      <c r="E4053" s="28">
        <v>49</v>
      </c>
      <c r="F4053" s="29" t="s">
        <v>172</v>
      </c>
      <c r="G4053" s="29" t="s">
        <v>4393</v>
      </c>
      <c r="H4053" s="28">
        <v>787</v>
      </c>
      <c r="I4053" s="29" t="s">
        <v>124</v>
      </c>
      <c r="J4053" s="33" t="s">
        <v>4400</v>
      </c>
      <c r="K4053" s="29" t="s">
        <v>178</v>
      </c>
      <c r="L4053" s="29" t="s">
        <v>4396</v>
      </c>
      <c r="M4053" s="29" t="s">
        <v>745</v>
      </c>
      <c r="N4053" s="28">
        <v>495280</v>
      </c>
      <c r="O4053" s="28">
        <v>6325239</v>
      </c>
      <c r="P4053" s="29" t="s">
        <v>4399</v>
      </c>
      <c r="Q4053" s="32" t="s">
        <v>174</v>
      </c>
      <c r="R4053" s="19"/>
      <c r="S4053" s="19"/>
      <c r="T4053" s="19"/>
      <c r="U4053" s="19"/>
      <c r="V4053" s="19"/>
      <c r="W4053" s="19"/>
      <c r="X4053" s="19"/>
      <c r="Y4053" s="19"/>
      <c r="Z4053" s="19"/>
      <c r="AA4053" s="19"/>
      <c r="AB4053" s="19"/>
      <c r="AC4053" s="19"/>
      <c r="AD4053" s="19"/>
      <c r="AE4053" s="19"/>
      <c r="AF4053" s="19"/>
      <c r="AG4053" s="19"/>
      <c r="AH4053" s="19"/>
      <c r="AI4053" s="19"/>
      <c r="AJ4053" s="19"/>
      <c r="AK4053" s="19"/>
      <c r="AL4053" s="19"/>
      <c r="AM4053" s="19"/>
      <c r="AN4053" s="19"/>
      <c r="AO4053" s="31">
        <v>750363</v>
      </c>
      <c r="AP4053" s="31">
        <v>1606927.0078125</v>
      </c>
      <c r="AQ4053" s="31">
        <v>1659747.796875</v>
      </c>
      <c r="AR4053" s="31">
        <v>1487076.8125</v>
      </c>
      <c r="AS4053" s="31">
        <v>1754512.8125</v>
      </c>
      <c r="AT4053" s="31">
        <v>1637913</v>
      </c>
      <c r="AU4053" s="31">
        <v>1449184</v>
      </c>
      <c r="AV4053" s="31">
        <v>1917140</v>
      </c>
      <c r="AW4053" s="31">
        <v>1618071</v>
      </c>
      <c r="AX4053" s="31">
        <v>161673</v>
      </c>
      <c r="AY4053" s="31">
        <v>84793</v>
      </c>
      <c r="AZ4053" s="31">
        <v>246466</v>
      </c>
    </row>
    <row r="4054" spans="1:52" ht="15" customHeight="1">
      <c r="A4054" s="29" t="s">
        <v>4398</v>
      </c>
      <c r="B4054" s="34">
        <v>36724</v>
      </c>
      <c r="C4054" s="28">
        <v>900</v>
      </c>
      <c r="D4054" s="28">
        <v>52</v>
      </c>
      <c r="E4054" s="28">
        <v>49</v>
      </c>
      <c r="F4054" s="29" t="s">
        <v>172</v>
      </c>
      <c r="G4054" s="29" t="s">
        <v>4393</v>
      </c>
      <c r="H4054" s="28">
        <v>787</v>
      </c>
      <c r="I4054" s="29" t="s">
        <v>124</v>
      </c>
      <c r="J4054" s="33" t="s">
        <v>4397</v>
      </c>
      <c r="K4054" s="29" t="s">
        <v>178</v>
      </c>
      <c r="L4054" s="29" t="s">
        <v>4396</v>
      </c>
      <c r="M4054" s="29" t="s">
        <v>2473</v>
      </c>
      <c r="N4054" s="28">
        <v>495222</v>
      </c>
      <c r="O4054" s="28">
        <v>6324883</v>
      </c>
      <c r="P4054" s="29" t="s">
        <v>4395</v>
      </c>
      <c r="Q4054" s="32" t="s">
        <v>174</v>
      </c>
      <c r="R4054" s="19"/>
      <c r="S4054" s="19"/>
      <c r="T4054" s="19"/>
      <c r="U4054" s="19"/>
      <c r="V4054" s="19"/>
      <c r="W4054" s="19"/>
      <c r="X4054" s="19"/>
      <c r="Y4054" s="19"/>
      <c r="Z4054" s="19"/>
      <c r="AA4054" s="19"/>
      <c r="AB4054" s="19"/>
      <c r="AC4054" s="19"/>
      <c r="AD4054" s="19"/>
      <c r="AE4054" s="19"/>
      <c r="AF4054" s="19"/>
      <c r="AG4054" s="19"/>
      <c r="AH4054" s="19"/>
      <c r="AI4054" s="19"/>
      <c r="AJ4054" s="19"/>
      <c r="AK4054" s="19"/>
      <c r="AL4054" s="19"/>
      <c r="AM4054" s="19"/>
      <c r="AN4054" s="19"/>
      <c r="AO4054" s="31">
        <v>773233</v>
      </c>
      <c r="AP4054" s="31">
        <v>1711791.8046875</v>
      </c>
      <c r="AQ4054" s="31">
        <v>1790352.9765625</v>
      </c>
      <c r="AR4054" s="31">
        <v>1107816.1884765625</v>
      </c>
      <c r="AS4054" s="31">
        <v>1865531.21875</v>
      </c>
      <c r="AT4054" s="31">
        <v>1767281</v>
      </c>
      <c r="AU4054" s="31">
        <v>1577422</v>
      </c>
      <c r="AV4054" s="31">
        <v>2046926</v>
      </c>
      <c r="AW4054" s="31">
        <v>1780489</v>
      </c>
      <c r="AX4054" s="31">
        <v>173130</v>
      </c>
      <c r="AY4054" s="31">
        <v>94852</v>
      </c>
      <c r="AZ4054" s="31">
        <v>267982</v>
      </c>
    </row>
    <row r="4055" spans="1:52" ht="15" customHeight="1">
      <c r="A4055" s="29" t="s">
        <v>4394</v>
      </c>
      <c r="B4055" s="34">
        <v>35125</v>
      </c>
      <c r="C4055" s="28">
        <v>525</v>
      </c>
      <c r="D4055" s="28">
        <v>37</v>
      </c>
      <c r="E4055" s="28">
        <v>41.5</v>
      </c>
      <c r="F4055" s="29" t="s">
        <v>4383</v>
      </c>
      <c r="G4055" s="29" t="s">
        <v>4382</v>
      </c>
      <c r="H4055" s="28">
        <v>787</v>
      </c>
      <c r="I4055" s="29" t="s">
        <v>124</v>
      </c>
      <c r="J4055" s="33" t="s">
        <v>4392</v>
      </c>
      <c r="K4055" s="29" t="s">
        <v>178</v>
      </c>
      <c r="L4055" s="29" t="s">
        <v>4387</v>
      </c>
      <c r="M4055" s="29" t="s">
        <v>4386</v>
      </c>
      <c r="N4055" s="28">
        <v>477326</v>
      </c>
      <c r="O4055" s="28">
        <v>6331245</v>
      </c>
      <c r="P4055" s="29" t="s">
        <v>4385</v>
      </c>
      <c r="Q4055" s="32" t="s">
        <v>207</v>
      </c>
      <c r="R4055" s="19"/>
      <c r="S4055" s="19"/>
      <c r="T4055" s="19"/>
      <c r="U4055" s="19"/>
      <c r="V4055" s="19"/>
      <c r="W4055" s="19"/>
      <c r="X4055" s="19"/>
      <c r="Y4055" s="19"/>
      <c r="Z4055" s="19"/>
      <c r="AA4055" s="19"/>
      <c r="AB4055" s="19"/>
      <c r="AC4055" s="19"/>
      <c r="AD4055" s="19"/>
      <c r="AE4055" s="19"/>
      <c r="AF4055" s="19"/>
      <c r="AG4055" s="19"/>
      <c r="AH4055" s="19"/>
      <c r="AI4055" s="19"/>
      <c r="AJ4055" s="19"/>
      <c r="AK4055" s="31">
        <v>1066700</v>
      </c>
      <c r="AL4055" s="31">
        <v>1430866.625</v>
      </c>
      <c r="AM4055" s="31">
        <v>1497866.625</v>
      </c>
      <c r="AN4055" s="31">
        <v>1337033.375</v>
      </c>
      <c r="AO4055" s="31">
        <v>1406800</v>
      </c>
      <c r="AP4055" s="31">
        <v>1098739.8359375</v>
      </c>
      <c r="AQ4055" s="31">
        <v>1295097.02734375</v>
      </c>
      <c r="AR4055" s="31">
        <v>1093478.6640625</v>
      </c>
      <c r="AS4055" s="31">
        <v>1440514.9921875</v>
      </c>
      <c r="AT4055" s="31">
        <v>1345162</v>
      </c>
      <c r="AU4055" s="31">
        <v>1167997.6796875</v>
      </c>
      <c r="AV4055" s="31">
        <v>1403528.33203125</v>
      </c>
      <c r="AW4055" s="31">
        <v>1334916.66015625</v>
      </c>
      <c r="AX4055" s="31">
        <v>117339.3359375</v>
      </c>
      <c r="AY4055" s="31">
        <v>81808.6640625</v>
      </c>
      <c r="AZ4055" s="31">
        <v>199148</v>
      </c>
    </row>
    <row r="4056" spans="1:52" ht="15" customHeight="1">
      <c r="A4056" s="29" t="s">
        <v>4391</v>
      </c>
      <c r="B4056" s="34">
        <v>35125</v>
      </c>
      <c r="C4056" s="28">
        <v>525</v>
      </c>
      <c r="D4056" s="28">
        <v>37</v>
      </c>
      <c r="E4056" s="28">
        <v>41.5</v>
      </c>
      <c r="F4056" s="29" t="s">
        <v>4383</v>
      </c>
      <c r="G4056" s="29" t="s">
        <v>4382</v>
      </c>
      <c r="H4056" s="28">
        <v>787</v>
      </c>
      <c r="I4056" s="29" t="s">
        <v>124</v>
      </c>
      <c r="J4056" s="33" t="s">
        <v>4390</v>
      </c>
      <c r="K4056" s="29" t="s">
        <v>178</v>
      </c>
      <c r="L4056" s="29" t="s">
        <v>4387</v>
      </c>
      <c r="M4056" s="29" t="s">
        <v>4386</v>
      </c>
      <c r="N4056" s="28">
        <v>477166</v>
      </c>
      <c r="O4056" s="28">
        <v>6331370</v>
      </c>
      <c r="P4056" s="29" t="s">
        <v>4385</v>
      </c>
      <c r="Q4056" s="32" t="s">
        <v>207</v>
      </c>
      <c r="R4056" s="19"/>
      <c r="S4056" s="19"/>
      <c r="T4056" s="19"/>
      <c r="U4056" s="19"/>
      <c r="V4056" s="19"/>
      <c r="W4056" s="19"/>
      <c r="X4056" s="19"/>
      <c r="Y4056" s="19"/>
      <c r="Z4056" s="19"/>
      <c r="AA4056" s="19"/>
      <c r="AB4056" s="19"/>
      <c r="AC4056" s="19"/>
      <c r="AD4056" s="19"/>
      <c r="AE4056" s="19"/>
      <c r="AF4056" s="19"/>
      <c r="AG4056" s="19"/>
      <c r="AH4056" s="19"/>
      <c r="AI4056" s="19"/>
      <c r="AJ4056" s="19"/>
      <c r="AK4056" s="31">
        <v>1066700</v>
      </c>
      <c r="AL4056" s="31">
        <v>1430866.625</v>
      </c>
      <c r="AM4056" s="31">
        <v>1497866.625</v>
      </c>
      <c r="AN4056" s="31">
        <v>1337033.375</v>
      </c>
      <c r="AO4056" s="31">
        <v>1406800</v>
      </c>
      <c r="AP4056" s="31">
        <v>1098739.8359375</v>
      </c>
      <c r="AQ4056" s="31">
        <v>1295097.02734375</v>
      </c>
      <c r="AR4056" s="31">
        <v>1093478.6640625</v>
      </c>
      <c r="AS4056" s="31">
        <v>1440514.9921875</v>
      </c>
      <c r="AT4056" s="31">
        <v>1345162</v>
      </c>
      <c r="AU4056" s="31">
        <v>1167997.6796875</v>
      </c>
      <c r="AV4056" s="31">
        <v>1403528.33203125</v>
      </c>
      <c r="AW4056" s="31">
        <v>1334916.66015625</v>
      </c>
      <c r="AX4056" s="31">
        <v>117339.3359375</v>
      </c>
      <c r="AY4056" s="31">
        <v>81808.6640625</v>
      </c>
      <c r="AZ4056" s="31">
        <v>199148</v>
      </c>
    </row>
    <row r="4057" spans="1:52" ht="15" customHeight="1">
      <c r="A4057" s="29" t="s">
        <v>4389</v>
      </c>
      <c r="B4057" s="34">
        <v>35125</v>
      </c>
      <c r="C4057" s="28">
        <v>525</v>
      </c>
      <c r="D4057" s="28">
        <v>37</v>
      </c>
      <c r="E4057" s="28">
        <v>41.5</v>
      </c>
      <c r="F4057" s="29" t="s">
        <v>4383</v>
      </c>
      <c r="G4057" s="29" t="s">
        <v>4382</v>
      </c>
      <c r="H4057" s="28">
        <v>787</v>
      </c>
      <c r="I4057" s="29" t="s">
        <v>124</v>
      </c>
      <c r="J4057" s="33" t="s">
        <v>4388</v>
      </c>
      <c r="K4057" s="29" t="s">
        <v>178</v>
      </c>
      <c r="L4057" s="29" t="s">
        <v>4387</v>
      </c>
      <c r="M4057" s="29" t="s">
        <v>4386</v>
      </c>
      <c r="N4057" s="28">
        <v>476802</v>
      </c>
      <c r="O4057" s="28">
        <v>6331371</v>
      </c>
      <c r="P4057" s="29" t="s">
        <v>4385</v>
      </c>
      <c r="Q4057" s="32" t="s">
        <v>207</v>
      </c>
      <c r="R4057" s="19"/>
      <c r="S4057" s="19"/>
      <c r="T4057" s="19"/>
      <c r="U4057" s="19"/>
      <c r="V4057" s="19"/>
      <c r="W4057" s="19"/>
      <c r="X4057" s="19"/>
      <c r="Y4057" s="19"/>
      <c r="Z4057" s="19"/>
      <c r="AA4057" s="19"/>
      <c r="AB4057" s="19"/>
      <c r="AC4057" s="19"/>
      <c r="AD4057" s="19"/>
      <c r="AE4057" s="19"/>
      <c r="AF4057" s="19"/>
      <c r="AG4057" s="19"/>
      <c r="AH4057" s="19"/>
      <c r="AI4057" s="19"/>
      <c r="AJ4057" s="19"/>
      <c r="AK4057" s="31">
        <v>1066700</v>
      </c>
      <c r="AL4057" s="31">
        <v>1430866.625</v>
      </c>
      <c r="AM4057" s="31">
        <v>1497866.625</v>
      </c>
      <c r="AN4057" s="31">
        <v>1337033.375</v>
      </c>
      <c r="AO4057" s="31">
        <v>1406800</v>
      </c>
      <c r="AP4057" s="31">
        <v>1098739.8359375</v>
      </c>
      <c r="AQ4057" s="31">
        <v>1295097.02734375</v>
      </c>
      <c r="AR4057" s="31">
        <v>1093478.6640625</v>
      </c>
      <c r="AS4057" s="31">
        <v>1440514.9921875</v>
      </c>
      <c r="AT4057" s="31">
        <v>1345162</v>
      </c>
      <c r="AU4057" s="31">
        <v>1167997.6796875</v>
      </c>
      <c r="AV4057" s="31">
        <v>1403528.33203125</v>
      </c>
      <c r="AW4057" s="31">
        <v>1334916.66015625</v>
      </c>
      <c r="AX4057" s="31">
        <v>117339.3359375</v>
      </c>
      <c r="AY4057" s="31">
        <v>81808.6640625</v>
      </c>
      <c r="AZ4057" s="31">
        <v>199148</v>
      </c>
    </row>
    <row r="4058" spans="1:52" ht="15" customHeight="1">
      <c r="A4058" s="29" t="s">
        <v>4384</v>
      </c>
      <c r="B4058" s="34">
        <v>31152</v>
      </c>
      <c r="C4058" s="28">
        <v>8</v>
      </c>
      <c r="D4058" s="28">
        <v>8.6</v>
      </c>
      <c r="E4058" s="28">
        <v>12.5</v>
      </c>
      <c r="F4058" s="29" t="s">
        <v>4355</v>
      </c>
      <c r="G4058" s="29" t="s">
        <v>4354</v>
      </c>
      <c r="H4058" s="28">
        <v>787</v>
      </c>
      <c r="I4058" s="29" t="s">
        <v>124</v>
      </c>
      <c r="J4058" s="33" t="s">
        <v>4381</v>
      </c>
      <c r="K4058" s="29" t="s">
        <v>178</v>
      </c>
      <c r="L4058" s="29" t="s">
        <v>4380</v>
      </c>
      <c r="M4058" s="29" t="s">
        <v>4379</v>
      </c>
      <c r="N4058" s="28">
        <v>462227</v>
      </c>
      <c r="O4058" s="28">
        <v>6287629</v>
      </c>
      <c r="P4058" s="29" t="s">
        <v>4378</v>
      </c>
      <c r="Q4058" s="32" t="s">
        <v>368</v>
      </c>
      <c r="R4058" s="19"/>
      <c r="S4058" s="19"/>
      <c r="T4058" s="19"/>
      <c r="U4058" s="19"/>
      <c r="V4058" s="19"/>
      <c r="W4058" s="19"/>
      <c r="X4058" s="19"/>
      <c r="Y4058" s="19"/>
      <c r="Z4058" s="31">
        <v>11733</v>
      </c>
      <c r="AA4058" s="31">
        <v>17600</v>
      </c>
      <c r="AB4058" s="31">
        <v>17600</v>
      </c>
      <c r="AC4058" s="31">
        <v>17600</v>
      </c>
      <c r="AD4058" s="31">
        <v>17600</v>
      </c>
      <c r="AE4058" s="31">
        <v>17600</v>
      </c>
      <c r="AF4058" s="31">
        <v>17600</v>
      </c>
      <c r="AG4058" s="31">
        <v>9607</v>
      </c>
      <c r="AH4058" s="31">
        <v>9963</v>
      </c>
      <c r="AI4058" s="31">
        <v>9420</v>
      </c>
      <c r="AJ4058" s="31">
        <v>11101</v>
      </c>
      <c r="AK4058" s="31">
        <v>5636</v>
      </c>
      <c r="AL4058" s="31">
        <v>8900</v>
      </c>
      <c r="AM4058" s="31">
        <v>10145</v>
      </c>
      <c r="AN4058" s="31">
        <v>8514</v>
      </c>
      <c r="AO4058" s="31">
        <v>9902</v>
      </c>
      <c r="AP4058" s="31">
        <v>7098</v>
      </c>
      <c r="AQ4058" s="31">
        <v>8785</v>
      </c>
      <c r="AR4058" s="31">
        <v>8606.9999694824219</v>
      </c>
      <c r="AS4058" s="31">
        <v>9778</v>
      </c>
      <c r="AT4058" s="31">
        <v>8409</v>
      </c>
      <c r="AU4058" s="31">
        <v>8494</v>
      </c>
      <c r="AV4058" s="31">
        <v>10894</v>
      </c>
      <c r="AW4058" s="31">
        <v>6033</v>
      </c>
      <c r="AX4058" s="31">
        <v>745</v>
      </c>
      <c r="AY4058" s="31">
        <v>440</v>
      </c>
      <c r="AZ4058" s="31">
        <v>1185</v>
      </c>
    </row>
    <row r="4059" spans="1:52" ht="15" customHeight="1">
      <c r="A4059" s="29" t="s">
        <v>4377</v>
      </c>
      <c r="B4059" s="34">
        <v>31213</v>
      </c>
      <c r="C4059" s="28">
        <v>76</v>
      </c>
      <c r="D4059" s="28">
        <v>8</v>
      </c>
      <c r="E4059" s="28">
        <v>12</v>
      </c>
      <c r="F4059" s="29" t="s">
        <v>4374</v>
      </c>
      <c r="G4059" s="29" t="s">
        <v>4373</v>
      </c>
      <c r="H4059" s="28">
        <v>787</v>
      </c>
      <c r="I4059" s="29" t="s">
        <v>124</v>
      </c>
      <c r="J4059" s="33" t="s">
        <v>4376</v>
      </c>
      <c r="K4059" s="29" t="s">
        <v>178</v>
      </c>
      <c r="L4059" s="29" t="s">
        <v>4169</v>
      </c>
      <c r="M4059" s="29" t="s">
        <v>570</v>
      </c>
      <c r="N4059" s="28">
        <v>463933</v>
      </c>
      <c r="O4059" s="28">
        <v>6283436</v>
      </c>
      <c r="P4059" s="29" t="s">
        <v>4371</v>
      </c>
      <c r="Q4059" s="32" t="s">
        <v>368</v>
      </c>
      <c r="R4059" s="19"/>
      <c r="S4059" s="19"/>
      <c r="T4059" s="19"/>
      <c r="U4059" s="19"/>
      <c r="V4059" s="19"/>
      <c r="W4059" s="19"/>
      <c r="X4059" s="19"/>
      <c r="Y4059" s="19"/>
      <c r="Z4059" s="31">
        <v>84700</v>
      </c>
      <c r="AA4059" s="31">
        <v>169400</v>
      </c>
      <c r="AB4059" s="31">
        <v>169400</v>
      </c>
      <c r="AC4059" s="31">
        <v>169400</v>
      </c>
      <c r="AD4059" s="31">
        <v>169400</v>
      </c>
      <c r="AE4059" s="31">
        <v>169400</v>
      </c>
      <c r="AF4059" s="31">
        <v>169400</v>
      </c>
      <c r="AG4059" s="31">
        <v>100262</v>
      </c>
      <c r="AH4059" s="31">
        <v>101364</v>
      </c>
      <c r="AI4059" s="31">
        <v>101202</v>
      </c>
      <c r="AJ4059" s="31">
        <v>87077</v>
      </c>
      <c r="AK4059" s="31">
        <v>60250</v>
      </c>
      <c r="AL4059" s="31">
        <v>87143</v>
      </c>
      <c r="AM4059" s="31">
        <v>113513</v>
      </c>
      <c r="AN4059" s="31">
        <v>94163</v>
      </c>
      <c r="AO4059" s="31">
        <v>103386</v>
      </c>
      <c r="AP4059" s="31">
        <v>42256.9990234375</v>
      </c>
      <c r="AQ4059" s="31">
        <v>31877.166015625</v>
      </c>
      <c r="AR4059" s="31">
        <v>74283.900268554688</v>
      </c>
      <c r="AS4059" s="31">
        <v>79388.09716796875</v>
      </c>
      <c r="AT4059" s="31">
        <v>83499.603759765625</v>
      </c>
      <c r="AU4059" s="31">
        <v>69575.653076171875</v>
      </c>
      <c r="AV4059" s="31">
        <v>94754.173095703125</v>
      </c>
      <c r="AW4059" s="31">
        <v>53159.652467727661</v>
      </c>
      <c r="AX4059" s="31">
        <v>1439.3089599609375</v>
      </c>
      <c r="AY4059" s="31">
        <v>1227.259033203125</v>
      </c>
      <c r="AZ4059" s="31">
        <v>2666.5679931640625</v>
      </c>
    </row>
    <row r="4060" spans="1:52" ht="15" customHeight="1">
      <c r="A4060" s="29" t="s">
        <v>4375</v>
      </c>
      <c r="B4060" s="34">
        <v>31213</v>
      </c>
      <c r="C4060" s="28">
        <v>5</v>
      </c>
      <c r="D4060" s="28">
        <v>7</v>
      </c>
      <c r="E4060" s="28">
        <v>15</v>
      </c>
      <c r="F4060" s="29" t="s">
        <v>3445</v>
      </c>
      <c r="G4060" s="29" t="s">
        <v>4369</v>
      </c>
      <c r="H4060" s="28">
        <v>787</v>
      </c>
      <c r="I4060" s="29" t="s">
        <v>124</v>
      </c>
      <c r="J4060" s="33" t="s">
        <v>4372</v>
      </c>
      <c r="K4060" s="29" t="s">
        <v>178</v>
      </c>
      <c r="L4060" s="29" t="s">
        <v>4169</v>
      </c>
      <c r="M4060" s="29" t="s">
        <v>570</v>
      </c>
      <c r="N4060" s="28">
        <v>463933</v>
      </c>
      <c r="O4060" s="28">
        <v>6283436</v>
      </c>
      <c r="P4060" s="29" t="s">
        <v>4371</v>
      </c>
      <c r="Q4060" s="32" t="s">
        <v>368</v>
      </c>
      <c r="R4060" s="19"/>
      <c r="S4060" s="19"/>
      <c r="T4060" s="19"/>
      <c r="U4060" s="19"/>
      <c r="V4060" s="19"/>
      <c r="W4060" s="19"/>
      <c r="X4060" s="19"/>
      <c r="Y4060" s="19"/>
      <c r="Z4060" s="31">
        <v>8800</v>
      </c>
      <c r="AA4060" s="31">
        <v>8800</v>
      </c>
      <c r="AB4060" s="31">
        <v>8800</v>
      </c>
      <c r="AC4060" s="31">
        <v>8800</v>
      </c>
      <c r="AD4060" s="31">
        <v>8800</v>
      </c>
      <c r="AE4060" s="31">
        <v>8800</v>
      </c>
      <c r="AF4060" s="31">
        <v>8800</v>
      </c>
      <c r="AG4060" s="31">
        <v>5208</v>
      </c>
      <c r="AH4060" s="31">
        <v>5266</v>
      </c>
      <c r="AI4060" s="31">
        <v>5257</v>
      </c>
      <c r="AJ4060" s="31">
        <v>7653</v>
      </c>
      <c r="AK4060" s="31">
        <v>3130</v>
      </c>
      <c r="AL4060" s="31">
        <v>4527</v>
      </c>
      <c r="AM4060" s="31">
        <v>5897</v>
      </c>
      <c r="AN4060" s="31">
        <v>4891</v>
      </c>
      <c r="AO4060" s="31">
        <v>5370</v>
      </c>
      <c r="AP4060" s="31">
        <v>25050.9990234375</v>
      </c>
      <c r="AQ4060" s="31">
        <v>31877.166015625</v>
      </c>
      <c r="AR4060" s="31">
        <v>4887.099983215332</v>
      </c>
      <c r="AS4060" s="31">
        <v>5222.9020080566406</v>
      </c>
      <c r="AT4060" s="31">
        <v>5493.3960571289063</v>
      </c>
      <c r="AU4060" s="31">
        <v>4577.3459167480469</v>
      </c>
      <c r="AV4060" s="31">
        <v>6233.8270111083984</v>
      </c>
      <c r="AW4060" s="31">
        <v>3497.3469752669334</v>
      </c>
      <c r="AX4060" s="31">
        <v>94.691001892089844</v>
      </c>
      <c r="AY4060" s="31">
        <v>80.740997314453125</v>
      </c>
      <c r="AZ4060" s="31">
        <v>175.43199920654297</v>
      </c>
    </row>
    <row r="4061" spans="1:52" ht="15" customHeight="1">
      <c r="A4061" s="29" t="s">
        <v>4370</v>
      </c>
      <c r="B4061" s="34">
        <v>29721</v>
      </c>
      <c r="C4061" s="28">
        <v>22</v>
      </c>
      <c r="D4061" s="28">
        <v>10</v>
      </c>
      <c r="E4061" s="28">
        <v>18.5</v>
      </c>
      <c r="F4061" s="29" t="s">
        <v>4365</v>
      </c>
      <c r="G4061" s="29" t="s">
        <v>4364</v>
      </c>
      <c r="H4061" s="28">
        <v>787</v>
      </c>
      <c r="I4061" s="29" t="s">
        <v>124</v>
      </c>
      <c r="J4061" s="33" t="s">
        <v>4368</v>
      </c>
      <c r="K4061" s="29" t="s">
        <v>178</v>
      </c>
      <c r="L4061" s="29" t="s">
        <v>4169</v>
      </c>
      <c r="M4061" s="29" t="s">
        <v>370</v>
      </c>
      <c r="N4061" s="28">
        <v>464442</v>
      </c>
      <c r="O4061" s="28">
        <v>6283813</v>
      </c>
      <c r="P4061" s="29" t="s">
        <v>4367</v>
      </c>
      <c r="Q4061" s="32" t="s">
        <v>368</v>
      </c>
      <c r="R4061" s="19"/>
      <c r="S4061" s="19"/>
      <c r="T4061" s="19"/>
      <c r="U4061" s="19"/>
      <c r="V4061" s="31">
        <v>28233</v>
      </c>
      <c r="W4061" s="31">
        <v>48400</v>
      </c>
      <c r="X4061" s="31">
        <v>48400</v>
      </c>
      <c r="Y4061" s="31">
        <v>48400</v>
      </c>
      <c r="Z4061" s="31">
        <v>48400</v>
      </c>
      <c r="AA4061" s="31">
        <v>48400</v>
      </c>
      <c r="AB4061" s="31">
        <v>48400</v>
      </c>
      <c r="AC4061" s="31">
        <v>48400</v>
      </c>
      <c r="AD4061" s="31">
        <v>48400</v>
      </c>
      <c r="AE4061" s="31">
        <v>48400</v>
      </c>
      <c r="AF4061" s="31">
        <v>48400</v>
      </c>
      <c r="AG4061" s="31">
        <v>7794</v>
      </c>
      <c r="AH4061" s="31">
        <v>8724</v>
      </c>
      <c r="AI4061" s="31">
        <v>8730</v>
      </c>
      <c r="AJ4061" s="31">
        <v>6314</v>
      </c>
      <c r="AK4061" s="31">
        <v>7084</v>
      </c>
      <c r="AL4061" s="31">
        <v>8291</v>
      </c>
      <c r="AM4061" s="31">
        <v>15876</v>
      </c>
      <c r="AN4061" s="31">
        <v>6226</v>
      </c>
      <c r="AO4061" s="31">
        <v>7051</v>
      </c>
      <c r="AP4061" s="31">
        <v>5755</v>
      </c>
      <c r="AQ4061" s="31">
        <v>5</v>
      </c>
      <c r="AR4061" s="31">
        <v>1329</v>
      </c>
      <c r="AS4061" s="31">
        <v>0</v>
      </c>
      <c r="AT4061" s="31">
        <v>24</v>
      </c>
      <c r="AU4061" s="31">
        <v>12277</v>
      </c>
      <c r="AV4061" s="31">
        <v>51</v>
      </c>
      <c r="AW4061" s="31">
        <v>9001</v>
      </c>
      <c r="AX4061" s="31">
        <v>0</v>
      </c>
      <c r="AY4061" s="31">
        <v>0</v>
      </c>
      <c r="AZ4061" s="31">
        <v>0</v>
      </c>
    </row>
    <row r="4062" spans="1:52" ht="15" customHeight="1">
      <c r="A4062" s="29" t="s">
        <v>4366</v>
      </c>
      <c r="B4062" s="34">
        <v>32370</v>
      </c>
      <c r="C4062" s="28">
        <v>100</v>
      </c>
      <c r="D4062" s="28">
        <v>20</v>
      </c>
      <c r="E4062" s="28">
        <v>24</v>
      </c>
      <c r="F4062" s="29" t="s">
        <v>242</v>
      </c>
      <c r="G4062" s="29" t="s">
        <v>4360</v>
      </c>
      <c r="H4062" s="28">
        <v>787</v>
      </c>
      <c r="I4062" s="29" t="s">
        <v>124</v>
      </c>
      <c r="J4062" s="33" t="s">
        <v>4363</v>
      </c>
      <c r="K4062" s="29" t="s">
        <v>178</v>
      </c>
      <c r="L4062" s="29" t="s">
        <v>4358</v>
      </c>
      <c r="M4062" s="29" t="s">
        <v>1088</v>
      </c>
      <c r="N4062" s="28">
        <v>462797</v>
      </c>
      <c r="O4062" s="28">
        <v>6291793</v>
      </c>
      <c r="P4062" s="29" t="s">
        <v>4362</v>
      </c>
      <c r="Q4062" s="32" t="s">
        <v>207</v>
      </c>
      <c r="R4062" s="19"/>
      <c r="S4062" s="19"/>
      <c r="T4062" s="19"/>
      <c r="U4062" s="19"/>
      <c r="V4062" s="19"/>
      <c r="W4062" s="19"/>
      <c r="X4062" s="19"/>
      <c r="Y4062" s="19"/>
      <c r="Z4062" s="19"/>
      <c r="AA4062" s="19"/>
      <c r="AB4062" s="19"/>
      <c r="AC4062" s="31">
        <v>103258</v>
      </c>
      <c r="AD4062" s="31">
        <v>324768</v>
      </c>
      <c r="AE4062" s="31">
        <v>331006</v>
      </c>
      <c r="AF4062" s="31">
        <v>304532</v>
      </c>
      <c r="AG4062" s="31">
        <v>286790</v>
      </c>
      <c r="AH4062" s="31">
        <v>311010</v>
      </c>
      <c r="AI4062" s="31">
        <v>314290</v>
      </c>
      <c r="AJ4062" s="31">
        <v>298280</v>
      </c>
      <c r="AK4062" s="31">
        <v>256110</v>
      </c>
      <c r="AL4062" s="31">
        <v>272950</v>
      </c>
      <c r="AM4062" s="31">
        <v>297840</v>
      </c>
      <c r="AN4062" s="31">
        <v>266785</v>
      </c>
      <c r="AO4062" s="31">
        <v>289682</v>
      </c>
      <c r="AP4062" s="31">
        <v>249155</v>
      </c>
      <c r="AQ4062" s="31">
        <v>266650</v>
      </c>
      <c r="AR4062" s="31">
        <v>238802</v>
      </c>
      <c r="AS4062" s="31">
        <v>267655</v>
      </c>
      <c r="AT4062" s="31">
        <v>246724</v>
      </c>
      <c r="AU4062" s="31">
        <v>139127</v>
      </c>
      <c r="AV4062" s="31">
        <v>256184</v>
      </c>
      <c r="AW4062" s="31">
        <v>260174</v>
      </c>
      <c r="AX4062" s="31">
        <v>24931</v>
      </c>
      <c r="AY4062" s="31">
        <v>13922</v>
      </c>
      <c r="AZ4062" s="31">
        <v>38853</v>
      </c>
    </row>
    <row r="4063" spans="1:52" ht="15" customHeight="1">
      <c r="A4063" s="29" t="s">
        <v>4361</v>
      </c>
      <c r="B4063" s="34">
        <v>30451</v>
      </c>
      <c r="C4063" s="28">
        <v>11</v>
      </c>
      <c r="D4063" s="28">
        <v>8.6</v>
      </c>
      <c r="E4063" s="28">
        <v>12.5</v>
      </c>
      <c r="F4063" s="29" t="s">
        <v>4355</v>
      </c>
      <c r="G4063" s="29" t="s">
        <v>4354</v>
      </c>
      <c r="H4063" s="28">
        <v>787</v>
      </c>
      <c r="I4063" s="29" t="s">
        <v>124</v>
      </c>
      <c r="J4063" s="33" t="s">
        <v>4359</v>
      </c>
      <c r="K4063" s="29" t="s">
        <v>178</v>
      </c>
      <c r="L4063" s="29" t="s">
        <v>4358</v>
      </c>
      <c r="M4063" s="29" t="s">
        <v>575</v>
      </c>
      <c r="N4063" s="28">
        <v>463109</v>
      </c>
      <c r="O4063" s="28">
        <v>6291928</v>
      </c>
      <c r="P4063" s="29" t="s">
        <v>4357</v>
      </c>
      <c r="Q4063" s="32" t="s">
        <v>368</v>
      </c>
      <c r="R4063" s="19"/>
      <c r="S4063" s="19"/>
      <c r="T4063" s="19"/>
      <c r="U4063" s="19"/>
      <c r="V4063" s="19"/>
      <c r="W4063" s="19"/>
      <c r="X4063" s="31">
        <v>14117</v>
      </c>
      <c r="Y4063" s="31">
        <v>24200</v>
      </c>
      <c r="Z4063" s="31">
        <v>24200</v>
      </c>
      <c r="AA4063" s="31">
        <v>24200</v>
      </c>
      <c r="AB4063" s="31">
        <v>24200</v>
      </c>
      <c r="AC4063" s="31">
        <v>24200</v>
      </c>
      <c r="AD4063" s="31">
        <v>24200</v>
      </c>
      <c r="AE4063" s="31">
        <v>24200</v>
      </c>
      <c r="AF4063" s="31">
        <v>24200</v>
      </c>
      <c r="AG4063" s="31">
        <v>19966</v>
      </c>
      <c r="AH4063" s="31">
        <v>15770</v>
      </c>
      <c r="AI4063" s="31">
        <v>25642</v>
      </c>
      <c r="AJ4063" s="31">
        <v>22748</v>
      </c>
      <c r="AK4063" s="31">
        <v>18519</v>
      </c>
      <c r="AL4063" s="31">
        <v>21203</v>
      </c>
      <c r="AM4063" s="31">
        <v>23307</v>
      </c>
      <c r="AN4063" s="31">
        <v>20249</v>
      </c>
      <c r="AO4063" s="31">
        <v>17102</v>
      </c>
      <c r="AP4063" s="31">
        <v>13428</v>
      </c>
      <c r="AQ4063" s="31">
        <v>15991</v>
      </c>
      <c r="AR4063" s="31">
        <v>9517.9999084472656</v>
      </c>
      <c r="AS4063" s="31">
        <v>17270</v>
      </c>
      <c r="AT4063" s="31">
        <v>18867</v>
      </c>
      <c r="AU4063" s="31">
        <v>14525</v>
      </c>
      <c r="AV4063" s="31">
        <v>10279</v>
      </c>
      <c r="AW4063" s="31">
        <v>8108</v>
      </c>
      <c r="AX4063" s="31">
        <v>1647</v>
      </c>
      <c r="AY4063" s="31">
        <v>0</v>
      </c>
      <c r="AZ4063" s="31">
        <v>1647</v>
      </c>
    </row>
    <row r="4064" spans="1:52" ht="15" customHeight="1">
      <c r="A4064" s="29" t="s">
        <v>4356</v>
      </c>
      <c r="B4064" s="34">
        <v>31547</v>
      </c>
      <c r="C4064" s="28">
        <v>95</v>
      </c>
      <c r="D4064" s="28">
        <v>19</v>
      </c>
      <c r="E4064" s="28">
        <v>24.5</v>
      </c>
      <c r="F4064" s="29" t="s">
        <v>440</v>
      </c>
      <c r="G4064" s="29" t="s">
        <v>4349</v>
      </c>
      <c r="H4064" s="28">
        <v>787</v>
      </c>
      <c r="I4064" s="29" t="s">
        <v>124</v>
      </c>
      <c r="J4064" s="33" t="s">
        <v>4353</v>
      </c>
      <c r="K4064" s="29" t="s">
        <v>178</v>
      </c>
      <c r="L4064" s="29" t="s">
        <v>4007</v>
      </c>
      <c r="M4064" s="29" t="s">
        <v>4352</v>
      </c>
      <c r="N4064" s="28">
        <v>459498</v>
      </c>
      <c r="O4064" s="28">
        <v>6295365</v>
      </c>
      <c r="P4064" s="29" t="s">
        <v>4351</v>
      </c>
      <c r="Q4064" s="32" t="s">
        <v>207</v>
      </c>
      <c r="R4064" s="19"/>
      <c r="S4064" s="19"/>
      <c r="T4064" s="19"/>
      <c r="U4064" s="19"/>
      <c r="V4064" s="19"/>
      <c r="W4064" s="19"/>
      <c r="X4064" s="19"/>
      <c r="Y4064" s="19"/>
      <c r="Z4064" s="19"/>
      <c r="AA4064" s="31">
        <v>206404</v>
      </c>
      <c r="AB4064" s="31">
        <v>312630</v>
      </c>
      <c r="AC4064" s="31">
        <v>342194</v>
      </c>
      <c r="AD4064" s="31">
        <v>358755</v>
      </c>
      <c r="AE4064" s="31">
        <v>365646</v>
      </c>
      <c r="AF4064" s="31">
        <v>336402</v>
      </c>
      <c r="AG4064" s="31">
        <v>343320</v>
      </c>
      <c r="AH4064" s="31">
        <v>369930</v>
      </c>
      <c r="AI4064" s="31">
        <v>377250</v>
      </c>
      <c r="AJ4064" s="31">
        <v>352640</v>
      </c>
      <c r="AK4064" s="31">
        <v>296660</v>
      </c>
      <c r="AL4064" s="31">
        <v>268680</v>
      </c>
      <c r="AM4064" s="31">
        <v>268370</v>
      </c>
      <c r="AN4064" s="31">
        <v>250680</v>
      </c>
      <c r="AO4064" s="31">
        <v>345020</v>
      </c>
      <c r="AP4064" s="31">
        <v>238400</v>
      </c>
      <c r="AQ4064" s="31">
        <v>350120</v>
      </c>
      <c r="AR4064" s="31">
        <v>262061.0009765625</v>
      </c>
      <c r="AS4064" s="31">
        <v>294295</v>
      </c>
      <c r="AT4064" s="31">
        <v>293993</v>
      </c>
      <c r="AU4064" s="31">
        <v>273703</v>
      </c>
      <c r="AV4064" s="31">
        <v>327654</v>
      </c>
      <c r="AW4064" s="31">
        <v>286713</v>
      </c>
      <c r="AX4064" s="31">
        <v>26372</v>
      </c>
      <c r="AY4064" s="31">
        <v>13015</v>
      </c>
      <c r="AZ4064" s="31">
        <v>39387</v>
      </c>
    </row>
    <row r="4065" spans="1:52" ht="15" customHeight="1">
      <c r="A4065" s="29" t="s">
        <v>4350</v>
      </c>
      <c r="B4065" s="34">
        <v>32309</v>
      </c>
      <c r="C4065" s="28">
        <v>200</v>
      </c>
      <c r="D4065" s="28">
        <v>25</v>
      </c>
      <c r="E4065" s="28">
        <v>30</v>
      </c>
      <c r="F4065" s="29" t="s">
        <v>242</v>
      </c>
      <c r="G4065" s="29" t="s">
        <v>4325</v>
      </c>
      <c r="H4065" s="28">
        <v>787</v>
      </c>
      <c r="I4065" s="29" t="s">
        <v>124</v>
      </c>
      <c r="J4065" s="33" t="s">
        <v>4348</v>
      </c>
      <c r="K4065" s="29" t="s">
        <v>178</v>
      </c>
      <c r="L4065" s="29" t="s">
        <v>4347</v>
      </c>
      <c r="M4065" s="29" t="s">
        <v>1592</v>
      </c>
      <c r="N4065" s="28">
        <v>467463</v>
      </c>
      <c r="O4065" s="28">
        <v>6296564</v>
      </c>
      <c r="P4065" s="29" t="s">
        <v>4346</v>
      </c>
      <c r="Q4065" s="32" t="s">
        <v>207</v>
      </c>
      <c r="R4065" s="19"/>
      <c r="S4065" s="19"/>
      <c r="T4065" s="19"/>
      <c r="U4065" s="19"/>
      <c r="V4065" s="19"/>
      <c r="W4065" s="19"/>
      <c r="X4065" s="19"/>
      <c r="Y4065" s="19"/>
      <c r="Z4065" s="19"/>
      <c r="AA4065" s="19"/>
      <c r="AB4065" s="19"/>
      <c r="AC4065" s="31">
        <v>283765</v>
      </c>
      <c r="AD4065" s="31">
        <v>594998</v>
      </c>
      <c r="AE4065" s="31">
        <v>606427</v>
      </c>
      <c r="AF4065" s="31">
        <v>557926</v>
      </c>
      <c r="AG4065" s="31">
        <v>515390</v>
      </c>
      <c r="AH4065" s="31">
        <v>566220</v>
      </c>
      <c r="AI4065" s="31">
        <v>571080</v>
      </c>
      <c r="AJ4065" s="31">
        <v>544410</v>
      </c>
      <c r="AK4065" s="31">
        <v>470080</v>
      </c>
      <c r="AL4065" s="31">
        <v>523290</v>
      </c>
      <c r="AM4065" s="31">
        <v>543220</v>
      </c>
      <c r="AN4065" s="31">
        <v>479977</v>
      </c>
      <c r="AO4065" s="31">
        <v>537546</v>
      </c>
      <c r="AP4065" s="31">
        <v>468783</v>
      </c>
      <c r="AQ4065" s="31">
        <v>483030</v>
      </c>
      <c r="AR4065" s="31">
        <v>422322</v>
      </c>
      <c r="AS4065" s="31">
        <v>408521</v>
      </c>
      <c r="AT4065" s="31">
        <v>333341</v>
      </c>
      <c r="AU4065" s="31">
        <v>275836</v>
      </c>
      <c r="AV4065" s="31">
        <v>274634</v>
      </c>
      <c r="AW4065" s="31">
        <v>316898</v>
      </c>
      <c r="AX4065" s="31">
        <v>26921</v>
      </c>
      <c r="AY4065" s="31">
        <v>18171</v>
      </c>
      <c r="AZ4065" s="31">
        <v>45092</v>
      </c>
    </row>
    <row r="4066" spans="1:52" ht="15" customHeight="1">
      <c r="A4066" s="29" t="s">
        <v>4345</v>
      </c>
      <c r="B4066" s="34">
        <v>32278</v>
      </c>
      <c r="C4066" s="28">
        <v>200</v>
      </c>
      <c r="D4066" s="28">
        <v>25</v>
      </c>
      <c r="E4066" s="28">
        <v>30</v>
      </c>
      <c r="F4066" s="29" t="s">
        <v>242</v>
      </c>
      <c r="G4066" s="29" t="s">
        <v>4325</v>
      </c>
      <c r="H4066" s="28">
        <v>787</v>
      </c>
      <c r="I4066" s="29" t="s">
        <v>124</v>
      </c>
      <c r="J4066" s="33" t="s">
        <v>4344</v>
      </c>
      <c r="K4066" s="29" t="s">
        <v>178</v>
      </c>
      <c r="L4066" s="29" t="s">
        <v>4097</v>
      </c>
      <c r="M4066" s="29" t="s">
        <v>448</v>
      </c>
      <c r="N4066" s="28">
        <v>474975</v>
      </c>
      <c r="O4066" s="28">
        <v>6306714</v>
      </c>
      <c r="P4066" s="29" t="s">
        <v>4343</v>
      </c>
      <c r="Q4066" s="32" t="s">
        <v>207</v>
      </c>
      <c r="R4066" s="19"/>
      <c r="S4066" s="19"/>
      <c r="T4066" s="19"/>
      <c r="U4066" s="19"/>
      <c r="V4066" s="19"/>
      <c r="W4066" s="19"/>
      <c r="X4066" s="19"/>
      <c r="Y4066" s="19"/>
      <c r="Z4066" s="19"/>
      <c r="AA4066" s="19"/>
      <c r="AB4066" s="19"/>
      <c r="AC4066" s="31">
        <v>306160</v>
      </c>
      <c r="AD4066" s="31">
        <v>550248</v>
      </c>
      <c r="AE4066" s="31">
        <v>560817</v>
      </c>
      <c r="AF4066" s="31">
        <v>515963</v>
      </c>
      <c r="AG4066" s="31">
        <v>490400</v>
      </c>
      <c r="AH4066" s="31">
        <v>530860</v>
      </c>
      <c r="AI4066" s="31">
        <v>532380</v>
      </c>
      <c r="AJ4066" s="31">
        <v>507600</v>
      </c>
      <c r="AK4066" s="31">
        <v>423790</v>
      </c>
      <c r="AL4066" s="31">
        <v>491350</v>
      </c>
      <c r="AM4066" s="31">
        <v>502740</v>
      </c>
      <c r="AN4066" s="31">
        <v>435566</v>
      </c>
      <c r="AO4066" s="31">
        <v>480871</v>
      </c>
      <c r="AP4066" s="31">
        <v>424487</v>
      </c>
      <c r="AQ4066" s="31">
        <v>353047</v>
      </c>
      <c r="AR4066" s="31">
        <v>400565</v>
      </c>
      <c r="AS4066" s="31">
        <v>455879</v>
      </c>
      <c r="AT4066" s="31">
        <v>459431</v>
      </c>
      <c r="AU4066" s="31">
        <v>409313</v>
      </c>
      <c r="AV4066" s="31">
        <v>509805</v>
      </c>
      <c r="AW4066" s="31">
        <v>395189</v>
      </c>
      <c r="AX4066" s="31">
        <v>41969</v>
      </c>
      <c r="AY4066" s="31">
        <v>24888</v>
      </c>
      <c r="AZ4066" s="31">
        <v>66857</v>
      </c>
    </row>
    <row r="4067" spans="1:52" ht="15" customHeight="1">
      <c r="A4067" s="29" t="s">
        <v>4342</v>
      </c>
      <c r="B4067" s="34">
        <v>32126</v>
      </c>
      <c r="C4067" s="28">
        <v>200</v>
      </c>
      <c r="D4067" s="28">
        <v>25</v>
      </c>
      <c r="E4067" s="28">
        <v>30</v>
      </c>
      <c r="F4067" s="29" t="s">
        <v>242</v>
      </c>
      <c r="G4067" s="29" t="s">
        <v>4325</v>
      </c>
      <c r="H4067" s="28">
        <v>787</v>
      </c>
      <c r="I4067" s="29" t="s">
        <v>124</v>
      </c>
      <c r="J4067" s="33" t="s">
        <v>4341</v>
      </c>
      <c r="K4067" s="29" t="s">
        <v>178</v>
      </c>
      <c r="L4067" s="29" t="s">
        <v>4001</v>
      </c>
      <c r="M4067" s="29" t="s">
        <v>4340</v>
      </c>
      <c r="N4067" s="28">
        <v>474631</v>
      </c>
      <c r="O4067" s="28">
        <v>6309425</v>
      </c>
      <c r="P4067" s="29" t="s">
        <v>4339</v>
      </c>
      <c r="Q4067" s="32" t="s">
        <v>207</v>
      </c>
      <c r="R4067" s="19"/>
      <c r="S4067" s="19"/>
      <c r="T4067" s="19"/>
      <c r="U4067" s="19"/>
      <c r="V4067" s="19"/>
      <c r="W4067" s="19"/>
      <c r="X4067" s="19"/>
      <c r="Y4067" s="19"/>
      <c r="Z4067" s="19"/>
      <c r="AA4067" s="19"/>
      <c r="AB4067" s="31">
        <v>0</v>
      </c>
      <c r="AC4067" s="31">
        <v>495115</v>
      </c>
      <c r="AD4067" s="31">
        <v>519077</v>
      </c>
      <c r="AE4067" s="31">
        <v>529048</v>
      </c>
      <c r="AF4067" s="31">
        <v>486735</v>
      </c>
      <c r="AG4067" s="31">
        <v>459610</v>
      </c>
      <c r="AH4067" s="31">
        <v>492010</v>
      </c>
      <c r="AI4067" s="31">
        <v>497750</v>
      </c>
      <c r="AJ4067" s="31">
        <v>474160</v>
      </c>
      <c r="AK4067" s="31">
        <v>395740</v>
      </c>
      <c r="AL4067" s="31">
        <v>457890</v>
      </c>
      <c r="AM4067" s="31">
        <v>470220</v>
      </c>
      <c r="AN4067" s="31">
        <v>415771</v>
      </c>
      <c r="AO4067" s="31">
        <v>484909</v>
      </c>
      <c r="AP4067" s="31">
        <v>403733</v>
      </c>
      <c r="AQ4067" s="31">
        <v>416142</v>
      </c>
      <c r="AR4067" s="31">
        <v>373876</v>
      </c>
      <c r="AS4067" s="31">
        <v>437009</v>
      </c>
      <c r="AT4067" s="31">
        <v>422382</v>
      </c>
      <c r="AU4067" s="31">
        <v>349730</v>
      </c>
      <c r="AV4067" s="31">
        <v>427468</v>
      </c>
      <c r="AW4067" s="31">
        <v>390995</v>
      </c>
      <c r="AX4067" s="31">
        <v>40442</v>
      </c>
      <c r="AY4067" s="31">
        <v>22887</v>
      </c>
      <c r="AZ4067" s="31">
        <v>63329</v>
      </c>
    </row>
    <row r="4068" spans="1:52" ht="15" customHeight="1">
      <c r="A4068" s="29" t="s">
        <v>4338</v>
      </c>
      <c r="B4068" s="34">
        <v>31882</v>
      </c>
      <c r="C4068" s="28">
        <v>90</v>
      </c>
      <c r="D4068" s="28">
        <v>18.8</v>
      </c>
      <c r="E4068" s="28">
        <v>24</v>
      </c>
      <c r="F4068" s="29" t="s">
        <v>242</v>
      </c>
      <c r="G4068" s="29" t="s">
        <v>4333</v>
      </c>
      <c r="H4068" s="28">
        <v>787</v>
      </c>
      <c r="I4068" s="29" t="s">
        <v>124</v>
      </c>
      <c r="J4068" s="33" t="s">
        <v>4337</v>
      </c>
      <c r="K4068" s="29" t="s">
        <v>178</v>
      </c>
      <c r="L4068" s="29" t="s">
        <v>4336</v>
      </c>
      <c r="M4068" s="29" t="s">
        <v>1836</v>
      </c>
      <c r="N4068" s="28">
        <v>474924</v>
      </c>
      <c r="O4068" s="28">
        <v>6318283</v>
      </c>
      <c r="P4068" s="29" t="s">
        <v>4335</v>
      </c>
      <c r="Q4068" s="32" t="s">
        <v>368</v>
      </c>
      <c r="R4068" s="19"/>
      <c r="S4068" s="19"/>
      <c r="T4068" s="19"/>
      <c r="U4068" s="19"/>
      <c r="V4068" s="19"/>
      <c r="W4068" s="19"/>
      <c r="X4068" s="19"/>
      <c r="Y4068" s="19"/>
      <c r="Z4068" s="19"/>
      <c r="AA4068" s="19"/>
      <c r="AB4068" s="31">
        <v>69902</v>
      </c>
      <c r="AC4068" s="31">
        <v>114768</v>
      </c>
      <c r="AD4068" s="31">
        <v>120323</v>
      </c>
      <c r="AE4068" s="31">
        <v>122634</v>
      </c>
      <c r="AF4068" s="31">
        <v>112826</v>
      </c>
      <c r="AG4068" s="31">
        <v>97590</v>
      </c>
      <c r="AH4068" s="31">
        <v>115040</v>
      </c>
      <c r="AI4068" s="31">
        <v>112210</v>
      </c>
      <c r="AJ4068" s="31">
        <v>106850</v>
      </c>
      <c r="AK4068" s="31">
        <v>87590</v>
      </c>
      <c r="AL4068" s="31">
        <v>102410</v>
      </c>
      <c r="AM4068" s="31">
        <v>125700</v>
      </c>
      <c r="AN4068" s="31">
        <v>93350</v>
      </c>
      <c r="AO4068" s="31">
        <v>122200</v>
      </c>
      <c r="AP4068" s="31">
        <v>105290</v>
      </c>
      <c r="AQ4068" s="31">
        <v>115780</v>
      </c>
      <c r="AR4068" s="31">
        <v>107336.00048828125</v>
      </c>
      <c r="AS4068" s="31">
        <v>125767</v>
      </c>
      <c r="AT4068" s="31">
        <v>118446</v>
      </c>
      <c r="AU4068" s="31">
        <v>104019</v>
      </c>
      <c r="AV4068" s="31">
        <v>146862</v>
      </c>
      <c r="AW4068" s="31">
        <v>124003</v>
      </c>
      <c r="AX4068" s="31">
        <v>10821</v>
      </c>
      <c r="AY4068" s="31">
        <v>5523</v>
      </c>
      <c r="AZ4068" s="31">
        <v>16344</v>
      </c>
    </row>
    <row r="4069" spans="1:52" ht="15" customHeight="1">
      <c r="A4069" s="29" t="s">
        <v>4334</v>
      </c>
      <c r="B4069" s="34">
        <v>36263</v>
      </c>
      <c r="C4069" s="28">
        <v>15</v>
      </c>
      <c r="D4069" s="28">
        <v>11</v>
      </c>
      <c r="E4069" s="28">
        <v>12</v>
      </c>
      <c r="F4069" s="29" t="s">
        <v>386</v>
      </c>
      <c r="G4069" s="29" t="s">
        <v>4329</v>
      </c>
      <c r="H4069" s="28">
        <v>787</v>
      </c>
      <c r="I4069" s="29" t="s">
        <v>124</v>
      </c>
      <c r="J4069" s="33" t="s">
        <v>4332</v>
      </c>
      <c r="K4069" s="29" t="s">
        <v>178</v>
      </c>
      <c r="L4069" s="29" t="s">
        <v>3992</v>
      </c>
      <c r="M4069" s="29" t="s">
        <v>3945</v>
      </c>
      <c r="N4069" s="28">
        <v>466732</v>
      </c>
      <c r="O4069" s="28">
        <v>6304293</v>
      </c>
      <c r="P4069" s="29" t="s">
        <v>4331</v>
      </c>
      <c r="Q4069" s="32" t="s">
        <v>368</v>
      </c>
      <c r="R4069" s="19"/>
      <c r="S4069" s="19"/>
      <c r="T4069" s="19"/>
      <c r="U4069" s="19"/>
      <c r="V4069" s="19"/>
      <c r="W4069" s="19"/>
      <c r="X4069" s="19"/>
      <c r="Y4069" s="19"/>
      <c r="Z4069" s="19"/>
      <c r="AA4069" s="19"/>
      <c r="AB4069" s="19"/>
      <c r="AC4069" s="19"/>
      <c r="AD4069" s="19"/>
      <c r="AE4069" s="19"/>
      <c r="AF4069" s="19"/>
      <c r="AG4069" s="19"/>
      <c r="AH4069" s="19"/>
      <c r="AI4069" s="19"/>
      <c r="AJ4069" s="19"/>
      <c r="AK4069" s="19"/>
      <c r="AL4069" s="19"/>
      <c r="AM4069" s="19"/>
      <c r="AN4069" s="31">
        <v>9666</v>
      </c>
      <c r="AO4069" s="31">
        <v>18445</v>
      </c>
      <c r="AP4069" s="31">
        <v>16480</v>
      </c>
      <c r="AQ4069" s="31">
        <v>16995</v>
      </c>
      <c r="AR4069" s="31">
        <v>15222.999938964844</v>
      </c>
      <c r="AS4069" s="31">
        <v>21018</v>
      </c>
      <c r="AT4069" s="31">
        <v>20085</v>
      </c>
      <c r="AU4069" s="31">
        <v>20247</v>
      </c>
      <c r="AV4069" s="31">
        <v>24290</v>
      </c>
      <c r="AW4069" s="31">
        <v>16181</v>
      </c>
      <c r="AX4069" s="31">
        <v>1929</v>
      </c>
      <c r="AY4069" s="31">
        <v>1046</v>
      </c>
      <c r="AZ4069" s="31">
        <v>2975</v>
      </c>
    </row>
    <row r="4070" spans="1:52" ht="15" customHeight="1">
      <c r="A4070" s="29" t="s">
        <v>4330</v>
      </c>
      <c r="B4070" s="34">
        <v>32613</v>
      </c>
      <c r="C4070" s="28">
        <v>200</v>
      </c>
      <c r="D4070" s="28">
        <v>25</v>
      </c>
      <c r="E4070" s="28">
        <v>29.2</v>
      </c>
      <c r="F4070" s="29" t="s">
        <v>242</v>
      </c>
      <c r="G4070" s="29" t="s">
        <v>4325</v>
      </c>
      <c r="H4070" s="28">
        <v>787</v>
      </c>
      <c r="I4070" s="29" t="s">
        <v>124</v>
      </c>
      <c r="J4070" s="33" t="s">
        <v>4328</v>
      </c>
      <c r="K4070" s="29" t="s">
        <v>178</v>
      </c>
      <c r="L4070" s="29" t="s">
        <v>4097</v>
      </c>
      <c r="M4070" s="29" t="s">
        <v>3437</v>
      </c>
      <c r="N4070" s="28">
        <v>475117</v>
      </c>
      <c r="O4070" s="28">
        <v>6307681</v>
      </c>
      <c r="P4070" s="29" t="s">
        <v>4327</v>
      </c>
      <c r="Q4070" s="32" t="s">
        <v>207</v>
      </c>
      <c r="R4070" s="19"/>
      <c r="S4070" s="19"/>
      <c r="T4070" s="19"/>
      <c r="U4070" s="19"/>
      <c r="V4070" s="19"/>
      <c r="W4070" s="19"/>
      <c r="X4070" s="19"/>
      <c r="Y4070" s="19"/>
      <c r="Z4070" s="19"/>
      <c r="AA4070" s="19"/>
      <c r="AB4070" s="19"/>
      <c r="AC4070" s="19"/>
      <c r="AD4070" s="31">
        <v>376850</v>
      </c>
      <c r="AE4070" s="31">
        <v>576132</v>
      </c>
      <c r="AF4070" s="31">
        <v>530054</v>
      </c>
      <c r="AG4070" s="31">
        <v>501290</v>
      </c>
      <c r="AH4070" s="31">
        <v>544210</v>
      </c>
      <c r="AI4070" s="31">
        <v>556170</v>
      </c>
      <c r="AJ4070" s="31">
        <v>503710</v>
      </c>
      <c r="AK4070" s="31">
        <v>438340</v>
      </c>
      <c r="AL4070" s="31">
        <v>501540</v>
      </c>
      <c r="AM4070" s="31">
        <v>521350</v>
      </c>
      <c r="AN4070" s="31">
        <v>450684</v>
      </c>
      <c r="AO4070" s="31">
        <v>500012</v>
      </c>
      <c r="AP4070" s="31">
        <v>424419</v>
      </c>
      <c r="AQ4070" s="31">
        <v>464361</v>
      </c>
      <c r="AR4070" s="31">
        <v>406481</v>
      </c>
      <c r="AS4070" s="31">
        <v>470019</v>
      </c>
      <c r="AT4070" s="31">
        <v>458087</v>
      </c>
      <c r="AU4070" s="31">
        <v>408439</v>
      </c>
      <c r="AV4070" s="31">
        <v>476495</v>
      </c>
      <c r="AW4070" s="31">
        <v>388090</v>
      </c>
      <c r="AX4070" s="31">
        <v>0</v>
      </c>
      <c r="AY4070" s="31">
        <v>14876</v>
      </c>
      <c r="AZ4070" s="31">
        <v>14876</v>
      </c>
    </row>
    <row r="4071" spans="1:52" ht="15" customHeight="1">
      <c r="A4071" s="29" t="s">
        <v>4326</v>
      </c>
      <c r="B4071" s="34">
        <v>32766</v>
      </c>
      <c r="C4071" s="28">
        <v>150</v>
      </c>
      <c r="D4071" s="28">
        <v>23.8</v>
      </c>
      <c r="E4071" s="28">
        <v>30</v>
      </c>
      <c r="F4071" s="29" t="s">
        <v>440</v>
      </c>
      <c r="G4071" s="29" t="s">
        <v>4320</v>
      </c>
      <c r="H4071" s="28">
        <v>787</v>
      </c>
      <c r="I4071" s="29" t="s">
        <v>124</v>
      </c>
      <c r="J4071" s="33" t="s">
        <v>4324</v>
      </c>
      <c r="K4071" s="29" t="s">
        <v>178</v>
      </c>
      <c r="L4071" s="29" t="s">
        <v>4323</v>
      </c>
      <c r="M4071" s="29" t="s">
        <v>2389</v>
      </c>
      <c r="N4071" s="28">
        <v>461770</v>
      </c>
      <c r="O4071" s="28">
        <v>6295265</v>
      </c>
      <c r="P4071" s="29" t="s">
        <v>4322</v>
      </c>
      <c r="Q4071" s="32" t="s">
        <v>207</v>
      </c>
      <c r="R4071" s="19"/>
      <c r="S4071" s="19"/>
      <c r="T4071" s="19"/>
      <c r="U4071" s="19"/>
      <c r="V4071" s="19"/>
      <c r="W4071" s="19"/>
      <c r="X4071" s="19"/>
      <c r="Y4071" s="19"/>
      <c r="Z4071" s="19"/>
      <c r="AA4071" s="19"/>
      <c r="AB4071" s="19"/>
      <c r="AC4071" s="19"/>
      <c r="AD4071" s="31">
        <v>122996</v>
      </c>
      <c r="AE4071" s="31">
        <v>501432</v>
      </c>
      <c r="AF4071" s="31">
        <v>461328</v>
      </c>
      <c r="AG4071" s="31">
        <v>433150</v>
      </c>
      <c r="AH4071" s="31">
        <v>458890</v>
      </c>
      <c r="AI4071" s="31">
        <v>475180</v>
      </c>
      <c r="AJ4071" s="31">
        <v>448100</v>
      </c>
      <c r="AK4071" s="31">
        <v>382110</v>
      </c>
      <c r="AL4071" s="31">
        <v>421930</v>
      </c>
      <c r="AM4071" s="31">
        <v>453150</v>
      </c>
      <c r="AN4071" s="31">
        <v>407471</v>
      </c>
      <c r="AO4071" s="31">
        <v>449372</v>
      </c>
      <c r="AP4071" s="31">
        <v>355486</v>
      </c>
      <c r="AQ4071" s="31">
        <v>387075</v>
      </c>
      <c r="AR4071" s="31">
        <v>357047</v>
      </c>
      <c r="AS4071" s="31">
        <v>396935</v>
      </c>
      <c r="AT4071" s="31">
        <v>412438</v>
      </c>
      <c r="AU4071" s="31">
        <v>364726</v>
      </c>
      <c r="AV4071" s="31">
        <v>455983</v>
      </c>
      <c r="AW4071" s="31">
        <v>409621</v>
      </c>
      <c r="AX4071" s="31">
        <v>37953</v>
      </c>
      <c r="AY4071" s="31">
        <v>20956</v>
      </c>
      <c r="AZ4071" s="31">
        <v>58909</v>
      </c>
    </row>
    <row r="4072" spans="1:52" ht="15" customHeight="1">
      <c r="A4072" s="29" t="s">
        <v>4321</v>
      </c>
      <c r="B4072" s="34">
        <v>32888</v>
      </c>
      <c r="C4072" s="28">
        <v>225</v>
      </c>
      <c r="D4072" s="28">
        <v>27</v>
      </c>
      <c r="E4072" s="28">
        <v>30</v>
      </c>
      <c r="F4072" s="29" t="s">
        <v>242</v>
      </c>
      <c r="G4072" s="29" t="s">
        <v>3925</v>
      </c>
      <c r="H4072" s="28">
        <v>787</v>
      </c>
      <c r="I4072" s="29" t="s">
        <v>124</v>
      </c>
      <c r="J4072" s="33" t="s">
        <v>4319</v>
      </c>
      <c r="K4072" s="29" t="s">
        <v>178</v>
      </c>
      <c r="L4072" s="29" t="s">
        <v>3974</v>
      </c>
      <c r="M4072" s="29" t="s">
        <v>4318</v>
      </c>
      <c r="N4072" s="28">
        <v>464680</v>
      </c>
      <c r="O4072" s="28">
        <v>6287407</v>
      </c>
      <c r="P4072" s="29" t="s">
        <v>4317</v>
      </c>
      <c r="Q4072" s="32" t="s">
        <v>207</v>
      </c>
      <c r="R4072" s="19"/>
      <c r="S4072" s="19"/>
      <c r="T4072" s="19"/>
      <c r="U4072" s="19"/>
      <c r="V4072" s="19"/>
      <c r="W4072" s="19"/>
      <c r="X4072" s="19"/>
      <c r="Y4072" s="19"/>
      <c r="Z4072" s="19"/>
      <c r="AA4072" s="19"/>
      <c r="AB4072" s="19"/>
      <c r="AC4072" s="19"/>
      <c r="AD4072" s="19"/>
      <c r="AE4072" s="31">
        <v>627364</v>
      </c>
      <c r="AF4072" s="31">
        <v>629659</v>
      </c>
      <c r="AG4072" s="31">
        <v>587760</v>
      </c>
      <c r="AH4072" s="31">
        <v>613890</v>
      </c>
      <c r="AI4072" s="31">
        <v>654840</v>
      </c>
      <c r="AJ4072" s="31">
        <v>617460</v>
      </c>
      <c r="AK4072" s="31">
        <v>526670</v>
      </c>
      <c r="AL4072" s="31">
        <v>595980</v>
      </c>
      <c r="AM4072" s="31">
        <v>615337</v>
      </c>
      <c r="AN4072" s="31">
        <v>551642</v>
      </c>
      <c r="AO4072" s="31">
        <v>596686</v>
      </c>
      <c r="AP4072" s="31">
        <v>542418</v>
      </c>
      <c r="AQ4072" s="31">
        <v>560198</v>
      </c>
      <c r="AR4072" s="31">
        <v>485049</v>
      </c>
      <c r="AS4072" s="31">
        <v>575318</v>
      </c>
      <c r="AT4072" s="31">
        <v>575666</v>
      </c>
      <c r="AU4072" s="31">
        <v>516733</v>
      </c>
      <c r="AV4072" s="31">
        <v>630497</v>
      </c>
      <c r="AW4072" s="31">
        <v>570536</v>
      </c>
      <c r="AX4072" s="31">
        <v>44135</v>
      </c>
      <c r="AY4072" s="31">
        <v>22336</v>
      </c>
      <c r="AZ4072" s="31">
        <v>66471</v>
      </c>
    </row>
    <row r="4073" spans="1:52" ht="15" customHeight="1">
      <c r="A4073" s="29" t="s">
        <v>4316</v>
      </c>
      <c r="B4073" s="34">
        <v>32919</v>
      </c>
      <c r="C4073" s="28">
        <v>225</v>
      </c>
      <c r="D4073" s="28">
        <v>27</v>
      </c>
      <c r="E4073" s="28">
        <v>31.5</v>
      </c>
      <c r="F4073" s="29" t="s">
        <v>242</v>
      </c>
      <c r="G4073" s="29" t="s">
        <v>3925</v>
      </c>
      <c r="H4073" s="28">
        <v>787</v>
      </c>
      <c r="I4073" s="29" t="s">
        <v>124</v>
      </c>
      <c r="J4073" s="33" t="s">
        <v>4315</v>
      </c>
      <c r="K4073" s="29" t="s">
        <v>178</v>
      </c>
      <c r="L4073" s="29" t="s">
        <v>4314</v>
      </c>
      <c r="M4073" s="29" t="s">
        <v>2488</v>
      </c>
      <c r="N4073" s="28">
        <v>469618</v>
      </c>
      <c r="O4073" s="28">
        <v>6300233</v>
      </c>
      <c r="P4073" s="29" t="s">
        <v>4313</v>
      </c>
      <c r="Q4073" s="32" t="s">
        <v>207</v>
      </c>
      <c r="R4073" s="19"/>
      <c r="S4073" s="19"/>
      <c r="T4073" s="19"/>
      <c r="U4073" s="19"/>
      <c r="V4073" s="19"/>
      <c r="W4073" s="19"/>
      <c r="X4073" s="19"/>
      <c r="Y4073" s="19"/>
      <c r="Z4073" s="19"/>
      <c r="AA4073" s="19"/>
      <c r="AB4073" s="19"/>
      <c r="AC4073" s="19"/>
      <c r="AD4073" s="19"/>
      <c r="AE4073" s="31">
        <v>511087</v>
      </c>
      <c r="AF4073" s="31">
        <v>564253</v>
      </c>
      <c r="AG4073" s="31">
        <v>554900</v>
      </c>
      <c r="AH4073" s="31">
        <v>582460</v>
      </c>
      <c r="AI4073" s="31">
        <v>564290</v>
      </c>
      <c r="AJ4073" s="31">
        <v>555170</v>
      </c>
      <c r="AK4073" s="31">
        <v>468610</v>
      </c>
      <c r="AL4073" s="31">
        <v>515590</v>
      </c>
      <c r="AM4073" s="31">
        <v>544280</v>
      </c>
      <c r="AN4073" s="31">
        <v>483812</v>
      </c>
      <c r="AO4073" s="31">
        <v>536831</v>
      </c>
      <c r="AP4073" s="31">
        <v>454807</v>
      </c>
      <c r="AQ4073" s="31">
        <v>480087</v>
      </c>
      <c r="AR4073" s="31">
        <v>411101</v>
      </c>
      <c r="AS4073" s="31">
        <v>487676</v>
      </c>
      <c r="AT4073" s="31">
        <v>482340</v>
      </c>
      <c r="AU4073" s="31">
        <v>438447</v>
      </c>
      <c r="AV4073" s="31">
        <v>562164</v>
      </c>
      <c r="AW4073" s="31">
        <v>485161</v>
      </c>
      <c r="AX4073" s="31">
        <v>44428</v>
      </c>
      <c r="AY4073" s="31">
        <v>25550</v>
      </c>
      <c r="AZ4073" s="31">
        <v>69978</v>
      </c>
    </row>
    <row r="4074" spans="1:52" ht="15" customHeight="1">
      <c r="A4074" s="29" t="s">
        <v>4312</v>
      </c>
      <c r="B4074" s="34">
        <v>32947</v>
      </c>
      <c r="C4074" s="28">
        <v>225</v>
      </c>
      <c r="D4074" s="28">
        <v>27</v>
      </c>
      <c r="E4074" s="28">
        <v>31.5</v>
      </c>
      <c r="F4074" s="29" t="s">
        <v>242</v>
      </c>
      <c r="G4074" s="29" t="s">
        <v>3925</v>
      </c>
      <c r="H4074" s="28">
        <v>787</v>
      </c>
      <c r="I4074" s="29" t="s">
        <v>124</v>
      </c>
      <c r="J4074" s="33" t="s">
        <v>4311</v>
      </c>
      <c r="K4074" s="29" t="s">
        <v>178</v>
      </c>
      <c r="L4074" s="29" t="s">
        <v>3979</v>
      </c>
      <c r="M4074" s="29" t="s">
        <v>2515</v>
      </c>
      <c r="N4074" s="28">
        <v>463082</v>
      </c>
      <c r="O4074" s="28">
        <v>6299178</v>
      </c>
      <c r="P4074" s="29" t="s">
        <v>4310</v>
      </c>
      <c r="Q4074" s="32" t="s">
        <v>207</v>
      </c>
      <c r="R4074" s="19"/>
      <c r="S4074" s="19"/>
      <c r="T4074" s="19"/>
      <c r="U4074" s="19"/>
      <c r="V4074" s="19"/>
      <c r="W4074" s="19"/>
      <c r="X4074" s="19"/>
      <c r="Y4074" s="19"/>
      <c r="Z4074" s="19"/>
      <c r="AA4074" s="19"/>
      <c r="AB4074" s="19"/>
      <c r="AC4074" s="19"/>
      <c r="AD4074" s="19"/>
      <c r="AE4074" s="31">
        <v>549288</v>
      </c>
      <c r="AF4074" s="31">
        <v>673809</v>
      </c>
      <c r="AG4074" s="31">
        <v>649350</v>
      </c>
      <c r="AH4074" s="31">
        <v>669340</v>
      </c>
      <c r="AI4074" s="31">
        <v>689110</v>
      </c>
      <c r="AJ4074" s="31">
        <v>657490</v>
      </c>
      <c r="AK4074" s="31">
        <v>570170</v>
      </c>
      <c r="AL4074" s="31">
        <v>624990</v>
      </c>
      <c r="AM4074" s="31">
        <v>663840</v>
      </c>
      <c r="AN4074" s="31">
        <v>582917</v>
      </c>
      <c r="AO4074" s="31">
        <v>628784</v>
      </c>
      <c r="AP4074" s="31">
        <v>547857</v>
      </c>
      <c r="AQ4074" s="31">
        <v>579614</v>
      </c>
      <c r="AR4074" s="31">
        <v>504583</v>
      </c>
      <c r="AS4074" s="31">
        <v>589320</v>
      </c>
      <c r="AT4074" s="31">
        <v>593320</v>
      </c>
      <c r="AU4074" s="31">
        <v>534161</v>
      </c>
      <c r="AV4074" s="31">
        <v>655495</v>
      </c>
      <c r="AW4074" s="31">
        <v>576338</v>
      </c>
      <c r="AX4074" s="31">
        <v>55821</v>
      </c>
      <c r="AY4074" s="31">
        <v>31721</v>
      </c>
      <c r="AZ4074" s="31">
        <v>87542</v>
      </c>
    </row>
    <row r="4075" spans="1:52" ht="15" customHeight="1">
      <c r="A4075" s="29" t="s">
        <v>4309</v>
      </c>
      <c r="B4075" s="34">
        <v>33039</v>
      </c>
      <c r="C4075" s="28">
        <v>225</v>
      </c>
      <c r="D4075" s="28">
        <v>27</v>
      </c>
      <c r="E4075" s="28">
        <v>31.5</v>
      </c>
      <c r="F4075" s="29" t="s">
        <v>242</v>
      </c>
      <c r="G4075" s="29" t="s">
        <v>3925</v>
      </c>
      <c r="H4075" s="28">
        <v>787</v>
      </c>
      <c r="I4075" s="29" t="s">
        <v>124</v>
      </c>
      <c r="J4075" s="33" t="s">
        <v>4308</v>
      </c>
      <c r="K4075" s="29" t="s">
        <v>178</v>
      </c>
      <c r="L4075" s="29" t="s">
        <v>4251</v>
      </c>
      <c r="M4075" s="29" t="s">
        <v>1247</v>
      </c>
      <c r="N4075" s="28">
        <v>471554</v>
      </c>
      <c r="O4075" s="28">
        <v>6312904</v>
      </c>
      <c r="P4075" s="29" t="s">
        <v>4307</v>
      </c>
      <c r="Q4075" s="32" t="s">
        <v>207</v>
      </c>
      <c r="R4075" s="19"/>
      <c r="S4075" s="19"/>
      <c r="T4075" s="19"/>
      <c r="U4075" s="19"/>
      <c r="V4075" s="19"/>
      <c r="W4075" s="19"/>
      <c r="X4075" s="19"/>
      <c r="Y4075" s="19"/>
      <c r="Z4075" s="19"/>
      <c r="AA4075" s="19"/>
      <c r="AB4075" s="19"/>
      <c r="AC4075" s="19"/>
      <c r="AD4075" s="19"/>
      <c r="AE4075" s="31">
        <v>348434</v>
      </c>
      <c r="AF4075" s="31">
        <v>641133</v>
      </c>
      <c r="AG4075" s="31">
        <v>625760</v>
      </c>
      <c r="AH4075" s="31">
        <v>640710</v>
      </c>
      <c r="AI4075" s="31">
        <v>661300</v>
      </c>
      <c r="AJ4075" s="31">
        <v>622620</v>
      </c>
      <c r="AK4075" s="31">
        <v>539510</v>
      </c>
      <c r="AL4075" s="31">
        <v>590110</v>
      </c>
      <c r="AM4075" s="31">
        <v>614650</v>
      </c>
      <c r="AN4075" s="31">
        <v>556215</v>
      </c>
      <c r="AO4075" s="31">
        <v>609085</v>
      </c>
      <c r="AP4075" s="31">
        <v>531689</v>
      </c>
      <c r="AQ4075" s="31">
        <v>556290</v>
      </c>
      <c r="AR4075" s="31">
        <v>495754</v>
      </c>
      <c r="AS4075" s="31">
        <v>577400</v>
      </c>
      <c r="AT4075" s="31">
        <v>570204</v>
      </c>
      <c r="AU4075" s="31">
        <v>509582</v>
      </c>
      <c r="AV4075" s="31">
        <v>551202</v>
      </c>
      <c r="AW4075" s="31">
        <v>443224</v>
      </c>
      <c r="AX4075" s="31">
        <v>46965</v>
      </c>
      <c r="AY4075" s="31">
        <v>28812</v>
      </c>
      <c r="AZ4075" s="31">
        <v>75777</v>
      </c>
    </row>
    <row r="4076" spans="1:52" ht="15" customHeight="1">
      <c r="A4076" s="29" t="s">
        <v>4306</v>
      </c>
      <c r="B4076" s="34">
        <v>33039</v>
      </c>
      <c r="C4076" s="28">
        <v>225</v>
      </c>
      <c r="D4076" s="28">
        <v>27</v>
      </c>
      <c r="E4076" s="28">
        <v>31.5</v>
      </c>
      <c r="F4076" s="29" t="s">
        <v>242</v>
      </c>
      <c r="G4076" s="29" t="s">
        <v>3925</v>
      </c>
      <c r="H4076" s="28">
        <v>787</v>
      </c>
      <c r="I4076" s="29" t="s">
        <v>124</v>
      </c>
      <c r="J4076" s="33" t="s">
        <v>4305</v>
      </c>
      <c r="K4076" s="29" t="s">
        <v>178</v>
      </c>
      <c r="L4076" s="29" t="s">
        <v>4251</v>
      </c>
      <c r="M4076" s="29" t="s">
        <v>1247</v>
      </c>
      <c r="N4076" s="28">
        <v>471413</v>
      </c>
      <c r="O4076" s="28">
        <v>6312890</v>
      </c>
      <c r="P4076" s="29" t="s">
        <v>4304</v>
      </c>
      <c r="Q4076" s="32" t="s">
        <v>207</v>
      </c>
      <c r="R4076" s="19"/>
      <c r="S4076" s="19"/>
      <c r="T4076" s="19"/>
      <c r="U4076" s="19"/>
      <c r="V4076" s="19"/>
      <c r="W4076" s="19"/>
      <c r="X4076" s="19"/>
      <c r="Y4076" s="19"/>
      <c r="Z4076" s="19"/>
      <c r="AA4076" s="19"/>
      <c r="AB4076" s="19"/>
      <c r="AC4076" s="19"/>
      <c r="AD4076" s="19"/>
      <c r="AE4076" s="31">
        <v>334327</v>
      </c>
      <c r="AF4076" s="31">
        <v>615175</v>
      </c>
      <c r="AG4076" s="31">
        <v>613970</v>
      </c>
      <c r="AH4076" s="31">
        <v>628290</v>
      </c>
      <c r="AI4076" s="31">
        <v>607330</v>
      </c>
      <c r="AJ4076" s="31">
        <v>596800</v>
      </c>
      <c r="AK4076" s="31">
        <v>494780</v>
      </c>
      <c r="AL4076" s="31">
        <v>578610</v>
      </c>
      <c r="AM4076" s="31">
        <v>599570</v>
      </c>
      <c r="AN4076" s="31">
        <v>532899</v>
      </c>
      <c r="AO4076" s="31">
        <v>588280</v>
      </c>
      <c r="AP4076" s="31">
        <v>509704</v>
      </c>
      <c r="AQ4076" s="31">
        <v>526248</v>
      </c>
      <c r="AR4076" s="31">
        <v>477871</v>
      </c>
      <c r="AS4076" s="31">
        <v>548503</v>
      </c>
      <c r="AT4076" s="31">
        <v>540932</v>
      </c>
      <c r="AU4076" s="31">
        <v>446184</v>
      </c>
      <c r="AV4076" s="31">
        <v>573118</v>
      </c>
      <c r="AW4076" s="31">
        <v>534851</v>
      </c>
      <c r="AX4076" s="31">
        <v>49545</v>
      </c>
      <c r="AY4076" s="31">
        <v>25383</v>
      </c>
      <c r="AZ4076" s="31">
        <v>74928</v>
      </c>
    </row>
    <row r="4077" spans="1:52" ht="15" customHeight="1">
      <c r="A4077" s="29" t="s">
        <v>4303</v>
      </c>
      <c r="B4077" s="34">
        <v>33100</v>
      </c>
      <c r="C4077" s="28">
        <v>225</v>
      </c>
      <c r="D4077" s="28">
        <v>27</v>
      </c>
      <c r="E4077" s="28">
        <v>31.5</v>
      </c>
      <c r="F4077" s="29" t="s">
        <v>242</v>
      </c>
      <c r="G4077" s="29" t="s">
        <v>3925</v>
      </c>
      <c r="H4077" s="28">
        <v>787</v>
      </c>
      <c r="I4077" s="29" t="s">
        <v>124</v>
      </c>
      <c r="J4077" s="33" t="s">
        <v>4302</v>
      </c>
      <c r="K4077" s="29" t="s">
        <v>178</v>
      </c>
      <c r="L4077" s="29" t="s">
        <v>4209</v>
      </c>
      <c r="M4077" s="29" t="s">
        <v>448</v>
      </c>
      <c r="N4077" s="28">
        <v>466434</v>
      </c>
      <c r="O4077" s="28">
        <v>6289433</v>
      </c>
      <c r="P4077" s="29" t="s">
        <v>4301</v>
      </c>
      <c r="Q4077" s="32" t="s">
        <v>207</v>
      </c>
      <c r="R4077" s="19"/>
      <c r="S4077" s="19"/>
      <c r="T4077" s="19"/>
      <c r="U4077" s="19"/>
      <c r="V4077" s="19"/>
      <c r="W4077" s="19"/>
      <c r="X4077" s="19"/>
      <c r="Y4077" s="19"/>
      <c r="Z4077" s="19"/>
      <c r="AA4077" s="19"/>
      <c r="AB4077" s="19"/>
      <c r="AC4077" s="19"/>
      <c r="AD4077" s="19"/>
      <c r="AE4077" s="31">
        <v>262682</v>
      </c>
      <c r="AF4077" s="31">
        <v>725020</v>
      </c>
      <c r="AG4077" s="31">
        <v>712130</v>
      </c>
      <c r="AH4077" s="31">
        <v>712070</v>
      </c>
      <c r="AI4077" s="31">
        <v>728700</v>
      </c>
      <c r="AJ4077" s="31">
        <v>700950</v>
      </c>
      <c r="AK4077" s="31">
        <v>599750</v>
      </c>
      <c r="AL4077" s="31">
        <v>679290</v>
      </c>
      <c r="AM4077" s="31">
        <v>706810</v>
      </c>
      <c r="AN4077" s="31">
        <v>636071</v>
      </c>
      <c r="AO4077" s="31">
        <v>697229</v>
      </c>
      <c r="AP4077" s="31">
        <v>619048</v>
      </c>
      <c r="AQ4077" s="31">
        <v>638270</v>
      </c>
      <c r="AR4077" s="31">
        <v>570572</v>
      </c>
      <c r="AS4077" s="31">
        <v>651591</v>
      </c>
      <c r="AT4077" s="31">
        <v>649167</v>
      </c>
      <c r="AU4077" s="31">
        <v>589261</v>
      </c>
      <c r="AV4077" s="31">
        <v>709302</v>
      </c>
      <c r="AW4077" s="31">
        <v>628480</v>
      </c>
      <c r="AX4077" s="31">
        <v>57956</v>
      </c>
      <c r="AY4077" s="31">
        <v>36094</v>
      </c>
      <c r="AZ4077" s="31">
        <v>94050</v>
      </c>
    </row>
    <row r="4078" spans="1:52" ht="15" customHeight="1">
      <c r="A4078" s="29" t="s">
        <v>4300</v>
      </c>
      <c r="B4078" s="34">
        <v>33222</v>
      </c>
      <c r="C4078" s="28">
        <v>225</v>
      </c>
      <c r="D4078" s="28">
        <v>27</v>
      </c>
      <c r="E4078" s="28">
        <v>31.5</v>
      </c>
      <c r="F4078" s="29" t="s">
        <v>242</v>
      </c>
      <c r="G4078" s="29" t="s">
        <v>3925</v>
      </c>
      <c r="H4078" s="28">
        <v>787</v>
      </c>
      <c r="I4078" s="29" t="s">
        <v>124</v>
      </c>
      <c r="J4078" s="33" t="s">
        <v>4299</v>
      </c>
      <c r="K4078" s="29" t="s">
        <v>178</v>
      </c>
      <c r="L4078" s="29" t="s">
        <v>4084</v>
      </c>
      <c r="M4078" s="29" t="s">
        <v>554</v>
      </c>
      <c r="N4078" s="28">
        <v>469304</v>
      </c>
      <c r="O4078" s="28">
        <v>6309919</v>
      </c>
      <c r="P4078" s="29" t="s">
        <v>4298</v>
      </c>
      <c r="Q4078" s="32" t="s">
        <v>207</v>
      </c>
      <c r="R4078" s="19"/>
      <c r="S4078" s="19"/>
      <c r="T4078" s="19"/>
      <c r="U4078" s="19"/>
      <c r="V4078" s="19"/>
      <c r="W4078" s="19"/>
      <c r="X4078" s="19"/>
      <c r="Y4078" s="19"/>
      <c r="Z4078" s="19"/>
      <c r="AA4078" s="19"/>
      <c r="AB4078" s="19"/>
      <c r="AC4078" s="19"/>
      <c r="AD4078" s="19"/>
      <c r="AE4078" s="31">
        <v>0</v>
      </c>
      <c r="AF4078" s="31">
        <v>599975</v>
      </c>
      <c r="AG4078" s="31">
        <v>590460</v>
      </c>
      <c r="AH4078" s="31">
        <v>616320</v>
      </c>
      <c r="AI4078" s="31">
        <v>608550</v>
      </c>
      <c r="AJ4078" s="31">
        <v>583930</v>
      </c>
      <c r="AK4078" s="31">
        <v>496110</v>
      </c>
      <c r="AL4078" s="31">
        <v>559526</v>
      </c>
      <c r="AM4078" s="31">
        <v>581077</v>
      </c>
      <c r="AN4078" s="31">
        <v>506707</v>
      </c>
      <c r="AO4078" s="31">
        <v>568821</v>
      </c>
      <c r="AP4078" s="31">
        <v>486592</v>
      </c>
      <c r="AQ4078" s="31">
        <v>516815</v>
      </c>
      <c r="AR4078" s="31">
        <v>431740</v>
      </c>
      <c r="AS4078" s="31">
        <v>525914</v>
      </c>
      <c r="AT4078" s="31">
        <v>525245</v>
      </c>
      <c r="AU4078" s="31">
        <v>466693</v>
      </c>
      <c r="AV4078" s="31">
        <v>590849</v>
      </c>
      <c r="AW4078" s="31">
        <v>419386</v>
      </c>
      <c r="AX4078" s="31">
        <v>37622</v>
      </c>
      <c r="AY4078" s="31">
        <v>26930</v>
      </c>
      <c r="AZ4078" s="31">
        <v>64552</v>
      </c>
    </row>
    <row r="4079" spans="1:52" ht="15" customHeight="1">
      <c r="A4079" s="29" t="s">
        <v>4297</v>
      </c>
      <c r="B4079" s="34">
        <v>33222</v>
      </c>
      <c r="C4079" s="28">
        <v>225</v>
      </c>
      <c r="D4079" s="28">
        <v>27</v>
      </c>
      <c r="E4079" s="28">
        <v>31.5</v>
      </c>
      <c r="F4079" s="29" t="s">
        <v>242</v>
      </c>
      <c r="G4079" s="29" t="s">
        <v>3925</v>
      </c>
      <c r="H4079" s="28">
        <v>787</v>
      </c>
      <c r="I4079" s="29" t="s">
        <v>124</v>
      </c>
      <c r="J4079" s="33" t="s">
        <v>4296</v>
      </c>
      <c r="K4079" s="29" t="s">
        <v>178</v>
      </c>
      <c r="L4079" s="29" t="s">
        <v>4295</v>
      </c>
      <c r="M4079" s="29" t="s">
        <v>4294</v>
      </c>
      <c r="N4079" s="28">
        <v>463807</v>
      </c>
      <c r="O4079" s="28">
        <v>6299899</v>
      </c>
      <c r="P4079" s="29" t="s">
        <v>4293</v>
      </c>
      <c r="Q4079" s="32" t="s">
        <v>207</v>
      </c>
      <c r="R4079" s="19"/>
      <c r="S4079" s="19"/>
      <c r="T4079" s="19"/>
      <c r="U4079" s="19"/>
      <c r="V4079" s="19"/>
      <c r="W4079" s="19"/>
      <c r="X4079" s="19"/>
      <c r="Y4079" s="19"/>
      <c r="Z4079" s="19"/>
      <c r="AA4079" s="19"/>
      <c r="AB4079" s="19"/>
      <c r="AC4079" s="19"/>
      <c r="AD4079" s="19"/>
      <c r="AE4079" s="31">
        <v>0</v>
      </c>
      <c r="AF4079" s="31">
        <v>666941</v>
      </c>
      <c r="AG4079" s="31">
        <v>642270</v>
      </c>
      <c r="AH4079" s="31">
        <v>679470</v>
      </c>
      <c r="AI4079" s="31">
        <v>678450</v>
      </c>
      <c r="AJ4079" s="31">
        <v>648450</v>
      </c>
      <c r="AK4079" s="31">
        <v>558570</v>
      </c>
      <c r="AL4079" s="31">
        <v>628597</v>
      </c>
      <c r="AM4079" s="31">
        <v>620638</v>
      </c>
      <c r="AN4079" s="31">
        <v>583134</v>
      </c>
      <c r="AO4079" s="31">
        <v>639702</v>
      </c>
      <c r="AP4079" s="31">
        <v>547751</v>
      </c>
      <c r="AQ4079" s="31">
        <v>573601</v>
      </c>
      <c r="AR4079" s="31">
        <v>513255</v>
      </c>
      <c r="AS4079" s="31">
        <v>587933</v>
      </c>
      <c r="AT4079" s="31">
        <v>585965</v>
      </c>
      <c r="AU4079" s="31">
        <v>526057</v>
      </c>
      <c r="AV4079" s="31">
        <v>642882</v>
      </c>
      <c r="AW4079" s="31">
        <v>551009</v>
      </c>
      <c r="AX4079" s="31">
        <v>38687</v>
      </c>
      <c r="AY4079" s="31">
        <v>30660</v>
      </c>
      <c r="AZ4079" s="31">
        <v>69347</v>
      </c>
    </row>
    <row r="4080" spans="1:52" ht="15" customHeight="1">
      <c r="A4080" s="29" t="s">
        <v>4292</v>
      </c>
      <c r="B4080" s="34">
        <v>33404</v>
      </c>
      <c r="C4080" s="28">
        <v>225</v>
      </c>
      <c r="D4080" s="28">
        <v>27</v>
      </c>
      <c r="E4080" s="28">
        <v>31.5</v>
      </c>
      <c r="F4080" s="29" t="s">
        <v>242</v>
      </c>
      <c r="G4080" s="29" t="s">
        <v>3925</v>
      </c>
      <c r="H4080" s="28">
        <v>787</v>
      </c>
      <c r="I4080" s="29" t="s">
        <v>124</v>
      </c>
      <c r="J4080" s="33" t="s">
        <v>4291</v>
      </c>
      <c r="K4080" s="29" t="s">
        <v>178</v>
      </c>
      <c r="L4080" s="29" t="s">
        <v>2455</v>
      </c>
      <c r="M4080" s="29" t="s">
        <v>4290</v>
      </c>
      <c r="N4080" s="28">
        <v>470167</v>
      </c>
      <c r="O4080" s="28">
        <v>6313733</v>
      </c>
      <c r="P4080" s="29" t="s">
        <v>4289</v>
      </c>
      <c r="Q4080" s="32" t="s">
        <v>207</v>
      </c>
      <c r="R4080" s="19"/>
      <c r="S4080" s="19"/>
      <c r="T4080" s="19"/>
      <c r="U4080" s="19"/>
      <c r="V4080" s="19"/>
      <c r="W4080" s="19"/>
      <c r="X4080" s="19"/>
      <c r="Y4080" s="19"/>
      <c r="Z4080" s="19"/>
      <c r="AA4080" s="19"/>
      <c r="AB4080" s="19"/>
      <c r="AC4080" s="19"/>
      <c r="AD4080" s="19"/>
      <c r="AE4080" s="19"/>
      <c r="AF4080" s="31">
        <v>301273</v>
      </c>
      <c r="AG4080" s="31">
        <v>586150</v>
      </c>
      <c r="AH4080" s="31">
        <v>607180</v>
      </c>
      <c r="AI4080" s="31">
        <v>614190</v>
      </c>
      <c r="AJ4080" s="31">
        <v>592280</v>
      </c>
      <c r="AK4080" s="31">
        <v>500230</v>
      </c>
      <c r="AL4080" s="31">
        <v>562550</v>
      </c>
      <c r="AM4080" s="31">
        <v>581530</v>
      </c>
      <c r="AN4080" s="31">
        <v>510838</v>
      </c>
      <c r="AO4080" s="31">
        <v>577381</v>
      </c>
      <c r="AP4080" s="31">
        <v>492960</v>
      </c>
      <c r="AQ4080" s="31">
        <v>506478</v>
      </c>
      <c r="AR4080" s="31">
        <v>440529</v>
      </c>
      <c r="AS4080" s="31">
        <v>535244</v>
      </c>
      <c r="AT4080" s="31">
        <v>513547</v>
      </c>
      <c r="AU4080" s="31">
        <v>458514</v>
      </c>
      <c r="AV4080" s="31">
        <v>595231</v>
      </c>
      <c r="AW4080" s="31">
        <v>514066</v>
      </c>
      <c r="AX4080" s="31">
        <v>47713</v>
      </c>
      <c r="AY4080" s="31">
        <v>25475</v>
      </c>
      <c r="AZ4080" s="31">
        <v>73188</v>
      </c>
    </row>
    <row r="4081" spans="1:52" ht="15" customHeight="1">
      <c r="A4081" s="29" t="s">
        <v>4288</v>
      </c>
      <c r="B4081" s="34">
        <v>33465</v>
      </c>
      <c r="C4081" s="28">
        <v>150</v>
      </c>
      <c r="D4081" s="28">
        <v>23</v>
      </c>
      <c r="E4081" s="28">
        <v>24.5</v>
      </c>
      <c r="F4081" s="29" t="s">
        <v>440</v>
      </c>
      <c r="G4081" s="29" t="s">
        <v>453</v>
      </c>
      <c r="H4081" s="28">
        <v>787</v>
      </c>
      <c r="I4081" s="29" t="s">
        <v>124</v>
      </c>
      <c r="J4081" s="33" t="s">
        <v>4287</v>
      </c>
      <c r="K4081" s="29" t="s">
        <v>178</v>
      </c>
      <c r="L4081" s="29" t="s">
        <v>4007</v>
      </c>
      <c r="M4081" s="29" t="s">
        <v>1417</v>
      </c>
      <c r="N4081" s="28">
        <v>459498</v>
      </c>
      <c r="O4081" s="28">
        <v>6295365</v>
      </c>
      <c r="P4081" s="29" t="s">
        <v>4286</v>
      </c>
      <c r="Q4081" s="32" t="s">
        <v>207</v>
      </c>
      <c r="R4081" s="19"/>
      <c r="S4081" s="19"/>
      <c r="T4081" s="19"/>
      <c r="U4081" s="19"/>
      <c r="V4081" s="19"/>
      <c r="W4081" s="19"/>
      <c r="X4081" s="19"/>
      <c r="Y4081" s="19"/>
      <c r="Z4081" s="19"/>
      <c r="AA4081" s="19"/>
      <c r="AB4081" s="19"/>
      <c r="AC4081" s="19"/>
      <c r="AD4081" s="19"/>
      <c r="AE4081" s="19"/>
      <c r="AF4081" s="31">
        <v>168015</v>
      </c>
      <c r="AG4081" s="31">
        <v>481090</v>
      </c>
      <c r="AH4081" s="31">
        <v>501740</v>
      </c>
      <c r="AI4081" s="31">
        <v>520760</v>
      </c>
      <c r="AJ4081" s="31">
        <v>493570</v>
      </c>
      <c r="AK4081" s="31">
        <v>416660</v>
      </c>
      <c r="AL4081" s="31">
        <v>457470</v>
      </c>
      <c r="AM4081" s="31">
        <v>489070</v>
      </c>
      <c r="AN4081" s="31">
        <v>444166</v>
      </c>
      <c r="AO4081" s="31">
        <v>488891</v>
      </c>
      <c r="AP4081" s="31">
        <v>419049</v>
      </c>
      <c r="AQ4081" s="31">
        <v>441300</v>
      </c>
      <c r="AR4081" s="31">
        <v>400962</v>
      </c>
      <c r="AS4081" s="31">
        <v>457997</v>
      </c>
      <c r="AT4081" s="31">
        <v>457181</v>
      </c>
      <c r="AU4081" s="31">
        <v>420037</v>
      </c>
      <c r="AV4081" s="31">
        <v>502120</v>
      </c>
      <c r="AW4081" s="31">
        <v>454114</v>
      </c>
      <c r="AX4081" s="31">
        <v>41682</v>
      </c>
      <c r="AY4081" s="31">
        <v>24593</v>
      </c>
      <c r="AZ4081" s="31">
        <v>66275</v>
      </c>
    </row>
    <row r="4082" spans="1:52" ht="15" customHeight="1">
      <c r="A4082" s="29" t="s">
        <v>4285</v>
      </c>
      <c r="B4082" s="34">
        <v>33496</v>
      </c>
      <c r="C4082" s="28">
        <v>225</v>
      </c>
      <c r="D4082" s="28">
        <v>27</v>
      </c>
      <c r="E4082" s="28">
        <v>31.5</v>
      </c>
      <c r="F4082" s="29" t="s">
        <v>242</v>
      </c>
      <c r="G4082" s="29" t="s">
        <v>3925</v>
      </c>
      <c r="H4082" s="28">
        <v>787</v>
      </c>
      <c r="I4082" s="29" t="s">
        <v>124</v>
      </c>
      <c r="J4082" s="33" t="s">
        <v>4284</v>
      </c>
      <c r="K4082" s="29" t="s">
        <v>178</v>
      </c>
      <c r="L4082" s="29" t="s">
        <v>4080</v>
      </c>
      <c r="M4082" s="29" t="s">
        <v>370</v>
      </c>
      <c r="N4082" s="28">
        <v>465062</v>
      </c>
      <c r="O4082" s="28">
        <v>6293860</v>
      </c>
      <c r="P4082" s="29" t="s">
        <v>4283</v>
      </c>
      <c r="Q4082" s="32" t="s">
        <v>207</v>
      </c>
      <c r="R4082" s="19"/>
      <c r="S4082" s="19"/>
      <c r="T4082" s="19"/>
      <c r="U4082" s="19"/>
      <c r="V4082" s="19"/>
      <c r="W4082" s="19"/>
      <c r="X4082" s="19"/>
      <c r="Y4082" s="19"/>
      <c r="Z4082" s="19"/>
      <c r="AA4082" s="19"/>
      <c r="AB4082" s="19"/>
      <c r="AC4082" s="19"/>
      <c r="AD4082" s="19"/>
      <c r="AE4082" s="19"/>
      <c r="AF4082" s="31">
        <v>162629</v>
      </c>
      <c r="AG4082" s="31">
        <v>626100</v>
      </c>
      <c r="AH4082" s="31">
        <v>666480</v>
      </c>
      <c r="AI4082" s="31">
        <v>675070</v>
      </c>
      <c r="AJ4082" s="31">
        <v>637150</v>
      </c>
      <c r="AK4082" s="31">
        <v>555150</v>
      </c>
      <c r="AL4082" s="31">
        <v>613900</v>
      </c>
      <c r="AM4082" s="31">
        <v>640540</v>
      </c>
      <c r="AN4082" s="31">
        <v>476385</v>
      </c>
      <c r="AO4082" s="31">
        <v>420601</v>
      </c>
      <c r="AP4082" s="31">
        <v>496659</v>
      </c>
      <c r="AQ4082" s="31">
        <v>579067</v>
      </c>
      <c r="AR4082" s="31">
        <v>490958</v>
      </c>
      <c r="AS4082" s="31">
        <v>575761</v>
      </c>
      <c r="AT4082" s="31">
        <v>576161</v>
      </c>
      <c r="AU4082" s="31">
        <v>333873</v>
      </c>
      <c r="AV4082" s="31">
        <v>383341</v>
      </c>
      <c r="AW4082" s="31">
        <v>338263</v>
      </c>
      <c r="AX4082" s="31">
        <v>33653</v>
      </c>
      <c r="AY4082" s="31">
        <v>17331</v>
      </c>
      <c r="AZ4082" s="31">
        <v>50984</v>
      </c>
    </row>
    <row r="4083" spans="1:52" ht="15" customHeight="1">
      <c r="A4083" s="29" t="s">
        <v>4282</v>
      </c>
      <c r="B4083" s="34">
        <v>33526</v>
      </c>
      <c r="C4083" s="28">
        <v>150</v>
      </c>
      <c r="D4083" s="28">
        <v>23</v>
      </c>
      <c r="E4083" s="28">
        <v>24.5</v>
      </c>
      <c r="F4083" s="29" t="s">
        <v>440</v>
      </c>
      <c r="G4083" s="29" t="s">
        <v>453</v>
      </c>
      <c r="H4083" s="28">
        <v>787</v>
      </c>
      <c r="I4083" s="29" t="s">
        <v>124</v>
      </c>
      <c r="J4083" s="33" t="s">
        <v>4281</v>
      </c>
      <c r="K4083" s="29" t="s">
        <v>178</v>
      </c>
      <c r="L4083" s="29" t="s">
        <v>4007</v>
      </c>
      <c r="M4083" s="29" t="s">
        <v>4280</v>
      </c>
      <c r="N4083" s="28">
        <v>459458</v>
      </c>
      <c r="O4083" s="28">
        <v>6288651</v>
      </c>
      <c r="P4083" s="29" t="s">
        <v>4279</v>
      </c>
      <c r="Q4083" s="32" t="s">
        <v>207</v>
      </c>
      <c r="R4083" s="19"/>
      <c r="S4083" s="19"/>
      <c r="T4083" s="19"/>
      <c r="U4083" s="19"/>
      <c r="V4083" s="19"/>
      <c r="W4083" s="19"/>
      <c r="X4083" s="19"/>
      <c r="Y4083" s="19"/>
      <c r="Z4083" s="19"/>
      <c r="AA4083" s="19"/>
      <c r="AB4083" s="19"/>
      <c r="AC4083" s="19"/>
      <c r="AD4083" s="19"/>
      <c r="AE4083" s="19"/>
      <c r="AF4083" s="31">
        <v>80192</v>
      </c>
      <c r="AG4083" s="31">
        <v>458430</v>
      </c>
      <c r="AH4083" s="31">
        <v>473840</v>
      </c>
      <c r="AI4083" s="31">
        <v>491100</v>
      </c>
      <c r="AJ4083" s="31">
        <v>470320</v>
      </c>
      <c r="AK4083" s="31">
        <v>394320</v>
      </c>
      <c r="AL4083" s="31">
        <v>441270</v>
      </c>
      <c r="AM4083" s="31">
        <v>470090</v>
      </c>
      <c r="AN4083" s="31">
        <v>433944</v>
      </c>
      <c r="AO4083" s="31">
        <v>463661</v>
      </c>
      <c r="AP4083" s="31">
        <v>408238</v>
      </c>
      <c r="AQ4083" s="31">
        <v>428411</v>
      </c>
      <c r="AR4083" s="31">
        <v>380128</v>
      </c>
      <c r="AS4083" s="31">
        <v>431977</v>
      </c>
      <c r="AT4083" s="31">
        <v>453855</v>
      </c>
      <c r="AU4083" s="31">
        <v>401540</v>
      </c>
      <c r="AV4083" s="31">
        <v>481194</v>
      </c>
      <c r="AW4083" s="31">
        <v>444910</v>
      </c>
      <c r="AX4083" s="31">
        <v>41204</v>
      </c>
      <c r="AY4083" s="31">
        <v>22615</v>
      </c>
      <c r="AZ4083" s="31">
        <v>63819</v>
      </c>
    </row>
    <row r="4084" spans="1:52" ht="15" customHeight="1">
      <c r="A4084" s="29" t="s">
        <v>4278</v>
      </c>
      <c r="B4084" s="34">
        <v>33526</v>
      </c>
      <c r="C4084" s="28">
        <v>225</v>
      </c>
      <c r="D4084" s="28">
        <v>27</v>
      </c>
      <c r="E4084" s="28">
        <v>31.5</v>
      </c>
      <c r="F4084" s="29" t="s">
        <v>242</v>
      </c>
      <c r="G4084" s="29" t="s">
        <v>3925</v>
      </c>
      <c r="H4084" s="28">
        <v>787</v>
      </c>
      <c r="I4084" s="29" t="s">
        <v>124</v>
      </c>
      <c r="J4084" s="33" t="s">
        <v>4277</v>
      </c>
      <c r="K4084" s="29" t="s">
        <v>178</v>
      </c>
      <c r="L4084" s="29" t="s">
        <v>4182</v>
      </c>
      <c r="M4084" s="29" t="s">
        <v>4273</v>
      </c>
      <c r="N4084" s="28">
        <v>473019</v>
      </c>
      <c r="O4084" s="28">
        <v>6313992</v>
      </c>
      <c r="P4084" s="29" t="s">
        <v>4276</v>
      </c>
      <c r="Q4084" s="32" t="s">
        <v>207</v>
      </c>
      <c r="R4084" s="19"/>
      <c r="S4084" s="19"/>
      <c r="T4084" s="19"/>
      <c r="U4084" s="19"/>
      <c r="V4084" s="19"/>
      <c r="W4084" s="19"/>
      <c r="X4084" s="19"/>
      <c r="Y4084" s="19"/>
      <c r="Z4084" s="19"/>
      <c r="AA4084" s="19"/>
      <c r="AB4084" s="19"/>
      <c r="AC4084" s="19"/>
      <c r="AD4084" s="19"/>
      <c r="AE4084" s="19"/>
      <c r="AF4084" s="31">
        <v>96692</v>
      </c>
      <c r="AG4084" s="31">
        <v>565410</v>
      </c>
      <c r="AH4084" s="31">
        <v>597720</v>
      </c>
      <c r="AI4084" s="31">
        <v>597910</v>
      </c>
      <c r="AJ4084" s="31">
        <v>562530</v>
      </c>
      <c r="AK4084" s="31">
        <v>475980</v>
      </c>
      <c r="AL4084" s="31">
        <v>543240</v>
      </c>
      <c r="AM4084" s="31">
        <v>550210</v>
      </c>
      <c r="AN4084" s="31">
        <v>494276</v>
      </c>
      <c r="AO4084" s="31">
        <v>556816</v>
      </c>
      <c r="AP4084" s="31">
        <v>468715</v>
      </c>
      <c r="AQ4084" s="31">
        <v>492632</v>
      </c>
      <c r="AR4084" s="31">
        <v>433620</v>
      </c>
      <c r="AS4084" s="31">
        <v>520156</v>
      </c>
      <c r="AT4084" s="31">
        <v>507094</v>
      </c>
      <c r="AU4084" s="31">
        <v>445010</v>
      </c>
      <c r="AV4084" s="31">
        <v>582845</v>
      </c>
      <c r="AW4084" s="31">
        <v>491536</v>
      </c>
      <c r="AX4084" s="31">
        <v>44594</v>
      </c>
      <c r="AY4084" s="31">
        <v>19473</v>
      </c>
      <c r="AZ4084" s="31">
        <v>64067</v>
      </c>
    </row>
    <row r="4085" spans="1:52" ht="15" customHeight="1">
      <c r="A4085" s="29" t="s">
        <v>4275</v>
      </c>
      <c r="B4085" s="34">
        <v>33526</v>
      </c>
      <c r="C4085" s="28">
        <v>225</v>
      </c>
      <c r="D4085" s="28">
        <v>27</v>
      </c>
      <c r="E4085" s="28">
        <v>31.5</v>
      </c>
      <c r="F4085" s="29" t="s">
        <v>242</v>
      </c>
      <c r="G4085" s="29" t="s">
        <v>3925</v>
      </c>
      <c r="H4085" s="28">
        <v>787</v>
      </c>
      <c r="I4085" s="29" t="s">
        <v>124</v>
      </c>
      <c r="J4085" s="33" t="s">
        <v>4274</v>
      </c>
      <c r="K4085" s="29" t="s">
        <v>178</v>
      </c>
      <c r="L4085" s="29" t="s">
        <v>4182</v>
      </c>
      <c r="M4085" s="29" t="s">
        <v>4273</v>
      </c>
      <c r="N4085" s="28">
        <v>472849</v>
      </c>
      <c r="O4085" s="28">
        <v>6313995</v>
      </c>
      <c r="P4085" s="29" t="s">
        <v>4272</v>
      </c>
      <c r="Q4085" s="32" t="s">
        <v>207</v>
      </c>
      <c r="R4085" s="19"/>
      <c r="S4085" s="19"/>
      <c r="T4085" s="19"/>
      <c r="U4085" s="19"/>
      <c r="V4085" s="19"/>
      <c r="W4085" s="19"/>
      <c r="X4085" s="19"/>
      <c r="Y4085" s="19"/>
      <c r="Z4085" s="19"/>
      <c r="AA4085" s="19"/>
      <c r="AB4085" s="19"/>
      <c r="AC4085" s="19"/>
      <c r="AD4085" s="19"/>
      <c r="AE4085" s="19"/>
      <c r="AF4085" s="31">
        <v>98422</v>
      </c>
      <c r="AG4085" s="31">
        <v>577590</v>
      </c>
      <c r="AH4085" s="31">
        <v>608680</v>
      </c>
      <c r="AI4085" s="31">
        <v>611220</v>
      </c>
      <c r="AJ4085" s="31">
        <v>570160</v>
      </c>
      <c r="AK4085" s="31">
        <v>489450</v>
      </c>
      <c r="AL4085" s="31">
        <v>550040</v>
      </c>
      <c r="AM4085" s="31">
        <v>568170</v>
      </c>
      <c r="AN4085" s="31">
        <v>498351</v>
      </c>
      <c r="AO4085" s="31">
        <v>558690</v>
      </c>
      <c r="AP4085" s="31">
        <v>486068</v>
      </c>
      <c r="AQ4085" s="31">
        <v>514054</v>
      </c>
      <c r="AR4085" s="31">
        <v>451343</v>
      </c>
      <c r="AS4085" s="31">
        <v>512161</v>
      </c>
      <c r="AT4085" s="31">
        <v>397906</v>
      </c>
      <c r="AU4085" s="31">
        <v>411287</v>
      </c>
      <c r="AV4085" s="31">
        <v>565705</v>
      </c>
      <c r="AW4085" s="31">
        <v>330776</v>
      </c>
      <c r="AX4085" s="31">
        <v>45278</v>
      </c>
      <c r="AY4085" s="31">
        <v>25448</v>
      </c>
      <c r="AZ4085" s="31">
        <v>70726</v>
      </c>
    </row>
    <row r="4086" spans="1:52" ht="15" customHeight="1">
      <c r="A4086" s="29" t="s">
        <v>4271</v>
      </c>
      <c r="B4086" s="34">
        <v>33526</v>
      </c>
      <c r="C4086" s="28">
        <v>225</v>
      </c>
      <c r="D4086" s="28">
        <v>27</v>
      </c>
      <c r="E4086" s="28">
        <v>31.5</v>
      </c>
      <c r="F4086" s="29" t="s">
        <v>242</v>
      </c>
      <c r="G4086" s="29" t="s">
        <v>3925</v>
      </c>
      <c r="H4086" s="28">
        <v>787</v>
      </c>
      <c r="I4086" s="29" t="s">
        <v>124</v>
      </c>
      <c r="J4086" s="33" t="s">
        <v>4270</v>
      </c>
      <c r="K4086" s="29" t="s">
        <v>178</v>
      </c>
      <c r="L4086" s="29" t="s">
        <v>4269</v>
      </c>
      <c r="M4086" s="29" t="s">
        <v>1411</v>
      </c>
      <c r="N4086" s="28">
        <v>460705</v>
      </c>
      <c r="O4086" s="28">
        <v>6292180</v>
      </c>
      <c r="P4086" s="29" t="s">
        <v>4268</v>
      </c>
      <c r="Q4086" s="32" t="s">
        <v>207</v>
      </c>
      <c r="R4086" s="19"/>
      <c r="S4086" s="19"/>
      <c r="T4086" s="19"/>
      <c r="U4086" s="19"/>
      <c r="V4086" s="19"/>
      <c r="W4086" s="19"/>
      <c r="X4086" s="19"/>
      <c r="Y4086" s="19"/>
      <c r="Z4086" s="19"/>
      <c r="AA4086" s="19"/>
      <c r="AB4086" s="19"/>
      <c r="AC4086" s="19"/>
      <c r="AD4086" s="19"/>
      <c r="AE4086" s="19"/>
      <c r="AF4086" s="31">
        <v>110968</v>
      </c>
      <c r="AG4086" s="31">
        <v>634890</v>
      </c>
      <c r="AH4086" s="31">
        <v>666360</v>
      </c>
      <c r="AI4086" s="31">
        <v>679330</v>
      </c>
      <c r="AJ4086" s="31">
        <v>635030</v>
      </c>
      <c r="AK4086" s="31">
        <v>548530</v>
      </c>
      <c r="AL4086" s="31">
        <v>618610</v>
      </c>
      <c r="AM4086" s="31">
        <v>657620</v>
      </c>
      <c r="AN4086" s="31">
        <v>588707</v>
      </c>
      <c r="AO4086" s="31">
        <v>642104</v>
      </c>
      <c r="AP4086" s="31">
        <v>539676</v>
      </c>
      <c r="AQ4086" s="31">
        <v>580567</v>
      </c>
      <c r="AR4086" s="31">
        <v>520553</v>
      </c>
      <c r="AS4086" s="31">
        <v>599150</v>
      </c>
      <c r="AT4086" s="31">
        <v>601344</v>
      </c>
      <c r="AU4086" s="31">
        <v>538586</v>
      </c>
      <c r="AV4086" s="31">
        <v>660159</v>
      </c>
      <c r="AW4086" s="31">
        <v>582150</v>
      </c>
      <c r="AX4086" s="31">
        <v>54295</v>
      </c>
      <c r="AY4086" s="31">
        <v>30237</v>
      </c>
      <c r="AZ4086" s="31">
        <v>84532</v>
      </c>
    </row>
    <row r="4087" spans="1:52" ht="15" customHeight="1">
      <c r="A4087" s="29" t="s">
        <v>4267</v>
      </c>
      <c r="B4087" s="34">
        <v>33557</v>
      </c>
      <c r="C4087" s="28">
        <v>225</v>
      </c>
      <c r="D4087" s="28">
        <v>27</v>
      </c>
      <c r="E4087" s="28">
        <v>31.5</v>
      </c>
      <c r="F4087" s="29" t="s">
        <v>242</v>
      </c>
      <c r="G4087" s="29" t="s">
        <v>3925</v>
      </c>
      <c r="H4087" s="28">
        <v>787</v>
      </c>
      <c r="I4087" s="29" t="s">
        <v>124</v>
      </c>
      <c r="J4087" s="33" t="s">
        <v>4266</v>
      </c>
      <c r="K4087" s="29" t="s">
        <v>178</v>
      </c>
      <c r="L4087" s="29" t="s">
        <v>3992</v>
      </c>
      <c r="M4087" s="29" t="s">
        <v>216</v>
      </c>
      <c r="N4087" s="28">
        <v>467366</v>
      </c>
      <c r="O4087" s="28">
        <v>6301806</v>
      </c>
      <c r="P4087" s="29" t="s">
        <v>4265</v>
      </c>
      <c r="Q4087" s="32" t="s">
        <v>207</v>
      </c>
      <c r="R4087" s="19"/>
      <c r="S4087" s="19"/>
      <c r="T4087" s="19"/>
      <c r="U4087" s="19"/>
      <c r="V4087" s="19"/>
      <c r="W4087" s="19"/>
      <c r="X4087" s="19"/>
      <c r="Y4087" s="19"/>
      <c r="Z4087" s="19"/>
      <c r="AA4087" s="19"/>
      <c r="AB4087" s="19"/>
      <c r="AC4087" s="19"/>
      <c r="AD4087" s="19"/>
      <c r="AE4087" s="19"/>
      <c r="AF4087" s="31">
        <v>52329</v>
      </c>
      <c r="AG4087" s="31">
        <v>615390</v>
      </c>
      <c r="AH4087" s="31">
        <v>646850</v>
      </c>
      <c r="AI4087" s="31">
        <v>632050</v>
      </c>
      <c r="AJ4087" s="31">
        <v>618890</v>
      </c>
      <c r="AK4087" s="31">
        <v>525300</v>
      </c>
      <c r="AL4087" s="31">
        <v>574730</v>
      </c>
      <c r="AM4087" s="31">
        <v>598070</v>
      </c>
      <c r="AN4087" s="31">
        <v>541325</v>
      </c>
      <c r="AO4087" s="31">
        <v>595104</v>
      </c>
      <c r="AP4087" s="31">
        <v>504811</v>
      </c>
      <c r="AQ4087" s="31">
        <v>531504</v>
      </c>
      <c r="AR4087" s="31">
        <v>469685</v>
      </c>
      <c r="AS4087" s="31">
        <v>549211</v>
      </c>
      <c r="AT4087" s="31">
        <v>534710</v>
      </c>
      <c r="AU4087" s="31">
        <v>470348</v>
      </c>
      <c r="AV4087" s="31">
        <v>479768</v>
      </c>
      <c r="AW4087" s="31">
        <v>532009</v>
      </c>
      <c r="AX4087" s="31">
        <v>49671</v>
      </c>
      <c r="AY4087" s="31">
        <v>28008</v>
      </c>
      <c r="AZ4087" s="31">
        <v>77679</v>
      </c>
    </row>
    <row r="4088" spans="1:52" ht="15" customHeight="1">
      <c r="A4088" s="29" t="s">
        <v>4264</v>
      </c>
      <c r="B4088" s="34">
        <v>33587</v>
      </c>
      <c r="C4088" s="28">
        <v>150</v>
      </c>
      <c r="D4088" s="28">
        <v>23</v>
      </c>
      <c r="E4088" s="28">
        <v>30</v>
      </c>
      <c r="F4088" s="29" t="s">
        <v>440</v>
      </c>
      <c r="G4088" s="29" t="s">
        <v>3105</v>
      </c>
      <c r="H4088" s="28">
        <v>787</v>
      </c>
      <c r="I4088" s="29" t="s">
        <v>124</v>
      </c>
      <c r="J4088" s="33" t="s">
        <v>4263</v>
      </c>
      <c r="K4088" s="29" t="s">
        <v>178</v>
      </c>
      <c r="L4088" s="29" t="s">
        <v>4007</v>
      </c>
      <c r="M4088" s="29" t="s">
        <v>4262</v>
      </c>
      <c r="N4088" s="28">
        <v>459151</v>
      </c>
      <c r="O4088" s="28">
        <v>6293303</v>
      </c>
      <c r="P4088" s="29" t="s">
        <v>4261</v>
      </c>
      <c r="Q4088" s="32" t="s">
        <v>207</v>
      </c>
      <c r="R4088" s="19"/>
      <c r="S4088" s="19"/>
      <c r="T4088" s="19"/>
      <c r="U4088" s="19"/>
      <c r="V4088" s="19"/>
      <c r="W4088" s="19"/>
      <c r="X4088" s="19"/>
      <c r="Y4088" s="19"/>
      <c r="Z4088" s="19"/>
      <c r="AA4088" s="19"/>
      <c r="AB4088" s="19"/>
      <c r="AC4088" s="19"/>
      <c r="AD4088" s="19"/>
      <c r="AE4088" s="19"/>
      <c r="AF4088" s="31">
        <v>0</v>
      </c>
      <c r="AG4088" s="31">
        <v>491510</v>
      </c>
      <c r="AH4088" s="31">
        <v>519010</v>
      </c>
      <c r="AI4088" s="31">
        <v>531210</v>
      </c>
      <c r="AJ4088" s="31">
        <v>486540</v>
      </c>
      <c r="AK4088" s="31">
        <v>432890</v>
      </c>
      <c r="AL4088" s="31">
        <v>475680</v>
      </c>
      <c r="AM4088" s="31">
        <v>505270</v>
      </c>
      <c r="AN4088" s="31">
        <v>464325</v>
      </c>
      <c r="AO4088" s="31">
        <v>506834</v>
      </c>
      <c r="AP4088" s="31">
        <v>310713</v>
      </c>
      <c r="AQ4088" s="31">
        <v>442501</v>
      </c>
      <c r="AR4088" s="31">
        <v>401234</v>
      </c>
      <c r="AS4088" s="31">
        <v>407926</v>
      </c>
      <c r="AT4088" s="31">
        <v>338071</v>
      </c>
      <c r="AU4088" s="31">
        <v>411074</v>
      </c>
      <c r="AV4088" s="31">
        <v>453781</v>
      </c>
      <c r="AW4088" s="31">
        <v>392793</v>
      </c>
      <c r="AX4088" s="31">
        <v>41364</v>
      </c>
      <c r="AY4088" s="31">
        <v>23205</v>
      </c>
      <c r="AZ4088" s="31">
        <v>64569</v>
      </c>
    </row>
    <row r="4089" spans="1:52" ht="15" customHeight="1">
      <c r="A4089" s="29" t="s">
        <v>4260</v>
      </c>
      <c r="B4089" s="34">
        <v>33649</v>
      </c>
      <c r="C4089" s="28">
        <v>150</v>
      </c>
      <c r="D4089" s="28">
        <v>23.8</v>
      </c>
      <c r="E4089" s="28">
        <v>30</v>
      </c>
      <c r="F4089" s="29" t="s">
        <v>440</v>
      </c>
      <c r="G4089" s="29" t="s">
        <v>4256</v>
      </c>
      <c r="H4089" s="28">
        <v>787</v>
      </c>
      <c r="I4089" s="29" t="s">
        <v>124</v>
      </c>
      <c r="J4089" s="33" t="s">
        <v>4259</v>
      </c>
      <c r="K4089" s="29" t="s">
        <v>178</v>
      </c>
      <c r="L4089" s="29" t="s">
        <v>4007</v>
      </c>
      <c r="M4089" s="29" t="s">
        <v>2603</v>
      </c>
      <c r="N4089" s="28">
        <v>461073</v>
      </c>
      <c r="O4089" s="28">
        <v>6289508</v>
      </c>
      <c r="P4089" s="29" t="s">
        <v>4258</v>
      </c>
      <c r="Q4089" s="32" t="s">
        <v>207</v>
      </c>
      <c r="R4089" s="19"/>
      <c r="S4089" s="19"/>
      <c r="T4089" s="19"/>
      <c r="U4089" s="19"/>
      <c r="V4089" s="19"/>
      <c r="W4089" s="19"/>
      <c r="X4089" s="19"/>
      <c r="Y4089" s="19"/>
      <c r="Z4089" s="19"/>
      <c r="AA4089" s="19"/>
      <c r="AB4089" s="19"/>
      <c r="AC4089" s="19"/>
      <c r="AD4089" s="19"/>
      <c r="AE4089" s="19"/>
      <c r="AF4089" s="19"/>
      <c r="AG4089" s="31">
        <v>372370</v>
      </c>
      <c r="AH4089" s="31">
        <v>496360</v>
      </c>
      <c r="AI4089" s="31">
        <v>504210</v>
      </c>
      <c r="AJ4089" s="31">
        <v>482600</v>
      </c>
      <c r="AK4089" s="31">
        <v>404840</v>
      </c>
      <c r="AL4089" s="31">
        <v>466340</v>
      </c>
      <c r="AM4089" s="31">
        <v>486760</v>
      </c>
      <c r="AN4089" s="31">
        <v>430066</v>
      </c>
      <c r="AO4089" s="31">
        <v>400966</v>
      </c>
      <c r="AP4089" s="31">
        <v>415735</v>
      </c>
      <c r="AQ4089" s="31">
        <v>429761</v>
      </c>
      <c r="AR4089" s="31">
        <v>383595</v>
      </c>
      <c r="AS4089" s="31">
        <v>432662</v>
      </c>
      <c r="AT4089" s="31">
        <v>399543</v>
      </c>
      <c r="AU4089" s="31">
        <v>243138</v>
      </c>
      <c r="AV4089" s="31">
        <v>445213</v>
      </c>
      <c r="AW4089" s="31">
        <v>426329</v>
      </c>
      <c r="AX4089" s="31">
        <v>40398</v>
      </c>
      <c r="AY4089" s="31">
        <v>16651</v>
      </c>
      <c r="AZ4089" s="31">
        <v>57049</v>
      </c>
    </row>
    <row r="4090" spans="1:52" ht="15" customHeight="1">
      <c r="A4090" s="29" t="s">
        <v>4257</v>
      </c>
      <c r="B4090" s="34">
        <v>33678</v>
      </c>
      <c r="C4090" s="28">
        <v>150</v>
      </c>
      <c r="D4090" s="28">
        <v>23</v>
      </c>
      <c r="E4090" s="28">
        <v>30</v>
      </c>
      <c r="F4090" s="29" t="s">
        <v>440</v>
      </c>
      <c r="G4090" s="29" t="s">
        <v>3105</v>
      </c>
      <c r="H4090" s="28">
        <v>787</v>
      </c>
      <c r="I4090" s="29" t="s">
        <v>124</v>
      </c>
      <c r="J4090" s="33" t="s">
        <v>4255</v>
      </c>
      <c r="K4090" s="29" t="s">
        <v>178</v>
      </c>
      <c r="L4090" s="29" t="s">
        <v>4007</v>
      </c>
      <c r="M4090" s="29" t="s">
        <v>216</v>
      </c>
      <c r="N4090" s="28">
        <v>459277</v>
      </c>
      <c r="O4090" s="28">
        <v>6289218</v>
      </c>
      <c r="P4090" s="29" t="s">
        <v>4254</v>
      </c>
      <c r="Q4090" s="32" t="s">
        <v>207</v>
      </c>
      <c r="R4090" s="19"/>
      <c r="S4090" s="19"/>
      <c r="T4090" s="19"/>
      <c r="U4090" s="19"/>
      <c r="V4090" s="19"/>
      <c r="W4090" s="19"/>
      <c r="X4090" s="19"/>
      <c r="Y4090" s="19"/>
      <c r="Z4090" s="19"/>
      <c r="AA4090" s="19"/>
      <c r="AB4090" s="19"/>
      <c r="AC4090" s="19"/>
      <c r="AD4090" s="19"/>
      <c r="AE4090" s="19"/>
      <c r="AF4090" s="19"/>
      <c r="AG4090" s="31">
        <v>377080</v>
      </c>
      <c r="AH4090" s="31">
        <v>525220</v>
      </c>
      <c r="AI4090" s="31">
        <v>539220</v>
      </c>
      <c r="AJ4090" s="31">
        <v>518300</v>
      </c>
      <c r="AK4090" s="31">
        <v>439540</v>
      </c>
      <c r="AL4090" s="31">
        <v>486880</v>
      </c>
      <c r="AM4090" s="31">
        <v>522350</v>
      </c>
      <c r="AN4090" s="31">
        <v>475700</v>
      </c>
      <c r="AO4090" s="31">
        <v>470326</v>
      </c>
      <c r="AP4090" s="31">
        <v>435196</v>
      </c>
      <c r="AQ4090" s="31">
        <v>435828</v>
      </c>
      <c r="AR4090" s="31">
        <v>412879</v>
      </c>
      <c r="AS4090" s="31">
        <v>471919</v>
      </c>
      <c r="AT4090" s="31">
        <v>487187</v>
      </c>
      <c r="AU4090" s="31">
        <v>423897</v>
      </c>
      <c r="AV4090" s="31">
        <v>478985</v>
      </c>
      <c r="AW4090" s="31">
        <v>429171</v>
      </c>
      <c r="AX4090" s="31">
        <v>37665</v>
      </c>
      <c r="AY4090" s="31">
        <v>24431</v>
      </c>
      <c r="AZ4090" s="31">
        <v>62096</v>
      </c>
    </row>
    <row r="4091" spans="1:52" ht="15" customHeight="1">
      <c r="A4091" s="29" t="s">
        <v>4253</v>
      </c>
      <c r="B4091" s="34">
        <v>33709</v>
      </c>
      <c r="C4091" s="28">
        <v>225</v>
      </c>
      <c r="D4091" s="28">
        <v>27</v>
      </c>
      <c r="E4091" s="28">
        <v>31.5</v>
      </c>
      <c r="F4091" s="29" t="s">
        <v>242</v>
      </c>
      <c r="G4091" s="29" t="s">
        <v>3925</v>
      </c>
      <c r="H4091" s="28">
        <v>787</v>
      </c>
      <c r="I4091" s="29" t="s">
        <v>124</v>
      </c>
      <c r="J4091" s="33" t="s">
        <v>4252</v>
      </c>
      <c r="K4091" s="29" t="s">
        <v>178</v>
      </c>
      <c r="L4091" s="29" t="s">
        <v>4251</v>
      </c>
      <c r="M4091" s="29" t="s">
        <v>4250</v>
      </c>
      <c r="N4091" s="28">
        <v>472349</v>
      </c>
      <c r="O4091" s="28">
        <v>6314252</v>
      </c>
      <c r="P4091" s="29" t="s">
        <v>4249</v>
      </c>
      <c r="Q4091" s="32" t="s">
        <v>207</v>
      </c>
      <c r="R4091" s="19"/>
      <c r="S4091" s="19"/>
      <c r="T4091" s="19"/>
      <c r="U4091" s="19"/>
      <c r="V4091" s="19"/>
      <c r="W4091" s="19"/>
      <c r="X4091" s="19"/>
      <c r="Y4091" s="19"/>
      <c r="Z4091" s="19"/>
      <c r="AA4091" s="19"/>
      <c r="AB4091" s="19"/>
      <c r="AC4091" s="19"/>
      <c r="AD4091" s="19"/>
      <c r="AE4091" s="19"/>
      <c r="AF4091" s="19"/>
      <c r="AG4091" s="31">
        <v>388470</v>
      </c>
      <c r="AH4091" s="31">
        <v>624570</v>
      </c>
      <c r="AI4091" s="31">
        <v>625030</v>
      </c>
      <c r="AJ4091" s="31">
        <v>589650</v>
      </c>
      <c r="AK4091" s="31">
        <v>502590</v>
      </c>
      <c r="AL4091" s="31">
        <v>564800</v>
      </c>
      <c r="AM4091" s="31">
        <v>583730</v>
      </c>
      <c r="AN4091" s="31">
        <v>513120</v>
      </c>
      <c r="AO4091" s="31">
        <v>584902</v>
      </c>
      <c r="AP4091" s="31">
        <v>495760</v>
      </c>
      <c r="AQ4091" s="31">
        <v>519726</v>
      </c>
      <c r="AR4091" s="31">
        <v>459810</v>
      </c>
      <c r="AS4091" s="31">
        <v>548951</v>
      </c>
      <c r="AT4091" s="31">
        <v>508026</v>
      </c>
      <c r="AU4091" s="31">
        <v>457109</v>
      </c>
      <c r="AV4091" s="31">
        <v>554360</v>
      </c>
      <c r="AW4091" s="31">
        <v>498340</v>
      </c>
      <c r="AX4091" s="31">
        <v>49637</v>
      </c>
      <c r="AY4091" s="31">
        <v>27335</v>
      </c>
      <c r="AZ4091" s="31">
        <v>76972</v>
      </c>
    </row>
    <row r="4092" spans="1:52" ht="15" customHeight="1">
      <c r="A4092" s="29" t="s">
        <v>4248</v>
      </c>
      <c r="B4092" s="34">
        <v>33770</v>
      </c>
      <c r="C4092" s="28">
        <v>150</v>
      </c>
      <c r="D4092" s="28">
        <v>28</v>
      </c>
      <c r="E4092" s="28">
        <v>31</v>
      </c>
      <c r="F4092" s="29" t="s">
        <v>227</v>
      </c>
      <c r="G4092" s="29" t="s">
        <v>641</v>
      </c>
      <c r="H4092" s="28">
        <v>787</v>
      </c>
      <c r="I4092" s="29" t="s">
        <v>124</v>
      </c>
      <c r="J4092" s="33" t="s">
        <v>4247</v>
      </c>
      <c r="K4092" s="29" t="s">
        <v>178</v>
      </c>
      <c r="L4092" s="29" t="s">
        <v>4062</v>
      </c>
      <c r="M4092" s="29" t="s">
        <v>2532</v>
      </c>
      <c r="N4092" s="28">
        <v>475961</v>
      </c>
      <c r="O4092" s="28">
        <v>6313603</v>
      </c>
      <c r="P4092" s="29" t="s">
        <v>4246</v>
      </c>
      <c r="Q4092" s="32" t="s">
        <v>207</v>
      </c>
      <c r="R4092" s="19"/>
      <c r="S4092" s="19"/>
      <c r="T4092" s="19"/>
      <c r="U4092" s="19"/>
      <c r="V4092" s="19"/>
      <c r="W4092" s="19"/>
      <c r="X4092" s="19"/>
      <c r="Y4092" s="19"/>
      <c r="Z4092" s="19"/>
      <c r="AA4092" s="19"/>
      <c r="AB4092" s="19"/>
      <c r="AC4092" s="19"/>
      <c r="AD4092" s="19"/>
      <c r="AE4092" s="19"/>
      <c r="AF4092" s="19"/>
      <c r="AG4092" s="31">
        <v>225670</v>
      </c>
      <c r="AH4092" s="31">
        <v>510430</v>
      </c>
      <c r="AI4092" s="31">
        <v>500700</v>
      </c>
      <c r="AJ4092" s="31">
        <v>479530</v>
      </c>
      <c r="AK4092" s="31">
        <v>402180</v>
      </c>
      <c r="AL4092" s="31">
        <v>466890</v>
      </c>
      <c r="AM4092" s="31">
        <v>481300</v>
      </c>
      <c r="AN4092" s="31">
        <v>423657</v>
      </c>
      <c r="AO4092" s="31">
        <v>471399</v>
      </c>
      <c r="AP4092" s="31">
        <v>410438</v>
      </c>
      <c r="AQ4092" s="31">
        <v>413533</v>
      </c>
      <c r="AR4092" s="31">
        <v>337209</v>
      </c>
      <c r="AS4092" s="31">
        <v>407454</v>
      </c>
      <c r="AT4092" s="31">
        <v>429484</v>
      </c>
      <c r="AU4092" s="31">
        <v>389400</v>
      </c>
      <c r="AV4092" s="31">
        <v>487178</v>
      </c>
      <c r="AW4092" s="31">
        <v>410885</v>
      </c>
      <c r="AX4092" s="31">
        <v>38070</v>
      </c>
      <c r="AY4092" s="31">
        <v>17967</v>
      </c>
      <c r="AZ4092" s="31">
        <v>56037</v>
      </c>
    </row>
    <row r="4093" spans="1:52" ht="15" customHeight="1">
      <c r="A4093" s="29" t="s">
        <v>4245</v>
      </c>
      <c r="B4093" s="34">
        <v>33800</v>
      </c>
      <c r="C4093" s="28">
        <v>225</v>
      </c>
      <c r="D4093" s="28">
        <v>27</v>
      </c>
      <c r="E4093" s="28">
        <v>31.5</v>
      </c>
      <c r="F4093" s="29" t="s">
        <v>242</v>
      </c>
      <c r="G4093" s="29" t="s">
        <v>3925</v>
      </c>
      <c r="H4093" s="28">
        <v>787</v>
      </c>
      <c r="I4093" s="29" t="s">
        <v>124</v>
      </c>
      <c r="J4093" s="33" t="s">
        <v>4244</v>
      </c>
      <c r="K4093" s="29" t="s">
        <v>178</v>
      </c>
      <c r="L4093" s="29" t="s">
        <v>4243</v>
      </c>
      <c r="M4093" s="29" t="s">
        <v>2636</v>
      </c>
      <c r="N4093" s="28">
        <v>473212</v>
      </c>
      <c r="O4093" s="28">
        <v>6313333</v>
      </c>
      <c r="P4093" s="29" t="s">
        <v>4242</v>
      </c>
      <c r="Q4093" s="32" t="s">
        <v>207</v>
      </c>
      <c r="R4093" s="19"/>
      <c r="S4093" s="19"/>
      <c r="T4093" s="19"/>
      <c r="U4093" s="19"/>
      <c r="V4093" s="19"/>
      <c r="W4093" s="19"/>
      <c r="X4093" s="19"/>
      <c r="Y4093" s="19"/>
      <c r="Z4093" s="19"/>
      <c r="AA4093" s="19"/>
      <c r="AB4093" s="19"/>
      <c r="AC4093" s="19"/>
      <c r="AD4093" s="19"/>
      <c r="AE4093" s="19"/>
      <c r="AF4093" s="19"/>
      <c r="AG4093" s="31">
        <v>291980</v>
      </c>
      <c r="AH4093" s="31">
        <v>658900</v>
      </c>
      <c r="AI4093" s="31">
        <v>655470</v>
      </c>
      <c r="AJ4093" s="31">
        <v>628100</v>
      </c>
      <c r="AK4093" s="31">
        <v>539870</v>
      </c>
      <c r="AL4093" s="31">
        <v>599830</v>
      </c>
      <c r="AM4093" s="31">
        <v>625520</v>
      </c>
      <c r="AN4093" s="31">
        <v>557239</v>
      </c>
      <c r="AO4093" s="31">
        <v>616014</v>
      </c>
      <c r="AP4093" s="31">
        <v>534355</v>
      </c>
      <c r="AQ4093" s="31">
        <v>561029</v>
      </c>
      <c r="AR4093" s="31">
        <v>480103</v>
      </c>
      <c r="AS4093" s="31">
        <v>586125</v>
      </c>
      <c r="AT4093" s="31">
        <v>517679</v>
      </c>
      <c r="AU4093" s="31">
        <v>464759</v>
      </c>
      <c r="AV4093" s="31">
        <v>643090</v>
      </c>
      <c r="AW4093" s="31">
        <v>501127</v>
      </c>
      <c r="AX4093" s="31">
        <v>53870</v>
      </c>
      <c r="AY4093" s="31">
        <v>30675</v>
      </c>
      <c r="AZ4093" s="31">
        <v>84545</v>
      </c>
    </row>
    <row r="4094" spans="1:52" ht="15" customHeight="1">
      <c r="A4094" s="29" t="s">
        <v>4241</v>
      </c>
      <c r="B4094" s="34">
        <v>34043</v>
      </c>
      <c r="C4094" s="28">
        <v>500</v>
      </c>
      <c r="D4094" s="28">
        <v>39</v>
      </c>
      <c r="E4094" s="28">
        <v>40.5</v>
      </c>
      <c r="F4094" s="29" t="s">
        <v>242</v>
      </c>
      <c r="G4094" s="29" t="s">
        <v>3971</v>
      </c>
      <c r="H4094" s="28">
        <v>787</v>
      </c>
      <c r="I4094" s="29" t="s">
        <v>124</v>
      </c>
      <c r="J4094" s="33" t="s">
        <v>4240</v>
      </c>
      <c r="K4094" s="29" t="s">
        <v>178</v>
      </c>
      <c r="L4094" s="29" t="s">
        <v>4080</v>
      </c>
      <c r="M4094" s="29" t="s">
        <v>1088</v>
      </c>
      <c r="N4094" s="28">
        <v>465066</v>
      </c>
      <c r="O4094" s="28">
        <v>6293958</v>
      </c>
      <c r="P4094" s="29" t="s">
        <v>4239</v>
      </c>
      <c r="Q4094" s="32" t="s">
        <v>207</v>
      </c>
      <c r="R4094" s="19"/>
      <c r="S4094" s="19"/>
      <c r="T4094" s="19"/>
      <c r="U4094" s="19"/>
      <c r="V4094" s="19"/>
      <c r="W4094" s="19"/>
      <c r="X4094" s="19"/>
      <c r="Y4094" s="19"/>
      <c r="Z4094" s="19"/>
      <c r="AA4094" s="19"/>
      <c r="AB4094" s="19"/>
      <c r="AC4094" s="19"/>
      <c r="AD4094" s="19"/>
      <c r="AE4094" s="19"/>
      <c r="AF4094" s="19"/>
      <c r="AG4094" s="19"/>
      <c r="AH4094" s="31">
        <v>1105100</v>
      </c>
      <c r="AI4094" s="31">
        <v>1573200</v>
      </c>
      <c r="AJ4094" s="31">
        <v>1497200</v>
      </c>
      <c r="AK4094" s="31">
        <v>1320000</v>
      </c>
      <c r="AL4094" s="31">
        <v>1443400</v>
      </c>
      <c r="AM4094" s="31">
        <v>1513600</v>
      </c>
      <c r="AN4094" s="31">
        <v>1340695</v>
      </c>
      <c r="AO4094" s="31">
        <v>1467689</v>
      </c>
      <c r="AP4094" s="31">
        <v>1259563</v>
      </c>
      <c r="AQ4094" s="31">
        <v>1356140</v>
      </c>
      <c r="AR4094" s="31">
        <v>1195623</v>
      </c>
      <c r="AS4094" s="31">
        <v>1357223</v>
      </c>
      <c r="AT4094" s="31">
        <v>1339443</v>
      </c>
      <c r="AU4094" s="31">
        <v>1215001</v>
      </c>
      <c r="AV4094" s="31">
        <v>1437411</v>
      </c>
      <c r="AW4094" s="31">
        <v>1317312</v>
      </c>
      <c r="AX4094" s="31">
        <v>128750</v>
      </c>
      <c r="AY4094" s="31">
        <v>71590</v>
      </c>
      <c r="AZ4094" s="31">
        <v>200340</v>
      </c>
    </row>
    <row r="4095" spans="1:52" ht="15" customHeight="1">
      <c r="A4095" s="29" t="s">
        <v>4238</v>
      </c>
      <c r="B4095" s="34">
        <v>34078</v>
      </c>
      <c r="C4095" s="28">
        <v>150</v>
      </c>
      <c r="D4095" s="28">
        <v>28</v>
      </c>
      <c r="E4095" s="28">
        <v>31</v>
      </c>
      <c r="F4095" s="29" t="s">
        <v>227</v>
      </c>
      <c r="G4095" s="29" t="s">
        <v>641</v>
      </c>
      <c r="H4095" s="28">
        <v>787</v>
      </c>
      <c r="I4095" s="29" t="s">
        <v>124</v>
      </c>
      <c r="J4095" s="33" t="s">
        <v>4237</v>
      </c>
      <c r="K4095" s="29" t="s">
        <v>178</v>
      </c>
      <c r="L4095" s="29" t="s">
        <v>4236</v>
      </c>
      <c r="M4095" s="29" t="s">
        <v>683</v>
      </c>
      <c r="N4095" s="28">
        <v>476336</v>
      </c>
      <c r="O4095" s="28">
        <v>6313487</v>
      </c>
      <c r="P4095" s="29" t="s">
        <v>4235</v>
      </c>
      <c r="Q4095" s="32" t="s">
        <v>207</v>
      </c>
      <c r="R4095" s="19"/>
      <c r="S4095" s="19"/>
      <c r="T4095" s="19"/>
      <c r="U4095" s="19"/>
      <c r="V4095" s="19"/>
      <c r="W4095" s="19"/>
      <c r="X4095" s="19"/>
      <c r="Y4095" s="19"/>
      <c r="Z4095" s="19"/>
      <c r="AA4095" s="19"/>
      <c r="AB4095" s="19"/>
      <c r="AC4095" s="19"/>
      <c r="AD4095" s="19"/>
      <c r="AE4095" s="19"/>
      <c r="AF4095" s="19"/>
      <c r="AG4095" s="19"/>
      <c r="AH4095" s="31">
        <v>273880</v>
      </c>
      <c r="AI4095" s="31">
        <v>473800</v>
      </c>
      <c r="AJ4095" s="31">
        <v>434580</v>
      </c>
      <c r="AK4095" s="31">
        <v>375620</v>
      </c>
      <c r="AL4095" s="31">
        <v>435700</v>
      </c>
      <c r="AM4095" s="31">
        <v>440320</v>
      </c>
      <c r="AN4095" s="31">
        <v>380795</v>
      </c>
      <c r="AO4095" s="31">
        <v>438670</v>
      </c>
      <c r="AP4095" s="31">
        <v>360890</v>
      </c>
      <c r="AQ4095" s="31">
        <v>388599</v>
      </c>
      <c r="AR4095" s="31">
        <v>352272</v>
      </c>
      <c r="AS4095" s="31">
        <v>413336</v>
      </c>
      <c r="AT4095" s="31">
        <v>394107</v>
      </c>
      <c r="AU4095" s="31">
        <v>342377</v>
      </c>
      <c r="AV4095" s="31">
        <v>400372</v>
      </c>
      <c r="AW4095" s="31">
        <v>376537</v>
      </c>
      <c r="AX4095" s="31">
        <v>30476</v>
      </c>
      <c r="AY4095" s="31">
        <v>16259</v>
      </c>
      <c r="AZ4095" s="31">
        <v>46735</v>
      </c>
    </row>
    <row r="4096" spans="1:52" ht="15" customHeight="1">
      <c r="A4096" s="29" t="s">
        <v>4234</v>
      </c>
      <c r="B4096" s="34">
        <v>34254</v>
      </c>
      <c r="C4096" s="28">
        <v>250</v>
      </c>
      <c r="D4096" s="28">
        <v>26</v>
      </c>
      <c r="E4096" s="28">
        <v>30</v>
      </c>
      <c r="F4096" s="29" t="s">
        <v>172</v>
      </c>
      <c r="G4096" s="29" t="s">
        <v>4230</v>
      </c>
      <c r="H4096" s="28">
        <v>787</v>
      </c>
      <c r="I4096" s="29" t="s">
        <v>124</v>
      </c>
      <c r="J4096" s="33" t="s">
        <v>4233</v>
      </c>
      <c r="K4096" s="29" t="s">
        <v>178</v>
      </c>
      <c r="L4096" s="29" t="s">
        <v>4209</v>
      </c>
      <c r="M4096" s="29" t="s">
        <v>590</v>
      </c>
      <c r="N4096" s="28">
        <v>466069</v>
      </c>
      <c r="O4096" s="28">
        <v>6289220</v>
      </c>
      <c r="P4096" s="29" t="s">
        <v>4232</v>
      </c>
      <c r="Q4096" s="32" t="s">
        <v>207</v>
      </c>
      <c r="R4096" s="19"/>
      <c r="S4096" s="19"/>
      <c r="T4096" s="19"/>
      <c r="U4096" s="19"/>
      <c r="V4096" s="19"/>
      <c r="W4096" s="19"/>
      <c r="X4096" s="19"/>
      <c r="Y4096" s="19"/>
      <c r="Z4096" s="19"/>
      <c r="AA4096" s="19"/>
      <c r="AB4096" s="19"/>
      <c r="AC4096" s="19"/>
      <c r="AD4096" s="19"/>
      <c r="AE4096" s="19"/>
      <c r="AF4096" s="19"/>
      <c r="AG4096" s="19"/>
      <c r="AH4096" s="31">
        <v>116580</v>
      </c>
      <c r="AI4096" s="31">
        <v>582380</v>
      </c>
      <c r="AJ4096" s="31">
        <v>554240</v>
      </c>
      <c r="AK4096" s="31">
        <v>464330</v>
      </c>
      <c r="AL4096" s="31">
        <v>534430</v>
      </c>
      <c r="AM4096" s="31">
        <v>538280</v>
      </c>
      <c r="AN4096" s="31">
        <v>491312</v>
      </c>
      <c r="AO4096" s="31">
        <v>552669</v>
      </c>
      <c r="AP4096" s="31">
        <v>444530</v>
      </c>
      <c r="AQ4096" s="31">
        <v>484084</v>
      </c>
      <c r="AR4096" s="31">
        <v>426033</v>
      </c>
      <c r="AS4096" s="31">
        <v>497010</v>
      </c>
      <c r="AT4096" s="31">
        <v>459147</v>
      </c>
      <c r="AU4096" s="31">
        <v>406433</v>
      </c>
      <c r="AV4096" s="31">
        <v>523240</v>
      </c>
      <c r="AW4096" s="31">
        <v>506996</v>
      </c>
      <c r="AX4096" s="31">
        <v>46454</v>
      </c>
      <c r="AY4096" s="31">
        <v>10207</v>
      </c>
      <c r="AZ4096" s="31">
        <v>56661</v>
      </c>
    </row>
    <row r="4097" spans="1:52" ht="15" customHeight="1">
      <c r="A4097" s="29" t="s">
        <v>4231</v>
      </c>
      <c r="B4097" s="34">
        <v>34278</v>
      </c>
      <c r="C4097" s="28">
        <v>225</v>
      </c>
      <c r="D4097" s="28">
        <v>27</v>
      </c>
      <c r="E4097" s="28">
        <v>31.5</v>
      </c>
      <c r="F4097" s="29" t="s">
        <v>242</v>
      </c>
      <c r="G4097" s="29" t="s">
        <v>3925</v>
      </c>
      <c r="H4097" s="28">
        <v>787</v>
      </c>
      <c r="I4097" s="29" t="s">
        <v>124</v>
      </c>
      <c r="J4097" s="33" t="s">
        <v>4229</v>
      </c>
      <c r="K4097" s="29" t="s">
        <v>178</v>
      </c>
      <c r="L4097" s="29" t="s">
        <v>4007</v>
      </c>
      <c r="M4097" s="29" t="s">
        <v>331</v>
      </c>
      <c r="N4097" s="28">
        <v>458960</v>
      </c>
      <c r="O4097" s="28">
        <v>6294073</v>
      </c>
      <c r="P4097" s="29" t="s">
        <v>4228</v>
      </c>
      <c r="Q4097" s="32" t="s">
        <v>207</v>
      </c>
      <c r="R4097" s="19"/>
      <c r="S4097" s="19"/>
      <c r="T4097" s="19"/>
      <c r="U4097" s="19"/>
      <c r="V4097" s="19"/>
      <c r="W4097" s="19"/>
      <c r="X4097" s="19"/>
      <c r="Y4097" s="19"/>
      <c r="Z4097" s="19"/>
      <c r="AA4097" s="19"/>
      <c r="AB4097" s="19"/>
      <c r="AC4097" s="19"/>
      <c r="AD4097" s="19"/>
      <c r="AE4097" s="19"/>
      <c r="AF4097" s="19"/>
      <c r="AG4097" s="19"/>
      <c r="AH4097" s="31">
        <v>114020</v>
      </c>
      <c r="AI4097" s="31">
        <v>735550</v>
      </c>
      <c r="AJ4097" s="31">
        <v>700390</v>
      </c>
      <c r="AK4097" s="31">
        <v>599250</v>
      </c>
      <c r="AL4097" s="31">
        <v>663160</v>
      </c>
      <c r="AM4097" s="31">
        <v>710800</v>
      </c>
      <c r="AN4097" s="31">
        <v>627617</v>
      </c>
      <c r="AO4097" s="31">
        <v>699500</v>
      </c>
      <c r="AP4097" s="31">
        <v>603867</v>
      </c>
      <c r="AQ4097" s="31">
        <v>629816</v>
      </c>
      <c r="AR4097" s="31">
        <v>568946</v>
      </c>
      <c r="AS4097" s="31">
        <v>663445</v>
      </c>
      <c r="AT4097" s="31">
        <v>646640</v>
      </c>
      <c r="AU4097" s="31">
        <v>575644</v>
      </c>
      <c r="AV4097" s="31">
        <v>694838</v>
      </c>
      <c r="AW4097" s="31">
        <v>644774</v>
      </c>
      <c r="AX4097" s="31">
        <v>59190</v>
      </c>
      <c r="AY4097" s="31">
        <v>34202</v>
      </c>
      <c r="AZ4097" s="31">
        <v>93392</v>
      </c>
    </row>
    <row r="4098" spans="1:52" ht="15" customHeight="1">
      <c r="A4098" s="29" t="s">
        <v>4227</v>
      </c>
      <c r="B4098" s="34">
        <v>34284</v>
      </c>
      <c r="C4098" s="28">
        <v>225</v>
      </c>
      <c r="D4098" s="28">
        <v>27</v>
      </c>
      <c r="E4098" s="28">
        <v>31.5</v>
      </c>
      <c r="F4098" s="29" t="s">
        <v>242</v>
      </c>
      <c r="G4098" s="29" t="s">
        <v>3925</v>
      </c>
      <c r="H4098" s="28">
        <v>787</v>
      </c>
      <c r="I4098" s="29" t="s">
        <v>124</v>
      </c>
      <c r="J4098" s="33" t="s">
        <v>4226</v>
      </c>
      <c r="K4098" s="29" t="s">
        <v>178</v>
      </c>
      <c r="L4098" s="29" t="s">
        <v>4225</v>
      </c>
      <c r="M4098" s="29" t="s">
        <v>4224</v>
      </c>
      <c r="N4098" s="28">
        <v>478089</v>
      </c>
      <c r="O4098" s="28">
        <v>6317253</v>
      </c>
      <c r="P4098" s="29" t="s">
        <v>4223</v>
      </c>
      <c r="Q4098" s="32" t="s">
        <v>207</v>
      </c>
      <c r="R4098" s="19"/>
      <c r="S4098" s="19"/>
      <c r="T4098" s="19"/>
      <c r="U4098" s="19"/>
      <c r="V4098" s="19"/>
      <c r="W4098" s="19"/>
      <c r="X4098" s="19"/>
      <c r="Y4098" s="19"/>
      <c r="Z4098" s="19"/>
      <c r="AA4098" s="19"/>
      <c r="AB4098" s="19"/>
      <c r="AC4098" s="19"/>
      <c r="AD4098" s="19"/>
      <c r="AE4098" s="19"/>
      <c r="AF4098" s="19"/>
      <c r="AG4098" s="19"/>
      <c r="AH4098" s="31">
        <v>97330</v>
      </c>
      <c r="AI4098" s="31">
        <v>619150</v>
      </c>
      <c r="AJ4098" s="31">
        <v>594660</v>
      </c>
      <c r="AK4098" s="31">
        <v>509400</v>
      </c>
      <c r="AL4098" s="31">
        <v>568960</v>
      </c>
      <c r="AM4098" s="31">
        <v>580840</v>
      </c>
      <c r="AN4098" s="31">
        <v>506586</v>
      </c>
      <c r="AO4098" s="31">
        <v>568363</v>
      </c>
      <c r="AP4098" s="31">
        <v>464013</v>
      </c>
      <c r="AQ4098" s="31">
        <v>518920</v>
      </c>
      <c r="AR4098" s="31">
        <v>458597</v>
      </c>
      <c r="AS4098" s="31">
        <v>531184</v>
      </c>
      <c r="AT4098" s="31">
        <v>523431</v>
      </c>
      <c r="AU4098" s="31">
        <v>451254</v>
      </c>
      <c r="AV4098" s="31">
        <v>604335</v>
      </c>
      <c r="AW4098" s="31">
        <v>504165</v>
      </c>
      <c r="AX4098" s="31">
        <v>49325</v>
      </c>
      <c r="AY4098" s="31">
        <v>28544</v>
      </c>
      <c r="AZ4098" s="31">
        <v>77869</v>
      </c>
    </row>
    <row r="4099" spans="1:52" ht="15" customHeight="1">
      <c r="A4099" s="29" t="s">
        <v>4222</v>
      </c>
      <c r="B4099" s="34">
        <v>34323</v>
      </c>
      <c r="C4099" s="28">
        <v>500</v>
      </c>
      <c r="D4099" s="28">
        <v>39</v>
      </c>
      <c r="E4099" s="28">
        <v>40.5</v>
      </c>
      <c r="F4099" s="29" t="s">
        <v>242</v>
      </c>
      <c r="G4099" s="29" t="s">
        <v>3971</v>
      </c>
      <c r="H4099" s="28">
        <v>787</v>
      </c>
      <c r="I4099" s="29" t="s">
        <v>124</v>
      </c>
      <c r="J4099" s="33" t="s">
        <v>4221</v>
      </c>
      <c r="K4099" s="29" t="s">
        <v>178</v>
      </c>
      <c r="L4099" s="29" t="s">
        <v>4220</v>
      </c>
      <c r="M4099" s="29" t="s">
        <v>176</v>
      </c>
      <c r="N4099" s="28">
        <v>472534</v>
      </c>
      <c r="O4099" s="28">
        <v>6306112</v>
      </c>
      <c r="P4099" s="29" t="s">
        <v>4219</v>
      </c>
      <c r="Q4099" s="32" t="s">
        <v>207</v>
      </c>
      <c r="R4099" s="19"/>
      <c r="S4099" s="19"/>
      <c r="T4099" s="19"/>
      <c r="U4099" s="19"/>
      <c r="V4099" s="19"/>
      <c r="W4099" s="19"/>
      <c r="X4099" s="19"/>
      <c r="Y4099" s="19"/>
      <c r="Z4099" s="19"/>
      <c r="AA4099" s="19"/>
      <c r="AB4099" s="19"/>
      <c r="AC4099" s="19"/>
      <c r="AD4099" s="19"/>
      <c r="AE4099" s="19"/>
      <c r="AF4099" s="19"/>
      <c r="AG4099" s="19"/>
      <c r="AH4099" s="31">
        <v>0</v>
      </c>
      <c r="AI4099" s="31">
        <v>1412800</v>
      </c>
      <c r="AJ4099" s="31">
        <v>1329100</v>
      </c>
      <c r="AK4099" s="31">
        <v>1146900</v>
      </c>
      <c r="AL4099" s="31">
        <v>1308300</v>
      </c>
      <c r="AM4099" s="31">
        <v>1353000</v>
      </c>
      <c r="AN4099" s="31">
        <v>1163468</v>
      </c>
      <c r="AO4099" s="31">
        <v>1316931</v>
      </c>
      <c r="AP4099" s="31">
        <v>1158888</v>
      </c>
      <c r="AQ4099" s="31">
        <v>1241115</v>
      </c>
      <c r="AR4099" s="31">
        <v>1072103</v>
      </c>
      <c r="AS4099" s="31">
        <v>1237621</v>
      </c>
      <c r="AT4099" s="31">
        <v>1198014</v>
      </c>
      <c r="AU4099" s="31">
        <v>1106489</v>
      </c>
      <c r="AV4099" s="31">
        <v>1349123</v>
      </c>
      <c r="AW4099" s="31">
        <v>1160741</v>
      </c>
      <c r="AX4099" s="31">
        <v>115142</v>
      </c>
      <c r="AY4099" s="31">
        <v>68879</v>
      </c>
      <c r="AZ4099" s="31">
        <v>184021</v>
      </c>
    </row>
    <row r="4100" spans="1:52" ht="15" customHeight="1">
      <c r="A4100" s="29" t="s">
        <v>4218</v>
      </c>
      <c r="B4100" s="34">
        <v>34569</v>
      </c>
      <c r="C4100" s="28">
        <v>225</v>
      </c>
      <c r="D4100" s="28">
        <v>27</v>
      </c>
      <c r="E4100" s="28">
        <v>31.5</v>
      </c>
      <c r="F4100" s="29" t="s">
        <v>242</v>
      </c>
      <c r="G4100" s="29" t="s">
        <v>3925</v>
      </c>
      <c r="H4100" s="28">
        <v>787</v>
      </c>
      <c r="I4100" s="29" t="s">
        <v>124</v>
      </c>
      <c r="J4100" s="33" t="s">
        <v>4217</v>
      </c>
      <c r="K4100" s="29" t="s">
        <v>178</v>
      </c>
      <c r="L4100" s="29" t="s">
        <v>4169</v>
      </c>
      <c r="M4100" s="29" t="s">
        <v>1318</v>
      </c>
      <c r="N4100" s="28">
        <v>463591</v>
      </c>
      <c r="O4100" s="28">
        <v>6284338</v>
      </c>
      <c r="P4100" s="29" t="s">
        <v>4216</v>
      </c>
      <c r="Q4100" s="32" t="s">
        <v>207</v>
      </c>
      <c r="R4100" s="19"/>
      <c r="S4100" s="19"/>
      <c r="T4100" s="19"/>
      <c r="U4100" s="19"/>
      <c r="V4100" s="19"/>
      <c r="W4100" s="19"/>
      <c r="X4100" s="19"/>
      <c r="Y4100" s="19"/>
      <c r="Z4100" s="19"/>
      <c r="AA4100" s="19"/>
      <c r="AB4100" s="19"/>
      <c r="AC4100" s="19"/>
      <c r="AD4100" s="19"/>
      <c r="AE4100" s="19"/>
      <c r="AF4100" s="19"/>
      <c r="AG4100" s="19"/>
      <c r="AH4100" s="19"/>
      <c r="AI4100" s="31">
        <v>249280</v>
      </c>
      <c r="AJ4100" s="31">
        <v>680200</v>
      </c>
      <c r="AK4100" s="31">
        <v>564130</v>
      </c>
      <c r="AL4100" s="31">
        <v>638630</v>
      </c>
      <c r="AM4100" s="31">
        <v>697120</v>
      </c>
      <c r="AN4100" s="31">
        <v>634218</v>
      </c>
      <c r="AO4100" s="31">
        <v>689634</v>
      </c>
      <c r="AP4100" s="31">
        <v>582030</v>
      </c>
      <c r="AQ4100" s="31">
        <v>607553</v>
      </c>
      <c r="AR4100" s="31">
        <v>523539</v>
      </c>
      <c r="AS4100" s="31">
        <v>624950</v>
      </c>
      <c r="AT4100" s="31">
        <v>628996</v>
      </c>
      <c r="AU4100" s="31">
        <v>573366</v>
      </c>
      <c r="AV4100" s="31">
        <v>702322</v>
      </c>
      <c r="AW4100" s="31">
        <v>635148</v>
      </c>
      <c r="AX4100" s="31">
        <v>56275</v>
      </c>
      <c r="AY4100" s="31">
        <v>31788</v>
      </c>
      <c r="AZ4100" s="31">
        <v>88063</v>
      </c>
    </row>
    <row r="4101" spans="1:52" ht="15" customHeight="1">
      <c r="A4101" s="29" t="s">
        <v>4215</v>
      </c>
      <c r="B4101" s="34">
        <v>34604</v>
      </c>
      <c r="C4101" s="28">
        <v>225</v>
      </c>
      <c r="D4101" s="28">
        <v>29</v>
      </c>
      <c r="E4101" s="28">
        <v>30</v>
      </c>
      <c r="F4101" s="29" t="s">
        <v>242</v>
      </c>
      <c r="G4101" s="29" t="s">
        <v>3997</v>
      </c>
      <c r="H4101" s="28">
        <v>787</v>
      </c>
      <c r="I4101" s="29" t="s">
        <v>124</v>
      </c>
      <c r="J4101" s="33" t="s">
        <v>4214</v>
      </c>
      <c r="K4101" s="29" t="s">
        <v>178</v>
      </c>
      <c r="L4101" s="29" t="s">
        <v>4213</v>
      </c>
      <c r="M4101" s="29" t="s">
        <v>1909</v>
      </c>
      <c r="N4101" s="28">
        <v>475795</v>
      </c>
      <c r="O4101" s="28">
        <v>6304554</v>
      </c>
      <c r="P4101" s="29" t="s">
        <v>4212</v>
      </c>
      <c r="Q4101" s="32" t="s">
        <v>207</v>
      </c>
      <c r="R4101" s="19"/>
      <c r="S4101" s="19"/>
      <c r="T4101" s="19"/>
      <c r="U4101" s="19"/>
      <c r="V4101" s="19"/>
      <c r="W4101" s="19"/>
      <c r="X4101" s="19"/>
      <c r="Y4101" s="19"/>
      <c r="Z4101" s="19"/>
      <c r="AA4101" s="19"/>
      <c r="AB4101" s="19"/>
      <c r="AC4101" s="19"/>
      <c r="AD4101" s="19"/>
      <c r="AE4101" s="19"/>
      <c r="AF4101" s="19"/>
      <c r="AG4101" s="19"/>
      <c r="AH4101" s="19"/>
      <c r="AI4101" s="31">
        <v>201430</v>
      </c>
      <c r="AJ4101" s="31">
        <v>677900</v>
      </c>
      <c r="AK4101" s="31">
        <v>582510</v>
      </c>
      <c r="AL4101" s="31">
        <v>650330</v>
      </c>
      <c r="AM4101" s="31">
        <v>692920</v>
      </c>
      <c r="AN4101" s="31">
        <v>615427</v>
      </c>
      <c r="AO4101" s="31">
        <v>676624</v>
      </c>
      <c r="AP4101" s="31">
        <v>591475</v>
      </c>
      <c r="AQ4101" s="31">
        <v>626081</v>
      </c>
      <c r="AR4101" s="31">
        <v>549424</v>
      </c>
      <c r="AS4101" s="31">
        <v>623306</v>
      </c>
      <c r="AT4101" s="31">
        <v>626480</v>
      </c>
      <c r="AU4101" s="31">
        <v>563519</v>
      </c>
      <c r="AV4101" s="31">
        <v>698056</v>
      </c>
      <c r="AW4101" s="31">
        <v>604807</v>
      </c>
      <c r="AX4101" s="31">
        <v>58584</v>
      </c>
      <c r="AY4101" s="31">
        <v>33922</v>
      </c>
      <c r="AZ4101" s="31">
        <v>92506</v>
      </c>
    </row>
    <row r="4102" spans="1:52" ht="15" customHeight="1">
      <c r="A4102" s="29" t="s">
        <v>4211</v>
      </c>
      <c r="B4102" s="34">
        <v>34618</v>
      </c>
      <c r="C4102" s="28">
        <v>225</v>
      </c>
      <c r="D4102" s="28">
        <v>27</v>
      </c>
      <c r="E4102" s="28">
        <v>31.5</v>
      </c>
      <c r="F4102" s="29" t="s">
        <v>242</v>
      </c>
      <c r="G4102" s="29" t="s">
        <v>3925</v>
      </c>
      <c r="H4102" s="28">
        <v>787</v>
      </c>
      <c r="I4102" s="29" t="s">
        <v>124</v>
      </c>
      <c r="J4102" s="33" t="s">
        <v>4210</v>
      </c>
      <c r="K4102" s="29" t="s">
        <v>178</v>
      </c>
      <c r="L4102" s="29" t="s">
        <v>4209</v>
      </c>
      <c r="M4102" s="29" t="s">
        <v>1313</v>
      </c>
      <c r="N4102" s="28">
        <v>466264</v>
      </c>
      <c r="O4102" s="28">
        <v>6288538</v>
      </c>
      <c r="P4102" s="29" t="s">
        <v>4208</v>
      </c>
      <c r="Q4102" s="32" t="s">
        <v>207</v>
      </c>
      <c r="R4102" s="19"/>
      <c r="S4102" s="19"/>
      <c r="T4102" s="19"/>
      <c r="U4102" s="19"/>
      <c r="V4102" s="19"/>
      <c r="W4102" s="19"/>
      <c r="X4102" s="19"/>
      <c r="Y4102" s="19"/>
      <c r="Z4102" s="19"/>
      <c r="AA4102" s="19"/>
      <c r="AB4102" s="19"/>
      <c r="AC4102" s="31">
        <v>78137</v>
      </c>
      <c r="AD4102" s="31">
        <v>327675</v>
      </c>
      <c r="AE4102" s="31">
        <v>333969</v>
      </c>
      <c r="AF4102" s="31">
        <v>307258</v>
      </c>
      <c r="AG4102" s="31">
        <v>247890</v>
      </c>
      <c r="AH4102" s="31">
        <v>269380</v>
      </c>
      <c r="AI4102" s="31">
        <v>364180</v>
      </c>
      <c r="AJ4102" s="31">
        <v>698610</v>
      </c>
      <c r="AK4102" s="31">
        <v>605240</v>
      </c>
      <c r="AL4102" s="31">
        <v>676410</v>
      </c>
      <c r="AM4102" s="31">
        <v>712810</v>
      </c>
      <c r="AN4102" s="31">
        <v>633529</v>
      </c>
      <c r="AO4102" s="31">
        <v>702012</v>
      </c>
      <c r="AP4102" s="31">
        <v>615225</v>
      </c>
      <c r="AQ4102" s="31">
        <v>639385</v>
      </c>
      <c r="AR4102" s="31">
        <v>559260</v>
      </c>
      <c r="AS4102" s="31">
        <v>643446</v>
      </c>
      <c r="AT4102" s="31">
        <v>642730</v>
      </c>
      <c r="AU4102" s="31">
        <v>586993</v>
      </c>
      <c r="AV4102" s="31">
        <v>711851</v>
      </c>
      <c r="AW4102" s="31">
        <v>633777</v>
      </c>
      <c r="AX4102" s="31">
        <v>57584</v>
      </c>
      <c r="AY4102" s="31">
        <v>35747</v>
      </c>
      <c r="AZ4102" s="31">
        <v>93331</v>
      </c>
    </row>
    <row r="4103" spans="1:52" ht="15" customHeight="1">
      <c r="A4103" s="29" t="s">
        <v>4207</v>
      </c>
      <c r="B4103" s="34">
        <v>34653</v>
      </c>
      <c r="C4103" s="28">
        <v>300</v>
      </c>
      <c r="D4103" s="28">
        <v>31</v>
      </c>
      <c r="E4103" s="28">
        <v>32</v>
      </c>
      <c r="F4103" s="29" t="s">
        <v>786</v>
      </c>
      <c r="G4103" s="29" t="s">
        <v>2707</v>
      </c>
      <c r="H4103" s="28">
        <v>787</v>
      </c>
      <c r="I4103" s="29" t="s">
        <v>124</v>
      </c>
      <c r="J4103" s="33" t="s">
        <v>4206</v>
      </c>
      <c r="K4103" s="29" t="s">
        <v>178</v>
      </c>
      <c r="L4103" s="29" t="s">
        <v>4001</v>
      </c>
      <c r="M4103" s="29" t="s">
        <v>2459</v>
      </c>
      <c r="N4103" s="28">
        <v>473589</v>
      </c>
      <c r="O4103" s="28">
        <v>6308001</v>
      </c>
      <c r="P4103" s="29" t="s">
        <v>4205</v>
      </c>
      <c r="Q4103" s="32" t="s">
        <v>207</v>
      </c>
      <c r="R4103" s="19"/>
      <c r="S4103" s="19"/>
      <c r="T4103" s="19"/>
      <c r="U4103" s="19"/>
      <c r="V4103" s="19"/>
      <c r="W4103" s="19"/>
      <c r="X4103" s="19"/>
      <c r="Y4103" s="19"/>
      <c r="Z4103" s="19"/>
      <c r="AA4103" s="19"/>
      <c r="AB4103" s="19"/>
      <c r="AC4103" s="19"/>
      <c r="AD4103" s="19"/>
      <c r="AE4103" s="19"/>
      <c r="AF4103" s="19"/>
      <c r="AG4103" s="19"/>
      <c r="AH4103" s="19"/>
      <c r="AI4103" s="31">
        <v>94420</v>
      </c>
      <c r="AJ4103" s="31">
        <v>741920</v>
      </c>
      <c r="AK4103" s="31">
        <v>624580</v>
      </c>
      <c r="AL4103" s="31">
        <v>724250</v>
      </c>
      <c r="AM4103" s="31">
        <v>749480</v>
      </c>
      <c r="AN4103" s="31">
        <v>653346</v>
      </c>
      <c r="AO4103" s="31">
        <v>726649</v>
      </c>
      <c r="AP4103" s="31">
        <v>624040</v>
      </c>
      <c r="AQ4103" s="31">
        <v>639581</v>
      </c>
      <c r="AR4103" s="31">
        <v>580764</v>
      </c>
      <c r="AS4103" s="31">
        <v>687809</v>
      </c>
      <c r="AT4103" s="31">
        <v>649941</v>
      </c>
      <c r="AU4103" s="31">
        <v>591168</v>
      </c>
      <c r="AV4103" s="31">
        <v>775277</v>
      </c>
      <c r="AW4103" s="31">
        <v>640291</v>
      </c>
      <c r="AX4103" s="31">
        <v>59088</v>
      </c>
      <c r="AY4103" s="31">
        <v>34825</v>
      </c>
      <c r="AZ4103" s="31">
        <v>93913</v>
      </c>
    </row>
    <row r="4104" spans="1:52" ht="15" customHeight="1">
      <c r="A4104" s="29" t="s">
        <v>4204</v>
      </c>
      <c r="B4104" s="34">
        <v>34670</v>
      </c>
      <c r="C4104" s="28">
        <v>225</v>
      </c>
      <c r="D4104" s="28">
        <v>29</v>
      </c>
      <c r="E4104" s="28">
        <v>31.5</v>
      </c>
      <c r="F4104" s="29" t="s">
        <v>242</v>
      </c>
      <c r="G4104" s="29" t="s">
        <v>3997</v>
      </c>
      <c r="H4104" s="28">
        <v>787</v>
      </c>
      <c r="I4104" s="29" t="s">
        <v>124</v>
      </c>
      <c r="J4104" s="33" t="s">
        <v>4203</v>
      </c>
      <c r="K4104" s="29" t="s">
        <v>178</v>
      </c>
      <c r="L4104" s="29" t="s">
        <v>4097</v>
      </c>
      <c r="M4104" s="29" t="s">
        <v>448</v>
      </c>
      <c r="N4104" s="28">
        <v>475002</v>
      </c>
      <c r="O4104" s="28">
        <v>6306881</v>
      </c>
      <c r="P4104" s="29" t="s">
        <v>4202</v>
      </c>
      <c r="Q4104" s="32" t="s">
        <v>207</v>
      </c>
      <c r="R4104" s="19"/>
      <c r="S4104" s="19"/>
      <c r="T4104" s="19"/>
      <c r="U4104" s="19"/>
      <c r="V4104" s="19"/>
      <c r="W4104" s="19"/>
      <c r="X4104" s="19"/>
      <c r="Y4104" s="19"/>
      <c r="Z4104" s="19"/>
      <c r="AA4104" s="19"/>
      <c r="AB4104" s="19"/>
      <c r="AC4104" s="19"/>
      <c r="AD4104" s="19"/>
      <c r="AE4104" s="19"/>
      <c r="AF4104" s="19"/>
      <c r="AG4104" s="19"/>
      <c r="AH4104" s="19"/>
      <c r="AI4104" s="31">
        <v>64490</v>
      </c>
      <c r="AJ4104" s="31">
        <v>671890</v>
      </c>
      <c r="AK4104" s="31">
        <v>577510</v>
      </c>
      <c r="AL4104" s="31">
        <v>648010</v>
      </c>
      <c r="AM4104" s="31">
        <v>682910</v>
      </c>
      <c r="AN4104" s="31">
        <v>596796</v>
      </c>
      <c r="AO4104" s="31">
        <v>662918</v>
      </c>
      <c r="AP4104" s="31">
        <v>582534</v>
      </c>
      <c r="AQ4104" s="31">
        <v>612270</v>
      </c>
      <c r="AR4104" s="31">
        <v>544107</v>
      </c>
      <c r="AS4104" s="31">
        <v>619535</v>
      </c>
      <c r="AT4104" s="31">
        <v>604260</v>
      </c>
      <c r="AU4104" s="31">
        <v>549367</v>
      </c>
      <c r="AV4104" s="31">
        <v>672239</v>
      </c>
      <c r="AW4104" s="31">
        <v>598763</v>
      </c>
      <c r="AX4104" s="31">
        <v>56712</v>
      </c>
      <c r="AY4104" s="31">
        <v>34278</v>
      </c>
      <c r="AZ4104" s="31">
        <v>90990</v>
      </c>
    </row>
    <row r="4105" spans="1:52" ht="15" customHeight="1">
      <c r="A4105" s="29" t="s">
        <v>4201</v>
      </c>
      <c r="B4105" s="34">
        <v>34687</v>
      </c>
      <c r="C4105" s="28">
        <v>225</v>
      </c>
      <c r="D4105" s="28">
        <v>27</v>
      </c>
      <c r="E4105" s="28">
        <v>31.5</v>
      </c>
      <c r="F4105" s="29" t="s">
        <v>242</v>
      </c>
      <c r="G4105" s="29" t="s">
        <v>3925</v>
      </c>
      <c r="H4105" s="28">
        <v>787</v>
      </c>
      <c r="I4105" s="29" t="s">
        <v>124</v>
      </c>
      <c r="J4105" s="33" t="s">
        <v>4200</v>
      </c>
      <c r="K4105" s="29" t="s">
        <v>178</v>
      </c>
      <c r="L4105" s="29" t="s">
        <v>4084</v>
      </c>
      <c r="M4105" s="29" t="s">
        <v>1974</v>
      </c>
      <c r="N4105" s="28">
        <v>471472</v>
      </c>
      <c r="O4105" s="28">
        <v>6309766</v>
      </c>
      <c r="P4105" s="29" t="s">
        <v>4199</v>
      </c>
      <c r="Q4105" s="32" t="s">
        <v>207</v>
      </c>
      <c r="R4105" s="19"/>
      <c r="S4105" s="19"/>
      <c r="T4105" s="19"/>
      <c r="U4105" s="19"/>
      <c r="V4105" s="19"/>
      <c r="W4105" s="19"/>
      <c r="X4105" s="19"/>
      <c r="Y4105" s="19"/>
      <c r="Z4105" s="19"/>
      <c r="AA4105" s="19"/>
      <c r="AB4105" s="19"/>
      <c r="AC4105" s="19"/>
      <c r="AD4105" s="19"/>
      <c r="AE4105" s="19"/>
      <c r="AF4105" s="19"/>
      <c r="AG4105" s="19"/>
      <c r="AH4105" s="19"/>
      <c r="AI4105" s="31">
        <v>14400</v>
      </c>
      <c r="AJ4105" s="31">
        <v>631320</v>
      </c>
      <c r="AK4105" s="31">
        <v>528750</v>
      </c>
      <c r="AL4105" s="31">
        <v>604060</v>
      </c>
      <c r="AM4105" s="31">
        <v>623990</v>
      </c>
      <c r="AN4105" s="31">
        <v>555754</v>
      </c>
      <c r="AO4105" s="31">
        <v>635385</v>
      </c>
      <c r="AP4105" s="31">
        <v>535319</v>
      </c>
      <c r="AQ4105" s="31">
        <v>530259</v>
      </c>
      <c r="AR4105" s="31">
        <v>487497</v>
      </c>
      <c r="AS4105" s="31">
        <v>567065</v>
      </c>
      <c r="AT4105" s="31">
        <v>563523</v>
      </c>
      <c r="AU4105" s="31">
        <v>499879</v>
      </c>
      <c r="AV4105" s="31">
        <v>612212</v>
      </c>
      <c r="AW4105" s="31">
        <v>540064</v>
      </c>
      <c r="AX4105" s="31">
        <v>48358</v>
      </c>
      <c r="AY4105" s="31">
        <v>28233</v>
      </c>
      <c r="AZ4105" s="31">
        <v>76591</v>
      </c>
    </row>
    <row r="4106" spans="1:52" ht="15" customHeight="1">
      <c r="A4106" s="29" t="s">
        <v>4198</v>
      </c>
      <c r="B4106" s="34">
        <v>34684</v>
      </c>
      <c r="C4106" s="28">
        <v>225</v>
      </c>
      <c r="D4106" s="28">
        <v>27</v>
      </c>
      <c r="E4106" s="28">
        <v>31.5</v>
      </c>
      <c r="F4106" s="29" t="s">
        <v>242</v>
      </c>
      <c r="G4106" s="29" t="s">
        <v>3925</v>
      </c>
      <c r="H4106" s="28">
        <v>787</v>
      </c>
      <c r="I4106" s="29" t="s">
        <v>124</v>
      </c>
      <c r="J4106" s="33" t="s">
        <v>4197</v>
      </c>
      <c r="K4106" s="29" t="s">
        <v>178</v>
      </c>
      <c r="L4106" s="29" t="s">
        <v>4084</v>
      </c>
      <c r="M4106" s="29" t="s">
        <v>4196</v>
      </c>
      <c r="N4106" s="28">
        <v>471605</v>
      </c>
      <c r="O4106" s="28">
        <v>6309791</v>
      </c>
      <c r="P4106" s="29" t="s">
        <v>4195</v>
      </c>
      <c r="Q4106" s="32" t="s">
        <v>368</v>
      </c>
      <c r="R4106" s="19"/>
      <c r="S4106" s="19"/>
      <c r="T4106" s="19"/>
      <c r="U4106" s="19"/>
      <c r="V4106" s="19"/>
      <c r="W4106" s="19"/>
      <c r="X4106" s="19"/>
      <c r="Y4106" s="19"/>
      <c r="Z4106" s="19"/>
      <c r="AA4106" s="19"/>
      <c r="AB4106" s="19"/>
      <c r="AC4106" s="19"/>
      <c r="AD4106" s="19"/>
      <c r="AE4106" s="19"/>
      <c r="AF4106" s="19"/>
      <c r="AG4106" s="19"/>
      <c r="AH4106" s="19"/>
      <c r="AI4106" s="31">
        <v>29360</v>
      </c>
      <c r="AJ4106" s="31">
        <v>464340</v>
      </c>
      <c r="AK4106" s="31">
        <v>398750</v>
      </c>
      <c r="AL4106" s="31">
        <v>451390</v>
      </c>
      <c r="AM4106" s="31">
        <v>490920</v>
      </c>
      <c r="AN4106" s="31">
        <v>417676</v>
      </c>
      <c r="AO4106" s="31">
        <v>479944</v>
      </c>
      <c r="AP4106" s="31">
        <v>389112</v>
      </c>
      <c r="AQ4106" s="31">
        <v>412577</v>
      </c>
      <c r="AR4106" s="31">
        <v>351055</v>
      </c>
      <c r="AS4106" s="31">
        <v>422942</v>
      </c>
      <c r="AT4106" s="31">
        <v>414137</v>
      </c>
      <c r="AU4106" s="31">
        <v>357928</v>
      </c>
      <c r="AV4106" s="31">
        <v>463609</v>
      </c>
      <c r="AW4106" s="31">
        <v>364290</v>
      </c>
      <c r="AX4106" s="31">
        <v>28019</v>
      </c>
      <c r="AY4106" s="31">
        <v>12538</v>
      </c>
      <c r="AZ4106" s="31">
        <v>40557</v>
      </c>
    </row>
    <row r="4107" spans="1:52" ht="15" customHeight="1">
      <c r="A4107" s="29" t="s">
        <v>4194</v>
      </c>
      <c r="B4107" s="34">
        <v>34752</v>
      </c>
      <c r="C4107" s="28">
        <v>300</v>
      </c>
      <c r="D4107" s="28">
        <v>31</v>
      </c>
      <c r="E4107" s="28">
        <v>30</v>
      </c>
      <c r="F4107" s="29" t="s">
        <v>440</v>
      </c>
      <c r="G4107" s="29" t="s">
        <v>4163</v>
      </c>
      <c r="H4107" s="28">
        <v>787</v>
      </c>
      <c r="I4107" s="29" t="s">
        <v>124</v>
      </c>
      <c r="J4107" s="33" t="s">
        <v>4193</v>
      </c>
      <c r="K4107" s="29" t="s">
        <v>178</v>
      </c>
      <c r="L4107" s="29" t="s">
        <v>4192</v>
      </c>
      <c r="M4107" s="29" t="s">
        <v>3046</v>
      </c>
      <c r="N4107" s="28">
        <v>460705</v>
      </c>
      <c r="O4107" s="28">
        <v>6296982</v>
      </c>
      <c r="P4107" s="29" t="s">
        <v>4191</v>
      </c>
      <c r="Q4107" s="32" t="s">
        <v>207</v>
      </c>
      <c r="R4107" s="19"/>
      <c r="S4107" s="19"/>
      <c r="T4107" s="19"/>
      <c r="U4107" s="19"/>
      <c r="V4107" s="19"/>
      <c r="W4107" s="19"/>
      <c r="X4107" s="19"/>
      <c r="Y4107" s="19"/>
      <c r="Z4107" s="19"/>
      <c r="AA4107" s="19"/>
      <c r="AB4107" s="19"/>
      <c r="AC4107" s="19"/>
      <c r="AD4107" s="19"/>
      <c r="AE4107" s="19"/>
      <c r="AF4107" s="19"/>
      <c r="AG4107" s="19"/>
      <c r="AH4107" s="19"/>
      <c r="AI4107" s="19"/>
      <c r="AJ4107" s="31">
        <v>602800</v>
      </c>
      <c r="AK4107" s="31">
        <v>720830</v>
      </c>
      <c r="AL4107" s="31">
        <v>742250</v>
      </c>
      <c r="AM4107" s="31">
        <v>826750</v>
      </c>
      <c r="AN4107" s="31">
        <v>741397</v>
      </c>
      <c r="AO4107" s="31">
        <v>803404</v>
      </c>
      <c r="AP4107" s="31">
        <v>633977</v>
      </c>
      <c r="AQ4107" s="31">
        <v>735654</v>
      </c>
      <c r="AR4107" s="31">
        <v>403908</v>
      </c>
      <c r="AS4107" s="31">
        <v>764465</v>
      </c>
      <c r="AT4107" s="31">
        <v>761261</v>
      </c>
      <c r="AU4107" s="31">
        <v>691791</v>
      </c>
      <c r="AV4107" s="31">
        <v>840354</v>
      </c>
      <c r="AW4107" s="31">
        <v>777458</v>
      </c>
      <c r="AX4107" s="31">
        <v>60009</v>
      </c>
      <c r="AY4107" s="31">
        <v>39256</v>
      </c>
      <c r="AZ4107" s="31">
        <v>99265</v>
      </c>
    </row>
    <row r="4108" spans="1:52" ht="15" customHeight="1">
      <c r="A4108" s="29" t="s">
        <v>4190</v>
      </c>
      <c r="B4108" s="34">
        <v>34752</v>
      </c>
      <c r="C4108" s="28">
        <v>225</v>
      </c>
      <c r="D4108" s="28">
        <v>29</v>
      </c>
      <c r="E4108" s="28">
        <v>31.5</v>
      </c>
      <c r="F4108" s="29" t="s">
        <v>242</v>
      </c>
      <c r="G4108" s="29" t="s">
        <v>3997</v>
      </c>
      <c r="H4108" s="28">
        <v>787</v>
      </c>
      <c r="I4108" s="29" t="s">
        <v>124</v>
      </c>
      <c r="J4108" s="33" t="s">
        <v>4189</v>
      </c>
      <c r="K4108" s="29" t="s">
        <v>178</v>
      </c>
      <c r="L4108" s="29" t="s">
        <v>4182</v>
      </c>
      <c r="M4108" s="29" t="s">
        <v>216</v>
      </c>
      <c r="N4108" s="28">
        <v>473646</v>
      </c>
      <c r="O4108" s="28">
        <v>6314412</v>
      </c>
      <c r="P4108" s="29" t="s">
        <v>4188</v>
      </c>
      <c r="Q4108" s="32" t="s">
        <v>207</v>
      </c>
      <c r="R4108" s="19"/>
      <c r="S4108" s="19"/>
      <c r="T4108" s="19"/>
      <c r="U4108" s="19"/>
      <c r="V4108" s="19"/>
      <c r="W4108" s="19"/>
      <c r="X4108" s="19"/>
      <c r="Y4108" s="19"/>
      <c r="Z4108" s="19"/>
      <c r="AA4108" s="19"/>
      <c r="AB4108" s="19"/>
      <c r="AC4108" s="19"/>
      <c r="AD4108" s="19"/>
      <c r="AE4108" s="19"/>
      <c r="AF4108" s="19"/>
      <c r="AG4108" s="19"/>
      <c r="AH4108" s="19"/>
      <c r="AI4108" s="19"/>
      <c r="AJ4108" s="31">
        <v>461020</v>
      </c>
      <c r="AK4108" s="31">
        <v>520100</v>
      </c>
      <c r="AL4108" s="31">
        <v>581390</v>
      </c>
      <c r="AM4108" s="31">
        <v>608190</v>
      </c>
      <c r="AN4108" s="31">
        <v>530508</v>
      </c>
      <c r="AO4108" s="31">
        <v>593624</v>
      </c>
      <c r="AP4108" s="31">
        <v>513344</v>
      </c>
      <c r="AQ4108" s="31">
        <v>544525</v>
      </c>
      <c r="AR4108" s="31">
        <v>473458</v>
      </c>
      <c r="AS4108" s="31">
        <v>560667</v>
      </c>
      <c r="AT4108" s="31">
        <v>542582</v>
      </c>
      <c r="AU4108" s="31">
        <v>483671</v>
      </c>
      <c r="AV4108" s="31">
        <v>623810</v>
      </c>
      <c r="AW4108" s="31">
        <v>543009</v>
      </c>
      <c r="AX4108" s="31">
        <v>50593</v>
      </c>
      <c r="AY4108" s="31">
        <v>28487</v>
      </c>
      <c r="AZ4108" s="31">
        <v>79080</v>
      </c>
    </row>
    <row r="4109" spans="1:52" ht="15" customHeight="1">
      <c r="A4109" s="29" t="s">
        <v>4187</v>
      </c>
      <c r="B4109" s="34">
        <v>34752</v>
      </c>
      <c r="C4109" s="28">
        <v>225</v>
      </c>
      <c r="D4109" s="28">
        <v>29</v>
      </c>
      <c r="E4109" s="28">
        <v>31.5</v>
      </c>
      <c r="F4109" s="29" t="s">
        <v>242</v>
      </c>
      <c r="G4109" s="29" t="s">
        <v>3997</v>
      </c>
      <c r="H4109" s="28">
        <v>787</v>
      </c>
      <c r="I4109" s="29" t="s">
        <v>124</v>
      </c>
      <c r="J4109" s="33" t="s">
        <v>4186</v>
      </c>
      <c r="K4109" s="29" t="s">
        <v>178</v>
      </c>
      <c r="L4109" s="29" t="s">
        <v>4182</v>
      </c>
      <c r="M4109" s="29" t="s">
        <v>216</v>
      </c>
      <c r="N4109" s="28">
        <v>473607</v>
      </c>
      <c r="O4109" s="28">
        <v>6314277</v>
      </c>
      <c r="P4109" s="29" t="s">
        <v>4185</v>
      </c>
      <c r="Q4109" s="32" t="s">
        <v>207</v>
      </c>
      <c r="R4109" s="19"/>
      <c r="S4109" s="19"/>
      <c r="T4109" s="19"/>
      <c r="U4109" s="19"/>
      <c r="V4109" s="19"/>
      <c r="W4109" s="19"/>
      <c r="X4109" s="19"/>
      <c r="Y4109" s="19"/>
      <c r="Z4109" s="19"/>
      <c r="AA4109" s="19"/>
      <c r="AB4109" s="19"/>
      <c r="AC4109" s="19"/>
      <c r="AD4109" s="19"/>
      <c r="AE4109" s="19"/>
      <c r="AF4109" s="19"/>
      <c r="AG4109" s="19"/>
      <c r="AH4109" s="19"/>
      <c r="AI4109" s="19"/>
      <c r="AJ4109" s="31">
        <v>468900</v>
      </c>
      <c r="AK4109" s="31">
        <v>539580</v>
      </c>
      <c r="AL4109" s="31">
        <v>598510</v>
      </c>
      <c r="AM4109" s="31">
        <v>624200</v>
      </c>
      <c r="AN4109" s="31">
        <v>549383</v>
      </c>
      <c r="AO4109" s="31">
        <v>616293</v>
      </c>
      <c r="AP4109" s="31">
        <v>528198</v>
      </c>
      <c r="AQ4109" s="31">
        <v>561103</v>
      </c>
      <c r="AR4109" s="31">
        <v>485093</v>
      </c>
      <c r="AS4109" s="31">
        <v>574043</v>
      </c>
      <c r="AT4109" s="31">
        <v>550341</v>
      </c>
      <c r="AU4109" s="31">
        <v>504571</v>
      </c>
      <c r="AV4109" s="31">
        <v>638455</v>
      </c>
      <c r="AW4109" s="31">
        <v>547816</v>
      </c>
      <c r="AX4109" s="31">
        <v>51285</v>
      </c>
      <c r="AY4109" s="31">
        <v>28892</v>
      </c>
      <c r="AZ4109" s="31">
        <v>80177</v>
      </c>
    </row>
    <row r="4110" spans="1:52" ht="15" customHeight="1">
      <c r="A4110" s="29" t="s">
        <v>4184</v>
      </c>
      <c r="B4110" s="34">
        <v>34752</v>
      </c>
      <c r="C4110" s="28">
        <v>225</v>
      </c>
      <c r="D4110" s="28">
        <v>29</v>
      </c>
      <c r="E4110" s="28">
        <v>31.5</v>
      </c>
      <c r="F4110" s="29" t="s">
        <v>242</v>
      </c>
      <c r="G4110" s="29" t="s">
        <v>3997</v>
      </c>
      <c r="H4110" s="28">
        <v>787</v>
      </c>
      <c r="I4110" s="29" t="s">
        <v>124</v>
      </c>
      <c r="J4110" s="33" t="s">
        <v>4183</v>
      </c>
      <c r="K4110" s="29" t="s">
        <v>178</v>
      </c>
      <c r="L4110" s="29" t="s">
        <v>4182</v>
      </c>
      <c r="M4110" s="29" t="s">
        <v>216</v>
      </c>
      <c r="N4110" s="28">
        <v>473568</v>
      </c>
      <c r="O4110" s="28">
        <v>6314144</v>
      </c>
      <c r="P4110" s="29" t="s">
        <v>4181</v>
      </c>
      <c r="Q4110" s="32" t="s">
        <v>207</v>
      </c>
      <c r="R4110" s="19"/>
      <c r="S4110" s="19"/>
      <c r="T4110" s="19"/>
      <c r="U4110" s="19"/>
      <c r="V4110" s="19"/>
      <c r="W4110" s="19"/>
      <c r="X4110" s="19"/>
      <c r="Y4110" s="19"/>
      <c r="Z4110" s="19"/>
      <c r="AA4110" s="19"/>
      <c r="AB4110" s="19"/>
      <c r="AC4110" s="19"/>
      <c r="AD4110" s="19"/>
      <c r="AE4110" s="19"/>
      <c r="AF4110" s="19"/>
      <c r="AG4110" s="19"/>
      <c r="AH4110" s="19"/>
      <c r="AI4110" s="19"/>
      <c r="AJ4110" s="31">
        <v>472400</v>
      </c>
      <c r="AK4110" s="31">
        <v>535270</v>
      </c>
      <c r="AL4110" s="31">
        <v>591210</v>
      </c>
      <c r="AM4110" s="31">
        <v>610260</v>
      </c>
      <c r="AN4110" s="31">
        <v>535152</v>
      </c>
      <c r="AO4110" s="31">
        <v>607040</v>
      </c>
      <c r="AP4110" s="31">
        <v>521969</v>
      </c>
      <c r="AQ4110" s="31">
        <v>566809</v>
      </c>
      <c r="AR4110" s="31">
        <v>487916</v>
      </c>
      <c r="AS4110" s="31">
        <v>582765</v>
      </c>
      <c r="AT4110" s="31">
        <v>567610</v>
      </c>
      <c r="AU4110" s="31">
        <v>497209</v>
      </c>
      <c r="AV4110" s="31">
        <v>658453</v>
      </c>
      <c r="AW4110" s="31">
        <v>535934</v>
      </c>
      <c r="AX4110" s="31">
        <v>49177</v>
      </c>
      <c r="AY4110" s="31">
        <v>28347</v>
      </c>
      <c r="AZ4110" s="31">
        <v>77524</v>
      </c>
    </row>
    <row r="4111" spans="1:52" ht="15" customHeight="1">
      <c r="A4111" s="29" t="s">
        <v>4180</v>
      </c>
      <c r="B4111" s="34">
        <v>34744</v>
      </c>
      <c r="C4111" s="28">
        <v>500</v>
      </c>
      <c r="D4111" s="28">
        <v>37</v>
      </c>
      <c r="E4111" s="28">
        <v>35</v>
      </c>
      <c r="F4111" s="29" t="s">
        <v>227</v>
      </c>
      <c r="G4111" s="29" t="s">
        <v>4176</v>
      </c>
      <c r="H4111" s="28">
        <v>787</v>
      </c>
      <c r="I4111" s="29" t="s">
        <v>124</v>
      </c>
      <c r="J4111" s="33" t="s">
        <v>4179</v>
      </c>
      <c r="K4111" s="29" t="s">
        <v>178</v>
      </c>
      <c r="L4111" s="29" t="s">
        <v>4047</v>
      </c>
      <c r="M4111" s="29" t="s">
        <v>1363</v>
      </c>
      <c r="N4111" s="28">
        <v>475134</v>
      </c>
      <c r="O4111" s="28">
        <v>6301211</v>
      </c>
      <c r="P4111" s="29" t="s">
        <v>4178</v>
      </c>
      <c r="Q4111" s="32" t="s">
        <v>207</v>
      </c>
      <c r="R4111" s="19"/>
      <c r="S4111" s="19"/>
      <c r="T4111" s="19"/>
      <c r="U4111" s="19"/>
      <c r="V4111" s="19"/>
      <c r="W4111" s="19"/>
      <c r="X4111" s="19"/>
      <c r="Y4111" s="19"/>
      <c r="Z4111" s="19"/>
      <c r="AA4111" s="19"/>
      <c r="AB4111" s="19"/>
      <c r="AC4111" s="19"/>
      <c r="AD4111" s="19"/>
      <c r="AE4111" s="19"/>
      <c r="AF4111" s="19"/>
      <c r="AG4111" s="19"/>
      <c r="AH4111" s="19"/>
      <c r="AI4111" s="19"/>
      <c r="AJ4111" s="31">
        <v>977208</v>
      </c>
      <c r="AK4111" s="31">
        <v>1044600</v>
      </c>
      <c r="AL4111" s="31">
        <v>1218966</v>
      </c>
      <c r="AM4111" s="31">
        <v>1272825</v>
      </c>
      <c r="AN4111" s="31">
        <v>1117773</v>
      </c>
      <c r="AO4111" s="31">
        <v>1247485</v>
      </c>
      <c r="AP4111" s="31">
        <v>1045196</v>
      </c>
      <c r="AQ4111" s="31">
        <v>1075664</v>
      </c>
      <c r="AR4111" s="31">
        <v>981577</v>
      </c>
      <c r="AS4111" s="31">
        <v>1133106</v>
      </c>
      <c r="AT4111" s="31">
        <v>968975</v>
      </c>
      <c r="AU4111" s="31">
        <v>610672</v>
      </c>
      <c r="AV4111" s="31">
        <v>1120707</v>
      </c>
      <c r="AW4111" s="31">
        <v>1111258</v>
      </c>
      <c r="AX4111" s="31">
        <v>104832</v>
      </c>
      <c r="AY4111" s="31">
        <v>61746</v>
      </c>
      <c r="AZ4111" s="31">
        <v>166578</v>
      </c>
    </row>
    <row r="4112" spans="1:52" ht="15" customHeight="1">
      <c r="A4112" s="29" t="s">
        <v>4177</v>
      </c>
      <c r="B4112" s="34">
        <v>34759</v>
      </c>
      <c r="C4112" s="28">
        <v>250</v>
      </c>
      <c r="D4112" s="28">
        <v>29.8</v>
      </c>
      <c r="E4112" s="28">
        <v>36</v>
      </c>
      <c r="F4112" s="29" t="s">
        <v>172</v>
      </c>
      <c r="G4112" s="29" t="s">
        <v>4171</v>
      </c>
      <c r="H4112" s="28">
        <v>787</v>
      </c>
      <c r="I4112" s="29" t="s">
        <v>124</v>
      </c>
      <c r="J4112" s="33" t="s">
        <v>4175</v>
      </c>
      <c r="K4112" s="29" t="s">
        <v>178</v>
      </c>
      <c r="L4112" s="29" t="s">
        <v>3979</v>
      </c>
      <c r="M4112" s="29" t="s">
        <v>4174</v>
      </c>
      <c r="N4112" s="28">
        <v>464894</v>
      </c>
      <c r="O4112" s="28">
        <v>6298027</v>
      </c>
      <c r="P4112" s="29" t="s">
        <v>4173</v>
      </c>
      <c r="Q4112" s="32" t="s">
        <v>207</v>
      </c>
      <c r="R4112" s="19"/>
      <c r="S4112" s="19"/>
      <c r="T4112" s="19"/>
      <c r="U4112" s="19"/>
      <c r="V4112" s="19"/>
      <c r="W4112" s="19"/>
      <c r="X4112" s="19"/>
      <c r="Y4112" s="19"/>
      <c r="Z4112" s="19"/>
      <c r="AA4112" s="19"/>
      <c r="AB4112" s="19"/>
      <c r="AC4112" s="19"/>
      <c r="AD4112" s="19"/>
      <c r="AE4112" s="19"/>
      <c r="AF4112" s="19"/>
      <c r="AG4112" s="19"/>
      <c r="AH4112" s="19"/>
      <c r="AI4112" s="19"/>
      <c r="AJ4112" s="31">
        <v>256770</v>
      </c>
      <c r="AK4112" s="31">
        <v>483260</v>
      </c>
      <c r="AL4112" s="31">
        <v>558050</v>
      </c>
      <c r="AM4112" s="31">
        <v>590510</v>
      </c>
      <c r="AN4112" s="31">
        <v>528090</v>
      </c>
      <c r="AO4112" s="31">
        <v>570717</v>
      </c>
      <c r="AP4112" s="31">
        <v>491308</v>
      </c>
      <c r="AQ4112" s="31">
        <v>498463</v>
      </c>
      <c r="AR4112" s="31">
        <v>451263</v>
      </c>
      <c r="AS4112" s="31">
        <v>524074</v>
      </c>
      <c r="AT4112" s="31">
        <v>395018</v>
      </c>
      <c r="AU4112" s="31">
        <v>468739</v>
      </c>
      <c r="AV4112" s="31">
        <v>573231</v>
      </c>
      <c r="AW4112" s="31">
        <v>484797</v>
      </c>
      <c r="AX4112" s="31">
        <v>49430</v>
      </c>
      <c r="AY4112" s="31">
        <v>27124</v>
      </c>
      <c r="AZ4112" s="31">
        <v>76554</v>
      </c>
    </row>
    <row r="4113" spans="1:52" ht="15" customHeight="1">
      <c r="A4113" s="29" t="s">
        <v>4172</v>
      </c>
      <c r="B4113" s="34">
        <v>34785</v>
      </c>
      <c r="C4113" s="28">
        <v>500</v>
      </c>
      <c r="D4113" s="28">
        <v>39</v>
      </c>
      <c r="E4113" s="28">
        <v>40.5</v>
      </c>
      <c r="F4113" s="29" t="s">
        <v>242</v>
      </c>
      <c r="G4113" s="29" t="s">
        <v>3971</v>
      </c>
      <c r="H4113" s="28">
        <v>787</v>
      </c>
      <c r="I4113" s="29" t="s">
        <v>124</v>
      </c>
      <c r="J4113" s="33" t="s">
        <v>4170</v>
      </c>
      <c r="K4113" s="29" t="s">
        <v>178</v>
      </c>
      <c r="L4113" s="29" t="s">
        <v>4169</v>
      </c>
      <c r="M4113" s="29" t="s">
        <v>270</v>
      </c>
      <c r="N4113" s="28">
        <v>464558</v>
      </c>
      <c r="O4113" s="28">
        <v>6287200</v>
      </c>
      <c r="P4113" s="29" t="s">
        <v>4168</v>
      </c>
      <c r="Q4113" s="32" t="s">
        <v>207</v>
      </c>
      <c r="R4113" s="19"/>
      <c r="S4113" s="19"/>
      <c r="T4113" s="19"/>
      <c r="U4113" s="19"/>
      <c r="V4113" s="19"/>
      <c r="W4113" s="19"/>
      <c r="X4113" s="19"/>
      <c r="Y4113" s="19"/>
      <c r="Z4113" s="19"/>
      <c r="AA4113" s="19"/>
      <c r="AB4113" s="19"/>
      <c r="AC4113" s="19"/>
      <c r="AD4113" s="19"/>
      <c r="AE4113" s="19"/>
      <c r="AF4113" s="19"/>
      <c r="AG4113" s="19"/>
      <c r="AH4113" s="19"/>
      <c r="AI4113" s="19"/>
      <c r="AJ4113" s="31">
        <v>806780</v>
      </c>
      <c r="AK4113" s="31">
        <v>1131430</v>
      </c>
      <c r="AL4113" s="31">
        <v>1291360</v>
      </c>
      <c r="AM4113" s="31">
        <v>1331450</v>
      </c>
      <c r="AN4113" s="31">
        <v>1185418</v>
      </c>
      <c r="AO4113" s="31">
        <v>1292644</v>
      </c>
      <c r="AP4113" s="31">
        <v>1137635</v>
      </c>
      <c r="AQ4113" s="31">
        <v>1188192</v>
      </c>
      <c r="AR4113" s="31">
        <v>1027237</v>
      </c>
      <c r="AS4113" s="31">
        <v>1195716</v>
      </c>
      <c r="AT4113" s="31">
        <v>1221253</v>
      </c>
      <c r="AU4113" s="31">
        <v>1088060</v>
      </c>
      <c r="AV4113" s="31">
        <v>1405771</v>
      </c>
      <c r="AW4113" s="31">
        <v>1207452</v>
      </c>
      <c r="AX4113" s="31">
        <v>106219</v>
      </c>
      <c r="AY4113" s="31">
        <v>68322</v>
      </c>
      <c r="AZ4113" s="31">
        <v>174541</v>
      </c>
    </row>
    <row r="4114" spans="1:52" ht="15" customHeight="1">
      <c r="A4114" s="29" t="s">
        <v>4167</v>
      </c>
      <c r="B4114" s="34">
        <v>34827</v>
      </c>
      <c r="C4114" s="28">
        <v>300</v>
      </c>
      <c r="D4114" s="28">
        <v>31</v>
      </c>
      <c r="E4114" s="28">
        <v>30</v>
      </c>
      <c r="F4114" s="29" t="s">
        <v>440</v>
      </c>
      <c r="G4114" s="29" t="s">
        <v>4163</v>
      </c>
      <c r="H4114" s="28">
        <v>787</v>
      </c>
      <c r="I4114" s="29" t="s">
        <v>124</v>
      </c>
      <c r="J4114" s="33" t="s">
        <v>4166</v>
      </c>
      <c r="K4114" s="29" t="s">
        <v>178</v>
      </c>
      <c r="L4114" s="29" t="s">
        <v>4047</v>
      </c>
      <c r="M4114" s="29" t="s">
        <v>2488</v>
      </c>
      <c r="N4114" s="28">
        <v>475773</v>
      </c>
      <c r="O4114" s="28">
        <v>6304846</v>
      </c>
      <c r="P4114" s="29" t="s">
        <v>4165</v>
      </c>
      <c r="Q4114" s="32" t="s">
        <v>207</v>
      </c>
      <c r="R4114" s="19"/>
      <c r="S4114" s="19"/>
      <c r="T4114" s="19"/>
      <c r="U4114" s="19"/>
      <c r="V4114" s="19"/>
      <c r="W4114" s="19"/>
      <c r="X4114" s="19"/>
      <c r="Y4114" s="19"/>
      <c r="Z4114" s="19"/>
      <c r="AA4114" s="19"/>
      <c r="AB4114" s="19"/>
      <c r="AC4114" s="19"/>
      <c r="AD4114" s="19"/>
      <c r="AE4114" s="19"/>
      <c r="AF4114" s="19"/>
      <c r="AG4114" s="19"/>
      <c r="AH4114" s="19"/>
      <c r="AI4114" s="19"/>
      <c r="AJ4114" s="31">
        <v>336960</v>
      </c>
      <c r="AK4114" s="31">
        <v>590070</v>
      </c>
      <c r="AL4114" s="31">
        <v>677405</v>
      </c>
      <c r="AM4114" s="31">
        <v>696532</v>
      </c>
      <c r="AN4114" s="31">
        <v>599753</v>
      </c>
      <c r="AO4114" s="31">
        <v>685524</v>
      </c>
      <c r="AP4114" s="31">
        <v>590405</v>
      </c>
      <c r="AQ4114" s="31">
        <v>626556</v>
      </c>
      <c r="AR4114" s="31">
        <v>550125</v>
      </c>
      <c r="AS4114" s="31">
        <v>627764</v>
      </c>
      <c r="AT4114" s="31">
        <v>629982</v>
      </c>
      <c r="AU4114" s="31">
        <v>564011</v>
      </c>
      <c r="AV4114" s="31">
        <v>692183</v>
      </c>
      <c r="AW4114" s="31">
        <v>625745</v>
      </c>
      <c r="AX4114" s="31">
        <v>62087</v>
      </c>
      <c r="AY4114" s="31">
        <v>34230</v>
      </c>
      <c r="AZ4114" s="31">
        <v>96317</v>
      </c>
    </row>
    <row r="4115" spans="1:52" ht="15" customHeight="1">
      <c r="A4115" s="29" t="s">
        <v>4164</v>
      </c>
      <c r="B4115" s="34">
        <v>34871</v>
      </c>
      <c r="C4115" s="28">
        <v>225</v>
      </c>
      <c r="D4115" s="28">
        <v>29</v>
      </c>
      <c r="E4115" s="28">
        <v>31.5</v>
      </c>
      <c r="F4115" s="29" t="s">
        <v>242</v>
      </c>
      <c r="G4115" s="29" t="s">
        <v>3997</v>
      </c>
      <c r="H4115" s="28">
        <v>787</v>
      </c>
      <c r="I4115" s="29" t="s">
        <v>124</v>
      </c>
      <c r="J4115" s="33" t="s">
        <v>4162</v>
      </c>
      <c r="K4115" s="29" t="s">
        <v>178</v>
      </c>
      <c r="L4115" s="29" t="s">
        <v>4097</v>
      </c>
      <c r="M4115" s="29" t="s">
        <v>197</v>
      </c>
      <c r="N4115" s="28">
        <v>475138</v>
      </c>
      <c r="O4115" s="28">
        <v>6307843</v>
      </c>
      <c r="P4115" s="29" t="s">
        <v>4161</v>
      </c>
      <c r="Q4115" s="32" t="s">
        <v>207</v>
      </c>
      <c r="R4115" s="19"/>
      <c r="S4115" s="19"/>
      <c r="T4115" s="19"/>
      <c r="U4115" s="19"/>
      <c r="V4115" s="19"/>
      <c r="W4115" s="19"/>
      <c r="X4115" s="19"/>
      <c r="Y4115" s="19"/>
      <c r="Z4115" s="19"/>
      <c r="AA4115" s="19"/>
      <c r="AB4115" s="19"/>
      <c r="AC4115" s="19"/>
      <c r="AD4115" s="19"/>
      <c r="AE4115" s="19"/>
      <c r="AF4115" s="19"/>
      <c r="AG4115" s="19"/>
      <c r="AH4115" s="19"/>
      <c r="AI4115" s="19"/>
      <c r="AJ4115" s="31">
        <v>249940</v>
      </c>
      <c r="AK4115" s="31">
        <v>507840</v>
      </c>
      <c r="AL4115" s="31">
        <v>577650</v>
      </c>
      <c r="AM4115" s="31">
        <v>585750</v>
      </c>
      <c r="AN4115" s="31">
        <v>530965</v>
      </c>
      <c r="AO4115" s="31">
        <v>590227</v>
      </c>
      <c r="AP4115" s="31">
        <v>511285</v>
      </c>
      <c r="AQ4115" s="31">
        <v>547274</v>
      </c>
      <c r="AR4115" s="31">
        <v>477300</v>
      </c>
      <c r="AS4115" s="31">
        <v>546719</v>
      </c>
      <c r="AT4115" s="31">
        <v>534887</v>
      </c>
      <c r="AU4115" s="31">
        <v>487976</v>
      </c>
      <c r="AV4115" s="31">
        <v>566314</v>
      </c>
      <c r="AW4115" s="31">
        <v>534400</v>
      </c>
      <c r="AX4115" s="31">
        <v>51748</v>
      </c>
      <c r="AY4115" s="31">
        <v>30614</v>
      </c>
      <c r="AZ4115" s="31">
        <v>82362</v>
      </c>
    </row>
    <row r="4116" spans="1:52" ht="15" customHeight="1">
      <c r="A4116" s="29" t="s">
        <v>4160</v>
      </c>
      <c r="B4116" s="34">
        <v>34879</v>
      </c>
      <c r="C4116" s="28">
        <v>400</v>
      </c>
      <c r="D4116" s="28">
        <v>31</v>
      </c>
      <c r="E4116" s="28">
        <v>36</v>
      </c>
      <c r="F4116" s="29" t="s">
        <v>172</v>
      </c>
      <c r="G4116" s="29" t="s">
        <v>4156</v>
      </c>
      <c r="H4116" s="28">
        <v>787</v>
      </c>
      <c r="I4116" s="29" t="s">
        <v>124</v>
      </c>
      <c r="J4116" s="33" t="s">
        <v>4159</v>
      </c>
      <c r="K4116" s="29" t="s">
        <v>178</v>
      </c>
      <c r="L4116" s="29" t="s">
        <v>4115</v>
      </c>
      <c r="M4116" s="29" t="s">
        <v>2459</v>
      </c>
      <c r="N4116" s="28">
        <v>473568</v>
      </c>
      <c r="O4116" s="28">
        <v>6302145</v>
      </c>
      <c r="P4116" s="29" t="s">
        <v>4158</v>
      </c>
      <c r="Q4116" s="32" t="s">
        <v>207</v>
      </c>
      <c r="R4116" s="19"/>
      <c r="S4116" s="19"/>
      <c r="T4116" s="19"/>
      <c r="U4116" s="19"/>
      <c r="V4116" s="19"/>
      <c r="W4116" s="19"/>
      <c r="X4116" s="19"/>
      <c r="Y4116" s="19"/>
      <c r="Z4116" s="19"/>
      <c r="AA4116" s="19"/>
      <c r="AB4116" s="19"/>
      <c r="AC4116" s="19"/>
      <c r="AD4116" s="19"/>
      <c r="AE4116" s="19"/>
      <c r="AF4116" s="19"/>
      <c r="AG4116" s="19"/>
      <c r="AH4116" s="19"/>
      <c r="AI4116" s="19"/>
      <c r="AJ4116" s="31">
        <v>363040</v>
      </c>
      <c r="AK4116" s="31">
        <v>789180</v>
      </c>
      <c r="AL4116" s="31">
        <v>929657</v>
      </c>
      <c r="AM4116" s="31">
        <v>952863</v>
      </c>
      <c r="AN4116" s="31">
        <v>820800</v>
      </c>
      <c r="AO4116" s="31">
        <v>927585</v>
      </c>
      <c r="AP4116" s="31">
        <v>790505</v>
      </c>
      <c r="AQ4116" s="31">
        <v>844981</v>
      </c>
      <c r="AR4116" s="31">
        <v>744455</v>
      </c>
      <c r="AS4116" s="31">
        <v>838737</v>
      </c>
      <c r="AT4116" s="31">
        <v>822059</v>
      </c>
      <c r="AU4116" s="31">
        <v>729305</v>
      </c>
      <c r="AV4116" s="31">
        <v>880203</v>
      </c>
      <c r="AW4116" s="31">
        <v>798987</v>
      </c>
      <c r="AX4116" s="31">
        <v>79832</v>
      </c>
      <c r="AY4116" s="31">
        <v>45301</v>
      </c>
      <c r="AZ4116" s="31">
        <v>125133</v>
      </c>
    </row>
    <row r="4117" spans="1:52" ht="15" customHeight="1">
      <c r="A4117" s="29" t="s">
        <v>4157</v>
      </c>
      <c r="B4117" s="34">
        <v>34963</v>
      </c>
      <c r="C4117" s="28">
        <v>500</v>
      </c>
      <c r="D4117" s="28">
        <v>39</v>
      </c>
      <c r="E4117" s="28">
        <v>40.5</v>
      </c>
      <c r="F4117" s="29" t="s">
        <v>242</v>
      </c>
      <c r="G4117" s="29" t="s">
        <v>3971</v>
      </c>
      <c r="H4117" s="28">
        <v>787</v>
      </c>
      <c r="I4117" s="29" t="s">
        <v>124</v>
      </c>
      <c r="J4117" s="33" t="s">
        <v>4155</v>
      </c>
      <c r="K4117" s="29" t="s">
        <v>178</v>
      </c>
      <c r="L4117" s="29" t="s">
        <v>4084</v>
      </c>
      <c r="M4117" s="29" t="s">
        <v>4154</v>
      </c>
      <c r="N4117" s="28">
        <v>469628</v>
      </c>
      <c r="O4117" s="28">
        <v>6306500</v>
      </c>
      <c r="P4117" s="29" t="s">
        <v>4153</v>
      </c>
      <c r="Q4117" s="32" t="s">
        <v>207</v>
      </c>
      <c r="R4117" s="19"/>
      <c r="S4117" s="19"/>
      <c r="T4117" s="19"/>
      <c r="U4117" s="19"/>
      <c r="V4117" s="19"/>
      <c r="W4117" s="19"/>
      <c r="X4117" s="19"/>
      <c r="Y4117" s="19"/>
      <c r="Z4117" s="19"/>
      <c r="AA4117" s="19"/>
      <c r="AB4117" s="19"/>
      <c r="AC4117" s="19"/>
      <c r="AD4117" s="19"/>
      <c r="AE4117" s="19"/>
      <c r="AF4117" s="19"/>
      <c r="AG4117" s="19"/>
      <c r="AH4117" s="19"/>
      <c r="AI4117" s="19"/>
      <c r="AJ4117" s="31">
        <v>348210</v>
      </c>
      <c r="AK4117" s="31">
        <v>1158080</v>
      </c>
      <c r="AL4117" s="31">
        <v>1301400</v>
      </c>
      <c r="AM4117" s="31">
        <v>1379040</v>
      </c>
      <c r="AN4117" s="31">
        <v>1218388</v>
      </c>
      <c r="AO4117" s="31">
        <v>1371326</v>
      </c>
      <c r="AP4117" s="31">
        <v>1126502</v>
      </c>
      <c r="AQ4117" s="31">
        <v>1231693</v>
      </c>
      <c r="AR4117" s="31">
        <v>1074866</v>
      </c>
      <c r="AS4117" s="31">
        <v>1263914</v>
      </c>
      <c r="AT4117" s="31">
        <v>1240674</v>
      </c>
      <c r="AU4117" s="31">
        <v>1131604</v>
      </c>
      <c r="AV4117" s="31">
        <v>1409132</v>
      </c>
      <c r="AW4117" s="31">
        <v>1243022</v>
      </c>
      <c r="AX4117" s="31">
        <v>114836</v>
      </c>
      <c r="AY4117" s="31">
        <v>58629</v>
      </c>
      <c r="AZ4117" s="31">
        <v>173465</v>
      </c>
    </row>
    <row r="4118" spans="1:52" ht="15" customHeight="1">
      <c r="A4118" s="29" t="s">
        <v>4152</v>
      </c>
      <c r="B4118" s="34">
        <v>34975</v>
      </c>
      <c r="C4118" s="28">
        <v>225</v>
      </c>
      <c r="D4118" s="28">
        <v>29</v>
      </c>
      <c r="E4118" s="28">
        <v>31.5</v>
      </c>
      <c r="F4118" s="29" t="s">
        <v>242</v>
      </c>
      <c r="G4118" s="29" t="s">
        <v>3997</v>
      </c>
      <c r="H4118" s="28">
        <v>787</v>
      </c>
      <c r="I4118" s="29" t="s">
        <v>124</v>
      </c>
      <c r="J4118" s="33" t="s">
        <v>4151</v>
      </c>
      <c r="K4118" s="29" t="s">
        <v>178</v>
      </c>
      <c r="L4118" s="29" t="s">
        <v>4150</v>
      </c>
      <c r="M4118" s="29" t="s">
        <v>4149</v>
      </c>
      <c r="N4118" s="28">
        <v>476005</v>
      </c>
      <c r="O4118" s="28">
        <v>6312864</v>
      </c>
      <c r="P4118" s="29" t="s">
        <v>4148</v>
      </c>
      <c r="Q4118" s="32" t="s">
        <v>207</v>
      </c>
      <c r="R4118" s="19"/>
      <c r="S4118" s="19"/>
      <c r="T4118" s="19"/>
      <c r="U4118" s="19"/>
      <c r="V4118" s="19"/>
      <c r="W4118" s="19"/>
      <c r="X4118" s="19"/>
      <c r="Y4118" s="19"/>
      <c r="Z4118" s="19"/>
      <c r="AA4118" s="19"/>
      <c r="AB4118" s="19"/>
      <c r="AC4118" s="19"/>
      <c r="AD4118" s="19"/>
      <c r="AE4118" s="19"/>
      <c r="AF4118" s="19"/>
      <c r="AG4118" s="19"/>
      <c r="AH4118" s="19"/>
      <c r="AI4118" s="19"/>
      <c r="AJ4118" s="31">
        <v>145440</v>
      </c>
      <c r="AK4118" s="31">
        <v>583640</v>
      </c>
      <c r="AL4118" s="31">
        <v>650900</v>
      </c>
      <c r="AM4118" s="31">
        <v>669060</v>
      </c>
      <c r="AN4118" s="31">
        <v>585090</v>
      </c>
      <c r="AO4118" s="31">
        <v>668245</v>
      </c>
      <c r="AP4118" s="31">
        <v>574282</v>
      </c>
      <c r="AQ4118" s="31">
        <v>598447</v>
      </c>
      <c r="AR4118" s="31">
        <v>533971</v>
      </c>
      <c r="AS4118" s="31">
        <v>623428</v>
      </c>
      <c r="AT4118" s="31">
        <v>593100</v>
      </c>
      <c r="AU4118" s="31">
        <v>533432</v>
      </c>
      <c r="AV4118" s="31">
        <v>657652</v>
      </c>
      <c r="AW4118" s="31">
        <v>561605</v>
      </c>
      <c r="AX4118" s="31">
        <v>56078</v>
      </c>
      <c r="AY4118" s="31">
        <v>32233</v>
      </c>
      <c r="AZ4118" s="31">
        <v>88311</v>
      </c>
    </row>
    <row r="4119" spans="1:52" ht="15" customHeight="1">
      <c r="A4119" s="29" t="s">
        <v>4147</v>
      </c>
      <c r="B4119" s="34">
        <v>34983</v>
      </c>
      <c r="C4119" s="28">
        <v>150</v>
      </c>
      <c r="D4119" s="28">
        <v>24.6</v>
      </c>
      <c r="E4119" s="28">
        <v>32.700000000000003</v>
      </c>
      <c r="F4119" s="29" t="s">
        <v>786</v>
      </c>
      <c r="G4119" s="29" t="s">
        <v>1350</v>
      </c>
      <c r="H4119" s="28">
        <v>787</v>
      </c>
      <c r="I4119" s="29" t="s">
        <v>124</v>
      </c>
      <c r="J4119" s="33" t="s">
        <v>4146</v>
      </c>
      <c r="K4119" s="29" t="s">
        <v>178</v>
      </c>
      <c r="L4119" s="29" t="s">
        <v>4145</v>
      </c>
      <c r="M4119" s="29" t="s">
        <v>4144</v>
      </c>
      <c r="N4119" s="28">
        <v>470803</v>
      </c>
      <c r="O4119" s="28">
        <v>6306522</v>
      </c>
      <c r="P4119" s="29" t="s">
        <v>4143</v>
      </c>
      <c r="Q4119" s="32" t="s">
        <v>207</v>
      </c>
      <c r="R4119" s="19"/>
      <c r="S4119" s="19"/>
      <c r="T4119" s="19"/>
      <c r="U4119" s="19"/>
      <c r="V4119" s="19"/>
      <c r="W4119" s="19"/>
      <c r="X4119" s="19"/>
      <c r="Y4119" s="19"/>
      <c r="Z4119" s="19"/>
      <c r="AA4119" s="19"/>
      <c r="AB4119" s="19"/>
      <c r="AC4119" s="19"/>
      <c r="AD4119" s="19"/>
      <c r="AE4119" s="19"/>
      <c r="AF4119" s="19"/>
      <c r="AG4119" s="19"/>
      <c r="AH4119" s="19"/>
      <c r="AI4119" s="19"/>
      <c r="AJ4119" s="31">
        <v>91640</v>
      </c>
      <c r="AK4119" s="31">
        <v>375420</v>
      </c>
      <c r="AL4119" s="31">
        <v>427499</v>
      </c>
      <c r="AM4119" s="31">
        <v>455444</v>
      </c>
      <c r="AN4119" s="31">
        <v>391067</v>
      </c>
      <c r="AO4119" s="31">
        <v>443200</v>
      </c>
      <c r="AP4119" s="31">
        <v>377960</v>
      </c>
      <c r="AQ4119" s="31">
        <v>405976</v>
      </c>
      <c r="AR4119" s="31">
        <v>354666</v>
      </c>
      <c r="AS4119" s="31">
        <v>417703</v>
      </c>
      <c r="AT4119" s="31">
        <v>411209</v>
      </c>
      <c r="AU4119" s="31">
        <v>349467</v>
      </c>
      <c r="AV4119" s="31">
        <v>450811</v>
      </c>
      <c r="AW4119" s="31">
        <v>389867</v>
      </c>
      <c r="AX4119" s="31">
        <v>35163</v>
      </c>
      <c r="AY4119" s="31">
        <v>21370</v>
      </c>
      <c r="AZ4119" s="31">
        <v>56533</v>
      </c>
    </row>
    <row r="4120" spans="1:52" ht="15" customHeight="1">
      <c r="A4120" s="29" t="s">
        <v>4142</v>
      </c>
      <c r="B4120" s="34">
        <v>34988</v>
      </c>
      <c r="C4120" s="28">
        <v>600</v>
      </c>
      <c r="D4120" s="28">
        <v>42</v>
      </c>
      <c r="E4120" s="28">
        <v>40.5</v>
      </c>
      <c r="F4120" s="29" t="s">
        <v>242</v>
      </c>
      <c r="G4120" s="29" t="s">
        <v>3963</v>
      </c>
      <c r="H4120" s="28">
        <v>787</v>
      </c>
      <c r="I4120" s="29" t="s">
        <v>124</v>
      </c>
      <c r="J4120" s="33" t="s">
        <v>4141</v>
      </c>
      <c r="K4120" s="29" t="s">
        <v>178</v>
      </c>
      <c r="L4120" s="29" t="s">
        <v>4007</v>
      </c>
      <c r="M4120" s="29" t="s">
        <v>176</v>
      </c>
      <c r="N4120" s="28">
        <v>458800</v>
      </c>
      <c r="O4120" s="28">
        <v>6288185</v>
      </c>
      <c r="P4120" s="29" t="s">
        <v>4140</v>
      </c>
      <c r="Q4120" s="32" t="s">
        <v>174</v>
      </c>
      <c r="R4120" s="19"/>
      <c r="S4120" s="19"/>
      <c r="T4120" s="19"/>
      <c r="U4120" s="19"/>
      <c r="V4120" s="19"/>
      <c r="W4120" s="19"/>
      <c r="X4120" s="19"/>
      <c r="Y4120" s="19"/>
      <c r="Z4120" s="19"/>
      <c r="AA4120" s="19"/>
      <c r="AB4120" s="19"/>
      <c r="AC4120" s="19"/>
      <c r="AD4120" s="19"/>
      <c r="AE4120" s="19"/>
      <c r="AF4120" s="19"/>
      <c r="AG4120" s="19"/>
      <c r="AH4120" s="19"/>
      <c r="AI4120" s="19"/>
      <c r="AJ4120" s="31">
        <v>338540</v>
      </c>
      <c r="AK4120" s="31">
        <v>1603850</v>
      </c>
      <c r="AL4120" s="31">
        <v>1798670</v>
      </c>
      <c r="AM4120" s="31">
        <v>1917580</v>
      </c>
      <c r="AN4120" s="31">
        <v>1614508</v>
      </c>
      <c r="AO4120" s="31">
        <v>1887529</v>
      </c>
      <c r="AP4120" s="31">
        <v>1613590</v>
      </c>
      <c r="AQ4120" s="31">
        <v>1720291</v>
      </c>
      <c r="AR4120" s="31">
        <v>1512974</v>
      </c>
      <c r="AS4120" s="31">
        <v>1775628</v>
      </c>
      <c r="AT4120" s="31">
        <v>1792147</v>
      </c>
      <c r="AU4120" s="31">
        <v>1619579</v>
      </c>
      <c r="AV4120" s="31">
        <v>1939860</v>
      </c>
      <c r="AW4120" s="31">
        <v>1768796</v>
      </c>
      <c r="AX4120" s="31">
        <v>160082</v>
      </c>
      <c r="AY4120" s="31">
        <v>88139</v>
      </c>
      <c r="AZ4120" s="31">
        <v>248221</v>
      </c>
    </row>
    <row r="4121" spans="1:52" ht="15" customHeight="1">
      <c r="A4121" s="29" t="s">
        <v>4139</v>
      </c>
      <c r="B4121" s="34">
        <v>35023</v>
      </c>
      <c r="C4121" s="28">
        <v>600</v>
      </c>
      <c r="D4121" s="28">
        <v>42</v>
      </c>
      <c r="E4121" s="28">
        <v>45</v>
      </c>
      <c r="F4121" s="29" t="s">
        <v>242</v>
      </c>
      <c r="G4121" s="29" t="s">
        <v>3963</v>
      </c>
      <c r="H4121" s="28">
        <v>787</v>
      </c>
      <c r="I4121" s="29" t="s">
        <v>124</v>
      </c>
      <c r="J4121" s="33" t="s">
        <v>4138</v>
      </c>
      <c r="K4121" s="29" t="s">
        <v>178</v>
      </c>
      <c r="L4121" s="29" t="s">
        <v>4137</v>
      </c>
      <c r="M4121" s="29" t="s">
        <v>1807</v>
      </c>
      <c r="N4121" s="28">
        <v>472748</v>
      </c>
      <c r="O4121" s="28">
        <v>6309626</v>
      </c>
      <c r="P4121" s="29" t="s">
        <v>4136</v>
      </c>
      <c r="Q4121" s="32" t="s">
        <v>174</v>
      </c>
      <c r="R4121" s="19"/>
      <c r="S4121" s="19"/>
      <c r="T4121" s="19"/>
      <c r="U4121" s="19"/>
      <c r="V4121" s="19"/>
      <c r="W4121" s="19"/>
      <c r="X4121" s="19"/>
      <c r="Y4121" s="19"/>
      <c r="Z4121" s="19"/>
      <c r="AA4121" s="19"/>
      <c r="AB4121" s="19"/>
      <c r="AC4121" s="19"/>
      <c r="AD4121" s="19"/>
      <c r="AE4121" s="19"/>
      <c r="AF4121" s="19"/>
      <c r="AG4121" s="19"/>
      <c r="AH4121" s="19"/>
      <c r="AI4121" s="19"/>
      <c r="AJ4121" s="31">
        <v>114960</v>
      </c>
      <c r="AK4121" s="31">
        <v>1195900</v>
      </c>
      <c r="AL4121" s="31">
        <v>1389900</v>
      </c>
      <c r="AM4121" s="31">
        <v>1421220</v>
      </c>
      <c r="AN4121" s="31">
        <v>1250357</v>
      </c>
      <c r="AO4121" s="31">
        <v>1438882</v>
      </c>
      <c r="AP4121" s="31">
        <v>1189417</v>
      </c>
      <c r="AQ4121" s="31">
        <v>1273289</v>
      </c>
      <c r="AR4121" s="31">
        <v>1088873</v>
      </c>
      <c r="AS4121" s="31">
        <v>1303604</v>
      </c>
      <c r="AT4121" s="31">
        <v>1279056</v>
      </c>
      <c r="AU4121" s="31">
        <v>1133356</v>
      </c>
      <c r="AV4121" s="31">
        <v>1461899</v>
      </c>
      <c r="AW4121" s="31">
        <v>1240327</v>
      </c>
      <c r="AX4121" s="31">
        <v>117352</v>
      </c>
      <c r="AY4121" s="31">
        <v>65679</v>
      </c>
      <c r="AZ4121" s="31">
        <v>183031</v>
      </c>
    </row>
    <row r="4122" spans="1:52" ht="15" customHeight="1">
      <c r="A4122" s="29" t="s">
        <v>4135</v>
      </c>
      <c r="B4122" s="34">
        <v>35032</v>
      </c>
      <c r="C4122" s="28">
        <v>600</v>
      </c>
      <c r="D4122" s="28">
        <v>42</v>
      </c>
      <c r="E4122" s="28">
        <v>45</v>
      </c>
      <c r="F4122" s="29" t="s">
        <v>242</v>
      </c>
      <c r="G4122" s="29" t="s">
        <v>3963</v>
      </c>
      <c r="H4122" s="28">
        <v>787</v>
      </c>
      <c r="I4122" s="29" t="s">
        <v>124</v>
      </c>
      <c r="J4122" s="33" t="s">
        <v>4134</v>
      </c>
      <c r="K4122" s="29" t="s">
        <v>178</v>
      </c>
      <c r="L4122" s="29" t="s">
        <v>4057</v>
      </c>
      <c r="M4122" s="29" t="s">
        <v>3571</v>
      </c>
      <c r="N4122" s="28">
        <v>463486</v>
      </c>
      <c r="O4122" s="28">
        <v>6292903</v>
      </c>
      <c r="P4122" s="29" t="s">
        <v>4133</v>
      </c>
      <c r="Q4122" s="32" t="s">
        <v>174</v>
      </c>
      <c r="R4122" s="19"/>
      <c r="S4122" s="19"/>
      <c r="T4122" s="19"/>
      <c r="U4122" s="19"/>
      <c r="V4122" s="19"/>
      <c r="W4122" s="19"/>
      <c r="X4122" s="19"/>
      <c r="Y4122" s="19"/>
      <c r="Z4122" s="19"/>
      <c r="AA4122" s="19"/>
      <c r="AB4122" s="19"/>
      <c r="AC4122" s="19"/>
      <c r="AD4122" s="19"/>
      <c r="AE4122" s="19"/>
      <c r="AF4122" s="19"/>
      <c r="AG4122" s="19"/>
      <c r="AH4122" s="19"/>
      <c r="AI4122" s="19"/>
      <c r="AJ4122" s="31">
        <v>40920</v>
      </c>
      <c r="AK4122" s="31">
        <v>1443420</v>
      </c>
      <c r="AL4122" s="31">
        <v>1649500</v>
      </c>
      <c r="AM4122" s="31">
        <v>1722140</v>
      </c>
      <c r="AN4122" s="31">
        <v>1514484</v>
      </c>
      <c r="AO4122" s="31">
        <v>1553601</v>
      </c>
      <c r="AP4122" s="31">
        <v>1366091</v>
      </c>
      <c r="AQ4122" s="31">
        <v>1548353</v>
      </c>
      <c r="AR4122" s="31">
        <v>1366539</v>
      </c>
      <c r="AS4122" s="31">
        <v>1545857</v>
      </c>
      <c r="AT4122" s="31">
        <v>1535959</v>
      </c>
      <c r="AU4122" s="31">
        <v>1373756</v>
      </c>
      <c r="AV4122" s="31">
        <v>1707166</v>
      </c>
      <c r="AW4122" s="31">
        <v>1503536</v>
      </c>
      <c r="AX4122" s="31">
        <v>143836</v>
      </c>
      <c r="AY4122" s="31">
        <v>85179</v>
      </c>
      <c r="AZ4122" s="31">
        <v>229015</v>
      </c>
    </row>
    <row r="4123" spans="1:52" ht="15" customHeight="1">
      <c r="A4123" s="29" t="s">
        <v>4132</v>
      </c>
      <c r="B4123" s="34">
        <v>35032</v>
      </c>
      <c r="C4123" s="28">
        <v>600</v>
      </c>
      <c r="D4123" s="28">
        <v>43</v>
      </c>
      <c r="E4123" s="28">
        <v>46</v>
      </c>
      <c r="F4123" s="29" t="s">
        <v>172</v>
      </c>
      <c r="G4123" s="29" t="s">
        <v>4109</v>
      </c>
      <c r="H4123" s="28">
        <v>787</v>
      </c>
      <c r="I4123" s="29" t="s">
        <v>124</v>
      </c>
      <c r="J4123" s="33" t="s">
        <v>4131</v>
      </c>
      <c r="K4123" s="29" t="s">
        <v>178</v>
      </c>
      <c r="L4123" s="29" t="s">
        <v>4057</v>
      </c>
      <c r="M4123" s="29" t="s">
        <v>3872</v>
      </c>
      <c r="N4123" s="28">
        <v>463480</v>
      </c>
      <c r="O4123" s="28">
        <v>6293100</v>
      </c>
      <c r="P4123" s="29" t="s">
        <v>4130</v>
      </c>
      <c r="Q4123" s="32" t="s">
        <v>174</v>
      </c>
      <c r="R4123" s="19"/>
      <c r="S4123" s="19"/>
      <c r="T4123" s="19"/>
      <c r="U4123" s="19"/>
      <c r="V4123" s="19"/>
      <c r="W4123" s="19"/>
      <c r="X4123" s="19"/>
      <c r="Y4123" s="19"/>
      <c r="Z4123" s="19"/>
      <c r="AA4123" s="19"/>
      <c r="AB4123" s="19"/>
      <c r="AC4123" s="19"/>
      <c r="AD4123" s="19"/>
      <c r="AE4123" s="19"/>
      <c r="AF4123" s="19"/>
      <c r="AG4123" s="19"/>
      <c r="AH4123" s="19"/>
      <c r="AI4123" s="19"/>
      <c r="AJ4123" s="31">
        <v>43960</v>
      </c>
      <c r="AK4123" s="31">
        <v>1576550</v>
      </c>
      <c r="AL4123" s="31">
        <v>1793890</v>
      </c>
      <c r="AM4123" s="31">
        <v>1665880</v>
      </c>
      <c r="AN4123" s="31">
        <v>1621808</v>
      </c>
      <c r="AO4123" s="31">
        <v>1775014</v>
      </c>
      <c r="AP4123" s="31">
        <v>1552161</v>
      </c>
      <c r="AQ4123" s="31">
        <v>1625342</v>
      </c>
      <c r="AR4123" s="31">
        <v>1543345</v>
      </c>
      <c r="AS4123" s="31">
        <v>1739929</v>
      </c>
      <c r="AT4123" s="31">
        <v>1675102</v>
      </c>
      <c r="AU4123" s="31">
        <v>1575928</v>
      </c>
      <c r="AV4123" s="31">
        <v>1892390</v>
      </c>
      <c r="AW4123" s="31">
        <v>1673838</v>
      </c>
      <c r="AX4123" s="31">
        <v>150372</v>
      </c>
      <c r="AY4123" s="31">
        <v>99363</v>
      </c>
      <c r="AZ4123" s="31">
        <v>249735</v>
      </c>
    </row>
    <row r="4124" spans="1:52" ht="15" customHeight="1">
      <c r="A4124" s="29" t="s">
        <v>4129</v>
      </c>
      <c r="B4124" s="34">
        <v>35032</v>
      </c>
      <c r="C4124" s="28">
        <v>600</v>
      </c>
      <c r="D4124" s="28">
        <v>43</v>
      </c>
      <c r="E4124" s="28">
        <v>46</v>
      </c>
      <c r="F4124" s="29" t="s">
        <v>172</v>
      </c>
      <c r="G4124" s="29" t="s">
        <v>4109</v>
      </c>
      <c r="H4124" s="28">
        <v>787</v>
      </c>
      <c r="I4124" s="29" t="s">
        <v>124</v>
      </c>
      <c r="J4124" s="33" t="s">
        <v>4128</v>
      </c>
      <c r="K4124" s="29" t="s">
        <v>178</v>
      </c>
      <c r="L4124" s="29" t="s">
        <v>4080</v>
      </c>
      <c r="M4124" s="29" t="s">
        <v>331</v>
      </c>
      <c r="N4124" s="28">
        <v>463468</v>
      </c>
      <c r="O4124" s="28">
        <v>6293500</v>
      </c>
      <c r="P4124" s="29" t="s">
        <v>4127</v>
      </c>
      <c r="Q4124" s="32" t="s">
        <v>174</v>
      </c>
      <c r="R4124" s="19"/>
      <c r="S4124" s="19"/>
      <c r="T4124" s="19"/>
      <c r="U4124" s="19"/>
      <c r="V4124" s="19"/>
      <c r="W4124" s="19"/>
      <c r="X4124" s="19"/>
      <c r="Y4124" s="19"/>
      <c r="Z4124" s="19"/>
      <c r="AA4124" s="19"/>
      <c r="AB4124" s="19"/>
      <c r="AC4124" s="19"/>
      <c r="AD4124" s="19"/>
      <c r="AE4124" s="19"/>
      <c r="AF4124" s="19"/>
      <c r="AG4124" s="19"/>
      <c r="AH4124" s="19"/>
      <c r="AI4124" s="19"/>
      <c r="AJ4124" s="31">
        <v>2060</v>
      </c>
      <c r="AK4124" s="31">
        <v>1546290</v>
      </c>
      <c r="AL4124" s="31">
        <v>1673450</v>
      </c>
      <c r="AM4124" s="31">
        <v>1772230</v>
      </c>
      <c r="AN4124" s="31">
        <v>1605945</v>
      </c>
      <c r="AO4124" s="31">
        <v>1737628</v>
      </c>
      <c r="AP4124" s="31">
        <v>1512477</v>
      </c>
      <c r="AQ4124" s="31">
        <v>1611221</v>
      </c>
      <c r="AR4124" s="31">
        <v>1471669</v>
      </c>
      <c r="AS4124" s="31">
        <v>1658959</v>
      </c>
      <c r="AT4124" s="31">
        <v>1605228</v>
      </c>
      <c r="AU4124" s="31">
        <v>1458843</v>
      </c>
      <c r="AV4124" s="31">
        <v>1770118</v>
      </c>
      <c r="AW4124" s="31">
        <v>1579966</v>
      </c>
      <c r="AX4124" s="31">
        <v>154836</v>
      </c>
      <c r="AY4124" s="31">
        <v>91304</v>
      </c>
      <c r="AZ4124" s="31">
        <v>246140</v>
      </c>
    </row>
    <row r="4125" spans="1:52" ht="15" customHeight="1">
      <c r="A4125" s="29" t="s">
        <v>4126</v>
      </c>
      <c r="B4125" s="34">
        <v>35037</v>
      </c>
      <c r="C4125" s="28">
        <v>600</v>
      </c>
      <c r="D4125" s="28">
        <v>42</v>
      </c>
      <c r="E4125" s="28">
        <v>45</v>
      </c>
      <c r="F4125" s="29" t="s">
        <v>242</v>
      </c>
      <c r="G4125" s="29" t="s">
        <v>3963</v>
      </c>
      <c r="H4125" s="28">
        <v>787</v>
      </c>
      <c r="I4125" s="29" t="s">
        <v>124</v>
      </c>
      <c r="J4125" s="33" t="s">
        <v>4125</v>
      </c>
      <c r="K4125" s="29" t="s">
        <v>178</v>
      </c>
      <c r="L4125" s="29" t="s">
        <v>4080</v>
      </c>
      <c r="M4125" s="29" t="s">
        <v>1313</v>
      </c>
      <c r="N4125" s="28">
        <v>463464</v>
      </c>
      <c r="O4125" s="28">
        <v>6293699</v>
      </c>
      <c r="P4125" s="29" t="s">
        <v>4124</v>
      </c>
      <c r="Q4125" s="32" t="s">
        <v>174</v>
      </c>
      <c r="R4125" s="19"/>
      <c r="S4125" s="19"/>
      <c r="T4125" s="19"/>
      <c r="U4125" s="19"/>
      <c r="V4125" s="19"/>
      <c r="W4125" s="19"/>
      <c r="X4125" s="19"/>
      <c r="Y4125" s="19"/>
      <c r="Z4125" s="19"/>
      <c r="AA4125" s="19"/>
      <c r="AB4125" s="19"/>
      <c r="AC4125" s="19"/>
      <c r="AD4125" s="19"/>
      <c r="AE4125" s="19"/>
      <c r="AF4125" s="19"/>
      <c r="AG4125" s="19"/>
      <c r="AH4125" s="19"/>
      <c r="AI4125" s="19"/>
      <c r="AJ4125" s="31">
        <v>21220</v>
      </c>
      <c r="AK4125" s="31">
        <v>1420420</v>
      </c>
      <c r="AL4125" s="31">
        <v>1618440</v>
      </c>
      <c r="AM4125" s="31">
        <v>1701670</v>
      </c>
      <c r="AN4125" s="31">
        <v>1522871</v>
      </c>
      <c r="AO4125" s="31">
        <v>1609889</v>
      </c>
      <c r="AP4125" s="31">
        <v>1398969</v>
      </c>
      <c r="AQ4125" s="31">
        <v>1477860</v>
      </c>
      <c r="AR4125" s="31">
        <v>1345707</v>
      </c>
      <c r="AS4125" s="31">
        <v>1538923</v>
      </c>
      <c r="AT4125" s="31">
        <v>1517330</v>
      </c>
      <c r="AU4125" s="31">
        <v>1362224</v>
      </c>
      <c r="AV4125" s="31">
        <v>1700722</v>
      </c>
      <c r="AW4125" s="31">
        <v>1473290</v>
      </c>
      <c r="AX4125" s="31">
        <v>144784</v>
      </c>
      <c r="AY4125" s="31">
        <v>79514</v>
      </c>
      <c r="AZ4125" s="31">
        <v>224298</v>
      </c>
    </row>
    <row r="4126" spans="1:52" ht="15" customHeight="1">
      <c r="A4126" s="29" t="s">
        <v>4123</v>
      </c>
      <c r="B4126" s="34">
        <v>35038</v>
      </c>
      <c r="C4126" s="28">
        <v>600</v>
      </c>
      <c r="D4126" s="28">
        <v>42</v>
      </c>
      <c r="E4126" s="28">
        <v>45</v>
      </c>
      <c r="F4126" s="29" t="s">
        <v>242</v>
      </c>
      <c r="G4126" s="29" t="s">
        <v>3963</v>
      </c>
      <c r="H4126" s="28">
        <v>787</v>
      </c>
      <c r="I4126" s="29" t="s">
        <v>124</v>
      </c>
      <c r="J4126" s="33" t="s">
        <v>4122</v>
      </c>
      <c r="K4126" s="29" t="s">
        <v>178</v>
      </c>
      <c r="L4126" s="29" t="s">
        <v>4062</v>
      </c>
      <c r="M4126" s="29" t="s">
        <v>4061</v>
      </c>
      <c r="N4126" s="28">
        <v>477619</v>
      </c>
      <c r="O4126" s="28">
        <v>6315084</v>
      </c>
      <c r="P4126" s="29" t="s">
        <v>4121</v>
      </c>
      <c r="Q4126" s="32" t="s">
        <v>174</v>
      </c>
      <c r="R4126" s="19"/>
      <c r="S4126" s="19"/>
      <c r="T4126" s="19"/>
      <c r="U4126" s="19"/>
      <c r="V4126" s="19"/>
      <c r="W4126" s="19"/>
      <c r="X4126" s="19"/>
      <c r="Y4126" s="19"/>
      <c r="Z4126" s="19"/>
      <c r="AA4126" s="19"/>
      <c r="AB4126" s="19"/>
      <c r="AC4126" s="19"/>
      <c r="AD4126" s="19"/>
      <c r="AE4126" s="19"/>
      <c r="AF4126" s="19"/>
      <c r="AG4126" s="19"/>
      <c r="AH4126" s="19"/>
      <c r="AI4126" s="19"/>
      <c r="AJ4126" s="31">
        <v>50370</v>
      </c>
      <c r="AK4126" s="31">
        <v>1360530</v>
      </c>
      <c r="AL4126" s="31">
        <v>1517880</v>
      </c>
      <c r="AM4126" s="31">
        <v>1560780</v>
      </c>
      <c r="AN4126" s="31">
        <v>1386942</v>
      </c>
      <c r="AO4126" s="31">
        <v>1527112</v>
      </c>
      <c r="AP4126" s="31">
        <v>1303893</v>
      </c>
      <c r="AQ4126" s="31">
        <v>1406611</v>
      </c>
      <c r="AR4126" s="31">
        <v>1205669</v>
      </c>
      <c r="AS4126" s="31">
        <v>1376119</v>
      </c>
      <c r="AT4126" s="31">
        <v>1357245</v>
      </c>
      <c r="AU4126" s="31">
        <v>1213799</v>
      </c>
      <c r="AV4126" s="31">
        <v>1602292</v>
      </c>
      <c r="AW4126" s="31">
        <v>1384321</v>
      </c>
      <c r="AX4126" s="31">
        <v>128204</v>
      </c>
      <c r="AY4126" s="31">
        <v>78406</v>
      </c>
      <c r="AZ4126" s="31">
        <v>206610</v>
      </c>
    </row>
    <row r="4127" spans="1:52" ht="15" customHeight="1">
      <c r="A4127" s="29" t="s">
        <v>4120</v>
      </c>
      <c r="B4127" s="34">
        <v>35046</v>
      </c>
      <c r="C4127" s="28">
        <v>600</v>
      </c>
      <c r="D4127" s="28">
        <v>42</v>
      </c>
      <c r="E4127" s="28">
        <v>45</v>
      </c>
      <c r="F4127" s="29" t="s">
        <v>242</v>
      </c>
      <c r="G4127" s="29" t="s">
        <v>3963</v>
      </c>
      <c r="H4127" s="28">
        <v>787</v>
      </c>
      <c r="I4127" s="29" t="s">
        <v>124</v>
      </c>
      <c r="J4127" s="33" t="s">
        <v>4119</v>
      </c>
      <c r="K4127" s="29" t="s">
        <v>178</v>
      </c>
      <c r="L4127" s="29" t="s">
        <v>4115</v>
      </c>
      <c r="M4127" s="29" t="s">
        <v>176</v>
      </c>
      <c r="N4127" s="28">
        <v>472457</v>
      </c>
      <c r="O4127" s="28">
        <v>6302935</v>
      </c>
      <c r="P4127" s="29" t="s">
        <v>4118</v>
      </c>
      <c r="Q4127" s="32" t="s">
        <v>174</v>
      </c>
      <c r="R4127" s="19"/>
      <c r="S4127" s="19"/>
      <c r="T4127" s="19"/>
      <c r="U4127" s="19"/>
      <c r="V4127" s="19"/>
      <c r="W4127" s="19"/>
      <c r="X4127" s="19"/>
      <c r="Y4127" s="19"/>
      <c r="Z4127" s="19"/>
      <c r="AA4127" s="19"/>
      <c r="AB4127" s="19"/>
      <c r="AC4127" s="19"/>
      <c r="AD4127" s="19"/>
      <c r="AE4127" s="19"/>
      <c r="AF4127" s="19"/>
      <c r="AG4127" s="19"/>
      <c r="AH4127" s="19"/>
      <c r="AI4127" s="19"/>
      <c r="AJ4127" s="31">
        <v>36950</v>
      </c>
      <c r="AK4127" s="31">
        <v>1288610</v>
      </c>
      <c r="AL4127" s="31">
        <v>1651820</v>
      </c>
      <c r="AM4127" s="31">
        <v>1358250</v>
      </c>
      <c r="AN4127" s="31">
        <v>1360130</v>
      </c>
      <c r="AO4127" s="31">
        <v>1539047</v>
      </c>
      <c r="AP4127" s="31">
        <v>1278878</v>
      </c>
      <c r="AQ4127" s="31">
        <v>1395960</v>
      </c>
      <c r="AR4127" s="31">
        <v>1212694</v>
      </c>
      <c r="AS4127" s="31">
        <v>1396574</v>
      </c>
      <c r="AT4127" s="31">
        <v>1384103</v>
      </c>
      <c r="AU4127" s="31">
        <v>1232389</v>
      </c>
      <c r="AV4127" s="31">
        <v>1467966</v>
      </c>
      <c r="AW4127" s="31">
        <v>1387227</v>
      </c>
      <c r="AX4127" s="31">
        <v>133855</v>
      </c>
      <c r="AY4127" s="31">
        <v>72920</v>
      </c>
      <c r="AZ4127" s="31">
        <v>206775</v>
      </c>
    </row>
    <row r="4128" spans="1:52" ht="15" customHeight="1">
      <c r="A4128" s="29" t="s">
        <v>4117</v>
      </c>
      <c r="B4128" s="34">
        <v>35046</v>
      </c>
      <c r="C4128" s="28">
        <v>600</v>
      </c>
      <c r="D4128" s="28">
        <v>42</v>
      </c>
      <c r="E4128" s="28">
        <v>45</v>
      </c>
      <c r="F4128" s="29" t="s">
        <v>242</v>
      </c>
      <c r="G4128" s="29" t="s">
        <v>3963</v>
      </c>
      <c r="H4128" s="28">
        <v>787</v>
      </c>
      <c r="I4128" s="29" t="s">
        <v>124</v>
      </c>
      <c r="J4128" s="33" t="s">
        <v>4116</v>
      </c>
      <c r="K4128" s="29" t="s">
        <v>178</v>
      </c>
      <c r="L4128" s="29" t="s">
        <v>4115</v>
      </c>
      <c r="M4128" s="29" t="s">
        <v>176</v>
      </c>
      <c r="N4128" s="28">
        <v>472529</v>
      </c>
      <c r="O4128" s="28">
        <v>6303113</v>
      </c>
      <c r="P4128" s="29" t="s">
        <v>4114</v>
      </c>
      <c r="Q4128" s="32" t="s">
        <v>174</v>
      </c>
      <c r="R4128" s="19"/>
      <c r="S4128" s="19"/>
      <c r="T4128" s="19"/>
      <c r="U4128" s="19"/>
      <c r="V4128" s="19"/>
      <c r="W4128" s="19"/>
      <c r="X4128" s="19"/>
      <c r="Y4128" s="19"/>
      <c r="Z4128" s="19"/>
      <c r="AA4128" s="19"/>
      <c r="AB4128" s="19"/>
      <c r="AC4128" s="19"/>
      <c r="AD4128" s="19"/>
      <c r="AE4128" s="19"/>
      <c r="AF4128" s="19"/>
      <c r="AG4128" s="19"/>
      <c r="AH4128" s="19"/>
      <c r="AI4128" s="19"/>
      <c r="AJ4128" s="31">
        <v>37640</v>
      </c>
      <c r="AK4128" s="31">
        <v>1357020</v>
      </c>
      <c r="AL4128" s="31">
        <v>1528390</v>
      </c>
      <c r="AM4128" s="31">
        <v>1614910</v>
      </c>
      <c r="AN4128" s="31">
        <v>1373597</v>
      </c>
      <c r="AO4128" s="31">
        <v>1590130</v>
      </c>
      <c r="AP4128" s="31">
        <v>1353187</v>
      </c>
      <c r="AQ4128" s="31">
        <v>1432083</v>
      </c>
      <c r="AR4128" s="31">
        <v>1238173</v>
      </c>
      <c r="AS4128" s="31">
        <v>1468167</v>
      </c>
      <c r="AT4128" s="31">
        <v>1426551</v>
      </c>
      <c r="AU4128" s="31">
        <v>1258571</v>
      </c>
      <c r="AV4128" s="31">
        <v>1631793</v>
      </c>
      <c r="AW4128" s="31">
        <v>1411986</v>
      </c>
      <c r="AX4128" s="31">
        <v>136086</v>
      </c>
      <c r="AY4128" s="31">
        <v>76017</v>
      </c>
      <c r="AZ4128" s="31">
        <v>212103</v>
      </c>
    </row>
    <row r="4129" spans="1:52" ht="15" customHeight="1">
      <c r="A4129" s="29" t="s">
        <v>4113</v>
      </c>
      <c r="B4129" s="34">
        <v>35046</v>
      </c>
      <c r="C4129" s="28">
        <v>600</v>
      </c>
      <c r="D4129" s="28">
        <v>43</v>
      </c>
      <c r="E4129" s="28">
        <v>46</v>
      </c>
      <c r="F4129" s="29" t="s">
        <v>172</v>
      </c>
      <c r="G4129" s="29" t="s">
        <v>4109</v>
      </c>
      <c r="H4129" s="28">
        <v>787</v>
      </c>
      <c r="I4129" s="29" t="s">
        <v>124</v>
      </c>
      <c r="J4129" s="33" t="s">
        <v>4112</v>
      </c>
      <c r="K4129" s="29" t="s">
        <v>178</v>
      </c>
      <c r="L4129" s="29" t="s">
        <v>4080</v>
      </c>
      <c r="M4129" s="29" t="s">
        <v>4079</v>
      </c>
      <c r="N4129" s="28">
        <v>463457</v>
      </c>
      <c r="O4129" s="28">
        <v>6293899</v>
      </c>
      <c r="P4129" s="29" t="s">
        <v>4111</v>
      </c>
      <c r="Q4129" s="32" t="s">
        <v>174</v>
      </c>
      <c r="R4129" s="19"/>
      <c r="S4129" s="19"/>
      <c r="T4129" s="19"/>
      <c r="U4129" s="19"/>
      <c r="V4129" s="19"/>
      <c r="W4129" s="19"/>
      <c r="X4129" s="19"/>
      <c r="Y4129" s="19"/>
      <c r="Z4129" s="19"/>
      <c r="AA4129" s="19"/>
      <c r="AB4129" s="19"/>
      <c r="AC4129" s="19"/>
      <c r="AD4129" s="19"/>
      <c r="AE4129" s="19"/>
      <c r="AF4129" s="19"/>
      <c r="AG4129" s="19"/>
      <c r="AH4129" s="19"/>
      <c r="AI4129" s="19"/>
      <c r="AJ4129" s="31">
        <v>41790</v>
      </c>
      <c r="AK4129" s="31">
        <v>1535430</v>
      </c>
      <c r="AL4129" s="31">
        <v>1702070</v>
      </c>
      <c r="AM4129" s="31">
        <v>1755210</v>
      </c>
      <c r="AN4129" s="31">
        <v>1556985</v>
      </c>
      <c r="AO4129" s="31">
        <v>1672875</v>
      </c>
      <c r="AP4129" s="31">
        <v>1457765</v>
      </c>
      <c r="AQ4129" s="31">
        <v>1550624</v>
      </c>
      <c r="AR4129" s="31">
        <v>1392603</v>
      </c>
      <c r="AS4129" s="31">
        <v>1509429</v>
      </c>
      <c r="AT4129" s="31">
        <v>1552466</v>
      </c>
      <c r="AU4129" s="31">
        <v>1458100</v>
      </c>
      <c r="AV4129" s="31">
        <v>1738515</v>
      </c>
      <c r="AW4129" s="31">
        <v>1544548</v>
      </c>
      <c r="AX4129" s="31">
        <v>151233</v>
      </c>
      <c r="AY4129" s="31">
        <v>87549</v>
      </c>
      <c r="AZ4129" s="31">
        <v>238782</v>
      </c>
    </row>
    <row r="4130" spans="1:52" ht="15" customHeight="1">
      <c r="A4130" s="29" t="s">
        <v>4110</v>
      </c>
      <c r="B4130" s="34">
        <v>35047</v>
      </c>
      <c r="C4130" s="28">
        <v>600</v>
      </c>
      <c r="D4130" s="28">
        <v>42</v>
      </c>
      <c r="E4130" s="28">
        <v>45</v>
      </c>
      <c r="F4130" s="29" t="s">
        <v>242</v>
      </c>
      <c r="G4130" s="29" t="s">
        <v>3963</v>
      </c>
      <c r="H4130" s="28">
        <v>787</v>
      </c>
      <c r="I4130" s="29" t="s">
        <v>124</v>
      </c>
      <c r="J4130" s="33" t="s">
        <v>4108</v>
      </c>
      <c r="K4130" s="29" t="s">
        <v>178</v>
      </c>
      <c r="L4130" s="29" t="s">
        <v>4104</v>
      </c>
      <c r="M4130" s="29" t="s">
        <v>1836</v>
      </c>
      <c r="N4130" s="28">
        <v>472745</v>
      </c>
      <c r="O4130" s="28">
        <v>6303749</v>
      </c>
      <c r="P4130" s="29" t="s">
        <v>4107</v>
      </c>
      <c r="Q4130" s="32" t="s">
        <v>174</v>
      </c>
      <c r="R4130" s="19"/>
      <c r="S4130" s="19"/>
      <c r="T4130" s="19"/>
      <c r="U4130" s="19"/>
      <c r="V4130" s="19"/>
      <c r="W4130" s="19"/>
      <c r="X4130" s="19"/>
      <c r="Y4130" s="19"/>
      <c r="Z4130" s="19"/>
      <c r="AA4130" s="19"/>
      <c r="AB4130" s="19"/>
      <c r="AC4130" s="19"/>
      <c r="AD4130" s="19"/>
      <c r="AE4130" s="19"/>
      <c r="AF4130" s="19"/>
      <c r="AG4130" s="19"/>
      <c r="AH4130" s="19"/>
      <c r="AI4130" s="19"/>
      <c r="AJ4130" s="31">
        <v>30950</v>
      </c>
      <c r="AK4130" s="31">
        <v>1287060</v>
      </c>
      <c r="AL4130" s="31">
        <v>1452990</v>
      </c>
      <c r="AM4130" s="31">
        <v>1526980</v>
      </c>
      <c r="AN4130" s="31">
        <v>1324918</v>
      </c>
      <c r="AO4130" s="31">
        <v>1515138</v>
      </c>
      <c r="AP4130" s="31">
        <v>1223087</v>
      </c>
      <c r="AQ4130" s="31">
        <v>1369826</v>
      </c>
      <c r="AR4130" s="31">
        <v>1172771</v>
      </c>
      <c r="AS4130" s="31">
        <v>1364081</v>
      </c>
      <c r="AT4130" s="31">
        <v>1372383</v>
      </c>
      <c r="AU4130" s="31">
        <v>1201143</v>
      </c>
      <c r="AV4130" s="31">
        <v>1557516</v>
      </c>
      <c r="AW4130" s="31">
        <v>1343688</v>
      </c>
      <c r="AX4130" s="31">
        <v>128142</v>
      </c>
      <c r="AY4130" s="31">
        <v>72020</v>
      </c>
      <c r="AZ4130" s="31">
        <v>200162</v>
      </c>
    </row>
    <row r="4131" spans="1:52" ht="15" customHeight="1">
      <c r="A4131" s="29" t="s">
        <v>4106</v>
      </c>
      <c r="B4131" s="34">
        <v>35047</v>
      </c>
      <c r="C4131" s="28">
        <v>600</v>
      </c>
      <c r="D4131" s="28">
        <v>42</v>
      </c>
      <c r="E4131" s="28">
        <v>40.5</v>
      </c>
      <c r="F4131" s="29" t="s">
        <v>242</v>
      </c>
      <c r="G4131" s="29" t="s">
        <v>3963</v>
      </c>
      <c r="H4131" s="28">
        <v>787</v>
      </c>
      <c r="I4131" s="29" t="s">
        <v>124</v>
      </c>
      <c r="J4131" s="33" t="s">
        <v>4105</v>
      </c>
      <c r="K4131" s="29" t="s">
        <v>178</v>
      </c>
      <c r="L4131" s="29" t="s">
        <v>4104</v>
      </c>
      <c r="M4131" s="29" t="s">
        <v>1446</v>
      </c>
      <c r="N4131" s="28">
        <v>472825</v>
      </c>
      <c r="O4131" s="28">
        <v>6304038</v>
      </c>
      <c r="P4131" s="29" t="s">
        <v>4103</v>
      </c>
      <c r="Q4131" s="32" t="s">
        <v>174</v>
      </c>
      <c r="R4131" s="19"/>
      <c r="S4131" s="19"/>
      <c r="T4131" s="19"/>
      <c r="U4131" s="19"/>
      <c r="V4131" s="19"/>
      <c r="W4131" s="19"/>
      <c r="X4131" s="19"/>
      <c r="Y4131" s="19"/>
      <c r="Z4131" s="19"/>
      <c r="AA4131" s="19"/>
      <c r="AB4131" s="19"/>
      <c r="AC4131" s="19"/>
      <c r="AD4131" s="19"/>
      <c r="AE4131" s="19"/>
      <c r="AF4131" s="19"/>
      <c r="AG4131" s="19"/>
      <c r="AH4131" s="19"/>
      <c r="AI4131" s="19"/>
      <c r="AJ4131" s="31">
        <v>39390</v>
      </c>
      <c r="AK4131" s="31">
        <v>1332330</v>
      </c>
      <c r="AL4131" s="31">
        <v>1471400</v>
      </c>
      <c r="AM4131" s="31">
        <v>1563780</v>
      </c>
      <c r="AN4131" s="31">
        <v>1351367</v>
      </c>
      <c r="AO4131" s="31">
        <v>1547152</v>
      </c>
      <c r="AP4131" s="31">
        <v>1302064</v>
      </c>
      <c r="AQ4131" s="31">
        <v>1385352</v>
      </c>
      <c r="AR4131" s="31">
        <v>1198978</v>
      </c>
      <c r="AS4131" s="31">
        <v>1389048</v>
      </c>
      <c r="AT4131" s="31">
        <v>1377780</v>
      </c>
      <c r="AU4131" s="31">
        <v>1222069</v>
      </c>
      <c r="AV4131" s="31">
        <v>1591104</v>
      </c>
      <c r="AW4131" s="31">
        <v>1338356</v>
      </c>
      <c r="AX4131" s="31">
        <v>129068</v>
      </c>
      <c r="AY4131" s="31">
        <v>72446</v>
      </c>
      <c r="AZ4131" s="31">
        <v>201514</v>
      </c>
    </row>
    <row r="4132" spans="1:52" ht="15" customHeight="1">
      <c r="A4132" s="29" t="s">
        <v>4102</v>
      </c>
      <c r="B4132" s="34">
        <v>35096</v>
      </c>
      <c r="C4132" s="28">
        <v>600</v>
      </c>
      <c r="D4132" s="28">
        <v>42</v>
      </c>
      <c r="E4132" s="28">
        <v>40.5</v>
      </c>
      <c r="F4132" s="29" t="s">
        <v>242</v>
      </c>
      <c r="G4132" s="29" t="s">
        <v>3963</v>
      </c>
      <c r="H4132" s="28">
        <v>787</v>
      </c>
      <c r="I4132" s="29" t="s">
        <v>124</v>
      </c>
      <c r="J4132" s="33" t="s">
        <v>4101</v>
      </c>
      <c r="K4132" s="29" t="s">
        <v>178</v>
      </c>
      <c r="L4132" s="29" t="s">
        <v>3974</v>
      </c>
      <c r="M4132" s="29" t="s">
        <v>554</v>
      </c>
      <c r="N4132" s="28">
        <v>464395</v>
      </c>
      <c r="O4132" s="28">
        <v>6287062</v>
      </c>
      <c r="P4132" s="29" t="s">
        <v>4100</v>
      </c>
      <c r="Q4132" s="32" t="s">
        <v>174</v>
      </c>
      <c r="R4132" s="19"/>
      <c r="S4132" s="19"/>
      <c r="T4132" s="19"/>
      <c r="U4132" s="19"/>
      <c r="V4132" s="19"/>
      <c r="W4132" s="19"/>
      <c r="X4132" s="19"/>
      <c r="Y4132" s="19"/>
      <c r="Z4132" s="19"/>
      <c r="AA4132" s="19"/>
      <c r="AB4132" s="19"/>
      <c r="AC4132" s="19"/>
      <c r="AD4132" s="19"/>
      <c r="AE4132" s="19"/>
      <c r="AF4132" s="19"/>
      <c r="AG4132" s="19"/>
      <c r="AH4132" s="19"/>
      <c r="AI4132" s="19"/>
      <c r="AJ4132" s="19"/>
      <c r="AK4132" s="31">
        <v>1172040</v>
      </c>
      <c r="AL4132" s="31">
        <v>1481240</v>
      </c>
      <c r="AM4132" s="31">
        <v>1546320</v>
      </c>
      <c r="AN4132" s="31">
        <v>1367057</v>
      </c>
      <c r="AO4132" s="31">
        <v>1509745</v>
      </c>
      <c r="AP4132" s="31">
        <v>1143540</v>
      </c>
      <c r="AQ4132" s="31">
        <v>1363734</v>
      </c>
      <c r="AR4132" s="31">
        <v>1187564</v>
      </c>
      <c r="AS4132" s="31">
        <v>1418420</v>
      </c>
      <c r="AT4132" s="31">
        <v>1345599</v>
      </c>
      <c r="AU4132" s="31">
        <v>1138067</v>
      </c>
      <c r="AV4132" s="31">
        <v>1193674</v>
      </c>
      <c r="AW4132" s="31">
        <v>1281266</v>
      </c>
      <c r="AX4132" s="31">
        <v>110112</v>
      </c>
      <c r="AY4132" s="31">
        <v>66608</v>
      </c>
      <c r="AZ4132" s="31">
        <v>176720</v>
      </c>
    </row>
    <row r="4133" spans="1:52" ht="15" customHeight="1">
      <c r="A4133" s="29" t="s">
        <v>4099</v>
      </c>
      <c r="B4133" s="34">
        <v>35199</v>
      </c>
      <c r="C4133" s="28">
        <v>225</v>
      </c>
      <c r="D4133" s="28">
        <v>29</v>
      </c>
      <c r="E4133" s="28">
        <v>31.5</v>
      </c>
      <c r="F4133" s="29" t="s">
        <v>242</v>
      </c>
      <c r="G4133" s="29" t="s">
        <v>3997</v>
      </c>
      <c r="H4133" s="28">
        <v>787</v>
      </c>
      <c r="I4133" s="29" t="s">
        <v>124</v>
      </c>
      <c r="J4133" s="33" t="s">
        <v>4098</v>
      </c>
      <c r="K4133" s="29" t="s">
        <v>178</v>
      </c>
      <c r="L4133" s="29" t="s">
        <v>4097</v>
      </c>
      <c r="M4133" s="29" t="s">
        <v>370</v>
      </c>
      <c r="N4133" s="28">
        <v>475316</v>
      </c>
      <c r="O4133" s="28">
        <v>6306291</v>
      </c>
      <c r="P4133" s="29" t="s">
        <v>4096</v>
      </c>
      <c r="Q4133" s="32" t="s">
        <v>207</v>
      </c>
      <c r="R4133" s="19"/>
      <c r="S4133" s="19"/>
      <c r="T4133" s="19"/>
      <c r="U4133" s="19"/>
      <c r="V4133" s="19"/>
      <c r="W4133" s="19"/>
      <c r="X4133" s="19"/>
      <c r="Y4133" s="19"/>
      <c r="Z4133" s="19"/>
      <c r="AA4133" s="19"/>
      <c r="AB4133" s="19"/>
      <c r="AC4133" s="19"/>
      <c r="AD4133" s="19"/>
      <c r="AE4133" s="19"/>
      <c r="AF4133" s="19"/>
      <c r="AG4133" s="19"/>
      <c r="AH4133" s="19"/>
      <c r="AI4133" s="19"/>
      <c r="AJ4133" s="19"/>
      <c r="AK4133" s="31">
        <v>325170</v>
      </c>
      <c r="AL4133" s="31">
        <v>631363</v>
      </c>
      <c r="AM4133" s="31">
        <v>665776</v>
      </c>
      <c r="AN4133" s="31">
        <v>578369</v>
      </c>
      <c r="AO4133" s="31">
        <v>634000</v>
      </c>
      <c r="AP4133" s="31">
        <v>558614</v>
      </c>
      <c r="AQ4133" s="31">
        <v>570390</v>
      </c>
      <c r="AR4133" s="31">
        <v>521594</v>
      </c>
      <c r="AS4133" s="31">
        <v>602474</v>
      </c>
      <c r="AT4133" s="31">
        <v>579822</v>
      </c>
      <c r="AU4133" s="31">
        <v>539876</v>
      </c>
      <c r="AV4133" s="31">
        <v>658621</v>
      </c>
      <c r="AW4133" s="31">
        <v>478989</v>
      </c>
      <c r="AX4133" s="31">
        <v>55001</v>
      </c>
      <c r="AY4133" s="31">
        <v>34895</v>
      </c>
      <c r="AZ4133" s="31">
        <v>89896</v>
      </c>
    </row>
    <row r="4134" spans="1:52" ht="15" customHeight="1">
      <c r="A4134" s="29" t="s">
        <v>4095</v>
      </c>
      <c r="B4134" s="34">
        <v>35221</v>
      </c>
      <c r="C4134" s="28">
        <v>600</v>
      </c>
      <c r="D4134" s="28">
        <v>42</v>
      </c>
      <c r="E4134" s="28">
        <v>45</v>
      </c>
      <c r="F4134" s="29" t="s">
        <v>242</v>
      </c>
      <c r="G4134" s="29" t="s">
        <v>3963</v>
      </c>
      <c r="H4134" s="28">
        <v>787</v>
      </c>
      <c r="I4134" s="29" t="s">
        <v>124</v>
      </c>
      <c r="J4134" s="33" t="s">
        <v>4094</v>
      </c>
      <c r="K4134" s="29" t="s">
        <v>178</v>
      </c>
      <c r="L4134" s="29" t="s">
        <v>4084</v>
      </c>
      <c r="M4134" s="29" t="s">
        <v>2255</v>
      </c>
      <c r="N4134" s="28">
        <v>469333</v>
      </c>
      <c r="O4134" s="28">
        <v>6308085</v>
      </c>
      <c r="P4134" s="29" t="s">
        <v>4093</v>
      </c>
      <c r="Q4134" s="32" t="s">
        <v>174</v>
      </c>
      <c r="R4134" s="19"/>
      <c r="S4134" s="19"/>
      <c r="T4134" s="19"/>
      <c r="U4134" s="19"/>
      <c r="V4134" s="19"/>
      <c r="W4134" s="19"/>
      <c r="X4134" s="19"/>
      <c r="Y4134" s="19"/>
      <c r="Z4134" s="19"/>
      <c r="AA4134" s="19"/>
      <c r="AB4134" s="19"/>
      <c r="AC4134" s="19"/>
      <c r="AD4134" s="19"/>
      <c r="AE4134" s="19"/>
      <c r="AF4134" s="19"/>
      <c r="AG4134" s="19"/>
      <c r="AH4134" s="19"/>
      <c r="AI4134" s="19"/>
      <c r="AJ4134" s="19"/>
      <c r="AK4134" s="31">
        <v>649270</v>
      </c>
      <c r="AL4134" s="31">
        <v>1379140</v>
      </c>
      <c r="AM4134" s="31">
        <v>1502640</v>
      </c>
      <c r="AN4134" s="31">
        <v>1254394</v>
      </c>
      <c r="AO4134" s="31">
        <v>1492253</v>
      </c>
      <c r="AP4134" s="31">
        <v>1260973</v>
      </c>
      <c r="AQ4134" s="31">
        <v>1323261</v>
      </c>
      <c r="AR4134" s="31">
        <v>1161081</v>
      </c>
      <c r="AS4134" s="31">
        <v>1371834</v>
      </c>
      <c r="AT4134" s="31">
        <v>1351249</v>
      </c>
      <c r="AU4134" s="31">
        <v>1138076</v>
      </c>
      <c r="AV4134" s="31">
        <v>1498837</v>
      </c>
      <c r="AW4134" s="31">
        <v>1318472</v>
      </c>
      <c r="AX4134" s="31">
        <v>123700</v>
      </c>
      <c r="AY4134" s="31">
        <v>72317</v>
      </c>
      <c r="AZ4134" s="31">
        <v>196017</v>
      </c>
    </row>
    <row r="4135" spans="1:52" ht="15" customHeight="1">
      <c r="A4135" s="29" t="s">
        <v>4092</v>
      </c>
      <c r="B4135" s="34">
        <v>35221</v>
      </c>
      <c r="C4135" s="28">
        <v>600</v>
      </c>
      <c r="D4135" s="28">
        <v>42</v>
      </c>
      <c r="E4135" s="28">
        <v>45</v>
      </c>
      <c r="F4135" s="29" t="s">
        <v>242</v>
      </c>
      <c r="G4135" s="29" t="s">
        <v>3963</v>
      </c>
      <c r="H4135" s="28">
        <v>787</v>
      </c>
      <c r="I4135" s="29" t="s">
        <v>124</v>
      </c>
      <c r="J4135" s="33" t="s">
        <v>4091</v>
      </c>
      <c r="K4135" s="29" t="s">
        <v>178</v>
      </c>
      <c r="L4135" s="29" t="s">
        <v>4084</v>
      </c>
      <c r="M4135" s="29" t="s">
        <v>2251</v>
      </c>
      <c r="N4135" s="28">
        <v>469276</v>
      </c>
      <c r="O4135" s="28">
        <v>6307927</v>
      </c>
      <c r="P4135" s="29" t="s">
        <v>4090</v>
      </c>
      <c r="Q4135" s="32" t="s">
        <v>174</v>
      </c>
      <c r="R4135" s="19"/>
      <c r="S4135" s="19"/>
      <c r="T4135" s="19"/>
      <c r="U4135" s="19"/>
      <c r="V4135" s="19"/>
      <c r="W4135" s="19"/>
      <c r="X4135" s="19"/>
      <c r="Y4135" s="19"/>
      <c r="Z4135" s="19"/>
      <c r="AA4135" s="19"/>
      <c r="AB4135" s="19"/>
      <c r="AC4135" s="19"/>
      <c r="AD4135" s="19"/>
      <c r="AE4135" s="19"/>
      <c r="AF4135" s="19"/>
      <c r="AG4135" s="19"/>
      <c r="AH4135" s="19"/>
      <c r="AI4135" s="19"/>
      <c r="AJ4135" s="19"/>
      <c r="AK4135" s="31">
        <v>661520</v>
      </c>
      <c r="AL4135" s="31">
        <v>1425050</v>
      </c>
      <c r="AM4135" s="31">
        <v>1497120</v>
      </c>
      <c r="AN4135" s="31">
        <v>1302997</v>
      </c>
      <c r="AO4135" s="31">
        <v>1506218</v>
      </c>
      <c r="AP4135" s="31">
        <v>1253036</v>
      </c>
      <c r="AQ4135" s="31">
        <v>1374300</v>
      </c>
      <c r="AR4135" s="31">
        <v>1186364</v>
      </c>
      <c r="AS4135" s="31">
        <v>1428664</v>
      </c>
      <c r="AT4135" s="31">
        <v>1367860</v>
      </c>
      <c r="AU4135" s="31">
        <v>1196686</v>
      </c>
      <c r="AV4135" s="31">
        <v>1493560</v>
      </c>
      <c r="AW4135" s="31">
        <v>1313116</v>
      </c>
      <c r="AX4135" s="31">
        <v>115648</v>
      </c>
      <c r="AY4135" s="31">
        <v>64855</v>
      </c>
      <c r="AZ4135" s="31">
        <v>180503</v>
      </c>
    </row>
    <row r="4136" spans="1:52" ht="15" customHeight="1">
      <c r="A4136" s="29" t="s">
        <v>4089</v>
      </c>
      <c r="B4136" s="34">
        <v>35221</v>
      </c>
      <c r="C4136" s="28">
        <v>600</v>
      </c>
      <c r="D4136" s="28">
        <v>42</v>
      </c>
      <c r="E4136" s="28">
        <v>45</v>
      </c>
      <c r="F4136" s="29" t="s">
        <v>242</v>
      </c>
      <c r="G4136" s="29" t="s">
        <v>3963</v>
      </c>
      <c r="H4136" s="28">
        <v>787</v>
      </c>
      <c r="I4136" s="29" t="s">
        <v>124</v>
      </c>
      <c r="J4136" s="33" t="s">
        <v>4088</v>
      </c>
      <c r="K4136" s="29" t="s">
        <v>178</v>
      </c>
      <c r="L4136" s="29" t="s">
        <v>4084</v>
      </c>
      <c r="M4136" s="29" t="s">
        <v>1238</v>
      </c>
      <c r="N4136" s="28">
        <v>469159</v>
      </c>
      <c r="O4136" s="28">
        <v>6307606</v>
      </c>
      <c r="P4136" s="29" t="s">
        <v>4087</v>
      </c>
      <c r="Q4136" s="32" t="s">
        <v>174</v>
      </c>
      <c r="R4136" s="19"/>
      <c r="S4136" s="19"/>
      <c r="T4136" s="19"/>
      <c r="U4136" s="19"/>
      <c r="V4136" s="19"/>
      <c r="W4136" s="19"/>
      <c r="X4136" s="19"/>
      <c r="Y4136" s="19"/>
      <c r="Z4136" s="19"/>
      <c r="AA4136" s="19"/>
      <c r="AB4136" s="19"/>
      <c r="AC4136" s="19"/>
      <c r="AD4136" s="19"/>
      <c r="AE4136" s="19"/>
      <c r="AF4136" s="19"/>
      <c r="AG4136" s="19"/>
      <c r="AH4136" s="19"/>
      <c r="AI4136" s="19"/>
      <c r="AJ4136" s="19"/>
      <c r="AK4136" s="31">
        <v>685490</v>
      </c>
      <c r="AL4136" s="31">
        <v>1430300</v>
      </c>
      <c r="AM4136" s="31">
        <v>1518690</v>
      </c>
      <c r="AN4136" s="31">
        <v>1325444</v>
      </c>
      <c r="AO4136" s="31">
        <v>1507232</v>
      </c>
      <c r="AP4136" s="31">
        <v>1267843</v>
      </c>
      <c r="AQ4136" s="31">
        <v>1378189</v>
      </c>
      <c r="AR4136" s="31">
        <v>1145450</v>
      </c>
      <c r="AS4136" s="31">
        <v>1351891</v>
      </c>
      <c r="AT4136" s="31">
        <v>1367841</v>
      </c>
      <c r="AU4136" s="31">
        <v>1133442</v>
      </c>
      <c r="AV4136" s="31">
        <v>1590263</v>
      </c>
      <c r="AW4136" s="31">
        <v>1322325</v>
      </c>
      <c r="AX4136" s="31">
        <v>124824</v>
      </c>
      <c r="AY4136" s="31">
        <v>72487</v>
      </c>
      <c r="AZ4136" s="31">
        <v>197311</v>
      </c>
    </row>
    <row r="4137" spans="1:52" ht="15" customHeight="1">
      <c r="A4137" s="29" t="s">
        <v>4086</v>
      </c>
      <c r="B4137" s="34">
        <v>35221</v>
      </c>
      <c r="C4137" s="28">
        <v>600</v>
      </c>
      <c r="D4137" s="28">
        <v>42</v>
      </c>
      <c r="E4137" s="28">
        <v>45</v>
      </c>
      <c r="F4137" s="29" t="s">
        <v>242</v>
      </c>
      <c r="G4137" s="29" t="s">
        <v>3963</v>
      </c>
      <c r="H4137" s="28">
        <v>787</v>
      </c>
      <c r="I4137" s="29" t="s">
        <v>124</v>
      </c>
      <c r="J4137" s="33" t="s">
        <v>4085</v>
      </c>
      <c r="K4137" s="29" t="s">
        <v>178</v>
      </c>
      <c r="L4137" s="29" t="s">
        <v>4084</v>
      </c>
      <c r="M4137" s="29" t="s">
        <v>1758</v>
      </c>
      <c r="N4137" s="28">
        <v>469216</v>
      </c>
      <c r="O4137" s="28">
        <v>6307767</v>
      </c>
      <c r="P4137" s="29" t="s">
        <v>4083</v>
      </c>
      <c r="Q4137" s="32" t="s">
        <v>174</v>
      </c>
      <c r="R4137" s="19"/>
      <c r="S4137" s="19"/>
      <c r="T4137" s="19"/>
      <c r="U4137" s="19"/>
      <c r="V4137" s="19"/>
      <c r="W4137" s="19"/>
      <c r="X4137" s="19"/>
      <c r="Y4137" s="19"/>
      <c r="Z4137" s="19"/>
      <c r="AA4137" s="19"/>
      <c r="AB4137" s="19"/>
      <c r="AC4137" s="19"/>
      <c r="AD4137" s="19"/>
      <c r="AE4137" s="19"/>
      <c r="AF4137" s="19"/>
      <c r="AG4137" s="19"/>
      <c r="AH4137" s="19"/>
      <c r="AI4137" s="19"/>
      <c r="AJ4137" s="19"/>
      <c r="AK4137" s="31">
        <v>704020</v>
      </c>
      <c r="AL4137" s="31">
        <v>1527370</v>
      </c>
      <c r="AM4137" s="31">
        <v>1541480</v>
      </c>
      <c r="AN4137" s="31">
        <v>1389369</v>
      </c>
      <c r="AO4137" s="31">
        <v>1570677</v>
      </c>
      <c r="AP4137" s="31">
        <v>1360500</v>
      </c>
      <c r="AQ4137" s="31">
        <v>1441408</v>
      </c>
      <c r="AR4137" s="31">
        <v>1237716</v>
      </c>
      <c r="AS4137" s="31">
        <v>1480298</v>
      </c>
      <c r="AT4137" s="31">
        <v>1440481</v>
      </c>
      <c r="AU4137" s="31">
        <v>1272663</v>
      </c>
      <c r="AV4137" s="31">
        <v>1579627</v>
      </c>
      <c r="AW4137" s="31">
        <v>1407107</v>
      </c>
      <c r="AX4137" s="31">
        <v>134091</v>
      </c>
      <c r="AY4137" s="31">
        <v>76930</v>
      </c>
      <c r="AZ4137" s="31">
        <v>211021</v>
      </c>
    </row>
    <row r="4138" spans="1:52" ht="15" customHeight="1">
      <c r="A4138" s="29" t="s">
        <v>4082</v>
      </c>
      <c r="B4138" s="34">
        <v>35223</v>
      </c>
      <c r="C4138" s="28">
        <v>750</v>
      </c>
      <c r="D4138" s="28">
        <v>44</v>
      </c>
      <c r="E4138" s="28">
        <v>48</v>
      </c>
      <c r="F4138" s="29" t="s">
        <v>172</v>
      </c>
      <c r="G4138" s="29" t="s">
        <v>171</v>
      </c>
      <c r="H4138" s="28">
        <v>787</v>
      </c>
      <c r="I4138" s="29" t="s">
        <v>124</v>
      </c>
      <c r="J4138" s="33" t="s">
        <v>4081</v>
      </c>
      <c r="K4138" s="29" t="s">
        <v>178</v>
      </c>
      <c r="L4138" s="29" t="s">
        <v>4080</v>
      </c>
      <c r="M4138" s="29" t="s">
        <v>4079</v>
      </c>
      <c r="N4138" s="28">
        <v>463475</v>
      </c>
      <c r="O4138" s="28">
        <v>6293297</v>
      </c>
      <c r="P4138" s="29" t="s">
        <v>4078</v>
      </c>
      <c r="Q4138" s="32" t="s">
        <v>174</v>
      </c>
      <c r="R4138" s="19"/>
      <c r="S4138" s="19"/>
      <c r="T4138" s="19"/>
      <c r="U4138" s="19"/>
      <c r="V4138" s="19"/>
      <c r="W4138" s="19"/>
      <c r="X4138" s="19"/>
      <c r="Y4138" s="19"/>
      <c r="Z4138" s="19"/>
      <c r="AA4138" s="19"/>
      <c r="AB4138" s="19"/>
      <c r="AC4138" s="19"/>
      <c r="AD4138" s="19"/>
      <c r="AE4138" s="19"/>
      <c r="AF4138" s="19"/>
      <c r="AG4138" s="19"/>
      <c r="AH4138" s="19"/>
      <c r="AI4138" s="19"/>
      <c r="AJ4138" s="19"/>
      <c r="AK4138" s="31">
        <v>791960</v>
      </c>
      <c r="AL4138" s="31">
        <v>1954010</v>
      </c>
      <c r="AM4138" s="31">
        <v>1998430</v>
      </c>
      <c r="AN4138" s="31">
        <v>1627357</v>
      </c>
      <c r="AO4138" s="31">
        <v>1909761</v>
      </c>
      <c r="AP4138" s="31">
        <v>1351533</v>
      </c>
      <c r="AQ4138" s="31">
        <v>2204418</v>
      </c>
      <c r="AR4138" s="31">
        <v>1956835</v>
      </c>
      <c r="AS4138" s="31">
        <v>2193150</v>
      </c>
      <c r="AT4138" s="31">
        <v>2174648</v>
      </c>
      <c r="AU4138" s="31">
        <v>1980095</v>
      </c>
      <c r="AV4138" s="31">
        <v>2381555</v>
      </c>
      <c r="AW4138" s="31">
        <v>2116096</v>
      </c>
      <c r="AX4138" s="31">
        <v>200568</v>
      </c>
      <c r="AY4138" s="31">
        <v>119648</v>
      </c>
      <c r="AZ4138" s="31">
        <v>320216</v>
      </c>
    </row>
    <row r="4139" spans="1:52" ht="15" customHeight="1">
      <c r="A4139" s="29" t="s">
        <v>4077</v>
      </c>
      <c r="B4139" s="34">
        <v>35248</v>
      </c>
      <c r="C4139" s="28">
        <v>600</v>
      </c>
      <c r="D4139" s="28">
        <v>42</v>
      </c>
      <c r="E4139" s="28">
        <v>45</v>
      </c>
      <c r="F4139" s="29" t="s">
        <v>242</v>
      </c>
      <c r="G4139" s="29" t="s">
        <v>3963</v>
      </c>
      <c r="H4139" s="28">
        <v>787</v>
      </c>
      <c r="I4139" s="29" t="s">
        <v>124</v>
      </c>
      <c r="J4139" s="33" t="s">
        <v>4076</v>
      </c>
      <c r="K4139" s="29" t="s">
        <v>178</v>
      </c>
      <c r="L4139" s="29" t="s">
        <v>4007</v>
      </c>
      <c r="M4139" s="29" t="s">
        <v>2357</v>
      </c>
      <c r="N4139" s="28">
        <v>460749</v>
      </c>
      <c r="O4139" s="28">
        <v>6291276</v>
      </c>
      <c r="P4139" s="29" t="s">
        <v>4075</v>
      </c>
      <c r="Q4139" s="32" t="s">
        <v>174</v>
      </c>
      <c r="R4139" s="19"/>
      <c r="S4139" s="19"/>
      <c r="T4139" s="19"/>
      <c r="U4139" s="19"/>
      <c r="V4139" s="19"/>
      <c r="W4139" s="19"/>
      <c r="X4139" s="19"/>
      <c r="Y4139" s="19"/>
      <c r="Z4139" s="19"/>
      <c r="AA4139" s="19"/>
      <c r="AB4139" s="19"/>
      <c r="AC4139" s="19"/>
      <c r="AD4139" s="19"/>
      <c r="AE4139" s="19"/>
      <c r="AF4139" s="19"/>
      <c r="AG4139" s="19"/>
      <c r="AH4139" s="19"/>
      <c r="AI4139" s="19"/>
      <c r="AJ4139" s="19"/>
      <c r="AK4139" s="31">
        <v>716250</v>
      </c>
      <c r="AL4139" s="31">
        <v>1776390</v>
      </c>
      <c r="AM4139" s="31">
        <v>1857150</v>
      </c>
      <c r="AN4139" s="31">
        <v>1676969</v>
      </c>
      <c r="AO4139" s="31">
        <v>1829095</v>
      </c>
      <c r="AP4139" s="31">
        <v>1295854</v>
      </c>
      <c r="AQ4139" s="31">
        <v>1619556</v>
      </c>
      <c r="AR4139" s="31">
        <v>1493672</v>
      </c>
      <c r="AS4139" s="31">
        <v>1655753</v>
      </c>
      <c r="AT4139" s="31">
        <v>1715676</v>
      </c>
      <c r="AU4139" s="31">
        <v>1533945</v>
      </c>
      <c r="AV4139" s="31">
        <v>1825407</v>
      </c>
      <c r="AW4139" s="31">
        <v>1632274</v>
      </c>
      <c r="AX4139" s="31">
        <v>76442</v>
      </c>
      <c r="AY4139" s="31">
        <v>84720</v>
      </c>
      <c r="AZ4139" s="31">
        <v>161162</v>
      </c>
    </row>
    <row r="4140" spans="1:52" ht="15" customHeight="1">
      <c r="A4140" s="29" t="s">
        <v>4074</v>
      </c>
      <c r="B4140" s="34">
        <v>35255</v>
      </c>
      <c r="C4140" s="28">
        <v>225</v>
      </c>
      <c r="D4140" s="28">
        <v>29</v>
      </c>
      <c r="E4140" s="28">
        <v>31.5</v>
      </c>
      <c r="F4140" s="29" t="s">
        <v>242</v>
      </c>
      <c r="G4140" s="29" t="s">
        <v>3997</v>
      </c>
      <c r="H4140" s="28">
        <v>787</v>
      </c>
      <c r="I4140" s="29" t="s">
        <v>124</v>
      </c>
      <c r="J4140" s="33" t="s">
        <v>4073</v>
      </c>
      <c r="K4140" s="29" t="s">
        <v>178</v>
      </c>
      <c r="L4140" s="29" t="s">
        <v>3984</v>
      </c>
      <c r="M4140" s="29" t="s">
        <v>4072</v>
      </c>
      <c r="N4140" s="28">
        <v>469975</v>
      </c>
      <c r="O4140" s="28">
        <v>6303275</v>
      </c>
      <c r="P4140" s="29" t="s">
        <v>4071</v>
      </c>
      <c r="Q4140" s="32" t="s">
        <v>207</v>
      </c>
      <c r="R4140" s="19"/>
      <c r="S4140" s="19"/>
      <c r="T4140" s="19"/>
      <c r="U4140" s="19"/>
      <c r="V4140" s="19"/>
      <c r="W4140" s="19"/>
      <c r="X4140" s="19"/>
      <c r="Y4140" s="19"/>
      <c r="Z4140" s="19"/>
      <c r="AA4140" s="19"/>
      <c r="AB4140" s="19"/>
      <c r="AC4140" s="19"/>
      <c r="AD4140" s="19"/>
      <c r="AE4140" s="19"/>
      <c r="AF4140" s="19"/>
      <c r="AG4140" s="19"/>
      <c r="AH4140" s="19"/>
      <c r="AI4140" s="19"/>
      <c r="AJ4140" s="19"/>
      <c r="AK4140" s="31">
        <v>179680</v>
      </c>
      <c r="AL4140" s="31">
        <v>581600</v>
      </c>
      <c r="AM4140" s="31">
        <v>610490</v>
      </c>
      <c r="AN4140" s="31">
        <v>535791</v>
      </c>
      <c r="AO4140" s="31">
        <v>604316</v>
      </c>
      <c r="AP4140" s="31">
        <v>519272</v>
      </c>
      <c r="AQ4140" s="31">
        <v>542385</v>
      </c>
      <c r="AR4140" s="31">
        <v>477893</v>
      </c>
      <c r="AS4140" s="31">
        <v>556260</v>
      </c>
      <c r="AT4140" s="31">
        <v>521178</v>
      </c>
      <c r="AU4140" s="31">
        <v>483528</v>
      </c>
      <c r="AV4140" s="31">
        <v>595752</v>
      </c>
      <c r="AW4140" s="31">
        <v>524317</v>
      </c>
      <c r="AX4140" s="31">
        <v>50275</v>
      </c>
      <c r="AY4140" s="31">
        <v>29219</v>
      </c>
      <c r="AZ4140" s="31">
        <v>79494</v>
      </c>
    </row>
    <row r="4141" spans="1:52" ht="15" customHeight="1">
      <c r="A4141" s="29" t="s">
        <v>4070</v>
      </c>
      <c r="B4141" s="34">
        <v>35256</v>
      </c>
      <c r="C4141" s="28">
        <v>225</v>
      </c>
      <c r="D4141" s="28">
        <v>29</v>
      </c>
      <c r="E4141" s="28">
        <v>31.5</v>
      </c>
      <c r="F4141" s="29" t="s">
        <v>242</v>
      </c>
      <c r="G4141" s="29" t="s">
        <v>3997</v>
      </c>
      <c r="H4141" s="28">
        <v>787</v>
      </c>
      <c r="I4141" s="29" t="s">
        <v>124</v>
      </c>
      <c r="J4141" s="33" t="s">
        <v>4069</v>
      </c>
      <c r="K4141" s="29" t="s">
        <v>178</v>
      </c>
      <c r="L4141" s="29" t="s">
        <v>3984</v>
      </c>
      <c r="M4141" s="29" t="s">
        <v>2351</v>
      </c>
      <c r="N4141" s="28">
        <v>469932</v>
      </c>
      <c r="O4141" s="28">
        <v>6303164</v>
      </c>
      <c r="P4141" s="29" t="s">
        <v>4068</v>
      </c>
      <c r="Q4141" s="32" t="s">
        <v>207</v>
      </c>
      <c r="R4141" s="19"/>
      <c r="S4141" s="19"/>
      <c r="T4141" s="19"/>
      <c r="U4141" s="19"/>
      <c r="V4141" s="19"/>
      <c r="W4141" s="19"/>
      <c r="X4141" s="19"/>
      <c r="Y4141" s="19"/>
      <c r="Z4141" s="19"/>
      <c r="AA4141" s="19"/>
      <c r="AB4141" s="19"/>
      <c r="AC4141" s="19"/>
      <c r="AD4141" s="19"/>
      <c r="AE4141" s="19"/>
      <c r="AF4141" s="19"/>
      <c r="AG4141" s="19"/>
      <c r="AH4141" s="19"/>
      <c r="AI4141" s="19"/>
      <c r="AJ4141" s="19"/>
      <c r="AK4141" s="31">
        <v>186830</v>
      </c>
      <c r="AL4141" s="31">
        <v>588318</v>
      </c>
      <c r="AM4141" s="31">
        <v>622221</v>
      </c>
      <c r="AN4141" s="31">
        <v>547889</v>
      </c>
      <c r="AO4141" s="31">
        <v>615244</v>
      </c>
      <c r="AP4141" s="31">
        <v>523733</v>
      </c>
      <c r="AQ4141" s="31">
        <v>561376</v>
      </c>
      <c r="AR4141" s="31">
        <v>484551</v>
      </c>
      <c r="AS4141" s="31">
        <v>567576</v>
      </c>
      <c r="AT4141" s="31">
        <v>559161</v>
      </c>
      <c r="AU4141" s="31">
        <v>501621</v>
      </c>
      <c r="AV4141" s="31">
        <v>625837</v>
      </c>
      <c r="AW4141" s="31">
        <v>544968</v>
      </c>
      <c r="AX4141" s="31">
        <v>51804</v>
      </c>
      <c r="AY4141" s="31">
        <v>30212</v>
      </c>
      <c r="AZ4141" s="31">
        <v>82016</v>
      </c>
    </row>
    <row r="4142" spans="1:52" ht="15" customHeight="1">
      <c r="A4142" s="29" t="s">
        <v>4067</v>
      </c>
      <c r="B4142" s="34">
        <v>35263</v>
      </c>
      <c r="C4142" s="28">
        <v>225</v>
      </c>
      <c r="D4142" s="28">
        <v>29</v>
      </c>
      <c r="E4142" s="28">
        <v>31.5</v>
      </c>
      <c r="F4142" s="29" t="s">
        <v>242</v>
      </c>
      <c r="G4142" s="29" t="s">
        <v>3997</v>
      </c>
      <c r="H4142" s="28">
        <v>787</v>
      </c>
      <c r="I4142" s="29" t="s">
        <v>124</v>
      </c>
      <c r="J4142" s="33" t="s">
        <v>4066</v>
      </c>
      <c r="K4142" s="29" t="s">
        <v>178</v>
      </c>
      <c r="L4142" s="29" t="s">
        <v>4062</v>
      </c>
      <c r="M4142" s="29" t="s">
        <v>1325</v>
      </c>
      <c r="N4142" s="28">
        <v>477766</v>
      </c>
      <c r="O4142" s="28">
        <v>6315002</v>
      </c>
      <c r="P4142" s="29" t="s">
        <v>4065</v>
      </c>
      <c r="Q4142" s="32" t="s">
        <v>207</v>
      </c>
      <c r="R4142" s="19"/>
      <c r="S4142" s="19"/>
      <c r="T4142" s="19"/>
      <c r="U4142" s="19"/>
      <c r="V4142" s="19"/>
      <c r="W4142" s="19"/>
      <c r="X4142" s="19"/>
      <c r="Y4142" s="19"/>
      <c r="Z4142" s="19"/>
      <c r="AA4142" s="19"/>
      <c r="AB4142" s="19"/>
      <c r="AC4142" s="19"/>
      <c r="AD4142" s="19"/>
      <c r="AE4142" s="19"/>
      <c r="AF4142" s="19"/>
      <c r="AG4142" s="19"/>
      <c r="AH4142" s="19"/>
      <c r="AI4142" s="19"/>
      <c r="AJ4142" s="19"/>
      <c r="AK4142" s="31">
        <v>199280</v>
      </c>
      <c r="AL4142" s="31">
        <v>547660</v>
      </c>
      <c r="AM4142" s="31">
        <v>571410</v>
      </c>
      <c r="AN4142" s="31">
        <v>510846</v>
      </c>
      <c r="AO4142" s="31">
        <v>566980</v>
      </c>
      <c r="AP4142" s="31">
        <v>482405</v>
      </c>
      <c r="AQ4142" s="31">
        <v>501486</v>
      </c>
      <c r="AR4142" s="31">
        <v>447553</v>
      </c>
      <c r="AS4142" s="31">
        <v>488206</v>
      </c>
      <c r="AT4142" s="31">
        <v>507348</v>
      </c>
      <c r="AU4142" s="31">
        <v>462046</v>
      </c>
      <c r="AV4142" s="31">
        <v>571338</v>
      </c>
      <c r="AW4142" s="31">
        <v>520585</v>
      </c>
      <c r="AX4142" s="31">
        <v>52432</v>
      </c>
      <c r="AY4142" s="31">
        <v>25692</v>
      </c>
      <c r="AZ4142" s="31">
        <v>78124</v>
      </c>
    </row>
    <row r="4143" spans="1:52" ht="15" customHeight="1">
      <c r="A4143" s="29" t="s">
        <v>4064</v>
      </c>
      <c r="B4143" s="34">
        <v>35263</v>
      </c>
      <c r="C4143" s="28">
        <v>225</v>
      </c>
      <c r="D4143" s="28">
        <v>29</v>
      </c>
      <c r="E4143" s="28">
        <v>31.5</v>
      </c>
      <c r="F4143" s="29" t="s">
        <v>242</v>
      </c>
      <c r="G4143" s="29" t="s">
        <v>3997</v>
      </c>
      <c r="H4143" s="28">
        <v>787</v>
      </c>
      <c r="I4143" s="29" t="s">
        <v>124</v>
      </c>
      <c r="J4143" s="33" t="s">
        <v>4063</v>
      </c>
      <c r="K4143" s="29" t="s">
        <v>178</v>
      </c>
      <c r="L4143" s="29" t="s">
        <v>4062</v>
      </c>
      <c r="M4143" s="29" t="s">
        <v>4061</v>
      </c>
      <c r="N4143" s="28">
        <v>477619</v>
      </c>
      <c r="O4143" s="28">
        <v>6315084</v>
      </c>
      <c r="P4143" s="29" t="s">
        <v>4060</v>
      </c>
      <c r="Q4143" s="32" t="s">
        <v>207</v>
      </c>
      <c r="R4143" s="19"/>
      <c r="S4143" s="19"/>
      <c r="T4143" s="19"/>
      <c r="U4143" s="19"/>
      <c r="V4143" s="19"/>
      <c r="W4143" s="19"/>
      <c r="X4143" s="19"/>
      <c r="Y4143" s="19"/>
      <c r="Z4143" s="19"/>
      <c r="AA4143" s="19"/>
      <c r="AB4143" s="19"/>
      <c r="AC4143" s="19"/>
      <c r="AD4143" s="19"/>
      <c r="AE4143" s="19"/>
      <c r="AF4143" s="19"/>
      <c r="AG4143" s="19"/>
      <c r="AH4143" s="19"/>
      <c r="AI4143" s="19"/>
      <c r="AJ4143" s="19"/>
      <c r="AK4143" s="31">
        <v>187480</v>
      </c>
      <c r="AL4143" s="31">
        <v>537530</v>
      </c>
      <c r="AM4143" s="31">
        <v>549620</v>
      </c>
      <c r="AN4143" s="31">
        <v>492576</v>
      </c>
      <c r="AO4143" s="31">
        <v>565669</v>
      </c>
      <c r="AP4143" s="31">
        <v>460379</v>
      </c>
      <c r="AQ4143" s="31">
        <v>474698</v>
      </c>
      <c r="AR4143" s="31">
        <v>408163</v>
      </c>
      <c r="AS4143" s="31">
        <v>491866</v>
      </c>
      <c r="AT4143" s="31">
        <v>500719</v>
      </c>
      <c r="AU4143" s="31">
        <v>442858</v>
      </c>
      <c r="AV4143" s="31">
        <v>550906</v>
      </c>
      <c r="AW4143" s="31">
        <v>511015</v>
      </c>
      <c r="AX4143" s="31">
        <v>52218</v>
      </c>
      <c r="AY4143" s="31">
        <v>25397</v>
      </c>
      <c r="AZ4143" s="31">
        <v>77615</v>
      </c>
    </row>
    <row r="4144" spans="1:52" ht="15" customHeight="1">
      <c r="A4144" s="29" t="s">
        <v>4059</v>
      </c>
      <c r="B4144" s="34">
        <v>35313</v>
      </c>
      <c r="C4144" s="28">
        <v>600</v>
      </c>
      <c r="D4144" s="28">
        <v>42</v>
      </c>
      <c r="E4144" s="28">
        <v>45</v>
      </c>
      <c r="F4144" s="29" t="s">
        <v>242</v>
      </c>
      <c r="G4144" s="29" t="s">
        <v>3963</v>
      </c>
      <c r="H4144" s="28">
        <v>787</v>
      </c>
      <c r="I4144" s="29" t="s">
        <v>124</v>
      </c>
      <c r="J4144" s="33" t="s">
        <v>4058</v>
      </c>
      <c r="K4144" s="29" t="s">
        <v>178</v>
      </c>
      <c r="L4144" s="29" t="s">
        <v>4057</v>
      </c>
      <c r="M4144" s="29" t="s">
        <v>3466</v>
      </c>
      <c r="N4144" s="28">
        <v>463492</v>
      </c>
      <c r="O4144" s="28">
        <v>6292707</v>
      </c>
      <c r="P4144" s="29" t="s">
        <v>4056</v>
      </c>
      <c r="Q4144" s="32" t="s">
        <v>174</v>
      </c>
      <c r="R4144" s="19"/>
      <c r="S4144" s="19"/>
      <c r="T4144" s="19"/>
      <c r="U4144" s="19"/>
      <c r="V4144" s="19"/>
      <c r="W4144" s="19"/>
      <c r="X4144" s="19"/>
      <c r="Y4144" s="19"/>
      <c r="Z4144" s="19"/>
      <c r="AA4144" s="19"/>
      <c r="AB4144" s="19"/>
      <c r="AC4144" s="19"/>
      <c r="AD4144" s="19"/>
      <c r="AE4144" s="19"/>
      <c r="AF4144" s="19"/>
      <c r="AG4144" s="19"/>
      <c r="AH4144" s="19"/>
      <c r="AI4144" s="19"/>
      <c r="AJ4144" s="19"/>
      <c r="AK4144" s="31">
        <v>449900</v>
      </c>
      <c r="AL4144" s="31">
        <v>1562400</v>
      </c>
      <c r="AM4144" s="31">
        <v>1647420</v>
      </c>
      <c r="AN4144" s="31">
        <v>1462221</v>
      </c>
      <c r="AO4144" s="31">
        <v>1592239</v>
      </c>
      <c r="AP4144" s="31">
        <v>1350149</v>
      </c>
      <c r="AQ4144" s="31">
        <v>1445024</v>
      </c>
      <c r="AR4144" s="31">
        <v>1293616</v>
      </c>
      <c r="AS4144" s="31">
        <v>1471632</v>
      </c>
      <c r="AT4144" s="31">
        <v>1445834</v>
      </c>
      <c r="AU4144" s="31">
        <v>1250327</v>
      </c>
      <c r="AV4144" s="31">
        <v>1613095</v>
      </c>
      <c r="AW4144" s="31">
        <v>1421826</v>
      </c>
      <c r="AX4144" s="31">
        <v>136459</v>
      </c>
      <c r="AY4144" s="31">
        <v>79372</v>
      </c>
      <c r="AZ4144" s="31">
        <v>215831</v>
      </c>
    </row>
    <row r="4145" spans="1:52" ht="15" customHeight="1">
      <c r="A4145" s="29" t="s">
        <v>4055</v>
      </c>
      <c r="B4145" s="34">
        <v>35417</v>
      </c>
      <c r="C4145" s="28">
        <v>225</v>
      </c>
      <c r="D4145" s="28">
        <v>29</v>
      </c>
      <c r="E4145" s="28">
        <v>31.5</v>
      </c>
      <c r="F4145" s="29" t="s">
        <v>242</v>
      </c>
      <c r="G4145" s="29" t="s">
        <v>3997</v>
      </c>
      <c r="H4145" s="28">
        <v>787</v>
      </c>
      <c r="I4145" s="29" t="s">
        <v>124</v>
      </c>
      <c r="J4145" s="33" t="s">
        <v>4054</v>
      </c>
      <c r="K4145" s="29" t="s">
        <v>178</v>
      </c>
      <c r="L4145" s="29" t="s">
        <v>4047</v>
      </c>
      <c r="M4145" s="29" t="s">
        <v>1088</v>
      </c>
      <c r="N4145" s="28">
        <v>476639</v>
      </c>
      <c r="O4145" s="28">
        <v>6303473</v>
      </c>
      <c r="P4145" s="29" t="s">
        <v>4053</v>
      </c>
      <c r="Q4145" s="32" t="s">
        <v>207</v>
      </c>
      <c r="R4145" s="19"/>
      <c r="S4145" s="19"/>
      <c r="T4145" s="19"/>
      <c r="U4145" s="19"/>
      <c r="V4145" s="19"/>
      <c r="W4145" s="19"/>
      <c r="X4145" s="19"/>
      <c r="Y4145" s="19"/>
      <c r="Z4145" s="19"/>
      <c r="AA4145" s="19"/>
      <c r="AB4145" s="19"/>
      <c r="AC4145" s="19"/>
      <c r="AD4145" s="19"/>
      <c r="AE4145" s="19"/>
      <c r="AF4145" s="19"/>
      <c r="AG4145" s="19"/>
      <c r="AH4145" s="19"/>
      <c r="AI4145" s="19"/>
      <c r="AJ4145" s="19"/>
      <c r="AK4145" s="31">
        <v>132390</v>
      </c>
      <c r="AL4145" s="31">
        <v>565170</v>
      </c>
      <c r="AM4145" s="31">
        <v>581640</v>
      </c>
      <c r="AN4145" s="31">
        <v>532351</v>
      </c>
      <c r="AO4145" s="31">
        <v>586851</v>
      </c>
      <c r="AP4145" s="31">
        <v>501293</v>
      </c>
      <c r="AQ4145" s="31">
        <v>545576</v>
      </c>
      <c r="AR4145" s="31">
        <v>462022</v>
      </c>
      <c r="AS4145" s="31">
        <v>535051</v>
      </c>
      <c r="AT4145" s="31">
        <v>529621</v>
      </c>
      <c r="AU4145" s="31">
        <v>474997</v>
      </c>
      <c r="AV4145" s="31">
        <v>581307</v>
      </c>
      <c r="AW4145" s="31">
        <v>506485</v>
      </c>
      <c r="AX4145" s="31">
        <v>52432</v>
      </c>
      <c r="AY4145" s="31">
        <v>28986</v>
      </c>
      <c r="AZ4145" s="31">
        <v>81418</v>
      </c>
    </row>
    <row r="4146" spans="1:52" ht="15" customHeight="1">
      <c r="A4146" s="29" t="s">
        <v>4052</v>
      </c>
      <c r="B4146" s="34">
        <v>35340</v>
      </c>
      <c r="C4146" s="28">
        <v>225</v>
      </c>
      <c r="D4146" s="28">
        <v>29</v>
      </c>
      <c r="E4146" s="28">
        <v>31.5</v>
      </c>
      <c r="F4146" s="29" t="s">
        <v>242</v>
      </c>
      <c r="G4146" s="29" t="s">
        <v>3997</v>
      </c>
      <c r="H4146" s="28">
        <v>787</v>
      </c>
      <c r="I4146" s="29" t="s">
        <v>124</v>
      </c>
      <c r="J4146" s="33" t="s">
        <v>4051</v>
      </c>
      <c r="K4146" s="29" t="s">
        <v>178</v>
      </c>
      <c r="L4146" s="29" t="s">
        <v>4047</v>
      </c>
      <c r="M4146" s="29" t="s">
        <v>1088</v>
      </c>
      <c r="N4146" s="28">
        <v>476419</v>
      </c>
      <c r="O4146" s="28">
        <v>6303523</v>
      </c>
      <c r="P4146" s="29" t="s">
        <v>4050</v>
      </c>
      <c r="Q4146" s="32" t="s">
        <v>207</v>
      </c>
      <c r="R4146" s="19"/>
      <c r="S4146" s="19"/>
      <c r="T4146" s="19"/>
      <c r="U4146" s="19"/>
      <c r="V4146" s="19"/>
      <c r="W4146" s="19"/>
      <c r="X4146" s="19"/>
      <c r="Y4146" s="19"/>
      <c r="Z4146" s="19"/>
      <c r="AA4146" s="19"/>
      <c r="AB4146" s="19"/>
      <c r="AC4146" s="19"/>
      <c r="AD4146" s="19"/>
      <c r="AE4146" s="19"/>
      <c r="AF4146" s="19"/>
      <c r="AG4146" s="19"/>
      <c r="AH4146" s="19"/>
      <c r="AI4146" s="19"/>
      <c r="AJ4146" s="19"/>
      <c r="AK4146" s="31">
        <v>144840</v>
      </c>
      <c r="AL4146" s="31">
        <v>578160</v>
      </c>
      <c r="AM4146" s="31">
        <v>654540</v>
      </c>
      <c r="AN4146" s="31">
        <v>582658</v>
      </c>
      <c r="AO4146" s="31">
        <v>635369</v>
      </c>
      <c r="AP4146" s="31">
        <v>550206</v>
      </c>
      <c r="AQ4146" s="31">
        <v>584757</v>
      </c>
      <c r="AR4146" s="31">
        <v>515178</v>
      </c>
      <c r="AS4146" s="31">
        <v>516804</v>
      </c>
      <c r="AT4146" s="31">
        <v>555695</v>
      </c>
      <c r="AU4146" s="31">
        <v>534383</v>
      </c>
      <c r="AV4146" s="31">
        <v>609863</v>
      </c>
      <c r="AW4146" s="31">
        <v>490703</v>
      </c>
      <c r="AX4146" s="31">
        <v>6743</v>
      </c>
      <c r="AY4146" s="31">
        <v>0</v>
      </c>
      <c r="AZ4146" s="31">
        <v>6743</v>
      </c>
    </row>
    <row r="4147" spans="1:52" ht="15" customHeight="1">
      <c r="A4147" s="29" t="s">
        <v>4049</v>
      </c>
      <c r="B4147" s="34">
        <v>35363</v>
      </c>
      <c r="C4147" s="28">
        <v>225</v>
      </c>
      <c r="D4147" s="28">
        <v>29</v>
      </c>
      <c r="E4147" s="28">
        <v>31.5</v>
      </c>
      <c r="F4147" s="29" t="s">
        <v>242</v>
      </c>
      <c r="G4147" s="29" t="s">
        <v>3997</v>
      </c>
      <c r="H4147" s="28">
        <v>787</v>
      </c>
      <c r="I4147" s="29" t="s">
        <v>124</v>
      </c>
      <c r="J4147" s="33" t="s">
        <v>4048</v>
      </c>
      <c r="K4147" s="29" t="s">
        <v>178</v>
      </c>
      <c r="L4147" s="29" t="s">
        <v>4047</v>
      </c>
      <c r="M4147" s="29" t="s">
        <v>1088</v>
      </c>
      <c r="N4147" s="28">
        <v>476529</v>
      </c>
      <c r="O4147" s="28">
        <v>6303498</v>
      </c>
      <c r="P4147" s="29" t="s">
        <v>4046</v>
      </c>
      <c r="Q4147" s="32" t="s">
        <v>207</v>
      </c>
      <c r="R4147" s="19"/>
      <c r="S4147" s="19"/>
      <c r="T4147" s="19"/>
      <c r="U4147" s="19"/>
      <c r="V4147" s="19"/>
      <c r="W4147" s="19"/>
      <c r="X4147" s="19"/>
      <c r="Y4147" s="19"/>
      <c r="Z4147" s="19"/>
      <c r="AA4147" s="19"/>
      <c r="AB4147" s="19"/>
      <c r="AC4147" s="19"/>
      <c r="AD4147" s="19"/>
      <c r="AE4147" s="19"/>
      <c r="AF4147" s="19"/>
      <c r="AG4147" s="19"/>
      <c r="AH4147" s="19"/>
      <c r="AI4147" s="19"/>
      <c r="AJ4147" s="19"/>
      <c r="AK4147" s="31">
        <v>115680</v>
      </c>
      <c r="AL4147" s="31">
        <v>583290</v>
      </c>
      <c r="AM4147" s="31">
        <v>613310</v>
      </c>
      <c r="AN4147" s="31">
        <v>554499</v>
      </c>
      <c r="AO4147" s="31">
        <v>610968</v>
      </c>
      <c r="AP4147" s="31">
        <v>523913</v>
      </c>
      <c r="AQ4147" s="31">
        <v>566945</v>
      </c>
      <c r="AR4147" s="31">
        <v>488527</v>
      </c>
      <c r="AS4147" s="31">
        <v>553640</v>
      </c>
      <c r="AT4147" s="31">
        <v>557500</v>
      </c>
      <c r="AU4147" s="31">
        <v>500994</v>
      </c>
      <c r="AV4147" s="31">
        <v>608399</v>
      </c>
      <c r="AW4147" s="31">
        <v>545705</v>
      </c>
      <c r="AX4147" s="31">
        <v>52630</v>
      </c>
      <c r="AY4147" s="31">
        <v>31853</v>
      </c>
      <c r="AZ4147" s="31">
        <v>84483</v>
      </c>
    </row>
    <row r="4148" spans="1:52" ht="15" customHeight="1">
      <c r="A4148" s="29" t="s">
        <v>4045</v>
      </c>
      <c r="B4148" s="34">
        <v>35374</v>
      </c>
      <c r="C4148" s="28">
        <v>600</v>
      </c>
      <c r="D4148" s="28">
        <v>44</v>
      </c>
      <c r="E4148" s="28">
        <v>46</v>
      </c>
      <c r="F4148" s="29" t="s">
        <v>440</v>
      </c>
      <c r="G4148" s="29" t="s">
        <v>4016</v>
      </c>
      <c r="H4148" s="28">
        <v>787</v>
      </c>
      <c r="I4148" s="29" t="s">
        <v>124</v>
      </c>
      <c r="J4148" s="33" t="s">
        <v>4044</v>
      </c>
      <c r="K4148" s="29" t="s">
        <v>178</v>
      </c>
      <c r="L4148" s="29" t="s">
        <v>4019</v>
      </c>
      <c r="M4148" s="29" t="s">
        <v>1758</v>
      </c>
      <c r="N4148" s="28">
        <v>461362</v>
      </c>
      <c r="O4148" s="28">
        <v>6296257</v>
      </c>
      <c r="P4148" s="29" t="s">
        <v>4043</v>
      </c>
      <c r="Q4148" s="32" t="s">
        <v>174</v>
      </c>
      <c r="R4148" s="19"/>
      <c r="S4148" s="19"/>
      <c r="T4148" s="19"/>
      <c r="U4148" s="19"/>
      <c r="V4148" s="19"/>
      <c r="W4148" s="19"/>
      <c r="X4148" s="19"/>
      <c r="Y4148" s="19"/>
      <c r="Z4148" s="19"/>
      <c r="AA4148" s="19"/>
      <c r="AB4148" s="19"/>
      <c r="AC4148" s="19"/>
      <c r="AD4148" s="19"/>
      <c r="AE4148" s="19"/>
      <c r="AF4148" s="19"/>
      <c r="AG4148" s="19"/>
      <c r="AH4148" s="19"/>
      <c r="AI4148" s="19"/>
      <c r="AJ4148" s="19"/>
      <c r="AK4148" s="31">
        <v>6360</v>
      </c>
      <c r="AL4148" s="31">
        <v>6630</v>
      </c>
      <c r="AM4148" s="31">
        <v>676510</v>
      </c>
      <c r="AN4148" s="31">
        <v>1362361</v>
      </c>
      <c r="AO4148" s="31">
        <v>1470590</v>
      </c>
      <c r="AP4148" s="31">
        <v>1219132</v>
      </c>
      <c r="AQ4148" s="31">
        <v>1328046</v>
      </c>
      <c r="AR4148" s="31">
        <v>1120793</v>
      </c>
      <c r="AS4148" s="31">
        <v>1328660</v>
      </c>
      <c r="AT4148" s="31">
        <v>1329657</v>
      </c>
      <c r="AU4148" s="31">
        <v>1188262</v>
      </c>
      <c r="AV4148" s="31">
        <v>1458385</v>
      </c>
      <c r="AW4148" s="31">
        <v>1304231</v>
      </c>
      <c r="AX4148" s="31">
        <v>125707</v>
      </c>
      <c r="AY4148" s="31">
        <v>72254</v>
      </c>
      <c r="AZ4148" s="31">
        <v>197961</v>
      </c>
    </row>
    <row r="4149" spans="1:52" ht="15" customHeight="1">
      <c r="A4149" s="29" t="s">
        <v>4042</v>
      </c>
      <c r="B4149" s="34">
        <v>35374</v>
      </c>
      <c r="C4149" s="28">
        <v>600</v>
      </c>
      <c r="D4149" s="28">
        <v>44</v>
      </c>
      <c r="E4149" s="28">
        <v>46</v>
      </c>
      <c r="F4149" s="29" t="s">
        <v>440</v>
      </c>
      <c r="G4149" s="29" t="s">
        <v>4016</v>
      </c>
      <c r="H4149" s="28">
        <v>787</v>
      </c>
      <c r="I4149" s="29" t="s">
        <v>124</v>
      </c>
      <c r="J4149" s="33" t="s">
        <v>4041</v>
      </c>
      <c r="K4149" s="29" t="s">
        <v>178</v>
      </c>
      <c r="L4149" s="29" t="s">
        <v>4019</v>
      </c>
      <c r="M4149" s="29" t="s">
        <v>2255</v>
      </c>
      <c r="N4149" s="28">
        <v>461247</v>
      </c>
      <c r="O4149" s="28">
        <v>6296390</v>
      </c>
      <c r="P4149" s="29" t="s">
        <v>4040</v>
      </c>
      <c r="Q4149" s="32" t="s">
        <v>174</v>
      </c>
      <c r="R4149" s="19"/>
      <c r="S4149" s="19"/>
      <c r="T4149" s="19"/>
      <c r="U4149" s="19"/>
      <c r="V4149" s="19"/>
      <c r="W4149" s="19"/>
      <c r="X4149" s="19"/>
      <c r="Y4149" s="19"/>
      <c r="Z4149" s="19"/>
      <c r="AA4149" s="19"/>
      <c r="AB4149" s="19"/>
      <c r="AC4149" s="19"/>
      <c r="AD4149" s="19"/>
      <c r="AE4149" s="19"/>
      <c r="AF4149" s="19"/>
      <c r="AG4149" s="19"/>
      <c r="AH4149" s="19"/>
      <c r="AI4149" s="19"/>
      <c r="AJ4149" s="19"/>
      <c r="AK4149" s="31">
        <v>5630</v>
      </c>
      <c r="AL4149" s="31">
        <v>10130</v>
      </c>
      <c r="AM4149" s="31">
        <v>698410</v>
      </c>
      <c r="AN4149" s="31">
        <v>1397389</v>
      </c>
      <c r="AO4149" s="31">
        <v>1504137</v>
      </c>
      <c r="AP4149" s="31">
        <v>1275549</v>
      </c>
      <c r="AQ4149" s="31">
        <v>1340906</v>
      </c>
      <c r="AR4149" s="31">
        <v>1156851</v>
      </c>
      <c r="AS4149" s="31">
        <v>1369714</v>
      </c>
      <c r="AT4149" s="31">
        <v>1365711</v>
      </c>
      <c r="AU4149" s="31">
        <v>1221081</v>
      </c>
      <c r="AV4149" s="31">
        <v>1531106</v>
      </c>
      <c r="AW4149" s="31">
        <v>1256573</v>
      </c>
      <c r="AX4149" s="31">
        <v>101992</v>
      </c>
      <c r="AY4149" s="31">
        <v>59965</v>
      </c>
      <c r="AZ4149" s="31">
        <v>161957</v>
      </c>
    </row>
    <row r="4150" spans="1:52" ht="15" customHeight="1">
      <c r="A4150" s="29" t="s">
        <v>4039</v>
      </c>
      <c r="B4150" s="34">
        <v>35374</v>
      </c>
      <c r="C4150" s="28">
        <v>600</v>
      </c>
      <c r="D4150" s="28">
        <v>44</v>
      </c>
      <c r="E4150" s="28">
        <v>46</v>
      </c>
      <c r="F4150" s="29" t="s">
        <v>440</v>
      </c>
      <c r="G4150" s="29" t="s">
        <v>4016</v>
      </c>
      <c r="H4150" s="28">
        <v>787</v>
      </c>
      <c r="I4150" s="29" t="s">
        <v>124</v>
      </c>
      <c r="J4150" s="33" t="s">
        <v>4038</v>
      </c>
      <c r="K4150" s="29" t="s">
        <v>178</v>
      </c>
      <c r="L4150" s="29" t="s">
        <v>4019</v>
      </c>
      <c r="M4150" s="29" t="s">
        <v>2275</v>
      </c>
      <c r="N4150" s="28">
        <v>461128</v>
      </c>
      <c r="O4150" s="28">
        <v>6296299</v>
      </c>
      <c r="P4150" s="29" t="s">
        <v>4037</v>
      </c>
      <c r="Q4150" s="32" t="s">
        <v>174</v>
      </c>
      <c r="R4150" s="19"/>
      <c r="S4150" s="19"/>
      <c r="T4150" s="19"/>
      <c r="U4150" s="19"/>
      <c r="V4150" s="19"/>
      <c r="W4150" s="19"/>
      <c r="X4150" s="19"/>
      <c r="Y4150" s="19"/>
      <c r="Z4150" s="19"/>
      <c r="AA4150" s="19"/>
      <c r="AB4150" s="19"/>
      <c r="AC4150" s="19"/>
      <c r="AD4150" s="19"/>
      <c r="AE4150" s="19"/>
      <c r="AF4150" s="19"/>
      <c r="AG4150" s="19"/>
      <c r="AH4150" s="19"/>
      <c r="AI4150" s="19"/>
      <c r="AJ4150" s="19"/>
      <c r="AK4150" s="31">
        <v>37500</v>
      </c>
      <c r="AL4150" s="31">
        <v>1438720</v>
      </c>
      <c r="AM4150" s="31">
        <v>1612690</v>
      </c>
      <c r="AN4150" s="31">
        <v>1441786</v>
      </c>
      <c r="AO4150" s="31">
        <v>1569277</v>
      </c>
      <c r="AP4150" s="31">
        <v>1305697</v>
      </c>
      <c r="AQ4150" s="31">
        <v>1374773</v>
      </c>
      <c r="AR4150" s="31">
        <v>1217533</v>
      </c>
      <c r="AS4150" s="31">
        <v>1440866</v>
      </c>
      <c r="AT4150" s="31">
        <v>1437405</v>
      </c>
      <c r="AU4150" s="31">
        <v>1277251</v>
      </c>
      <c r="AV4150" s="31">
        <v>1571836</v>
      </c>
      <c r="AW4150" s="31">
        <v>1435707</v>
      </c>
      <c r="AX4150" s="31">
        <v>130182</v>
      </c>
      <c r="AY4150" s="31">
        <v>72092</v>
      </c>
      <c r="AZ4150" s="31">
        <v>202274</v>
      </c>
    </row>
    <row r="4151" spans="1:52" ht="15" customHeight="1">
      <c r="A4151" s="29" t="s">
        <v>4036</v>
      </c>
      <c r="B4151" s="34">
        <v>35387</v>
      </c>
      <c r="C4151" s="28">
        <v>600</v>
      </c>
      <c r="D4151" s="28">
        <v>44</v>
      </c>
      <c r="E4151" s="28">
        <v>46</v>
      </c>
      <c r="F4151" s="29" t="s">
        <v>440</v>
      </c>
      <c r="G4151" s="29" t="s">
        <v>4016</v>
      </c>
      <c r="H4151" s="28">
        <v>787</v>
      </c>
      <c r="I4151" s="29" t="s">
        <v>124</v>
      </c>
      <c r="J4151" s="33" t="s">
        <v>4035</v>
      </c>
      <c r="K4151" s="29" t="s">
        <v>178</v>
      </c>
      <c r="L4151" s="29" t="s">
        <v>4019</v>
      </c>
      <c r="M4151" s="29" t="s">
        <v>251</v>
      </c>
      <c r="N4151" s="28">
        <v>461008</v>
      </c>
      <c r="O4151" s="28">
        <v>6296208</v>
      </c>
      <c r="P4151" s="29" t="s">
        <v>4034</v>
      </c>
      <c r="Q4151" s="32" t="s">
        <v>174</v>
      </c>
      <c r="R4151" s="19"/>
      <c r="S4151" s="19"/>
      <c r="T4151" s="19"/>
      <c r="U4151" s="19"/>
      <c r="V4151" s="19"/>
      <c r="W4151" s="19"/>
      <c r="X4151" s="19"/>
      <c r="Y4151" s="19"/>
      <c r="Z4151" s="19"/>
      <c r="AA4151" s="19"/>
      <c r="AB4151" s="19"/>
      <c r="AC4151" s="19"/>
      <c r="AD4151" s="19"/>
      <c r="AE4151" s="19"/>
      <c r="AF4151" s="19"/>
      <c r="AG4151" s="19"/>
      <c r="AH4151" s="19"/>
      <c r="AI4151" s="19"/>
      <c r="AJ4151" s="19"/>
      <c r="AK4151" s="31">
        <v>46970</v>
      </c>
      <c r="AL4151" s="31">
        <v>1421160</v>
      </c>
      <c r="AM4151" s="31">
        <v>1695140</v>
      </c>
      <c r="AN4151" s="31">
        <v>1526767</v>
      </c>
      <c r="AO4151" s="31">
        <v>1642067</v>
      </c>
      <c r="AP4151" s="31">
        <v>1384087</v>
      </c>
      <c r="AQ4151" s="31">
        <v>1435267</v>
      </c>
      <c r="AR4151" s="31">
        <v>1285768</v>
      </c>
      <c r="AS4151" s="31">
        <v>1528904</v>
      </c>
      <c r="AT4151" s="31">
        <v>1516492</v>
      </c>
      <c r="AU4151" s="31">
        <v>1354419</v>
      </c>
      <c r="AV4151" s="31">
        <v>1610516</v>
      </c>
      <c r="AW4151" s="31">
        <v>1498051</v>
      </c>
      <c r="AX4151" s="31">
        <v>131621</v>
      </c>
      <c r="AY4151" s="31">
        <v>75998</v>
      </c>
      <c r="AZ4151" s="31">
        <v>207619</v>
      </c>
    </row>
    <row r="4152" spans="1:52" ht="15" customHeight="1">
      <c r="A4152" s="29" t="s">
        <v>4033</v>
      </c>
      <c r="B4152" s="34">
        <v>35376</v>
      </c>
      <c r="C4152" s="28">
        <v>600</v>
      </c>
      <c r="D4152" s="28">
        <v>44</v>
      </c>
      <c r="E4152" s="28">
        <v>46</v>
      </c>
      <c r="F4152" s="29" t="s">
        <v>440</v>
      </c>
      <c r="G4152" s="29" t="s">
        <v>4016</v>
      </c>
      <c r="H4152" s="28">
        <v>787</v>
      </c>
      <c r="I4152" s="29" t="s">
        <v>124</v>
      </c>
      <c r="J4152" s="33" t="s">
        <v>4032</v>
      </c>
      <c r="K4152" s="29" t="s">
        <v>178</v>
      </c>
      <c r="L4152" s="29" t="s">
        <v>4019</v>
      </c>
      <c r="M4152" s="29" t="s">
        <v>2459</v>
      </c>
      <c r="N4152" s="28">
        <v>461596</v>
      </c>
      <c r="O4152" s="28">
        <v>6296215</v>
      </c>
      <c r="P4152" s="29" t="s">
        <v>4031</v>
      </c>
      <c r="Q4152" s="32" t="s">
        <v>174</v>
      </c>
      <c r="R4152" s="19"/>
      <c r="S4152" s="19"/>
      <c r="T4152" s="19"/>
      <c r="U4152" s="19"/>
      <c r="V4152" s="19"/>
      <c r="W4152" s="19"/>
      <c r="X4152" s="19"/>
      <c r="Y4152" s="19"/>
      <c r="Z4152" s="19"/>
      <c r="AA4152" s="19"/>
      <c r="AB4152" s="19"/>
      <c r="AC4152" s="19"/>
      <c r="AD4152" s="19"/>
      <c r="AE4152" s="19"/>
      <c r="AF4152" s="19"/>
      <c r="AG4152" s="19"/>
      <c r="AH4152" s="19"/>
      <c r="AI4152" s="19"/>
      <c r="AJ4152" s="19"/>
      <c r="AK4152" s="31">
        <v>41280</v>
      </c>
      <c r="AL4152" s="31">
        <v>1350790</v>
      </c>
      <c r="AM4152" s="31">
        <v>1434240</v>
      </c>
      <c r="AN4152" s="31">
        <v>1350624</v>
      </c>
      <c r="AO4152" s="31">
        <v>1481935</v>
      </c>
      <c r="AP4152" s="31">
        <v>1212522</v>
      </c>
      <c r="AQ4152" s="31">
        <v>1306016</v>
      </c>
      <c r="AR4152" s="31">
        <v>1111067</v>
      </c>
      <c r="AS4152" s="31">
        <v>1292206</v>
      </c>
      <c r="AT4152" s="31">
        <v>1282027</v>
      </c>
      <c r="AU4152" s="31">
        <v>1129567</v>
      </c>
      <c r="AV4152" s="31">
        <v>1410081</v>
      </c>
      <c r="AW4152" s="31">
        <v>1299061</v>
      </c>
      <c r="AX4152" s="31">
        <v>123358</v>
      </c>
      <c r="AY4152" s="31">
        <v>62607</v>
      </c>
      <c r="AZ4152" s="31">
        <v>185965</v>
      </c>
    </row>
    <row r="4153" spans="1:52" ht="15" customHeight="1">
      <c r="A4153" s="29" t="s">
        <v>4030</v>
      </c>
      <c r="B4153" s="34">
        <v>35387</v>
      </c>
      <c r="C4153" s="28">
        <v>600</v>
      </c>
      <c r="D4153" s="28">
        <v>44</v>
      </c>
      <c r="E4153" s="28">
        <v>46</v>
      </c>
      <c r="F4153" s="29" t="s">
        <v>440</v>
      </c>
      <c r="G4153" s="29" t="s">
        <v>4016</v>
      </c>
      <c r="H4153" s="28">
        <v>787</v>
      </c>
      <c r="I4153" s="29" t="s">
        <v>124</v>
      </c>
      <c r="J4153" s="33" t="s">
        <v>4029</v>
      </c>
      <c r="K4153" s="29" t="s">
        <v>178</v>
      </c>
      <c r="L4153" s="29" t="s">
        <v>4019</v>
      </c>
      <c r="M4153" s="29" t="s">
        <v>1238</v>
      </c>
      <c r="N4153" s="28">
        <v>461482</v>
      </c>
      <c r="O4153" s="28">
        <v>6296348</v>
      </c>
      <c r="P4153" s="29" t="s">
        <v>4028</v>
      </c>
      <c r="Q4153" s="32" t="s">
        <v>174</v>
      </c>
      <c r="R4153" s="19"/>
      <c r="S4153" s="19"/>
      <c r="T4153" s="19"/>
      <c r="U4153" s="19"/>
      <c r="V4153" s="19"/>
      <c r="W4153" s="19"/>
      <c r="X4153" s="19"/>
      <c r="Y4153" s="19"/>
      <c r="Z4153" s="19"/>
      <c r="AA4153" s="19"/>
      <c r="AB4153" s="19"/>
      <c r="AC4153" s="19"/>
      <c r="AD4153" s="19"/>
      <c r="AE4153" s="19"/>
      <c r="AF4153" s="19"/>
      <c r="AG4153" s="19"/>
      <c r="AH4153" s="19"/>
      <c r="AI4153" s="19"/>
      <c r="AJ4153" s="19"/>
      <c r="AK4153" s="31">
        <v>30490</v>
      </c>
      <c r="AL4153" s="31">
        <v>1443380</v>
      </c>
      <c r="AM4153" s="31">
        <v>1548400</v>
      </c>
      <c r="AN4153" s="31">
        <v>1379422</v>
      </c>
      <c r="AO4153" s="31">
        <v>1490210</v>
      </c>
      <c r="AP4153" s="31">
        <v>1257162</v>
      </c>
      <c r="AQ4153" s="31">
        <v>1357069</v>
      </c>
      <c r="AR4153" s="31">
        <v>1145576</v>
      </c>
      <c r="AS4153" s="31">
        <v>1366571</v>
      </c>
      <c r="AT4153" s="31">
        <v>1326396</v>
      </c>
      <c r="AU4153" s="31">
        <v>1192684</v>
      </c>
      <c r="AV4153" s="31">
        <v>1531007</v>
      </c>
      <c r="AW4153" s="31">
        <v>1341812</v>
      </c>
      <c r="AX4153" s="31">
        <v>123850</v>
      </c>
      <c r="AY4153" s="31">
        <v>72043</v>
      </c>
      <c r="AZ4153" s="31">
        <v>195893</v>
      </c>
    </row>
    <row r="4154" spans="1:52" ht="15" customHeight="1">
      <c r="A4154" s="29" t="s">
        <v>4027</v>
      </c>
      <c r="B4154" s="34">
        <v>35376</v>
      </c>
      <c r="C4154" s="28">
        <v>600</v>
      </c>
      <c r="D4154" s="28">
        <v>44</v>
      </c>
      <c r="E4154" s="28">
        <v>46</v>
      </c>
      <c r="F4154" s="29" t="s">
        <v>440</v>
      </c>
      <c r="G4154" s="29" t="s">
        <v>4016</v>
      </c>
      <c r="H4154" s="28">
        <v>787</v>
      </c>
      <c r="I4154" s="29" t="s">
        <v>124</v>
      </c>
      <c r="J4154" s="33" t="s">
        <v>4026</v>
      </c>
      <c r="K4154" s="29" t="s">
        <v>178</v>
      </c>
      <c r="L4154" s="29" t="s">
        <v>4019</v>
      </c>
      <c r="M4154" s="29" t="s">
        <v>176</v>
      </c>
      <c r="N4154" s="28">
        <v>461477</v>
      </c>
      <c r="O4154" s="28">
        <v>6296125</v>
      </c>
      <c r="P4154" s="29" t="s">
        <v>4025</v>
      </c>
      <c r="Q4154" s="32" t="s">
        <v>174</v>
      </c>
      <c r="R4154" s="19"/>
      <c r="S4154" s="19"/>
      <c r="T4154" s="19"/>
      <c r="U4154" s="19"/>
      <c r="V4154" s="19"/>
      <c r="W4154" s="19"/>
      <c r="X4154" s="19"/>
      <c r="Y4154" s="19"/>
      <c r="Z4154" s="19"/>
      <c r="AA4154" s="19"/>
      <c r="AB4154" s="19"/>
      <c r="AC4154" s="19"/>
      <c r="AD4154" s="19"/>
      <c r="AE4154" s="19"/>
      <c r="AF4154" s="19"/>
      <c r="AG4154" s="19"/>
      <c r="AH4154" s="19"/>
      <c r="AI4154" s="19"/>
      <c r="AJ4154" s="19"/>
      <c r="AK4154" s="31">
        <v>24370</v>
      </c>
      <c r="AL4154" s="31">
        <v>1296790</v>
      </c>
      <c r="AM4154" s="31">
        <v>1482740</v>
      </c>
      <c r="AN4154" s="31">
        <v>1371807</v>
      </c>
      <c r="AO4154" s="31">
        <v>1524129</v>
      </c>
      <c r="AP4154" s="31">
        <v>1231137</v>
      </c>
      <c r="AQ4154" s="31">
        <v>1332260</v>
      </c>
      <c r="AR4154" s="31">
        <v>1166836</v>
      </c>
      <c r="AS4154" s="31">
        <v>1340767</v>
      </c>
      <c r="AT4154" s="31">
        <v>1344689</v>
      </c>
      <c r="AU4154" s="31">
        <v>1215564</v>
      </c>
      <c r="AV4154" s="31">
        <v>1428441</v>
      </c>
      <c r="AW4154" s="31">
        <v>1298878</v>
      </c>
      <c r="AX4154" s="31">
        <v>127096</v>
      </c>
      <c r="AY4154" s="31">
        <v>68914</v>
      </c>
      <c r="AZ4154" s="31">
        <v>196010</v>
      </c>
    </row>
    <row r="4155" spans="1:52" ht="15" customHeight="1">
      <c r="A4155" s="29" t="s">
        <v>4024</v>
      </c>
      <c r="B4155" s="34">
        <v>35375</v>
      </c>
      <c r="C4155" s="28">
        <v>600</v>
      </c>
      <c r="D4155" s="28">
        <v>44</v>
      </c>
      <c r="E4155" s="28">
        <v>46</v>
      </c>
      <c r="F4155" s="29" t="s">
        <v>440</v>
      </c>
      <c r="G4155" s="29" t="s">
        <v>4016</v>
      </c>
      <c r="H4155" s="28">
        <v>787</v>
      </c>
      <c r="I4155" s="29" t="s">
        <v>124</v>
      </c>
      <c r="J4155" s="33" t="s">
        <v>4023</v>
      </c>
      <c r="K4155" s="29" t="s">
        <v>178</v>
      </c>
      <c r="L4155" s="29" t="s">
        <v>4019</v>
      </c>
      <c r="M4155" s="29" t="s">
        <v>2275</v>
      </c>
      <c r="N4155" s="28">
        <v>461358</v>
      </c>
      <c r="O4155" s="28">
        <v>6296034</v>
      </c>
      <c r="P4155" s="29" t="s">
        <v>4022</v>
      </c>
      <c r="Q4155" s="32" t="s">
        <v>174</v>
      </c>
      <c r="R4155" s="19"/>
      <c r="S4155" s="19"/>
      <c r="T4155" s="19"/>
      <c r="U4155" s="19"/>
      <c r="V4155" s="19"/>
      <c r="W4155" s="19"/>
      <c r="X4155" s="19"/>
      <c r="Y4155" s="19"/>
      <c r="Z4155" s="19"/>
      <c r="AA4155" s="19"/>
      <c r="AB4155" s="19"/>
      <c r="AC4155" s="19"/>
      <c r="AD4155" s="19"/>
      <c r="AE4155" s="19"/>
      <c r="AF4155" s="19"/>
      <c r="AG4155" s="19"/>
      <c r="AH4155" s="19"/>
      <c r="AI4155" s="19"/>
      <c r="AJ4155" s="19"/>
      <c r="AK4155" s="31">
        <v>22880</v>
      </c>
      <c r="AL4155" s="31">
        <v>1414790</v>
      </c>
      <c r="AM4155" s="31">
        <v>1613790</v>
      </c>
      <c r="AN4155" s="31">
        <v>1464193</v>
      </c>
      <c r="AO4155" s="31">
        <v>1596121</v>
      </c>
      <c r="AP4155" s="31">
        <v>1305033</v>
      </c>
      <c r="AQ4155" s="31">
        <v>1416149</v>
      </c>
      <c r="AR4155" s="31">
        <v>1237016</v>
      </c>
      <c r="AS4155" s="31">
        <v>1408543</v>
      </c>
      <c r="AT4155" s="31">
        <v>1385251</v>
      </c>
      <c r="AU4155" s="31">
        <v>1276634</v>
      </c>
      <c r="AV4155" s="31">
        <v>1500552</v>
      </c>
      <c r="AW4155" s="31">
        <v>1383435</v>
      </c>
      <c r="AX4155" s="31">
        <v>130669</v>
      </c>
      <c r="AY4155" s="31">
        <v>70933</v>
      </c>
      <c r="AZ4155" s="31">
        <v>201602</v>
      </c>
    </row>
    <row r="4156" spans="1:52" ht="15" customHeight="1">
      <c r="A4156" s="29" t="s">
        <v>4021</v>
      </c>
      <c r="B4156" s="34">
        <v>35387</v>
      </c>
      <c r="C4156" s="28">
        <v>600</v>
      </c>
      <c r="D4156" s="28">
        <v>44</v>
      </c>
      <c r="E4156" s="28">
        <v>46</v>
      </c>
      <c r="F4156" s="29" t="s">
        <v>440</v>
      </c>
      <c r="G4156" s="29" t="s">
        <v>4016</v>
      </c>
      <c r="H4156" s="28">
        <v>787</v>
      </c>
      <c r="I4156" s="29" t="s">
        <v>124</v>
      </c>
      <c r="J4156" s="33" t="s">
        <v>4020</v>
      </c>
      <c r="K4156" s="29" t="s">
        <v>178</v>
      </c>
      <c r="L4156" s="29" t="s">
        <v>4019</v>
      </c>
      <c r="M4156" s="29" t="s">
        <v>2251</v>
      </c>
      <c r="N4156" s="28">
        <v>461243</v>
      </c>
      <c r="O4156" s="28">
        <v>6296166</v>
      </c>
      <c r="P4156" s="29" t="s">
        <v>4018</v>
      </c>
      <c r="Q4156" s="32" t="s">
        <v>174</v>
      </c>
      <c r="R4156" s="19"/>
      <c r="S4156" s="19"/>
      <c r="T4156" s="19"/>
      <c r="U4156" s="19"/>
      <c r="V4156" s="19"/>
      <c r="W4156" s="19"/>
      <c r="X4156" s="19"/>
      <c r="Y4156" s="19"/>
      <c r="Z4156" s="19"/>
      <c r="AA4156" s="19"/>
      <c r="AB4156" s="19"/>
      <c r="AC4156" s="19"/>
      <c r="AD4156" s="19"/>
      <c r="AE4156" s="19"/>
      <c r="AF4156" s="19"/>
      <c r="AG4156" s="19"/>
      <c r="AH4156" s="19"/>
      <c r="AI4156" s="19"/>
      <c r="AJ4156" s="19"/>
      <c r="AK4156" s="31">
        <v>25380</v>
      </c>
      <c r="AL4156" s="31">
        <v>1258050</v>
      </c>
      <c r="AM4156" s="31">
        <v>1463340</v>
      </c>
      <c r="AN4156" s="31">
        <v>1343328</v>
      </c>
      <c r="AO4156" s="31">
        <v>1473886</v>
      </c>
      <c r="AP4156" s="31">
        <v>1197153</v>
      </c>
      <c r="AQ4156" s="31">
        <v>1272603</v>
      </c>
      <c r="AR4156" s="31">
        <v>1120083</v>
      </c>
      <c r="AS4156" s="31">
        <v>1302408</v>
      </c>
      <c r="AT4156" s="31">
        <v>1249211</v>
      </c>
      <c r="AU4156" s="31">
        <v>1114295</v>
      </c>
      <c r="AV4156" s="31">
        <v>1436118</v>
      </c>
      <c r="AW4156" s="31">
        <v>1317226</v>
      </c>
      <c r="AX4156" s="31">
        <v>102654</v>
      </c>
      <c r="AY4156" s="31">
        <v>67714</v>
      </c>
      <c r="AZ4156" s="31">
        <v>170368</v>
      </c>
    </row>
    <row r="4157" spans="1:52" ht="15" customHeight="1">
      <c r="A4157" s="29" t="s">
        <v>4017</v>
      </c>
      <c r="B4157" s="34">
        <v>35404</v>
      </c>
      <c r="C4157" s="28">
        <v>750</v>
      </c>
      <c r="D4157" s="28">
        <v>44</v>
      </c>
      <c r="E4157" s="28">
        <v>46</v>
      </c>
      <c r="F4157" s="29" t="s">
        <v>172</v>
      </c>
      <c r="G4157" s="29" t="s">
        <v>4012</v>
      </c>
      <c r="H4157" s="28">
        <v>787</v>
      </c>
      <c r="I4157" s="29" t="s">
        <v>124</v>
      </c>
      <c r="J4157" s="33" t="s">
        <v>4015</v>
      </c>
      <c r="K4157" s="29" t="s">
        <v>178</v>
      </c>
      <c r="L4157" s="29" t="s">
        <v>3979</v>
      </c>
      <c r="M4157" s="29" t="s">
        <v>216</v>
      </c>
      <c r="N4157" s="28">
        <v>461119</v>
      </c>
      <c r="O4157" s="28">
        <v>6296063</v>
      </c>
      <c r="P4157" s="29" t="s">
        <v>4014</v>
      </c>
      <c r="Q4157" s="32" t="s">
        <v>174</v>
      </c>
      <c r="R4157" s="19"/>
      <c r="S4157" s="19"/>
      <c r="T4157" s="19"/>
      <c r="U4157" s="19"/>
      <c r="V4157" s="19"/>
      <c r="W4157" s="19"/>
      <c r="X4157" s="19"/>
      <c r="Y4157" s="19"/>
      <c r="Z4157" s="19"/>
      <c r="AA4157" s="19"/>
      <c r="AB4157" s="19"/>
      <c r="AC4157" s="19"/>
      <c r="AD4157" s="19"/>
      <c r="AE4157" s="19"/>
      <c r="AF4157" s="19"/>
      <c r="AG4157" s="19"/>
      <c r="AH4157" s="19"/>
      <c r="AI4157" s="19"/>
      <c r="AJ4157" s="19"/>
      <c r="AK4157" s="31">
        <v>38650</v>
      </c>
      <c r="AL4157" s="31">
        <v>1722290</v>
      </c>
      <c r="AM4157" s="31">
        <v>1911110</v>
      </c>
      <c r="AN4157" s="31">
        <v>1493451</v>
      </c>
      <c r="AO4157" s="31">
        <v>1831033</v>
      </c>
      <c r="AP4157" s="31">
        <v>1512359</v>
      </c>
      <c r="AQ4157" s="31">
        <v>1559960</v>
      </c>
      <c r="AR4157" s="31">
        <v>1438038</v>
      </c>
      <c r="AS4157" s="31">
        <v>1678083</v>
      </c>
      <c r="AT4157" s="31">
        <v>1650806</v>
      </c>
      <c r="AU4157" s="31">
        <v>1508431</v>
      </c>
      <c r="AV4157" s="31">
        <v>1876441</v>
      </c>
      <c r="AW4157" s="31">
        <v>1683875</v>
      </c>
      <c r="AX4157" s="31">
        <v>158035</v>
      </c>
      <c r="AY4157" s="31">
        <v>84245</v>
      </c>
      <c r="AZ4157" s="31">
        <v>242280</v>
      </c>
    </row>
    <row r="4158" spans="1:52" ht="15" customHeight="1">
      <c r="A4158" s="29" t="s">
        <v>4013</v>
      </c>
      <c r="B4158" s="34">
        <v>35411</v>
      </c>
      <c r="C4158" s="28">
        <v>225</v>
      </c>
      <c r="D4158" s="28">
        <v>29</v>
      </c>
      <c r="E4158" s="28">
        <v>31.5</v>
      </c>
      <c r="F4158" s="29" t="s">
        <v>242</v>
      </c>
      <c r="G4158" s="29" t="s">
        <v>3997</v>
      </c>
      <c r="H4158" s="28">
        <v>787</v>
      </c>
      <c r="I4158" s="29" t="s">
        <v>124</v>
      </c>
      <c r="J4158" s="33" t="s">
        <v>4011</v>
      </c>
      <c r="K4158" s="29" t="s">
        <v>178</v>
      </c>
      <c r="L4158" s="29" t="s">
        <v>4001</v>
      </c>
      <c r="M4158" s="29" t="s">
        <v>4000</v>
      </c>
      <c r="N4158" s="28">
        <v>474139</v>
      </c>
      <c r="O4158" s="28">
        <v>6308013</v>
      </c>
      <c r="P4158" s="29" t="s">
        <v>4010</v>
      </c>
      <c r="Q4158" s="32" t="s">
        <v>207</v>
      </c>
      <c r="R4158" s="19"/>
      <c r="S4158" s="19"/>
      <c r="T4158" s="19"/>
      <c r="U4158" s="19"/>
      <c r="V4158" s="19"/>
      <c r="W4158" s="19"/>
      <c r="X4158" s="19"/>
      <c r="Y4158" s="19"/>
      <c r="Z4158" s="19"/>
      <c r="AA4158" s="19"/>
      <c r="AB4158" s="19"/>
      <c r="AC4158" s="19"/>
      <c r="AD4158" s="19"/>
      <c r="AE4158" s="19"/>
      <c r="AF4158" s="19"/>
      <c r="AG4158" s="19"/>
      <c r="AH4158" s="19"/>
      <c r="AI4158" s="19"/>
      <c r="AJ4158" s="19"/>
      <c r="AK4158" s="31">
        <v>13540</v>
      </c>
      <c r="AL4158" s="31">
        <v>607230</v>
      </c>
      <c r="AM4158" s="31">
        <v>634210</v>
      </c>
      <c r="AN4158" s="31">
        <v>551645</v>
      </c>
      <c r="AO4158" s="31">
        <v>631637</v>
      </c>
      <c r="AP4158" s="31">
        <v>538353</v>
      </c>
      <c r="AQ4158" s="31">
        <v>570170</v>
      </c>
      <c r="AR4158" s="31">
        <v>503884</v>
      </c>
      <c r="AS4158" s="31">
        <v>578854</v>
      </c>
      <c r="AT4158" s="31">
        <v>572237</v>
      </c>
      <c r="AU4158" s="31">
        <v>512837</v>
      </c>
      <c r="AV4158" s="31">
        <v>650552</v>
      </c>
      <c r="AW4158" s="31">
        <v>524917</v>
      </c>
      <c r="AX4158" s="31">
        <v>54444</v>
      </c>
      <c r="AY4158" s="31">
        <v>27380</v>
      </c>
      <c r="AZ4158" s="31">
        <v>81824</v>
      </c>
    </row>
    <row r="4159" spans="1:52" ht="15" customHeight="1">
      <c r="A4159" s="29" t="s">
        <v>4009</v>
      </c>
      <c r="B4159" s="34">
        <v>35416</v>
      </c>
      <c r="C4159" s="28">
        <v>600</v>
      </c>
      <c r="D4159" s="28">
        <v>44</v>
      </c>
      <c r="E4159" s="28">
        <v>40</v>
      </c>
      <c r="F4159" s="29" t="s">
        <v>440</v>
      </c>
      <c r="G4159" s="29" t="s">
        <v>4003</v>
      </c>
      <c r="H4159" s="28">
        <v>787</v>
      </c>
      <c r="I4159" s="29" t="s">
        <v>124</v>
      </c>
      <c r="J4159" s="33" t="s">
        <v>4008</v>
      </c>
      <c r="K4159" s="29" t="s">
        <v>178</v>
      </c>
      <c r="L4159" s="29" t="s">
        <v>4007</v>
      </c>
      <c r="M4159" s="29" t="s">
        <v>4006</v>
      </c>
      <c r="N4159" s="28">
        <v>459876</v>
      </c>
      <c r="O4159" s="28">
        <v>6294080</v>
      </c>
      <c r="P4159" s="29" t="s">
        <v>4005</v>
      </c>
      <c r="Q4159" s="32" t="s">
        <v>174</v>
      </c>
      <c r="R4159" s="19"/>
      <c r="S4159" s="19"/>
      <c r="T4159" s="19"/>
      <c r="U4159" s="19"/>
      <c r="V4159" s="19"/>
      <c r="W4159" s="19"/>
      <c r="X4159" s="19"/>
      <c r="Y4159" s="19"/>
      <c r="Z4159" s="19"/>
      <c r="AA4159" s="19"/>
      <c r="AB4159" s="19"/>
      <c r="AC4159" s="19"/>
      <c r="AD4159" s="19"/>
      <c r="AE4159" s="19"/>
      <c r="AF4159" s="19"/>
      <c r="AG4159" s="19"/>
      <c r="AH4159" s="19"/>
      <c r="AI4159" s="19"/>
      <c r="AJ4159" s="19"/>
      <c r="AK4159" s="31">
        <v>0</v>
      </c>
      <c r="AL4159" s="31">
        <v>1733550</v>
      </c>
      <c r="AM4159" s="31">
        <v>1876770</v>
      </c>
      <c r="AN4159" s="31">
        <v>1723021</v>
      </c>
      <c r="AO4159" s="31">
        <v>1746034</v>
      </c>
      <c r="AP4159" s="31">
        <v>1576709</v>
      </c>
      <c r="AQ4159" s="31">
        <v>1644296</v>
      </c>
      <c r="AR4159" s="31">
        <v>1465404</v>
      </c>
      <c r="AS4159" s="31">
        <v>1704794</v>
      </c>
      <c r="AT4159" s="31">
        <v>1648726</v>
      </c>
      <c r="AU4159" s="31">
        <v>1509322</v>
      </c>
      <c r="AV4159" s="31">
        <v>1674104</v>
      </c>
      <c r="AW4159" s="31">
        <v>1340683</v>
      </c>
      <c r="AX4159" s="31">
        <v>152813</v>
      </c>
      <c r="AY4159" s="31">
        <v>88679</v>
      </c>
      <c r="AZ4159" s="31">
        <v>241492</v>
      </c>
    </row>
    <row r="4160" spans="1:52" ht="15" customHeight="1">
      <c r="A4160" s="29" t="s">
        <v>4004</v>
      </c>
      <c r="B4160" s="34">
        <v>35417</v>
      </c>
      <c r="C4160" s="28">
        <v>225</v>
      </c>
      <c r="D4160" s="28">
        <v>29</v>
      </c>
      <c r="E4160" s="28">
        <v>31.5</v>
      </c>
      <c r="F4160" s="29" t="s">
        <v>242</v>
      </c>
      <c r="G4160" s="29" t="s">
        <v>3997</v>
      </c>
      <c r="H4160" s="28">
        <v>787</v>
      </c>
      <c r="I4160" s="29" t="s">
        <v>124</v>
      </c>
      <c r="J4160" s="33" t="s">
        <v>4002</v>
      </c>
      <c r="K4160" s="29" t="s">
        <v>178</v>
      </c>
      <c r="L4160" s="29" t="s">
        <v>4001</v>
      </c>
      <c r="M4160" s="29" t="s">
        <v>4000</v>
      </c>
      <c r="N4160" s="28">
        <v>473886</v>
      </c>
      <c r="O4160" s="28">
        <v>6307905</v>
      </c>
      <c r="P4160" s="29" t="s">
        <v>3999</v>
      </c>
      <c r="Q4160" s="32" t="s">
        <v>207</v>
      </c>
      <c r="R4160" s="19"/>
      <c r="S4160" s="19"/>
      <c r="T4160" s="19"/>
      <c r="U4160" s="19"/>
      <c r="V4160" s="19"/>
      <c r="W4160" s="19"/>
      <c r="X4160" s="19"/>
      <c r="Y4160" s="19"/>
      <c r="Z4160" s="19"/>
      <c r="AA4160" s="19"/>
      <c r="AB4160" s="19"/>
      <c r="AC4160" s="19"/>
      <c r="AD4160" s="19"/>
      <c r="AE4160" s="19"/>
      <c r="AF4160" s="19"/>
      <c r="AG4160" s="19"/>
      <c r="AH4160" s="19"/>
      <c r="AI4160" s="19"/>
      <c r="AJ4160" s="19"/>
      <c r="AK4160" s="31">
        <v>0</v>
      </c>
      <c r="AL4160" s="31">
        <v>618460</v>
      </c>
      <c r="AM4160" s="31">
        <v>620370</v>
      </c>
      <c r="AN4160" s="31">
        <v>547083</v>
      </c>
      <c r="AO4160" s="31">
        <v>627145</v>
      </c>
      <c r="AP4160" s="31">
        <v>527370</v>
      </c>
      <c r="AQ4160" s="31">
        <v>561893</v>
      </c>
      <c r="AR4160" s="31">
        <v>494343</v>
      </c>
      <c r="AS4160" s="31">
        <v>577218</v>
      </c>
      <c r="AT4160" s="31">
        <v>562821</v>
      </c>
      <c r="AU4160" s="31">
        <v>387354</v>
      </c>
      <c r="AV4160" s="31">
        <v>490661</v>
      </c>
      <c r="AW4160" s="31">
        <v>470562</v>
      </c>
      <c r="AX4160" s="31">
        <v>51744</v>
      </c>
      <c r="AY4160" s="31">
        <v>29265</v>
      </c>
      <c r="AZ4160" s="31">
        <v>81009</v>
      </c>
    </row>
    <row r="4161" spans="1:52" ht="15" customHeight="1">
      <c r="A4161" s="29" t="s">
        <v>3998</v>
      </c>
      <c r="B4161" s="34">
        <v>35571</v>
      </c>
      <c r="C4161" s="28">
        <v>600</v>
      </c>
      <c r="D4161" s="28">
        <v>44</v>
      </c>
      <c r="E4161" s="28">
        <v>42</v>
      </c>
      <c r="F4161" s="29" t="s">
        <v>242</v>
      </c>
      <c r="G4161" s="29" t="s">
        <v>3981</v>
      </c>
      <c r="H4161" s="28">
        <v>787</v>
      </c>
      <c r="I4161" s="29" t="s">
        <v>124</v>
      </c>
      <c r="J4161" s="33" t="s">
        <v>3996</v>
      </c>
      <c r="K4161" s="29" t="s">
        <v>178</v>
      </c>
      <c r="L4161" s="29" t="s">
        <v>3992</v>
      </c>
      <c r="M4161" s="29" t="s">
        <v>2275</v>
      </c>
      <c r="N4161" s="28">
        <v>467098</v>
      </c>
      <c r="O4161" s="28">
        <v>6303838</v>
      </c>
      <c r="P4161" s="29" t="s">
        <v>3995</v>
      </c>
      <c r="Q4161" s="32" t="s">
        <v>174</v>
      </c>
      <c r="R4161" s="19"/>
      <c r="S4161" s="19"/>
      <c r="T4161" s="19"/>
      <c r="U4161" s="19"/>
      <c r="V4161" s="19"/>
      <c r="W4161" s="19"/>
      <c r="X4161" s="19"/>
      <c r="Y4161" s="19"/>
      <c r="Z4161" s="19"/>
      <c r="AA4161" s="19"/>
      <c r="AB4161" s="19"/>
      <c r="AC4161" s="19"/>
      <c r="AD4161" s="19"/>
      <c r="AE4161" s="19"/>
      <c r="AF4161" s="19"/>
      <c r="AG4161" s="19"/>
      <c r="AH4161" s="19"/>
      <c r="AI4161" s="19"/>
      <c r="AJ4161" s="19"/>
      <c r="AK4161" s="19"/>
      <c r="AL4161" s="31">
        <v>695924</v>
      </c>
      <c r="AM4161" s="31">
        <v>1592768</v>
      </c>
      <c r="AN4161" s="31">
        <v>1373219</v>
      </c>
      <c r="AO4161" s="31">
        <v>1574349</v>
      </c>
      <c r="AP4161" s="31">
        <v>1323408</v>
      </c>
      <c r="AQ4161" s="31">
        <v>1381914</v>
      </c>
      <c r="AR4161" s="31">
        <v>1216594</v>
      </c>
      <c r="AS4161" s="31">
        <v>1451840</v>
      </c>
      <c r="AT4161" s="31">
        <v>1426143</v>
      </c>
      <c r="AU4161" s="31">
        <v>1246486</v>
      </c>
      <c r="AV4161" s="31">
        <v>1592591</v>
      </c>
      <c r="AW4161" s="31">
        <v>1408122</v>
      </c>
      <c r="AX4161" s="31">
        <v>136801</v>
      </c>
      <c r="AY4161" s="31">
        <v>77875</v>
      </c>
      <c r="AZ4161" s="31">
        <v>214676</v>
      </c>
    </row>
    <row r="4162" spans="1:52" ht="15" customHeight="1">
      <c r="A4162" s="29" t="s">
        <v>3994</v>
      </c>
      <c r="B4162" s="34">
        <v>35571</v>
      </c>
      <c r="C4162" s="28">
        <v>600</v>
      </c>
      <c r="D4162" s="28">
        <v>44</v>
      </c>
      <c r="E4162" s="28">
        <v>42</v>
      </c>
      <c r="F4162" s="29" t="s">
        <v>242</v>
      </c>
      <c r="G4162" s="29" t="s">
        <v>3981</v>
      </c>
      <c r="H4162" s="28">
        <v>787</v>
      </c>
      <c r="I4162" s="29" t="s">
        <v>124</v>
      </c>
      <c r="J4162" s="33" t="s">
        <v>3993</v>
      </c>
      <c r="K4162" s="29" t="s">
        <v>178</v>
      </c>
      <c r="L4162" s="29" t="s">
        <v>3992</v>
      </c>
      <c r="M4162" s="29" t="s">
        <v>3991</v>
      </c>
      <c r="N4162" s="28">
        <v>467308</v>
      </c>
      <c r="O4162" s="28">
        <v>6303795</v>
      </c>
      <c r="P4162" s="29" t="s">
        <v>3990</v>
      </c>
      <c r="Q4162" s="32" t="s">
        <v>174</v>
      </c>
      <c r="R4162" s="19"/>
      <c r="S4162" s="19"/>
      <c r="T4162" s="19"/>
      <c r="U4162" s="19"/>
      <c r="V4162" s="19"/>
      <c r="W4162" s="19"/>
      <c r="X4162" s="19"/>
      <c r="Y4162" s="19"/>
      <c r="Z4162" s="19"/>
      <c r="AA4162" s="19"/>
      <c r="AB4162" s="19"/>
      <c r="AC4162" s="19"/>
      <c r="AD4162" s="19"/>
      <c r="AE4162" s="19"/>
      <c r="AF4162" s="19"/>
      <c r="AG4162" s="19"/>
      <c r="AH4162" s="19"/>
      <c r="AI4162" s="19"/>
      <c r="AJ4162" s="19"/>
      <c r="AK4162" s="19"/>
      <c r="AL4162" s="31">
        <v>713122</v>
      </c>
      <c r="AM4162" s="31">
        <v>1582780</v>
      </c>
      <c r="AN4162" s="31">
        <v>1384718</v>
      </c>
      <c r="AO4162" s="31">
        <v>1575658</v>
      </c>
      <c r="AP4162" s="31">
        <v>1324217</v>
      </c>
      <c r="AQ4162" s="31">
        <v>1400534</v>
      </c>
      <c r="AR4162" s="31">
        <v>1230103</v>
      </c>
      <c r="AS4162" s="31">
        <v>1416247</v>
      </c>
      <c r="AT4162" s="31">
        <v>1435549</v>
      </c>
      <c r="AU4162" s="31">
        <v>1274792</v>
      </c>
      <c r="AV4162" s="31">
        <v>1562588</v>
      </c>
      <c r="AW4162" s="31">
        <v>1395228</v>
      </c>
      <c r="AX4162" s="31">
        <v>137538</v>
      </c>
      <c r="AY4162" s="31">
        <v>77380</v>
      </c>
      <c r="AZ4162" s="31">
        <v>214918</v>
      </c>
    </row>
    <row r="4163" spans="1:52" ht="15" customHeight="1">
      <c r="A4163" s="29" t="s">
        <v>3989</v>
      </c>
      <c r="B4163" s="34">
        <v>35571</v>
      </c>
      <c r="C4163" s="28">
        <v>600</v>
      </c>
      <c r="D4163" s="28">
        <v>44</v>
      </c>
      <c r="E4163" s="28">
        <v>42</v>
      </c>
      <c r="F4163" s="29" t="s">
        <v>242</v>
      </c>
      <c r="G4163" s="29" t="s">
        <v>3981</v>
      </c>
      <c r="H4163" s="28">
        <v>787</v>
      </c>
      <c r="I4163" s="29" t="s">
        <v>124</v>
      </c>
      <c r="J4163" s="33" t="s">
        <v>3988</v>
      </c>
      <c r="K4163" s="29" t="s">
        <v>178</v>
      </c>
      <c r="L4163" s="29" t="s">
        <v>3984</v>
      </c>
      <c r="M4163" s="29" t="s">
        <v>554</v>
      </c>
      <c r="N4163" s="28">
        <v>468156</v>
      </c>
      <c r="O4163" s="28">
        <v>6303510</v>
      </c>
      <c r="P4163" s="29" t="s">
        <v>3987</v>
      </c>
      <c r="Q4163" s="32" t="s">
        <v>174</v>
      </c>
      <c r="R4163" s="19"/>
      <c r="S4163" s="19"/>
      <c r="T4163" s="19"/>
      <c r="U4163" s="19"/>
      <c r="V4163" s="19"/>
      <c r="W4163" s="19"/>
      <c r="X4163" s="19"/>
      <c r="Y4163" s="19"/>
      <c r="Z4163" s="19"/>
      <c r="AA4163" s="19"/>
      <c r="AB4163" s="19"/>
      <c r="AC4163" s="19"/>
      <c r="AD4163" s="19"/>
      <c r="AE4163" s="19"/>
      <c r="AF4163" s="19"/>
      <c r="AG4163" s="19"/>
      <c r="AH4163" s="19"/>
      <c r="AI4163" s="19"/>
      <c r="AJ4163" s="19"/>
      <c r="AK4163" s="19"/>
      <c r="AL4163" s="31">
        <v>710997</v>
      </c>
      <c r="AM4163" s="31">
        <v>1618900</v>
      </c>
      <c r="AN4163" s="31">
        <v>1405119</v>
      </c>
      <c r="AO4163" s="31">
        <v>1577939</v>
      </c>
      <c r="AP4163" s="31">
        <v>1372788</v>
      </c>
      <c r="AQ4163" s="31">
        <v>1425416</v>
      </c>
      <c r="AR4163" s="31">
        <v>1235123</v>
      </c>
      <c r="AS4163" s="31">
        <v>1467026</v>
      </c>
      <c r="AT4163" s="31">
        <v>1464146</v>
      </c>
      <c r="AU4163" s="31">
        <v>1305890</v>
      </c>
      <c r="AV4163" s="31">
        <v>1622087</v>
      </c>
      <c r="AW4163" s="31">
        <v>1390764</v>
      </c>
      <c r="AX4163" s="31">
        <v>135267</v>
      </c>
      <c r="AY4163" s="31">
        <v>78373</v>
      </c>
      <c r="AZ4163" s="31">
        <v>213640</v>
      </c>
    </row>
    <row r="4164" spans="1:52" ht="15" customHeight="1">
      <c r="A4164" s="29" t="s">
        <v>3986</v>
      </c>
      <c r="B4164" s="34">
        <v>35571</v>
      </c>
      <c r="C4164" s="28">
        <v>600</v>
      </c>
      <c r="D4164" s="28">
        <v>44</v>
      </c>
      <c r="E4164" s="28">
        <v>42</v>
      </c>
      <c r="F4164" s="29" t="s">
        <v>242</v>
      </c>
      <c r="G4164" s="29" t="s">
        <v>3981</v>
      </c>
      <c r="H4164" s="28">
        <v>787</v>
      </c>
      <c r="I4164" s="29" t="s">
        <v>124</v>
      </c>
      <c r="J4164" s="33" t="s">
        <v>3985</v>
      </c>
      <c r="K4164" s="29" t="s">
        <v>178</v>
      </c>
      <c r="L4164" s="29" t="s">
        <v>3984</v>
      </c>
      <c r="M4164" s="29" t="s">
        <v>554</v>
      </c>
      <c r="N4164" s="28">
        <v>468371</v>
      </c>
      <c r="O4164" s="28">
        <v>6303463</v>
      </c>
      <c r="P4164" s="29" t="s">
        <v>3983</v>
      </c>
      <c r="Q4164" s="32" t="s">
        <v>174</v>
      </c>
      <c r="R4164" s="19"/>
      <c r="S4164" s="19"/>
      <c r="T4164" s="19"/>
      <c r="U4164" s="19"/>
      <c r="V4164" s="19"/>
      <c r="W4164" s="19"/>
      <c r="X4164" s="19"/>
      <c r="Y4164" s="19"/>
      <c r="Z4164" s="19"/>
      <c r="AA4164" s="19"/>
      <c r="AB4164" s="19"/>
      <c r="AC4164" s="19"/>
      <c r="AD4164" s="19"/>
      <c r="AE4164" s="19"/>
      <c r="AF4164" s="19"/>
      <c r="AG4164" s="19"/>
      <c r="AH4164" s="19"/>
      <c r="AI4164" s="19"/>
      <c r="AJ4164" s="19"/>
      <c r="AK4164" s="19"/>
      <c r="AL4164" s="31">
        <v>709302</v>
      </c>
      <c r="AM4164" s="31">
        <v>1588035</v>
      </c>
      <c r="AN4164" s="31">
        <v>1395675</v>
      </c>
      <c r="AO4164" s="31">
        <v>1585712</v>
      </c>
      <c r="AP4164" s="31">
        <v>1341382</v>
      </c>
      <c r="AQ4164" s="31">
        <v>1426697</v>
      </c>
      <c r="AR4164" s="31">
        <v>1230861</v>
      </c>
      <c r="AS4164" s="31">
        <v>1444895</v>
      </c>
      <c r="AT4164" s="31">
        <v>1436833</v>
      </c>
      <c r="AU4164" s="31">
        <v>1272139</v>
      </c>
      <c r="AV4164" s="31">
        <v>1606746</v>
      </c>
      <c r="AW4164" s="31">
        <v>1315974</v>
      </c>
      <c r="AX4164" s="31">
        <v>139499</v>
      </c>
      <c r="AY4164" s="31">
        <v>78743</v>
      </c>
      <c r="AZ4164" s="31">
        <v>218242</v>
      </c>
    </row>
    <row r="4165" spans="1:52" ht="15" customHeight="1">
      <c r="A4165" s="29" t="s">
        <v>3982</v>
      </c>
      <c r="B4165" s="34">
        <v>35769</v>
      </c>
      <c r="C4165" s="28">
        <v>300</v>
      </c>
      <c r="D4165" s="28">
        <v>33.4</v>
      </c>
      <c r="E4165" s="28">
        <v>30</v>
      </c>
      <c r="F4165" s="29" t="s">
        <v>440</v>
      </c>
      <c r="G4165" s="29" t="s">
        <v>3976</v>
      </c>
      <c r="H4165" s="28">
        <v>787</v>
      </c>
      <c r="I4165" s="29" t="s">
        <v>124</v>
      </c>
      <c r="J4165" s="33" t="s">
        <v>3980</v>
      </c>
      <c r="K4165" s="29" t="s">
        <v>178</v>
      </c>
      <c r="L4165" s="29" t="s">
        <v>3979</v>
      </c>
      <c r="M4165" s="29" t="s">
        <v>270</v>
      </c>
      <c r="N4165" s="28">
        <v>464433</v>
      </c>
      <c r="O4165" s="28">
        <v>6299143</v>
      </c>
      <c r="P4165" s="29" t="s">
        <v>3978</v>
      </c>
      <c r="Q4165" s="32" t="s">
        <v>207</v>
      </c>
      <c r="R4165" s="19"/>
      <c r="S4165" s="19"/>
      <c r="T4165" s="19"/>
      <c r="U4165" s="19"/>
      <c r="V4165" s="19"/>
      <c r="W4165" s="19"/>
      <c r="X4165" s="19"/>
      <c r="Y4165" s="19"/>
      <c r="Z4165" s="19"/>
      <c r="AA4165" s="19"/>
      <c r="AB4165" s="19"/>
      <c r="AC4165" s="19"/>
      <c r="AD4165" s="19"/>
      <c r="AE4165" s="19"/>
      <c r="AF4165" s="19"/>
      <c r="AG4165" s="19"/>
      <c r="AH4165" s="19"/>
      <c r="AI4165" s="19"/>
      <c r="AJ4165" s="19"/>
      <c r="AK4165" s="19"/>
      <c r="AL4165" s="31">
        <v>38007</v>
      </c>
      <c r="AM4165" s="31">
        <v>818865</v>
      </c>
      <c r="AN4165" s="31">
        <v>722063</v>
      </c>
      <c r="AO4165" s="31">
        <v>805077</v>
      </c>
      <c r="AP4165" s="31">
        <v>685487</v>
      </c>
      <c r="AQ4165" s="31">
        <v>722111</v>
      </c>
      <c r="AR4165" s="31">
        <v>593781.2578125</v>
      </c>
      <c r="AS4165" s="31">
        <v>721639.7109375</v>
      </c>
      <c r="AT4165" s="31">
        <v>723009.875</v>
      </c>
      <c r="AU4165" s="31">
        <v>654700.861328125</v>
      </c>
      <c r="AV4165" s="31">
        <v>832270.236328125</v>
      </c>
      <c r="AW4165" s="31">
        <v>718913.248046875</v>
      </c>
      <c r="AX4165" s="31">
        <v>69226.7421875</v>
      </c>
      <c r="AY4165" s="31">
        <v>39115.890625</v>
      </c>
      <c r="AZ4165" s="31">
        <v>108342.6328125</v>
      </c>
    </row>
    <row r="4166" spans="1:52" ht="15" customHeight="1">
      <c r="A4166" s="29" t="s">
        <v>3977</v>
      </c>
      <c r="B4166" s="34">
        <v>34600</v>
      </c>
      <c r="C4166" s="28">
        <v>500</v>
      </c>
      <c r="D4166" s="28">
        <v>39</v>
      </c>
      <c r="E4166" s="28">
        <v>40.5</v>
      </c>
      <c r="F4166" s="29" t="s">
        <v>242</v>
      </c>
      <c r="G4166" s="29" t="s">
        <v>3971</v>
      </c>
      <c r="H4166" s="28">
        <v>787</v>
      </c>
      <c r="I4166" s="29" t="s">
        <v>124</v>
      </c>
      <c r="J4166" s="33" t="s">
        <v>3975</v>
      </c>
      <c r="K4166" s="29" t="s">
        <v>178</v>
      </c>
      <c r="L4166" s="29" t="s">
        <v>3974</v>
      </c>
      <c r="M4166" s="29" t="s">
        <v>331</v>
      </c>
      <c r="N4166" s="28">
        <v>463485</v>
      </c>
      <c r="O4166" s="28">
        <v>6287938</v>
      </c>
      <c r="P4166" s="29" t="s">
        <v>3973</v>
      </c>
      <c r="Q4166" s="32" t="s">
        <v>174</v>
      </c>
      <c r="R4166" s="19"/>
      <c r="S4166" s="19"/>
      <c r="T4166" s="19"/>
      <c r="U4166" s="19"/>
      <c r="V4166" s="19"/>
      <c r="W4166" s="19"/>
      <c r="X4166" s="19"/>
      <c r="Y4166" s="19"/>
      <c r="Z4166" s="19"/>
      <c r="AA4166" s="19"/>
      <c r="AB4166" s="19"/>
      <c r="AC4166" s="19"/>
      <c r="AD4166" s="19"/>
      <c r="AE4166" s="19"/>
      <c r="AF4166" s="19"/>
      <c r="AG4166" s="19"/>
      <c r="AH4166" s="31">
        <v>0</v>
      </c>
      <c r="AI4166" s="31">
        <v>1389110</v>
      </c>
      <c r="AJ4166" s="31">
        <v>1389110</v>
      </c>
      <c r="AK4166" s="31">
        <v>1389110</v>
      </c>
      <c r="AL4166" s="31">
        <v>1389110</v>
      </c>
      <c r="AM4166" s="31">
        <v>1389110</v>
      </c>
      <c r="AN4166" s="31">
        <v>1389110</v>
      </c>
      <c r="AO4166" s="31">
        <v>1389110</v>
      </c>
      <c r="AP4166" s="31">
        <v>1332574.6015625</v>
      </c>
      <c r="AQ4166" s="31">
        <v>1409113.34375</v>
      </c>
      <c r="AR4166" s="31">
        <v>1243500.8984375</v>
      </c>
      <c r="AS4166" s="31">
        <v>1388966.0234375</v>
      </c>
      <c r="AT4166" s="31">
        <v>1418972.84375</v>
      </c>
      <c r="AU4166" s="31">
        <v>1195687.73828125</v>
      </c>
      <c r="AV4166" s="31">
        <v>1586547.765625</v>
      </c>
      <c r="AW4166" s="31">
        <v>1305742.19921875</v>
      </c>
      <c r="AX4166" s="31">
        <v>125668.875</v>
      </c>
      <c r="AY4166" s="31">
        <v>79074.828125</v>
      </c>
      <c r="AZ4166" s="31">
        <v>204743.703125</v>
      </c>
    </row>
    <row r="4167" spans="1:52" ht="15" customHeight="1">
      <c r="A4167" s="29" t="s">
        <v>3972</v>
      </c>
      <c r="B4167" s="34">
        <v>33298</v>
      </c>
      <c r="C4167" s="28">
        <v>225</v>
      </c>
      <c r="D4167" s="28">
        <v>27</v>
      </c>
      <c r="E4167" s="28">
        <v>31.5</v>
      </c>
      <c r="F4167" s="29" t="s">
        <v>242</v>
      </c>
      <c r="G4167" s="29" t="s">
        <v>3925</v>
      </c>
      <c r="H4167" s="28">
        <v>787</v>
      </c>
      <c r="I4167" s="29" t="s">
        <v>124</v>
      </c>
      <c r="J4167" s="33" t="s">
        <v>3970</v>
      </c>
      <c r="K4167" s="29" t="s">
        <v>178</v>
      </c>
      <c r="L4167" s="29" t="s">
        <v>3969</v>
      </c>
      <c r="M4167" s="29" t="s">
        <v>355</v>
      </c>
      <c r="N4167" s="28">
        <v>459919</v>
      </c>
      <c r="O4167" s="28">
        <v>6286774</v>
      </c>
      <c r="P4167" s="29" t="s">
        <v>3968</v>
      </c>
      <c r="Q4167" s="32" t="s">
        <v>174</v>
      </c>
      <c r="R4167" s="19"/>
      <c r="S4167" s="19"/>
      <c r="T4167" s="19"/>
      <c r="U4167" s="19"/>
      <c r="V4167" s="19"/>
      <c r="W4167" s="19"/>
      <c r="X4167" s="19"/>
      <c r="Y4167" s="19"/>
      <c r="Z4167" s="19"/>
      <c r="AA4167" s="19"/>
      <c r="AB4167" s="19"/>
      <c r="AC4167" s="19"/>
      <c r="AD4167" s="19"/>
      <c r="AE4167" s="19"/>
      <c r="AF4167" s="31">
        <v>582610</v>
      </c>
      <c r="AG4167" s="31">
        <v>699132</v>
      </c>
      <c r="AH4167" s="31">
        <v>699132</v>
      </c>
      <c r="AI4167" s="31">
        <v>699132</v>
      </c>
      <c r="AJ4167" s="31">
        <v>699132</v>
      </c>
      <c r="AK4167" s="31">
        <v>699132</v>
      </c>
      <c r="AL4167" s="31">
        <v>699132</v>
      </c>
      <c r="AM4167" s="31">
        <v>699132</v>
      </c>
      <c r="AN4167" s="31">
        <v>699132</v>
      </c>
      <c r="AO4167" s="31">
        <v>699132</v>
      </c>
      <c r="AP4167" s="31">
        <v>573701.658203125</v>
      </c>
      <c r="AQ4167" s="31">
        <v>522005.1484375</v>
      </c>
      <c r="AR4167" s="31">
        <v>548041.744140625</v>
      </c>
      <c r="AS4167" s="31">
        <v>616983.234375</v>
      </c>
      <c r="AT4167" s="31">
        <v>634292.02734375</v>
      </c>
      <c r="AU4167" s="31">
        <v>575586.271484375</v>
      </c>
      <c r="AV4167" s="31">
        <v>693981.166015625</v>
      </c>
      <c r="AW4167" s="31">
        <v>638376.265625</v>
      </c>
      <c r="AX4167" s="31">
        <v>57146.62890625</v>
      </c>
      <c r="AY4167" s="31">
        <v>31423.013671875</v>
      </c>
      <c r="AZ4167" s="31">
        <v>88569.642578125</v>
      </c>
    </row>
    <row r="4168" spans="1:52" ht="15" customHeight="1">
      <c r="A4168" s="29" t="s">
        <v>3967</v>
      </c>
      <c r="B4168" s="34">
        <v>34973</v>
      </c>
      <c r="C4168" s="28">
        <v>600</v>
      </c>
      <c r="D4168" s="28">
        <v>42</v>
      </c>
      <c r="E4168" s="28">
        <v>45</v>
      </c>
      <c r="F4168" s="29" t="s">
        <v>242</v>
      </c>
      <c r="G4168" s="29" t="s">
        <v>3963</v>
      </c>
      <c r="H4168" s="28">
        <v>787</v>
      </c>
      <c r="I4168" s="29" t="s">
        <v>124</v>
      </c>
      <c r="J4168" s="33" t="s">
        <v>3966</v>
      </c>
      <c r="K4168" s="29" t="s">
        <v>178</v>
      </c>
      <c r="L4168" s="29" t="s">
        <v>3928</v>
      </c>
      <c r="M4168" s="29" t="s">
        <v>216</v>
      </c>
      <c r="N4168" s="28">
        <v>459404</v>
      </c>
      <c r="O4168" s="28">
        <v>6287231</v>
      </c>
      <c r="P4168" s="29" t="s">
        <v>3965</v>
      </c>
      <c r="Q4168" s="32" t="s">
        <v>174</v>
      </c>
      <c r="R4168" s="19"/>
      <c r="S4168" s="19"/>
      <c r="T4168" s="19"/>
      <c r="U4168" s="19"/>
      <c r="V4168" s="19"/>
      <c r="W4168" s="19"/>
      <c r="X4168" s="19"/>
      <c r="Y4168" s="19"/>
      <c r="Z4168" s="19"/>
      <c r="AA4168" s="19"/>
      <c r="AB4168" s="19"/>
      <c r="AC4168" s="19"/>
      <c r="AD4168" s="19"/>
      <c r="AE4168" s="19"/>
      <c r="AF4168" s="19"/>
      <c r="AG4168" s="19"/>
      <c r="AH4168" s="19"/>
      <c r="AI4168" s="19"/>
      <c r="AJ4168" s="31">
        <v>475176</v>
      </c>
      <c r="AK4168" s="31">
        <v>1900704</v>
      </c>
      <c r="AL4168" s="31">
        <v>1900704</v>
      </c>
      <c r="AM4168" s="31">
        <v>1900704</v>
      </c>
      <c r="AN4168" s="31">
        <v>1900704</v>
      </c>
      <c r="AO4168" s="31">
        <v>1900704</v>
      </c>
      <c r="AP4168" s="31">
        <v>1572658.2421875</v>
      </c>
      <c r="AQ4168" s="31">
        <v>1665636.1171875</v>
      </c>
      <c r="AR4168" s="31">
        <v>1476772.515625</v>
      </c>
      <c r="AS4168" s="31">
        <v>1730012.3046875</v>
      </c>
      <c r="AT4168" s="31">
        <v>1694931.0546875</v>
      </c>
      <c r="AU4168" s="31">
        <v>1550438.703125</v>
      </c>
      <c r="AV4168" s="31">
        <v>1888067.3046875</v>
      </c>
      <c r="AW4168" s="31">
        <v>1628898.1796875</v>
      </c>
      <c r="AX4168" s="31">
        <v>158225.96875</v>
      </c>
      <c r="AY4168" s="31">
        <v>86966.078125</v>
      </c>
      <c r="AZ4168" s="31">
        <v>245192.046875</v>
      </c>
    </row>
    <row r="4169" spans="1:52" ht="15" customHeight="1">
      <c r="A4169" s="29" t="s">
        <v>3964</v>
      </c>
      <c r="B4169" s="34">
        <v>33298</v>
      </c>
      <c r="C4169" s="28">
        <v>225</v>
      </c>
      <c r="D4169" s="28">
        <v>27</v>
      </c>
      <c r="E4169" s="28">
        <v>31.5</v>
      </c>
      <c r="F4169" s="29" t="s">
        <v>242</v>
      </c>
      <c r="G4169" s="29" t="s">
        <v>3925</v>
      </c>
      <c r="H4169" s="28">
        <v>787</v>
      </c>
      <c r="I4169" s="29" t="s">
        <v>124</v>
      </c>
      <c r="J4169" s="33" t="s">
        <v>3962</v>
      </c>
      <c r="K4169" s="29" t="s">
        <v>178</v>
      </c>
      <c r="L4169" s="29" t="s">
        <v>3928</v>
      </c>
      <c r="M4169" s="29" t="s">
        <v>337</v>
      </c>
      <c r="N4169" s="28">
        <v>459002</v>
      </c>
      <c r="O4169" s="28">
        <v>6286743</v>
      </c>
      <c r="P4169" s="29" t="s">
        <v>3961</v>
      </c>
      <c r="Q4169" s="32" t="s">
        <v>174</v>
      </c>
      <c r="R4169" s="19"/>
      <c r="S4169" s="19"/>
      <c r="T4169" s="19"/>
      <c r="U4169" s="19"/>
      <c r="V4169" s="19"/>
      <c r="W4169" s="19"/>
      <c r="X4169" s="19"/>
      <c r="Y4169" s="19"/>
      <c r="Z4169" s="19"/>
      <c r="AA4169" s="19"/>
      <c r="AB4169" s="19"/>
      <c r="AC4169" s="19"/>
      <c r="AD4169" s="19"/>
      <c r="AE4169" s="19"/>
      <c r="AF4169" s="31">
        <v>634380</v>
      </c>
      <c r="AG4169" s="31">
        <v>761256</v>
      </c>
      <c r="AH4169" s="31">
        <v>761256</v>
      </c>
      <c r="AI4169" s="31">
        <v>761256</v>
      </c>
      <c r="AJ4169" s="31">
        <v>761256</v>
      </c>
      <c r="AK4169" s="31">
        <v>761256</v>
      </c>
      <c r="AL4169" s="31">
        <v>761256</v>
      </c>
      <c r="AM4169" s="31">
        <v>761256</v>
      </c>
      <c r="AN4169" s="31">
        <v>761256</v>
      </c>
      <c r="AO4169" s="31">
        <v>761256</v>
      </c>
      <c r="AP4169" s="31">
        <v>634422.89453125</v>
      </c>
      <c r="AQ4169" s="31">
        <v>669453.4609375</v>
      </c>
      <c r="AR4169" s="31">
        <v>599781.66796875</v>
      </c>
      <c r="AS4169" s="31">
        <v>689982.890625</v>
      </c>
      <c r="AT4169" s="31">
        <v>694695.03125</v>
      </c>
      <c r="AU4169" s="31">
        <v>627288.529296875</v>
      </c>
      <c r="AV4169" s="31">
        <v>765178.2578125</v>
      </c>
      <c r="AW4169" s="31">
        <v>693160.0625</v>
      </c>
      <c r="AX4169" s="31">
        <v>61938.953125</v>
      </c>
      <c r="AY4169" s="31">
        <v>35383.61328125</v>
      </c>
      <c r="AZ4169" s="31">
        <v>97322.56640625</v>
      </c>
    </row>
    <row r="4170" spans="1:52" ht="15" customHeight="1">
      <c r="A4170" s="29" t="s">
        <v>3960</v>
      </c>
      <c r="B4170" s="34">
        <v>33208</v>
      </c>
      <c r="C4170" s="28">
        <v>225</v>
      </c>
      <c r="D4170" s="28">
        <v>27</v>
      </c>
      <c r="E4170" s="28">
        <v>31.5</v>
      </c>
      <c r="F4170" s="29" t="s">
        <v>242</v>
      </c>
      <c r="G4170" s="29" t="s">
        <v>3925</v>
      </c>
      <c r="H4170" s="28">
        <v>787</v>
      </c>
      <c r="I4170" s="29" t="s">
        <v>124</v>
      </c>
      <c r="J4170" s="33" t="s">
        <v>3959</v>
      </c>
      <c r="K4170" s="29" t="s">
        <v>178</v>
      </c>
      <c r="L4170" s="29" t="s">
        <v>3928</v>
      </c>
      <c r="M4170" s="29" t="s">
        <v>270</v>
      </c>
      <c r="N4170" s="28">
        <v>459006</v>
      </c>
      <c r="O4170" s="28">
        <v>6286512</v>
      </c>
      <c r="P4170" s="29" t="s">
        <v>3958</v>
      </c>
      <c r="Q4170" s="32" t="s">
        <v>174</v>
      </c>
      <c r="R4170" s="19"/>
      <c r="S4170" s="19"/>
      <c r="T4170" s="19"/>
      <c r="U4170" s="19"/>
      <c r="V4170" s="19"/>
      <c r="W4170" s="19"/>
      <c r="X4170" s="19"/>
      <c r="Y4170" s="19"/>
      <c r="Z4170" s="19"/>
      <c r="AA4170" s="19"/>
      <c r="AB4170" s="19"/>
      <c r="AC4170" s="19"/>
      <c r="AD4170" s="19"/>
      <c r="AE4170" s="31">
        <v>63460</v>
      </c>
      <c r="AF4170" s="31">
        <v>761520</v>
      </c>
      <c r="AG4170" s="31">
        <v>761520</v>
      </c>
      <c r="AH4170" s="31">
        <v>761520</v>
      </c>
      <c r="AI4170" s="31">
        <v>761520</v>
      </c>
      <c r="AJ4170" s="31">
        <v>761520</v>
      </c>
      <c r="AK4170" s="31">
        <v>761520</v>
      </c>
      <c r="AL4170" s="31">
        <v>761520</v>
      </c>
      <c r="AM4170" s="31">
        <v>761520</v>
      </c>
      <c r="AN4170" s="31">
        <v>761520</v>
      </c>
      <c r="AO4170" s="31">
        <v>761520</v>
      </c>
      <c r="AP4170" s="31">
        <v>657611.546875</v>
      </c>
      <c r="AQ4170" s="31">
        <v>678501.0078125</v>
      </c>
      <c r="AR4170" s="31">
        <v>605989.185546875</v>
      </c>
      <c r="AS4170" s="31">
        <v>683455.6171875</v>
      </c>
      <c r="AT4170" s="31">
        <v>695211.84765625</v>
      </c>
      <c r="AU4170" s="31">
        <v>624043.73046875</v>
      </c>
      <c r="AV4170" s="31">
        <v>666795.0244140625</v>
      </c>
      <c r="AW4170" s="31">
        <v>710194.505859375</v>
      </c>
      <c r="AX4170" s="31">
        <v>63837.14453125</v>
      </c>
      <c r="AY4170" s="31">
        <v>36540.8828125</v>
      </c>
      <c r="AZ4170" s="31">
        <v>100378.02734375</v>
      </c>
    </row>
    <row r="4171" spans="1:52" ht="15" customHeight="1">
      <c r="A4171" s="29" t="s">
        <v>3957</v>
      </c>
      <c r="B4171" s="34">
        <v>33208</v>
      </c>
      <c r="C4171" s="28">
        <v>225</v>
      </c>
      <c r="D4171" s="28">
        <v>27</v>
      </c>
      <c r="E4171" s="28">
        <v>31.5</v>
      </c>
      <c r="F4171" s="29" t="s">
        <v>242</v>
      </c>
      <c r="G4171" s="29" t="s">
        <v>3925</v>
      </c>
      <c r="H4171" s="28">
        <v>787</v>
      </c>
      <c r="I4171" s="29" t="s">
        <v>124</v>
      </c>
      <c r="J4171" s="33" t="s">
        <v>3956</v>
      </c>
      <c r="K4171" s="29" t="s">
        <v>178</v>
      </c>
      <c r="L4171" s="29" t="s">
        <v>3928</v>
      </c>
      <c r="M4171" s="29" t="s">
        <v>3955</v>
      </c>
      <c r="N4171" s="28">
        <v>458719</v>
      </c>
      <c r="O4171" s="28">
        <v>6286583</v>
      </c>
      <c r="P4171" s="29" t="s">
        <v>3954</v>
      </c>
      <c r="Q4171" s="32" t="s">
        <v>174</v>
      </c>
      <c r="R4171" s="19"/>
      <c r="S4171" s="19"/>
      <c r="T4171" s="19"/>
      <c r="U4171" s="19"/>
      <c r="V4171" s="19"/>
      <c r="W4171" s="19"/>
      <c r="X4171" s="19"/>
      <c r="Y4171" s="19"/>
      <c r="Z4171" s="19"/>
      <c r="AA4171" s="19"/>
      <c r="AB4171" s="19"/>
      <c r="AC4171" s="19"/>
      <c r="AD4171" s="19"/>
      <c r="AE4171" s="31">
        <v>61588</v>
      </c>
      <c r="AF4171" s="31">
        <v>739056</v>
      </c>
      <c r="AG4171" s="31">
        <v>739056</v>
      </c>
      <c r="AH4171" s="31">
        <v>739056</v>
      </c>
      <c r="AI4171" s="31">
        <v>739056</v>
      </c>
      <c r="AJ4171" s="31">
        <v>739056</v>
      </c>
      <c r="AK4171" s="31">
        <v>739056</v>
      </c>
      <c r="AL4171" s="31">
        <v>739056</v>
      </c>
      <c r="AM4171" s="31">
        <v>739056</v>
      </c>
      <c r="AN4171" s="31">
        <v>739056</v>
      </c>
      <c r="AO4171" s="31">
        <v>739056</v>
      </c>
      <c r="AP4171" s="31">
        <v>631760.98828125</v>
      </c>
      <c r="AQ4171" s="31">
        <v>661544.8125</v>
      </c>
      <c r="AR4171" s="31">
        <v>594408.783203125</v>
      </c>
      <c r="AS4171" s="31">
        <v>691196.18359375</v>
      </c>
      <c r="AT4171" s="31">
        <v>690912.17578125</v>
      </c>
      <c r="AU4171" s="31">
        <v>636963.982421875</v>
      </c>
      <c r="AV4171" s="31">
        <v>731315.125</v>
      </c>
      <c r="AW4171" s="31">
        <v>679250.630859375</v>
      </c>
      <c r="AX4171" s="31">
        <v>63150.31640625</v>
      </c>
      <c r="AY4171" s="31">
        <v>34485.234375</v>
      </c>
      <c r="AZ4171" s="31">
        <v>97635.55078125</v>
      </c>
    </row>
    <row r="4172" spans="1:52" ht="15" customHeight="1">
      <c r="A4172" s="29" t="s">
        <v>3953</v>
      </c>
      <c r="B4172" s="34">
        <v>33208</v>
      </c>
      <c r="C4172" s="28">
        <v>225</v>
      </c>
      <c r="D4172" s="28">
        <v>27</v>
      </c>
      <c r="E4172" s="28">
        <v>31.5</v>
      </c>
      <c r="F4172" s="29" t="s">
        <v>242</v>
      </c>
      <c r="G4172" s="29" t="s">
        <v>3925</v>
      </c>
      <c r="H4172" s="28">
        <v>787</v>
      </c>
      <c r="I4172" s="29" t="s">
        <v>124</v>
      </c>
      <c r="J4172" s="33" t="s">
        <v>3952</v>
      </c>
      <c r="K4172" s="29" t="s">
        <v>178</v>
      </c>
      <c r="L4172" s="29" t="s">
        <v>3928</v>
      </c>
      <c r="M4172" s="29" t="s">
        <v>1758</v>
      </c>
      <c r="N4172" s="28">
        <v>458896</v>
      </c>
      <c r="O4172" s="28">
        <v>6286583</v>
      </c>
      <c r="P4172" s="29" t="s">
        <v>3951</v>
      </c>
      <c r="Q4172" s="32" t="s">
        <v>174</v>
      </c>
      <c r="R4172" s="19"/>
      <c r="S4172" s="19"/>
      <c r="T4172" s="19"/>
      <c r="U4172" s="19"/>
      <c r="V4172" s="19"/>
      <c r="W4172" s="19"/>
      <c r="X4172" s="19"/>
      <c r="Y4172" s="19"/>
      <c r="Z4172" s="19"/>
      <c r="AA4172" s="19"/>
      <c r="AB4172" s="19"/>
      <c r="AC4172" s="19"/>
      <c r="AD4172" s="19"/>
      <c r="AE4172" s="31">
        <v>64447</v>
      </c>
      <c r="AF4172" s="31">
        <v>773364</v>
      </c>
      <c r="AG4172" s="31">
        <v>773364</v>
      </c>
      <c r="AH4172" s="31">
        <v>773364</v>
      </c>
      <c r="AI4172" s="31">
        <v>773364</v>
      </c>
      <c r="AJ4172" s="31">
        <v>773364</v>
      </c>
      <c r="AK4172" s="31">
        <v>773364</v>
      </c>
      <c r="AL4172" s="31">
        <v>773364</v>
      </c>
      <c r="AM4172" s="31">
        <v>773364</v>
      </c>
      <c r="AN4172" s="31">
        <v>773364</v>
      </c>
      <c r="AO4172" s="31">
        <v>773364</v>
      </c>
      <c r="AP4172" s="31">
        <v>666765.53125</v>
      </c>
      <c r="AQ4172" s="31">
        <v>704824.51171875</v>
      </c>
      <c r="AR4172" s="31">
        <v>631713.763671875</v>
      </c>
      <c r="AS4172" s="31">
        <v>721965.2109375</v>
      </c>
      <c r="AT4172" s="31">
        <v>729245.953125</v>
      </c>
      <c r="AU4172" s="31">
        <v>630020.37109375</v>
      </c>
      <c r="AV4172" s="31">
        <v>774144.68359375</v>
      </c>
      <c r="AW4172" s="31">
        <v>725215.802734375</v>
      </c>
      <c r="AX4172" s="31">
        <v>65444.56640625</v>
      </c>
      <c r="AY4172" s="31">
        <v>38420.71875</v>
      </c>
      <c r="AZ4172" s="31">
        <v>103865.28515625</v>
      </c>
    </row>
    <row r="4173" spans="1:52" ht="15" customHeight="1">
      <c r="A4173" s="29" t="s">
        <v>3950</v>
      </c>
      <c r="B4173" s="34">
        <v>33208</v>
      </c>
      <c r="C4173" s="28">
        <v>225</v>
      </c>
      <c r="D4173" s="28">
        <v>27</v>
      </c>
      <c r="E4173" s="28">
        <v>31.5</v>
      </c>
      <c r="F4173" s="29" t="s">
        <v>242</v>
      </c>
      <c r="G4173" s="29" t="s">
        <v>3925</v>
      </c>
      <c r="H4173" s="28">
        <v>787</v>
      </c>
      <c r="I4173" s="29" t="s">
        <v>124</v>
      </c>
      <c r="J4173" s="33" t="s">
        <v>3949</v>
      </c>
      <c r="K4173" s="29" t="s">
        <v>178</v>
      </c>
      <c r="L4173" s="29" t="s">
        <v>3938</v>
      </c>
      <c r="M4173" s="29" t="s">
        <v>331</v>
      </c>
      <c r="N4173" s="28">
        <v>460177</v>
      </c>
      <c r="O4173" s="28">
        <v>6284796</v>
      </c>
      <c r="P4173" s="29" t="s">
        <v>3948</v>
      </c>
      <c r="Q4173" s="32" t="s">
        <v>174</v>
      </c>
      <c r="R4173" s="19"/>
      <c r="S4173" s="19"/>
      <c r="T4173" s="19"/>
      <c r="U4173" s="19"/>
      <c r="V4173" s="19"/>
      <c r="W4173" s="19"/>
      <c r="X4173" s="19"/>
      <c r="Y4173" s="19"/>
      <c r="Z4173" s="19"/>
      <c r="AA4173" s="19"/>
      <c r="AB4173" s="19"/>
      <c r="AC4173" s="19"/>
      <c r="AD4173" s="19"/>
      <c r="AE4173" s="31">
        <v>59346</v>
      </c>
      <c r="AF4173" s="31">
        <v>712152</v>
      </c>
      <c r="AG4173" s="31">
        <v>712152</v>
      </c>
      <c r="AH4173" s="31">
        <v>712152</v>
      </c>
      <c r="AI4173" s="31">
        <v>712152</v>
      </c>
      <c r="AJ4173" s="31">
        <v>712152</v>
      </c>
      <c r="AK4173" s="31">
        <v>712152</v>
      </c>
      <c r="AL4173" s="31">
        <v>712152</v>
      </c>
      <c r="AM4173" s="31">
        <v>712152</v>
      </c>
      <c r="AN4173" s="31">
        <v>712152</v>
      </c>
      <c r="AO4173" s="31">
        <v>712152</v>
      </c>
      <c r="AP4173" s="31">
        <v>617075.875</v>
      </c>
      <c r="AQ4173" s="31">
        <v>643273.892578125</v>
      </c>
      <c r="AR4173" s="31">
        <v>575217.26171875</v>
      </c>
      <c r="AS4173" s="31">
        <v>657459.6015625</v>
      </c>
      <c r="AT4173" s="31">
        <v>671177.76171875</v>
      </c>
      <c r="AU4173" s="31">
        <v>622689.40234375</v>
      </c>
      <c r="AV4173" s="31">
        <v>757554.5859375</v>
      </c>
      <c r="AW4173" s="31">
        <v>689674.73046875</v>
      </c>
      <c r="AX4173" s="31">
        <v>58681.6015625</v>
      </c>
      <c r="AY4173" s="31">
        <v>35536.2421875</v>
      </c>
      <c r="AZ4173" s="31">
        <v>94217.84375</v>
      </c>
    </row>
    <row r="4174" spans="1:52" ht="15" customHeight="1">
      <c r="A4174" s="29" t="s">
        <v>3947</v>
      </c>
      <c r="B4174" s="34">
        <v>33208</v>
      </c>
      <c r="C4174" s="28">
        <v>225</v>
      </c>
      <c r="D4174" s="28">
        <v>27</v>
      </c>
      <c r="E4174" s="28">
        <v>31.5</v>
      </c>
      <c r="F4174" s="29" t="s">
        <v>242</v>
      </c>
      <c r="G4174" s="29" t="s">
        <v>3925</v>
      </c>
      <c r="H4174" s="28">
        <v>787</v>
      </c>
      <c r="I4174" s="29" t="s">
        <v>124</v>
      </c>
      <c r="J4174" s="33" t="s">
        <v>3946</v>
      </c>
      <c r="K4174" s="29" t="s">
        <v>178</v>
      </c>
      <c r="L4174" s="29" t="s">
        <v>3938</v>
      </c>
      <c r="M4174" s="29" t="s">
        <v>3945</v>
      </c>
      <c r="N4174" s="28">
        <v>461078</v>
      </c>
      <c r="O4174" s="28">
        <v>6284420</v>
      </c>
      <c r="P4174" s="29" t="s">
        <v>3944</v>
      </c>
      <c r="Q4174" s="32" t="s">
        <v>174</v>
      </c>
      <c r="R4174" s="19"/>
      <c r="S4174" s="19"/>
      <c r="T4174" s="19"/>
      <c r="U4174" s="19"/>
      <c r="V4174" s="19"/>
      <c r="W4174" s="19"/>
      <c r="X4174" s="19"/>
      <c r="Y4174" s="19"/>
      <c r="Z4174" s="19"/>
      <c r="AA4174" s="19"/>
      <c r="AB4174" s="19"/>
      <c r="AC4174" s="19"/>
      <c r="AD4174" s="19"/>
      <c r="AE4174" s="31">
        <v>53047</v>
      </c>
      <c r="AF4174" s="31">
        <v>636564</v>
      </c>
      <c r="AG4174" s="31">
        <v>636564</v>
      </c>
      <c r="AH4174" s="31">
        <v>636564</v>
      </c>
      <c r="AI4174" s="31">
        <v>636564</v>
      </c>
      <c r="AJ4174" s="31">
        <v>636564</v>
      </c>
      <c r="AK4174" s="31">
        <v>636564</v>
      </c>
      <c r="AL4174" s="31">
        <v>636564</v>
      </c>
      <c r="AM4174" s="31">
        <v>636564</v>
      </c>
      <c r="AN4174" s="31">
        <v>636564</v>
      </c>
      <c r="AO4174" s="31">
        <v>636564</v>
      </c>
      <c r="AP4174" s="31">
        <v>548502.078125</v>
      </c>
      <c r="AQ4174" s="31">
        <v>582464.1875</v>
      </c>
      <c r="AR4174" s="31">
        <v>521819.67578125</v>
      </c>
      <c r="AS4174" s="31">
        <v>600502.3125</v>
      </c>
      <c r="AT4174" s="31">
        <v>601371.7109375</v>
      </c>
      <c r="AU4174" s="31">
        <v>553455.201171875</v>
      </c>
      <c r="AV4174" s="31">
        <v>680952.720703125</v>
      </c>
      <c r="AW4174" s="31">
        <v>608385.828125</v>
      </c>
      <c r="AX4174" s="31">
        <v>53169.60546875</v>
      </c>
      <c r="AY4174" s="31">
        <v>29993.333984375</v>
      </c>
      <c r="AZ4174" s="31">
        <v>83162.939453125</v>
      </c>
    </row>
    <row r="4175" spans="1:52" ht="15" customHeight="1">
      <c r="A4175" s="29" t="s">
        <v>3943</v>
      </c>
      <c r="B4175" s="34">
        <v>33208</v>
      </c>
      <c r="C4175" s="28">
        <v>225</v>
      </c>
      <c r="D4175" s="28">
        <v>27</v>
      </c>
      <c r="E4175" s="28">
        <v>31.5</v>
      </c>
      <c r="F4175" s="29" t="s">
        <v>242</v>
      </c>
      <c r="G4175" s="29" t="s">
        <v>3925</v>
      </c>
      <c r="H4175" s="28">
        <v>787</v>
      </c>
      <c r="I4175" s="29" t="s">
        <v>124</v>
      </c>
      <c r="J4175" s="33" t="s">
        <v>3942</v>
      </c>
      <c r="K4175" s="29" t="s">
        <v>178</v>
      </c>
      <c r="L4175" s="29" t="s">
        <v>3938</v>
      </c>
      <c r="M4175" s="29" t="s">
        <v>216</v>
      </c>
      <c r="N4175" s="28">
        <v>461132</v>
      </c>
      <c r="O4175" s="28">
        <v>6284174</v>
      </c>
      <c r="P4175" s="29" t="s">
        <v>3941</v>
      </c>
      <c r="Q4175" s="32" t="s">
        <v>174</v>
      </c>
      <c r="R4175" s="19"/>
      <c r="S4175" s="19"/>
      <c r="T4175" s="19"/>
      <c r="U4175" s="19"/>
      <c r="V4175" s="19"/>
      <c r="W4175" s="19"/>
      <c r="X4175" s="19"/>
      <c r="Y4175" s="19"/>
      <c r="Z4175" s="19"/>
      <c r="AA4175" s="19"/>
      <c r="AB4175" s="19"/>
      <c r="AC4175" s="19"/>
      <c r="AD4175" s="19"/>
      <c r="AE4175" s="31">
        <v>59715</v>
      </c>
      <c r="AF4175" s="31">
        <v>716580</v>
      </c>
      <c r="AG4175" s="31">
        <v>716580</v>
      </c>
      <c r="AH4175" s="31">
        <v>716580</v>
      </c>
      <c r="AI4175" s="31">
        <v>716580</v>
      </c>
      <c r="AJ4175" s="31">
        <v>716580</v>
      </c>
      <c r="AK4175" s="31">
        <v>716580</v>
      </c>
      <c r="AL4175" s="31">
        <v>716580</v>
      </c>
      <c r="AM4175" s="31">
        <v>716580</v>
      </c>
      <c r="AN4175" s="31">
        <v>716580</v>
      </c>
      <c r="AO4175" s="31">
        <v>716580</v>
      </c>
      <c r="AP4175" s="31">
        <v>613170.47265625</v>
      </c>
      <c r="AQ4175" s="31">
        <v>637377.421875</v>
      </c>
      <c r="AR4175" s="31">
        <v>574173.98046875</v>
      </c>
      <c r="AS4175" s="31">
        <v>662430.63671875</v>
      </c>
      <c r="AT4175" s="31">
        <v>658881.546875</v>
      </c>
      <c r="AU4175" s="31">
        <v>610845.263671875</v>
      </c>
      <c r="AV4175" s="31">
        <v>728558.169921875</v>
      </c>
      <c r="AW4175" s="31">
        <v>649621.462890625</v>
      </c>
      <c r="AX4175" s="31">
        <v>58902.81640625</v>
      </c>
      <c r="AY4175" s="31">
        <v>34382.83984375</v>
      </c>
      <c r="AZ4175" s="31">
        <v>93285.65625</v>
      </c>
    </row>
    <row r="4176" spans="1:52" ht="15" customHeight="1">
      <c r="A4176" s="29" t="s">
        <v>3940</v>
      </c>
      <c r="B4176" s="34">
        <v>33298</v>
      </c>
      <c r="C4176" s="28">
        <v>225</v>
      </c>
      <c r="D4176" s="28">
        <v>27</v>
      </c>
      <c r="E4176" s="28">
        <v>31.5</v>
      </c>
      <c r="F4176" s="29" t="s">
        <v>242</v>
      </c>
      <c r="G4176" s="29" t="s">
        <v>3925</v>
      </c>
      <c r="H4176" s="28">
        <v>787</v>
      </c>
      <c r="I4176" s="29" t="s">
        <v>124</v>
      </c>
      <c r="J4176" s="33" t="s">
        <v>3939</v>
      </c>
      <c r="K4176" s="29" t="s">
        <v>178</v>
      </c>
      <c r="L4176" s="29" t="s">
        <v>3938</v>
      </c>
      <c r="M4176" s="29" t="s">
        <v>2473</v>
      </c>
      <c r="N4176" s="28">
        <v>460991</v>
      </c>
      <c r="O4176" s="28">
        <v>6284007</v>
      </c>
      <c r="P4176" s="29" t="s">
        <v>3937</v>
      </c>
      <c r="Q4176" s="32" t="s">
        <v>174</v>
      </c>
      <c r="R4176" s="19"/>
      <c r="S4176" s="19"/>
      <c r="T4176" s="19"/>
      <c r="U4176" s="19"/>
      <c r="V4176" s="19"/>
      <c r="W4176" s="19"/>
      <c r="X4176" s="19"/>
      <c r="Y4176" s="19"/>
      <c r="Z4176" s="19"/>
      <c r="AA4176" s="19"/>
      <c r="AB4176" s="19"/>
      <c r="AC4176" s="19"/>
      <c r="AD4176" s="19"/>
      <c r="AE4176" s="19"/>
      <c r="AF4176" s="31">
        <v>611154</v>
      </c>
      <c r="AG4176" s="31">
        <v>733380</v>
      </c>
      <c r="AH4176" s="31">
        <v>733380</v>
      </c>
      <c r="AI4176" s="31">
        <v>733380</v>
      </c>
      <c r="AJ4176" s="31">
        <v>733380</v>
      </c>
      <c r="AK4176" s="31">
        <v>733380</v>
      </c>
      <c r="AL4176" s="31">
        <v>733380</v>
      </c>
      <c r="AM4176" s="31">
        <v>733380</v>
      </c>
      <c r="AN4176" s="31">
        <v>733380</v>
      </c>
      <c r="AO4176" s="31">
        <v>733380</v>
      </c>
      <c r="AP4176" s="31">
        <v>606384.20703125</v>
      </c>
      <c r="AQ4176" s="31">
        <v>639599.2265625</v>
      </c>
      <c r="AR4176" s="31">
        <v>569619.291015625</v>
      </c>
      <c r="AS4176" s="31">
        <v>658079.76953125</v>
      </c>
      <c r="AT4176" s="31">
        <v>617421.791015625</v>
      </c>
      <c r="AU4176" s="31">
        <v>608419.6328125</v>
      </c>
      <c r="AV4176" s="31">
        <v>722918.662109375</v>
      </c>
      <c r="AW4176" s="31">
        <v>663631.375</v>
      </c>
      <c r="AX4176" s="31">
        <v>58692.2265625</v>
      </c>
      <c r="AY4176" s="31">
        <v>33576.2265625</v>
      </c>
      <c r="AZ4176" s="31">
        <v>92268.453125</v>
      </c>
    </row>
    <row r="4177" spans="1:52" ht="15" customHeight="1">
      <c r="A4177" s="29" t="s">
        <v>3936</v>
      </c>
      <c r="B4177" s="34">
        <v>33298</v>
      </c>
      <c r="C4177" s="28">
        <v>225</v>
      </c>
      <c r="D4177" s="28">
        <v>27</v>
      </c>
      <c r="E4177" s="28">
        <v>31.5</v>
      </c>
      <c r="F4177" s="29" t="s">
        <v>242</v>
      </c>
      <c r="G4177" s="29" t="s">
        <v>3925</v>
      </c>
      <c r="H4177" s="28">
        <v>787</v>
      </c>
      <c r="I4177" s="29" t="s">
        <v>124</v>
      </c>
      <c r="J4177" s="33" t="s">
        <v>3935</v>
      </c>
      <c r="K4177" s="29" t="s">
        <v>178</v>
      </c>
      <c r="L4177" s="29" t="s">
        <v>3928</v>
      </c>
      <c r="M4177" s="29" t="s">
        <v>2255</v>
      </c>
      <c r="N4177" s="28">
        <v>459764</v>
      </c>
      <c r="O4177" s="28">
        <v>6287771</v>
      </c>
      <c r="P4177" s="29" t="s">
        <v>3934</v>
      </c>
      <c r="Q4177" s="32" t="s">
        <v>174</v>
      </c>
      <c r="R4177" s="19"/>
      <c r="S4177" s="19"/>
      <c r="T4177" s="19"/>
      <c r="U4177" s="19"/>
      <c r="V4177" s="19"/>
      <c r="W4177" s="19"/>
      <c r="X4177" s="19"/>
      <c r="Y4177" s="19"/>
      <c r="Z4177" s="19"/>
      <c r="AA4177" s="19"/>
      <c r="AB4177" s="19"/>
      <c r="AC4177" s="19"/>
      <c r="AD4177" s="19"/>
      <c r="AE4177" s="19"/>
      <c r="AF4177" s="31">
        <v>577660</v>
      </c>
      <c r="AG4177" s="31">
        <v>693192</v>
      </c>
      <c r="AH4177" s="31">
        <v>693192</v>
      </c>
      <c r="AI4177" s="31">
        <v>693192</v>
      </c>
      <c r="AJ4177" s="31">
        <v>693192</v>
      </c>
      <c r="AK4177" s="31">
        <v>693192</v>
      </c>
      <c r="AL4177" s="31">
        <v>693192</v>
      </c>
      <c r="AM4177" s="31">
        <v>693192</v>
      </c>
      <c r="AN4177" s="31">
        <v>693192</v>
      </c>
      <c r="AO4177" s="31">
        <v>693192</v>
      </c>
      <c r="AP4177" s="31">
        <v>581755.83984375</v>
      </c>
      <c r="AQ4177" s="31">
        <v>610656.8984375</v>
      </c>
      <c r="AR4177" s="31">
        <v>523964.1953125</v>
      </c>
      <c r="AS4177" s="31">
        <v>618099.9296875</v>
      </c>
      <c r="AT4177" s="31">
        <v>588899.685546875</v>
      </c>
      <c r="AU4177" s="31">
        <v>578644.626953125</v>
      </c>
      <c r="AV4177" s="31">
        <v>692385.328125</v>
      </c>
      <c r="AW4177" s="31">
        <v>611862.474609375</v>
      </c>
      <c r="AX4177" s="31">
        <v>57700.14453125</v>
      </c>
      <c r="AY4177" s="31">
        <v>26228.83203125</v>
      </c>
      <c r="AZ4177" s="31">
        <v>83928.9765625</v>
      </c>
    </row>
    <row r="4178" spans="1:52" ht="15" customHeight="1">
      <c r="A4178" s="29" t="s">
        <v>3933</v>
      </c>
      <c r="B4178" s="34">
        <v>33298</v>
      </c>
      <c r="C4178" s="28">
        <v>225</v>
      </c>
      <c r="D4178" s="28">
        <v>27</v>
      </c>
      <c r="E4178" s="28">
        <v>31.5</v>
      </c>
      <c r="F4178" s="29" t="s">
        <v>242</v>
      </c>
      <c r="G4178" s="29" t="s">
        <v>3925</v>
      </c>
      <c r="H4178" s="28">
        <v>787</v>
      </c>
      <c r="I4178" s="29" t="s">
        <v>124</v>
      </c>
      <c r="J4178" s="33" t="s">
        <v>3932</v>
      </c>
      <c r="K4178" s="29" t="s">
        <v>178</v>
      </c>
      <c r="L4178" s="29" t="s">
        <v>3928</v>
      </c>
      <c r="M4178" s="29" t="s">
        <v>331</v>
      </c>
      <c r="N4178" s="28">
        <v>458257</v>
      </c>
      <c r="O4178" s="28">
        <v>6286223</v>
      </c>
      <c r="P4178" s="29" t="s">
        <v>3931</v>
      </c>
      <c r="Q4178" s="32" t="s">
        <v>174</v>
      </c>
      <c r="R4178" s="19"/>
      <c r="S4178" s="19"/>
      <c r="T4178" s="19"/>
      <c r="U4178" s="19"/>
      <c r="V4178" s="19"/>
      <c r="W4178" s="19"/>
      <c r="X4178" s="19"/>
      <c r="Y4178" s="19"/>
      <c r="Z4178" s="19"/>
      <c r="AA4178" s="19"/>
      <c r="AB4178" s="19"/>
      <c r="AC4178" s="19"/>
      <c r="AD4178" s="19"/>
      <c r="AE4178" s="19"/>
      <c r="AF4178" s="31">
        <v>718873</v>
      </c>
      <c r="AG4178" s="31">
        <v>862548</v>
      </c>
      <c r="AH4178" s="31">
        <v>862548</v>
      </c>
      <c r="AI4178" s="31">
        <v>862548</v>
      </c>
      <c r="AJ4178" s="31">
        <v>862548</v>
      </c>
      <c r="AK4178" s="31">
        <v>862548</v>
      </c>
      <c r="AL4178" s="31">
        <v>862548</v>
      </c>
      <c r="AM4178" s="31">
        <v>862548</v>
      </c>
      <c r="AN4178" s="31">
        <v>862548</v>
      </c>
      <c r="AO4178" s="31">
        <v>862548</v>
      </c>
      <c r="AP4178" s="31">
        <v>717621.875</v>
      </c>
      <c r="AQ4178" s="31">
        <v>748082.95703125</v>
      </c>
      <c r="AR4178" s="31">
        <v>687487.712890625</v>
      </c>
      <c r="AS4178" s="31">
        <v>776599.26953125</v>
      </c>
      <c r="AT4178" s="31">
        <v>774530.109375</v>
      </c>
      <c r="AU4178" s="31">
        <v>723850.84765625</v>
      </c>
      <c r="AV4178" s="31">
        <v>846627.515625</v>
      </c>
      <c r="AW4178" s="31">
        <v>779687.58203125</v>
      </c>
      <c r="AX4178" s="31">
        <v>69754.859375</v>
      </c>
      <c r="AY4178" s="31">
        <v>41028.91796875</v>
      </c>
      <c r="AZ4178" s="31">
        <v>110783.77734375</v>
      </c>
    </row>
    <row r="4179" spans="1:52" ht="15" customHeight="1">
      <c r="A4179" s="29" t="s">
        <v>3930</v>
      </c>
      <c r="B4179" s="34">
        <v>33208</v>
      </c>
      <c r="C4179" s="28">
        <v>225</v>
      </c>
      <c r="D4179" s="28">
        <v>27</v>
      </c>
      <c r="E4179" s="28">
        <v>31.5</v>
      </c>
      <c r="F4179" s="29" t="s">
        <v>242</v>
      </c>
      <c r="G4179" s="29" t="s">
        <v>3925</v>
      </c>
      <c r="H4179" s="28">
        <v>787</v>
      </c>
      <c r="I4179" s="29" t="s">
        <v>124</v>
      </c>
      <c r="J4179" s="33" t="s">
        <v>3929</v>
      </c>
      <c r="K4179" s="29" t="s">
        <v>178</v>
      </c>
      <c r="L4179" s="29" t="s">
        <v>3928</v>
      </c>
      <c r="M4179" s="29" t="s">
        <v>656</v>
      </c>
      <c r="N4179" s="28">
        <v>459253</v>
      </c>
      <c r="O4179" s="28">
        <v>6285362</v>
      </c>
      <c r="P4179" s="29" t="s">
        <v>3927</v>
      </c>
      <c r="Q4179" s="32" t="s">
        <v>174</v>
      </c>
      <c r="R4179" s="19"/>
      <c r="S4179" s="19"/>
      <c r="T4179" s="19"/>
      <c r="U4179" s="19"/>
      <c r="V4179" s="19"/>
      <c r="W4179" s="19"/>
      <c r="X4179" s="19"/>
      <c r="Y4179" s="19"/>
      <c r="Z4179" s="19"/>
      <c r="AA4179" s="19"/>
      <c r="AB4179" s="19"/>
      <c r="AC4179" s="19"/>
      <c r="AD4179" s="19"/>
      <c r="AE4179" s="31">
        <v>65825</v>
      </c>
      <c r="AF4179" s="31">
        <v>789900</v>
      </c>
      <c r="AG4179" s="31">
        <v>789900</v>
      </c>
      <c r="AH4179" s="31">
        <v>789900</v>
      </c>
      <c r="AI4179" s="31">
        <v>789900</v>
      </c>
      <c r="AJ4179" s="31">
        <v>789900</v>
      </c>
      <c r="AK4179" s="31">
        <v>789900</v>
      </c>
      <c r="AL4179" s="31">
        <v>789900</v>
      </c>
      <c r="AM4179" s="31">
        <v>789900</v>
      </c>
      <c r="AN4179" s="31">
        <v>789900</v>
      </c>
      <c r="AO4179" s="31">
        <v>789900</v>
      </c>
      <c r="AP4179" s="31">
        <v>673813.83203125</v>
      </c>
      <c r="AQ4179" s="31">
        <v>709260.38671875</v>
      </c>
      <c r="AR4179" s="31">
        <v>635739.083984375</v>
      </c>
      <c r="AS4179" s="31">
        <v>722561.23046875</v>
      </c>
      <c r="AT4179" s="31">
        <v>718360.1015625</v>
      </c>
      <c r="AU4179" s="31">
        <v>665459.044921875</v>
      </c>
      <c r="AV4179" s="31">
        <v>778428.890625</v>
      </c>
      <c r="AW4179" s="31">
        <v>713644.083984375</v>
      </c>
      <c r="AX4179" s="31">
        <v>64319.1796875</v>
      </c>
      <c r="AY4179" s="31">
        <v>36950.46484375</v>
      </c>
      <c r="AZ4179" s="31">
        <v>101269.64453125</v>
      </c>
    </row>
    <row r="4180" spans="1:52" ht="15" customHeight="1">
      <c r="A4180" s="29" t="s">
        <v>3926</v>
      </c>
      <c r="B4180" s="34">
        <v>34128</v>
      </c>
      <c r="C4180" s="28">
        <v>225</v>
      </c>
      <c r="D4180" s="28">
        <v>27</v>
      </c>
      <c r="E4180" s="28">
        <v>30</v>
      </c>
      <c r="F4180" s="29" t="s">
        <v>242</v>
      </c>
      <c r="G4180" s="29" t="s">
        <v>3901</v>
      </c>
      <c r="H4180" s="28">
        <v>787</v>
      </c>
      <c r="I4180" s="29" t="s">
        <v>124</v>
      </c>
      <c r="J4180" s="33" t="s">
        <v>3924</v>
      </c>
      <c r="K4180" s="29" t="s">
        <v>178</v>
      </c>
      <c r="L4180" s="29" t="s">
        <v>3923</v>
      </c>
      <c r="M4180" s="29" t="s">
        <v>3922</v>
      </c>
      <c r="N4180" s="28">
        <v>465887</v>
      </c>
      <c r="O4180" s="28">
        <v>6290805</v>
      </c>
      <c r="P4180" s="29" t="s">
        <v>3921</v>
      </c>
      <c r="Q4180" s="32" t="s">
        <v>207</v>
      </c>
      <c r="R4180" s="19"/>
      <c r="S4180" s="19"/>
      <c r="T4180" s="19"/>
      <c r="U4180" s="19"/>
      <c r="V4180" s="19"/>
      <c r="W4180" s="19"/>
      <c r="X4180" s="19"/>
      <c r="Y4180" s="19"/>
      <c r="Z4180" s="19"/>
      <c r="AA4180" s="19"/>
      <c r="AB4180" s="19"/>
      <c r="AC4180" s="19"/>
      <c r="AD4180" s="19"/>
      <c r="AE4180" s="19"/>
      <c r="AF4180" s="19"/>
      <c r="AG4180" s="19"/>
      <c r="AH4180" s="31">
        <v>401033</v>
      </c>
      <c r="AI4180" s="31">
        <v>762845</v>
      </c>
      <c r="AJ4180" s="31">
        <v>706443</v>
      </c>
      <c r="AK4180" s="31">
        <v>638669</v>
      </c>
      <c r="AL4180" s="31">
        <v>681849</v>
      </c>
      <c r="AM4180" s="31">
        <v>739641</v>
      </c>
      <c r="AN4180" s="31">
        <v>649570</v>
      </c>
      <c r="AO4180" s="31">
        <v>702389</v>
      </c>
      <c r="AP4180" s="31">
        <v>622670</v>
      </c>
      <c r="AQ4180" s="31">
        <v>648201</v>
      </c>
      <c r="AR4180" s="31">
        <v>583357</v>
      </c>
      <c r="AS4180" s="31">
        <v>655987</v>
      </c>
      <c r="AT4180" s="31">
        <v>659651</v>
      </c>
      <c r="AU4180" s="31">
        <v>601446</v>
      </c>
      <c r="AV4180" s="31">
        <v>714107</v>
      </c>
      <c r="AW4180" s="31">
        <v>633652</v>
      </c>
      <c r="AX4180" s="31">
        <v>59689</v>
      </c>
      <c r="AY4180" s="31">
        <v>21496</v>
      </c>
      <c r="AZ4180" s="31">
        <v>81185</v>
      </c>
    </row>
    <row r="4181" spans="1:52" ht="15" customHeight="1">
      <c r="A4181" s="29" t="s">
        <v>3920</v>
      </c>
      <c r="B4181" s="34">
        <v>34515</v>
      </c>
      <c r="C4181" s="28">
        <v>500</v>
      </c>
      <c r="D4181" s="28">
        <v>39</v>
      </c>
      <c r="E4181" s="28">
        <v>38</v>
      </c>
      <c r="F4181" s="29" t="s">
        <v>242</v>
      </c>
      <c r="G4181" s="29" t="s">
        <v>3915</v>
      </c>
      <c r="H4181" s="28">
        <v>787</v>
      </c>
      <c r="I4181" s="29" t="s">
        <v>124</v>
      </c>
      <c r="J4181" s="33" t="s">
        <v>3919</v>
      </c>
      <c r="K4181" s="29" t="s">
        <v>178</v>
      </c>
      <c r="L4181" s="29" t="s">
        <v>3918</v>
      </c>
      <c r="M4181" s="29" t="s">
        <v>262</v>
      </c>
      <c r="N4181" s="28">
        <v>464378</v>
      </c>
      <c r="O4181" s="28">
        <v>6292453</v>
      </c>
      <c r="P4181" s="29" t="s">
        <v>3917</v>
      </c>
      <c r="Q4181" s="32" t="s">
        <v>207</v>
      </c>
      <c r="R4181" s="19"/>
      <c r="S4181" s="19"/>
      <c r="T4181" s="19"/>
      <c r="U4181" s="19"/>
      <c r="V4181" s="19"/>
      <c r="W4181" s="19"/>
      <c r="X4181" s="19"/>
      <c r="Y4181" s="19"/>
      <c r="Z4181" s="19"/>
      <c r="AA4181" s="19"/>
      <c r="AB4181" s="19"/>
      <c r="AC4181" s="19"/>
      <c r="AD4181" s="19"/>
      <c r="AE4181" s="19"/>
      <c r="AF4181" s="19"/>
      <c r="AG4181" s="19"/>
      <c r="AH4181" s="19"/>
      <c r="AI4181" s="31">
        <v>722300</v>
      </c>
      <c r="AJ4181" s="31">
        <v>1516610</v>
      </c>
      <c r="AK4181" s="31">
        <v>1388290</v>
      </c>
      <c r="AL4181" s="31">
        <v>1500470</v>
      </c>
      <c r="AM4181" s="31">
        <v>1603780</v>
      </c>
      <c r="AN4181" s="31">
        <v>1405675</v>
      </c>
      <c r="AO4181" s="31">
        <v>1543366</v>
      </c>
      <c r="AP4181" s="31">
        <v>1367149</v>
      </c>
      <c r="AQ4181" s="31">
        <v>1443212</v>
      </c>
      <c r="AR4181" s="31">
        <v>1285769</v>
      </c>
      <c r="AS4181" s="31">
        <v>1452955</v>
      </c>
      <c r="AT4181" s="31">
        <v>1435441</v>
      </c>
      <c r="AU4181" s="31">
        <v>1314883</v>
      </c>
      <c r="AV4181" s="31">
        <v>1576370</v>
      </c>
      <c r="AW4181" s="31">
        <v>1397136</v>
      </c>
      <c r="AX4181" s="31">
        <v>134981</v>
      </c>
      <c r="AY4181" s="31">
        <v>80025.75</v>
      </c>
      <c r="AZ4181" s="31">
        <v>215006.75</v>
      </c>
    </row>
    <row r="4182" spans="1:52" ht="15" customHeight="1">
      <c r="A4182" s="29" t="s">
        <v>3916</v>
      </c>
      <c r="B4182" s="34">
        <v>34885</v>
      </c>
      <c r="C4182" s="28">
        <v>600</v>
      </c>
      <c r="D4182" s="28">
        <v>42</v>
      </c>
      <c r="E4182" s="28">
        <v>38.9</v>
      </c>
      <c r="F4182" s="29" t="s">
        <v>242</v>
      </c>
      <c r="G4182" s="29" t="s">
        <v>3911</v>
      </c>
      <c r="H4182" s="28">
        <v>787</v>
      </c>
      <c r="I4182" s="29" t="s">
        <v>124</v>
      </c>
      <c r="J4182" s="33" t="s">
        <v>3914</v>
      </c>
      <c r="K4182" s="29" t="s">
        <v>178</v>
      </c>
      <c r="L4182" s="29" t="s">
        <v>3909</v>
      </c>
      <c r="M4182" s="29" t="s">
        <v>1836</v>
      </c>
      <c r="N4182" s="28">
        <v>467059</v>
      </c>
      <c r="O4182" s="28">
        <v>6292253</v>
      </c>
      <c r="P4182" s="29" t="s">
        <v>3913</v>
      </c>
      <c r="Q4182" s="32" t="s">
        <v>207</v>
      </c>
      <c r="R4182" s="19"/>
      <c r="S4182" s="19"/>
      <c r="T4182" s="19"/>
      <c r="U4182" s="19"/>
      <c r="V4182" s="19"/>
      <c r="W4182" s="19"/>
      <c r="X4182" s="19"/>
      <c r="Y4182" s="19"/>
      <c r="Z4182" s="19"/>
      <c r="AA4182" s="19"/>
      <c r="AB4182" s="19"/>
      <c r="AC4182" s="19"/>
      <c r="AD4182" s="19"/>
      <c r="AE4182" s="19"/>
      <c r="AF4182" s="19"/>
      <c r="AG4182" s="19"/>
      <c r="AH4182" s="19"/>
      <c r="AI4182" s="19"/>
      <c r="AJ4182" s="31">
        <v>586173</v>
      </c>
      <c r="AK4182" s="31">
        <v>1427257</v>
      </c>
      <c r="AL4182" s="31">
        <v>1577752</v>
      </c>
      <c r="AM4182" s="31">
        <v>1657203</v>
      </c>
      <c r="AN4182" s="31">
        <v>1473571</v>
      </c>
      <c r="AO4182" s="31">
        <v>1615924</v>
      </c>
      <c r="AP4182" s="31">
        <v>1405202</v>
      </c>
      <c r="AQ4182" s="31">
        <v>1499907</v>
      </c>
      <c r="AR4182" s="31">
        <v>1288688</v>
      </c>
      <c r="AS4182" s="31">
        <v>1508867</v>
      </c>
      <c r="AT4182" s="31">
        <v>1486350</v>
      </c>
      <c r="AU4182" s="31">
        <v>1329097</v>
      </c>
      <c r="AV4182" s="31">
        <v>1653474</v>
      </c>
      <c r="AW4182" s="31">
        <v>1433914</v>
      </c>
      <c r="AX4182" s="31">
        <v>143034</v>
      </c>
      <c r="AY4182" s="31">
        <v>87724</v>
      </c>
      <c r="AZ4182" s="31">
        <v>230758</v>
      </c>
    </row>
    <row r="4183" spans="1:52" ht="15" customHeight="1">
      <c r="A4183" s="29" t="s">
        <v>3912</v>
      </c>
      <c r="B4183" s="34">
        <v>35047</v>
      </c>
      <c r="C4183" s="28">
        <v>600</v>
      </c>
      <c r="D4183" s="28">
        <v>42</v>
      </c>
      <c r="E4183" s="28">
        <v>45</v>
      </c>
      <c r="F4183" s="29" t="s">
        <v>242</v>
      </c>
      <c r="G4183" s="29" t="s">
        <v>3906</v>
      </c>
      <c r="H4183" s="28">
        <v>787</v>
      </c>
      <c r="I4183" s="29" t="s">
        <v>124</v>
      </c>
      <c r="J4183" s="33" t="s">
        <v>3910</v>
      </c>
      <c r="K4183" s="29" t="s">
        <v>178</v>
      </c>
      <c r="L4183" s="29" t="s">
        <v>3909</v>
      </c>
      <c r="M4183" s="29" t="s">
        <v>355</v>
      </c>
      <c r="N4183" s="28">
        <v>466135</v>
      </c>
      <c r="O4183" s="28">
        <v>6291406</v>
      </c>
      <c r="P4183" s="29" t="s">
        <v>3908</v>
      </c>
      <c r="Q4183" s="32" t="s">
        <v>207</v>
      </c>
      <c r="R4183" s="19"/>
      <c r="S4183" s="19"/>
      <c r="T4183" s="19"/>
      <c r="U4183" s="19"/>
      <c r="V4183" s="19"/>
      <c r="W4183" s="19"/>
      <c r="X4183" s="19"/>
      <c r="Y4183" s="19"/>
      <c r="Z4183" s="19"/>
      <c r="AA4183" s="19"/>
      <c r="AB4183" s="19"/>
      <c r="AC4183" s="19"/>
      <c r="AD4183" s="19"/>
      <c r="AE4183" s="19"/>
      <c r="AF4183" s="19"/>
      <c r="AG4183" s="19"/>
      <c r="AH4183" s="19"/>
      <c r="AI4183" s="19"/>
      <c r="AJ4183" s="31">
        <v>36590</v>
      </c>
      <c r="AK4183" s="31">
        <v>1698611</v>
      </c>
      <c r="AL4183" s="31">
        <v>1901401</v>
      </c>
      <c r="AM4183" s="31">
        <v>2078899</v>
      </c>
      <c r="AN4183" s="31">
        <v>1835372</v>
      </c>
      <c r="AO4183" s="31">
        <v>1881260</v>
      </c>
      <c r="AP4183" s="31">
        <v>1761046</v>
      </c>
      <c r="AQ4183" s="31">
        <v>1801671</v>
      </c>
      <c r="AR4183" s="31">
        <v>1658897</v>
      </c>
      <c r="AS4183" s="31">
        <v>1891419</v>
      </c>
      <c r="AT4183" s="31">
        <v>1858353</v>
      </c>
      <c r="AU4183" s="31">
        <v>1621148</v>
      </c>
      <c r="AV4183" s="31">
        <v>1958695</v>
      </c>
      <c r="AW4183" s="31">
        <v>1649037</v>
      </c>
      <c r="AX4183" s="31">
        <v>169018</v>
      </c>
      <c r="AY4183" s="31">
        <v>101299</v>
      </c>
      <c r="AZ4183" s="31">
        <v>270317</v>
      </c>
    </row>
    <row r="4184" spans="1:52" ht="15" customHeight="1">
      <c r="A4184" s="29" t="s">
        <v>3907</v>
      </c>
      <c r="B4184" s="34">
        <v>33584</v>
      </c>
      <c r="C4184" s="28">
        <v>225</v>
      </c>
      <c r="D4184" s="28">
        <v>27</v>
      </c>
      <c r="E4184" s="28">
        <v>32</v>
      </c>
      <c r="F4184" s="29" t="s">
        <v>242</v>
      </c>
      <c r="G4184" s="29" t="s">
        <v>3901</v>
      </c>
      <c r="H4184" s="28">
        <v>787</v>
      </c>
      <c r="I4184" s="29" t="s">
        <v>124</v>
      </c>
      <c r="J4184" s="33" t="s">
        <v>3905</v>
      </c>
      <c r="K4184" s="29" t="s">
        <v>178</v>
      </c>
      <c r="L4184" s="29" t="s">
        <v>3904</v>
      </c>
      <c r="M4184" s="29" t="s">
        <v>1651</v>
      </c>
      <c r="N4184" s="28">
        <v>465373</v>
      </c>
      <c r="O4184" s="28">
        <v>6290797</v>
      </c>
      <c r="P4184" s="29" t="s">
        <v>3903</v>
      </c>
      <c r="Q4184" s="32" t="s">
        <v>207</v>
      </c>
      <c r="R4184" s="19"/>
      <c r="S4184" s="19"/>
      <c r="T4184" s="19"/>
      <c r="U4184" s="19"/>
      <c r="V4184" s="19"/>
      <c r="W4184" s="19"/>
      <c r="X4184" s="19"/>
      <c r="Y4184" s="19"/>
      <c r="Z4184" s="19"/>
      <c r="AA4184" s="19"/>
      <c r="AB4184" s="19"/>
      <c r="AC4184" s="19"/>
      <c r="AD4184" s="19"/>
      <c r="AE4184" s="19"/>
      <c r="AF4184" s="19"/>
      <c r="AG4184" s="31">
        <v>541350</v>
      </c>
      <c r="AH4184" s="31">
        <v>619840</v>
      </c>
      <c r="AI4184" s="31">
        <v>629810</v>
      </c>
      <c r="AJ4184" s="31">
        <v>592410</v>
      </c>
      <c r="AK4184" s="31">
        <v>527130</v>
      </c>
      <c r="AL4184" s="31">
        <v>577510</v>
      </c>
      <c r="AM4184" s="31">
        <v>613300</v>
      </c>
      <c r="AN4184" s="31">
        <v>527091</v>
      </c>
      <c r="AO4184" s="31">
        <v>582528</v>
      </c>
      <c r="AP4184" s="31">
        <v>504057</v>
      </c>
      <c r="AQ4184" s="31">
        <v>517038</v>
      </c>
      <c r="AR4184" s="31">
        <v>470042</v>
      </c>
      <c r="AS4184" s="31">
        <v>531407</v>
      </c>
      <c r="AT4184" s="31">
        <v>541466</v>
      </c>
      <c r="AU4184" s="31">
        <v>472421</v>
      </c>
      <c r="AV4184" s="31">
        <v>597943</v>
      </c>
      <c r="AW4184" s="31">
        <v>493127</v>
      </c>
      <c r="AX4184" s="31">
        <v>47100</v>
      </c>
      <c r="AY4184" s="31">
        <v>28606</v>
      </c>
      <c r="AZ4184" s="31">
        <v>75706</v>
      </c>
    </row>
    <row r="4185" spans="1:52" ht="15" customHeight="1">
      <c r="A4185" s="29" t="s">
        <v>3902</v>
      </c>
      <c r="B4185" s="34">
        <v>37606</v>
      </c>
      <c r="C4185" s="28">
        <v>900</v>
      </c>
      <c r="D4185" s="28">
        <v>52</v>
      </c>
      <c r="E4185" s="28">
        <v>49</v>
      </c>
      <c r="F4185" s="29" t="s">
        <v>3892</v>
      </c>
      <c r="G4185" s="29" t="s">
        <v>3891</v>
      </c>
      <c r="H4185" s="28">
        <v>787</v>
      </c>
      <c r="I4185" s="29" t="s">
        <v>124</v>
      </c>
      <c r="J4185" s="33" t="s">
        <v>3900</v>
      </c>
      <c r="K4185" s="29" t="s">
        <v>178</v>
      </c>
      <c r="L4185" s="29" t="s">
        <v>3896</v>
      </c>
      <c r="M4185" s="29" t="s">
        <v>3895</v>
      </c>
      <c r="N4185" s="28">
        <v>490262</v>
      </c>
      <c r="O4185" s="28">
        <v>6323701</v>
      </c>
      <c r="P4185" s="29" t="s">
        <v>3899</v>
      </c>
      <c r="Q4185" s="32" t="s">
        <v>174</v>
      </c>
      <c r="R4185" s="19"/>
      <c r="S4185" s="19"/>
      <c r="T4185" s="19"/>
      <c r="U4185" s="19"/>
      <c r="V4185" s="19"/>
      <c r="W4185" s="19"/>
      <c r="X4185" s="19"/>
      <c r="Y4185" s="19"/>
      <c r="Z4185" s="19"/>
      <c r="AA4185" s="19"/>
      <c r="AB4185" s="19"/>
      <c r="AC4185" s="19"/>
      <c r="AD4185" s="19"/>
      <c r="AE4185" s="19"/>
      <c r="AF4185" s="19"/>
      <c r="AG4185" s="19"/>
      <c r="AH4185" s="19"/>
      <c r="AI4185" s="19"/>
      <c r="AJ4185" s="19"/>
      <c r="AK4185" s="19"/>
      <c r="AL4185" s="19"/>
      <c r="AM4185" s="19"/>
      <c r="AN4185" s="19"/>
      <c r="AO4185" s="19"/>
      <c r="AP4185" s="19"/>
      <c r="AQ4185" s="31">
        <v>70167</v>
      </c>
      <c r="AR4185" s="31">
        <v>1619588</v>
      </c>
      <c r="AS4185" s="31">
        <v>1912496</v>
      </c>
      <c r="AT4185" s="31">
        <v>1882279</v>
      </c>
      <c r="AU4185" s="31">
        <v>1697420</v>
      </c>
      <c r="AV4185" s="31">
        <v>2153717</v>
      </c>
      <c r="AW4185" s="31">
        <v>1965562</v>
      </c>
      <c r="AX4185" s="31">
        <v>182913</v>
      </c>
      <c r="AY4185" s="31">
        <v>94826</v>
      </c>
      <c r="AZ4185" s="31">
        <v>277739</v>
      </c>
    </row>
    <row r="4186" spans="1:52" ht="15" customHeight="1">
      <c r="A4186" s="29" t="s">
        <v>3898</v>
      </c>
      <c r="B4186" s="34">
        <v>37606</v>
      </c>
      <c r="C4186" s="28">
        <v>900</v>
      </c>
      <c r="D4186" s="28">
        <v>52</v>
      </c>
      <c r="E4186" s="28">
        <v>49</v>
      </c>
      <c r="F4186" s="29" t="s">
        <v>3892</v>
      </c>
      <c r="G4186" s="29" t="s">
        <v>3891</v>
      </c>
      <c r="H4186" s="28">
        <v>787</v>
      </c>
      <c r="I4186" s="29" t="s">
        <v>124</v>
      </c>
      <c r="J4186" s="33" t="s">
        <v>3897</v>
      </c>
      <c r="K4186" s="29" t="s">
        <v>178</v>
      </c>
      <c r="L4186" s="29" t="s">
        <v>3896</v>
      </c>
      <c r="M4186" s="29" t="s">
        <v>3895</v>
      </c>
      <c r="N4186" s="28">
        <v>490158</v>
      </c>
      <c r="O4186" s="28">
        <v>6323802</v>
      </c>
      <c r="P4186" s="29" t="s">
        <v>3894</v>
      </c>
      <c r="Q4186" s="32" t="s">
        <v>174</v>
      </c>
      <c r="R4186" s="19"/>
      <c r="S4186" s="19"/>
      <c r="T4186" s="19"/>
      <c r="U4186" s="19"/>
      <c r="V4186" s="19"/>
      <c r="W4186" s="19"/>
      <c r="X4186" s="19"/>
      <c r="Y4186" s="19"/>
      <c r="Z4186" s="19"/>
      <c r="AA4186" s="19"/>
      <c r="AB4186" s="19"/>
      <c r="AC4186" s="19"/>
      <c r="AD4186" s="19"/>
      <c r="AE4186" s="19"/>
      <c r="AF4186" s="19"/>
      <c r="AG4186" s="19"/>
      <c r="AH4186" s="19"/>
      <c r="AI4186" s="19"/>
      <c r="AJ4186" s="19"/>
      <c r="AK4186" s="19"/>
      <c r="AL4186" s="19"/>
      <c r="AM4186" s="19"/>
      <c r="AN4186" s="19"/>
      <c r="AO4186" s="19"/>
      <c r="AP4186" s="19"/>
      <c r="AQ4186" s="31">
        <v>66312</v>
      </c>
      <c r="AR4186" s="31">
        <v>1543867</v>
      </c>
      <c r="AS4186" s="31">
        <v>1867807</v>
      </c>
      <c r="AT4186" s="31">
        <v>1840028</v>
      </c>
      <c r="AU4186" s="31">
        <v>1659501</v>
      </c>
      <c r="AV4186" s="31">
        <v>2127384</v>
      </c>
      <c r="AW4186" s="31">
        <v>1891897</v>
      </c>
      <c r="AX4186" s="31">
        <v>166851</v>
      </c>
      <c r="AY4186" s="31">
        <v>92471</v>
      </c>
      <c r="AZ4186" s="31">
        <v>259322</v>
      </c>
    </row>
    <row r="4187" spans="1:52" ht="15" customHeight="1">
      <c r="A4187" s="29" t="s">
        <v>3893</v>
      </c>
      <c r="B4187" s="34">
        <v>37602</v>
      </c>
      <c r="C4187" s="28">
        <v>900</v>
      </c>
      <c r="D4187" s="28">
        <v>52</v>
      </c>
      <c r="E4187" s="28">
        <v>49</v>
      </c>
      <c r="F4187" s="29" t="s">
        <v>3807</v>
      </c>
      <c r="G4187" s="29" t="s">
        <v>3806</v>
      </c>
      <c r="H4187" s="28">
        <v>787</v>
      </c>
      <c r="I4187" s="29" t="s">
        <v>124</v>
      </c>
      <c r="J4187" s="33" t="s">
        <v>3890</v>
      </c>
      <c r="K4187" s="29" t="s">
        <v>178</v>
      </c>
      <c r="L4187" s="29" t="s">
        <v>3814</v>
      </c>
      <c r="M4187" s="29" t="s">
        <v>2532</v>
      </c>
      <c r="N4187" s="28">
        <v>487484</v>
      </c>
      <c r="O4187" s="28">
        <v>6315259</v>
      </c>
      <c r="P4187" s="29" t="s">
        <v>3889</v>
      </c>
      <c r="Q4187" s="32" t="s">
        <v>174</v>
      </c>
      <c r="R4187" s="19"/>
      <c r="S4187" s="19"/>
      <c r="T4187" s="19"/>
      <c r="U4187" s="19"/>
      <c r="V4187" s="19"/>
      <c r="W4187" s="19"/>
      <c r="X4187" s="19"/>
      <c r="Y4187" s="19"/>
      <c r="Z4187" s="19"/>
      <c r="AA4187" s="19"/>
      <c r="AB4187" s="19"/>
      <c r="AC4187" s="19"/>
      <c r="AD4187" s="19"/>
      <c r="AE4187" s="19"/>
      <c r="AF4187" s="19"/>
      <c r="AG4187" s="19"/>
      <c r="AH4187" s="19"/>
      <c r="AI4187" s="19"/>
      <c r="AJ4187" s="19"/>
      <c r="AK4187" s="19"/>
      <c r="AL4187" s="19"/>
      <c r="AM4187" s="19"/>
      <c r="AN4187" s="19"/>
      <c r="AO4187" s="19"/>
      <c r="AP4187" s="19"/>
      <c r="AQ4187" s="31">
        <v>132307</v>
      </c>
      <c r="AR4187" s="31">
        <v>2093271</v>
      </c>
      <c r="AS4187" s="31">
        <v>2487949</v>
      </c>
      <c r="AT4187" s="31">
        <v>2440669</v>
      </c>
      <c r="AU4187" s="31">
        <v>2215009</v>
      </c>
      <c r="AV4187" s="31">
        <v>2751152</v>
      </c>
      <c r="AW4187" s="31">
        <v>2445961</v>
      </c>
      <c r="AX4187" s="31">
        <v>245195</v>
      </c>
      <c r="AY4187" s="31">
        <v>140462</v>
      </c>
      <c r="AZ4187" s="31">
        <v>385657</v>
      </c>
    </row>
    <row r="4188" spans="1:52" ht="15" customHeight="1">
      <c r="A4188" s="29" t="s">
        <v>3888</v>
      </c>
      <c r="B4188" s="34">
        <v>37602</v>
      </c>
      <c r="C4188" s="28">
        <v>900</v>
      </c>
      <c r="D4188" s="28">
        <v>52</v>
      </c>
      <c r="E4188" s="28">
        <v>49</v>
      </c>
      <c r="F4188" s="29" t="s">
        <v>3807</v>
      </c>
      <c r="G4188" s="29" t="s">
        <v>3806</v>
      </c>
      <c r="H4188" s="28">
        <v>787</v>
      </c>
      <c r="I4188" s="29" t="s">
        <v>124</v>
      </c>
      <c r="J4188" s="33" t="s">
        <v>3887</v>
      </c>
      <c r="K4188" s="29" t="s">
        <v>178</v>
      </c>
      <c r="L4188" s="29" t="s">
        <v>3814</v>
      </c>
      <c r="M4188" s="29" t="s">
        <v>2532</v>
      </c>
      <c r="N4188" s="28">
        <v>487469</v>
      </c>
      <c r="O4188" s="28">
        <v>6315433</v>
      </c>
      <c r="P4188" s="29" t="s">
        <v>3886</v>
      </c>
      <c r="Q4188" s="32" t="s">
        <v>174</v>
      </c>
      <c r="R4188" s="19"/>
      <c r="S4188" s="19"/>
      <c r="T4188" s="19"/>
      <c r="U4188" s="19"/>
      <c r="V4188" s="19"/>
      <c r="W4188" s="19"/>
      <c r="X4188" s="19"/>
      <c r="Y4188" s="19"/>
      <c r="Z4188" s="19"/>
      <c r="AA4188" s="19"/>
      <c r="AB4188" s="19"/>
      <c r="AC4188" s="19"/>
      <c r="AD4188" s="19"/>
      <c r="AE4188" s="19"/>
      <c r="AF4188" s="19"/>
      <c r="AG4188" s="19"/>
      <c r="AH4188" s="19"/>
      <c r="AI4188" s="19"/>
      <c r="AJ4188" s="19"/>
      <c r="AK4188" s="19"/>
      <c r="AL4188" s="19"/>
      <c r="AM4188" s="19"/>
      <c r="AN4188" s="19"/>
      <c r="AO4188" s="19"/>
      <c r="AP4188" s="19"/>
      <c r="AQ4188" s="31">
        <v>132776</v>
      </c>
      <c r="AR4188" s="31">
        <v>2083241</v>
      </c>
      <c r="AS4188" s="31">
        <v>2435102</v>
      </c>
      <c r="AT4188" s="31">
        <v>2381373</v>
      </c>
      <c r="AU4188" s="31">
        <v>2133135</v>
      </c>
      <c r="AV4188" s="31">
        <v>2706599</v>
      </c>
      <c r="AW4188" s="31">
        <v>2349795</v>
      </c>
      <c r="AX4188" s="31">
        <v>234543</v>
      </c>
      <c r="AY4188" s="31">
        <v>134039</v>
      </c>
      <c r="AZ4188" s="31">
        <v>368582</v>
      </c>
    </row>
    <row r="4189" spans="1:52" ht="15" customHeight="1">
      <c r="A4189" s="29" t="s">
        <v>3885</v>
      </c>
      <c r="B4189" s="34">
        <v>37608</v>
      </c>
      <c r="C4189" s="28">
        <v>1750</v>
      </c>
      <c r="D4189" s="28">
        <v>66</v>
      </c>
      <c r="E4189" s="28">
        <v>67</v>
      </c>
      <c r="F4189" s="29" t="s">
        <v>220</v>
      </c>
      <c r="G4189" s="29" t="s">
        <v>3860</v>
      </c>
      <c r="H4189" s="28">
        <v>787</v>
      </c>
      <c r="I4189" s="29" t="s">
        <v>124</v>
      </c>
      <c r="J4189" s="33" t="s">
        <v>3884</v>
      </c>
      <c r="K4189" s="29" t="s">
        <v>178</v>
      </c>
      <c r="L4189" s="29" t="s">
        <v>3883</v>
      </c>
      <c r="M4189" s="29" t="s">
        <v>2407</v>
      </c>
      <c r="N4189" s="28">
        <v>485064</v>
      </c>
      <c r="O4189" s="28">
        <v>6319895</v>
      </c>
      <c r="P4189" s="29" t="s">
        <v>3882</v>
      </c>
      <c r="Q4189" s="32" t="s">
        <v>174</v>
      </c>
      <c r="R4189" s="19"/>
      <c r="S4189" s="19"/>
      <c r="T4189" s="19"/>
      <c r="U4189" s="19"/>
      <c r="V4189" s="19"/>
      <c r="W4189" s="19"/>
      <c r="X4189" s="19"/>
      <c r="Y4189" s="19"/>
      <c r="Z4189" s="19"/>
      <c r="AA4189" s="19"/>
      <c r="AB4189" s="19"/>
      <c r="AC4189" s="19"/>
      <c r="AD4189" s="19"/>
      <c r="AE4189" s="19"/>
      <c r="AF4189" s="19"/>
      <c r="AG4189" s="19"/>
      <c r="AH4189" s="19"/>
      <c r="AI4189" s="19"/>
      <c r="AJ4189" s="19"/>
      <c r="AK4189" s="19"/>
      <c r="AL4189" s="19"/>
      <c r="AM4189" s="19"/>
      <c r="AN4189" s="19"/>
      <c r="AO4189" s="19"/>
      <c r="AP4189" s="19"/>
      <c r="AQ4189" s="31">
        <v>151781</v>
      </c>
      <c r="AR4189" s="31">
        <v>3765671</v>
      </c>
      <c r="AS4189" s="31">
        <v>4470689</v>
      </c>
      <c r="AT4189" s="31">
        <v>4344404</v>
      </c>
      <c r="AU4189" s="31">
        <v>3902295</v>
      </c>
      <c r="AV4189" s="31">
        <v>3645231</v>
      </c>
      <c r="AW4189" s="31">
        <v>4349972</v>
      </c>
      <c r="AX4189" s="31">
        <v>426104</v>
      </c>
      <c r="AY4189" s="31">
        <v>214678</v>
      </c>
      <c r="AZ4189" s="31">
        <v>640782</v>
      </c>
    </row>
    <row r="4190" spans="1:52" ht="15" customHeight="1">
      <c r="A4190" s="29" t="s">
        <v>3881</v>
      </c>
      <c r="B4190" s="34">
        <v>37608</v>
      </c>
      <c r="C4190" s="28">
        <v>1750</v>
      </c>
      <c r="D4190" s="28">
        <v>66</v>
      </c>
      <c r="E4190" s="28">
        <v>67</v>
      </c>
      <c r="F4190" s="29" t="s">
        <v>220</v>
      </c>
      <c r="G4190" s="29" t="s">
        <v>3860</v>
      </c>
      <c r="H4190" s="28">
        <v>787</v>
      </c>
      <c r="I4190" s="29" t="s">
        <v>124</v>
      </c>
      <c r="J4190" s="33" t="s">
        <v>3880</v>
      </c>
      <c r="K4190" s="29" t="s">
        <v>178</v>
      </c>
      <c r="L4190" s="29" t="s">
        <v>3873</v>
      </c>
      <c r="M4190" s="29" t="s">
        <v>2287</v>
      </c>
      <c r="N4190" s="28">
        <v>485321</v>
      </c>
      <c r="O4190" s="28">
        <v>6320180</v>
      </c>
      <c r="P4190" s="29" t="s">
        <v>3879</v>
      </c>
      <c r="Q4190" s="32" t="s">
        <v>174</v>
      </c>
      <c r="R4190" s="19"/>
      <c r="S4190" s="19"/>
      <c r="T4190" s="19"/>
      <c r="U4190" s="19"/>
      <c r="V4190" s="19"/>
      <c r="W4190" s="19"/>
      <c r="X4190" s="19"/>
      <c r="Y4190" s="19"/>
      <c r="Z4190" s="19"/>
      <c r="AA4190" s="19"/>
      <c r="AB4190" s="19"/>
      <c r="AC4190" s="19"/>
      <c r="AD4190" s="19"/>
      <c r="AE4190" s="19"/>
      <c r="AF4190" s="19"/>
      <c r="AG4190" s="19"/>
      <c r="AH4190" s="19"/>
      <c r="AI4190" s="19"/>
      <c r="AJ4190" s="19"/>
      <c r="AK4190" s="19"/>
      <c r="AL4190" s="19"/>
      <c r="AM4190" s="19"/>
      <c r="AN4190" s="19"/>
      <c r="AO4190" s="19"/>
      <c r="AP4190" s="19"/>
      <c r="AQ4190" s="31">
        <v>50167</v>
      </c>
      <c r="AR4190" s="31">
        <v>3832207</v>
      </c>
      <c r="AS4190" s="31">
        <v>4535548</v>
      </c>
      <c r="AT4190" s="31">
        <v>4368756</v>
      </c>
      <c r="AU4190" s="31">
        <v>4002001</v>
      </c>
      <c r="AV4190" s="31">
        <v>4860651</v>
      </c>
      <c r="AW4190" s="31">
        <v>4174674</v>
      </c>
      <c r="AX4190" s="31">
        <v>403712</v>
      </c>
      <c r="AY4190" s="31">
        <v>239046</v>
      </c>
      <c r="AZ4190" s="31">
        <v>642758</v>
      </c>
    </row>
    <row r="4191" spans="1:52" ht="15" customHeight="1">
      <c r="A4191" s="29" t="s">
        <v>3878</v>
      </c>
      <c r="B4191" s="34">
        <v>37608</v>
      </c>
      <c r="C4191" s="28">
        <v>1750</v>
      </c>
      <c r="D4191" s="28">
        <v>66</v>
      </c>
      <c r="E4191" s="28">
        <v>67</v>
      </c>
      <c r="F4191" s="29" t="s">
        <v>220</v>
      </c>
      <c r="G4191" s="29" t="s">
        <v>3860</v>
      </c>
      <c r="H4191" s="28">
        <v>787</v>
      </c>
      <c r="I4191" s="29" t="s">
        <v>124</v>
      </c>
      <c r="J4191" s="33" t="s">
        <v>3877</v>
      </c>
      <c r="K4191" s="29" t="s">
        <v>178</v>
      </c>
      <c r="L4191" s="29" t="s">
        <v>3873</v>
      </c>
      <c r="M4191" s="29" t="s">
        <v>832</v>
      </c>
      <c r="N4191" s="28">
        <v>485578</v>
      </c>
      <c r="O4191" s="28">
        <v>6320465</v>
      </c>
      <c r="P4191" s="29" t="s">
        <v>3876</v>
      </c>
      <c r="Q4191" s="32" t="s">
        <v>174</v>
      </c>
      <c r="R4191" s="19"/>
      <c r="S4191" s="19"/>
      <c r="T4191" s="19"/>
      <c r="U4191" s="19"/>
      <c r="V4191" s="19"/>
      <c r="W4191" s="19"/>
      <c r="X4191" s="19"/>
      <c r="Y4191" s="19"/>
      <c r="Z4191" s="19"/>
      <c r="AA4191" s="19"/>
      <c r="AB4191" s="19"/>
      <c r="AC4191" s="19"/>
      <c r="AD4191" s="19"/>
      <c r="AE4191" s="19"/>
      <c r="AF4191" s="19"/>
      <c r="AG4191" s="19"/>
      <c r="AH4191" s="19"/>
      <c r="AI4191" s="19"/>
      <c r="AJ4191" s="19"/>
      <c r="AK4191" s="19"/>
      <c r="AL4191" s="19"/>
      <c r="AM4191" s="19"/>
      <c r="AN4191" s="19"/>
      <c r="AO4191" s="19"/>
      <c r="AP4191" s="19"/>
      <c r="AQ4191" s="31">
        <v>187636</v>
      </c>
      <c r="AR4191" s="31">
        <v>3641680</v>
      </c>
      <c r="AS4191" s="31">
        <v>4586646</v>
      </c>
      <c r="AT4191" s="31">
        <v>3629352</v>
      </c>
      <c r="AU4191" s="31">
        <v>3942603</v>
      </c>
      <c r="AV4191" s="31">
        <v>4740874</v>
      </c>
      <c r="AW4191" s="31">
        <v>4247003</v>
      </c>
      <c r="AX4191" s="31">
        <v>436552</v>
      </c>
      <c r="AY4191" s="31">
        <v>246129</v>
      </c>
      <c r="AZ4191" s="31">
        <v>682681</v>
      </c>
    </row>
    <row r="4192" spans="1:52" ht="15" customHeight="1">
      <c r="A4192" s="29" t="s">
        <v>3875</v>
      </c>
      <c r="B4192" s="34">
        <v>37610</v>
      </c>
      <c r="C4192" s="28">
        <v>1750</v>
      </c>
      <c r="D4192" s="28">
        <v>66</v>
      </c>
      <c r="E4192" s="28">
        <v>67</v>
      </c>
      <c r="F4192" s="29" t="s">
        <v>220</v>
      </c>
      <c r="G4192" s="29" t="s">
        <v>3860</v>
      </c>
      <c r="H4192" s="28">
        <v>787</v>
      </c>
      <c r="I4192" s="29" t="s">
        <v>124</v>
      </c>
      <c r="J4192" s="33" t="s">
        <v>3874</v>
      </c>
      <c r="K4192" s="29" t="s">
        <v>178</v>
      </c>
      <c r="L4192" s="29" t="s">
        <v>3873</v>
      </c>
      <c r="M4192" s="29" t="s">
        <v>3872</v>
      </c>
      <c r="N4192" s="28">
        <v>485829</v>
      </c>
      <c r="O4192" s="28">
        <v>6320743</v>
      </c>
      <c r="P4192" s="29" t="s">
        <v>3871</v>
      </c>
      <c r="Q4192" s="32" t="s">
        <v>174</v>
      </c>
      <c r="R4192" s="19"/>
      <c r="S4192" s="19"/>
      <c r="T4192" s="19"/>
      <c r="U4192" s="19"/>
      <c r="V4192" s="19"/>
      <c r="W4192" s="19"/>
      <c r="X4192" s="19"/>
      <c r="Y4192" s="19"/>
      <c r="Z4192" s="19"/>
      <c r="AA4192" s="19"/>
      <c r="AB4192" s="19"/>
      <c r="AC4192" s="19"/>
      <c r="AD4192" s="19"/>
      <c r="AE4192" s="19"/>
      <c r="AF4192" s="19"/>
      <c r="AG4192" s="19"/>
      <c r="AH4192" s="19"/>
      <c r="AI4192" s="19"/>
      <c r="AJ4192" s="19"/>
      <c r="AK4192" s="19"/>
      <c r="AL4192" s="19"/>
      <c r="AM4192" s="19"/>
      <c r="AN4192" s="19"/>
      <c r="AO4192" s="19"/>
      <c r="AP4192" s="19"/>
      <c r="AQ4192" s="31">
        <v>33811</v>
      </c>
      <c r="AR4192" s="31">
        <v>3690462</v>
      </c>
      <c r="AS4192" s="31">
        <v>4200607</v>
      </c>
      <c r="AT4192" s="31">
        <v>4157249</v>
      </c>
      <c r="AU4192" s="31">
        <v>3812040</v>
      </c>
      <c r="AV4192" s="31">
        <v>4855303</v>
      </c>
      <c r="AW4192" s="31">
        <v>4187205</v>
      </c>
      <c r="AX4192" s="31">
        <v>432847</v>
      </c>
      <c r="AY4192" s="31">
        <v>236110</v>
      </c>
      <c r="AZ4192" s="31">
        <v>668957</v>
      </c>
    </row>
    <row r="4193" spans="1:52" ht="15" customHeight="1">
      <c r="A4193" s="29" t="s">
        <v>3870</v>
      </c>
      <c r="B4193" s="34">
        <v>37610</v>
      </c>
      <c r="C4193" s="28">
        <v>1750</v>
      </c>
      <c r="D4193" s="28">
        <v>66</v>
      </c>
      <c r="E4193" s="28">
        <v>67</v>
      </c>
      <c r="F4193" s="29" t="s">
        <v>220</v>
      </c>
      <c r="G4193" s="29" t="s">
        <v>3860</v>
      </c>
      <c r="H4193" s="28">
        <v>787</v>
      </c>
      <c r="I4193" s="29" t="s">
        <v>124</v>
      </c>
      <c r="J4193" s="33" t="s">
        <v>3869</v>
      </c>
      <c r="K4193" s="29" t="s">
        <v>178</v>
      </c>
      <c r="L4193" s="29" t="s">
        <v>3864</v>
      </c>
      <c r="M4193" s="29" t="s">
        <v>3868</v>
      </c>
      <c r="N4193" s="28">
        <v>486080</v>
      </c>
      <c r="O4193" s="28">
        <v>6321021</v>
      </c>
      <c r="P4193" s="29" t="s">
        <v>3867</v>
      </c>
      <c r="Q4193" s="32" t="s">
        <v>174</v>
      </c>
      <c r="R4193" s="19"/>
      <c r="S4193" s="19"/>
      <c r="T4193" s="19"/>
      <c r="U4193" s="19"/>
      <c r="V4193" s="19"/>
      <c r="W4193" s="19"/>
      <c r="X4193" s="19"/>
      <c r="Y4193" s="19"/>
      <c r="Z4193" s="19"/>
      <c r="AA4193" s="19"/>
      <c r="AB4193" s="19"/>
      <c r="AC4193" s="19"/>
      <c r="AD4193" s="19"/>
      <c r="AE4193" s="19"/>
      <c r="AF4193" s="19"/>
      <c r="AG4193" s="19"/>
      <c r="AH4193" s="19"/>
      <c r="AI4193" s="19"/>
      <c r="AJ4193" s="19"/>
      <c r="AK4193" s="19"/>
      <c r="AL4193" s="19"/>
      <c r="AM4193" s="19"/>
      <c r="AN4193" s="19"/>
      <c r="AO4193" s="19"/>
      <c r="AP4193" s="19"/>
      <c r="AQ4193" s="31">
        <v>79380</v>
      </c>
      <c r="AR4193" s="31">
        <v>3721076</v>
      </c>
      <c r="AS4193" s="31">
        <v>4503889</v>
      </c>
      <c r="AT4193" s="31">
        <v>4324099</v>
      </c>
      <c r="AU4193" s="31">
        <v>3809228</v>
      </c>
      <c r="AV4193" s="31">
        <v>4886149</v>
      </c>
      <c r="AW4193" s="31">
        <v>4013443</v>
      </c>
      <c r="AX4193" s="31">
        <v>415264</v>
      </c>
      <c r="AY4193" s="31">
        <v>227147</v>
      </c>
      <c r="AZ4193" s="31">
        <v>642411</v>
      </c>
    </row>
    <row r="4194" spans="1:52" ht="15" customHeight="1">
      <c r="A4194" s="29" t="s">
        <v>3866</v>
      </c>
      <c r="B4194" s="34">
        <v>37610</v>
      </c>
      <c r="C4194" s="28">
        <v>1750</v>
      </c>
      <c r="D4194" s="28">
        <v>66</v>
      </c>
      <c r="E4194" s="28">
        <v>67</v>
      </c>
      <c r="F4194" s="29" t="s">
        <v>220</v>
      </c>
      <c r="G4194" s="29" t="s">
        <v>3860</v>
      </c>
      <c r="H4194" s="28">
        <v>787</v>
      </c>
      <c r="I4194" s="29" t="s">
        <v>124</v>
      </c>
      <c r="J4194" s="33" t="s">
        <v>3865</v>
      </c>
      <c r="K4194" s="29" t="s">
        <v>178</v>
      </c>
      <c r="L4194" s="29" t="s">
        <v>3864</v>
      </c>
      <c r="M4194" s="29" t="s">
        <v>3863</v>
      </c>
      <c r="N4194" s="28">
        <v>486331</v>
      </c>
      <c r="O4194" s="28">
        <v>6321300</v>
      </c>
      <c r="P4194" s="29" t="s">
        <v>3862</v>
      </c>
      <c r="Q4194" s="32" t="s">
        <v>174</v>
      </c>
      <c r="R4194" s="19"/>
      <c r="S4194" s="19"/>
      <c r="T4194" s="19"/>
      <c r="U4194" s="19"/>
      <c r="V4194" s="19"/>
      <c r="W4194" s="19"/>
      <c r="X4194" s="19"/>
      <c r="Y4194" s="19"/>
      <c r="Z4194" s="19"/>
      <c r="AA4194" s="19"/>
      <c r="AB4194" s="19"/>
      <c r="AC4194" s="19"/>
      <c r="AD4194" s="19"/>
      <c r="AE4194" s="19"/>
      <c r="AF4194" s="19"/>
      <c r="AG4194" s="19"/>
      <c r="AH4194" s="19"/>
      <c r="AI4194" s="19"/>
      <c r="AJ4194" s="19"/>
      <c r="AK4194" s="19"/>
      <c r="AL4194" s="19"/>
      <c r="AM4194" s="19"/>
      <c r="AN4194" s="19"/>
      <c r="AO4194" s="19"/>
      <c r="AP4194" s="19"/>
      <c r="AQ4194" s="31">
        <v>144574</v>
      </c>
      <c r="AR4194" s="31">
        <v>3749184</v>
      </c>
      <c r="AS4194" s="31">
        <v>4005249</v>
      </c>
      <c r="AT4194" s="31">
        <v>4223376</v>
      </c>
      <c r="AU4194" s="31">
        <v>3731472</v>
      </c>
      <c r="AV4194" s="31">
        <v>4318768</v>
      </c>
      <c r="AW4194" s="31">
        <v>4187356</v>
      </c>
      <c r="AX4194" s="31">
        <v>430858</v>
      </c>
      <c r="AY4194" s="31">
        <v>234632</v>
      </c>
      <c r="AZ4194" s="31">
        <v>665490</v>
      </c>
    </row>
    <row r="4195" spans="1:52" ht="15" customHeight="1">
      <c r="A4195" s="29" t="s">
        <v>3861</v>
      </c>
      <c r="B4195" s="34">
        <v>37602</v>
      </c>
      <c r="C4195" s="28">
        <v>1750</v>
      </c>
      <c r="D4195" s="28">
        <v>66</v>
      </c>
      <c r="E4195" s="28">
        <v>60</v>
      </c>
      <c r="F4195" s="29" t="s">
        <v>220</v>
      </c>
      <c r="G4195" s="29" t="s">
        <v>3828</v>
      </c>
      <c r="H4195" s="28">
        <v>787</v>
      </c>
      <c r="I4195" s="29" t="s">
        <v>124</v>
      </c>
      <c r="J4195" s="33" t="s">
        <v>3859</v>
      </c>
      <c r="K4195" s="29" t="s">
        <v>178</v>
      </c>
      <c r="L4195" s="29" t="s">
        <v>3831</v>
      </c>
      <c r="M4195" s="29" t="s">
        <v>176</v>
      </c>
      <c r="N4195" s="28">
        <v>467842</v>
      </c>
      <c r="O4195" s="28">
        <v>6300278</v>
      </c>
      <c r="P4195" s="29" t="s">
        <v>3858</v>
      </c>
      <c r="Q4195" s="32" t="s">
        <v>174</v>
      </c>
      <c r="R4195" s="19"/>
      <c r="S4195" s="19"/>
      <c r="T4195" s="19"/>
      <c r="U4195" s="19"/>
      <c r="V4195" s="19"/>
      <c r="W4195" s="19"/>
      <c r="X4195" s="19"/>
      <c r="Y4195" s="19"/>
      <c r="Z4195" s="19"/>
      <c r="AA4195" s="19"/>
      <c r="AB4195" s="19"/>
      <c r="AC4195" s="19"/>
      <c r="AD4195" s="19"/>
      <c r="AE4195" s="19"/>
      <c r="AF4195" s="19"/>
      <c r="AG4195" s="19"/>
      <c r="AH4195" s="19"/>
      <c r="AI4195" s="19"/>
      <c r="AJ4195" s="19"/>
      <c r="AK4195" s="19"/>
      <c r="AL4195" s="19"/>
      <c r="AM4195" s="19"/>
      <c r="AN4195" s="19"/>
      <c r="AO4195" s="19"/>
      <c r="AP4195" s="19"/>
      <c r="AQ4195" s="31">
        <v>178390</v>
      </c>
      <c r="AR4195" s="31">
        <v>3781656</v>
      </c>
      <c r="AS4195" s="31">
        <v>4471182</v>
      </c>
      <c r="AT4195" s="31">
        <v>4210079</v>
      </c>
      <c r="AU4195" s="31">
        <v>3792546</v>
      </c>
      <c r="AV4195" s="31">
        <v>4668103</v>
      </c>
      <c r="AW4195" s="31">
        <v>4253871</v>
      </c>
      <c r="AX4195" s="31">
        <v>405262</v>
      </c>
      <c r="AY4195" s="31">
        <v>225813</v>
      </c>
      <c r="AZ4195" s="31">
        <v>631075</v>
      </c>
    </row>
    <row r="4196" spans="1:52" ht="15" customHeight="1">
      <c r="A4196" s="29" t="s">
        <v>3857</v>
      </c>
      <c r="B4196" s="34">
        <v>37607</v>
      </c>
      <c r="C4196" s="28">
        <v>900</v>
      </c>
      <c r="D4196" s="28">
        <v>52</v>
      </c>
      <c r="E4196" s="28">
        <v>49</v>
      </c>
      <c r="F4196" s="29" t="s">
        <v>220</v>
      </c>
      <c r="G4196" s="29" t="s">
        <v>3852</v>
      </c>
      <c r="H4196" s="28">
        <v>787</v>
      </c>
      <c r="I4196" s="29" t="s">
        <v>124</v>
      </c>
      <c r="J4196" s="33" t="s">
        <v>3856</v>
      </c>
      <c r="K4196" s="29" t="s">
        <v>178</v>
      </c>
      <c r="L4196" s="29" t="s">
        <v>3855</v>
      </c>
      <c r="M4196" s="29" t="s">
        <v>1247</v>
      </c>
      <c r="N4196" s="28">
        <v>474849</v>
      </c>
      <c r="O4196" s="28">
        <v>6302631</v>
      </c>
      <c r="P4196" s="29" t="s">
        <v>3854</v>
      </c>
      <c r="Q4196" s="32" t="s">
        <v>174</v>
      </c>
      <c r="R4196" s="19"/>
      <c r="S4196" s="19"/>
      <c r="T4196" s="19"/>
      <c r="U4196" s="19"/>
      <c r="V4196" s="19"/>
      <c r="W4196" s="19"/>
      <c r="X4196" s="19"/>
      <c r="Y4196" s="19"/>
      <c r="Z4196" s="19"/>
      <c r="AA4196" s="19"/>
      <c r="AB4196" s="19"/>
      <c r="AC4196" s="19"/>
      <c r="AD4196" s="19"/>
      <c r="AE4196" s="19"/>
      <c r="AF4196" s="19"/>
      <c r="AG4196" s="19"/>
      <c r="AH4196" s="19"/>
      <c r="AI4196" s="19"/>
      <c r="AJ4196" s="19"/>
      <c r="AK4196" s="19"/>
      <c r="AL4196" s="19"/>
      <c r="AM4196" s="19"/>
      <c r="AN4196" s="19"/>
      <c r="AO4196" s="19"/>
      <c r="AP4196" s="19"/>
      <c r="AQ4196" s="31">
        <v>91041</v>
      </c>
      <c r="AR4196" s="31">
        <v>1963406</v>
      </c>
      <c r="AS4196" s="31">
        <v>2281942</v>
      </c>
      <c r="AT4196" s="31">
        <v>2267694</v>
      </c>
      <c r="AU4196" s="31">
        <v>2075619</v>
      </c>
      <c r="AV4196" s="31">
        <v>2536180</v>
      </c>
      <c r="AW4196" s="31">
        <v>2247586</v>
      </c>
      <c r="AX4196" s="31">
        <v>212929</v>
      </c>
      <c r="AY4196" s="31">
        <v>127496</v>
      </c>
      <c r="AZ4196" s="31">
        <v>340425</v>
      </c>
    </row>
    <row r="4197" spans="1:52" ht="15" customHeight="1">
      <c r="A4197" s="29" t="s">
        <v>3853</v>
      </c>
      <c r="B4197" s="34">
        <v>37607</v>
      </c>
      <c r="C4197" s="28">
        <v>850</v>
      </c>
      <c r="D4197" s="28">
        <v>52</v>
      </c>
      <c r="E4197" s="28">
        <v>54</v>
      </c>
      <c r="F4197" s="29" t="s">
        <v>220</v>
      </c>
      <c r="G4197" s="29" t="s">
        <v>3500</v>
      </c>
      <c r="H4197" s="28">
        <v>787</v>
      </c>
      <c r="I4197" s="29" t="s">
        <v>124</v>
      </c>
      <c r="J4197" s="33" t="s">
        <v>3851</v>
      </c>
      <c r="K4197" s="29" t="s">
        <v>178</v>
      </c>
      <c r="L4197" s="29" t="s">
        <v>3838</v>
      </c>
      <c r="M4197" s="29" t="s">
        <v>536</v>
      </c>
      <c r="N4197" s="28">
        <v>470686</v>
      </c>
      <c r="O4197" s="28">
        <v>6302347</v>
      </c>
      <c r="P4197" s="29" t="s">
        <v>3850</v>
      </c>
      <c r="Q4197" s="32" t="s">
        <v>174</v>
      </c>
      <c r="R4197" s="19"/>
      <c r="S4197" s="19"/>
      <c r="T4197" s="19"/>
      <c r="U4197" s="19"/>
      <c r="V4197" s="19"/>
      <c r="W4197" s="19"/>
      <c r="X4197" s="19"/>
      <c r="Y4197" s="19"/>
      <c r="Z4197" s="19"/>
      <c r="AA4197" s="19"/>
      <c r="AB4197" s="19"/>
      <c r="AC4197" s="19"/>
      <c r="AD4197" s="19"/>
      <c r="AE4197" s="19"/>
      <c r="AF4197" s="19"/>
      <c r="AG4197" s="19"/>
      <c r="AH4197" s="19"/>
      <c r="AI4197" s="19"/>
      <c r="AJ4197" s="19"/>
      <c r="AK4197" s="19"/>
      <c r="AL4197" s="19"/>
      <c r="AM4197" s="19"/>
      <c r="AN4197" s="19"/>
      <c r="AO4197" s="19"/>
      <c r="AP4197" s="19"/>
      <c r="AQ4197" s="31">
        <v>70462</v>
      </c>
      <c r="AR4197" s="31">
        <v>1823234</v>
      </c>
      <c r="AS4197" s="31">
        <v>2427175</v>
      </c>
      <c r="AT4197" s="31">
        <v>2358764</v>
      </c>
      <c r="AU4197" s="31">
        <v>2149774</v>
      </c>
      <c r="AV4197" s="31">
        <v>2575787</v>
      </c>
      <c r="AW4197" s="31">
        <v>2192925</v>
      </c>
      <c r="AX4197" s="31">
        <v>193381</v>
      </c>
      <c r="AY4197" s="31">
        <v>125274</v>
      </c>
      <c r="AZ4197" s="31">
        <v>318655</v>
      </c>
    </row>
    <row r="4198" spans="1:52" ht="15" customHeight="1">
      <c r="A4198" s="29" t="s">
        <v>3849</v>
      </c>
      <c r="B4198" s="34">
        <v>37609</v>
      </c>
      <c r="C4198" s="28">
        <v>1000</v>
      </c>
      <c r="D4198" s="28">
        <v>54.2</v>
      </c>
      <c r="E4198" s="28">
        <v>50</v>
      </c>
      <c r="F4198" s="29" t="s">
        <v>440</v>
      </c>
      <c r="G4198" s="29" t="s">
        <v>801</v>
      </c>
      <c r="H4198" s="28">
        <v>787</v>
      </c>
      <c r="I4198" s="29" t="s">
        <v>124</v>
      </c>
      <c r="J4198" s="33" t="s">
        <v>3848</v>
      </c>
      <c r="K4198" s="29" t="s">
        <v>178</v>
      </c>
      <c r="L4198" s="29" t="s">
        <v>3826</v>
      </c>
      <c r="M4198" s="29" t="s">
        <v>197</v>
      </c>
      <c r="N4198" s="28">
        <v>460127</v>
      </c>
      <c r="O4198" s="28">
        <v>6298388</v>
      </c>
      <c r="P4198" s="29" t="s">
        <v>3847</v>
      </c>
      <c r="Q4198" s="32" t="s">
        <v>174</v>
      </c>
      <c r="R4198" s="19"/>
      <c r="S4198" s="19"/>
      <c r="T4198" s="19"/>
      <c r="U4198" s="19"/>
      <c r="V4198" s="19"/>
      <c r="W4198" s="19"/>
      <c r="X4198" s="19"/>
      <c r="Y4198" s="19"/>
      <c r="Z4198" s="19"/>
      <c r="AA4198" s="19"/>
      <c r="AB4198" s="19"/>
      <c r="AC4198" s="19"/>
      <c r="AD4198" s="19"/>
      <c r="AE4198" s="19"/>
      <c r="AF4198" s="19"/>
      <c r="AG4198" s="19"/>
      <c r="AH4198" s="19"/>
      <c r="AI4198" s="19"/>
      <c r="AJ4198" s="19"/>
      <c r="AK4198" s="19"/>
      <c r="AL4198" s="19"/>
      <c r="AM4198" s="19"/>
      <c r="AN4198" s="19"/>
      <c r="AO4198" s="19"/>
      <c r="AP4198" s="19"/>
      <c r="AQ4198" s="31">
        <v>76127</v>
      </c>
      <c r="AR4198" s="31">
        <v>2381649</v>
      </c>
      <c r="AS4198" s="31">
        <v>2867422</v>
      </c>
      <c r="AT4198" s="31">
        <v>2836554</v>
      </c>
      <c r="AU4198" s="31">
        <v>2577508</v>
      </c>
      <c r="AV4198" s="31">
        <v>3130604</v>
      </c>
      <c r="AW4198" s="31">
        <v>2825742</v>
      </c>
      <c r="AX4198" s="31">
        <v>253789</v>
      </c>
      <c r="AY4198" s="31">
        <v>153037</v>
      </c>
      <c r="AZ4198" s="31">
        <v>406826</v>
      </c>
    </row>
    <row r="4199" spans="1:52" ht="15" customHeight="1">
      <c r="A4199" s="29" t="s">
        <v>3846</v>
      </c>
      <c r="B4199" s="34">
        <v>37607</v>
      </c>
      <c r="C4199" s="28">
        <v>850</v>
      </c>
      <c r="D4199" s="28">
        <v>52</v>
      </c>
      <c r="E4199" s="28">
        <v>54</v>
      </c>
      <c r="F4199" s="29" t="s">
        <v>220</v>
      </c>
      <c r="G4199" s="29" t="s">
        <v>3500</v>
      </c>
      <c r="H4199" s="28">
        <v>787</v>
      </c>
      <c r="I4199" s="29" t="s">
        <v>124</v>
      </c>
      <c r="J4199" s="33" t="s">
        <v>3845</v>
      </c>
      <c r="K4199" s="29" t="s">
        <v>178</v>
      </c>
      <c r="L4199" s="29" t="s">
        <v>3838</v>
      </c>
      <c r="M4199" s="29" t="s">
        <v>536</v>
      </c>
      <c r="N4199" s="28">
        <v>470873</v>
      </c>
      <c r="O4199" s="28">
        <v>6302643</v>
      </c>
      <c r="P4199" s="29" t="s">
        <v>3844</v>
      </c>
      <c r="Q4199" s="32" t="s">
        <v>174</v>
      </c>
      <c r="R4199" s="19"/>
      <c r="S4199" s="19"/>
      <c r="T4199" s="19"/>
      <c r="U4199" s="19"/>
      <c r="V4199" s="19"/>
      <c r="W4199" s="19"/>
      <c r="X4199" s="19"/>
      <c r="Y4199" s="19"/>
      <c r="Z4199" s="19"/>
      <c r="AA4199" s="19"/>
      <c r="AB4199" s="19"/>
      <c r="AC4199" s="19"/>
      <c r="AD4199" s="19"/>
      <c r="AE4199" s="19"/>
      <c r="AF4199" s="19"/>
      <c r="AG4199" s="19"/>
      <c r="AH4199" s="19"/>
      <c r="AI4199" s="19"/>
      <c r="AJ4199" s="19"/>
      <c r="AK4199" s="19"/>
      <c r="AL4199" s="19"/>
      <c r="AM4199" s="19"/>
      <c r="AN4199" s="19"/>
      <c r="AO4199" s="19"/>
      <c r="AP4199" s="19"/>
      <c r="AQ4199" s="31">
        <v>69201</v>
      </c>
      <c r="AR4199" s="31">
        <v>1922853</v>
      </c>
      <c r="AS4199" s="31">
        <v>2308546</v>
      </c>
      <c r="AT4199" s="31">
        <v>2370046</v>
      </c>
      <c r="AU4199" s="31">
        <v>1962509</v>
      </c>
      <c r="AV4199" s="31">
        <v>2326849</v>
      </c>
      <c r="AW4199" s="31">
        <v>2168077</v>
      </c>
      <c r="AX4199" s="31">
        <v>191550</v>
      </c>
      <c r="AY4199" s="31">
        <v>122609</v>
      </c>
      <c r="AZ4199" s="31">
        <v>314159</v>
      </c>
    </row>
    <row r="4200" spans="1:52" ht="15" customHeight="1">
      <c r="A4200" s="29" t="s">
        <v>3843</v>
      </c>
      <c r="B4200" s="34">
        <v>37609</v>
      </c>
      <c r="C4200" s="28">
        <v>1000</v>
      </c>
      <c r="D4200" s="28">
        <v>54.2</v>
      </c>
      <c r="E4200" s="28">
        <v>50</v>
      </c>
      <c r="F4200" s="29" t="s">
        <v>440</v>
      </c>
      <c r="G4200" s="29" t="s">
        <v>801</v>
      </c>
      <c r="H4200" s="28">
        <v>787</v>
      </c>
      <c r="I4200" s="29" t="s">
        <v>124</v>
      </c>
      <c r="J4200" s="33" t="s">
        <v>3842</v>
      </c>
      <c r="K4200" s="29" t="s">
        <v>178</v>
      </c>
      <c r="L4200" s="29" t="s">
        <v>3826</v>
      </c>
      <c r="M4200" s="29" t="s">
        <v>3442</v>
      </c>
      <c r="N4200" s="28">
        <v>460289</v>
      </c>
      <c r="O4200" s="28">
        <v>6298748</v>
      </c>
      <c r="P4200" s="29" t="s">
        <v>3841</v>
      </c>
      <c r="Q4200" s="32" t="s">
        <v>174</v>
      </c>
      <c r="R4200" s="19"/>
      <c r="S4200" s="19"/>
      <c r="T4200" s="19"/>
      <c r="U4200" s="19"/>
      <c r="V4200" s="19"/>
      <c r="W4200" s="19"/>
      <c r="X4200" s="19"/>
      <c r="Y4200" s="19"/>
      <c r="Z4200" s="19"/>
      <c r="AA4200" s="19"/>
      <c r="AB4200" s="19"/>
      <c r="AC4200" s="19"/>
      <c r="AD4200" s="19"/>
      <c r="AE4200" s="19"/>
      <c r="AF4200" s="19"/>
      <c r="AG4200" s="19"/>
      <c r="AH4200" s="19"/>
      <c r="AI4200" s="19"/>
      <c r="AJ4200" s="19"/>
      <c r="AK4200" s="19"/>
      <c r="AL4200" s="19"/>
      <c r="AM4200" s="19"/>
      <c r="AN4200" s="19"/>
      <c r="AO4200" s="19"/>
      <c r="AP4200" s="19"/>
      <c r="AQ4200" s="31">
        <v>60923</v>
      </c>
      <c r="AR4200" s="31">
        <v>2223475</v>
      </c>
      <c r="AS4200" s="31">
        <v>2708352</v>
      </c>
      <c r="AT4200" s="31">
        <v>2587885</v>
      </c>
      <c r="AU4200" s="31">
        <v>2370676</v>
      </c>
      <c r="AV4200" s="31">
        <v>2988503</v>
      </c>
      <c r="AW4200" s="31">
        <v>2658461</v>
      </c>
      <c r="AX4200" s="31">
        <v>238847</v>
      </c>
      <c r="AY4200" s="31">
        <v>138997</v>
      </c>
      <c r="AZ4200" s="31">
        <v>377844</v>
      </c>
    </row>
    <row r="4201" spans="1:52" ht="15" customHeight="1">
      <c r="A4201" s="29" t="s">
        <v>3840</v>
      </c>
      <c r="B4201" s="34">
        <v>37607</v>
      </c>
      <c r="C4201" s="28">
        <v>850</v>
      </c>
      <c r="D4201" s="28">
        <v>52</v>
      </c>
      <c r="E4201" s="28">
        <v>54</v>
      </c>
      <c r="F4201" s="29" t="s">
        <v>220</v>
      </c>
      <c r="G4201" s="29" t="s">
        <v>3500</v>
      </c>
      <c r="H4201" s="28">
        <v>787</v>
      </c>
      <c r="I4201" s="29" t="s">
        <v>124</v>
      </c>
      <c r="J4201" s="33" t="s">
        <v>3839</v>
      </c>
      <c r="K4201" s="29" t="s">
        <v>178</v>
      </c>
      <c r="L4201" s="29" t="s">
        <v>3838</v>
      </c>
      <c r="M4201" s="29" t="s">
        <v>536</v>
      </c>
      <c r="N4201" s="28">
        <v>470779</v>
      </c>
      <c r="O4201" s="28">
        <v>6302485</v>
      </c>
      <c r="P4201" s="29" t="s">
        <v>3837</v>
      </c>
      <c r="Q4201" s="32" t="s">
        <v>174</v>
      </c>
      <c r="R4201" s="19"/>
      <c r="S4201" s="19"/>
      <c r="T4201" s="19"/>
      <c r="U4201" s="19"/>
      <c r="V4201" s="19"/>
      <c r="W4201" s="19"/>
      <c r="X4201" s="19"/>
      <c r="Y4201" s="19"/>
      <c r="Z4201" s="19"/>
      <c r="AA4201" s="19"/>
      <c r="AB4201" s="19"/>
      <c r="AC4201" s="19"/>
      <c r="AD4201" s="19"/>
      <c r="AE4201" s="19"/>
      <c r="AF4201" s="19"/>
      <c r="AG4201" s="19"/>
      <c r="AH4201" s="19"/>
      <c r="AI4201" s="19"/>
      <c r="AJ4201" s="19"/>
      <c r="AK4201" s="19"/>
      <c r="AL4201" s="19"/>
      <c r="AM4201" s="19"/>
      <c r="AN4201" s="19"/>
      <c r="AO4201" s="19"/>
      <c r="AP4201" s="19"/>
      <c r="AQ4201" s="31">
        <v>83967</v>
      </c>
      <c r="AR4201" s="31">
        <v>1865463</v>
      </c>
      <c r="AS4201" s="31">
        <v>2173339</v>
      </c>
      <c r="AT4201" s="31">
        <v>2192558</v>
      </c>
      <c r="AU4201" s="31">
        <v>1932669</v>
      </c>
      <c r="AV4201" s="31">
        <v>2261020</v>
      </c>
      <c r="AW4201" s="31">
        <v>2119429</v>
      </c>
      <c r="AX4201" s="31">
        <v>201234</v>
      </c>
      <c r="AY4201" s="31">
        <v>122069</v>
      </c>
      <c r="AZ4201" s="31">
        <v>323303</v>
      </c>
    </row>
    <row r="4202" spans="1:52" ht="15" customHeight="1">
      <c r="A4202" s="29" t="s">
        <v>3836</v>
      </c>
      <c r="B4202" s="34">
        <v>37602</v>
      </c>
      <c r="C4202" s="28">
        <v>1750</v>
      </c>
      <c r="D4202" s="28">
        <v>66</v>
      </c>
      <c r="E4202" s="28">
        <v>60</v>
      </c>
      <c r="F4202" s="29" t="s">
        <v>220</v>
      </c>
      <c r="G4202" s="29" t="s">
        <v>3828</v>
      </c>
      <c r="H4202" s="28">
        <v>787</v>
      </c>
      <c r="I4202" s="29" t="s">
        <v>124</v>
      </c>
      <c r="J4202" s="33" t="s">
        <v>3835</v>
      </c>
      <c r="K4202" s="29" t="s">
        <v>178</v>
      </c>
      <c r="L4202" s="29" t="s">
        <v>3831</v>
      </c>
      <c r="M4202" s="29" t="s">
        <v>176</v>
      </c>
      <c r="N4202" s="28">
        <v>467704</v>
      </c>
      <c r="O4202" s="28">
        <v>6300063</v>
      </c>
      <c r="P4202" s="29" t="s">
        <v>3834</v>
      </c>
      <c r="Q4202" s="32" t="s">
        <v>174</v>
      </c>
      <c r="R4202" s="19"/>
      <c r="S4202" s="19"/>
      <c r="T4202" s="19"/>
      <c r="U4202" s="19"/>
      <c r="V4202" s="19"/>
      <c r="W4202" s="19"/>
      <c r="X4202" s="19"/>
      <c r="Y4202" s="19"/>
      <c r="Z4202" s="19"/>
      <c r="AA4202" s="19"/>
      <c r="AB4202" s="19"/>
      <c r="AC4202" s="19"/>
      <c r="AD4202" s="19"/>
      <c r="AE4202" s="19"/>
      <c r="AF4202" s="19"/>
      <c r="AG4202" s="19"/>
      <c r="AH4202" s="19"/>
      <c r="AI4202" s="19"/>
      <c r="AJ4202" s="19"/>
      <c r="AK4202" s="19"/>
      <c r="AL4202" s="19"/>
      <c r="AM4202" s="19"/>
      <c r="AN4202" s="19"/>
      <c r="AO4202" s="19"/>
      <c r="AP4202" s="19"/>
      <c r="AQ4202" s="31">
        <v>201112</v>
      </c>
      <c r="AR4202" s="31">
        <v>3913465</v>
      </c>
      <c r="AS4202" s="31">
        <v>4650886</v>
      </c>
      <c r="AT4202" s="31">
        <v>4588702</v>
      </c>
      <c r="AU4202" s="31">
        <v>4051701</v>
      </c>
      <c r="AV4202" s="31">
        <v>5118089</v>
      </c>
      <c r="AW4202" s="31">
        <v>4356420</v>
      </c>
      <c r="AX4202" s="31">
        <v>399084</v>
      </c>
      <c r="AY4202" s="31">
        <v>197329</v>
      </c>
      <c r="AZ4202" s="31">
        <v>596413</v>
      </c>
    </row>
    <row r="4203" spans="1:52" ht="15" customHeight="1">
      <c r="A4203" s="29" t="s">
        <v>3833</v>
      </c>
      <c r="B4203" s="34">
        <v>37602</v>
      </c>
      <c r="C4203" s="28">
        <v>1750</v>
      </c>
      <c r="D4203" s="28">
        <v>66</v>
      </c>
      <c r="E4203" s="28">
        <v>60</v>
      </c>
      <c r="F4203" s="29" t="s">
        <v>220</v>
      </c>
      <c r="G4203" s="29" t="s">
        <v>3828</v>
      </c>
      <c r="H4203" s="28">
        <v>787</v>
      </c>
      <c r="I4203" s="29" t="s">
        <v>124</v>
      </c>
      <c r="J4203" s="33" t="s">
        <v>3832</v>
      </c>
      <c r="K4203" s="29" t="s">
        <v>178</v>
      </c>
      <c r="L4203" s="29" t="s">
        <v>3831</v>
      </c>
      <c r="M4203" s="29" t="s">
        <v>176</v>
      </c>
      <c r="N4203" s="28">
        <v>467980</v>
      </c>
      <c r="O4203" s="28">
        <v>6300493</v>
      </c>
      <c r="P4203" s="29" t="s">
        <v>3830</v>
      </c>
      <c r="Q4203" s="32" t="s">
        <v>174</v>
      </c>
      <c r="R4203" s="19"/>
      <c r="S4203" s="19"/>
      <c r="T4203" s="19"/>
      <c r="U4203" s="19"/>
      <c r="V4203" s="19"/>
      <c r="W4203" s="19"/>
      <c r="X4203" s="19"/>
      <c r="Y4203" s="19"/>
      <c r="Z4203" s="19"/>
      <c r="AA4203" s="19"/>
      <c r="AB4203" s="19"/>
      <c r="AC4203" s="19"/>
      <c r="AD4203" s="19"/>
      <c r="AE4203" s="19"/>
      <c r="AF4203" s="19"/>
      <c r="AG4203" s="19"/>
      <c r="AH4203" s="19"/>
      <c r="AI4203" s="19"/>
      <c r="AJ4203" s="19"/>
      <c r="AK4203" s="19"/>
      <c r="AL4203" s="19"/>
      <c r="AM4203" s="19"/>
      <c r="AN4203" s="19"/>
      <c r="AO4203" s="19"/>
      <c r="AP4203" s="19"/>
      <c r="AQ4203" s="31">
        <v>186405</v>
      </c>
      <c r="AR4203" s="31">
        <v>3804631</v>
      </c>
      <c r="AS4203" s="31">
        <v>4412789</v>
      </c>
      <c r="AT4203" s="31">
        <v>4250571</v>
      </c>
      <c r="AU4203" s="31">
        <v>3755044</v>
      </c>
      <c r="AV4203" s="31">
        <v>4590881</v>
      </c>
      <c r="AW4203" s="31">
        <v>4319360</v>
      </c>
      <c r="AX4203" s="31">
        <v>388762</v>
      </c>
      <c r="AY4203" s="31">
        <v>232454</v>
      </c>
      <c r="AZ4203" s="31">
        <v>621216</v>
      </c>
    </row>
    <row r="4204" spans="1:52" ht="15" customHeight="1">
      <c r="A4204" s="29" t="s">
        <v>3829</v>
      </c>
      <c r="B4204" s="34">
        <v>37609</v>
      </c>
      <c r="C4204" s="28">
        <v>1000</v>
      </c>
      <c r="D4204" s="28">
        <v>54.2</v>
      </c>
      <c r="E4204" s="28">
        <v>50</v>
      </c>
      <c r="F4204" s="29" t="s">
        <v>440</v>
      </c>
      <c r="G4204" s="29" t="s">
        <v>801</v>
      </c>
      <c r="H4204" s="28">
        <v>787</v>
      </c>
      <c r="I4204" s="29" t="s">
        <v>124</v>
      </c>
      <c r="J4204" s="33" t="s">
        <v>3827</v>
      </c>
      <c r="K4204" s="29" t="s">
        <v>178</v>
      </c>
      <c r="L4204" s="29" t="s">
        <v>3826</v>
      </c>
      <c r="M4204" s="29" t="s">
        <v>3442</v>
      </c>
      <c r="N4204" s="28">
        <v>460208</v>
      </c>
      <c r="O4204" s="28">
        <v>6298568</v>
      </c>
      <c r="P4204" s="29" t="s">
        <v>3825</v>
      </c>
      <c r="Q4204" s="32" t="s">
        <v>174</v>
      </c>
      <c r="R4204" s="19"/>
      <c r="S4204" s="19"/>
      <c r="T4204" s="19"/>
      <c r="U4204" s="19"/>
      <c r="V4204" s="19"/>
      <c r="W4204" s="19"/>
      <c r="X4204" s="19"/>
      <c r="Y4204" s="19"/>
      <c r="Z4204" s="19"/>
      <c r="AA4204" s="19"/>
      <c r="AB4204" s="19"/>
      <c r="AC4204" s="19"/>
      <c r="AD4204" s="19"/>
      <c r="AE4204" s="19"/>
      <c r="AF4204" s="19"/>
      <c r="AG4204" s="19"/>
      <c r="AH4204" s="19"/>
      <c r="AI4204" s="19"/>
      <c r="AJ4204" s="19"/>
      <c r="AK4204" s="19"/>
      <c r="AL4204" s="19"/>
      <c r="AM4204" s="19"/>
      <c r="AN4204" s="19"/>
      <c r="AO4204" s="19"/>
      <c r="AP4204" s="19"/>
      <c r="AQ4204" s="31">
        <v>664</v>
      </c>
      <c r="AR4204" s="31">
        <v>2222087</v>
      </c>
      <c r="AS4204" s="31">
        <v>2738972</v>
      </c>
      <c r="AT4204" s="31">
        <v>2681945</v>
      </c>
      <c r="AU4204" s="31">
        <v>2367997</v>
      </c>
      <c r="AV4204" s="31">
        <v>3009593</v>
      </c>
      <c r="AW4204" s="31">
        <v>2662640</v>
      </c>
      <c r="AX4204" s="31">
        <v>214119</v>
      </c>
      <c r="AY4204" s="31">
        <v>147386</v>
      </c>
      <c r="AZ4204" s="31">
        <v>361505</v>
      </c>
    </row>
    <row r="4205" spans="1:52" ht="15" customHeight="1">
      <c r="A4205" s="29" t="s">
        <v>3824</v>
      </c>
      <c r="B4205" s="34">
        <v>38448</v>
      </c>
      <c r="C4205" s="28">
        <v>1750</v>
      </c>
      <c r="D4205" s="28">
        <v>66</v>
      </c>
      <c r="E4205" s="28">
        <v>67</v>
      </c>
      <c r="F4205" s="29" t="s">
        <v>220</v>
      </c>
      <c r="G4205" s="29" t="s">
        <v>3816</v>
      </c>
      <c r="H4205" s="28">
        <v>787</v>
      </c>
      <c r="I4205" s="29" t="s">
        <v>124</v>
      </c>
      <c r="J4205" s="33" t="s">
        <v>3823</v>
      </c>
      <c r="K4205" s="29" t="s">
        <v>178</v>
      </c>
      <c r="L4205" s="29" t="s">
        <v>3819</v>
      </c>
      <c r="M4205" s="29" t="s">
        <v>583</v>
      </c>
      <c r="N4205" s="28">
        <v>472405</v>
      </c>
      <c r="O4205" s="28">
        <v>6300267</v>
      </c>
      <c r="P4205" s="29" t="s">
        <v>3822</v>
      </c>
      <c r="Q4205" s="32" t="s">
        <v>174</v>
      </c>
      <c r="R4205" s="19"/>
      <c r="S4205" s="19"/>
      <c r="T4205" s="19"/>
      <c r="U4205" s="19"/>
      <c r="V4205" s="19"/>
      <c r="W4205" s="19"/>
      <c r="X4205" s="19"/>
      <c r="Y4205" s="19"/>
      <c r="Z4205" s="19"/>
      <c r="AA4205" s="19"/>
      <c r="AB4205" s="19"/>
      <c r="AC4205" s="19"/>
      <c r="AD4205" s="19"/>
      <c r="AE4205" s="19"/>
      <c r="AF4205" s="19"/>
      <c r="AG4205" s="19"/>
      <c r="AH4205" s="19"/>
      <c r="AI4205" s="19"/>
      <c r="AJ4205" s="19"/>
      <c r="AK4205" s="19"/>
      <c r="AL4205" s="19"/>
      <c r="AM4205" s="19"/>
      <c r="AN4205" s="19"/>
      <c r="AO4205" s="19"/>
      <c r="AP4205" s="19"/>
      <c r="AQ4205" s="19"/>
      <c r="AR4205" s="19"/>
      <c r="AS4205" s="19"/>
      <c r="AT4205" s="31">
        <v>2914449</v>
      </c>
      <c r="AU4205" s="31">
        <v>4206732</v>
      </c>
      <c r="AV4205" s="31">
        <v>5130114</v>
      </c>
      <c r="AW4205" s="31">
        <v>4593729</v>
      </c>
      <c r="AX4205" s="31">
        <v>446347</v>
      </c>
      <c r="AY4205" s="31">
        <v>262224</v>
      </c>
      <c r="AZ4205" s="31">
        <v>708571</v>
      </c>
    </row>
    <row r="4206" spans="1:52" ht="15" customHeight="1">
      <c r="A4206" s="29" t="s">
        <v>3821</v>
      </c>
      <c r="B4206" s="34">
        <v>38448</v>
      </c>
      <c r="C4206" s="28">
        <v>1750</v>
      </c>
      <c r="D4206" s="28">
        <v>66</v>
      </c>
      <c r="E4206" s="28">
        <v>67</v>
      </c>
      <c r="F4206" s="29" t="s">
        <v>220</v>
      </c>
      <c r="G4206" s="29" t="s">
        <v>3816</v>
      </c>
      <c r="H4206" s="28">
        <v>787</v>
      </c>
      <c r="I4206" s="29" t="s">
        <v>124</v>
      </c>
      <c r="J4206" s="33" t="s">
        <v>3820</v>
      </c>
      <c r="K4206" s="29" t="s">
        <v>178</v>
      </c>
      <c r="L4206" s="29" t="s">
        <v>3819</v>
      </c>
      <c r="M4206" s="29" t="s">
        <v>583</v>
      </c>
      <c r="N4206" s="28">
        <v>472358</v>
      </c>
      <c r="O4206" s="28">
        <v>6300545</v>
      </c>
      <c r="P4206" s="29" t="s">
        <v>3818</v>
      </c>
      <c r="Q4206" s="32" t="s">
        <v>174</v>
      </c>
      <c r="R4206" s="19"/>
      <c r="S4206" s="19"/>
      <c r="T4206" s="19"/>
      <c r="U4206" s="19"/>
      <c r="V4206" s="19"/>
      <c r="W4206" s="19"/>
      <c r="X4206" s="19"/>
      <c r="Y4206" s="19"/>
      <c r="Z4206" s="19"/>
      <c r="AA4206" s="19"/>
      <c r="AB4206" s="19"/>
      <c r="AC4206" s="19"/>
      <c r="AD4206" s="19"/>
      <c r="AE4206" s="19"/>
      <c r="AF4206" s="19"/>
      <c r="AG4206" s="19"/>
      <c r="AH4206" s="19"/>
      <c r="AI4206" s="19"/>
      <c r="AJ4206" s="19"/>
      <c r="AK4206" s="19"/>
      <c r="AL4206" s="19"/>
      <c r="AM4206" s="19"/>
      <c r="AN4206" s="19"/>
      <c r="AO4206" s="19"/>
      <c r="AP4206" s="19"/>
      <c r="AQ4206" s="19"/>
      <c r="AR4206" s="19"/>
      <c r="AS4206" s="19"/>
      <c r="AT4206" s="31">
        <v>2956124</v>
      </c>
      <c r="AU4206" s="31">
        <v>4202846</v>
      </c>
      <c r="AV4206" s="31">
        <v>5349393</v>
      </c>
      <c r="AW4206" s="31">
        <v>4482588</v>
      </c>
      <c r="AX4206" s="31">
        <v>407811</v>
      </c>
      <c r="AY4206" s="31">
        <v>267270</v>
      </c>
      <c r="AZ4206" s="31">
        <v>675081</v>
      </c>
    </row>
    <row r="4207" spans="1:52" ht="15" customHeight="1">
      <c r="A4207" s="29" t="s">
        <v>3817</v>
      </c>
      <c r="B4207" s="34">
        <v>37602</v>
      </c>
      <c r="C4207" s="28">
        <v>900</v>
      </c>
      <c r="D4207" s="28">
        <v>52</v>
      </c>
      <c r="E4207" s="28">
        <v>49</v>
      </c>
      <c r="F4207" s="29" t="s">
        <v>3807</v>
      </c>
      <c r="G4207" s="29" t="s">
        <v>3806</v>
      </c>
      <c r="H4207" s="28">
        <v>787</v>
      </c>
      <c r="I4207" s="29" t="s">
        <v>124</v>
      </c>
      <c r="J4207" s="33" t="s">
        <v>3815</v>
      </c>
      <c r="K4207" s="29" t="s">
        <v>178</v>
      </c>
      <c r="L4207" s="29" t="s">
        <v>3814</v>
      </c>
      <c r="M4207" s="29" t="s">
        <v>2532</v>
      </c>
      <c r="N4207" s="28">
        <v>487454</v>
      </c>
      <c r="O4207" s="28">
        <v>6315608</v>
      </c>
      <c r="P4207" s="29" t="s">
        <v>3813</v>
      </c>
      <c r="Q4207" s="32" t="s">
        <v>174</v>
      </c>
      <c r="R4207" s="19"/>
      <c r="S4207" s="19"/>
      <c r="T4207" s="19"/>
      <c r="U4207" s="19"/>
      <c r="V4207" s="19"/>
      <c r="W4207" s="19"/>
      <c r="X4207" s="19"/>
      <c r="Y4207" s="19"/>
      <c r="Z4207" s="19"/>
      <c r="AA4207" s="19"/>
      <c r="AB4207" s="19"/>
      <c r="AC4207" s="19"/>
      <c r="AD4207" s="19"/>
      <c r="AE4207" s="19"/>
      <c r="AF4207" s="19"/>
      <c r="AG4207" s="19"/>
      <c r="AH4207" s="19"/>
      <c r="AI4207" s="19"/>
      <c r="AJ4207" s="19"/>
      <c r="AK4207" s="19"/>
      <c r="AL4207" s="19"/>
      <c r="AM4207" s="19"/>
      <c r="AN4207" s="19"/>
      <c r="AO4207" s="19"/>
      <c r="AP4207" s="19"/>
      <c r="AQ4207" s="31">
        <v>127165</v>
      </c>
      <c r="AR4207" s="31">
        <v>2101066</v>
      </c>
      <c r="AS4207" s="31">
        <v>2460317</v>
      </c>
      <c r="AT4207" s="31">
        <v>2400911</v>
      </c>
      <c r="AU4207" s="31">
        <v>2129821</v>
      </c>
      <c r="AV4207" s="31">
        <v>2725071</v>
      </c>
      <c r="AW4207" s="31">
        <v>2340714</v>
      </c>
      <c r="AX4207" s="31">
        <v>238530</v>
      </c>
      <c r="AY4207" s="31">
        <v>134766</v>
      </c>
      <c r="AZ4207" s="31">
        <v>373296</v>
      </c>
    </row>
    <row r="4208" spans="1:52" ht="15" customHeight="1">
      <c r="A4208" s="29" t="s">
        <v>3812</v>
      </c>
      <c r="B4208" s="34">
        <v>37602</v>
      </c>
      <c r="C4208" s="28">
        <v>900</v>
      </c>
      <c r="D4208" s="28">
        <v>52</v>
      </c>
      <c r="E4208" s="28">
        <v>49</v>
      </c>
      <c r="F4208" s="29" t="s">
        <v>3807</v>
      </c>
      <c r="G4208" s="29" t="s">
        <v>3806</v>
      </c>
      <c r="H4208" s="28">
        <v>787</v>
      </c>
      <c r="I4208" s="29" t="s">
        <v>124</v>
      </c>
      <c r="J4208" s="33" t="s">
        <v>3811</v>
      </c>
      <c r="K4208" s="29" t="s">
        <v>178</v>
      </c>
      <c r="L4208" s="29" t="s">
        <v>3810</v>
      </c>
      <c r="M4208" s="29" t="s">
        <v>355</v>
      </c>
      <c r="N4208" s="28">
        <v>487439</v>
      </c>
      <c r="O4208" s="28">
        <v>6315782</v>
      </c>
      <c r="P4208" s="29" t="s">
        <v>3809</v>
      </c>
      <c r="Q4208" s="32" t="s">
        <v>174</v>
      </c>
      <c r="R4208" s="19"/>
      <c r="S4208" s="19"/>
      <c r="T4208" s="19"/>
      <c r="U4208" s="19"/>
      <c r="V4208" s="19"/>
      <c r="W4208" s="19"/>
      <c r="X4208" s="19"/>
      <c r="Y4208" s="19"/>
      <c r="Z4208" s="19"/>
      <c r="AA4208" s="19"/>
      <c r="AB4208" s="19"/>
      <c r="AC4208" s="19"/>
      <c r="AD4208" s="19"/>
      <c r="AE4208" s="19"/>
      <c r="AF4208" s="19"/>
      <c r="AG4208" s="19"/>
      <c r="AH4208" s="19"/>
      <c r="AI4208" s="19"/>
      <c r="AJ4208" s="19"/>
      <c r="AK4208" s="19"/>
      <c r="AL4208" s="19"/>
      <c r="AM4208" s="19"/>
      <c r="AN4208" s="19"/>
      <c r="AO4208" s="19"/>
      <c r="AP4208" s="19"/>
      <c r="AQ4208" s="31">
        <v>132905</v>
      </c>
      <c r="AR4208" s="31">
        <v>2115156</v>
      </c>
      <c r="AS4208" s="31">
        <v>2461717</v>
      </c>
      <c r="AT4208" s="31">
        <v>2352968</v>
      </c>
      <c r="AU4208" s="31">
        <v>2055676</v>
      </c>
      <c r="AV4208" s="31">
        <v>2628225</v>
      </c>
      <c r="AW4208" s="31">
        <v>1864296</v>
      </c>
      <c r="AX4208" s="31">
        <v>239526</v>
      </c>
      <c r="AY4208" s="31">
        <v>135224</v>
      </c>
      <c r="AZ4208" s="31">
        <v>374750</v>
      </c>
    </row>
    <row r="4209" spans="1:52" ht="15" customHeight="1">
      <c r="A4209" s="29" t="s">
        <v>3808</v>
      </c>
      <c r="B4209" s="34">
        <v>38596</v>
      </c>
      <c r="C4209" s="28">
        <v>75</v>
      </c>
      <c r="D4209" s="28">
        <v>17</v>
      </c>
      <c r="E4209" s="28">
        <v>22.8</v>
      </c>
      <c r="F4209" s="29" t="s">
        <v>3801</v>
      </c>
      <c r="G4209" s="29" t="s">
        <v>3800</v>
      </c>
      <c r="H4209" s="28">
        <v>787</v>
      </c>
      <c r="I4209" s="29" t="s">
        <v>124</v>
      </c>
      <c r="J4209" s="33" t="s">
        <v>3805</v>
      </c>
      <c r="K4209" s="29" t="s">
        <v>178</v>
      </c>
      <c r="L4209" s="29" t="s">
        <v>3804</v>
      </c>
      <c r="M4209" s="29" t="s">
        <v>270</v>
      </c>
      <c r="N4209" s="28">
        <v>483383</v>
      </c>
      <c r="O4209" s="28">
        <v>6314764</v>
      </c>
      <c r="P4209" s="29" t="s">
        <v>3803</v>
      </c>
      <c r="Q4209" s="32" t="s">
        <v>368</v>
      </c>
      <c r="R4209" s="19"/>
      <c r="S4209" s="19"/>
      <c r="T4209" s="19"/>
      <c r="U4209" s="19"/>
      <c r="V4209" s="19"/>
      <c r="W4209" s="19"/>
      <c r="X4209" s="19"/>
      <c r="Y4209" s="19"/>
      <c r="Z4209" s="19"/>
      <c r="AA4209" s="19"/>
      <c r="AB4209" s="19"/>
      <c r="AC4209" s="19"/>
      <c r="AD4209" s="19"/>
      <c r="AE4209" s="19"/>
      <c r="AF4209" s="19"/>
      <c r="AG4209" s="19"/>
      <c r="AH4209" s="19"/>
      <c r="AI4209" s="19"/>
      <c r="AJ4209" s="19"/>
      <c r="AK4209" s="19"/>
      <c r="AL4209" s="19"/>
      <c r="AM4209" s="19"/>
      <c r="AN4209" s="19"/>
      <c r="AO4209" s="19"/>
      <c r="AP4209" s="19"/>
      <c r="AQ4209" s="19"/>
      <c r="AR4209" s="19"/>
      <c r="AS4209" s="19"/>
      <c r="AT4209" s="31">
        <v>16227</v>
      </c>
      <c r="AU4209" s="31">
        <v>31605</v>
      </c>
      <c r="AV4209" s="31">
        <v>66252</v>
      </c>
      <c r="AW4209" s="31">
        <v>55749</v>
      </c>
      <c r="AX4209" s="31">
        <v>4815</v>
      </c>
      <c r="AY4209" s="31">
        <v>2756</v>
      </c>
      <c r="AZ4209" s="31">
        <v>7571</v>
      </c>
    </row>
    <row r="4210" spans="1:52" ht="15" customHeight="1">
      <c r="A4210" s="29" t="s">
        <v>3802</v>
      </c>
      <c r="B4210" s="34">
        <v>39503</v>
      </c>
      <c r="C4210" s="28">
        <v>2000</v>
      </c>
      <c r="D4210" s="28">
        <v>80</v>
      </c>
      <c r="E4210" s="28">
        <v>67</v>
      </c>
      <c r="F4210" s="29" t="s">
        <v>220</v>
      </c>
      <c r="G4210" s="29" t="s">
        <v>3469</v>
      </c>
      <c r="H4210" s="28">
        <v>787</v>
      </c>
      <c r="I4210" s="29" t="s">
        <v>124</v>
      </c>
      <c r="J4210" s="33" t="s">
        <v>3785</v>
      </c>
      <c r="K4210" s="29" t="s">
        <v>178</v>
      </c>
      <c r="L4210" s="29" t="s">
        <v>3784</v>
      </c>
      <c r="M4210" s="29" t="s">
        <v>590</v>
      </c>
      <c r="N4210" s="28">
        <v>461725.7</v>
      </c>
      <c r="O4210" s="28">
        <v>6288334</v>
      </c>
      <c r="P4210" s="29" t="s">
        <v>3799</v>
      </c>
      <c r="Q4210" s="32" t="s">
        <v>1610</v>
      </c>
      <c r="R4210" s="19"/>
      <c r="S4210" s="19"/>
      <c r="T4210" s="19"/>
      <c r="U4210" s="19"/>
      <c r="V4210" s="19"/>
      <c r="W4210" s="19"/>
      <c r="X4210" s="19"/>
      <c r="Y4210" s="19"/>
      <c r="Z4210" s="19"/>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31">
        <v>5018442</v>
      </c>
      <c r="AX4210" s="31">
        <v>596307</v>
      </c>
      <c r="AY4210" s="31">
        <v>382282</v>
      </c>
      <c r="AZ4210" s="31">
        <v>978589</v>
      </c>
    </row>
    <row r="4211" spans="1:52" ht="15" customHeight="1">
      <c r="A4211" s="29" t="s">
        <v>3798</v>
      </c>
      <c r="B4211" s="34">
        <v>39512</v>
      </c>
      <c r="C4211" s="28">
        <v>2000</v>
      </c>
      <c r="D4211" s="28">
        <v>80</v>
      </c>
      <c r="E4211" s="28">
        <v>67</v>
      </c>
      <c r="F4211" s="29" t="s">
        <v>220</v>
      </c>
      <c r="G4211" s="29" t="s">
        <v>3469</v>
      </c>
      <c r="H4211" s="28">
        <v>787</v>
      </c>
      <c r="I4211" s="29" t="s">
        <v>124</v>
      </c>
      <c r="J4211" s="33" t="s">
        <v>3797</v>
      </c>
      <c r="K4211" s="29" t="s">
        <v>178</v>
      </c>
      <c r="L4211" s="29" t="s">
        <v>3784</v>
      </c>
      <c r="M4211" s="29" t="s">
        <v>590</v>
      </c>
      <c r="N4211" s="28">
        <v>461769.3</v>
      </c>
      <c r="O4211" s="28">
        <v>6288098</v>
      </c>
      <c r="P4211" s="29" t="s">
        <v>3796</v>
      </c>
      <c r="Q4211" s="32" t="s">
        <v>1610</v>
      </c>
      <c r="R4211" s="19"/>
      <c r="S4211" s="19"/>
      <c r="T4211" s="19"/>
      <c r="U4211" s="19"/>
      <c r="V4211" s="19"/>
      <c r="W4211" s="19"/>
      <c r="X4211" s="19"/>
      <c r="Y4211" s="19"/>
      <c r="Z4211" s="19"/>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31">
        <v>4633169.25</v>
      </c>
      <c r="AX4211" s="31">
        <v>581489.0625</v>
      </c>
      <c r="AY4211" s="31">
        <v>379092.53125</v>
      </c>
      <c r="AZ4211" s="31">
        <v>960581.59375</v>
      </c>
    </row>
    <row r="4212" spans="1:52" ht="15" customHeight="1">
      <c r="A4212" s="29" t="s">
        <v>3795</v>
      </c>
      <c r="B4212" s="34">
        <v>39512</v>
      </c>
      <c r="C4212" s="28">
        <v>2000</v>
      </c>
      <c r="D4212" s="28">
        <v>80</v>
      </c>
      <c r="E4212" s="28">
        <v>67</v>
      </c>
      <c r="F4212" s="29" t="s">
        <v>220</v>
      </c>
      <c r="G4212" s="29" t="s">
        <v>3469</v>
      </c>
      <c r="H4212" s="28">
        <v>787</v>
      </c>
      <c r="I4212" s="29" t="s">
        <v>124</v>
      </c>
      <c r="J4212" s="33" t="s">
        <v>3794</v>
      </c>
      <c r="K4212" s="29" t="s">
        <v>178</v>
      </c>
      <c r="L4212" s="29" t="s">
        <v>3784</v>
      </c>
      <c r="M4212" s="29" t="s">
        <v>176</v>
      </c>
      <c r="N4212" s="28">
        <v>461856</v>
      </c>
      <c r="O4212" s="28">
        <v>6287655</v>
      </c>
      <c r="P4212" s="29" t="s">
        <v>3793</v>
      </c>
      <c r="Q4212" s="32" t="s">
        <v>1610</v>
      </c>
      <c r="R4212" s="19"/>
      <c r="S4212" s="19"/>
      <c r="T4212" s="19"/>
      <c r="U4212" s="19"/>
      <c r="V4212" s="19"/>
      <c r="W4212" s="19"/>
      <c r="X4212" s="19"/>
      <c r="Y4212" s="19"/>
      <c r="Z4212" s="19"/>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31">
        <v>4691203.28125</v>
      </c>
      <c r="AX4212" s="31">
        <v>598598.6875</v>
      </c>
      <c r="AY4212" s="31">
        <v>392931.3125</v>
      </c>
      <c r="AZ4212" s="31">
        <v>991530</v>
      </c>
    </row>
    <row r="4213" spans="1:52" ht="15" customHeight="1">
      <c r="A4213" s="29" t="s">
        <v>3792</v>
      </c>
      <c r="B4213" s="34">
        <v>39512</v>
      </c>
      <c r="C4213" s="28">
        <v>2000</v>
      </c>
      <c r="D4213" s="28">
        <v>80</v>
      </c>
      <c r="E4213" s="28">
        <v>67</v>
      </c>
      <c r="F4213" s="29" t="s">
        <v>220</v>
      </c>
      <c r="G4213" s="29" t="s">
        <v>3469</v>
      </c>
      <c r="H4213" s="28">
        <v>787</v>
      </c>
      <c r="I4213" s="29" t="s">
        <v>124</v>
      </c>
      <c r="J4213" s="33" t="s">
        <v>3791</v>
      </c>
      <c r="K4213" s="29" t="s">
        <v>178</v>
      </c>
      <c r="L4213" s="29" t="s">
        <v>3784</v>
      </c>
      <c r="M4213" s="29" t="s">
        <v>176</v>
      </c>
      <c r="N4213" s="28">
        <v>461812</v>
      </c>
      <c r="O4213" s="28">
        <v>6287615</v>
      </c>
      <c r="P4213" s="29" t="s">
        <v>3790</v>
      </c>
      <c r="Q4213" s="32" t="s">
        <v>1610</v>
      </c>
      <c r="R4213" s="19"/>
      <c r="S4213" s="19"/>
      <c r="T4213" s="19"/>
      <c r="U4213" s="19"/>
      <c r="V4213" s="19"/>
      <c r="W4213" s="19"/>
      <c r="X4213" s="19"/>
      <c r="Y4213" s="19"/>
      <c r="Z4213" s="19"/>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31">
        <v>4679999</v>
      </c>
      <c r="AX4213" s="31">
        <v>594479.8125</v>
      </c>
      <c r="AY4213" s="31">
        <v>379044.6875</v>
      </c>
      <c r="AZ4213" s="31">
        <v>973524.5</v>
      </c>
    </row>
    <row r="4214" spans="1:52" ht="15" customHeight="1">
      <c r="A4214" s="29" t="s">
        <v>3789</v>
      </c>
      <c r="B4214" s="34">
        <v>39512</v>
      </c>
      <c r="C4214" s="28">
        <v>2000</v>
      </c>
      <c r="D4214" s="28">
        <v>80</v>
      </c>
      <c r="E4214" s="28">
        <v>67</v>
      </c>
      <c r="F4214" s="29" t="s">
        <v>220</v>
      </c>
      <c r="G4214" s="29" t="s">
        <v>3469</v>
      </c>
      <c r="H4214" s="28">
        <v>787</v>
      </c>
      <c r="I4214" s="29" t="s">
        <v>124</v>
      </c>
      <c r="J4214" s="33" t="s">
        <v>3788</v>
      </c>
      <c r="K4214" s="29" t="s">
        <v>178</v>
      </c>
      <c r="L4214" s="29" t="s">
        <v>3784</v>
      </c>
      <c r="M4214" s="29" t="s">
        <v>176</v>
      </c>
      <c r="N4214" s="28">
        <v>461899.9</v>
      </c>
      <c r="O4214" s="28">
        <v>6287390</v>
      </c>
      <c r="P4214" s="29" t="s">
        <v>3787</v>
      </c>
      <c r="Q4214" s="32" t="s">
        <v>1610</v>
      </c>
      <c r="R4214" s="19"/>
      <c r="S4214" s="19"/>
      <c r="T4214" s="19"/>
      <c r="U4214" s="19"/>
      <c r="V4214" s="19"/>
      <c r="W4214" s="19"/>
      <c r="X4214" s="19"/>
      <c r="Y4214" s="19"/>
      <c r="Z4214" s="19"/>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31">
        <v>4636513.28125</v>
      </c>
      <c r="AX4214" s="31">
        <v>600165.6875</v>
      </c>
      <c r="AY4214" s="31">
        <v>379304.5</v>
      </c>
      <c r="AZ4214" s="31">
        <v>979470.1875</v>
      </c>
    </row>
    <row r="4215" spans="1:52" ht="15" customHeight="1">
      <c r="A4215" s="29" t="s">
        <v>3786</v>
      </c>
      <c r="B4215" s="34">
        <v>39512</v>
      </c>
      <c r="C4215" s="28">
        <v>2000</v>
      </c>
      <c r="D4215" s="28">
        <v>80</v>
      </c>
      <c r="E4215" s="28">
        <v>67</v>
      </c>
      <c r="F4215" s="29" t="s">
        <v>220</v>
      </c>
      <c r="G4215" s="29" t="s">
        <v>3469</v>
      </c>
      <c r="H4215" s="28">
        <v>787</v>
      </c>
      <c r="I4215" s="29" t="s">
        <v>124</v>
      </c>
      <c r="J4215" s="33" t="s">
        <v>3785</v>
      </c>
      <c r="K4215" s="29" t="s">
        <v>178</v>
      </c>
      <c r="L4215" s="29" t="s">
        <v>3784</v>
      </c>
      <c r="M4215" s="29" t="s">
        <v>176</v>
      </c>
      <c r="N4215" s="28">
        <v>461725.7</v>
      </c>
      <c r="O4215" s="28">
        <v>6288334</v>
      </c>
      <c r="P4215" s="29" t="s">
        <v>3783</v>
      </c>
      <c r="Q4215" s="32" t="s">
        <v>1610</v>
      </c>
      <c r="R4215" s="19"/>
      <c r="S4215" s="19"/>
      <c r="T4215" s="19"/>
      <c r="U4215" s="19"/>
      <c r="V4215" s="19"/>
      <c r="W4215" s="19"/>
      <c r="X4215" s="19"/>
      <c r="Y4215" s="19"/>
      <c r="Z4215" s="19"/>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31">
        <v>4864503.34375</v>
      </c>
      <c r="AX4215" s="31">
        <v>605766.0625</v>
      </c>
      <c r="AY4215" s="31">
        <v>388208.65625</v>
      </c>
      <c r="AZ4215" s="31">
        <v>993974.71875</v>
      </c>
    </row>
    <row r="4216" spans="1:52" ht="15" customHeight="1">
      <c r="A4216" s="29" t="s">
        <v>3782</v>
      </c>
      <c r="B4216" s="34">
        <v>39744</v>
      </c>
      <c r="C4216" s="28">
        <v>11</v>
      </c>
      <c r="D4216" s="28">
        <v>13</v>
      </c>
      <c r="E4216" s="28">
        <v>18.2</v>
      </c>
      <c r="F4216" s="29" t="s">
        <v>3632</v>
      </c>
      <c r="G4216" s="29" t="s">
        <v>3776</v>
      </c>
      <c r="H4216" s="28">
        <v>787</v>
      </c>
      <c r="I4216" s="29" t="s">
        <v>124</v>
      </c>
      <c r="J4216" s="33" t="s">
        <v>3781</v>
      </c>
      <c r="K4216" s="29" t="s">
        <v>178</v>
      </c>
      <c r="L4216" s="29" t="s">
        <v>3780</v>
      </c>
      <c r="M4216" s="29" t="s">
        <v>3779</v>
      </c>
      <c r="N4216" s="28">
        <v>481943</v>
      </c>
      <c r="O4216" s="28">
        <v>6315976</v>
      </c>
      <c r="P4216" s="29" t="s">
        <v>3778</v>
      </c>
      <c r="Q4216" s="32" t="s">
        <v>368</v>
      </c>
      <c r="R4216" s="19"/>
      <c r="S4216" s="19"/>
      <c r="T4216" s="19"/>
      <c r="U4216" s="19"/>
      <c r="V4216" s="19"/>
      <c r="W4216" s="19"/>
      <c r="X4216" s="19"/>
      <c r="Y4216" s="19"/>
      <c r="Z4216" s="19"/>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31">
        <v>4833</v>
      </c>
      <c r="AX4216" s="31">
        <v>2724</v>
      </c>
      <c r="AY4216" s="31">
        <v>1491</v>
      </c>
      <c r="AZ4216" s="31">
        <v>4215</v>
      </c>
    </row>
    <row r="4217" spans="1:52" ht="15" customHeight="1">
      <c r="A4217" s="29" t="s">
        <v>3777</v>
      </c>
      <c r="B4217" s="34">
        <v>34684</v>
      </c>
      <c r="C4217" s="28">
        <v>500</v>
      </c>
      <c r="D4217" s="28">
        <v>39</v>
      </c>
      <c r="E4217" s="28">
        <v>40</v>
      </c>
      <c r="F4217" s="29" t="s">
        <v>220</v>
      </c>
      <c r="G4217" s="29" t="s">
        <v>3772</v>
      </c>
      <c r="H4217" s="28">
        <v>791</v>
      </c>
      <c r="I4217" s="29" t="s">
        <v>127</v>
      </c>
      <c r="J4217" s="33" t="s">
        <v>3775</v>
      </c>
      <c r="K4217" s="29" t="s">
        <v>178</v>
      </c>
      <c r="L4217" s="29" t="s">
        <v>3770</v>
      </c>
      <c r="M4217" s="29" t="s">
        <v>3769</v>
      </c>
      <c r="N4217" s="28">
        <v>538783</v>
      </c>
      <c r="O4217" s="28">
        <v>6250680</v>
      </c>
      <c r="P4217" s="29" t="s">
        <v>3774</v>
      </c>
      <c r="Q4217" s="32" t="s">
        <v>207</v>
      </c>
      <c r="R4217" s="19"/>
      <c r="S4217" s="19"/>
      <c r="T4217" s="19"/>
      <c r="U4217" s="19"/>
      <c r="V4217" s="19"/>
      <c r="W4217" s="19"/>
      <c r="X4217" s="19"/>
      <c r="Y4217" s="19"/>
      <c r="Z4217" s="19"/>
      <c r="AA4217" s="19"/>
      <c r="AB4217" s="19"/>
      <c r="AC4217" s="19"/>
      <c r="AD4217" s="19"/>
      <c r="AE4217" s="19"/>
      <c r="AF4217" s="19"/>
      <c r="AG4217" s="19"/>
      <c r="AH4217" s="19"/>
      <c r="AI4217" s="31">
        <v>45170</v>
      </c>
      <c r="AJ4217" s="31">
        <v>871210</v>
      </c>
      <c r="AK4217" s="31">
        <v>763610</v>
      </c>
      <c r="AL4217" s="31">
        <v>866830</v>
      </c>
      <c r="AM4217" s="31">
        <v>902478</v>
      </c>
      <c r="AN4217" s="31">
        <v>762492</v>
      </c>
      <c r="AO4217" s="31">
        <v>855982</v>
      </c>
      <c r="AP4217" s="31">
        <v>699822</v>
      </c>
      <c r="AQ4217" s="31">
        <v>692308.025390625</v>
      </c>
      <c r="AR4217" s="31">
        <v>667264</v>
      </c>
      <c r="AS4217" s="31">
        <v>777782</v>
      </c>
      <c r="AT4217" s="31">
        <v>770309</v>
      </c>
      <c r="AU4217" s="31">
        <v>661819</v>
      </c>
      <c r="AV4217" s="31">
        <v>909569</v>
      </c>
      <c r="AW4217" s="31">
        <v>798034</v>
      </c>
      <c r="AX4217" s="31">
        <v>73757</v>
      </c>
      <c r="AY4217" s="31">
        <v>37809</v>
      </c>
      <c r="AZ4217" s="31">
        <v>111566</v>
      </c>
    </row>
    <row r="4218" spans="1:52" ht="15" customHeight="1">
      <c r="A4218" s="29" t="s">
        <v>3773</v>
      </c>
      <c r="B4218" s="34">
        <v>34247</v>
      </c>
      <c r="C4218" s="28">
        <v>500</v>
      </c>
      <c r="D4218" s="28">
        <v>42</v>
      </c>
      <c r="E4218" s="28">
        <v>40</v>
      </c>
      <c r="F4218" s="29" t="s">
        <v>220</v>
      </c>
      <c r="G4218" s="29" t="s">
        <v>3766</v>
      </c>
      <c r="H4218" s="28">
        <v>791</v>
      </c>
      <c r="I4218" s="29" t="s">
        <v>127</v>
      </c>
      <c r="J4218" s="33" t="s">
        <v>3771</v>
      </c>
      <c r="K4218" s="29" t="s">
        <v>178</v>
      </c>
      <c r="L4218" s="29" t="s">
        <v>3770</v>
      </c>
      <c r="M4218" s="29" t="s">
        <v>3769</v>
      </c>
      <c r="N4218" s="28">
        <v>538604.6</v>
      </c>
      <c r="O4218" s="28">
        <v>6250632</v>
      </c>
      <c r="P4218" s="29" t="s">
        <v>3768</v>
      </c>
      <c r="Q4218" s="32" t="s">
        <v>207</v>
      </c>
      <c r="R4218" s="19"/>
      <c r="S4218" s="19"/>
      <c r="T4218" s="19"/>
      <c r="U4218" s="19"/>
      <c r="V4218" s="19"/>
      <c r="W4218" s="19"/>
      <c r="X4218" s="19"/>
      <c r="Y4218" s="19"/>
      <c r="Z4218" s="19"/>
      <c r="AA4218" s="19"/>
      <c r="AB4218" s="19"/>
      <c r="AC4218" s="19"/>
      <c r="AD4218" s="19"/>
      <c r="AE4218" s="19"/>
      <c r="AF4218" s="19"/>
      <c r="AG4218" s="19"/>
      <c r="AH4218" s="31">
        <v>207090</v>
      </c>
      <c r="AI4218" s="31">
        <v>1009420</v>
      </c>
      <c r="AJ4218" s="31">
        <v>896590</v>
      </c>
      <c r="AK4218" s="31">
        <v>775020</v>
      </c>
      <c r="AL4218" s="31">
        <v>922720</v>
      </c>
      <c r="AM4218" s="31">
        <v>975653</v>
      </c>
      <c r="AN4218" s="31">
        <v>826994</v>
      </c>
      <c r="AO4218" s="31">
        <v>943638</v>
      </c>
      <c r="AP4218" s="31">
        <v>791250</v>
      </c>
      <c r="AQ4218" s="31">
        <v>868965</v>
      </c>
      <c r="AR4218" s="31">
        <v>776519</v>
      </c>
      <c r="AS4218" s="31">
        <v>876254</v>
      </c>
      <c r="AT4218" s="31">
        <v>848372.140625</v>
      </c>
      <c r="AU4218" s="31">
        <v>742086</v>
      </c>
      <c r="AV4218" s="31">
        <v>1011808</v>
      </c>
      <c r="AW4218" s="31">
        <v>888095</v>
      </c>
      <c r="AX4218" s="31">
        <v>79950</v>
      </c>
      <c r="AY4218" s="31">
        <v>50181</v>
      </c>
      <c r="AZ4218" s="31">
        <v>130131</v>
      </c>
    </row>
    <row r="4219" spans="1:52" ht="15" customHeight="1">
      <c r="A4219" s="29" t="s">
        <v>3767</v>
      </c>
      <c r="B4219" s="34">
        <v>35432</v>
      </c>
      <c r="C4219" s="28">
        <v>600</v>
      </c>
      <c r="D4219" s="28">
        <v>45</v>
      </c>
      <c r="E4219" s="28">
        <v>45</v>
      </c>
      <c r="F4219" s="29" t="s">
        <v>172</v>
      </c>
      <c r="G4219" s="29" t="s">
        <v>3761</v>
      </c>
      <c r="H4219" s="28">
        <v>791</v>
      </c>
      <c r="I4219" s="29" t="s">
        <v>127</v>
      </c>
      <c r="J4219" s="33" t="s">
        <v>3765</v>
      </c>
      <c r="K4219" s="29" t="s">
        <v>178</v>
      </c>
      <c r="L4219" s="29" t="s">
        <v>3764</v>
      </c>
      <c r="M4219" s="29" t="s">
        <v>575</v>
      </c>
      <c r="N4219" s="28">
        <v>529624</v>
      </c>
      <c r="O4219" s="28">
        <v>6244675</v>
      </c>
      <c r="P4219" s="29" t="s">
        <v>3763</v>
      </c>
      <c r="Q4219" s="32" t="s">
        <v>174</v>
      </c>
      <c r="R4219" s="19"/>
      <c r="S4219" s="19"/>
      <c r="T4219" s="19"/>
      <c r="U4219" s="19"/>
      <c r="V4219" s="19"/>
      <c r="W4219" s="19"/>
      <c r="X4219" s="19"/>
      <c r="Y4219" s="19"/>
      <c r="Z4219" s="19"/>
      <c r="AA4219" s="19"/>
      <c r="AB4219" s="19"/>
      <c r="AC4219" s="19"/>
      <c r="AD4219" s="19"/>
      <c r="AE4219" s="19"/>
      <c r="AF4219" s="19"/>
      <c r="AG4219" s="19"/>
      <c r="AH4219" s="19"/>
      <c r="AI4219" s="19"/>
      <c r="AJ4219" s="19"/>
      <c r="AK4219" s="19"/>
      <c r="AL4219" s="31">
        <v>1283290</v>
      </c>
      <c r="AM4219" s="31">
        <v>1547930</v>
      </c>
      <c r="AN4219" s="31">
        <v>1252267</v>
      </c>
      <c r="AO4219" s="31">
        <v>1271107</v>
      </c>
      <c r="AP4219" s="31">
        <v>1187069</v>
      </c>
      <c r="AQ4219" s="31">
        <v>1259720</v>
      </c>
      <c r="AR4219" s="31">
        <v>1180826</v>
      </c>
      <c r="AS4219" s="31">
        <v>1296529</v>
      </c>
      <c r="AT4219" s="31">
        <v>1284574</v>
      </c>
      <c r="AU4219" s="31">
        <v>1147611</v>
      </c>
      <c r="AV4219" s="31">
        <v>1460307</v>
      </c>
      <c r="AW4219" s="31">
        <v>1330683</v>
      </c>
      <c r="AX4219" s="31">
        <v>121627</v>
      </c>
      <c r="AY4219" s="31">
        <v>77528</v>
      </c>
      <c r="AZ4219" s="31">
        <v>199155</v>
      </c>
    </row>
    <row r="4220" spans="1:52" ht="15" customHeight="1">
      <c r="A4220" s="29" t="s">
        <v>3762</v>
      </c>
      <c r="B4220" s="34">
        <v>36452</v>
      </c>
      <c r="C4220" s="28">
        <v>1000</v>
      </c>
      <c r="D4220" s="28">
        <v>54.2</v>
      </c>
      <c r="E4220" s="28">
        <v>50</v>
      </c>
      <c r="F4220" s="29" t="s">
        <v>205</v>
      </c>
      <c r="G4220" s="29" t="s">
        <v>3757</v>
      </c>
      <c r="H4220" s="28">
        <v>791</v>
      </c>
      <c r="I4220" s="29" t="s">
        <v>127</v>
      </c>
      <c r="J4220" s="33" t="s">
        <v>3760</v>
      </c>
      <c r="K4220" s="29" t="s">
        <v>178</v>
      </c>
      <c r="L4220" s="29" t="s">
        <v>3752</v>
      </c>
      <c r="M4220" s="29" t="s">
        <v>570</v>
      </c>
      <c r="N4220" s="28">
        <v>541174</v>
      </c>
      <c r="O4220" s="28">
        <v>6254446</v>
      </c>
      <c r="P4220" s="29" t="s">
        <v>3759</v>
      </c>
      <c r="Q4220" s="32" t="s">
        <v>207</v>
      </c>
      <c r="R4220" s="19"/>
      <c r="S4220" s="19"/>
      <c r="T4220" s="19"/>
      <c r="U4220" s="19"/>
      <c r="V4220" s="19"/>
      <c r="W4220" s="19"/>
      <c r="X4220" s="19"/>
      <c r="Y4220" s="19"/>
      <c r="Z4220" s="19"/>
      <c r="AA4220" s="19"/>
      <c r="AB4220" s="19"/>
      <c r="AC4220" s="19"/>
      <c r="AD4220" s="19"/>
      <c r="AE4220" s="19"/>
      <c r="AF4220" s="19"/>
      <c r="AG4220" s="19"/>
      <c r="AH4220" s="19"/>
      <c r="AI4220" s="19"/>
      <c r="AJ4220" s="19"/>
      <c r="AK4220" s="19"/>
      <c r="AL4220" s="19"/>
      <c r="AM4220" s="19"/>
      <c r="AN4220" s="31">
        <v>529184</v>
      </c>
      <c r="AO4220" s="31">
        <v>2029269</v>
      </c>
      <c r="AP4220" s="31">
        <v>1599532.3046875</v>
      </c>
      <c r="AQ4220" s="31">
        <v>1739129.046875</v>
      </c>
      <c r="AR4220" s="31">
        <v>1616812.5625</v>
      </c>
      <c r="AS4220" s="31">
        <v>1758677.578125</v>
      </c>
      <c r="AT4220" s="31">
        <v>1688558.875</v>
      </c>
      <c r="AU4220" s="31">
        <v>1535821.64453125</v>
      </c>
      <c r="AV4220" s="31">
        <v>1951871.109375</v>
      </c>
      <c r="AW4220" s="31">
        <v>1839896.21875</v>
      </c>
      <c r="AX4220" s="31">
        <v>173999.4375</v>
      </c>
      <c r="AY4220" s="31">
        <v>97130.8828125</v>
      </c>
      <c r="AZ4220" s="31">
        <v>271130.3203125</v>
      </c>
    </row>
    <row r="4221" spans="1:52" ht="15" customHeight="1">
      <c r="A4221" s="29" t="s">
        <v>3758</v>
      </c>
      <c r="B4221" s="34">
        <v>36452</v>
      </c>
      <c r="C4221" s="28">
        <v>1000</v>
      </c>
      <c r="D4221" s="28">
        <v>54.2</v>
      </c>
      <c r="E4221" s="28">
        <v>50</v>
      </c>
      <c r="F4221" s="29" t="s">
        <v>205</v>
      </c>
      <c r="G4221" s="29" t="s">
        <v>3746</v>
      </c>
      <c r="H4221" s="28">
        <v>791</v>
      </c>
      <c r="I4221" s="29" t="s">
        <v>127</v>
      </c>
      <c r="J4221" s="33" t="s">
        <v>3756</v>
      </c>
      <c r="K4221" s="29" t="s">
        <v>178</v>
      </c>
      <c r="L4221" s="29" t="s">
        <v>3752</v>
      </c>
      <c r="M4221" s="29" t="s">
        <v>1088</v>
      </c>
      <c r="N4221" s="28">
        <v>541379.30000000005</v>
      </c>
      <c r="O4221" s="28">
        <v>6254294</v>
      </c>
      <c r="P4221" s="29" t="s">
        <v>3755</v>
      </c>
      <c r="Q4221" s="32" t="s">
        <v>207</v>
      </c>
      <c r="R4221" s="19"/>
      <c r="S4221" s="19"/>
      <c r="T4221" s="19"/>
      <c r="U4221" s="19"/>
      <c r="V4221" s="19"/>
      <c r="W4221" s="19"/>
      <c r="X4221" s="19"/>
      <c r="Y4221" s="19"/>
      <c r="Z4221" s="19"/>
      <c r="AA4221" s="19"/>
      <c r="AB4221" s="19"/>
      <c r="AC4221" s="19"/>
      <c r="AD4221" s="19"/>
      <c r="AE4221" s="19"/>
      <c r="AF4221" s="19"/>
      <c r="AG4221" s="19"/>
      <c r="AH4221" s="19"/>
      <c r="AI4221" s="19"/>
      <c r="AJ4221" s="19"/>
      <c r="AK4221" s="19"/>
      <c r="AL4221" s="19"/>
      <c r="AM4221" s="19"/>
      <c r="AN4221" s="31">
        <v>526645</v>
      </c>
      <c r="AO4221" s="31">
        <v>1931629</v>
      </c>
      <c r="AP4221" s="31">
        <v>1563071.4140625</v>
      </c>
      <c r="AQ4221" s="31">
        <v>1669351.875</v>
      </c>
      <c r="AR4221" s="31">
        <v>1590727.046875</v>
      </c>
      <c r="AS4221" s="31">
        <v>1734982.921875</v>
      </c>
      <c r="AT4221" s="31">
        <v>1668267.7890625</v>
      </c>
      <c r="AU4221" s="31">
        <v>1510767.71875</v>
      </c>
      <c r="AV4221" s="31">
        <v>1895784.65625</v>
      </c>
      <c r="AW4221" s="31">
        <v>1446092.0048828125</v>
      </c>
      <c r="AX4221" s="31">
        <v>176709.0625</v>
      </c>
      <c r="AY4221" s="31">
        <v>95808.2421875</v>
      </c>
      <c r="AZ4221" s="31">
        <v>272517.3046875</v>
      </c>
    </row>
    <row r="4222" spans="1:52" ht="15" customHeight="1">
      <c r="A4222" s="29" t="s">
        <v>3754</v>
      </c>
      <c r="B4222" s="34">
        <v>36452</v>
      </c>
      <c r="C4222" s="28">
        <v>1000</v>
      </c>
      <c r="D4222" s="28">
        <v>54.2</v>
      </c>
      <c r="E4222" s="28">
        <v>50</v>
      </c>
      <c r="F4222" s="29" t="s">
        <v>205</v>
      </c>
      <c r="G4222" s="29" t="s">
        <v>3746</v>
      </c>
      <c r="H4222" s="28">
        <v>791</v>
      </c>
      <c r="I4222" s="29" t="s">
        <v>127</v>
      </c>
      <c r="J4222" s="33" t="s">
        <v>3753</v>
      </c>
      <c r="K4222" s="29" t="s">
        <v>178</v>
      </c>
      <c r="L4222" s="29" t="s">
        <v>3752</v>
      </c>
      <c r="M4222" s="29" t="s">
        <v>1088</v>
      </c>
      <c r="N4222" s="28">
        <v>541663.4</v>
      </c>
      <c r="O4222" s="28">
        <v>6254362</v>
      </c>
      <c r="P4222" s="29" t="s">
        <v>3751</v>
      </c>
      <c r="Q4222" s="32" t="s">
        <v>207</v>
      </c>
      <c r="R4222" s="19"/>
      <c r="S4222" s="19"/>
      <c r="T4222" s="19"/>
      <c r="U4222" s="19"/>
      <c r="V4222" s="19"/>
      <c r="W4222" s="19"/>
      <c r="X4222" s="19"/>
      <c r="Y4222" s="19"/>
      <c r="Z4222" s="19"/>
      <c r="AA4222" s="19"/>
      <c r="AB4222" s="19"/>
      <c r="AC4222" s="19"/>
      <c r="AD4222" s="19"/>
      <c r="AE4222" s="19"/>
      <c r="AF4222" s="19"/>
      <c r="AG4222" s="19"/>
      <c r="AH4222" s="19"/>
      <c r="AI4222" s="19"/>
      <c r="AJ4222" s="19"/>
      <c r="AK4222" s="19"/>
      <c r="AL4222" s="19"/>
      <c r="AM4222" s="19"/>
      <c r="AN4222" s="31">
        <v>514813</v>
      </c>
      <c r="AO4222" s="31">
        <v>1961489</v>
      </c>
      <c r="AP4222" s="31">
        <v>1555744.6875</v>
      </c>
      <c r="AQ4222" s="31">
        <v>1717967.7890625</v>
      </c>
      <c r="AR4222" s="31">
        <v>1582552.6328125</v>
      </c>
      <c r="AS4222" s="31">
        <v>1689022.1484375</v>
      </c>
      <c r="AT4222" s="31">
        <v>1614792.9609375</v>
      </c>
      <c r="AU4222" s="31">
        <v>1490408.37109375</v>
      </c>
      <c r="AV4222" s="31">
        <v>1875063.9765625</v>
      </c>
      <c r="AW4222" s="31">
        <v>1759754.69921875</v>
      </c>
      <c r="AX4222" s="31">
        <v>173623.234375</v>
      </c>
      <c r="AY4222" s="31">
        <v>87948.6328125</v>
      </c>
      <c r="AZ4222" s="31">
        <v>261571.8671875</v>
      </c>
    </row>
    <row r="4223" spans="1:52" ht="15" customHeight="1">
      <c r="A4223" s="29" t="s">
        <v>3750</v>
      </c>
      <c r="B4223" s="34">
        <v>36668</v>
      </c>
      <c r="C4223" s="28">
        <v>1000</v>
      </c>
      <c r="D4223" s="28">
        <v>54.2</v>
      </c>
      <c r="E4223" s="28">
        <v>50</v>
      </c>
      <c r="F4223" s="29" t="s">
        <v>205</v>
      </c>
      <c r="G4223" s="29" t="s">
        <v>3746</v>
      </c>
      <c r="H4223" s="28">
        <v>791</v>
      </c>
      <c r="I4223" s="29" t="s">
        <v>127</v>
      </c>
      <c r="J4223" s="33" t="s">
        <v>3749</v>
      </c>
      <c r="K4223" s="29" t="s">
        <v>178</v>
      </c>
      <c r="L4223" s="29" t="s">
        <v>3733</v>
      </c>
      <c r="M4223" s="29" t="s">
        <v>176</v>
      </c>
      <c r="N4223" s="28">
        <v>536430.69999999995</v>
      </c>
      <c r="O4223" s="28">
        <v>6248508</v>
      </c>
      <c r="P4223" s="29" t="s">
        <v>3748</v>
      </c>
      <c r="Q4223" s="32" t="s">
        <v>207</v>
      </c>
      <c r="R4223" s="19"/>
      <c r="S4223" s="19"/>
      <c r="T4223" s="19"/>
      <c r="U4223" s="19"/>
      <c r="V4223" s="19"/>
      <c r="W4223" s="19"/>
      <c r="X4223" s="19"/>
      <c r="Y4223" s="19"/>
      <c r="Z4223" s="19"/>
      <c r="AA4223" s="19"/>
      <c r="AB4223" s="19"/>
      <c r="AC4223" s="19"/>
      <c r="AD4223" s="19"/>
      <c r="AE4223" s="19"/>
      <c r="AF4223" s="19"/>
      <c r="AG4223" s="19"/>
      <c r="AH4223" s="19"/>
      <c r="AI4223" s="19"/>
      <c r="AJ4223" s="19"/>
      <c r="AK4223" s="19"/>
      <c r="AL4223" s="19"/>
      <c r="AM4223" s="19"/>
      <c r="AN4223" s="19"/>
      <c r="AO4223" s="31">
        <v>917960</v>
      </c>
      <c r="AP4223" s="31">
        <v>1421612.1796875</v>
      </c>
      <c r="AQ4223" s="31">
        <v>1570894.390625</v>
      </c>
      <c r="AR4223" s="31">
        <v>1425162.41015625</v>
      </c>
      <c r="AS4223" s="31">
        <v>1591949.6875</v>
      </c>
      <c r="AT4223" s="31">
        <v>1581580.421875</v>
      </c>
      <c r="AU4223" s="31">
        <v>1361044.07421875</v>
      </c>
      <c r="AV4223" s="31">
        <v>1803918.6171875</v>
      </c>
      <c r="AW4223" s="31">
        <v>1650623.03515625</v>
      </c>
      <c r="AX4223" s="31">
        <v>150843.328125</v>
      </c>
      <c r="AY4223" s="31">
        <v>95531.0390625</v>
      </c>
      <c r="AZ4223" s="31">
        <v>246374.3671875</v>
      </c>
    </row>
    <row r="4224" spans="1:52" ht="15" customHeight="1">
      <c r="A4224" s="29" t="s">
        <v>3747</v>
      </c>
      <c r="B4224" s="34">
        <v>36668</v>
      </c>
      <c r="C4224" s="28">
        <v>1000</v>
      </c>
      <c r="D4224" s="28">
        <v>54.2</v>
      </c>
      <c r="E4224" s="28">
        <v>50</v>
      </c>
      <c r="F4224" s="29" t="s">
        <v>205</v>
      </c>
      <c r="G4224" s="29" t="s">
        <v>3735</v>
      </c>
      <c r="H4224" s="28">
        <v>791</v>
      </c>
      <c r="I4224" s="29" t="s">
        <v>127</v>
      </c>
      <c r="J4224" s="33" t="s">
        <v>3745</v>
      </c>
      <c r="K4224" s="29" t="s">
        <v>178</v>
      </c>
      <c r="L4224" s="29" t="s">
        <v>3733</v>
      </c>
      <c r="M4224" s="29" t="s">
        <v>2363</v>
      </c>
      <c r="N4224" s="28">
        <v>536407.19999999995</v>
      </c>
      <c r="O4224" s="28">
        <v>6248733</v>
      </c>
      <c r="P4224" s="29" t="s">
        <v>3744</v>
      </c>
      <c r="Q4224" s="32" t="s">
        <v>207</v>
      </c>
      <c r="R4224" s="19"/>
      <c r="S4224" s="19"/>
      <c r="T4224" s="19"/>
      <c r="U4224" s="19"/>
      <c r="V4224" s="19"/>
      <c r="W4224" s="19"/>
      <c r="X4224" s="19"/>
      <c r="Y4224" s="19"/>
      <c r="Z4224" s="19"/>
      <c r="AA4224" s="19"/>
      <c r="AB4224" s="19"/>
      <c r="AC4224" s="19"/>
      <c r="AD4224" s="19"/>
      <c r="AE4224" s="19"/>
      <c r="AF4224" s="19"/>
      <c r="AG4224" s="19"/>
      <c r="AH4224" s="19"/>
      <c r="AI4224" s="19"/>
      <c r="AJ4224" s="19"/>
      <c r="AK4224" s="19"/>
      <c r="AL4224" s="19"/>
      <c r="AM4224" s="19"/>
      <c r="AN4224" s="19"/>
      <c r="AO4224" s="31">
        <v>842752</v>
      </c>
      <c r="AP4224" s="31">
        <v>1416881.1640625</v>
      </c>
      <c r="AQ4224" s="31">
        <v>1527614.54296875</v>
      </c>
      <c r="AR4224" s="31">
        <v>1391193.5234375</v>
      </c>
      <c r="AS4224" s="31">
        <v>1548390.6953125</v>
      </c>
      <c r="AT4224" s="31">
        <v>1533021.93359375</v>
      </c>
      <c r="AU4224" s="31">
        <v>1318620.61328125</v>
      </c>
      <c r="AV4224" s="31">
        <v>1714860.19140625</v>
      </c>
      <c r="AW4224" s="31">
        <v>1526938.380859375</v>
      </c>
      <c r="AX4224" s="31">
        <v>149387.046875</v>
      </c>
      <c r="AY4224" s="31">
        <v>91513.6171875</v>
      </c>
      <c r="AZ4224" s="31">
        <v>240900.6640625</v>
      </c>
    </row>
    <row r="4225" spans="1:52" ht="15" customHeight="1">
      <c r="A4225" s="29" t="s">
        <v>3743</v>
      </c>
      <c r="B4225" s="34">
        <v>36668</v>
      </c>
      <c r="C4225" s="28">
        <v>1000</v>
      </c>
      <c r="D4225" s="28">
        <v>54.2</v>
      </c>
      <c r="E4225" s="28">
        <v>50</v>
      </c>
      <c r="F4225" s="29" t="s">
        <v>205</v>
      </c>
      <c r="G4225" s="29" t="s">
        <v>3735</v>
      </c>
      <c r="H4225" s="28">
        <v>791</v>
      </c>
      <c r="I4225" s="29" t="s">
        <v>127</v>
      </c>
      <c r="J4225" s="33" t="s">
        <v>3742</v>
      </c>
      <c r="K4225" s="29" t="s">
        <v>178</v>
      </c>
      <c r="L4225" s="29" t="s">
        <v>3733</v>
      </c>
      <c r="M4225" s="29" t="s">
        <v>2558</v>
      </c>
      <c r="N4225" s="28">
        <v>536383.80000000005</v>
      </c>
      <c r="O4225" s="28">
        <v>6248955</v>
      </c>
      <c r="P4225" s="29" t="s">
        <v>3741</v>
      </c>
      <c r="Q4225" s="32" t="s">
        <v>207</v>
      </c>
      <c r="R4225" s="19"/>
      <c r="S4225" s="19"/>
      <c r="T4225" s="19"/>
      <c r="U4225" s="19"/>
      <c r="V4225" s="19"/>
      <c r="W4225" s="19"/>
      <c r="X4225" s="19"/>
      <c r="Y4225" s="19"/>
      <c r="Z4225" s="19"/>
      <c r="AA4225" s="19"/>
      <c r="AB4225" s="19"/>
      <c r="AC4225" s="19"/>
      <c r="AD4225" s="19"/>
      <c r="AE4225" s="19"/>
      <c r="AF4225" s="19"/>
      <c r="AG4225" s="19"/>
      <c r="AH4225" s="19"/>
      <c r="AI4225" s="19"/>
      <c r="AJ4225" s="19"/>
      <c r="AK4225" s="19"/>
      <c r="AL4225" s="19"/>
      <c r="AM4225" s="19"/>
      <c r="AN4225" s="19"/>
      <c r="AO4225" s="31">
        <v>823104</v>
      </c>
      <c r="AP4225" s="31">
        <v>1372374.34375</v>
      </c>
      <c r="AQ4225" s="31">
        <v>1539219.33984375</v>
      </c>
      <c r="AR4225" s="31">
        <v>1372882.5078125</v>
      </c>
      <c r="AS4225" s="31">
        <v>1510107.390625</v>
      </c>
      <c r="AT4225" s="31">
        <v>1475766.2890625</v>
      </c>
      <c r="AU4225" s="31">
        <v>1282194.55078125</v>
      </c>
      <c r="AV4225" s="31">
        <v>1680132.98046875</v>
      </c>
      <c r="AW4225" s="31">
        <v>1573371.34765625</v>
      </c>
      <c r="AX4225" s="31">
        <v>134477.640625</v>
      </c>
      <c r="AY4225" s="31">
        <v>89720.7265625</v>
      </c>
      <c r="AZ4225" s="31">
        <v>224198.3671875</v>
      </c>
    </row>
    <row r="4226" spans="1:52" ht="15" customHeight="1">
      <c r="A4226" s="29" t="s">
        <v>3740</v>
      </c>
      <c r="B4226" s="34">
        <v>36668</v>
      </c>
      <c r="C4226" s="28">
        <v>1000</v>
      </c>
      <c r="D4226" s="28">
        <v>54.2</v>
      </c>
      <c r="E4226" s="28">
        <v>50</v>
      </c>
      <c r="F4226" s="29" t="s">
        <v>205</v>
      </c>
      <c r="G4226" s="29" t="s">
        <v>3735</v>
      </c>
      <c r="H4226" s="28">
        <v>791</v>
      </c>
      <c r="I4226" s="29" t="s">
        <v>127</v>
      </c>
      <c r="J4226" s="33" t="s">
        <v>3739</v>
      </c>
      <c r="K4226" s="29" t="s">
        <v>178</v>
      </c>
      <c r="L4226" s="29" t="s">
        <v>3733</v>
      </c>
      <c r="M4226" s="29" t="s">
        <v>3738</v>
      </c>
      <c r="N4226" s="28">
        <v>536360.30000000005</v>
      </c>
      <c r="O4226" s="28">
        <v>6249178</v>
      </c>
      <c r="P4226" s="29" t="s">
        <v>3737</v>
      </c>
      <c r="Q4226" s="32" t="s">
        <v>207</v>
      </c>
      <c r="R4226" s="19"/>
      <c r="S4226" s="19"/>
      <c r="T4226" s="19"/>
      <c r="U4226" s="19"/>
      <c r="V4226" s="19"/>
      <c r="W4226" s="19"/>
      <c r="X4226" s="19"/>
      <c r="Y4226" s="19"/>
      <c r="Z4226" s="19"/>
      <c r="AA4226" s="19"/>
      <c r="AB4226" s="19"/>
      <c r="AC4226" s="19"/>
      <c r="AD4226" s="19"/>
      <c r="AE4226" s="19"/>
      <c r="AF4226" s="19"/>
      <c r="AG4226" s="19"/>
      <c r="AH4226" s="19"/>
      <c r="AI4226" s="19"/>
      <c r="AJ4226" s="19"/>
      <c r="AK4226" s="19"/>
      <c r="AL4226" s="19"/>
      <c r="AM4226" s="19"/>
      <c r="AN4226" s="19"/>
      <c r="AO4226" s="31">
        <v>783898</v>
      </c>
      <c r="AP4226" s="31">
        <v>1339490.296875</v>
      </c>
      <c r="AQ4226" s="31">
        <v>1519425.26171875</v>
      </c>
      <c r="AR4226" s="31">
        <v>1305353.59765625</v>
      </c>
      <c r="AS4226" s="31">
        <v>1427876.0078125</v>
      </c>
      <c r="AT4226" s="31">
        <v>1438506.62109375</v>
      </c>
      <c r="AU4226" s="31">
        <v>1260827.3828125</v>
      </c>
      <c r="AV4226" s="31">
        <v>1606581.890625</v>
      </c>
      <c r="AW4226" s="31">
        <v>1508727.3125</v>
      </c>
      <c r="AX4226" s="31">
        <v>154882.53125</v>
      </c>
      <c r="AY4226" s="31">
        <v>88367.3984375</v>
      </c>
      <c r="AZ4226" s="31">
        <v>243249.9296875</v>
      </c>
    </row>
    <row r="4227" spans="1:52" ht="15" customHeight="1">
      <c r="A4227" s="29" t="s">
        <v>3736</v>
      </c>
      <c r="B4227" s="34">
        <v>36668</v>
      </c>
      <c r="C4227" s="28">
        <v>1000</v>
      </c>
      <c r="D4227" s="28">
        <v>54.2</v>
      </c>
      <c r="E4227" s="28">
        <v>50</v>
      </c>
      <c r="F4227" s="29" t="s">
        <v>205</v>
      </c>
      <c r="G4227" s="29" t="s">
        <v>3730</v>
      </c>
      <c r="H4227" s="28">
        <v>791</v>
      </c>
      <c r="I4227" s="29" t="s">
        <v>127</v>
      </c>
      <c r="J4227" s="33" t="s">
        <v>3734</v>
      </c>
      <c r="K4227" s="29" t="s">
        <v>178</v>
      </c>
      <c r="L4227" s="29" t="s">
        <v>3733</v>
      </c>
      <c r="M4227" s="29" t="s">
        <v>733</v>
      </c>
      <c r="N4227" s="28">
        <v>536336.80000000005</v>
      </c>
      <c r="O4227" s="28">
        <v>6249400</v>
      </c>
      <c r="P4227" s="29" t="s">
        <v>3732</v>
      </c>
      <c r="Q4227" s="32" t="s">
        <v>207</v>
      </c>
      <c r="R4227" s="19"/>
      <c r="S4227" s="19"/>
      <c r="T4227" s="19"/>
      <c r="U4227" s="19"/>
      <c r="V4227" s="19"/>
      <c r="W4227" s="19"/>
      <c r="X4227" s="19"/>
      <c r="Y4227" s="19"/>
      <c r="Z4227" s="19"/>
      <c r="AA4227" s="19"/>
      <c r="AB4227" s="19"/>
      <c r="AC4227" s="19"/>
      <c r="AD4227" s="19"/>
      <c r="AE4227" s="19"/>
      <c r="AF4227" s="19"/>
      <c r="AG4227" s="19"/>
      <c r="AH4227" s="19"/>
      <c r="AI4227" s="19"/>
      <c r="AJ4227" s="19"/>
      <c r="AK4227" s="19"/>
      <c r="AL4227" s="19"/>
      <c r="AM4227" s="19"/>
      <c r="AN4227" s="19"/>
      <c r="AO4227" s="31">
        <v>833134</v>
      </c>
      <c r="AP4227" s="31">
        <v>1370222.0703125</v>
      </c>
      <c r="AQ4227" s="31">
        <v>1489124.33984375</v>
      </c>
      <c r="AR4227" s="31">
        <v>1321814.33203125</v>
      </c>
      <c r="AS4227" s="31">
        <v>1449997.56640625</v>
      </c>
      <c r="AT4227" s="31">
        <v>1445138.77734375</v>
      </c>
      <c r="AU4227" s="31">
        <v>1252470.78125</v>
      </c>
      <c r="AV4227" s="31">
        <v>1574664.328125</v>
      </c>
      <c r="AW4227" s="31">
        <v>1466252.34765625</v>
      </c>
      <c r="AX4227" s="31">
        <v>151490.796875</v>
      </c>
      <c r="AY4227" s="31">
        <v>86535.8984375</v>
      </c>
      <c r="AZ4227" s="31">
        <v>238026.6953125</v>
      </c>
    </row>
    <row r="4228" spans="1:52" ht="15" customHeight="1">
      <c r="A4228" s="29" t="s">
        <v>3731</v>
      </c>
      <c r="B4228" s="34">
        <v>36759</v>
      </c>
      <c r="C4228" s="28">
        <v>900</v>
      </c>
      <c r="D4228" s="28">
        <v>52</v>
      </c>
      <c r="E4228" s="28">
        <v>49</v>
      </c>
      <c r="F4228" s="29" t="s">
        <v>2104</v>
      </c>
      <c r="G4228" s="29" t="s">
        <v>3725</v>
      </c>
      <c r="H4228" s="28">
        <v>791</v>
      </c>
      <c r="I4228" s="29" t="s">
        <v>127</v>
      </c>
      <c r="J4228" s="33" t="s">
        <v>3729</v>
      </c>
      <c r="K4228" s="29" t="s">
        <v>178</v>
      </c>
      <c r="L4228" s="29" t="s">
        <v>3728</v>
      </c>
      <c r="M4228" s="29" t="s">
        <v>176</v>
      </c>
      <c r="N4228" s="28">
        <v>543764.1</v>
      </c>
      <c r="O4228" s="28">
        <v>6251319</v>
      </c>
      <c r="P4228" s="29" t="s">
        <v>3727</v>
      </c>
      <c r="Q4228" s="32" t="s">
        <v>207</v>
      </c>
      <c r="R4228" s="19"/>
      <c r="S4228" s="19"/>
      <c r="T4228" s="19"/>
      <c r="U4228" s="19"/>
      <c r="V4228" s="19"/>
      <c r="W4228" s="19"/>
      <c r="X4228" s="19"/>
      <c r="Y4228" s="19"/>
      <c r="Z4228" s="19"/>
      <c r="AA4228" s="19"/>
      <c r="AB4228" s="19"/>
      <c r="AC4228" s="19"/>
      <c r="AD4228" s="19"/>
      <c r="AE4228" s="19"/>
      <c r="AF4228" s="19"/>
      <c r="AG4228" s="19"/>
      <c r="AH4228" s="19"/>
      <c r="AI4228" s="19"/>
      <c r="AJ4228" s="19"/>
      <c r="AK4228" s="19"/>
      <c r="AL4228" s="19"/>
      <c r="AM4228" s="19"/>
      <c r="AN4228" s="19"/>
      <c r="AO4228" s="31">
        <v>412241</v>
      </c>
      <c r="AP4228" s="31">
        <v>1538513.546875</v>
      </c>
      <c r="AQ4228" s="31">
        <v>1029756.404296875</v>
      </c>
      <c r="AR4228" s="31">
        <v>1470489.56640625</v>
      </c>
      <c r="AS4228" s="31">
        <v>1672541.6328125</v>
      </c>
      <c r="AT4228" s="31">
        <v>1649122.2109375</v>
      </c>
      <c r="AU4228" s="31">
        <v>1406822.671875</v>
      </c>
      <c r="AV4228" s="31">
        <v>1895531.234375</v>
      </c>
      <c r="AW4228" s="31">
        <v>1651849.64453125</v>
      </c>
      <c r="AX4228" s="31">
        <v>88972.2890625</v>
      </c>
      <c r="AY4228" s="31">
        <v>95667.65625</v>
      </c>
      <c r="AZ4228" s="31">
        <v>184639.9453125</v>
      </c>
    </row>
    <row r="4229" spans="1:52" ht="15" customHeight="1">
      <c r="A4229" s="29" t="s">
        <v>3726</v>
      </c>
      <c r="B4229" s="34">
        <v>36759</v>
      </c>
      <c r="C4229" s="28">
        <v>900</v>
      </c>
      <c r="D4229" s="28">
        <v>52</v>
      </c>
      <c r="E4229" s="28">
        <v>49</v>
      </c>
      <c r="F4229" s="29" t="s">
        <v>2104</v>
      </c>
      <c r="G4229" s="29" t="s">
        <v>2540</v>
      </c>
      <c r="H4229" s="28">
        <v>791</v>
      </c>
      <c r="I4229" s="29" t="s">
        <v>127</v>
      </c>
      <c r="J4229" s="33" t="s">
        <v>3724</v>
      </c>
      <c r="K4229" s="29" t="s">
        <v>178</v>
      </c>
      <c r="L4229" s="29" t="s">
        <v>3713</v>
      </c>
      <c r="M4229" s="29" t="s">
        <v>176</v>
      </c>
      <c r="N4229" s="28">
        <v>543953.1</v>
      </c>
      <c r="O4229" s="28">
        <v>6251369</v>
      </c>
      <c r="P4229" s="29" t="s">
        <v>3723</v>
      </c>
      <c r="Q4229" s="32" t="s">
        <v>207</v>
      </c>
      <c r="R4229" s="19"/>
      <c r="S4229" s="19"/>
      <c r="T4229" s="19"/>
      <c r="U4229" s="19"/>
      <c r="V4229" s="19"/>
      <c r="W4229" s="19"/>
      <c r="X4229" s="19"/>
      <c r="Y4229" s="19"/>
      <c r="Z4229" s="19"/>
      <c r="AA4229" s="19"/>
      <c r="AB4229" s="19"/>
      <c r="AC4229" s="19"/>
      <c r="AD4229" s="19"/>
      <c r="AE4229" s="19"/>
      <c r="AF4229" s="19"/>
      <c r="AG4229" s="19"/>
      <c r="AH4229" s="19"/>
      <c r="AI4229" s="19"/>
      <c r="AJ4229" s="19"/>
      <c r="AK4229" s="19"/>
      <c r="AL4229" s="19"/>
      <c r="AM4229" s="19"/>
      <c r="AN4229" s="19"/>
      <c r="AO4229" s="31">
        <v>407891</v>
      </c>
      <c r="AP4229" s="31">
        <v>1473423.15625</v>
      </c>
      <c r="AQ4229" s="31">
        <v>1583943.5546875</v>
      </c>
      <c r="AR4229" s="31">
        <v>1464035.7421875</v>
      </c>
      <c r="AS4229" s="31">
        <v>1543626.8203125</v>
      </c>
      <c r="AT4229" s="31">
        <v>1551851.71875</v>
      </c>
      <c r="AU4229" s="31">
        <v>1332063.828125</v>
      </c>
      <c r="AV4229" s="31">
        <v>1550719.15625</v>
      </c>
      <c r="AW4229" s="31">
        <v>1540068.75</v>
      </c>
      <c r="AX4229" s="31">
        <v>136466.546875</v>
      </c>
      <c r="AY4229" s="31">
        <v>90304.828125</v>
      </c>
      <c r="AZ4229" s="31">
        <v>226771.375</v>
      </c>
    </row>
    <row r="4230" spans="1:52" ht="15" customHeight="1">
      <c r="A4230" s="29" t="s">
        <v>3722</v>
      </c>
      <c r="B4230" s="34">
        <v>36759</v>
      </c>
      <c r="C4230" s="28">
        <v>900</v>
      </c>
      <c r="D4230" s="28">
        <v>52</v>
      </c>
      <c r="E4230" s="28">
        <v>49</v>
      </c>
      <c r="F4230" s="29" t="s">
        <v>172</v>
      </c>
      <c r="G4230" s="29" t="s">
        <v>2540</v>
      </c>
      <c r="H4230" s="28">
        <v>791</v>
      </c>
      <c r="I4230" s="29" t="s">
        <v>127</v>
      </c>
      <c r="J4230" s="33" t="s">
        <v>3721</v>
      </c>
      <c r="K4230" s="29" t="s">
        <v>178</v>
      </c>
      <c r="L4230" s="29" t="s">
        <v>3713</v>
      </c>
      <c r="M4230" s="29" t="s">
        <v>1116</v>
      </c>
      <c r="N4230" s="28">
        <v>544148.6</v>
      </c>
      <c r="O4230" s="28">
        <v>6251390</v>
      </c>
      <c r="P4230" s="29" t="s">
        <v>3720</v>
      </c>
      <c r="Q4230" s="32" t="s">
        <v>207</v>
      </c>
      <c r="R4230" s="19"/>
      <c r="S4230" s="19"/>
      <c r="T4230" s="19"/>
      <c r="U4230" s="19"/>
      <c r="V4230" s="19"/>
      <c r="W4230" s="19"/>
      <c r="X4230" s="19"/>
      <c r="Y4230" s="19"/>
      <c r="Z4230" s="19"/>
      <c r="AA4230" s="19"/>
      <c r="AB4230" s="19"/>
      <c r="AC4230" s="19"/>
      <c r="AD4230" s="19"/>
      <c r="AE4230" s="19"/>
      <c r="AF4230" s="19"/>
      <c r="AG4230" s="19"/>
      <c r="AH4230" s="19"/>
      <c r="AI4230" s="19"/>
      <c r="AJ4230" s="19"/>
      <c r="AK4230" s="19"/>
      <c r="AL4230" s="19"/>
      <c r="AM4230" s="19"/>
      <c r="AN4230" s="19"/>
      <c r="AO4230" s="31">
        <v>407891</v>
      </c>
      <c r="AP4230" s="31">
        <v>1399352.32421875</v>
      </c>
      <c r="AQ4230" s="31">
        <v>1424427.8515625</v>
      </c>
      <c r="AR4230" s="31">
        <v>1444385.23828125</v>
      </c>
      <c r="AS4230" s="31">
        <v>1545730.5625</v>
      </c>
      <c r="AT4230" s="31">
        <v>1532407.14453125</v>
      </c>
      <c r="AU4230" s="31">
        <v>1325672.37890625</v>
      </c>
      <c r="AV4230" s="31">
        <v>1569244.0546875</v>
      </c>
      <c r="AW4230" s="31">
        <v>1537895.69140625</v>
      </c>
      <c r="AX4230" s="31">
        <v>136465.5625</v>
      </c>
      <c r="AY4230" s="31">
        <v>87838.7421875</v>
      </c>
      <c r="AZ4230" s="31">
        <v>224304.3046875</v>
      </c>
    </row>
    <row r="4231" spans="1:52" ht="15" customHeight="1">
      <c r="A4231" s="29" t="s">
        <v>3719</v>
      </c>
      <c r="B4231" s="34">
        <v>36783</v>
      </c>
      <c r="C4231" s="28">
        <v>900</v>
      </c>
      <c r="D4231" s="28">
        <v>52</v>
      </c>
      <c r="E4231" s="28">
        <v>49</v>
      </c>
      <c r="F4231" s="29" t="s">
        <v>172</v>
      </c>
      <c r="G4231" s="29" t="s">
        <v>3715</v>
      </c>
      <c r="H4231" s="28">
        <v>791</v>
      </c>
      <c r="I4231" s="29" t="s">
        <v>127</v>
      </c>
      <c r="J4231" s="33" t="s">
        <v>3718</v>
      </c>
      <c r="K4231" s="29" t="s">
        <v>178</v>
      </c>
      <c r="L4231" s="29" t="s">
        <v>3713</v>
      </c>
      <c r="M4231" s="29" t="s">
        <v>554</v>
      </c>
      <c r="N4231" s="28">
        <v>544341.19999999995</v>
      </c>
      <c r="O4231" s="28">
        <v>6251411</v>
      </c>
      <c r="P4231" s="29" t="s">
        <v>3717</v>
      </c>
      <c r="Q4231" s="32" t="s">
        <v>207</v>
      </c>
      <c r="R4231" s="19"/>
      <c r="S4231" s="19"/>
      <c r="T4231" s="19"/>
      <c r="U4231" s="19"/>
      <c r="V4231" s="19"/>
      <c r="W4231" s="19"/>
      <c r="X4231" s="19"/>
      <c r="Y4231" s="19"/>
      <c r="Z4231" s="19"/>
      <c r="AA4231" s="19"/>
      <c r="AB4231" s="19"/>
      <c r="AC4231" s="19"/>
      <c r="AD4231" s="19"/>
      <c r="AE4231" s="19"/>
      <c r="AF4231" s="19"/>
      <c r="AG4231" s="19"/>
      <c r="AH4231" s="19"/>
      <c r="AI4231" s="19"/>
      <c r="AJ4231" s="19"/>
      <c r="AK4231" s="19"/>
      <c r="AL4231" s="19"/>
      <c r="AM4231" s="19"/>
      <c r="AN4231" s="19"/>
      <c r="AO4231" s="31">
        <v>438169</v>
      </c>
      <c r="AP4231" s="31">
        <v>1430854.7265625</v>
      </c>
      <c r="AQ4231" s="31">
        <v>1482259.6796875</v>
      </c>
      <c r="AR4231" s="31">
        <v>1404676.359375</v>
      </c>
      <c r="AS4231" s="31">
        <v>1513862.46875</v>
      </c>
      <c r="AT4231" s="31">
        <v>1497903.6640625</v>
      </c>
      <c r="AU4231" s="31">
        <v>1295773.37890625</v>
      </c>
      <c r="AV4231" s="31">
        <v>1755462.04296875</v>
      </c>
      <c r="AW4231" s="31">
        <v>1497469.0625</v>
      </c>
      <c r="AX4231" s="31">
        <v>130283.0078125</v>
      </c>
      <c r="AY4231" s="31">
        <v>84602.4296875</v>
      </c>
      <c r="AZ4231" s="31">
        <v>214885.4375</v>
      </c>
    </row>
    <row r="4232" spans="1:52" ht="15" customHeight="1">
      <c r="A4232" s="29" t="s">
        <v>3716</v>
      </c>
      <c r="B4232" s="34">
        <v>36759</v>
      </c>
      <c r="C4232" s="28">
        <v>900</v>
      </c>
      <c r="D4232" s="28">
        <v>52</v>
      </c>
      <c r="E4232" s="28">
        <v>49</v>
      </c>
      <c r="F4232" s="29" t="s">
        <v>172</v>
      </c>
      <c r="G4232" s="29" t="s">
        <v>2540</v>
      </c>
      <c r="H4232" s="28">
        <v>791</v>
      </c>
      <c r="I4232" s="29" t="s">
        <v>127</v>
      </c>
      <c r="J4232" s="33" t="s">
        <v>3714</v>
      </c>
      <c r="K4232" s="29" t="s">
        <v>178</v>
      </c>
      <c r="L4232" s="29" t="s">
        <v>3713</v>
      </c>
      <c r="M4232" s="29" t="s">
        <v>3712</v>
      </c>
      <c r="N4232" s="28">
        <v>544533.80000000005</v>
      </c>
      <c r="O4232" s="28">
        <v>6251432</v>
      </c>
      <c r="P4232" s="29" t="s">
        <v>3711</v>
      </c>
      <c r="Q4232" s="32" t="s">
        <v>207</v>
      </c>
      <c r="R4232" s="19"/>
      <c r="S4232" s="19"/>
      <c r="T4232" s="19"/>
      <c r="U4232" s="19"/>
      <c r="V4232" s="19"/>
      <c r="W4232" s="19"/>
      <c r="X4232" s="19"/>
      <c r="Y4232" s="19"/>
      <c r="Z4232" s="19"/>
      <c r="AA4232" s="19"/>
      <c r="AB4232" s="19"/>
      <c r="AC4232" s="19"/>
      <c r="AD4232" s="19"/>
      <c r="AE4232" s="19"/>
      <c r="AF4232" s="19"/>
      <c r="AG4232" s="19"/>
      <c r="AH4232" s="19"/>
      <c r="AI4232" s="19"/>
      <c r="AJ4232" s="19"/>
      <c r="AK4232" s="19"/>
      <c r="AL4232" s="19"/>
      <c r="AM4232" s="19"/>
      <c r="AN4232" s="19"/>
      <c r="AO4232" s="31">
        <v>394785</v>
      </c>
      <c r="AP4232" s="31">
        <v>1446686.8984375</v>
      </c>
      <c r="AQ4232" s="31">
        <v>1524215.8984375</v>
      </c>
      <c r="AR4232" s="31">
        <v>1415498.03515625</v>
      </c>
      <c r="AS4232" s="31">
        <v>1510341.0390625</v>
      </c>
      <c r="AT4232" s="31">
        <v>1506287.97265625</v>
      </c>
      <c r="AU4232" s="31">
        <v>1315752.56640625</v>
      </c>
      <c r="AV4232" s="31">
        <v>1751956.47265625</v>
      </c>
      <c r="AW4232" s="31">
        <v>1511489.4375</v>
      </c>
      <c r="AX4232" s="31">
        <v>133374.78125</v>
      </c>
      <c r="AY4232" s="31">
        <v>92528.3671875</v>
      </c>
      <c r="AZ4232" s="31">
        <v>225903.1484375</v>
      </c>
    </row>
    <row r="4233" spans="1:52" ht="15" customHeight="1">
      <c r="A4233" s="29" t="s">
        <v>3710</v>
      </c>
      <c r="B4233" s="34">
        <v>36843</v>
      </c>
      <c r="C4233" s="28">
        <v>800</v>
      </c>
      <c r="D4233" s="28">
        <v>50</v>
      </c>
      <c r="E4233" s="28">
        <v>50</v>
      </c>
      <c r="F4233" s="29" t="s">
        <v>1171</v>
      </c>
      <c r="G4233" s="29" t="s">
        <v>3702</v>
      </c>
      <c r="H4233" s="28">
        <v>791</v>
      </c>
      <c r="I4233" s="29" t="s">
        <v>127</v>
      </c>
      <c r="J4233" s="33" t="s">
        <v>3709</v>
      </c>
      <c r="K4233" s="29" t="s">
        <v>178</v>
      </c>
      <c r="L4233" s="29" t="s">
        <v>3705</v>
      </c>
      <c r="M4233" s="29" t="s">
        <v>2532</v>
      </c>
      <c r="N4233" s="28">
        <v>542889.1</v>
      </c>
      <c r="O4233" s="28">
        <v>6243579</v>
      </c>
      <c r="P4233" s="29" t="s">
        <v>3708</v>
      </c>
      <c r="Q4233" s="32" t="s">
        <v>174</v>
      </c>
      <c r="R4233" s="19"/>
      <c r="S4233" s="19"/>
      <c r="T4233" s="19"/>
      <c r="U4233" s="19"/>
      <c r="V4233" s="19"/>
      <c r="W4233" s="19"/>
      <c r="X4233" s="19"/>
      <c r="Y4233" s="19"/>
      <c r="Z4233" s="19"/>
      <c r="AA4233" s="19"/>
      <c r="AB4233" s="19"/>
      <c r="AC4233" s="19"/>
      <c r="AD4233" s="19"/>
      <c r="AE4233" s="19"/>
      <c r="AF4233" s="19"/>
      <c r="AG4233" s="19"/>
      <c r="AH4233" s="19"/>
      <c r="AI4233" s="19"/>
      <c r="AJ4233" s="19"/>
      <c r="AK4233" s="19"/>
      <c r="AL4233" s="19"/>
      <c r="AM4233" s="19"/>
      <c r="AN4233" s="19"/>
      <c r="AO4233" s="31">
        <v>6293</v>
      </c>
      <c r="AP4233" s="31">
        <v>1213645</v>
      </c>
      <c r="AQ4233" s="31">
        <v>1416351</v>
      </c>
      <c r="AR4233" s="31">
        <v>1245700</v>
      </c>
      <c r="AS4233" s="31">
        <v>1413063</v>
      </c>
      <c r="AT4233" s="31">
        <v>1312991</v>
      </c>
      <c r="AU4233" s="31">
        <v>1192891</v>
      </c>
      <c r="AV4233" s="31">
        <v>1530786</v>
      </c>
      <c r="AW4233" s="31">
        <v>1362709</v>
      </c>
      <c r="AX4233" s="31">
        <v>130996</v>
      </c>
      <c r="AY4233" s="31">
        <v>84586</v>
      </c>
      <c r="AZ4233" s="31">
        <v>215582</v>
      </c>
    </row>
    <row r="4234" spans="1:52" ht="15" customHeight="1">
      <c r="A4234" s="29" t="s">
        <v>3707</v>
      </c>
      <c r="B4234" s="34">
        <v>36880</v>
      </c>
      <c r="C4234" s="28">
        <v>800</v>
      </c>
      <c r="D4234" s="28">
        <v>50</v>
      </c>
      <c r="E4234" s="28">
        <v>50</v>
      </c>
      <c r="F4234" s="29" t="s">
        <v>1171</v>
      </c>
      <c r="G4234" s="29" t="s">
        <v>3702</v>
      </c>
      <c r="H4234" s="28">
        <v>791</v>
      </c>
      <c r="I4234" s="29" t="s">
        <v>127</v>
      </c>
      <c r="J4234" s="33" t="s">
        <v>3706</v>
      </c>
      <c r="K4234" s="29" t="s">
        <v>178</v>
      </c>
      <c r="L4234" s="29" t="s">
        <v>3705</v>
      </c>
      <c r="M4234" s="29" t="s">
        <v>1313</v>
      </c>
      <c r="N4234" s="28">
        <v>542886.1</v>
      </c>
      <c r="O4234" s="28">
        <v>6243580</v>
      </c>
      <c r="P4234" s="29" t="s">
        <v>3704</v>
      </c>
      <c r="Q4234" s="32" t="s">
        <v>174</v>
      </c>
      <c r="R4234" s="19"/>
      <c r="S4234" s="19"/>
      <c r="T4234" s="19"/>
      <c r="U4234" s="19"/>
      <c r="V4234" s="19"/>
      <c r="W4234" s="19"/>
      <c r="X4234" s="19"/>
      <c r="Y4234" s="19"/>
      <c r="Z4234" s="19"/>
      <c r="AA4234" s="19"/>
      <c r="AB4234" s="19"/>
      <c r="AC4234" s="19"/>
      <c r="AD4234" s="19"/>
      <c r="AE4234" s="19"/>
      <c r="AF4234" s="19"/>
      <c r="AG4234" s="19"/>
      <c r="AH4234" s="19"/>
      <c r="AI4234" s="19"/>
      <c r="AJ4234" s="19"/>
      <c r="AK4234" s="19"/>
      <c r="AL4234" s="19"/>
      <c r="AM4234" s="19"/>
      <c r="AN4234" s="19"/>
      <c r="AO4234" s="31">
        <v>5942</v>
      </c>
      <c r="AP4234" s="31">
        <v>1286384</v>
      </c>
      <c r="AQ4234" s="31">
        <v>1406223</v>
      </c>
      <c r="AR4234" s="31">
        <v>1299680</v>
      </c>
      <c r="AS4234" s="31">
        <v>1437702</v>
      </c>
      <c r="AT4234" s="31">
        <v>1392072</v>
      </c>
      <c r="AU4234" s="31">
        <v>1191297</v>
      </c>
      <c r="AV4234" s="31">
        <v>1574976</v>
      </c>
      <c r="AW4234" s="31">
        <v>1398996</v>
      </c>
      <c r="AX4234" s="31">
        <v>132682</v>
      </c>
      <c r="AY4234" s="31">
        <v>82286</v>
      </c>
      <c r="AZ4234" s="31">
        <v>214968</v>
      </c>
    </row>
    <row r="4235" spans="1:52" ht="15" customHeight="1">
      <c r="A4235" s="29" t="s">
        <v>3703</v>
      </c>
      <c r="B4235" s="34">
        <v>36766</v>
      </c>
      <c r="C4235" s="28">
        <v>660</v>
      </c>
      <c r="D4235" s="28">
        <v>47</v>
      </c>
      <c r="E4235" s="28">
        <v>50</v>
      </c>
      <c r="F4235" s="29" t="s">
        <v>220</v>
      </c>
      <c r="G4235" s="29" t="s">
        <v>3687</v>
      </c>
      <c r="H4235" s="28">
        <v>791</v>
      </c>
      <c r="I4235" s="29" t="s">
        <v>127</v>
      </c>
      <c r="J4235" s="33" t="s">
        <v>3701</v>
      </c>
      <c r="K4235" s="29" t="s">
        <v>178</v>
      </c>
      <c r="L4235" s="29" t="s">
        <v>3690</v>
      </c>
      <c r="M4235" s="29" t="s">
        <v>3700</v>
      </c>
      <c r="N4235" s="28">
        <v>533075.6</v>
      </c>
      <c r="O4235" s="28">
        <v>6252385</v>
      </c>
      <c r="P4235" s="29" t="s">
        <v>3699</v>
      </c>
      <c r="Q4235" s="32" t="s">
        <v>207</v>
      </c>
      <c r="R4235" s="19"/>
      <c r="S4235" s="19"/>
      <c r="T4235" s="19"/>
      <c r="U4235" s="19"/>
      <c r="V4235" s="19"/>
      <c r="W4235" s="19"/>
      <c r="X4235" s="19"/>
      <c r="Y4235" s="19"/>
      <c r="Z4235" s="19"/>
      <c r="AA4235" s="19"/>
      <c r="AB4235" s="19"/>
      <c r="AC4235" s="19"/>
      <c r="AD4235" s="19"/>
      <c r="AE4235" s="19"/>
      <c r="AF4235" s="19"/>
      <c r="AG4235" s="19"/>
      <c r="AH4235" s="19"/>
      <c r="AI4235" s="19"/>
      <c r="AJ4235" s="19"/>
      <c r="AK4235" s="19"/>
      <c r="AL4235" s="19"/>
      <c r="AM4235" s="19"/>
      <c r="AN4235" s="19"/>
      <c r="AO4235" s="31">
        <v>459552</v>
      </c>
      <c r="AP4235" s="31">
        <v>1074080.296875</v>
      </c>
      <c r="AQ4235" s="31">
        <v>1176908.046875</v>
      </c>
      <c r="AR4235" s="31">
        <v>1009609.91796875</v>
      </c>
      <c r="AS4235" s="31">
        <v>1177789.13671875</v>
      </c>
      <c r="AT4235" s="31">
        <v>1191942.18359375</v>
      </c>
      <c r="AU4235" s="31">
        <v>1048804.375</v>
      </c>
      <c r="AV4235" s="31">
        <v>1368758.1953125</v>
      </c>
      <c r="AW4235" s="31">
        <v>1236333.7421875</v>
      </c>
      <c r="AX4235" s="31">
        <v>117368.21875</v>
      </c>
      <c r="AY4235" s="31">
        <v>70331.4765625</v>
      </c>
      <c r="AZ4235" s="31">
        <v>187699.6953125</v>
      </c>
    </row>
    <row r="4236" spans="1:52" ht="15" customHeight="1">
      <c r="A4236" s="29" t="s">
        <v>3698</v>
      </c>
      <c r="B4236" s="34">
        <v>36766</v>
      </c>
      <c r="C4236" s="28">
        <v>660</v>
      </c>
      <c r="D4236" s="28">
        <v>47</v>
      </c>
      <c r="E4236" s="28">
        <v>50</v>
      </c>
      <c r="F4236" s="29" t="s">
        <v>220</v>
      </c>
      <c r="G4236" s="29" t="s">
        <v>3687</v>
      </c>
      <c r="H4236" s="28">
        <v>791</v>
      </c>
      <c r="I4236" s="29" t="s">
        <v>127</v>
      </c>
      <c r="J4236" s="33" t="s">
        <v>3697</v>
      </c>
      <c r="K4236" s="29" t="s">
        <v>178</v>
      </c>
      <c r="L4236" s="29" t="s">
        <v>3690</v>
      </c>
      <c r="M4236" s="29" t="s">
        <v>812</v>
      </c>
      <c r="N4236" s="28">
        <v>532829.80000000005</v>
      </c>
      <c r="O4236" s="28">
        <v>6252309</v>
      </c>
      <c r="P4236" s="29" t="s">
        <v>3696</v>
      </c>
      <c r="Q4236" s="32" t="s">
        <v>207</v>
      </c>
      <c r="R4236" s="19"/>
      <c r="S4236" s="19"/>
      <c r="T4236" s="19"/>
      <c r="U4236" s="19"/>
      <c r="V4236" s="19"/>
      <c r="W4236" s="19"/>
      <c r="X4236" s="19"/>
      <c r="Y4236" s="19"/>
      <c r="Z4236" s="19"/>
      <c r="AA4236" s="19"/>
      <c r="AB4236" s="19"/>
      <c r="AC4236" s="19"/>
      <c r="AD4236" s="19"/>
      <c r="AE4236" s="19"/>
      <c r="AF4236" s="19"/>
      <c r="AG4236" s="19"/>
      <c r="AH4236" s="19"/>
      <c r="AI4236" s="19"/>
      <c r="AJ4236" s="19"/>
      <c r="AK4236" s="19"/>
      <c r="AL4236" s="19"/>
      <c r="AM4236" s="19"/>
      <c r="AN4236" s="19"/>
      <c r="AO4236" s="31">
        <v>456100</v>
      </c>
      <c r="AP4236" s="31">
        <v>1059553.37109375</v>
      </c>
      <c r="AQ4236" s="31">
        <v>1206771.39453125</v>
      </c>
      <c r="AR4236" s="31">
        <v>1078173.35546875</v>
      </c>
      <c r="AS4236" s="31">
        <v>1196278.3828125</v>
      </c>
      <c r="AT4236" s="31">
        <v>1196982.27734375</v>
      </c>
      <c r="AU4236" s="31">
        <v>1061501.916015625</v>
      </c>
      <c r="AV4236" s="31">
        <v>1389507.84765625</v>
      </c>
      <c r="AW4236" s="31">
        <v>1243973.51171875</v>
      </c>
      <c r="AX4236" s="31">
        <v>115236.2578125</v>
      </c>
      <c r="AY4236" s="31">
        <v>71527.375</v>
      </c>
      <c r="AZ4236" s="31">
        <v>186763.6328125</v>
      </c>
    </row>
    <row r="4237" spans="1:52" ht="15" customHeight="1">
      <c r="A4237" s="29" t="s">
        <v>3695</v>
      </c>
      <c r="B4237" s="34">
        <v>36766</v>
      </c>
      <c r="C4237" s="28">
        <v>660</v>
      </c>
      <c r="D4237" s="28">
        <v>47</v>
      </c>
      <c r="E4237" s="28">
        <v>50</v>
      </c>
      <c r="F4237" s="29" t="s">
        <v>220</v>
      </c>
      <c r="G4237" s="29" t="s">
        <v>3687</v>
      </c>
      <c r="H4237" s="28">
        <v>791</v>
      </c>
      <c r="I4237" s="29" t="s">
        <v>127</v>
      </c>
      <c r="J4237" s="33" t="s">
        <v>3694</v>
      </c>
      <c r="K4237" s="29" t="s">
        <v>178</v>
      </c>
      <c r="L4237" s="29" t="s">
        <v>3690</v>
      </c>
      <c r="M4237" s="29" t="s">
        <v>1417</v>
      </c>
      <c r="N4237" s="28">
        <v>532771.19999999995</v>
      </c>
      <c r="O4237" s="28">
        <v>6252656</v>
      </c>
      <c r="P4237" s="29" t="s">
        <v>3693</v>
      </c>
      <c r="Q4237" s="32" t="s">
        <v>207</v>
      </c>
      <c r="R4237" s="19"/>
      <c r="S4237" s="19"/>
      <c r="T4237" s="19"/>
      <c r="U4237" s="19"/>
      <c r="V4237" s="19"/>
      <c r="W4237" s="19"/>
      <c r="X4237" s="19"/>
      <c r="Y4237" s="19"/>
      <c r="Z4237" s="19"/>
      <c r="AA4237" s="19"/>
      <c r="AB4237" s="19"/>
      <c r="AC4237" s="19"/>
      <c r="AD4237" s="19"/>
      <c r="AE4237" s="19"/>
      <c r="AF4237" s="19"/>
      <c r="AG4237" s="19"/>
      <c r="AH4237" s="19"/>
      <c r="AI4237" s="19"/>
      <c r="AJ4237" s="19"/>
      <c r="AK4237" s="19"/>
      <c r="AL4237" s="19"/>
      <c r="AM4237" s="19"/>
      <c r="AN4237" s="19"/>
      <c r="AO4237" s="31">
        <v>477340</v>
      </c>
      <c r="AP4237" s="31">
        <v>1101983.5703125</v>
      </c>
      <c r="AQ4237" s="31">
        <v>1221525.35546875</v>
      </c>
      <c r="AR4237" s="31">
        <v>1093924.25390625</v>
      </c>
      <c r="AS4237" s="31">
        <v>1262717.2734375</v>
      </c>
      <c r="AT4237" s="31">
        <v>1226220.9140625</v>
      </c>
      <c r="AU4237" s="31">
        <v>1089452.443359375</v>
      </c>
      <c r="AV4237" s="31">
        <v>1358216.98046875</v>
      </c>
      <c r="AW4237" s="31">
        <v>1286932.51171875</v>
      </c>
      <c r="AX4237" s="31">
        <v>117382.5625</v>
      </c>
      <c r="AY4237" s="31">
        <v>73904.390625</v>
      </c>
      <c r="AZ4237" s="31">
        <v>191286.953125</v>
      </c>
    </row>
    <row r="4238" spans="1:52" ht="15" customHeight="1">
      <c r="A4238" s="29" t="s">
        <v>3692</v>
      </c>
      <c r="B4238" s="34">
        <v>36787</v>
      </c>
      <c r="C4238" s="28">
        <v>660</v>
      </c>
      <c r="D4238" s="28">
        <v>47</v>
      </c>
      <c r="E4238" s="28">
        <v>50</v>
      </c>
      <c r="F4238" s="29" t="s">
        <v>220</v>
      </c>
      <c r="G4238" s="29" t="s">
        <v>3687</v>
      </c>
      <c r="H4238" s="28">
        <v>791</v>
      </c>
      <c r="I4238" s="29" t="s">
        <v>127</v>
      </c>
      <c r="J4238" s="33" t="s">
        <v>3691</v>
      </c>
      <c r="K4238" s="29" t="s">
        <v>178</v>
      </c>
      <c r="L4238" s="29" t="s">
        <v>3690</v>
      </c>
      <c r="M4238" s="29" t="s">
        <v>693</v>
      </c>
      <c r="N4238" s="28">
        <v>532529.6</v>
      </c>
      <c r="O4238" s="28">
        <v>6252588</v>
      </c>
      <c r="P4238" s="29" t="s">
        <v>3689</v>
      </c>
      <c r="Q4238" s="32" t="s">
        <v>207</v>
      </c>
      <c r="R4238" s="19"/>
      <c r="S4238" s="19"/>
      <c r="T4238" s="19"/>
      <c r="U4238" s="19"/>
      <c r="V4238" s="19"/>
      <c r="W4238" s="19"/>
      <c r="X4238" s="19"/>
      <c r="Y4238" s="19"/>
      <c r="Z4238" s="19"/>
      <c r="AA4238" s="19"/>
      <c r="AB4238" s="19"/>
      <c r="AC4238" s="19"/>
      <c r="AD4238" s="19"/>
      <c r="AE4238" s="19"/>
      <c r="AF4238" s="19"/>
      <c r="AG4238" s="19"/>
      <c r="AH4238" s="19"/>
      <c r="AI4238" s="19"/>
      <c r="AJ4238" s="19"/>
      <c r="AK4238" s="19"/>
      <c r="AL4238" s="19"/>
      <c r="AM4238" s="19"/>
      <c r="AN4238" s="19"/>
      <c r="AO4238" s="31">
        <v>434314</v>
      </c>
      <c r="AP4238" s="31">
        <v>1219776.98046875</v>
      </c>
      <c r="AQ4238" s="31">
        <v>1349564.03515625</v>
      </c>
      <c r="AR4238" s="31">
        <v>1220477.9453125</v>
      </c>
      <c r="AS4238" s="31">
        <v>1370878.7578125</v>
      </c>
      <c r="AT4238" s="31">
        <v>1326454.47265625</v>
      </c>
      <c r="AU4238" s="31">
        <v>1203681.58984375</v>
      </c>
      <c r="AV4238" s="31">
        <v>1545152.53515625</v>
      </c>
      <c r="AW4238" s="31">
        <v>1351552.5390625</v>
      </c>
      <c r="AX4238" s="31">
        <v>127822.890625</v>
      </c>
      <c r="AY4238" s="31">
        <v>80490.125</v>
      </c>
      <c r="AZ4238" s="31">
        <v>208313.015625</v>
      </c>
    </row>
    <row r="4239" spans="1:52" ht="15" customHeight="1">
      <c r="A4239" s="29" t="s">
        <v>3688</v>
      </c>
      <c r="B4239" s="34">
        <v>29609</v>
      </c>
      <c r="C4239" s="28">
        <v>11</v>
      </c>
      <c r="D4239" s="28">
        <v>10</v>
      </c>
      <c r="E4239" s="28">
        <v>16</v>
      </c>
      <c r="F4239" s="29" t="s">
        <v>3683</v>
      </c>
      <c r="G4239" s="29" t="s">
        <v>204</v>
      </c>
      <c r="H4239" s="28">
        <v>791</v>
      </c>
      <c r="I4239" s="29" t="s">
        <v>127</v>
      </c>
      <c r="J4239" s="33" t="s">
        <v>3686</v>
      </c>
      <c r="K4239" s="29" t="s">
        <v>178</v>
      </c>
      <c r="L4239" s="29" t="s">
        <v>3669</v>
      </c>
      <c r="M4239" s="29" t="s">
        <v>3220</v>
      </c>
      <c r="N4239" s="28">
        <v>529880.5</v>
      </c>
      <c r="O4239" s="28">
        <v>6260240</v>
      </c>
      <c r="P4239" s="29" t="s">
        <v>3685</v>
      </c>
      <c r="Q4239" s="32" t="s">
        <v>368</v>
      </c>
      <c r="R4239" s="19"/>
      <c r="S4239" s="19"/>
      <c r="T4239" s="19"/>
      <c r="U4239" s="19"/>
      <c r="V4239" s="31">
        <v>17735</v>
      </c>
      <c r="W4239" s="31">
        <v>22532</v>
      </c>
      <c r="X4239" s="31">
        <v>41274</v>
      </c>
      <c r="Y4239" s="31">
        <v>41701</v>
      </c>
      <c r="Z4239" s="31">
        <v>26759</v>
      </c>
      <c r="AA4239" s="31">
        <v>31738</v>
      </c>
      <c r="AB4239" s="31">
        <v>9198</v>
      </c>
      <c r="AC4239" s="31">
        <v>23062</v>
      </c>
      <c r="AD4239" s="31">
        <v>30172</v>
      </c>
      <c r="AE4239" s="31">
        <v>28176</v>
      </c>
      <c r="AF4239" s="31">
        <v>17213</v>
      </c>
      <c r="AG4239" s="31">
        <v>19784</v>
      </c>
      <c r="AH4239" s="31">
        <v>44639</v>
      </c>
      <c r="AI4239" s="31">
        <v>28476</v>
      </c>
      <c r="AJ4239" s="31">
        <v>17452</v>
      </c>
      <c r="AK4239" s="31">
        <v>12683</v>
      </c>
      <c r="AL4239" s="31">
        <v>12829</v>
      </c>
      <c r="AM4239" s="31">
        <v>14717</v>
      </c>
      <c r="AN4239" s="31">
        <v>7490</v>
      </c>
      <c r="AO4239" s="31">
        <v>14490</v>
      </c>
      <c r="AP4239" s="31">
        <v>37191</v>
      </c>
      <c r="AQ4239" s="31">
        <v>23526</v>
      </c>
      <c r="AR4239" s="31">
        <v>2742.0000457763672</v>
      </c>
      <c r="AS4239" s="31">
        <v>11954.999877929688</v>
      </c>
      <c r="AT4239" s="31">
        <v>13686</v>
      </c>
      <c r="AU4239" s="31">
        <v>15344</v>
      </c>
      <c r="AV4239" s="31">
        <v>18840.000061035156</v>
      </c>
      <c r="AW4239" s="31">
        <v>14410.222961425781</v>
      </c>
      <c r="AX4239" s="31">
        <v>0</v>
      </c>
      <c r="AY4239" s="31">
        <v>0</v>
      </c>
      <c r="AZ4239" s="31">
        <v>0</v>
      </c>
    </row>
    <row r="4240" spans="1:52" ht="15" customHeight="1">
      <c r="A4240" s="29" t="s">
        <v>3684</v>
      </c>
      <c r="B4240" s="34">
        <v>32531</v>
      </c>
      <c r="C4240" s="28">
        <v>250</v>
      </c>
      <c r="D4240" s="28">
        <v>30</v>
      </c>
      <c r="E4240" s="28">
        <v>30</v>
      </c>
      <c r="F4240" s="29" t="s">
        <v>172</v>
      </c>
      <c r="G4240" s="29" t="s">
        <v>3678</v>
      </c>
      <c r="H4240" s="28">
        <v>791</v>
      </c>
      <c r="I4240" s="29" t="s">
        <v>127</v>
      </c>
      <c r="J4240" s="33" t="s">
        <v>3682</v>
      </c>
      <c r="K4240" s="29" t="s">
        <v>178</v>
      </c>
      <c r="L4240" s="29" t="s">
        <v>3681</v>
      </c>
      <c r="M4240" s="29" t="s">
        <v>2351</v>
      </c>
      <c r="N4240" s="28">
        <v>531985.9</v>
      </c>
      <c r="O4240" s="28">
        <v>6262752</v>
      </c>
      <c r="P4240" s="29" t="s">
        <v>3680</v>
      </c>
      <c r="Q4240" s="32" t="s">
        <v>207</v>
      </c>
      <c r="R4240" s="19"/>
      <c r="S4240" s="19"/>
      <c r="T4240" s="19"/>
      <c r="U4240" s="19"/>
      <c r="V4240" s="19"/>
      <c r="W4240" s="19"/>
      <c r="X4240" s="19"/>
      <c r="Y4240" s="19"/>
      <c r="Z4240" s="19"/>
      <c r="AA4240" s="19"/>
      <c r="AB4240" s="19"/>
      <c r="AC4240" s="19"/>
      <c r="AD4240" s="31">
        <v>219090</v>
      </c>
      <c r="AE4240" s="31">
        <v>381800</v>
      </c>
      <c r="AF4240" s="31">
        <v>322630</v>
      </c>
      <c r="AG4240" s="31">
        <v>315320</v>
      </c>
      <c r="AH4240" s="31">
        <v>328390</v>
      </c>
      <c r="AI4240" s="31">
        <v>357470</v>
      </c>
      <c r="AJ4240" s="31">
        <v>304940</v>
      </c>
      <c r="AK4240" s="31">
        <v>261690</v>
      </c>
      <c r="AL4240" s="31">
        <v>321550</v>
      </c>
      <c r="AM4240" s="31">
        <v>331821</v>
      </c>
      <c r="AN4240" s="31">
        <v>274258</v>
      </c>
      <c r="AO4240" s="31">
        <v>327412</v>
      </c>
      <c r="AP4240" s="31">
        <v>251622</v>
      </c>
      <c r="AQ4240" s="31">
        <v>272722</v>
      </c>
      <c r="AR4240" s="31">
        <v>216832</v>
      </c>
      <c r="AS4240" s="31">
        <v>281748</v>
      </c>
      <c r="AT4240" s="31">
        <v>276621</v>
      </c>
      <c r="AU4240" s="31">
        <v>210921</v>
      </c>
      <c r="AV4240" s="31">
        <v>317537</v>
      </c>
      <c r="AW4240" s="31">
        <v>278713</v>
      </c>
      <c r="AX4240" s="31">
        <v>20237</v>
      </c>
      <c r="AY4240" s="31">
        <v>7528</v>
      </c>
      <c r="AZ4240" s="31">
        <v>27765</v>
      </c>
    </row>
    <row r="4241" spans="1:52" ht="15" customHeight="1">
      <c r="A4241" s="29" t="s">
        <v>3679</v>
      </c>
      <c r="B4241" s="34">
        <v>33164</v>
      </c>
      <c r="C4241" s="28">
        <v>150</v>
      </c>
      <c r="D4241" s="28">
        <v>30</v>
      </c>
      <c r="E4241" s="28">
        <v>30</v>
      </c>
      <c r="F4241" s="29" t="s">
        <v>2069</v>
      </c>
      <c r="G4241" s="29" t="s">
        <v>3671</v>
      </c>
      <c r="H4241" s="28">
        <v>791</v>
      </c>
      <c r="I4241" s="29" t="s">
        <v>127</v>
      </c>
      <c r="J4241" s="33" t="s">
        <v>3677</v>
      </c>
      <c r="K4241" s="29" t="s">
        <v>178</v>
      </c>
      <c r="L4241" s="29" t="s">
        <v>3674</v>
      </c>
      <c r="M4241" s="29" t="s">
        <v>331</v>
      </c>
      <c r="N4241" s="28">
        <v>542862.4</v>
      </c>
      <c r="O4241" s="28">
        <v>6260801</v>
      </c>
      <c r="P4241" s="29" t="s">
        <v>3673</v>
      </c>
      <c r="Q4241" s="32" t="s">
        <v>207</v>
      </c>
      <c r="R4241" s="19"/>
      <c r="S4241" s="19"/>
      <c r="T4241" s="19"/>
      <c r="U4241" s="19"/>
      <c r="V4241" s="19"/>
      <c r="W4241" s="19"/>
      <c r="X4241" s="19"/>
      <c r="Y4241" s="19"/>
      <c r="Z4241" s="19"/>
      <c r="AA4241" s="19"/>
      <c r="AB4241" s="19"/>
      <c r="AC4241" s="19"/>
      <c r="AD4241" s="19"/>
      <c r="AE4241" s="31">
        <v>70410</v>
      </c>
      <c r="AF4241" s="31">
        <v>325770</v>
      </c>
      <c r="AG4241" s="31">
        <v>318375</v>
      </c>
      <c r="AH4241" s="31">
        <v>335815</v>
      </c>
      <c r="AI4241" s="31">
        <v>372065</v>
      </c>
      <c r="AJ4241" s="31">
        <v>303415</v>
      </c>
      <c r="AK4241" s="31">
        <v>285450</v>
      </c>
      <c r="AL4241" s="31">
        <v>325265</v>
      </c>
      <c r="AM4241" s="31">
        <v>341207</v>
      </c>
      <c r="AN4241" s="31">
        <v>280101.5</v>
      </c>
      <c r="AO4241" s="31">
        <v>310677</v>
      </c>
      <c r="AP4241" s="31">
        <v>248269.5</v>
      </c>
      <c r="AQ4241" s="31">
        <v>293502</v>
      </c>
      <c r="AR4241" s="31">
        <v>248877.5</v>
      </c>
      <c r="AS4241" s="31">
        <v>295495</v>
      </c>
      <c r="AT4241" s="31">
        <v>231097</v>
      </c>
      <c r="AU4241" s="31">
        <v>210900</v>
      </c>
      <c r="AV4241" s="31">
        <v>315718</v>
      </c>
      <c r="AW4241" s="31">
        <v>278149</v>
      </c>
      <c r="AX4241" s="31">
        <v>28471</v>
      </c>
      <c r="AY4241" s="31">
        <v>16032.5</v>
      </c>
      <c r="AZ4241" s="31">
        <v>44503.5</v>
      </c>
    </row>
    <row r="4242" spans="1:52" ht="15" customHeight="1">
      <c r="A4242" s="29" t="s">
        <v>3676</v>
      </c>
      <c r="B4242" s="34">
        <v>33164</v>
      </c>
      <c r="C4242" s="28">
        <v>150</v>
      </c>
      <c r="D4242" s="28">
        <v>30</v>
      </c>
      <c r="E4242" s="28">
        <v>0.1</v>
      </c>
      <c r="F4242" s="29" t="s">
        <v>2069</v>
      </c>
      <c r="G4242" s="29" t="s">
        <v>3671</v>
      </c>
      <c r="H4242" s="28">
        <v>791</v>
      </c>
      <c r="I4242" s="29" t="s">
        <v>127</v>
      </c>
      <c r="J4242" s="33" t="s">
        <v>3675</v>
      </c>
      <c r="K4242" s="29" t="s">
        <v>178</v>
      </c>
      <c r="L4242" s="29" t="s">
        <v>3674</v>
      </c>
      <c r="M4242" s="29" t="s">
        <v>331</v>
      </c>
      <c r="N4242" s="28">
        <v>542862.4</v>
      </c>
      <c r="O4242" s="28">
        <v>6262601</v>
      </c>
      <c r="P4242" s="29" t="s">
        <v>3673</v>
      </c>
      <c r="Q4242" s="32" t="s">
        <v>207</v>
      </c>
      <c r="R4242" s="19"/>
      <c r="S4242" s="19"/>
      <c r="T4242" s="19"/>
      <c r="U4242" s="19"/>
      <c r="V4242" s="19"/>
      <c r="W4242" s="19"/>
      <c r="X4242" s="19"/>
      <c r="Y4242" s="19"/>
      <c r="Z4242" s="19"/>
      <c r="AA4242" s="19"/>
      <c r="AB4242" s="19"/>
      <c r="AC4242" s="19"/>
      <c r="AD4242" s="19"/>
      <c r="AE4242" s="31">
        <v>70410</v>
      </c>
      <c r="AF4242" s="31">
        <v>325770</v>
      </c>
      <c r="AG4242" s="31">
        <v>318375</v>
      </c>
      <c r="AH4242" s="31">
        <v>335815</v>
      </c>
      <c r="AI4242" s="31">
        <v>372065</v>
      </c>
      <c r="AJ4242" s="31">
        <v>303415</v>
      </c>
      <c r="AK4242" s="31">
        <v>285450</v>
      </c>
      <c r="AL4242" s="31">
        <v>325265</v>
      </c>
      <c r="AM4242" s="31">
        <v>341207</v>
      </c>
      <c r="AN4242" s="31">
        <v>280101.5</v>
      </c>
      <c r="AO4242" s="31">
        <v>310677</v>
      </c>
      <c r="AP4242" s="31">
        <v>248269.5</v>
      </c>
      <c r="AQ4242" s="31">
        <v>293502</v>
      </c>
      <c r="AR4242" s="31">
        <v>248877.5</v>
      </c>
      <c r="AS4242" s="31">
        <v>295495</v>
      </c>
      <c r="AT4242" s="31">
        <v>231097</v>
      </c>
      <c r="AU4242" s="31">
        <v>210900</v>
      </c>
      <c r="AV4242" s="31">
        <v>315718</v>
      </c>
      <c r="AW4242" s="31">
        <v>278149</v>
      </c>
      <c r="AX4242" s="31">
        <v>28471</v>
      </c>
      <c r="AY4242" s="31">
        <v>16032.5</v>
      </c>
      <c r="AZ4242" s="31">
        <v>44503.5</v>
      </c>
    </row>
    <row r="4243" spans="1:52" ht="15" customHeight="1">
      <c r="A4243" s="29" t="s">
        <v>3672</v>
      </c>
      <c r="B4243" s="34">
        <v>34619</v>
      </c>
      <c r="C4243" s="28">
        <v>225</v>
      </c>
      <c r="D4243" s="28">
        <v>29</v>
      </c>
      <c r="E4243" s="28">
        <v>31</v>
      </c>
      <c r="F4243" s="29" t="s">
        <v>220</v>
      </c>
      <c r="G4243" s="29" t="s">
        <v>3666</v>
      </c>
      <c r="H4243" s="28">
        <v>791</v>
      </c>
      <c r="I4243" s="29" t="s">
        <v>127</v>
      </c>
      <c r="J4243" s="33" t="s">
        <v>3670</v>
      </c>
      <c r="K4243" s="29" t="s">
        <v>178</v>
      </c>
      <c r="L4243" s="29" t="s">
        <v>3669</v>
      </c>
      <c r="M4243" s="29" t="s">
        <v>3220</v>
      </c>
      <c r="N4243" s="28">
        <v>529880.5</v>
      </c>
      <c r="O4243" s="28">
        <v>6260240</v>
      </c>
      <c r="P4243" s="29" t="s">
        <v>3668</v>
      </c>
      <c r="Q4243" s="32" t="s">
        <v>207</v>
      </c>
      <c r="R4243" s="19"/>
      <c r="S4243" s="19"/>
      <c r="T4243" s="19"/>
      <c r="U4243" s="19"/>
      <c r="V4243" s="19"/>
      <c r="W4243" s="19"/>
      <c r="X4243" s="19"/>
      <c r="Y4243" s="19"/>
      <c r="Z4243" s="19"/>
      <c r="AA4243" s="19"/>
      <c r="AB4243" s="19"/>
      <c r="AC4243" s="19"/>
      <c r="AD4243" s="19"/>
      <c r="AE4243" s="19"/>
      <c r="AF4243" s="19"/>
      <c r="AG4243" s="19"/>
      <c r="AH4243" s="19"/>
      <c r="AI4243" s="31">
        <v>129830</v>
      </c>
      <c r="AJ4243" s="31">
        <v>453280</v>
      </c>
      <c r="AK4243" s="31">
        <v>392030</v>
      </c>
      <c r="AL4243" s="31">
        <v>433230</v>
      </c>
      <c r="AM4243" s="31">
        <v>407610</v>
      </c>
      <c r="AN4243" s="31">
        <v>396483</v>
      </c>
      <c r="AO4243" s="31">
        <v>451725</v>
      </c>
      <c r="AP4243" s="31">
        <v>366068</v>
      </c>
      <c r="AQ4243" s="31">
        <v>401690</v>
      </c>
      <c r="AR4243" s="31">
        <v>351167</v>
      </c>
      <c r="AS4243" s="31">
        <v>390992</v>
      </c>
      <c r="AT4243" s="31">
        <v>385524</v>
      </c>
      <c r="AU4243" s="31">
        <v>335622</v>
      </c>
      <c r="AV4243" s="31">
        <v>449422</v>
      </c>
      <c r="AW4243" s="31">
        <v>370419</v>
      </c>
      <c r="AX4243" s="31">
        <v>36123</v>
      </c>
      <c r="AY4243" s="31">
        <v>22309</v>
      </c>
      <c r="AZ4243" s="31">
        <v>58432</v>
      </c>
    </row>
    <row r="4244" spans="1:52" ht="15" customHeight="1">
      <c r="A4244" s="29" t="s">
        <v>3667</v>
      </c>
      <c r="B4244" s="34">
        <v>36530</v>
      </c>
      <c r="C4244" s="28">
        <v>11</v>
      </c>
      <c r="D4244" s="28">
        <v>10</v>
      </c>
      <c r="E4244" s="28">
        <v>15</v>
      </c>
      <c r="F4244" s="29" t="s">
        <v>386</v>
      </c>
      <c r="G4244" s="29" t="s">
        <v>3661</v>
      </c>
      <c r="H4244" s="28">
        <v>791</v>
      </c>
      <c r="I4244" s="29" t="s">
        <v>127</v>
      </c>
      <c r="J4244" s="33" t="s">
        <v>3665</v>
      </c>
      <c r="K4244" s="29" t="s">
        <v>178</v>
      </c>
      <c r="L4244" s="29" t="s">
        <v>3664</v>
      </c>
      <c r="M4244" s="29" t="s">
        <v>745</v>
      </c>
      <c r="N4244" s="28">
        <v>530460.19999999995</v>
      </c>
      <c r="O4244" s="28">
        <v>6260300</v>
      </c>
      <c r="P4244" s="29" t="s">
        <v>3663</v>
      </c>
      <c r="Q4244" s="32" t="s">
        <v>368</v>
      </c>
      <c r="R4244" s="19"/>
      <c r="S4244" s="19"/>
      <c r="T4244" s="19"/>
      <c r="U4244" s="19"/>
      <c r="V4244" s="19"/>
      <c r="W4244" s="19"/>
      <c r="X4244" s="19"/>
      <c r="Y4244" s="19"/>
      <c r="Z4244" s="19"/>
      <c r="AA4244" s="19"/>
      <c r="AB4244" s="19"/>
      <c r="AC4244" s="19"/>
      <c r="AD4244" s="19"/>
      <c r="AE4244" s="19"/>
      <c r="AF4244" s="19"/>
      <c r="AG4244" s="19"/>
      <c r="AH4244" s="19"/>
      <c r="AI4244" s="19"/>
      <c r="AJ4244" s="19"/>
      <c r="AK4244" s="19"/>
      <c r="AL4244" s="19"/>
      <c r="AM4244" s="19"/>
      <c r="AN4244" s="19"/>
      <c r="AO4244" s="31">
        <v>12272</v>
      </c>
      <c r="AP4244" s="31">
        <v>29358</v>
      </c>
      <c r="AQ4244" s="31">
        <v>20175</v>
      </c>
      <c r="AR4244" s="31">
        <v>10675.000061035156</v>
      </c>
      <c r="AS4244" s="31">
        <v>11619.999816894531</v>
      </c>
      <c r="AT4244" s="31">
        <v>12658.999938964844</v>
      </c>
      <c r="AU4244" s="31">
        <v>8419.0000305175781</v>
      </c>
      <c r="AV4244" s="31">
        <v>13977</v>
      </c>
      <c r="AW4244" s="31">
        <v>7471.6919860839844</v>
      </c>
      <c r="AX4244" s="31">
        <v>0</v>
      </c>
      <c r="AY4244" s="31">
        <v>0</v>
      </c>
      <c r="AZ4244" s="31">
        <v>0</v>
      </c>
    </row>
    <row r="4245" spans="1:52" ht="15" customHeight="1">
      <c r="A4245" s="29" t="s">
        <v>3662</v>
      </c>
      <c r="B4245" s="34">
        <v>34932</v>
      </c>
      <c r="C4245" s="28">
        <v>225</v>
      </c>
      <c r="D4245" s="28">
        <v>29</v>
      </c>
      <c r="E4245" s="28">
        <v>31</v>
      </c>
      <c r="F4245" s="29" t="s">
        <v>220</v>
      </c>
      <c r="G4245" s="29" t="s">
        <v>3656</v>
      </c>
      <c r="H4245" s="28">
        <v>791</v>
      </c>
      <c r="I4245" s="29" t="s">
        <v>127</v>
      </c>
      <c r="J4245" s="33" t="s">
        <v>3660</v>
      </c>
      <c r="K4245" s="29" t="s">
        <v>178</v>
      </c>
      <c r="L4245" s="29" t="s">
        <v>3659</v>
      </c>
      <c r="M4245" s="29" t="s">
        <v>176</v>
      </c>
      <c r="N4245" s="28">
        <v>530221.19999999995</v>
      </c>
      <c r="O4245" s="28">
        <v>6261300</v>
      </c>
      <c r="P4245" s="29" t="s">
        <v>3658</v>
      </c>
      <c r="Q4245" s="32" t="s">
        <v>207</v>
      </c>
      <c r="R4245" s="19"/>
      <c r="S4245" s="19"/>
      <c r="T4245" s="19"/>
      <c r="U4245" s="19"/>
      <c r="V4245" s="19"/>
      <c r="W4245" s="19"/>
      <c r="X4245" s="19"/>
      <c r="Y4245" s="19"/>
      <c r="Z4245" s="19"/>
      <c r="AA4245" s="19"/>
      <c r="AB4245" s="19"/>
      <c r="AC4245" s="19"/>
      <c r="AD4245" s="19"/>
      <c r="AE4245" s="19"/>
      <c r="AF4245" s="19"/>
      <c r="AG4245" s="19"/>
      <c r="AH4245" s="19"/>
      <c r="AI4245" s="19"/>
      <c r="AJ4245" s="31">
        <v>97450</v>
      </c>
      <c r="AK4245" s="31">
        <v>385010</v>
      </c>
      <c r="AL4245" s="31">
        <v>441800</v>
      </c>
      <c r="AM4245" s="31">
        <v>476002</v>
      </c>
      <c r="AN4245" s="31">
        <v>385065</v>
      </c>
      <c r="AO4245" s="31">
        <v>432775</v>
      </c>
      <c r="AP4245" s="31">
        <v>364086</v>
      </c>
      <c r="AQ4245" s="31">
        <v>377375</v>
      </c>
      <c r="AR4245" s="31">
        <v>329833</v>
      </c>
      <c r="AS4245" s="31">
        <v>369568</v>
      </c>
      <c r="AT4245" s="31">
        <v>386297</v>
      </c>
      <c r="AU4245" s="31">
        <v>318266</v>
      </c>
      <c r="AV4245" s="31">
        <v>401050</v>
      </c>
      <c r="AW4245" s="31">
        <v>350739</v>
      </c>
      <c r="AX4245" s="31">
        <v>34115</v>
      </c>
      <c r="AY4245" s="31">
        <v>21478</v>
      </c>
      <c r="AZ4245" s="31">
        <v>55593</v>
      </c>
    </row>
    <row r="4246" spans="1:52" ht="15" customHeight="1">
      <c r="A4246" s="29" t="s">
        <v>3657</v>
      </c>
      <c r="B4246" s="34">
        <v>35984</v>
      </c>
      <c r="C4246" s="28">
        <v>11</v>
      </c>
      <c r="D4246" s="28">
        <v>15</v>
      </c>
      <c r="E4246" s="28">
        <v>15</v>
      </c>
      <c r="F4246" s="29" t="s">
        <v>3632</v>
      </c>
      <c r="G4246" s="29" t="s">
        <v>3650</v>
      </c>
      <c r="H4246" s="28">
        <v>791</v>
      </c>
      <c r="I4246" s="29" t="s">
        <v>127</v>
      </c>
      <c r="J4246" s="33" t="s">
        <v>3655</v>
      </c>
      <c r="K4246" s="29" t="s">
        <v>178</v>
      </c>
      <c r="L4246" s="29" t="s">
        <v>3654</v>
      </c>
      <c r="M4246" s="29" t="s">
        <v>3653</v>
      </c>
      <c r="N4246" s="28">
        <v>527935.1</v>
      </c>
      <c r="O4246" s="28">
        <v>6265347</v>
      </c>
      <c r="P4246" s="29" t="s">
        <v>3652</v>
      </c>
      <c r="Q4246" s="32" t="s">
        <v>368</v>
      </c>
      <c r="R4246" s="19"/>
      <c r="S4246" s="19"/>
      <c r="T4246" s="19"/>
      <c r="U4246" s="19"/>
      <c r="V4246" s="19"/>
      <c r="W4246" s="19"/>
      <c r="X4246" s="19"/>
      <c r="Y4246" s="19"/>
      <c r="Z4246" s="19"/>
      <c r="AA4246" s="19"/>
      <c r="AB4246" s="19"/>
      <c r="AC4246" s="19"/>
      <c r="AD4246" s="19"/>
      <c r="AE4246" s="19"/>
      <c r="AF4246" s="19"/>
      <c r="AG4246" s="19"/>
      <c r="AH4246" s="19"/>
      <c r="AI4246" s="19"/>
      <c r="AJ4246" s="19"/>
      <c r="AK4246" s="19"/>
      <c r="AL4246" s="19"/>
      <c r="AM4246" s="31">
        <v>13112</v>
      </c>
      <c r="AN4246" s="31">
        <v>19161</v>
      </c>
      <c r="AO4246" s="31">
        <v>18622</v>
      </c>
      <c r="AP4246" s="31">
        <v>42144</v>
      </c>
      <c r="AQ4246" s="31">
        <v>30405</v>
      </c>
      <c r="AR4246" s="31">
        <v>13358.000061035156</v>
      </c>
      <c r="AS4246" s="31">
        <v>14985.000061035156</v>
      </c>
      <c r="AT4246" s="31">
        <v>21399.999938964844</v>
      </c>
      <c r="AU4246" s="31">
        <v>12424.000061035156</v>
      </c>
      <c r="AV4246" s="31">
        <v>20376.000122070313</v>
      </c>
      <c r="AW4246" s="31">
        <v>16987.075866699219</v>
      </c>
      <c r="AX4246" s="31">
        <v>0</v>
      </c>
      <c r="AY4246" s="31">
        <v>0</v>
      </c>
      <c r="AZ4246" s="31">
        <v>0</v>
      </c>
    </row>
    <row r="4247" spans="1:52" ht="15" customHeight="1">
      <c r="A4247" s="29" t="s">
        <v>3651</v>
      </c>
      <c r="B4247" s="34">
        <v>29168</v>
      </c>
      <c r="C4247" s="28">
        <v>11</v>
      </c>
      <c r="D4247" s="28">
        <v>15</v>
      </c>
      <c r="E4247" s="28">
        <v>15</v>
      </c>
      <c r="F4247" s="29" t="s">
        <v>386</v>
      </c>
      <c r="G4247" s="29" t="s">
        <v>3645</v>
      </c>
      <c r="H4247" s="28">
        <v>791</v>
      </c>
      <c r="I4247" s="29" t="s">
        <v>127</v>
      </c>
      <c r="J4247" s="33" t="s">
        <v>3649</v>
      </c>
      <c r="K4247" s="29" t="s">
        <v>178</v>
      </c>
      <c r="L4247" s="29" t="s">
        <v>3648</v>
      </c>
      <c r="M4247" s="29" t="s">
        <v>660</v>
      </c>
      <c r="N4247" s="28">
        <v>534412.1</v>
      </c>
      <c r="O4247" s="28">
        <v>6269566</v>
      </c>
      <c r="P4247" s="29" t="s">
        <v>3647</v>
      </c>
      <c r="Q4247" s="32" t="s">
        <v>368</v>
      </c>
      <c r="R4247" s="19"/>
      <c r="S4247" s="19"/>
      <c r="T4247" s="31">
        <v>0</v>
      </c>
      <c r="U4247" s="31">
        <v>0</v>
      </c>
      <c r="V4247" s="31">
        <v>0</v>
      </c>
      <c r="W4247" s="31">
        <v>0</v>
      </c>
      <c r="X4247" s="31">
        <v>0</v>
      </c>
      <c r="Y4247" s="31">
        <v>0</v>
      </c>
      <c r="Z4247" s="31">
        <v>0</v>
      </c>
      <c r="AA4247" s="31">
        <v>0</v>
      </c>
      <c r="AB4247" s="31">
        <v>7955</v>
      </c>
      <c r="AC4247" s="31">
        <v>7616</v>
      </c>
      <c r="AD4247" s="31">
        <v>3856</v>
      </c>
      <c r="AE4247" s="31">
        <v>10994</v>
      </c>
      <c r="AF4247" s="31">
        <v>8231</v>
      </c>
      <c r="AG4247" s="31">
        <v>3732</v>
      </c>
      <c r="AH4247" s="31">
        <v>11075</v>
      </c>
      <c r="AI4247" s="31">
        <v>20464</v>
      </c>
      <c r="AJ4247" s="31">
        <v>8726</v>
      </c>
      <c r="AK4247" s="31">
        <v>3437</v>
      </c>
      <c r="AL4247" s="31">
        <v>4071</v>
      </c>
      <c r="AM4247" s="31">
        <v>3032</v>
      </c>
      <c r="AN4247" s="31">
        <v>1237</v>
      </c>
      <c r="AO4247" s="31">
        <v>6867</v>
      </c>
      <c r="AP4247" s="31">
        <v>2841</v>
      </c>
      <c r="AQ4247" s="31">
        <v>6390</v>
      </c>
      <c r="AR4247" s="31">
        <v>5112.9999160766602</v>
      </c>
      <c r="AS4247" s="31">
        <v>813</v>
      </c>
      <c r="AT4247" s="31">
        <v>3571</v>
      </c>
      <c r="AU4247" s="31">
        <v>0</v>
      </c>
      <c r="AV4247" s="31">
        <v>0</v>
      </c>
      <c r="AW4247" s="31">
        <v>1</v>
      </c>
      <c r="AX4247" s="31">
        <v>0</v>
      </c>
      <c r="AY4247" s="31">
        <v>0</v>
      </c>
      <c r="AZ4247" s="31">
        <v>0</v>
      </c>
    </row>
    <row r="4248" spans="1:52" ht="15" customHeight="1">
      <c r="A4248" s="29" t="s">
        <v>3646</v>
      </c>
      <c r="B4248" s="34">
        <v>31288</v>
      </c>
      <c r="C4248" s="28">
        <v>15</v>
      </c>
      <c r="D4248" s="28">
        <v>19</v>
      </c>
      <c r="E4248" s="28">
        <v>18</v>
      </c>
      <c r="F4248" s="29" t="s">
        <v>386</v>
      </c>
      <c r="G4248" s="29" t="s">
        <v>1483</v>
      </c>
      <c r="H4248" s="28">
        <v>791</v>
      </c>
      <c r="I4248" s="29" t="s">
        <v>127</v>
      </c>
      <c r="J4248" s="33" t="s">
        <v>3644</v>
      </c>
      <c r="K4248" s="29" t="s">
        <v>178</v>
      </c>
      <c r="L4248" s="29" t="s">
        <v>3643</v>
      </c>
      <c r="M4248" s="29" t="s">
        <v>2138</v>
      </c>
      <c r="N4248" s="28">
        <v>534403.80000000005</v>
      </c>
      <c r="O4248" s="28">
        <v>6269434</v>
      </c>
      <c r="P4248" s="29" t="s">
        <v>3642</v>
      </c>
      <c r="Q4248" s="32" t="s">
        <v>3133</v>
      </c>
      <c r="R4248" s="19"/>
      <c r="S4248" s="19"/>
      <c r="T4248" s="19"/>
      <c r="U4248" s="19"/>
      <c r="V4248" s="19"/>
      <c r="W4248" s="19"/>
      <c r="X4248" s="19"/>
      <c r="Y4248" s="19"/>
      <c r="Z4248" s="31">
        <v>1461</v>
      </c>
      <c r="AA4248" s="31">
        <v>18354</v>
      </c>
      <c r="AB4248" s="31">
        <v>16997</v>
      </c>
      <c r="AC4248" s="31">
        <v>16815</v>
      </c>
      <c r="AD4248" s="31">
        <v>17751</v>
      </c>
      <c r="AE4248" s="31">
        <v>15043</v>
      </c>
      <c r="AF4248" s="31">
        <v>17395</v>
      </c>
      <c r="AG4248" s="31">
        <v>17472</v>
      </c>
      <c r="AH4248" s="31">
        <v>20693</v>
      </c>
      <c r="AI4248" s="31">
        <v>21720</v>
      </c>
      <c r="AJ4248" s="31">
        <v>17590</v>
      </c>
      <c r="AK4248" s="31">
        <v>16971</v>
      </c>
      <c r="AL4248" s="31">
        <v>18470</v>
      </c>
      <c r="AM4248" s="31">
        <v>19752</v>
      </c>
      <c r="AN4248" s="31">
        <v>14289</v>
      </c>
      <c r="AO4248" s="31">
        <v>3456</v>
      </c>
      <c r="AP4248" s="31">
        <v>25116</v>
      </c>
      <c r="AQ4248" s="31">
        <v>49443</v>
      </c>
      <c r="AR4248" s="31">
        <v>23636.999816894531</v>
      </c>
      <c r="AS4248" s="31">
        <v>21009.000366210938</v>
      </c>
      <c r="AT4248" s="31">
        <v>18122.000061035156</v>
      </c>
      <c r="AU4248" s="31">
        <v>18279.000244140625</v>
      </c>
      <c r="AV4248" s="31">
        <v>25174.000305175781</v>
      </c>
      <c r="AW4248" s="31">
        <v>13358.537200927734</v>
      </c>
      <c r="AX4248" s="31">
        <v>0</v>
      </c>
      <c r="AY4248" s="31">
        <v>0</v>
      </c>
      <c r="AZ4248" s="31">
        <v>0</v>
      </c>
    </row>
    <row r="4249" spans="1:52" ht="15" customHeight="1">
      <c r="A4249" s="29" t="s">
        <v>3641</v>
      </c>
      <c r="B4249" s="34">
        <v>35678</v>
      </c>
      <c r="C4249" s="28">
        <v>11</v>
      </c>
      <c r="D4249" s="28">
        <v>15</v>
      </c>
      <c r="E4249" s="28">
        <v>15</v>
      </c>
      <c r="F4249" s="29" t="s">
        <v>3632</v>
      </c>
      <c r="G4249" s="29" t="s">
        <v>3637</v>
      </c>
      <c r="H4249" s="28">
        <v>791</v>
      </c>
      <c r="I4249" s="29" t="s">
        <v>127</v>
      </c>
      <c r="J4249" s="33" t="s">
        <v>3640</v>
      </c>
      <c r="K4249" s="29" t="s">
        <v>178</v>
      </c>
      <c r="L4249" s="29" t="s">
        <v>3635</v>
      </c>
      <c r="M4249" s="29" t="s">
        <v>2459</v>
      </c>
      <c r="N4249" s="28">
        <v>530595.6</v>
      </c>
      <c r="O4249" s="28">
        <v>6272285</v>
      </c>
      <c r="P4249" s="29" t="s">
        <v>3639</v>
      </c>
      <c r="Q4249" s="32" t="s">
        <v>368</v>
      </c>
      <c r="R4249" s="19"/>
      <c r="S4249" s="19"/>
      <c r="T4249" s="19"/>
      <c r="U4249" s="19"/>
      <c r="V4249" s="19"/>
      <c r="W4249" s="19"/>
      <c r="X4249" s="19"/>
      <c r="Y4249" s="19"/>
      <c r="Z4249" s="19"/>
      <c r="AA4249" s="19"/>
      <c r="AB4249" s="19"/>
      <c r="AC4249" s="19"/>
      <c r="AD4249" s="19"/>
      <c r="AE4249" s="19"/>
      <c r="AF4249" s="19"/>
      <c r="AG4249" s="19"/>
      <c r="AH4249" s="19"/>
      <c r="AI4249" s="19"/>
      <c r="AJ4249" s="19"/>
      <c r="AK4249" s="19"/>
      <c r="AL4249" s="31">
        <v>2091</v>
      </c>
      <c r="AM4249" s="31">
        <v>14363</v>
      </c>
      <c r="AN4249" s="31">
        <v>9620</v>
      </c>
      <c r="AO4249" s="31">
        <v>7714</v>
      </c>
      <c r="AP4249" s="31">
        <v>22125</v>
      </c>
      <c r="AQ4249" s="31">
        <v>21018</v>
      </c>
      <c r="AR4249" s="31">
        <v>7476.9999084472656</v>
      </c>
      <c r="AS4249" s="31">
        <v>7198.9999389648438</v>
      </c>
      <c r="AT4249" s="31">
        <v>8755.9999237060547</v>
      </c>
      <c r="AU4249" s="31">
        <v>4613.9999694824219</v>
      </c>
      <c r="AV4249" s="31">
        <v>9741.9999389648438</v>
      </c>
      <c r="AW4249" s="31">
        <v>7415.6549072265625</v>
      </c>
      <c r="AX4249" s="31">
        <v>0</v>
      </c>
      <c r="AY4249" s="31">
        <v>0</v>
      </c>
      <c r="AZ4249" s="31">
        <v>0</v>
      </c>
    </row>
    <row r="4250" spans="1:52" ht="15" customHeight="1">
      <c r="A4250" s="29" t="s">
        <v>3638</v>
      </c>
      <c r="B4250" s="34">
        <v>36032</v>
      </c>
      <c r="C4250" s="28">
        <v>6</v>
      </c>
      <c r="D4250" s="28">
        <v>7</v>
      </c>
      <c r="E4250" s="28">
        <v>15</v>
      </c>
      <c r="F4250" s="29" t="s">
        <v>3632</v>
      </c>
      <c r="G4250" s="29" t="s">
        <v>3631</v>
      </c>
      <c r="H4250" s="28">
        <v>791</v>
      </c>
      <c r="I4250" s="29" t="s">
        <v>127</v>
      </c>
      <c r="J4250" s="33" t="s">
        <v>3636</v>
      </c>
      <c r="K4250" s="29" t="s">
        <v>178</v>
      </c>
      <c r="L4250" s="29" t="s">
        <v>3635</v>
      </c>
      <c r="M4250" s="29" t="s">
        <v>2794</v>
      </c>
      <c r="N4250" s="28">
        <v>534319.80000000005</v>
      </c>
      <c r="O4250" s="28">
        <v>6267934</v>
      </c>
      <c r="P4250" s="29" t="s">
        <v>3634</v>
      </c>
      <c r="Q4250" s="32" t="s">
        <v>368</v>
      </c>
      <c r="R4250" s="19"/>
      <c r="S4250" s="19"/>
      <c r="T4250" s="19"/>
      <c r="U4250" s="19"/>
      <c r="V4250" s="19"/>
      <c r="W4250" s="19"/>
      <c r="X4250" s="19"/>
      <c r="Y4250" s="19"/>
      <c r="Z4250" s="19"/>
      <c r="AA4250" s="19"/>
      <c r="AB4250" s="19"/>
      <c r="AC4250" s="19"/>
      <c r="AD4250" s="19"/>
      <c r="AE4250" s="19"/>
      <c r="AF4250" s="19"/>
      <c r="AG4250" s="19"/>
      <c r="AH4250" s="19"/>
      <c r="AI4250" s="19"/>
      <c r="AJ4250" s="19"/>
      <c r="AK4250" s="19"/>
      <c r="AL4250" s="19"/>
      <c r="AM4250" s="31">
        <v>3593</v>
      </c>
      <c r="AN4250" s="31">
        <v>4318</v>
      </c>
      <c r="AO4250" s="31">
        <v>4079</v>
      </c>
      <c r="AP4250" s="31">
        <v>12558</v>
      </c>
      <c r="AQ4250" s="31">
        <v>11337</v>
      </c>
      <c r="AR4250" s="31">
        <v>4328</v>
      </c>
      <c r="AS4250" s="31">
        <v>3960.9999847412109</v>
      </c>
      <c r="AT4250" s="31">
        <v>4815.9999694824219</v>
      </c>
      <c r="AU4250" s="31">
        <v>2290.0000381469727</v>
      </c>
      <c r="AV4250" s="31">
        <v>4306.0000457763672</v>
      </c>
      <c r="AW4250" s="31">
        <v>4136.9590301513672</v>
      </c>
      <c r="AX4250" s="31">
        <v>0</v>
      </c>
      <c r="AY4250" s="31">
        <v>0</v>
      </c>
      <c r="AZ4250" s="31">
        <v>0</v>
      </c>
    </row>
    <row r="4251" spans="1:52" ht="15" customHeight="1">
      <c r="A4251" s="29" t="s">
        <v>3633</v>
      </c>
      <c r="B4251" s="34">
        <v>29852</v>
      </c>
      <c r="C4251" s="28">
        <v>30</v>
      </c>
      <c r="D4251" s="28">
        <v>10.4</v>
      </c>
      <c r="E4251" s="28">
        <v>18</v>
      </c>
      <c r="F4251" s="29" t="s">
        <v>205</v>
      </c>
      <c r="G4251" s="29" t="s">
        <v>3625</v>
      </c>
      <c r="H4251" s="28">
        <v>791</v>
      </c>
      <c r="I4251" s="29" t="s">
        <v>127</v>
      </c>
      <c r="J4251" s="33" t="s">
        <v>3630</v>
      </c>
      <c r="K4251" s="29" t="s">
        <v>178</v>
      </c>
      <c r="L4251" s="29" t="s">
        <v>3629</v>
      </c>
      <c r="M4251" s="29" t="s">
        <v>3628</v>
      </c>
      <c r="N4251" s="28">
        <v>514229.8</v>
      </c>
      <c r="O4251" s="28">
        <v>6245600</v>
      </c>
      <c r="P4251" s="29" t="s">
        <v>3627</v>
      </c>
      <c r="Q4251" s="32" t="s">
        <v>368</v>
      </c>
      <c r="R4251" s="19"/>
      <c r="S4251" s="19"/>
      <c r="T4251" s="19"/>
      <c r="U4251" s="19"/>
      <c r="V4251" s="31">
        <v>4971</v>
      </c>
      <c r="W4251" s="31">
        <v>13846</v>
      </c>
      <c r="X4251" s="31">
        <v>22197</v>
      </c>
      <c r="Y4251" s="31">
        <v>10831</v>
      </c>
      <c r="Z4251" s="31">
        <v>13022</v>
      </c>
      <c r="AA4251" s="31">
        <v>19378</v>
      </c>
      <c r="AB4251" s="31">
        <v>14185</v>
      </c>
      <c r="AC4251" s="31">
        <v>14440</v>
      </c>
      <c r="AD4251" s="31">
        <v>14897</v>
      </c>
      <c r="AE4251" s="31">
        <v>15450</v>
      </c>
      <c r="AF4251" s="31">
        <v>9955</v>
      </c>
      <c r="AG4251" s="31">
        <v>9131</v>
      </c>
      <c r="AH4251" s="31">
        <v>20525</v>
      </c>
      <c r="AI4251" s="31">
        <v>28227</v>
      </c>
      <c r="AJ4251" s="31">
        <v>24301</v>
      </c>
      <c r="AK4251" s="31">
        <v>18399</v>
      </c>
      <c r="AL4251" s="31">
        <v>22688</v>
      </c>
      <c r="AM4251" s="31">
        <v>20636</v>
      </c>
      <c r="AN4251" s="31">
        <v>10136</v>
      </c>
      <c r="AO4251" s="31">
        <v>8787</v>
      </c>
      <c r="AP4251" s="31">
        <v>8144</v>
      </c>
      <c r="AQ4251" s="31">
        <v>8123</v>
      </c>
      <c r="AR4251" s="31">
        <v>6569</v>
      </c>
      <c r="AS4251" s="31">
        <v>11773.000030517578</v>
      </c>
      <c r="AT4251" s="31">
        <v>13887.999938964844</v>
      </c>
      <c r="AU4251" s="31">
        <v>16465.84814453125</v>
      </c>
      <c r="AV4251" s="31">
        <v>2501</v>
      </c>
      <c r="AW4251" s="31">
        <v>60</v>
      </c>
      <c r="AX4251" s="31">
        <v>0</v>
      </c>
      <c r="AY4251" s="31">
        <v>0</v>
      </c>
      <c r="AZ4251" s="31">
        <v>0</v>
      </c>
    </row>
    <row r="4252" spans="1:52" ht="15" customHeight="1">
      <c r="A4252" s="29" t="s">
        <v>3626</v>
      </c>
      <c r="B4252" s="34">
        <v>36209</v>
      </c>
      <c r="C4252" s="28">
        <v>1000</v>
      </c>
      <c r="D4252" s="28">
        <v>54</v>
      </c>
      <c r="E4252" s="28">
        <v>50</v>
      </c>
      <c r="F4252" s="29" t="s">
        <v>205</v>
      </c>
      <c r="G4252" s="29" t="s">
        <v>801</v>
      </c>
      <c r="H4252" s="28">
        <v>791</v>
      </c>
      <c r="I4252" s="29" t="s">
        <v>127</v>
      </c>
      <c r="J4252" s="33" t="s">
        <v>3624</v>
      </c>
      <c r="K4252" s="29" t="s">
        <v>178</v>
      </c>
      <c r="L4252" s="29" t="s">
        <v>3608</v>
      </c>
      <c r="M4252" s="29" t="s">
        <v>3620</v>
      </c>
      <c r="N4252" s="28">
        <v>512674.1</v>
      </c>
      <c r="O4252" s="28">
        <v>6242452</v>
      </c>
      <c r="P4252" s="29" t="s">
        <v>3623</v>
      </c>
      <c r="Q4252" s="32" t="s">
        <v>207</v>
      </c>
      <c r="R4252" s="19"/>
      <c r="S4252" s="19"/>
      <c r="T4252" s="19"/>
      <c r="U4252" s="19"/>
      <c r="V4252" s="19"/>
      <c r="W4252" s="19"/>
      <c r="X4252" s="19"/>
      <c r="Y4252" s="19"/>
      <c r="Z4252" s="19"/>
      <c r="AA4252" s="19"/>
      <c r="AB4252" s="19"/>
      <c r="AC4252" s="19"/>
      <c r="AD4252" s="19"/>
      <c r="AE4252" s="19"/>
      <c r="AF4252" s="19"/>
      <c r="AG4252" s="19"/>
      <c r="AH4252" s="19"/>
      <c r="AI4252" s="19"/>
      <c r="AJ4252" s="19"/>
      <c r="AK4252" s="19"/>
      <c r="AL4252" s="19"/>
      <c r="AM4252" s="19"/>
      <c r="AN4252" s="31">
        <v>1303099</v>
      </c>
      <c r="AO4252" s="31">
        <v>1740734</v>
      </c>
      <c r="AP4252" s="31">
        <v>1380894.578125</v>
      </c>
      <c r="AQ4252" s="31">
        <v>1582294.21875</v>
      </c>
      <c r="AR4252" s="31">
        <v>1396190.078125</v>
      </c>
      <c r="AS4252" s="31">
        <v>1485692.9765625</v>
      </c>
      <c r="AT4252" s="31">
        <v>1526749.3125</v>
      </c>
      <c r="AU4252" s="31">
        <v>1287614.78125</v>
      </c>
      <c r="AV4252" s="31">
        <v>1770983.265625</v>
      </c>
      <c r="AW4252" s="31">
        <v>1636529.40625</v>
      </c>
      <c r="AX4252" s="31">
        <v>135844.828125</v>
      </c>
      <c r="AY4252" s="31">
        <v>87922.890625</v>
      </c>
      <c r="AZ4252" s="31">
        <v>223767.71875</v>
      </c>
    </row>
    <row r="4253" spans="1:52" ht="15" customHeight="1">
      <c r="A4253" s="29" t="s">
        <v>3622</v>
      </c>
      <c r="B4253" s="34">
        <v>36196</v>
      </c>
      <c r="C4253" s="28">
        <v>1000</v>
      </c>
      <c r="D4253" s="28">
        <v>54</v>
      </c>
      <c r="E4253" s="28">
        <v>50</v>
      </c>
      <c r="F4253" s="29" t="s">
        <v>205</v>
      </c>
      <c r="G4253" s="29" t="s">
        <v>3617</v>
      </c>
      <c r="H4253" s="28">
        <v>791</v>
      </c>
      <c r="I4253" s="29" t="s">
        <v>127</v>
      </c>
      <c r="J4253" s="33" t="s">
        <v>3621</v>
      </c>
      <c r="K4253" s="29" t="s">
        <v>178</v>
      </c>
      <c r="L4253" s="29" t="s">
        <v>3608</v>
      </c>
      <c r="M4253" s="29" t="s">
        <v>3620</v>
      </c>
      <c r="N4253" s="28">
        <v>512750</v>
      </c>
      <c r="O4253" s="28">
        <v>6242303</v>
      </c>
      <c r="P4253" s="29" t="s">
        <v>3619</v>
      </c>
      <c r="Q4253" s="32" t="s">
        <v>207</v>
      </c>
      <c r="R4253" s="19"/>
      <c r="S4253" s="19"/>
      <c r="T4253" s="19"/>
      <c r="U4253" s="19"/>
      <c r="V4253" s="19"/>
      <c r="W4253" s="19"/>
      <c r="X4253" s="19"/>
      <c r="Y4253" s="19"/>
      <c r="Z4253" s="19"/>
      <c r="AA4253" s="19"/>
      <c r="AB4253" s="19"/>
      <c r="AC4253" s="19"/>
      <c r="AD4253" s="19"/>
      <c r="AE4253" s="19"/>
      <c r="AF4253" s="19"/>
      <c r="AG4253" s="19"/>
      <c r="AH4253" s="19"/>
      <c r="AI4253" s="19"/>
      <c r="AJ4253" s="19"/>
      <c r="AK4253" s="19"/>
      <c r="AL4253" s="19"/>
      <c r="AM4253" s="19"/>
      <c r="AN4253" s="31">
        <v>1317899</v>
      </c>
      <c r="AO4253" s="31">
        <v>1717259</v>
      </c>
      <c r="AP4253" s="31">
        <v>1357627.7890625</v>
      </c>
      <c r="AQ4253" s="31">
        <v>1534167.3515625</v>
      </c>
      <c r="AR4253" s="31">
        <v>1346072.30078125</v>
      </c>
      <c r="AS4253" s="31">
        <v>1450768.7890625</v>
      </c>
      <c r="AT4253" s="31">
        <v>1477877.95703125</v>
      </c>
      <c r="AU4253" s="31">
        <v>1315125.8984375</v>
      </c>
      <c r="AV4253" s="31">
        <v>1783317.2109375</v>
      </c>
      <c r="AW4253" s="31">
        <v>1619279.61328125</v>
      </c>
      <c r="AX4253" s="31">
        <v>135738.40625</v>
      </c>
      <c r="AY4253" s="31">
        <v>94653.40625</v>
      </c>
      <c r="AZ4253" s="31">
        <v>230391.8125</v>
      </c>
    </row>
    <row r="4254" spans="1:52" ht="15" customHeight="1">
      <c r="A4254" s="29" t="s">
        <v>3618</v>
      </c>
      <c r="B4254" s="34">
        <v>36300</v>
      </c>
      <c r="C4254" s="28">
        <v>750</v>
      </c>
      <c r="D4254" s="28">
        <v>48.2</v>
      </c>
      <c r="E4254" s="28">
        <v>50</v>
      </c>
      <c r="F4254" s="29" t="s">
        <v>2104</v>
      </c>
      <c r="G4254" s="29" t="s">
        <v>926</v>
      </c>
      <c r="H4254" s="28">
        <v>791</v>
      </c>
      <c r="I4254" s="29" t="s">
        <v>127</v>
      </c>
      <c r="J4254" s="33" t="s">
        <v>3616</v>
      </c>
      <c r="K4254" s="29" t="s">
        <v>178</v>
      </c>
      <c r="L4254" s="29" t="s">
        <v>3608</v>
      </c>
      <c r="M4254" s="29" t="s">
        <v>351</v>
      </c>
      <c r="N4254" s="28">
        <v>515202.8</v>
      </c>
      <c r="O4254" s="28">
        <v>6247652</v>
      </c>
      <c r="P4254" s="29" t="s">
        <v>3615</v>
      </c>
      <c r="Q4254" s="32" t="s">
        <v>207</v>
      </c>
      <c r="R4254" s="19"/>
      <c r="S4254" s="19"/>
      <c r="T4254" s="19"/>
      <c r="U4254" s="19"/>
      <c r="V4254" s="19"/>
      <c r="W4254" s="19"/>
      <c r="X4254" s="19"/>
      <c r="Y4254" s="19"/>
      <c r="Z4254" s="19"/>
      <c r="AA4254" s="19"/>
      <c r="AB4254" s="19"/>
      <c r="AC4254" s="19"/>
      <c r="AD4254" s="19"/>
      <c r="AE4254" s="19"/>
      <c r="AF4254" s="19"/>
      <c r="AG4254" s="19"/>
      <c r="AH4254" s="19"/>
      <c r="AI4254" s="19"/>
      <c r="AJ4254" s="19"/>
      <c r="AK4254" s="19"/>
      <c r="AL4254" s="19"/>
      <c r="AM4254" s="19"/>
      <c r="AN4254" s="31">
        <v>732988</v>
      </c>
      <c r="AO4254" s="31">
        <v>1655342</v>
      </c>
      <c r="AP4254" s="31">
        <v>1281738.6484375</v>
      </c>
      <c r="AQ4254" s="31">
        <v>1427985.890625</v>
      </c>
      <c r="AR4254" s="31">
        <v>1308193.9296875</v>
      </c>
      <c r="AS4254" s="31">
        <v>1448426.4296875</v>
      </c>
      <c r="AT4254" s="31">
        <v>1421229.13671875</v>
      </c>
      <c r="AU4254" s="31">
        <v>1295133.8359375</v>
      </c>
      <c r="AV4254" s="31">
        <v>1665162.19921875</v>
      </c>
      <c r="AW4254" s="31">
        <v>1569633.12109375</v>
      </c>
      <c r="AX4254" s="31">
        <v>134983.53125</v>
      </c>
      <c r="AY4254" s="31">
        <v>89138.609375</v>
      </c>
      <c r="AZ4254" s="31">
        <v>224122.140625</v>
      </c>
    </row>
    <row r="4255" spans="1:52" ht="15" customHeight="1">
      <c r="A4255" s="29" t="s">
        <v>3614</v>
      </c>
      <c r="B4255" s="34">
        <v>36300</v>
      </c>
      <c r="C4255" s="28">
        <v>750</v>
      </c>
      <c r="D4255" s="28">
        <v>48.2</v>
      </c>
      <c r="E4255" s="28">
        <v>50</v>
      </c>
      <c r="F4255" s="29" t="s">
        <v>2104</v>
      </c>
      <c r="G4255" s="29" t="s">
        <v>926</v>
      </c>
      <c r="H4255" s="28">
        <v>791</v>
      </c>
      <c r="I4255" s="29" t="s">
        <v>127</v>
      </c>
      <c r="J4255" s="33" t="s">
        <v>3613</v>
      </c>
      <c r="K4255" s="29" t="s">
        <v>178</v>
      </c>
      <c r="L4255" s="29" t="s">
        <v>3608</v>
      </c>
      <c r="M4255" s="29" t="s">
        <v>3612</v>
      </c>
      <c r="N4255" s="28">
        <v>515331.3</v>
      </c>
      <c r="O4255" s="28">
        <v>6247265</v>
      </c>
      <c r="P4255" s="29" t="s">
        <v>3611</v>
      </c>
      <c r="Q4255" s="32" t="s">
        <v>207</v>
      </c>
      <c r="R4255" s="19"/>
      <c r="S4255" s="19"/>
      <c r="T4255" s="19"/>
      <c r="U4255" s="19"/>
      <c r="V4255" s="19"/>
      <c r="W4255" s="19"/>
      <c r="X4255" s="19"/>
      <c r="Y4255" s="19"/>
      <c r="Z4255" s="19"/>
      <c r="AA4255" s="19"/>
      <c r="AB4255" s="19"/>
      <c r="AC4255" s="19"/>
      <c r="AD4255" s="19"/>
      <c r="AE4255" s="19"/>
      <c r="AF4255" s="19"/>
      <c r="AG4255" s="19"/>
      <c r="AH4255" s="19"/>
      <c r="AI4255" s="19"/>
      <c r="AJ4255" s="19"/>
      <c r="AK4255" s="19"/>
      <c r="AL4255" s="19"/>
      <c r="AM4255" s="19"/>
      <c r="AN4255" s="31">
        <v>752421</v>
      </c>
      <c r="AO4255" s="31">
        <v>1638729</v>
      </c>
      <c r="AP4255" s="31">
        <v>1281241.6015625</v>
      </c>
      <c r="AQ4255" s="31">
        <v>1459707.46875</v>
      </c>
      <c r="AR4255" s="31">
        <v>1330665.91015625</v>
      </c>
      <c r="AS4255" s="31">
        <v>1422587.4375</v>
      </c>
      <c r="AT4255" s="31">
        <v>1431775.6171875</v>
      </c>
      <c r="AU4255" s="31">
        <v>1300051.17578125</v>
      </c>
      <c r="AV4255" s="31">
        <v>1619053.92578125</v>
      </c>
      <c r="AW4255" s="31">
        <v>1548151.09765625</v>
      </c>
      <c r="AX4255" s="31">
        <v>142252.109375</v>
      </c>
      <c r="AY4255" s="31">
        <v>87295.2265625</v>
      </c>
      <c r="AZ4255" s="31">
        <v>229547.3359375</v>
      </c>
    </row>
    <row r="4256" spans="1:52" ht="15" customHeight="1">
      <c r="A4256" s="29" t="s">
        <v>3610</v>
      </c>
      <c r="B4256" s="34">
        <v>36300</v>
      </c>
      <c r="C4256" s="28">
        <v>750</v>
      </c>
      <c r="D4256" s="28">
        <v>48.2</v>
      </c>
      <c r="E4256" s="28">
        <v>50</v>
      </c>
      <c r="F4256" s="29" t="s">
        <v>2104</v>
      </c>
      <c r="G4256" s="29" t="s">
        <v>926</v>
      </c>
      <c r="H4256" s="28">
        <v>791</v>
      </c>
      <c r="I4256" s="29" t="s">
        <v>127</v>
      </c>
      <c r="J4256" s="33" t="s">
        <v>3609</v>
      </c>
      <c r="K4256" s="29" t="s">
        <v>178</v>
      </c>
      <c r="L4256" s="29" t="s">
        <v>3608</v>
      </c>
      <c r="M4256" s="29" t="s">
        <v>3607</v>
      </c>
      <c r="N4256" s="28">
        <v>515232.4</v>
      </c>
      <c r="O4256" s="28">
        <v>6247364</v>
      </c>
      <c r="P4256" s="29" t="s">
        <v>3606</v>
      </c>
      <c r="Q4256" s="32" t="s">
        <v>207</v>
      </c>
      <c r="R4256" s="19"/>
      <c r="S4256" s="19"/>
      <c r="T4256" s="19"/>
      <c r="U4256" s="19"/>
      <c r="V4256" s="19"/>
      <c r="W4256" s="19"/>
      <c r="X4256" s="19"/>
      <c r="Y4256" s="19"/>
      <c r="Z4256" s="19"/>
      <c r="AA4256" s="19"/>
      <c r="AB4256" s="19"/>
      <c r="AC4256" s="19"/>
      <c r="AD4256" s="19"/>
      <c r="AE4256" s="19"/>
      <c r="AF4256" s="19"/>
      <c r="AG4256" s="19"/>
      <c r="AH4256" s="19"/>
      <c r="AI4256" s="19"/>
      <c r="AJ4256" s="19"/>
      <c r="AK4256" s="19"/>
      <c r="AL4256" s="19"/>
      <c r="AM4256" s="19"/>
      <c r="AN4256" s="31">
        <v>720189</v>
      </c>
      <c r="AO4256" s="31">
        <v>1577255</v>
      </c>
      <c r="AP4256" s="31">
        <v>1216730.6875</v>
      </c>
      <c r="AQ4256" s="31">
        <v>1400352.98046875</v>
      </c>
      <c r="AR4256" s="31">
        <v>1243803.33984375</v>
      </c>
      <c r="AS4256" s="31">
        <v>1377812.6953125</v>
      </c>
      <c r="AT4256" s="31">
        <v>1361566.79296875</v>
      </c>
      <c r="AU4256" s="31">
        <v>1239954.22265625</v>
      </c>
      <c r="AV4256" s="31">
        <v>1562560.5625</v>
      </c>
      <c r="AW4256" s="31">
        <v>1496156.3515625</v>
      </c>
      <c r="AX4256" s="31">
        <v>130344.390625</v>
      </c>
      <c r="AY4256" s="31">
        <v>82290.78125</v>
      </c>
      <c r="AZ4256" s="31">
        <v>212635.171875</v>
      </c>
    </row>
    <row r="4257" spans="1:52" ht="15" customHeight="1">
      <c r="A4257" s="29" t="s">
        <v>3605</v>
      </c>
      <c r="B4257" s="34">
        <v>30261</v>
      </c>
      <c r="C4257" s="28">
        <v>55</v>
      </c>
      <c r="D4257" s="28">
        <v>15</v>
      </c>
      <c r="E4257" s="28">
        <v>18.95</v>
      </c>
      <c r="F4257" s="29" t="s">
        <v>242</v>
      </c>
      <c r="G4257" s="29" t="s">
        <v>3600</v>
      </c>
      <c r="H4257" s="28">
        <v>791</v>
      </c>
      <c r="I4257" s="29" t="s">
        <v>127</v>
      </c>
      <c r="J4257" s="33" t="s">
        <v>3604</v>
      </c>
      <c r="K4257" s="29" t="s">
        <v>178</v>
      </c>
      <c r="L4257" s="29" t="s">
        <v>3603</v>
      </c>
      <c r="M4257" s="29" t="s">
        <v>355</v>
      </c>
      <c r="N4257" s="28">
        <v>515640.4</v>
      </c>
      <c r="O4257" s="28">
        <v>6269000</v>
      </c>
      <c r="P4257" s="29" t="s">
        <v>3602</v>
      </c>
      <c r="Q4257" s="32" t="s">
        <v>368</v>
      </c>
      <c r="R4257" s="19"/>
      <c r="S4257" s="19"/>
      <c r="T4257" s="19"/>
      <c r="U4257" s="19"/>
      <c r="V4257" s="19"/>
      <c r="W4257" s="31">
        <v>10083.3330078125</v>
      </c>
      <c r="X4257" s="31">
        <v>121000</v>
      </c>
      <c r="Y4257" s="31">
        <v>121000</v>
      </c>
      <c r="Z4257" s="31">
        <v>121000</v>
      </c>
      <c r="AA4257" s="31">
        <v>121000</v>
      </c>
      <c r="AB4257" s="31">
        <v>121000</v>
      </c>
      <c r="AC4257" s="31">
        <v>121000</v>
      </c>
      <c r="AD4257" s="31">
        <v>121000</v>
      </c>
      <c r="AE4257" s="31">
        <v>121000</v>
      </c>
      <c r="AF4257" s="31">
        <v>121000</v>
      </c>
      <c r="AG4257" s="31">
        <v>121000</v>
      </c>
      <c r="AH4257" s="31">
        <v>121000</v>
      </c>
      <c r="AI4257" s="31">
        <v>121000</v>
      </c>
      <c r="AJ4257" s="31">
        <v>121000</v>
      </c>
      <c r="AK4257" s="31">
        <v>121000</v>
      </c>
      <c r="AL4257" s="31">
        <v>121000</v>
      </c>
      <c r="AM4257" s="31">
        <v>121000</v>
      </c>
      <c r="AN4257" s="31">
        <v>121000</v>
      </c>
      <c r="AO4257" s="31">
        <v>121000</v>
      </c>
      <c r="AP4257" s="31">
        <v>201840</v>
      </c>
      <c r="AQ4257" s="31">
        <v>158850</v>
      </c>
      <c r="AR4257" s="31">
        <v>41830</v>
      </c>
      <c r="AS4257" s="31">
        <v>55180.000244140625</v>
      </c>
      <c r="AT4257" s="31">
        <v>51200.000244140625</v>
      </c>
      <c r="AU4257" s="31">
        <v>43729.99951171875</v>
      </c>
      <c r="AV4257" s="31">
        <v>64630.000122070313</v>
      </c>
      <c r="AW4257" s="31">
        <v>29950.000015258789</v>
      </c>
      <c r="AX4257" s="31">
        <v>0</v>
      </c>
      <c r="AY4257" s="31">
        <v>0</v>
      </c>
      <c r="AZ4257" s="31">
        <v>0</v>
      </c>
    </row>
    <row r="4258" spans="1:52" ht="15" customHeight="1">
      <c r="A4258" s="29" t="s">
        <v>3601</v>
      </c>
      <c r="B4258" s="34">
        <v>32197</v>
      </c>
      <c r="C4258" s="28">
        <v>200</v>
      </c>
      <c r="D4258" s="28">
        <v>25</v>
      </c>
      <c r="E4258" s="28">
        <v>30</v>
      </c>
      <c r="F4258" s="29" t="s">
        <v>242</v>
      </c>
      <c r="G4258" s="29" t="s">
        <v>1408</v>
      </c>
      <c r="H4258" s="28">
        <v>791</v>
      </c>
      <c r="I4258" s="29" t="s">
        <v>127</v>
      </c>
      <c r="J4258" s="33" t="s">
        <v>3599</v>
      </c>
      <c r="K4258" s="29" t="s">
        <v>178</v>
      </c>
      <c r="L4258" s="29" t="s">
        <v>3598</v>
      </c>
      <c r="M4258" s="29" t="s">
        <v>216</v>
      </c>
      <c r="N4258" s="28">
        <v>503520</v>
      </c>
      <c r="O4258" s="28">
        <v>6254747</v>
      </c>
      <c r="P4258" s="29" t="s">
        <v>3597</v>
      </c>
      <c r="Q4258" s="32" t="s">
        <v>207</v>
      </c>
      <c r="R4258" s="19"/>
      <c r="S4258" s="19"/>
      <c r="T4258" s="19"/>
      <c r="U4258" s="19"/>
      <c r="V4258" s="19"/>
      <c r="W4258" s="19"/>
      <c r="X4258" s="19"/>
      <c r="Y4258" s="19"/>
      <c r="Z4258" s="19"/>
      <c r="AA4258" s="19"/>
      <c r="AB4258" s="19"/>
      <c r="AC4258" s="31">
        <v>292294.4375</v>
      </c>
      <c r="AD4258" s="31">
        <v>367729.34375</v>
      </c>
      <c r="AE4258" s="31">
        <v>374792.625</v>
      </c>
      <c r="AF4258" s="31">
        <v>344817.0625</v>
      </c>
      <c r="AG4258" s="31">
        <v>339155</v>
      </c>
      <c r="AH4258" s="31">
        <v>354421</v>
      </c>
      <c r="AI4258" s="31">
        <v>359765</v>
      </c>
      <c r="AJ4258" s="31">
        <v>327954</v>
      </c>
      <c r="AK4258" s="31">
        <v>287028</v>
      </c>
      <c r="AL4258" s="31">
        <v>334374</v>
      </c>
      <c r="AM4258" s="31">
        <v>331924</v>
      </c>
      <c r="AN4258" s="31">
        <v>299573</v>
      </c>
      <c r="AO4258" s="31">
        <v>302033</v>
      </c>
      <c r="AP4258" s="31">
        <v>255939</v>
      </c>
      <c r="AQ4258" s="31">
        <v>288862</v>
      </c>
      <c r="AR4258" s="31">
        <v>258125</v>
      </c>
      <c r="AS4258" s="31">
        <v>284293</v>
      </c>
      <c r="AT4258" s="31">
        <v>274219</v>
      </c>
      <c r="AU4258" s="31">
        <v>256335</v>
      </c>
      <c r="AV4258" s="31">
        <v>319859</v>
      </c>
      <c r="AW4258" s="31">
        <v>286184</v>
      </c>
      <c r="AX4258" s="31">
        <v>26407</v>
      </c>
      <c r="AY4258" s="31">
        <v>17199</v>
      </c>
      <c r="AZ4258" s="31">
        <v>43606</v>
      </c>
    </row>
    <row r="4259" spans="1:52" ht="15" customHeight="1">
      <c r="A4259" s="29" t="s">
        <v>3596</v>
      </c>
      <c r="B4259" s="34">
        <v>32303</v>
      </c>
      <c r="C4259" s="28">
        <v>200</v>
      </c>
      <c r="D4259" s="28">
        <v>25</v>
      </c>
      <c r="E4259" s="28">
        <v>30</v>
      </c>
      <c r="F4259" s="29" t="s">
        <v>242</v>
      </c>
      <c r="G4259" s="29" t="s">
        <v>3590</v>
      </c>
      <c r="H4259" s="28">
        <v>791</v>
      </c>
      <c r="I4259" s="29" t="s">
        <v>127</v>
      </c>
      <c r="J4259" s="33" t="s">
        <v>3595</v>
      </c>
      <c r="K4259" s="29" t="s">
        <v>178</v>
      </c>
      <c r="L4259" s="29" t="s">
        <v>3594</v>
      </c>
      <c r="M4259" s="29" t="s">
        <v>3593</v>
      </c>
      <c r="N4259" s="28">
        <v>515604</v>
      </c>
      <c r="O4259" s="28">
        <v>6267325</v>
      </c>
      <c r="P4259" s="29" t="s">
        <v>3592</v>
      </c>
      <c r="Q4259" s="32" t="s">
        <v>207</v>
      </c>
      <c r="R4259" s="19"/>
      <c r="S4259" s="19"/>
      <c r="T4259" s="19"/>
      <c r="U4259" s="19"/>
      <c r="V4259" s="19"/>
      <c r="W4259" s="19"/>
      <c r="X4259" s="19"/>
      <c r="Y4259" s="19"/>
      <c r="Z4259" s="19"/>
      <c r="AA4259" s="19"/>
      <c r="AB4259" s="19"/>
      <c r="AC4259" s="31">
        <v>199615</v>
      </c>
      <c r="AD4259" s="31">
        <v>418552</v>
      </c>
      <c r="AE4259" s="31">
        <v>426591</v>
      </c>
      <c r="AF4259" s="31">
        <v>392473</v>
      </c>
      <c r="AG4259" s="31">
        <v>370640</v>
      </c>
      <c r="AH4259" s="31">
        <v>384370</v>
      </c>
      <c r="AI4259" s="31">
        <v>407900</v>
      </c>
      <c r="AJ4259" s="31">
        <v>378970</v>
      </c>
      <c r="AK4259" s="31">
        <v>330060</v>
      </c>
      <c r="AL4259" s="31">
        <v>375150</v>
      </c>
      <c r="AM4259" s="31">
        <v>378230</v>
      </c>
      <c r="AN4259" s="31">
        <v>339594</v>
      </c>
      <c r="AO4259" s="31">
        <v>376920</v>
      </c>
      <c r="AP4259" s="31">
        <v>309178</v>
      </c>
      <c r="AQ4259" s="31">
        <v>324383</v>
      </c>
      <c r="AR4259" s="31">
        <v>296503</v>
      </c>
      <c r="AS4259" s="31">
        <v>332336</v>
      </c>
      <c r="AT4259" s="31">
        <v>327590</v>
      </c>
      <c r="AU4259" s="31">
        <v>280621</v>
      </c>
      <c r="AV4259" s="31">
        <v>293763</v>
      </c>
      <c r="AW4259" s="31">
        <v>226522</v>
      </c>
      <c r="AX4259" s="31">
        <v>21670</v>
      </c>
      <c r="AY4259" s="31">
        <v>13229</v>
      </c>
      <c r="AZ4259" s="31">
        <v>34899</v>
      </c>
    </row>
    <row r="4260" spans="1:52" ht="15" customHeight="1">
      <c r="A4260" s="29" t="s">
        <v>3591</v>
      </c>
      <c r="B4260" s="34">
        <v>32518</v>
      </c>
      <c r="C4260" s="28">
        <v>200</v>
      </c>
      <c r="D4260" s="28">
        <v>0.1</v>
      </c>
      <c r="E4260" s="28">
        <v>0.1</v>
      </c>
      <c r="F4260" s="29" t="s">
        <v>242</v>
      </c>
      <c r="G4260" s="29" t="s">
        <v>3585</v>
      </c>
      <c r="H4260" s="28">
        <v>791</v>
      </c>
      <c r="I4260" s="29" t="s">
        <v>127</v>
      </c>
      <c r="J4260" s="33" t="s">
        <v>3589</v>
      </c>
      <c r="K4260" s="29" t="s">
        <v>178</v>
      </c>
      <c r="L4260" s="29" t="s">
        <v>3588</v>
      </c>
      <c r="M4260" s="29" t="s">
        <v>262</v>
      </c>
      <c r="N4260" s="28">
        <v>506197</v>
      </c>
      <c r="O4260" s="28">
        <v>6255254</v>
      </c>
      <c r="P4260" s="29" t="s">
        <v>3587</v>
      </c>
      <c r="Q4260" s="32" t="s">
        <v>207</v>
      </c>
      <c r="R4260" s="19"/>
      <c r="S4260" s="19"/>
      <c r="T4260" s="19"/>
      <c r="U4260" s="19"/>
      <c r="V4260" s="19"/>
      <c r="W4260" s="19"/>
      <c r="X4260" s="19"/>
      <c r="Y4260" s="19"/>
      <c r="Z4260" s="19"/>
      <c r="AA4260" s="19"/>
      <c r="AB4260" s="19"/>
      <c r="AC4260" s="19"/>
      <c r="AD4260" s="31">
        <v>364438</v>
      </c>
      <c r="AE4260" s="31">
        <v>405205</v>
      </c>
      <c r="AF4260" s="31">
        <v>372797</v>
      </c>
      <c r="AG4260" s="31">
        <v>366349</v>
      </c>
      <c r="AH4260" s="31">
        <v>359392</v>
      </c>
      <c r="AI4260" s="31">
        <v>378807</v>
      </c>
      <c r="AJ4260" s="31">
        <v>348827</v>
      </c>
      <c r="AK4260" s="31">
        <v>312296</v>
      </c>
      <c r="AL4260" s="31">
        <v>351748</v>
      </c>
      <c r="AM4260" s="31">
        <v>362037</v>
      </c>
      <c r="AN4260" s="31">
        <v>326239</v>
      </c>
      <c r="AO4260" s="31">
        <v>369098</v>
      </c>
      <c r="AP4260" s="31">
        <v>296114</v>
      </c>
      <c r="AQ4260" s="31">
        <v>315060</v>
      </c>
      <c r="AR4260" s="31">
        <v>286024</v>
      </c>
      <c r="AS4260" s="31">
        <v>320048</v>
      </c>
      <c r="AT4260" s="31">
        <v>321306</v>
      </c>
      <c r="AU4260" s="31">
        <v>284237</v>
      </c>
      <c r="AV4260" s="31">
        <v>367219</v>
      </c>
      <c r="AW4260" s="31">
        <v>268659</v>
      </c>
      <c r="AX4260" s="31">
        <v>0</v>
      </c>
      <c r="AY4260" s="31">
        <v>0</v>
      </c>
      <c r="AZ4260" s="31">
        <v>0</v>
      </c>
    </row>
    <row r="4261" spans="1:52" ht="15" customHeight="1">
      <c r="A4261" s="29" t="s">
        <v>3586</v>
      </c>
      <c r="B4261" s="34">
        <v>33539</v>
      </c>
      <c r="C4261" s="28">
        <v>150</v>
      </c>
      <c r="D4261" s="28">
        <v>23.8</v>
      </c>
      <c r="E4261" s="28">
        <v>30</v>
      </c>
      <c r="F4261" s="29" t="s">
        <v>205</v>
      </c>
      <c r="G4261" s="29" t="s">
        <v>3576</v>
      </c>
      <c r="H4261" s="28">
        <v>791</v>
      </c>
      <c r="I4261" s="29" t="s">
        <v>127</v>
      </c>
      <c r="J4261" s="33" t="s">
        <v>3584</v>
      </c>
      <c r="K4261" s="29" t="s">
        <v>178</v>
      </c>
      <c r="L4261" s="29" t="s">
        <v>3583</v>
      </c>
      <c r="M4261" s="29" t="s">
        <v>1247</v>
      </c>
      <c r="N4261" s="28">
        <v>508605</v>
      </c>
      <c r="O4261" s="28">
        <v>6262678</v>
      </c>
      <c r="P4261" s="29" t="s">
        <v>3582</v>
      </c>
      <c r="Q4261" s="32" t="s">
        <v>207</v>
      </c>
      <c r="R4261" s="19"/>
      <c r="S4261" s="19"/>
      <c r="T4261" s="19"/>
      <c r="U4261" s="19"/>
      <c r="V4261" s="19"/>
      <c r="W4261" s="19"/>
      <c r="X4261" s="19"/>
      <c r="Y4261" s="19"/>
      <c r="Z4261" s="19"/>
      <c r="AA4261" s="19"/>
      <c r="AB4261" s="19"/>
      <c r="AC4261" s="19"/>
      <c r="AD4261" s="19"/>
      <c r="AE4261" s="19"/>
      <c r="AF4261" s="31">
        <v>53702</v>
      </c>
      <c r="AG4261" s="31">
        <v>319130</v>
      </c>
      <c r="AH4261" s="31">
        <v>321350</v>
      </c>
      <c r="AI4261" s="31">
        <v>337140</v>
      </c>
      <c r="AJ4261" s="31">
        <v>312300</v>
      </c>
      <c r="AK4261" s="31">
        <v>259390</v>
      </c>
      <c r="AL4261" s="31">
        <v>297160</v>
      </c>
      <c r="AM4261" s="31">
        <v>310040</v>
      </c>
      <c r="AN4261" s="31">
        <v>276352</v>
      </c>
      <c r="AO4261" s="31">
        <v>313954</v>
      </c>
      <c r="AP4261" s="31">
        <v>249654</v>
      </c>
      <c r="AQ4261" s="31">
        <v>264624</v>
      </c>
      <c r="AR4261" s="31">
        <v>242921</v>
      </c>
      <c r="AS4261" s="31">
        <v>276109</v>
      </c>
      <c r="AT4261" s="31">
        <v>259743</v>
      </c>
      <c r="AU4261" s="31">
        <v>221350</v>
      </c>
      <c r="AV4261" s="31">
        <v>224934</v>
      </c>
      <c r="AW4261" s="31">
        <v>281312</v>
      </c>
      <c r="AX4261" s="31">
        <v>25963</v>
      </c>
      <c r="AY4261" s="31">
        <v>14964</v>
      </c>
      <c r="AZ4261" s="31">
        <v>40927</v>
      </c>
    </row>
    <row r="4262" spans="1:52" ht="15" customHeight="1">
      <c r="A4262" s="29" t="s">
        <v>3581</v>
      </c>
      <c r="B4262" s="34">
        <v>33539</v>
      </c>
      <c r="C4262" s="28">
        <v>150</v>
      </c>
      <c r="D4262" s="28">
        <v>23.8</v>
      </c>
      <c r="E4262" s="28">
        <v>30</v>
      </c>
      <c r="F4262" s="29" t="s">
        <v>205</v>
      </c>
      <c r="G4262" s="29" t="s">
        <v>3576</v>
      </c>
      <c r="H4262" s="28">
        <v>791</v>
      </c>
      <c r="I4262" s="29" t="s">
        <v>127</v>
      </c>
      <c r="J4262" s="33" t="s">
        <v>3580</v>
      </c>
      <c r="K4262" s="29" t="s">
        <v>178</v>
      </c>
      <c r="L4262" s="29" t="s">
        <v>3579</v>
      </c>
      <c r="M4262" s="29" t="s">
        <v>216</v>
      </c>
      <c r="N4262" s="28">
        <v>508694</v>
      </c>
      <c r="O4262" s="28">
        <v>6262589</v>
      </c>
      <c r="P4262" s="29" t="s">
        <v>3578</v>
      </c>
      <c r="Q4262" s="32" t="s">
        <v>207</v>
      </c>
      <c r="R4262" s="19"/>
      <c r="S4262" s="19"/>
      <c r="T4262" s="19"/>
      <c r="U4262" s="19"/>
      <c r="V4262" s="19"/>
      <c r="W4262" s="19"/>
      <c r="X4262" s="19"/>
      <c r="Y4262" s="19"/>
      <c r="Z4262" s="19"/>
      <c r="AA4262" s="19"/>
      <c r="AB4262" s="19"/>
      <c r="AC4262" s="19"/>
      <c r="AD4262" s="19"/>
      <c r="AE4262" s="19"/>
      <c r="AF4262" s="31">
        <v>50048</v>
      </c>
      <c r="AG4262" s="31">
        <v>298160</v>
      </c>
      <c r="AH4262" s="31">
        <v>298990</v>
      </c>
      <c r="AI4262" s="31">
        <v>319630</v>
      </c>
      <c r="AJ4262" s="31">
        <v>291320</v>
      </c>
      <c r="AK4262" s="31">
        <v>240020</v>
      </c>
      <c r="AL4262" s="31">
        <v>275210</v>
      </c>
      <c r="AM4262" s="31">
        <v>287240</v>
      </c>
      <c r="AN4262" s="31">
        <v>263614</v>
      </c>
      <c r="AO4262" s="31">
        <v>285599</v>
      </c>
      <c r="AP4262" s="31">
        <v>235927</v>
      </c>
      <c r="AQ4262" s="31">
        <v>253508</v>
      </c>
      <c r="AR4262" s="31">
        <v>233013</v>
      </c>
      <c r="AS4262" s="31">
        <v>257069</v>
      </c>
      <c r="AT4262" s="31">
        <v>254656</v>
      </c>
      <c r="AU4262" s="31">
        <v>225944</v>
      </c>
      <c r="AV4262" s="31">
        <v>243741</v>
      </c>
      <c r="AW4262" s="31">
        <v>28482</v>
      </c>
      <c r="AX4262" s="31">
        <v>0</v>
      </c>
      <c r="AY4262" s="31">
        <v>0</v>
      </c>
      <c r="AZ4262" s="31">
        <v>0</v>
      </c>
    </row>
    <row r="4263" spans="1:52" ht="15" customHeight="1">
      <c r="A4263" s="29" t="s">
        <v>3577</v>
      </c>
      <c r="B4263" s="34">
        <v>33885</v>
      </c>
      <c r="C4263" s="28">
        <v>250</v>
      </c>
      <c r="D4263" s="28">
        <v>26</v>
      </c>
      <c r="E4263" s="28">
        <v>30</v>
      </c>
      <c r="F4263" s="29" t="s">
        <v>172</v>
      </c>
      <c r="G4263" s="29" t="s">
        <v>3568</v>
      </c>
      <c r="H4263" s="28">
        <v>791</v>
      </c>
      <c r="I4263" s="29" t="s">
        <v>127</v>
      </c>
      <c r="J4263" s="33" t="s">
        <v>3575</v>
      </c>
      <c r="K4263" s="29" t="s">
        <v>178</v>
      </c>
      <c r="L4263" s="29" t="s">
        <v>3521</v>
      </c>
      <c r="M4263" s="29" t="s">
        <v>3437</v>
      </c>
      <c r="N4263" s="28">
        <v>511628</v>
      </c>
      <c r="O4263" s="28">
        <v>6260753</v>
      </c>
      <c r="P4263" s="29" t="s">
        <v>3574</v>
      </c>
      <c r="Q4263" s="32" t="s">
        <v>207</v>
      </c>
      <c r="R4263" s="19"/>
      <c r="S4263" s="19"/>
      <c r="T4263" s="19"/>
      <c r="U4263" s="19"/>
      <c r="V4263" s="19"/>
      <c r="W4263" s="19"/>
      <c r="X4263" s="19"/>
      <c r="Y4263" s="19"/>
      <c r="Z4263" s="19"/>
      <c r="AA4263" s="19"/>
      <c r="AB4263" s="19"/>
      <c r="AC4263" s="19"/>
      <c r="AD4263" s="19"/>
      <c r="AE4263" s="19"/>
      <c r="AF4263" s="19"/>
      <c r="AG4263" s="31">
        <v>81220</v>
      </c>
      <c r="AH4263" s="31">
        <v>380140</v>
      </c>
      <c r="AI4263" s="31">
        <v>394240</v>
      </c>
      <c r="AJ4263" s="31">
        <v>357000</v>
      </c>
      <c r="AK4263" s="31">
        <v>310180</v>
      </c>
      <c r="AL4263" s="31">
        <v>360840</v>
      </c>
      <c r="AM4263" s="31">
        <v>351250</v>
      </c>
      <c r="AN4263" s="31">
        <v>323356</v>
      </c>
      <c r="AO4263" s="31">
        <v>360823</v>
      </c>
      <c r="AP4263" s="31">
        <v>275300</v>
      </c>
      <c r="AQ4263" s="31">
        <v>308006</v>
      </c>
      <c r="AR4263" s="31">
        <v>273472</v>
      </c>
      <c r="AS4263" s="31">
        <v>306991</v>
      </c>
      <c r="AT4263" s="31">
        <v>233666</v>
      </c>
      <c r="AU4263" s="31">
        <v>171313</v>
      </c>
      <c r="AV4263" s="31">
        <v>359007</v>
      </c>
      <c r="AW4263" s="31">
        <v>274156</v>
      </c>
      <c r="AX4263" s="31">
        <v>14411</v>
      </c>
      <c r="AY4263" s="31">
        <v>17390</v>
      </c>
      <c r="AZ4263" s="31">
        <v>31801</v>
      </c>
    </row>
    <row r="4264" spans="1:52" ht="15" customHeight="1">
      <c r="A4264" s="29" t="s">
        <v>3573</v>
      </c>
      <c r="B4264" s="34">
        <v>33885</v>
      </c>
      <c r="C4264" s="28">
        <v>250</v>
      </c>
      <c r="D4264" s="28">
        <v>26</v>
      </c>
      <c r="E4264" s="28">
        <v>30</v>
      </c>
      <c r="F4264" s="29" t="s">
        <v>172</v>
      </c>
      <c r="G4264" s="29" t="s">
        <v>3568</v>
      </c>
      <c r="H4264" s="28">
        <v>791</v>
      </c>
      <c r="I4264" s="29" t="s">
        <v>127</v>
      </c>
      <c r="J4264" s="33" t="s">
        <v>3572</v>
      </c>
      <c r="K4264" s="29" t="s">
        <v>178</v>
      </c>
      <c r="L4264" s="29" t="s">
        <v>3521</v>
      </c>
      <c r="M4264" s="29" t="s">
        <v>3571</v>
      </c>
      <c r="N4264" s="28">
        <v>511603</v>
      </c>
      <c r="O4264" s="28">
        <v>6260628</v>
      </c>
      <c r="P4264" s="29" t="s">
        <v>3570</v>
      </c>
      <c r="Q4264" s="32" t="s">
        <v>207</v>
      </c>
      <c r="R4264" s="19"/>
      <c r="S4264" s="19"/>
      <c r="T4264" s="19"/>
      <c r="U4264" s="19"/>
      <c r="V4264" s="19"/>
      <c r="W4264" s="19"/>
      <c r="X4264" s="19"/>
      <c r="Y4264" s="19"/>
      <c r="Z4264" s="19"/>
      <c r="AA4264" s="19"/>
      <c r="AB4264" s="19"/>
      <c r="AC4264" s="19"/>
      <c r="AD4264" s="19"/>
      <c r="AE4264" s="19"/>
      <c r="AF4264" s="19"/>
      <c r="AG4264" s="31">
        <v>73750</v>
      </c>
      <c r="AH4264" s="31">
        <v>376640</v>
      </c>
      <c r="AI4264" s="31">
        <v>384420</v>
      </c>
      <c r="AJ4264" s="31">
        <v>349330</v>
      </c>
      <c r="AK4264" s="31">
        <v>296820</v>
      </c>
      <c r="AL4264" s="31">
        <v>350060</v>
      </c>
      <c r="AM4264" s="31">
        <v>337250</v>
      </c>
      <c r="AN4264" s="31">
        <v>308300</v>
      </c>
      <c r="AO4264" s="31">
        <v>347418</v>
      </c>
      <c r="AP4264" s="31">
        <v>273093</v>
      </c>
      <c r="AQ4264" s="31">
        <v>307330</v>
      </c>
      <c r="AR4264" s="31">
        <v>267970</v>
      </c>
      <c r="AS4264" s="31">
        <v>271975</v>
      </c>
      <c r="AT4264" s="31">
        <v>243011</v>
      </c>
      <c r="AU4264" s="31">
        <v>154976</v>
      </c>
      <c r="AV4264" s="31">
        <v>263321</v>
      </c>
      <c r="AW4264" s="31">
        <v>318598</v>
      </c>
      <c r="AX4264" s="31">
        <v>27703</v>
      </c>
      <c r="AY4264" s="31">
        <v>17350</v>
      </c>
      <c r="AZ4264" s="31">
        <v>45053</v>
      </c>
    </row>
    <row r="4265" spans="1:52" ht="15" customHeight="1">
      <c r="A4265" s="29" t="s">
        <v>3569</v>
      </c>
      <c r="B4265" s="34">
        <v>33994</v>
      </c>
      <c r="C4265" s="28">
        <v>250</v>
      </c>
      <c r="D4265" s="28">
        <v>30</v>
      </c>
      <c r="E4265" s="28">
        <v>36</v>
      </c>
      <c r="F4265" s="29" t="s">
        <v>242</v>
      </c>
      <c r="G4265" s="29" t="s">
        <v>3562</v>
      </c>
      <c r="H4265" s="28">
        <v>791</v>
      </c>
      <c r="I4265" s="29" t="s">
        <v>127</v>
      </c>
      <c r="J4265" s="33" t="s">
        <v>3567</v>
      </c>
      <c r="K4265" s="29" t="s">
        <v>178</v>
      </c>
      <c r="L4265" s="29" t="s">
        <v>3566</v>
      </c>
      <c r="M4265" s="29" t="s">
        <v>3565</v>
      </c>
      <c r="N4265" s="28">
        <v>502005</v>
      </c>
      <c r="O4265" s="28">
        <v>6257324</v>
      </c>
      <c r="P4265" s="29" t="s">
        <v>3564</v>
      </c>
      <c r="Q4265" s="32" t="s">
        <v>207</v>
      </c>
      <c r="R4265" s="19"/>
      <c r="S4265" s="19"/>
      <c r="T4265" s="19"/>
      <c r="U4265" s="19"/>
      <c r="V4265" s="19"/>
      <c r="W4265" s="19"/>
      <c r="X4265" s="19"/>
      <c r="Y4265" s="19"/>
      <c r="Z4265" s="19"/>
      <c r="AA4265" s="19"/>
      <c r="AB4265" s="19"/>
      <c r="AC4265" s="19"/>
      <c r="AD4265" s="19"/>
      <c r="AE4265" s="19"/>
      <c r="AF4265" s="19"/>
      <c r="AG4265" s="19"/>
      <c r="AH4265" s="31">
        <v>458510</v>
      </c>
      <c r="AI4265" s="31">
        <v>602080</v>
      </c>
      <c r="AJ4265" s="31">
        <v>561750</v>
      </c>
      <c r="AK4265" s="31">
        <v>508390</v>
      </c>
      <c r="AL4265" s="31">
        <v>555610</v>
      </c>
      <c r="AM4265" s="31">
        <v>554520</v>
      </c>
      <c r="AN4265" s="31">
        <v>509775</v>
      </c>
      <c r="AO4265" s="31">
        <v>584411</v>
      </c>
      <c r="AP4265" s="31">
        <v>457481</v>
      </c>
      <c r="AQ4265" s="31">
        <v>498630</v>
      </c>
      <c r="AR4265" s="31">
        <v>436599</v>
      </c>
      <c r="AS4265" s="31">
        <v>494637</v>
      </c>
      <c r="AT4265" s="31">
        <v>491589</v>
      </c>
      <c r="AU4265" s="31">
        <v>437448</v>
      </c>
      <c r="AV4265" s="31">
        <v>556194</v>
      </c>
      <c r="AW4265" s="31">
        <v>495506</v>
      </c>
      <c r="AX4265" s="31">
        <v>44351</v>
      </c>
      <c r="AY4265" s="31">
        <v>28467</v>
      </c>
      <c r="AZ4265" s="31">
        <v>72818</v>
      </c>
    </row>
    <row r="4266" spans="1:52" ht="15" customHeight="1">
      <c r="A4266" s="29" t="s">
        <v>3563</v>
      </c>
      <c r="B4266" s="34">
        <v>34471</v>
      </c>
      <c r="C4266" s="28">
        <v>500</v>
      </c>
      <c r="D4266" s="28">
        <v>39</v>
      </c>
      <c r="E4266" s="28">
        <v>40.5</v>
      </c>
      <c r="F4266" s="29" t="s">
        <v>242</v>
      </c>
      <c r="G4266" s="29" t="s">
        <v>3557</v>
      </c>
      <c r="H4266" s="28">
        <v>791</v>
      </c>
      <c r="I4266" s="29" t="s">
        <v>127</v>
      </c>
      <c r="J4266" s="33" t="s">
        <v>3561</v>
      </c>
      <c r="K4266" s="29" t="s">
        <v>178</v>
      </c>
      <c r="L4266" s="29" t="s">
        <v>3529</v>
      </c>
      <c r="M4266" s="29" t="s">
        <v>3560</v>
      </c>
      <c r="N4266" s="28">
        <v>501326</v>
      </c>
      <c r="O4266" s="28">
        <v>6253666</v>
      </c>
      <c r="P4266" s="29" t="s">
        <v>3559</v>
      </c>
      <c r="Q4266" s="32" t="s">
        <v>174</v>
      </c>
      <c r="R4266" s="19"/>
      <c r="S4266" s="19"/>
      <c r="T4266" s="19"/>
      <c r="U4266" s="19"/>
      <c r="V4266" s="19"/>
      <c r="W4266" s="19"/>
      <c r="X4266" s="19"/>
      <c r="Y4266" s="19"/>
      <c r="Z4266" s="19"/>
      <c r="AA4266" s="19"/>
      <c r="AB4266" s="19"/>
      <c r="AC4266" s="19"/>
      <c r="AD4266" s="19"/>
      <c r="AE4266" s="19"/>
      <c r="AF4266" s="19"/>
      <c r="AG4266" s="19"/>
      <c r="AH4266" s="19"/>
      <c r="AI4266" s="31">
        <v>504000</v>
      </c>
      <c r="AJ4266" s="31">
        <v>893900</v>
      </c>
      <c r="AK4266" s="31">
        <v>767700</v>
      </c>
      <c r="AL4266" s="31">
        <v>894700</v>
      </c>
      <c r="AM4266" s="31">
        <v>938712</v>
      </c>
      <c r="AN4266" s="31">
        <v>853849</v>
      </c>
      <c r="AO4266" s="31">
        <v>905749</v>
      </c>
      <c r="AP4266" s="31">
        <v>707241</v>
      </c>
      <c r="AQ4266" s="31">
        <v>823896</v>
      </c>
      <c r="AR4266" s="31">
        <v>725040</v>
      </c>
      <c r="AS4266" s="31">
        <v>803547</v>
      </c>
      <c r="AT4266" s="31">
        <v>811907</v>
      </c>
      <c r="AU4266" s="31">
        <v>713168</v>
      </c>
      <c r="AV4266" s="31">
        <v>986859.734375</v>
      </c>
      <c r="AW4266" s="31">
        <v>962089</v>
      </c>
      <c r="AX4266" s="31">
        <v>84866</v>
      </c>
      <c r="AY4266" s="31">
        <v>50411</v>
      </c>
      <c r="AZ4266" s="31">
        <v>135277</v>
      </c>
    </row>
    <row r="4267" spans="1:52" ht="15" customHeight="1">
      <c r="A4267" s="29" t="s">
        <v>3558</v>
      </c>
      <c r="B4267" s="34">
        <v>34612</v>
      </c>
      <c r="C4267" s="28">
        <v>500</v>
      </c>
      <c r="D4267" s="28">
        <v>39</v>
      </c>
      <c r="E4267" s="28">
        <v>40.5</v>
      </c>
      <c r="F4267" s="29" t="s">
        <v>242</v>
      </c>
      <c r="G4267" s="29" t="s">
        <v>204</v>
      </c>
      <c r="H4267" s="28">
        <v>791</v>
      </c>
      <c r="I4267" s="29" t="s">
        <v>127</v>
      </c>
      <c r="J4267" s="33" t="s">
        <v>3556</v>
      </c>
      <c r="K4267" s="29" t="s">
        <v>178</v>
      </c>
      <c r="L4267" s="29" t="s">
        <v>3529</v>
      </c>
      <c r="M4267" s="29" t="s">
        <v>1836</v>
      </c>
      <c r="N4267" s="28">
        <v>501839</v>
      </c>
      <c r="O4267" s="28">
        <v>6258354</v>
      </c>
      <c r="P4267" s="29" t="s">
        <v>3555</v>
      </c>
      <c r="Q4267" s="32" t="s">
        <v>174</v>
      </c>
      <c r="R4267" s="19"/>
      <c r="S4267" s="19"/>
      <c r="T4267" s="19"/>
      <c r="U4267" s="19"/>
      <c r="V4267" s="19"/>
      <c r="W4267" s="19"/>
      <c r="X4267" s="19"/>
      <c r="Y4267" s="19"/>
      <c r="Z4267" s="19"/>
      <c r="AA4267" s="19"/>
      <c r="AB4267" s="19"/>
      <c r="AC4267" s="19"/>
      <c r="AD4267" s="19"/>
      <c r="AE4267" s="19"/>
      <c r="AF4267" s="19"/>
      <c r="AG4267" s="19"/>
      <c r="AH4267" s="19"/>
      <c r="AI4267" s="31">
        <v>256200</v>
      </c>
      <c r="AJ4267" s="31">
        <v>1001900</v>
      </c>
      <c r="AK4267" s="31">
        <v>892400</v>
      </c>
      <c r="AL4267" s="31">
        <v>993600</v>
      </c>
      <c r="AM4267" s="31">
        <v>974205</v>
      </c>
      <c r="AN4267" s="31">
        <v>909988</v>
      </c>
      <c r="AO4267" s="31">
        <v>1020750</v>
      </c>
      <c r="AP4267" s="31">
        <v>810917</v>
      </c>
      <c r="AQ4267" s="31">
        <v>902575</v>
      </c>
      <c r="AR4267" s="31">
        <v>767934</v>
      </c>
      <c r="AS4267" s="31">
        <v>891067</v>
      </c>
      <c r="AT4267" s="31">
        <v>876884</v>
      </c>
      <c r="AU4267" s="31">
        <v>744347</v>
      </c>
      <c r="AV4267" s="31">
        <v>997070</v>
      </c>
      <c r="AW4267" s="31">
        <v>890704</v>
      </c>
      <c r="AX4267" s="31">
        <v>80789</v>
      </c>
      <c r="AY4267" s="31">
        <v>49467</v>
      </c>
      <c r="AZ4267" s="31">
        <v>130256</v>
      </c>
    </row>
    <row r="4268" spans="1:52" ht="15" customHeight="1">
      <c r="A4268" s="29" t="s">
        <v>3554</v>
      </c>
      <c r="B4268" s="34">
        <v>35502</v>
      </c>
      <c r="C4268" s="28">
        <v>600</v>
      </c>
      <c r="D4268" s="28">
        <v>48</v>
      </c>
      <c r="E4268" s="28">
        <v>46</v>
      </c>
      <c r="F4268" s="29" t="s">
        <v>172</v>
      </c>
      <c r="G4268" s="29" t="s">
        <v>3541</v>
      </c>
      <c r="H4268" s="28">
        <v>791</v>
      </c>
      <c r="I4268" s="29" t="s">
        <v>127</v>
      </c>
      <c r="J4268" s="33" t="s">
        <v>3553</v>
      </c>
      <c r="K4268" s="29" t="s">
        <v>178</v>
      </c>
      <c r="L4268" s="29" t="s">
        <v>3552</v>
      </c>
      <c r="M4268" s="29" t="s">
        <v>176</v>
      </c>
      <c r="N4268" s="28">
        <v>506449</v>
      </c>
      <c r="O4268" s="28">
        <v>6258181</v>
      </c>
      <c r="P4268" s="29" t="s">
        <v>3551</v>
      </c>
      <c r="Q4268" s="32" t="s">
        <v>174</v>
      </c>
      <c r="R4268" s="19"/>
      <c r="S4268" s="19"/>
      <c r="T4268" s="19"/>
      <c r="U4268" s="19"/>
      <c r="V4268" s="19"/>
      <c r="W4268" s="19"/>
      <c r="X4268" s="19"/>
      <c r="Y4268" s="19"/>
      <c r="Z4268" s="19"/>
      <c r="AA4268" s="19"/>
      <c r="AB4268" s="19"/>
      <c r="AC4268" s="19"/>
      <c r="AD4268" s="19"/>
      <c r="AE4268" s="19"/>
      <c r="AF4268" s="19"/>
      <c r="AG4268" s="19"/>
      <c r="AH4268" s="19"/>
      <c r="AI4268" s="19"/>
      <c r="AJ4268" s="19"/>
      <c r="AK4268" s="19"/>
      <c r="AL4268" s="31">
        <v>1003350</v>
      </c>
      <c r="AM4268" s="31">
        <v>1465074</v>
      </c>
      <c r="AN4268" s="31">
        <v>1245819</v>
      </c>
      <c r="AO4268" s="31">
        <v>1494079</v>
      </c>
      <c r="AP4268" s="31">
        <v>1214596</v>
      </c>
      <c r="AQ4268" s="31">
        <v>1272528</v>
      </c>
      <c r="AR4268" s="31">
        <v>1197911</v>
      </c>
      <c r="AS4268" s="31">
        <v>1360017</v>
      </c>
      <c r="AT4268" s="31">
        <v>1356466</v>
      </c>
      <c r="AU4268" s="31">
        <v>1201913</v>
      </c>
      <c r="AV4268" s="31">
        <v>1497576</v>
      </c>
      <c r="AW4268" s="31">
        <v>1361838</v>
      </c>
      <c r="AX4268" s="31">
        <v>124413</v>
      </c>
      <c r="AY4268" s="31">
        <v>76295</v>
      </c>
      <c r="AZ4268" s="31">
        <v>200708</v>
      </c>
    </row>
    <row r="4269" spans="1:52" ht="15" customHeight="1">
      <c r="A4269" s="29" t="s">
        <v>3550</v>
      </c>
      <c r="B4269" s="34">
        <v>35502</v>
      </c>
      <c r="C4269" s="28">
        <v>600</v>
      </c>
      <c r="D4269" s="28">
        <v>48</v>
      </c>
      <c r="E4269" s="28">
        <v>46</v>
      </c>
      <c r="F4269" s="29" t="s">
        <v>172</v>
      </c>
      <c r="G4269" s="29" t="s">
        <v>3541</v>
      </c>
      <c r="H4269" s="28">
        <v>791</v>
      </c>
      <c r="I4269" s="29" t="s">
        <v>127</v>
      </c>
      <c r="J4269" s="33" t="s">
        <v>3549</v>
      </c>
      <c r="K4269" s="29" t="s">
        <v>178</v>
      </c>
      <c r="L4269" s="29" t="s">
        <v>3548</v>
      </c>
      <c r="M4269" s="29" t="s">
        <v>176</v>
      </c>
      <c r="N4269" s="28">
        <v>506435</v>
      </c>
      <c r="O4269" s="28">
        <v>6258371</v>
      </c>
      <c r="P4269" s="29" t="s">
        <v>3547</v>
      </c>
      <c r="Q4269" s="32" t="s">
        <v>174</v>
      </c>
      <c r="R4269" s="19"/>
      <c r="S4269" s="19"/>
      <c r="T4269" s="19"/>
      <c r="U4269" s="19"/>
      <c r="V4269" s="19"/>
      <c r="W4269" s="19"/>
      <c r="X4269" s="19"/>
      <c r="Y4269" s="19"/>
      <c r="Z4269" s="19"/>
      <c r="AA4269" s="19"/>
      <c r="AB4269" s="19"/>
      <c r="AC4269" s="19"/>
      <c r="AD4269" s="19"/>
      <c r="AE4269" s="19"/>
      <c r="AF4269" s="19"/>
      <c r="AG4269" s="19"/>
      <c r="AH4269" s="19"/>
      <c r="AI4269" s="19"/>
      <c r="AJ4269" s="19"/>
      <c r="AK4269" s="19"/>
      <c r="AL4269" s="31">
        <v>997190</v>
      </c>
      <c r="AM4269" s="31">
        <v>1396424</v>
      </c>
      <c r="AN4269" s="31">
        <v>1323764</v>
      </c>
      <c r="AO4269" s="31">
        <v>1263052</v>
      </c>
      <c r="AP4269" s="31">
        <v>1210171</v>
      </c>
      <c r="AQ4269" s="31">
        <v>1290899</v>
      </c>
      <c r="AR4269" s="31">
        <v>1201495</v>
      </c>
      <c r="AS4269" s="31">
        <v>1354674</v>
      </c>
      <c r="AT4269" s="31">
        <v>1345098</v>
      </c>
      <c r="AU4269" s="31">
        <v>1186558</v>
      </c>
      <c r="AV4269" s="31">
        <v>1495754</v>
      </c>
      <c r="AW4269" s="31">
        <v>1347190</v>
      </c>
      <c r="AX4269" s="31">
        <v>123876</v>
      </c>
      <c r="AY4269" s="31">
        <v>78756</v>
      </c>
      <c r="AZ4269" s="31">
        <v>202632</v>
      </c>
    </row>
    <row r="4270" spans="1:52" ht="15" customHeight="1">
      <c r="A4270" s="29" t="s">
        <v>3546</v>
      </c>
      <c r="B4270" s="34">
        <v>35689</v>
      </c>
      <c r="C4270" s="28">
        <v>600</v>
      </c>
      <c r="D4270" s="28">
        <v>48</v>
      </c>
      <c r="E4270" s="28">
        <v>46</v>
      </c>
      <c r="F4270" s="29" t="s">
        <v>172</v>
      </c>
      <c r="G4270" s="29" t="s">
        <v>3541</v>
      </c>
      <c r="H4270" s="28">
        <v>791</v>
      </c>
      <c r="I4270" s="29" t="s">
        <v>127</v>
      </c>
      <c r="J4270" s="33" t="s">
        <v>3545</v>
      </c>
      <c r="K4270" s="29" t="s">
        <v>178</v>
      </c>
      <c r="L4270" s="29" t="s">
        <v>3544</v>
      </c>
      <c r="M4270" s="29" t="s">
        <v>2488</v>
      </c>
      <c r="N4270" s="28">
        <v>503169.4</v>
      </c>
      <c r="O4270" s="28">
        <v>6254555</v>
      </c>
      <c r="P4270" s="29" t="s">
        <v>3543</v>
      </c>
      <c r="Q4270" s="32" t="s">
        <v>174</v>
      </c>
      <c r="R4270" s="19"/>
      <c r="S4270" s="19"/>
      <c r="T4270" s="19"/>
      <c r="U4270" s="19"/>
      <c r="V4270" s="19"/>
      <c r="W4270" s="19"/>
      <c r="X4270" s="19"/>
      <c r="Y4270" s="19"/>
      <c r="Z4270" s="19"/>
      <c r="AA4270" s="19"/>
      <c r="AB4270" s="19"/>
      <c r="AC4270" s="19"/>
      <c r="AD4270" s="19"/>
      <c r="AE4270" s="19"/>
      <c r="AF4270" s="19"/>
      <c r="AG4270" s="19"/>
      <c r="AH4270" s="19"/>
      <c r="AI4270" s="19"/>
      <c r="AJ4270" s="19"/>
      <c r="AK4270" s="19"/>
      <c r="AL4270" s="31">
        <v>434970</v>
      </c>
      <c r="AM4270" s="31">
        <v>1628112</v>
      </c>
      <c r="AN4270" s="31">
        <v>1460677</v>
      </c>
      <c r="AO4270" s="31">
        <v>1437692</v>
      </c>
      <c r="AP4270" s="31">
        <v>1331536</v>
      </c>
      <c r="AQ4270" s="31">
        <v>1441654</v>
      </c>
      <c r="AR4270" s="31">
        <v>1323083</v>
      </c>
      <c r="AS4270" s="31">
        <v>1477636</v>
      </c>
      <c r="AT4270" s="31">
        <v>1462355</v>
      </c>
      <c r="AU4270" s="31">
        <v>1312512</v>
      </c>
      <c r="AV4270" s="31">
        <v>1582640</v>
      </c>
      <c r="AW4270" s="31">
        <v>1437462</v>
      </c>
      <c r="AX4270" s="31">
        <v>127381</v>
      </c>
      <c r="AY4270" s="31">
        <v>71073</v>
      </c>
      <c r="AZ4270" s="31">
        <v>198454</v>
      </c>
    </row>
    <row r="4271" spans="1:52" ht="15" customHeight="1">
      <c r="A4271" s="29" t="s">
        <v>3542</v>
      </c>
      <c r="B4271" s="34">
        <v>36094</v>
      </c>
      <c r="C4271" s="28">
        <v>750</v>
      </c>
      <c r="D4271" s="28">
        <v>44</v>
      </c>
      <c r="E4271" s="28">
        <v>46</v>
      </c>
      <c r="F4271" s="29" t="s">
        <v>172</v>
      </c>
      <c r="G4271" s="29" t="s">
        <v>926</v>
      </c>
      <c r="H4271" s="28">
        <v>791</v>
      </c>
      <c r="I4271" s="29" t="s">
        <v>127</v>
      </c>
      <c r="J4271" s="33" t="s">
        <v>3540</v>
      </c>
      <c r="K4271" s="29" t="s">
        <v>178</v>
      </c>
      <c r="L4271" s="29" t="s">
        <v>3529</v>
      </c>
      <c r="M4271" s="29" t="s">
        <v>1313</v>
      </c>
      <c r="N4271" s="28">
        <v>501401.5</v>
      </c>
      <c r="O4271" s="28">
        <v>6253367</v>
      </c>
      <c r="P4271" s="29" t="s">
        <v>3539</v>
      </c>
      <c r="Q4271" s="32" t="s">
        <v>174</v>
      </c>
      <c r="R4271" s="19"/>
      <c r="S4271" s="19"/>
      <c r="T4271" s="19"/>
      <c r="U4271" s="19"/>
      <c r="V4271" s="19"/>
      <c r="W4271" s="19"/>
      <c r="X4271" s="19"/>
      <c r="Y4271" s="19"/>
      <c r="Z4271" s="19"/>
      <c r="AA4271" s="19"/>
      <c r="AB4271" s="19"/>
      <c r="AC4271" s="19"/>
      <c r="AD4271" s="19"/>
      <c r="AE4271" s="19"/>
      <c r="AF4271" s="19"/>
      <c r="AG4271" s="19"/>
      <c r="AH4271" s="19"/>
      <c r="AI4271" s="19"/>
      <c r="AJ4271" s="19"/>
      <c r="AK4271" s="19"/>
      <c r="AL4271" s="19"/>
      <c r="AM4271" s="31">
        <v>222711</v>
      </c>
      <c r="AN4271" s="31">
        <v>1319304</v>
      </c>
      <c r="AO4271" s="31">
        <v>1513872</v>
      </c>
      <c r="AP4271" s="31">
        <v>1160543</v>
      </c>
      <c r="AQ4271" s="31">
        <v>1284980</v>
      </c>
      <c r="AR4271" s="31">
        <v>1152000</v>
      </c>
      <c r="AS4271" s="31">
        <v>1305905</v>
      </c>
      <c r="AT4271" s="31">
        <v>1269446</v>
      </c>
      <c r="AU4271" s="31">
        <v>1133090</v>
      </c>
      <c r="AV4271" s="31">
        <v>1491493</v>
      </c>
      <c r="AW4271" s="31">
        <v>1273053</v>
      </c>
      <c r="AX4271" s="31">
        <v>120185</v>
      </c>
      <c r="AY4271" s="31">
        <v>74818</v>
      </c>
      <c r="AZ4271" s="31">
        <v>195003</v>
      </c>
    </row>
    <row r="4272" spans="1:52" ht="15" customHeight="1">
      <c r="A4272" s="29" t="s">
        <v>3538</v>
      </c>
      <c r="B4272" s="34">
        <v>35888</v>
      </c>
      <c r="C4272" s="28">
        <v>660</v>
      </c>
      <c r="D4272" s="28">
        <v>47</v>
      </c>
      <c r="E4272" s="28">
        <v>50</v>
      </c>
      <c r="F4272" s="29" t="s">
        <v>242</v>
      </c>
      <c r="G4272" s="29" t="s">
        <v>2129</v>
      </c>
      <c r="H4272" s="28">
        <v>791</v>
      </c>
      <c r="I4272" s="29" t="s">
        <v>127</v>
      </c>
      <c r="J4272" s="33" t="s">
        <v>3537</v>
      </c>
      <c r="K4272" s="29" t="s">
        <v>178</v>
      </c>
      <c r="L4272" s="29" t="s">
        <v>3536</v>
      </c>
      <c r="M4272" s="29" t="s">
        <v>575</v>
      </c>
      <c r="N4272" s="28">
        <v>500476</v>
      </c>
      <c r="O4272" s="28">
        <v>6262442</v>
      </c>
      <c r="P4272" s="29" t="s">
        <v>3535</v>
      </c>
      <c r="Q4272" s="32" t="s">
        <v>174</v>
      </c>
      <c r="R4272" s="19"/>
      <c r="S4272" s="19"/>
      <c r="T4272" s="19"/>
      <c r="U4272" s="19"/>
      <c r="V4272" s="19"/>
      <c r="W4272" s="19"/>
      <c r="X4272" s="19"/>
      <c r="Y4272" s="19"/>
      <c r="Z4272" s="19"/>
      <c r="AA4272" s="19"/>
      <c r="AB4272" s="19"/>
      <c r="AC4272" s="19"/>
      <c r="AD4272" s="19"/>
      <c r="AE4272" s="19"/>
      <c r="AF4272" s="19"/>
      <c r="AG4272" s="19"/>
      <c r="AH4272" s="19"/>
      <c r="AI4272" s="19"/>
      <c r="AJ4272" s="19"/>
      <c r="AK4272" s="19"/>
      <c r="AL4272" s="19"/>
      <c r="AM4272" s="31">
        <v>905844</v>
      </c>
      <c r="AN4272" s="31">
        <v>1251597</v>
      </c>
      <c r="AO4272" s="31">
        <v>1430126</v>
      </c>
      <c r="AP4272" s="31">
        <v>1091213</v>
      </c>
      <c r="AQ4272" s="31">
        <v>1180104</v>
      </c>
      <c r="AR4272" s="31">
        <v>1042389</v>
      </c>
      <c r="AS4272" s="31">
        <v>1177939</v>
      </c>
      <c r="AT4272" s="31">
        <v>1142703</v>
      </c>
      <c r="AU4272" s="31">
        <v>1009557</v>
      </c>
      <c r="AV4272" s="31">
        <v>1286100.5</v>
      </c>
      <c r="AW4272" s="31">
        <v>1173086.5</v>
      </c>
      <c r="AX4272" s="31">
        <v>96259</v>
      </c>
      <c r="AY4272" s="31">
        <v>47018.5</v>
      </c>
      <c r="AZ4272" s="31">
        <v>143277.5</v>
      </c>
    </row>
    <row r="4273" spans="1:52" ht="15" customHeight="1">
      <c r="A4273" s="29" t="s">
        <v>3534</v>
      </c>
      <c r="B4273" s="34">
        <v>35872</v>
      </c>
      <c r="C4273" s="28">
        <v>660</v>
      </c>
      <c r="D4273" s="28">
        <v>47</v>
      </c>
      <c r="E4273" s="28">
        <v>50</v>
      </c>
      <c r="F4273" s="29" t="s">
        <v>242</v>
      </c>
      <c r="G4273" s="29" t="s">
        <v>2129</v>
      </c>
      <c r="H4273" s="28">
        <v>791</v>
      </c>
      <c r="I4273" s="29" t="s">
        <v>127</v>
      </c>
      <c r="J4273" s="33" t="s">
        <v>3533</v>
      </c>
      <c r="K4273" s="29" t="s">
        <v>178</v>
      </c>
      <c r="L4273" s="29" t="s">
        <v>3529</v>
      </c>
      <c r="M4273" s="29" t="s">
        <v>3528</v>
      </c>
      <c r="N4273" s="28">
        <v>501441</v>
      </c>
      <c r="O4273" s="28">
        <v>6253201</v>
      </c>
      <c r="P4273" s="29" t="s">
        <v>3532</v>
      </c>
      <c r="Q4273" s="32" t="s">
        <v>174</v>
      </c>
      <c r="R4273" s="19"/>
      <c r="S4273" s="19"/>
      <c r="T4273" s="19"/>
      <c r="U4273" s="19"/>
      <c r="V4273" s="19"/>
      <c r="W4273" s="19"/>
      <c r="X4273" s="19"/>
      <c r="Y4273" s="19"/>
      <c r="Z4273" s="19"/>
      <c r="AA4273" s="19"/>
      <c r="AB4273" s="19"/>
      <c r="AC4273" s="19"/>
      <c r="AD4273" s="19"/>
      <c r="AE4273" s="19"/>
      <c r="AF4273" s="19"/>
      <c r="AG4273" s="19"/>
      <c r="AH4273" s="19"/>
      <c r="AI4273" s="19"/>
      <c r="AJ4273" s="19"/>
      <c r="AK4273" s="19"/>
      <c r="AL4273" s="19"/>
      <c r="AM4273" s="31">
        <v>988957</v>
      </c>
      <c r="AN4273" s="31">
        <v>1223659</v>
      </c>
      <c r="AO4273" s="31">
        <v>1388300</v>
      </c>
      <c r="AP4273" s="31">
        <v>1062453</v>
      </c>
      <c r="AQ4273" s="31">
        <v>1178483</v>
      </c>
      <c r="AR4273" s="31">
        <v>1025761</v>
      </c>
      <c r="AS4273" s="31">
        <v>1167980</v>
      </c>
      <c r="AT4273" s="31">
        <v>1160723</v>
      </c>
      <c r="AU4273" s="31">
        <v>996865</v>
      </c>
      <c r="AV4273" s="31">
        <v>1291303</v>
      </c>
      <c r="AW4273" s="31">
        <v>1153814</v>
      </c>
      <c r="AX4273" s="31">
        <v>108245</v>
      </c>
      <c r="AY4273" s="31">
        <v>51427</v>
      </c>
      <c r="AZ4273" s="31">
        <v>159672</v>
      </c>
    </row>
    <row r="4274" spans="1:52" ht="15" customHeight="1">
      <c r="A4274" s="29" t="s">
        <v>3531</v>
      </c>
      <c r="B4274" s="34">
        <v>35872</v>
      </c>
      <c r="C4274" s="28">
        <v>660</v>
      </c>
      <c r="D4274" s="28">
        <v>47</v>
      </c>
      <c r="E4274" s="28">
        <v>50</v>
      </c>
      <c r="F4274" s="29" t="s">
        <v>242</v>
      </c>
      <c r="G4274" s="29" t="s">
        <v>2129</v>
      </c>
      <c r="H4274" s="28">
        <v>791</v>
      </c>
      <c r="I4274" s="29" t="s">
        <v>127</v>
      </c>
      <c r="J4274" s="33" t="s">
        <v>3530</v>
      </c>
      <c r="K4274" s="29" t="s">
        <v>178</v>
      </c>
      <c r="L4274" s="29" t="s">
        <v>3529</v>
      </c>
      <c r="M4274" s="29" t="s">
        <v>3528</v>
      </c>
      <c r="N4274" s="28">
        <v>501277</v>
      </c>
      <c r="O4274" s="28">
        <v>6253859</v>
      </c>
      <c r="P4274" s="29" t="s">
        <v>3527</v>
      </c>
      <c r="Q4274" s="32" t="s">
        <v>174</v>
      </c>
      <c r="R4274" s="19"/>
      <c r="S4274" s="19"/>
      <c r="T4274" s="19"/>
      <c r="U4274" s="19"/>
      <c r="V4274" s="19"/>
      <c r="W4274" s="19"/>
      <c r="X4274" s="19"/>
      <c r="Y4274" s="19"/>
      <c r="Z4274" s="19"/>
      <c r="AA4274" s="19"/>
      <c r="AB4274" s="19"/>
      <c r="AC4274" s="19"/>
      <c r="AD4274" s="19"/>
      <c r="AE4274" s="19"/>
      <c r="AF4274" s="19"/>
      <c r="AG4274" s="19"/>
      <c r="AH4274" s="19"/>
      <c r="AI4274" s="19"/>
      <c r="AJ4274" s="19"/>
      <c r="AK4274" s="19"/>
      <c r="AL4274" s="19"/>
      <c r="AM4274" s="31">
        <v>929716</v>
      </c>
      <c r="AN4274" s="31">
        <v>1154654</v>
      </c>
      <c r="AO4274" s="31">
        <v>1179102</v>
      </c>
      <c r="AP4274" s="31">
        <v>968935</v>
      </c>
      <c r="AQ4274" s="31">
        <v>1113873</v>
      </c>
      <c r="AR4274" s="31">
        <v>977617</v>
      </c>
      <c r="AS4274" s="31">
        <v>1109522</v>
      </c>
      <c r="AT4274" s="31">
        <v>1103558</v>
      </c>
      <c r="AU4274" s="31">
        <v>931286</v>
      </c>
      <c r="AV4274" s="31">
        <v>1272192</v>
      </c>
      <c r="AW4274" s="31">
        <v>1144970</v>
      </c>
      <c r="AX4274" s="31">
        <v>99897</v>
      </c>
      <c r="AY4274" s="31">
        <v>62170</v>
      </c>
      <c r="AZ4274" s="31">
        <v>162067</v>
      </c>
    </row>
    <row r="4275" spans="1:52" ht="15" customHeight="1">
      <c r="A4275" s="29" t="s">
        <v>3526</v>
      </c>
      <c r="B4275" s="34">
        <v>35961</v>
      </c>
      <c r="C4275" s="28">
        <v>750</v>
      </c>
      <c r="D4275" s="28">
        <v>48</v>
      </c>
      <c r="E4275" s="28">
        <v>50</v>
      </c>
      <c r="F4275" s="29" t="s">
        <v>172</v>
      </c>
      <c r="G4275" s="29" t="s">
        <v>3518</v>
      </c>
      <c r="H4275" s="28">
        <v>791</v>
      </c>
      <c r="I4275" s="29" t="s">
        <v>127</v>
      </c>
      <c r="J4275" s="33" t="s">
        <v>3525</v>
      </c>
      <c r="K4275" s="29" t="s">
        <v>178</v>
      </c>
      <c r="L4275" s="29" t="s">
        <v>3521</v>
      </c>
      <c r="M4275" s="29" t="s">
        <v>1318</v>
      </c>
      <c r="N4275" s="28">
        <v>511887</v>
      </c>
      <c r="O4275" s="28">
        <v>6262032</v>
      </c>
      <c r="P4275" s="29" t="s">
        <v>3524</v>
      </c>
      <c r="Q4275" s="32" t="s">
        <v>174</v>
      </c>
      <c r="R4275" s="19"/>
      <c r="S4275" s="19"/>
      <c r="T4275" s="19"/>
      <c r="U4275" s="19"/>
      <c r="V4275" s="19"/>
      <c r="W4275" s="19"/>
      <c r="X4275" s="19"/>
      <c r="Y4275" s="19"/>
      <c r="Z4275" s="19"/>
      <c r="AA4275" s="19"/>
      <c r="AB4275" s="19"/>
      <c r="AC4275" s="19"/>
      <c r="AD4275" s="19"/>
      <c r="AE4275" s="19"/>
      <c r="AF4275" s="19"/>
      <c r="AG4275" s="19"/>
      <c r="AH4275" s="19"/>
      <c r="AI4275" s="19"/>
      <c r="AJ4275" s="19"/>
      <c r="AK4275" s="19"/>
      <c r="AL4275" s="19"/>
      <c r="AM4275" s="31">
        <v>811911</v>
      </c>
      <c r="AN4275" s="31">
        <v>1361412</v>
      </c>
      <c r="AO4275" s="31">
        <v>1512991</v>
      </c>
      <c r="AP4275" s="31">
        <v>1190269</v>
      </c>
      <c r="AQ4275" s="31">
        <v>1302636</v>
      </c>
      <c r="AR4275" s="31">
        <v>1206142</v>
      </c>
      <c r="AS4275" s="31">
        <v>1328947</v>
      </c>
      <c r="AT4275" s="31">
        <v>1198522.40625</v>
      </c>
      <c r="AU4275" s="31">
        <v>1165505</v>
      </c>
      <c r="AV4275" s="31">
        <v>1462738</v>
      </c>
      <c r="AW4275" s="31">
        <v>1363411</v>
      </c>
      <c r="AX4275" s="31">
        <v>120903</v>
      </c>
      <c r="AY4275" s="31">
        <v>72736</v>
      </c>
      <c r="AZ4275" s="31">
        <v>193639</v>
      </c>
    </row>
    <row r="4276" spans="1:52" ht="15" customHeight="1">
      <c r="A4276" s="29" t="s">
        <v>3523</v>
      </c>
      <c r="B4276" s="34">
        <v>35961</v>
      </c>
      <c r="C4276" s="28">
        <v>750</v>
      </c>
      <c r="D4276" s="28">
        <v>48</v>
      </c>
      <c r="E4276" s="28">
        <v>50</v>
      </c>
      <c r="F4276" s="29" t="s">
        <v>172</v>
      </c>
      <c r="G4276" s="29" t="s">
        <v>3518</v>
      </c>
      <c r="H4276" s="28">
        <v>791</v>
      </c>
      <c r="I4276" s="29" t="s">
        <v>127</v>
      </c>
      <c r="J4276" s="33" t="s">
        <v>3522</v>
      </c>
      <c r="K4276" s="29" t="s">
        <v>178</v>
      </c>
      <c r="L4276" s="29" t="s">
        <v>3521</v>
      </c>
      <c r="M4276" s="29" t="s">
        <v>1318</v>
      </c>
      <c r="N4276" s="28">
        <v>511965</v>
      </c>
      <c r="O4276" s="28">
        <v>6262197</v>
      </c>
      <c r="P4276" s="29" t="s">
        <v>3520</v>
      </c>
      <c r="Q4276" s="32" t="s">
        <v>174</v>
      </c>
      <c r="R4276" s="19"/>
      <c r="S4276" s="19"/>
      <c r="T4276" s="19"/>
      <c r="U4276" s="19"/>
      <c r="V4276" s="19"/>
      <c r="W4276" s="19"/>
      <c r="X4276" s="19"/>
      <c r="Y4276" s="19"/>
      <c r="Z4276" s="19"/>
      <c r="AA4276" s="19"/>
      <c r="AB4276" s="19"/>
      <c r="AC4276" s="19"/>
      <c r="AD4276" s="19"/>
      <c r="AE4276" s="19"/>
      <c r="AF4276" s="19"/>
      <c r="AG4276" s="19"/>
      <c r="AH4276" s="19"/>
      <c r="AI4276" s="19"/>
      <c r="AJ4276" s="19"/>
      <c r="AK4276" s="19"/>
      <c r="AL4276" s="19"/>
      <c r="AM4276" s="31">
        <v>747449</v>
      </c>
      <c r="AN4276" s="31">
        <v>1270636</v>
      </c>
      <c r="AO4276" s="31">
        <v>1416414</v>
      </c>
      <c r="AP4276" s="31">
        <v>1146526</v>
      </c>
      <c r="AQ4276" s="31">
        <v>1008330</v>
      </c>
      <c r="AR4276" s="31">
        <v>1106077</v>
      </c>
      <c r="AS4276" s="31">
        <v>1196429</v>
      </c>
      <c r="AT4276" s="31">
        <v>1194240</v>
      </c>
      <c r="AU4276" s="31">
        <v>1056490</v>
      </c>
      <c r="AV4276" s="31">
        <v>1362289</v>
      </c>
      <c r="AW4276" s="31">
        <v>1227327</v>
      </c>
      <c r="AX4276" s="31">
        <v>112264</v>
      </c>
      <c r="AY4276" s="31">
        <v>69184</v>
      </c>
      <c r="AZ4276" s="31">
        <v>181448</v>
      </c>
    </row>
    <row r="4277" spans="1:52" ht="15" customHeight="1">
      <c r="A4277" s="29" t="s">
        <v>3519</v>
      </c>
      <c r="B4277" s="34">
        <v>29312</v>
      </c>
      <c r="C4277" s="28">
        <v>55</v>
      </c>
      <c r="D4277" s="28">
        <v>14</v>
      </c>
      <c r="E4277" s="28">
        <v>23</v>
      </c>
      <c r="F4277" s="29" t="s">
        <v>3512</v>
      </c>
      <c r="G4277" s="29" t="s">
        <v>3511</v>
      </c>
      <c r="H4277" s="28">
        <v>791</v>
      </c>
      <c r="I4277" s="29" t="s">
        <v>127</v>
      </c>
      <c r="J4277" s="33" t="s">
        <v>3517</v>
      </c>
      <c r="K4277" s="29" t="s">
        <v>178</v>
      </c>
      <c r="L4277" s="29" t="s">
        <v>3516</v>
      </c>
      <c r="M4277" s="29" t="s">
        <v>3515</v>
      </c>
      <c r="N4277" s="28">
        <v>525385</v>
      </c>
      <c r="O4277" s="28">
        <v>6258365</v>
      </c>
      <c r="P4277" s="29" t="s">
        <v>3514</v>
      </c>
      <c r="Q4277" s="32" t="s">
        <v>368</v>
      </c>
      <c r="R4277" s="19"/>
      <c r="S4277" s="19"/>
      <c r="T4277" s="19"/>
      <c r="U4277" s="31">
        <v>7360</v>
      </c>
      <c r="V4277" s="31">
        <v>11160</v>
      </c>
      <c r="W4277" s="31">
        <v>6460</v>
      </c>
      <c r="X4277" s="31">
        <v>17590</v>
      </c>
      <c r="Y4277" s="31">
        <v>13340</v>
      </c>
      <c r="Z4277" s="31">
        <v>17390</v>
      </c>
      <c r="AA4277" s="31">
        <v>31310</v>
      </c>
      <c r="AB4277" s="31">
        <v>30230</v>
      </c>
      <c r="AC4277" s="31">
        <v>32390</v>
      </c>
      <c r="AD4277" s="31">
        <v>36400</v>
      </c>
      <c r="AE4277" s="31">
        <v>28180</v>
      </c>
      <c r="AF4277" s="31">
        <v>23360</v>
      </c>
      <c r="AG4277" s="31">
        <v>26160</v>
      </c>
      <c r="AH4277" s="31">
        <v>45825</v>
      </c>
      <c r="AI4277" s="31">
        <v>62752</v>
      </c>
      <c r="AJ4277" s="31">
        <v>57703</v>
      </c>
      <c r="AK4277" s="31">
        <v>32700</v>
      </c>
      <c r="AL4277" s="31">
        <v>44611</v>
      </c>
      <c r="AM4277" s="31">
        <v>43276</v>
      </c>
      <c r="AN4277" s="31">
        <v>45415</v>
      </c>
      <c r="AO4277" s="31">
        <v>39221</v>
      </c>
      <c r="AP4277" s="31">
        <v>30164.700073242188</v>
      </c>
      <c r="AQ4277" s="31">
        <v>33160.775329589844</v>
      </c>
      <c r="AR4277" s="31">
        <v>27802.27490234375</v>
      </c>
      <c r="AS4277" s="31">
        <v>30504.624877929688</v>
      </c>
      <c r="AT4277" s="31">
        <v>31364.55029296875</v>
      </c>
      <c r="AU4277" s="31">
        <v>25904.600158691406</v>
      </c>
      <c r="AV4277" s="31">
        <v>38990.774108886719</v>
      </c>
      <c r="AW4277" s="31">
        <v>33880.299926757813</v>
      </c>
      <c r="AX4277" s="31">
        <v>3114.449951171875</v>
      </c>
      <c r="AY4277" s="31">
        <v>1653.949951171875</v>
      </c>
      <c r="AZ4277" s="31">
        <v>4768.39990234375</v>
      </c>
    </row>
    <row r="4278" spans="1:52" ht="15" customHeight="1">
      <c r="A4278" s="29" t="s">
        <v>3513</v>
      </c>
      <c r="B4278" s="34">
        <v>37233</v>
      </c>
      <c r="C4278" s="28">
        <v>850</v>
      </c>
      <c r="D4278" s="28">
        <v>52</v>
      </c>
      <c r="E4278" s="28">
        <v>59</v>
      </c>
      <c r="F4278" s="29" t="s">
        <v>220</v>
      </c>
      <c r="G4278" s="29" t="s">
        <v>3500</v>
      </c>
      <c r="H4278" s="28">
        <v>791</v>
      </c>
      <c r="I4278" s="29" t="s">
        <v>127</v>
      </c>
      <c r="J4278" s="33" t="s">
        <v>3510</v>
      </c>
      <c r="K4278" s="29" t="s">
        <v>178</v>
      </c>
      <c r="L4278" s="29" t="s">
        <v>3503</v>
      </c>
      <c r="M4278" s="29" t="s">
        <v>812</v>
      </c>
      <c r="N4278" s="28">
        <v>516567.6</v>
      </c>
      <c r="O4278" s="28">
        <v>6264145</v>
      </c>
      <c r="P4278" s="29" t="s">
        <v>3509</v>
      </c>
      <c r="Q4278" s="32" t="s">
        <v>174</v>
      </c>
      <c r="R4278" s="19"/>
      <c r="S4278" s="19"/>
      <c r="T4278" s="19"/>
      <c r="U4278" s="19"/>
      <c r="V4278" s="19"/>
      <c r="W4278" s="19"/>
      <c r="X4278" s="19"/>
      <c r="Y4278" s="19"/>
      <c r="Z4278" s="19"/>
      <c r="AA4278" s="19"/>
      <c r="AB4278" s="19"/>
      <c r="AC4278" s="19"/>
      <c r="AD4278" s="19"/>
      <c r="AE4278" s="19"/>
      <c r="AF4278" s="19"/>
      <c r="AG4278" s="19"/>
      <c r="AH4278" s="19"/>
      <c r="AI4278" s="19"/>
      <c r="AJ4278" s="19"/>
      <c r="AK4278" s="19"/>
      <c r="AL4278" s="19"/>
      <c r="AM4278" s="19"/>
      <c r="AN4278" s="19"/>
      <c r="AO4278" s="19"/>
      <c r="AP4278" s="31">
        <v>28323</v>
      </c>
      <c r="AQ4278" s="31">
        <v>1407984</v>
      </c>
      <c r="AR4278" s="31">
        <v>1275895</v>
      </c>
      <c r="AS4278" s="31">
        <v>1363910</v>
      </c>
      <c r="AT4278" s="31">
        <v>1410856</v>
      </c>
      <c r="AU4278" s="31">
        <v>1244721</v>
      </c>
      <c r="AV4278" s="31">
        <v>1634833</v>
      </c>
      <c r="AW4278" s="31">
        <v>1472769</v>
      </c>
      <c r="AX4278" s="31">
        <v>151467</v>
      </c>
      <c r="AY4278" s="31">
        <v>83791</v>
      </c>
      <c r="AZ4278" s="31">
        <v>235258</v>
      </c>
    </row>
    <row r="4279" spans="1:52" ht="15" customHeight="1">
      <c r="A4279" s="29" t="s">
        <v>3508</v>
      </c>
      <c r="B4279" s="34">
        <v>37233</v>
      </c>
      <c r="C4279" s="28">
        <v>850</v>
      </c>
      <c r="D4279" s="28">
        <v>52</v>
      </c>
      <c r="E4279" s="28">
        <v>59</v>
      </c>
      <c r="F4279" s="29" t="s">
        <v>220</v>
      </c>
      <c r="G4279" s="29" t="s">
        <v>3500</v>
      </c>
      <c r="H4279" s="28">
        <v>791</v>
      </c>
      <c r="I4279" s="29" t="s">
        <v>127</v>
      </c>
      <c r="J4279" s="33" t="s">
        <v>3507</v>
      </c>
      <c r="K4279" s="29" t="s">
        <v>178</v>
      </c>
      <c r="L4279" s="29" t="s">
        <v>3503</v>
      </c>
      <c r="M4279" s="29" t="s">
        <v>812</v>
      </c>
      <c r="N4279" s="28">
        <v>516509.8</v>
      </c>
      <c r="O4279" s="28">
        <v>6263958</v>
      </c>
      <c r="P4279" s="29" t="s">
        <v>3506</v>
      </c>
      <c r="Q4279" s="32" t="s">
        <v>174</v>
      </c>
      <c r="R4279" s="19"/>
      <c r="S4279" s="19"/>
      <c r="T4279" s="19"/>
      <c r="U4279" s="19"/>
      <c r="V4279" s="19"/>
      <c r="W4279" s="19"/>
      <c r="X4279" s="19"/>
      <c r="Y4279" s="19"/>
      <c r="Z4279" s="19"/>
      <c r="AA4279" s="19"/>
      <c r="AB4279" s="19"/>
      <c r="AC4279" s="19"/>
      <c r="AD4279" s="19"/>
      <c r="AE4279" s="19"/>
      <c r="AF4279" s="19"/>
      <c r="AG4279" s="19"/>
      <c r="AH4279" s="19"/>
      <c r="AI4279" s="19"/>
      <c r="AJ4279" s="19"/>
      <c r="AK4279" s="19"/>
      <c r="AL4279" s="19"/>
      <c r="AM4279" s="19"/>
      <c r="AN4279" s="19"/>
      <c r="AO4279" s="19"/>
      <c r="AP4279" s="31">
        <v>32222</v>
      </c>
      <c r="AQ4279" s="31">
        <v>1492663</v>
      </c>
      <c r="AR4279" s="31">
        <v>1311197</v>
      </c>
      <c r="AS4279" s="31">
        <v>1463414</v>
      </c>
      <c r="AT4279" s="31">
        <v>1453101</v>
      </c>
      <c r="AU4279" s="31">
        <v>1316344</v>
      </c>
      <c r="AV4279" s="31">
        <v>1635683</v>
      </c>
      <c r="AW4279" s="31">
        <v>1356224</v>
      </c>
      <c r="AX4279" s="31">
        <v>1</v>
      </c>
      <c r="AY4279" s="31">
        <v>65622</v>
      </c>
      <c r="AZ4279" s="31">
        <v>65623</v>
      </c>
    </row>
    <row r="4280" spans="1:52" ht="15" customHeight="1">
      <c r="A4280" s="29" t="s">
        <v>3505</v>
      </c>
      <c r="B4280" s="34">
        <v>37244</v>
      </c>
      <c r="C4280" s="28">
        <v>850</v>
      </c>
      <c r="D4280" s="28">
        <v>52</v>
      </c>
      <c r="E4280" s="28">
        <v>50</v>
      </c>
      <c r="F4280" s="29" t="s">
        <v>220</v>
      </c>
      <c r="G4280" s="29" t="s">
        <v>3500</v>
      </c>
      <c r="H4280" s="28">
        <v>791</v>
      </c>
      <c r="I4280" s="29" t="s">
        <v>127</v>
      </c>
      <c r="J4280" s="33" t="s">
        <v>3504</v>
      </c>
      <c r="K4280" s="29" t="s">
        <v>178</v>
      </c>
      <c r="L4280" s="29" t="s">
        <v>3503</v>
      </c>
      <c r="M4280" s="29" t="s">
        <v>812</v>
      </c>
      <c r="N4280" s="28">
        <v>516625.8</v>
      </c>
      <c r="O4280" s="28">
        <v>6264332</v>
      </c>
      <c r="P4280" s="29" t="s">
        <v>3502</v>
      </c>
      <c r="Q4280" s="32" t="s">
        <v>174</v>
      </c>
      <c r="R4280" s="19"/>
      <c r="S4280" s="19"/>
      <c r="T4280" s="19"/>
      <c r="U4280" s="19"/>
      <c r="V4280" s="19"/>
      <c r="W4280" s="19"/>
      <c r="X4280" s="19"/>
      <c r="Y4280" s="19"/>
      <c r="Z4280" s="19"/>
      <c r="AA4280" s="19"/>
      <c r="AB4280" s="19"/>
      <c r="AC4280" s="19"/>
      <c r="AD4280" s="19"/>
      <c r="AE4280" s="19"/>
      <c r="AF4280" s="19"/>
      <c r="AG4280" s="19"/>
      <c r="AH4280" s="19"/>
      <c r="AI4280" s="19"/>
      <c r="AJ4280" s="19"/>
      <c r="AK4280" s="19"/>
      <c r="AL4280" s="19"/>
      <c r="AM4280" s="19"/>
      <c r="AN4280" s="19"/>
      <c r="AO4280" s="19"/>
      <c r="AP4280" s="31">
        <v>38751</v>
      </c>
      <c r="AQ4280" s="31">
        <v>1437128</v>
      </c>
      <c r="AR4280" s="31">
        <v>1295711</v>
      </c>
      <c r="AS4280" s="31">
        <v>1405275</v>
      </c>
      <c r="AT4280" s="31">
        <v>1445550</v>
      </c>
      <c r="AU4280" s="31">
        <v>1273919</v>
      </c>
      <c r="AV4280" s="31">
        <v>1588503</v>
      </c>
      <c r="AW4280" s="31">
        <v>1443597</v>
      </c>
      <c r="AX4280" s="31">
        <v>132026</v>
      </c>
      <c r="AY4280" s="31">
        <v>84924</v>
      </c>
      <c r="AZ4280" s="31">
        <v>216950</v>
      </c>
    </row>
    <row r="4281" spans="1:52" ht="15" customHeight="1">
      <c r="A4281" s="29" t="s">
        <v>3501</v>
      </c>
      <c r="B4281" s="34">
        <v>37387</v>
      </c>
      <c r="C4281" s="28">
        <v>900</v>
      </c>
      <c r="D4281" s="28">
        <v>52</v>
      </c>
      <c r="E4281" s="28">
        <v>49</v>
      </c>
      <c r="F4281" s="29" t="s">
        <v>2104</v>
      </c>
      <c r="G4281" s="29" t="s">
        <v>3492</v>
      </c>
      <c r="H4281" s="28">
        <v>791</v>
      </c>
      <c r="I4281" s="29" t="s">
        <v>127</v>
      </c>
      <c r="J4281" s="33" t="s">
        <v>3499</v>
      </c>
      <c r="K4281" s="29" t="s">
        <v>178</v>
      </c>
      <c r="L4281" s="29" t="s">
        <v>3495</v>
      </c>
      <c r="M4281" s="29" t="s">
        <v>216</v>
      </c>
      <c r="N4281" s="28">
        <v>514231</v>
      </c>
      <c r="O4281" s="28">
        <v>6249351</v>
      </c>
      <c r="P4281" s="29" t="s">
        <v>3498</v>
      </c>
      <c r="Q4281" s="32" t="s">
        <v>174</v>
      </c>
      <c r="R4281" s="19"/>
      <c r="S4281" s="19"/>
      <c r="T4281" s="19"/>
      <c r="U4281" s="19"/>
      <c r="V4281" s="19"/>
      <c r="W4281" s="19"/>
      <c r="X4281" s="19"/>
      <c r="Y4281" s="19"/>
      <c r="Z4281" s="19"/>
      <c r="AA4281" s="19"/>
      <c r="AB4281" s="19"/>
      <c r="AC4281" s="19"/>
      <c r="AD4281" s="19"/>
      <c r="AE4281" s="19"/>
      <c r="AF4281" s="19"/>
      <c r="AG4281" s="19"/>
      <c r="AH4281" s="19"/>
      <c r="AI4281" s="19"/>
      <c r="AJ4281" s="19"/>
      <c r="AK4281" s="19"/>
      <c r="AL4281" s="19"/>
      <c r="AM4281" s="19"/>
      <c r="AN4281" s="19"/>
      <c r="AO4281" s="19"/>
      <c r="AP4281" s="19"/>
      <c r="AQ4281" s="31">
        <v>815010</v>
      </c>
      <c r="AR4281" s="31">
        <v>1449693</v>
      </c>
      <c r="AS4281" s="31">
        <v>1627523</v>
      </c>
      <c r="AT4281" s="31">
        <v>1565148</v>
      </c>
      <c r="AU4281" s="31">
        <v>1426229</v>
      </c>
      <c r="AV4281" s="31">
        <v>1866285</v>
      </c>
      <c r="AW4281" s="31">
        <v>1701904</v>
      </c>
      <c r="AX4281" s="31">
        <v>153220</v>
      </c>
      <c r="AY4281" s="31">
        <v>93962</v>
      </c>
      <c r="AZ4281" s="31">
        <v>247182</v>
      </c>
    </row>
    <row r="4282" spans="1:52" ht="15" customHeight="1">
      <c r="A4282" s="29" t="s">
        <v>3497</v>
      </c>
      <c r="B4282" s="34">
        <v>37387</v>
      </c>
      <c r="C4282" s="28">
        <v>900</v>
      </c>
      <c r="D4282" s="28">
        <v>52</v>
      </c>
      <c r="E4282" s="28">
        <v>49</v>
      </c>
      <c r="F4282" s="29" t="s">
        <v>2104</v>
      </c>
      <c r="G4282" s="29" t="s">
        <v>3492</v>
      </c>
      <c r="H4282" s="28">
        <v>791</v>
      </c>
      <c r="I4282" s="29" t="s">
        <v>127</v>
      </c>
      <c r="J4282" s="33" t="s">
        <v>3496</v>
      </c>
      <c r="K4282" s="29" t="s">
        <v>178</v>
      </c>
      <c r="L4282" s="29" t="s">
        <v>3495</v>
      </c>
      <c r="M4282" s="29" t="s">
        <v>216</v>
      </c>
      <c r="N4282" s="28">
        <v>514265</v>
      </c>
      <c r="O4282" s="28">
        <v>6249194</v>
      </c>
      <c r="P4282" s="29" t="s">
        <v>3494</v>
      </c>
      <c r="Q4282" s="32" t="s">
        <v>174</v>
      </c>
      <c r="R4282" s="19"/>
      <c r="S4282" s="19"/>
      <c r="T4282" s="19"/>
      <c r="U4282" s="19"/>
      <c r="V4282" s="19"/>
      <c r="W4282" s="19"/>
      <c r="X4282" s="19"/>
      <c r="Y4282" s="19"/>
      <c r="Z4282" s="19"/>
      <c r="AA4282" s="19"/>
      <c r="AB4282" s="19"/>
      <c r="AC4282" s="19"/>
      <c r="AD4282" s="19"/>
      <c r="AE4282" s="19"/>
      <c r="AF4282" s="19"/>
      <c r="AG4282" s="19"/>
      <c r="AH4282" s="19"/>
      <c r="AI4282" s="19"/>
      <c r="AJ4282" s="19"/>
      <c r="AK4282" s="19"/>
      <c r="AL4282" s="19"/>
      <c r="AM4282" s="19"/>
      <c r="AN4282" s="19"/>
      <c r="AO4282" s="19"/>
      <c r="AP4282" s="19"/>
      <c r="AQ4282" s="31">
        <v>841505</v>
      </c>
      <c r="AR4282" s="31">
        <v>1473774</v>
      </c>
      <c r="AS4282" s="31">
        <v>1616817</v>
      </c>
      <c r="AT4282" s="31">
        <v>1616261</v>
      </c>
      <c r="AU4282" s="31">
        <v>1457804</v>
      </c>
      <c r="AV4282" s="31">
        <v>1833773</v>
      </c>
      <c r="AW4282" s="31">
        <v>1742194</v>
      </c>
      <c r="AX4282" s="31">
        <v>156746</v>
      </c>
      <c r="AY4282" s="31">
        <v>94176</v>
      </c>
      <c r="AZ4282" s="31">
        <v>250922</v>
      </c>
    </row>
    <row r="4283" spans="1:52" ht="15" customHeight="1">
      <c r="A4283" s="29" t="s">
        <v>3493</v>
      </c>
      <c r="B4283" s="34">
        <v>37408</v>
      </c>
      <c r="C4283" s="28">
        <v>11</v>
      </c>
      <c r="D4283" s="28">
        <v>13</v>
      </c>
      <c r="E4283" s="28">
        <v>18</v>
      </c>
      <c r="F4283" s="29" t="s">
        <v>2989</v>
      </c>
      <c r="G4283" s="29" t="s">
        <v>3487</v>
      </c>
      <c r="H4283" s="28">
        <v>791</v>
      </c>
      <c r="I4283" s="29" t="s">
        <v>127</v>
      </c>
      <c r="J4283" s="33" t="s">
        <v>3491</v>
      </c>
      <c r="K4283" s="29" t="s">
        <v>178</v>
      </c>
      <c r="L4283" s="29" t="s">
        <v>3490</v>
      </c>
      <c r="M4283" s="29" t="s">
        <v>2403</v>
      </c>
      <c r="N4283" s="28">
        <v>530845</v>
      </c>
      <c r="O4283" s="28">
        <v>6244863</v>
      </c>
      <c r="P4283" s="29" t="s">
        <v>3489</v>
      </c>
      <c r="Q4283" s="32" t="s">
        <v>3133</v>
      </c>
      <c r="R4283" s="19"/>
      <c r="S4283" s="19"/>
      <c r="T4283" s="19"/>
      <c r="U4283" s="19"/>
      <c r="V4283" s="19"/>
      <c r="W4283" s="19"/>
      <c r="X4283" s="19"/>
      <c r="Y4283" s="19"/>
      <c r="Z4283" s="19"/>
      <c r="AA4283" s="19"/>
      <c r="AB4283" s="19"/>
      <c r="AC4283" s="19"/>
      <c r="AD4283" s="19"/>
      <c r="AE4283" s="19"/>
      <c r="AF4283" s="19"/>
      <c r="AG4283" s="19"/>
      <c r="AH4283" s="19"/>
      <c r="AI4283" s="19"/>
      <c r="AJ4283" s="19"/>
      <c r="AK4283" s="19"/>
      <c r="AL4283" s="19"/>
      <c r="AM4283" s="19"/>
      <c r="AN4283" s="19"/>
      <c r="AO4283" s="19"/>
      <c r="AP4283" s="19"/>
      <c r="AQ4283" s="31">
        <v>2484</v>
      </c>
      <c r="AR4283" s="31">
        <v>7427.0000305175781</v>
      </c>
      <c r="AS4283" s="31">
        <v>8018.9998779296875</v>
      </c>
      <c r="AT4283" s="31">
        <v>4689.9999504089355</v>
      </c>
      <c r="AU4283" s="31">
        <v>1492</v>
      </c>
      <c r="AV4283" s="31">
        <v>1431.8590087890625</v>
      </c>
      <c r="AW4283" s="31">
        <v>0</v>
      </c>
      <c r="AX4283" s="31">
        <v>0</v>
      </c>
      <c r="AY4283" s="31">
        <v>0</v>
      </c>
      <c r="AZ4283" s="31">
        <v>0</v>
      </c>
    </row>
    <row r="4284" spans="1:52" ht="15" customHeight="1">
      <c r="A4284" s="29" t="s">
        <v>3488</v>
      </c>
      <c r="B4284" s="34">
        <v>39646</v>
      </c>
      <c r="C4284" s="28">
        <v>2000</v>
      </c>
      <c r="D4284" s="28">
        <v>80</v>
      </c>
      <c r="E4284" s="28">
        <v>78</v>
      </c>
      <c r="F4284" s="29" t="s">
        <v>220</v>
      </c>
      <c r="G4284" s="29" t="s">
        <v>3479</v>
      </c>
      <c r="H4284" s="28">
        <v>791</v>
      </c>
      <c r="I4284" s="29" t="s">
        <v>127</v>
      </c>
      <c r="J4284" s="33" t="s">
        <v>3486</v>
      </c>
      <c r="K4284" s="29" t="s">
        <v>178</v>
      </c>
      <c r="L4284" s="29" t="s">
        <v>3482</v>
      </c>
      <c r="M4284" s="29" t="s">
        <v>270</v>
      </c>
      <c r="N4284" s="28">
        <v>516162</v>
      </c>
      <c r="O4284" s="28">
        <v>6245624</v>
      </c>
      <c r="P4284" s="29" t="s">
        <v>3485</v>
      </c>
      <c r="Q4284" s="32" t="s">
        <v>174</v>
      </c>
      <c r="R4284" s="19"/>
      <c r="S4284" s="19"/>
      <c r="T4284" s="19"/>
      <c r="U4284" s="19"/>
      <c r="V4284" s="19"/>
      <c r="W4284" s="19"/>
      <c r="X4284" s="19"/>
      <c r="Y4284" s="19"/>
      <c r="Z4284" s="19"/>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31">
        <v>2271274</v>
      </c>
      <c r="AX4284" s="31">
        <v>487806</v>
      </c>
      <c r="AY4284" s="31">
        <v>343998</v>
      </c>
      <c r="AZ4284" s="31">
        <v>831804</v>
      </c>
    </row>
    <row r="4285" spans="1:52" ht="15" customHeight="1">
      <c r="A4285" s="29" t="s">
        <v>3484</v>
      </c>
      <c r="B4285" s="34">
        <v>39645</v>
      </c>
      <c r="C4285" s="28">
        <v>2000</v>
      </c>
      <c r="D4285" s="28">
        <v>80</v>
      </c>
      <c r="E4285" s="28">
        <v>78</v>
      </c>
      <c r="F4285" s="29" t="s">
        <v>220</v>
      </c>
      <c r="G4285" s="29" t="s">
        <v>3479</v>
      </c>
      <c r="H4285" s="28">
        <v>791</v>
      </c>
      <c r="I4285" s="29" t="s">
        <v>127</v>
      </c>
      <c r="J4285" s="33" t="s">
        <v>3483</v>
      </c>
      <c r="K4285" s="29" t="s">
        <v>178</v>
      </c>
      <c r="L4285" s="29" t="s">
        <v>3482</v>
      </c>
      <c r="M4285" s="29" t="s">
        <v>270</v>
      </c>
      <c r="N4285" s="28">
        <v>516309</v>
      </c>
      <c r="O4285" s="28">
        <v>6245856</v>
      </c>
      <c r="P4285" s="29" t="s">
        <v>3481</v>
      </c>
      <c r="Q4285" s="32" t="s">
        <v>174</v>
      </c>
      <c r="R4285" s="19"/>
      <c r="S4285" s="19"/>
      <c r="T4285" s="19"/>
      <c r="U4285" s="19"/>
      <c r="V4285" s="19"/>
      <c r="W4285" s="19"/>
      <c r="X4285" s="19"/>
      <c r="Y4285" s="19"/>
      <c r="Z4285" s="19"/>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31">
        <v>2183314</v>
      </c>
      <c r="AX4285" s="31">
        <v>398548</v>
      </c>
      <c r="AY4285" s="31">
        <v>289037</v>
      </c>
      <c r="AZ4285" s="31">
        <v>687585</v>
      </c>
    </row>
    <row r="4286" spans="1:52" ht="15" customHeight="1">
      <c r="A4286" s="29" t="s">
        <v>3480</v>
      </c>
      <c r="B4286" s="34">
        <v>39799</v>
      </c>
      <c r="C4286" s="28">
        <v>2000</v>
      </c>
      <c r="D4286" s="28">
        <v>80</v>
      </c>
      <c r="E4286" s="28">
        <v>78</v>
      </c>
      <c r="F4286" s="29" t="s">
        <v>220</v>
      </c>
      <c r="G4286" s="29" t="s">
        <v>3469</v>
      </c>
      <c r="H4286" s="28">
        <v>791</v>
      </c>
      <c r="I4286" s="29" t="s">
        <v>127</v>
      </c>
      <c r="J4286" s="33" t="s">
        <v>3478</v>
      </c>
      <c r="K4286" s="29" t="s">
        <v>843</v>
      </c>
      <c r="L4286" s="29" t="s">
        <v>3477</v>
      </c>
      <c r="M4286" s="29" t="s">
        <v>693</v>
      </c>
      <c r="N4286" s="28">
        <v>523908</v>
      </c>
      <c r="O4286" s="28">
        <v>6279949</v>
      </c>
      <c r="P4286" s="29" t="s">
        <v>3476</v>
      </c>
      <c r="Q4286" s="32" t="s">
        <v>174</v>
      </c>
      <c r="R4286" s="19"/>
      <c r="S4286" s="19"/>
      <c r="T4286" s="19"/>
      <c r="U4286" s="19"/>
      <c r="V4286" s="19"/>
      <c r="W4286" s="19"/>
      <c r="X4286" s="19"/>
      <c r="Y4286" s="19"/>
      <c r="Z4286" s="19"/>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31">
        <v>63145</v>
      </c>
      <c r="AX4286" s="31">
        <v>543936</v>
      </c>
      <c r="AY4286" s="31">
        <v>357070</v>
      </c>
      <c r="AZ4286" s="31">
        <v>901006</v>
      </c>
    </row>
    <row r="4287" spans="1:52" ht="15" customHeight="1">
      <c r="A4287" s="29" t="s">
        <v>3475</v>
      </c>
      <c r="B4287" s="34">
        <v>39799</v>
      </c>
      <c r="C4287" s="28">
        <v>2000</v>
      </c>
      <c r="D4287" s="28">
        <v>80</v>
      </c>
      <c r="E4287" s="28">
        <v>78</v>
      </c>
      <c r="F4287" s="29" t="s">
        <v>220</v>
      </c>
      <c r="G4287" s="29" t="s">
        <v>3469</v>
      </c>
      <c r="H4287" s="28">
        <v>791</v>
      </c>
      <c r="I4287" s="29" t="s">
        <v>127</v>
      </c>
      <c r="J4287" s="33" t="s">
        <v>3474</v>
      </c>
      <c r="K4287" s="29" t="s">
        <v>843</v>
      </c>
      <c r="L4287" s="29" t="s">
        <v>3473</v>
      </c>
      <c r="M4287" s="29" t="s">
        <v>3472</v>
      </c>
      <c r="N4287" s="28">
        <v>524090</v>
      </c>
      <c r="O4287" s="28">
        <v>6280176</v>
      </c>
      <c r="P4287" s="29" t="s">
        <v>3471</v>
      </c>
      <c r="Q4287" s="32" t="s">
        <v>174</v>
      </c>
      <c r="R4287" s="19"/>
      <c r="S4287" s="19"/>
      <c r="T4287" s="19"/>
      <c r="U4287" s="19"/>
      <c r="V4287" s="19"/>
      <c r="W4287" s="19"/>
      <c r="X4287" s="19"/>
      <c r="Y4287" s="19"/>
      <c r="Z4287" s="19"/>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31">
        <v>1771</v>
      </c>
      <c r="AX4287" s="31">
        <v>488469</v>
      </c>
      <c r="AY4287" s="31">
        <v>337840</v>
      </c>
      <c r="AZ4287" s="31">
        <v>826309</v>
      </c>
    </row>
    <row r="4288" spans="1:52" ht="15" customHeight="1">
      <c r="A4288" s="29" t="s">
        <v>3470</v>
      </c>
      <c r="B4288" s="34">
        <v>31904</v>
      </c>
      <c r="C4288" s="28">
        <v>160</v>
      </c>
      <c r="D4288" s="28">
        <v>0.1</v>
      </c>
      <c r="E4288" s="28">
        <v>0.1</v>
      </c>
      <c r="F4288" s="29" t="s">
        <v>3431</v>
      </c>
      <c r="G4288" s="29" t="s">
        <v>204</v>
      </c>
      <c r="H4288" s="28">
        <v>810</v>
      </c>
      <c r="I4288" s="29" t="s">
        <v>99</v>
      </c>
      <c r="J4288" s="33" t="s">
        <v>3468</v>
      </c>
      <c r="K4288" s="29" t="s">
        <v>178</v>
      </c>
      <c r="L4288" s="29" t="s">
        <v>3467</v>
      </c>
      <c r="M4288" s="29" t="s">
        <v>2515</v>
      </c>
      <c r="N4288" s="28">
        <v>565428.80000000005</v>
      </c>
      <c r="O4288" s="28">
        <v>6352189</v>
      </c>
      <c r="P4288" s="29" t="s">
        <v>3466</v>
      </c>
      <c r="Q4288" s="32" t="s">
        <v>207</v>
      </c>
      <c r="R4288" s="19"/>
      <c r="S4288" s="19"/>
      <c r="T4288" s="19"/>
      <c r="U4288" s="19"/>
      <c r="V4288" s="19"/>
      <c r="W4288" s="19"/>
      <c r="X4288" s="19"/>
      <c r="Y4288" s="19"/>
      <c r="Z4288" s="19"/>
      <c r="AA4288" s="19"/>
      <c r="AB4288" s="31">
        <v>145070</v>
      </c>
      <c r="AC4288" s="31">
        <v>266050</v>
      </c>
      <c r="AD4288" s="31">
        <v>280290</v>
      </c>
      <c r="AE4288" s="31">
        <v>256390</v>
      </c>
      <c r="AF4288" s="31">
        <v>244080</v>
      </c>
      <c r="AG4288" s="31">
        <v>235695</v>
      </c>
      <c r="AH4288" s="31">
        <v>277070</v>
      </c>
      <c r="AI4288" s="31">
        <v>313590</v>
      </c>
      <c r="AJ4288" s="31">
        <v>268100</v>
      </c>
      <c r="AK4288" s="31">
        <v>176170</v>
      </c>
      <c r="AL4288" s="31">
        <v>264235</v>
      </c>
      <c r="AM4288" s="31">
        <v>272244</v>
      </c>
      <c r="AN4288" s="31">
        <v>228198</v>
      </c>
      <c r="AO4288" s="31">
        <v>257211</v>
      </c>
      <c r="AP4288" s="31">
        <v>229897.2763671875</v>
      </c>
      <c r="AQ4288" s="31">
        <v>222036.8232421875</v>
      </c>
      <c r="AR4288" s="31">
        <v>192773.00146484375</v>
      </c>
      <c r="AS4288" s="31">
        <v>229978.025390625</v>
      </c>
      <c r="AT4288" s="31">
        <v>219454.150390625</v>
      </c>
      <c r="AU4288" s="31">
        <v>178742.32666015625</v>
      </c>
      <c r="AV4288" s="31">
        <v>233401.8740234375</v>
      </c>
      <c r="AW4288" s="31">
        <v>233855.37255859375</v>
      </c>
      <c r="AX4288" s="31">
        <v>25890.25</v>
      </c>
      <c r="AY4288" s="31">
        <v>4241.4501953125</v>
      </c>
      <c r="AZ4288" s="31">
        <v>30131.7001953125</v>
      </c>
    </row>
    <row r="4289" spans="1:52" ht="15" customHeight="1">
      <c r="A4289" s="29" t="s">
        <v>3465</v>
      </c>
      <c r="B4289" s="34">
        <v>32251</v>
      </c>
      <c r="C4289" s="28">
        <v>270</v>
      </c>
      <c r="D4289" s="28">
        <v>0.1</v>
      </c>
      <c r="E4289" s="28">
        <v>31</v>
      </c>
      <c r="F4289" s="29" t="s">
        <v>3431</v>
      </c>
      <c r="G4289" s="29" t="s">
        <v>204</v>
      </c>
      <c r="H4289" s="28">
        <v>810</v>
      </c>
      <c r="I4289" s="29" t="s">
        <v>99</v>
      </c>
      <c r="J4289" s="33" t="s">
        <v>3464</v>
      </c>
      <c r="K4289" s="29" t="s">
        <v>178</v>
      </c>
      <c r="L4289" s="29" t="s">
        <v>3463</v>
      </c>
      <c r="M4289" s="29" t="s">
        <v>176</v>
      </c>
      <c r="N4289" s="28">
        <v>567035.4</v>
      </c>
      <c r="O4289" s="28">
        <v>6348509</v>
      </c>
      <c r="P4289" s="29" t="s">
        <v>3462</v>
      </c>
      <c r="Q4289" s="32" t="s">
        <v>368</v>
      </c>
      <c r="R4289" s="19"/>
      <c r="S4289" s="19"/>
      <c r="T4289" s="19"/>
      <c r="U4289" s="19"/>
      <c r="V4289" s="19"/>
      <c r="W4289" s="19"/>
      <c r="X4289" s="19"/>
      <c r="Y4289" s="19"/>
      <c r="Z4289" s="19"/>
      <c r="AA4289" s="19"/>
      <c r="AB4289" s="19"/>
      <c r="AC4289" s="31">
        <v>396000</v>
      </c>
      <c r="AD4289" s="31">
        <v>594000</v>
      </c>
      <c r="AE4289" s="31">
        <v>594000</v>
      </c>
      <c r="AF4289" s="31">
        <v>594000</v>
      </c>
      <c r="AG4289" s="31">
        <v>594000</v>
      </c>
      <c r="AH4289" s="31">
        <v>594000</v>
      </c>
      <c r="AI4289" s="31">
        <v>594000</v>
      </c>
      <c r="AJ4289" s="31">
        <v>594000</v>
      </c>
      <c r="AK4289" s="31">
        <v>594000</v>
      </c>
      <c r="AL4289" s="31">
        <v>594000</v>
      </c>
      <c r="AM4289" s="31">
        <v>594000</v>
      </c>
      <c r="AN4289" s="31">
        <v>594000</v>
      </c>
      <c r="AO4289" s="31">
        <v>594000</v>
      </c>
      <c r="AP4289" s="31">
        <v>354102.375</v>
      </c>
      <c r="AQ4289" s="31">
        <v>262403.150390625</v>
      </c>
      <c r="AR4289" s="31">
        <v>219856.97290039063</v>
      </c>
      <c r="AS4289" s="31">
        <v>267316.552734375</v>
      </c>
      <c r="AT4289" s="31">
        <v>255573.728515625</v>
      </c>
      <c r="AU4289" s="31">
        <v>224432.52783203125</v>
      </c>
      <c r="AV4289" s="31">
        <v>190016.07392597198</v>
      </c>
      <c r="AW4289" s="31">
        <v>280735.498046875</v>
      </c>
      <c r="AX4289" s="31">
        <v>34428.2734375</v>
      </c>
      <c r="AY4289" s="31">
        <v>9494.9248046875</v>
      </c>
      <c r="AZ4289" s="31">
        <v>43923.1982421875</v>
      </c>
    </row>
    <row r="4290" spans="1:52" ht="15" customHeight="1">
      <c r="A4290" s="29" t="s">
        <v>3461</v>
      </c>
      <c r="B4290" s="34">
        <v>32353</v>
      </c>
      <c r="C4290" s="28">
        <v>150</v>
      </c>
      <c r="D4290" s="28">
        <v>0.1</v>
      </c>
      <c r="E4290" s="28">
        <v>0.1</v>
      </c>
      <c r="F4290" s="29" t="s">
        <v>227</v>
      </c>
      <c r="G4290" s="29" t="s">
        <v>2859</v>
      </c>
      <c r="H4290" s="28">
        <v>810</v>
      </c>
      <c r="I4290" s="29" t="s">
        <v>99</v>
      </c>
      <c r="J4290" s="33" t="s">
        <v>3460</v>
      </c>
      <c r="K4290" s="29" t="s">
        <v>178</v>
      </c>
      <c r="L4290" s="29" t="s">
        <v>3443</v>
      </c>
      <c r="M4290" s="29" t="s">
        <v>3442</v>
      </c>
      <c r="N4290" s="28">
        <v>551393.4</v>
      </c>
      <c r="O4290" s="28">
        <v>6349446</v>
      </c>
      <c r="P4290" s="29" t="s">
        <v>2523</v>
      </c>
      <c r="Q4290" s="32" t="s">
        <v>207</v>
      </c>
      <c r="R4290" s="19"/>
      <c r="S4290" s="19"/>
      <c r="T4290" s="19"/>
      <c r="U4290" s="19"/>
      <c r="V4290" s="19"/>
      <c r="W4290" s="19"/>
      <c r="X4290" s="19"/>
      <c r="Y4290" s="19"/>
      <c r="Z4290" s="19"/>
      <c r="AA4290" s="19"/>
      <c r="AB4290" s="19"/>
      <c r="AC4290" s="31">
        <v>89550</v>
      </c>
      <c r="AD4290" s="31">
        <v>6280</v>
      </c>
      <c r="AE4290" s="31">
        <v>126800</v>
      </c>
      <c r="AF4290" s="31">
        <v>307030</v>
      </c>
      <c r="AG4290" s="31">
        <v>282340</v>
      </c>
      <c r="AH4290" s="31">
        <v>313240</v>
      </c>
      <c r="AI4290" s="31">
        <v>349320</v>
      </c>
      <c r="AJ4290" s="31">
        <v>272980</v>
      </c>
      <c r="AK4290" s="31">
        <v>262590</v>
      </c>
      <c r="AL4290" s="31">
        <v>269649</v>
      </c>
      <c r="AM4290" s="31">
        <v>328368</v>
      </c>
      <c r="AN4290" s="31">
        <v>261580</v>
      </c>
      <c r="AO4290" s="31">
        <v>280435</v>
      </c>
      <c r="AP4290" s="31">
        <v>267959.3984375</v>
      </c>
      <c r="AQ4290" s="31">
        <v>275250.099609375</v>
      </c>
      <c r="AR4290" s="31">
        <v>235988.52783203125</v>
      </c>
      <c r="AS4290" s="31">
        <v>278900.673828125</v>
      </c>
      <c r="AT4290" s="31">
        <v>247175.1015625</v>
      </c>
      <c r="AU4290" s="31">
        <v>224727.423828125</v>
      </c>
      <c r="AV4290" s="31">
        <v>303688.2001953125</v>
      </c>
      <c r="AW4290" s="31">
        <v>182301.84765625</v>
      </c>
      <c r="AX4290" s="31">
        <v>28105.724609375</v>
      </c>
      <c r="AY4290" s="31">
        <v>12460.0751953125</v>
      </c>
      <c r="AZ4290" s="31">
        <v>40565.7998046875</v>
      </c>
    </row>
    <row r="4291" spans="1:52" ht="15" customHeight="1">
      <c r="A4291" s="29" t="s">
        <v>3459</v>
      </c>
      <c r="B4291" s="34">
        <v>32772</v>
      </c>
      <c r="C4291" s="28">
        <v>150</v>
      </c>
      <c r="D4291" s="28">
        <v>0.1</v>
      </c>
      <c r="E4291" s="28">
        <v>0.1</v>
      </c>
      <c r="F4291" s="29" t="s">
        <v>205</v>
      </c>
      <c r="G4291" s="29" t="s">
        <v>204</v>
      </c>
      <c r="H4291" s="28">
        <v>810</v>
      </c>
      <c r="I4291" s="29" t="s">
        <v>99</v>
      </c>
      <c r="J4291" s="33" t="s">
        <v>3458</v>
      </c>
      <c r="K4291" s="29" t="s">
        <v>178</v>
      </c>
      <c r="L4291" s="29" t="s">
        <v>3455</v>
      </c>
      <c r="M4291" s="29" t="s">
        <v>848</v>
      </c>
      <c r="N4291" s="28">
        <v>564045.30000000005</v>
      </c>
      <c r="O4291" s="28">
        <v>6348678</v>
      </c>
      <c r="P4291" s="29" t="s">
        <v>2339</v>
      </c>
      <c r="Q4291" s="32" t="s">
        <v>207</v>
      </c>
      <c r="R4291" s="19"/>
      <c r="S4291" s="19"/>
      <c r="T4291" s="19"/>
      <c r="U4291" s="19"/>
      <c r="V4291" s="19"/>
      <c r="W4291" s="19"/>
      <c r="X4291" s="19"/>
      <c r="Y4291" s="19"/>
      <c r="Z4291" s="19"/>
      <c r="AA4291" s="19"/>
      <c r="AB4291" s="19"/>
      <c r="AC4291" s="19"/>
      <c r="AD4291" s="31">
        <v>64720</v>
      </c>
      <c r="AE4291" s="31">
        <v>303215</v>
      </c>
      <c r="AF4291" s="31">
        <v>278095</v>
      </c>
      <c r="AG4291" s="31">
        <v>255005</v>
      </c>
      <c r="AH4291" s="31">
        <v>286970</v>
      </c>
      <c r="AI4291" s="31">
        <v>318555</v>
      </c>
      <c r="AJ4291" s="31">
        <v>294930</v>
      </c>
      <c r="AK4291" s="31">
        <v>234550</v>
      </c>
      <c r="AL4291" s="31">
        <v>256507</v>
      </c>
      <c r="AM4291" s="31">
        <v>279535</v>
      </c>
      <c r="AN4291" s="31">
        <v>216758</v>
      </c>
      <c r="AO4291" s="31">
        <v>258318.5</v>
      </c>
      <c r="AP4291" s="31">
        <v>219271.7900390625</v>
      </c>
      <c r="AQ4291" s="31">
        <v>198433.08984375</v>
      </c>
      <c r="AR4291" s="31">
        <v>200315.1669921875</v>
      </c>
      <c r="AS4291" s="31">
        <v>221258.7001953125</v>
      </c>
      <c r="AT4291" s="31">
        <v>216990.8701171875</v>
      </c>
      <c r="AU4291" s="31">
        <v>199052.80517578125</v>
      </c>
      <c r="AV4291" s="31">
        <v>211865.61450195313</v>
      </c>
      <c r="AW4291" s="31">
        <v>225808.46533203125</v>
      </c>
      <c r="AX4291" s="31">
        <v>25736.9375</v>
      </c>
      <c r="AY4291" s="31">
        <v>9300.4130859375</v>
      </c>
      <c r="AZ4291" s="31">
        <v>35037.3505859375</v>
      </c>
    </row>
    <row r="4292" spans="1:52" ht="15" customHeight="1">
      <c r="A4292" s="29" t="s">
        <v>3457</v>
      </c>
      <c r="B4292" s="34">
        <v>32772</v>
      </c>
      <c r="C4292" s="28">
        <v>150</v>
      </c>
      <c r="D4292" s="28">
        <v>0.1</v>
      </c>
      <c r="E4292" s="28">
        <v>0.1</v>
      </c>
      <c r="F4292" s="29" t="s">
        <v>205</v>
      </c>
      <c r="G4292" s="29" t="s">
        <v>204</v>
      </c>
      <c r="H4292" s="28">
        <v>810</v>
      </c>
      <c r="I4292" s="29" t="s">
        <v>99</v>
      </c>
      <c r="J4292" s="33" t="s">
        <v>3456</v>
      </c>
      <c r="K4292" s="29" t="s">
        <v>178</v>
      </c>
      <c r="L4292" s="29" t="s">
        <v>3455</v>
      </c>
      <c r="M4292" s="29" t="s">
        <v>848</v>
      </c>
      <c r="N4292" s="28">
        <v>564011.30000000005</v>
      </c>
      <c r="O4292" s="28">
        <v>6348763</v>
      </c>
      <c r="P4292" s="29" t="s">
        <v>2339</v>
      </c>
      <c r="Q4292" s="32" t="s">
        <v>207</v>
      </c>
      <c r="R4292" s="19"/>
      <c r="S4292" s="19"/>
      <c r="T4292" s="19"/>
      <c r="U4292" s="19"/>
      <c r="V4292" s="19"/>
      <c r="W4292" s="19"/>
      <c r="X4292" s="19"/>
      <c r="Y4292" s="19"/>
      <c r="Z4292" s="19"/>
      <c r="AA4292" s="19"/>
      <c r="AB4292" s="19"/>
      <c r="AC4292" s="19"/>
      <c r="AD4292" s="31">
        <v>64720</v>
      </c>
      <c r="AE4292" s="31">
        <v>303215</v>
      </c>
      <c r="AF4292" s="31">
        <v>278095</v>
      </c>
      <c r="AG4292" s="31">
        <v>255005</v>
      </c>
      <c r="AH4292" s="31">
        <v>286970</v>
      </c>
      <c r="AI4292" s="31">
        <v>318555</v>
      </c>
      <c r="AJ4292" s="31">
        <v>294930</v>
      </c>
      <c r="AK4292" s="31">
        <v>234550</v>
      </c>
      <c r="AL4292" s="31">
        <v>256507</v>
      </c>
      <c r="AM4292" s="31">
        <v>279535</v>
      </c>
      <c r="AN4292" s="31">
        <v>216758</v>
      </c>
      <c r="AO4292" s="31">
        <v>258318.5</v>
      </c>
      <c r="AP4292" s="31">
        <v>219271.7900390625</v>
      </c>
      <c r="AQ4292" s="31">
        <v>198433.08984375</v>
      </c>
      <c r="AR4292" s="31">
        <v>200315.1669921875</v>
      </c>
      <c r="AS4292" s="31">
        <v>221258.7001953125</v>
      </c>
      <c r="AT4292" s="31">
        <v>216990.8701171875</v>
      </c>
      <c r="AU4292" s="31">
        <v>199052.80517578125</v>
      </c>
      <c r="AV4292" s="31">
        <v>211865.61450195313</v>
      </c>
      <c r="AW4292" s="31">
        <v>225808.46533203125</v>
      </c>
      <c r="AX4292" s="31">
        <v>25736.9375</v>
      </c>
      <c r="AY4292" s="31">
        <v>9300.4130859375</v>
      </c>
      <c r="AZ4292" s="31">
        <v>35037.3505859375</v>
      </c>
    </row>
    <row r="4293" spans="1:52" ht="15" customHeight="1">
      <c r="A4293" s="29" t="s">
        <v>3454</v>
      </c>
      <c r="B4293" s="34">
        <v>32764</v>
      </c>
      <c r="C4293" s="28">
        <v>200</v>
      </c>
      <c r="D4293" s="28">
        <v>0.1</v>
      </c>
      <c r="E4293" s="28">
        <v>30</v>
      </c>
      <c r="F4293" s="29" t="s">
        <v>220</v>
      </c>
      <c r="G4293" s="29" t="s">
        <v>219</v>
      </c>
      <c r="H4293" s="28">
        <v>810</v>
      </c>
      <c r="I4293" s="29" t="s">
        <v>99</v>
      </c>
      <c r="J4293" s="33" t="s">
        <v>3453</v>
      </c>
      <c r="K4293" s="29" t="s">
        <v>178</v>
      </c>
      <c r="L4293" s="29" t="s">
        <v>3452</v>
      </c>
      <c r="M4293" s="29" t="s">
        <v>176</v>
      </c>
      <c r="N4293" s="28">
        <v>552057.30000000005</v>
      </c>
      <c r="O4293" s="28">
        <v>6354427</v>
      </c>
      <c r="P4293" s="29" t="s">
        <v>3451</v>
      </c>
      <c r="Q4293" s="32" t="s">
        <v>207</v>
      </c>
      <c r="R4293" s="19"/>
      <c r="S4293" s="19"/>
      <c r="T4293" s="19"/>
      <c r="U4293" s="19"/>
      <c r="V4293" s="19"/>
      <c r="W4293" s="19"/>
      <c r="X4293" s="19"/>
      <c r="Y4293" s="19"/>
      <c r="Z4293" s="19"/>
      <c r="AA4293" s="19"/>
      <c r="AB4293" s="19"/>
      <c r="AC4293" s="19"/>
      <c r="AD4293" s="31">
        <v>107800</v>
      </c>
      <c r="AE4293" s="31">
        <v>434250</v>
      </c>
      <c r="AF4293" s="31">
        <v>406740</v>
      </c>
      <c r="AG4293" s="31">
        <v>365688</v>
      </c>
      <c r="AH4293" s="31">
        <v>411376</v>
      </c>
      <c r="AI4293" s="31">
        <v>457696</v>
      </c>
      <c r="AJ4293" s="31">
        <v>429672</v>
      </c>
      <c r="AK4293" s="31">
        <v>337984</v>
      </c>
      <c r="AL4293" s="31">
        <v>404941.59375</v>
      </c>
      <c r="AM4293" s="31">
        <v>429493.59375</v>
      </c>
      <c r="AN4293" s="31">
        <v>333244.8125</v>
      </c>
      <c r="AO4293" s="31">
        <v>383730.40625</v>
      </c>
      <c r="AP4293" s="31">
        <v>251546.451171875</v>
      </c>
      <c r="AQ4293" s="31">
        <v>307009.01171875</v>
      </c>
      <c r="AR4293" s="31">
        <v>325687.203125</v>
      </c>
      <c r="AS4293" s="31">
        <v>368632.32421875</v>
      </c>
      <c r="AT4293" s="31">
        <v>352150.09765625</v>
      </c>
      <c r="AU4293" s="31">
        <v>326245.12109375</v>
      </c>
      <c r="AV4293" s="31">
        <v>368754.646484375</v>
      </c>
      <c r="AW4293" s="31">
        <v>251256.35107421875</v>
      </c>
      <c r="AX4293" s="31">
        <v>39769.25</v>
      </c>
      <c r="AY4293" s="31">
        <v>18022.525390625</v>
      </c>
      <c r="AZ4293" s="31">
        <v>57791.775390625</v>
      </c>
    </row>
    <row r="4294" spans="1:52" ht="15" customHeight="1">
      <c r="A4294" s="29" t="s">
        <v>3450</v>
      </c>
      <c r="B4294" s="34">
        <v>37021</v>
      </c>
      <c r="C4294" s="28">
        <v>11</v>
      </c>
      <c r="D4294" s="28">
        <v>13</v>
      </c>
      <c r="E4294" s="28">
        <v>15</v>
      </c>
      <c r="F4294" s="29" t="s">
        <v>3445</v>
      </c>
      <c r="G4294" s="29" t="s">
        <v>204</v>
      </c>
      <c r="H4294" s="28">
        <v>810</v>
      </c>
      <c r="I4294" s="29" t="s">
        <v>99</v>
      </c>
      <c r="J4294" s="33" t="s">
        <v>3449</v>
      </c>
      <c r="K4294" s="29" t="s">
        <v>178</v>
      </c>
      <c r="L4294" s="29" t="s">
        <v>3448</v>
      </c>
      <c r="M4294" s="29" t="s">
        <v>2799</v>
      </c>
      <c r="N4294" s="28">
        <v>557590.6</v>
      </c>
      <c r="O4294" s="28">
        <v>6352317</v>
      </c>
      <c r="P4294" s="29" t="s">
        <v>3447</v>
      </c>
      <c r="Q4294" s="32" t="s">
        <v>368</v>
      </c>
      <c r="R4294" s="19"/>
      <c r="S4294" s="19"/>
      <c r="T4294" s="19"/>
      <c r="U4294" s="19"/>
      <c r="V4294" s="19"/>
      <c r="W4294" s="19"/>
      <c r="X4294" s="19"/>
      <c r="Y4294" s="19"/>
      <c r="Z4294" s="19"/>
      <c r="AA4294" s="19"/>
      <c r="AB4294" s="19"/>
      <c r="AC4294" s="19"/>
      <c r="AD4294" s="19"/>
      <c r="AE4294" s="19"/>
      <c r="AF4294" s="19"/>
      <c r="AG4294" s="19"/>
      <c r="AH4294" s="19"/>
      <c r="AI4294" s="19"/>
      <c r="AJ4294" s="19"/>
      <c r="AK4294" s="19"/>
      <c r="AL4294" s="19"/>
      <c r="AM4294" s="19"/>
      <c r="AN4294" s="19"/>
      <c r="AO4294" s="19"/>
      <c r="AP4294" s="31">
        <v>9491.5130615234375</v>
      </c>
      <c r="AQ4294" s="31">
        <v>14758.416870117188</v>
      </c>
      <c r="AR4294" s="31">
        <v>13313.300018310547</v>
      </c>
      <c r="AS4294" s="31">
        <v>15552.39990234375</v>
      </c>
      <c r="AT4294" s="31">
        <v>13918.450134277344</v>
      </c>
      <c r="AU4294" s="31">
        <v>13126.750183105469</v>
      </c>
      <c r="AV4294" s="31">
        <v>13503.917205810547</v>
      </c>
      <c r="AW4294" s="31">
        <v>12860.374116897583</v>
      </c>
      <c r="AX4294" s="31">
        <v>1506.948974609375</v>
      </c>
      <c r="AY4294" s="31">
        <v>750.72698974609375</v>
      </c>
      <c r="AZ4294" s="31">
        <v>2257.6759643554688</v>
      </c>
    </row>
    <row r="4295" spans="1:52" ht="15" customHeight="1">
      <c r="A4295" s="29" t="s">
        <v>3446</v>
      </c>
      <c r="B4295" s="34">
        <v>33032</v>
      </c>
      <c r="C4295" s="28">
        <v>150</v>
      </c>
      <c r="D4295" s="28">
        <v>23.2</v>
      </c>
      <c r="E4295" s="28">
        <v>30.3</v>
      </c>
      <c r="F4295" s="29" t="s">
        <v>227</v>
      </c>
      <c r="G4295" s="29" t="s">
        <v>204</v>
      </c>
      <c r="H4295" s="28">
        <v>810</v>
      </c>
      <c r="I4295" s="29" t="s">
        <v>99</v>
      </c>
      <c r="J4295" s="33" t="s">
        <v>3444</v>
      </c>
      <c r="K4295" s="29" t="s">
        <v>178</v>
      </c>
      <c r="L4295" s="29" t="s">
        <v>3443</v>
      </c>
      <c r="M4295" s="29" t="s">
        <v>3442</v>
      </c>
      <c r="N4295" s="28">
        <v>551381.80000000005</v>
      </c>
      <c r="O4295" s="28">
        <v>6349382</v>
      </c>
      <c r="P4295" s="29" t="s">
        <v>3441</v>
      </c>
      <c r="Q4295" s="32" t="s">
        <v>207</v>
      </c>
      <c r="R4295" s="19"/>
      <c r="S4295" s="19"/>
      <c r="T4295" s="19"/>
      <c r="U4295" s="19"/>
      <c r="V4295" s="19"/>
      <c r="W4295" s="19"/>
      <c r="X4295" s="19"/>
      <c r="Y4295" s="19"/>
      <c r="Z4295" s="19"/>
      <c r="AA4295" s="19"/>
      <c r="AB4295" s="19"/>
      <c r="AC4295" s="19"/>
      <c r="AD4295" s="19"/>
      <c r="AE4295" s="31">
        <v>157220</v>
      </c>
      <c r="AF4295" s="31">
        <v>321570</v>
      </c>
      <c r="AG4295" s="31">
        <v>319100</v>
      </c>
      <c r="AH4295" s="31">
        <v>370580</v>
      </c>
      <c r="AI4295" s="31">
        <v>408900</v>
      </c>
      <c r="AJ4295" s="31">
        <v>380360</v>
      </c>
      <c r="AK4295" s="31">
        <v>283660</v>
      </c>
      <c r="AL4295" s="31">
        <v>337297</v>
      </c>
      <c r="AM4295" s="31">
        <v>311016</v>
      </c>
      <c r="AN4295" s="31">
        <v>297824</v>
      </c>
      <c r="AO4295" s="31">
        <v>349095</v>
      </c>
      <c r="AP4295" s="31">
        <v>298347.7236328125</v>
      </c>
      <c r="AQ4295" s="31">
        <v>306038.4267578125</v>
      </c>
      <c r="AR4295" s="31">
        <v>274113.458984375</v>
      </c>
      <c r="AS4295" s="31">
        <v>326064.205078125</v>
      </c>
      <c r="AT4295" s="31">
        <v>292689.599609375</v>
      </c>
      <c r="AU4295" s="31">
        <v>217801.798828125</v>
      </c>
      <c r="AV4295" s="31">
        <v>237849.29809570313</v>
      </c>
      <c r="AW4295" s="31">
        <v>248572.62646484375</v>
      </c>
      <c r="AX4295" s="31">
        <v>32975.30078125</v>
      </c>
      <c r="AY4295" s="31">
        <v>12943.75</v>
      </c>
      <c r="AZ4295" s="31">
        <v>45919.05078125</v>
      </c>
    </row>
    <row r="4296" spans="1:52" ht="15" customHeight="1">
      <c r="A4296" s="29" t="s">
        <v>3440</v>
      </c>
      <c r="B4296" s="34">
        <v>33246</v>
      </c>
      <c r="C4296" s="28">
        <v>150</v>
      </c>
      <c r="D4296" s="28">
        <v>0.1</v>
      </c>
      <c r="E4296" s="28">
        <v>0.1</v>
      </c>
      <c r="F4296" s="29" t="s">
        <v>786</v>
      </c>
      <c r="G4296" s="29" t="s">
        <v>204</v>
      </c>
      <c r="H4296" s="28">
        <v>810</v>
      </c>
      <c r="I4296" s="29" t="s">
        <v>99</v>
      </c>
      <c r="J4296" s="33" t="s">
        <v>3439</v>
      </c>
      <c r="K4296" s="29" t="s">
        <v>178</v>
      </c>
      <c r="L4296" s="29" t="s">
        <v>3438</v>
      </c>
      <c r="M4296" s="29" t="s">
        <v>3437</v>
      </c>
      <c r="N4296" s="28">
        <v>571897.30000000005</v>
      </c>
      <c r="O4296" s="28">
        <v>6344568</v>
      </c>
      <c r="P4296" s="29" t="s">
        <v>1062</v>
      </c>
      <c r="Q4296" s="32" t="s">
        <v>207</v>
      </c>
      <c r="R4296" s="19"/>
      <c r="S4296" s="19"/>
      <c r="T4296" s="19"/>
      <c r="U4296" s="19"/>
      <c r="V4296" s="19"/>
      <c r="W4296" s="19"/>
      <c r="X4296" s="19"/>
      <c r="Y4296" s="19"/>
      <c r="Z4296" s="19"/>
      <c r="AA4296" s="19"/>
      <c r="AB4296" s="19"/>
      <c r="AC4296" s="19"/>
      <c r="AD4296" s="19"/>
      <c r="AE4296" s="19"/>
      <c r="AF4296" s="31">
        <v>270350</v>
      </c>
      <c r="AG4296" s="31">
        <v>272190</v>
      </c>
      <c r="AH4296" s="31">
        <v>275840</v>
      </c>
      <c r="AI4296" s="31">
        <v>303510</v>
      </c>
      <c r="AJ4296" s="31">
        <v>298120</v>
      </c>
      <c r="AK4296" s="31">
        <v>212220</v>
      </c>
      <c r="AL4296" s="31">
        <v>264966</v>
      </c>
      <c r="AM4296" s="31">
        <v>274925</v>
      </c>
      <c r="AN4296" s="31">
        <v>232708</v>
      </c>
      <c r="AO4296" s="31">
        <v>260520</v>
      </c>
      <c r="AP4296" s="31">
        <v>220296.1259765625</v>
      </c>
      <c r="AQ4296" s="31">
        <v>219020.77294921875</v>
      </c>
      <c r="AR4296" s="31">
        <v>204976.30078125</v>
      </c>
      <c r="AS4296" s="31">
        <v>217145.3759765625</v>
      </c>
      <c r="AT4296" s="31">
        <v>192815.12255859375</v>
      </c>
      <c r="AU4296" s="31">
        <v>184460.19970703125</v>
      </c>
      <c r="AV4296" s="31">
        <v>259728.94921875</v>
      </c>
      <c r="AW4296" s="31">
        <v>240706.080078125</v>
      </c>
      <c r="AX4296" s="31">
        <v>24908</v>
      </c>
      <c r="AY4296" s="31">
        <v>8214.775390625</v>
      </c>
      <c r="AZ4296" s="31">
        <v>33122.775390625</v>
      </c>
    </row>
    <row r="4297" spans="1:52" ht="15" customHeight="1">
      <c r="A4297" s="29" t="s">
        <v>3436</v>
      </c>
      <c r="B4297" s="34">
        <v>31539</v>
      </c>
      <c r="C4297" s="28">
        <v>130</v>
      </c>
      <c r="D4297" s="28">
        <v>22</v>
      </c>
      <c r="E4297" s="28">
        <v>25</v>
      </c>
      <c r="F4297" s="29" t="s">
        <v>3431</v>
      </c>
      <c r="G4297" s="29" t="s">
        <v>204</v>
      </c>
      <c r="H4297" s="28">
        <v>810</v>
      </c>
      <c r="I4297" s="29" t="s">
        <v>99</v>
      </c>
      <c r="J4297" s="33" t="s">
        <v>3435</v>
      </c>
      <c r="K4297" s="29" t="s">
        <v>178</v>
      </c>
      <c r="L4297" s="29" t="s">
        <v>3434</v>
      </c>
      <c r="M4297" s="29" t="s">
        <v>1836</v>
      </c>
      <c r="N4297" s="28">
        <v>567570.69999999995</v>
      </c>
      <c r="O4297" s="28">
        <v>6354071</v>
      </c>
      <c r="P4297" s="29" t="s">
        <v>3433</v>
      </c>
      <c r="Q4297" s="32" t="s">
        <v>207</v>
      </c>
      <c r="R4297" s="19"/>
      <c r="S4297" s="19"/>
      <c r="T4297" s="19"/>
      <c r="U4297" s="19"/>
      <c r="V4297" s="19"/>
      <c r="W4297" s="19"/>
      <c r="X4297" s="19"/>
      <c r="Y4297" s="19"/>
      <c r="Z4297" s="19"/>
      <c r="AA4297" s="31">
        <v>131960</v>
      </c>
      <c r="AB4297" s="31">
        <v>230280</v>
      </c>
      <c r="AC4297" s="31">
        <v>146330</v>
      </c>
      <c r="AD4297" s="31">
        <v>100190</v>
      </c>
      <c r="AE4297" s="31">
        <v>265760</v>
      </c>
      <c r="AF4297" s="31">
        <v>237030</v>
      </c>
      <c r="AG4297" s="31">
        <v>143030</v>
      </c>
      <c r="AH4297" s="31">
        <v>253060</v>
      </c>
      <c r="AI4297" s="31">
        <v>259230</v>
      </c>
      <c r="AJ4297" s="31">
        <v>213120</v>
      </c>
      <c r="AK4297" s="31">
        <v>192680</v>
      </c>
      <c r="AL4297" s="31">
        <v>244508</v>
      </c>
      <c r="AM4297" s="31">
        <v>179344</v>
      </c>
      <c r="AN4297" s="31">
        <v>135693</v>
      </c>
      <c r="AO4297" s="31">
        <v>228156</v>
      </c>
      <c r="AP4297" s="31">
        <v>210238.49951171875</v>
      </c>
      <c r="AQ4297" s="31">
        <v>190668.05078125</v>
      </c>
      <c r="AR4297" s="31">
        <v>95179.825973510742</v>
      </c>
      <c r="AS4297" s="31">
        <v>173249.32397460938</v>
      </c>
      <c r="AT4297" s="31">
        <v>177681.9736328125</v>
      </c>
      <c r="AU4297" s="31">
        <v>146564.47387695313</v>
      </c>
      <c r="AV4297" s="31">
        <v>170108.4013671875</v>
      </c>
      <c r="AW4297" s="31">
        <v>164001.74859619141</v>
      </c>
      <c r="AX4297" s="31">
        <v>22079.974609375</v>
      </c>
      <c r="AY4297" s="31">
        <v>6927.625</v>
      </c>
      <c r="AZ4297" s="31">
        <v>29007.599609375</v>
      </c>
    </row>
    <row r="4298" spans="1:52" ht="15" customHeight="1">
      <c r="A4298" s="29" t="s">
        <v>3432</v>
      </c>
      <c r="B4298" s="34">
        <v>32176</v>
      </c>
      <c r="C4298" s="28">
        <v>90</v>
      </c>
      <c r="D4298" s="28">
        <v>18.559999999999999</v>
      </c>
      <c r="E4298" s="28">
        <v>30</v>
      </c>
      <c r="F4298" s="29" t="s">
        <v>220</v>
      </c>
      <c r="G4298" s="29" t="s">
        <v>3427</v>
      </c>
      <c r="H4298" s="28">
        <v>810</v>
      </c>
      <c r="I4298" s="29" t="s">
        <v>99</v>
      </c>
      <c r="J4298" s="33" t="s">
        <v>3430</v>
      </c>
      <c r="K4298" s="29" t="s">
        <v>178</v>
      </c>
      <c r="L4298" s="29" t="s">
        <v>3396</v>
      </c>
      <c r="M4298" s="29" t="s">
        <v>3342</v>
      </c>
      <c r="N4298" s="28">
        <v>578145</v>
      </c>
      <c r="O4298" s="28">
        <v>6332914</v>
      </c>
      <c r="P4298" s="29" t="s">
        <v>3429</v>
      </c>
      <c r="Q4298" s="32" t="s">
        <v>207</v>
      </c>
      <c r="R4298" s="19"/>
      <c r="S4298" s="19"/>
      <c r="T4298" s="19"/>
      <c r="U4298" s="19"/>
      <c r="V4298" s="19"/>
      <c r="W4298" s="19"/>
      <c r="X4298" s="19"/>
      <c r="Y4298" s="19"/>
      <c r="Z4298" s="19"/>
      <c r="AA4298" s="19"/>
      <c r="AB4298" s="19"/>
      <c r="AC4298" s="31">
        <v>82440</v>
      </c>
      <c r="AD4298" s="31">
        <v>54110</v>
      </c>
      <c r="AE4298" s="31">
        <v>107802</v>
      </c>
      <c r="AF4298" s="31">
        <v>150140</v>
      </c>
      <c r="AG4298" s="31">
        <v>157693</v>
      </c>
      <c r="AH4298" s="31">
        <v>178882</v>
      </c>
      <c r="AI4298" s="31">
        <v>184314</v>
      </c>
      <c r="AJ4298" s="31">
        <v>162168</v>
      </c>
      <c r="AK4298" s="31">
        <v>137822</v>
      </c>
      <c r="AL4298" s="31">
        <v>142293</v>
      </c>
      <c r="AM4298" s="31">
        <v>146887</v>
      </c>
      <c r="AN4298" s="31">
        <v>79901</v>
      </c>
      <c r="AO4298" s="31">
        <v>64374</v>
      </c>
      <c r="AP4298" s="31">
        <v>82061.52099609375</v>
      </c>
      <c r="AQ4298" s="31">
        <v>113492.12060546875</v>
      </c>
      <c r="AR4298" s="31">
        <v>134444.79833984375</v>
      </c>
      <c r="AS4298" s="31">
        <v>147755.7607421875</v>
      </c>
      <c r="AT4298" s="31">
        <v>140898.12158203125</v>
      </c>
      <c r="AU4298" s="31">
        <v>117670.64013671875</v>
      </c>
      <c r="AV4298" s="31">
        <v>154871.201171875</v>
      </c>
      <c r="AW4298" s="31">
        <v>134894.759765625</v>
      </c>
      <c r="AX4298" s="31">
        <v>15772.8798828125</v>
      </c>
      <c r="AY4298" s="31">
        <v>8894</v>
      </c>
      <c r="AZ4298" s="31">
        <v>24666.8798828125</v>
      </c>
    </row>
    <row r="4299" spans="1:52" ht="15" customHeight="1">
      <c r="A4299" s="29" t="s">
        <v>3428</v>
      </c>
      <c r="B4299" s="34">
        <v>32191</v>
      </c>
      <c r="C4299" s="28">
        <v>250</v>
      </c>
      <c r="D4299" s="28">
        <v>26</v>
      </c>
      <c r="E4299" s="28">
        <v>30</v>
      </c>
      <c r="F4299" s="29" t="s">
        <v>172</v>
      </c>
      <c r="G4299" s="29" t="s">
        <v>3412</v>
      </c>
      <c r="H4299" s="28">
        <v>810</v>
      </c>
      <c r="I4299" s="29" t="s">
        <v>99</v>
      </c>
      <c r="J4299" s="33" t="s">
        <v>3426</v>
      </c>
      <c r="K4299" s="29" t="s">
        <v>178</v>
      </c>
      <c r="L4299" s="29" t="s">
        <v>3425</v>
      </c>
      <c r="M4299" s="29" t="s">
        <v>3424</v>
      </c>
      <c r="N4299" s="28">
        <v>569608.9</v>
      </c>
      <c r="O4299" s="28">
        <v>6332854</v>
      </c>
      <c r="P4299" s="29" t="s">
        <v>3423</v>
      </c>
      <c r="Q4299" s="32" t="s">
        <v>207</v>
      </c>
      <c r="R4299" s="19"/>
      <c r="S4299" s="19"/>
      <c r="T4299" s="19"/>
      <c r="U4299" s="19"/>
      <c r="V4299" s="19"/>
      <c r="W4299" s="19"/>
      <c r="X4299" s="19"/>
      <c r="Y4299" s="19"/>
      <c r="Z4299" s="19"/>
      <c r="AA4299" s="19"/>
      <c r="AB4299" s="19"/>
      <c r="AC4299" s="31">
        <v>279990</v>
      </c>
      <c r="AD4299" s="31">
        <v>354510</v>
      </c>
      <c r="AE4299" s="31">
        <v>310600</v>
      </c>
      <c r="AF4299" s="31">
        <v>353500</v>
      </c>
      <c r="AG4299" s="31">
        <v>379900</v>
      </c>
      <c r="AH4299" s="31">
        <v>419400</v>
      </c>
      <c r="AI4299" s="31">
        <v>441700</v>
      </c>
      <c r="AJ4299" s="31">
        <v>378300</v>
      </c>
      <c r="AK4299" s="31">
        <v>222000</v>
      </c>
      <c r="AL4299" s="31">
        <v>369400</v>
      </c>
      <c r="AM4299" s="31">
        <v>373537</v>
      </c>
      <c r="AN4299" s="31">
        <v>296814</v>
      </c>
      <c r="AO4299" s="31">
        <v>350156</v>
      </c>
      <c r="AP4299" s="31">
        <v>313590.5615234375</v>
      </c>
      <c r="AQ4299" s="31">
        <v>319063.1982421875</v>
      </c>
      <c r="AR4299" s="31">
        <v>287184.1201171875</v>
      </c>
      <c r="AS4299" s="31">
        <v>309644.87890625</v>
      </c>
      <c r="AT4299" s="31">
        <v>208566.12091064453</v>
      </c>
      <c r="AU4299" s="31">
        <v>137806.8008441925</v>
      </c>
      <c r="AV4299" s="31">
        <v>360305.396484375</v>
      </c>
      <c r="AW4299" s="31">
        <v>296035.08251953125</v>
      </c>
      <c r="AX4299" s="31">
        <v>29421.240234375</v>
      </c>
      <c r="AY4299" s="31">
        <v>10981.3203125</v>
      </c>
      <c r="AZ4299" s="31">
        <v>40402.560546875</v>
      </c>
    </row>
    <row r="4300" spans="1:52" ht="15" customHeight="1">
      <c r="A4300" s="29" t="s">
        <v>3422</v>
      </c>
      <c r="B4300" s="34">
        <v>32870</v>
      </c>
      <c r="C4300" s="28">
        <v>250</v>
      </c>
      <c r="D4300" s="28">
        <v>26</v>
      </c>
      <c r="E4300" s="28">
        <v>30</v>
      </c>
      <c r="F4300" s="29" t="s">
        <v>172</v>
      </c>
      <c r="G4300" s="29" t="s">
        <v>3412</v>
      </c>
      <c r="H4300" s="28">
        <v>810</v>
      </c>
      <c r="I4300" s="29" t="s">
        <v>99</v>
      </c>
      <c r="J4300" s="33" t="s">
        <v>3421</v>
      </c>
      <c r="K4300" s="29" t="s">
        <v>178</v>
      </c>
      <c r="L4300" s="29" t="s">
        <v>3416</v>
      </c>
      <c r="M4300" s="29" t="s">
        <v>3420</v>
      </c>
      <c r="N4300" s="28">
        <v>566412.6</v>
      </c>
      <c r="O4300" s="28">
        <v>6335581</v>
      </c>
      <c r="P4300" s="29" t="s">
        <v>3419</v>
      </c>
      <c r="Q4300" s="32" t="s">
        <v>207</v>
      </c>
      <c r="R4300" s="19"/>
      <c r="S4300" s="19"/>
      <c r="T4300" s="19"/>
      <c r="U4300" s="19"/>
      <c r="V4300" s="19"/>
      <c r="W4300" s="19"/>
      <c r="X4300" s="19"/>
      <c r="Y4300" s="19"/>
      <c r="Z4300" s="19"/>
      <c r="AA4300" s="19"/>
      <c r="AB4300" s="19"/>
      <c r="AC4300" s="19"/>
      <c r="AD4300" s="31">
        <v>428200</v>
      </c>
      <c r="AE4300" s="31">
        <v>386000</v>
      </c>
      <c r="AF4300" s="31">
        <v>383000</v>
      </c>
      <c r="AG4300" s="31">
        <v>383200</v>
      </c>
      <c r="AH4300" s="31">
        <v>418600</v>
      </c>
      <c r="AI4300" s="31">
        <v>445500</v>
      </c>
      <c r="AJ4300" s="31">
        <v>375800</v>
      </c>
      <c r="AK4300" s="31">
        <v>323500</v>
      </c>
      <c r="AL4300" s="31">
        <v>372500</v>
      </c>
      <c r="AM4300" s="31">
        <v>377634</v>
      </c>
      <c r="AN4300" s="31">
        <v>320081</v>
      </c>
      <c r="AO4300" s="31">
        <v>347783</v>
      </c>
      <c r="AP4300" s="31">
        <v>307842.7998046875</v>
      </c>
      <c r="AQ4300" s="31">
        <v>316896.4765625</v>
      </c>
      <c r="AR4300" s="31">
        <v>280843.9228515625</v>
      </c>
      <c r="AS4300" s="31">
        <v>318687.4765625</v>
      </c>
      <c r="AT4300" s="31">
        <v>288994.5595703125</v>
      </c>
      <c r="AU4300" s="31">
        <v>187970.8818359375</v>
      </c>
      <c r="AV4300" s="31">
        <v>305398.80029296875</v>
      </c>
      <c r="AW4300" s="31">
        <v>257938.4404296875</v>
      </c>
      <c r="AX4300" s="31">
        <v>34911.6015625</v>
      </c>
      <c r="AY4300" s="31">
        <v>10888.6796875</v>
      </c>
      <c r="AZ4300" s="31">
        <v>45800.28125</v>
      </c>
    </row>
    <row r="4301" spans="1:52" ht="15" customHeight="1">
      <c r="A4301" s="29" t="s">
        <v>3418</v>
      </c>
      <c r="B4301" s="34">
        <v>33429</v>
      </c>
      <c r="C4301" s="28">
        <v>250</v>
      </c>
      <c r="D4301" s="28">
        <v>26</v>
      </c>
      <c r="E4301" s="28">
        <v>30</v>
      </c>
      <c r="F4301" s="29" t="s">
        <v>172</v>
      </c>
      <c r="G4301" s="29" t="s">
        <v>3412</v>
      </c>
      <c r="H4301" s="28">
        <v>810</v>
      </c>
      <c r="I4301" s="29" t="s">
        <v>99</v>
      </c>
      <c r="J4301" s="33" t="s">
        <v>3417</v>
      </c>
      <c r="K4301" s="29" t="s">
        <v>178</v>
      </c>
      <c r="L4301" s="29" t="s">
        <v>3416</v>
      </c>
      <c r="M4301" s="29" t="s">
        <v>3415</v>
      </c>
      <c r="N4301" s="28">
        <v>566338.4</v>
      </c>
      <c r="O4301" s="28">
        <v>6335391</v>
      </c>
      <c r="P4301" s="29" t="s">
        <v>3414</v>
      </c>
      <c r="Q4301" s="32" t="s">
        <v>207</v>
      </c>
      <c r="R4301" s="19"/>
      <c r="S4301" s="19"/>
      <c r="T4301" s="19"/>
      <c r="U4301" s="19"/>
      <c r="V4301" s="19"/>
      <c r="W4301" s="19"/>
      <c r="X4301" s="19"/>
      <c r="Y4301" s="19"/>
      <c r="Z4301" s="19"/>
      <c r="AA4301" s="19"/>
      <c r="AB4301" s="19"/>
      <c r="AC4301" s="19"/>
      <c r="AD4301" s="19"/>
      <c r="AE4301" s="19"/>
      <c r="AF4301" s="31">
        <v>169800</v>
      </c>
      <c r="AG4301" s="31">
        <v>357000</v>
      </c>
      <c r="AH4301" s="31">
        <v>401800</v>
      </c>
      <c r="AI4301" s="31">
        <v>416200</v>
      </c>
      <c r="AJ4301" s="31">
        <v>344500</v>
      </c>
      <c r="AK4301" s="31">
        <v>304500</v>
      </c>
      <c r="AL4301" s="31">
        <v>343400</v>
      </c>
      <c r="AM4301" s="31">
        <v>345388</v>
      </c>
      <c r="AN4301" s="31">
        <v>280265</v>
      </c>
      <c r="AO4301" s="31">
        <v>294542</v>
      </c>
      <c r="AP4301" s="31">
        <v>274492.0810546875</v>
      </c>
      <c r="AQ4301" s="31">
        <v>274480.68017578125</v>
      </c>
      <c r="AR4301" s="31">
        <v>248164.38916015625</v>
      </c>
      <c r="AS4301" s="31">
        <v>285482.037109375</v>
      </c>
      <c r="AT4301" s="31">
        <v>246828.8408203125</v>
      </c>
      <c r="AU4301" s="31">
        <v>159176.638671875</v>
      </c>
      <c r="AV4301" s="31">
        <v>273176.15625</v>
      </c>
      <c r="AW4301" s="31">
        <v>253049.87902832031</v>
      </c>
      <c r="AX4301" s="31">
        <v>23449.80078125</v>
      </c>
      <c r="AY4301" s="31">
        <v>12096.48046875</v>
      </c>
      <c r="AZ4301" s="31">
        <v>35546.28125</v>
      </c>
    </row>
    <row r="4302" spans="1:52" ht="15" customHeight="1">
      <c r="A4302" s="29" t="s">
        <v>3413</v>
      </c>
      <c r="B4302" s="34">
        <v>29495</v>
      </c>
      <c r="C4302" s="28">
        <v>55</v>
      </c>
      <c r="D4302" s="28">
        <v>15</v>
      </c>
      <c r="E4302" s="28">
        <v>22</v>
      </c>
      <c r="F4302" s="29" t="s">
        <v>242</v>
      </c>
      <c r="G4302" s="29" t="s">
        <v>204</v>
      </c>
      <c r="H4302" s="28">
        <v>810</v>
      </c>
      <c r="I4302" s="29" t="s">
        <v>99</v>
      </c>
      <c r="J4302" s="33" t="s">
        <v>3411</v>
      </c>
      <c r="K4302" s="29" t="s">
        <v>178</v>
      </c>
      <c r="L4302" s="29" t="s">
        <v>3410</v>
      </c>
      <c r="M4302" s="29" t="s">
        <v>262</v>
      </c>
      <c r="N4302" s="28">
        <v>576490.80000000005</v>
      </c>
      <c r="O4302" s="28">
        <v>6331623</v>
      </c>
      <c r="P4302" s="29" t="s">
        <v>3409</v>
      </c>
      <c r="Q4302" s="32" t="s">
        <v>368</v>
      </c>
      <c r="R4302" s="19"/>
      <c r="S4302" s="19"/>
      <c r="T4302" s="19"/>
      <c r="U4302" s="31">
        <v>18235</v>
      </c>
      <c r="V4302" s="31">
        <v>120903</v>
      </c>
      <c r="W4302" s="31">
        <v>108694</v>
      </c>
      <c r="X4302" s="31">
        <v>131793</v>
      </c>
      <c r="Y4302" s="31">
        <v>133802</v>
      </c>
      <c r="Z4302" s="31">
        <v>105173</v>
      </c>
      <c r="AA4302" s="31">
        <v>130281</v>
      </c>
      <c r="AB4302" s="31">
        <v>115915</v>
      </c>
      <c r="AC4302" s="31">
        <v>26574</v>
      </c>
      <c r="AD4302" s="31">
        <v>22564</v>
      </c>
      <c r="AE4302" s="31">
        <v>17918</v>
      </c>
      <c r="AF4302" s="31">
        <v>12811</v>
      </c>
      <c r="AG4302" s="31">
        <v>15522</v>
      </c>
      <c r="AH4302" s="31">
        <v>19534</v>
      </c>
      <c r="AI4302" s="31">
        <v>14351</v>
      </c>
      <c r="AJ4302" s="31">
        <v>13270</v>
      </c>
      <c r="AK4302" s="31">
        <v>5751</v>
      </c>
      <c r="AL4302" s="31">
        <v>10100</v>
      </c>
      <c r="AM4302" s="31">
        <v>6707</v>
      </c>
      <c r="AN4302" s="31">
        <v>4282</v>
      </c>
      <c r="AO4302" s="31">
        <v>4908</v>
      </c>
      <c r="AP4302" s="31">
        <v>6270.1599807739258</v>
      </c>
      <c r="AQ4302" s="31">
        <v>24321.680053710938</v>
      </c>
      <c r="AR4302" s="31">
        <v>21920.439971923828</v>
      </c>
      <c r="AS4302" s="31">
        <v>20546.880126953125</v>
      </c>
      <c r="AT4302" s="31">
        <v>22864.519836425781</v>
      </c>
      <c r="AU4302" s="31">
        <v>33445.31982421875</v>
      </c>
      <c r="AV4302" s="31">
        <v>58686.760131835938</v>
      </c>
      <c r="AW4302" s="31">
        <v>52320.920166015625</v>
      </c>
      <c r="AX4302" s="31">
        <v>6061.72021484375</v>
      </c>
      <c r="AY4302" s="31">
        <v>2166.080078125</v>
      </c>
      <c r="AZ4302" s="31">
        <v>8227.80029296875</v>
      </c>
    </row>
    <row r="4303" spans="1:52" ht="15" customHeight="1">
      <c r="A4303" s="29" t="s">
        <v>3408</v>
      </c>
      <c r="B4303" s="34">
        <v>32325</v>
      </c>
      <c r="C4303" s="28">
        <v>150</v>
      </c>
      <c r="D4303" s="28">
        <v>23</v>
      </c>
      <c r="E4303" s="28">
        <v>30</v>
      </c>
      <c r="F4303" s="29" t="s">
        <v>440</v>
      </c>
      <c r="G4303" s="29" t="s">
        <v>159</v>
      </c>
      <c r="H4303" s="28">
        <v>810</v>
      </c>
      <c r="I4303" s="29" t="s">
        <v>99</v>
      </c>
      <c r="J4303" s="33" t="s">
        <v>3407</v>
      </c>
      <c r="K4303" s="29" t="s">
        <v>178</v>
      </c>
      <c r="L4303" s="29" t="s">
        <v>3351</v>
      </c>
      <c r="M4303" s="29" t="s">
        <v>2488</v>
      </c>
      <c r="N4303" s="28">
        <v>581736.9</v>
      </c>
      <c r="O4303" s="28">
        <v>6347181</v>
      </c>
      <c r="P4303" s="29" t="s">
        <v>3406</v>
      </c>
      <c r="Q4303" s="32" t="s">
        <v>207</v>
      </c>
      <c r="R4303" s="19"/>
      <c r="S4303" s="19"/>
      <c r="T4303" s="19"/>
      <c r="U4303" s="19"/>
      <c r="V4303" s="19"/>
      <c r="W4303" s="19"/>
      <c r="X4303" s="19"/>
      <c r="Y4303" s="19"/>
      <c r="Z4303" s="19"/>
      <c r="AA4303" s="19"/>
      <c r="AB4303" s="19"/>
      <c r="AC4303" s="31">
        <v>94164</v>
      </c>
      <c r="AD4303" s="31">
        <v>303551</v>
      </c>
      <c r="AE4303" s="31">
        <v>313861</v>
      </c>
      <c r="AF4303" s="31">
        <v>293027</v>
      </c>
      <c r="AG4303" s="31">
        <v>276453</v>
      </c>
      <c r="AH4303" s="31">
        <v>301109</v>
      </c>
      <c r="AI4303" s="31">
        <v>325162</v>
      </c>
      <c r="AJ4303" s="31">
        <v>285797</v>
      </c>
      <c r="AK4303" s="31">
        <v>248630</v>
      </c>
      <c r="AL4303" s="31">
        <v>261088</v>
      </c>
      <c r="AM4303" s="31">
        <v>284886</v>
      </c>
      <c r="AN4303" s="31">
        <v>258808</v>
      </c>
      <c r="AO4303" s="31">
        <v>289236</v>
      </c>
      <c r="AP4303" s="31">
        <v>245082.400390625</v>
      </c>
      <c r="AQ4303" s="31">
        <v>244068.6416015625</v>
      </c>
      <c r="AR4303" s="31">
        <v>218021.51806640625</v>
      </c>
      <c r="AS4303" s="31">
        <v>240513.8798828125</v>
      </c>
      <c r="AT4303" s="31">
        <v>218243.3828125</v>
      </c>
      <c r="AU4303" s="31">
        <v>215164.244140625</v>
      </c>
      <c r="AV4303" s="31">
        <v>245714.95703125</v>
      </c>
      <c r="AW4303" s="31">
        <v>258680.88037109375</v>
      </c>
      <c r="AX4303" s="31">
        <v>30020.80078125</v>
      </c>
      <c r="AY4303" s="31">
        <v>11913.51953125</v>
      </c>
      <c r="AZ4303" s="31">
        <v>41934.3203125</v>
      </c>
    </row>
    <row r="4304" spans="1:52" ht="15" customHeight="1">
      <c r="A4304" s="29" t="s">
        <v>3405</v>
      </c>
      <c r="B4304" s="34">
        <v>32371</v>
      </c>
      <c r="C4304" s="28">
        <v>150</v>
      </c>
      <c r="D4304" s="28">
        <v>23.3</v>
      </c>
      <c r="E4304" s="28">
        <v>30</v>
      </c>
      <c r="F4304" s="29" t="s">
        <v>3399</v>
      </c>
      <c r="G4304" s="29" t="s">
        <v>3398</v>
      </c>
      <c r="H4304" s="28">
        <v>810</v>
      </c>
      <c r="I4304" s="29" t="s">
        <v>99</v>
      </c>
      <c r="J4304" s="33" t="s">
        <v>3404</v>
      </c>
      <c r="K4304" s="29" t="s">
        <v>178</v>
      </c>
      <c r="L4304" s="29" t="s">
        <v>3403</v>
      </c>
      <c r="M4304" s="29" t="s">
        <v>3402</v>
      </c>
      <c r="N4304" s="28">
        <v>573664.69999999995</v>
      </c>
      <c r="O4304" s="28">
        <v>6338221</v>
      </c>
      <c r="P4304" s="29" t="s">
        <v>3401</v>
      </c>
      <c r="Q4304" s="32" t="s">
        <v>207</v>
      </c>
      <c r="R4304" s="19"/>
      <c r="S4304" s="19"/>
      <c r="T4304" s="19"/>
      <c r="U4304" s="19"/>
      <c r="V4304" s="19"/>
      <c r="W4304" s="19"/>
      <c r="X4304" s="19"/>
      <c r="Y4304" s="19"/>
      <c r="Z4304" s="19"/>
      <c r="AA4304" s="19"/>
      <c r="AB4304" s="19"/>
      <c r="AC4304" s="31">
        <v>131529</v>
      </c>
      <c r="AD4304" s="31">
        <v>293280</v>
      </c>
      <c r="AE4304" s="31">
        <v>301040</v>
      </c>
      <c r="AF4304" s="31">
        <v>282000</v>
      </c>
      <c r="AG4304" s="31">
        <v>275000</v>
      </c>
      <c r="AH4304" s="31">
        <v>305696</v>
      </c>
      <c r="AI4304" s="31">
        <v>329088</v>
      </c>
      <c r="AJ4304" s="31">
        <v>284899</v>
      </c>
      <c r="AK4304" s="31">
        <v>245917</v>
      </c>
      <c r="AL4304" s="31">
        <v>259615</v>
      </c>
      <c r="AM4304" s="31">
        <v>254235</v>
      </c>
      <c r="AN4304" s="31">
        <v>225221</v>
      </c>
      <c r="AO4304" s="31">
        <v>260210</v>
      </c>
      <c r="AP4304" s="31">
        <v>237549.9619140625</v>
      </c>
      <c r="AQ4304" s="31">
        <v>225902.8818359375</v>
      </c>
      <c r="AR4304" s="31">
        <v>223982.64208984375</v>
      </c>
      <c r="AS4304" s="31">
        <v>249046.6396484375</v>
      </c>
      <c r="AT4304" s="31">
        <v>201237.279296875</v>
      </c>
      <c r="AU4304" s="31">
        <v>199278.00146484375</v>
      </c>
      <c r="AV4304" s="31">
        <v>271652.236328125</v>
      </c>
      <c r="AW4304" s="31">
        <v>244011.9033203125</v>
      </c>
      <c r="AX4304" s="31">
        <v>27881.119140625</v>
      </c>
      <c r="AY4304" s="31">
        <v>11573.0400390625</v>
      </c>
      <c r="AZ4304" s="31">
        <v>39454.1591796875</v>
      </c>
    </row>
    <row r="4305" spans="1:52" ht="15" customHeight="1">
      <c r="A4305" s="29" t="s">
        <v>3400</v>
      </c>
      <c r="B4305" s="34">
        <v>32505</v>
      </c>
      <c r="C4305" s="28">
        <v>150</v>
      </c>
      <c r="D4305" s="28">
        <v>23</v>
      </c>
      <c r="E4305" s="28">
        <v>32</v>
      </c>
      <c r="F4305" s="29" t="s">
        <v>440</v>
      </c>
      <c r="G4305" s="29" t="s">
        <v>453</v>
      </c>
      <c r="H4305" s="28">
        <v>810</v>
      </c>
      <c r="I4305" s="29" t="s">
        <v>99</v>
      </c>
      <c r="J4305" s="33" t="s">
        <v>3397</v>
      </c>
      <c r="K4305" s="29" t="s">
        <v>178</v>
      </c>
      <c r="L4305" s="29" t="s">
        <v>3396</v>
      </c>
      <c r="M4305" s="29" t="s">
        <v>3395</v>
      </c>
      <c r="N4305" s="28">
        <v>578649.69999999995</v>
      </c>
      <c r="O4305" s="28">
        <v>6337198</v>
      </c>
      <c r="P4305" s="29" t="s">
        <v>3394</v>
      </c>
      <c r="Q4305" s="32" t="s">
        <v>207</v>
      </c>
      <c r="R4305" s="19"/>
      <c r="S4305" s="19"/>
      <c r="T4305" s="19"/>
      <c r="U4305" s="19"/>
      <c r="V4305" s="19"/>
      <c r="W4305" s="19"/>
      <c r="X4305" s="19"/>
      <c r="Y4305" s="19"/>
      <c r="Z4305" s="19"/>
      <c r="AA4305" s="19"/>
      <c r="AB4305" s="19"/>
      <c r="AC4305" s="31">
        <v>0</v>
      </c>
      <c r="AD4305" s="31">
        <v>285471</v>
      </c>
      <c r="AE4305" s="31">
        <v>286075</v>
      </c>
      <c r="AF4305" s="31">
        <v>265760</v>
      </c>
      <c r="AG4305" s="31">
        <v>263240</v>
      </c>
      <c r="AH4305" s="31">
        <v>280140</v>
      </c>
      <c r="AI4305" s="31">
        <v>302000</v>
      </c>
      <c r="AJ4305" s="31">
        <v>255340</v>
      </c>
      <c r="AK4305" s="31">
        <v>235700</v>
      </c>
      <c r="AL4305" s="31">
        <v>260620</v>
      </c>
      <c r="AM4305" s="31">
        <v>267800</v>
      </c>
      <c r="AN4305" s="31">
        <v>218256</v>
      </c>
      <c r="AO4305" s="31">
        <v>248752</v>
      </c>
      <c r="AP4305" s="31">
        <v>215334.6396484375</v>
      </c>
      <c r="AQ4305" s="31">
        <v>214950.88037109375</v>
      </c>
      <c r="AR4305" s="31">
        <v>194402.9609375</v>
      </c>
      <c r="AS4305" s="31">
        <v>214548.0791015625</v>
      </c>
      <c r="AT4305" s="31">
        <v>201659.921875</v>
      </c>
      <c r="AU4305" s="31">
        <v>182863.439453125</v>
      </c>
      <c r="AV4305" s="31">
        <v>226455.83642578125</v>
      </c>
      <c r="AW4305" s="31">
        <v>205178.55908203125</v>
      </c>
      <c r="AX4305" s="31">
        <v>25403.599609375</v>
      </c>
      <c r="AY4305" s="31">
        <v>13179.919921875</v>
      </c>
      <c r="AZ4305" s="31">
        <v>38583.51953125</v>
      </c>
    </row>
    <row r="4306" spans="1:52" ht="15" customHeight="1">
      <c r="A4306" s="29" t="s">
        <v>3393</v>
      </c>
      <c r="B4306" s="34">
        <v>32518</v>
      </c>
      <c r="C4306" s="28">
        <v>200</v>
      </c>
      <c r="D4306" s="28">
        <v>25</v>
      </c>
      <c r="E4306" s="28">
        <v>30</v>
      </c>
      <c r="F4306" s="29" t="s">
        <v>242</v>
      </c>
      <c r="G4306" s="29" t="s">
        <v>3374</v>
      </c>
      <c r="H4306" s="28">
        <v>810</v>
      </c>
      <c r="I4306" s="29" t="s">
        <v>99</v>
      </c>
      <c r="J4306" s="33" t="s">
        <v>3392</v>
      </c>
      <c r="K4306" s="29" t="s">
        <v>178</v>
      </c>
      <c r="L4306" s="29" t="s">
        <v>3387</v>
      </c>
      <c r="M4306" s="29" t="s">
        <v>3391</v>
      </c>
      <c r="N4306" s="28">
        <v>580973.69999999995</v>
      </c>
      <c r="O4306" s="28">
        <v>6333648</v>
      </c>
      <c r="P4306" s="29" t="s">
        <v>3390</v>
      </c>
      <c r="Q4306" s="32" t="s">
        <v>207</v>
      </c>
      <c r="R4306" s="19"/>
      <c r="S4306" s="19"/>
      <c r="T4306" s="19"/>
      <c r="U4306" s="19"/>
      <c r="V4306" s="19"/>
      <c r="W4306" s="19"/>
      <c r="X4306" s="19"/>
      <c r="Y4306" s="19"/>
      <c r="Z4306" s="19"/>
      <c r="AA4306" s="19"/>
      <c r="AB4306" s="19"/>
      <c r="AC4306" s="19"/>
      <c r="AD4306" s="31">
        <v>359321</v>
      </c>
      <c r="AE4306" s="31">
        <v>413560</v>
      </c>
      <c r="AF4306" s="31">
        <v>364550</v>
      </c>
      <c r="AG4306" s="31">
        <v>363484</v>
      </c>
      <c r="AH4306" s="31">
        <v>405616</v>
      </c>
      <c r="AI4306" s="31">
        <v>436180</v>
      </c>
      <c r="AJ4306" s="31">
        <v>385795</v>
      </c>
      <c r="AK4306" s="31">
        <v>346707</v>
      </c>
      <c r="AL4306" s="31">
        <v>365869</v>
      </c>
      <c r="AM4306" s="31">
        <v>448652</v>
      </c>
      <c r="AN4306" s="31">
        <v>354385</v>
      </c>
      <c r="AO4306" s="31">
        <v>394069</v>
      </c>
      <c r="AP4306" s="31">
        <v>350596.4384765625</v>
      </c>
      <c r="AQ4306" s="31">
        <v>365397.8388671875</v>
      </c>
      <c r="AR4306" s="31">
        <v>321590.1572265625</v>
      </c>
      <c r="AS4306" s="31">
        <v>352493.51953125</v>
      </c>
      <c r="AT4306" s="31">
        <v>342713.34375</v>
      </c>
      <c r="AU4306" s="31">
        <v>314905.69921875</v>
      </c>
      <c r="AV4306" s="31">
        <v>385681.400390625</v>
      </c>
      <c r="AW4306" s="31">
        <v>349976.5009765625</v>
      </c>
      <c r="AX4306" s="31">
        <v>38272.8984375</v>
      </c>
      <c r="AY4306" s="31">
        <v>21063.099609375</v>
      </c>
      <c r="AZ4306" s="31">
        <v>59335.998046875</v>
      </c>
    </row>
    <row r="4307" spans="1:52" ht="15" customHeight="1">
      <c r="A4307" s="29" t="s">
        <v>3389</v>
      </c>
      <c r="B4307" s="34">
        <v>32518</v>
      </c>
      <c r="C4307" s="28">
        <v>200</v>
      </c>
      <c r="D4307" s="28">
        <v>25</v>
      </c>
      <c r="E4307" s="28">
        <v>30</v>
      </c>
      <c r="F4307" s="29" t="s">
        <v>242</v>
      </c>
      <c r="G4307" s="29" t="s">
        <v>3374</v>
      </c>
      <c r="H4307" s="28">
        <v>810</v>
      </c>
      <c r="I4307" s="29" t="s">
        <v>99</v>
      </c>
      <c r="J4307" s="33" t="s">
        <v>3388</v>
      </c>
      <c r="K4307" s="29" t="s">
        <v>178</v>
      </c>
      <c r="L4307" s="29" t="s">
        <v>3387</v>
      </c>
      <c r="M4307" s="29" t="s">
        <v>3386</v>
      </c>
      <c r="N4307" s="28">
        <v>580978</v>
      </c>
      <c r="O4307" s="28">
        <v>6333745</v>
      </c>
      <c r="P4307" s="29" t="s">
        <v>3385</v>
      </c>
      <c r="Q4307" s="32" t="s">
        <v>207</v>
      </c>
      <c r="R4307" s="19"/>
      <c r="S4307" s="19"/>
      <c r="T4307" s="19"/>
      <c r="U4307" s="19"/>
      <c r="V4307" s="19"/>
      <c r="W4307" s="19"/>
      <c r="X4307" s="19"/>
      <c r="Y4307" s="19"/>
      <c r="Z4307" s="19"/>
      <c r="AA4307" s="19"/>
      <c r="AB4307" s="19"/>
      <c r="AC4307" s="19"/>
      <c r="AD4307" s="31">
        <v>350303</v>
      </c>
      <c r="AE4307" s="31">
        <v>407116</v>
      </c>
      <c r="AF4307" s="31">
        <v>344600</v>
      </c>
      <c r="AG4307" s="31">
        <v>352631</v>
      </c>
      <c r="AH4307" s="31">
        <v>393311</v>
      </c>
      <c r="AI4307" s="31">
        <v>421742</v>
      </c>
      <c r="AJ4307" s="31">
        <v>368318</v>
      </c>
      <c r="AK4307" s="31">
        <v>336823</v>
      </c>
      <c r="AL4307" s="31">
        <v>361031</v>
      </c>
      <c r="AM4307" s="31">
        <v>404371</v>
      </c>
      <c r="AN4307" s="31">
        <v>352561</v>
      </c>
      <c r="AO4307" s="31">
        <v>380008</v>
      </c>
      <c r="AP4307" s="31">
        <v>355402.48046875</v>
      </c>
      <c r="AQ4307" s="31">
        <v>351484.0810546875</v>
      </c>
      <c r="AR4307" s="31">
        <v>316229.5185546875</v>
      </c>
      <c r="AS4307" s="31">
        <v>353746.2392578125</v>
      </c>
      <c r="AT4307" s="31">
        <v>335006.33984375</v>
      </c>
      <c r="AU4307" s="31">
        <v>304773.7978515625</v>
      </c>
      <c r="AV4307" s="31">
        <v>368887.5029296875</v>
      </c>
      <c r="AW4307" s="31">
        <v>348167.8974609375</v>
      </c>
      <c r="AX4307" s="31">
        <v>37551</v>
      </c>
      <c r="AY4307" s="31">
        <v>20715.900390625</v>
      </c>
      <c r="AZ4307" s="31">
        <v>58266.900390625</v>
      </c>
    </row>
    <row r="4308" spans="1:52" ht="15" customHeight="1">
      <c r="A4308" s="29" t="s">
        <v>3384</v>
      </c>
      <c r="B4308" s="34">
        <v>32520</v>
      </c>
      <c r="C4308" s="28">
        <v>200</v>
      </c>
      <c r="D4308" s="28">
        <v>25</v>
      </c>
      <c r="E4308" s="28">
        <v>30</v>
      </c>
      <c r="F4308" s="29" t="s">
        <v>242</v>
      </c>
      <c r="G4308" s="29" t="s">
        <v>3374</v>
      </c>
      <c r="H4308" s="28">
        <v>810</v>
      </c>
      <c r="I4308" s="29" t="s">
        <v>99</v>
      </c>
      <c r="J4308" s="33" t="s">
        <v>3383</v>
      </c>
      <c r="K4308" s="29" t="s">
        <v>178</v>
      </c>
      <c r="L4308" s="29" t="s">
        <v>3382</v>
      </c>
      <c r="M4308" s="29" t="s">
        <v>216</v>
      </c>
      <c r="N4308" s="28">
        <v>583919</v>
      </c>
      <c r="O4308" s="28">
        <v>6337240</v>
      </c>
      <c r="P4308" s="29" t="s">
        <v>3381</v>
      </c>
      <c r="Q4308" s="32" t="s">
        <v>207</v>
      </c>
      <c r="R4308" s="19"/>
      <c r="S4308" s="19"/>
      <c r="T4308" s="19"/>
      <c r="U4308" s="19"/>
      <c r="V4308" s="19"/>
      <c r="W4308" s="19"/>
      <c r="X4308" s="19"/>
      <c r="Y4308" s="19"/>
      <c r="Z4308" s="19"/>
      <c r="AA4308" s="19"/>
      <c r="AB4308" s="19"/>
      <c r="AC4308" s="19"/>
      <c r="AD4308" s="31">
        <v>358710</v>
      </c>
      <c r="AE4308" s="31">
        <v>402170</v>
      </c>
      <c r="AF4308" s="31">
        <v>384600</v>
      </c>
      <c r="AG4308" s="31">
        <v>364380</v>
      </c>
      <c r="AH4308" s="31">
        <v>403040</v>
      </c>
      <c r="AI4308" s="31">
        <v>428370</v>
      </c>
      <c r="AJ4308" s="31">
        <v>358630</v>
      </c>
      <c r="AK4308" s="31">
        <v>334000</v>
      </c>
      <c r="AL4308" s="31">
        <v>364800</v>
      </c>
      <c r="AM4308" s="31">
        <v>398200</v>
      </c>
      <c r="AN4308" s="31">
        <v>343526</v>
      </c>
      <c r="AO4308" s="31">
        <v>388960</v>
      </c>
      <c r="AP4308" s="31">
        <v>342723.158203125</v>
      </c>
      <c r="AQ4308" s="31">
        <v>348067.28125</v>
      </c>
      <c r="AR4308" s="31">
        <v>315948.3212890625</v>
      </c>
      <c r="AS4308" s="31">
        <v>352838.880859375</v>
      </c>
      <c r="AT4308" s="31">
        <v>332430.4580078125</v>
      </c>
      <c r="AU4308" s="31">
        <v>292090.3974609375</v>
      </c>
      <c r="AV4308" s="31">
        <v>324885.9990234375</v>
      </c>
      <c r="AW4308" s="31">
        <v>347721.8408203125</v>
      </c>
      <c r="AX4308" s="31">
        <v>39934.48046875</v>
      </c>
      <c r="AY4308" s="31">
        <v>22014.880859375</v>
      </c>
      <c r="AZ4308" s="31">
        <v>61949.361328125</v>
      </c>
    </row>
    <row r="4309" spans="1:52" ht="15" customHeight="1">
      <c r="A4309" s="29" t="s">
        <v>3380</v>
      </c>
      <c r="B4309" s="34">
        <v>32588</v>
      </c>
      <c r="C4309" s="28">
        <v>200</v>
      </c>
      <c r="D4309" s="28">
        <v>25</v>
      </c>
      <c r="E4309" s="28">
        <v>30</v>
      </c>
      <c r="F4309" s="29" t="s">
        <v>242</v>
      </c>
      <c r="G4309" s="29" t="s">
        <v>3374</v>
      </c>
      <c r="H4309" s="28">
        <v>810</v>
      </c>
      <c r="I4309" s="29" t="s">
        <v>99</v>
      </c>
      <c r="J4309" s="33" t="s">
        <v>3379</v>
      </c>
      <c r="K4309" s="29" t="s">
        <v>178</v>
      </c>
      <c r="L4309" s="29" t="s">
        <v>3378</v>
      </c>
      <c r="M4309" s="29" t="s">
        <v>3377</v>
      </c>
      <c r="N4309" s="28">
        <v>580649.69999999995</v>
      </c>
      <c r="O4309" s="28">
        <v>6333153</v>
      </c>
      <c r="P4309" s="29" t="s">
        <v>3376</v>
      </c>
      <c r="Q4309" s="32" t="s">
        <v>207</v>
      </c>
      <c r="R4309" s="19"/>
      <c r="S4309" s="19"/>
      <c r="T4309" s="19"/>
      <c r="U4309" s="19"/>
      <c r="V4309" s="19"/>
      <c r="W4309" s="19"/>
      <c r="X4309" s="19"/>
      <c r="Y4309" s="19"/>
      <c r="Z4309" s="19"/>
      <c r="AA4309" s="19"/>
      <c r="AB4309" s="19"/>
      <c r="AC4309" s="19"/>
      <c r="AD4309" s="31">
        <v>233968</v>
      </c>
      <c r="AE4309" s="31">
        <v>414100</v>
      </c>
      <c r="AF4309" s="31">
        <v>395425</v>
      </c>
      <c r="AG4309" s="31">
        <v>374345</v>
      </c>
      <c r="AH4309" s="31">
        <v>402615</v>
      </c>
      <c r="AI4309" s="31">
        <v>435055</v>
      </c>
      <c r="AJ4309" s="31">
        <v>387550</v>
      </c>
      <c r="AK4309" s="31">
        <v>352760</v>
      </c>
      <c r="AL4309" s="31">
        <v>373200</v>
      </c>
      <c r="AM4309" s="31">
        <v>416208</v>
      </c>
      <c r="AN4309" s="31">
        <v>358234</v>
      </c>
      <c r="AO4309" s="31">
        <v>398733</v>
      </c>
      <c r="AP4309" s="31">
        <v>360120.6806640625</v>
      </c>
      <c r="AQ4309" s="31">
        <v>362722.7177734375</v>
      </c>
      <c r="AR4309" s="31">
        <v>325821.359375</v>
      </c>
      <c r="AS4309" s="31">
        <v>358294.478515625</v>
      </c>
      <c r="AT4309" s="31">
        <v>343490.642578125</v>
      </c>
      <c r="AU4309" s="31">
        <v>315392.556640625</v>
      </c>
      <c r="AV4309" s="31">
        <v>381189.76171875</v>
      </c>
      <c r="AW4309" s="31">
        <v>353887.7607421875</v>
      </c>
      <c r="AX4309" s="31">
        <v>37015.921875</v>
      </c>
      <c r="AY4309" s="31">
        <v>21422.560546875</v>
      </c>
      <c r="AZ4309" s="31">
        <v>58438.482421875</v>
      </c>
    </row>
    <row r="4310" spans="1:52" ht="15" customHeight="1">
      <c r="A4310" s="29" t="s">
        <v>3375</v>
      </c>
      <c r="B4310" s="34">
        <v>32640</v>
      </c>
      <c r="C4310" s="28">
        <v>160</v>
      </c>
      <c r="D4310" s="28">
        <v>23</v>
      </c>
      <c r="E4310" s="28">
        <v>30</v>
      </c>
      <c r="F4310" s="29" t="s">
        <v>227</v>
      </c>
      <c r="G4310" s="29" t="s">
        <v>3368</v>
      </c>
      <c r="H4310" s="28">
        <v>810</v>
      </c>
      <c r="I4310" s="29" t="s">
        <v>99</v>
      </c>
      <c r="J4310" s="33" t="s">
        <v>3373</v>
      </c>
      <c r="K4310" s="29" t="s">
        <v>178</v>
      </c>
      <c r="L4310" s="29" t="s">
        <v>3372</v>
      </c>
      <c r="M4310" s="29" t="s">
        <v>3371</v>
      </c>
      <c r="N4310" s="28">
        <v>577083.5</v>
      </c>
      <c r="O4310" s="28">
        <v>6330491</v>
      </c>
      <c r="P4310" s="29" t="s">
        <v>3370</v>
      </c>
      <c r="Q4310" s="32" t="s">
        <v>207</v>
      </c>
      <c r="R4310" s="19"/>
      <c r="S4310" s="19"/>
      <c r="T4310" s="19"/>
      <c r="U4310" s="19"/>
      <c r="V4310" s="19"/>
      <c r="W4310" s="19"/>
      <c r="X4310" s="19"/>
      <c r="Y4310" s="19"/>
      <c r="Z4310" s="19"/>
      <c r="AA4310" s="19"/>
      <c r="AB4310" s="19"/>
      <c r="AC4310" s="19"/>
      <c r="AD4310" s="31">
        <v>143910</v>
      </c>
      <c r="AE4310" s="31">
        <v>313070</v>
      </c>
      <c r="AF4310" s="31">
        <v>296349</v>
      </c>
      <c r="AG4310" s="31">
        <v>283581</v>
      </c>
      <c r="AH4310" s="31">
        <v>270640</v>
      </c>
      <c r="AI4310" s="31">
        <v>360110</v>
      </c>
      <c r="AJ4310" s="31">
        <v>303050</v>
      </c>
      <c r="AK4310" s="31">
        <v>127700</v>
      </c>
      <c r="AL4310" s="31">
        <v>288700</v>
      </c>
      <c r="AM4310" s="31">
        <v>327911</v>
      </c>
      <c r="AN4310" s="31">
        <v>264930</v>
      </c>
      <c r="AO4310" s="31">
        <v>290522</v>
      </c>
      <c r="AP4310" s="31">
        <v>274679.318359375</v>
      </c>
      <c r="AQ4310" s="31">
        <v>283973.2802734375</v>
      </c>
      <c r="AR4310" s="31">
        <v>229268.55932617188</v>
      </c>
      <c r="AS4310" s="31">
        <v>274214.400390625</v>
      </c>
      <c r="AT4310" s="31">
        <v>260257.9990234375</v>
      </c>
      <c r="AU4310" s="31">
        <v>233005.998046875</v>
      </c>
      <c r="AV4310" s="31">
        <v>306579.921875</v>
      </c>
      <c r="AW4310" s="31">
        <v>282202.87548828125</v>
      </c>
      <c r="AX4310" s="31">
        <v>26545.359375</v>
      </c>
      <c r="AY4310" s="31">
        <v>13590.400390625</v>
      </c>
      <c r="AZ4310" s="31">
        <v>40135.759765625</v>
      </c>
    </row>
    <row r="4311" spans="1:52" ht="15" customHeight="1">
      <c r="A4311" s="29" t="s">
        <v>3369</v>
      </c>
      <c r="B4311" s="34">
        <v>32675</v>
      </c>
      <c r="C4311" s="28">
        <v>120</v>
      </c>
      <c r="D4311" s="28">
        <v>23.2</v>
      </c>
      <c r="E4311" s="28">
        <v>30</v>
      </c>
      <c r="F4311" s="29" t="s">
        <v>227</v>
      </c>
      <c r="G4311" s="29" t="s">
        <v>3363</v>
      </c>
      <c r="H4311" s="28">
        <v>810</v>
      </c>
      <c r="I4311" s="29" t="s">
        <v>99</v>
      </c>
      <c r="J4311" s="33" t="s">
        <v>3367</v>
      </c>
      <c r="K4311" s="29" t="s">
        <v>178</v>
      </c>
      <c r="L4311" s="29" t="s">
        <v>3366</v>
      </c>
      <c r="M4311" s="29" t="s">
        <v>1836</v>
      </c>
      <c r="N4311" s="28">
        <v>579613</v>
      </c>
      <c r="O4311" s="28">
        <v>6346534</v>
      </c>
      <c r="P4311" s="29" t="s">
        <v>3365</v>
      </c>
      <c r="Q4311" s="32" t="s">
        <v>207</v>
      </c>
      <c r="R4311" s="19"/>
      <c r="S4311" s="19"/>
      <c r="T4311" s="19"/>
      <c r="U4311" s="19"/>
      <c r="V4311" s="19"/>
      <c r="W4311" s="19"/>
      <c r="X4311" s="19"/>
      <c r="Y4311" s="19"/>
      <c r="Z4311" s="19"/>
      <c r="AA4311" s="19"/>
      <c r="AB4311" s="19"/>
      <c r="AC4311" s="19"/>
      <c r="AD4311" s="31">
        <v>8607</v>
      </c>
      <c r="AE4311" s="31">
        <v>233703</v>
      </c>
      <c r="AF4311" s="31">
        <v>226482</v>
      </c>
      <c r="AG4311" s="31">
        <v>224408</v>
      </c>
      <c r="AH4311" s="31">
        <v>276411</v>
      </c>
      <c r="AI4311" s="31">
        <v>295214</v>
      </c>
      <c r="AJ4311" s="31">
        <v>252935</v>
      </c>
      <c r="AK4311" s="31">
        <v>225427</v>
      </c>
      <c r="AL4311" s="31">
        <v>242855</v>
      </c>
      <c r="AM4311" s="31">
        <v>269702</v>
      </c>
      <c r="AN4311" s="31">
        <v>206822</v>
      </c>
      <c r="AO4311" s="31">
        <v>257724</v>
      </c>
      <c r="AP4311" s="31">
        <v>230830.478515625</v>
      </c>
      <c r="AQ4311" s="31">
        <v>207980.35620117188</v>
      </c>
      <c r="AR4311" s="31">
        <v>218573.96044921875</v>
      </c>
      <c r="AS4311" s="31">
        <v>241492.7607421875</v>
      </c>
      <c r="AT4311" s="31">
        <v>229546.2021484375</v>
      </c>
      <c r="AU4311" s="31">
        <v>203847.00146484375</v>
      </c>
      <c r="AV4311" s="31">
        <v>256310.3564453125</v>
      </c>
      <c r="AW4311" s="31">
        <v>250782.1982421875</v>
      </c>
      <c r="AX4311" s="31">
        <v>29365.83984375</v>
      </c>
      <c r="AY4311" s="31">
        <v>10967.759765625</v>
      </c>
      <c r="AZ4311" s="31">
        <v>40333.599609375</v>
      </c>
    </row>
    <row r="4312" spans="1:52" ht="15" customHeight="1">
      <c r="A4312" s="29" t="s">
        <v>3364</v>
      </c>
      <c r="B4312" s="34">
        <v>32841</v>
      </c>
      <c r="C4312" s="28">
        <v>150</v>
      </c>
      <c r="D4312" s="28">
        <v>23</v>
      </c>
      <c r="E4312" s="28">
        <v>30</v>
      </c>
      <c r="F4312" s="29" t="s">
        <v>440</v>
      </c>
      <c r="G4312" s="29" t="s">
        <v>204</v>
      </c>
      <c r="H4312" s="28">
        <v>810</v>
      </c>
      <c r="I4312" s="29" t="s">
        <v>99</v>
      </c>
      <c r="J4312" s="33" t="s">
        <v>3362</v>
      </c>
      <c r="K4312" s="29" t="s">
        <v>178</v>
      </c>
      <c r="L4312" s="29" t="s">
        <v>3361</v>
      </c>
      <c r="M4312" s="29" t="s">
        <v>355</v>
      </c>
      <c r="N4312" s="28">
        <v>579704.9</v>
      </c>
      <c r="O4312" s="28">
        <v>6345799</v>
      </c>
      <c r="P4312" s="29" t="s">
        <v>3360</v>
      </c>
      <c r="Q4312" s="32" t="s">
        <v>207</v>
      </c>
      <c r="R4312" s="19"/>
      <c r="S4312" s="19"/>
      <c r="T4312" s="19"/>
      <c r="U4312" s="19"/>
      <c r="V4312" s="19"/>
      <c r="W4312" s="19"/>
      <c r="X4312" s="19"/>
      <c r="Y4312" s="19"/>
      <c r="Z4312" s="19"/>
      <c r="AA4312" s="19"/>
      <c r="AB4312" s="19"/>
      <c r="AC4312" s="19"/>
      <c r="AD4312" s="31">
        <v>20990</v>
      </c>
      <c r="AE4312" s="31">
        <v>315000</v>
      </c>
      <c r="AF4312" s="31">
        <v>289000</v>
      </c>
      <c r="AG4312" s="31">
        <v>282000</v>
      </c>
      <c r="AH4312" s="31">
        <v>308000</v>
      </c>
      <c r="AI4312" s="31">
        <v>322000</v>
      </c>
      <c r="AJ4312" s="31">
        <v>293000</v>
      </c>
      <c r="AK4312" s="31">
        <v>245000</v>
      </c>
      <c r="AL4312" s="31">
        <v>265000</v>
      </c>
      <c r="AM4312" s="31">
        <v>292776</v>
      </c>
      <c r="AN4312" s="31">
        <v>252297</v>
      </c>
      <c r="AO4312" s="31">
        <v>277812</v>
      </c>
      <c r="AP4312" s="31">
        <v>244877.23828125</v>
      </c>
      <c r="AQ4312" s="31">
        <v>247288.720703125</v>
      </c>
      <c r="AR4312" s="31">
        <v>228930.880859375</v>
      </c>
      <c r="AS4312" s="31">
        <v>254112.6416015625</v>
      </c>
      <c r="AT4312" s="31">
        <v>236381.2783203125</v>
      </c>
      <c r="AU4312" s="31">
        <v>173494.880859375</v>
      </c>
      <c r="AV4312" s="31">
        <v>251637.9990234375</v>
      </c>
      <c r="AW4312" s="31">
        <v>111904</v>
      </c>
      <c r="AX4312" s="31">
        <v>28588.48046875</v>
      </c>
      <c r="AY4312" s="31">
        <v>12442.48046875</v>
      </c>
      <c r="AZ4312" s="31">
        <v>41030.9609375</v>
      </c>
    </row>
    <row r="4313" spans="1:52" ht="15" customHeight="1">
      <c r="A4313" s="29" t="s">
        <v>3359</v>
      </c>
      <c r="B4313" s="34">
        <v>33338</v>
      </c>
      <c r="C4313" s="28">
        <v>150</v>
      </c>
      <c r="D4313" s="28">
        <v>23.2</v>
      </c>
      <c r="E4313" s="28">
        <v>30</v>
      </c>
      <c r="F4313" s="29" t="s">
        <v>440</v>
      </c>
      <c r="G4313" s="29" t="s">
        <v>3353</v>
      </c>
      <c r="H4313" s="28">
        <v>810</v>
      </c>
      <c r="I4313" s="29" t="s">
        <v>99</v>
      </c>
      <c r="J4313" s="33" t="s">
        <v>3358</v>
      </c>
      <c r="K4313" s="29" t="s">
        <v>178</v>
      </c>
      <c r="L4313" s="29" t="s">
        <v>3357</v>
      </c>
      <c r="M4313" s="29" t="s">
        <v>3356</v>
      </c>
      <c r="N4313" s="28">
        <v>580520.30000000005</v>
      </c>
      <c r="O4313" s="28">
        <v>6335617</v>
      </c>
      <c r="P4313" s="29" t="s">
        <v>3355</v>
      </c>
      <c r="Q4313" s="32" t="s">
        <v>207</v>
      </c>
      <c r="R4313" s="19"/>
      <c r="S4313" s="19"/>
      <c r="T4313" s="19"/>
      <c r="U4313" s="19"/>
      <c r="V4313" s="19"/>
      <c r="W4313" s="19"/>
      <c r="X4313" s="19"/>
      <c r="Y4313" s="19"/>
      <c r="Z4313" s="19"/>
      <c r="AA4313" s="19"/>
      <c r="AB4313" s="19"/>
      <c r="AC4313" s="19"/>
      <c r="AD4313" s="19"/>
      <c r="AE4313" s="19"/>
      <c r="AF4313" s="31">
        <v>210850</v>
      </c>
      <c r="AG4313" s="31">
        <v>314150</v>
      </c>
      <c r="AH4313" s="31">
        <v>351100</v>
      </c>
      <c r="AI4313" s="31">
        <v>373400</v>
      </c>
      <c r="AJ4313" s="31">
        <v>326790</v>
      </c>
      <c r="AK4313" s="31">
        <v>293610</v>
      </c>
      <c r="AL4313" s="31">
        <v>313080</v>
      </c>
      <c r="AM4313" s="31">
        <v>336954</v>
      </c>
      <c r="AN4313" s="31">
        <v>284260</v>
      </c>
      <c r="AO4313" s="31">
        <v>325170</v>
      </c>
      <c r="AP4313" s="31">
        <v>297417.4033203125</v>
      </c>
      <c r="AQ4313" s="31">
        <v>277832.560546875</v>
      </c>
      <c r="AR4313" s="31">
        <v>252521.9970703125</v>
      </c>
      <c r="AS4313" s="31">
        <v>291356.9619140625</v>
      </c>
      <c r="AT4313" s="31">
        <v>278123.12109375</v>
      </c>
      <c r="AU4313" s="31">
        <v>247309.01953125</v>
      </c>
      <c r="AV4313" s="31">
        <v>304075.1201171875</v>
      </c>
      <c r="AW4313" s="31">
        <v>293970.814453125</v>
      </c>
      <c r="AX4313" s="31">
        <v>32862</v>
      </c>
      <c r="AY4313" s="31">
        <v>17009.51953125</v>
      </c>
      <c r="AZ4313" s="31">
        <v>49871.51953125</v>
      </c>
    </row>
    <row r="4314" spans="1:52" ht="15" customHeight="1">
      <c r="A4314" s="29" t="s">
        <v>3354</v>
      </c>
      <c r="B4314" s="34">
        <v>33527</v>
      </c>
      <c r="C4314" s="28">
        <v>150</v>
      </c>
      <c r="D4314" s="28">
        <v>28</v>
      </c>
      <c r="E4314" s="28">
        <v>31</v>
      </c>
      <c r="F4314" s="29" t="s">
        <v>227</v>
      </c>
      <c r="G4314" s="29" t="s">
        <v>3348</v>
      </c>
      <c r="H4314" s="28">
        <v>810</v>
      </c>
      <c r="I4314" s="29" t="s">
        <v>99</v>
      </c>
      <c r="J4314" s="33" t="s">
        <v>3352</v>
      </c>
      <c r="K4314" s="29" t="s">
        <v>178</v>
      </c>
      <c r="L4314" s="29" t="s">
        <v>3351</v>
      </c>
      <c r="M4314" s="29" t="s">
        <v>216</v>
      </c>
      <c r="N4314" s="28">
        <v>579769.1</v>
      </c>
      <c r="O4314" s="28">
        <v>6347380</v>
      </c>
      <c r="P4314" s="29" t="s">
        <v>3350</v>
      </c>
      <c r="Q4314" s="32" t="s">
        <v>207</v>
      </c>
      <c r="R4314" s="19"/>
      <c r="S4314" s="19"/>
      <c r="T4314" s="19"/>
      <c r="U4314" s="19"/>
      <c r="V4314" s="19"/>
      <c r="W4314" s="19"/>
      <c r="X4314" s="19"/>
      <c r="Y4314" s="19"/>
      <c r="Z4314" s="19"/>
      <c r="AA4314" s="19"/>
      <c r="AB4314" s="19"/>
      <c r="AC4314" s="19"/>
      <c r="AD4314" s="19"/>
      <c r="AE4314" s="19"/>
      <c r="AF4314" s="31">
        <v>91830</v>
      </c>
      <c r="AG4314" s="31">
        <v>312450</v>
      </c>
      <c r="AH4314" s="31">
        <v>345430</v>
      </c>
      <c r="AI4314" s="31">
        <v>378300</v>
      </c>
      <c r="AJ4314" s="31">
        <v>323990</v>
      </c>
      <c r="AK4314" s="31">
        <v>286700</v>
      </c>
      <c r="AL4314" s="31">
        <v>316210</v>
      </c>
      <c r="AM4314" s="31">
        <v>343200</v>
      </c>
      <c r="AN4314" s="31">
        <v>280853</v>
      </c>
      <c r="AO4314" s="31">
        <v>324480</v>
      </c>
      <c r="AP4314" s="31">
        <v>292204.8203125</v>
      </c>
      <c r="AQ4314" s="31">
        <v>270806.0576171875</v>
      </c>
      <c r="AR4314" s="31">
        <v>264223.919921875</v>
      </c>
      <c r="AS4314" s="31">
        <v>293404.16015625</v>
      </c>
      <c r="AT4314" s="31">
        <v>278779.4404296875</v>
      </c>
      <c r="AU4314" s="31">
        <v>239715.11767578125</v>
      </c>
      <c r="AV4314" s="31">
        <v>301101.60107421875</v>
      </c>
      <c r="AW4314" s="31">
        <v>290984.79833984375</v>
      </c>
      <c r="AX4314" s="31">
        <v>35059.76171875</v>
      </c>
      <c r="AY4314" s="31">
        <v>12370.3203125</v>
      </c>
      <c r="AZ4314" s="31">
        <v>47430.08203125</v>
      </c>
    </row>
    <row r="4315" spans="1:52" ht="15" customHeight="1">
      <c r="A4315" s="29" t="s">
        <v>3349</v>
      </c>
      <c r="B4315" s="34">
        <v>33515</v>
      </c>
      <c r="C4315" s="28">
        <v>200</v>
      </c>
      <c r="D4315" s="28">
        <v>26</v>
      </c>
      <c r="E4315" s="28">
        <v>30</v>
      </c>
      <c r="F4315" s="29" t="s">
        <v>392</v>
      </c>
      <c r="G4315" s="29" t="s">
        <v>391</v>
      </c>
      <c r="H4315" s="28">
        <v>810</v>
      </c>
      <c r="I4315" s="29" t="s">
        <v>99</v>
      </c>
      <c r="J4315" s="33" t="s">
        <v>3347</v>
      </c>
      <c r="K4315" s="29" t="s">
        <v>178</v>
      </c>
      <c r="L4315" s="29" t="s">
        <v>3343</v>
      </c>
      <c r="M4315" s="29" t="s">
        <v>3342</v>
      </c>
      <c r="N4315" s="28">
        <v>578085</v>
      </c>
      <c r="O4315" s="28">
        <v>6332799</v>
      </c>
      <c r="P4315" s="29" t="s">
        <v>3346</v>
      </c>
      <c r="Q4315" s="32" t="s">
        <v>207</v>
      </c>
      <c r="R4315" s="19"/>
      <c r="S4315" s="19"/>
      <c r="T4315" s="19"/>
      <c r="U4315" s="19"/>
      <c r="V4315" s="19"/>
      <c r="W4315" s="19"/>
      <c r="X4315" s="19"/>
      <c r="Y4315" s="19"/>
      <c r="Z4315" s="19"/>
      <c r="AA4315" s="19"/>
      <c r="AB4315" s="19"/>
      <c r="AC4315" s="19"/>
      <c r="AD4315" s="19"/>
      <c r="AE4315" s="19"/>
      <c r="AF4315" s="31">
        <v>94780</v>
      </c>
      <c r="AG4315" s="31">
        <v>342610</v>
      </c>
      <c r="AH4315" s="31">
        <v>390870</v>
      </c>
      <c r="AI4315" s="31">
        <v>413850</v>
      </c>
      <c r="AJ4315" s="31">
        <v>339900</v>
      </c>
      <c r="AK4315" s="31">
        <v>315770</v>
      </c>
      <c r="AL4315" s="31">
        <v>341780</v>
      </c>
      <c r="AM4315" s="31">
        <v>372770</v>
      </c>
      <c r="AN4315" s="31">
        <v>294974</v>
      </c>
      <c r="AO4315" s="31">
        <v>347981</v>
      </c>
      <c r="AP4315" s="31">
        <v>289970.2783203125</v>
      </c>
      <c r="AQ4315" s="31">
        <v>306145.28125</v>
      </c>
      <c r="AR4315" s="31">
        <v>248894.80419921875</v>
      </c>
      <c r="AS4315" s="31">
        <v>291388.1591796875</v>
      </c>
      <c r="AT4315" s="31">
        <v>227169.3583984375</v>
      </c>
      <c r="AU4315" s="31">
        <v>258529.3603515625</v>
      </c>
      <c r="AV4315" s="31">
        <v>338334.638671875</v>
      </c>
      <c r="AW4315" s="31">
        <v>322539.52197265625</v>
      </c>
      <c r="AX4315" s="31">
        <v>35216.23828125</v>
      </c>
      <c r="AY4315" s="31">
        <v>16508.560546875</v>
      </c>
      <c r="AZ4315" s="31">
        <v>51724.798828125</v>
      </c>
    </row>
    <row r="4316" spans="1:52" ht="15" customHeight="1">
      <c r="A4316" s="29" t="s">
        <v>3345</v>
      </c>
      <c r="B4316" s="34">
        <v>33515</v>
      </c>
      <c r="C4316" s="28">
        <v>200</v>
      </c>
      <c r="D4316" s="28">
        <v>26</v>
      </c>
      <c r="E4316" s="28">
        <v>30</v>
      </c>
      <c r="F4316" s="29" t="s">
        <v>392</v>
      </c>
      <c r="G4316" s="29" t="s">
        <v>391</v>
      </c>
      <c r="H4316" s="28">
        <v>810</v>
      </c>
      <c r="I4316" s="29" t="s">
        <v>99</v>
      </c>
      <c r="J4316" s="33" t="s">
        <v>3344</v>
      </c>
      <c r="K4316" s="29" t="s">
        <v>178</v>
      </c>
      <c r="L4316" s="29" t="s">
        <v>3343</v>
      </c>
      <c r="M4316" s="29" t="s">
        <v>3342</v>
      </c>
      <c r="N4316" s="28">
        <v>578308</v>
      </c>
      <c r="O4316" s="28">
        <v>6332688</v>
      </c>
      <c r="P4316" s="29" t="s">
        <v>3341</v>
      </c>
      <c r="Q4316" s="32" t="s">
        <v>207</v>
      </c>
      <c r="R4316" s="19"/>
      <c r="S4316" s="19"/>
      <c r="T4316" s="19"/>
      <c r="U4316" s="19"/>
      <c r="V4316" s="19"/>
      <c r="W4316" s="19"/>
      <c r="X4316" s="19"/>
      <c r="Y4316" s="19"/>
      <c r="Z4316" s="19"/>
      <c r="AA4316" s="19"/>
      <c r="AB4316" s="19"/>
      <c r="AC4316" s="19"/>
      <c r="AD4316" s="19"/>
      <c r="AE4316" s="19"/>
      <c r="AF4316" s="31">
        <v>94540</v>
      </c>
      <c r="AG4316" s="31">
        <v>341110</v>
      </c>
      <c r="AH4316" s="31">
        <v>392700</v>
      </c>
      <c r="AI4316" s="31">
        <v>414520</v>
      </c>
      <c r="AJ4316" s="31">
        <v>345250</v>
      </c>
      <c r="AK4316" s="31">
        <v>328920</v>
      </c>
      <c r="AL4316" s="31">
        <v>338840</v>
      </c>
      <c r="AM4316" s="31">
        <v>374750</v>
      </c>
      <c r="AN4316" s="31">
        <v>296289</v>
      </c>
      <c r="AO4316" s="31">
        <v>340456</v>
      </c>
      <c r="AP4316" s="31">
        <v>308536.8037109375</v>
      </c>
      <c r="AQ4316" s="31">
        <v>316476.0810546875</v>
      </c>
      <c r="AR4316" s="31">
        <v>274211.68017578125</v>
      </c>
      <c r="AS4316" s="31">
        <v>308514.8818359375</v>
      </c>
      <c r="AT4316" s="31">
        <v>235379.51945312321</v>
      </c>
      <c r="AU4316" s="31">
        <v>263172.958984375</v>
      </c>
      <c r="AV4316" s="31">
        <v>345880.162109375</v>
      </c>
      <c r="AW4316" s="31">
        <v>318441.962890625</v>
      </c>
      <c r="AX4316" s="31">
        <v>33555.12109375</v>
      </c>
      <c r="AY4316" s="31">
        <v>17448.48046875</v>
      </c>
      <c r="AZ4316" s="31">
        <v>51003.6015625</v>
      </c>
    </row>
    <row r="4317" spans="1:52" ht="15" customHeight="1">
      <c r="A4317" s="29" t="s">
        <v>3340</v>
      </c>
      <c r="B4317" s="34">
        <v>38528</v>
      </c>
      <c r="C4317" s="28">
        <v>1500</v>
      </c>
      <c r="D4317" s="28">
        <v>72</v>
      </c>
      <c r="E4317" s="28">
        <v>63.9</v>
      </c>
      <c r="F4317" s="29" t="s">
        <v>220</v>
      </c>
      <c r="G4317" s="29" t="s">
        <v>3313</v>
      </c>
      <c r="H4317" s="28">
        <v>810</v>
      </c>
      <c r="I4317" s="29" t="s">
        <v>99</v>
      </c>
      <c r="J4317" s="33" t="s">
        <v>3339</v>
      </c>
      <c r="K4317" s="29" t="s">
        <v>178</v>
      </c>
      <c r="L4317" s="29" t="s">
        <v>3317</v>
      </c>
      <c r="M4317" s="29" t="s">
        <v>3329</v>
      </c>
      <c r="N4317" s="28">
        <v>556362</v>
      </c>
      <c r="O4317" s="28">
        <v>6345020</v>
      </c>
      <c r="P4317" s="29" t="s">
        <v>3338</v>
      </c>
      <c r="Q4317" s="32" t="s">
        <v>174</v>
      </c>
      <c r="R4317" s="19"/>
      <c r="S4317" s="19"/>
      <c r="T4317" s="19"/>
      <c r="U4317" s="19"/>
      <c r="V4317" s="19"/>
      <c r="W4317" s="19"/>
      <c r="X4317" s="19"/>
      <c r="Y4317" s="19"/>
      <c r="Z4317" s="19"/>
      <c r="AA4317" s="19"/>
      <c r="AB4317" s="19"/>
      <c r="AC4317" s="19"/>
      <c r="AD4317" s="19"/>
      <c r="AE4317" s="19"/>
      <c r="AF4317" s="19"/>
      <c r="AG4317" s="19"/>
      <c r="AH4317" s="19"/>
      <c r="AI4317" s="19"/>
      <c r="AJ4317" s="19"/>
      <c r="AK4317" s="19"/>
      <c r="AL4317" s="19"/>
      <c r="AM4317" s="19"/>
      <c r="AN4317" s="19"/>
      <c r="AO4317" s="19"/>
      <c r="AP4317" s="19"/>
      <c r="AQ4317" s="19"/>
      <c r="AR4317" s="19"/>
      <c r="AS4317" s="19"/>
      <c r="AT4317" s="31">
        <v>1887014.3046875</v>
      </c>
      <c r="AU4317" s="31">
        <v>3613842.15625</v>
      </c>
      <c r="AV4317" s="31">
        <v>3454009.228515625</v>
      </c>
      <c r="AW4317" s="31">
        <v>4065765.28125</v>
      </c>
      <c r="AX4317" s="31">
        <v>400580.1875</v>
      </c>
      <c r="AY4317" s="31">
        <v>200198.09375</v>
      </c>
      <c r="AZ4317" s="31">
        <v>600778.28125</v>
      </c>
    </row>
    <row r="4318" spans="1:52" ht="15" customHeight="1">
      <c r="A4318" s="29" t="s">
        <v>3337</v>
      </c>
      <c r="B4318" s="34">
        <v>38527</v>
      </c>
      <c r="C4318" s="28">
        <v>1500</v>
      </c>
      <c r="D4318" s="28">
        <v>72</v>
      </c>
      <c r="E4318" s="28">
        <v>63.9</v>
      </c>
      <c r="F4318" s="29" t="s">
        <v>220</v>
      </c>
      <c r="G4318" s="29" t="s">
        <v>3313</v>
      </c>
      <c r="H4318" s="28">
        <v>810</v>
      </c>
      <c r="I4318" s="29" t="s">
        <v>99</v>
      </c>
      <c r="J4318" s="33" t="s">
        <v>3336</v>
      </c>
      <c r="K4318" s="29" t="s">
        <v>178</v>
      </c>
      <c r="L4318" s="29" t="s">
        <v>3317</v>
      </c>
      <c r="M4318" s="29" t="s">
        <v>3329</v>
      </c>
      <c r="N4318" s="28">
        <v>556444</v>
      </c>
      <c r="O4318" s="28">
        <v>6344833</v>
      </c>
      <c r="P4318" s="29" t="s">
        <v>3335</v>
      </c>
      <c r="Q4318" s="32" t="s">
        <v>174</v>
      </c>
      <c r="R4318" s="19"/>
      <c r="S4318" s="19"/>
      <c r="T4318" s="19"/>
      <c r="U4318" s="19"/>
      <c r="V4318" s="19"/>
      <c r="W4318" s="19"/>
      <c r="X4318" s="19"/>
      <c r="Y4318" s="19"/>
      <c r="Z4318" s="19"/>
      <c r="AA4318" s="19"/>
      <c r="AB4318" s="19"/>
      <c r="AC4318" s="19"/>
      <c r="AD4318" s="19"/>
      <c r="AE4318" s="19"/>
      <c r="AF4318" s="19"/>
      <c r="AG4318" s="19"/>
      <c r="AH4318" s="19"/>
      <c r="AI4318" s="19"/>
      <c r="AJ4318" s="19"/>
      <c r="AK4318" s="19"/>
      <c r="AL4318" s="19"/>
      <c r="AM4318" s="19"/>
      <c r="AN4318" s="19"/>
      <c r="AO4318" s="19"/>
      <c r="AP4318" s="19"/>
      <c r="AQ4318" s="19"/>
      <c r="AR4318" s="19"/>
      <c r="AS4318" s="19"/>
      <c r="AT4318" s="31">
        <v>1873442.015625</v>
      </c>
      <c r="AU4318" s="31">
        <v>3537490.125</v>
      </c>
      <c r="AV4318" s="31">
        <v>4373898.375</v>
      </c>
      <c r="AW4318" s="31">
        <v>4038555.90625</v>
      </c>
      <c r="AX4318" s="31">
        <v>403415.6875</v>
      </c>
      <c r="AY4318" s="31">
        <v>212450.09375</v>
      </c>
      <c r="AZ4318" s="31">
        <v>615865.78125</v>
      </c>
    </row>
    <row r="4319" spans="1:52" ht="15" customHeight="1">
      <c r="A4319" s="29" t="s">
        <v>3334</v>
      </c>
      <c r="B4319" s="34">
        <v>38527</v>
      </c>
      <c r="C4319" s="28">
        <v>1500</v>
      </c>
      <c r="D4319" s="28">
        <v>72</v>
      </c>
      <c r="E4319" s="28">
        <v>63.9</v>
      </c>
      <c r="F4319" s="29" t="s">
        <v>220</v>
      </c>
      <c r="G4319" s="29" t="s">
        <v>3313</v>
      </c>
      <c r="H4319" s="28">
        <v>810</v>
      </c>
      <c r="I4319" s="29" t="s">
        <v>99</v>
      </c>
      <c r="J4319" s="33" t="s">
        <v>3333</v>
      </c>
      <c r="K4319" s="29" t="s">
        <v>178</v>
      </c>
      <c r="L4319" s="29" t="s">
        <v>3317</v>
      </c>
      <c r="M4319" s="29" t="s">
        <v>3329</v>
      </c>
      <c r="N4319" s="28">
        <v>556526</v>
      </c>
      <c r="O4319" s="28">
        <v>6344645</v>
      </c>
      <c r="P4319" s="29" t="s">
        <v>3332</v>
      </c>
      <c r="Q4319" s="32" t="s">
        <v>174</v>
      </c>
      <c r="R4319" s="19"/>
      <c r="S4319" s="19"/>
      <c r="T4319" s="19"/>
      <c r="U4319" s="19"/>
      <c r="V4319" s="19"/>
      <c r="W4319" s="19"/>
      <c r="X4319" s="19"/>
      <c r="Y4319" s="19"/>
      <c r="Z4319" s="19"/>
      <c r="AA4319" s="19"/>
      <c r="AB4319" s="19"/>
      <c r="AC4319" s="19"/>
      <c r="AD4319" s="19"/>
      <c r="AE4319" s="19"/>
      <c r="AF4319" s="19"/>
      <c r="AG4319" s="19"/>
      <c r="AH4319" s="19"/>
      <c r="AI4319" s="19"/>
      <c r="AJ4319" s="19"/>
      <c r="AK4319" s="19"/>
      <c r="AL4319" s="19"/>
      <c r="AM4319" s="19"/>
      <c r="AN4319" s="19"/>
      <c r="AO4319" s="19"/>
      <c r="AP4319" s="19"/>
      <c r="AQ4319" s="19"/>
      <c r="AR4319" s="19"/>
      <c r="AS4319" s="19"/>
      <c r="AT4319" s="31">
        <v>1797073.96875</v>
      </c>
      <c r="AU4319" s="31">
        <v>3562039.25</v>
      </c>
      <c r="AV4319" s="31">
        <v>4320142.6875</v>
      </c>
      <c r="AW4319" s="31">
        <v>3741799.796875</v>
      </c>
      <c r="AX4319" s="31">
        <v>405814.40625</v>
      </c>
      <c r="AY4319" s="31">
        <v>213940.59375</v>
      </c>
      <c r="AZ4319" s="31">
        <v>619755</v>
      </c>
    </row>
    <row r="4320" spans="1:52" ht="15" customHeight="1">
      <c r="A4320" s="29" t="s">
        <v>3331</v>
      </c>
      <c r="B4320" s="34">
        <v>38526</v>
      </c>
      <c r="C4320" s="28">
        <v>1500</v>
      </c>
      <c r="D4320" s="28">
        <v>72</v>
      </c>
      <c r="E4320" s="28">
        <v>63.9</v>
      </c>
      <c r="F4320" s="29" t="s">
        <v>220</v>
      </c>
      <c r="G4320" s="29" t="s">
        <v>3313</v>
      </c>
      <c r="H4320" s="28">
        <v>810</v>
      </c>
      <c r="I4320" s="29" t="s">
        <v>99</v>
      </c>
      <c r="J4320" s="33" t="s">
        <v>3330</v>
      </c>
      <c r="K4320" s="29" t="s">
        <v>178</v>
      </c>
      <c r="L4320" s="29" t="s">
        <v>3317</v>
      </c>
      <c r="M4320" s="29" t="s">
        <v>3329</v>
      </c>
      <c r="N4320" s="28">
        <v>556607.30000000005</v>
      </c>
      <c r="O4320" s="28">
        <v>6344459</v>
      </c>
      <c r="P4320" s="29" t="s">
        <v>3328</v>
      </c>
      <c r="Q4320" s="32" t="s">
        <v>174</v>
      </c>
      <c r="R4320" s="19"/>
      <c r="S4320" s="19"/>
      <c r="T4320" s="19"/>
      <c r="U4320" s="19"/>
      <c r="V4320" s="19"/>
      <c r="W4320" s="19"/>
      <c r="X4320" s="19"/>
      <c r="Y4320" s="19"/>
      <c r="Z4320" s="19"/>
      <c r="AA4320" s="19"/>
      <c r="AB4320" s="19"/>
      <c r="AC4320" s="19"/>
      <c r="AD4320" s="19"/>
      <c r="AE4320" s="19"/>
      <c r="AF4320" s="19"/>
      <c r="AG4320" s="19"/>
      <c r="AH4320" s="19"/>
      <c r="AI4320" s="19"/>
      <c r="AJ4320" s="19"/>
      <c r="AK4320" s="19"/>
      <c r="AL4320" s="19"/>
      <c r="AM4320" s="19"/>
      <c r="AN4320" s="19"/>
      <c r="AO4320" s="19"/>
      <c r="AP4320" s="19"/>
      <c r="AQ4320" s="19"/>
      <c r="AR4320" s="19"/>
      <c r="AS4320" s="19"/>
      <c r="AT4320" s="31">
        <v>1901691.359375</v>
      </c>
      <c r="AU4320" s="31">
        <v>3629992.984375</v>
      </c>
      <c r="AV4320" s="31">
        <v>4436575.6875</v>
      </c>
      <c r="AW4320" s="31">
        <v>4029753.890625</v>
      </c>
      <c r="AX4320" s="31">
        <v>378078.09375</v>
      </c>
      <c r="AY4320" s="31">
        <v>210886.5</v>
      </c>
      <c r="AZ4320" s="31">
        <v>588964.59375</v>
      </c>
    </row>
    <row r="4321" spans="1:52" ht="15" customHeight="1">
      <c r="A4321" s="29" t="s">
        <v>3327</v>
      </c>
      <c r="B4321" s="34">
        <v>38526</v>
      </c>
      <c r="C4321" s="28">
        <v>1500</v>
      </c>
      <c r="D4321" s="28">
        <v>72</v>
      </c>
      <c r="E4321" s="28">
        <v>63.9</v>
      </c>
      <c r="F4321" s="29" t="s">
        <v>220</v>
      </c>
      <c r="G4321" s="29" t="s">
        <v>3323</v>
      </c>
      <c r="H4321" s="28">
        <v>810</v>
      </c>
      <c r="I4321" s="29" t="s">
        <v>99</v>
      </c>
      <c r="J4321" s="33" t="s">
        <v>3326</v>
      </c>
      <c r="K4321" s="29" t="s">
        <v>178</v>
      </c>
      <c r="L4321" s="29" t="s">
        <v>3317</v>
      </c>
      <c r="M4321" s="29" t="s">
        <v>1974</v>
      </c>
      <c r="N4321" s="28">
        <v>556688.30000000005</v>
      </c>
      <c r="O4321" s="28">
        <v>6344272</v>
      </c>
      <c r="P4321" s="29" t="s">
        <v>3325</v>
      </c>
      <c r="Q4321" s="32" t="s">
        <v>174</v>
      </c>
      <c r="R4321" s="19"/>
      <c r="S4321" s="19"/>
      <c r="T4321" s="19"/>
      <c r="U4321" s="19"/>
      <c r="V4321" s="19"/>
      <c r="W4321" s="19"/>
      <c r="X4321" s="19"/>
      <c r="Y4321" s="19"/>
      <c r="Z4321" s="19"/>
      <c r="AA4321" s="19"/>
      <c r="AB4321" s="19"/>
      <c r="AC4321" s="19"/>
      <c r="AD4321" s="19"/>
      <c r="AE4321" s="19"/>
      <c r="AF4321" s="19"/>
      <c r="AG4321" s="19"/>
      <c r="AH4321" s="19"/>
      <c r="AI4321" s="19"/>
      <c r="AJ4321" s="19"/>
      <c r="AK4321" s="19"/>
      <c r="AL4321" s="19"/>
      <c r="AM4321" s="19"/>
      <c r="AN4321" s="19"/>
      <c r="AO4321" s="19"/>
      <c r="AP4321" s="19"/>
      <c r="AQ4321" s="19"/>
      <c r="AR4321" s="19"/>
      <c r="AS4321" s="19"/>
      <c r="AT4321" s="31">
        <v>1856445.09375</v>
      </c>
      <c r="AU4321" s="31">
        <v>3600193.125</v>
      </c>
      <c r="AV4321" s="31">
        <v>4398745.203125</v>
      </c>
      <c r="AW4321" s="31">
        <v>4004264.7109375</v>
      </c>
      <c r="AX4321" s="31">
        <v>398233.40625</v>
      </c>
      <c r="AY4321" s="31">
        <v>208965.703125</v>
      </c>
      <c r="AZ4321" s="31">
        <v>607199.109375</v>
      </c>
    </row>
    <row r="4322" spans="1:52" ht="15" customHeight="1">
      <c r="A4322" s="29" t="s">
        <v>3324</v>
      </c>
      <c r="B4322" s="34">
        <v>38526</v>
      </c>
      <c r="C4322" s="28">
        <v>1500</v>
      </c>
      <c r="D4322" s="28">
        <v>72</v>
      </c>
      <c r="E4322" s="28">
        <v>63.9</v>
      </c>
      <c r="F4322" s="29" t="s">
        <v>220</v>
      </c>
      <c r="G4322" s="29" t="s">
        <v>3313</v>
      </c>
      <c r="H4322" s="28">
        <v>810</v>
      </c>
      <c r="I4322" s="29" t="s">
        <v>99</v>
      </c>
      <c r="J4322" s="33" t="s">
        <v>3322</v>
      </c>
      <c r="K4322" s="29" t="s">
        <v>178</v>
      </c>
      <c r="L4322" s="29" t="s">
        <v>3317</v>
      </c>
      <c r="M4322" s="29" t="s">
        <v>3321</v>
      </c>
      <c r="N4322" s="28">
        <v>556768.1</v>
      </c>
      <c r="O4322" s="28">
        <v>6344089</v>
      </c>
      <c r="P4322" s="29" t="s">
        <v>3320</v>
      </c>
      <c r="Q4322" s="32" t="s">
        <v>174</v>
      </c>
      <c r="R4322" s="19"/>
      <c r="S4322" s="19"/>
      <c r="T4322" s="19"/>
      <c r="U4322" s="19"/>
      <c r="V4322" s="19"/>
      <c r="W4322" s="19"/>
      <c r="X4322" s="19"/>
      <c r="Y4322" s="19"/>
      <c r="Z4322" s="19"/>
      <c r="AA4322" s="19"/>
      <c r="AB4322" s="19"/>
      <c r="AC4322" s="19"/>
      <c r="AD4322" s="19"/>
      <c r="AE4322" s="19"/>
      <c r="AF4322" s="19"/>
      <c r="AG4322" s="19"/>
      <c r="AH4322" s="19"/>
      <c r="AI4322" s="19"/>
      <c r="AJ4322" s="19"/>
      <c r="AK4322" s="19"/>
      <c r="AL4322" s="19"/>
      <c r="AM4322" s="19"/>
      <c r="AN4322" s="19"/>
      <c r="AO4322" s="19"/>
      <c r="AP4322" s="19"/>
      <c r="AQ4322" s="19"/>
      <c r="AR4322" s="19"/>
      <c r="AS4322" s="19"/>
      <c r="AT4322" s="31">
        <v>1865735.6875</v>
      </c>
      <c r="AU4322" s="31">
        <v>3584090.765625</v>
      </c>
      <c r="AV4322" s="31">
        <v>4367683.578125</v>
      </c>
      <c r="AW4322" s="31">
        <v>3936852.578125</v>
      </c>
      <c r="AX4322" s="31">
        <v>345057.59375</v>
      </c>
      <c r="AY4322" s="31">
        <v>213710.203125</v>
      </c>
      <c r="AZ4322" s="31">
        <v>558767.796875</v>
      </c>
    </row>
    <row r="4323" spans="1:52" ht="15" customHeight="1">
      <c r="A4323" s="29" t="s">
        <v>3319</v>
      </c>
      <c r="B4323" s="34">
        <v>38525</v>
      </c>
      <c r="C4323" s="28">
        <v>1500</v>
      </c>
      <c r="D4323" s="28">
        <v>72</v>
      </c>
      <c r="E4323" s="28">
        <v>63.9</v>
      </c>
      <c r="F4323" s="29" t="s">
        <v>220</v>
      </c>
      <c r="G4323" s="29" t="s">
        <v>3313</v>
      </c>
      <c r="H4323" s="28">
        <v>810</v>
      </c>
      <c r="I4323" s="29" t="s">
        <v>99</v>
      </c>
      <c r="J4323" s="33" t="s">
        <v>3318</v>
      </c>
      <c r="K4323" s="29" t="s">
        <v>178</v>
      </c>
      <c r="L4323" s="29" t="s">
        <v>3317</v>
      </c>
      <c r="M4323" s="29" t="s">
        <v>3316</v>
      </c>
      <c r="N4323" s="28">
        <v>556848</v>
      </c>
      <c r="O4323" s="28">
        <v>6343906</v>
      </c>
      <c r="P4323" s="29" t="s">
        <v>3315</v>
      </c>
      <c r="Q4323" s="32" t="s">
        <v>174</v>
      </c>
      <c r="R4323" s="19"/>
      <c r="S4323" s="19"/>
      <c r="T4323" s="19"/>
      <c r="U4323" s="19"/>
      <c r="V4323" s="19"/>
      <c r="W4323" s="19"/>
      <c r="X4323" s="19"/>
      <c r="Y4323" s="19"/>
      <c r="Z4323" s="19"/>
      <c r="AA4323" s="19"/>
      <c r="AB4323" s="19"/>
      <c r="AC4323" s="19"/>
      <c r="AD4323" s="19"/>
      <c r="AE4323" s="19"/>
      <c r="AF4323" s="19"/>
      <c r="AG4323" s="19"/>
      <c r="AH4323" s="19"/>
      <c r="AI4323" s="19"/>
      <c r="AJ4323" s="19"/>
      <c r="AK4323" s="19"/>
      <c r="AL4323" s="19"/>
      <c r="AM4323" s="19"/>
      <c r="AN4323" s="19"/>
      <c r="AO4323" s="19"/>
      <c r="AP4323" s="19"/>
      <c r="AQ4323" s="19"/>
      <c r="AR4323" s="19"/>
      <c r="AS4323" s="19"/>
      <c r="AT4323" s="31">
        <v>1949792.9453125</v>
      </c>
      <c r="AU4323" s="31">
        <v>3685693</v>
      </c>
      <c r="AV4323" s="31">
        <v>4376419.484375</v>
      </c>
      <c r="AW4323" s="31">
        <v>4031854.53125</v>
      </c>
      <c r="AX4323" s="31">
        <v>422171.1875</v>
      </c>
      <c r="AY4323" s="31">
        <v>215731.5</v>
      </c>
      <c r="AZ4323" s="31">
        <v>637902.6875</v>
      </c>
    </row>
    <row r="4324" spans="1:52" ht="15" customHeight="1">
      <c r="A4324" s="29" t="s">
        <v>3314</v>
      </c>
      <c r="B4324" s="34">
        <v>38506</v>
      </c>
      <c r="C4324" s="28">
        <v>900</v>
      </c>
      <c r="D4324" s="28">
        <v>52</v>
      </c>
      <c r="E4324" s="28">
        <v>54</v>
      </c>
      <c r="F4324" s="29" t="s">
        <v>242</v>
      </c>
      <c r="G4324" s="29" t="s">
        <v>3298</v>
      </c>
      <c r="H4324" s="28">
        <v>810</v>
      </c>
      <c r="I4324" s="29" t="s">
        <v>99</v>
      </c>
      <c r="J4324" s="33" t="s">
        <v>3312</v>
      </c>
      <c r="K4324" s="29" t="s">
        <v>178</v>
      </c>
      <c r="L4324" s="29" t="s">
        <v>3302</v>
      </c>
      <c r="M4324" s="29" t="s">
        <v>3301</v>
      </c>
      <c r="N4324" s="28">
        <v>573317</v>
      </c>
      <c r="O4324" s="28">
        <v>6332245</v>
      </c>
      <c r="P4324" s="29" t="s">
        <v>3311</v>
      </c>
      <c r="Q4324" s="32" t="s">
        <v>3133</v>
      </c>
      <c r="R4324" s="19"/>
      <c r="S4324" s="19"/>
      <c r="T4324" s="19"/>
      <c r="U4324" s="19"/>
      <c r="V4324" s="19"/>
      <c r="W4324" s="19"/>
      <c r="X4324" s="19"/>
      <c r="Y4324" s="19"/>
      <c r="Z4324" s="19"/>
      <c r="AA4324" s="19"/>
      <c r="AB4324" s="19"/>
      <c r="AC4324" s="19"/>
      <c r="AD4324" s="19"/>
      <c r="AE4324" s="19"/>
      <c r="AF4324" s="19"/>
      <c r="AG4324" s="19"/>
      <c r="AH4324" s="19"/>
      <c r="AI4324" s="19"/>
      <c r="AJ4324" s="19"/>
      <c r="AK4324" s="19"/>
      <c r="AL4324" s="19"/>
      <c r="AM4324" s="19"/>
      <c r="AN4324" s="19"/>
      <c r="AO4324" s="19"/>
      <c r="AP4324" s="19"/>
      <c r="AQ4324" s="19"/>
      <c r="AR4324" s="19"/>
      <c r="AS4324" s="19"/>
      <c r="AT4324" s="31">
        <v>957254</v>
      </c>
      <c r="AU4324" s="31">
        <v>1671136.625</v>
      </c>
      <c r="AV4324" s="31">
        <v>2073701.890625</v>
      </c>
      <c r="AW4324" s="31">
        <v>1871337.9140625</v>
      </c>
      <c r="AX4324" s="31">
        <v>202523.078125</v>
      </c>
      <c r="AY4324" s="31">
        <v>101596.28125</v>
      </c>
      <c r="AZ4324" s="31">
        <v>304119.359375</v>
      </c>
    </row>
    <row r="4325" spans="1:52" ht="15" customHeight="1">
      <c r="A4325" s="29" t="s">
        <v>3310</v>
      </c>
      <c r="B4325" s="34">
        <v>38511</v>
      </c>
      <c r="C4325" s="28">
        <v>900</v>
      </c>
      <c r="D4325" s="28">
        <v>52</v>
      </c>
      <c r="E4325" s="28">
        <v>54</v>
      </c>
      <c r="F4325" s="29" t="s">
        <v>242</v>
      </c>
      <c r="G4325" s="29" t="s">
        <v>3298</v>
      </c>
      <c r="H4325" s="28">
        <v>810</v>
      </c>
      <c r="I4325" s="29" t="s">
        <v>99</v>
      </c>
      <c r="J4325" s="33" t="s">
        <v>3309</v>
      </c>
      <c r="K4325" s="29" t="s">
        <v>178</v>
      </c>
      <c r="L4325" s="29" t="s">
        <v>3302</v>
      </c>
      <c r="M4325" s="29" t="s">
        <v>415</v>
      </c>
      <c r="N4325" s="28">
        <v>573370</v>
      </c>
      <c r="O4325" s="28">
        <v>6332581</v>
      </c>
      <c r="P4325" s="29" t="s">
        <v>3308</v>
      </c>
      <c r="Q4325" s="32" t="s">
        <v>3133</v>
      </c>
      <c r="R4325" s="19"/>
      <c r="S4325" s="19"/>
      <c r="T4325" s="19"/>
      <c r="U4325" s="19"/>
      <c r="V4325" s="19"/>
      <c r="W4325" s="19"/>
      <c r="X4325" s="19"/>
      <c r="Y4325" s="19"/>
      <c r="Z4325" s="19"/>
      <c r="AA4325" s="19"/>
      <c r="AB4325" s="19"/>
      <c r="AC4325" s="19"/>
      <c r="AD4325" s="19"/>
      <c r="AE4325" s="19"/>
      <c r="AF4325" s="19"/>
      <c r="AG4325" s="19"/>
      <c r="AH4325" s="19"/>
      <c r="AI4325" s="19"/>
      <c r="AJ4325" s="19"/>
      <c r="AK4325" s="19"/>
      <c r="AL4325" s="19"/>
      <c r="AM4325" s="19"/>
      <c r="AN4325" s="19"/>
      <c r="AO4325" s="19"/>
      <c r="AP4325" s="19"/>
      <c r="AQ4325" s="19"/>
      <c r="AR4325" s="19"/>
      <c r="AS4325" s="19"/>
      <c r="AT4325" s="31">
        <v>895507.75</v>
      </c>
      <c r="AU4325" s="31">
        <v>1637414.5625</v>
      </c>
      <c r="AV4325" s="31">
        <v>2059748.0390625</v>
      </c>
      <c r="AW4325" s="31">
        <v>1801756.55078125</v>
      </c>
      <c r="AX4325" s="31">
        <v>192093.171875</v>
      </c>
      <c r="AY4325" s="31">
        <v>98894.5703125</v>
      </c>
      <c r="AZ4325" s="31">
        <v>290987.7421875</v>
      </c>
    </row>
    <row r="4326" spans="1:52" ht="15" customHeight="1">
      <c r="A4326" s="29" t="s">
        <v>3307</v>
      </c>
      <c r="B4326" s="34">
        <v>38511</v>
      </c>
      <c r="C4326" s="28">
        <v>900</v>
      </c>
      <c r="D4326" s="28">
        <v>52</v>
      </c>
      <c r="E4326" s="28">
        <v>54</v>
      </c>
      <c r="F4326" s="29" t="s">
        <v>242</v>
      </c>
      <c r="G4326" s="29" t="s">
        <v>3298</v>
      </c>
      <c r="H4326" s="28">
        <v>810</v>
      </c>
      <c r="I4326" s="29" t="s">
        <v>99</v>
      </c>
      <c r="J4326" s="33" t="s">
        <v>3306</v>
      </c>
      <c r="K4326" s="29" t="s">
        <v>178</v>
      </c>
      <c r="L4326" s="29" t="s">
        <v>3302</v>
      </c>
      <c r="M4326" s="29" t="s">
        <v>3301</v>
      </c>
      <c r="N4326" s="28">
        <v>573595</v>
      </c>
      <c r="O4326" s="28">
        <v>6332276</v>
      </c>
      <c r="P4326" s="29" t="s">
        <v>3305</v>
      </c>
      <c r="Q4326" s="32" t="s">
        <v>3133</v>
      </c>
      <c r="R4326" s="19"/>
      <c r="S4326" s="19"/>
      <c r="T4326" s="19"/>
      <c r="U4326" s="19"/>
      <c r="V4326" s="19"/>
      <c r="W4326" s="19"/>
      <c r="X4326" s="19"/>
      <c r="Y4326" s="19"/>
      <c r="Z4326" s="19"/>
      <c r="AA4326" s="19"/>
      <c r="AB4326" s="19"/>
      <c r="AC4326" s="19"/>
      <c r="AD4326" s="19"/>
      <c r="AE4326" s="19"/>
      <c r="AF4326" s="19"/>
      <c r="AG4326" s="19"/>
      <c r="AH4326" s="19"/>
      <c r="AI4326" s="19"/>
      <c r="AJ4326" s="19"/>
      <c r="AK4326" s="19"/>
      <c r="AL4326" s="19"/>
      <c r="AM4326" s="19"/>
      <c r="AN4326" s="19"/>
      <c r="AO4326" s="19"/>
      <c r="AP4326" s="19"/>
      <c r="AQ4326" s="19"/>
      <c r="AR4326" s="19"/>
      <c r="AS4326" s="19"/>
      <c r="AT4326" s="31">
        <v>886780.5</v>
      </c>
      <c r="AU4326" s="31">
        <v>1617264.734375</v>
      </c>
      <c r="AV4326" s="31">
        <v>1958341.84375</v>
      </c>
      <c r="AW4326" s="31">
        <v>1797690.8828125</v>
      </c>
      <c r="AX4326" s="31">
        <v>195483.4375</v>
      </c>
      <c r="AY4326" s="31">
        <v>101896.0078125</v>
      </c>
      <c r="AZ4326" s="31">
        <v>297379.4453125</v>
      </c>
    </row>
    <row r="4327" spans="1:52" ht="15" customHeight="1">
      <c r="A4327" s="29" t="s">
        <v>3304</v>
      </c>
      <c r="B4327" s="34">
        <v>38510</v>
      </c>
      <c r="C4327" s="28">
        <v>900</v>
      </c>
      <c r="D4327" s="28">
        <v>52</v>
      </c>
      <c r="E4327" s="28">
        <v>54</v>
      </c>
      <c r="F4327" s="29" t="s">
        <v>242</v>
      </c>
      <c r="G4327" s="29" t="s">
        <v>3298</v>
      </c>
      <c r="H4327" s="28">
        <v>810</v>
      </c>
      <c r="I4327" s="29" t="s">
        <v>99</v>
      </c>
      <c r="J4327" s="33" t="s">
        <v>3303</v>
      </c>
      <c r="K4327" s="29" t="s">
        <v>178</v>
      </c>
      <c r="L4327" s="29" t="s">
        <v>3302</v>
      </c>
      <c r="M4327" s="29" t="s">
        <v>3301</v>
      </c>
      <c r="N4327" s="28">
        <v>573642</v>
      </c>
      <c r="O4327" s="28">
        <v>6332616</v>
      </c>
      <c r="P4327" s="29" t="s">
        <v>3300</v>
      </c>
      <c r="Q4327" s="32" t="s">
        <v>3133</v>
      </c>
      <c r="R4327" s="19"/>
      <c r="S4327" s="19"/>
      <c r="T4327" s="19"/>
      <c r="U4327" s="19"/>
      <c r="V4327" s="19"/>
      <c r="W4327" s="19"/>
      <c r="X4327" s="19"/>
      <c r="Y4327" s="19"/>
      <c r="Z4327" s="19"/>
      <c r="AA4327" s="19"/>
      <c r="AB4327" s="19"/>
      <c r="AC4327" s="19"/>
      <c r="AD4327" s="19"/>
      <c r="AE4327" s="19"/>
      <c r="AF4327" s="19"/>
      <c r="AG4327" s="19"/>
      <c r="AH4327" s="19"/>
      <c r="AI4327" s="19"/>
      <c r="AJ4327" s="19"/>
      <c r="AK4327" s="19"/>
      <c r="AL4327" s="19"/>
      <c r="AM4327" s="19"/>
      <c r="AN4327" s="19"/>
      <c r="AO4327" s="19"/>
      <c r="AP4327" s="19"/>
      <c r="AQ4327" s="19"/>
      <c r="AR4327" s="19"/>
      <c r="AS4327" s="19"/>
      <c r="AT4327" s="31">
        <v>886619</v>
      </c>
      <c r="AU4327" s="31">
        <v>1587678.171875</v>
      </c>
      <c r="AV4327" s="31">
        <v>1968470.0625</v>
      </c>
      <c r="AW4327" s="31">
        <v>1741519.70703125</v>
      </c>
      <c r="AX4327" s="31">
        <v>191094.265625</v>
      </c>
      <c r="AY4327" s="31">
        <v>104516.0390625</v>
      </c>
      <c r="AZ4327" s="31">
        <v>295610.3046875</v>
      </c>
    </row>
    <row r="4328" spans="1:52" ht="15" customHeight="1">
      <c r="A4328" s="29" t="s">
        <v>3299</v>
      </c>
      <c r="B4328" s="34">
        <v>39448</v>
      </c>
      <c r="C4328" s="28">
        <v>11</v>
      </c>
      <c r="D4328" s="28">
        <v>13</v>
      </c>
      <c r="E4328" s="28">
        <v>18.2</v>
      </c>
      <c r="F4328" s="29" t="s">
        <v>3292</v>
      </c>
      <c r="G4328" s="29" t="s">
        <v>3291</v>
      </c>
      <c r="H4328" s="28">
        <v>810</v>
      </c>
      <c r="I4328" s="29" t="s">
        <v>99</v>
      </c>
      <c r="J4328" s="33" t="s">
        <v>3297</v>
      </c>
      <c r="K4328" s="29" t="s">
        <v>178</v>
      </c>
      <c r="L4328" s="29" t="s">
        <v>3296</v>
      </c>
      <c r="M4328" s="29" t="s">
        <v>3295</v>
      </c>
      <c r="N4328" s="28">
        <v>555971</v>
      </c>
      <c r="O4328" s="28">
        <v>6345612</v>
      </c>
      <c r="P4328" s="29" t="s">
        <v>3294</v>
      </c>
      <c r="Q4328" s="32" t="s">
        <v>368</v>
      </c>
      <c r="R4328" s="19"/>
      <c r="S4328" s="19"/>
      <c r="T4328" s="19"/>
      <c r="U4328" s="19"/>
      <c r="V4328" s="19"/>
      <c r="W4328" s="19"/>
      <c r="X4328" s="19"/>
      <c r="Y4328" s="19"/>
      <c r="Z4328" s="19"/>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31">
        <v>18297.618133544922</v>
      </c>
      <c r="AX4328" s="31">
        <v>601.86102294921875</v>
      </c>
      <c r="AY4328" s="31">
        <v>309.29800415039063</v>
      </c>
      <c r="AZ4328" s="31">
        <v>911.15902709960938</v>
      </c>
    </row>
    <row r="4329" spans="1:52" ht="15" customHeight="1">
      <c r="A4329" s="29" t="s">
        <v>3293</v>
      </c>
      <c r="B4329" s="34">
        <v>39507</v>
      </c>
      <c r="C4329" s="28">
        <v>850</v>
      </c>
      <c r="D4329" s="28">
        <v>52</v>
      </c>
      <c r="E4329" s="28">
        <v>54</v>
      </c>
      <c r="F4329" s="29" t="s">
        <v>3283</v>
      </c>
      <c r="G4329" s="29" t="s">
        <v>3282</v>
      </c>
      <c r="H4329" s="28">
        <v>810</v>
      </c>
      <c r="I4329" s="29" t="s">
        <v>99</v>
      </c>
      <c r="J4329" s="33" t="s">
        <v>3290</v>
      </c>
      <c r="K4329" s="29" t="s">
        <v>178</v>
      </c>
      <c r="L4329" s="29" t="s">
        <v>3286</v>
      </c>
      <c r="M4329" s="29" t="s">
        <v>415</v>
      </c>
      <c r="N4329" s="28">
        <v>573643.9</v>
      </c>
      <c r="O4329" s="28">
        <v>6339699</v>
      </c>
      <c r="P4329" s="29" t="s">
        <v>3289</v>
      </c>
      <c r="Q4329" s="32" t="s">
        <v>207</v>
      </c>
      <c r="R4329" s="19"/>
      <c r="S4329" s="19"/>
      <c r="T4329" s="19"/>
      <c r="U4329" s="19"/>
      <c r="V4329" s="19"/>
      <c r="W4329" s="19"/>
      <c r="X4329" s="19"/>
      <c r="Y4329" s="19"/>
      <c r="Z4329" s="19"/>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31">
        <v>1179465.27734375</v>
      </c>
      <c r="AX4329" s="31">
        <v>191224.6875</v>
      </c>
      <c r="AY4329" s="31">
        <v>100306.8046875</v>
      </c>
      <c r="AZ4329" s="31">
        <v>291531.4921875</v>
      </c>
    </row>
    <row r="4330" spans="1:52" ht="15" customHeight="1">
      <c r="A4330" s="29" t="s">
        <v>3288</v>
      </c>
      <c r="B4330" s="34">
        <v>39514</v>
      </c>
      <c r="C4330" s="28">
        <v>850</v>
      </c>
      <c r="D4330" s="28">
        <v>52</v>
      </c>
      <c r="E4330" s="28">
        <v>54</v>
      </c>
      <c r="F4330" s="29" t="s">
        <v>3283</v>
      </c>
      <c r="G4330" s="29" t="s">
        <v>3282</v>
      </c>
      <c r="H4330" s="28">
        <v>810</v>
      </c>
      <c r="I4330" s="29" t="s">
        <v>99</v>
      </c>
      <c r="J4330" s="33" t="s">
        <v>3287</v>
      </c>
      <c r="K4330" s="29" t="s">
        <v>178</v>
      </c>
      <c r="L4330" s="29" t="s">
        <v>3286</v>
      </c>
      <c r="M4330" s="29" t="s">
        <v>415</v>
      </c>
      <c r="N4330" s="28">
        <v>573617.5</v>
      </c>
      <c r="O4330" s="28">
        <v>6339966</v>
      </c>
      <c r="P4330" s="29" t="s">
        <v>3285</v>
      </c>
      <c r="Q4330" s="32" t="s">
        <v>207</v>
      </c>
      <c r="R4330" s="19"/>
      <c r="S4330" s="19"/>
      <c r="T4330" s="19"/>
      <c r="U4330" s="19"/>
      <c r="V4330" s="19"/>
      <c r="W4330" s="19"/>
      <c r="X4330" s="19"/>
      <c r="Y4330" s="19"/>
      <c r="Z4330" s="19"/>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31">
        <v>1126215.5546875</v>
      </c>
      <c r="AX4330" s="31">
        <v>187985.421875</v>
      </c>
      <c r="AY4330" s="31">
        <v>102774.3828125</v>
      </c>
      <c r="AZ4330" s="31">
        <v>290759.8046875</v>
      </c>
    </row>
    <row r="4331" spans="1:52" ht="15" customHeight="1">
      <c r="A4331" s="29" t="s">
        <v>3284</v>
      </c>
      <c r="B4331" s="34">
        <v>35867</v>
      </c>
      <c r="C4331" s="28">
        <v>750</v>
      </c>
      <c r="D4331" s="28">
        <v>52</v>
      </c>
      <c r="E4331" s="28">
        <v>45</v>
      </c>
      <c r="F4331" s="29" t="s">
        <v>227</v>
      </c>
      <c r="G4331" s="29" t="s">
        <v>3276</v>
      </c>
      <c r="H4331" s="28">
        <v>813</v>
      </c>
      <c r="I4331" s="29" t="s">
        <v>101</v>
      </c>
      <c r="J4331" s="33" t="s">
        <v>3281</v>
      </c>
      <c r="K4331" s="29" t="s">
        <v>178</v>
      </c>
      <c r="L4331" s="29" t="s">
        <v>3280</v>
      </c>
      <c r="M4331" s="29" t="s">
        <v>3279</v>
      </c>
      <c r="N4331" s="28">
        <v>593239</v>
      </c>
      <c r="O4331" s="28">
        <v>6400565</v>
      </c>
      <c r="P4331" s="29" t="s">
        <v>3278</v>
      </c>
      <c r="Q4331" s="32" t="s">
        <v>174</v>
      </c>
      <c r="R4331" s="19"/>
      <c r="S4331" s="19"/>
      <c r="T4331" s="19"/>
      <c r="U4331" s="19"/>
      <c r="V4331" s="19"/>
      <c r="W4331" s="19"/>
      <c r="X4331" s="19"/>
      <c r="Y4331" s="19"/>
      <c r="Z4331" s="19"/>
      <c r="AA4331" s="19"/>
      <c r="AB4331" s="19"/>
      <c r="AC4331" s="19"/>
      <c r="AD4331" s="19"/>
      <c r="AE4331" s="19"/>
      <c r="AF4331" s="19"/>
      <c r="AG4331" s="19"/>
      <c r="AH4331" s="19"/>
      <c r="AI4331" s="19"/>
      <c r="AJ4331" s="19"/>
      <c r="AK4331" s="19"/>
      <c r="AL4331" s="19"/>
      <c r="AM4331" s="31">
        <v>1598496</v>
      </c>
      <c r="AN4331" s="31">
        <v>1947266</v>
      </c>
      <c r="AO4331" s="31">
        <v>2228219</v>
      </c>
      <c r="AP4331" s="31">
        <v>1934189.5</v>
      </c>
      <c r="AQ4331" s="31">
        <v>1700040.5</v>
      </c>
      <c r="AR4331" s="31">
        <v>1950665</v>
      </c>
      <c r="AS4331" s="31">
        <v>2294881.5</v>
      </c>
      <c r="AT4331" s="31">
        <v>2126711.5</v>
      </c>
      <c r="AU4331" s="31">
        <v>1918646.5</v>
      </c>
      <c r="AV4331" s="31">
        <v>2229649.203125</v>
      </c>
      <c r="AW4331" s="31">
        <v>1427820</v>
      </c>
      <c r="AX4331" s="31">
        <v>211267</v>
      </c>
      <c r="AY4331" s="31">
        <v>114012</v>
      </c>
      <c r="AZ4331" s="31">
        <v>325279</v>
      </c>
    </row>
    <row r="4332" spans="1:52" ht="15" customHeight="1">
      <c r="A4332" s="29" t="s">
        <v>3277</v>
      </c>
      <c r="B4332" s="34">
        <v>33129</v>
      </c>
      <c r="C4332" s="28">
        <v>150</v>
      </c>
      <c r="D4332" s="28">
        <v>28</v>
      </c>
      <c r="E4332" s="28">
        <v>31</v>
      </c>
      <c r="F4332" s="29" t="s">
        <v>227</v>
      </c>
      <c r="G4332" s="29" t="s">
        <v>334</v>
      </c>
      <c r="H4332" s="28">
        <v>813</v>
      </c>
      <c r="I4332" s="29" t="s">
        <v>101</v>
      </c>
      <c r="J4332" s="33" t="s">
        <v>3275</v>
      </c>
      <c r="K4332" s="29" t="s">
        <v>178</v>
      </c>
      <c r="L4332" s="29" t="s">
        <v>3271</v>
      </c>
      <c r="M4332" s="29" t="s">
        <v>2389</v>
      </c>
      <c r="N4332" s="28">
        <v>582940</v>
      </c>
      <c r="O4332" s="28">
        <v>6366750</v>
      </c>
      <c r="P4332" s="29" t="s">
        <v>3274</v>
      </c>
      <c r="Q4332" s="32" t="s">
        <v>207</v>
      </c>
      <c r="R4332" s="19"/>
      <c r="S4332" s="19"/>
      <c r="T4332" s="19"/>
      <c r="U4332" s="19"/>
      <c r="V4332" s="19"/>
      <c r="W4332" s="19"/>
      <c r="X4332" s="19"/>
      <c r="Y4332" s="19"/>
      <c r="Z4332" s="19"/>
      <c r="AA4332" s="19"/>
      <c r="AB4332" s="19"/>
      <c r="AC4332" s="19"/>
      <c r="AD4332" s="19"/>
      <c r="AE4332" s="31">
        <v>95547</v>
      </c>
      <c r="AF4332" s="31">
        <v>355950</v>
      </c>
      <c r="AG4332" s="31">
        <v>335330</v>
      </c>
      <c r="AH4332" s="31">
        <v>373100</v>
      </c>
      <c r="AI4332" s="31">
        <v>393450</v>
      </c>
      <c r="AJ4332" s="31">
        <v>356630</v>
      </c>
      <c r="AK4332" s="31">
        <v>309520</v>
      </c>
      <c r="AL4332" s="31">
        <v>330110</v>
      </c>
      <c r="AM4332" s="31">
        <v>350573</v>
      </c>
      <c r="AN4332" s="31">
        <v>301049</v>
      </c>
      <c r="AO4332" s="31">
        <v>330946</v>
      </c>
      <c r="AP4332" s="31">
        <v>296979.845703125</v>
      </c>
      <c r="AQ4332" s="31">
        <v>290485.04296875</v>
      </c>
      <c r="AR4332" s="31">
        <v>264678.48046875</v>
      </c>
      <c r="AS4332" s="31">
        <v>299970.0029296875</v>
      </c>
      <c r="AT4332" s="31">
        <v>300722.3994140625</v>
      </c>
      <c r="AU4332" s="31">
        <v>268440.4814453125</v>
      </c>
      <c r="AV4332" s="31">
        <v>317512.796875</v>
      </c>
      <c r="AW4332" s="31">
        <v>279425.51708984375</v>
      </c>
      <c r="AX4332" s="31">
        <v>34317.359375</v>
      </c>
      <c r="AY4332" s="31">
        <v>13163.0400390625</v>
      </c>
      <c r="AZ4332" s="31">
        <v>47480.3994140625</v>
      </c>
    </row>
    <row r="4333" spans="1:52" ht="15" customHeight="1">
      <c r="A4333" s="29" t="s">
        <v>3273</v>
      </c>
      <c r="B4333" s="34">
        <v>33129</v>
      </c>
      <c r="C4333" s="28">
        <v>150</v>
      </c>
      <c r="D4333" s="28">
        <v>28</v>
      </c>
      <c r="E4333" s="28">
        <v>31</v>
      </c>
      <c r="F4333" s="29" t="s">
        <v>227</v>
      </c>
      <c r="G4333" s="29" t="s">
        <v>334</v>
      </c>
      <c r="H4333" s="28">
        <v>813</v>
      </c>
      <c r="I4333" s="29" t="s">
        <v>101</v>
      </c>
      <c r="J4333" s="33" t="s">
        <v>3272</v>
      </c>
      <c r="K4333" s="29" t="s">
        <v>178</v>
      </c>
      <c r="L4333" s="29" t="s">
        <v>3271</v>
      </c>
      <c r="M4333" s="29" t="s">
        <v>2389</v>
      </c>
      <c r="N4333" s="28">
        <v>582925</v>
      </c>
      <c r="O4333" s="28">
        <v>6367031</v>
      </c>
      <c r="P4333" s="29" t="s">
        <v>3270</v>
      </c>
      <c r="Q4333" s="32" t="s">
        <v>207</v>
      </c>
      <c r="R4333" s="19"/>
      <c r="S4333" s="19"/>
      <c r="T4333" s="19"/>
      <c r="U4333" s="19"/>
      <c r="V4333" s="19"/>
      <c r="W4333" s="19"/>
      <c r="X4333" s="19"/>
      <c r="Y4333" s="19"/>
      <c r="Z4333" s="19"/>
      <c r="AA4333" s="19"/>
      <c r="AB4333" s="19"/>
      <c r="AC4333" s="19"/>
      <c r="AD4333" s="19"/>
      <c r="AE4333" s="31">
        <v>99549</v>
      </c>
      <c r="AF4333" s="31">
        <v>374680</v>
      </c>
      <c r="AG4333" s="31">
        <v>360980</v>
      </c>
      <c r="AH4333" s="31">
        <v>389820</v>
      </c>
      <c r="AI4333" s="31">
        <v>408890</v>
      </c>
      <c r="AJ4333" s="31">
        <v>371790</v>
      </c>
      <c r="AK4333" s="31">
        <v>317610</v>
      </c>
      <c r="AL4333" s="31">
        <v>334630</v>
      </c>
      <c r="AM4333" s="31">
        <v>372924</v>
      </c>
      <c r="AN4333" s="31">
        <v>311329</v>
      </c>
      <c r="AO4333" s="31">
        <v>340799</v>
      </c>
      <c r="AP4333" s="31">
        <v>316291.9619140625</v>
      </c>
      <c r="AQ4333" s="31">
        <v>313774.62109375</v>
      </c>
      <c r="AR4333" s="31">
        <v>289763.8544921875</v>
      </c>
      <c r="AS4333" s="31">
        <v>316791.23828125</v>
      </c>
      <c r="AT4333" s="31">
        <v>303540.0517578125</v>
      </c>
      <c r="AU4333" s="31">
        <v>276671.2919921875</v>
      </c>
      <c r="AV4333" s="31">
        <v>322983.9482421875</v>
      </c>
      <c r="AW4333" s="31">
        <v>310513.02294921875</v>
      </c>
      <c r="AX4333" s="31">
        <v>35613.23046875</v>
      </c>
      <c r="AY4333" s="31">
        <v>14184.630859375</v>
      </c>
      <c r="AZ4333" s="31">
        <v>49797.861328125</v>
      </c>
    </row>
    <row r="4334" spans="1:52" ht="15" customHeight="1">
      <c r="A4334" s="29" t="s">
        <v>3269</v>
      </c>
      <c r="B4334" s="34">
        <v>35985</v>
      </c>
      <c r="C4334" s="28">
        <v>600</v>
      </c>
      <c r="D4334" s="28">
        <v>44</v>
      </c>
      <c r="E4334" s="28">
        <v>45</v>
      </c>
      <c r="F4334" s="29" t="s">
        <v>242</v>
      </c>
      <c r="G4334" s="29" t="s">
        <v>343</v>
      </c>
      <c r="H4334" s="28">
        <v>813</v>
      </c>
      <c r="I4334" s="29" t="s">
        <v>101</v>
      </c>
      <c r="J4334" s="33" t="s">
        <v>3268</v>
      </c>
      <c r="K4334" s="29" t="s">
        <v>178</v>
      </c>
      <c r="L4334" s="29" t="s">
        <v>3264</v>
      </c>
      <c r="M4334" s="29" t="s">
        <v>1062</v>
      </c>
      <c r="N4334" s="28">
        <v>578583</v>
      </c>
      <c r="O4334" s="28">
        <v>6365973</v>
      </c>
      <c r="P4334" s="29" t="s">
        <v>3267</v>
      </c>
      <c r="Q4334" s="32" t="s">
        <v>207</v>
      </c>
      <c r="R4334" s="19"/>
      <c r="S4334" s="19"/>
      <c r="T4334" s="19"/>
      <c r="U4334" s="19"/>
      <c r="V4334" s="19"/>
      <c r="W4334" s="19"/>
      <c r="X4334" s="19"/>
      <c r="Y4334" s="19"/>
      <c r="Z4334" s="19"/>
      <c r="AA4334" s="19"/>
      <c r="AB4334" s="19"/>
      <c r="AC4334" s="19"/>
      <c r="AD4334" s="19"/>
      <c r="AE4334" s="19"/>
      <c r="AF4334" s="19"/>
      <c r="AG4334" s="19"/>
      <c r="AH4334" s="19"/>
      <c r="AI4334" s="19"/>
      <c r="AJ4334" s="19"/>
      <c r="AK4334" s="19"/>
      <c r="AL4334" s="19"/>
      <c r="AM4334" s="31">
        <v>692962</v>
      </c>
      <c r="AN4334" s="31">
        <v>1259395</v>
      </c>
      <c r="AO4334" s="31">
        <v>1383104</v>
      </c>
      <c r="AP4334" s="31">
        <v>1217501.29296875</v>
      </c>
      <c r="AQ4334" s="31">
        <v>1264161.58203125</v>
      </c>
      <c r="AR4334" s="31">
        <v>1166227.7265625</v>
      </c>
      <c r="AS4334" s="31">
        <v>1260008.65625</v>
      </c>
      <c r="AT4334" s="31">
        <v>1208437</v>
      </c>
      <c r="AU4334" s="31">
        <v>1135446.3984375</v>
      </c>
      <c r="AV4334" s="31">
        <v>1349326</v>
      </c>
      <c r="AW4334" s="31">
        <v>1287840</v>
      </c>
      <c r="AX4334" s="31">
        <v>142683</v>
      </c>
      <c r="AY4334" s="31">
        <v>59022</v>
      </c>
      <c r="AZ4334" s="31">
        <v>201705</v>
      </c>
    </row>
    <row r="4335" spans="1:52" ht="15" customHeight="1">
      <c r="A4335" s="29" t="s">
        <v>3266</v>
      </c>
      <c r="B4335" s="34">
        <v>35985</v>
      </c>
      <c r="C4335" s="28">
        <v>600</v>
      </c>
      <c r="D4335" s="28">
        <v>44</v>
      </c>
      <c r="E4335" s="28">
        <v>45</v>
      </c>
      <c r="F4335" s="29" t="s">
        <v>242</v>
      </c>
      <c r="G4335" s="29" t="s">
        <v>343</v>
      </c>
      <c r="H4335" s="28">
        <v>813</v>
      </c>
      <c r="I4335" s="29" t="s">
        <v>101</v>
      </c>
      <c r="J4335" s="33" t="s">
        <v>3265</v>
      </c>
      <c r="K4335" s="29" t="s">
        <v>178</v>
      </c>
      <c r="L4335" s="29" t="s">
        <v>3264</v>
      </c>
      <c r="M4335" s="29" t="s">
        <v>1062</v>
      </c>
      <c r="N4335" s="28">
        <v>578497</v>
      </c>
      <c r="O4335" s="28">
        <v>6366135</v>
      </c>
      <c r="P4335" s="29" t="s">
        <v>3263</v>
      </c>
      <c r="Q4335" s="32" t="s">
        <v>207</v>
      </c>
      <c r="R4335" s="19"/>
      <c r="S4335" s="19"/>
      <c r="T4335" s="19"/>
      <c r="U4335" s="19"/>
      <c r="V4335" s="19"/>
      <c r="W4335" s="19"/>
      <c r="X4335" s="19"/>
      <c r="Y4335" s="19"/>
      <c r="Z4335" s="19"/>
      <c r="AA4335" s="19"/>
      <c r="AB4335" s="19"/>
      <c r="AC4335" s="19"/>
      <c r="AD4335" s="19"/>
      <c r="AE4335" s="19"/>
      <c r="AF4335" s="19"/>
      <c r="AG4335" s="19"/>
      <c r="AH4335" s="19"/>
      <c r="AI4335" s="19"/>
      <c r="AJ4335" s="19"/>
      <c r="AK4335" s="19"/>
      <c r="AL4335" s="19"/>
      <c r="AM4335" s="31">
        <v>623855</v>
      </c>
      <c r="AN4335" s="31">
        <v>1146231</v>
      </c>
      <c r="AO4335" s="31">
        <v>1212225</v>
      </c>
      <c r="AP4335" s="31">
        <v>1115023.87109375</v>
      </c>
      <c r="AQ4335" s="31">
        <v>1137679</v>
      </c>
      <c r="AR4335" s="31">
        <v>1054467</v>
      </c>
      <c r="AS4335" s="31">
        <v>1168017</v>
      </c>
      <c r="AT4335" s="31">
        <v>987792</v>
      </c>
      <c r="AU4335" s="31">
        <v>1010084</v>
      </c>
      <c r="AV4335" s="31">
        <v>1231549</v>
      </c>
      <c r="AW4335" s="31">
        <v>1150771</v>
      </c>
      <c r="AX4335" s="31">
        <v>123877</v>
      </c>
      <c r="AY4335" s="31">
        <v>50372</v>
      </c>
      <c r="AZ4335" s="31">
        <v>174249</v>
      </c>
    </row>
    <row r="4336" spans="1:52" ht="15" customHeight="1">
      <c r="A4336" s="29" t="s">
        <v>3262</v>
      </c>
      <c r="B4336" s="34">
        <v>32435</v>
      </c>
      <c r="C4336" s="28">
        <v>250</v>
      </c>
      <c r="D4336" s="28">
        <v>24</v>
      </c>
      <c r="E4336" s="28">
        <v>30</v>
      </c>
      <c r="F4336" s="29" t="s">
        <v>462</v>
      </c>
      <c r="G4336" s="29" t="s">
        <v>3251</v>
      </c>
      <c r="H4336" s="28">
        <v>813</v>
      </c>
      <c r="I4336" s="29" t="s">
        <v>101</v>
      </c>
      <c r="J4336" s="33" t="s">
        <v>3261</v>
      </c>
      <c r="K4336" s="29" t="s">
        <v>178</v>
      </c>
      <c r="L4336" s="29" t="s">
        <v>3254</v>
      </c>
      <c r="M4336" s="29" t="s">
        <v>590</v>
      </c>
      <c r="N4336" s="28">
        <v>586375</v>
      </c>
      <c r="O4336" s="28">
        <v>6369749</v>
      </c>
      <c r="P4336" s="29" t="s">
        <v>3260</v>
      </c>
      <c r="Q4336" s="32" t="s">
        <v>207</v>
      </c>
      <c r="R4336" s="19"/>
      <c r="S4336" s="19"/>
      <c r="T4336" s="19"/>
      <c r="U4336" s="19"/>
      <c r="V4336" s="19"/>
      <c r="W4336" s="19"/>
      <c r="X4336" s="19"/>
      <c r="Y4336" s="19"/>
      <c r="Z4336" s="19"/>
      <c r="AA4336" s="19"/>
      <c r="AB4336" s="19"/>
      <c r="AC4336" s="31">
        <v>61610</v>
      </c>
      <c r="AD4336" s="31">
        <v>394720</v>
      </c>
      <c r="AE4336" s="31">
        <v>388660</v>
      </c>
      <c r="AF4336" s="31">
        <v>354850</v>
      </c>
      <c r="AG4336" s="31">
        <v>360290</v>
      </c>
      <c r="AH4336" s="31">
        <v>378000</v>
      </c>
      <c r="AI4336" s="31">
        <v>392100</v>
      </c>
      <c r="AJ4336" s="31">
        <v>371770</v>
      </c>
      <c r="AK4336" s="31">
        <v>307100</v>
      </c>
      <c r="AL4336" s="31">
        <v>335180</v>
      </c>
      <c r="AM4336" s="31">
        <v>362955</v>
      </c>
      <c r="AN4336" s="31">
        <v>303911</v>
      </c>
      <c r="AO4336" s="31">
        <v>330029</v>
      </c>
      <c r="AP4336" s="31">
        <v>277555.88671875</v>
      </c>
      <c r="AQ4336" s="31">
        <v>285758.63110351563</v>
      </c>
      <c r="AR4336" s="31">
        <v>277536.6015625</v>
      </c>
      <c r="AS4336" s="31">
        <v>292169.7880859375</v>
      </c>
      <c r="AT4336" s="31">
        <v>295787.25</v>
      </c>
      <c r="AU4336" s="31">
        <v>253248.9296875</v>
      </c>
      <c r="AV4336" s="31">
        <v>323542.8916015625</v>
      </c>
      <c r="AW4336" s="31">
        <v>279963.09057617188</v>
      </c>
      <c r="AX4336" s="31">
        <v>37006.19921875</v>
      </c>
      <c r="AY4336" s="31">
        <v>10902.8701171875</v>
      </c>
      <c r="AZ4336" s="31">
        <v>47909.0693359375</v>
      </c>
    </row>
    <row r="4337" spans="1:52" ht="15" customHeight="1">
      <c r="A4337" s="29" t="s">
        <v>3259</v>
      </c>
      <c r="B4337" s="34">
        <v>32435</v>
      </c>
      <c r="C4337" s="28">
        <v>250</v>
      </c>
      <c r="D4337" s="28">
        <v>24</v>
      </c>
      <c r="E4337" s="28">
        <v>30</v>
      </c>
      <c r="F4337" s="29" t="s">
        <v>462</v>
      </c>
      <c r="G4337" s="29" t="s">
        <v>3251</v>
      </c>
      <c r="H4337" s="28">
        <v>813</v>
      </c>
      <c r="I4337" s="29" t="s">
        <v>101</v>
      </c>
      <c r="J4337" s="33" t="s">
        <v>3258</v>
      </c>
      <c r="K4337" s="29" t="s">
        <v>178</v>
      </c>
      <c r="L4337" s="29" t="s">
        <v>3254</v>
      </c>
      <c r="M4337" s="29" t="s">
        <v>590</v>
      </c>
      <c r="N4337" s="28">
        <v>586332</v>
      </c>
      <c r="O4337" s="28">
        <v>6369574</v>
      </c>
      <c r="P4337" s="29" t="s">
        <v>3257</v>
      </c>
      <c r="Q4337" s="32" t="s">
        <v>207</v>
      </c>
      <c r="R4337" s="19"/>
      <c r="S4337" s="19"/>
      <c r="T4337" s="19"/>
      <c r="U4337" s="19"/>
      <c r="V4337" s="19"/>
      <c r="W4337" s="19"/>
      <c r="X4337" s="19"/>
      <c r="Y4337" s="19"/>
      <c r="Z4337" s="19"/>
      <c r="AA4337" s="19"/>
      <c r="AB4337" s="19"/>
      <c r="AC4337" s="31">
        <v>57137</v>
      </c>
      <c r="AD4337" s="31">
        <v>366068</v>
      </c>
      <c r="AE4337" s="31">
        <v>360448</v>
      </c>
      <c r="AF4337" s="31">
        <v>326730</v>
      </c>
      <c r="AG4337" s="31">
        <v>336420</v>
      </c>
      <c r="AH4337" s="31">
        <v>360280</v>
      </c>
      <c r="AI4337" s="31">
        <v>363090</v>
      </c>
      <c r="AJ4337" s="31">
        <v>339990</v>
      </c>
      <c r="AK4337" s="31">
        <v>280510</v>
      </c>
      <c r="AL4337" s="31">
        <v>311650</v>
      </c>
      <c r="AM4337" s="31">
        <v>336280</v>
      </c>
      <c r="AN4337" s="31">
        <v>285016</v>
      </c>
      <c r="AO4337" s="31">
        <v>303607</v>
      </c>
      <c r="AP4337" s="31">
        <v>265626.0595703125</v>
      </c>
      <c r="AQ4337" s="31">
        <v>260981.1474609375</v>
      </c>
      <c r="AR4337" s="31">
        <v>258308.12451171875</v>
      </c>
      <c r="AS4337" s="31">
        <v>253338.19677734375</v>
      </c>
      <c r="AT4337" s="31">
        <v>263825.4951171875</v>
      </c>
      <c r="AU4337" s="31">
        <v>187138.3603515625</v>
      </c>
      <c r="AV4337" s="31">
        <v>282105.1328125</v>
      </c>
      <c r="AW4337" s="31">
        <v>271628.19689941406</v>
      </c>
      <c r="AX4337" s="31">
        <v>34208.08984375</v>
      </c>
      <c r="AY4337" s="31">
        <v>10965.6650390625</v>
      </c>
      <c r="AZ4337" s="31">
        <v>45173.7548828125</v>
      </c>
    </row>
    <row r="4338" spans="1:52" ht="15" customHeight="1">
      <c r="A4338" s="29" t="s">
        <v>3256</v>
      </c>
      <c r="B4338" s="34">
        <v>32435</v>
      </c>
      <c r="C4338" s="28">
        <v>250</v>
      </c>
      <c r="D4338" s="28">
        <v>24</v>
      </c>
      <c r="E4338" s="28">
        <v>30</v>
      </c>
      <c r="F4338" s="29" t="s">
        <v>462</v>
      </c>
      <c r="G4338" s="29" t="s">
        <v>3251</v>
      </c>
      <c r="H4338" s="28">
        <v>813</v>
      </c>
      <c r="I4338" s="29" t="s">
        <v>101</v>
      </c>
      <c r="J4338" s="33" t="s">
        <v>3255</v>
      </c>
      <c r="K4338" s="29" t="s">
        <v>178</v>
      </c>
      <c r="L4338" s="29" t="s">
        <v>3254</v>
      </c>
      <c r="M4338" s="29" t="s">
        <v>590</v>
      </c>
      <c r="N4338" s="28">
        <v>586326</v>
      </c>
      <c r="O4338" s="28">
        <v>6369383</v>
      </c>
      <c r="P4338" s="29" t="s">
        <v>3253</v>
      </c>
      <c r="Q4338" s="32" t="s">
        <v>207</v>
      </c>
      <c r="R4338" s="19"/>
      <c r="S4338" s="19"/>
      <c r="T4338" s="19"/>
      <c r="U4338" s="19"/>
      <c r="V4338" s="19"/>
      <c r="W4338" s="19"/>
      <c r="X4338" s="19"/>
      <c r="Y4338" s="19"/>
      <c r="Z4338" s="19"/>
      <c r="AA4338" s="19"/>
      <c r="AB4338" s="19"/>
      <c r="AC4338" s="31">
        <v>58031</v>
      </c>
      <c r="AD4338" s="31">
        <v>371798</v>
      </c>
      <c r="AE4338" s="31">
        <v>366090</v>
      </c>
      <c r="AF4338" s="31">
        <v>338060</v>
      </c>
      <c r="AG4338" s="31">
        <v>341500</v>
      </c>
      <c r="AH4338" s="31">
        <v>366860</v>
      </c>
      <c r="AI4338" s="31">
        <v>366200</v>
      </c>
      <c r="AJ4338" s="31">
        <v>347460</v>
      </c>
      <c r="AK4338" s="31">
        <v>276580</v>
      </c>
      <c r="AL4338" s="31">
        <v>316230</v>
      </c>
      <c r="AM4338" s="31">
        <v>341370</v>
      </c>
      <c r="AN4338" s="31">
        <v>292402</v>
      </c>
      <c r="AO4338" s="31">
        <v>308838</v>
      </c>
      <c r="AP4338" s="31">
        <v>281589.6474609375</v>
      </c>
      <c r="AQ4338" s="31">
        <v>250495.74291992188</v>
      </c>
      <c r="AR4338" s="31">
        <v>243761.97412109375</v>
      </c>
      <c r="AS4338" s="31">
        <v>266286.1962890625</v>
      </c>
      <c r="AT4338" s="31">
        <v>280240.9814453125</v>
      </c>
      <c r="AU4338" s="31">
        <v>237917.6376953125</v>
      </c>
      <c r="AV4338" s="31">
        <v>298496.060546875</v>
      </c>
      <c r="AW4338" s="31">
        <v>274450.45788574219</v>
      </c>
      <c r="AX4338" s="31">
        <v>34619.41015625</v>
      </c>
      <c r="AY4338" s="31">
        <v>10472.9111328125</v>
      </c>
      <c r="AZ4338" s="31">
        <v>45092.3212890625</v>
      </c>
    </row>
    <row r="4339" spans="1:52" ht="15" customHeight="1">
      <c r="A4339" s="29" t="s">
        <v>3252</v>
      </c>
      <c r="B4339" s="34">
        <v>32398</v>
      </c>
      <c r="C4339" s="28">
        <v>150</v>
      </c>
      <c r="D4339" s="28">
        <v>0.1</v>
      </c>
      <c r="E4339" s="28">
        <v>0.1</v>
      </c>
      <c r="F4339" s="29" t="s">
        <v>587</v>
      </c>
      <c r="G4339" s="29" t="s">
        <v>204</v>
      </c>
      <c r="H4339" s="28">
        <v>813</v>
      </c>
      <c r="I4339" s="29" t="s">
        <v>101</v>
      </c>
      <c r="J4339" s="33" t="s">
        <v>3250</v>
      </c>
      <c r="K4339" s="29" t="s">
        <v>178</v>
      </c>
      <c r="L4339" s="29" t="s">
        <v>3249</v>
      </c>
      <c r="M4339" s="29" t="s">
        <v>3248</v>
      </c>
      <c r="N4339" s="28">
        <v>585511</v>
      </c>
      <c r="O4339" s="28">
        <v>6376489</v>
      </c>
      <c r="P4339" s="29" t="s">
        <v>3247</v>
      </c>
      <c r="Q4339" s="32" t="s">
        <v>368</v>
      </c>
      <c r="R4339" s="19"/>
      <c r="S4339" s="19"/>
      <c r="T4339" s="19"/>
      <c r="U4339" s="19"/>
      <c r="V4339" s="19"/>
      <c r="W4339" s="19"/>
      <c r="X4339" s="19"/>
      <c r="Y4339" s="19"/>
      <c r="Z4339" s="19"/>
      <c r="AA4339" s="19"/>
      <c r="AB4339" s="19"/>
      <c r="AC4339" s="31">
        <v>61346</v>
      </c>
      <c r="AD4339" s="31">
        <v>262022</v>
      </c>
      <c r="AE4339" s="31">
        <v>257999</v>
      </c>
      <c r="AF4339" s="31">
        <v>250530</v>
      </c>
      <c r="AG4339" s="31">
        <v>212470</v>
      </c>
      <c r="AH4339" s="31">
        <v>272230</v>
      </c>
      <c r="AI4339" s="31">
        <v>288160</v>
      </c>
      <c r="AJ4339" s="31">
        <v>248760</v>
      </c>
      <c r="AK4339" s="31">
        <v>217810</v>
      </c>
      <c r="AL4339" s="31">
        <v>218880</v>
      </c>
      <c r="AM4339" s="31">
        <v>204409</v>
      </c>
      <c r="AN4339" s="31">
        <v>123645</v>
      </c>
      <c r="AO4339" s="31">
        <v>199878</v>
      </c>
      <c r="AP4339" s="31">
        <v>244760.77758789063</v>
      </c>
      <c r="AQ4339" s="31">
        <v>227928.376953125</v>
      </c>
      <c r="AR4339" s="31">
        <v>202686.9521484375</v>
      </c>
      <c r="AS4339" s="31">
        <v>200291.0224609375</v>
      </c>
      <c r="AT4339" s="31">
        <v>199599.84326171875</v>
      </c>
      <c r="AU4339" s="31">
        <v>135930.95947265625</v>
      </c>
      <c r="AV4339" s="31">
        <v>185059.72877502441</v>
      </c>
      <c r="AW4339" s="31">
        <v>63533.25</v>
      </c>
      <c r="AX4339" s="31">
        <v>0</v>
      </c>
      <c r="AY4339" s="31">
        <v>0</v>
      </c>
      <c r="AZ4339" s="31">
        <v>0</v>
      </c>
    </row>
    <row r="4340" spans="1:52" ht="15" customHeight="1">
      <c r="A4340" s="29" t="s">
        <v>3246</v>
      </c>
      <c r="B4340" s="34">
        <v>32217</v>
      </c>
      <c r="C4340" s="28">
        <v>200</v>
      </c>
      <c r="D4340" s="28">
        <v>25</v>
      </c>
      <c r="E4340" s="28">
        <v>30</v>
      </c>
      <c r="F4340" s="29" t="s">
        <v>242</v>
      </c>
      <c r="G4340" s="29" t="s">
        <v>479</v>
      </c>
      <c r="H4340" s="28">
        <v>813</v>
      </c>
      <c r="I4340" s="29" t="s">
        <v>101</v>
      </c>
      <c r="J4340" s="33" t="s">
        <v>3245</v>
      </c>
      <c r="K4340" s="29" t="s">
        <v>178</v>
      </c>
      <c r="L4340" s="29" t="s">
        <v>3244</v>
      </c>
      <c r="M4340" s="29" t="s">
        <v>596</v>
      </c>
      <c r="N4340" s="28">
        <v>589344</v>
      </c>
      <c r="O4340" s="28">
        <v>6361024</v>
      </c>
      <c r="P4340" s="29" t="s">
        <v>3243</v>
      </c>
      <c r="Q4340" s="32" t="s">
        <v>368</v>
      </c>
      <c r="R4340" s="19"/>
      <c r="S4340" s="19"/>
      <c r="T4340" s="19"/>
      <c r="U4340" s="19"/>
      <c r="V4340" s="19"/>
      <c r="W4340" s="19"/>
      <c r="X4340" s="19"/>
      <c r="Y4340" s="19"/>
      <c r="Z4340" s="19"/>
      <c r="AA4340" s="19"/>
      <c r="AB4340" s="19"/>
      <c r="AC4340" s="31">
        <v>408406</v>
      </c>
      <c r="AD4340" s="31">
        <v>581463</v>
      </c>
      <c r="AE4340" s="31">
        <v>572537</v>
      </c>
      <c r="AF4340" s="31">
        <v>554590</v>
      </c>
      <c r="AG4340" s="31">
        <v>495590</v>
      </c>
      <c r="AH4340" s="31">
        <v>548880</v>
      </c>
      <c r="AI4340" s="31">
        <v>570720</v>
      </c>
      <c r="AJ4340" s="31">
        <v>516950</v>
      </c>
      <c r="AK4340" s="31">
        <v>464880</v>
      </c>
      <c r="AL4340" s="31">
        <v>493360</v>
      </c>
      <c r="AM4340" s="31">
        <v>537659</v>
      </c>
      <c r="AN4340" s="31">
        <v>464198</v>
      </c>
      <c r="AO4340" s="31">
        <v>498364</v>
      </c>
      <c r="AP4340" s="31">
        <v>433588.375</v>
      </c>
      <c r="AQ4340" s="31">
        <v>427690.408203125</v>
      </c>
      <c r="AR4340" s="31">
        <v>392817.291015625</v>
      </c>
      <c r="AS4340" s="31">
        <v>430049.02734375</v>
      </c>
      <c r="AT4340" s="31">
        <v>405999.005859375</v>
      </c>
      <c r="AU4340" s="31">
        <v>360459.990234375</v>
      </c>
      <c r="AV4340" s="31">
        <v>423209.162109375</v>
      </c>
      <c r="AW4340" s="31">
        <v>395408.9677734375</v>
      </c>
      <c r="AX4340" s="31">
        <v>46857.69140625</v>
      </c>
      <c r="AY4340" s="31">
        <v>21923.55078125</v>
      </c>
      <c r="AZ4340" s="31">
        <v>68781.2421875</v>
      </c>
    </row>
    <row r="4341" spans="1:52" ht="15" customHeight="1">
      <c r="A4341" s="29" t="s">
        <v>3242</v>
      </c>
      <c r="B4341" s="34">
        <v>35482</v>
      </c>
      <c r="C4341" s="28">
        <v>750</v>
      </c>
      <c r="D4341" s="28">
        <v>44</v>
      </c>
      <c r="E4341" s="28">
        <v>45</v>
      </c>
      <c r="F4341" s="29" t="s">
        <v>462</v>
      </c>
      <c r="G4341" s="29" t="s">
        <v>1279</v>
      </c>
      <c r="H4341" s="28">
        <v>813</v>
      </c>
      <c r="I4341" s="29" t="s">
        <v>101</v>
      </c>
      <c r="J4341" s="33" t="s">
        <v>3241</v>
      </c>
      <c r="K4341" s="29" t="s">
        <v>178</v>
      </c>
      <c r="L4341" s="29" t="s">
        <v>3240</v>
      </c>
      <c r="M4341" s="29" t="s">
        <v>3239</v>
      </c>
      <c r="N4341" s="28">
        <v>582714</v>
      </c>
      <c r="O4341" s="28">
        <v>6363220</v>
      </c>
      <c r="P4341" s="29" t="s">
        <v>3238</v>
      </c>
      <c r="Q4341" s="32" t="s">
        <v>207</v>
      </c>
      <c r="R4341" s="19"/>
      <c r="S4341" s="19"/>
      <c r="T4341" s="19"/>
      <c r="U4341" s="19"/>
      <c r="V4341" s="19"/>
      <c r="W4341" s="19"/>
      <c r="X4341" s="19"/>
      <c r="Y4341" s="19"/>
      <c r="Z4341" s="19"/>
      <c r="AA4341" s="19"/>
      <c r="AB4341" s="19"/>
      <c r="AC4341" s="19"/>
      <c r="AD4341" s="19"/>
      <c r="AE4341" s="19"/>
      <c r="AF4341" s="19"/>
      <c r="AG4341" s="19"/>
      <c r="AH4341" s="19"/>
      <c r="AI4341" s="19"/>
      <c r="AJ4341" s="19"/>
      <c r="AK4341" s="19"/>
      <c r="AL4341" s="31">
        <v>0</v>
      </c>
      <c r="AM4341" s="31">
        <v>0</v>
      </c>
      <c r="AN4341" s="31">
        <v>3915763</v>
      </c>
      <c r="AO4341" s="31">
        <v>909173</v>
      </c>
      <c r="AP4341" s="31">
        <v>1354490.5</v>
      </c>
      <c r="AQ4341" s="31">
        <v>1314077</v>
      </c>
      <c r="AR4341" s="31">
        <v>1298729.5</v>
      </c>
      <c r="AS4341" s="31">
        <v>1391251</v>
      </c>
      <c r="AT4341" s="31">
        <v>1352119</v>
      </c>
      <c r="AU4341" s="31">
        <v>1220438.5</v>
      </c>
      <c r="AV4341" s="31">
        <v>1499860</v>
      </c>
      <c r="AW4341" s="31">
        <v>1424353</v>
      </c>
      <c r="AX4341" s="31">
        <v>154646</v>
      </c>
      <c r="AY4341" s="31">
        <v>62337.5</v>
      </c>
      <c r="AZ4341" s="31">
        <v>216983.5</v>
      </c>
    </row>
    <row r="4342" spans="1:52" ht="15" customHeight="1">
      <c r="A4342" s="29" t="s">
        <v>3237</v>
      </c>
      <c r="B4342" s="34">
        <v>35677</v>
      </c>
      <c r="C4342" s="28">
        <v>600</v>
      </c>
      <c r="D4342" s="28">
        <v>44</v>
      </c>
      <c r="E4342" s="28">
        <v>45</v>
      </c>
      <c r="F4342" s="29" t="s">
        <v>242</v>
      </c>
      <c r="G4342" s="29" t="s">
        <v>3213</v>
      </c>
      <c r="H4342" s="28">
        <v>813</v>
      </c>
      <c r="I4342" s="29" t="s">
        <v>101</v>
      </c>
      <c r="J4342" s="33" t="s">
        <v>3236</v>
      </c>
      <c r="K4342" s="29" t="s">
        <v>178</v>
      </c>
      <c r="L4342" s="29" t="s">
        <v>3235</v>
      </c>
      <c r="M4342" s="29" t="s">
        <v>1247</v>
      </c>
      <c r="N4342" s="28">
        <v>581280</v>
      </c>
      <c r="O4342" s="28">
        <v>6362862</v>
      </c>
      <c r="P4342" s="29" t="s">
        <v>3234</v>
      </c>
      <c r="Q4342" s="32" t="s">
        <v>207</v>
      </c>
      <c r="R4342" s="19"/>
      <c r="S4342" s="19"/>
      <c r="T4342" s="19"/>
      <c r="U4342" s="19"/>
      <c r="V4342" s="19"/>
      <c r="W4342" s="19"/>
      <c r="X4342" s="19"/>
      <c r="Y4342" s="19"/>
      <c r="Z4342" s="19"/>
      <c r="AA4342" s="19"/>
      <c r="AB4342" s="19"/>
      <c r="AC4342" s="19"/>
      <c r="AD4342" s="19"/>
      <c r="AE4342" s="19"/>
      <c r="AF4342" s="19"/>
      <c r="AG4342" s="19"/>
      <c r="AH4342" s="19"/>
      <c r="AI4342" s="19"/>
      <c r="AJ4342" s="19"/>
      <c r="AK4342" s="19"/>
      <c r="AL4342" s="31">
        <v>442900</v>
      </c>
      <c r="AM4342" s="31">
        <v>1430468</v>
      </c>
      <c r="AN4342" s="31">
        <v>1264060</v>
      </c>
      <c r="AO4342" s="31">
        <v>1382421</v>
      </c>
      <c r="AP4342" s="31">
        <v>1231365.21875</v>
      </c>
      <c r="AQ4342" s="31">
        <v>1220240.5</v>
      </c>
      <c r="AR4342" s="31">
        <v>1147340.5</v>
      </c>
      <c r="AS4342" s="31">
        <v>1202048.5</v>
      </c>
      <c r="AT4342" s="31">
        <v>1219720.5</v>
      </c>
      <c r="AU4342" s="31">
        <v>1120195.5</v>
      </c>
      <c r="AV4342" s="31">
        <v>1336553.5</v>
      </c>
      <c r="AW4342" s="31">
        <v>1282037.5</v>
      </c>
      <c r="AX4342" s="31">
        <v>137610</v>
      </c>
      <c r="AY4342" s="31">
        <v>55996</v>
      </c>
      <c r="AZ4342" s="31">
        <v>193606</v>
      </c>
    </row>
    <row r="4343" spans="1:52" ht="15" customHeight="1">
      <c r="A4343" s="29" t="s">
        <v>3233</v>
      </c>
      <c r="B4343" s="34">
        <v>32301</v>
      </c>
      <c r="C4343" s="28">
        <v>150</v>
      </c>
      <c r="D4343" s="28">
        <v>23.2</v>
      </c>
      <c r="E4343" s="28">
        <v>30.3</v>
      </c>
      <c r="F4343" s="29" t="s">
        <v>227</v>
      </c>
      <c r="G4343" s="29" t="s">
        <v>3228</v>
      </c>
      <c r="H4343" s="28">
        <v>813</v>
      </c>
      <c r="I4343" s="29" t="s">
        <v>101</v>
      </c>
      <c r="J4343" s="33" t="s">
        <v>3232</v>
      </c>
      <c r="K4343" s="29" t="s">
        <v>178</v>
      </c>
      <c r="L4343" s="29" t="s">
        <v>3231</v>
      </c>
      <c r="M4343" s="29" t="s">
        <v>1587</v>
      </c>
      <c r="N4343" s="28">
        <v>579892</v>
      </c>
      <c r="O4343" s="28">
        <v>6354299</v>
      </c>
      <c r="P4343" s="29" t="s">
        <v>3230</v>
      </c>
      <c r="Q4343" s="32" t="s">
        <v>207</v>
      </c>
      <c r="R4343" s="19"/>
      <c r="S4343" s="19"/>
      <c r="T4343" s="19"/>
      <c r="U4343" s="19"/>
      <c r="V4343" s="19"/>
      <c r="W4343" s="19"/>
      <c r="X4343" s="19"/>
      <c r="Y4343" s="19"/>
      <c r="Z4343" s="19"/>
      <c r="AA4343" s="19"/>
      <c r="AB4343" s="19"/>
      <c r="AC4343" s="31">
        <v>156020</v>
      </c>
      <c r="AD4343" s="31">
        <v>333197</v>
      </c>
      <c r="AE4343" s="31">
        <v>328082</v>
      </c>
      <c r="AF4343" s="31">
        <v>306120</v>
      </c>
      <c r="AG4343" s="31">
        <v>289810</v>
      </c>
      <c r="AH4343" s="31">
        <v>332140</v>
      </c>
      <c r="AI4343" s="31">
        <v>347440</v>
      </c>
      <c r="AJ4343" s="31">
        <v>302730</v>
      </c>
      <c r="AK4343" s="31">
        <v>246790</v>
      </c>
      <c r="AL4343" s="31">
        <v>278480</v>
      </c>
      <c r="AM4343" s="31">
        <v>301929</v>
      </c>
      <c r="AN4343" s="31">
        <v>256223</v>
      </c>
      <c r="AO4343" s="31">
        <v>294101</v>
      </c>
      <c r="AP4343" s="31">
        <v>246691.8076171875</v>
      </c>
      <c r="AQ4343" s="31">
        <v>268414.2275390625</v>
      </c>
      <c r="AR4343" s="31">
        <v>251966.8671875</v>
      </c>
      <c r="AS4343" s="31">
        <v>263527.11328125</v>
      </c>
      <c r="AT4343" s="31">
        <v>260967.95703125</v>
      </c>
      <c r="AU4343" s="31">
        <v>238747.40966796875</v>
      </c>
      <c r="AV4343" s="31">
        <v>302869.7109375</v>
      </c>
      <c r="AW4343" s="31">
        <v>286844.580078125</v>
      </c>
      <c r="AX4343" s="31">
        <v>32029.470703125</v>
      </c>
      <c r="AY4343" s="31">
        <v>12409.650390625</v>
      </c>
      <c r="AZ4343" s="31">
        <v>44439.12109375</v>
      </c>
    </row>
    <row r="4344" spans="1:52" ht="15" customHeight="1">
      <c r="A4344" s="29" t="s">
        <v>3229</v>
      </c>
      <c r="B4344" s="34">
        <v>35422</v>
      </c>
      <c r="C4344" s="28">
        <v>600</v>
      </c>
      <c r="D4344" s="28">
        <v>44</v>
      </c>
      <c r="E4344" s="28">
        <v>45</v>
      </c>
      <c r="F4344" s="29" t="s">
        <v>242</v>
      </c>
      <c r="G4344" s="29" t="s">
        <v>3213</v>
      </c>
      <c r="H4344" s="28">
        <v>813</v>
      </c>
      <c r="I4344" s="29" t="s">
        <v>101</v>
      </c>
      <c r="J4344" s="33" t="s">
        <v>3227</v>
      </c>
      <c r="K4344" s="29" t="s">
        <v>178</v>
      </c>
      <c r="L4344" s="29" t="s">
        <v>3216</v>
      </c>
      <c r="M4344" s="29" t="s">
        <v>1313</v>
      </c>
      <c r="N4344" s="28">
        <v>579485</v>
      </c>
      <c r="O4344" s="28">
        <v>6359778</v>
      </c>
      <c r="P4344" s="29" t="s">
        <v>3226</v>
      </c>
      <c r="Q4344" s="32" t="s">
        <v>207</v>
      </c>
      <c r="R4344" s="19"/>
      <c r="S4344" s="19"/>
      <c r="T4344" s="19"/>
      <c r="U4344" s="19"/>
      <c r="V4344" s="19"/>
      <c r="W4344" s="19"/>
      <c r="X4344" s="19"/>
      <c r="Y4344" s="19"/>
      <c r="Z4344" s="19"/>
      <c r="AA4344" s="19"/>
      <c r="AB4344" s="19"/>
      <c r="AC4344" s="19"/>
      <c r="AD4344" s="19"/>
      <c r="AE4344" s="19"/>
      <c r="AF4344" s="19"/>
      <c r="AG4344" s="19"/>
      <c r="AH4344" s="19"/>
      <c r="AI4344" s="19"/>
      <c r="AJ4344" s="19"/>
      <c r="AK4344" s="31">
        <v>0</v>
      </c>
      <c r="AL4344" s="31">
        <v>1279800</v>
      </c>
      <c r="AM4344" s="31">
        <v>1397847</v>
      </c>
      <c r="AN4344" s="31">
        <v>1201107</v>
      </c>
      <c r="AO4344" s="31">
        <v>1338547</v>
      </c>
      <c r="AP4344" s="31">
        <v>1196926.58203125</v>
      </c>
      <c r="AQ4344" s="31">
        <v>1216896.5</v>
      </c>
      <c r="AR4344" s="31">
        <v>1096902.5</v>
      </c>
      <c r="AS4344" s="31">
        <v>1244776</v>
      </c>
      <c r="AT4344" s="31">
        <v>1210674</v>
      </c>
      <c r="AU4344" s="31">
        <v>1106474.5</v>
      </c>
      <c r="AV4344" s="31">
        <v>1228016.5</v>
      </c>
      <c r="AW4344" s="31">
        <v>1260806.5</v>
      </c>
      <c r="AX4344" s="31">
        <v>136040.5</v>
      </c>
      <c r="AY4344" s="31">
        <v>60098.5</v>
      </c>
      <c r="AZ4344" s="31">
        <v>196139</v>
      </c>
    </row>
    <row r="4345" spans="1:52" ht="15" customHeight="1">
      <c r="A4345" s="29" t="s">
        <v>3225</v>
      </c>
      <c r="B4345" s="34">
        <v>35422</v>
      </c>
      <c r="C4345" s="28">
        <v>600</v>
      </c>
      <c r="D4345" s="28">
        <v>44</v>
      </c>
      <c r="E4345" s="28">
        <v>45</v>
      </c>
      <c r="F4345" s="29" t="s">
        <v>242</v>
      </c>
      <c r="G4345" s="29" t="s">
        <v>3213</v>
      </c>
      <c r="H4345" s="28">
        <v>813</v>
      </c>
      <c r="I4345" s="29" t="s">
        <v>101</v>
      </c>
      <c r="J4345" s="33" t="s">
        <v>3224</v>
      </c>
      <c r="K4345" s="29" t="s">
        <v>178</v>
      </c>
      <c r="L4345" s="29" t="s">
        <v>3216</v>
      </c>
      <c r="M4345" s="29" t="s">
        <v>1363</v>
      </c>
      <c r="N4345" s="28">
        <v>579596</v>
      </c>
      <c r="O4345" s="28">
        <v>6359561</v>
      </c>
      <c r="P4345" s="29" t="s">
        <v>3223</v>
      </c>
      <c r="Q4345" s="32" t="s">
        <v>207</v>
      </c>
      <c r="R4345" s="19"/>
      <c r="S4345" s="19"/>
      <c r="T4345" s="19"/>
      <c r="U4345" s="19"/>
      <c r="V4345" s="19"/>
      <c r="W4345" s="19"/>
      <c r="X4345" s="19"/>
      <c r="Y4345" s="19"/>
      <c r="Z4345" s="19"/>
      <c r="AA4345" s="19"/>
      <c r="AB4345" s="19"/>
      <c r="AC4345" s="19"/>
      <c r="AD4345" s="19"/>
      <c r="AE4345" s="19"/>
      <c r="AF4345" s="19"/>
      <c r="AG4345" s="19"/>
      <c r="AH4345" s="19"/>
      <c r="AI4345" s="19"/>
      <c r="AJ4345" s="19"/>
      <c r="AK4345" s="31">
        <v>0</v>
      </c>
      <c r="AL4345" s="31">
        <v>1207830</v>
      </c>
      <c r="AM4345" s="31">
        <v>1317352</v>
      </c>
      <c r="AN4345" s="31">
        <v>1119087</v>
      </c>
      <c r="AO4345" s="31">
        <v>1244077</v>
      </c>
      <c r="AP4345" s="31">
        <v>1092684.7734375</v>
      </c>
      <c r="AQ4345" s="31">
        <v>1133081.5703125</v>
      </c>
      <c r="AR4345" s="31">
        <v>1035864</v>
      </c>
      <c r="AS4345" s="31">
        <v>1128650.79296875</v>
      </c>
      <c r="AT4345" s="31">
        <v>1101369.59375</v>
      </c>
      <c r="AU4345" s="31">
        <v>1009339.2109375</v>
      </c>
      <c r="AV4345" s="31">
        <v>1255001.59765625</v>
      </c>
      <c r="AW4345" s="31">
        <v>1161665.599609375</v>
      </c>
      <c r="AX4345" s="31">
        <v>125688.203125</v>
      </c>
      <c r="AY4345" s="31">
        <v>51472.3984375</v>
      </c>
      <c r="AZ4345" s="31">
        <v>177160.6015625</v>
      </c>
    </row>
    <row r="4346" spans="1:52" ht="15" customHeight="1">
      <c r="A4346" s="29" t="s">
        <v>3222</v>
      </c>
      <c r="B4346" s="34">
        <v>35422</v>
      </c>
      <c r="C4346" s="28">
        <v>600</v>
      </c>
      <c r="D4346" s="28">
        <v>44</v>
      </c>
      <c r="E4346" s="28">
        <v>45</v>
      </c>
      <c r="F4346" s="29" t="s">
        <v>242</v>
      </c>
      <c r="G4346" s="29" t="s">
        <v>3213</v>
      </c>
      <c r="H4346" s="28">
        <v>813</v>
      </c>
      <c r="I4346" s="29" t="s">
        <v>101</v>
      </c>
      <c r="J4346" s="33" t="s">
        <v>3221</v>
      </c>
      <c r="K4346" s="29" t="s">
        <v>178</v>
      </c>
      <c r="L4346" s="29" t="s">
        <v>3216</v>
      </c>
      <c r="M4346" s="29" t="s">
        <v>3220</v>
      </c>
      <c r="N4346" s="28">
        <v>579705</v>
      </c>
      <c r="O4346" s="28">
        <v>6359353</v>
      </c>
      <c r="P4346" s="29" t="s">
        <v>3219</v>
      </c>
      <c r="Q4346" s="32" t="s">
        <v>207</v>
      </c>
      <c r="R4346" s="19"/>
      <c r="S4346" s="19"/>
      <c r="T4346" s="19"/>
      <c r="U4346" s="19"/>
      <c r="V4346" s="19"/>
      <c r="W4346" s="19"/>
      <c r="X4346" s="19"/>
      <c r="Y4346" s="19"/>
      <c r="Z4346" s="19"/>
      <c r="AA4346" s="19"/>
      <c r="AB4346" s="19"/>
      <c r="AC4346" s="19"/>
      <c r="AD4346" s="19"/>
      <c r="AE4346" s="19"/>
      <c r="AF4346" s="19"/>
      <c r="AG4346" s="19"/>
      <c r="AH4346" s="19"/>
      <c r="AI4346" s="19"/>
      <c r="AJ4346" s="19"/>
      <c r="AK4346" s="31">
        <v>0</v>
      </c>
      <c r="AL4346" s="31">
        <v>1222010</v>
      </c>
      <c r="AM4346" s="31">
        <v>1337903</v>
      </c>
      <c r="AN4346" s="31">
        <v>1142015</v>
      </c>
      <c r="AO4346" s="31">
        <v>1260778</v>
      </c>
      <c r="AP4346" s="31">
        <v>1142855.984375</v>
      </c>
      <c r="AQ4346" s="31">
        <v>1160309.39453125</v>
      </c>
      <c r="AR4346" s="31">
        <v>1075198.375</v>
      </c>
      <c r="AS4346" s="31">
        <v>1174642.55859375</v>
      </c>
      <c r="AT4346" s="31">
        <v>1138112</v>
      </c>
      <c r="AU4346" s="31">
        <v>1042490.203125</v>
      </c>
      <c r="AV4346" s="31">
        <v>1291370</v>
      </c>
      <c r="AW4346" s="31">
        <v>1201774</v>
      </c>
      <c r="AX4346" s="31">
        <v>128384</v>
      </c>
      <c r="AY4346" s="31">
        <v>56535</v>
      </c>
      <c r="AZ4346" s="31">
        <v>184919</v>
      </c>
    </row>
    <row r="4347" spans="1:52" ht="15" customHeight="1">
      <c r="A4347" s="29" t="s">
        <v>3218</v>
      </c>
      <c r="B4347" s="34">
        <v>35422</v>
      </c>
      <c r="C4347" s="28">
        <v>600</v>
      </c>
      <c r="D4347" s="28">
        <v>44</v>
      </c>
      <c r="E4347" s="28">
        <v>45</v>
      </c>
      <c r="F4347" s="29" t="s">
        <v>242</v>
      </c>
      <c r="G4347" s="29" t="s">
        <v>3213</v>
      </c>
      <c r="H4347" s="28">
        <v>813</v>
      </c>
      <c r="I4347" s="29" t="s">
        <v>101</v>
      </c>
      <c r="J4347" s="33" t="s">
        <v>3217</v>
      </c>
      <c r="K4347" s="29" t="s">
        <v>178</v>
      </c>
      <c r="L4347" s="29" t="s">
        <v>3216</v>
      </c>
      <c r="M4347" s="29" t="s">
        <v>2488</v>
      </c>
      <c r="N4347" s="28">
        <v>579815</v>
      </c>
      <c r="O4347" s="28">
        <v>6359139</v>
      </c>
      <c r="P4347" s="29" t="s">
        <v>3215</v>
      </c>
      <c r="Q4347" s="32" t="s">
        <v>207</v>
      </c>
      <c r="R4347" s="19"/>
      <c r="S4347" s="19"/>
      <c r="T4347" s="19"/>
      <c r="U4347" s="19"/>
      <c r="V4347" s="19"/>
      <c r="W4347" s="19"/>
      <c r="X4347" s="19"/>
      <c r="Y4347" s="19"/>
      <c r="Z4347" s="19"/>
      <c r="AA4347" s="19"/>
      <c r="AB4347" s="19"/>
      <c r="AC4347" s="19"/>
      <c r="AD4347" s="19"/>
      <c r="AE4347" s="19"/>
      <c r="AF4347" s="19"/>
      <c r="AG4347" s="19"/>
      <c r="AH4347" s="19"/>
      <c r="AI4347" s="19"/>
      <c r="AJ4347" s="19"/>
      <c r="AK4347" s="31">
        <v>0</v>
      </c>
      <c r="AL4347" s="31">
        <v>1329930</v>
      </c>
      <c r="AM4347" s="31">
        <v>1417718</v>
      </c>
      <c r="AN4347" s="31">
        <v>1222103</v>
      </c>
      <c r="AO4347" s="31">
        <v>1362591</v>
      </c>
      <c r="AP4347" s="31">
        <v>1219741.5234375</v>
      </c>
      <c r="AQ4347" s="31">
        <v>1251268.64453125</v>
      </c>
      <c r="AR4347" s="31">
        <v>1137529.99609375</v>
      </c>
      <c r="AS4347" s="31">
        <v>1276552.6015625</v>
      </c>
      <c r="AT4347" s="31">
        <v>1232357.79296875</v>
      </c>
      <c r="AU4347" s="31">
        <v>1119915.60546875</v>
      </c>
      <c r="AV4347" s="31">
        <v>1339720.40625</v>
      </c>
      <c r="AW4347" s="31">
        <v>1270237.412109375</v>
      </c>
      <c r="AX4347" s="31">
        <v>136745.59375</v>
      </c>
      <c r="AY4347" s="31">
        <v>61246.80078125</v>
      </c>
      <c r="AZ4347" s="31">
        <v>197992.39453125</v>
      </c>
    </row>
    <row r="4348" spans="1:52" ht="15" customHeight="1">
      <c r="A4348" s="29" t="s">
        <v>3214</v>
      </c>
      <c r="B4348" s="34">
        <v>32479</v>
      </c>
      <c r="C4348" s="28">
        <v>200</v>
      </c>
      <c r="D4348" s="28">
        <v>25</v>
      </c>
      <c r="E4348" s="28">
        <v>30</v>
      </c>
      <c r="F4348" s="29" t="s">
        <v>242</v>
      </c>
      <c r="G4348" s="29" t="s">
        <v>434</v>
      </c>
      <c r="H4348" s="28">
        <v>813</v>
      </c>
      <c r="I4348" s="29" t="s">
        <v>101</v>
      </c>
      <c r="J4348" s="33" t="s">
        <v>3212</v>
      </c>
      <c r="K4348" s="29" t="s">
        <v>178</v>
      </c>
      <c r="L4348" s="29" t="s">
        <v>3211</v>
      </c>
      <c r="M4348" s="29" t="s">
        <v>3210</v>
      </c>
      <c r="N4348" s="28">
        <v>581301</v>
      </c>
      <c r="O4348" s="28">
        <v>6357328</v>
      </c>
      <c r="P4348" s="29" t="s">
        <v>3209</v>
      </c>
      <c r="Q4348" s="32" t="s">
        <v>207</v>
      </c>
      <c r="R4348" s="19"/>
      <c r="S4348" s="19"/>
      <c r="T4348" s="19"/>
      <c r="U4348" s="19"/>
      <c r="V4348" s="19"/>
      <c r="W4348" s="19"/>
      <c r="X4348" s="19"/>
      <c r="Y4348" s="19"/>
      <c r="Z4348" s="19"/>
      <c r="AA4348" s="19"/>
      <c r="AB4348" s="19"/>
      <c r="AC4348" s="31">
        <v>0</v>
      </c>
      <c r="AD4348" s="31">
        <v>434046</v>
      </c>
      <c r="AE4348" s="31">
        <v>427383</v>
      </c>
      <c r="AF4348" s="31">
        <v>391410</v>
      </c>
      <c r="AG4348" s="31">
        <v>390740</v>
      </c>
      <c r="AH4348" s="31">
        <v>424120</v>
      </c>
      <c r="AI4348" s="31">
        <v>430100</v>
      </c>
      <c r="AJ4348" s="31">
        <v>396050</v>
      </c>
      <c r="AK4348" s="31">
        <v>346320</v>
      </c>
      <c r="AL4348" s="31">
        <v>375460</v>
      </c>
      <c r="AM4348" s="31">
        <v>399607</v>
      </c>
      <c r="AN4348" s="31">
        <v>322693</v>
      </c>
      <c r="AO4348" s="31">
        <v>367744</v>
      </c>
      <c r="AP4348" s="31">
        <v>318333.947265625</v>
      </c>
      <c r="AQ4348" s="31">
        <v>272676.08813476563</v>
      </c>
      <c r="AR4348" s="31">
        <v>275045.49096679688</v>
      </c>
      <c r="AS4348" s="31">
        <v>347458.919921875</v>
      </c>
      <c r="AT4348" s="31">
        <v>322438.2470703125</v>
      </c>
      <c r="AU4348" s="31">
        <v>300470.349609375</v>
      </c>
      <c r="AV4348" s="31">
        <v>366345.142578125</v>
      </c>
      <c r="AW4348" s="31">
        <v>347395.361328125</v>
      </c>
      <c r="AX4348" s="31">
        <v>36914.72265625</v>
      </c>
      <c r="AY4348" s="31">
        <v>16867.224609375</v>
      </c>
      <c r="AZ4348" s="31">
        <v>53781.947265625</v>
      </c>
    </row>
    <row r="4349" spans="1:52" ht="15" customHeight="1">
      <c r="A4349" s="29" t="s">
        <v>3208</v>
      </c>
      <c r="B4349" s="34">
        <v>32174</v>
      </c>
      <c r="C4349" s="28">
        <v>18</v>
      </c>
      <c r="D4349" s="28">
        <v>0.1</v>
      </c>
      <c r="E4349" s="28">
        <v>0.1</v>
      </c>
      <c r="F4349" s="29" t="s">
        <v>204</v>
      </c>
      <c r="G4349" s="29" t="s">
        <v>204</v>
      </c>
      <c r="H4349" s="28">
        <v>813</v>
      </c>
      <c r="I4349" s="29" t="s">
        <v>101</v>
      </c>
      <c r="J4349" s="33" t="s">
        <v>3207</v>
      </c>
      <c r="K4349" s="29" t="s">
        <v>178</v>
      </c>
      <c r="L4349" s="29" t="s">
        <v>3203</v>
      </c>
      <c r="M4349" s="29" t="s">
        <v>2363</v>
      </c>
      <c r="N4349" s="28">
        <v>582777</v>
      </c>
      <c r="O4349" s="28">
        <v>6357950</v>
      </c>
      <c r="P4349" s="29" t="s">
        <v>3206</v>
      </c>
      <c r="Q4349" s="32" t="s">
        <v>3133</v>
      </c>
      <c r="R4349" s="19"/>
      <c r="S4349" s="19"/>
      <c r="T4349" s="19"/>
      <c r="U4349" s="19"/>
      <c r="V4349" s="19"/>
      <c r="W4349" s="19"/>
      <c r="X4349" s="19"/>
      <c r="Y4349" s="19"/>
      <c r="Z4349" s="19"/>
      <c r="AA4349" s="19"/>
      <c r="AB4349" s="19"/>
      <c r="AC4349" s="31">
        <v>20350</v>
      </c>
      <c r="AD4349" s="31">
        <v>26075</v>
      </c>
      <c r="AE4349" s="31">
        <v>25675</v>
      </c>
      <c r="AF4349" s="31">
        <v>26464</v>
      </c>
      <c r="AG4349" s="31">
        <v>25152</v>
      </c>
      <c r="AH4349" s="31">
        <v>27381</v>
      </c>
      <c r="AI4349" s="31">
        <v>26268</v>
      </c>
      <c r="AJ4349" s="31">
        <v>22737</v>
      </c>
      <c r="AK4349" s="31">
        <v>18785</v>
      </c>
      <c r="AL4349" s="31">
        <v>19863</v>
      </c>
      <c r="AM4349" s="31">
        <v>24072</v>
      </c>
      <c r="AN4349" s="31">
        <v>18757</v>
      </c>
      <c r="AO4349" s="31">
        <v>22521</v>
      </c>
      <c r="AP4349" s="31">
        <v>22609</v>
      </c>
      <c r="AQ4349" s="31">
        <v>25117.3359375</v>
      </c>
      <c r="AR4349" s="31">
        <v>22721.982635498047</v>
      </c>
      <c r="AS4349" s="31">
        <v>23547.831787109375</v>
      </c>
      <c r="AT4349" s="31">
        <v>23871.81201171875</v>
      </c>
      <c r="AU4349" s="31">
        <v>17394.596008300781</v>
      </c>
      <c r="AV4349" s="31">
        <v>21396.451965332031</v>
      </c>
      <c r="AW4349" s="31">
        <v>23065.343933105469</v>
      </c>
      <c r="AX4349" s="31">
        <v>2388.60009765625</v>
      </c>
      <c r="AY4349" s="31">
        <v>1176.635986328125</v>
      </c>
      <c r="AZ4349" s="31">
        <v>3565.236083984375</v>
      </c>
    </row>
    <row r="4350" spans="1:52" ht="15" customHeight="1">
      <c r="A4350" s="29" t="s">
        <v>3205</v>
      </c>
      <c r="B4350" s="34">
        <v>32493</v>
      </c>
      <c r="C4350" s="28">
        <v>150</v>
      </c>
      <c r="D4350" s="28">
        <v>0.1</v>
      </c>
      <c r="E4350" s="28">
        <v>0.1</v>
      </c>
      <c r="F4350" s="29" t="s">
        <v>227</v>
      </c>
      <c r="G4350" s="29" t="s">
        <v>204</v>
      </c>
      <c r="H4350" s="28">
        <v>813</v>
      </c>
      <c r="I4350" s="29" t="s">
        <v>101</v>
      </c>
      <c r="J4350" s="33" t="s">
        <v>3204</v>
      </c>
      <c r="K4350" s="29" t="s">
        <v>178</v>
      </c>
      <c r="L4350" s="29" t="s">
        <v>3203</v>
      </c>
      <c r="M4350" s="29" t="s">
        <v>1313</v>
      </c>
      <c r="N4350" s="28">
        <v>583095</v>
      </c>
      <c r="O4350" s="28">
        <v>6358716</v>
      </c>
      <c r="P4350" s="29" t="s">
        <v>3202</v>
      </c>
      <c r="Q4350" s="32" t="s">
        <v>207</v>
      </c>
      <c r="R4350" s="19"/>
      <c r="S4350" s="19"/>
      <c r="T4350" s="19"/>
      <c r="U4350" s="19"/>
      <c r="V4350" s="19"/>
      <c r="W4350" s="19"/>
      <c r="X4350" s="19"/>
      <c r="Y4350" s="19"/>
      <c r="Z4350" s="19"/>
      <c r="AA4350" s="19"/>
      <c r="AB4350" s="19"/>
      <c r="AC4350" s="31">
        <v>0</v>
      </c>
      <c r="AD4350" s="31">
        <v>350554</v>
      </c>
      <c r="AE4350" s="31">
        <v>345171</v>
      </c>
      <c r="AF4350" s="31">
        <v>312480</v>
      </c>
      <c r="AG4350" s="31">
        <v>314480</v>
      </c>
      <c r="AH4350" s="31">
        <v>341930</v>
      </c>
      <c r="AI4350" s="31">
        <v>363980</v>
      </c>
      <c r="AJ4350" s="31">
        <v>323020</v>
      </c>
      <c r="AK4350" s="31">
        <v>274100</v>
      </c>
      <c r="AL4350" s="31">
        <v>296660</v>
      </c>
      <c r="AM4350" s="31">
        <v>326267</v>
      </c>
      <c r="AN4350" s="31">
        <v>256055</v>
      </c>
      <c r="AO4350" s="31">
        <v>299264</v>
      </c>
      <c r="AP4350" s="31">
        <v>269931.095703125</v>
      </c>
      <c r="AQ4350" s="31">
        <v>273997.7373046875</v>
      </c>
      <c r="AR4350" s="31">
        <v>252600.5009765625</v>
      </c>
      <c r="AS4350" s="31">
        <v>271436.32421875</v>
      </c>
      <c r="AT4350" s="31">
        <v>268960.2275390625</v>
      </c>
      <c r="AU4350" s="31">
        <v>234036</v>
      </c>
      <c r="AV4350" s="31">
        <v>301855.9521484375</v>
      </c>
      <c r="AW4350" s="31">
        <v>278563.23193359375</v>
      </c>
      <c r="AX4350" s="31">
        <v>29422.80078125</v>
      </c>
      <c r="AY4350" s="31">
        <v>13007.6103515625</v>
      </c>
      <c r="AZ4350" s="31">
        <v>42430.4111328125</v>
      </c>
    </row>
    <row r="4351" spans="1:52" ht="15" customHeight="1">
      <c r="A4351" s="29" t="s">
        <v>3201</v>
      </c>
      <c r="B4351" s="34">
        <v>36725</v>
      </c>
      <c r="C4351" s="28">
        <v>750</v>
      </c>
      <c r="D4351" s="28">
        <v>48</v>
      </c>
      <c r="E4351" s="28">
        <v>45</v>
      </c>
      <c r="F4351" s="29" t="s">
        <v>462</v>
      </c>
      <c r="G4351" s="29" t="s">
        <v>3137</v>
      </c>
      <c r="H4351" s="28">
        <v>813</v>
      </c>
      <c r="I4351" s="29" t="s">
        <v>101</v>
      </c>
      <c r="J4351" s="33" t="s">
        <v>3200</v>
      </c>
      <c r="K4351" s="29" t="s">
        <v>178</v>
      </c>
      <c r="L4351" s="29" t="s">
        <v>3186</v>
      </c>
      <c r="M4351" s="29" t="s">
        <v>3199</v>
      </c>
      <c r="N4351" s="28">
        <v>577122</v>
      </c>
      <c r="O4351" s="28">
        <v>6359738</v>
      </c>
      <c r="P4351" s="29" t="s">
        <v>3198</v>
      </c>
      <c r="Q4351" s="32" t="s">
        <v>207</v>
      </c>
      <c r="R4351" s="19"/>
      <c r="S4351" s="19"/>
      <c r="T4351" s="19"/>
      <c r="U4351" s="19"/>
      <c r="V4351" s="19"/>
      <c r="W4351" s="19"/>
      <c r="X4351" s="19"/>
      <c r="Y4351" s="19"/>
      <c r="Z4351" s="19"/>
      <c r="AA4351" s="19"/>
      <c r="AB4351" s="19"/>
      <c r="AC4351" s="19"/>
      <c r="AD4351" s="19"/>
      <c r="AE4351" s="19"/>
      <c r="AF4351" s="19"/>
      <c r="AG4351" s="19"/>
      <c r="AH4351" s="19"/>
      <c r="AI4351" s="19"/>
      <c r="AJ4351" s="19"/>
      <c r="AK4351" s="19"/>
      <c r="AL4351" s="19"/>
      <c r="AM4351" s="19"/>
      <c r="AN4351" s="19"/>
      <c r="AO4351" s="31">
        <v>573369</v>
      </c>
      <c r="AP4351" s="31">
        <v>1399235.5</v>
      </c>
      <c r="AQ4351" s="31">
        <v>1394319</v>
      </c>
      <c r="AR4351" s="31">
        <v>1315585</v>
      </c>
      <c r="AS4351" s="31">
        <v>1453854.5</v>
      </c>
      <c r="AT4351" s="31">
        <v>1394678.5</v>
      </c>
      <c r="AU4351" s="31">
        <v>1270688</v>
      </c>
      <c r="AV4351" s="31">
        <v>1515729.5</v>
      </c>
      <c r="AW4351" s="31">
        <v>1325266.5</v>
      </c>
      <c r="AX4351" s="31">
        <v>137849.5</v>
      </c>
      <c r="AY4351" s="31">
        <v>68383.5</v>
      </c>
      <c r="AZ4351" s="31">
        <v>206233</v>
      </c>
    </row>
    <row r="4352" spans="1:52" ht="15" customHeight="1">
      <c r="A4352" s="29" t="s">
        <v>3197</v>
      </c>
      <c r="B4352" s="34">
        <v>36740</v>
      </c>
      <c r="C4352" s="28">
        <v>750</v>
      </c>
      <c r="D4352" s="28">
        <v>48</v>
      </c>
      <c r="E4352" s="28">
        <v>45</v>
      </c>
      <c r="F4352" s="29" t="s">
        <v>462</v>
      </c>
      <c r="G4352" s="29" t="s">
        <v>3137</v>
      </c>
      <c r="H4352" s="28">
        <v>813</v>
      </c>
      <c r="I4352" s="29" t="s">
        <v>101</v>
      </c>
      <c r="J4352" s="33" t="s">
        <v>3196</v>
      </c>
      <c r="K4352" s="29" t="s">
        <v>178</v>
      </c>
      <c r="L4352" s="29" t="s">
        <v>3186</v>
      </c>
      <c r="M4352" s="29" t="s">
        <v>1836</v>
      </c>
      <c r="N4352" s="28">
        <v>577360</v>
      </c>
      <c r="O4352" s="28">
        <v>6359547</v>
      </c>
      <c r="P4352" s="29" t="s">
        <v>3195</v>
      </c>
      <c r="Q4352" s="32" t="s">
        <v>207</v>
      </c>
      <c r="R4352" s="19"/>
      <c r="S4352" s="19"/>
      <c r="T4352" s="19"/>
      <c r="U4352" s="19"/>
      <c r="V4352" s="19"/>
      <c r="W4352" s="19"/>
      <c r="X4352" s="19"/>
      <c r="Y4352" s="19"/>
      <c r="Z4352" s="19"/>
      <c r="AA4352" s="19"/>
      <c r="AB4352" s="19"/>
      <c r="AC4352" s="19"/>
      <c r="AD4352" s="19"/>
      <c r="AE4352" s="19"/>
      <c r="AF4352" s="19"/>
      <c r="AG4352" s="19"/>
      <c r="AH4352" s="19"/>
      <c r="AI4352" s="19"/>
      <c r="AJ4352" s="19"/>
      <c r="AK4352" s="19"/>
      <c r="AL4352" s="19"/>
      <c r="AM4352" s="19"/>
      <c r="AN4352" s="19"/>
      <c r="AO4352" s="31">
        <v>584726</v>
      </c>
      <c r="AP4352" s="31">
        <v>1452187.8984375</v>
      </c>
      <c r="AQ4352" s="31">
        <v>1479174</v>
      </c>
      <c r="AR4352" s="31">
        <v>1362774</v>
      </c>
      <c r="AS4352" s="31">
        <v>1501881.5</v>
      </c>
      <c r="AT4352" s="31">
        <v>1435459.5</v>
      </c>
      <c r="AU4352" s="31">
        <v>1304893</v>
      </c>
      <c r="AV4352" s="31">
        <v>1611239</v>
      </c>
      <c r="AW4352" s="31">
        <v>1484539.5</v>
      </c>
      <c r="AX4352" s="31">
        <v>157719</v>
      </c>
      <c r="AY4352" s="31">
        <v>72298</v>
      </c>
      <c r="AZ4352" s="31">
        <v>230017</v>
      </c>
    </row>
    <row r="4353" spans="1:52" ht="15" customHeight="1">
      <c r="A4353" s="29" t="s">
        <v>3194</v>
      </c>
      <c r="B4353" s="34">
        <v>36740</v>
      </c>
      <c r="C4353" s="28">
        <v>750</v>
      </c>
      <c r="D4353" s="28">
        <v>48</v>
      </c>
      <c r="E4353" s="28">
        <v>45</v>
      </c>
      <c r="F4353" s="29" t="s">
        <v>462</v>
      </c>
      <c r="G4353" s="29" t="s">
        <v>3137</v>
      </c>
      <c r="H4353" s="28">
        <v>813</v>
      </c>
      <c r="I4353" s="29" t="s">
        <v>101</v>
      </c>
      <c r="J4353" s="33" t="s">
        <v>3193</v>
      </c>
      <c r="K4353" s="29" t="s">
        <v>178</v>
      </c>
      <c r="L4353" s="29" t="s">
        <v>3186</v>
      </c>
      <c r="M4353" s="29" t="s">
        <v>1836</v>
      </c>
      <c r="N4353" s="28">
        <v>577598</v>
      </c>
      <c r="O4353" s="28">
        <v>6359364</v>
      </c>
      <c r="P4353" s="29" t="s">
        <v>3192</v>
      </c>
      <c r="Q4353" s="32" t="s">
        <v>207</v>
      </c>
      <c r="R4353" s="19"/>
      <c r="S4353" s="19"/>
      <c r="T4353" s="19"/>
      <c r="U4353" s="19"/>
      <c r="V4353" s="19"/>
      <c r="W4353" s="19"/>
      <c r="X4353" s="19"/>
      <c r="Y4353" s="19"/>
      <c r="Z4353" s="19"/>
      <c r="AA4353" s="19"/>
      <c r="AB4353" s="19"/>
      <c r="AC4353" s="19"/>
      <c r="AD4353" s="19"/>
      <c r="AE4353" s="19"/>
      <c r="AF4353" s="19"/>
      <c r="AG4353" s="19"/>
      <c r="AH4353" s="19"/>
      <c r="AI4353" s="19"/>
      <c r="AJ4353" s="19"/>
      <c r="AK4353" s="19"/>
      <c r="AL4353" s="19"/>
      <c r="AM4353" s="19"/>
      <c r="AN4353" s="19"/>
      <c r="AO4353" s="31">
        <v>580577</v>
      </c>
      <c r="AP4353" s="31">
        <v>1461963.5</v>
      </c>
      <c r="AQ4353" s="31">
        <v>1505597</v>
      </c>
      <c r="AR4353" s="31">
        <v>1377905</v>
      </c>
      <c r="AS4353" s="31">
        <v>1543708.5</v>
      </c>
      <c r="AT4353" s="31">
        <v>1440096.203125</v>
      </c>
      <c r="AU4353" s="31">
        <v>1335177</v>
      </c>
      <c r="AV4353" s="31">
        <v>1621684</v>
      </c>
      <c r="AW4353" s="31">
        <v>1395735.5</v>
      </c>
      <c r="AX4353" s="31">
        <v>161739</v>
      </c>
      <c r="AY4353" s="31">
        <v>74053.203125</v>
      </c>
      <c r="AZ4353" s="31">
        <v>235792.203125</v>
      </c>
    </row>
    <row r="4354" spans="1:52" ht="15" customHeight="1">
      <c r="A4354" s="29" t="s">
        <v>3191</v>
      </c>
      <c r="B4354" s="34">
        <v>36725</v>
      </c>
      <c r="C4354" s="28">
        <v>750</v>
      </c>
      <c r="D4354" s="28">
        <v>48</v>
      </c>
      <c r="E4354" s="28">
        <v>45</v>
      </c>
      <c r="F4354" s="29" t="s">
        <v>462</v>
      </c>
      <c r="G4354" s="29" t="s">
        <v>3137</v>
      </c>
      <c r="H4354" s="28">
        <v>813</v>
      </c>
      <c r="I4354" s="29" t="s">
        <v>101</v>
      </c>
      <c r="J4354" s="33" t="s">
        <v>3190</v>
      </c>
      <c r="K4354" s="29" t="s">
        <v>178</v>
      </c>
      <c r="L4354" s="29" t="s">
        <v>3186</v>
      </c>
      <c r="M4354" s="29" t="s">
        <v>1836</v>
      </c>
      <c r="N4354" s="28">
        <v>577127</v>
      </c>
      <c r="O4354" s="28">
        <v>6359490</v>
      </c>
      <c r="P4354" s="29" t="s">
        <v>3189</v>
      </c>
      <c r="Q4354" s="32" t="s">
        <v>207</v>
      </c>
      <c r="R4354" s="19"/>
      <c r="S4354" s="19"/>
      <c r="T4354" s="19"/>
      <c r="U4354" s="19"/>
      <c r="V4354" s="19"/>
      <c r="W4354" s="19"/>
      <c r="X4354" s="19"/>
      <c r="Y4354" s="19"/>
      <c r="Z4354" s="19"/>
      <c r="AA4354" s="19"/>
      <c r="AB4354" s="19"/>
      <c r="AC4354" s="19"/>
      <c r="AD4354" s="19"/>
      <c r="AE4354" s="19"/>
      <c r="AF4354" s="19"/>
      <c r="AG4354" s="19"/>
      <c r="AH4354" s="19"/>
      <c r="AI4354" s="19"/>
      <c r="AJ4354" s="19"/>
      <c r="AK4354" s="19"/>
      <c r="AL4354" s="19"/>
      <c r="AM4354" s="19"/>
      <c r="AN4354" s="19"/>
      <c r="AO4354" s="31">
        <v>587486</v>
      </c>
      <c r="AP4354" s="31">
        <v>1382400.5</v>
      </c>
      <c r="AQ4354" s="31">
        <v>1367374.5</v>
      </c>
      <c r="AR4354" s="31">
        <v>1292842</v>
      </c>
      <c r="AS4354" s="31">
        <v>1425805</v>
      </c>
      <c r="AT4354" s="31">
        <v>1360077.5</v>
      </c>
      <c r="AU4354" s="31">
        <v>1244659</v>
      </c>
      <c r="AV4354" s="31">
        <v>1492876.5</v>
      </c>
      <c r="AW4354" s="31">
        <v>1389993.5</v>
      </c>
      <c r="AX4354" s="31">
        <v>158765.5</v>
      </c>
      <c r="AY4354" s="31">
        <v>68476</v>
      </c>
      <c r="AZ4354" s="31">
        <v>227241.5</v>
      </c>
    </row>
    <row r="4355" spans="1:52" ht="15" customHeight="1">
      <c r="A4355" s="29" t="s">
        <v>3188</v>
      </c>
      <c r="B4355" s="34">
        <v>36528</v>
      </c>
      <c r="C4355" s="28">
        <v>750</v>
      </c>
      <c r="D4355" s="28">
        <v>48</v>
      </c>
      <c r="E4355" s="28">
        <v>45</v>
      </c>
      <c r="F4355" s="29" t="s">
        <v>462</v>
      </c>
      <c r="G4355" s="29" t="s">
        <v>3137</v>
      </c>
      <c r="H4355" s="28">
        <v>813</v>
      </c>
      <c r="I4355" s="29" t="s">
        <v>101</v>
      </c>
      <c r="J4355" s="33" t="s">
        <v>3187</v>
      </c>
      <c r="K4355" s="29" t="s">
        <v>178</v>
      </c>
      <c r="L4355" s="29" t="s">
        <v>3186</v>
      </c>
      <c r="M4355" s="29" t="s">
        <v>1836</v>
      </c>
      <c r="N4355" s="28">
        <v>577365</v>
      </c>
      <c r="O4355" s="28">
        <v>6359307</v>
      </c>
      <c r="P4355" s="29" t="s">
        <v>3185</v>
      </c>
      <c r="Q4355" s="32" t="s">
        <v>207</v>
      </c>
      <c r="R4355" s="19"/>
      <c r="S4355" s="19"/>
      <c r="T4355" s="19"/>
      <c r="U4355" s="19"/>
      <c r="V4355" s="19"/>
      <c r="W4355" s="19"/>
      <c r="X4355" s="19"/>
      <c r="Y4355" s="19"/>
      <c r="Z4355" s="19"/>
      <c r="AA4355" s="19"/>
      <c r="AB4355" s="19"/>
      <c r="AC4355" s="19"/>
      <c r="AD4355" s="19"/>
      <c r="AE4355" s="19"/>
      <c r="AF4355" s="19"/>
      <c r="AG4355" s="19"/>
      <c r="AH4355" s="19"/>
      <c r="AI4355" s="19"/>
      <c r="AJ4355" s="19"/>
      <c r="AK4355" s="19"/>
      <c r="AL4355" s="19"/>
      <c r="AM4355" s="19"/>
      <c r="AN4355" s="19"/>
      <c r="AO4355" s="31">
        <v>1727099</v>
      </c>
      <c r="AP4355" s="31">
        <v>1568335</v>
      </c>
      <c r="AQ4355" s="31">
        <v>1575155.5</v>
      </c>
      <c r="AR4355" s="31">
        <v>1471395.5</v>
      </c>
      <c r="AS4355" s="31">
        <v>1620630</v>
      </c>
      <c r="AT4355" s="31">
        <v>1512372.40625</v>
      </c>
      <c r="AU4355" s="31">
        <v>1416200.20703125</v>
      </c>
      <c r="AV4355" s="31">
        <v>1706121.1953125</v>
      </c>
      <c r="AW4355" s="31">
        <v>1578848.1953125</v>
      </c>
      <c r="AX4355" s="31">
        <v>85097.6015625</v>
      </c>
      <c r="AY4355" s="31">
        <v>75148</v>
      </c>
      <c r="AZ4355" s="31">
        <v>160245.6015625</v>
      </c>
    </row>
    <row r="4356" spans="1:52" ht="15" customHeight="1">
      <c r="A4356" s="29" t="s">
        <v>3184</v>
      </c>
      <c r="B4356" s="34">
        <v>32486</v>
      </c>
      <c r="C4356" s="28">
        <v>150</v>
      </c>
      <c r="D4356" s="28">
        <v>23.2</v>
      </c>
      <c r="E4356" s="28">
        <v>30.3</v>
      </c>
      <c r="F4356" s="29" t="s">
        <v>227</v>
      </c>
      <c r="G4356" s="29" t="s">
        <v>417</v>
      </c>
      <c r="H4356" s="28">
        <v>813</v>
      </c>
      <c r="I4356" s="29" t="s">
        <v>101</v>
      </c>
      <c r="J4356" s="33" t="s">
        <v>3183</v>
      </c>
      <c r="K4356" s="29" t="s">
        <v>178</v>
      </c>
      <c r="L4356" s="29" t="s">
        <v>3182</v>
      </c>
      <c r="M4356" s="29" t="s">
        <v>3181</v>
      </c>
      <c r="N4356" s="28">
        <v>573040</v>
      </c>
      <c r="O4356" s="28">
        <v>6356862</v>
      </c>
      <c r="P4356" s="29" t="s">
        <v>3180</v>
      </c>
      <c r="Q4356" s="32" t="s">
        <v>207</v>
      </c>
      <c r="R4356" s="19"/>
      <c r="S4356" s="19"/>
      <c r="T4356" s="19"/>
      <c r="U4356" s="19"/>
      <c r="V4356" s="19"/>
      <c r="W4356" s="19"/>
      <c r="X4356" s="19"/>
      <c r="Y4356" s="19"/>
      <c r="Z4356" s="19"/>
      <c r="AA4356" s="19"/>
      <c r="AB4356" s="19"/>
      <c r="AC4356" s="31">
        <v>0</v>
      </c>
      <c r="AD4356" s="31">
        <v>322848</v>
      </c>
      <c r="AE4356" s="31">
        <v>317891</v>
      </c>
      <c r="AF4356" s="31">
        <v>292950</v>
      </c>
      <c r="AG4356" s="31">
        <v>285630</v>
      </c>
      <c r="AH4356" s="31">
        <v>315890</v>
      </c>
      <c r="AI4356" s="31">
        <v>336950</v>
      </c>
      <c r="AJ4356" s="31">
        <v>296500</v>
      </c>
      <c r="AK4356" s="31">
        <v>285810</v>
      </c>
      <c r="AL4356" s="31">
        <v>244890</v>
      </c>
      <c r="AM4356" s="31">
        <v>302044</v>
      </c>
      <c r="AN4356" s="31">
        <v>235977</v>
      </c>
      <c r="AO4356" s="31">
        <v>263826</v>
      </c>
      <c r="AP4356" s="31">
        <v>234984.9775390625</v>
      </c>
      <c r="AQ4356" s="31">
        <v>228139.06762695313</v>
      </c>
      <c r="AR4356" s="31">
        <v>215698.10546875</v>
      </c>
      <c r="AS4356" s="31">
        <v>245907.453125</v>
      </c>
      <c r="AT4356" s="31">
        <v>169793.044921875</v>
      </c>
      <c r="AU4356" s="31">
        <v>201687.10595703125</v>
      </c>
      <c r="AV4356" s="31">
        <v>261698.810546875</v>
      </c>
      <c r="AW4356" s="31">
        <v>244509.07934570313</v>
      </c>
      <c r="AX4356" s="31">
        <v>29028.859375</v>
      </c>
      <c r="AY4356" s="31">
        <v>10706.4130859375</v>
      </c>
      <c r="AZ4356" s="31">
        <v>39735.2724609375</v>
      </c>
    </row>
    <row r="4357" spans="1:52" ht="15" customHeight="1">
      <c r="A4357" s="29" t="s">
        <v>3179</v>
      </c>
      <c r="B4357" s="34">
        <v>32064</v>
      </c>
      <c r="C4357" s="28">
        <v>90</v>
      </c>
      <c r="D4357" s="28">
        <v>17.5</v>
      </c>
      <c r="E4357" s="28">
        <v>22.5</v>
      </c>
      <c r="F4357" s="29" t="s">
        <v>242</v>
      </c>
      <c r="G4357" s="29" t="s">
        <v>204</v>
      </c>
      <c r="H4357" s="28">
        <v>813</v>
      </c>
      <c r="I4357" s="29" t="s">
        <v>101</v>
      </c>
      <c r="J4357" s="33" t="s">
        <v>3178</v>
      </c>
      <c r="K4357" s="29" t="s">
        <v>178</v>
      </c>
      <c r="L4357" s="29" t="s">
        <v>3177</v>
      </c>
      <c r="M4357" s="29" t="s">
        <v>176</v>
      </c>
      <c r="N4357" s="28">
        <v>576433</v>
      </c>
      <c r="O4357" s="28">
        <v>6358270</v>
      </c>
      <c r="P4357" s="29" t="s">
        <v>3176</v>
      </c>
      <c r="Q4357" s="32" t="s">
        <v>368</v>
      </c>
      <c r="R4357" s="19"/>
      <c r="S4357" s="19"/>
      <c r="T4357" s="19"/>
      <c r="U4357" s="19"/>
      <c r="V4357" s="19"/>
      <c r="W4357" s="19"/>
      <c r="X4357" s="19"/>
      <c r="Y4357" s="19"/>
      <c r="Z4357" s="19"/>
      <c r="AA4357" s="19"/>
      <c r="AB4357" s="31">
        <v>27368</v>
      </c>
      <c r="AC4357" s="31">
        <v>175085</v>
      </c>
      <c r="AD4357" s="31">
        <v>186956</v>
      </c>
      <c r="AE4357" s="31">
        <v>184086</v>
      </c>
      <c r="AF4357" s="31">
        <v>175080</v>
      </c>
      <c r="AG4357" s="31">
        <v>167210</v>
      </c>
      <c r="AH4357" s="31">
        <v>179870</v>
      </c>
      <c r="AI4357" s="31">
        <v>186910</v>
      </c>
      <c r="AJ4357" s="31">
        <v>166570</v>
      </c>
      <c r="AK4357" s="31">
        <v>146620</v>
      </c>
      <c r="AL4357" s="31">
        <v>158050</v>
      </c>
      <c r="AM4357" s="31">
        <v>175710</v>
      </c>
      <c r="AN4357" s="31">
        <v>147980</v>
      </c>
      <c r="AO4357" s="31">
        <v>152160</v>
      </c>
      <c r="AP4357" s="31">
        <v>106630</v>
      </c>
      <c r="AQ4357" s="31">
        <v>76573.000366210938</v>
      </c>
      <c r="AR4357" s="31">
        <v>81883.599853515625</v>
      </c>
      <c r="AS4357" s="31">
        <v>84658.39990234375</v>
      </c>
      <c r="AT4357" s="31">
        <v>92762.55078125</v>
      </c>
      <c r="AU4357" s="31">
        <v>120428.28076171875</v>
      </c>
      <c r="AV4357" s="31">
        <v>150925.361328125</v>
      </c>
      <c r="AW4357" s="31">
        <v>107047.31909179688</v>
      </c>
      <c r="AX4357" s="31">
        <v>10654.7197265625</v>
      </c>
      <c r="AY4357" s="31">
        <v>2404</v>
      </c>
      <c r="AZ4357" s="31">
        <v>13058.7197265625</v>
      </c>
    </row>
    <row r="4358" spans="1:52" ht="15" customHeight="1">
      <c r="A4358" s="29" t="s">
        <v>3175</v>
      </c>
      <c r="B4358" s="34">
        <v>33219</v>
      </c>
      <c r="C4358" s="28">
        <v>150</v>
      </c>
      <c r="D4358" s="28">
        <v>28</v>
      </c>
      <c r="E4358" s="28">
        <v>31</v>
      </c>
      <c r="F4358" s="29" t="s">
        <v>227</v>
      </c>
      <c r="G4358" s="29" t="s">
        <v>334</v>
      </c>
      <c r="H4358" s="28">
        <v>813</v>
      </c>
      <c r="I4358" s="29" t="s">
        <v>101</v>
      </c>
      <c r="J4358" s="33" t="s">
        <v>3174</v>
      </c>
      <c r="K4358" s="29" t="s">
        <v>178</v>
      </c>
      <c r="L4358" s="29" t="s">
        <v>3173</v>
      </c>
      <c r="M4358" s="29" t="s">
        <v>425</v>
      </c>
      <c r="N4358" s="28">
        <v>576790</v>
      </c>
      <c r="O4358" s="28">
        <v>6356666</v>
      </c>
      <c r="P4358" s="29" t="s">
        <v>3172</v>
      </c>
      <c r="Q4358" s="32" t="s">
        <v>207</v>
      </c>
      <c r="R4358" s="19"/>
      <c r="S4358" s="19"/>
      <c r="T4358" s="19"/>
      <c r="U4358" s="19"/>
      <c r="V4358" s="19"/>
      <c r="W4358" s="19"/>
      <c r="X4358" s="19"/>
      <c r="Y4358" s="19"/>
      <c r="Z4358" s="19"/>
      <c r="AA4358" s="19"/>
      <c r="AB4358" s="19"/>
      <c r="AC4358" s="19"/>
      <c r="AD4358" s="19"/>
      <c r="AE4358" s="31">
        <v>0</v>
      </c>
      <c r="AF4358" s="31">
        <v>377840</v>
      </c>
      <c r="AG4358" s="31">
        <v>373760</v>
      </c>
      <c r="AH4358" s="31">
        <v>401160</v>
      </c>
      <c r="AI4358" s="31">
        <v>419730</v>
      </c>
      <c r="AJ4358" s="31">
        <v>374880</v>
      </c>
      <c r="AK4358" s="31">
        <v>334120</v>
      </c>
      <c r="AL4358" s="31">
        <v>346900</v>
      </c>
      <c r="AM4358" s="31">
        <v>384071</v>
      </c>
      <c r="AN4358" s="31">
        <v>312211</v>
      </c>
      <c r="AO4358" s="31">
        <v>341643</v>
      </c>
      <c r="AP4358" s="31">
        <v>320342.8154296875</v>
      </c>
      <c r="AQ4358" s="31">
        <v>304173.4140625</v>
      </c>
      <c r="AR4358" s="31">
        <v>291105.146484375</v>
      </c>
      <c r="AS4358" s="31">
        <v>314352.3359375</v>
      </c>
      <c r="AT4358" s="31">
        <v>298313.302734375</v>
      </c>
      <c r="AU4358" s="31">
        <v>260206.603515625</v>
      </c>
      <c r="AV4358" s="31">
        <v>319581.1865234375</v>
      </c>
      <c r="AW4358" s="31">
        <v>301847.4453125</v>
      </c>
      <c r="AX4358" s="31">
        <v>34956.10546875</v>
      </c>
      <c r="AY4358" s="31">
        <v>16026.9912109375</v>
      </c>
      <c r="AZ4358" s="31">
        <v>50983.0966796875</v>
      </c>
    </row>
    <row r="4359" spans="1:52" ht="15" customHeight="1">
      <c r="A4359" s="29" t="s">
        <v>3171</v>
      </c>
      <c r="B4359" s="34">
        <v>36808</v>
      </c>
      <c r="C4359" s="28">
        <v>900</v>
      </c>
      <c r="D4359" s="28">
        <v>52</v>
      </c>
      <c r="E4359" s="28">
        <v>44</v>
      </c>
      <c r="F4359" s="29" t="s">
        <v>462</v>
      </c>
      <c r="G4359" s="29" t="s">
        <v>3155</v>
      </c>
      <c r="H4359" s="28">
        <v>813</v>
      </c>
      <c r="I4359" s="29" t="s">
        <v>101</v>
      </c>
      <c r="J4359" s="33" t="s">
        <v>3170</v>
      </c>
      <c r="K4359" s="29" t="s">
        <v>178</v>
      </c>
      <c r="L4359" s="29" t="s">
        <v>3140</v>
      </c>
      <c r="M4359" s="29" t="s">
        <v>3169</v>
      </c>
      <c r="N4359" s="28">
        <v>580159</v>
      </c>
      <c r="O4359" s="28">
        <v>6384706</v>
      </c>
      <c r="P4359" s="29" t="s">
        <v>3168</v>
      </c>
      <c r="Q4359" s="32" t="s">
        <v>207</v>
      </c>
      <c r="R4359" s="19"/>
      <c r="S4359" s="19"/>
      <c r="T4359" s="19"/>
      <c r="U4359" s="19"/>
      <c r="V4359" s="19"/>
      <c r="W4359" s="19"/>
      <c r="X4359" s="19"/>
      <c r="Y4359" s="19"/>
      <c r="Z4359" s="19"/>
      <c r="AA4359" s="19"/>
      <c r="AB4359" s="19"/>
      <c r="AC4359" s="19"/>
      <c r="AD4359" s="19"/>
      <c r="AE4359" s="19"/>
      <c r="AF4359" s="19"/>
      <c r="AG4359" s="19"/>
      <c r="AH4359" s="19"/>
      <c r="AI4359" s="19"/>
      <c r="AJ4359" s="19"/>
      <c r="AK4359" s="19"/>
      <c r="AL4359" s="19"/>
      <c r="AM4359" s="19"/>
      <c r="AN4359" s="19"/>
      <c r="AO4359" s="31">
        <v>327681</v>
      </c>
      <c r="AP4359" s="31">
        <v>1619270.5</v>
      </c>
      <c r="AQ4359" s="31">
        <v>1642929.5</v>
      </c>
      <c r="AR4359" s="31">
        <v>1526266.5</v>
      </c>
      <c r="AS4359" s="31">
        <v>1650173.5</v>
      </c>
      <c r="AT4359" s="31">
        <v>1598547</v>
      </c>
      <c r="AU4359" s="31">
        <v>1449660</v>
      </c>
      <c r="AV4359" s="31">
        <v>1877062.5</v>
      </c>
      <c r="AW4359" s="31">
        <v>1757412.5</v>
      </c>
      <c r="AX4359" s="31">
        <v>171476.5</v>
      </c>
      <c r="AY4359" s="31">
        <v>65721.5</v>
      </c>
      <c r="AZ4359" s="31">
        <v>237198</v>
      </c>
    </row>
    <row r="4360" spans="1:52" ht="15" customHeight="1">
      <c r="A4360" s="29" t="s">
        <v>3167</v>
      </c>
      <c r="B4360" s="34">
        <v>36808</v>
      </c>
      <c r="C4360" s="28">
        <v>900</v>
      </c>
      <c r="D4360" s="28">
        <v>52</v>
      </c>
      <c r="E4360" s="28">
        <v>44</v>
      </c>
      <c r="F4360" s="29" t="s">
        <v>462</v>
      </c>
      <c r="G4360" s="29" t="s">
        <v>3155</v>
      </c>
      <c r="H4360" s="28">
        <v>813</v>
      </c>
      <c r="I4360" s="29" t="s">
        <v>101</v>
      </c>
      <c r="J4360" s="33" t="s">
        <v>3166</v>
      </c>
      <c r="K4360" s="29" t="s">
        <v>178</v>
      </c>
      <c r="L4360" s="29" t="s">
        <v>3140</v>
      </c>
      <c r="M4360" s="29" t="s">
        <v>216</v>
      </c>
      <c r="N4360" s="28">
        <v>580238</v>
      </c>
      <c r="O4360" s="28">
        <v>6384514</v>
      </c>
      <c r="P4360" s="29" t="s">
        <v>3165</v>
      </c>
      <c r="Q4360" s="32" t="s">
        <v>207</v>
      </c>
      <c r="R4360" s="19"/>
      <c r="S4360" s="19"/>
      <c r="T4360" s="19"/>
      <c r="U4360" s="19"/>
      <c r="V4360" s="19"/>
      <c r="W4360" s="19"/>
      <c r="X4360" s="19"/>
      <c r="Y4360" s="19"/>
      <c r="Z4360" s="19"/>
      <c r="AA4360" s="19"/>
      <c r="AB4360" s="19"/>
      <c r="AC4360" s="19"/>
      <c r="AD4360" s="19"/>
      <c r="AE4360" s="19"/>
      <c r="AF4360" s="19"/>
      <c r="AG4360" s="19"/>
      <c r="AH4360" s="19"/>
      <c r="AI4360" s="19"/>
      <c r="AJ4360" s="19"/>
      <c r="AK4360" s="19"/>
      <c r="AL4360" s="19"/>
      <c r="AM4360" s="19"/>
      <c r="AN4360" s="19"/>
      <c r="AO4360" s="31">
        <v>318742</v>
      </c>
      <c r="AP4360" s="31">
        <v>1588342</v>
      </c>
      <c r="AQ4360" s="31">
        <v>1620500</v>
      </c>
      <c r="AR4360" s="31">
        <v>1490051</v>
      </c>
      <c r="AS4360" s="31">
        <v>1597363</v>
      </c>
      <c r="AT4360" s="31">
        <v>1562455</v>
      </c>
      <c r="AU4360" s="31">
        <v>1414715</v>
      </c>
      <c r="AV4360" s="31">
        <v>1825552</v>
      </c>
      <c r="AW4360" s="31">
        <v>1709880</v>
      </c>
      <c r="AX4360" s="31">
        <v>176323</v>
      </c>
      <c r="AY4360" s="31">
        <v>68312</v>
      </c>
      <c r="AZ4360" s="31">
        <v>244635</v>
      </c>
    </row>
    <row r="4361" spans="1:52" ht="15" customHeight="1">
      <c r="A4361" s="29" t="s">
        <v>3164</v>
      </c>
      <c r="B4361" s="34">
        <v>36725</v>
      </c>
      <c r="C4361" s="28">
        <v>900</v>
      </c>
      <c r="D4361" s="28">
        <v>52</v>
      </c>
      <c r="E4361" s="28">
        <v>44</v>
      </c>
      <c r="F4361" s="29" t="s">
        <v>462</v>
      </c>
      <c r="G4361" s="29" t="s">
        <v>3155</v>
      </c>
      <c r="H4361" s="28">
        <v>813</v>
      </c>
      <c r="I4361" s="29" t="s">
        <v>101</v>
      </c>
      <c r="J4361" s="33" t="s">
        <v>3163</v>
      </c>
      <c r="K4361" s="29" t="s">
        <v>178</v>
      </c>
      <c r="L4361" s="29" t="s">
        <v>3140</v>
      </c>
      <c r="M4361" s="29" t="s">
        <v>216</v>
      </c>
      <c r="N4361" s="28">
        <v>580325</v>
      </c>
      <c r="O4361" s="28">
        <v>6384319</v>
      </c>
      <c r="P4361" s="29" t="s">
        <v>3162</v>
      </c>
      <c r="Q4361" s="32" t="s">
        <v>207</v>
      </c>
      <c r="R4361" s="19"/>
      <c r="S4361" s="19"/>
      <c r="T4361" s="19"/>
      <c r="U4361" s="19"/>
      <c r="V4361" s="19"/>
      <c r="W4361" s="19"/>
      <c r="X4361" s="19"/>
      <c r="Y4361" s="19"/>
      <c r="Z4361" s="19"/>
      <c r="AA4361" s="19"/>
      <c r="AB4361" s="19"/>
      <c r="AC4361" s="19"/>
      <c r="AD4361" s="19"/>
      <c r="AE4361" s="19"/>
      <c r="AF4361" s="19"/>
      <c r="AG4361" s="19"/>
      <c r="AH4361" s="19"/>
      <c r="AI4361" s="19"/>
      <c r="AJ4361" s="19"/>
      <c r="AK4361" s="19"/>
      <c r="AL4361" s="19"/>
      <c r="AM4361" s="19"/>
      <c r="AN4361" s="19"/>
      <c r="AO4361" s="31">
        <v>602045</v>
      </c>
      <c r="AP4361" s="31">
        <v>1635444.5</v>
      </c>
      <c r="AQ4361" s="31">
        <v>1653574</v>
      </c>
      <c r="AR4361" s="31">
        <v>1525947</v>
      </c>
      <c r="AS4361" s="31">
        <v>1652995.5</v>
      </c>
      <c r="AT4361" s="31">
        <v>1560808</v>
      </c>
      <c r="AU4361" s="31">
        <v>1446688.5</v>
      </c>
      <c r="AV4361" s="31">
        <v>1863927</v>
      </c>
      <c r="AW4361" s="31">
        <v>1725056.0625</v>
      </c>
      <c r="AX4361" s="31">
        <v>140115</v>
      </c>
      <c r="AY4361" s="31">
        <v>70446</v>
      </c>
      <c r="AZ4361" s="31">
        <v>210561</v>
      </c>
    </row>
    <row r="4362" spans="1:52" ht="15" customHeight="1">
      <c r="A4362" s="29" t="s">
        <v>3161</v>
      </c>
      <c r="B4362" s="34">
        <v>36808</v>
      </c>
      <c r="C4362" s="28">
        <v>900</v>
      </c>
      <c r="D4362" s="28">
        <v>52</v>
      </c>
      <c r="E4362" s="28">
        <v>44</v>
      </c>
      <c r="F4362" s="29" t="s">
        <v>462</v>
      </c>
      <c r="G4362" s="29" t="s">
        <v>3155</v>
      </c>
      <c r="H4362" s="28">
        <v>813</v>
      </c>
      <c r="I4362" s="29" t="s">
        <v>101</v>
      </c>
      <c r="J4362" s="33" t="s">
        <v>3160</v>
      </c>
      <c r="K4362" s="29" t="s">
        <v>178</v>
      </c>
      <c r="L4362" s="29" t="s">
        <v>3140</v>
      </c>
      <c r="M4362" s="29" t="s">
        <v>216</v>
      </c>
      <c r="N4362" s="28">
        <v>580401</v>
      </c>
      <c r="O4362" s="28">
        <v>6384470</v>
      </c>
      <c r="P4362" s="29" t="s">
        <v>3157</v>
      </c>
      <c r="Q4362" s="32" t="s">
        <v>207</v>
      </c>
      <c r="R4362" s="19"/>
      <c r="S4362" s="19"/>
      <c r="T4362" s="19"/>
      <c r="U4362" s="19"/>
      <c r="V4362" s="19"/>
      <c r="W4362" s="19"/>
      <c r="X4362" s="19"/>
      <c r="Y4362" s="19"/>
      <c r="Z4362" s="19"/>
      <c r="AA4362" s="19"/>
      <c r="AB4362" s="19"/>
      <c r="AC4362" s="19"/>
      <c r="AD4362" s="19"/>
      <c r="AE4362" s="19"/>
      <c r="AF4362" s="19"/>
      <c r="AG4362" s="19"/>
      <c r="AH4362" s="19"/>
      <c r="AI4362" s="19"/>
      <c r="AJ4362" s="19"/>
      <c r="AK4362" s="19"/>
      <c r="AL4362" s="19"/>
      <c r="AM4362" s="19"/>
      <c r="AN4362" s="19"/>
      <c r="AO4362" s="31">
        <v>278158</v>
      </c>
      <c r="AP4362" s="31">
        <v>1530970</v>
      </c>
      <c r="AQ4362" s="31">
        <v>1576476</v>
      </c>
      <c r="AR4362" s="31">
        <v>1419299</v>
      </c>
      <c r="AS4362" s="31">
        <v>1503068</v>
      </c>
      <c r="AT4362" s="31">
        <v>1490622</v>
      </c>
      <c r="AU4362" s="31">
        <v>1300220.5</v>
      </c>
      <c r="AV4362" s="31">
        <v>1724217.21875</v>
      </c>
      <c r="AW4362" s="31">
        <v>1442725.984375</v>
      </c>
      <c r="AX4362" s="31">
        <v>168315.203125</v>
      </c>
      <c r="AY4362" s="31">
        <v>69948.796875</v>
      </c>
      <c r="AZ4362" s="31">
        <v>238264</v>
      </c>
    </row>
    <row r="4363" spans="1:52" ht="15" customHeight="1">
      <c r="A4363" s="29" t="s">
        <v>3159</v>
      </c>
      <c r="B4363" s="34">
        <v>36808</v>
      </c>
      <c r="C4363" s="28">
        <v>900</v>
      </c>
      <c r="D4363" s="28">
        <v>52</v>
      </c>
      <c r="E4363" s="28">
        <v>44</v>
      </c>
      <c r="F4363" s="29" t="s">
        <v>462</v>
      </c>
      <c r="G4363" s="29" t="s">
        <v>3155</v>
      </c>
      <c r="H4363" s="28">
        <v>813</v>
      </c>
      <c r="I4363" s="29" t="s">
        <v>101</v>
      </c>
      <c r="J4363" s="33" t="s">
        <v>3158</v>
      </c>
      <c r="K4363" s="29" t="s">
        <v>178</v>
      </c>
      <c r="L4363" s="29" t="s">
        <v>3140</v>
      </c>
      <c r="M4363" s="29" t="s">
        <v>216</v>
      </c>
      <c r="N4363" s="28">
        <v>580315</v>
      </c>
      <c r="O4363" s="28">
        <v>6384665</v>
      </c>
      <c r="P4363" s="29" t="s">
        <v>3157</v>
      </c>
      <c r="Q4363" s="32" t="s">
        <v>207</v>
      </c>
      <c r="R4363" s="19"/>
      <c r="S4363" s="19"/>
      <c r="T4363" s="19"/>
      <c r="U4363" s="19"/>
      <c r="V4363" s="19"/>
      <c r="W4363" s="19"/>
      <c r="X4363" s="19"/>
      <c r="Y4363" s="19"/>
      <c r="Z4363" s="19"/>
      <c r="AA4363" s="19"/>
      <c r="AB4363" s="19"/>
      <c r="AC4363" s="19"/>
      <c r="AD4363" s="19"/>
      <c r="AE4363" s="19"/>
      <c r="AF4363" s="19"/>
      <c r="AG4363" s="19"/>
      <c r="AH4363" s="19"/>
      <c r="AI4363" s="19"/>
      <c r="AJ4363" s="19"/>
      <c r="AK4363" s="19"/>
      <c r="AL4363" s="19"/>
      <c r="AM4363" s="19"/>
      <c r="AN4363" s="19"/>
      <c r="AO4363" s="31">
        <v>278158</v>
      </c>
      <c r="AP4363" s="31">
        <v>1530970</v>
      </c>
      <c r="AQ4363" s="31">
        <v>1576476</v>
      </c>
      <c r="AR4363" s="31">
        <v>1419299</v>
      </c>
      <c r="AS4363" s="31">
        <v>1503068</v>
      </c>
      <c r="AT4363" s="31">
        <v>1490622</v>
      </c>
      <c r="AU4363" s="31">
        <v>1300220.5</v>
      </c>
      <c r="AV4363" s="31">
        <v>1724217.21875</v>
      </c>
      <c r="AW4363" s="31">
        <v>1442725.984375</v>
      </c>
      <c r="AX4363" s="31">
        <v>168315.203125</v>
      </c>
      <c r="AY4363" s="31">
        <v>69948.796875</v>
      </c>
      <c r="AZ4363" s="31">
        <v>238264</v>
      </c>
    </row>
    <row r="4364" spans="1:52" ht="15" customHeight="1">
      <c r="A4364" s="29" t="s">
        <v>3156</v>
      </c>
      <c r="B4364" s="34">
        <v>36529</v>
      </c>
      <c r="C4364" s="28">
        <v>750</v>
      </c>
      <c r="D4364" s="28">
        <v>48</v>
      </c>
      <c r="E4364" s="28">
        <v>45</v>
      </c>
      <c r="F4364" s="29" t="s">
        <v>462</v>
      </c>
      <c r="G4364" s="29" t="s">
        <v>3137</v>
      </c>
      <c r="H4364" s="28">
        <v>813</v>
      </c>
      <c r="I4364" s="29" t="s">
        <v>101</v>
      </c>
      <c r="J4364" s="33" t="s">
        <v>3154</v>
      </c>
      <c r="K4364" s="29" t="s">
        <v>178</v>
      </c>
      <c r="L4364" s="29" t="s">
        <v>3140</v>
      </c>
      <c r="M4364" s="29" t="s">
        <v>3153</v>
      </c>
      <c r="N4364" s="28">
        <v>579425</v>
      </c>
      <c r="O4364" s="28">
        <v>6382576</v>
      </c>
      <c r="P4364" s="29" t="s">
        <v>3152</v>
      </c>
      <c r="Q4364" s="32" t="s">
        <v>207</v>
      </c>
      <c r="R4364" s="19"/>
      <c r="S4364" s="19"/>
      <c r="T4364" s="19"/>
      <c r="U4364" s="19"/>
      <c r="V4364" s="19"/>
      <c r="W4364" s="19"/>
      <c r="X4364" s="19"/>
      <c r="Y4364" s="19"/>
      <c r="Z4364" s="19"/>
      <c r="AA4364" s="19"/>
      <c r="AB4364" s="19"/>
      <c r="AC4364" s="19"/>
      <c r="AD4364" s="19"/>
      <c r="AE4364" s="19"/>
      <c r="AF4364" s="19"/>
      <c r="AG4364" s="19"/>
      <c r="AH4364" s="19"/>
      <c r="AI4364" s="19"/>
      <c r="AJ4364" s="19"/>
      <c r="AK4364" s="19"/>
      <c r="AL4364" s="19"/>
      <c r="AM4364" s="19"/>
      <c r="AN4364" s="19"/>
      <c r="AO4364" s="31">
        <v>1585496</v>
      </c>
      <c r="AP4364" s="31">
        <v>1525462</v>
      </c>
      <c r="AQ4364" s="31">
        <v>1463428</v>
      </c>
      <c r="AR4364" s="31">
        <v>1399779.5</v>
      </c>
      <c r="AS4364" s="31">
        <v>1500581</v>
      </c>
      <c r="AT4364" s="31">
        <v>1451346.5</v>
      </c>
      <c r="AU4364" s="31">
        <v>1280760.5</v>
      </c>
      <c r="AV4364" s="31">
        <v>1692913</v>
      </c>
      <c r="AW4364" s="31">
        <v>1569451</v>
      </c>
      <c r="AX4364" s="31">
        <v>170347</v>
      </c>
      <c r="AY4364" s="31">
        <v>65224.5</v>
      </c>
      <c r="AZ4364" s="31">
        <v>235571.5</v>
      </c>
    </row>
    <row r="4365" spans="1:52" ht="15" customHeight="1">
      <c r="A4365" s="29" t="s">
        <v>3151</v>
      </c>
      <c r="B4365" s="34">
        <v>36558</v>
      </c>
      <c r="C4365" s="28">
        <v>750</v>
      </c>
      <c r="D4365" s="28">
        <v>48</v>
      </c>
      <c r="E4365" s="28">
        <v>45</v>
      </c>
      <c r="F4365" s="29" t="s">
        <v>462</v>
      </c>
      <c r="G4365" s="29" t="s">
        <v>3137</v>
      </c>
      <c r="H4365" s="28">
        <v>813</v>
      </c>
      <c r="I4365" s="29" t="s">
        <v>101</v>
      </c>
      <c r="J4365" s="33" t="s">
        <v>3150</v>
      </c>
      <c r="K4365" s="29" t="s">
        <v>178</v>
      </c>
      <c r="L4365" s="29" t="s">
        <v>3140</v>
      </c>
      <c r="M4365" s="29" t="s">
        <v>1405</v>
      </c>
      <c r="N4365" s="28">
        <v>579660</v>
      </c>
      <c r="O4365" s="28">
        <v>6382697</v>
      </c>
      <c r="P4365" s="29" t="s">
        <v>3149</v>
      </c>
      <c r="Q4365" s="32" t="s">
        <v>174</v>
      </c>
      <c r="R4365" s="19"/>
      <c r="S4365" s="19"/>
      <c r="T4365" s="19"/>
      <c r="U4365" s="19"/>
      <c r="V4365" s="19"/>
      <c r="W4365" s="19"/>
      <c r="X4365" s="19"/>
      <c r="Y4365" s="19"/>
      <c r="Z4365" s="19"/>
      <c r="AA4365" s="19"/>
      <c r="AB4365" s="19"/>
      <c r="AC4365" s="19"/>
      <c r="AD4365" s="19"/>
      <c r="AE4365" s="19"/>
      <c r="AF4365" s="19"/>
      <c r="AG4365" s="19"/>
      <c r="AH4365" s="19"/>
      <c r="AI4365" s="19"/>
      <c r="AJ4365" s="19"/>
      <c r="AK4365" s="19"/>
      <c r="AL4365" s="19"/>
      <c r="AM4365" s="19"/>
      <c r="AN4365" s="19"/>
      <c r="AO4365" s="31">
        <v>1297109</v>
      </c>
      <c r="AP4365" s="31">
        <v>1453471</v>
      </c>
      <c r="AQ4365" s="31">
        <v>1239102.4296875</v>
      </c>
      <c r="AR4365" s="31">
        <v>1331576.5</v>
      </c>
      <c r="AS4365" s="31">
        <v>1421432</v>
      </c>
      <c r="AT4365" s="31">
        <v>1422020</v>
      </c>
      <c r="AU4365" s="31">
        <v>1246151</v>
      </c>
      <c r="AV4365" s="31">
        <v>1619091.5</v>
      </c>
      <c r="AW4365" s="31">
        <v>1329037.5</v>
      </c>
      <c r="AX4365" s="31">
        <v>158985.5</v>
      </c>
      <c r="AY4365" s="31">
        <v>62520</v>
      </c>
      <c r="AZ4365" s="31">
        <v>221505.5</v>
      </c>
    </row>
    <row r="4366" spans="1:52" ht="15" customHeight="1">
      <c r="A4366" s="29" t="s">
        <v>3148</v>
      </c>
      <c r="B4366" s="34">
        <v>36529</v>
      </c>
      <c r="C4366" s="28">
        <v>750</v>
      </c>
      <c r="D4366" s="28">
        <v>48</v>
      </c>
      <c r="E4366" s="28">
        <v>45</v>
      </c>
      <c r="F4366" s="29" t="s">
        <v>462</v>
      </c>
      <c r="G4366" s="29" t="s">
        <v>3137</v>
      </c>
      <c r="H4366" s="28">
        <v>813</v>
      </c>
      <c r="I4366" s="29" t="s">
        <v>101</v>
      </c>
      <c r="J4366" s="33" t="s">
        <v>3147</v>
      </c>
      <c r="K4366" s="29" t="s">
        <v>178</v>
      </c>
      <c r="L4366" s="29" t="s">
        <v>3140</v>
      </c>
      <c r="M4366" s="29" t="s">
        <v>1405</v>
      </c>
      <c r="N4366" s="28">
        <v>579384</v>
      </c>
      <c r="O4366" s="28">
        <v>6382359</v>
      </c>
      <c r="P4366" s="29" t="s">
        <v>3146</v>
      </c>
      <c r="Q4366" s="32" t="s">
        <v>207</v>
      </c>
      <c r="R4366" s="19"/>
      <c r="S4366" s="19"/>
      <c r="T4366" s="19"/>
      <c r="U4366" s="19"/>
      <c r="V4366" s="19"/>
      <c r="W4366" s="19"/>
      <c r="X4366" s="19"/>
      <c r="Y4366" s="19"/>
      <c r="Z4366" s="19"/>
      <c r="AA4366" s="19"/>
      <c r="AB4366" s="19"/>
      <c r="AC4366" s="19"/>
      <c r="AD4366" s="19"/>
      <c r="AE4366" s="19"/>
      <c r="AF4366" s="19"/>
      <c r="AG4366" s="19"/>
      <c r="AH4366" s="19"/>
      <c r="AI4366" s="19"/>
      <c r="AJ4366" s="19"/>
      <c r="AK4366" s="19"/>
      <c r="AL4366" s="19"/>
      <c r="AM4366" s="19"/>
      <c r="AN4366" s="19"/>
      <c r="AO4366" s="31">
        <v>1616459</v>
      </c>
      <c r="AP4366" s="31">
        <v>1534665.5</v>
      </c>
      <c r="AQ4366" s="31">
        <v>1491341</v>
      </c>
      <c r="AR4366" s="31">
        <v>1433961</v>
      </c>
      <c r="AS4366" s="31">
        <v>1568859</v>
      </c>
      <c r="AT4366" s="31">
        <v>1498265.5</v>
      </c>
      <c r="AU4366" s="31">
        <v>1369442</v>
      </c>
      <c r="AV4366" s="31">
        <v>1748568</v>
      </c>
      <c r="AW4366" s="31">
        <v>1580445</v>
      </c>
      <c r="AX4366" s="31">
        <v>171115</v>
      </c>
      <c r="AY4366" s="31">
        <v>69267.5</v>
      </c>
      <c r="AZ4366" s="31">
        <v>240382.5</v>
      </c>
    </row>
    <row r="4367" spans="1:52" ht="15" customHeight="1">
      <c r="A4367" s="29" t="s">
        <v>3145</v>
      </c>
      <c r="B4367" s="34">
        <v>36529</v>
      </c>
      <c r="C4367" s="28">
        <v>750</v>
      </c>
      <c r="D4367" s="28">
        <v>48</v>
      </c>
      <c r="E4367" s="28">
        <v>45</v>
      </c>
      <c r="F4367" s="29" t="s">
        <v>462</v>
      </c>
      <c r="G4367" s="29" t="s">
        <v>3137</v>
      </c>
      <c r="H4367" s="28">
        <v>813</v>
      </c>
      <c r="I4367" s="29" t="s">
        <v>101</v>
      </c>
      <c r="J4367" s="33" t="s">
        <v>3144</v>
      </c>
      <c r="K4367" s="29" t="s">
        <v>178</v>
      </c>
      <c r="L4367" s="29" t="s">
        <v>3140</v>
      </c>
      <c r="M4367" s="29" t="s">
        <v>1405</v>
      </c>
      <c r="N4367" s="28">
        <v>579626</v>
      </c>
      <c r="O4367" s="28">
        <v>6382483</v>
      </c>
      <c r="P4367" s="29" t="s">
        <v>3143</v>
      </c>
      <c r="Q4367" s="32" t="s">
        <v>207</v>
      </c>
      <c r="R4367" s="19"/>
      <c r="S4367" s="19"/>
      <c r="T4367" s="19"/>
      <c r="U4367" s="19"/>
      <c r="V4367" s="19"/>
      <c r="W4367" s="19"/>
      <c r="X4367" s="19"/>
      <c r="Y4367" s="19"/>
      <c r="Z4367" s="19"/>
      <c r="AA4367" s="19"/>
      <c r="AB4367" s="19"/>
      <c r="AC4367" s="19"/>
      <c r="AD4367" s="19"/>
      <c r="AE4367" s="19"/>
      <c r="AF4367" s="19"/>
      <c r="AG4367" s="19"/>
      <c r="AH4367" s="19"/>
      <c r="AI4367" s="19"/>
      <c r="AJ4367" s="19"/>
      <c r="AK4367" s="19"/>
      <c r="AL4367" s="19"/>
      <c r="AM4367" s="19"/>
      <c r="AN4367" s="19"/>
      <c r="AO4367" s="31">
        <v>1530605</v>
      </c>
      <c r="AP4367" s="31">
        <v>1446285.5</v>
      </c>
      <c r="AQ4367" s="31">
        <v>1436248</v>
      </c>
      <c r="AR4367" s="31">
        <v>1338103</v>
      </c>
      <c r="AS4367" s="31">
        <v>1455502.5</v>
      </c>
      <c r="AT4367" s="31">
        <v>1404298.5</v>
      </c>
      <c r="AU4367" s="31">
        <v>1255532</v>
      </c>
      <c r="AV4367" s="31">
        <v>1608734.5</v>
      </c>
      <c r="AW4367" s="31">
        <v>1321082.5</v>
      </c>
      <c r="AX4367" s="31">
        <v>163759.5</v>
      </c>
      <c r="AY4367" s="31">
        <v>63604.5</v>
      </c>
      <c r="AZ4367" s="31">
        <v>227364</v>
      </c>
    </row>
    <row r="4368" spans="1:52" ht="15" customHeight="1">
      <c r="A4368" s="29" t="s">
        <v>3142</v>
      </c>
      <c r="B4368" s="34">
        <v>36529</v>
      </c>
      <c r="C4368" s="28">
        <v>750</v>
      </c>
      <c r="D4368" s="28">
        <v>48</v>
      </c>
      <c r="E4368" s="28">
        <v>45</v>
      </c>
      <c r="F4368" s="29" t="s">
        <v>462</v>
      </c>
      <c r="G4368" s="29" t="s">
        <v>3137</v>
      </c>
      <c r="H4368" s="28">
        <v>813</v>
      </c>
      <c r="I4368" s="29" t="s">
        <v>101</v>
      </c>
      <c r="J4368" s="33" t="s">
        <v>3141</v>
      </c>
      <c r="K4368" s="29" t="s">
        <v>178</v>
      </c>
      <c r="L4368" s="29" t="s">
        <v>3140</v>
      </c>
      <c r="M4368" s="29" t="s">
        <v>2826</v>
      </c>
      <c r="N4368" s="28">
        <v>579859</v>
      </c>
      <c r="O4368" s="28">
        <v>6382609</v>
      </c>
      <c r="P4368" s="29" t="s">
        <v>3139</v>
      </c>
      <c r="Q4368" s="32" t="s">
        <v>207</v>
      </c>
      <c r="R4368" s="19"/>
      <c r="S4368" s="19"/>
      <c r="T4368" s="19"/>
      <c r="U4368" s="19"/>
      <c r="V4368" s="19"/>
      <c r="W4368" s="19"/>
      <c r="X4368" s="19"/>
      <c r="Y4368" s="19"/>
      <c r="Z4368" s="19"/>
      <c r="AA4368" s="19"/>
      <c r="AB4368" s="19"/>
      <c r="AC4368" s="19"/>
      <c r="AD4368" s="19"/>
      <c r="AE4368" s="19"/>
      <c r="AF4368" s="19"/>
      <c r="AG4368" s="19"/>
      <c r="AH4368" s="19"/>
      <c r="AI4368" s="19"/>
      <c r="AJ4368" s="19"/>
      <c r="AK4368" s="19"/>
      <c r="AL4368" s="19"/>
      <c r="AM4368" s="19"/>
      <c r="AN4368" s="19"/>
      <c r="AO4368" s="31">
        <v>1450545</v>
      </c>
      <c r="AP4368" s="31">
        <v>1433407</v>
      </c>
      <c r="AQ4368" s="31">
        <v>1408724</v>
      </c>
      <c r="AR4368" s="31">
        <v>1323090</v>
      </c>
      <c r="AS4368" s="31">
        <v>1426545.5</v>
      </c>
      <c r="AT4368" s="31">
        <v>1287132.5</v>
      </c>
      <c r="AU4368" s="31">
        <v>1203015</v>
      </c>
      <c r="AV4368" s="31">
        <v>1555462.5</v>
      </c>
      <c r="AW4368" s="31">
        <v>1459067</v>
      </c>
      <c r="AX4368" s="31">
        <v>159307.5</v>
      </c>
      <c r="AY4368" s="31">
        <v>61718</v>
      </c>
      <c r="AZ4368" s="31">
        <v>221025.5</v>
      </c>
    </row>
    <row r="4369" spans="1:52" ht="15" customHeight="1">
      <c r="A4369" s="29" t="s">
        <v>3138</v>
      </c>
      <c r="B4369" s="34">
        <v>31778</v>
      </c>
      <c r="C4369" s="28">
        <v>150</v>
      </c>
      <c r="D4369" s="28">
        <v>22</v>
      </c>
      <c r="E4369" s="28">
        <v>37</v>
      </c>
      <c r="F4369" s="29" t="s">
        <v>2518</v>
      </c>
      <c r="G4369" s="29" t="s">
        <v>3131</v>
      </c>
      <c r="H4369" s="28">
        <v>813</v>
      </c>
      <c r="I4369" s="29" t="s">
        <v>101</v>
      </c>
      <c r="J4369" s="33" t="s">
        <v>3136</v>
      </c>
      <c r="K4369" s="29" t="s">
        <v>178</v>
      </c>
      <c r="L4369" s="29" t="s">
        <v>3135</v>
      </c>
      <c r="M4369" s="29" t="s">
        <v>2275</v>
      </c>
      <c r="N4369" s="28">
        <v>586047.9</v>
      </c>
      <c r="O4369" s="28">
        <v>6343687</v>
      </c>
      <c r="P4369" s="29" t="s">
        <v>3134</v>
      </c>
      <c r="Q4369" s="32" t="s">
        <v>3133</v>
      </c>
      <c r="R4369" s="19"/>
      <c r="S4369" s="19"/>
      <c r="T4369" s="19"/>
      <c r="U4369" s="19"/>
      <c r="V4369" s="19"/>
      <c r="W4369" s="19"/>
      <c r="X4369" s="19"/>
      <c r="Y4369" s="19"/>
      <c r="Z4369" s="19"/>
      <c r="AA4369" s="19"/>
      <c r="AB4369" s="31">
        <v>194738</v>
      </c>
      <c r="AC4369" s="31">
        <v>213282</v>
      </c>
      <c r="AD4369" s="31">
        <v>249913</v>
      </c>
      <c r="AE4369" s="31">
        <v>255740</v>
      </c>
      <c r="AF4369" s="31">
        <v>231402</v>
      </c>
      <c r="AG4369" s="31">
        <v>224480</v>
      </c>
      <c r="AH4369" s="31">
        <v>262590</v>
      </c>
      <c r="AI4369" s="31">
        <v>260031</v>
      </c>
      <c r="AJ4369" s="31">
        <v>224559</v>
      </c>
      <c r="AK4369" s="31">
        <v>168700</v>
      </c>
      <c r="AL4369" s="31">
        <v>200435</v>
      </c>
      <c r="AM4369" s="31">
        <v>202159</v>
      </c>
      <c r="AN4369" s="31">
        <v>166617</v>
      </c>
      <c r="AO4369" s="31">
        <v>201730</v>
      </c>
      <c r="AP4369" s="31">
        <v>176439.6806640625</v>
      </c>
      <c r="AQ4369" s="31">
        <v>189914.640625</v>
      </c>
      <c r="AR4369" s="31">
        <v>163091.27978515625</v>
      </c>
      <c r="AS4369" s="31">
        <v>182367.8408203125</v>
      </c>
      <c r="AT4369" s="31">
        <v>170856.3212890625</v>
      </c>
      <c r="AU4369" s="31">
        <v>143931.27880859375</v>
      </c>
      <c r="AV4369" s="31">
        <v>195665.51806640625</v>
      </c>
      <c r="AW4369" s="31">
        <v>139061.92065429688</v>
      </c>
      <c r="AX4369" s="31">
        <v>17229.439453125</v>
      </c>
      <c r="AY4369" s="31">
        <v>7373.759765625</v>
      </c>
      <c r="AZ4369" s="31">
        <v>24603.19921875</v>
      </c>
    </row>
    <row r="4370" spans="1:52" ht="15" customHeight="1">
      <c r="A4370" s="29" t="s">
        <v>3132</v>
      </c>
      <c r="B4370" s="34">
        <v>31959</v>
      </c>
      <c r="C4370" s="28">
        <v>150</v>
      </c>
      <c r="D4370" s="28">
        <v>22.4</v>
      </c>
      <c r="E4370" s="28">
        <v>30</v>
      </c>
      <c r="F4370" s="29" t="s">
        <v>2518</v>
      </c>
      <c r="G4370" s="29" t="s">
        <v>3126</v>
      </c>
      <c r="H4370" s="28">
        <v>813</v>
      </c>
      <c r="I4370" s="29" t="s">
        <v>101</v>
      </c>
      <c r="J4370" s="33" t="s">
        <v>3130</v>
      </c>
      <c r="K4370" s="29" t="s">
        <v>178</v>
      </c>
      <c r="L4370" s="29" t="s">
        <v>3129</v>
      </c>
      <c r="M4370" s="29" t="s">
        <v>2389</v>
      </c>
      <c r="N4370" s="28">
        <v>588018</v>
      </c>
      <c r="O4370" s="28">
        <v>6350271</v>
      </c>
      <c r="P4370" s="29" t="s">
        <v>3128</v>
      </c>
      <c r="Q4370" s="32" t="s">
        <v>368</v>
      </c>
      <c r="R4370" s="19"/>
      <c r="S4370" s="19"/>
      <c r="T4370" s="19"/>
      <c r="U4370" s="19"/>
      <c r="V4370" s="19"/>
      <c r="W4370" s="19"/>
      <c r="X4370" s="19"/>
      <c r="Y4370" s="19"/>
      <c r="Z4370" s="19"/>
      <c r="AA4370" s="19"/>
      <c r="AB4370" s="31">
        <v>131721</v>
      </c>
      <c r="AC4370" s="31">
        <v>337062</v>
      </c>
      <c r="AD4370" s="31">
        <v>359916</v>
      </c>
      <c r="AE4370" s="31">
        <v>354391</v>
      </c>
      <c r="AF4370" s="31">
        <v>337335</v>
      </c>
      <c r="AG4370" s="31">
        <v>306520</v>
      </c>
      <c r="AH4370" s="31">
        <v>263120</v>
      </c>
      <c r="AI4370" s="31">
        <v>273300</v>
      </c>
      <c r="AJ4370" s="31">
        <v>250680</v>
      </c>
      <c r="AK4370" s="31">
        <v>208870</v>
      </c>
      <c r="AL4370" s="31">
        <v>235670</v>
      </c>
      <c r="AM4370" s="31">
        <v>246114</v>
      </c>
      <c r="AN4370" s="31">
        <v>216289</v>
      </c>
      <c r="AO4370" s="31">
        <v>239323</v>
      </c>
      <c r="AP4370" s="31">
        <v>200380.80029296875</v>
      </c>
      <c r="AQ4370" s="31">
        <v>198441.841796875</v>
      </c>
      <c r="AR4370" s="31">
        <v>194005.51953125</v>
      </c>
      <c r="AS4370" s="31">
        <v>220800.880859375</v>
      </c>
      <c r="AT4370" s="31">
        <v>220869.681640625</v>
      </c>
      <c r="AU4370" s="31">
        <v>190382.79833984375</v>
      </c>
      <c r="AV4370" s="31">
        <v>247455.919921875</v>
      </c>
      <c r="AW4370" s="31">
        <v>229840.63818359375</v>
      </c>
      <c r="AX4370" s="31">
        <v>24719.279296875</v>
      </c>
      <c r="AY4370" s="31">
        <v>8778.7998046875</v>
      </c>
      <c r="AZ4370" s="31">
        <v>33498.0791015625</v>
      </c>
    </row>
    <row r="4371" spans="1:52" ht="15" customHeight="1">
      <c r="A4371" s="29" t="s">
        <v>3127</v>
      </c>
      <c r="B4371" s="34">
        <v>31969</v>
      </c>
      <c r="C4371" s="28">
        <v>150</v>
      </c>
      <c r="D4371" s="28">
        <v>23</v>
      </c>
      <c r="E4371" s="28">
        <v>26</v>
      </c>
      <c r="F4371" s="29" t="s">
        <v>2518</v>
      </c>
      <c r="G4371" s="29" t="s">
        <v>1419</v>
      </c>
      <c r="H4371" s="28">
        <v>813</v>
      </c>
      <c r="I4371" s="29" t="s">
        <v>101</v>
      </c>
      <c r="J4371" s="33" t="s">
        <v>3125</v>
      </c>
      <c r="K4371" s="29" t="s">
        <v>178</v>
      </c>
      <c r="L4371" s="29" t="s">
        <v>3124</v>
      </c>
      <c r="M4371" s="29" t="s">
        <v>3123</v>
      </c>
      <c r="N4371" s="28">
        <v>583424</v>
      </c>
      <c r="O4371" s="28">
        <v>6344448</v>
      </c>
      <c r="P4371" s="29" t="s">
        <v>3122</v>
      </c>
      <c r="Q4371" s="32" t="s">
        <v>368</v>
      </c>
      <c r="R4371" s="19"/>
      <c r="S4371" s="19"/>
      <c r="T4371" s="19"/>
      <c r="U4371" s="19"/>
      <c r="V4371" s="19"/>
      <c r="W4371" s="19"/>
      <c r="X4371" s="19"/>
      <c r="Y4371" s="19"/>
      <c r="Z4371" s="19"/>
      <c r="AA4371" s="19"/>
      <c r="AB4371" s="31">
        <v>131721</v>
      </c>
      <c r="AC4371" s="31">
        <v>337062</v>
      </c>
      <c r="AD4371" s="31">
        <v>359916</v>
      </c>
      <c r="AE4371" s="31">
        <v>354391</v>
      </c>
      <c r="AF4371" s="31">
        <v>337335</v>
      </c>
      <c r="AG4371" s="31">
        <v>169500</v>
      </c>
      <c r="AH4371" s="31">
        <v>133780</v>
      </c>
      <c r="AI4371" s="31">
        <v>44870</v>
      </c>
      <c r="AJ4371" s="31">
        <v>74790</v>
      </c>
      <c r="AK4371" s="31">
        <v>84300</v>
      </c>
      <c r="AL4371" s="31">
        <v>133960</v>
      </c>
      <c r="AM4371" s="31">
        <v>178602</v>
      </c>
      <c r="AN4371" s="31">
        <v>76211</v>
      </c>
      <c r="AO4371" s="31">
        <v>95463</v>
      </c>
      <c r="AP4371" s="31">
        <v>176491.63916015625</v>
      </c>
      <c r="AQ4371" s="31">
        <v>168062.64038085938</v>
      </c>
      <c r="AR4371" s="31">
        <v>157156.8818359375</v>
      </c>
      <c r="AS4371" s="31">
        <v>132750.3203125</v>
      </c>
      <c r="AT4371" s="31">
        <v>101038.07885742188</v>
      </c>
      <c r="AU4371" s="31">
        <v>0</v>
      </c>
      <c r="AV4371" s="31">
        <v>92012.720703125</v>
      </c>
      <c r="AW4371" s="31">
        <v>0</v>
      </c>
      <c r="AX4371" s="31">
        <v>0</v>
      </c>
      <c r="AY4371" s="31">
        <v>0</v>
      </c>
      <c r="AZ4371" s="31">
        <v>0</v>
      </c>
    </row>
    <row r="4372" spans="1:52" ht="15" customHeight="1">
      <c r="A4372" s="29" t="s">
        <v>3121</v>
      </c>
      <c r="B4372" s="34">
        <v>32475</v>
      </c>
      <c r="C4372" s="28">
        <v>160</v>
      </c>
      <c r="D4372" s="28">
        <v>23.2</v>
      </c>
      <c r="E4372" s="28">
        <v>30.3</v>
      </c>
      <c r="F4372" s="29" t="s">
        <v>227</v>
      </c>
      <c r="G4372" s="29" t="s">
        <v>3112</v>
      </c>
      <c r="H4372" s="28">
        <v>813</v>
      </c>
      <c r="I4372" s="29" t="s">
        <v>101</v>
      </c>
      <c r="J4372" s="33" t="s">
        <v>3120</v>
      </c>
      <c r="K4372" s="29" t="s">
        <v>178</v>
      </c>
      <c r="L4372" s="29" t="s">
        <v>3116</v>
      </c>
      <c r="M4372" s="29" t="s">
        <v>331</v>
      </c>
      <c r="N4372" s="28">
        <v>583226.80000000005</v>
      </c>
      <c r="O4372" s="28">
        <v>6345439</v>
      </c>
      <c r="P4372" s="29" t="s">
        <v>3119</v>
      </c>
      <c r="Q4372" s="32" t="s">
        <v>207</v>
      </c>
      <c r="R4372" s="19"/>
      <c r="S4372" s="19"/>
      <c r="T4372" s="19"/>
      <c r="U4372" s="19"/>
      <c r="V4372" s="19"/>
      <c r="W4372" s="19"/>
      <c r="X4372" s="19"/>
      <c r="Y4372" s="19"/>
      <c r="Z4372" s="19"/>
      <c r="AA4372" s="19"/>
      <c r="AB4372" s="19"/>
      <c r="AC4372" s="31">
        <v>45886</v>
      </c>
      <c r="AD4372" s="31">
        <v>281412</v>
      </c>
      <c r="AE4372" s="31">
        <v>292181</v>
      </c>
      <c r="AF4372" s="31">
        <v>277687</v>
      </c>
      <c r="AG4372" s="31">
        <v>287858</v>
      </c>
      <c r="AH4372" s="31">
        <v>300490</v>
      </c>
      <c r="AI4372" s="31">
        <v>335585</v>
      </c>
      <c r="AJ4372" s="31">
        <v>293810</v>
      </c>
      <c r="AK4372" s="31">
        <v>239032</v>
      </c>
      <c r="AL4372" s="31">
        <v>278464</v>
      </c>
      <c r="AM4372" s="31">
        <v>301720</v>
      </c>
      <c r="AN4372" s="31">
        <v>265539</v>
      </c>
      <c r="AO4372" s="31">
        <v>318845</v>
      </c>
      <c r="AP4372" s="31">
        <v>264693.7626953125</v>
      </c>
      <c r="AQ4372" s="31">
        <v>248712.2431640625</v>
      </c>
      <c r="AR4372" s="31">
        <v>223092.2412109375</v>
      </c>
      <c r="AS4372" s="31">
        <v>272554.9599609375</v>
      </c>
      <c r="AT4372" s="31">
        <v>266468.1630859375</v>
      </c>
      <c r="AU4372" s="31">
        <v>218974.15625</v>
      </c>
      <c r="AV4372" s="31">
        <v>293242.2392578125</v>
      </c>
      <c r="AW4372" s="31">
        <v>269257.04052734375</v>
      </c>
      <c r="AX4372" s="31">
        <v>25832.3203125</v>
      </c>
      <c r="AY4372" s="31">
        <v>12488.6396484375</v>
      </c>
      <c r="AZ4372" s="31">
        <v>38320.9599609375</v>
      </c>
    </row>
    <row r="4373" spans="1:52" ht="15" customHeight="1">
      <c r="A4373" s="29" t="s">
        <v>3118</v>
      </c>
      <c r="B4373" s="34">
        <v>32573</v>
      </c>
      <c r="C4373" s="28">
        <v>160</v>
      </c>
      <c r="D4373" s="28">
        <v>23.2</v>
      </c>
      <c r="E4373" s="28">
        <v>30.3</v>
      </c>
      <c r="F4373" s="29" t="s">
        <v>227</v>
      </c>
      <c r="G4373" s="29" t="s">
        <v>3112</v>
      </c>
      <c r="H4373" s="28">
        <v>813</v>
      </c>
      <c r="I4373" s="29" t="s">
        <v>101</v>
      </c>
      <c r="J4373" s="33" t="s">
        <v>3117</v>
      </c>
      <c r="K4373" s="29" t="s">
        <v>178</v>
      </c>
      <c r="L4373" s="29" t="s">
        <v>3116</v>
      </c>
      <c r="M4373" s="29" t="s">
        <v>3115</v>
      </c>
      <c r="N4373" s="28">
        <v>583170.9</v>
      </c>
      <c r="O4373" s="28">
        <v>6345579</v>
      </c>
      <c r="P4373" s="29" t="s">
        <v>3114</v>
      </c>
      <c r="Q4373" s="32" t="s">
        <v>207</v>
      </c>
      <c r="R4373" s="19"/>
      <c r="S4373" s="19"/>
      <c r="T4373" s="19"/>
      <c r="U4373" s="19"/>
      <c r="V4373" s="19"/>
      <c r="W4373" s="19"/>
      <c r="X4373" s="19"/>
      <c r="Y4373" s="19"/>
      <c r="Z4373" s="19"/>
      <c r="AA4373" s="19"/>
      <c r="AB4373" s="19"/>
      <c r="AC4373" s="19"/>
      <c r="AD4373" s="31">
        <v>233493</v>
      </c>
      <c r="AE4373" s="31">
        <v>301716</v>
      </c>
      <c r="AF4373" s="31">
        <v>297671</v>
      </c>
      <c r="AG4373" s="31">
        <v>266839</v>
      </c>
      <c r="AH4373" s="31">
        <v>276904</v>
      </c>
      <c r="AI4373" s="31">
        <v>300287</v>
      </c>
      <c r="AJ4373" s="31">
        <v>287690</v>
      </c>
      <c r="AK4373" s="31">
        <v>199043</v>
      </c>
      <c r="AL4373" s="31">
        <v>289380</v>
      </c>
      <c r="AM4373" s="31">
        <v>264580</v>
      </c>
      <c r="AN4373" s="31">
        <v>277773</v>
      </c>
      <c r="AO4373" s="31">
        <v>297561</v>
      </c>
      <c r="AP4373" s="31">
        <v>274019.798828125</v>
      </c>
      <c r="AQ4373" s="31">
        <v>271556.4794921875</v>
      </c>
      <c r="AR4373" s="31">
        <v>238123.60009765625</v>
      </c>
      <c r="AS4373" s="31">
        <v>273554.560546875</v>
      </c>
      <c r="AT4373" s="31">
        <v>251488.16015625</v>
      </c>
      <c r="AU4373" s="31">
        <v>237005.599609375</v>
      </c>
      <c r="AV4373" s="31">
        <v>277986.6435546875</v>
      </c>
      <c r="AW4373" s="31">
        <v>266540.47705078125</v>
      </c>
      <c r="AX4373" s="31">
        <v>29919.51953125</v>
      </c>
      <c r="AY4373" s="31">
        <v>12058.8798828125</v>
      </c>
      <c r="AZ4373" s="31">
        <v>41978.3994140625</v>
      </c>
    </row>
    <row r="4374" spans="1:52" ht="15" customHeight="1">
      <c r="A4374" s="29" t="s">
        <v>3113</v>
      </c>
      <c r="B4374" s="34">
        <v>33123</v>
      </c>
      <c r="C4374" s="28">
        <v>150</v>
      </c>
      <c r="D4374" s="28">
        <v>23</v>
      </c>
      <c r="E4374" s="28">
        <v>30</v>
      </c>
      <c r="F4374" s="29" t="s">
        <v>440</v>
      </c>
      <c r="G4374" s="29" t="s">
        <v>3105</v>
      </c>
      <c r="H4374" s="28">
        <v>813</v>
      </c>
      <c r="I4374" s="29" t="s">
        <v>101</v>
      </c>
      <c r="J4374" s="33" t="s">
        <v>3111</v>
      </c>
      <c r="K4374" s="29" t="s">
        <v>178</v>
      </c>
      <c r="L4374" s="29" t="s">
        <v>3108</v>
      </c>
      <c r="M4374" s="29" t="s">
        <v>379</v>
      </c>
      <c r="N4374" s="28">
        <v>586397.19999999995</v>
      </c>
      <c r="O4374" s="28">
        <v>6338179</v>
      </c>
      <c r="P4374" s="29" t="s">
        <v>3107</v>
      </c>
      <c r="Q4374" s="32" t="s">
        <v>207</v>
      </c>
      <c r="R4374" s="19"/>
      <c r="S4374" s="19"/>
      <c r="T4374" s="19"/>
      <c r="U4374" s="19"/>
      <c r="V4374" s="19"/>
      <c r="W4374" s="19"/>
      <c r="X4374" s="19"/>
      <c r="Y4374" s="19"/>
      <c r="Z4374" s="19"/>
      <c r="AA4374" s="19"/>
      <c r="AB4374" s="19"/>
      <c r="AC4374" s="19"/>
      <c r="AD4374" s="19"/>
      <c r="AE4374" s="31">
        <v>100741</v>
      </c>
      <c r="AF4374" s="31">
        <v>383570.5</v>
      </c>
      <c r="AG4374" s="31">
        <v>342580</v>
      </c>
      <c r="AH4374" s="31">
        <v>376735</v>
      </c>
      <c r="AI4374" s="31">
        <v>397345</v>
      </c>
      <c r="AJ4374" s="31">
        <v>370830</v>
      </c>
      <c r="AK4374" s="31">
        <v>334545</v>
      </c>
      <c r="AL4374" s="31">
        <v>345655</v>
      </c>
      <c r="AM4374" s="31">
        <v>386205</v>
      </c>
      <c r="AN4374" s="31">
        <v>319787.5</v>
      </c>
      <c r="AO4374" s="31">
        <v>361692</v>
      </c>
      <c r="AP4374" s="31">
        <v>317468.9990234375</v>
      </c>
      <c r="AQ4374" s="31">
        <v>310284.4814453125</v>
      </c>
      <c r="AR4374" s="31">
        <v>291813.2421875</v>
      </c>
      <c r="AS4374" s="31">
        <v>280967.2841796875</v>
      </c>
      <c r="AT4374" s="31">
        <v>261622.01904296875</v>
      </c>
      <c r="AU4374" s="31">
        <v>212293.97900390625</v>
      </c>
      <c r="AV4374" s="31">
        <v>244875.05859375</v>
      </c>
      <c r="AW4374" s="31">
        <v>230907.2412109375</v>
      </c>
      <c r="AX4374" s="31">
        <v>5082.240234375</v>
      </c>
      <c r="AY4374" s="31">
        <v>6781.3798828125</v>
      </c>
      <c r="AZ4374" s="31">
        <v>11863.6201171875</v>
      </c>
    </row>
    <row r="4375" spans="1:52" ht="15" customHeight="1">
      <c r="A4375" s="29" t="s">
        <v>3110</v>
      </c>
      <c r="B4375" s="34">
        <v>33123</v>
      </c>
      <c r="C4375" s="28">
        <v>150</v>
      </c>
      <c r="D4375" s="28">
        <v>23</v>
      </c>
      <c r="E4375" s="28">
        <v>30</v>
      </c>
      <c r="F4375" s="29" t="s">
        <v>440</v>
      </c>
      <c r="G4375" s="29" t="s">
        <v>3105</v>
      </c>
      <c r="H4375" s="28">
        <v>813</v>
      </c>
      <c r="I4375" s="29" t="s">
        <v>101</v>
      </c>
      <c r="J4375" s="33" t="s">
        <v>3109</v>
      </c>
      <c r="K4375" s="29" t="s">
        <v>178</v>
      </c>
      <c r="L4375" s="29" t="s">
        <v>3108</v>
      </c>
      <c r="M4375" s="29" t="s">
        <v>379</v>
      </c>
      <c r="N4375" s="28">
        <v>586254.69999999995</v>
      </c>
      <c r="O4375" s="28">
        <v>6338253</v>
      </c>
      <c r="P4375" s="29" t="s">
        <v>3107</v>
      </c>
      <c r="Q4375" s="32" t="s">
        <v>207</v>
      </c>
      <c r="R4375" s="19"/>
      <c r="S4375" s="19"/>
      <c r="T4375" s="19"/>
      <c r="U4375" s="19"/>
      <c r="V4375" s="19"/>
      <c r="W4375" s="19"/>
      <c r="X4375" s="19"/>
      <c r="Y4375" s="19"/>
      <c r="Z4375" s="19"/>
      <c r="AA4375" s="19"/>
      <c r="AB4375" s="19"/>
      <c r="AC4375" s="19"/>
      <c r="AD4375" s="19"/>
      <c r="AE4375" s="31">
        <v>100741</v>
      </c>
      <c r="AF4375" s="31">
        <v>383570.5</v>
      </c>
      <c r="AG4375" s="31">
        <v>342580</v>
      </c>
      <c r="AH4375" s="31">
        <v>376735</v>
      </c>
      <c r="AI4375" s="31">
        <v>397345</v>
      </c>
      <c r="AJ4375" s="31">
        <v>370830</v>
      </c>
      <c r="AK4375" s="31">
        <v>334545</v>
      </c>
      <c r="AL4375" s="31">
        <v>345655</v>
      </c>
      <c r="AM4375" s="31">
        <v>386205</v>
      </c>
      <c r="AN4375" s="31">
        <v>319787.5</v>
      </c>
      <c r="AO4375" s="31">
        <v>361692</v>
      </c>
      <c r="AP4375" s="31">
        <v>317468.9990234375</v>
      </c>
      <c r="AQ4375" s="31">
        <v>310284.4814453125</v>
      </c>
      <c r="AR4375" s="31">
        <v>291813.2421875</v>
      </c>
      <c r="AS4375" s="31">
        <v>280967.2841796875</v>
      </c>
      <c r="AT4375" s="31">
        <v>261622.01904296875</v>
      </c>
      <c r="AU4375" s="31">
        <v>212293.97900390625</v>
      </c>
      <c r="AV4375" s="31">
        <v>244875.05859375</v>
      </c>
      <c r="AW4375" s="31">
        <v>230907.2412109375</v>
      </c>
      <c r="AX4375" s="31">
        <v>5082.240234375</v>
      </c>
      <c r="AY4375" s="31">
        <v>6781.3798828125</v>
      </c>
      <c r="AZ4375" s="31">
        <v>11863.6201171875</v>
      </c>
    </row>
    <row r="4376" spans="1:52" ht="15" customHeight="1">
      <c r="A4376" s="29" t="s">
        <v>3106</v>
      </c>
      <c r="B4376" s="34">
        <v>33907</v>
      </c>
      <c r="C4376" s="28">
        <v>150</v>
      </c>
      <c r="D4376" s="28">
        <v>28</v>
      </c>
      <c r="E4376" s="28">
        <v>30</v>
      </c>
      <c r="F4376" s="29" t="s">
        <v>227</v>
      </c>
      <c r="G4376" s="29" t="s">
        <v>3100</v>
      </c>
      <c r="H4376" s="28">
        <v>813</v>
      </c>
      <c r="I4376" s="29" t="s">
        <v>101</v>
      </c>
      <c r="J4376" s="33" t="s">
        <v>3104</v>
      </c>
      <c r="K4376" s="29" t="s">
        <v>178</v>
      </c>
      <c r="L4376" s="29" t="s">
        <v>3103</v>
      </c>
      <c r="M4376" s="29" t="s">
        <v>1720</v>
      </c>
      <c r="N4376" s="28">
        <v>579686</v>
      </c>
      <c r="O4376" s="28">
        <v>6349148</v>
      </c>
      <c r="P4376" s="29" t="s">
        <v>3102</v>
      </c>
      <c r="Q4376" s="32" t="s">
        <v>207</v>
      </c>
      <c r="R4376" s="19"/>
      <c r="S4376" s="19"/>
      <c r="T4376" s="19"/>
      <c r="U4376" s="19"/>
      <c r="V4376" s="19"/>
      <c r="W4376" s="19"/>
      <c r="X4376" s="19"/>
      <c r="Y4376" s="19"/>
      <c r="Z4376" s="19"/>
      <c r="AA4376" s="19"/>
      <c r="AB4376" s="19"/>
      <c r="AC4376" s="19"/>
      <c r="AD4376" s="19"/>
      <c r="AE4376" s="19"/>
      <c r="AF4376" s="19"/>
      <c r="AG4376" s="31">
        <v>64990</v>
      </c>
      <c r="AH4376" s="31">
        <v>325784</v>
      </c>
      <c r="AI4376" s="31">
        <v>374130</v>
      </c>
      <c r="AJ4376" s="31">
        <v>330690</v>
      </c>
      <c r="AK4376" s="31">
        <v>288060</v>
      </c>
      <c r="AL4376" s="31">
        <v>313410</v>
      </c>
      <c r="AM4376" s="31">
        <v>336690</v>
      </c>
      <c r="AN4376" s="31">
        <v>291541</v>
      </c>
      <c r="AO4376" s="31">
        <v>325738</v>
      </c>
      <c r="AP4376" s="31">
        <v>293308.361328125</v>
      </c>
      <c r="AQ4376" s="31">
        <v>253501.6787109375</v>
      </c>
      <c r="AR4376" s="31">
        <v>264339.6787109375</v>
      </c>
      <c r="AS4376" s="31">
        <v>293788.3994140625</v>
      </c>
      <c r="AT4376" s="31">
        <v>271420.4794921875</v>
      </c>
      <c r="AU4376" s="31">
        <v>208227.60083007813</v>
      </c>
      <c r="AV4376" s="31">
        <v>314873.517578125</v>
      </c>
      <c r="AW4376" s="31">
        <v>285131.59619140625</v>
      </c>
      <c r="AX4376" s="31">
        <v>34354.48046875</v>
      </c>
      <c r="AY4376" s="31">
        <v>13622.7197265625</v>
      </c>
      <c r="AZ4376" s="31">
        <v>47977.2001953125</v>
      </c>
    </row>
    <row r="4377" spans="1:52" ht="15" customHeight="1">
      <c r="A4377" s="29" t="s">
        <v>3101</v>
      </c>
      <c r="B4377" s="34">
        <v>34705</v>
      </c>
      <c r="C4377" s="28">
        <v>225</v>
      </c>
      <c r="D4377" s="28">
        <v>29</v>
      </c>
      <c r="E4377" s="28">
        <v>30</v>
      </c>
      <c r="F4377" s="29" t="s">
        <v>242</v>
      </c>
      <c r="G4377" s="29" t="s">
        <v>3089</v>
      </c>
      <c r="H4377" s="28">
        <v>813</v>
      </c>
      <c r="I4377" s="29" t="s">
        <v>101</v>
      </c>
      <c r="J4377" s="33" t="s">
        <v>3099</v>
      </c>
      <c r="K4377" s="29" t="s">
        <v>178</v>
      </c>
      <c r="L4377" s="29" t="s">
        <v>3092</v>
      </c>
      <c r="M4377" s="29" t="s">
        <v>2057</v>
      </c>
      <c r="N4377" s="28">
        <v>587381.9</v>
      </c>
      <c r="O4377" s="28">
        <v>6339682</v>
      </c>
      <c r="P4377" s="29" t="s">
        <v>3098</v>
      </c>
      <c r="Q4377" s="32" t="s">
        <v>207</v>
      </c>
      <c r="R4377" s="19"/>
      <c r="S4377" s="19"/>
      <c r="T4377" s="19"/>
      <c r="U4377" s="19"/>
      <c r="V4377" s="19"/>
      <c r="W4377" s="19"/>
      <c r="X4377" s="19"/>
      <c r="Y4377" s="19"/>
      <c r="Z4377" s="19"/>
      <c r="AA4377" s="19"/>
      <c r="AB4377" s="19"/>
      <c r="AC4377" s="19"/>
      <c r="AD4377" s="19"/>
      <c r="AE4377" s="19"/>
      <c r="AF4377" s="19"/>
      <c r="AG4377" s="19"/>
      <c r="AH4377" s="19"/>
      <c r="AI4377" s="19"/>
      <c r="AJ4377" s="31">
        <v>528790</v>
      </c>
      <c r="AK4377" s="31">
        <v>479390</v>
      </c>
      <c r="AL4377" s="31">
        <v>505590</v>
      </c>
      <c r="AM4377" s="31">
        <v>559650</v>
      </c>
      <c r="AN4377" s="31">
        <v>466204</v>
      </c>
      <c r="AO4377" s="31">
        <v>502701</v>
      </c>
      <c r="AP4377" s="31">
        <v>441364.755859375</v>
      </c>
      <c r="AQ4377" s="31">
        <v>459077.515625</v>
      </c>
      <c r="AR4377" s="31">
        <v>418373.275390625</v>
      </c>
      <c r="AS4377" s="31">
        <v>446541.478515625</v>
      </c>
      <c r="AT4377" s="31">
        <v>423260.640625</v>
      </c>
      <c r="AU4377" s="31">
        <v>389947.44140625</v>
      </c>
      <c r="AV4377" s="31">
        <v>441709.2001953125</v>
      </c>
      <c r="AW4377" s="31">
        <v>448664.16015625</v>
      </c>
      <c r="AX4377" s="31">
        <v>51472.80078125</v>
      </c>
      <c r="AY4377" s="31">
        <v>30996</v>
      </c>
      <c r="AZ4377" s="31">
        <v>82468.80078125</v>
      </c>
    </row>
    <row r="4378" spans="1:52" ht="15" customHeight="1">
      <c r="A4378" s="29" t="s">
        <v>3097</v>
      </c>
      <c r="B4378" s="34">
        <v>34705</v>
      </c>
      <c r="C4378" s="28">
        <v>225</v>
      </c>
      <c r="D4378" s="28">
        <v>29</v>
      </c>
      <c r="E4378" s="28">
        <v>30</v>
      </c>
      <c r="F4378" s="29" t="s">
        <v>242</v>
      </c>
      <c r="G4378" s="29" t="s">
        <v>3089</v>
      </c>
      <c r="H4378" s="28">
        <v>813</v>
      </c>
      <c r="I4378" s="29" t="s">
        <v>101</v>
      </c>
      <c r="J4378" s="33" t="s">
        <v>3096</v>
      </c>
      <c r="K4378" s="29" t="s">
        <v>178</v>
      </c>
      <c r="L4378" s="29" t="s">
        <v>3092</v>
      </c>
      <c r="M4378" s="29" t="s">
        <v>2057</v>
      </c>
      <c r="N4378" s="28">
        <v>587312.1</v>
      </c>
      <c r="O4378" s="28">
        <v>6339572</v>
      </c>
      <c r="P4378" s="29" t="s">
        <v>3095</v>
      </c>
      <c r="Q4378" s="32" t="s">
        <v>207</v>
      </c>
      <c r="R4378" s="19"/>
      <c r="S4378" s="19"/>
      <c r="T4378" s="19"/>
      <c r="U4378" s="19"/>
      <c r="V4378" s="19"/>
      <c r="W4378" s="19"/>
      <c r="X4378" s="19"/>
      <c r="Y4378" s="19"/>
      <c r="Z4378" s="19"/>
      <c r="AA4378" s="19"/>
      <c r="AB4378" s="19"/>
      <c r="AC4378" s="19"/>
      <c r="AD4378" s="19"/>
      <c r="AE4378" s="19"/>
      <c r="AF4378" s="19"/>
      <c r="AG4378" s="19"/>
      <c r="AH4378" s="19"/>
      <c r="AI4378" s="19"/>
      <c r="AJ4378" s="31">
        <v>521480</v>
      </c>
      <c r="AK4378" s="31">
        <v>455860</v>
      </c>
      <c r="AL4378" s="31">
        <v>495630</v>
      </c>
      <c r="AM4378" s="31">
        <v>551280</v>
      </c>
      <c r="AN4378" s="31">
        <v>452657</v>
      </c>
      <c r="AO4378" s="31">
        <v>481406</v>
      </c>
      <c r="AP4378" s="31">
        <v>430257.8828125</v>
      </c>
      <c r="AQ4378" s="31">
        <v>444663.74609375</v>
      </c>
      <c r="AR4378" s="31">
        <v>400518</v>
      </c>
      <c r="AS4378" s="31">
        <v>434874.35546875</v>
      </c>
      <c r="AT4378" s="31">
        <v>417582.474609375</v>
      </c>
      <c r="AU4378" s="31">
        <v>348038.2802734375</v>
      </c>
      <c r="AV4378" s="31">
        <v>437955.8359375</v>
      </c>
      <c r="AW4378" s="31">
        <v>425736.5234375</v>
      </c>
      <c r="AX4378" s="31">
        <v>48820.078125</v>
      </c>
      <c r="AY4378" s="31">
        <v>29687.279296875</v>
      </c>
      <c r="AZ4378" s="31">
        <v>78507.357421875</v>
      </c>
    </row>
    <row r="4379" spans="1:52" ht="15" customHeight="1">
      <c r="A4379" s="29" t="s">
        <v>3094</v>
      </c>
      <c r="B4379" s="34">
        <v>34711</v>
      </c>
      <c r="C4379" s="28">
        <v>225</v>
      </c>
      <c r="D4379" s="28">
        <v>29</v>
      </c>
      <c r="E4379" s="28">
        <v>30</v>
      </c>
      <c r="F4379" s="29" t="s">
        <v>242</v>
      </c>
      <c r="G4379" s="29" t="s">
        <v>3089</v>
      </c>
      <c r="H4379" s="28">
        <v>813</v>
      </c>
      <c r="I4379" s="29" t="s">
        <v>101</v>
      </c>
      <c r="J4379" s="33" t="s">
        <v>3093</v>
      </c>
      <c r="K4379" s="29" t="s">
        <v>178</v>
      </c>
      <c r="L4379" s="29" t="s">
        <v>3092</v>
      </c>
      <c r="M4379" s="29" t="s">
        <v>2057</v>
      </c>
      <c r="N4379" s="28">
        <v>587242.30000000005</v>
      </c>
      <c r="O4379" s="28">
        <v>6339461</v>
      </c>
      <c r="P4379" s="29" t="s">
        <v>3091</v>
      </c>
      <c r="Q4379" s="32" t="s">
        <v>207</v>
      </c>
      <c r="R4379" s="19"/>
      <c r="S4379" s="19"/>
      <c r="T4379" s="19"/>
      <c r="U4379" s="19"/>
      <c r="V4379" s="19"/>
      <c r="W4379" s="19"/>
      <c r="X4379" s="19"/>
      <c r="Y4379" s="19"/>
      <c r="Z4379" s="19"/>
      <c r="AA4379" s="19"/>
      <c r="AB4379" s="19"/>
      <c r="AC4379" s="19"/>
      <c r="AD4379" s="19"/>
      <c r="AE4379" s="19"/>
      <c r="AF4379" s="19"/>
      <c r="AG4379" s="19"/>
      <c r="AH4379" s="19"/>
      <c r="AI4379" s="19"/>
      <c r="AJ4379" s="31">
        <v>498850</v>
      </c>
      <c r="AK4379" s="31">
        <v>466680</v>
      </c>
      <c r="AL4379" s="31">
        <v>494230</v>
      </c>
      <c r="AM4379" s="31">
        <v>541850</v>
      </c>
      <c r="AN4379" s="31">
        <v>450011</v>
      </c>
      <c r="AO4379" s="31">
        <v>511767</v>
      </c>
      <c r="AP4379" s="31">
        <v>457740.837890625</v>
      </c>
      <c r="AQ4379" s="31">
        <v>478670.51953125</v>
      </c>
      <c r="AR4379" s="31">
        <v>425301.95703125</v>
      </c>
      <c r="AS4379" s="31">
        <v>454377.1171875</v>
      </c>
      <c r="AT4379" s="31">
        <v>438140.87890625</v>
      </c>
      <c r="AU4379" s="31">
        <v>396223.31640625</v>
      </c>
      <c r="AV4379" s="31">
        <v>470043.845703125</v>
      </c>
      <c r="AW4379" s="31">
        <v>438581.5244140625</v>
      </c>
      <c r="AX4379" s="31">
        <v>49744.921875</v>
      </c>
      <c r="AY4379" s="31">
        <v>30620.759765625</v>
      </c>
      <c r="AZ4379" s="31">
        <v>80365.681640625</v>
      </c>
    </row>
    <row r="4380" spans="1:52" ht="15" customHeight="1">
      <c r="A4380" s="29" t="s">
        <v>3090</v>
      </c>
      <c r="B4380" s="34">
        <v>34711</v>
      </c>
      <c r="C4380" s="28">
        <v>225</v>
      </c>
      <c r="D4380" s="28">
        <v>0.1</v>
      </c>
      <c r="E4380" s="28">
        <v>0.1</v>
      </c>
      <c r="F4380" s="29" t="s">
        <v>204</v>
      </c>
      <c r="G4380" s="29" t="s">
        <v>204</v>
      </c>
      <c r="H4380" s="28">
        <v>813</v>
      </c>
      <c r="I4380" s="29" t="s">
        <v>101</v>
      </c>
      <c r="J4380" s="33" t="s">
        <v>3088</v>
      </c>
      <c r="K4380" s="29" t="s">
        <v>178</v>
      </c>
      <c r="L4380" s="29" t="s">
        <v>3087</v>
      </c>
      <c r="M4380" s="29" t="s">
        <v>2057</v>
      </c>
      <c r="N4380" s="28">
        <v>587172.6</v>
      </c>
      <c r="O4380" s="28">
        <v>6339351</v>
      </c>
      <c r="P4380" s="29" t="s">
        <v>3086</v>
      </c>
      <c r="Q4380" s="32" t="s">
        <v>207</v>
      </c>
      <c r="R4380" s="19"/>
      <c r="S4380" s="19"/>
      <c r="T4380" s="19"/>
      <c r="U4380" s="19"/>
      <c r="V4380" s="19"/>
      <c r="W4380" s="19"/>
      <c r="X4380" s="19"/>
      <c r="Y4380" s="19"/>
      <c r="Z4380" s="19"/>
      <c r="AA4380" s="19"/>
      <c r="AB4380" s="19"/>
      <c r="AC4380" s="19"/>
      <c r="AD4380" s="19"/>
      <c r="AE4380" s="19"/>
      <c r="AF4380" s="19"/>
      <c r="AG4380" s="19"/>
      <c r="AH4380" s="19"/>
      <c r="AI4380" s="19"/>
      <c r="AJ4380" s="19"/>
      <c r="AK4380" s="19"/>
      <c r="AL4380" s="19"/>
      <c r="AM4380" s="19"/>
      <c r="AN4380" s="19"/>
      <c r="AO4380" s="19"/>
      <c r="AP4380" s="19"/>
      <c r="AQ4380" s="19"/>
      <c r="AR4380" s="31">
        <v>407686.5595703125</v>
      </c>
      <c r="AS4380" s="31">
        <v>435028.08203125</v>
      </c>
      <c r="AT4380" s="31">
        <v>424424.759765625</v>
      </c>
      <c r="AU4380" s="31">
        <v>389741.15625</v>
      </c>
      <c r="AV4380" s="31">
        <v>443617.67578125</v>
      </c>
      <c r="AW4380" s="31">
        <v>438636.3564453125</v>
      </c>
      <c r="AX4380" s="31">
        <v>49865.0390625</v>
      </c>
      <c r="AY4380" s="31">
        <v>28919.51953125</v>
      </c>
      <c r="AZ4380" s="31">
        <v>78784.55859375</v>
      </c>
    </row>
    <row r="4381" spans="1:52" ht="15" customHeight="1">
      <c r="A4381" s="29" t="s">
        <v>3085</v>
      </c>
      <c r="B4381" s="34">
        <v>35418</v>
      </c>
      <c r="C4381" s="28">
        <v>600</v>
      </c>
      <c r="D4381" s="28">
        <v>44</v>
      </c>
      <c r="E4381" s="28">
        <v>45</v>
      </c>
      <c r="F4381" s="29" t="s">
        <v>242</v>
      </c>
      <c r="G4381" s="29" t="s">
        <v>1025</v>
      </c>
      <c r="H4381" s="28">
        <v>813</v>
      </c>
      <c r="I4381" s="29" t="s">
        <v>101</v>
      </c>
      <c r="J4381" s="33" t="s">
        <v>3084</v>
      </c>
      <c r="K4381" s="29" t="s">
        <v>178</v>
      </c>
      <c r="L4381" s="29" t="s">
        <v>3016</v>
      </c>
      <c r="M4381" s="29" t="s">
        <v>2520</v>
      </c>
      <c r="N4381" s="28">
        <v>589082.9</v>
      </c>
      <c r="O4381" s="28">
        <v>6353115</v>
      </c>
      <c r="P4381" s="29" t="s">
        <v>3083</v>
      </c>
      <c r="Q4381" s="32" t="s">
        <v>174</v>
      </c>
      <c r="R4381" s="19"/>
      <c r="S4381" s="19"/>
      <c r="T4381" s="19"/>
      <c r="U4381" s="19"/>
      <c r="V4381" s="19"/>
      <c r="W4381" s="19"/>
      <c r="X4381" s="19"/>
      <c r="Y4381" s="19"/>
      <c r="Z4381" s="19"/>
      <c r="AA4381" s="19"/>
      <c r="AB4381" s="19"/>
      <c r="AC4381" s="19"/>
      <c r="AD4381" s="19"/>
      <c r="AE4381" s="19"/>
      <c r="AF4381" s="19"/>
      <c r="AG4381" s="19"/>
      <c r="AH4381" s="19"/>
      <c r="AI4381" s="19"/>
      <c r="AJ4381" s="19"/>
      <c r="AK4381" s="31">
        <v>46200</v>
      </c>
      <c r="AL4381" s="31">
        <v>1173000</v>
      </c>
      <c r="AM4381" s="31">
        <v>1293600</v>
      </c>
      <c r="AN4381" s="31">
        <v>1113917</v>
      </c>
      <c r="AO4381" s="31">
        <v>1215527</v>
      </c>
      <c r="AP4381" s="31">
        <v>1080521.25</v>
      </c>
      <c r="AQ4381" s="31">
        <v>1102185.25</v>
      </c>
      <c r="AR4381" s="31">
        <v>998445.25</v>
      </c>
      <c r="AS4381" s="31">
        <v>1100680.5</v>
      </c>
      <c r="AT4381" s="31">
        <v>1082702.25</v>
      </c>
      <c r="AU4381" s="31">
        <v>969493.5</v>
      </c>
      <c r="AV4381" s="31">
        <v>1156417.5</v>
      </c>
      <c r="AW4381" s="31">
        <v>1119672</v>
      </c>
      <c r="AX4381" s="31">
        <v>127609.5</v>
      </c>
      <c r="AY4381" s="31">
        <v>46259.75</v>
      </c>
      <c r="AZ4381" s="31">
        <v>173869.25</v>
      </c>
    </row>
    <row r="4382" spans="1:52" ht="15" customHeight="1">
      <c r="A4382" s="29" t="s">
        <v>3082</v>
      </c>
      <c r="B4382" s="34">
        <v>35486</v>
      </c>
      <c r="C4382" s="28">
        <v>600</v>
      </c>
      <c r="D4382" s="28">
        <v>44</v>
      </c>
      <c r="E4382" s="28">
        <v>45</v>
      </c>
      <c r="F4382" s="29" t="s">
        <v>242</v>
      </c>
      <c r="G4382" s="29" t="s">
        <v>1025</v>
      </c>
      <c r="H4382" s="28">
        <v>813</v>
      </c>
      <c r="I4382" s="29" t="s">
        <v>101</v>
      </c>
      <c r="J4382" s="33" t="s">
        <v>3081</v>
      </c>
      <c r="K4382" s="29" t="s">
        <v>178</v>
      </c>
      <c r="L4382" s="29" t="s">
        <v>3016</v>
      </c>
      <c r="M4382" s="29" t="s">
        <v>3080</v>
      </c>
      <c r="N4382" s="28">
        <v>589130.6</v>
      </c>
      <c r="O4382" s="28">
        <v>6352836</v>
      </c>
      <c r="P4382" s="29" t="s">
        <v>3079</v>
      </c>
      <c r="Q4382" s="32" t="s">
        <v>174</v>
      </c>
      <c r="R4382" s="19"/>
      <c r="S4382" s="19"/>
      <c r="T4382" s="19"/>
      <c r="U4382" s="19"/>
      <c r="V4382" s="19"/>
      <c r="W4382" s="19"/>
      <c r="X4382" s="19"/>
      <c r="Y4382" s="19"/>
      <c r="Z4382" s="19"/>
      <c r="AA4382" s="19"/>
      <c r="AB4382" s="19"/>
      <c r="AC4382" s="19"/>
      <c r="AD4382" s="19"/>
      <c r="AE4382" s="19"/>
      <c r="AF4382" s="19"/>
      <c r="AG4382" s="19"/>
      <c r="AH4382" s="19"/>
      <c r="AI4382" s="19"/>
      <c r="AJ4382" s="19"/>
      <c r="AK4382" s="19"/>
      <c r="AL4382" s="31">
        <v>1009580</v>
      </c>
      <c r="AM4382" s="31">
        <v>1361190</v>
      </c>
      <c r="AN4382" s="31">
        <v>1117354</v>
      </c>
      <c r="AO4382" s="31">
        <v>1193139</v>
      </c>
      <c r="AP4382" s="31">
        <v>1014869.5</v>
      </c>
      <c r="AQ4382" s="31">
        <v>1058885.5</v>
      </c>
      <c r="AR4382" s="31">
        <v>887429.25</v>
      </c>
      <c r="AS4382" s="31">
        <v>1068045.046875</v>
      </c>
      <c r="AT4382" s="31">
        <v>1092248</v>
      </c>
      <c r="AU4382" s="31">
        <v>984054.5</v>
      </c>
      <c r="AV4382" s="31">
        <v>1166335.5</v>
      </c>
      <c r="AW4382" s="31">
        <v>1113576</v>
      </c>
      <c r="AX4382" s="31">
        <v>126765.5</v>
      </c>
      <c r="AY4382" s="31">
        <v>53491</v>
      </c>
      <c r="AZ4382" s="31">
        <v>180256.5</v>
      </c>
    </row>
    <row r="4383" spans="1:52" ht="15" customHeight="1">
      <c r="A4383" s="29" t="s">
        <v>3078</v>
      </c>
      <c r="B4383" s="34">
        <v>31929</v>
      </c>
      <c r="C4383" s="28">
        <v>200</v>
      </c>
      <c r="D4383" s="28">
        <v>25</v>
      </c>
      <c r="E4383" s="28">
        <v>30</v>
      </c>
      <c r="F4383" s="29" t="s">
        <v>242</v>
      </c>
      <c r="G4383" s="29" t="s">
        <v>3075</v>
      </c>
      <c r="H4383" s="28">
        <v>813</v>
      </c>
      <c r="I4383" s="29" t="s">
        <v>101</v>
      </c>
      <c r="J4383" s="33" t="s">
        <v>3074</v>
      </c>
      <c r="K4383" s="29" t="s">
        <v>178</v>
      </c>
      <c r="L4383" s="29" t="s">
        <v>3073</v>
      </c>
      <c r="M4383" s="29" t="s">
        <v>1469</v>
      </c>
      <c r="N4383" s="28">
        <v>589428</v>
      </c>
      <c r="O4383" s="28">
        <v>6353348</v>
      </c>
      <c r="P4383" s="29" t="s">
        <v>3077</v>
      </c>
      <c r="Q4383" s="32" t="s">
        <v>368</v>
      </c>
      <c r="R4383" s="19"/>
      <c r="S4383" s="19"/>
      <c r="T4383" s="19"/>
      <c r="U4383" s="19"/>
      <c r="V4383" s="19"/>
      <c r="W4383" s="19"/>
      <c r="X4383" s="19"/>
      <c r="Y4383" s="19"/>
      <c r="Z4383" s="19"/>
      <c r="AA4383" s="19"/>
      <c r="AB4383" s="19"/>
      <c r="AC4383" s="31">
        <v>80882</v>
      </c>
      <c r="AD4383" s="31">
        <v>359498</v>
      </c>
      <c r="AE4383" s="31">
        <v>387417</v>
      </c>
      <c r="AF4383" s="31">
        <v>350350</v>
      </c>
      <c r="AG4383" s="31">
        <v>331600</v>
      </c>
      <c r="AH4383" s="31">
        <v>376800</v>
      </c>
      <c r="AI4383" s="31">
        <v>395800</v>
      </c>
      <c r="AJ4383" s="31">
        <v>343100</v>
      </c>
      <c r="AK4383" s="31">
        <v>313400</v>
      </c>
      <c r="AL4383" s="31">
        <v>346000</v>
      </c>
      <c r="AM4383" s="31">
        <v>376600</v>
      </c>
      <c r="AN4383" s="31">
        <v>318412</v>
      </c>
      <c r="AO4383" s="31">
        <v>332907</v>
      </c>
      <c r="AP4383" s="31">
        <v>289691.80322265625</v>
      </c>
      <c r="AQ4383" s="31">
        <v>309973.201171875</v>
      </c>
      <c r="AR4383" s="31">
        <v>263337.0400390625</v>
      </c>
      <c r="AS4383" s="31">
        <v>282217.4365234375</v>
      </c>
      <c r="AT4383" s="31">
        <v>280853.361328125</v>
      </c>
      <c r="AU4383" s="31">
        <v>234796.56005859375</v>
      </c>
      <c r="AV4383" s="31">
        <v>257500.3193359375</v>
      </c>
      <c r="AW4383" s="31">
        <v>174029.60034179688</v>
      </c>
      <c r="AX4383" s="31">
        <v>0</v>
      </c>
      <c r="AY4383" s="31">
        <v>4194.7998046875</v>
      </c>
      <c r="AZ4383" s="31">
        <v>4194.7998046875</v>
      </c>
    </row>
    <row r="4384" spans="1:52" ht="15" customHeight="1">
      <c r="A4384" s="29" t="s">
        <v>3076</v>
      </c>
      <c r="B4384" s="34">
        <v>32112</v>
      </c>
      <c r="C4384" s="28">
        <v>200</v>
      </c>
      <c r="D4384" s="28">
        <v>25</v>
      </c>
      <c r="E4384" s="28">
        <v>30</v>
      </c>
      <c r="F4384" s="29" t="s">
        <v>242</v>
      </c>
      <c r="G4384" s="29" t="s">
        <v>3066</v>
      </c>
      <c r="H4384" s="28">
        <v>813</v>
      </c>
      <c r="I4384" s="29" t="s">
        <v>101</v>
      </c>
      <c r="J4384" s="33" t="s">
        <v>3074</v>
      </c>
      <c r="K4384" s="29" t="s">
        <v>178</v>
      </c>
      <c r="L4384" s="29" t="s">
        <v>3073</v>
      </c>
      <c r="M4384" s="29" t="s">
        <v>1469</v>
      </c>
      <c r="N4384" s="28">
        <v>589429.30000000005</v>
      </c>
      <c r="O4384" s="28">
        <v>6353348</v>
      </c>
      <c r="P4384" s="29" t="s">
        <v>3072</v>
      </c>
      <c r="Q4384" s="32" t="s">
        <v>207</v>
      </c>
      <c r="R4384" s="19"/>
      <c r="S4384" s="19"/>
      <c r="T4384" s="19"/>
      <c r="U4384" s="19"/>
      <c r="V4384" s="19"/>
      <c r="W4384" s="19"/>
      <c r="X4384" s="19"/>
      <c r="Y4384" s="19"/>
      <c r="Z4384" s="19"/>
      <c r="AA4384" s="19"/>
      <c r="AB4384" s="31">
        <v>0</v>
      </c>
      <c r="AC4384" s="31">
        <v>369425</v>
      </c>
      <c r="AD4384" s="31">
        <v>409873</v>
      </c>
      <c r="AE4384" s="31">
        <v>423906</v>
      </c>
      <c r="AF4384" s="31">
        <v>385180</v>
      </c>
      <c r="AG4384" s="31">
        <v>373800</v>
      </c>
      <c r="AH4384" s="31">
        <v>401210</v>
      </c>
      <c r="AI4384" s="31">
        <v>409150</v>
      </c>
      <c r="AJ4384" s="31">
        <v>373420</v>
      </c>
      <c r="AK4384" s="31">
        <v>318880</v>
      </c>
      <c r="AL4384" s="31">
        <v>341170</v>
      </c>
      <c r="AM4384" s="31">
        <v>378080</v>
      </c>
      <c r="AN4384" s="31">
        <v>308992</v>
      </c>
      <c r="AO4384" s="31">
        <v>331167</v>
      </c>
      <c r="AP4384" s="31">
        <v>298378.6787109375</v>
      </c>
      <c r="AQ4384" s="31">
        <v>292503.240234375</v>
      </c>
      <c r="AR4384" s="31">
        <v>274089.2841796875</v>
      </c>
      <c r="AS4384" s="31">
        <v>296156.8779296875</v>
      </c>
      <c r="AT4384" s="31">
        <v>294792.3193359375</v>
      </c>
      <c r="AU4384" s="31">
        <v>262781.7568359375</v>
      </c>
      <c r="AV4384" s="31">
        <v>288797.7607421875</v>
      </c>
      <c r="AW4384" s="31">
        <v>266372.638671875</v>
      </c>
      <c r="AX4384" s="31">
        <v>34158.3984375</v>
      </c>
      <c r="AY4384" s="31">
        <v>15031.6796875</v>
      </c>
      <c r="AZ4384" s="31">
        <v>49190.078125</v>
      </c>
    </row>
    <row r="4385" spans="1:52" ht="15" customHeight="1">
      <c r="A4385" s="29" t="s">
        <v>3071</v>
      </c>
      <c r="B4385" s="34">
        <v>32843</v>
      </c>
      <c r="C4385" s="28">
        <v>200</v>
      </c>
      <c r="D4385" s="28">
        <v>25</v>
      </c>
      <c r="E4385" s="28">
        <v>30</v>
      </c>
      <c r="F4385" s="29" t="s">
        <v>242</v>
      </c>
      <c r="G4385" s="29" t="s">
        <v>3066</v>
      </c>
      <c r="H4385" s="28">
        <v>813</v>
      </c>
      <c r="I4385" s="29" t="s">
        <v>101</v>
      </c>
      <c r="J4385" s="33" t="s">
        <v>3070</v>
      </c>
      <c r="K4385" s="29" t="s">
        <v>178</v>
      </c>
      <c r="L4385" s="29" t="s">
        <v>3016</v>
      </c>
      <c r="M4385" s="29" t="s">
        <v>3069</v>
      </c>
      <c r="N4385" s="28">
        <v>589489.6</v>
      </c>
      <c r="O4385" s="28">
        <v>6353129</v>
      </c>
      <c r="P4385" s="29" t="s">
        <v>3068</v>
      </c>
      <c r="Q4385" s="32" t="s">
        <v>207</v>
      </c>
      <c r="R4385" s="19"/>
      <c r="S4385" s="19"/>
      <c r="T4385" s="19"/>
      <c r="U4385" s="19"/>
      <c r="V4385" s="19"/>
      <c r="W4385" s="19"/>
      <c r="X4385" s="19"/>
      <c r="Y4385" s="19"/>
      <c r="Z4385" s="19"/>
      <c r="AA4385" s="19"/>
      <c r="AB4385" s="19"/>
      <c r="AC4385" s="19"/>
      <c r="AD4385" s="31">
        <v>0</v>
      </c>
      <c r="AE4385" s="31">
        <v>413538</v>
      </c>
      <c r="AF4385" s="31">
        <v>393636</v>
      </c>
      <c r="AG4385" s="31">
        <v>358450</v>
      </c>
      <c r="AH4385" s="31">
        <v>409690</v>
      </c>
      <c r="AI4385" s="31">
        <v>422740</v>
      </c>
      <c r="AJ4385" s="31">
        <v>381030</v>
      </c>
      <c r="AK4385" s="31">
        <v>326530</v>
      </c>
      <c r="AL4385" s="31">
        <v>347390</v>
      </c>
      <c r="AM4385" s="31">
        <v>376760</v>
      </c>
      <c r="AN4385" s="31">
        <v>318525</v>
      </c>
      <c r="AO4385" s="31">
        <v>339812</v>
      </c>
      <c r="AP4385" s="31">
        <v>304588.9189453125</v>
      </c>
      <c r="AQ4385" s="31">
        <v>311255.283203125</v>
      </c>
      <c r="AR4385" s="31">
        <v>277991.2802734375</v>
      </c>
      <c r="AS4385" s="31">
        <v>303199.2001953125</v>
      </c>
      <c r="AT4385" s="31">
        <v>299036.55859375</v>
      </c>
      <c r="AU4385" s="31">
        <v>263795.8388671875</v>
      </c>
      <c r="AV4385" s="31">
        <v>317333.2021484375</v>
      </c>
      <c r="AW4385" s="31">
        <v>299986.640625</v>
      </c>
      <c r="AX4385" s="31">
        <v>34859.0390625</v>
      </c>
      <c r="AY4385" s="31">
        <v>14747.51953125</v>
      </c>
      <c r="AZ4385" s="31">
        <v>49606.55859375</v>
      </c>
    </row>
    <row r="4386" spans="1:52" ht="15" customHeight="1">
      <c r="A4386" s="29" t="s">
        <v>3067</v>
      </c>
      <c r="B4386" s="34">
        <v>36157</v>
      </c>
      <c r="C4386" s="28">
        <v>660</v>
      </c>
      <c r="D4386" s="28">
        <v>47</v>
      </c>
      <c r="E4386" s="28">
        <v>45</v>
      </c>
      <c r="F4386" s="29" t="s">
        <v>242</v>
      </c>
      <c r="G4386" s="29" t="s">
        <v>3057</v>
      </c>
      <c r="H4386" s="28">
        <v>813</v>
      </c>
      <c r="I4386" s="29" t="s">
        <v>101</v>
      </c>
      <c r="J4386" s="33" t="s">
        <v>3065</v>
      </c>
      <c r="K4386" s="29" t="s">
        <v>178</v>
      </c>
      <c r="L4386" s="29" t="s">
        <v>3060</v>
      </c>
      <c r="M4386" s="29" t="s">
        <v>1338</v>
      </c>
      <c r="N4386" s="28">
        <v>589169</v>
      </c>
      <c r="O4386" s="28">
        <v>6351797</v>
      </c>
      <c r="P4386" s="29" t="s">
        <v>3059</v>
      </c>
      <c r="Q4386" s="32" t="s">
        <v>174</v>
      </c>
      <c r="R4386" s="19"/>
      <c r="S4386" s="19"/>
      <c r="T4386" s="19"/>
      <c r="U4386" s="19"/>
      <c r="V4386" s="19"/>
      <c r="W4386" s="19"/>
      <c r="X4386" s="19"/>
      <c r="Y4386" s="19"/>
      <c r="Z4386" s="19"/>
      <c r="AA4386" s="19"/>
      <c r="AB4386" s="19"/>
      <c r="AC4386" s="19"/>
      <c r="AD4386" s="19"/>
      <c r="AE4386" s="19"/>
      <c r="AF4386" s="19"/>
      <c r="AG4386" s="19"/>
      <c r="AH4386" s="19"/>
      <c r="AI4386" s="19"/>
      <c r="AJ4386" s="19"/>
      <c r="AK4386" s="19"/>
      <c r="AL4386" s="19"/>
      <c r="AM4386" s="31">
        <v>0</v>
      </c>
      <c r="AN4386" s="31">
        <v>1347778</v>
      </c>
      <c r="AO4386" s="31">
        <v>1412171</v>
      </c>
      <c r="AP4386" s="31">
        <v>1302585.33203125</v>
      </c>
      <c r="AQ4386" s="31">
        <v>1294262.9609375</v>
      </c>
      <c r="AR4386" s="31">
        <v>1198603.5</v>
      </c>
      <c r="AS4386" s="31">
        <v>1299369.25</v>
      </c>
      <c r="AT4386" s="31">
        <v>1288696.25</v>
      </c>
      <c r="AU4386" s="31">
        <v>1195734.25</v>
      </c>
      <c r="AV4386" s="31">
        <v>1417216.5859375</v>
      </c>
      <c r="AW4386" s="31">
        <v>1325796.828125</v>
      </c>
      <c r="AX4386" s="31">
        <v>142488.625</v>
      </c>
      <c r="AY4386" s="31">
        <v>63707.88671875</v>
      </c>
      <c r="AZ4386" s="31">
        <v>206196.51171875</v>
      </c>
    </row>
    <row r="4387" spans="1:52" ht="15" customHeight="1">
      <c r="A4387" s="29" t="s">
        <v>3064</v>
      </c>
      <c r="B4387" s="34">
        <v>36157</v>
      </c>
      <c r="C4387" s="28">
        <v>660</v>
      </c>
      <c r="D4387" s="28">
        <v>47</v>
      </c>
      <c r="E4387" s="28">
        <v>45</v>
      </c>
      <c r="F4387" s="29" t="s">
        <v>242</v>
      </c>
      <c r="G4387" s="29" t="s">
        <v>3057</v>
      </c>
      <c r="H4387" s="28">
        <v>813</v>
      </c>
      <c r="I4387" s="29" t="s">
        <v>101</v>
      </c>
      <c r="J4387" s="33" t="s">
        <v>3063</v>
      </c>
      <c r="K4387" s="29" t="s">
        <v>178</v>
      </c>
      <c r="L4387" s="29" t="s">
        <v>3060</v>
      </c>
      <c r="M4387" s="29" t="s">
        <v>216</v>
      </c>
      <c r="N4387" s="28">
        <v>588924</v>
      </c>
      <c r="O4387" s="28">
        <v>6351962</v>
      </c>
      <c r="P4387" s="29" t="s">
        <v>3059</v>
      </c>
      <c r="Q4387" s="32" t="s">
        <v>174</v>
      </c>
      <c r="R4387" s="19"/>
      <c r="S4387" s="19"/>
      <c r="T4387" s="19"/>
      <c r="U4387" s="19"/>
      <c r="V4387" s="19"/>
      <c r="W4387" s="19"/>
      <c r="X4387" s="19"/>
      <c r="Y4387" s="19"/>
      <c r="Z4387" s="19"/>
      <c r="AA4387" s="19"/>
      <c r="AB4387" s="19"/>
      <c r="AC4387" s="19"/>
      <c r="AD4387" s="19"/>
      <c r="AE4387" s="19"/>
      <c r="AF4387" s="19"/>
      <c r="AG4387" s="19"/>
      <c r="AH4387" s="19"/>
      <c r="AI4387" s="19"/>
      <c r="AJ4387" s="19"/>
      <c r="AK4387" s="19"/>
      <c r="AL4387" s="19"/>
      <c r="AM4387" s="31">
        <v>0</v>
      </c>
      <c r="AN4387" s="31">
        <v>1337065</v>
      </c>
      <c r="AO4387" s="31">
        <v>1448628</v>
      </c>
      <c r="AP4387" s="31">
        <v>1307085.33203125</v>
      </c>
      <c r="AQ4387" s="31">
        <v>1294262.9609375</v>
      </c>
      <c r="AR4387" s="31">
        <v>1198603.5</v>
      </c>
      <c r="AS4387" s="31">
        <v>1299369.25</v>
      </c>
      <c r="AT4387" s="31">
        <v>1288696.25</v>
      </c>
      <c r="AU4387" s="31">
        <v>1195734.25</v>
      </c>
      <c r="AV4387" s="31">
        <v>1423343.52734375</v>
      </c>
      <c r="AW4387" s="31">
        <v>1364469.375</v>
      </c>
      <c r="AX4387" s="31">
        <v>146226.859375</v>
      </c>
      <c r="AY4387" s="31">
        <v>62292.28515625</v>
      </c>
      <c r="AZ4387" s="31">
        <v>208519.14453125</v>
      </c>
    </row>
    <row r="4388" spans="1:52" ht="15" customHeight="1">
      <c r="A4388" s="29" t="s">
        <v>3062</v>
      </c>
      <c r="B4388" s="34">
        <v>36157</v>
      </c>
      <c r="C4388" s="28">
        <v>660</v>
      </c>
      <c r="D4388" s="28">
        <v>47</v>
      </c>
      <c r="E4388" s="28">
        <v>45</v>
      </c>
      <c r="F4388" s="29" t="s">
        <v>242</v>
      </c>
      <c r="G4388" s="29" t="s">
        <v>3057</v>
      </c>
      <c r="H4388" s="28">
        <v>813</v>
      </c>
      <c r="I4388" s="29" t="s">
        <v>101</v>
      </c>
      <c r="J4388" s="33" t="s">
        <v>3061</v>
      </c>
      <c r="K4388" s="29" t="s">
        <v>178</v>
      </c>
      <c r="L4388" s="29" t="s">
        <v>3060</v>
      </c>
      <c r="M4388" s="29" t="s">
        <v>216</v>
      </c>
      <c r="N4388" s="28">
        <v>588671.9</v>
      </c>
      <c r="O4388" s="28">
        <v>6352127</v>
      </c>
      <c r="P4388" s="29" t="s">
        <v>3059</v>
      </c>
      <c r="Q4388" s="32" t="s">
        <v>174</v>
      </c>
      <c r="R4388" s="19"/>
      <c r="S4388" s="19"/>
      <c r="T4388" s="19"/>
      <c r="U4388" s="19"/>
      <c r="V4388" s="19"/>
      <c r="W4388" s="19"/>
      <c r="X4388" s="19"/>
      <c r="Y4388" s="19"/>
      <c r="Z4388" s="19"/>
      <c r="AA4388" s="19"/>
      <c r="AB4388" s="19"/>
      <c r="AC4388" s="19"/>
      <c r="AD4388" s="19"/>
      <c r="AE4388" s="19"/>
      <c r="AF4388" s="19"/>
      <c r="AG4388" s="19"/>
      <c r="AH4388" s="19"/>
      <c r="AI4388" s="19"/>
      <c r="AJ4388" s="19"/>
      <c r="AK4388" s="19"/>
      <c r="AL4388" s="19"/>
      <c r="AM4388" s="31">
        <v>0</v>
      </c>
      <c r="AN4388" s="31">
        <v>183890</v>
      </c>
      <c r="AO4388" s="31">
        <v>1459040</v>
      </c>
      <c r="AP4388" s="31">
        <v>1301761.33203125</v>
      </c>
      <c r="AQ4388" s="31">
        <v>1294262.9609375</v>
      </c>
      <c r="AR4388" s="31">
        <v>1198603.5</v>
      </c>
      <c r="AS4388" s="31">
        <v>1299369.25</v>
      </c>
      <c r="AT4388" s="31">
        <v>1288696.25</v>
      </c>
      <c r="AU4388" s="31">
        <v>1195734.25</v>
      </c>
      <c r="AV4388" s="31">
        <v>1431666.27734375</v>
      </c>
      <c r="AW4388" s="31">
        <v>1363794.796875</v>
      </c>
      <c r="AX4388" s="31">
        <v>150915.296875</v>
      </c>
      <c r="AY4388" s="31">
        <v>67268.9140625</v>
      </c>
      <c r="AZ4388" s="31">
        <v>218184.2109375</v>
      </c>
    </row>
    <row r="4389" spans="1:52" ht="15" customHeight="1">
      <c r="A4389" s="29" t="s">
        <v>3058</v>
      </c>
      <c r="B4389" s="34">
        <v>36542</v>
      </c>
      <c r="C4389" s="28">
        <v>750</v>
      </c>
      <c r="D4389" s="28">
        <v>44</v>
      </c>
      <c r="E4389" s="28">
        <v>46</v>
      </c>
      <c r="F4389" s="29" t="s">
        <v>172</v>
      </c>
      <c r="G4389" s="29" t="s">
        <v>3043</v>
      </c>
      <c r="H4389" s="28">
        <v>813</v>
      </c>
      <c r="I4389" s="29" t="s">
        <v>101</v>
      </c>
      <c r="J4389" s="33" t="s">
        <v>3056</v>
      </c>
      <c r="K4389" s="29" t="s">
        <v>178</v>
      </c>
      <c r="L4389" s="29" t="s">
        <v>3047</v>
      </c>
      <c r="M4389" s="29" t="s">
        <v>3055</v>
      </c>
      <c r="N4389" s="28">
        <v>586298.9</v>
      </c>
      <c r="O4389" s="28">
        <v>6339389</v>
      </c>
      <c r="P4389" s="29" t="s">
        <v>3045</v>
      </c>
      <c r="Q4389" s="32" t="s">
        <v>174</v>
      </c>
      <c r="R4389" s="19"/>
      <c r="S4389" s="19"/>
      <c r="T4389" s="19"/>
      <c r="U4389" s="19"/>
      <c r="V4389" s="19"/>
      <c r="W4389" s="19"/>
      <c r="X4389" s="19"/>
      <c r="Y4389" s="19"/>
      <c r="Z4389" s="19"/>
      <c r="AA4389" s="19"/>
      <c r="AB4389" s="19"/>
      <c r="AC4389" s="19"/>
      <c r="AD4389" s="19"/>
      <c r="AE4389" s="19"/>
      <c r="AF4389" s="19"/>
      <c r="AG4389" s="19"/>
      <c r="AH4389" s="19"/>
      <c r="AI4389" s="19"/>
      <c r="AJ4389" s="19"/>
      <c r="AK4389" s="19"/>
      <c r="AL4389" s="19"/>
      <c r="AM4389" s="19"/>
      <c r="AN4389" s="31">
        <v>18015</v>
      </c>
      <c r="AO4389" s="31">
        <v>1511629</v>
      </c>
      <c r="AP4389" s="31">
        <v>1403153.25</v>
      </c>
      <c r="AQ4389" s="31">
        <v>1422711</v>
      </c>
      <c r="AR4389" s="31">
        <v>1303065.5</v>
      </c>
      <c r="AS4389" s="31">
        <v>1421738</v>
      </c>
      <c r="AT4389" s="31">
        <v>1376609</v>
      </c>
      <c r="AU4389" s="31">
        <v>1236967.75</v>
      </c>
      <c r="AV4389" s="31">
        <v>1468747.30078125</v>
      </c>
      <c r="AW4389" s="31">
        <v>1382359.609375</v>
      </c>
      <c r="AX4389" s="31">
        <v>169820.640625</v>
      </c>
      <c r="AY4389" s="31">
        <v>88237.71875</v>
      </c>
      <c r="AZ4389" s="31">
        <v>258058.359375</v>
      </c>
    </row>
    <row r="4390" spans="1:52" ht="15" customHeight="1">
      <c r="A4390" s="29" t="s">
        <v>3054</v>
      </c>
      <c r="B4390" s="34">
        <v>36509</v>
      </c>
      <c r="C4390" s="28">
        <v>750</v>
      </c>
      <c r="D4390" s="28">
        <v>44</v>
      </c>
      <c r="E4390" s="28">
        <v>46</v>
      </c>
      <c r="F4390" s="29" t="s">
        <v>172</v>
      </c>
      <c r="G4390" s="29" t="s">
        <v>3043</v>
      </c>
      <c r="H4390" s="28">
        <v>813</v>
      </c>
      <c r="I4390" s="29" t="s">
        <v>101</v>
      </c>
      <c r="J4390" s="33" t="s">
        <v>3053</v>
      </c>
      <c r="K4390" s="29" t="s">
        <v>178</v>
      </c>
      <c r="L4390" s="29" t="s">
        <v>3047</v>
      </c>
      <c r="M4390" s="29" t="s">
        <v>844</v>
      </c>
      <c r="N4390" s="28">
        <v>586201.5</v>
      </c>
      <c r="O4390" s="28">
        <v>6339159</v>
      </c>
      <c r="P4390" s="29" t="s">
        <v>3045</v>
      </c>
      <c r="Q4390" s="32" t="s">
        <v>174</v>
      </c>
      <c r="R4390" s="19"/>
      <c r="S4390" s="19"/>
      <c r="T4390" s="19"/>
      <c r="U4390" s="19"/>
      <c r="V4390" s="19"/>
      <c r="W4390" s="19"/>
      <c r="X4390" s="19"/>
      <c r="Y4390" s="19"/>
      <c r="Z4390" s="19"/>
      <c r="AA4390" s="19"/>
      <c r="AB4390" s="19"/>
      <c r="AC4390" s="19"/>
      <c r="AD4390" s="19"/>
      <c r="AE4390" s="19"/>
      <c r="AF4390" s="19"/>
      <c r="AG4390" s="19"/>
      <c r="AH4390" s="19"/>
      <c r="AI4390" s="19"/>
      <c r="AJ4390" s="19"/>
      <c r="AK4390" s="19"/>
      <c r="AL4390" s="19"/>
      <c r="AM4390" s="19"/>
      <c r="AN4390" s="31">
        <v>18015</v>
      </c>
      <c r="AO4390" s="31">
        <v>1412237</v>
      </c>
      <c r="AP4390" s="31">
        <v>1398602.25</v>
      </c>
      <c r="AQ4390" s="31">
        <v>1422711</v>
      </c>
      <c r="AR4390" s="31">
        <v>1303065.5</v>
      </c>
      <c r="AS4390" s="31">
        <v>1421738</v>
      </c>
      <c r="AT4390" s="31">
        <v>1376609</v>
      </c>
      <c r="AU4390" s="31">
        <v>1236967.75</v>
      </c>
      <c r="AV4390" s="31">
        <v>1462162.05859375</v>
      </c>
      <c r="AW4390" s="31">
        <v>1367573.7265625</v>
      </c>
      <c r="AX4390" s="31">
        <v>166235.859375</v>
      </c>
      <c r="AY4390" s="31">
        <v>80786.234375</v>
      </c>
      <c r="AZ4390" s="31">
        <v>247022.09375</v>
      </c>
    </row>
    <row r="4391" spans="1:52" ht="15" customHeight="1">
      <c r="A4391" s="29" t="s">
        <v>3052</v>
      </c>
      <c r="B4391" s="34">
        <v>36553</v>
      </c>
      <c r="C4391" s="28">
        <v>750</v>
      </c>
      <c r="D4391" s="28">
        <v>44</v>
      </c>
      <c r="E4391" s="28">
        <v>46</v>
      </c>
      <c r="F4391" s="29" t="s">
        <v>172</v>
      </c>
      <c r="G4391" s="29" t="s">
        <v>3043</v>
      </c>
      <c r="H4391" s="28">
        <v>813</v>
      </c>
      <c r="I4391" s="29" t="s">
        <v>101</v>
      </c>
      <c r="J4391" s="33" t="s">
        <v>3051</v>
      </c>
      <c r="K4391" s="29" t="s">
        <v>178</v>
      </c>
      <c r="L4391" s="29" t="s">
        <v>3047</v>
      </c>
      <c r="M4391" s="29" t="s">
        <v>3050</v>
      </c>
      <c r="N4391" s="28">
        <v>586105.1</v>
      </c>
      <c r="O4391" s="28">
        <v>6338929</v>
      </c>
      <c r="P4391" s="29" t="s">
        <v>3045</v>
      </c>
      <c r="Q4391" s="32" t="s">
        <v>174</v>
      </c>
      <c r="R4391" s="19"/>
      <c r="S4391" s="19"/>
      <c r="T4391" s="19"/>
      <c r="U4391" s="19"/>
      <c r="V4391" s="19"/>
      <c r="W4391" s="19"/>
      <c r="X4391" s="19"/>
      <c r="Y4391" s="19"/>
      <c r="Z4391" s="19"/>
      <c r="AA4391" s="19"/>
      <c r="AB4391" s="19"/>
      <c r="AC4391" s="19"/>
      <c r="AD4391" s="19"/>
      <c r="AE4391" s="19"/>
      <c r="AF4391" s="19"/>
      <c r="AG4391" s="19"/>
      <c r="AH4391" s="19"/>
      <c r="AI4391" s="19"/>
      <c r="AJ4391" s="19"/>
      <c r="AK4391" s="19"/>
      <c r="AL4391" s="19"/>
      <c r="AM4391" s="19"/>
      <c r="AN4391" s="31">
        <v>0</v>
      </c>
      <c r="AO4391" s="31">
        <v>1373351</v>
      </c>
      <c r="AP4391" s="31">
        <v>1406468.25</v>
      </c>
      <c r="AQ4391" s="31">
        <v>1422711</v>
      </c>
      <c r="AR4391" s="31">
        <v>1303065.5</v>
      </c>
      <c r="AS4391" s="31">
        <v>1421738</v>
      </c>
      <c r="AT4391" s="31">
        <v>1376609</v>
      </c>
      <c r="AU4391" s="31">
        <v>1236967.75</v>
      </c>
      <c r="AV4391" s="31">
        <v>1465026.14453125</v>
      </c>
      <c r="AW4391" s="31">
        <v>1410274.88671875</v>
      </c>
      <c r="AX4391" s="31">
        <v>165767.34375</v>
      </c>
      <c r="AY4391" s="31">
        <v>90291.71875</v>
      </c>
      <c r="AZ4391" s="31">
        <v>256059.0625</v>
      </c>
    </row>
    <row r="4392" spans="1:52" ht="15" customHeight="1">
      <c r="A4392" s="29" t="s">
        <v>3049</v>
      </c>
      <c r="B4392" s="34">
        <v>36509</v>
      </c>
      <c r="C4392" s="28">
        <v>750</v>
      </c>
      <c r="D4392" s="28">
        <v>44</v>
      </c>
      <c r="E4392" s="28">
        <v>46</v>
      </c>
      <c r="F4392" s="29" t="s">
        <v>172</v>
      </c>
      <c r="G4392" s="29" t="s">
        <v>3043</v>
      </c>
      <c r="H4392" s="28">
        <v>813</v>
      </c>
      <c r="I4392" s="29" t="s">
        <v>101</v>
      </c>
      <c r="J4392" s="33" t="s">
        <v>3048</v>
      </c>
      <c r="K4392" s="29" t="s">
        <v>178</v>
      </c>
      <c r="L4392" s="29" t="s">
        <v>3047</v>
      </c>
      <c r="M4392" s="29" t="s">
        <v>3046</v>
      </c>
      <c r="N4392" s="28">
        <v>586008.80000000005</v>
      </c>
      <c r="O4392" s="28">
        <v>6338399</v>
      </c>
      <c r="P4392" s="29" t="s">
        <v>3045</v>
      </c>
      <c r="Q4392" s="32" t="s">
        <v>174</v>
      </c>
      <c r="R4392" s="19"/>
      <c r="S4392" s="19"/>
      <c r="T4392" s="19"/>
      <c r="U4392" s="19"/>
      <c r="V4392" s="19"/>
      <c r="W4392" s="19"/>
      <c r="X4392" s="19"/>
      <c r="Y4392" s="19"/>
      <c r="Z4392" s="19"/>
      <c r="AA4392" s="19"/>
      <c r="AB4392" s="19"/>
      <c r="AC4392" s="19"/>
      <c r="AD4392" s="19"/>
      <c r="AE4392" s="19"/>
      <c r="AF4392" s="19"/>
      <c r="AG4392" s="19"/>
      <c r="AH4392" s="19"/>
      <c r="AI4392" s="19"/>
      <c r="AJ4392" s="19"/>
      <c r="AK4392" s="19"/>
      <c r="AL4392" s="19"/>
      <c r="AM4392" s="19"/>
      <c r="AN4392" s="31">
        <v>0</v>
      </c>
      <c r="AO4392" s="31">
        <v>1414616</v>
      </c>
      <c r="AP4392" s="31">
        <v>1411401.25</v>
      </c>
      <c r="AQ4392" s="31">
        <v>1422711</v>
      </c>
      <c r="AR4392" s="31">
        <v>1303065.5</v>
      </c>
      <c r="AS4392" s="31">
        <v>1421738</v>
      </c>
      <c r="AT4392" s="31">
        <v>1376609</v>
      </c>
      <c r="AU4392" s="31">
        <v>1236967.75</v>
      </c>
      <c r="AV4392" s="31">
        <v>1467936.984375</v>
      </c>
      <c r="AW4392" s="31">
        <v>1390734.015625</v>
      </c>
      <c r="AX4392" s="31">
        <v>162323.125</v>
      </c>
      <c r="AY4392" s="31">
        <v>89333.890625</v>
      </c>
      <c r="AZ4392" s="31">
        <v>251657.015625</v>
      </c>
    </row>
    <row r="4393" spans="1:52" ht="15" customHeight="1">
      <c r="A4393" s="29" t="s">
        <v>3044</v>
      </c>
      <c r="B4393" s="34">
        <v>31758</v>
      </c>
      <c r="C4393" s="28">
        <v>130</v>
      </c>
      <c r="D4393" s="28">
        <v>22.3</v>
      </c>
      <c r="E4393" s="28">
        <v>26</v>
      </c>
      <c r="F4393" s="29" t="s">
        <v>2518</v>
      </c>
      <c r="G4393" s="29" t="s">
        <v>3037</v>
      </c>
      <c r="H4393" s="28">
        <v>813</v>
      </c>
      <c r="I4393" s="29" t="s">
        <v>101</v>
      </c>
      <c r="J4393" s="33" t="s">
        <v>3042</v>
      </c>
      <c r="K4393" s="29" t="s">
        <v>178</v>
      </c>
      <c r="L4393" s="29" t="s">
        <v>3041</v>
      </c>
      <c r="M4393" s="29" t="s">
        <v>3040</v>
      </c>
      <c r="N4393" s="28">
        <v>590615.19999999995</v>
      </c>
      <c r="O4393" s="28">
        <v>6370320</v>
      </c>
      <c r="P4393" s="29" t="s">
        <v>3039</v>
      </c>
      <c r="Q4393" s="32" t="s">
        <v>368</v>
      </c>
      <c r="R4393" s="19"/>
      <c r="S4393" s="19"/>
      <c r="T4393" s="19"/>
      <c r="U4393" s="19"/>
      <c r="V4393" s="19"/>
      <c r="W4393" s="19"/>
      <c r="X4393" s="19"/>
      <c r="Y4393" s="19"/>
      <c r="Z4393" s="19"/>
      <c r="AA4393" s="31">
        <v>9412</v>
      </c>
      <c r="AB4393" s="31">
        <v>195040</v>
      </c>
      <c r="AC4393" s="31">
        <v>231140</v>
      </c>
      <c r="AD4393" s="31">
        <v>243620</v>
      </c>
      <c r="AE4393" s="31">
        <v>238550</v>
      </c>
      <c r="AF4393" s="31">
        <v>245360</v>
      </c>
      <c r="AG4393" s="31">
        <v>238666</v>
      </c>
      <c r="AH4393" s="31">
        <v>263520</v>
      </c>
      <c r="AI4393" s="31">
        <v>249234</v>
      </c>
      <c r="AJ4393" s="31">
        <v>251945</v>
      </c>
      <c r="AK4393" s="31">
        <v>219491</v>
      </c>
      <c r="AL4393" s="31">
        <v>218657</v>
      </c>
      <c r="AM4393" s="31">
        <v>243572</v>
      </c>
      <c r="AN4393" s="31">
        <v>208505</v>
      </c>
      <c r="AO4393" s="31">
        <v>222119</v>
      </c>
      <c r="AP4393" s="31">
        <v>208550.57373046875</v>
      </c>
      <c r="AQ4393" s="31">
        <v>183954.75</v>
      </c>
      <c r="AR4393" s="31">
        <v>181186.17236328125</v>
      </c>
      <c r="AS4393" s="31">
        <v>191538.099609375</v>
      </c>
      <c r="AT4393" s="31">
        <v>189818.900390625</v>
      </c>
      <c r="AU4393" s="31">
        <v>154503.50146484375</v>
      </c>
      <c r="AV4393" s="31">
        <v>203606.5263671875</v>
      </c>
      <c r="AW4393" s="31">
        <v>198012.95166015625</v>
      </c>
      <c r="AX4393" s="31">
        <v>21891.625</v>
      </c>
      <c r="AY4393" s="31">
        <v>7810.35009765625</v>
      </c>
      <c r="AZ4393" s="31">
        <v>29701.97509765625</v>
      </c>
    </row>
    <row r="4394" spans="1:52" ht="15" customHeight="1">
      <c r="A4394" s="29" t="s">
        <v>3038</v>
      </c>
      <c r="B4394" s="34">
        <v>32813</v>
      </c>
      <c r="C4394" s="28">
        <v>150</v>
      </c>
      <c r="D4394" s="28">
        <v>25</v>
      </c>
      <c r="E4394" s="28">
        <v>30</v>
      </c>
      <c r="F4394" s="29" t="s">
        <v>2069</v>
      </c>
      <c r="G4394" s="29" t="s">
        <v>3032</v>
      </c>
      <c r="H4394" s="28">
        <v>813</v>
      </c>
      <c r="I4394" s="29" t="s">
        <v>101</v>
      </c>
      <c r="J4394" s="33" t="s">
        <v>3036</v>
      </c>
      <c r="K4394" s="29" t="s">
        <v>178</v>
      </c>
      <c r="L4394" s="29" t="s">
        <v>3035</v>
      </c>
      <c r="M4394" s="29" t="s">
        <v>197</v>
      </c>
      <c r="N4394" s="28">
        <v>588457.1</v>
      </c>
      <c r="O4394" s="28">
        <v>6370732</v>
      </c>
      <c r="P4394" s="29" t="s">
        <v>3034</v>
      </c>
      <c r="Q4394" s="32" t="s">
        <v>207</v>
      </c>
      <c r="R4394" s="19"/>
      <c r="S4394" s="19"/>
      <c r="T4394" s="19"/>
      <c r="U4394" s="19"/>
      <c r="V4394" s="19"/>
      <c r="W4394" s="19"/>
      <c r="X4394" s="19"/>
      <c r="Y4394" s="19"/>
      <c r="Z4394" s="19"/>
      <c r="AA4394" s="19"/>
      <c r="AB4394" s="19"/>
      <c r="AC4394" s="19"/>
      <c r="AD4394" s="31">
        <v>22033</v>
      </c>
      <c r="AE4394" s="31">
        <v>264387</v>
      </c>
      <c r="AF4394" s="31">
        <v>222490</v>
      </c>
      <c r="AG4394" s="31">
        <v>224890</v>
      </c>
      <c r="AH4394" s="31">
        <v>233304</v>
      </c>
      <c r="AI4394" s="31">
        <v>239863</v>
      </c>
      <c r="AJ4394" s="31">
        <v>189677</v>
      </c>
      <c r="AK4394" s="31">
        <v>133833</v>
      </c>
      <c r="AL4394" s="31">
        <v>187490</v>
      </c>
      <c r="AM4394" s="31">
        <v>227539</v>
      </c>
      <c r="AN4394" s="31">
        <v>207161</v>
      </c>
      <c r="AO4394" s="31">
        <v>195689</v>
      </c>
      <c r="AP4394" s="31">
        <v>191321.6005859375</v>
      </c>
      <c r="AQ4394" s="31">
        <v>179239.3779296875</v>
      </c>
      <c r="AR4394" s="31">
        <v>129108.40087890625</v>
      </c>
      <c r="AS4394" s="31">
        <v>176248.6240234375</v>
      </c>
      <c r="AT4394" s="31">
        <v>173042.27392578125</v>
      </c>
      <c r="AU4394" s="31">
        <v>154417.57373046875</v>
      </c>
      <c r="AV4394" s="31">
        <v>154921.45196533203</v>
      </c>
      <c r="AW4394" s="31">
        <v>179346.78442382813</v>
      </c>
      <c r="AX4394" s="31">
        <v>25847.158203125</v>
      </c>
      <c r="AY4394" s="31">
        <v>2404.631103515625</v>
      </c>
      <c r="AZ4394" s="31">
        <v>28251.789306640625</v>
      </c>
    </row>
    <row r="4395" spans="1:52" ht="15" customHeight="1">
      <c r="A4395" s="29" t="s">
        <v>3033</v>
      </c>
      <c r="B4395" s="34">
        <v>37611</v>
      </c>
      <c r="C4395" s="28">
        <v>900</v>
      </c>
      <c r="D4395" s="28">
        <v>52</v>
      </c>
      <c r="E4395" s="28">
        <v>45</v>
      </c>
      <c r="F4395" s="29" t="s">
        <v>2104</v>
      </c>
      <c r="G4395" s="29" t="s">
        <v>2540</v>
      </c>
      <c r="H4395" s="28">
        <v>813</v>
      </c>
      <c r="I4395" s="29" t="s">
        <v>101</v>
      </c>
      <c r="J4395" s="33" t="s">
        <v>3031</v>
      </c>
      <c r="K4395" s="29" t="s">
        <v>178</v>
      </c>
      <c r="L4395" s="29" t="s">
        <v>3027</v>
      </c>
      <c r="M4395" s="29" t="s">
        <v>3026</v>
      </c>
      <c r="N4395" s="28">
        <v>593454</v>
      </c>
      <c r="O4395" s="28">
        <v>6400283</v>
      </c>
      <c r="P4395" s="29" t="s">
        <v>3030</v>
      </c>
      <c r="Q4395" s="32" t="s">
        <v>174</v>
      </c>
      <c r="R4395" s="19"/>
      <c r="S4395" s="19"/>
      <c r="T4395" s="19"/>
      <c r="U4395" s="19"/>
      <c r="V4395" s="19"/>
      <c r="W4395" s="19"/>
      <c r="X4395" s="19"/>
      <c r="Y4395" s="19"/>
      <c r="Z4395" s="19"/>
      <c r="AA4395" s="19"/>
      <c r="AB4395" s="19"/>
      <c r="AC4395" s="19"/>
      <c r="AD4395" s="19"/>
      <c r="AE4395" s="19"/>
      <c r="AF4395" s="19"/>
      <c r="AG4395" s="19"/>
      <c r="AH4395" s="19"/>
      <c r="AI4395" s="19"/>
      <c r="AJ4395" s="19"/>
      <c r="AK4395" s="19"/>
      <c r="AL4395" s="19"/>
      <c r="AM4395" s="19"/>
      <c r="AN4395" s="19"/>
      <c r="AO4395" s="19"/>
      <c r="AP4395" s="19"/>
      <c r="AQ4395" s="31">
        <v>92564.3984375</v>
      </c>
      <c r="AR4395" s="31">
        <v>2275702.7890625</v>
      </c>
      <c r="AS4395" s="31">
        <v>2467435.609375</v>
      </c>
      <c r="AT4395" s="31">
        <v>2450164.6171875</v>
      </c>
      <c r="AU4395" s="31">
        <v>2269564.9765625</v>
      </c>
      <c r="AV4395" s="31">
        <v>2670486.796875</v>
      </c>
      <c r="AW4395" s="31">
        <v>2422482.75</v>
      </c>
      <c r="AX4395" s="31">
        <v>254964</v>
      </c>
      <c r="AY4395" s="31">
        <v>113736</v>
      </c>
      <c r="AZ4395" s="31">
        <v>368700</v>
      </c>
    </row>
    <row r="4396" spans="1:52" ht="15" customHeight="1">
      <c r="A4396" s="29" t="s">
        <v>3029</v>
      </c>
      <c r="B4396" s="34">
        <v>37611</v>
      </c>
      <c r="C4396" s="28">
        <v>900</v>
      </c>
      <c r="D4396" s="28">
        <v>52</v>
      </c>
      <c r="E4396" s="28">
        <v>45</v>
      </c>
      <c r="F4396" s="29" t="s">
        <v>2104</v>
      </c>
      <c r="G4396" s="29" t="s">
        <v>2540</v>
      </c>
      <c r="H4396" s="28">
        <v>813</v>
      </c>
      <c r="I4396" s="29" t="s">
        <v>101</v>
      </c>
      <c r="J4396" s="33" t="s">
        <v>3028</v>
      </c>
      <c r="K4396" s="29" t="s">
        <v>178</v>
      </c>
      <c r="L4396" s="29" t="s">
        <v>3027</v>
      </c>
      <c r="M4396" s="29" t="s">
        <v>3026</v>
      </c>
      <c r="N4396" s="28">
        <v>593346</v>
      </c>
      <c r="O4396" s="28">
        <v>6400422</v>
      </c>
      <c r="P4396" s="29" t="s">
        <v>3025</v>
      </c>
      <c r="Q4396" s="32" t="s">
        <v>174</v>
      </c>
      <c r="R4396" s="19"/>
      <c r="S4396" s="19"/>
      <c r="T4396" s="19"/>
      <c r="U4396" s="19"/>
      <c r="V4396" s="19"/>
      <c r="W4396" s="19"/>
      <c r="X4396" s="19"/>
      <c r="Y4396" s="19"/>
      <c r="Z4396" s="19"/>
      <c r="AA4396" s="19"/>
      <c r="AB4396" s="19"/>
      <c r="AC4396" s="19"/>
      <c r="AD4396" s="19"/>
      <c r="AE4396" s="19"/>
      <c r="AF4396" s="19"/>
      <c r="AG4396" s="19"/>
      <c r="AH4396" s="19"/>
      <c r="AI4396" s="19"/>
      <c r="AJ4396" s="19"/>
      <c r="AK4396" s="19"/>
      <c r="AL4396" s="19"/>
      <c r="AM4396" s="19"/>
      <c r="AN4396" s="19"/>
      <c r="AO4396" s="19"/>
      <c r="AP4396" s="19"/>
      <c r="AQ4396" s="31">
        <v>65918.3984375</v>
      </c>
      <c r="AR4396" s="31">
        <v>2247670.4140625</v>
      </c>
      <c r="AS4396" s="31">
        <v>2467918.0234375</v>
      </c>
      <c r="AT4396" s="31">
        <v>2450153.796875</v>
      </c>
      <c r="AU4396" s="31">
        <v>2255194.578125</v>
      </c>
      <c r="AV4396" s="31">
        <v>2700505.609375</v>
      </c>
      <c r="AW4396" s="31">
        <v>2411268.4140625</v>
      </c>
      <c r="AX4396" s="31">
        <v>241196.796875</v>
      </c>
      <c r="AY4396" s="31">
        <v>113863.6015625</v>
      </c>
      <c r="AZ4396" s="31">
        <v>355060.3984375</v>
      </c>
    </row>
    <row r="4397" spans="1:52" ht="15" customHeight="1">
      <c r="A4397" s="29" t="s">
        <v>3024</v>
      </c>
      <c r="B4397" s="34">
        <v>37523</v>
      </c>
      <c r="C4397" s="28">
        <v>660</v>
      </c>
      <c r="D4397" s="28">
        <v>47</v>
      </c>
      <c r="E4397" s="28">
        <v>45</v>
      </c>
      <c r="F4397" s="29" t="s">
        <v>220</v>
      </c>
      <c r="G4397" s="29" t="s">
        <v>3013</v>
      </c>
      <c r="H4397" s="28">
        <v>813</v>
      </c>
      <c r="I4397" s="29" t="s">
        <v>101</v>
      </c>
      <c r="J4397" s="33" t="s">
        <v>3023</v>
      </c>
      <c r="K4397" s="29" t="s">
        <v>178</v>
      </c>
      <c r="L4397" s="29" t="s">
        <v>3016</v>
      </c>
      <c r="M4397" s="29" t="s">
        <v>2520</v>
      </c>
      <c r="N4397" s="28">
        <v>589013</v>
      </c>
      <c r="O4397" s="28">
        <v>6352464</v>
      </c>
      <c r="P4397" s="29" t="s">
        <v>3022</v>
      </c>
      <c r="Q4397" s="32" t="s">
        <v>174</v>
      </c>
      <c r="R4397" s="19"/>
      <c r="S4397" s="19"/>
      <c r="T4397" s="19"/>
      <c r="U4397" s="19"/>
      <c r="V4397" s="19"/>
      <c r="W4397" s="19"/>
      <c r="X4397" s="19"/>
      <c r="Y4397" s="19"/>
      <c r="Z4397" s="19"/>
      <c r="AA4397" s="19"/>
      <c r="AB4397" s="19"/>
      <c r="AC4397" s="19"/>
      <c r="AD4397" s="19"/>
      <c r="AE4397" s="19"/>
      <c r="AF4397" s="19"/>
      <c r="AG4397" s="19"/>
      <c r="AH4397" s="19"/>
      <c r="AI4397" s="19"/>
      <c r="AJ4397" s="19"/>
      <c r="AK4397" s="19"/>
      <c r="AL4397" s="19"/>
      <c r="AM4397" s="19"/>
      <c r="AN4397" s="19"/>
      <c r="AO4397" s="19"/>
      <c r="AP4397" s="19"/>
      <c r="AQ4397" s="31">
        <v>391677.80810546875</v>
      </c>
      <c r="AR4397" s="31">
        <v>1142177.1875</v>
      </c>
      <c r="AS4397" s="31">
        <v>1273032.8359375</v>
      </c>
      <c r="AT4397" s="31">
        <v>1080748.83203125</v>
      </c>
      <c r="AU4397" s="31">
        <v>1161026.1640625</v>
      </c>
      <c r="AV4397" s="31">
        <v>1370829.00390625</v>
      </c>
      <c r="AW4397" s="31">
        <v>1306893.515625</v>
      </c>
      <c r="AX4397" s="31">
        <v>146238</v>
      </c>
      <c r="AY4397" s="31">
        <v>65771.6640625</v>
      </c>
      <c r="AZ4397" s="31">
        <v>212009.6640625</v>
      </c>
    </row>
    <row r="4398" spans="1:52" ht="15" customHeight="1">
      <c r="A4398" s="29" t="s">
        <v>3021</v>
      </c>
      <c r="B4398" s="34">
        <v>37523</v>
      </c>
      <c r="C4398" s="28">
        <v>660</v>
      </c>
      <c r="D4398" s="28">
        <v>47</v>
      </c>
      <c r="E4398" s="28">
        <v>45</v>
      </c>
      <c r="F4398" s="29" t="s">
        <v>220</v>
      </c>
      <c r="G4398" s="29" t="s">
        <v>3013</v>
      </c>
      <c r="H4398" s="28">
        <v>813</v>
      </c>
      <c r="I4398" s="29" t="s">
        <v>101</v>
      </c>
      <c r="J4398" s="33" t="s">
        <v>3020</v>
      </c>
      <c r="K4398" s="29" t="s">
        <v>178</v>
      </c>
      <c r="L4398" s="29" t="s">
        <v>3016</v>
      </c>
      <c r="M4398" s="29" t="s">
        <v>2520</v>
      </c>
      <c r="N4398" s="28">
        <v>589013</v>
      </c>
      <c r="O4398" s="28">
        <v>6352464</v>
      </c>
      <c r="P4398" s="29" t="s">
        <v>3019</v>
      </c>
      <c r="Q4398" s="32" t="s">
        <v>174</v>
      </c>
      <c r="R4398" s="19"/>
      <c r="S4398" s="19"/>
      <c r="T4398" s="19"/>
      <c r="U4398" s="19"/>
      <c r="V4398" s="19"/>
      <c r="W4398" s="19"/>
      <c r="X4398" s="19"/>
      <c r="Y4398" s="19"/>
      <c r="Z4398" s="19"/>
      <c r="AA4398" s="19"/>
      <c r="AB4398" s="19"/>
      <c r="AC4398" s="19"/>
      <c r="AD4398" s="19"/>
      <c r="AE4398" s="19"/>
      <c r="AF4398" s="19"/>
      <c r="AG4398" s="19"/>
      <c r="AH4398" s="19"/>
      <c r="AI4398" s="19"/>
      <c r="AJ4398" s="19"/>
      <c r="AK4398" s="19"/>
      <c r="AL4398" s="19"/>
      <c r="AM4398" s="19"/>
      <c r="AN4398" s="19"/>
      <c r="AO4398" s="19"/>
      <c r="AP4398" s="19"/>
      <c r="AQ4398" s="31">
        <v>387023.328125</v>
      </c>
      <c r="AR4398" s="31">
        <v>1142177.1875</v>
      </c>
      <c r="AS4398" s="31">
        <v>1273032.8359375</v>
      </c>
      <c r="AT4398" s="31">
        <v>1080748.83203125</v>
      </c>
      <c r="AU4398" s="31">
        <v>1161026.1640625</v>
      </c>
      <c r="AV4398" s="31">
        <v>1370829.00390625</v>
      </c>
      <c r="AW4398" s="31">
        <v>1306893.515625</v>
      </c>
      <c r="AX4398" s="31">
        <v>146238</v>
      </c>
      <c r="AY4398" s="31">
        <v>65771.6640625</v>
      </c>
      <c r="AZ4398" s="31">
        <v>212009.6640625</v>
      </c>
    </row>
    <row r="4399" spans="1:52" ht="15" customHeight="1">
      <c r="A4399" s="29" t="s">
        <v>3018</v>
      </c>
      <c r="B4399" s="34">
        <v>37523</v>
      </c>
      <c r="C4399" s="28">
        <v>660</v>
      </c>
      <c r="D4399" s="28">
        <v>47</v>
      </c>
      <c r="E4399" s="28">
        <v>45</v>
      </c>
      <c r="F4399" s="29" t="s">
        <v>220</v>
      </c>
      <c r="G4399" s="29" t="s">
        <v>3013</v>
      </c>
      <c r="H4399" s="28">
        <v>813</v>
      </c>
      <c r="I4399" s="29" t="s">
        <v>101</v>
      </c>
      <c r="J4399" s="33" t="s">
        <v>3017</v>
      </c>
      <c r="K4399" s="29" t="s">
        <v>178</v>
      </c>
      <c r="L4399" s="29" t="s">
        <v>3016</v>
      </c>
      <c r="M4399" s="29" t="s">
        <v>2520</v>
      </c>
      <c r="N4399" s="28">
        <v>589013</v>
      </c>
      <c r="O4399" s="28">
        <v>6352464</v>
      </c>
      <c r="P4399" s="29" t="s">
        <v>3015</v>
      </c>
      <c r="Q4399" s="32" t="s">
        <v>174</v>
      </c>
      <c r="R4399" s="19"/>
      <c r="S4399" s="19"/>
      <c r="T4399" s="19"/>
      <c r="U4399" s="19"/>
      <c r="V4399" s="19"/>
      <c r="W4399" s="19"/>
      <c r="X4399" s="19"/>
      <c r="Y4399" s="19"/>
      <c r="Z4399" s="19"/>
      <c r="AA4399" s="19"/>
      <c r="AB4399" s="19"/>
      <c r="AC4399" s="19"/>
      <c r="AD4399" s="19"/>
      <c r="AE4399" s="19"/>
      <c r="AF4399" s="19"/>
      <c r="AG4399" s="19"/>
      <c r="AH4399" s="19"/>
      <c r="AI4399" s="19"/>
      <c r="AJ4399" s="19"/>
      <c r="AK4399" s="19"/>
      <c r="AL4399" s="19"/>
      <c r="AM4399" s="19"/>
      <c r="AN4399" s="19"/>
      <c r="AO4399" s="19"/>
      <c r="AP4399" s="19"/>
      <c r="AQ4399" s="31">
        <v>387023.328125</v>
      </c>
      <c r="AR4399" s="31">
        <v>1142177.1875</v>
      </c>
      <c r="AS4399" s="31">
        <v>1273032.8359375</v>
      </c>
      <c r="AT4399" s="31">
        <v>1080748.83203125</v>
      </c>
      <c r="AU4399" s="31">
        <v>1161026.1640625</v>
      </c>
      <c r="AV4399" s="31">
        <v>1370829.00390625</v>
      </c>
      <c r="AW4399" s="31">
        <v>1306893.515625</v>
      </c>
      <c r="AX4399" s="31">
        <v>146238</v>
      </c>
      <c r="AY4399" s="31">
        <v>65771.6640625</v>
      </c>
      <c r="AZ4399" s="31">
        <v>212009.6640625</v>
      </c>
    </row>
    <row r="4400" spans="1:52" ht="15" customHeight="1">
      <c r="A4400" s="29" t="s">
        <v>3014</v>
      </c>
      <c r="B4400" s="34">
        <v>37593</v>
      </c>
      <c r="C4400" s="28">
        <v>3000</v>
      </c>
      <c r="D4400" s="28">
        <v>90</v>
      </c>
      <c r="E4400" s="28">
        <v>80</v>
      </c>
      <c r="F4400" s="29" t="s">
        <v>220</v>
      </c>
      <c r="G4400" s="29" t="s">
        <v>3007</v>
      </c>
      <c r="H4400" s="28">
        <v>813</v>
      </c>
      <c r="I4400" s="29" t="s">
        <v>101</v>
      </c>
      <c r="J4400" s="33" t="s">
        <v>3012</v>
      </c>
      <c r="K4400" s="29" t="s">
        <v>178</v>
      </c>
      <c r="L4400" s="29" t="s">
        <v>3011</v>
      </c>
      <c r="M4400" s="29" t="s">
        <v>3010</v>
      </c>
      <c r="N4400" s="28">
        <v>593440</v>
      </c>
      <c r="O4400" s="28">
        <v>6368484</v>
      </c>
      <c r="P4400" s="29" t="s">
        <v>3009</v>
      </c>
      <c r="Q4400" s="32" t="s">
        <v>919</v>
      </c>
      <c r="R4400" s="19"/>
      <c r="S4400" s="19"/>
      <c r="T4400" s="19"/>
      <c r="U4400" s="19"/>
      <c r="V4400" s="19"/>
      <c r="W4400" s="19"/>
      <c r="X4400" s="19"/>
      <c r="Y4400" s="19"/>
      <c r="Z4400" s="19"/>
      <c r="AA4400" s="19"/>
      <c r="AB4400" s="19"/>
      <c r="AC4400" s="19"/>
      <c r="AD4400" s="19"/>
      <c r="AE4400" s="19"/>
      <c r="AF4400" s="19"/>
      <c r="AG4400" s="19"/>
      <c r="AH4400" s="19"/>
      <c r="AI4400" s="19"/>
      <c r="AJ4400" s="19"/>
      <c r="AK4400" s="19"/>
      <c r="AL4400" s="19"/>
      <c r="AM4400" s="19"/>
      <c r="AN4400" s="19"/>
      <c r="AO4400" s="19"/>
      <c r="AP4400" s="19"/>
      <c r="AQ4400" s="31">
        <v>999.75</v>
      </c>
      <c r="AR4400" s="31">
        <v>4027837.5</v>
      </c>
      <c r="AS4400" s="31">
        <v>6733327.5</v>
      </c>
      <c r="AT4400" s="31">
        <v>4023087.5</v>
      </c>
      <c r="AU4400" s="31">
        <v>5339268</v>
      </c>
      <c r="AV4400" s="31">
        <v>6771577</v>
      </c>
      <c r="AW4400" s="31">
        <v>7575710.25</v>
      </c>
      <c r="AX4400" s="31">
        <v>657251.75</v>
      </c>
      <c r="AY4400" s="31">
        <v>401695.5</v>
      </c>
      <c r="AZ4400" s="31">
        <v>1058947.25</v>
      </c>
    </row>
    <row r="4401" spans="1:52" ht="15" customHeight="1">
      <c r="A4401" s="29" t="s">
        <v>3008</v>
      </c>
      <c r="B4401" s="34">
        <v>37727</v>
      </c>
      <c r="C4401" s="28">
        <v>2300</v>
      </c>
      <c r="D4401" s="28">
        <v>82.4</v>
      </c>
      <c r="E4401" s="28">
        <v>80</v>
      </c>
      <c r="F4401" s="29" t="s">
        <v>205</v>
      </c>
      <c r="G4401" s="29" t="s">
        <v>3003</v>
      </c>
      <c r="H4401" s="28">
        <v>813</v>
      </c>
      <c r="I4401" s="29" t="s">
        <v>101</v>
      </c>
      <c r="J4401" s="33" t="s">
        <v>3006</v>
      </c>
      <c r="K4401" s="29" t="s">
        <v>2997</v>
      </c>
      <c r="L4401" s="29" t="s">
        <v>101</v>
      </c>
      <c r="M4401" s="29" t="s">
        <v>2996</v>
      </c>
      <c r="N4401" s="28">
        <v>593639</v>
      </c>
      <c r="O4401" s="28">
        <v>6368280</v>
      </c>
      <c r="P4401" s="29" t="s">
        <v>3005</v>
      </c>
      <c r="Q4401" s="32" t="s">
        <v>919</v>
      </c>
      <c r="R4401" s="19"/>
      <c r="S4401" s="19"/>
      <c r="T4401" s="19"/>
      <c r="U4401" s="19"/>
      <c r="V4401" s="19"/>
      <c r="W4401" s="19"/>
      <c r="X4401" s="19"/>
      <c r="Y4401" s="19"/>
      <c r="Z4401" s="19"/>
      <c r="AA4401" s="19"/>
      <c r="AB4401" s="19"/>
      <c r="AC4401" s="19"/>
      <c r="AD4401" s="19"/>
      <c r="AE4401" s="19"/>
      <c r="AF4401" s="19"/>
      <c r="AG4401" s="19"/>
      <c r="AH4401" s="19"/>
      <c r="AI4401" s="19"/>
      <c r="AJ4401" s="19"/>
      <c r="AK4401" s="19"/>
      <c r="AL4401" s="19"/>
      <c r="AM4401" s="19"/>
      <c r="AN4401" s="19"/>
      <c r="AO4401" s="19"/>
      <c r="AP4401" s="19"/>
      <c r="AQ4401" s="19"/>
      <c r="AR4401" s="31">
        <v>4160189.75</v>
      </c>
      <c r="AS4401" s="31">
        <v>6883987.5</v>
      </c>
      <c r="AT4401" s="31">
        <v>6742375</v>
      </c>
      <c r="AU4401" s="31">
        <v>6354212.5</v>
      </c>
      <c r="AV4401" s="31">
        <v>7214187.75</v>
      </c>
      <c r="AW4401" s="31">
        <v>6668952</v>
      </c>
      <c r="AX4401" s="31">
        <v>741585</v>
      </c>
      <c r="AY4401" s="31">
        <v>281344.5</v>
      </c>
      <c r="AZ4401" s="31">
        <v>1022929.5</v>
      </c>
    </row>
    <row r="4402" spans="1:52" ht="15" customHeight="1">
      <c r="A4402" s="29" t="s">
        <v>3004</v>
      </c>
      <c r="B4402" s="34">
        <v>37792</v>
      </c>
      <c r="C4402" s="28">
        <v>3000</v>
      </c>
      <c r="D4402" s="28">
        <v>90</v>
      </c>
      <c r="E4402" s="28">
        <v>80</v>
      </c>
      <c r="F4402" s="29" t="s">
        <v>220</v>
      </c>
      <c r="G4402" s="29" t="s">
        <v>2999</v>
      </c>
      <c r="H4402" s="28">
        <v>813</v>
      </c>
      <c r="I4402" s="29" t="s">
        <v>101</v>
      </c>
      <c r="J4402" s="33" t="s">
        <v>3002</v>
      </c>
      <c r="K4402" s="29" t="s">
        <v>2997</v>
      </c>
      <c r="L4402" s="29" t="s">
        <v>101</v>
      </c>
      <c r="M4402" s="29" t="s">
        <v>2996</v>
      </c>
      <c r="N4402" s="28">
        <v>593839.5</v>
      </c>
      <c r="O4402" s="28">
        <v>6368078</v>
      </c>
      <c r="P4402" s="29" t="s">
        <v>3001</v>
      </c>
      <c r="Q4402" s="32" t="s">
        <v>919</v>
      </c>
      <c r="R4402" s="19"/>
      <c r="S4402" s="19"/>
      <c r="T4402" s="19"/>
      <c r="U4402" s="19"/>
      <c r="V4402" s="19"/>
      <c r="W4402" s="19"/>
      <c r="X4402" s="19"/>
      <c r="Y4402" s="19"/>
      <c r="Z4402" s="19"/>
      <c r="AA4402" s="19"/>
      <c r="AB4402" s="19"/>
      <c r="AC4402" s="19"/>
      <c r="AD4402" s="19"/>
      <c r="AE4402" s="19"/>
      <c r="AF4402" s="19"/>
      <c r="AG4402" s="19"/>
      <c r="AH4402" s="19"/>
      <c r="AI4402" s="19"/>
      <c r="AJ4402" s="19"/>
      <c r="AK4402" s="19"/>
      <c r="AL4402" s="19"/>
      <c r="AM4402" s="19"/>
      <c r="AN4402" s="19"/>
      <c r="AO4402" s="19"/>
      <c r="AP4402" s="19"/>
      <c r="AQ4402" s="19"/>
      <c r="AR4402" s="31">
        <v>1965318.25</v>
      </c>
      <c r="AS4402" s="31">
        <v>4958518.25</v>
      </c>
      <c r="AT4402" s="31">
        <v>6682273.75</v>
      </c>
      <c r="AU4402" s="31">
        <v>4026634.5</v>
      </c>
      <c r="AV4402" s="31">
        <v>7348823.75</v>
      </c>
      <c r="AW4402" s="31">
        <v>7295728.75</v>
      </c>
      <c r="AX4402" s="31">
        <v>926924.25</v>
      </c>
      <c r="AY4402" s="31">
        <v>485343.5</v>
      </c>
      <c r="AZ4402" s="31">
        <v>1412267.75</v>
      </c>
    </row>
    <row r="4403" spans="1:52" ht="15" customHeight="1">
      <c r="A4403" s="29" t="s">
        <v>3000</v>
      </c>
      <c r="B4403" s="34">
        <v>37769</v>
      </c>
      <c r="C4403" s="28">
        <v>2300</v>
      </c>
      <c r="D4403" s="28">
        <v>90</v>
      </c>
      <c r="E4403" s="28">
        <v>80</v>
      </c>
      <c r="F4403" s="29" t="s">
        <v>1171</v>
      </c>
      <c r="G4403" s="29" t="s">
        <v>2993</v>
      </c>
      <c r="H4403" s="28">
        <v>813</v>
      </c>
      <c r="I4403" s="29" t="s">
        <v>101</v>
      </c>
      <c r="J4403" s="33" t="s">
        <v>2998</v>
      </c>
      <c r="K4403" s="29" t="s">
        <v>2997</v>
      </c>
      <c r="L4403" s="29" t="s">
        <v>101</v>
      </c>
      <c r="M4403" s="29" t="s">
        <v>2996</v>
      </c>
      <c r="N4403" s="28">
        <v>594040</v>
      </c>
      <c r="O4403" s="28">
        <v>6367876</v>
      </c>
      <c r="P4403" s="29" t="s">
        <v>2995</v>
      </c>
      <c r="Q4403" s="32" t="s">
        <v>919</v>
      </c>
      <c r="R4403" s="19"/>
      <c r="S4403" s="19"/>
      <c r="T4403" s="19"/>
      <c r="U4403" s="19"/>
      <c r="V4403" s="19"/>
      <c r="W4403" s="19"/>
      <c r="X4403" s="19"/>
      <c r="Y4403" s="19"/>
      <c r="Z4403" s="19"/>
      <c r="AA4403" s="19"/>
      <c r="AB4403" s="19"/>
      <c r="AC4403" s="19"/>
      <c r="AD4403" s="19"/>
      <c r="AE4403" s="19"/>
      <c r="AF4403" s="19"/>
      <c r="AG4403" s="19"/>
      <c r="AH4403" s="19"/>
      <c r="AI4403" s="19"/>
      <c r="AJ4403" s="19"/>
      <c r="AK4403" s="19"/>
      <c r="AL4403" s="19"/>
      <c r="AM4403" s="19"/>
      <c r="AN4403" s="19"/>
      <c r="AO4403" s="19"/>
      <c r="AP4403" s="19"/>
      <c r="AQ4403" s="19"/>
      <c r="AR4403" s="31">
        <v>2620038.25</v>
      </c>
      <c r="AS4403" s="31">
        <v>7621293.75</v>
      </c>
      <c r="AT4403" s="31">
        <v>7705929</v>
      </c>
      <c r="AU4403" s="31">
        <v>5428201.25</v>
      </c>
      <c r="AV4403" s="31">
        <v>6289490.5</v>
      </c>
      <c r="AW4403" s="31">
        <v>5534359.5</v>
      </c>
      <c r="AX4403" s="31">
        <v>448827</v>
      </c>
      <c r="AY4403" s="31">
        <v>457473</v>
      </c>
      <c r="AZ4403" s="31">
        <v>906300</v>
      </c>
    </row>
    <row r="4404" spans="1:52" ht="15" customHeight="1">
      <c r="A4404" s="29" t="s">
        <v>2994</v>
      </c>
      <c r="B4404" s="34">
        <v>39197</v>
      </c>
      <c r="C4404" s="28">
        <v>11</v>
      </c>
      <c r="D4404" s="28">
        <v>13</v>
      </c>
      <c r="E4404" s="28">
        <v>18</v>
      </c>
      <c r="F4404" s="29" t="s">
        <v>2989</v>
      </c>
      <c r="G4404" s="29" t="s">
        <v>2988</v>
      </c>
      <c r="H4404" s="28">
        <v>813</v>
      </c>
      <c r="I4404" s="29" t="s">
        <v>101</v>
      </c>
      <c r="J4404" s="33" t="s">
        <v>2992</v>
      </c>
      <c r="K4404" s="29" t="s">
        <v>178</v>
      </c>
      <c r="L4404" s="29" t="s">
        <v>2991</v>
      </c>
      <c r="M4404" s="29" t="s">
        <v>829</v>
      </c>
      <c r="N4404" s="28">
        <v>586375</v>
      </c>
      <c r="O4404" s="28">
        <v>6369749</v>
      </c>
      <c r="P4404" s="29" t="s">
        <v>843</v>
      </c>
      <c r="Q4404" s="32" t="s">
        <v>368</v>
      </c>
      <c r="R4404" s="19"/>
      <c r="S4404" s="19"/>
      <c r="T4404" s="19"/>
      <c r="U4404" s="19"/>
      <c r="V4404" s="19"/>
      <c r="W4404" s="19"/>
      <c r="X4404" s="19"/>
      <c r="Y4404" s="19"/>
      <c r="Z4404" s="19"/>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31">
        <v>14419.790802001953</v>
      </c>
      <c r="AW4404" s="31">
        <v>20131.857299804688</v>
      </c>
      <c r="AX4404" s="31">
        <v>2003.5860595703125</v>
      </c>
      <c r="AY4404" s="31">
        <v>982.12298583984375</v>
      </c>
      <c r="AZ4404" s="31">
        <v>2985.7090454101563</v>
      </c>
    </row>
    <row r="4405" spans="1:52" ht="15" customHeight="1">
      <c r="A4405" s="29" t="s">
        <v>2990</v>
      </c>
      <c r="B4405" s="34">
        <v>36356</v>
      </c>
      <c r="C4405" s="28">
        <v>750</v>
      </c>
      <c r="D4405" s="28">
        <v>48</v>
      </c>
      <c r="E4405" s="28">
        <v>45</v>
      </c>
      <c r="F4405" s="29" t="s">
        <v>172</v>
      </c>
      <c r="G4405" s="29" t="s">
        <v>2977</v>
      </c>
      <c r="H4405" s="28">
        <v>820</v>
      </c>
      <c r="I4405" s="29" t="s">
        <v>2535</v>
      </c>
      <c r="J4405" s="33" t="s">
        <v>2987</v>
      </c>
      <c r="K4405" s="29" t="s">
        <v>178</v>
      </c>
      <c r="L4405" s="29" t="s">
        <v>2975</v>
      </c>
      <c r="M4405" s="29" t="s">
        <v>1469</v>
      </c>
      <c r="N4405" s="28">
        <v>512739.8</v>
      </c>
      <c r="O4405" s="28">
        <v>6319454</v>
      </c>
      <c r="P4405" s="29" t="s">
        <v>2986</v>
      </c>
      <c r="Q4405" s="32" t="s">
        <v>207</v>
      </c>
      <c r="R4405" s="19"/>
      <c r="S4405" s="19"/>
      <c r="T4405" s="19"/>
      <c r="U4405" s="19"/>
      <c r="V4405" s="19"/>
      <c r="W4405" s="19"/>
      <c r="X4405" s="19"/>
      <c r="Y4405" s="19"/>
      <c r="Z4405" s="19"/>
      <c r="AA4405" s="19"/>
      <c r="AB4405" s="19"/>
      <c r="AC4405" s="19"/>
      <c r="AD4405" s="19"/>
      <c r="AE4405" s="19"/>
      <c r="AF4405" s="19"/>
      <c r="AG4405" s="19"/>
      <c r="AH4405" s="19"/>
      <c r="AI4405" s="19"/>
      <c r="AJ4405" s="19"/>
      <c r="AK4405" s="19"/>
      <c r="AL4405" s="19"/>
      <c r="AM4405" s="19"/>
      <c r="AN4405" s="31">
        <v>189</v>
      </c>
      <c r="AO4405" s="31">
        <v>1888097</v>
      </c>
      <c r="AP4405" s="31">
        <v>1915030.40625</v>
      </c>
      <c r="AQ4405" s="31">
        <v>2018946.40625</v>
      </c>
      <c r="AR4405" s="31">
        <v>1730027.3828125</v>
      </c>
      <c r="AS4405" s="31">
        <v>1927572.40625</v>
      </c>
      <c r="AT4405" s="31">
        <v>1922039.59375</v>
      </c>
      <c r="AU4405" s="31">
        <v>1834095.796875</v>
      </c>
      <c r="AV4405" s="31">
        <v>2227360.40625</v>
      </c>
      <c r="AW4405" s="31">
        <v>2096471.7734375</v>
      </c>
      <c r="AX4405" s="31">
        <v>180411.875</v>
      </c>
      <c r="AY4405" s="31">
        <v>111189.453125</v>
      </c>
      <c r="AZ4405" s="31">
        <v>291601.328125</v>
      </c>
    </row>
    <row r="4406" spans="1:52" ht="15" customHeight="1">
      <c r="A4406" s="29" t="s">
        <v>2985</v>
      </c>
      <c r="B4406" s="34">
        <v>36356</v>
      </c>
      <c r="C4406" s="28">
        <v>750</v>
      </c>
      <c r="D4406" s="28">
        <v>48</v>
      </c>
      <c r="E4406" s="28">
        <v>45</v>
      </c>
      <c r="F4406" s="29" t="s">
        <v>172</v>
      </c>
      <c r="G4406" s="29" t="s">
        <v>2977</v>
      </c>
      <c r="H4406" s="28">
        <v>820</v>
      </c>
      <c r="I4406" s="29" t="s">
        <v>2535</v>
      </c>
      <c r="J4406" s="33" t="s">
        <v>2984</v>
      </c>
      <c r="K4406" s="29" t="s">
        <v>178</v>
      </c>
      <c r="L4406" s="29" t="s">
        <v>2975</v>
      </c>
      <c r="M4406" s="29" t="s">
        <v>2119</v>
      </c>
      <c r="N4406" s="28">
        <v>512815.8</v>
      </c>
      <c r="O4406" s="28">
        <v>6319306</v>
      </c>
      <c r="P4406" s="29" t="s">
        <v>2983</v>
      </c>
      <c r="Q4406" s="32" t="s">
        <v>207</v>
      </c>
      <c r="R4406" s="19"/>
      <c r="S4406" s="19"/>
      <c r="T4406" s="19"/>
      <c r="U4406" s="19"/>
      <c r="V4406" s="19"/>
      <c r="W4406" s="19"/>
      <c r="X4406" s="19"/>
      <c r="Y4406" s="19"/>
      <c r="Z4406" s="19"/>
      <c r="AA4406" s="19"/>
      <c r="AB4406" s="19"/>
      <c r="AC4406" s="19"/>
      <c r="AD4406" s="19"/>
      <c r="AE4406" s="19"/>
      <c r="AF4406" s="19"/>
      <c r="AG4406" s="19"/>
      <c r="AH4406" s="19"/>
      <c r="AI4406" s="19"/>
      <c r="AJ4406" s="19"/>
      <c r="AK4406" s="19"/>
      <c r="AL4406" s="19"/>
      <c r="AM4406" s="19"/>
      <c r="AN4406" s="31">
        <v>888304</v>
      </c>
      <c r="AO4406" s="31">
        <v>2171516</v>
      </c>
      <c r="AP4406" s="31">
        <v>1896831.40625</v>
      </c>
      <c r="AQ4406" s="31">
        <v>2018946.40625</v>
      </c>
      <c r="AR4406" s="31">
        <v>1730027.3828125</v>
      </c>
      <c r="AS4406" s="31">
        <v>1927572.40625</v>
      </c>
      <c r="AT4406" s="31">
        <v>1922039.59375</v>
      </c>
      <c r="AU4406" s="31">
        <v>1834095.796875</v>
      </c>
      <c r="AV4406" s="31">
        <v>2227360.40625</v>
      </c>
      <c r="AW4406" s="31">
        <v>2016326.2265625</v>
      </c>
      <c r="AX4406" s="31">
        <v>175616.96875</v>
      </c>
      <c r="AY4406" s="31">
        <v>106843.9140625</v>
      </c>
      <c r="AZ4406" s="31">
        <v>282460.8828125</v>
      </c>
    </row>
    <row r="4407" spans="1:52" ht="15" customHeight="1">
      <c r="A4407" s="29" t="s">
        <v>2982</v>
      </c>
      <c r="B4407" s="34">
        <v>36356</v>
      </c>
      <c r="C4407" s="28">
        <v>750</v>
      </c>
      <c r="D4407" s="28">
        <v>48</v>
      </c>
      <c r="E4407" s="28">
        <v>45</v>
      </c>
      <c r="F4407" s="29" t="s">
        <v>172</v>
      </c>
      <c r="G4407" s="29" t="s">
        <v>2977</v>
      </c>
      <c r="H4407" s="28">
        <v>820</v>
      </c>
      <c r="I4407" s="29" t="s">
        <v>2535</v>
      </c>
      <c r="J4407" s="33" t="s">
        <v>2981</v>
      </c>
      <c r="K4407" s="29" t="s">
        <v>178</v>
      </c>
      <c r="L4407" s="29" t="s">
        <v>2975</v>
      </c>
      <c r="M4407" s="29" t="s">
        <v>2980</v>
      </c>
      <c r="N4407" s="28">
        <v>512891.7</v>
      </c>
      <c r="O4407" s="28">
        <v>6319158</v>
      </c>
      <c r="P4407" s="29" t="s">
        <v>2979</v>
      </c>
      <c r="Q4407" s="32" t="s">
        <v>207</v>
      </c>
      <c r="R4407" s="19"/>
      <c r="S4407" s="19"/>
      <c r="T4407" s="19"/>
      <c r="U4407" s="19"/>
      <c r="V4407" s="19"/>
      <c r="W4407" s="19"/>
      <c r="X4407" s="19"/>
      <c r="Y4407" s="19"/>
      <c r="Z4407" s="19"/>
      <c r="AA4407" s="19"/>
      <c r="AB4407" s="19"/>
      <c r="AC4407" s="19"/>
      <c r="AD4407" s="19"/>
      <c r="AE4407" s="19"/>
      <c r="AF4407" s="19"/>
      <c r="AG4407" s="19"/>
      <c r="AH4407" s="19"/>
      <c r="AI4407" s="19"/>
      <c r="AJ4407" s="19"/>
      <c r="AK4407" s="19"/>
      <c r="AL4407" s="19"/>
      <c r="AM4407" s="19"/>
      <c r="AN4407" s="31">
        <v>906861</v>
      </c>
      <c r="AO4407" s="31">
        <v>1954407</v>
      </c>
      <c r="AP4407" s="31">
        <v>1907337.40625</v>
      </c>
      <c r="AQ4407" s="31">
        <v>2018946.40625</v>
      </c>
      <c r="AR4407" s="31">
        <v>1730027.3828125</v>
      </c>
      <c r="AS4407" s="31">
        <v>1927572.40625</v>
      </c>
      <c r="AT4407" s="31">
        <v>1922039.59375</v>
      </c>
      <c r="AU4407" s="31">
        <v>1834095.796875</v>
      </c>
      <c r="AV4407" s="31">
        <v>2227360.40625</v>
      </c>
      <c r="AW4407" s="31">
        <v>2008803.53125</v>
      </c>
      <c r="AX4407" s="31">
        <v>179447.953125</v>
      </c>
      <c r="AY4407" s="31">
        <v>108419.171875</v>
      </c>
      <c r="AZ4407" s="31">
        <v>287867.125</v>
      </c>
    </row>
    <row r="4408" spans="1:52" ht="15" customHeight="1">
      <c r="A4408" s="29" t="s">
        <v>2978</v>
      </c>
      <c r="B4408" s="34">
        <v>36356</v>
      </c>
      <c r="C4408" s="28">
        <v>750</v>
      </c>
      <c r="D4408" s="28">
        <v>48</v>
      </c>
      <c r="E4408" s="28">
        <v>45</v>
      </c>
      <c r="F4408" s="29" t="s">
        <v>172</v>
      </c>
      <c r="G4408" s="29" t="s">
        <v>2972</v>
      </c>
      <c r="H4408" s="28">
        <v>820</v>
      </c>
      <c r="I4408" s="29" t="s">
        <v>2535</v>
      </c>
      <c r="J4408" s="33" t="s">
        <v>2976</v>
      </c>
      <c r="K4408" s="29" t="s">
        <v>178</v>
      </c>
      <c r="L4408" s="29" t="s">
        <v>2975</v>
      </c>
      <c r="M4408" s="29" t="s">
        <v>216</v>
      </c>
      <c r="N4408" s="28">
        <v>513048</v>
      </c>
      <c r="O4408" s="28">
        <v>6319217</v>
      </c>
      <c r="P4408" s="29" t="s">
        <v>2974</v>
      </c>
      <c r="Q4408" s="32" t="s">
        <v>207</v>
      </c>
      <c r="R4408" s="19"/>
      <c r="S4408" s="19"/>
      <c r="T4408" s="19"/>
      <c r="U4408" s="19"/>
      <c r="V4408" s="19"/>
      <c r="W4408" s="19"/>
      <c r="X4408" s="19"/>
      <c r="Y4408" s="19"/>
      <c r="Z4408" s="19"/>
      <c r="AA4408" s="19"/>
      <c r="AB4408" s="19"/>
      <c r="AC4408" s="19"/>
      <c r="AD4408" s="19"/>
      <c r="AE4408" s="19"/>
      <c r="AF4408" s="19"/>
      <c r="AG4408" s="19"/>
      <c r="AH4408" s="19"/>
      <c r="AI4408" s="19"/>
      <c r="AJ4408" s="19"/>
      <c r="AK4408" s="19"/>
      <c r="AL4408" s="19"/>
      <c r="AM4408" s="19"/>
      <c r="AN4408" s="31">
        <v>828714</v>
      </c>
      <c r="AO4408" s="31">
        <v>2103050</v>
      </c>
      <c r="AP4408" s="31">
        <v>1895823.40625</v>
      </c>
      <c r="AQ4408" s="31">
        <v>2018946.40625</v>
      </c>
      <c r="AR4408" s="31">
        <v>1730027.3828125</v>
      </c>
      <c r="AS4408" s="31">
        <v>1927572.40625</v>
      </c>
      <c r="AT4408" s="31">
        <v>1922039.59375</v>
      </c>
      <c r="AU4408" s="31">
        <v>1834095.796875</v>
      </c>
      <c r="AV4408" s="31">
        <v>2227360.40625</v>
      </c>
      <c r="AW4408" s="31">
        <v>1949502.734375</v>
      </c>
      <c r="AX4408" s="31">
        <v>172152.390625</v>
      </c>
      <c r="AY4408" s="31">
        <v>104455.84375</v>
      </c>
      <c r="AZ4408" s="31">
        <v>276608.234375</v>
      </c>
    </row>
    <row r="4409" spans="1:52" ht="15" customHeight="1">
      <c r="A4409" s="29" t="s">
        <v>2973</v>
      </c>
      <c r="B4409" s="34">
        <v>36356</v>
      </c>
      <c r="C4409" s="28">
        <v>750</v>
      </c>
      <c r="D4409" s="28">
        <v>48.2</v>
      </c>
      <c r="E4409" s="28">
        <v>45</v>
      </c>
      <c r="F4409" s="29" t="s">
        <v>172</v>
      </c>
      <c r="G4409" s="29" t="s">
        <v>2968</v>
      </c>
      <c r="H4409" s="28">
        <v>820</v>
      </c>
      <c r="I4409" s="29" t="s">
        <v>2535</v>
      </c>
      <c r="J4409" s="33" t="s">
        <v>2971</v>
      </c>
      <c r="K4409" s="29" t="s">
        <v>178</v>
      </c>
      <c r="L4409" s="29" t="s">
        <v>2951</v>
      </c>
      <c r="M4409" s="29" t="s">
        <v>216</v>
      </c>
      <c r="N4409" s="28">
        <v>512995.9</v>
      </c>
      <c r="O4409" s="28">
        <v>6319195</v>
      </c>
      <c r="P4409" s="29" t="s">
        <v>2970</v>
      </c>
      <c r="Q4409" s="32" t="s">
        <v>207</v>
      </c>
      <c r="R4409" s="19"/>
      <c r="S4409" s="19"/>
      <c r="T4409" s="19"/>
      <c r="U4409" s="19"/>
      <c r="V4409" s="19"/>
      <c r="W4409" s="19"/>
      <c r="X4409" s="19"/>
      <c r="Y4409" s="19"/>
      <c r="Z4409" s="19"/>
      <c r="AA4409" s="19"/>
      <c r="AB4409" s="19"/>
      <c r="AC4409" s="19"/>
      <c r="AD4409" s="19"/>
      <c r="AE4409" s="19"/>
      <c r="AF4409" s="19"/>
      <c r="AG4409" s="19"/>
      <c r="AH4409" s="19"/>
      <c r="AI4409" s="19"/>
      <c r="AJ4409" s="19"/>
      <c r="AK4409" s="19"/>
      <c r="AL4409" s="19"/>
      <c r="AM4409" s="19"/>
      <c r="AN4409" s="31">
        <v>846694</v>
      </c>
      <c r="AO4409" s="31">
        <v>2127443</v>
      </c>
      <c r="AP4409" s="31">
        <v>1889511.40625</v>
      </c>
      <c r="AQ4409" s="31">
        <v>2018946.40625</v>
      </c>
      <c r="AR4409" s="31">
        <v>1730027.3828125</v>
      </c>
      <c r="AS4409" s="31">
        <v>1927572.40625</v>
      </c>
      <c r="AT4409" s="31">
        <v>1922039.59375</v>
      </c>
      <c r="AU4409" s="31">
        <v>1834095.796875</v>
      </c>
      <c r="AV4409" s="31">
        <v>2227360.40625</v>
      </c>
      <c r="AW4409" s="31">
        <v>2009866.19140625</v>
      </c>
      <c r="AX4409" s="31">
        <v>175667.34375</v>
      </c>
      <c r="AY4409" s="31">
        <v>103924.5</v>
      </c>
      <c r="AZ4409" s="31">
        <v>279591.84375</v>
      </c>
    </row>
    <row r="4410" spans="1:52" ht="15" customHeight="1">
      <c r="A4410" s="29" t="s">
        <v>2969</v>
      </c>
      <c r="B4410" s="34">
        <v>36356</v>
      </c>
      <c r="C4410" s="28">
        <v>750</v>
      </c>
      <c r="D4410" s="28">
        <v>48</v>
      </c>
      <c r="E4410" s="28">
        <v>45</v>
      </c>
      <c r="F4410" s="29" t="s">
        <v>2957</v>
      </c>
      <c r="G4410" s="29" t="s">
        <v>517</v>
      </c>
      <c r="H4410" s="28">
        <v>820</v>
      </c>
      <c r="I4410" s="29" t="s">
        <v>2535</v>
      </c>
      <c r="J4410" s="33" t="s">
        <v>2967</v>
      </c>
      <c r="K4410" s="29" t="s">
        <v>178</v>
      </c>
      <c r="L4410" s="29" t="s">
        <v>2951</v>
      </c>
      <c r="M4410" s="29" t="s">
        <v>2966</v>
      </c>
      <c r="N4410" s="28">
        <v>513118.7</v>
      </c>
      <c r="O4410" s="28">
        <v>6318714</v>
      </c>
      <c r="P4410" s="29" t="s">
        <v>2965</v>
      </c>
      <c r="Q4410" s="32" t="s">
        <v>207</v>
      </c>
      <c r="R4410" s="19"/>
      <c r="S4410" s="19"/>
      <c r="T4410" s="19"/>
      <c r="U4410" s="19"/>
      <c r="V4410" s="19"/>
      <c r="W4410" s="19"/>
      <c r="X4410" s="19"/>
      <c r="Y4410" s="19"/>
      <c r="Z4410" s="19"/>
      <c r="AA4410" s="19"/>
      <c r="AB4410" s="19"/>
      <c r="AC4410" s="19"/>
      <c r="AD4410" s="19"/>
      <c r="AE4410" s="19"/>
      <c r="AF4410" s="19"/>
      <c r="AG4410" s="19"/>
      <c r="AH4410" s="19"/>
      <c r="AI4410" s="19"/>
      <c r="AJ4410" s="19"/>
      <c r="AK4410" s="19"/>
      <c r="AL4410" s="19"/>
      <c r="AM4410" s="19"/>
      <c r="AN4410" s="31">
        <v>896594</v>
      </c>
      <c r="AO4410" s="31">
        <v>2104543</v>
      </c>
      <c r="AP4410" s="31">
        <v>1894020.40625</v>
      </c>
      <c r="AQ4410" s="31">
        <v>2018946.40625</v>
      </c>
      <c r="AR4410" s="31">
        <v>1730027.3828125</v>
      </c>
      <c r="AS4410" s="31">
        <v>1927572.40625</v>
      </c>
      <c r="AT4410" s="31">
        <v>1922039.59375</v>
      </c>
      <c r="AU4410" s="31">
        <v>1834095.796875</v>
      </c>
      <c r="AV4410" s="31">
        <v>2227360.40625</v>
      </c>
      <c r="AW4410" s="31">
        <v>1960030.79296875</v>
      </c>
      <c r="AX4410" s="31">
        <v>171212.171875</v>
      </c>
      <c r="AY4410" s="31">
        <v>100695.9609375</v>
      </c>
      <c r="AZ4410" s="31">
        <v>271908.1328125</v>
      </c>
    </row>
    <row r="4411" spans="1:52" ht="15" customHeight="1">
      <c r="A4411" s="29" t="s">
        <v>2964</v>
      </c>
      <c r="B4411" s="34">
        <v>36356</v>
      </c>
      <c r="C4411" s="28">
        <v>750</v>
      </c>
      <c r="D4411" s="28">
        <v>48.2</v>
      </c>
      <c r="E4411" s="28">
        <v>45</v>
      </c>
      <c r="F4411" s="29" t="s">
        <v>172</v>
      </c>
      <c r="G4411" s="29" t="s">
        <v>517</v>
      </c>
      <c r="H4411" s="28">
        <v>820</v>
      </c>
      <c r="I4411" s="29" t="s">
        <v>2535</v>
      </c>
      <c r="J4411" s="33" t="s">
        <v>2963</v>
      </c>
      <c r="K4411" s="29" t="s">
        <v>178</v>
      </c>
      <c r="L4411" s="29" t="s">
        <v>2951</v>
      </c>
      <c r="M4411" s="29" t="s">
        <v>559</v>
      </c>
      <c r="N4411" s="28">
        <v>513202.8</v>
      </c>
      <c r="O4411" s="28">
        <v>6318559</v>
      </c>
      <c r="P4411" s="29" t="s">
        <v>2962</v>
      </c>
      <c r="Q4411" s="32" t="s">
        <v>207</v>
      </c>
      <c r="R4411" s="19"/>
      <c r="S4411" s="19"/>
      <c r="T4411" s="19"/>
      <c r="U4411" s="19"/>
      <c r="V4411" s="19"/>
      <c r="W4411" s="19"/>
      <c r="X4411" s="19"/>
      <c r="Y4411" s="19"/>
      <c r="Z4411" s="19"/>
      <c r="AA4411" s="19"/>
      <c r="AB4411" s="19"/>
      <c r="AC4411" s="19"/>
      <c r="AD4411" s="19"/>
      <c r="AE4411" s="19"/>
      <c r="AF4411" s="19"/>
      <c r="AG4411" s="19"/>
      <c r="AH4411" s="19"/>
      <c r="AI4411" s="19"/>
      <c r="AJ4411" s="19"/>
      <c r="AK4411" s="19"/>
      <c r="AL4411" s="19"/>
      <c r="AM4411" s="19"/>
      <c r="AN4411" s="31">
        <v>875995</v>
      </c>
      <c r="AO4411" s="31">
        <v>2128194</v>
      </c>
      <c r="AP4411" s="31">
        <v>1903724.40625</v>
      </c>
      <c r="AQ4411" s="31">
        <v>2018946.40625</v>
      </c>
      <c r="AR4411" s="31">
        <v>1730027.3828125</v>
      </c>
      <c r="AS4411" s="31">
        <v>1927572.40625</v>
      </c>
      <c r="AT4411" s="31">
        <v>1922039.59375</v>
      </c>
      <c r="AU4411" s="31">
        <v>1834095.796875</v>
      </c>
      <c r="AV4411" s="31">
        <v>2227360.40625</v>
      </c>
      <c r="AW4411" s="31">
        <v>1969789.51953125</v>
      </c>
      <c r="AX4411" s="31">
        <v>178835.625</v>
      </c>
      <c r="AY4411" s="31">
        <v>104368.9296875</v>
      </c>
      <c r="AZ4411" s="31">
        <v>283204.5546875</v>
      </c>
    </row>
    <row r="4412" spans="1:52" ht="15" customHeight="1">
      <c r="A4412" s="29" t="s">
        <v>2961</v>
      </c>
      <c r="B4412" s="34">
        <v>36356</v>
      </c>
      <c r="C4412" s="28">
        <v>750</v>
      </c>
      <c r="D4412" s="28">
        <v>48</v>
      </c>
      <c r="E4412" s="28">
        <v>45</v>
      </c>
      <c r="F4412" s="29" t="s">
        <v>2957</v>
      </c>
      <c r="G4412" s="29" t="s">
        <v>517</v>
      </c>
      <c r="H4412" s="28">
        <v>820</v>
      </c>
      <c r="I4412" s="29" t="s">
        <v>2535</v>
      </c>
      <c r="J4412" s="33" t="s">
        <v>2960</v>
      </c>
      <c r="K4412" s="29" t="s">
        <v>178</v>
      </c>
      <c r="L4412" s="29" t="s">
        <v>2951</v>
      </c>
      <c r="M4412" s="29" t="s">
        <v>559</v>
      </c>
      <c r="N4412" s="28">
        <v>513274.7</v>
      </c>
      <c r="O4412" s="28">
        <v>6318409</v>
      </c>
      <c r="P4412" s="29" t="s">
        <v>2959</v>
      </c>
      <c r="Q4412" s="32" t="s">
        <v>207</v>
      </c>
      <c r="R4412" s="19"/>
      <c r="S4412" s="19"/>
      <c r="T4412" s="19"/>
      <c r="U4412" s="19"/>
      <c r="V4412" s="19"/>
      <c r="W4412" s="19"/>
      <c r="X4412" s="19"/>
      <c r="Y4412" s="19"/>
      <c r="Z4412" s="19"/>
      <c r="AA4412" s="19"/>
      <c r="AB4412" s="19"/>
      <c r="AC4412" s="19"/>
      <c r="AD4412" s="19"/>
      <c r="AE4412" s="19"/>
      <c r="AF4412" s="19"/>
      <c r="AG4412" s="19"/>
      <c r="AH4412" s="19"/>
      <c r="AI4412" s="19"/>
      <c r="AJ4412" s="19"/>
      <c r="AK4412" s="19"/>
      <c r="AL4412" s="19"/>
      <c r="AM4412" s="19"/>
      <c r="AN4412" s="31">
        <v>880016</v>
      </c>
      <c r="AO4412" s="31">
        <v>2079683</v>
      </c>
      <c r="AP4412" s="31">
        <v>1894590.40625</v>
      </c>
      <c r="AQ4412" s="31">
        <v>2018946.40625</v>
      </c>
      <c r="AR4412" s="31">
        <v>1730027.3828125</v>
      </c>
      <c r="AS4412" s="31">
        <v>1927572.40625</v>
      </c>
      <c r="AT4412" s="31">
        <v>1922039.59375</v>
      </c>
      <c r="AU4412" s="31">
        <v>1834095.796875</v>
      </c>
      <c r="AV4412" s="31">
        <v>2227360.40625</v>
      </c>
      <c r="AW4412" s="31">
        <v>1982922.89453125</v>
      </c>
      <c r="AX4412" s="31">
        <v>179291.90625</v>
      </c>
      <c r="AY4412" s="31">
        <v>102977.3671875</v>
      </c>
      <c r="AZ4412" s="31">
        <v>282269.2734375</v>
      </c>
    </row>
    <row r="4413" spans="1:52" ht="15" customHeight="1">
      <c r="A4413" s="29" t="s">
        <v>2958</v>
      </c>
      <c r="B4413" s="34">
        <v>36356</v>
      </c>
      <c r="C4413" s="28">
        <v>750</v>
      </c>
      <c r="D4413" s="28">
        <v>48</v>
      </c>
      <c r="E4413" s="28">
        <v>45</v>
      </c>
      <c r="F4413" s="29" t="s">
        <v>172</v>
      </c>
      <c r="G4413" s="29" t="s">
        <v>517</v>
      </c>
      <c r="H4413" s="28">
        <v>820</v>
      </c>
      <c r="I4413" s="29" t="s">
        <v>2535</v>
      </c>
      <c r="J4413" s="33" t="s">
        <v>2956</v>
      </c>
      <c r="K4413" s="29" t="s">
        <v>178</v>
      </c>
      <c r="L4413" s="29" t="s">
        <v>2955</v>
      </c>
      <c r="M4413" s="29" t="s">
        <v>2826</v>
      </c>
      <c r="N4413" s="28">
        <v>513293.7</v>
      </c>
      <c r="O4413" s="28">
        <v>6318580</v>
      </c>
      <c r="P4413" s="29" t="s">
        <v>2954</v>
      </c>
      <c r="Q4413" s="32" t="s">
        <v>207</v>
      </c>
      <c r="R4413" s="19"/>
      <c r="S4413" s="19"/>
      <c r="T4413" s="19"/>
      <c r="U4413" s="19"/>
      <c r="V4413" s="19"/>
      <c r="W4413" s="19"/>
      <c r="X4413" s="19"/>
      <c r="Y4413" s="19"/>
      <c r="Z4413" s="19"/>
      <c r="AA4413" s="19"/>
      <c r="AB4413" s="19"/>
      <c r="AC4413" s="19"/>
      <c r="AD4413" s="19"/>
      <c r="AE4413" s="19"/>
      <c r="AF4413" s="19"/>
      <c r="AG4413" s="19"/>
      <c r="AH4413" s="19"/>
      <c r="AI4413" s="19"/>
      <c r="AJ4413" s="19"/>
      <c r="AK4413" s="19"/>
      <c r="AL4413" s="19"/>
      <c r="AM4413" s="19"/>
      <c r="AN4413" s="31">
        <v>876315</v>
      </c>
      <c r="AO4413" s="31">
        <v>2073323</v>
      </c>
      <c r="AP4413" s="31">
        <v>1890641.40625</v>
      </c>
      <c r="AQ4413" s="31">
        <v>2018946.40625</v>
      </c>
      <c r="AR4413" s="31">
        <v>1730027.3828125</v>
      </c>
      <c r="AS4413" s="31">
        <v>1927572.40625</v>
      </c>
      <c r="AT4413" s="31">
        <v>1922039.59375</v>
      </c>
      <c r="AU4413" s="31">
        <v>1834095.796875</v>
      </c>
      <c r="AV4413" s="31">
        <v>2227360.40625</v>
      </c>
      <c r="AW4413" s="31">
        <v>2019887.60546875</v>
      </c>
      <c r="AX4413" s="31">
        <v>178591.6875</v>
      </c>
      <c r="AY4413" s="31">
        <v>103100.8203125</v>
      </c>
      <c r="AZ4413" s="31">
        <v>281692.5078125</v>
      </c>
    </row>
    <row r="4414" spans="1:52" ht="15" customHeight="1">
      <c r="A4414" s="29" t="s">
        <v>2953</v>
      </c>
      <c r="B4414" s="34">
        <v>36356</v>
      </c>
      <c r="C4414" s="28">
        <v>750</v>
      </c>
      <c r="D4414" s="28">
        <v>48.2</v>
      </c>
      <c r="E4414" s="28">
        <v>45</v>
      </c>
      <c r="F4414" s="29" t="s">
        <v>172</v>
      </c>
      <c r="G4414" s="29" t="s">
        <v>2948</v>
      </c>
      <c r="H4414" s="28">
        <v>820</v>
      </c>
      <c r="I4414" s="29" t="s">
        <v>2535</v>
      </c>
      <c r="J4414" s="33" t="s">
        <v>2952</v>
      </c>
      <c r="K4414" s="29" t="s">
        <v>178</v>
      </c>
      <c r="L4414" s="29" t="s">
        <v>2951</v>
      </c>
      <c r="M4414" s="29" t="s">
        <v>1836</v>
      </c>
      <c r="N4414" s="28">
        <v>513363.7</v>
      </c>
      <c r="O4414" s="28">
        <v>6318424</v>
      </c>
      <c r="P4414" s="29" t="s">
        <v>2950</v>
      </c>
      <c r="Q4414" s="32" t="s">
        <v>207</v>
      </c>
      <c r="R4414" s="19"/>
      <c r="S4414" s="19"/>
      <c r="T4414" s="19"/>
      <c r="U4414" s="19"/>
      <c r="V4414" s="19"/>
      <c r="W4414" s="19"/>
      <c r="X4414" s="19"/>
      <c r="Y4414" s="19"/>
      <c r="Z4414" s="19"/>
      <c r="AA4414" s="19"/>
      <c r="AB4414" s="19"/>
      <c r="AC4414" s="19"/>
      <c r="AD4414" s="19"/>
      <c r="AE4414" s="19"/>
      <c r="AF4414" s="19"/>
      <c r="AG4414" s="19"/>
      <c r="AH4414" s="19"/>
      <c r="AI4414" s="19"/>
      <c r="AJ4414" s="19"/>
      <c r="AK4414" s="19"/>
      <c r="AL4414" s="19"/>
      <c r="AM4414" s="19"/>
      <c r="AN4414" s="31">
        <v>932487</v>
      </c>
      <c r="AO4414" s="31">
        <v>2193277</v>
      </c>
      <c r="AP4414" s="31">
        <v>1900660.40625</v>
      </c>
      <c r="AQ4414" s="31">
        <v>2018946.40625</v>
      </c>
      <c r="AR4414" s="31">
        <v>1730027.3828125</v>
      </c>
      <c r="AS4414" s="31">
        <v>1927572.40625</v>
      </c>
      <c r="AT4414" s="31">
        <v>1922039.59375</v>
      </c>
      <c r="AU4414" s="31">
        <v>1834095.796875</v>
      </c>
      <c r="AV4414" s="31">
        <v>2227360.40625</v>
      </c>
      <c r="AW4414" s="31">
        <v>2035288.5625</v>
      </c>
      <c r="AX4414" s="31">
        <v>188522.21875</v>
      </c>
      <c r="AY4414" s="31">
        <v>102149.7421875</v>
      </c>
      <c r="AZ4414" s="31">
        <v>290671.9609375</v>
      </c>
    </row>
    <row r="4415" spans="1:52" ht="15" customHeight="1">
      <c r="A4415" s="29" t="s">
        <v>2949</v>
      </c>
      <c r="B4415" s="34">
        <v>29521</v>
      </c>
      <c r="C4415" s="28">
        <v>22</v>
      </c>
      <c r="D4415" s="28">
        <v>10.199999999999999</v>
      </c>
      <c r="E4415" s="28">
        <v>18.600000000000001</v>
      </c>
      <c r="F4415" s="29" t="s">
        <v>2942</v>
      </c>
      <c r="G4415" s="29" t="s">
        <v>2941</v>
      </c>
      <c r="H4415" s="28">
        <v>820</v>
      </c>
      <c r="I4415" s="29" t="s">
        <v>2535</v>
      </c>
      <c r="J4415" s="33" t="s">
        <v>2947</v>
      </c>
      <c r="K4415" s="29" t="s">
        <v>178</v>
      </c>
      <c r="L4415" s="29" t="s">
        <v>2946</v>
      </c>
      <c r="M4415" s="29" t="s">
        <v>2945</v>
      </c>
      <c r="N4415" s="28">
        <v>511495.9</v>
      </c>
      <c r="O4415" s="28">
        <v>6294358</v>
      </c>
      <c r="P4415" s="29" t="s">
        <v>2944</v>
      </c>
      <c r="Q4415" s="32" t="s">
        <v>368</v>
      </c>
      <c r="R4415" s="19"/>
      <c r="S4415" s="19"/>
      <c r="T4415" s="19"/>
      <c r="U4415" s="31">
        <v>7333</v>
      </c>
      <c r="V4415" s="31">
        <v>44000</v>
      </c>
      <c r="W4415" s="31">
        <v>44000</v>
      </c>
      <c r="X4415" s="31">
        <v>44000</v>
      </c>
      <c r="Y4415" s="31">
        <v>44000</v>
      </c>
      <c r="Z4415" s="31">
        <v>44000</v>
      </c>
      <c r="AA4415" s="31">
        <v>44000</v>
      </c>
      <c r="AB4415" s="31">
        <v>44000</v>
      </c>
      <c r="AC4415" s="31">
        <v>44000</v>
      </c>
      <c r="AD4415" s="31">
        <v>44000</v>
      </c>
      <c r="AE4415" s="31">
        <v>44000</v>
      </c>
      <c r="AF4415" s="31">
        <v>44000</v>
      </c>
      <c r="AG4415" s="31">
        <v>44000</v>
      </c>
      <c r="AH4415" s="31">
        <v>44000</v>
      </c>
      <c r="AI4415" s="31">
        <v>44000</v>
      </c>
      <c r="AJ4415" s="31">
        <v>44000</v>
      </c>
      <c r="AK4415" s="31">
        <v>44000</v>
      </c>
      <c r="AL4415" s="31">
        <v>44000</v>
      </c>
      <c r="AM4415" s="31">
        <v>44000</v>
      </c>
      <c r="AN4415" s="31">
        <v>44000</v>
      </c>
      <c r="AO4415" s="31">
        <v>44000</v>
      </c>
      <c r="AP4415" s="31">
        <v>30301.699829101563</v>
      </c>
      <c r="AQ4415" s="31">
        <v>26086.900268554688</v>
      </c>
      <c r="AR4415" s="31">
        <v>26220.21923828125</v>
      </c>
      <c r="AS4415" s="31">
        <v>28775.937622070313</v>
      </c>
      <c r="AT4415" s="31">
        <v>31363.435424804688</v>
      </c>
      <c r="AU4415" s="31">
        <v>26356.817321777344</v>
      </c>
      <c r="AV4415" s="31">
        <v>3908.0130566405132</v>
      </c>
      <c r="AW4415" s="31">
        <v>7187.3520361334085</v>
      </c>
      <c r="AX4415" s="31">
        <v>2471.822998046875</v>
      </c>
      <c r="AY4415" s="31">
        <v>978.79400634765625</v>
      </c>
      <c r="AZ4415" s="31">
        <v>3450.6170043945313</v>
      </c>
    </row>
    <row r="4416" spans="1:52" ht="15" customHeight="1">
      <c r="A4416" s="29" t="s">
        <v>2943</v>
      </c>
      <c r="B4416" s="34">
        <v>31762</v>
      </c>
      <c r="C4416" s="28">
        <v>130</v>
      </c>
      <c r="D4416" s="28">
        <v>22</v>
      </c>
      <c r="E4416" s="28">
        <v>27</v>
      </c>
      <c r="F4416" s="29" t="s">
        <v>2518</v>
      </c>
      <c r="G4416" s="29" t="s">
        <v>2935</v>
      </c>
      <c r="H4416" s="28">
        <v>820</v>
      </c>
      <c r="I4416" s="29" t="s">
        <v>2535</v>
      </c>
      <c r="J4416" s="33" t="s">
        <v>2940</v>
      </c>
      <c r="K4416" s="29" t="s">
        <v>178</v>
      </c>
      <c r="L4416" s="29" t="s">
        <v>2939</v>
      </c>
      <c r="M4416" s="29" t="s">
        <v>2938</v>
      </c>
      <c r="N4416" s="28">
        <v>515487.1</v>
      </c>
      <c r="O4416" s="28">
        <v>6294117</v>
      </c>
      <c r="P4416" s="29" t="s">
        <v>2937</v>
      </c>
      <c r="Q4416" s="32" t="s">
        <v>207</v>
      </c>
      <c r="R4416" s="19"/>
      <c r="S4416" s="19"/>
      <c r="T4416" s="19"/>
      <c r="U4416" s="19"/>
      <c r="V4416" s="19"/>
      <c r="W4416" s="19"/>
      <c r="X4416" s="19"/>
      <c r="Y4416" s="19"/>
      <c r="Z4416" s="19"/>
      <c r="AA4416" s="31">
        <v>21044</v>
      </c>
      <c r="AB4416" s="31">
        <v>224680</v>
      </c>
      <c r="AC4416" s="31">
        <v>239556</v>
      </c>
      <c r="AD4416" s="31">
        <v>255799</v>
      </c>
      <c r="AE4416" s="31">
        <v>251872</v>
      </c>
      <c r="AF4416" s="31">
        <v>239750</v>
      </c>
      <c r="AG4416" s="31">
        <v>220320</v>
      </c>
      <c r="AH4416" s="31">
        <v>247930</v>
      </c>
      <c r="AI4416" s="31">
        <v>260060</v>
      </c>
      <c r="AJ4416" s="31">
        <v>240810</v>
      </c>
      <c r="AK4416" s="31">
        <v>191230</v>
      </c>
      <c r="AL4416" s="31">
        <v>227150</v>
      </c>
      <c r="AM4416" s="31">
        <v>225756</v>
      </c>
      <c r="AN4416" s="31">
        <v>195150</v>
      </c>
      <c r="AO4416" s="31">
        <v>146923</v>
      </c>
      <c r="AP4416" s="31">
        <v>170526.9990234375</v>
      </c>
      <c r="AQ4416" s="31">
        <v>178958.38037109375</v>
      </c>
      <c r="AR4416" s="31">
        <v>160384.3447265625</v>
      </c>
      <c r="AS4416" s="31">
        <v>137926.26452636719</v>
      </c>
      <c r="AT4416" s="31">
        <v>107488.47955322266</v>
      </c>
      <c r="AU4416" s="31">
        <v>149262.97705078125</v>
      </c>
      <c r="AV4416" s="31">
        <v>108410.23161315918</v>
      </c>
      <c r="AW4416" s="31">
        <v>134404.93334960938</v>
      </c>
      <c r="AX4416" s="31">
        <v>15078.17578125</v>
      </c>
      <c r="AY4416" s="31">
        <v>8819.1572265625</v>
      </c>
      <c r="AZ4416" s="31">
        <v>23897.3330078125</v>
      </c>
    </row>
    <row r="4417" spans="1:52" ht="15" customHeight="1">
      <c r="A4417" s="29" t="s">
        <v>2936</v>
      </c>
      <c r="B4417" s="34">
        <v>32118</v>
      </c>
      <c r="C4417" s="28">
        <v>200</v>
      </c>
      <c r="D4417" s="28">
        <v>25</v>
      </c>
      <c r="E4417" s="28">
        <v>30</v>
      </c>
      <c r="F4417" s="29" t="s">
        <v>242</v>
      </c>
      <c r="G4417" s="29" t="s">
        <v>1408</v>
      </c>
      <c r="H4417" s="28">
        <v>820</v>
      </c>
      <c r="I4417" s="29" t="s">
        <v>2535</v>
      </c>
      <c r="J4417" s="33" t="s">
        <v>2934</v>
      </c>
      <c r="K4417" s="29" t="s">
        <v>178</v>
      </c>
      <c r="L4417" s="29" t="s">
        <v>2931</v>
      </c>
      <c r="M4417" s="29" t="s">
        <v>2275</v>
      </c>
      <c r="N4417" s="28">
        <v>524944.9</v>
      </c>
      <c r="O4417" s="28">
        <v>6292963</v>
      </c>
      <c r="P4417" s="29" t="s">
        <v>2930</v>
      </c>
      <c r="Q4417" s="32" t="s">
        <v>207</v>
      </c>
      <c r="R4417" s="19"/>
      <c r="S4417" s="19"/>
      <c r="T4417" s="19"/>
      <c r="U4417" s="19"/>
      <c r="V4417" s="19"/>
      <c r="W4417" s="19"/>
      <c r="X4417" s="19"/>
      <c r="Y4417" s="19"/>
      <c r="Z4417" s="19"/>
      <c r="AA4417" s="19"/>
      <c r="AB4417" s="31">
        <v>33165</v>
      </c>
      <c r="AC4417" s="31">
        <v>424328</v>
      </c>
      <c r="AD4417" s="31">
        <v>453099</v>
      </c>
      <c r="AE4417" s="31">
        <v>446143</v>
      </c>
      <c r="AF4417" s="31">
        <v>424672</v>
      </c>
      <c r="AG4417" s="31">
        <v>428340</v>
      </c>
      <c r="AH4417" s="31">
        <v>416840</v>
      </c>
      <c r="AI4417" s="31">
        <v>444310</v>
      </c>
      <c r="AJ4417" s="31">
        <v>406790</v>
      </c>
      <c r="AK4417" s="31">
        <v>341270</v>
      </c>
      <c r="AL4417" s="31">
        <v>387220</v>
      </c>
      <c r="AM4417" s="31">
        <v>402810</v>
      </c>
      <c r="AN4417" s="31">
        <v>366048</v>
      </c>
      <c r="AO4417" s="31">
        <v>388738</v>
      </c>
      <c r="AP4417" s="31">
        <v>325357.400390625</v>
      </c>
      <c r="AQ4417" s="31">
        <v>347916.1953125</v>
      </c>
      <c r="AR4417" s="31">
        <v>313526.365234375</v>
      </c>
      <c r="AS4417" s="31">
        <v>359276.640625</v>
      </c>
      <c r="AT4417" s="31">
        <v>335394.380859375</v>
      </c>
      <c r="AU4417" s="31">
        <v>302501.1318359375</v>
      </c>
      <c r="AV4417" s="31">
        <v>395220.7666015625</v>
      </c>
      <c r="AW4417" s="31">
        <v>343796.3095703125</v>
      </c>
      <c r="AX4417" s="31">
        <v>34223.5078125</v>
      </c>
      <c r="AY4417" s="31">
        <v>19240.056640625</v>
      </c>
      <c r="AZ4417" s="31">
        <v>53463.564453125</v>
      </c>
    </row>
    <row r="4418" spans="1:52" ht="15" customHeight="1">
      <c r="A4418" s="29" t="s">
        <v>2933</v>
      </c>
      <c r="B4418" s="34">
        <v>32905</v>
      </c>
      <c r="C4418" s="28">
        <v>200</v>
      </c>
      <c r="D4418" s="28">
        <v>25</v>
      </c>
      <c r="E4418" s="28">
        <v>30</v>
      </c>
      <c r="F4418" s="29" t="s">
        <v>242</v>
      </c>
      <c r="G4418" s="29" t="s">
        <v>1408</v>
      </c>
      <c r="H4418" s="28">
        <v>820</v>
      </c>
      <c r="I4418" s="29" t="s">
        <v>2535</v>
      </c>
      <c r="J4418" s="33" t="s">
        <v>2932</v>
      </c>
      <c r="K4418" s="29" t="s">
        <v>178</v>
      </c>
      <c r="L4418" s="29" t="s">
        <v>2931</v>
      </c>
      <c r="M4418" s="29" t="s">
        <v>2275</v>
      </c>
      <c r="N4418" s="28">
        <v>525055.69999999995</v>
      </c>
      <c r="O4418" s="28">
        <v>6292791</v>
      </c>
      <c r="P4418" s="29" t="s">
        <v>2930</v>
      </c>
      <c r="Q4418" s="32" t="s">
        <v>207</v>
      </c>
      <c r="R4418" s="19"/>
      <c r="S4418" s="19"/>
      <c r="T4418" s="19"/>
      <c r="U4418" s="19"/>
      <c r="V4418" s="19"/>
      <c r="W4418" s="19"/>
      <c r="X4418" s="19"/>
      <c r="Y4418" s="19"/>
      <c r="Z4418" s="19"/>
      <c r="AA4418" s="19"/>
      <c r="AB4418" s="19"/>
      <c r="AC4418" s="19"/>
      <c r="AD4418" s="19"/>
      <c r="AE4418" s="31">
        <v>408965</v>
      </c>
      <c r="AF4418" s="31">
        <v>424671</v>
      </c>
      <c r="AG4418" s="31">
        <v>425020</v>
      </c>
      <c r="AH4418" s="31">
        <v>408590</v>
      </c>
      <c r="AI4418" s="31">
        <v>448860</v>
      </c>
      <c r="AJ4418" s="31">
        <v>408240</v>
      </c>
      <c r="AK4418" s="31">
        <v>351180</v>
      </c>
      <c r="AL4418" s="31">
        <v>387420</v>
      </c>
      <c r="AM4418" s="31">
        <v>405107</v>
      </c>
      <c r="AN4418" s="31">
        <v>366048</v>
      </c>
      <c r="AO4418" s="31">
        <v>388738</v>
      </c>
      <c r="AP4418" s="31">
        <v>325357.400390625</v>
      </c>
      <c r="AQ4418" s="31">
        <v>347916.1953125</v>
      </c>
      <c r="AR4418" s="31">
        <v>313526.365234375</v>
      </c>
      <c r="AS4418" s="31">
        <v>359276.640625</v>
      </c>
      <c r="AT4418" s="31">
        <v>335394.380859375</v>
      </c>
      <c r="AU4418" s="31">
        <v>302501.1318359375</v>
      </c>
      <c r="AV4418" s="31">
        <v>395220.7666015625</v>
      </c>
      <c r="AW4418" s="31">
        <v>343796.3095703125</v>
      </c>
      <c r="AX4418" s="31">
        <v>34223.5078125</v>
      </c>
      <c r="AY4418" s="31">
        <v>19240.056640625</v>
      </c>
      <c r="AZ4418" s="31">
        <v>53463.564453125</v>
      </c>
    </row>
    <row r="4419" spans="1:52" ht="15" customHeight="1">
      <c r="A4419" s="29" t="s">
        <v>2929</v>
      </c>
      <c r="B4419" s="34">
        <v>32269</v>
      </c>
      <c r="C4419" s="28">
        <v>150</v>
      </c>
      <c r="D4419" s="28">
        <v>23</v>
      </c>
      <c r="E4419" s="28">
        <v>30</v>
      </c>
      <c r="F4419" s="29" t="s">
        <v>440</v>
      </c>
      <c r="G4419" s="29" t="s">
        <v>1460</v>
      </c>
      <c r="H4419" s="28">
        <v>820</v>
      </c>
      <c r="I4419" s="29" t="s">
        <v>2535</v>
      </c>
      <c r="J4419" s="33" t="s">
        <v>2928</v>
      </c>
      <c r="K4419" s="29" t="s">
        <v>178</v>
      </c>
      <c r="L4419" s="29" t="s">
        <v>2927</v>
      </c>
      <c r="M4419" s="29" t="s">
        <v>2926</v>
      </c>
      <c r="N4419" s="28">
        <v>523259.8</v>
      </c>
      <c r="O4419" s="28">
        <v>6286179</v>
      </c>
      <c r="P4419" s="29" t="s">
        <v>2925</v>
      </c>
      <c r="Q4419" s="32" t="s">
        <v>207</v>
      </c>
      <c r="R4419" s="19"/>
      <c r="S4419" s="19"/>
      <c r="T4419" s="19"/>
      <c r="U4419" s="19"/>
      <c r="V4419" s="19"/>
      <c r="W4419" s="19"/>
      <c r="X4419" s="19"/>
      <c r="Y4419" s="19"/>
      <c r="Z4419" s="19"/>
      <c r="AA4419" s="19"/>
      <c r="AB4419" s="19"/>
      <c r="AC4419" s="31">
        <v>231000</v>
      </c>
      <c r="AD4419" s="31">
        <v>396000</v>
      </c>
      <c r="AE4419" s="31">
        <v>396000</v>
      </c>
      <c r="AF4419" s="31">
        <v>305859</v>
      </c>
      <c r="AG4419" s="31">
        <v>264720</v>
      </c>
      <c r="AH4419" s="31">
        <v>247940</v>
      </c>
      <c r="AI4419" s="31">
        <v>234490</v>
      </c>
      <c r="AJ4419" s="31">
        <v>260920</v>
      </c>
      <c r="AK4419" s="31">
        <v>176030</v>
      </c>
      <c r="AL4419" s="31">
        <v>243080</v>
      </c>
      <c r="AM4419" s="31">
        <v>198076</v>
      </c>
      <c r="AN4419" s="31">
        <v>171419</v>
      </c>
      <c r="AO4419" s="31">
        <v>31675</v>
      </c>
      <c r="AP4419" s="31">
        <v>218332.880859375</v>
      </c>
      <c r="AQ4419" s="31">
        <v>240712.3310546875</v>
      </c>
      <c r="AR4419" s="31">
        <v>166209.82922363281</v>
      </c>
      <c r="AS4419" s="31">
        <v>230492.9404296875</v>
      </c>
      <c r="AT4419" s="31">
        <v>201112.75659179688</v>
      </c>
      <c r="AU4419" s="31">
        <v>193248.4951171875</v>
      </c>
      <c r="AV4419" s="31">
        <v>174507.98974609375</v>
      </c>
      <c r="AW4419" s="31">
        <v>140877.89050292969</v>
      </c>
      <c r="AX4419" s="31">
        <v>19221.939453125</v>
      </c>
      <c r="AY4419" s="31">
        <v>5950.89013671875</v>
      </c>
      <c r="AZ4419" s="31">
        <v>25172.82958984375</v>
      </c>
    </row>
    <row r="4420" spans="1:52" ht="15" customHeight="1">
      <c r="A4420" s="29" t="s">
        <v>2924</v>
      </c>
      <c r="B4420" s="34">
        <v>32470</v>
      </c>
      <c r="C4420" s="28">
        <v>250</v>
      </c>
      <c r="D4420" s="28">
        <v>24</v>
      </c>
      <c r="E4420" s="28">
        <v>28.7</v>
      </c>
      <c r="F4420" s="29" t="s">
        <v>462</v>
      </c>
      <c r="G4420" s="29" t="s">
        <v>1382</v>
      </c>
      <c r="H4420" s="28">
        <v>820</v>
      </c>
      <c r="I4420" s="29" t="s">
        <v>2535</v>
      </c>
      <c r="J4420" s="33" t="s">
        <v>2923</v>
      </c>
      <c r="K4420" s="29" t="s">
        <v>178</v>
      </c>
      <c r="L4420" s="29" t="s">
        <v>1845</v>
      </c>
      <c r="M4420" s="29" t="s">
        <v>1363</v>
      </c>
      <c r="N4420" s="28">
        <v>520308</v>
      </c>
      <c r="O4420" s="28">
        <v>6295035</v>
      </c>
      <c r="P4420" s="29" t="s">
        <v>2922</v>
      </c>
      <c r="Q4420" s="32" t="s">
        <v>207</v>
      </c>
      <c r="R4420" s="19"/>
      <c r="S4420" s="19"/>
      <c r="T4420" s="19"/>
      <c r="U4420" s="19"/>
      <c r="V4420" s="19"/>
      <c r="W4420" s="19"/>
      <c r="X4420" s="19"/>
      <c r="Y4420" s="19"/>
      <c r="Z4420" s="19"/>
      <c r="AA4420" s="19"/>
      <c r="AB4420" s="19"/>
      <c r="AC4420" s="31">
        <v>33933</v>
      </c>
      <c r="AD4420" s="31">
        <v>434811</v>
      </c>
      <c r="AE4420" s="31">
        <v>428136</v>
      </c>
      <c r="AF4420" s="31">
        <v>407531</v>
      </c>
      <c r="AG4420" s="31">
        <v>390620</v>
      </c>
      <c r="AH4420" s="31">
        <v>404430</v>
      </c>
      <c r="AI4420" s="31">
        <v>439240</v>
      </c>
      <c r="AJ4420" s="31">
        <v>409880</v>
      </c>
      <c r="AK4420" s="31">
        <v>313820</v>
      </c>
      <c r="AL4420" s="31">
        <v>375100</v>
      </c>
      <c r="AM4420" s="31">
        <v>367700</v>
      </c>
      <c r="AN4420" s="31">
        <v>356782</v>
      </c>
      <c r="AO4420" s="31">
        <v>385491</v>
      </c>
      <c r="AP4420" s="31">
        <v>314846.521484375</v>
      </c>
      <c r="AQ4420" s="31">
        <v>319924.2646484375</v>
      </c>
      <c r="AR4420" s="31">
        <v>299462.125</v>
      </c>
      <c r="AS4420" s="31">
        <v>340156.4013671875</v>
      </c>
      <c r="AT4420" s="31">
        <v>345223.4716796875</v>
      </c>
      <c r="AU4420" s="31">
        <v>296311.5126953125</v>
      </c>
      <c r="AV4420" s="31">
        <v>394330.220703125</v>
      </c>
      <c r="AW4420" s="31">
        <v>350192.4716796875</v>
      </c>
      <c r="AX4420" s="31">
        <v>31432.814453125</v>
      </c>
      <c r="AY4420" s="31">
        <v>16361.96875</v>
      </c>
      <c r="AZ4420" s="31">
        <v>47794.783203125</v>
      </c>
    </row>
    <row r="4421" spans="1:52" ht="15" customHeight="1">
      <c r="A4421" s="29" t="s">
        <v>2921</v>
      </c>
      <c r="B4421" s="34">
        <v>32470</v>
      </c>
      <c r="C4421" s="28">
        <v>250</v>
      </c>
      <c r="D4421" s="28">
        <v>24</v>
      </c>
      <c r="E4421" s="28">
        <v>30</v>
      </c>
      <c r="F4421" s="29" t="s">
        <v>462</v>
      </c>
      <c r="G4421" s="29" t="s">
        <v>2917</v>
      </c>
      <c r="H4421" s="28">
        <v>820</v>
      </c>
      <c r="I4421" s="29" t="s">
        <v>2535</v>
      </c>
      <c r="J4421" s="33" t="s">
        <v>2920</v>
      </c>
      <c r="K4421" s="29" t="s">
        <v>178</v>
      </c>
      <c r="L4421" s="29" t="s">
        <v>1845</v>
      </c>
      <c r="M4421" s="29" t="s">
        <v>1363</v>
      </c>
      <c r="N4421" s="28">
        <v>520454.5</v>
      </c>
      <c r="O4421" s="28">
        <v>6294962</v>
      </c>
      <c r="P4421" s="29" t="s">
        <v>2919</v>
      </c>
      <c r="Q4421" s="32" t="s">
        <v>207</v>
      </c>
      <c r="R4421" s="19"/>
      <c r="S4421" s="19"/>
      <c r="T4421" s="19"/>
      <c r="U4421" s="19"/>
      <c r="V4421" s="19"/>
      <c r="W4421" s="19"/>
      <c r="X4421" s="19"/>
      <c r="Y4421" s="19"/>
      <c r="Z4421" s="19"/>
      <c r="AA4421" s="19"/>
      <c r="AB4421" s="19"/>
      <c r="AC4421" s="31">
        <v>33449</v>
      </c>
      <c r="AD4421" s="31">
        <v>428609</v>
      </c>
      <c r="AE4421" s="31">
        <v>422029</v>
      </c>
      <c r="AF4421" s="31">
        <v>401717</v>
      </c>
      <c r="AG4421" s="31">
        <v>423720</v>
      </c>
      <c r="AH4421" s="31">
        <v>387570</v>
      </c>
      <c r="AI4421" s="31">
        <v>416140</v>
      </c>
      <c r="AJ4421" s="31">
        <v>394850</v>
      </c>
      <c r="AK4421" s="31">
        <v>308230</v>
      </c>
      <c r="AL4421" s="31">
        <v>366480</v>
      </c>
      <c r="AM4421" s="31">
        <v>358010</v>
      </c>
      <c r="AN4421" s="31">
        <v>362736</v>
      </c>
      <c r="AO4421" s="31">
        <v>374108</v>
      </c>
      <c r="AP4421" s="31">
        <v>302303.1201171875</v>
      </c>
      <c r="AQ4421" s="31">
        <v>311600.8095703125</v>
      </c>
      <c r="AR4421" s="31">
        <v>287928.978515625</v>
      </c>
      <c r="AS4421" s="31">
        <v>322017.3505859375</v>
      </c>
      <c r="AT4421" s="31">
        <v>335331.7607421875</v>
      </c>
      <c r="AU4421" s="31">
        <v>272739.7275390625</v>
      </c>
      <c r="AV4421" s="31">
        <v>389912.2939453125</v>
      </c>
      <c r="AW4421" s="31">
        <v>349636.23291015625</v>
      </c>
      <c r="AX4421" s="31">
        <v>34162.12890625</v>
      </c>
      <c r="AY4421" s="31">
        <v>15313.556640625</v>
      </c>
      <c r="AZ4421" s="31">
        <v>49475.685546875</v>
      </c>
    </row>
    <row r="4422" spans="1:52" ht="15" customHeight="1">
      <c r="A4422" s="29" t="s">
        <v>2918</v>
      </c>
      <c r="B4422" s="34">
        <v>32861</v>
      </c>
      <c r="C4422" s="28">
        <v>150</v>
      </c>
      <c r="D4422" s="28">
        <v>24.6</v>
      </c>
      <c r="E4422" s="28">
        <v>32.700000000000003</v>
      </c>
      <c r="F4422" s="29" t="s">
        <v>786</v>
      </c>
      <c r="G4422" s="29" t="s">
        <v>2354</v>
      </c>
      <c r="H4422" s="28">
        <v>820</v>
      </c>
      <c r="I4422" s="29" t="s">
        <v>2535</v>
      </c>
      <c r="J4422" s="33" t="s">
        <v>2916</v>
      </c>
      <c r="K4422" s="29" t="s">
        <v>178</v>
      </c>
      <c r="L4422" s="29" t="s">
        <v>2901</v>
      </c>
      <c r="M4422" s="29" t="s">
        <v>2498</v>
      </c>
      <c r="N4422" s="28">
        <v>518632.6</v>
      </c>
      <c r="O4422" s="28">
        <v>6307437</v>
      </c>
      <c r="P4422" s="29" t="s">
        <v>2915</v>
      </c>
      <c r="Q4422" s="32" t="s">
        <v>207</v>
      </c>
      <c r="R4422" s="19"/>
      <c r="S4422" s="19"/>
      <c r="T4422" s="19"/>
      <c r="U4422" s="19"/>
      <c r="V4422" s="19"/>
      <c r="W4422" s="19"/>
      <c r="X4422" s="19"/>
      <c r="Y4422" s="19"/>
      <c r="Z4422" s="19"/>
      <c r="AA4422" s="19"/>
      <c r="AB4422" s="19"/>
      <c r="AC4422" s="19"/>
      <c r="AD4422" s="31">
        <v>5233</v>
      </c>
      <c r="AE4422" s="31">
        <v>369200</v>
      </c>
      <c r="AF4422" s="31">
        <v>356412</v>
      </c>
      <c r="AG4422" s="31">
        <v>369310</v>
      </c>
      <c r="AH4422" s="31">
        <v>340820</v>
      </c>
      <c r="AI4422" s="31">
        <v>383550</v>
      </c>
      <c r="AJ4422" s="31">
        <v>353282</v>
      </c>
      <c r="AK4422" s="31">
        <v>285050</v>
      </c>
      <c r="AL4422" s="31">
        <v>322940</v>
      </c>
      <c r="AM4422" s="31">
        <v>347206</v>
      </c>
      <c r="AN4422" s="31">
        <v>264070</v>
      </c>
      <c r="AO4422" s="31">
        <v>349296</v>
      </c>
      <c r="AP4422" s="31">
        <v>299946.72265625</v>
      </c>
      <c r="AQ4422" s="31">
        <v>299651.4619140625</v>
      </c>
      <c r="AR4422" s="31">
        <v>275278.638671875</v>
      </c>
      <c r="AS4422" s="31">
        <v>309858.466796875</v>
      </c>
      <c r="AT4422" s="31">
        <v>307865.044921875</v>
      </c>
      <c r="AU4422" s="31">
        <v>278996.45703125</v>
      </c>
      <c r="AV4422" s="31">
        <v>371075.513671875</v>
      </c>
      <c r="AW4422" s="31">
        <v>322914.087890625</v>
      </c>
      <c r="AX4422" s="31">
        <v>29133.720703125</v>
      </c>
      <c r="AY4422" s="31">
        <v>14612.322265625</v>
      </c>
      <c r="AZ4422" s="31">
        <v>43746.04296875</v>
      </c>
    </row>
    <row r="4423" spans="1:52" ht="15" customHeight="1">
      <c r="A4423" s="29" t="s">
        <v>2914</v>
      </c>
      <c r="B4423" s="34">
        <v>32954</v>
      </c>
      <c r="C4423" s="28">
        <v>150</v>
      </c>
      <c r="D4423" s="28">
        <v>28</v>
      </c>
      <c r="E4423" s="28">
        <v>30</v>
      </c>
      <c r="F4423" s="29" t="s">
        <v>227</v>
      </c>
      <c r="G4423" s="29" t="s">
        <v>2910</v>
      </c>
      <c r="H4423" s="28">
        <v>820</v>
      </c>
      <c r="I4423" s="29" t="s">
        <v>2535</v>
      </c>
      <c r="J4423" s="33" t="s">
        <v>2913</v>
      </c>
      <c r="K4423" s="29" t="s">
        <v>178</v>
      </c>
      <c r="L4423" s="29" t="s">
        <v>2624</v>
      </c>
      <c r="M4423" s="29" t="s">
        <v>2275</v>
      </c>
      <c r="N4423" s="28">
        <v>515348.4</v>
      </c>
      <c r="O4423" s="28">
        <v>6310510</v>
      </c>
      <c r="P4423" s="29" t="s">
        <v>2912</v>
      </c>
      <c r="Q4423" s="32" t="s">
        <v>207</v>
      </c>
      <c r="R4423" s="19"/>
      <c r="S4423" s="19"/>
      <c r="T4423" s="19"/>
      <c r="U4423" s="19"/>
      <c r="V4423" s="19"/>
      <c r="W4423" s="19"/>
      <c r="X4423" s="19"/>
      <c r="Y4423" s="19"/>
      <c r="Z4423" s="19"/>
      <c r="AA4423" s="19"/>
      <c r="AB4423" s="19"/>
      <c r="AC4423" s="19"/>
      <c r="AD4423" s="19"/>
      <c r="AE4423" s="31">
        <v>359957</v>
      </c>
      <c r="AF4423" s="31">
        <v>456843</v>
      </c>
      <c r="AG4423" s="31">
        <v>441600</v>
      </c>
      <c r="AH4423" s="31">
        <v>444660</v>
      </c>
      <c r="AI4423" s="31">
        <v>459510</v>
      </c>
      <c r="AJ4423" s="31">
        <v>446110</v>
      </c>
      <c r="AK4423" s="31">
        <v>378760</v>
      </c>
      <c r="AL4423" s="31">
        <v>415670</v>
      </c>
      <c r="AM4423" s="31">
        <v>435500</v>
      </c>
      <c r="AN4423" s="31">
        <v>396064</v>
      </c>
      <c r="AO4423" s="31">
        <v>434979</v>
      </c>
      <c r="AP4423" s="31">
        <v>367765.638671875</v>
      </c>
      <c r="AQ4423" s="31">
        <v>388525.83984375</v>
      </c>
      <c r="AR4423" s="31">
        <v>356962.734375</v>
      </c>
      <c r="AS4423" s="31">
        <v>366318.9052734375</v>
      </c>
      <c r="AT4423" s="31">
        <v>366279.328125</v>
      </c>
      <c r="AU4423" s="31">
        <v>309013.728515625</v>
      </c>
      <c r="AV4423" s="31">
        <v>456381.73046875</v>
      </c>
      <c r="AW4423" s="31">
        <v>395490.298828125</v>
      </c>
      <c r="AX4423" s="31">
        <v>38543</v>
      </c>
      <c r="AY4423" s="31">
        <v>20091.337890625</v>
      </c>
      <c r="AZ4423" s="31">
        <v>58634.337890625</v>
      </c>
    </row>
    <row r="4424" spans="1:52" ht="15" customHeight="1">
      <c r="A4424" s="29" t="s">
        <v>2911</v>
      </c>
      <c r="B4424" s="34">
        <v>32994</v>
      </c>
      <c r="C4424" s="28">
        <v>150</v>
      </c>
      <c r="D4424" s="28">
        <v>23.2</v>
      </c>
      <c r="E4424" s="28">
        <v>31</v>
      </c>
      <c r="F4424" s="29" t="s">
        <v>227</v>
      </c>
      <c r="G4424" s="29" t="s">
        <v>1388</v>
      </c>
      <c r="H4424" s="28">
        <v>820</v>
      </c>
      <c r="I4424" s="29" t="s">
        <v>2535</v>
      </c>
      <c r="J4424" s="33" t="s">
        <v>2909</v>
      </c>
      <c r="K4424" s="29" t="s">
        <v>178</v>
      </c>
      <c r="L4424" s="29" t="s">
        <v>2694</v>
      </c>
      <c r="M4424" s="29" t="s">
        <v>2488</v>
      </c>
      <c r="N4424" s="28">
        <v>521523.3</v>
      </c>
      <c r="O4424" s="28">
        <v>6313990</v>
      </c>
      <c r="P4424" s="29" t="s">
        <v>2908</v>
      </c>
      <c r="Q4424" s="32" t="s">
        <v>207</v>
      </c>
      <c r="R4424" s="19"/>
      <c r="S4424" s="19"/>
      <c r="T4424" s="19"/>
      <c r="U4424" s="19"/>
      <c r="V4424" s="19"/>
      <c r="W4424" s="19"/>
      <c r="X4424" s="19"/>
      <c r="Y4424" s="19"/>
      <c r="Z4424" s="19"/>
      <c r="AA4424" s="19"/>
      <c r="AB4424" s="19"/>
      <c r="AC4424" s="19"/>
      <c r="AD4424" s="19"/>
      <c r="AE4424" s="31">
        <v>275307</v>
      </c>
      <c r="AF4424" s="31">
        <v>449240</v>
      </c>
      <c r="AG4424" s="31">
        <v>469730</v>
      </c>
      <c r="AH4424" s="31">
        <v>457370</v>
      </c>
      <c r="AI4424" s="31">
        <v>502280</v>
      </c>
      <c r="AJ4424" s="31">
        <v>410620</v>
      </c>
      <c r="AK4424" s="31">
        <v>399000</v>
      </c>
      <c r="AL4424" s="31">
        <v>315500</v>
      </c>
      <c r="AM4424" s="31">
        <v>484128</v>
      </c>
      <c r="AN4424" s="31">
        <v>325864</v>
      </c>
      <c r="AO4424" s="31">
        <v>444951</v>
      </c>
      <c r="AP4424" s="31">
        <v>391678.2421875</v>
      </c>
      <c r="AQ4424" s="31">
        <v>396090.67578125</v>
      </c>
      <c r="AR4424" s="31">
        <v>368419.9951171875</v>
      </c>
      <c r="AS4424" s="31">
        <v>417817.08203125</v>
      </c>
      <c r="AT4424" s="31">
        <v>374992.08984375</v>
      </c>
      <c r="AU4424" s="31">
        <v>365206.08984375</v>
      </c>
      <c r="AV4424" s="31">
        <v>461149.763671875</v>
      </c>
      <c r="AW4424" s="31">
        <v>405474.048828125</v>
      </c>
      <c r="AX4424" s="31">
        <v>36294.5859375</v>
      </c>
      <c r="AY4424" s="31">
        <v>18285.935546875</v>
      </c>
      <c r="AZ4424" s="31">
        <v>54580.521484375</v>
      </c>
    </row>
    <row r="4425" spans="1:52" ht="15" customHeight="1">
      <c r="A4425" s="29" t="s">
        <v>2907</v>
      </c>
      <c r="B4425" s="34">
        <v>33001</v>
      </c>
      <c r="C4425" s="28">
        <v>150</v>
      </c>
      <c r="D4425" s="28">
        <v>28</v>
      </c>
      <c r="E4425" s="28">
        <v>30</v>
      </c>
      <c r="F4425" s="29" t="s">
        <v>227</v>
      </c>
      <c r="G4425" s="29" t="s">
        <v>1388</v>
      </c>
      <c r="H4425" s="28">
        <v>820</v>
      </c>
      <c r="I4425" s="29" t="s">
        <v>2535</v>
      </c>
      <c r="J4425" s="33" t="s">
        <v>2906</v>
      </c>
      <c r="K4425" s="29" t="s">
        <v>178</v>
      </c>
      <c r="L4425" s="29" t="s">
        <v>2905</v>
      </c>
      <c r="M4425" s="29" t="s">
        <v>262</v>
      </c>
      <c r="N4425" s="28">
        <v>515542</v>
      </c>
      <c r="O4425" s="28">
        <v>6308963</v>
      </c>
      <c r="P4425" s="29" t="s">
        <v>2904</v>
      </c>
      <c r="Q4425" s="32" t="s">
        <v>207</v>
      </c>
      <c r="R4425" s="19"/>
      <c r="S4425" s="19"/>
      <c r="T4425" s="19"/>
      <c r="U4425" s="19"/>
      <c r="V4425" s="19"/>
      <c r="W4425" s="19"/>
      <c r="X4425" s="19"/>
      <c r="Y4425" s="19"/>
      <c r="Z4425" s="19"/>
      <c r="AA4425" s="19"/>
      <c r="AB4425" s="19"/>
      <c r="AC4425" s="19"/>
      <c r="AD4425" s="19"/>
      <c r="AE4425" s="31">
        <v>275370</v>
      </c>
      <c r="AF4425" s="31">
        <v>449344</v>
      </c>
      <c r="AG4425" s="31">
        <v>447380</v>
      </c>
      <c r="AH4425" s="31">
        <v>440800</v>
      </c>
      <c r="AI4425" s="31">
        <v>493500</v>
      </c>
      <c r="AJ4425" s="31">
        <v>401190</v>
      </c>
      <c r="AK4425" s="31">
        <v>378030</v>
      </c>
      <c r="AL4425" s="31">
        <v>391020</v>
      </c>
      <c r="AM4425" s="31">
        <v>434807</v>
      </c>
      <c r="AN4425" s="31">
        <v>389535</v>
      </c>
      <c r="AO4425" s="31">
        <v>419824</v>
      </c>
      <c r="AP4425" s="31">
        <v>371466.720703125</v>
      </c>
      <c r="AQ4425" s="31">
        <v>377042.12109375</v>
      </c>
      <c r="AR4425" s="31">
        <v>342223.6884765625</v>
      </c>
      <c r="AS4425" s="31">
        <v>394925.7734375</v>
      </c>
      <c r="AT4425" s="31">
        <v>352059.697265625</v>
      </c>
      <c r="AU4425" s="31">
        <v>319302.208984375</v>
      </c>
      <c r="AV4425" s="31">
        <v>423196.486328125</v>
      </c>
      <c r="AW4425" s="31">
        <v>352700.4912109375</v>
      </c>
      <c r="AX4425" s="31">
        <v>35585.19140625</v>
      </c>
      <c r="AY4425" s="31">
        <v>19502.68359375</v>
      </c>
      <c r="AZ4425" s="31">
        <v>55087.875</v>
      </c>
    </row>
    <row r="4426" spans="1:52" ht="15" customHeight="1">
      <c r="A4426" s="29" t="s">
        <v>2903</v>
      </c>
      <c r="B4426" s="34">
        <v>33205</v>
      </c>
      <c r="C4426" s="28">
        <v>150</v>
      </c>
      <c r="D4426" s="28">
        <v>25</v>
      </c>
      <c r="E4426" s="28">
        <v>33</v>
      </c>
      <c r="F4426" s="29" t="s">
        <v>786</v>
      </c>
      <c r="G4426" s="29" t="s">
        <v>2354</v>
      </c>
      <c r="H4426" s="28">
        <v>820</v>
      </c>
      <c r="I4426" s="29" t="s">
        <v>2535</v>
      </c>
      <c r="J4426" s="33" t="s">
        <v>2902</v>
      </c>
      <c r="K4426" s="29" t="s">
        <v>178</v>
      </c>
      <c r="L4426" s="29" t="s">
        <v>2901</v>
      </c>
      <c r="M4426" s="29" t="s">
        <v>1587</v>
      </c>
      <c r="N4426" s="28">
        <v>518729.5</v>
      </c>
      <c r="O4426" s="28">
        <v>6307381</v>
      </c>
      <c r="P4426" s="29" t="s">
        <v>2900</v>
      </c>
      <c r="Q4426" s="32" t="s">
        <v>207</v>
      </c>
      <c r="R4426" s="19"/>
      <c r="S4426" s="19"/>
      <c r="T4426" s="19"/>
      <c r="U4426" s="19"/>
      <c r="V4426" s="19"/>
      <c r="W4426" s="19"/>
      <c r="X4426" s="19"/>
      <c r="Y4426" s="19"/>
      <c r="Z4426" s="19"/>
      <c r="AA4426" s="19"/>
      <c r="AB4426" s="19"/>
      <c r="AC4426" s="19"/>
      <c r="AD4426" s="19"/>
      <c r="AE4426" s="31">
        <v>31278</v>
      </c>
      <c r="AF4426" s="31">
        <v>357268</v>
      </c>
      <c r="AG4426" s="31">
        <v>365020</v>
      </c>
      <c r="AH4426" s="31">
        <v>338710</v>
      </c>
      <c r="AI4426" s="31">
        <v>379610</v>
      </c>
      <c r="AJ4426" s="31">
        <v>343770</v>
      </c>
      <c r="AK4426" s="31">
        <v>286910</v>
      </c>
      <c r="AL4426" s="31">
        <v>316530</v>
      </c>
      <c r="AM4426" s="31">
        <v>341045</v>
      </c>
      <c r="AN4426" s="31">
        <v>307893</v>
      </c>
      <c r="AO4426" s="31">
        <v>338137</v>
      </c>
      <c r="AP4426" s="31">
        <v>291147.3583984375</v>
      </c>
      <c r="AQ4426" s="31">
        <v>288445.2373046875</v>
      </c>
      <c r="AR4426" s="31">
        <v>263032.68798828125</v>
      </c>
      <c r="AS4426" s="31">
        <v>310447.115234375</v>
      </c>
      <c r="AT4426" s="31">
        <v>286107.279296875</v>
      </c>
      <c r="AU4426" s="31">
        <v>270341.3212890625</v>
      </c>
      <c r="AV4426" s="31">
        <v>352832.8251953125</v>
      </c>
      <c r="AW4426" s="31">
        <v>315641.458984375</v>
      </c>
      <c r="AX4426" s="31">
        <v>29015.7109375</v>
      </c>
      <c r="AY4426" s="31">
        <v>3299.39208984375</v>
      </c>
      <c r="AZ4426" s="31">
        <v>32315.10302734375</v>
      </c>
    </row>
    <row r="4427" spans="1:52" ht="15" customHeight="1">
      <c r="A4427" s="29" t="s">
        <v>2899</v>
      </c>
      <c r="B4427" s="34">
        <v>33227</v>
      </c>
      <c r="C4427" s="28">
        <v>150</v>
      </c>
      <c r="D4427" s="28">
        <v>28</v>
      </c>
      <c r="E4427" s="28">
        <v>30</v>
      </c>
      <c r="F4427" s="29" t="s">
        <v>227</v>
      </c>
      <c r="G4427" s="29" t="s">
        <v>2462</v>
      </c>
      <c r="H4427" s="28">
        <v>820</v>
      </c>
      <c r="I4427" s="29" t="s">
        <v>2535</v>
      </c>
      <c r="J4427" s="33" t="s">
        <v>2898</v>
      </c>
      <c r="K4427" s="29" t="s">
        <v>178</v>
      </c>
      <c r="L4427" s="29" t="s">
        <v>2624</v>
      </c>
      <c r="M4427" s="29" t="s">
        <v>2897</v>
      </c>
      <c r="N4427" s="28">
        <v>516133.5</v>
      </c>
      <c r="O4427" s="28">
        <v>6309942</v>
      </c>
      <c r="P4427" s="29" t="s">
        <v>2896</v>
      </c>
      <c r="Q4427" s="32" t="s">
        <v>207</v>
      </c>
      <c r="R4427" s="19"/>
      <c r="S4427" s="19"/>
      <c r="T4427" s="19"/>
      <c r="U4427" s="19"/>
      <c r="V4427" s="19"/>
      <c r="W4427" s="19"/>
      <c r="X4427" s="19"/>
      <c r="Y4427" s="19"/>
      <c r="Z4427" s="19"/>
      <c r="AA4427" s="19"/>
      <c r="AB4427" s="19"/>
      <c r="AC4427" s="19"/>
      <c r="AD4427" s="19"/>
      <c r="AE4427" s="31">
        <v>8844</v>
      </c>
      <c r="AF4427" s="31">
        <v>386577</v>
      </c>
      <c r="AG4427" s="31">
        <v>403840</v>
      </c>
      <c r="AH4427" s="31">
        <v>401540</v>
      </c>
      <c r="AI4427" s="31">
        <v>406700</v>
      </c>
      <c r="AJ4427" s="31">
        <v>376350</v>
      </c>
      <c r="AK4427" s="31">
        <v>319550</v>
      </c>
      <c r="AL4427" s="31">
        <v>352430</v>
      </c>
      <c r="AM4427" s="31">
        <v>372373</v>
      </c>
      <c r="AN4427" s="31">
        <v>342851</v>
      </c>
      <c r="AO4427" s="31">
        <v>364730</v>
      </c>
      <c r="AP4427" s="31">
        <v>316824.6015625</v>
      </c>
      <c r="AQ4427" s="31">
        <v>301366.5771484375</v>
      </c>
      <c r="AR4427" s="31">
        <v>276737.5703125</v>
      </c>
      <c r="AS4427" s="31">
        <v>308084.904296875</v>
      </c>
      <c r="AT4427" s="31">
        <v>284907.1357421875</v>
      </c>
      <c r="AU4427" s="31">
        <v>267176.4404296875</v>
      </c>
      <c r="AV4427" s="31">
        <v>366362.091796875</v>
      </c>
      <c r="AW4427" s="31">
        <v>313000.8447265625</v>
      </c>
      <c r="AX4427" s="31">
        <v>25345.1875</v>
      </c>
      <c r="AY4427" s="31">
        <v>14283.6396484375</v>
      </c>
      <c r="AZ4427" s="31">
        <v>39628.8271484375</v>
      </c>
    </row>
    <row r="4428" spans="1:52" ht="15" customHeight="1">
      <c r="A4428" s="29" t="s">
        <v>2895</v>
      </c>
      <c r="B4428" s="34">
        <v>33234</v>
      </c>
      <c r="C4428" s="28">
        <v>150</v>
      </c>
      <c r="D4428" s="28">
        <v>28</v>
      </c>
      <c r="E4428" s="28">
        <v>31</v>
      </c>
      <c r="F4428" s="29" t="s">
        <v>227</v>
      </c>
      <c r="G4428" s="29" t="s">
        <v>2462</v>
      </c>
      <c r="H4428" s="28">
        <v>820</v>
      </c>
      <c r="I4428" s="29" t="s">
        <v>2535</v>
      </c>
      <c r="J4428" s="33" t="s">
        <v>2894</v>
      </c>
      <c r="K4428" s="29" t="s">
        <v>178</v>
      </c>
      <c r="L4428" s="29" t="s">
        <v>2893</v>
      </c>
      <c r="M4428" s="29" t="s">
        <v>197</v>
      </c>
      <c r="N4428" s="28">
        <v>522889.3</v>
      </c>
      <c r="O4428" s="28">
        <v>6310305</v>
      </c>
      <c r="P4428" s="29" t="s">
        <v>2892</v>
      </c>
      <c r="Q4428" s="32" t="s">
        <v>207</v>
      </c>
      <c r="R4428" s="19"/>
      <c r="S4428" s="19"/>
      <c r="T4428" s="19"/>
      <c r="U4428" s="19"/>
      <c r="V4428" s="19"/>
      <c r="W4428" s="19"/>
      <c r="X4428" s="19"/>
      <c r="Y4428" s="19"/>
      <c r="Z4428" s="19"/>
      <c r="AA4428" s="19"/>
      <c r="AB4428" s="19"/>
      <c r="AC4428" s="19"/>
      <c r="AD4428" s="19"/>
      <c r="AE4428" s="31">
        <v>3440</v>
      </c>
      <c r="AF4428" s="31">
        <v>405404</v>
      </c>
      <c r="AG4428" s="31">
        <v>413870</v>
      </c>
      <c r="AH4428" s="31">
        <v>410400</v>
      </c>
      <c r="AI4428" s="31">
        <v>410220</v>
      </c>
      <c r="AJ4428" s="31">
        <v>394800</v>
      </c>
      <c r="AK4428" s="31">
        <v>323770</v>
      </c>
      <c r="AL4428" s="31">
        <v>374580</v>
      </c>
      <c r="AM4428" s="31">
        <v>390584</v>
      </c>
      <c r="AN4428" s="31">
        <v>357055</v>
      </c>
      <c r="AO4428" s="31">
        <v>376942</v>
      </c>
      <c r="AP4428" s="31">
        <v>332502.33984375</v>
      </c>
      <c r="AQ4428" s="31">
        <v>337127.146484375</v>
      </c>
      <c r="AR4428" s="31">
        <v>310493.029296875</v>
      </c>
      <c r="AS4428" s="31">
        <v>347099.359375</v>
      </c>
      <c r="AT4428" s="31">
        <v>346140.20703125</v>
      </c>
      <c r="AU4428" s="31">
        <v>307754.71875</v>
      </c>
      <c r="AV4428" s="31">
        <v>349266.533203125</v>
      </c>
      <c r="AW4428" s="31">
        <v>316550.0478515625</v>
      </c>
      <c r="AX4428" s="31">
        <v>32657.884765625</v>
      </c>
      <c r="AY4428" s="31">
        <v>16252.8720703125</v>
      </c>
      <c r="AZ4428" s="31">
        <v>48910.7568359375</v>
      </c>
    </row>
    <row r="4429" spans="1:52" ht="15" customHeight="1">
      <c r="A4429" s="29" t="s">
        <v>2891</v>
      </c>
      <c r="B4429" s="34">
        <v>33266</v>
      </c>
      <c r="C4429" s="28">
        <v>150</v>
      </c>
      <c r="D4429" s="28">
        <v>27</v>
      </c>
      <c r="E4429" s="28">
        <v>30</v>
      </c>
      <c r="F4429" s="29" t="s">
        <v>2886</v>
      </c>
      <c r="G4429" s="29" t="s">
        <v>204</v>
      </c>
      <c r="H4429" s="28">
        <v>820</v>
      </c>
      <c r="I4429" s="29" t="s">
        <v>2535</v>
      </c>
      <c r="J4429" s="33" t="s">
        <v>2890</v>
      </c>
      <c r="K4429" s="29" t="s">
        <v>178</v>
      </c>
      <c r="L4429" s="29" t="s">
        <v>2889</v>
      </c>
      <c r="M4429" s="29" t="s">
        <v>1247</v>
      </c>
      <c r="N4429" s="28">
        <v>533267.4</v>
      </c>
      <c r="O4429" s="28">
        <v>6294046</v>
      </c>
      <c r="P4429" s="29" t="s">
        <v>2888</v>
      </c>
      <c r="Q4429" s="32" t="s">
        <v>207</v>
      </c>
      <c r="R4429" s="19"/>
      <c r="S4429" s="19"/>
      <c r="T4429" s="19"/>
      <c r="U4429" s="19"/>
      <c r="V4429" s="19"/>
      <c r="W4429" s="19"/>
      <c r="X4429" s="19"/>
      <c r="Y4429" s="19"/>
      <c r="Z4429" s="19"/>
      <c r="AA4429" s="19"/>
      <c r="AB4429" s="19"/>
      <c r="AC4429" s="19"/>
      <c r="AD4429" s="19"/>
      <c r="AE4429" s="19"/>
      <c r="AF4429" s="31">
        <v>306556</v>
      </c>
      <c r="AG4429" s="31">
        <v>352000</v>
      </c>
      <c r="AH4429" s="31">
        <v>337000</v>
      </c>
      <c r="AI4429" s="31">
        <v>353000</v>
      </c>
      <c r="AJ4429" s="31">
        <v>335000</v>
      </c>
      <c r="AK4429" s="31">
        <v>275000</v>
      </c>
      <c r="AL4429" s="31">
        <v>314000</v>
      </c>
      <c r="AM4429" s="31">
        <v>326000</v>
      </c>
      <c r="AN4429" s="31">
        <v>295554</v>
      </c>
      <c r="AO4429" s="31">
        <v>319220</v>
      </c>
      <c r="AP4429" s="31">
        <v>204344.4580078125</v>
      </c>
      <c r="AQ4429" s="31">
        <v>213106.76513671875</v>
      </c>
      <c r="AR4429" s="31">
        <v>256148.7861328125</v>
      </c>
      <c r="AS4429" s="31">
        <v>285617.2353515625</v>
      </c>
      <c r="AT4429" s="31">
        <v>260213.716796875</v>
      </c>
      <c r="AU4429" s="31">
        <v>222504.560546875</v>
      </c>
      <c r="AV4429" s="31">
        <v>324156.3740234375</v>
      </c>
      <c r="AW4429" s="31">
        <v>264935.77197265625</v>
      </c>
      <c r="AX4429" s="31">
        <v>28909.1484375</v>
      </c>
      <c r="AY4429" s="31">
        <v>15014.537109375</v>
      </c>
      <c r="AZ4429" s="31">
        <v>43923.685546875</v>
      </c>
    </row>
    <row r="4430" spans="1:52" ht="15" customHeight="1">
      <c r="A4430" s="29" t="s">
        <v>2887</v>
      </c>
      <c r="B4430" s="34">
        <v>33248</v>
      </c>
      <c r="C4430" s="28">
        <v>150</v>
      </c>
      <c r="D4430" s="28">
        <v>24</v>
      </c>
      <c r="E4430" s="28">
        <v>30</v>
      </c>
      <c r="F4430" s="29" t="s">
        <v>440</v>
      </c>
      <c r="G4430" s="29" t="s">
        <v>1366</v>
      </c>
      <c r="H4430" s="28">
        <v>820</v>
      </c>
      <c r="I4430" s="29" t="s">
        <v>2535</v>
      </c>
      <c r="J4430" s="33" t="s">
        <v>2885</v>
      </c>
      <c r="K4430" s="29" t="s">
        <v>178</v>
      </c>
      <c r="L4430" s="29" t="s">
        <v>2884</v>
      </c>
      <c r="M4430" s="29" t="s">
        <v>216</v>
      </c>
      <c r="N4430" s="28">
        <v>525980.6</v>
      </c>
      <c r="O4430" s="28">
        <v>6297793</v>
      </c>
      <c r="P4430" s="29" t="s">
        <v>2883</v>
      </c>
      <c r="Q4430" s="32" t="s">
        <v>207</v>
      </c>
      <c r="R4430" s="19"/>
      <c r="S4430" s="19"/>
      <c r="T4430" s="19"/>
      <c r="U4430" s="19"/>
      <c r="V4430" s="19"/>
      <c r="W4430" s="19"/>
      <c r="X4430" s="19"/>
      <c r="Y4430" s="19"/>
      <c r="Z4430" s="19"/>
      <c r="AA4430" s="19"/>
      <c r="AB4430" s="19"/>
      <c r="AC4430" s="19"/>
      <c r="AD4430" s="19"/>
      <c r="AE4430" s="19"/>
      <c r="AF4430" s="31">
        <v>309609</v>
      </c>
      <c r="AG4430" s="31">
        <v>340870</v>
      </c>
      <c r="AH4430" s="31">
        <v>331290</v>
      </c>
      <c r="AI4430" s="31">
        <v>350960</v>
      </c>
      <c r="AJ4430" s="31">
        <v>321950</v>
      </c>
      <c r="AK4430" s="31">
        <v>272420</v>
      </c>
      <c r="AL4430" s="31">
        <v>306650</v>
      </c>
      <c r="AM4430" s="31">
        <v>316720</v>
      </c>
      <c r="AN4430" s="31">
        <v>296624</v>
      </c>
      <c r="AO4430" s="31">
        <v>313940</v>
      </c>
      <c r="AP4430" s="31">
        <v>265273.3984375</v>
      </c>
      <c r="AQ4430" s="31">
        <v>249510.8876953125</v>
      </c>
      <c r="AR4430" s="31">
        <v>237662.9052734375</v>
      </c>
      <c r="AS4430" s="31">
        <v>270150.7060546875</v>
      </c>
      <c r="AT4430" s="31">
        <v>260473.390625</v>
      </c>
      <c r="AU4430" s="31">
        <v>230066.02197265625</v>
      </c>
      <c r="AV4430" s="31">
        <v>293628.14453125</v>
      </c>
      <c r="AW4430" s="31">
        <v>271298.333984375</v>
      </c>
      <c r="AX4430" s="31">
        <v>26095.451171875</v>
      </c>
      <c r="AY4430" s="31">
        <v>13893.740234375</v>
      </c>
      <c r="AZ4430" s="31">
        <v>39989.19140625</v>
      </c>
    </row>
    <row r="4431" spans="1:52" ht="15" customHeight="1">
      <c r="A4431" s="29" t="s">
        <v>2882</v>
      </c>
      <c r="B4431" s="34">
        <v>33305</v>
      </c>
      <c r="C4431" s="28">
        <v>150</v>
      </c>
      <c r="D4431" s="28">
        <v>27</v>
      </c>
      <c r="E4431" s="28">
        <v>30</v>
      </c>
      <c r="F4431" s="29" t="s">
        <v>462</v>
      </c>
      <c r="G4431" s="29" t="s">
        <v>2878</v>
      </c>
      <c r="H4431" s="28">
        <v>820</v>
      </c>
      <c r="I4431" s="29" t="s">
        <v>2535</v>
      </c>
      <c r="J4431" s="33" t="s">
        <v>2881</v>
      </c>
      <c r="K4431" s="29" t="s">
        <v>178</v>
      </c>
      <c r="L4431" s="29" t="s">
        <v>2812</v>
      </c>
      <c r="M4431" s="29" t="s">
        <v>355</v>
      </c>
      <c r="N4431" s="28">
        <v>517552.4</v>
      </c>
      <c r="O4431" s="28">
        <v>6290414</v>
      </c>
      <c r="P4431" s="29" t="s">
        <v>2880</v>
      </c>
      <c r="Q4431" s="32" t="s">
        <v>207</v>
      </c>
      <c r="R4431" s="19"/>
      <c r="S4431" s="19"/>
      <c r="T4431" s="19"/>
      <c r="U4431" s="19"/>
      <c r="V4431" s="19"/>
      <c r="W4431" s="19"/>
      <c r="X4431" s="19"/>
      <c r="Y4431" s="19"/>
      <c r="Z4431" s="19"/>
      <c r="AA4431" s="19"/>
      <c r="AB4431" s="19"/>
      <c r="AC4431" s="19"/>
      <c r="AD4431" s="19"/>
      <c r="AE4431" s="19"/>
      <c r="AF4431" s="31">
        <v>281433</v>
      </c>
      <c r="AG4431" s="31">
        <v>404080</v>
      </c>
      <c r="AH4431" s="31">
        <v>325460</v>
      </c>
      <c r="AI4431" s="31">
        <v>404060</v>
      </c>
      <c r="AJ4431" s="31">
        <v>370280</v>
      </c>
      <c r="AK4431" s="31">
        <v>317150</v>
      </c>
      <c r="AL4431" s="31">
        <v>346620</v>
      </c>
      <c r="AM4431" s="31">
        <v>364945</v>
      </c>
      <c r="AN4431" s="31">
        <v>253452</v>
      </c>
      <c r="AO4431" s="31">
        <v>385048</v>
      </c>
      <c r="AP4431" s="31">
        <v>301305.7783203125</v>
      </c>
      <c r="AQ4431" s="31">
        <v>325984.68359375</v>
      </c>
      <c r="AR4431" s="31">
        <v>292513.353515625</v>
      </c>
      <c r="AS4431" s="31">
        <v>338745.771484375</v>
      </c>
      <c r="AT4431" s="31">
        <v>328207.01953125</v>
      </c>
      <c r="AU4431" s="31">
        <v>287877.7822265625</v>
      </c>
      <c r="AV4431" s="31">
        <v>383530.033203125</v>
      </c>
      <c r="AW4431" s="31">
        <v>328233.6328125</v>
      </c>
      <c r="AX4431" s="31">
        <v>29440.541015625</v>
      </c>
      <c r="AY4431" s="31">
        <v>15504.669921875</v>
      </c>
      <c r="AZ4431" s="31">
        <v>44945.2109375</v>
      </c>
    </row>
    <row r="4432" spans="1:52" ht="15" customHeight="1">
      <c r="A4432" s="29" t="s">
        <v>2879</v>
      </c>
      <c r="B4432" s="34">
        <v>33305</v>
      </c>
      <c r="C4432" s="28">
        <v>150</v>
      </c>
      <c r="D4432" s="28">
        <v>24</v>
      </c>
      <c r="E4432" s="28">
        <v>30</v>
      </c>
      <c r="F4432" s="29" t="s">
        <v>440</v>
      </c>
      <c r="G4432" s="29" t="s">
        <v>1366</v>
      </c>
      <c r="H4432" s="28">
        <v>820</v>
      </c>
      <c r="I4432" s="29" t="s">
        <v>2535</v>
      </c>
      <c r="J4432" s="33" t="s">
        <v>2877</v>
      </c>
      <c r="K4432" s="29" t="s">
        <v>178</v>
      </c>
      <c r="L4432" s="29" t="s">
        <v>1234</v>
      </c>
      <c r="M4432" s="29" t="s">
        <v>2876</v>
      </c>
      <c r="N4432" s="28">
        <v>530243.30000000005</v>
      </c>
      <c r="O4432" s="28">
        <v>6292177</v>
      </c>
      <c r="P4432" s="29" t="s">
        <v>2875</v>
      </c>
      <c r="Q4432" s="32" t="s">
        <v>207</v>
      </c>
      <c r="R4432" s="19"/>
      <c r="S4432" s="19"/>
      <c r="T4432" s="19"/>
      <c r="U4432" s="19"/>
      <c r="V4432" s="19"/>
      <c r="W4432" s="19"/>
      <c r="X4432" s="19"/>
      <c r="Y4432" s="19"/>
      <c r="Z4432" s="19"/>
      <c r="AA4432" s="19"/>
      <c r="AB4432" s="19"/>
      <c r="AC4432" s="19"/>
      <c r="AD4432" s="19"/>
      <c r="AE4432" s="19"/>
      <c r="AF4432" s="31">
        <v>274939</v>
      </c>
      <c r="AG4432" s="31">
        <v>357600</v>
      </c>
      <c r="AH4432" s="31">
        <v>362030</v>
      </c>
      <c r="AI4432" s="31">
        <v>358040</v>
      </c>
      <c r="AJ4432" s="31">
        <v>365090</v>
      </c>
      <c r="AK4432" s="31">
        <v>303720</v>
      </c>
      <c r="AL4432" s="31">
        <v>332400</v>
      </c>
      <c r="AM4432" s="31">
        <v>315254</v>
      </c>
      <c r="AN4432" s="31">
        <v>340187</v>
      </c>
      <c r="AO4432" s="31">
        <v>352956</v>
      </c>
      <c r="AP4432" s="31">
        <v>283946.4638671875</v>
      </c>
      <c r="AQ4432" s="31">
        <v>302309.3583984375</v>
      </c>
      <c r="AR4432" s="31">
        <v>279816.80859375</v>
      </c>
      <c r="AS4432" s="31">
        <v>314200.40625</v>
      </c>
      <c r="AT4432" s="31">
        <v>304277.751953125</v>
      </c>
      <c r="AU4432" s="31">
        <v>254805.0556640625</v>
      </c>
      <c r="AV4432" s="31">
        <v>337214.19921875</v>
      </c>
      <c r="AW4432" s="31">
        <v>312137.17578125</v>
      </c>
      <c r="AX4432" s="31">
        <v>31086.869140625</v>
      </c>
      <c r="AY4432" s="31">
        <v>16982.0625</v>
      </c>
      <c r="AZ4432" s="31">
        <v>48068.931640625</v>
      </c>
    </row>
    <row r="4433" spans="1:52" ht="15" customHeight="1">
      <c r="A4433" s="29" t="s">
        <v>2874</v>
      </c>
      <c r="B4433" s="34">
        <v>33413</v>
      </c>
      <c r="C4433" s="28">
        <v>150</v>
      </c>
      <c r="D4433" s="28">
        <v>28</v>
      </c>
      <c r="E4433" s="28">
        <v>30</v>
      </c>
      <c r="F4433" s="29" t="s">
        <v>227</v>
      </c>
      <c r="G4433" s="29" t="s">
        <v>2462</v>
      </c>
      <c r="H4433" s="28">
        <v>820</v>
      </c>
      <c r="I4433" s="29" t="s">
        <v>2535</v>
      </c>
      <c r="J4433" s="33" t="s">
        <v>2873</v>
      </c>
      <c r="K4433" s="29" t="s">
        <v>178</v>
      </c>
      <c r="L4433" s="29" t="s">
        <v>2872</v>
      </c>
      <c r="M4433" s="29" t="s">
        <v>216</v>
      </c>
      <c r="N4433" s="28">
        <v>532114.30000000005</v>
      </c>
      <c r="O4433" s="28">
        <v>6299641</v>
      </c>
      <c r="P4433" s="29" t="s">
        <v>2871</v>
      </c>
      <c r="Q4433" s="32" t="s">
        <v>207</v>
      </c>
      <c r="R4433" s="19"/>
      <c r="S4433" s="19"/>
      <c r="T4433" s="19"/>
      <c r="U4433" s="19"/>
      <c r="V4433" s="19"/>
      <c r="W4433" s="19"/>
      <c r="X4433" s="19"/>
      <c r="Y4433" s="19"/>
      <c r="Z4433" s="19"/>
      <c r="AA4433" s="19"/>
      <c r="AB4433" s="19"/>
      <c r="AC4433" s="19"/>
      <c r="AD4433" s="19"/>
      <c r="AE4433" s="19"/>
      <c r="AF4433" s="31">
        <v>189358</v>
      </c>
      <c r="AG4433" s="31">
        <v>379510</v>
      </c>
      <c r="AH4433" s="31">
        <v>362620</v>
      </c>
      <c r="AI4433" s="31">
        <v>388900</v>
      </c>
      <c r="AJ4433" s="31">
        <v>385700</v>
      </c>
      <c r="AK4433" s="31">
        <v>304640</v>
      </c>
      <c r="AL4433" s="31">
        <v>404510</v>
      </c>
      <c r="AM4433" s="31">
        <v>293870</v>
      </c>
      <c r="AN4433" s="31">
        <v>308455</v>
      </c>
      <c r="AO4433" s="31">
        <v>362482</v>
      </c>
      <c r="AP4433" s="31">
        <v>316665.203125</v>
      </c>
      <c r="AQ4433" s="31">
        <v>295407.6025390625</v>
      </c>
      <c r="AR4433" s="31">
        <v>295696.5859375</v>
      </c>
      <c r="AS4433" s="31">
        <v>339016.443359375</v>
      </c>
      <c r="AT4433" s="31">
        <v>310907.041015625</v>
      </c>
      <c r="AU4433" s="31">
        <v>291095.7978515625</v>
      </c>
      <c r="AV4433" s="31">
        <v>245288.26513671875</v>
      </c>
      <c r="AW4433" s="31">
        <v>312663.6181640625</v>
      </c>
      <c r="AX4433" s="31">
        <v>31247.806640625</v>
      </c>
      <c r="AY4433" s="31">
        <v>17258.947265625</v>
      </c>
      <c r="AZ4433" s="31">
        <v>48506.75390625</v>
      </c>
    </row>
    <row r="4434" spans="1:52" ht="15" customHeight="1">
      <c r="A4434" s="29" t="s">
        <v>2870</v>
      </c>
      <c r="B4434" s="34">
        <v>33479</v>
      </c>
      <c r="C4434" s="28">
        <v>150</v>
      </c>
      <c r="D4434" s="28">
        <v>24.6</v>
      </c>
      <c r="E4434" s="28">
        <v>32</v>
      </c>
      <c r="F4434" s="29" t="s">
        <v>786</v>
      </c>
      <c r="G4434" s="29" t="s">
        <v>1350</v>
      </c>
      <c r="H4434" s="28">
        <v>820</v>
      </c>
      <c r="I4434" s="29" t="s">
        <v>2535</v>
      </c>
      <c r="J4434" s="33" t="s">
        <v>2869</v>
      </c>
      <c r="K4434" s="29" t="s">
        <v>178</v>
      </c>
      <c r="L4434" s="29" t="s">
        <v>2866</v>
      </c>
      <c r="M4434" s="29" t="s">
        <v>2198</v>
      </c>
      <c r="N4434" s="28">
        <v>531396.6</v>
      </c>
      <c r="O4434" s="28">
        <v>6285590</v>
      </c>
      <c r="P4434" s="29" t="s">
        <v>2865</v>
      </c>
      <c r="Q4434" s="32" t="s">
        <v>207</v>
      </c>
      <c r="R4434" s="19"/>
      <c r="S4434" s="19"/>
      <c r="T4434" s="19"/>
      <c r="U4434" s="19"/>
      <c r="V4434" s="19"/>
      <c r="W4434" s="19"/>
      <c r="X4434" s="19"/>
      <c r="Y4434" s="19"/>
      <c r="Z4434" s="19"/>
      <c r="AA4434" s="19"/>
      <c r="AB4434" s="19"/>
      <c r="AC4434" s="19"/>
      <c r="AD4434" s="19"/>
      <c r="AE4434" s="19"/>
      <c r="AF4434" s="31">
        <v>104470</v>
      </c>
      <c r="AG4434" s="31">
        <v>319620</v>
      </c>
      <c r="AH4434" s="31">
        <v>307200</v>
      </c>
      <c r="AI4434" s="31">
        <v>331900</v>
      </c>
      <c r="AJ4434" s="31">
        <v>298300</v>
      </c>
      <c r="AK4434" s="31">
        <v>243200</v>
      </c>
      <c r="AL4434" s="31">
        <v>254400</v>
      </c>
      <c r="AM4434" s="31">
        <v>296600</v>
      </c>
      <c r="AN4434" s="31">
        <v>281326</v>
      </c>
      <c r="AO4434" s="31">
        <v>297651</v>
      </c>
      <c r="AP4434" s="31">
        <v>255724.2392578125</v>
      </c>
      <c r="AQ4434" s="31">
        <v>272757.328125</v>
      </c>
      <c r="AR4434" s="31">
        <v>246714.0078125</v>
      </c>
      <c r="AS4434" s="31">
        <v>274742.521484375</v>
      </c>
      <c r="AT4434" s="31">
        <v>262584.8994140625</v>
      </c>
      <c r="AU4434" s="31">
        <v>239776.552734375</v>
      </c>
      <c r="AV4434" s="31">
        <v>303744.51171875</v>
      </c>
      <c r="AW4434" s="31">
        <v>255529.775390625</v>
      </c>
      <c r="AX4434" s="31">
        <v>26527.564453125</v>
      </c>
      <c r="AY4434" s="31">
        <v>14147.001953125</v>
      </c>
      <c r="AZ4434" s="31">
        <v>40674.56640625</v>
      </c>
    </row>
    <row r="4435" spans="1:52" ht="15" customHeight="1">
      <c r="A4435" s="29" t="s">
        <v>2868</v>
      </c>
      <c r="B4435" s="34">
        <v>33479</v>
      </c>
      <c r="C4435" s="28">
        <v>150</v>
      </c>
      <c r="D4435" s="28">
        <v>24.6</v>
      </c>
      <c r="E4435" s="28">
        <v>32</v>
      </c>
      <c r="F4435" s="29" t="s">
        <v>786</v>
      </c>
      <c r="G4435" s="29" t="s">
        <v>1350</v>
      </c>
      <c r="H4435" s="28">
        <v>820</v>
      </c>
      <c r="I4435" s="29" t="s">
        <v>2535</v>
      </c>
      <c r="J4435" s="33" t="s">
        <v>2867</v>
      </c>
      <c r="K4435" s="29" t="s">
        <v>178</v>
      </c>
      <c r="L4435" s="29" t="s">
        <v>2866</v>
      </c>
      <c r="M4435" s="29" t="s">
        <v>2198</v>
      </c>
      <c r="N4435" s="28">
        <v>531435.80000000005</v>
      </c>
      <c r="O4435" s="28">
        <v>6285517</v>
      </c>
      <c r="P4435" s="29" t="s">
        <v>2865</v>
      </c>
      <c r="Q4435" s="32" t="s">
        <v>207</v>
      </c>
      <c r="R4435" s="19"/>
      <c r="S4435" s="19"/>
      <c r="T4435" s="19"/>
      <c r="U4435" s="19"/>
      <c r="V4435" s="19"/>
      <c r="W4435" s="19"/>
      <c r="X4435" s="19"/>
      <c r="Y4435" s="19"/>
      <c r="Z4435" s="19"/>
      <c r="AA4435" s="19"/>
      <c r="AB4435" s="19"/>
      <c r="AC4435" s="19"/>
      <c r="AD4435" s="19"/>
      <c r="AE4435" s="19"/>
      <c r="AF4435" s="31">
        <v>111825</v>
      </c>
      <c r="AG4435" s="31">
        <v>337730</v>
      </c>
      <c r="AH4435" s="31">
        <v>325030</v>
      </c>
      <c r="AI4435" s="31">
        <v>356100</v>
      </c>
      <c r="AJ4435" s="31">
        <v>320200</v>
      </c>
      <c r="AK4435" s="31">
        <v>262300</v>
      </c>
      <c r="AL4435" s="31">
        <v>305000</v>
      </c>
      <c r="AM4435" s="31">
        <v>327000</v>
      </c>
      <c r="AN4435" s="31">
        <v>301130</v>
      </c>
      <c r="AO4435" s="31">
        <v>318604</v>
      </c>
      <c r="AP4435" s="31">
        <v>260548.2392578125</v>
      </c>
      <c r="AQ4435" s="31">
        <v>272757.328125</v>
      </c>
      <c r="AR4435" s="31">
        <v>246714.0078125</v>
      </c>
      <c r="AS4435" s="31">
        <v>274742.521484375</v>
      </c>
      <c r="AT4435" s="31">
        <v>262584.8994140625</v>
      </c>
      <c r="AU4435" s="31">
        <v>239776.552734375</v>
      </c>
      <c r="AV4435" s="31">
        <v>303744.51171875</v>
      </c>
      <c r="AW4435" s="31">
        <v>255529.775390625</v>
      </c>
      <c r="AX4435" s="31">
        <v>26527.564453125</v>
      </c>
      <c r="AY4435" s="31">
        <v>14147.001953125</v>
      </c>
      <c r="AZ4435" s="31">
        <v>40674.56640625</v>
      </c>
    </row>
    <row r="4436" spans="1:52" ht="15" customHeight="1">
      <c r="A4436" s="29" t="s">
        <v>2864</v>
      </c>
      <c r="B4436" s="34">
        <v>33578</v>
      </c>
      <c r="C4436" s="28">
        <v>150</v>
      </c>
      <c r="D4436" s="28">
        <v>27</v>
      </c>
      <c r="E4436" s="28">
        <v>30</v>
      </c>
      <c r="F4436" s="29" t="s">
        <v>227</v>
      </c>
      <c r="G4436" s="29" t="s">
        <v>2859</v>
      </c>
      <c r="H4436" s="28">
        <v>820</v>
      </c>
      <c r="I4436" s="29" t="s">
        <v>2535</v>
      </c>
      <c r="J4436" s="33" t="s">
        <v>2863</v>
      </c>
      <c r="K4436" s="29" t="s">
        <v>178</v>
      </c>
      <c r="L4436" s="29" t="s">
        <v>2862</v>
      </c>
      <c r="M4436" s="29" t="s">
        <v>1417</v>
      </c>
      <c r="N4436" s="28">
        <v>518724.4</v>
      </c>
      <c r="O4436" s="28">
        <v>6305668</v>
      </c>
      <c r="P4436" s="29" t="s">
        <v>2861</v>
      </c>
      <c r="Q4436" s="32" t="s">
        <v>207</v>
      </c>
      <c r="R4436" s="19"/>
      <c r="S4436" s="19"/>
      <c r="T4436" s="19"/>
      <c r="U4436" s="19"/>
      <c r="V4436" s="19"/>
      <c r="W4436" s="19"/>
      <c r="X4436" s="19"/>
      <c r="Y4436" s="19"/>
      <c r="Z4436" s="19"/>
      <c r="AA4436" s="19"/>
      <c r="AB4436" s="19"/>
      <c r="AC4436" s="19"/>
      <c r="AD4436" s="19"/>
      <c r="AE4436" s="19"/>
      <c r="AF4436" s="31">
        <v>12100</v>
      </c>
      <c r="AG4436" s="31">
        <v>442080</v>
      </c>
      <c r="AH4436" s="31">
        <v>420040</v>
      </c>
      <c r="AI4436" s="31">
        <v>453250</v>
      </c>
      <c r="AJ4436" s="31">
        <v>423200</v>
      </c>
      <c r="AK4436" s="31">
        <v>344160</v>
      </c>
      <c r="AL4436" s="31">
        <v>395130</v>
      </c>
      <c r="AM4436" s="31">
        <v>416573</v>
      </c>
      <c r="AN4436" s="31">
        <v>279988</v>
      </c>
      <c r="AO4436" s="31">
        <v>406317</v>
      </c>
      <c r="AP4436" s="31">
        <v>343298.681640625</v>
      </c>
      <c r="AQ4436" s="31">
        <v>355271.46875</v>
      </c>
      <c r="AR4436" s="31">
        <v>331304.224609375</v>
      </c>
      <c r="AS4436" s="31">
        <v>386500.69921875</v>
      </c>
      <c r="AT4436" s="31">
        <v>371847.3359375</v>
      </c>
      <c r="AU4436" s="31">
        <v>332285.5361328125</v>
      </c>
      <c r="AV4436" s="31">
        <v>437998.72265625</v>
      </c>
      <c r="AW4436" s="31">
        <v>381070.9619140625</v>
      </c>
      <c r="AX4436" s="31">
        <v>37367.19140625</v>
      </c>
      <c r="AY4436" s="31">
        <v>17006.9296875</v>
      </c>
      <c r="AZ4436" s="31">
        <v>54374.12109375</v>
      </c>
    </row>
    <row r="4437" spans="1:52" ht="15" customHeight="1">
      <c r="A4437" s="29" t="s">
        <v>2860</v>
      </c>
      <c r="B4437" s="34">
        <v>33581</v>
      </c>
      <c r="C4437" s="28">
        <v>150</v>
      </c>
      <c r="D4437" s="28">
        <v>27</v>
      </c>
      <c r="E4437" s="28">
        <v>30</v>
      </c>
      <c r="F4437" s="29" t="s">
        <v>227</v>
      </c>
      <c r="G4437" s="29" t="s">
        <v>2854</v>
      </c>
      <c r="H4437" s="28">
        <v>820</v>
      </c>
      <c r="I4437" s="29" t="s">
        <v>2535</v>
      </c>
      <c r="J4437" s="33" t="s">
        <v>2858</v>
      </c>
      <c r="K4437" s="29" t="s">
        <v>178</v>
      </c>
      <c r="L4437" s="29" t="s">
        <v>2857</v>
      </c>
      <c r="M4437" s="29" t="s">
        <v>355</v>
      </c>
      <c r="N4437" s="28">
        <v>519958.9</v>
      </c>
      <c r="O4437" s="28">
        <v>6301140</v>
      </c>
      <c r="P4437" s="29" t="s">
        <v>2856</v>
      </c>
      <c r="Q4437" s="32" t="s">
        <v>207</v>
      </c>
      <c r="R4437" s="19"/>
      <c r="S4437" s="19"/>
      <c r="T4437" s="19"/>
      <c r="U4437" s="19"/>
      <c r="V4437" s="19"/>
      <c r="W4437" s="19"/>
      <c r="X4437" s="19"/>
      <c r="Y4437" s="19"/>
      <c r="Z4437" s="19"/>
      <c r="AA4437" s="19"/>
      <c r="AB4437" s="19"/>
      <c r="AC4437" s="19"/>
      <c r="AD4437" s="19"/>
      <c r="AE4437" s="19"/>
      <c r="AF4437" s="31">
        <v>11900</v>
      </c>
      <c r="AG4437" s="31">
        <v>407260</v>
      </c>
      <c r="AH4437" s="31">
        <v>409960</v>
      </c>
      <c r="AI4437" s="31">
        <v>449060</v>
      </c>
      <c r="AJ4437" s="31">
        <v>408200</v>
      </c>
      <c r="AK4437" s="31">
        <v>341320</v>
      </c>
      <c r="AL4437" s="31">
        <v>374210</v>
      </c>
      <c r="AM4437" s="31">
        <v>396392</v>
      </c>
      <c r="AN4437" s="31">
        <v>383748</v>
      </c>
      <c r="AO4437" s="31">
        <v>383376</v>
      </c>
      <c r="AP4437" s="31">
        <v>334632.38671875</v>
      </c>
      <c r="AQ4437" s="31">
        <v>339124.333984375</v>
      </c>
      <c r="AR4437" s="31">
        <v>296316.7470703125</v>
      </c>
      <c r="AS4437" s="31">
        <v>340666.833984375</v>
      </c>
      <c r="AT4437" s="31">
        <v>302213.66943359375</v>
      </c>
      <c r="AU4437" s="31">
        <v>275053.01098632813</v>
      </c>
      <c r="AV4437" s="31">
        <v>369472.2841796875</v>
      </c>
      <c r="AW4437" s="31">
        <v>340466.857421875</v>
      </c>
      <c r="AX4437" s="31">
        <v>32565.693359375</v>
      </c>
      <c r="AY4437" s="31">
        <v>13897.3818359375</v>
      </c>
      <c r="AZ4437" s="31">
        <v>46463.0751953125</v>
      </c>
    </row>
    <row r="4438" spans="1:52" ht="15" customHeight="1">
      <c r="A4438" s="29" t="s">
        <v>2855</v>
      </c>
      <c r="B4438" s="34">
        <v>33585</v>
      </c>
      <c r="C4438" s="28">
        <v>150</v>
      </c>
      <c r="D4438" s="28">
        <v>27</v>
      </c>
      <c r="E4438" s="28">
        <v>30</v>
      </c>
      <c r="F4438" s="29" t="s">
        <v>227</v>
      </c>
      <c r="G4438" s="29" t="s">
        <v>2462</v>
      </c>
      <c r="H4438" s="28">
        <v>820</v>
      </c>
      <c r="I4438" s="29" t="s">
        <v>2535</v>
      </c>
      <c r="J4438" s="33" t="s">
        <v>2853</v>
      </c>
      <c r="K4438" s="29" t="s">
        <v>178</v>
      </c>
      <c r="L4438" s="29" t="s">
        <v>2852</v>
      </c>
      <c r="M4438" s="29" t="s">
        <v>2851</v>
      </c>
      <c r="N4438" s="28">
        <v>521228</v>
      </c>
      <c r="O4438" s="28">
        <v>6304295</v>
      </c>
      <c r="P4438" s="29" t="s">
        <v>2850</v>
      </c>
      <c r="Q4438" s="32" t="s">
        <v>207</v>
      </c>
      <c r="R4438" s="19"/>
      <c r="S4438" s="19"/>
      <c r="T4438" s="19"/>
      <c r="U4438" s="19"/>
      <c r="V4438" s="19"/>
      <c r="W4438" s="19"/>
      <c r="X4438" s="19"/>
      <c r="Y4438" s="19"/>
      <c r="Z4438" s="19"/>
      <c r="AA4438" s="19"/>
      <c r="AB4438" s="19"/>
      <c r="AC4438" s="19"/>
      <c r="AD4438" s="19"/>
      <c r="AE4438" s="19"/>
      <c r="AF4438" s="31">
        <v>9611</v>
      </c>
      <c r="AG4438" s="31">
        <v>397329</v>
      </c>
      <c r="AH4438" s="31">
        <v>396550</v>
      </c>
      <c r="AI4438" s="31">
        <v>425420</v>
      </c>
      <c r="AJ4438" s="31">
        <v>388430</v>
      </c>
      <c r="AK4438" s="31">
        <v>323500</v>
      </c>
      <c r="AL4438" s="31">
        <v>364300</v>
      </c>
      <c r="AM4438" s="31">
        <v>379667</v>
      </c>
      <c r="AN4438" s="31">
        <v>222986</v>
      </c>
      <c r="AO4438" s="31">
        <v>310082</v>
      </c>
      <c r="AP4438" s="31">
        <v>311826.9619140625</v>
      </c>
      <c r="AQ4438" s="31">
        <v>322968.359375</v>
      </c>
      <c r="AR4438" s="31">
        <v>297412.5009765625</v>
      </c>
      <c r="AS4438" s="31">
        <v>352317.486328125</v>
      </c>
      <c r="AT4438" s="31">
        <v>259420.16650390625</v>
      </c>
      <c r="AU4438" s="31">
        <v>292283.51171875</v>
      </c>
      <c r="AV4438" s="31">
        <v>386202.638671875</v>
      </c>
      <c r="AW4438" s="31">
        <v>333668.8037109375</v>
      </c>
      <c r="AX4438" s="31">
        <v>34485.89453125</v>
      </c>
      <c r="AY4438" s="31">
        <v>15960.8603515625</v>
      </c>
      <c r="AZ4438" s="31">
        <v>50446.7548828125</v>
      </c>
    </row>
    <row r="4439" spans="1:52" ht="15" customHeight="1">
      <c r="A4439" s="29" t="s">
        <v>2849</v>
      </c>
      <c r="B4439" s="34">
        <v>33595</v>
      </c>
      <c r="C4439" s="28">
        <v>150</v>
      </c>
      <c r="D4439" s="28">
        <v>24.6</v>
      </c>
      <c r="E4439" s="28">
        <v>32</v>
      </c>
      <c r="F4439" s="29" t="s">
        <v>786</v>
      </c>
      <c r="G4439" s="29" t="s">
        <v>1350</v>
      </c>
      <c r="H4439" s="28">
        <v>820</v>
      </c>
      <c r="I4439" s="29" t="s">
        <v>2535</v>
      </c>
      <c r="J4439" s="33" t="s">
        <v>2848</v>
      </c>
      <c r="K4439" s="29" t="s">
        <v>178</v>
      </c>
      <c r="L4439" s="29" t="s">
        <v>2847</v>
      </c>
      <c r="M4439" s="29" t="s">
        <v>216</v>
      </c>
      <c r="N4439" s="28">
        <v>528434.30000000005</v>
      </c>
      <c r="O4439" s="28">
        <v>6294035</v>
      </c>
      <c r="P4439" s="29" t="s">
        <v>2842</v>
      </c>
      <c r="Q4439" s="32" t="s">
        <v>207</v>
      </c>
      <c r="R4439" s="19"/>
      <c r="S4439" s="19"/>
      <c r="T4439" s="19"/>
      <c r="U4439" s="19"/>
      <c r="V4439" s="19"/>
      <c r="W4439" s="19"/>
      <c r="X4439" s="19"/>
      <c r="Y4439" s="19"/>
      <c r="Z4439" s="19"/>
      <c r="AA4439" s="19"/>
      <c r="AB4439" s="19"/>
      <c r="AC4439" s="19"/>
      <c r="AD4439" s="19"/>
      <c r="AE4439" s="19"/>
      <c r="AF4439" s="31">
        <v>4318</v>
      </c>
      <c r="AG4439" s="31">
        <v>273542</v>
      </c>
      <c r="AH4439" s="31">
        <v>313190</v>
      </c>
      <c r="AI4439" s="31">
        <v>301560</v>
      </c>
      <c r="AJ4439" s="31">
        <v>298630</v>
      </c>
      <c r="AK4439" s="31">
        <v>240060</v>
      </c>
      <c r="AL4439" s="31">
        <v>275600</v>
      </c>
      <c r="AM4439" s="31">
        <v>294050</v>
      </c>
      <c r="AN4439" s="31">
        <v>265599</v>
      </c>
      <c r="AO4439" s="31">
        <v>286789</v>
      </c>
      <c r="AP4439" s="31">
        <v>230867.33203125</v>
      </c>
      <c r="AQ4439" s="31">
        <v>234810.046875</v>
      </c>
      <c r="AR4439" s="31">
        <v>212410.0439453125</v>
      </c>
      <c r="AS4439" s="31">
        <v>248773.4052734375</v>
      </c>
      <c r="AT4439" s="31">
        <v>237803.0810546875</v>
      </c>
      <c r="AU4439" s="31">
        <v>213320.25</v>
      </c>
      <c r="AV4439" s="31">
        <v>288432.275390625</v>
      </c>
      <c r="AW4439" s="31">
        <v>254952.12646484375</v>
      </c>
      <c r="AX4439" s="31">
        <v>18085.056640625</v>
      </c>
      <c r="AY4439" s="31">
        <v>8603.4296875</v>
      </c>
      <c r="AZ4439" s="31">
        <v>26688.486328125</v>
      </c>
    </row>
    <row r="4440" spans="1:52" ht="15" customHeight="1">
      <c r="A4440" s="29" t="s">
        <v>2846</v>
      </c>
      <c r="B4440" s="34">
        <v>33595</v>
      </c>
      <c r="C4440" s="28">
        <v>150</v>
      </c>
      <c r="D4440" s="28">
        <v>24.6</v>
      </c>
      <c r="E4440" s="28">
        <v>32</v>
      </c>
      <c r="F4440" s="29" t="s">
        <v>786</v>
      </c>
      <c r="G4440" s="29" t="s">
        <v>1350</v>
      </c>
      <c r="H4440" s="28">
        <v>820</v>
      </c>
      <c r="I4440" s="29" t="s">
        <v>2535</v>
      </c>
      <c r="J4440" s="33" t="s">
        <v>2845</v>
      </c>
      <c r="K4440" s="29" t="s">
        <v>178</v>
      </c>
      <c r="L4440" s="29" t="s">
        <v>2775</v>
      </c>
      <c r="M4440" s="29" t="s">
        <v>1247</v>
      </c>
      <c r="N4440" s="28">
        <v>528507</v>
      </c>
      <c r="O4440" s="28">
        <v>6294006</v>
      </c>
      <c r="P4440" s="29" t="s">
        <v>2842</v>
      </c>
      <c r="Q4440" s="32" t="s">
        <v>207</v>
      </c>
      <c r="R4440" s="19"/>
      <c r="S4440" s="19"/>
      <c r="T4440" s="19"/>
      <c r="U4440" s="19"/>
      <c r="V4440" s="19"/>
      <c r="W4440" s="19"/>
      <c r="X4440" s="19"/>
      <c r="Y4440" s="19"/>
      <c r="Z4440" s="19"/>
      <c r="AA4440" s="19"/>
      <c r="AB4440" s="19"/>
      <c r="AC4440" s="19"/>
      <c r="AD4440" s="19"/>
      <c r="AE4440" s="19"/>
      <c r="AF4440" s="31">
        <v>3920</v>
      </c>
      <c r="AG4440" s="31">
        <v>271920</v>
      </c>
      <c r="AH4440" s="31">
        <v>288380</v>
      </c>
      <c r="AI4440" s="31">
        <v>294650</v>
      </c>
      <c r="AJ4440" s="31">
        <v>278950</v>
      </c>
      <c r="AK4440" s="31">
        <v>224150</v>
      </c>
      <c r="AL4440" s="31">
        <v>256140</v>
      </c>
      <c r="AM4440" s="31">
        <v>266120</v>
      </c>
      <c r="AN4440" s="31">
        <v>241107</v>
      </c>
      <c r="AO4440" s="31">
        <v>260342</v>
      </c>
      <c r="AP4440" s="31">
        <v>225100.33203125</v>
      </c>
      <c r="AQ4440" s="31">
        <v>234810.046875</v>
      </c>
      <c r="AR4440" s="31">
        <v>212410.0439453125</v>
      </c>
      <c r="AS4440" s="31">
        <v>248773.4052734375</v>
      </c>
      <c r="AT4440" s="31">
        <v>237803.0810546875</v>
      </c>
      <c r="AU4440" s="31">
        <v>213320.25</v>
      </c>
      <c r="AV4440" s="31">
        <v>288432.275390625</v>
      </c>
      <c r="AW4440" s="31">
        <v>254952.12646484375</v>
      </c>
      <c r="AX4440" s="31">
        <v>18085.056640625</v>
      </c>
      <c r="AY4440" s="31">
        <v>8603.4296875</v>
      </c>
      <c r="AZ4440" s="31">
        <v>26688.486328125</v>
      </c>
    </row>
    <row r="4441" spans="1:52" ht="15" customHeight="1">
      <c r="A4441" s="29" t="s">
        <v>2844</v>
      </c>
      <c r="B4441" s="34">
        <v>33595</v>
      </c>
      <c r="C4441" s="28">
        <v>150</v>
      </c>
      <c r="D4441" s="28">
        <v>24.6</v>
      </c>
      <c r="E4441" s="28">
        <v>32</v>
      </c>
      <c r="F4441" s="29" t="s">
        <v>786</v>
      </c>
      <c r="G4441" s="29" t="s">
        <v>1350</v>
      </c>
      <c r="H4441" s="28">
        <v>820</v>
      </c>
      <c r="I4441" s="29" t="s">
        <v>2535</v>
      </c>
      <c r="J4441" s="33" t="s">
        <v>2843</v>
      </c>
      <c r="K4441" s="29" t="s">
        <v>178</v>
      </c>
      <c r="L4441" s="29" t="s">
        <v>2775</v>
      </c>
      <c r="M4441" s="29" t="s">
        <v>1247</v>
      </c>
      <c r="N4441" s="28">
        <v>528581.6</v>
      </c>
      <c r="O4441" s="28">
        <v>6293978</v>
      </c>
      <c r="P4441" s="29" t="s">
        <v>2842</v>
      </c>
      <c r="Q4441" s="32" t="s">
        <v>207</v>
      </c>
      <c r="R4441" s="19"/>
      <c r="S4441" s="19"/>
      <c r="T4441" s="19"/>
      <c r="U4441" s="19"/>
      <c r="V4441" s="19"/>
      <c r="W4441" s="19"/>
      <c r="X4441" s="19"/>
      <c r="Y4441" s="19"/>
      <c r="Z4441" s="19"/>
      <c r="AA4441" s="19"/>
      <c r="AB4441" s="19"/>
      <c r="AC4441" s="19"/>
      <c r="AD4441" s="19"/>
      <c r="AE4441" s="19"/>
      <c r="AF4441" s="31">
        <v>4206</v>
      </c>
      <c r="AG4441" s="31">
        <v>258544</v>
      </c>
      <c r="AH4441" s="31">
        <v>299810</v>
      </c>
      <c r="AI4441" s="31">
        <v>317760</v>
      </c>
      <c r="AJ4441" s="31">
        <v>290460</v>
      </c>
      <c r="AK4441" s="31">
        <v>241420</v>
      </c>
      <c r="AL4441" s="31">
        <v>269730</v>
      </c>
      <c r="AM4441" s="31">
        <v>285750</v>
      </c>
      <c r="AN4441" s="31">
        <v>258711</v>
      </c>
      <c r="AO4441" s="31">
        <v>279350</v>
      </c>
      <c r="AP4441" s="31">
        <v>229244.33203125</v>
      </c>
      <c r="AQ4441" s="31">
        <v>234810.046875</v>
      </c>
      <c r="AR4441" s="31">
        <v>212410.0439453125</v>
      </c>
      <c r="AS4441" s="31">
        <v>248773.4052734375</v>
      </c>
      <c r="AT4441" s="31">
        <v>237803.0810546875</v>
      </c>
      <c r="AU4441" s="31">
        <v>213320.25</v>
      </c>
      <c r="AV4441" s="31">
        <v>288432.275390625</v>
      </c>
      <c r="AW4441" s="31">
        <v>254952.12646484375</v>
      </c>
      <c r="AX4441" s="31">
        <v>18085.056640625</v>
      </c>
      <c r="AY4441" s="31">
        <v>8603.4296875</v>
      </c>
      <c r="AZ4441" s="31">
        <v>26688.486328125</v>
      </c>
    </row>
    <row r="4442" spans="1:52" ht="15" customHeight="1">
      <c r="A4442" s="29" t="s">
        <v>2841</v>
      </c>
      <c r="B4442" s="34">
        <v>33645</v>
      </c>
      <c r="C4442" s="28">
        <v>150</v>
      </c>
      <c r="D4442" s="28">
        <v>23.8</v>
      </c>
      <c r="E4442" s="28">
        <v>30</v>
      </c>
      <c r="F4442" s="29" t="s">
        <v>440</v>
      </c>
      <c r="G4442" s="29" t="s">
        <v>1366</v>
      </c>
      <c r="H4442" s="28">
        <v>820</v>
      </c>
      <c r="I4442" s="29" t="s">
        <v>2535</v>
      </c>
      <c r="J4442" s="33" t="s">
        <v>2840</v>
      </c>
      <c r="K4442" s="29" t="s">
        <v>178</v>
      </c>
      <c r="L4442" s="29" t="s">
        <v>2839</v>
      </c>
      <c r="M4442" s="29" t="s">
        <v>2838</v>
      </c>
      <c r="N4442" s="28">
        <v>528261.9</v>
      </c>
      <c r="O4442" s="28">
        <v>6304379</v>
      </c>
      <c r="P4442" s="29" t="s">
        <v>2837</v>
      </c>
      <c r="Q4442" s="32" t="s">
        <v>207</v>
      </c>
      <c r="R4442" s="19"/>
      <c r="S4442" s="19"/>
      <c r="T4442" s="19"/>
      <c r="U4442" s="19"/>
      <c r="V4442" s="19"/>
      <c r="W4442" s="19"/>
      <c r="X4442" s="19"/>
      <c r="Y4442" s="19"/>
      <c r="Z4442" s="19"/>
      <c r="AA4442" s="19"/>
      <c r="AB4442" s="19"/>
      <c r="AC4442" s="19"/>
      <c r="AD4442" s="19"/>
      <c r="AE4442" s="19"/>
      <c r="AF4442" s="19"/>
      <c r="AG4442" s="31">
        <v>230480</v>
      </c>
      <c r="AH4442" s="31">
        <v>289930</v>
      </c>
      <c r="AI4442" s="31">
        <v>303930</v>
      </c>
      <c r="AJ4442" s="31">
        <v>279360</v>
      </c>
      <c r="AK4442" s="31">
        <v>226980</v>
      </c>
      <c r="AL4442" s="31">
        <v>264240</v>
      </c>
      <c r="AM4442" s="31">
        <v>280693</v>
      </c>
      <c r="AN4442" s="31">
        <v>248755</v>
      </c>
      <c r="AO4442" s="31">
        <v>276867</v>
      </c>
      <c r="AP4442" s="31">
        <v>227286.7626953125</v>
      </c>
      <c r="AQ4442" s="31">
        <v>236937.2822265625</v>
      </c>
      <c r="AR4442" s="31">
        <v>213534.8310546875</v>
      </c>
      <c r="AS4442" s="31">
        <v>244775.44140625</v>
      </c>
      <c r="AT4442" s="31">
        <v>229533.31640625</v>
      </c>
      <c r="AU4442" s="31">
        <v>203946.13525390625</v>
      </c>
      <c r="AV4442" s="31">
        <v>273147.0185546875</v>
      </c>
      <c r="AW4442" s="31">
        <v>257674.66455078125</v>
      </c>
      <c r="AX4442" s="31">
        <v>25485.76953125</v>
      </c>
      <c r="AY4442" s="31">
        <v>12505.4443359375</v>
      </c>
      <c r="AZ4442" s="31">
        <v>37991.2138671875</v>
      </c>
    </row>
    <row r="4443" spans="1:52" ht="15" customHeight="1">
      <c r="A4443" s="29" t="s">
        <v>2836</v>
      </c>
      <c r="B4443" s="34">
        <v>34018</v>
      </c>
      <c r="C4443" s="28">
        <v>225</v>
      </c>
      <c r="D4443" s="28">
        <v>27</v>
      </c>
      <c r="E4443" s="28">
        <v>32</v>
      </c>
      <c r="F4443" s="29" t="s">
        <v>242</v>
      </c>
      <c r="G4443" s="29" t="s">
        <v>2296</v>
      </c>
      <c r="H4443" s="28">
        <v>820</v>
      </c>
      <c r="I4443" s="29" t="s">
        <v>2535</v>
      </c>
      <c r="J4443" s="33" t="s">
        <v>2835</v>
      </c>
      <c r="K4443" s="29" t="s">
        <v>178</v>
      </c>
      <c r="L4443" s="29" t="s">
        <v>2827</v>
      </c>
      <c r="M4443" s="29" t="s">
        <v>2826</v>
      </c>
      <c r="N4443" s="28">
        <v>522385.8</v>
      </c>
      <c r="O4443" s="28">
        <v>6300300</v>
      </c>
      <c r="P4443" s="29" t="s">
        <v>2834</v>
      </c>
      <c r="Q4443" s="32" t="s">
        <v>207</v>
      </c>
      <c r="R4443" s="19"/>
      <c r="S4443" s="19"/>
      <c r="T4443" s="19"/>
      <c r="U4443" s="19"/>
      <c r="V4443" s="19"/>
      <c r="W4443" s="19"/>
      <c r="X4443" s="19"/>
      <c r="Y4443" s="19"/>
      <c r="Z4443" s="19"/>
      <c r="AA4443" s="19"/>
      <c r="AB4443" s="19"/>
      <c r="AC4443" s="19"/>
      <c r="AD4443" s="19"/>
      <c r="AE4443" s="19"/>
      <c r="AF4443" s="19"/>
      <c r="AG4443" s="19"/>
      <c r="AH4443" s="31">
        <v>386420</v>
      </c>
      <c r="AI4443" s="31">
        <v>545120</v>
      </c>
      <c r="AJ4443" s="31">
        <v>514560</v>
      </c>
      <c r="AK4443" s="31">
        <v>423880</v>
      </c>
      <c r="AL4443" s="31">
        <v>481490</v>
      </c>
      <c r="AM4443" s="31">
        <v>490860</v>
      </c>
      <c r="AN4443" s="31">
        <v>460065</v>
      </c>
      <c r="AO4443" s="31">
        <v>486781</v>
      </c>
      <c r="AP4443" s="31">
        <v>426766.734375</v>
      </c>
      <c r="AQ4443" s="31">
        <v>423726.232421875</v>
      </c>
      <c r="AR4443" s="31">
        <v>398283.470703125</v>
      </c>
      <c r="AS4443" s="31">
        <v>439612.64453125</v>
      </c>
      <c r="AT4443" s="31">
        <v>431472.54296875</v>
      </c>
      <c r="AU4443" s="31">
        <v>369726.1123046875</v>
      </c>
      <c r="AV4443" s="31">
        <v>482613.349609375</v>
      </c>
      <c r="AW4443" s="31">
        <v>420772.4951171875</v>
      </c>
      <c r="AX4443" s="31">
        <v>42111.984375</v>
      </c>
      <c r="AY4443" s="31">
        <v>21108.146484375</v>
      </c>
      <c r="AZ4443" s="31">
        <v>63220.130859375</v>
      </c>
    </row>
    <row r="4444" spans="1:52" ht="15" customHeight="1">
      <c r="A4444" s="29" t="s">
        <v>2833</v>
      </c>
      <c r="B4444" s="34">
        <v>34095</v>
      </c>
      <c r="C4444" s="28">
        <v>150</v>
      </c>
      <c r="D4444" s="28">
        <v>24.6</v>
      </c>
      <c r="E4444" s="28">
        <v>32</v>
      </c>
      <c r="F4444" s="29" t="s">
        <v>786</v>
      </c>
      <c r="G4444" s="29" t="s">
        <v>1350</v>
      </c>
      <c r="H4444" s="28">
        <v>820</v>
      </c>
      <c r="I4444" s="29" t="s">
        <v>2535</v>
      </c>
      <c r="J4444" s="33" t="s">
        <v>2832</v>
      </c>
      <c r="K4444" s="29" t="s">
        <v>178</v>
      </c>
      <c r="L4444" s="29" t="s">
        <v>2831</v>
      </c>
      <c r="M4444" s="29" t="s">
        <v>2251</v>
      </c>
      <c r="N4444" s="28">
        <v>531603.80000000005</v>
      </c>
      <c r="O4444" s="28">
        <v>6298651</v>
      </c>
      <c r="P4444" s="29" t="s">
        <v>2830</v>
      </c>
      <c r="Q4444" s="32" t="s">
        <v>207</v>
      </c>
      <c r="R4444" s="19"/>
      <c r="S4444" s="19"/>
      <c r="T4444" s="19"/>
      <c r="U4444" s="19"/>
      <c r="V4444" s="19"/>
      <c r="W4444" s="19"/>
      <c r="X4444" s="19"/>
      <c r="Y4444" s="19"/>
      <c r="Z4444" s="19"/>
      <c r="AA4444" s="19"/>
      <c r="AB4444" s="19"/>
      <c r="AC4444" s="19"/>
      <c r="AD4444" s="19"/>
      <c r="AE4444" s="19"/>
      <c r="AF4444" s="19"/>
      <c r="AG4444" s="19"/>
      <c r="AH4444" s="31">
        <v>165660</v>
      </c>
      <c r="AI4444" s="31">
        <v>328680</v>
      </c>
      <c r="AJ4444" s="31">
        <v>298800</v>
      </c>
      <c r="AK4444" s="31">
        <v>249100</v>
      </c>
      <c r="AL4444" s="31">
        <v>276270</v>
      </c>
      <c r="AM4444" s="31">
        <v>288393</v>
      </c>
      <c r="AN4444" s="31">
        <v>234499</v>
      </c>
      <c r="AO4444" s="31">
        <v>281821</v>
      </c>
      <c r="AP4444" s="31">
        <v>236999.40234375</v>
      </c>
      <c r="AQ4444" s="31">
        <v>245895.4443359375</v>
      </c>
      <c r="AR4444" s="31">
        <v>208975.04150390625</v>
      </c>
      <c r="AS4444" s="31">
        <v>238777.603515625</v>
      </c>
      <c r="AT4444" s="31">
        <v>236789.6884765625</v>
      </c>
      <c r="AU4444" s="31">
        <v>208559.6328125</v>
      </c>
      <c r="AV4444" s="31">
        <v>272222.376953125</v>
      </c>
      <c r="AW4444" s="31">
        <v>243892.73681640625</v>
      </c>
      <c r="AX4444" s="31">
        <v>24607.638671875</v>
      </c>
      <c r="AY4444" s="31">
        <v>12146.2109375</v>
      </c>
      <c r="AZ4444" s="31">
        <v>36753.849609375</v>
      </c>
    </row>
    <row r="4445" spans="1:52" ht="15" customHeight="1">
      <c r="A4445" s="29" t="s">
        <v>2829</v>
      </c>
      <c r="B4445" s="34">
        <v>34319</v>
      </c>
      <c r="C4445" s="28">
        <v>225</v>
      </c>
      <c r="D4445" s="28">
        <v>27</v>
      </c>
      <c r="E4445" s="28">
        <v>31</v>
      </c>
      <c r="F4445" s="29" t="s">
        <v>242</v>
      </c>
      <c r="G4445" s="29" t="s">
        <v>2296</v>
      </c>
      <c r="H4445" s="28">
        <v>820</v>
      </c>
      <c r="I4445" s="29" t="s">
        <v>2535</v>
      </c>
      <c r="J4445" s="33" t="s">
        <v>2828</v>
      </c>
      <c r="K4445" s="29" t="s">
        <v>178</v>
      </c>
      <c r="L4445" s="29" t="s">
        <v>2827</v>
      </c>
      <c r="M4445" s="29" t="s">
        <v>2826</v>
      </c>
      <c r="N4445" s="28">
        <v>522410.9</v>
      </c>
      <c r="O4445" s="28">
        <v>6300137</v>
      </c>
      <c r="P4445" s="29" t="s">
        <v>2825</v>
      </c>
      <c r="Q4445" s="32" t="s">
        <v>207</v>
      </c>
      <c r="R4445" s="19"/>
      <c r="S4445" s="19"/>
      <c r="T4445" s="19"/>
      <c r="U4445" s="19"/>
      <c r="V4445" s="19"/>
      <c r="W4445" s="19"/>
      <c r="X4445" s="19"/>
      <c r="Y4445" s="19"/>
      <c r="Z4445" s="19"/>
      <c r="AA4445" s="19"/>
      <c r="AB4445" s="19"/>
      <c r="AC4445" s="19"/>
      <c r="AD4445" s="19"/>
      <c r="AE4445" s="19"/>
      <c r="AF4445" s="19"/>
      <c r="AG4445" s="19"/>
      <c r="AH4445" s="31">
        <v>12230</v>
      </c>
      <c r="AI4445" s="31">
        <v>528950</v>
      </c>
      <c r="AJ4445" s="31">
        <v>500010</v>
      </c>
      <c r="AK4445" s="31">
        <v>433390</v>
      </c>
      <c r="AL4445" s="31">
        <v>460830</v>
      </c>
      <c r="AM4445" s="31">
        <v>480833</v>
      </c>
      <c r="AN4445" s="31">
        <v>457489</v>
      </c>
      <c r="AO4445" s="31">
        <v>491733</v>
      </c>
      <c r="AP4445" s="31">
        <v>419897.724609375</v>
      </c>
      <c r="AQ4445" s="31">
        <v>425112.4921875</v>
      </c>
      <c r="AR4445" s="31">
        <v>398889.763671875</v>
      </c>
      <c r="AS4445" s="31">
        <v>447413.537109375</v>
      </c>
      <c r="AT4445" s="31">
        <v>435272.015625</v>
      </c>
      <c r="AU4445" s="31">
        <v>384270.904296875</v>
      </c>
      <c r="AV4445" s="31">
        <v>488904.052734375</v>
      </c>
      <c r="AW4445" s="31">
        <v>436004.63671875</v>
      </c>
      <c r="AX4445" s="31">
        <v>40306.46875</v>
      </c>
      <c r="AY4445" s="31">
        <v>21984.255859375</v>
      </c>
      <c r="AZ4445" s="31">
        <v>62290.724609375</v>
      </c>
    </row>
    <row r="4446" spans="1:52" ht="15" customHeight="1">
      <c r="A4446" s="29" t="s">
        <v>2824</v>
      </c>
      <c r="B4446" s="34">
        <v>34481</v>
      </c>
      <c r="C4446" s="28">
        <v>225</v>
      </c>
      <c r="D4446" s="28">
        <v>29</v>
      </c>
      <c r="E4446" s="28">
        <v>31</v>
      </c>
      <c r="F4446" s="29" t="s">
        <v>242</v>
      </c>
      <c r="G4446" s="29" t="s">
        <v>2372</v>
      </c>
      <c r="H4446" s="28">
        <v>820</v>
      </c>
      <c r="I4446" s="29" t="s">
        <v>2535</v>
      </c>
      <c r="J4446" s="33" t="s">
        <v>2823</v>
      </c>
      <c r="K4446" s="29" t="s">
        <v>178</v>
      </c>
      <c r="L4446" s="29" t="s">
        <v>2677</v>
      </c>
      <c r="M4446" s="29" t="s">
        <v>2676</v>
      </c>
      <c r="N4446" s="28">
        <v>529586</v>
      </c>
      <c r="O4446" s="28">
        <v>6304698</v>
      </c>
      <c r="P4446" s="29" t="s">
        <v>2822</v>
      </c>
      <c r="Q4446" s="32" t="s">
        <v>207</v>
      </c>
      <c r="R4446" s="19"/>
      <c r="S4446" s="19"/>
      <c r="T4446" s="19"/>
      <c r="U4446" s="19"/>
      <c r="V4446" s="19"/>
      <c r="W4446" s="19"/>
      <c r="X4446" s="19"/>
      <c r="Y4446" s="19"/>
      <c r="Z4446" s="19"/>
      <c r="AA4446" s="19"/>
      <c r="AB4446" s="19"/>
      <c r="AC4446" s="19"/>
      <c r="AD4446" s="19"/>
      <c r="AE4446" s="19"/>
      <c r="AF4446" s="19"/>
      <c r="AG4446" s="19"/>
      <c r="AH4446" s="19"/>
      <c r="AI4446" s="31">
        <v>256900</v>
      </c>
      <c r="AJ4446" s="31">
        <v>515760</v>
      </c>
      <c r="AK4446" s="31">
        <v>445500</v>
      </c>
      <c r="AL4446" s="31">
        <v>468330</v>
      </c>
      <c r="AM4446" s="31">
        <v>498144</v>
      </c>
      <c r="AN4446" s="31">
        <v>469332</v>
      </c>
      <c r="AO4446" s="31">
        <v>484615</v>
      </c>
      <c r="AP4446" s="31">
        <v>416321.900390625</v>
      </c>
      <c r="AQ4446" s="31">
        <v>430859.7578125</v>
      </c>
      <c r="AR4446" s="31">
        <v>390323.66796875</v>
      </c>
      <c r="AS4446" s="31">
        <v>431825.859375</v>
      </c>
      <c r="AT4446" s="31">
        <v>409643.857421875</v>
      </c>
      <c r="AU4446" s="31">
        <v>372880.66015625</v>
      </c>
      <c r="AV4446" s="31">
        <v>478854.125</v>
      </c>
      <c r="AW4446" s="31">
        <v>419149.52734375</v>
      </c>
      <c r="AX4446" s="31">
        <v>44506.359375</v>
      </c>
      <c r="AY4446" s="31">
        <v>22721.529296875</v>
      </c>
      <c r="AZ4446" s="31">
        <v>67227.888671875</v>
      </c>
    </row>
    <row r="4447" spans="1:52" ht="15" customHeight="1">
      <c r="A4447" s="29" t="s">
        <v>2821</v>
      </c>
      <c r="B4447" s="34">
        <v>34816</v>
      </c>
      <c r="C4447" s="28">
        <v>500</v>
      </c>
      <c r="D4447" s="28">
        <v>37.200000000000003</v>
      </c>
      <c r="E4447" s="28">
        <v>35</v>
      </c>
      <c r="F4447" s="29" t="s">
        <v>786</v>
      </c>
      <c r="G4447" s="29" t="s">
        <v>1327</v>
      </c>
      <c r="H4447" s="28">
        <v>820</v>
      </c>
      <c r="I4447" s="29" t="s">
        <v>2535</v>
      </c>
      <c r="J4447" s="33" t="s">
        <v>2820</v>
      </c>
      <c r="K4447" s="29" t="s">
        <v>178</v>
      </c>
      <c r="L4447" s="29" t="s">
        <v>2783</v>
      </c>
      <c r="M4447" s="29" t="s">
        <v>1836</v>
      </c>
      <c r="N4447" s="28">
        <v>528109.4</v>
      </c>
      <c r="O4447" s="28">
        <v>6293098</v>
      </c>
      <c r="P4447" s="29" t="s">
        <v>2819</v>
      </c>
      <c r="Q4447" s="32" t="s">
        <v>207</v>
      </c>
      <c r="R4447" s="19"/>
      <c r="S4447" s="19"/>
      <c r="T4447" s="19"/>
      <c r="U4447" s="19"/>
      <c r="V4447" s="19"/>
      <c r="W4447" s="19"/>
      <c r="X4447" s="19"/>
      <c r="Y4447" s="19"/>
      <c r="Z4447" s="19"/>
      <c r="AA4447" s="19"/>
      <c r="AB4447" s="19"/>
      <c r="AC4447" s="19"/>
      <c r="AD4447" s="19"/>
      <c r="AE4447" s="19"/>
      <c r="AF4447" s="19"/>
      <c r="AG4447" s="19"/>
      <c r="AH4447" s="19"/>
      <c r="AI4447" s="19"/>
      <c r="AJ4447" s="31">
        <v>576878</v>
      </c>
      <c r="AK4447" s="31">
        <v>1023742</v>
      </c>
      <c r="AL4447" s="31">
        <v>1092128</v>
      </c>
      <c r="AM4447" s="31">
        <v>1137851</v>
      </c>
      <c r="AN4447" s="31">
        <v>949571</v>
      </c>
      <c r="AO4447" s="31">
        <v>1315610</v>
      </c>
      <c r="AP4447" s="31">
        <v>961588.69921875</v>
      </c>
      <c r="AQ4447" s="31">
        <v>1022849.5859375</v>
      </c>
      <c r="AR4447" s="31">
        <v>766669.94921875</v>
      </c>
      <c r="AS4447" s="31">
        <v>800737.177734375</v>
      </c>
      <c r="AT4447" s="31">
        <v>975137.12890625</v>
      </c>
      <c r="AU4447" s="31">
        <v>889112.85546875</v>
      </c>
      <c r="AV4447" s="31">
        <v>1151796.30078125</v>
      </c>
      <c r="AW4447" s="31">
        <v>961341.791015625</v>
      </c>
      <c r="AX4447" s="31">
        <v>76373.75</v>
      </c>
      <c r="AY4447" s="31">
        <v>56904.2109375</v>
      </c>
      <c r="AZ4447" s="31">
        <v>133277.9609375</v>
      </c>
    </row>
    <row r="4448" spans="1:52" ht="15" customHeight="1">
      <c r="A4448" s="29" t="s">
        <v>2818</v>
      </c>
      <c r="B4448" s="34">
        <v>34823</v>
      </c>
      <c r="C4448" s="28">
        <v>225</v>
      </c>
      <c r="D4448" s="28">
        <v>29</v>
      </c>
      <c r="E4448" s="28">
        <v>31</v>
      </c>
      <c r="F4448" s="29" t="s">
        <v>242</v>
      </c>
      <c r="G4448" s="29" t="s">
        <v>2372</v>
      </c>
      <c r="H4448" s="28">
        <v>820</v>
      </c>
      <c r="I4448" s="29" t="s">
        <v>2535</v>
      </c>
      <c r="J4448" s="33" t="s">
        <v>2817</v>
      </c>
      <c r="K4448" s="29" t="s">
        <v>178</v>
      </c>
      <c r="L4448" s="29" t="s">
        <v>2812</v>
      </c>
      <c r="M4448" s="29" t="s">
        <v>2816</v>
      </c>
      <c r="N4448" s="28">
        <v>517626.3</v>
      </c>
      <c r="O4448" s="28">
        <v>6290651</v>
      </c>
      <c r="P4448" s="29" t="s">
        <v>2815</v>
      </c>
      <c r="Q4448" s="32" t="s">
        <v>207</v>
      </c>
      <c r="R4448" s="19"/>
      <c r="S4448" s="19"/>
      <c r="T4448" s="19"/>
      <c r="U4448" s="19"/>
      <c r="V4448" s="19"/>
      <c r="W4448" s="19"/>
      <c r="X4448" s="19"/>
      <c r="Y4448" s="19"/>
      <c r="Z4448" s="19"/>
      <c r="AA4448" s="19"/>
      <c r="AB4448" s="19"/>
      <c r="AC4448" s="19"/>
      <c r="AD4448" s="19"/>
      <c r="AE4448" s="19"/>
      <c r="AF4448" s="19"/>
      <c r="AG4448" s="19"/>
      <c r="AH4448" s="19"/>
      <c r="AI4448" s="19"/>
      <c r="AJ4448" s="31">
        <v>260880</v>
      </c>
      <c r="AK4448" s="31">
        <v>469390</v>
      </c>
      <c r="AL4448" s="31">
        <v>533470</v>
      </c>
      <c r="AM4448" s="31">
        <v>556188</v>
      </c>
      <c r="AN4448" s="31">
        <v>455857</v>
      </c>
      <c r="AO4448" s="31">
        <v>571653</v>
      </c>
      <c r="AP4448" s="31">
        <v>470489.1171875</v>
      </c>
      <c r="AQ4448" s="31">
        <v>482172.400390625</v>
      </c>
      <c r="AR4448" s="31">
        <v>449728.197265625</v>
      </c>
      <c r="AS4448" s="31">
        <v>508705.94921875</v>
      </c>
      <c r="AT4448" s="31">
        <v>505461.60546875</v>
      </c>
      <c r="AU4448" s="31">
        <v>441760.888671875</v>
      </c>
      <c r="AV4448" s="31">
        <v>560394.734375</v>
      </c>
      <c r="AW4448" s="31">
        <v>495053.935546875</v>
      </c>
      <c r="AX4448" s="31">
        <v>48599.1015625</v>
      </c>
      <c r="AY4448" s="31">
        <v>23460.46484375</v>
      </c>
      <c r="AZ4448" s="31">
        <v>72059.56640625</v>
      </c>
    </row>
    <row r="4449" spans="1:52" ht="15" customHeight="1">
      <c r="A4449" s="29" t="s">
        <v>2814</v>
      </c>
      <c r="B4449" s="34">
        <v>34823</v>
      </c>
      <c r="C4449" s="28">
        <v>225</v>
      </c>
      <c r="D4449" s="28">
        <v>29</v>
      </c>
      <c r="E4449" s="28">
        <v>31</v>
      </c>
      <c r="F4449" s="29" t="s">
        <v>242</v>
      </c>
      <c r="G4449" s="29" t="s">
        <v>2372</v>
      </c>
      <c r="H4449" s="28">
        <v>820</v>
      </c>
      <c r="I4449" s="29" t="s">
        <v>2535</v>
      </c>
      <c r="J4449" s="33" t="s">
        <v>2813</v>
      </c>
      <c r="K4449" s="29" t="s">
        <v>178</v>
      </c>
      <c r="L4449" s="29" t="s">
        <v>2812</v>
      </c>
      <c r="M4449" s="29" t="s">
        <v>1313</v>
      </c>
      <c r="N4449" s="28">
        <v>517516.3</v>
      </c>
      <c r="O4449" s="28">
        <v>6290655</v>
      </c>
      <c r="P4449" s="29" t="s">
        <v>2811</v>
      </c>
      <c r="Q4449" s="32" t="s">
        <v>207</v>
      </c>
      <c r="R4449" s="19"/>
      <c r="S4449" s="19"/>
      <c r="T4449" s="19"/>
      <c r="U4449" s="19"/>
      <c r="V4449" s="19"/>
      <c r="W4449" s="19"/>
      <c r="X4449" s="19"/>
      <c r="Y4449" s="19"/>
      <c r="Z4449" s="19"/>
      <c r="AA4449" s="19"/>
      <c r="AB4449" s="19"/>
      <c r="AC4449" s="19"/>
      <c r="AD4449" s="19"/>
      <c r="AE4449" s="19"/>
      <c r="AF4449" s="19"/>
      <c r="AG4449" s="19"/>
      <c r="AH4449" s="19"/>
      <c r="AI4449" s="19"/>
      <c r="AJ4449" s="31">
        <v>258560</v>
      </c>
      <c r="AK4449" s="31">
        <v>471010</v>
      </c>
      <c r="AL4449" s="31">
        <v>517340</v>
      </c>
      <c r="AM4449" s="31">
        <v>538762</v>
      </c>
      <c r="AN4449" s="31">
        <v>451999</v>
      </c>
      <c r="AO4449" s="31">
        <v>561105</v>
      </c>
      <c r="AP4449" s="31">
        <v>458141.359375</v>
      </c>
      <c r="AQ4449" s="31">
        <v>444732.74609375</v>
      </c>
      <c r="AR4449" s="31">
        <v>430219.158203125</v>
      </c>
      <c r="AS4449" s="31">
        <v>482615.484375</v>
      </c>
      <c r="AT4449" s="31">
        <v>477745.841796875</v>
      </c>
      <c r="AU4449" s="31">
        <v>429313.34375</v>
      </c>
      <c r="AV4449" s="31">
        <v>532588.236328125</v>
      </c>
      <c r="AW4449" s="31">
        <v>443455.85546875</v>
      </c>
      <c r="AX4449" s="31">
        <v>48002.8828125</v>
      </c>
      <c r="AY4449" s="31">
        <v>24568.15234375</v>
      </c>
      <c r="AZ4449" s="31">
        <v>72571.03515625</v>
      </c>
    </row>
    <row r="4450" spans="1:52" ht="15" customHeight="1">
      <c r="A4450" s="29" t="s">
        <v>2810</v>
      </c>
      <c r="B4450" s="34">
        <v>35179</v>
      </c>
      <c r="C4450" s="28">
        <v>500</v>
      </c>
      <c r="D4450" s="28">
        <v>39</v>
      </c>
      <c r="E4450" s="28">
        <v>45</v>
      </c>
      <c r="F4450" s="29" t="s">
        <v>242</v>
      </c>
      <c r="G4450" s="29" t="s">
        <v>1065</v>
      </c>
      <c r="H4450" s="28">
        <v>820</v>
      </c>
      <c r="I4450" s="29" t="s">
        <v>2535</v>
      </c>
      <c r="J4450" s="33" t="s">
        <v>2809</v>
      </c>
      <c r="K4450" s="29" t="s">
        <v>178</v>
      </c>
      <c r="L4450" s="29" t="s">
        <v>2694</v>
      </c>
      <c r="M4450" s="29" t="s">
        <v>1088</v>
      </c>
      <c r="N4450" s="28">
        <v>520663.1</v>
      </c>
      <c r="O4450" s="28">
        <v>6311878</v>
      </c>
      <c r="P4450" s="29" t="s">
        <v>2808</v>
      </c>
      <c r="Q4450" s="32" t="s">
        <v>207</v>
      </c>
      <c r="R4450" s="19"/>
      <c r="S4450" s="19"/>
      <c r="T4450" s="19"/>
      <c r="U4450" s="19"/>
      <c r="V4450" s="19"/>
      <c r="W4450" s="19"/>
      <c r="X4450" s="19"/>
      <c r="Y4450" s="19"/>
      <c r="Z4450" s="19"/>
      <c r="AA4450" s="19"/>
      <c r="AB4450" s="19"/>
      <c r="AC4450" s="19"/>
      <c r="AD4450" s="19"/>
      <c r="AE4450" s="19"/>
      <c r="AF4450" s="19"/>
      <c r="AG4450" s="19"/>
      <c r="AH4450" s="19"/>
      <c r="AI4450" s="19"/>
      <c r="AJ4450" s="19"/>
      <c r="AK4450" s="31">
        <v>560401</v>
      </c>
      <c r="AL4450" s="31">
        <v>982440</v>
      </c>
      <c r="AM4450" s="31">
        <v>1049406</v>
      </c>
      <c r="AN4450" s="31">
        <v>972721</v>
      </c>
      <c r="AO4450" s="31">
        <v>1024478</v>
      </c>
      <c r="AP4450" s="31">
        <v>872948</v>
      </c>
      <c r="AQ4450" s="31">
        <v>915652.98046875</v>
      </c>
      <c r="AR4450" s="31">
        <v>841766.31640625</v>
      </c>
      <c r="AS4450" s="31">
        <v>964674.80859375</v>
      </c>
      <c r="AT4450" s="31">
        <v>904650.140625</v>
      </c>
      <c r="AU4450" s="31">
        <v>828757.70703125</v>
      </c>
      <c r="AV4450" s="31">
        <v>977729.9296875</v>
      </c>
      <c r="AW4450" s="31">
        <v>928899.16796875</v>
      </c>
      <c r="AX4450" s="31">
        <v>82192.7734375</v>
      </c>
      <c r="AY4450" s="31">
        <v>44312.3984375</v>
      </c>
      <c r="AZ4450" s="31">
        <v>126505.171875</v>
      </c>
    </row>
    <row r="4451" spans="1:52" ht="15" customHeight="1">
      <c r="A4451" s="29" t="s">
        <v>2807</v>
      </c>
      <c r="B4451" s="34">
        <v>35179</v>
      </c>
      <c r="C4451" s="28">
        <v>500</v>
      </c>
      <c r="D4451" s="28">
        <v>39</v>
      </c>
      <c r="E4451" s="28">
        <v>45</v>
      </c>
      <c r="F4451" s="29" t="s">
        <v>242</v>
      </c>
      <c r="G4451" s="29" t="s">
        <v>1065</v>
      </c>
      <c r="H4451" s="28">
        <v>820</v>
      </c>
      <c r="I4451" s="29" t="s">
        <v>2535</v>
      </c>
      <c r="J4451" s="33" t="s">
        <v>2806</v>
      </c>
      <c r="K4451" s="29" t="s">
        <v>178</v>
      </c>
      <c r="L4451" s="29" t="s">
        <v>2694</v>
      </c>
      <c r="M4451" s="29" t="s">
        <v>1088</v>
      </c>
      <c r="N4451" s="28">
        <v>520435.4</v>
      </c>
      <c r="O4451" s="28">
        <v>6311905</v>
      </c>
      <c r="P4451" s="29" t="s">
        <v>2805</v>
      </c>
      <c r="Q4451" s="32" t="s">
        <v>207</v>
      </c>
      <c r="R4451" s="19"/>
      <c r="S4451" s="19"/>
      <c r="T4451" s="19"/>
      <c r="U4451" s="19"/>
      <c r="V4451" s="19"/>
      <c r="W4451" s="19"/>
      <c r="X4451" s="19"/>
      <c r="Y4451" s="19"/>
      <c r="Z4451" s="19"/>
      <c r="AA4451" s="19"/>
      <c r="AB4451" s="19"/>
      <c r="AC4451" s="19"/>
      <c r="AD4451" s="19"/>
      <c r="AE4451" s="19"/>
      <c r="AF4451" s="19"/>
      <c r="AG4451" s="19"/>
      <c r="AH4451" s="19"/>
      <c r="AI4451" s="19"/>
      <c r="AJ4451" s="19"/>
      <c r="AK4451" s="31">
        <v>599190</v>
      </c>
      <c r="AL4451" s="31">
        <v>1066309</v>
      </c>
      <c r="AM4451" s="31">
        <v>1128838</v>
      </c>
      <c r="AN4451" s="31">
        <v>1024423</v>
      </c>
      <c r="AO4451" s="31">
        <v>1097818</v>
      </c>
      <c r="AP4451" s="31">
        <v>949434</v>
      </c>
      <c r="AQ4451" s="31">
        <v>971518.671875</v>
      </c>
      <c r="AR4451" s="31">
        <v>885918.33984375</v>
      </c>
      <c r="AS4451" s="31">
        <v>1030358.34765625</v>
      </c>
      <c r="AT4451" s="31">
        <v>1019514.875</v>
      </c>
      <c r="AU4451" s="31">
        <v>885383.7421875</v>
      </c>
      <c r="AV4451" s="31">
        <v>1117379.328125</v>
      </c>
      <c r="AW4451" s="31">
        <v>1004437.1875</v>
      </c>
      <c r="AX4451" s="31">
        <v>81340.3828125</v>
      </c>
      <c r="AY4451" s="31">
        <v>48290.21875</v>
      </c>
      <c r="AZ4451" s="31">
        <v>129630.6015625</v>
      </c>
    </row>
    <row r="4452" spans="1:52" ht="15" customHeight="1">
      <c r="A4452" s="29" t="s">
        <v>2804</v>
      </c>
      <c r="B4452" s="34">
        <v>35185</v>
      </c>
      <c r="C4452" s="28">
        <v>550</v>
      </c>
      <c r="D4452" s="28">
        <v>41</v>
      </c>
      <c r="E4452" s="28">
        <v>42</v>
      </c>
      <c r="F4452" s="29" t="s">
        <v>786</v>
      </c>
      <c r="G4452" s="29" t="s">
        <v>2796</v>
      </c>
      <c r="H4452" s="28">
        <v>820</v>
      </c>
      <c r="I4452" s="29" t="s">
        <v>2535</v>
      </c>
      <c r="J4452" s="33" t="s">
        <v>2803</v>
      </c>
      <c r="K4452" s="29" t="s">
        <v>178</v>
      </c>
      <c r="L4452" s="29" t="s">
        <v>2783</v>
      </c>
      <c r="M4452" s="29" t="s">
        <v>858</v>
      </c>
      <c r="N4452" s="28">
        <v>527982.30000000005</v>
      </c>
      <c r="O4452" s="28">
        <v>6293208</v>
      </c>
      <c r="P4452" s="29" t="s">
        <v>2802</v>
      </c>
      <c r="Q4452" s="32" t="s">
        <v>207</v>
      </c>
      <c r="R4452" s="19"/>
      <c r="S4452" s="19"/>
      <c r="T4452" s="19"/>
      <c r="U4452" s="19"/>
      <c r="V4452" s="19"/>
      <c r="W4452" s="19"/>
      <c r="X4452" s="19"/>
      <c r="Y4452" s="19"/>
      <c r="Z4452" s="19"/>
      <c r="AA4452" s="19"/>
      <c r="AB4452" s="19"/>
      <c r="AC4452" s="19"/>
      <c r="AD4452" s="19"/>
      <c r="AE4452" s="19"/>
      <c r="AF4452" s="19"/>
      <c r="AG4452" s="19"/>
      <c r="AH4452" s="19"/>
      <c r="AI4452" s="19"/>
      <c r="AJ4452" s="19"/>
      <c r="AK4452" s="31">
        <v>614239</v>
      </c>
      <c r="AL4452" s="31">
        <v>1088355</v>
      </c>
      <c r="AM4452" s="31">
        <v>1165322</v>
      </c>
      <c r="AN4452" s="31">
        <v>906315</v>
      </c>
      <c r="AO4452" s="31">
        <v>1178747</v>
      </c>
      <c r="AP4452" s="31">
        <v>1004525</v>
      </c>
      <c r="AQ4452" s="31">
        <v>1077765.484375</v>
      </c>
      <c r="AR4452" s="31">
        <v>952065.1875</v>
      </c>
      <c r="AS4452" s="31">
        <v>1113233.203125</v>
      </c>
      <c r="AT4452" s="31">
        <v>1016362.72265625</v>
      </c>
      <c r="AU4452" s="31">
        <v>909905.041015625</v>
      </c>
      <c r="AV4452" s="31">
        <v>1003303.61328125</v>
      </c>
      <c r="AW4452" s="31">
        <v>1104721.19921875</v>
      </c>
      <c r="AX4452" s="31">
        <v>104857.828125</v>
      </c>
      <c r="AY4452" s="31">
        <v>58950.5390625</v>
      </c>
      <c r="AZ4452" s="31">
        <v>163808.3671875</v>
      </c>
    </row>
    <row r="4453" spans="1:52" ht="15" customHeight="1">
      <c r="A4453" s="29" t="s">
        <v>2801</v>
      </c>
      <c r="B4453" s="34">
        <v>35185</v>
      </c>
      <c r="C4453" s="28">
        <v>550</v>
      </c>
      <c r="D4453" s="28">
        <v>41</v>
      </c>
      <c r="E4453" s="28">
        <v>42</v>
      </c>
      <c r="F4453" s="29" t="s">
        <v>786</v>
      </c>
      <c r="G4453" s="29" t="s">
        <v>2796</v>
      </c>
      <c r="H4453" s="28">
        <v>820</v>
      </c>
      <c r="I4453" s="29" t="s">
        <v>2535</v>
      </c>
      <c r="J4453" s="33" t="s">
        <v>2800</v>
      </c>
      <c r="K4453" s="29" t="s">
        <v>178</v>
      </c>
      <c r="L4453" s="29" t="s">
        <v>2783</v>
      </c>
      <c r="M4453" s="29" t="s">
        <v>2799</v>
      </c>
      <c r="N4453" s="28">
        <v>528458.80000000005</v>
      </c>
      <c r="O4453" s="28">
        <v>6292897</v>
      </c>
      <c r="P4453" s="29" t="s">
        <v>2798</v>
      </c>
      <c r="Q4453" s="32" t="s">
        <v>207</v>
      </c>
      <c r="R4453" s="19"/>
      <c r="S4453" s="19"/>
      <c r="T4453" s="19"/>
      <c r="U4453" s="19"/>
      <c r="V4453" s="19"/>
      <c r="W4453" s="19"/>
      <c r="X4453" s="19"/>
      <c r="Y4453" s="19"/>
      <c r="Z4453" s="19"/>
      <c r="AA4453" s="19"/>
      <c r="AB4453" s="19"/>
      <c r="AC4453" s="19"/>
      <c r="AD4453" s="19"/>
      <c r="AE4453" s="19"/>
      <c r="AF4453" s="19"/>
      <c r="AG4453" s="19"/>
      <c r="AH4453" s="19"/>
      <c r="AI4453" s="19"/>
      <c r="AJ4453" s="19"/>
      <c r="AK4453" s="31">
        <v>614446</v>
      </c>
      <c r="AL4453" s="31">
        <v>1082679</v>
      </c>
      <c r="AM4453" s="31">
        <v>1143387</v>
      </c>
      <c r="AN4453" s="31">
        <v>1075637</v>
      </c>
      <c r="AO4453" s="31">
        <v>1120629</v>
      </c>
      <c r="AP4453" s="31">
        <v>987603</v>
      </c>
      <c r="AQ4453" s="31">
        <v>1073994.75</v>
      </c>
      <c r="AR4453" s="31">
        <v>933865.8046875</v>
      </c>
      <c r="AS4453" s="31">
        <v>1080346.60546875</v>
      </c>
      <c r="AT4453" s="31">
        <v>1025184.4375</v>
      </c>
      <c r="AU4453" s="31">
        <v>913745.263671875</v>
      </c>
      <c r="AV4453" s="31">
        <v>1189176.12109375</v>
      </c>
      <c r="AW4453" s="31">
        <v>794672.990234375</v>
      </c>
      <c r="AX4453" s="31">
        <v>106582.40625</v>
      </c>
      <c r="AY4453" s="31">
        <v>59976.1796875</v>
      </c>
      <c r="AZ4453" s="31">
        <v>166558.5859375</v>
      </c>
    </row>
    <row r="4454" spans="1:52" ht="15" customHeight="1">
      <c r="A4454" s="29" t="s">
        <v>2797</v>
      </c>
      <c r="B4454" s="34">
        <v>35400</v>
      </c>
      <c r="C4454" s="28">
        <v>300</v>
      </c>
      <c r="D4454" s="28">
        <v>31</v>
      </c>
      <c r="E4454" s="28">
        <v>30.5</v>
      </c>
      <c r="F4454" s="29" t="s">
        <v>786</v>
      </c>
      <c r="G4454" s="29" t="s">
        <v>2707</v>
      </c>
      <c r="H4454" s="28">
        <v>820</v>
      </c>
      <c r="I4454" s="29" t="s">
        <v>2535</v>
      </c>
      <c r="J4454" s="33" t="s">
        <v>2795</v>
      </c>
      <c r="K4454" s="29" t="s">
        <v>178</v>
      </c>
      <c r="L4454" s="29" t="s">
        <v>2790</v>
      </c>
      <c r="M4454" s="29" t="s">
        <v>2794</v>
      </c>
      <c r="N4454" s="28">
        <v>522197.9</v>
      </c>
      <c r="O4454" s="28">
        <v>6300607</v>
      </c>
      <c r="P4454" s="29" t="s">
        <v>2793</v>
      </c>
      <c r="Q4454" s="32" t="s">
        <v>207</v>
      </c>
      <c r="R4454" s="19"/>
      <c r="S4454" s="19"/>
      <c r="T4454" s="19"/>
      <c r="U4454" s="19"/>
      <c r="V4454" s="19"/>
      <c r="W4454" s="19"/>
      <c r="X4454" s="19"/>
      <c r="Y4454" s="19"/>
      <c r="Z4454" s="19"/>
      <c r="AA4454" s="19"/>
      <c r="AB4454" s="19"/>
      <c r="AC4454" s="19"/>
      <c r="AD4454" s="19"/>
      <c r="AE4454" s="19"/>
      <c r="AF4454" s="19"/>
      <c r="AG4454" s="19"/>
      <c r="AH4454" s="19"/>
      <c r="AI4454" s="19"/>
      <c r="AJ4454" s="19"/>
      <c r="AK4454" s="31">
        <v>41011</v>
      </c>
      <c r="AL4454" s="31">
        <v>650034</v>
      </c>
      <c r="AM4454" s="31">
        <v>660155</v>
      </c>
      <c r="AN4454" s="31">
        <v>639647</v>
      </c>
      <c r="AO4454" s="31">
        <v>651452</v>
      </c>
      <c r="AP4454" s="31">
        <v>573490.3984375</v>
      </c>
      <c r="AQ4454" s="31">
        <v>590609.400390625</v>
      </c>
      <c r="AR4454" s="31">
        <v>533937.0234375</v>
      </c>
      <c r="AS4454" s="31">
        <v>595272.458984375</v>
      </c>
      <c r="AT4454" s="31">
        <v>580670.50390625</v>
      </c>
      <c r="AU4454" s="31">
        <v>509122.958984375</v>
      </c>
      <c r="AV4454" s="31">
        <v>685610.8359375</v>
      </c>
      <c r="AW4454" s="31">
        <v>566635.6015625</v>
      </c>
      <c r="AX4454" s="31">
        <v>55994.875</v>
      </c>
      <c r="AY4454" s="31">
        <v>24073.736328125</v>
      </c>
      <c r="AZ4454" s="31">
        <v>80068.611328125</v>
      </c>
    </row>
    <row r="4455" spans="1:52" ht="15" customHeight="1">
      <c r="A4455" s="29" t="s">
        <v>2792</v>
      </c>
      <c r="B4455" s="34">
        <v>35400</v>
      </c>
      <c r="C4455" s="28">
        <v>300</v>
      </c>
      <c r="D4455" s="28">
        <v>31</v>
      </c>
      <c r="E4455" s="28">
        <v>30.5</v>
      </c>
      <c r="F4455" s="29" t="s">
        <v>786</v>
      </c>
      <c r="G4455" s="29" t="s">
        <v>2707</v>
      </c>
      <c r="H4455" s="28">
        <v>820</v>
      </c>
      <c r="I4455" s="29" t="s">
        <v>2535</v>
      </c>
      <c r="J4455" s="33" t="s">
        <v>2791</v>
      </c>
      <c r="K4455" s="29" t="s">
        <v>178</v>
      </c>
      <c r="L4455" s="29" t="s">
        <v>2790</v>
      </c>
      <c r="M4455" s="29" t="s">
        <v>947</v>
      </c>
      <c r="N4455" s="28">
        <v>522221.3</v>
      </c>
      <c r="O4455" s="28">
        <v>6300445</v>
      </c>
      <c r="P4455" s="29" t="s">
        <v>2789</v>
      </c>
      <c r="Q4455" s="32" t="s">
        <v>207</v>
      </c>
      <c r="R4455" s="19"/>
      <c r="S4455" s="19"/>
      <c r="T4455" s="19"/>
      <c r="U4455" s="19"/>
      <c r="V4455" s="19"/>
      <c r="W4455" s="19"/>
      <c r="X4455" s="19"/>
      <c r="Y4455" s="19"/>
      <c r="Z4455" s="19"/>
      <c r="AA4455" s="19"/>
      <c r="AB4455" s="19"/>
      <c r="AC4455" s="19"/>
      <c r="AD4455" s="19"/>
      <c r="AE4455" s="19"/>
      <c r="AF4455" s="19"/>
      <c r="AG4455" s="19"/>
      <c r="AH4455" s="19"/>
      <c r="AI4455" s="19"/>
      <c r="AJ4455" s="19"/>
      <c r="AK4455" s="31">
        <v>43044</v>
      </c>
      <c r="AL4455" s="31">
        <v>669854</v>
      </c>
      <c r="AM4455" s="31">
        <v>665024</v>
      </c>
      <c r="AN4455" s="31">
        <v>653931</v>
      </c>
      <c r="AO4455" s="31">
        <v>677257</v>
      </c>
      <c r="AP4455" s="31">
        <v>580040.265625</v>
      </c>
      <c r="AQ4455" s="31">
        <v>592111.09765625</v>
      </c>
      <c r="AR4455" s="31">
        <v>541470.162109375</v>
      </c>
      <c r="AS4455" s="31">
        <v>625045.333984375</v>
      </c>
      <c r="AT4455" s="31">
        <v>565919.771484375</v>
      </c>
      <c r="AU4455" s="31">
        <v>522551.873046875</v>
      </c>
      <c r="AV4455" s="31">
        <v>681459.57421875</v>
      </c>
      <c r="AW4455" s="31">
        <v>575083.0791015625</v>
      </c>
      <c r="AX4455" s="31">
        <v>55944.8984375</v>
      </c>
      <c r="AY4455" s="31">
        <v>28129.859375</v>
      </c>
      <c r="AZ4455" s="31">
        <v>84074.7578125</v>
      </c>
    </row>
    <row r="4456" spans="1:52" ht="15" customHeight="1">
      <c r="A4456" s="29" t="s">
        <v>2788</v>
      </c>
      <c r="B4456" s="34">
        <v>35585</v>
      </c>
      <c r="C4456" s="28">
        <v>600</v>
      </c>
      <c r="D4456" s="28">
        <v>43</v>
      </c>
      <c r="E4456" s="28">
        <v>50</v>
      </c>
      <c r="F4456" s="29" t="s">
        <v>786</v>
      </c>
      <c r="G4456" s="29" t="s">
        <v>2216</v>
      </c>
      <c r="H4456" s="28">
        <v>820</v>
      </c>
      <c r="I4456" s="29" t="s">
        <v>2535</v>
      </c>
      <c r="J4456" s="33" t="s">
        <v>2787</v>
      </c>
      <c r="K4456" s="29" t="s">
        <v>178</v>
      </c>
      <c r="L4456" s="29" t="s">
        <v>2783</v>
      </c>
      <c r="M4456" s="29" t="s">
        <v>1136</v>
      </c>
      <c r="N4456" s="28">
        <v>528052.69999999995</v>
      </c>
      <c r="O4456" s="28">
        <v>6292571</v>
      </c>
      <c r="P4456" s="29" t="s">
        <v>2786</v>
      </c>
      <c r="Q4456" s="32" t="s">
        <v>207</v>
      </c>
      <c r="R4456" s="19"/>
      <c r="S4456" s="19"/>
      <c r="T4456" s="19"/>
      <c r="U4456" s="19"/>
      <c r="V4456" s="19"/>
      <c r="W4456" s="19"/>
      <c r="X4456" s="19"/>
      <c r="Y4456" s="19"/>
      <c r="Z4456" s="19"/>
      <c r="AA4456" s="19"/>
      <c r="AB4456" s="19"/>
      <c r="AC4456" s="19"/>
      <c r="AD4456" s="19"/>
      <c r="AE4456" s="19"/>
      <c r="AF4456" s="19"/>
      <c r="AG4456" s="19"/>
      <c r="AH4456" s="19"/>
      <c r="AI4456" s="19"/>
      <c r="AJ4456" s="19"/>
      <c r="AK4456" s="19"/>
      <c r="AL4456" s="31">
        <v>544704</v>
      </c>
      <c r="AM4456" s="31">
        <v>1360030</v>
      </c>
      <c r="AN4456" s="31">
        <v>1236724</v>
      </c>
      <c r="AO4456" s="31">
        <v>1321016</v>
      </c>
      <c r="AP4456" s="31">
        <v>899654.265625</v>
      </c>
      <c r="AQ4456" s="31">
        <v>1072704.06640625</v>
      </c>
      <c r="AR4456" s="31">
        <v>1070885.97265625</v>
      </c>
      <c r="AS4456" s="31">
        <v>1178283.15234375</v>
      </c>
      <c r="AT4456" s="31">
        <v>1165712.1328125</v>
      </c>
      <c r="AU4456" s="31">
        <v>1016757.7109375</v>
      </c>
      <c r="AV4456" s="31">
        <v>1254877.47265625</v>
      </c>
      <c r="AW4456" s="31">
        <v>1010147.48828125</v>
      </c>
      <c r="AX4456" s="31">
        <v>116769.5078125</v>
      </c>
      <c r="AY4456" s="31">
        <v>69803.90625</v>
      </c>
      <c r="AZ4456" s="31">
        <v>186573.4140625</v>
      </c>
    </row>
    <row r="4457" spans="1:52" ht="15" customHeight="1">
      <c r="A4457" s="29" t="s">
        <v>2785</v>
      </c>
      <c r="B4457" s="34">
        <v>35585</v>
      </c>
      <c r="C4457" s="28">
        <v>600</v>
      </c>
      <c r="D4457" s="28">
        <v>43</v>
      </c>
      <c r="E4457" s="28">
        <v>50</v>
      </c>
      <c r="F4457" s="29" t="s">
        <v>786</v>
      </c>
      <c r="G4457" s="29" t="s">
        <v>2216</v>
      </c>
      <c r="H4457" s="28">
        <v>820</v>
      </c>
      <c r="I4457" s="29" t="s">
        <v>2535</v>
      </c>
      <c r="J4457" s="33" t="s">
        <v>2784</v>
      </c>
      <c r="K4457" s="29" t="s">
        <v>178</v>
      </c>
      <c r="L4457" s="29" t="s">
        <v>2783</v>
      </c>
      <c r="M4457" s="29" t="s">
        <v>2346</v>
      </c>
      <c r="N4457" s="28">
        <v>528013.5</v>
      </c>
      <c r="O4457" s="28">
        <v>6292417</v>
      </c>
      <c r="P4457" s="29" t="s">
        <v>2782</v>
      </c>
      <c r="Q4457" s="32" t="s">
        <v>207</v>
      </c>
      <c r="R4457" s="19"/>
      <c r="S4457" s="19"/>
      <c r="T4457" s="19"/>
      <c r="U4457" s="19"/>
      <c r="V4457" s="19"/>
      <c r="W4457" s="19"/>
      <c r="X4457" s="19"/>
      <c r="Y4457" s="19"/>
      <c r="Z4457" s="19"/>
      <c r="AA4457" s="19"/>
      <c r="AB4457" s="19"/>
      <c r="AC4457" s="19"/>
      <c r="AD4457" s="19"/>
      <c r="AE4457" s="19"/>
      <c r="AF4457" s="19"/>
      <c r="AG4457" s="19"/>
      <c r="AH4457" s="19"/>
      <c r="AI4457" s="19"/>
      <c r="AJ4457" s="19"/>
      <c r="AK4457" s="19"/>
      <c r="AL4457" s="31">
        <v>539250</v>
      </c>
      <c r="AM4457" s="31">
        <v>1370300</v>
      </c>
      <c r="AN4457" s="31">
        <v>1300346</v>
      </c>
      <c r="AO4457" s="31">
        <v>1380025</v>
      </c>
      <c r="AP4457" s="31">
        <v>991369.203125</v>
      </c>
      <c r="AQ4457" s="31">
        <v>1230868.375</v>
      </c>
      <c r="AR4457" s="31">
        <v>1104301.42578125</v>
      </c>
      <c r="AS4457" s="31">
        <v>1258682.0390625</v>
      </c>
      <c r="AT4457" s="31">
        <v>1106673.125</v>
      </c>
      <c r="AU4457" s="31">
        <v>1086793.28515625</v>
      </c>
      <c r="AV4457" s="31">
        <v>1368040.3984375</v>
      </c>
      <c r="AW4457" s="31">
        <v>1252727.19140625</v>
      </c>
      <c r="AX4457" s="31">
        <v>124587.5390625</v>
      </c>
      <c r="AY4457" s="31">
        <v>70353.359375</v>
      </c>
      <c r="AZ4457" s="31">
        <v>194940.8984375</v>
      </c>
    </row>
    <row r="4458" spans="1:52" ht="15" customHeight="1">
      <c r="A4458" s="29" t="s">
        <v>2781</v>
      </c>
      <c r="B4458" s="34">
        <v>35585</v>
      </c>
      <c r="C4458" s="28">
        <v>600</v>
      </c>
      <c r="D4458" s="28">
        <v>43</v>
      </c>
      <c r="E4458" s="28">
        <v>50</v>
      </c>
      <c r="F4458" s="29" t="s">
        <v>786</v>
      </c>
      <c r="G4458" s="29" t="s">
        <v>2216</v>
      </c>
      <c r="H4458" s="28">
        <v>820</v>
      </c>
      <c r="I4458" s="29" t="s">
        <v>2535</v>
      </c>
      <c r="J4458" s="33" t="s">
        <v>2780</v>
      </c>
      <c r="K4458" s="29" t="s">
        <v>178</v>
      </c>
      <c r="L4458" s="29" t="s">
        <v>2775</v>
      </c>
      <c r="M4458" s="29" t="s">
        <v>2779</v>
      </c>
      <c r="N4458" s="28">
        <v>529101.4</v>
      </c>
      <c r="O4458" s="28">
        <v>6293552</v>
      </c>
      <c r="P4458" s="29" t="s">
        <v>2778</v>
      </c>
      <c r="Q4458" s="32" t="s">
        <v>207</v>
      </c>
      <c r="R4458" s="19"/>
      <c r="S4458" s="19"/>
      <c r="T4458" s="19"/>
      <c r="U4458" s="19"/>
      <c r="V4458" s="19"/>
      <c r="W4458" s="19"/>
      <c r="X4458" s="19"/>
      <c r="Y4458" s="19"/>
      <c r="Z4458" s="19"/>
      <c r="AA4458" s="19"/>
      <c r="AB4458" s="19"/>
      <c r="AC4458" s="19"/>
      <c r="AD4458" s="19"/>
      <c r="AE4458" s="19"/>
      <c r="AF4458" s="19"/>
      <c r="AG4458" s="19"/>
      <c r="AH4458" s="19"/>
      <c r="AI4458" s="19"/>
      <c r="AJ4458" s="19"/>
      <c r="AK4458" s="19"/>
      <c r="AL4458" s="31">
        <v>489550</v>
      </c>
      <c r="AM4458" s="31">
        <v>1261000</v>
      </c>
      <c r="AN4458" s="31">
        <v>1140803</v>
      </c>
      <c r="AO4458" s="31">
        <v>1247770</v>
      </c>
      <c r="AP4458" s="31">
        <v>1050195</v>
      </c>
      <c r="AQ4458" s="31">
        <v>1029754.6640625</v>
      </c>
      <c r="AR4458" s="31">
        <v>1021035.40625</v>
      </c>
      <c r="AS4458" s="31">
        <v>1164156.828125</v>
      </c>
      <c r="AT4458" s="31">
        <v>1097566.4765625</v>
      </c>
      <c r="AU4458" s="31">
        <v>974072.88671875</v>
      </c>
      <c r="AV4458" s="31">
        <v>1199596.859375</v>
      </c>
      <c r="AW4458" s="31">
        <v>944112.515625</v>
      </c>
      <c r="AX4458" s="31">
        <v>115334.0078125</v>
      </c>
      <c r="AY4458" s="31">
        <v>64982.609375</v>
      </c>
      <c r="AZ4458" s="31">
        <v>180316.6171875</v>
      </c>
    </row>
    <row r="4459" spans="1:52" ht="15" customHeight="1">
      <c r="A4459" s="29" t="s">
        <v>2777</v>
      </c>
      <c r="B4459" s="34">
        <v>35585</v>
      </c>
      <c r="C4459" s="28">
        <v>600</v>
      </c>
      <c r="D4459" s="28">
        <v>43</v>
      </c>
      <c r="E4459" s="28">
        <v>45</v>
      </c>
      <c r="F4459" s="29" t="s">
        <v>786</v>
      </c>
      <c r="G4459" s="29" t="s">
        <v>2771</v>
      </c>
      <c r="H4459" s="28">
        <v>820</v>
      </c>
      <c r="I4459" s="29" t="s">
        <v>2535</v>
      </c>
      <c r="J4459" s="33" t="s">
        <v>2776</v>
      </c>
      <c r="K4459" s="29" t="s">
        <v>178</v>
      </c>
      <c r="L4459" s="29" t="s">
        <v>2775</v>
      </c>
      <c r="M4459" s="29" t="s">
        <v>2774</v>
      </c>
      <c r="N4459" s="28">
        <v>529117.4</v>
      </c>
      <c r="O4459" s="28">
        <v>6293423</v>
      </c>
      <c r="P4459" s="29" t="s">
        <v>2773</v>
      </c>
      <c r="Q4459" s="32" t="s">
        <v>207</v>
      </c>
      <c r="R4459" s="19"/>
      <c r="S4459" s="19"/>
      <c r="T4459" s="19"/>
      <c r="U4459" s="19"/>
      <c r="V4459" s="19"/>
      <c r="W4459" s="19"/>
      <c r="X4459" s="19"/>
      <c r="Y4459" s="19"/>
      <c r="Z4459" s="19"/>
      <c r="AA4459" s="19"/>
      <c r="AB4459" s="19"/>
      <c r="AC4459" s="19"/>
      <c r="AD4459" s="19"/>
      <c r="AE4459" s="19"/>
      <c r="AF4459" s="19"/>
      <c r="AG4459" s="19"/>
      <c r="AH4459" s="19"/>
      <c r="AI4459" s="19"/>
      <c r="AJ4459" s="19"/>
      <c r="AK4459" s="19"/>
      <c r="AL4459" s="31">
        <v>494550</v>
      </c>
      <c r="AM4459" s="31">
        <v>1295000</v>
      </c>
      <c r="AN4459" s="31">
        <v>1204147</v>
      </c>
      <c r="AO4459" s="31">
        <v>1278174</v>
      </c>
      <c r="AP4459" s="31">
        <v>1089911.3359375</v>
      </c>
      <c r="AQ4459" s="31">
        <v>1166995.84375</v>
      </c>
      <c r="AR4459" s="31">
        <v>1023852.41015625</v>
      </c>
      <c r="AS4459" s="31">
        <v>1186432.265625</v>
      </c>
      <c r="AT4459" s="31">
        <v>1128178.5</v>
      </c>
      <c r="AU4459" s="31">
        <v>999483.953125</v>
      </c>
      <c r="AV4459" s="31">
        <v>1291704.21484375</v>
      </c>
      <c r="AW4459" s="31">
        <v>1162391.66796875</v>
      </c>
      <c r="AX4459" s="31">
        <v>115007.3125</v>
      </c>
      <c r="AY4459" s="31">
        <v>64640.0703125</v>
      </c>
      <c r="AZ4459" s="31">
        <v>179647.3828125</v>
      </c>
    </row>
    <row r="4460" spans="1:52" ht="15" customHeight="1">
      <c r="A4460" s="29" t="s">
        <v>2772</v>
      </c>
      <c r="B4460" s="34">
        <v>35748</v>
      </c>
      <c r="C4460" s="28">
        <v>600</v>
      </c>
      <c r="D4460" s="28">
        <v>48</v>
      </c>
      <c r="E4460" s="28">
        <v>47.5</v>
      </c>
      <c r="F4460" s="29" t="s">
        <v>172</v>
      </c>
      <c r="G4460" s="29" t="s">
        <v>2241</v>
      </c>
      <c r="H4460" s="28">
        <v>820</v>
      </c>
      <c r="I4460" s="29" t="s">
        <v>2535</v>
      </c>
      <c r="J4460" s="33" t="s">
        <v>2770</v>
      </c>
      <c r="K4460" s="29" t="s">
        <v>178</v>
      </c>
      <c r="L4460" s="29" t="s">
        <v>2769</v>
      </c>
      <c r="M4460" s="29" t="s">
        <v>656</v>
      </c>
      <c r="N4460" s="28">
        <v>527739.30000000005</v>
      </c>
      <c r="O4460" s="28">
        <v>6288671</v>
      </c>
      <c r="P4460" s="29" t="s">
        <v>2768</v>
      </c>
      <c r="Q4460" s="32" t="s">
        <v>207</v>
      </c>
      <c r="R4460" s="19"/>
      <c r="S4460" s="19"/>
      <c r="T4460" s="19"/>
      <c r="U4460" s="19"/>
      <c r="V4460" s="19"/>
      <c r="W4460" s="19"/>
      <c r="X4460" s="19"/>
      <c r="Y4460" s="19"/>
      <c r="Z4460" s="19"/>
      <c r="AA4460" s="19"/>
      <c r="AB4460" s="19"/>
      <c r="AC4460" s="19"/>
      <c r="AD4460" s="19"/>
      <c r="AE4460" s="19"/>
      <c r="AF4460" s="19"/>
      <c r="AG4460" s="19"/>
      <c r="AH4460" s="19"/>
      <c r="AI4460" s="19"/>
      <c r="AJ4460" s="19"/>
      <c r="AK4460" s="19"/>
      <c r="AL4460" s="31">
        <v>108462</v>
      </c>
      <c r="AM4460" s="31">
        <v>1491172</v>
      </c>
      <c r="AN4460" s="31">
        <v>1472791</v>
      </c>
      <c r="AO4460" s="31">
        <v>1515159</v>
      </c>
      <c r="AP4460" s="31">
        <v>1256665.6015625</v>
      </c>
      <c r="AQ4460" s="31">
        <v>1356452.0078125</v>
      </c>
      <c r="AR4460" s="31">
        <v>1167952.8828125</v>
      </c>
      <c r="AS4460" s="31">
        <v>1390883.0234375</v>
      </c>
      <c r="AT4460" s="31">
        <v>1351643.08203125</v>
      </c>
      <c r="AU4460" s="31">
        <v>1209915.04296875</v>
      </c>
      <c r="AV4460" s="31">
        <v>1539552.9609375</v>
      </c>
      <c r="AW4460" s="31">
        <v>1345480.2734375</v>
      </c>
      <c r="AX4460" s="31">
        <v>129366.2734375</v>
      </c>
      <c r="AY4460" s="31">
        <v>77595.2109375</v>
      </c>
      <c r="AZ4460" s="31">
        <v>206961.484375</v>
      </c>
    </row>
    <row r="4461" spans="1:52" ht="15" customHeight="1">
      <c r="A4461" s="29" t="s">
        <v>2767</v>
      </c>
      <c r="B4461" s="34">
        <v>35706</v>
      </c>
      <c r="C4461" s="28">
        <v>750</v>
      </c>
      <c r="D4461" s="28">
        <v>44</v>
      </c>
      <c r="E4461" s="28">
        <v>50</v>
      </c>
      <c r="F4461" s="29" t="s">
        <v>172</v>
      </c>
      <c r="G4461" s="29" t="s">
        <v>2758</v>
      </c>
      <c r="H4461" s="28">
        <v>820</v>
      </c>
      <c r="I4461" s="29" t="s">
        <v>2535</v>
      </c>
      <c r="J4461" s="33" t="s">
        <v>2766</v>
      </c>
      <c r="K4461" s="29" t="s">
        <v>178</v>
      </c>
      <c r="L4461" s="29" t="s">
        <v>2765</v>
      </c>
      <c r="M4461" s="29" t="s">
        <v>176</v>
      </c>
      <c r="N4461" s="28">
        <v>525119.69999999995</v>
      </c>
      <c r="O4461" s="28">
        <v>6296182</v>
      </c>
      <c r="P4461" s="29" t="s">
        <v>2764</v>
      </c>
      <c r="Q4461" s="32" t="s">
        <v>207</v>
      </c>
      <c r="R4461" s="19"/>
      <c r="S4461" s="19"/>
      <c r="T4461" s="19"/>
      <c r="U4461" s="19"/>
      <c r="V4461" s="19"/>
      <c r="W4461" s="19"/>
      <c r="X4461" s="19"/>
      <c r="Y4461" s="19"/>
      <c r="Z4461" s="19"/>
      <c r="AA4461" s="19"/>
      <c r="AB4461" s="19"/>
      <c r="AC4461" s="19"/>
      <c r="AD4461" s="19"/>
      <c r="AE4461" s="19"/>
      <c r="AF4461" s="19"/>
      <c r="AG4461" s="19"/>
      <c r="AH4461" s="19"/>
      <c r="AI4461" s="19"/>
      <c r="AJ4461" s="19"/>
      <c r="AK4461" s="19"/>
      <c r="AL4461" s="31">
        <v>316368</v>
      </c>
      <c r="AM4461" s="31">
        <v>1615530</v>
      </c>
      <c r="AN4461" s="31">
        <v>1539840</v>
      </c>
      <c r="AO4461" s="31">
        <v>1639668</v>
      </c>
      <c r="AP4461" s="31">
        <v>1406041.265625</v>
      </c>
      <c r="AQ4461" s="31">
        <v>1496120.4375</v>
      </c>
      <c r="AR4461" s="31">
        <v>1342802.34765625</v>
      </c>
      <c r="AS4461" s="31">
        <v>1529806.375</v>
      </c>
      <c r="AT4461" s="31">
        <v>1457488.796875</v>
      </c>
      <c r="AU4461" s="31">
        <v>1332085.953125</v>
      </c>
      <c r="AV4461" s="31">
        <v>1697472.625</v>
      </c>
      <c r="AW4461" s="31">
        <v>1507016.3828125</v>
      </c>
      <c r="AX4461" s="31">
        <v>141153.578125</v>
      </c>
      <c r="AY4461" s="31">
        <v>82902.53125</v>
      </c>
      <c r="AZ4461" s="31">
        <v>224056.109375</v>
      </c>
    </row>
    <row r="4462" spans="1:52" ht="15" customHeight="1">
      <c r="A4462" s="29" t="s">
        <v>2763</v>
      </c>
      <c r="B4462" s="34">
        <v>35706</v>
      </c>
      <c r="C4462" s="28">
        <v>750</v>
      </c>
      <c r="D4462" s="28">
        <v>44</v>
      </c>
      <c r="E4462" s="28">
        <v>50</v>
      </c>
      <c r="F4462" s="29" t="s">
        <v>172</v>
      </c>
      <c r="G4462" s="29" t="s">
        <v>2758</v>
      </c>
      <c r="H4462" s="28">
        <v>820</v>
      </c>
      <c r="I4462" s="29" t="s">
        <v>2535</v>
      </c>
      <c r="J4462" s="33" t="s">
        <v>2762</v>
      </c>
      <c r="K4462" s="29" t="s">
        <v>178</v>
      </c>
      <c r="L4462" s="29" t="s">
        <v>2761</v>
      </c>
      <c r="M4462" s="29" t="s">
        <v>2357</v>
      </c>
      <c r="N4462" s="28">
        <v>525013.69999999995</v>
      </c>
      <c r="O4462" s="28">
        <v>6294752</v>
      </c>
      <c r="P4462" s="29" t="s">
        <v>2760</v>
      </c>
      <c r="Q4462" s="32" t="s">
        <v>207</v>
      </c>
      <c r="R4462" s="19"/>
      <c r="S4462" s="19"/>
      <c r="T4462" s="19"/>
      <c r="U4462" s="19"/>
      <c r="V4462" s="19"/>
      <c r="W4462" s="19"/>
      <c r="X4462" s="19"/>
      <c r="Y4462" s="19"/>
      <c r="Z4462" s="19"/>
      <c r="AA4462" s="19"/>
      <c r="AB4462" s="19"/>
      <c r="AC4462" s="19"/>
      <c r="AD4462" s="19"/>
      <c r="AE4462" s="19"/>
      <c r="AF4462" s="19"/>
      <c r="AG4462" s="19"/>
      <c r="AH4462" s="19"/>
      <c r="AI4462" s="19"/>
      <c r="AJ4462" s="19"/>
      <c r="AK4462" s="19"/>
      <c r="AL4462" s="31">
        <v>323301</v>
      </c>
      <c r="AM4462" s="31">
        <v>1683796</v>
      </c>
      <c r="AN4462" s="31">
        <v>1410703</v>
      </c>
      <c r="AO4462" s="31">
        <v>1608684</v>
      </c>
      <c r="AP4462" s="31">
        <v>1349005</v>
      </c>
      <c r="AQ4462" s="31">
        <v>1442932.90625</v>
      </c>
      <c r="AR4462" s="31">
        <v>1296350.55078125</v>
      </c>
      <c r="AS4462" s="31">
        <v>1470815.2734375</v>
      </c>
      <c r="AT4462" s="31">
        <v>1390223.3515625</v>
      </c>
      <c r="AU4462" s="31">
        <v>1272423.25390625</v>
      </c>
      <c r="AV4462" s="31">
        <v>1546268.10546875</v>
      </c>
      <c r="AW4462" s="31">
        <v>1465359.37890625</v>
      </c>
      <c r="AX4462" s="31">
        <v>141986.796875</v>
      </c>
      <c r="AY4462" s="31">
        <v>77502.1484375</v>
      </c>
      <c r="AZ4462" s="31">
        <v>219488.9453125</v>
      </c>
    </row>
    <row r="4463" spans="1:52" ht="15" customHeight="1">
      <c r="A4463" s="29" t="s">
        <v>2759</v>
      </c>
      <c r="B4463" s="34">
        <v>35781</v>
      </c>
      <c r="C4463" s="28">
        <v>600</v>
      </c>
      <c r="D4463" s="28">
        <v>44</v>
      </c>
      <c r="E4463" s="28">
        <v>45</v>
      </c>
      <c r="F4463" s="29" t="s">
        <v>242</v>
      </c>
      <c r="G4463" s="29" t="s">
        <v>2716</v>
      </c>
      <c r="H4463" s="28">
        <v>820</v>
      </c>
      <c r="I4463" s="29" t="s">
        <v>2535</v>
      </c>
      <c r="J4463" s="33" t="s">
        <v>2757</v>
      </c>
      <c r="K4463" s="29" t="s">
        <v>178</v>
      </c>
      <c r="L4463" s="29" t="s">
        <v>2737</v>
      </c>
      <c r="M4463" s="29" t="s">
        <v>370</v>
      </c>
      <c r="N4463" s="28">
        <v>520369.6</v>
      </c>
      <c r="O4463" s="28">
        <v>6288430</v>
      </c>
      <c r="P4463" s="29" t="s">
        <v>2756</v>
      </c>
      <c r="Q4463" s="32" t="s">
        <v>174</v>
      </c>
      <c r="R4463" s="19"/>
      <c r="S4463" s="19"/>
      <c r="T4463" s="19"/>
      <c r="U4463" s="19"/>
      <c r="V4463" s="19"/>
      <c r="W4463" s="19"/>
      <c r="X4463" s="19"/>
      <c r="Y4463" s="19"/>
      <c r="Z4463" s="19"/>
      <c r="AA4463" s="19"/>
      <c r="AB4463" s="19"/>
      <c r="AC4463" s="19"/>
      <c r="AD4463" s="19"/>
      <c r="AE4463" s="19"/>
      <c r="AF4463" s="19"/>
      <c r="AG4463" s="19"/>
      <c r="AH4463" s="19"/>
      <c r="AI4463" s="19"/>
      <c r="AJ4463" s="19"/>
      <c r="AK4463" s="19"/>
      <c r="AL4463" s="31">
        <v>44557</v>
      </c>
      <c r="AM4463" s="31">
        <v>1324726</v>
      </c>
      <c r="AN4463" s="31">
        <v>1137301</v>
      </c>
      <c r="AO4463" s="31">
        <v>1339644</v>
      </c>
      <c r="AP4463" s="31">
        <v>1079742.1640625</v>
      </c>
      <c r="AQ4463" s="31">
        <v>1088820.0078125</v>
      </c>
      <c r="AR4463" s="31">
        <v>988651.6640625</v>
      </c>
      <c r="AS4463" s="31">
        <v>1166251.26171875</v>
      </c>
      <c r="AT4463" s="31">
        <v>1170954.18359375</v>
      </c>
      <c r="AU4463" s="31">
        <v>1023118.48828125</v>
      </c>
      <c r="AV4463" s="31">
        <v>1343053.8125</v>
      </c>
      <c r="AW4463" s="31">
        <v>1187984.16015625</v>
      </c>
      <c r="AX4463" s="31">
        <v>110336.4921875</v>
      </c>
      <c r="AY4463" s="31">
        <v>61771.05078125</v>
      </c>
      <c r="AZ4463" s="31">
        <v>172107.54296875</v>
      </c>
    </row>
    <row r="4464" spans="1:52" ht="15" customHeight="1">
      <c r="A4464" s="29" t="s">
        <v>2755</v>
      </c>
      <c r="B4464" s="34">
        <v>35781</v>
      </c>
      <c r="C4464" s="28">
        <v>600</v>
      </c>
      <c r="D4464" s="28">
        <v>44</v>
      </c>
      <c r="E4464" s="28">
        <v>45</v>
      </c>
      <c r="F4464" s="29" t="s">
        <v>242</v>
      </c>
      <c r="G4464" s="29" t="s">
        <v>2716</v>
      </c>
      <c r="H4464" s="28">
        <v>820</v>
      </c>
      <c r="I4464" s="29" t="s">
        <v>2535</v>
      </c>
      <c r="J4464" s="33" t="s">
        <v>2754</v>
      </c>
      <c r="K4464" s="29" t="s">
        <v>178</v>
      </c>
      <c r="L4464" s="29" t="s">
        <v>2737</v>
      </c>
      <c r="M4464" s="29" t="s">
        <v>2753</v>
      </c>
      <c r="N4464" s="28">
        <v>520128.7</v>
      </c>
      <c r="O4464" s="28">
        <v>6288473</v>
      </c>
      <c r="P4464" s="29" t="s">
        <v>2752</v>
      </c>
      <c r="Q4464" s="32" t="s">
        <v>174</v>
      </c>
      <c r="R4464" s="19"/>
      <c r="S4464" s="19"/>
      <c r="T4464" s="19"/>
      <c r="U4464" s="19"/>
      <c r="V4464" s="19"/>
      <c r="W4464" s="19"/>
      <c r="X4464" s="19"/>
      <c r="Y4464" s="19"/>
      <c r="Z4464" s="19"/>
      <c r="AA4464" s="19"/>
      <c r="AB4464" s="19"/>
      <c r="AC4464" s="19"/>
      <c r="AD4464" s="19"/>
      <c r="AE4464" s="19"/>
      <c r="AF4464" s="19"/>
      <c r="AG4464" s="19"/>
      <c r="AH4464" s="19"/>
      <c r="AI4464" s="19"/>
      <c r="AJ4464" s="19"/>
      <c r="AK4464" s="19"/>
      <c r="AL4464" s="31">
        <v>42901</v>
      </c>
      <c r="AM4464" s="31">
        <v>1231551</v>
      </c>
      <c r="AN4464" s="31">
        <v>1092079</v>
      </c>
      <c r="AO4464" s="31">
        <v>1254556</v>
      </c>
      <c r="AP4464" s="31">
        <v>1053421.1640625</v>
      </c>
      <c r="AQ4464" s="31">
        <v>1088820.0078125</v>
      </c>
      <c r="AR4464" s="31">
        <v>988651.6640625</v>
      </c>
      <c r="AS4464" s="31">
        <v>1131797.28515625</v>
      </c>
      <c r="AT4464" s="31">
        <v>1073942.08984375</v>
      </c>
      <c r="AU4464" s="31">
        <v>939325.849609375</v>
      </c>
      <c r="AV4464" s="31">
        <v>1267079.2109375</v>
      </c>
      <c r="AW4464" s="31">
        <v>1118147.59375</v>
      </c>
      <c r="AX4464" s="31">
        <v>98216.90625</v>
      </c>
      <c r="AY4464" s="31">
        <v>54122.30859375</v>
      </c>
      <c r="AZ4464" s="31">
        <v>152339.21484375</v>
      </c>
    </row>
    <row r="4465" spans="1:52" ht="15" customHeight="1">
      <c r="A4465" s="29" t="s">
        <v>2751</v>
      </c>
      <c r="B4465" s="34">
        <v>35781</v>
      </c>
      <c r="C4465" s="28">
        <v>600</v>
      </c>
      <c r="D4465" s="28">
        <v>44</v>
      </c>
      <c r="E4465" s="28">
        <v>45</v>
      </c>
      <c r="F4465" s="29" t="s">
        <v>242</v>
      </c>
      <c r="G4465" s="29" t="s">
        <v>2716</v>
      </c>
      <c r="H4465" s="28">
        <v>820</v>
      </c>
      <c r="I4465" s="29" t="s">
        <v>2535</v>
      </c>
      <c r="J4465" s="33" t="s">
        <v>2750</v>
      </c>
      <c r="K4465" s="29" t="s">
        <v>178</v>
      </c>
      <c r="L4465" s="29" t="s">
        <v>2737</v>
      </c>
      <c r="M4465" s="29" t="s">
        <v>2749</v>
      </c>
      <c r="N4465" s="28">
        <v>519888.9</v>
      </c>
      <c r="O4465" s="28">
        <v>6288518</v>
      </c>
      <c r="P4465" s="29" t="s">
        <v>2748</v>
      </c>
      <c r="Q4465" s="32" t="s">
        <v>174</v>
      </c>
      <c r="R4465" s="19"/>
      <c r="S4465" s="19"/>
      <c r="T4465" s="19"/>
      <c r="U4465" s="19"/>
      <c r="V4465" s="19"/>
      <c r="W4465" s="19"/>
      <c r="X4465" s="19"/>
      <c r="Y4465" s="19"/>
      <c r="Z4465" s="19"/>
      <c r="AA4465" s="19"/>
      <c r="AB4465" s="19"/>
      <c r="AC4465" s="19"/>
      <c r="AD4465" s="19"/>
      <c r="AE4465" s="19"/>
      <c r="AF4465" s="19"/>
      <c r="AG4465" s="19"/>
      <c r="AH4465" s="19"/>
      <c r="AI4465" s="19"/>
      <c r="AJ4465" s="19"/>
      <c r="AK4465" s="19"/>
      <c r="AL4465" s="31">
        <v>42668</v>
      </c>
      <c r="AM4465" s="31">
        <v>1301874</v>
      </c>
      <c r="AN4465" s="31">
        <v>1137797</v>
      </c>
      <c r="AO4465" s="31">
        <v>1316991</v>
      </c>
      <c r="AP4465" s="31">
        <v>1065906.1640625</v>
      </c>
      <c r="AQ4465" s="31">
        <v>1088820.0078125</v>
      </c>
      <c r="AR4465" s="31">
        <v>988651.6640625</v>
      </c>
      <c r="AS4465" s="31">
        <v>1062657.66015625</v>
      </c>
      <c r="AT4465" s="31">
        <v>1155744.80859375</v>
      </c>
      <c r="AU4465" s="31">
        <v>1017891.27734375</v>
      </c>
      <c r="AV4465" s="31">
        <v>1340828.2734375</v>
      </c>
      <c r="AW4465" s="31">
        <v>1167443.6328125</v>
      </c>
      <c r="AX4465" s="31">
        <v>111860.1015625</v>
      </c>
      <c r="AY4465" s="31">
        <v>49741.55859375</v>
      </c>
      <c r="AZ4465" s="31">
        <v>161601.66015625</v>
      </c>
    </row>
    <row r="4466" spans="1:52" ht="15" customHeight="1">
      <c r="A4466" s="29" t="s">
        <v>2747</v>
      </c>
      <c r="B4466" s="34">
        <v>35781</v>
      </c>
      <c r="C4466" s="28">
        <v>600</v>
      </c>
      <c r="D4466" s="28">
        <v>44</v>
      </c>
      <c r="E4466" s="28">
        <v>45</v>
      </c>
      <c r="F4466" s="29" t="s">
        <v>242</v>
      </c>
      <c r="G4466" s="29" t="s">
        <v>2716</v>
      </c>
      <c r="H4466" s="28">
        <v>820</v>
      </c>
      <c r="I4466" s="29" t="s">
        <v>2535</v>
      </c>
      <c r="J4466" s="33" t="s">
        <v>2746</v>
      </c>
      <c r="K4466" s="29" t="s">
        <v>178</v>
      </c>
      <c r="L4466" s="29" t="s">
        <v>2737</v>
      </c>
      <c r="M4466" s="29" t="s">
        <v>2745</v>
      </c>
      <c r="N4466" s="28">
        <v>519947.9</v>
      </c>
      <c r="O4466" s="28">
        <v>6288729</v>
      </c>
      <c r="P4466" s="29" t="s">
        <v>2744</v>
      </c>
      <c r="Q4466" s="32" t="s">
        <v>174</v>
      </c>
      <c r="R4466" s="19"/>
      <c r="S4466" s="19"/>
      <c r="T4466" s="19"/>
      <c r="U4466" s="19"/>
      <c r="V4466" s="19"/>
      <c r="W4466" s="19"/>
      <c r="X4466" s="19"/>
      <c r="Y4466" s="19"/>
      <c r="Z4466" s="19"/>
      <c r="AA4466" s="19"/>
      <c r="AB4466" s="19"/>
      <c r="AC4466" s="19"/>
      <c r="AD4466" s="19"/>
      <c r="AE4466" s="19"/>
      <c r="AF4466" s="19"/>
      <c r="AG4466" s="19"/>
      <c r="AH4466" s="19"/>
      <c r="AI4466" s="19"/>
      <c r="AJ4466" s="19"/>
      <c r="AK4466" s="19"/>
      <c r="AL4466" s="31">
        <v>38682</v>
      </c>
      <c r="AM4466" s="31">
        <v>1257197</v>
      </c>
      <c r="AN4466" s="31">
        <v>1077539</v>
      </c>
      <c r="AO4466" s="31">
        <v>1236030</v>
      </c>
      <c r="AP4466" s="31">
        <v>1053255.1640625</v>
      </c>
      <c r="AQ4466" s="31">
        <v>1088820.0078125</v>
      </c>
      <c r="AR4466" s="31">
        <v>988651.6640625</v>
      </c>
      <c r="AS4466" s="31">
        <v>1132599.18359375</v>
      </c>
      <c r="AT4466" s="31">
        <v>1035902.33984375</v>
      </c>
      <c r="AU4466" s="31">
        <v>929577.3359375</v>
      </c>
      <c r="AV4466" s="31">
        <v>1237813.8359375</v>
      </c>
      <c r="AW4466" s="31">
        <v>1081953.16796875</v>
      </c>
      <c r="AX4466" s="31">
        <v>102487.7734375</v>
      </c>
      <c r="AY4466" s="31">
        <v>48119.94140625</v>
      </c>
      <c r="AZ4466" s="31">
        <v>150607.71484375</v>
      </c>
    </row>
    <row r="4467" spans="1:52" ht="15" customHeight="1">
      <c r="A4467" s="29" t="s">
        <v>2743</v>
      </c>
      <c r="B4467" s="34">
        <v>35781</v>
      </c>
      <c r="C4467" s="28">
        <v>600</v>
      </c>
      <c r="D4467" s="28">
        <v>44</v>
      </c>
      <c r="E4467" s="28">
        <v>45</v>
      </c>
      <c r="F4467" s="29" t="s">
        <v>242</v>
      </c>
      <c r="G4467" s="29" t="s">
        <v>2716</v>
      </c>
      <c r="H4467" s="28">
        <v>820</v>
      </c>
      <c r="I4467" s="29" t="s">
        <v>2535</v>
      </c>
      <c r="J4467" s="33" t="s">
        <v>2742</v>
      </c>
      <c r="K4467" s="29" t="s">
        <v>178</v>
      </c>
      <c r="L4467" s="29" t="s">
        <v>2737</v>
      </c>
      <c r="M4467" s="29" t="s">
        <v>2741</v>
      </c>
      <c r="N4467" s="28">
        <v>520187.4</v>
      </c>
      <c r="O4467" s="28">
        <v>6288687</v>
      </c>
      <c r="P4467" s="29" t="s">
        <v>2740</v>
      </c>
      <c r="Q4467" s="32" t="s">
        <v>174</v>
      </c>
      <c r="R4467" s="19"/>
      <c r="S4467" s="19"/>
      <c r="T4467" s="19"/>
      <c r="U4467" s="19"/>
      <c r="V4467" s="19"/>
      <c r="W4467" s="19"/>
      <c r="X4467" s="19"/>
      <c r="Y4467" s="19"/>
      <c r="Z4467" s="19"/>
      <c r="AA4467" s="19"/>
      <c r="AB4467" s="19"/>
      <c r="AC4467" s="19"/>
      <c r="AD4467" s="19"/>
      <c r="AE4467" s="19"/>
      <c r="AF4467" s="19"/>
      <c r="AG4467" s="19"/>
      <c r="AH4467" s="19"/>
      <c r="AI4467" s="19"/>
      <c r="AJ4467" s="19"/>
      <c r="AK4467" s="19"/>
      <c r="AL4467" s="31">
        <v>37445</v>
      </c>
      <c r="AM4467" s="31">
        <v>1159678</v>
      </c>
      <c r="AN4467" s="31">
        <v>1019742</v>
      </c>
      <c r="AO4467" s="31">
        <v>1189042</v>
      </c>
      <c r="AP4467" s="31">
        <v>1042671.1640625</v>
      </c>
      <c r="AQ4467" s="31">
        <v>1088820.0078125</v>
      </c>
      <c r="AR4467" s="31">
        <v>988651.6640625</v>
      </c>
      <c r="AS4467" s="31">
        <v>1110780.578125</v>
      </c>
      <c r="AT4467" s="31">
        <v>1054372.85546875</v>
      </c>
      <c r="AU4467" s="31">
        <v>907817.1328125</v>
      </c>
      <c r="AV4467" s="31">
        <v>1226001.1484375</v>
      </c>
      <c r="AW4467" s="31">
        <v>1062866.96875</v>
      </c>
      <c r="AX4467" s="31">
        <v>102980.7890625</v>
      </c>
      <c r="AY4467" s="31">
        <v>48415.94921875</v>
      </c>
      <c r="AZ4467" s="31">
        <v>151396.73828125</v>
      </c>
    </row>
    <row r="4468" spans="1:52" ht="15" customHeight="1">
      <c r="A4468" s="29" t="s">
        <v>2739</v>
      </c>
      <c r="B4468" s="34">
        <v>35781</v>
      </c>
      <c r="C4468" s="28">
        <v>600</v>
      </c>
      <c r="D4468" s="28">
        <v>44</v>
      </c>
      <c r="E4468" s="28">
        <v>45</v>
      </c>
      <c r="F4468" s="29" t="s">
        <v>242</v>
      </c>
      <c r="G4468" s="29" t="s">
        <v>2716</v>
      </c>
      <c r="H4468" s="28">
        <v>820</v>
      </c>
      <c r="I4468" s="29" t="s">
        <v>2535</v>
      </c>
      <c r="J4468" s="33" t="s">
        <v>2738</v>
      </c>
      <c r="K4468" s="29" t="s">
        <v>178</v>
      </c>
      <c r="L4468" s="29" t="s">
        <v>2737</v>
      </c>
      <c r="M4468" s="29" t="s">
        <v>2736</v>
      </c>
      <c r="N4468" s="28">
        <v>520427.8</v>
      </c>
      <c r="O4468" s="28">
        <v>6288643</v>
      </c>
      <c r="P4468" s="29" t="s">
        <v>2735</v>
      </c>
      <c r="Q4468" s="32" t="s">
        <v>174</v>
      </c>
      <c r="R4468" s="19"/>
      <c r="S4468" s="19"/>
      <c r="T4468" s="19"/>
      <c r="U4468" s="19"/>
      <c r="V4468" s="19"/>
      <c r="W4468" s="19"/>
      <c r="X4468" s="19"/>
      <c r="Y4468" s="19"/>
      <c r="Z4468" s="19"/>
      <c r="AA4468" s="19"/>
      <c r="AB4468" s="19"/>
      <c r="AC4468" s="19"/>
      <c r="AD4468" s="19"/>
      <c r="AE4468" s="19"/>
      <c r="AF4468" s="19"/>
      <c r="AG4468" s="19"/>
      <c r="AH4468" s="19"/>
      <c r="AI4468" s="19"/>
      <c r="AJ4468" s="19"/>
      <c r="AK4468" s="19"/>
      <c r="AL4468" s="31">
        <v>42287</v>
      </c>
      <c r="AM4468" s="31">
        <v>1272204</v>
      </c>
      <c r="AN4468" s="31">
        <v>1099132</v>
      </c>
      <c r="AO4468" s="31">
        <v>1278927</v>
      </c>
      <c r="AP4468" s="31">
        <v>1065389.1640625</v>
      </c>
      <c r="AQ4468" s="31">
        <v>1088820.0078125</v>
      </c>
      <c r="AR4468" s="31">
        <v>988651.6640625</v>
      </c>
      <c r="AS4468" s="31">
        <v>1133195.16015625</v>
      </c>
      <c r="AT4468" s="31">
        <v>1115233.01953125</v>
      </c>
      <c r="AU4468" s="31">
        <v>970801.92578125</v>
      </c>
      <c r="AV4468" s="31">
        <v>1296768.32421875</v>
      </c>
      <c r="AW4468" s="31">
        <v>1130900.78125</v>
      </c>
      <c r="AX4468" s="31">
        <v>113162.9375</v>
      </c>
      <c r="AY4468" s="31">
        <v>62282.87890625</v>
      </c>
      <c r="AZ4468" s="31">
        <v>175445.81640625</v>
      </c>
    </row>
    <row r="4469" spans="1:52" ht="15" customHeight="1">
      <c r="A4469" s="29" t="s">
        <v>2734</v>
      </c>
      <c r="B4469" s="34">
        <v>35947</v>
      </c>
      <c r="C4469" s="28">
        <v>600</v>
      </c>
      <c r="D4469" s="28">
        <v>44</v>
      </c>
      <c r="E4469" s="28">
        <v>45</v>
      </c>
      <c r="F4469" s="29" t="s">
        <v>242</v>
      </c>
      <c r="G4469" s="29" t="s">
        <v>2716</v>
      </c>
      <c r="H4469" s="28">
        <v>820</v>
      </c>
      <c r="I4469" s="29" t="s">
        <v>2535</v>
      </c>
      <c r="J4469" s="33" t="s">
        <v>2733</v>
      </c>
      <c r="K4469" s="29" t="s">
        <v>178</v>
      </c>
      <c r="L4469" s="29" t="s">
        <v>2720</v>
      </c>
      <c r="M4469" s="29" t="s">
        <v>2732</v>
      </c>
      <c r="N4469" s="28">
        <v>522163.7</v>
      </c>
      <c r="O4469" s="28">
        <v>6294895</v>
      </c>
      <c r="P4469" s="29" t="s">
        <v>2731</v>
      </c>
      <c r="Q4469" s="32" t="s">
        <v>174</v>
      </c>
      <c r="R4469" s="19"/>
      <c r="S4469" s="19"/>
      <c r="T4469" s="19"/>
      <c r="U4469" s="19"/>
      <c r="V4469" s="19"/>
      <c r="W4469" s="19"/>
      <c r="X4469" s="19"/>
      <c r="Y4469" s="19"/>
      <c r="Z4469" s="19"/>
      <c r="AA4469" s="19"/>
      <c r="AB4469" s="19"/>
      <c r="AC4469" s="19"/>
      <c r="AD4469" s="19"/>
      <c r="AE4469" s="19"/>
      <c r="AF4469" s="19"/>
      <c r="AG4469" s="19"/>
      <c r="AH4469" s="19"/>
      <c r="AI4469" s="19"/>
      <c r="AJ4469" s="19"/>
      <c r="AK4469" s="19"/>
      <c r="AL4469" s="19"/>
      <c r="AM4469" s="31">
        <v>870226</v>
      </c>
      <c r="AN4469" s="31">
        <v>1193336</v>
      </c>
      <c r="AO4469" s="31">
        <v>1364631</v>
      </c>
      <c r="AP4469" s="31">
        <v>1150748.25</v>
      </c>
      <c r="AQ4469" s="31">
        <v>1157213.25390625</v>
      </c>
      <c r="AR4469" s="31">
        <v>1009006.06640625</v>
      </c>
      <c r="AS4469" s="31">
        <v>1194295.89453125</v>
      </c>
      <c r="AT4469" s="31">
        <v>1193971.68359375</v>
      </c>
      <c r="AU4469" s="31">
        <v>1073090.7109375</v>
      </c>
      <c r="AV4469" s="31">
        <v>1348088.9453125</v>
      </c>
      <c r="AW4469" s="31">
        <v>1223997.859375</v>
      </c>
      <c r="AX4469" s="31">
        <v>125798.3125</v>
      </c>
      <c r="AY4469" s="31">
        <v>64153.98046875</v>
      </c>
      <c r="AZ4469" s="31">
        <v>189952.29296875</v>
      </c>
    </row>
    <row r="4470" spans="1:52" ht="15" customHeight="1">
      <c r="A4470" s="29" t="s">
        <v>2730</v>
      </c>
      <c r="B4470" s="34">
        <v>35947</v>
      </c>
      <c r="C4470" s="28">
        <v>600</v>
      </c>
      <c r="D4470" s="28">
        <v>44</v>
      </c>
      <c r="E4470" s="28">
        <v>45</v>
      </c>
      <c r="F4470" s="29" t="s">
        <v>242</v>
      </c>
      <c r="G4470" s="29" t="s">
        <v>2716</v>
      </c>
      <c r="H4470" s="28">
        <v>820</v>
      </c>
      <c r="I4470" s="29" t="s">
        <v>2535</v>
      </c>
      <c r="J4470" s="33" t="s">
        <v>2729</v>
      </c>
      <c r="K4470" s="29" t="s">
        <v>178</v>
      </c>
      <c r="L4470" s="29" t="s">
        <v>2720</v>
      </c>
      <c r="M4470" s="29" t="s">
        <v>2728</v>
      </c>
      <c r="N4470" s="28">
        <v>522265.4</v>
      </c>
      <c r="O4470" s="28">
        <v>6295090</v>
      </c>
      <c r="P4470" s="29" t="s">
        <v>2727</v>
      </c>
      <c r="Q4470" s="32" t="s">
        <v>174</v>
      </c>
      <c r="R4470" s="19"/>
      <c r="S4470" s="19"/>
      <c r="T4470" s="19"/>
      <c r="U4470" s="19"/>
      <c r="V4470" s="19"/>
      <c r="W4470" s="19"/>
      <c r="X4470" s="19"/>
      <c r="Y4470" s="19"/>
      <c r="Z4470" s="19"/>
      <c r="AA4470" s="19"/>
      <c r="AB4470" s="19"/>
      <c r="AC4470" s="19"/>
      <c r="AD4470" s="19"/>
      <c r="AE4470" s="19"/>
      <c r="AF4470" s="19"/>
      <c r="AG4470" s="19"/>
      <c r="AH4470" s="19"/>
      <c r="AI4470" s="19"/>
      <c r="AJ4470" s="19"/>
      <c r="AK4470" s="19"/>
      <c r="AL4470" s="19"/>
      <c r="AM4470" s="31">
        <v>827375</v>
      </c>
      <c r="AN4470" s="31">
        <v>1105063</v>
      </c>
      <c r="AO4470" s="31">
        <v>1288678</v>
      </c>
      <c r="AP4470" s="31">
        <v>1126046.25</v>
      </c>
      <c r="AQ4470" s="31">
        <v>1157213.25390625</v>
      </c>
      <c r="AR4470" s="31">
        <v>1009006.06640625</v>
      </c>
      <c r="AS4470" s="31">
        <v>1151301.328125</v>
      </c>
      <c r="AT4470" s="31">
        <v>1130499.71875</v>
      </c>
      <c r="AU4470" s="31">
        <v>1008502.984375</v>
      </c>
      <c r="AV4470" s="31">
        <v>1306553.9453125</v>
      </c>
      <c r="AW4470" s="31">
        <v>1158612.23046875</v>
      </c>
      <c r="AX4470" s="31">
        <v>115225.65625</v>
      </c>
      <c r="AY4470" s="31">
        <v>62405.1015625</v>
      </c>
      <c r="AZ4470" s="31">
        <v>177630.7578125</v>
      </c>
    </row>
    <row r="4471" spans="1:52" ht="15" customHeight="1">
      <c r="A4471" s="29" t="s">
        <v>2726</v>
      </c>
      <c r="B4471" s="34">
        <v>35947</v>
      </c>
      <c r="C4471" s="28">
        <v>750</v>
      </c>
      <c r="D4471" s="28">
        <v>44</v>
      </c>
      <c r="E4471" s="28">
        <v>48</v>
      </c>
      <c r="F4471" s="29" t="s">
        <v>2104</v>
      </c>
      <c r="G4471" s="29" t="s">
        <v>2360</v>
      </c>
      <c r="H4471" s="28">
        <v>820</v>
      </c>
      <c r="I4471" s="29" t="s">
        <v>2535</v>
      </c>
      <c r="J4471" s="33" t="s">
        <v>2725</v>
      </c>
      <c r="K4471" s="29" t="s">
        <v>178</v>
      </c>
      <c r="L4471" s="29" t="s">
        <v>2720</v>
      </c>
      <c r="M4471" s="29" t="s">
        <v>2724</v>
      </c>
      <c r="N4471" s="28">
        <v>521968.3</v>
      </c>
      <c r="O4471" s="28">
        <v>6294997</v>
      </c>
      <c r="P4471" s="29" t="s">
        <v>2723</v>
      </c>
      <c r="Q4471" s="32" t="s">
        <v>174</v>
      </c>
      <c r="R4471" s="19"/>
      <c r="S4471" s="19"/>
      <c r="T4471" s="19"/>
      <c r="U4471" s="19"/>
      <c r="V4471" s="19"/>
      <c r="W4471" s="19"/>
      <c r="X4471" s="19"/>
      <c r="Y4471" s="19"/>
      <c r="Z4471" s="19"/>
      <c r="AA4471" s="19"/>
      <c r="AB4471" s="19"/>
      <c r="AC4471" s="19"/>
      <c r="AD4471" s="19"/>
      <c r="AE4471" s="19"/>
      <c r="AF4471" s="19"/>
      <c r="AG4471" s="19"/>
      <c r="AH4471" s="19"/>
      <c r="AI4471" s="19"/>
      <c r="AJ4471" s="19"/>
      <c r="AK4471" s="19"/>
      <c r="AL4471" s="19"/>
      <c r="AM4471" s="31">
        <v>863590</v>
      </c>
      <c r="AN4471" s="31">
        <v>1137383</v>
      </c>
      <c r="AO4471" s="31">
        <v>1307296</v>
      </c>
      <c r="AP4471" s="31">
        <v>1124799.25</v>
      </c>
      <c r="AQ4471" s="31">
        <v>1157213.25390625</v>
      </c>
      <c r="AR4471" s="31">
        <v>1261257.59765625</v>
      </c>
      <c r="AS4471" s="31">
        <v>1332910.9375</v>
      </c>
      <c r="AT4471" s="31">
        <v>1172642.01171875</v>
      </c>
      <c r="AU4471" s="31">
        <v>1057408.11328125</v>
      </c>
      <c r="AV4471" s="31">
        <v>1371141.08984375</v>
      </c>
      <c r="AW4471" s="31">
        <v>1228199.9296875</v>
      </c>
      <c r="AX4471" s="31">
        <v>113051.0703125</v>
      </c>
      <c r="AY4471" s="31">
        <v>65555.8203125</v>
      </c>
      <c r="AZ4471" s="31">
        <v>178606.890625</v>
      </c>
    </row>
    <row r="4472" spans="1:52" ht="15" customHeight="1">
      <c r="A4472" s="29" t="s">
        <v>2722</v>
      </c>
      <c r="B4472" s="34">
        <v>35947</v>
      </c>
      <c r="C4472" s="28">
        <v>600</v>
      </c>
      <c r="D4472" s="28">
        <v>44</v>
      </c>
      <c r="E4472" s="28">
        <v>45</v>
      </c>
      <c r="F4472" s="29" t="s">
        <v>242</v>
      </c>
      <c r="G4472" s="29" t="s">
        <v>2716</v>
      </c>
      <c r="H4472" s="28">
        <v>820</v>
      </c>
      <c r="I4472" s="29" t="s">
        <v>2535</v>
      </c>
      <c r="J4472" s="33" t="s">
        <v>2721</v>
      </c>
      <c r="K4472" s="29" t="s">
        <v>178</v>
      </c>
      <c r="L4472" s="29" t="s">
        <v>2720</v>
      </c>
      <c r="M4472" s="29" t="s">
        <v>2719</v>
      </c>
      <c r="N4472" s="28">
        <v>522069.8</v>
      </c>
      <c r="O4472" s="28">
        <v>6295192</v>
      </c>
      <c r="P4472" s="29" t="s">
        <v>2718</v>
      </c>
      <c r="Q4472" s="32" t="s">
        <v>174</v>
      </c>
      <c r="R4472" s="19"/>
      <c r="S4472" s="19"/>
      <c r="T4472" s="19"/>
      <c r="U4472" s="19"/>
      <c r="V4472" s="19"/>
      <c r="W4472" s="19"/>
      <c r="X4472" s="19"/>
      <c r="Y4472" s="19"/>
      <c r="Z4472" s="19"/>
      <c r="AA4472" s="19"/>
      <c r="AB4472" s="19"/>
      <c r="AC4472" s="19"/>
      <c r="AD4472" s="19"/>
      <c r="AE4472" s="19"/>
      <c r="AF4472" s="19"/>
      <c r="AG4472" s="19"/>
      <c r="AH4472" s="19"/>
      <c r="AI4472" s="19"/>
      <c r="AJ4472" s="19"/>
      <c r="AK4472" s="19"/>
      <c r="AL4472" s="19"/>
      <c r="AM4472" s="31">
        <v>882829</v>
      </c>
      <c r="AN4472" s="31">
        <v>1162263</v>
      </c>
      <c r="AO4472" s="31">
        <v>1336870</v>
      </c>
      <c r="AP4472" s="31">
        <v>1108716.25</v>
      </c>
      <c r="AQ4472" s="31">
        <v>1157213.25390625</v>
      </c>
      <c r="AR4472" s="31">
        <v>1009006.06640625</v>
      </c>
      <c r="AS4472" s="31">
        <v>1164314.12109375</v>
      </c>
      <c r="AT4472" s="31">
        <v>1168166.921875</v>
      </c>
      <c r="AU4472" s="31">
        <v>1049441.609375</v>
      </c>
      <c r="AV4472" s="31">
        <v>1343744.4921875</v>
      </c>
      <c r="AW4472" s="31">
        <v>1176780.484375</v>
      </c>
      <c r="AX4472" s="31">
        <v>115877.9609375</v>
      </c>
      <c r="AY4472" s="31">
        <v>65172.25</v>
      </c>
      <c r="AZ4472" s="31">
        <v>181050.2109375</v>
      </c>
    </row>
    <row r="4473" spans="1:52" ht="15" customHeight="1">
      <c r="A4473" s="29" t="s">
        <v>2717</v>
      </c>
      <c r="B4473" s="34">
        <v>35962</v>
      </c>
      <c r="C4473" s="28">
        <v>300</v>
      </c>
      <c r="D4473" s="28">
        <v>31</v>
      </c>
      <c r="E4473" s="28">
        <v>31</v>
      </c>
      <c r="F4473" s="29" t="s">
        <v>786</v>
      </c>
      <c r="G4473" s="29" t="s">
        <v>2707</v>
      </c>
      <c r="H4473" s="28">
        <v>820</v>
      </c>
      <c r="I4473" s="29" t="s">
        <v>2535</v>
      </c>
      <c r="J4473" s="33" t="s">
        <v>2715</v>
      </c>
      <c r="K4473" s="29" t="s">
        <v>178</v>
      </c>
      <c r="L4473" s="29" t="s">
        <v>2711</v>
      </c>
      <c r="M4473" s="29" t="s">
        <v>2710</v>
      </c>
      <c r="N4473" s="28">
        <v>521938.7</v>
      </c>
      <c r="O4473" s="28">
        <v>6314280</v>
      </c>
      <c r="P4473" s="29" t="s">
        <v>2714</v>
      </c>
      <c r="Q4473" s="32" t="s">
        <v>207</v>
      </c>
      <c r="R4473" s="19"/>
      <c r="S4473" s="19"/>
      <c r="T4473" s="19"/>
      <c r="U4473" s="19"/>
      <c r="V4473" s="19"/>
      <c r="W4473" s="19"/>
      <c r="X4473" s="19"/>
      <c r="Y4473" s="19"/>
      <c r="Z4473" s="19"/>
      <c r="AA4473" s="19"/>
      <c r="AB4473" s="19"/>
      <c r="AC4473" s="19"/>
      <c r="AD4473" s="19"/>
      <c r="AE4473" s="19"/>
      <c r="AF4473" s="19"/>
      <c r="AG4473" s="19"/>
      <c r="AH4473" s="19"/>
      <c r="AI4473" s="19"/>
      <c r="AJ4473" s="19"/>
      <c r="AK4473" s="19"/>
      <c r="AL4473" s="19"/>
      <c r="AM4473" s="31">
        <v>407735</v>
      </c>
      <c r="AN4473" s="31">
        <v>643623</v>
      </c>
      <c r="AO4473" s="31">
        <v>747032</v>
      </c>
      <c r="AP4473" s="31">
        <v>653135</v>
      </c>
      <c r="AQ4473" s="31">
        <v>678479.66796875</v>
      </c>
      <c r="AR4473" s="31">
        <v>596414.609375</v>
      </c>
      <c r="AS4473" s="31">
        <v>707043.16015625</v>
      </c>
      <c r="AT4473" s="31">
        <v>684439.46875</v>
      </c>
      <c r="AU4473" s="31">
        <v>612088.294921875</v>
      </c>
      <c r="AV4473" s="31">
        <v>777234.16015625</v>
      </c>
      <c r="AW4473" s="31">
        <v>679509.267578125</v>
      </c>
      <c r="AX4473" s="31">
        <v>61166.16015625</v>
      </c>
      <c r="AY4473" s="31">
        <v>27500.220703125</v>
      </c>
      <c r="AZ4473" s="31">
        <v>88666.380859375</v>
      </c>
    </row>
    <row r="4474" spans="1:52" ht="15" customHeight="1">
      <c r="A4474" s="29" t="s">
        <v>2713</v>
      </c>
      <c r="B4474" s="34">
        <v>35962</v>
      </c>
      <c r="C4474" s="28">
        <v>300</v>
      </c>
      <c r="D4474" s="28">
        <v>35</v>
      </c>
      <c r="E4474" s="28">
        <v>31</v>
      </c>
      <c r="F4474" s="29" t="s">
        <v>786</v>
      </c>
      <c r="G4474" s="29" t="s">
        <v>2707</v>
      </c>
      <c r="H4474" s="28">
        <v>820</v>
      </c>
      <c r="I4474" s="29" t="s">
        <v>2535</v>
      </c>
      <c r="J4474" s="33" t="s">
        <v>2712</v>
      </c>
      <c r="K4474" s="29" t="s">
        <v>178</v>
      </c>
      <c r="L4474" s="29" t="s">
        <v>2711</v>
      </c>
      <c r="M4474" s="29" t="s">
        <v>2710</v>
      </c>
      <c r="N4474" s="28">
        <v>521884.2</v>
      </c>
      <c r="O4474" s="28">
        <v>6314404</v>
      </c>
      <c r="P4474" s="29" t="s">
        <v>2709</v>
      </c>
      <c r="Q4474" s="32" t="s">
        <v>207</v>
      </c>
      <c r="R4474" s="19"/>
      <c r="S4474" s="19"/>
      <c r="T4474" s="19"/>
      <c r="U4474" s="19"/>
      <c r="V4474" s="19"/>
      <c r="W4474" s="19"/>
      <c r="X4474" s="19"/>
      <c r="Y4474" s="19"/>
      <c r="Z4474" s="19"/>
      <c r="AA4474" s="19"/>
      <c r="AB4474" s="19"/>
      <c r="AC4474" s="19"/>
      <c r="AD4474" s="19"/>
      <c r="AE4474" s="19"/>
      <c r="AF4474" s="19"/>
      <c r="AG4474" s="19"/>
      <c r="AH4474" s="19"/>
      <c r="AI4474" s="19"/>
      <c r="AJ4474" s="19"/>
      <c r="AK4474" s="19"/>
      <c r="AL4474" s="19"/>
      <c r="AM4474" s="31">
        <v>441341</v>
      </c>
      <c r="AN4474" s="31">
        <v>573085</v>
      </c>
      <c r="AO4474" s="31">
        <v>758386</v>
      </c>
      <c r="AP4474" s="31">
        <v>670643.265625</v>
      </c>
      <c r="AQ4474" s="31">
        <v>695684.10546875</v>
      </c>
      <c r="AR4474" s="31">
        <v>622144.109375</v>
      </c>
      <c r="AS4474" s="31">
        <v>730817.33203125</v>
      </c>
      <c r="AT4474" s="31">
        <v>697757.20703125</v>
      </c>
      <c r="AU4474" s="31">
        <v>614537.546875</v>
      </c>
      <c r="AV4474" s="31">
        <v>805194.720703125</v>
      </c>
      <c r="AW4474" s="31">
        <v>701232.837890625</v>
      </c>
      <c r="AX4474" s="31">
        <v>67825.890625</v>
      </c>
      <c r="AY4474" s="31">
        <v>35931.05859375</v>
      </c>
      <c r="AZ4474" s="31">
        <v>103756.94921875</v>
      </c>
    </row>
    <row r="4475" spans="1:52" ht="15" customHeight="1">
      <c r="A4475" s="29" t="s">
        <v>2708</v>
      </c>
      <c r="B4475" s="34">
        <v>36105</v>
      </c>
      <c r="C4475" s="28">
        <v>750</v>
      </c>
      <c r="D4475" s="28">
        <v>44</v>
      </c>
      <c r="E4475" s="28">
        <v>40</v>
      </c>
      <c r="F4475" s="29" t="s">
        <v>172</v>
      </c>
      <c r="G4475" s="29" t="s">
        <v>855</v>
      </c>
      <c r="H4475" s="28">
        <v>820</v>
      </c>
      <c r="I4475" s="29" t="s">
        <v>2535</v>
      </c>
      <c r="J4475" s="33" t="s">
        <v>2706</v>
      </c>
      <c r="K4475" s="29" t="s">
        <v>178</v>
      </c>
      <c r="L4475" s="29" t="s">
        <v>2698</v>
      </c>
      <c r="M4475" s="29" t="s">
        <v>2702</v>
      </c>
      <c r="N4475" s="28">
        <v>518015.4</v>
      </c>
      <c r="O4475" s="28">
        <v>6314082</v>
      </c>
      <c r="P4475" s="29" t="s">
        <v>2705</v>
      </c>
      <c r="Q4475" s="32" t="s">
        <v>207</v>
      </c>
      <c r="R4475" s="19"/>
      <c r="S4475" s="19"/>
      <c r="T4475" s="19"/>
      <c r="U4475" s="19"/>
      <c r="V4475" s="19"/>
      <c r="W4475" s="19"/>
      <c r="X4475" s="19"/>
      <c r="Y4475" s="19"/>
      <c r="Z4475" s="19"/>
      <c r="AA4475" s="19"/>
      <c r="AB4475" s="19"/>
      <c r="AC4475" s="19"/>
      <c r="AD4475" s="19"/>
      <c r="AE4475" s="19"/>
      <c r="AF4475" s="19"/>
      <c r="AG4475" s="19"/>
      <c r="AH4475" s="19"/>
      <c r="AI4475" s="19"/>
      <c r="AJ4475" s="19"/>
      <c r="AK4475" s="19"/>
      <c r="AL4475" s="19"/>
      <c r="AM4475" s="31">
        <v>223034</v>
      </c>
      <c r="AN4475" s="31">
        <v>1221973</v>
      </c>
      <c r="AO4475" s="31">
        <v>1602624</v>
      </c>
      <c r="AP4475" s="31">
        <v>1404088.6015625</v>
      </c>
      <c r="AQ4475" s="31">
        <v>1489756.0625</v>
      </c>
      <c r="AR4475" s="31">
        <v>1353226.54296875</v>
      </c>
      <c r="AS4475" s="31">
        <v>1535868.671875</v>
      </c>
      <c r="AT4475" s="31">
        <v>1461171.2734375</v>
      </c>
      <c r="AU4475" s="31">
        <v>1318507.0234375</v>
      </c>
      <c r="AV4475" s="31">
        <v>1708033.578125</v>
      </c>
      <c r="AW4475" s="31">
        <v>1493249.91796875</v>
      </c>
      <c r="AX4475" s="31">
        <v>139390.46875</v>
      </c>
      <c r="AY4475" s="31">
        <v>77971.46875</v>
      </c>
      <c r="AZ4475" s="31">
        <v>217361.9375</v>
      </c>
    </row>
    <row r="4476" spans="1:52" ht="15" customHeight="1">
      <c r="A4476" s="29" t="s">
        <v>2704</v>
      </c>
      <c r="B4476" s="34">
        <v>36105</v>
      </c>
      <c r="C4476" s="28">
        <v>750</v>
      </c>
      <c r="D4476" s="28">
        <v>44</v>
      </c>
      <c r="E4476" s="28">
        <v>40</v>
      </c>
      <c r="F4476" s="29" t="s">
        <v>172</v>
      </c>
      <c r="G4476" s="29" t="s">
        <v>855</v>
      </c>
      <c r="H4476" s="28">
        <v>820</v>
      </c>
      <c r="I4476" s="29" t="s">
        <v>2535</v>
      </c>
      <c r="J4476" s="33" t="s">
        <v>2703</v>
      </c>
      <c r="K4476" s="29" t="s">
        <v>178</v>
      </c>
      <c r="L4476" s="29" t="s">
        <v>2698</v>
      </c>
      <c r="M4476" s="29" t="s">
        <v>2702</v>
      </c>
      <c r="N4476" s="28">
        <v>518050.2</v>
      </c>
      <c r="O4476" s="28">
        <v>6313889</v>
      </c>
      <c r="P4476" s="29" t="s">
        <v>2701</v>
      </c>
      <c r="Q4476" s="32" t="s">
        <v>207</v>
      </c>
      <c r="R4476" s="19"/>
      <c r="S4476" s="19"/>
      <c r="T4476" s="19"/>
      <c r="U4476" s="19"/>
      <c r="V4476" s="19"/>
      <c r="W4476" s="19"/>
      <c r="X4476" s="19"/>
      <c r="Y4476" s="19"/>
      <c r="Z4476" s="19"/>
      <c r="AA4476" s="19"/>
      <c r="AB4476" s="19"/>
      <c r="AC4476" s="19"/>
      <c r="AD4476" s="19"/>
      <c r="AE4476" s="19"/>
      <c r="AF4476" s="19"/>
      <c r="AG4476" s="19"/>
      <c r="AH4476" s="19"/>
      <c r="AI4476" s="19"/>
      <c r="AJ4476" s="19"/>
      <c r="AK4476" s="19"/>
      <c r="AL4476" s="19"/>
      <c r="AM4476" s="31">
        <v>200456</v>
      </c>
      <c r="AN4476" s="31">
        <v>1166820</v>
      </c>
      <c r="AO4476" s="31">
        <v>1422114</v>
      </c>
      <c r="AP4476" s="31">
        <v>1362257</v>
      </c>
      <c r="AQ4476" s="31">
        <v>1454226.25</v>
      </c>
      <c r="AR4476" s="31">
        <v>1295974.36328125</v>
      </c>
      <c r="AS4476" s="31">
        <v>1469912.6171875</v>
      </c>
      <c r="AT4476" s="31">
        <v>1404263.1171875</v>
      </c>
      <c r="AU4476" s="31">
        <v>1264388.96875</v>
      </c>
      <c r="AV4476" s="31">
        <v>1663430.703125</v>
      </c>
      <c r="AW4476" s="31">
        <v>1455791.1484375</v>
      </c>
      <c r="AX4476" s="31">
        <v>134177.734375</v>
      </c>
      <c r="AY4476" s="31">
        <v>77444.703125</v>
      </c>
      <c r="AZ4476" s="31">
        <v>211622.4375</v>
      </c>
    </row>
    <row r="4477" spans="1:52" ht="15" customHeight="1">
      <c r="A4477" s="29" t="s">
        <v>2700</v>
      </c>
      <c r="B4477" s="34">
        <v>36105</v>
      </c>
      <c r="C4477" s="28">
        <v>750</v>
      </c>
      <c r="D4477" s="28">
        <v>44</v>
      </c>
      <c r="E4477" s="28">
        <v>40</v>
      </c>
      <c r="F4477" s="29" t="s">
        <v>172</v>
      </c>
      <c r="G4477" s="29" t="s">
        <v>855</v>
      </c>
      <c r="H4477" s="28">
        <v>820</v>
      </c>
      <c r="I4477" s="29" t="s">
        <v>2535</v>
      </c>
      <c r="J4477" s="33" t="s">
        <v>2699</v>
      </c>
      <c r="K4477" s="29" t="s">
        <v>178</v>
      </c>
      <c r="L4477" s="29" t="s">
        <v>2698</v>
      </c>
      <c r="M4477" s="29" t="s">
        <v>2263</v>
      </c>
      <c r="N4477" s="28">
        <v>518085.9</v>
      </c>
      <c r="O4477" s="28">
        <v>6313694</v>
      </c>
      <c r="P4477" s="29" t="s">
        <v>2697</v>
      </c>
      <c r="Q4477" s="32" t="s">
        <v>207</v>
      </c>
      <c r="R4477" s="19"/>
      <c r="S4477" s="19"/>
      <c r="T4477" s="19"/>
      <c r="U4477" s="19"/>
      <c r="V4477" s="19"/>
      <c r="W4477" s="19"/>
      <c r="X4477" s="19"/>
      <c r="Y4477" s="19"/>
      <c r="Z4477" s="19"/>
      <c r="AA4477" s="19"/>
      <c r="AB4477" s="19"/>
      <c r="AC4477" s="19"/>
      <c r="AD4477" s="19"/>
      <c r="AE4477" s="19"/>
      <c r="AF4477" s="19"/>
      <c r="AG4477" s="19"/>
      <c r="AH4477" s="19"/>
      <c r="AI4477" s="19"/>
      <c r="AJ4477" s="19"/>
      <c r="AK4477" s="19"/>
      <c r="AL4477" s="19"/>
      <c r="AM4477" s="31">
        <v>188466</v>
      </c>
      <c r="AN4477" s="31">
        <v>1055701</v>
      </c>
      <c r="AO4477" s="31">
        <v>1505305</v>
      </c>
      <c r="AP4477" s="31">
        <v>1330575.8671875</v>
      </c>
      <c r="AQ4477" s="31">
        <v>1371446.16796875</v>
      </c>
      <c r="AR4477" s="31">
        <v>1280112.5078125</v>
      </c>
      <c r="AS4477" s="31">
        <v>1468987.6796875</v>
      </c>
      <c r="AT4477" s="31">
        <v>1402931.8984375</v>
      </c>
      <c r="AU4477" s="31">
        <v>1264546.1953125</v>
      </c>
      <c r="AV4477" s="31">
        <v>1645114.7109375</v>
      </c>
      <c r="AW4477" s="31">
        <v>1429100.96875</v>
      </c>
      <c r="AX4477" s="31">
        <v>131799.78125</v>
      </c>
      <c r="AY4477" s="31">
        <v>78439.0859375</v>
      </c>
      <c r="AZ4477" s="31">
        <v>210238.8671875</v>
      </c>
    </row>
    <row r="4478" spans="1:52" ht="15" customHeight="1">
      <c r="A4478" s="29" t="s">
        <v>2696</v>
      </c>
      <c r="B4478" s="34">
        <v>36060</v>
      </c>
      <c r="C4478" s="28">
        <v>600</v>
      </c>
      <c r="D4478" s="28">
        <v>44</v>
      </c>
      <c r="E4478" s="28">
        <v>40</v>
      </c>
      <c r="F4478" s="29" t="s">
        <v>242</v>
      </c>
      <c r="G4478" s="29" t="s">
        <v>2691</v>
      </c>
      <c r="H4478" s="28">
        <v>820</v>
      </c>
      <c r="I4478" s="29" t="s">
        <v>2535</v>
      </c>
      <c r="J4478" s="33" t="s">
        <v>2695</v>
      </c>
      <c r="K4478" s="29" t="s">
        <v>178</v>
      </c>
      <c r="L4478" s="29" t="s">
        <v>2694</v>
      </c>
      <c r="M4478" s="29" t="s">
        <v>1088</v>
      </c>
      <c r="N4478" s="28">
        <v>520566.2</v>
      </c>
      <c r="O4478" s="28">
        <v>6312095</v>
      </c>
      <c r="P4478" s="29" t="s">
        <v>2693</v>
      </c>
      <c r="Q4478" s="32" t="s">
        <v>207</v>
      </c>
      <c r="R4478" s="19"/>
      <c r="S4478" s="19"/>
      <c r="T4478" s="19"/>
      <c r="U4478" s="19"/>
      <c r="V4478" s="19"/>
      <c r="W4478" s="19"/>
      <c r="X4478" s="19"/>
      <c r="Y4478" s="19"/>
      <c r="Z4478" s="19"/>
      <c r="AA4478" s="19"/>
      <c r="AB4478" s="19"/>
      <c r="AC4478" s="19"/>
      <c r="AD4478" s="19"/>
      <c r="AE4478" s="19"/>
      <c r="AF4478" s="19"/>
      <c r="AG4478" s="19"/>
      <c r="AH4478" s="19"/>
      <c r="AI4478" s="19"/>
      <c r="AJ4478" s="19"/>
      <c r="AK4478" s="19"/>
      <c r="AL4478" s="19"/>
      <c r="AM4478" s="31">
        <v>434729</v>
      </c>
      <c r="AN4478" s="31">
        <v>1076246</v>
      </c>
      <c r="AO4478" s="31">
        <v>1425996</v>
      </c>
      <c r="AP4478" s="31">
        <v>1263329.3984375</v>
      </c>
      <c r="AQ4478" s="31">
        <v>1292212.0859375</v>
      </c>
      <c r="AR4478" s="31">
        <v>1160821.333984375</v>
      </c>
      <c r="AS4478" s="31">
        <v>1368146.8671875</v>
      </c>
      <c r="AT4478" s="31">
        <v>1320477.4453125</v>
      </c>
      <c r="AU4478" s="31">
        <v>1203443.00390625</v>
      </c>
      <c r="AV4478" s="31">
        <v>1492640.8125</v>
      </c>
      <c r="AW4478" s="31">
        <v>1306146.60546875</v>
      </c>
      <c r="AX4478" s="31">
        <v>127319.9375</v>
      </c>
      <c r="AY4478" s="31">
        <v>67152.6875</v>
      </c>
      <c r="AZ4478" s="31">
        <v>194472.625</v>
      </c>
    </row>
    <row r="4479" spans="1:52" ht="15" customHeight="1">
      <c r="A4479" s="29" t="s">
        <v>2692</v>
      </c>
      <c r="B4479" s="34">
        <v>36097</v>
      </c>
      <c r="C4479" s="28">
        <v>750</v>
      </c>
      <c r="D4479" s="28">
        <v>48</v>
      </c>
      <c r="E4479" s="28">
        <v>48</v>
      </c>
      <c r="F4479" s="29" t="s">
        <v>172</v>
      </c>
      <c r="G4479" s="29" t="s">
        <v>517</v>
      </c>
      <c r="H4479" s="28">
        <v>820</v>
      </c>
      <c r="I4479" s="29" t="s">
        <v>2535</v>
      </c>
      <c r="J4479" s="33" t="s">
        <v>2690</v>
      </c>
      <c r="K4479" s="29" t="s">
        <v>178</v>
      </c>
      <c r="L4479" s="29" t="s">
        <v>2682</v>
      </c>
      <c r="M4479" s="29" t="s">
        <v>2689</v>
      </c>
      <c r="N4479" s="28">
        <v>531301.4</v>
      </c>
      <c r="O4479" s="28">
        <v>6304455</v>
      </c>
      <c r="P4479" s="29" t="s">
        <v>2688</v>
      </c>
      <c r="Q4479" s="32" t="s">
        <v>207</v>
      </c>
      <c r="R4479" s="19"/>
      <c r="S4479" s="19"/>
      <c r="T4479" s="19"/>
      <c r="U4479" s="19"/>
      <c r="V4479" s="19"/>
      <c r="W4479" s="19"/>
      <c r="X4479" s="19"/>
      <c r="Y4479" s="19"/>
      <c r="Z4479" s="19"/>
      <c r="AA4479" s="19"/>
      <c r="AB4479" s="19"/>
      <c r="AC4479" s="19"/>
      <c r="AD4479" s="19"/>
      <c r="AE4479" s="19"/>
      <c r="AF4479" s="19"/>
      <c r="AG4479" s="19"/>
      <c r="AH4479" s="19"/>
      <c r="AI4479" s="19"/>
      <c r="AJ4479" s="19"/>
      <c r="AK4479" s="19"/>
      <c r="AL4479" s="19"/>
      <c r="AM4479" s="31">
        <v>240484</v>
      </c>
      <c r="AN4479" s="31">
        <v>1452474</v>
      </c>
      <c r="AO4479" s="31">
        <v>1615935</v>
      </c>
      <c r="AP4479" s="31">
        <v>1413689.3359375</v>
      </c>
      <c r="AQ4479" s="31">
        <v>1396962.67578125</v>
      </c>
      <c r="AR4479" s="31">
        <v>1328566.57421875</v>
      </c>
      <c r="AS4479" s="31">
        <v>1453786.765625</v>
      </c>
      <c r="AT4479" s="31">
        <v>1449118.078125</v>
      </c>
      <c r="AU4479" s="31">
        <v>1281137.86328125</v>
      </c>
      <c r="AV4479" s="31">
        <v>1618850.6796875</v>
      </c>
      <c r="AW4479" s="31">
        <v>1481080.8046875</v>
      </c>
      <c r="AX4479" s="31">
        <v>149890.796875</v>
      </c>
      <c r="AY4479" s="31">
        <v>75094.46875</v>
      </c>
      <c r="AZ4479" s="31">
        <v>224985.265625</v>
      </c>
    </row>
    <row r="4480" spans="1:52" ht="15" customHeight="1">
      <c r="A4480" s="29" t="s">
        <v>2687</v>
      </c>
      <c r="B4480" s="34">
        <v>36096</v>
      </c>
      <c r="C4480" s="28">
        <v>750</v>
      </c>
      <c r="D4480" s="28">
        <v>48</v>
      </c>
      <c r="E4480" s="28">
        <v>48</v>
      </c>
      <c r="F4480" s="29" t="s">
        <v>172</v>
      </c>
      <c r="G4480" s="29" t="s">
        <v>517</v>
      </c>
      <c r="H4480" s="28">
        <v>820</v>
      </c>
      <c r="I4480" s="29" t="s">
        <v>2535</v>
      </c>
      <c r="J4480" s="33" t="s">
        <v>2686</v>
      </c>
      <c r="K4480" s="29" t="s">
        <v>178</v>
      </c>
      <c r="L4480" s="29" t="s">
        <v>2682</v>
      </c>
      <c r="M4480" s="29" t="s">
        <v>2685</v>
      </c>
      <c r="N4480" s="28">
        <v>531481.4</v>
      </c>
      <c r="O4480" s="28">
        <v>6304382</v>
      </c>
      <c r="P4480" s="29" t="s">
        <v>2680</v>
      </c>
      <c r="Q4480" s="32" t="s">
        <v>207</v>
      </c>
      <c r="R4480" s="19"/>
      <c r="S4480" s="19"/>
      <c r="T4480" s="19"/>
      <c r="U4480" s="19"/>
      <c r="V4480" s="19"/>
      <c r="W4480" s="19"/>
      <c r="X4480" s="19"/>
      <c r="Y4480" s="19"/>
      <c r="Z4480" s="19"/>
      <c r="AA4480" s="19"/>
      <c r="AB4480" s="19"/>
      <c r="AC4480" s="19"/>
      <c r="AD4480" s="19"/>
      <c r="AE4480" s="19"/>
      <c r="AF4480" s="19"/>
      <c r="AG4480" s="19"/>
      <c r="AH4480" s="19"/>
      <c r="AI4480" s="19"/>
      <c r="AJ4480" s="19"/>
      <c r="AK4480" s="19"/>
      <c r="AL4480" s="19"/>
      <c r="AM4480" s="31">
        <v>205800</v>
      </c>
      <c r="AN4480" s="31">
        <v>1338217</v>
      </c>
      <c r="AO4480" s="31">
        <v>1510328</v>
      </c>
      <c r="AP4480" s="31">
        <v>1297068.8359375</v>
      </c>
      <c r="AQ4480" s="31">
        <v>1330947.234375</v>
      </c>
      <c r="AR4480" s="31">
        <v>1240475.6640625</v>
      </c>
      <c r="AS4480" s="31">
        <v>1250838.41796875</v>
      </c>
      <c r="AT4480" s="31">
        <v>1349736.21875</v>
      </c>
      <c r="AU4480" s="31">
        <v>1215032.421875</v>
      </c>
      <c r="AV4480" s="31">
        <v>1505166.5390625</v>
      </c>
      <c r="AW4480" s="31">
        <v>1425687.38671875</v>
      </c>
      <c r="AX4480" s="31">
        <v>142480.21875</v>
      </c>
      <c r="AY4480" s="31">
        <v>72130.421875</v>
      </c>
      <c r="AZ4480" s="31">
        <v>214610.640625</v>
      </c>
    </row>
    <row r="4481" spans="1:52" ht="15" customHeight="1">
      <c r="A4481" s="29" t="s">
        <v>2684</v>
      </c>
      <c r="B4481" s="34">
        <v>36096</v>
      </c>
      <c r="C4481" s="28">
        <v>750</v>
      </c>
      <c r="D4481" s="28">
        <v>48</v>
      </c>
      <c r="E4481" s="28">
        <v>48</v>
      </c>
      <c r="F4481" s="29" t="s">
        <v>172</v>
      </c>
      <c r="G4481" s="29" t="s">
        <v>517</v>
      </c>
      <c r="H4481" s="28">
        <v>820</v>
      </c>
      <c r="I4481" s="29" t="s">
        <v>2535</v>
      </c>
      <c r="J4481" s="33" t="s">
        <v>2683</v>
      </c>
      <c r="K4481" s="29" t="s">
        <v>178</v>
      </c>
      <c r="L4481" s="29" t="s">
        <v>2682</v>
      </c>
      <c r="M4481" s="29" t="s">
        <v>2681</v>
      </c>
      <c r="N4481" s="28">
        <v>531662.19999999995</v>
      </c>
      <c r="O4481" s="28">
        <v>6304309</v>
      </c>
      <c r="P4481" s="29" t="s">
        <v>2680</v>
      </c>
      <c r="Q4481" s="32" t="s">
        <v>207</v>
      </c>
      <c r="R4481" s="19"/>
      <c r="S4481" s="19"/>
      <c r="T4481" s="19"/>
      <c r="U4481" s="19"/>
      <c r="V4481" s="19"/>
      <c r="W4481" s="19"/>
      <c r="X4481" s="19"/>
      <c r="Y4481" s="19"/>
      <c r="Z4481" s="19"/>
      <c r="AA4481" s="19"/>
      <c r="AB4481" s="19"/>
      <c r="AC4481" s="19"/>
      <c r="AD4481" s="19"/>
      <c r="AE4481" s="19"/>
      <c r="AF4481" s="19"/>
      <c r="AG4481" s="19"/>
      <c r="AH4481" s="19"/>
      <c r="AI4481" s="19"/>
      <c r="AJ4481" s="19"/>
      <c r="AK4481" s="19"/>
      <c r="AL4481" s="19"/>
      <c r="AM4481" s="31">
        <v>205800</v>
      </c>
      <c r="AN4481" s="31">
        <v>1338218</v>
      </c>
      <c r="AO4481" s="31">
        <v>1510327</v>
      </c>
      <c r="AP4481" s="31">
        <v>1297069.8359375</v>
      </c>
      <c r="AQ4481" s="31">
        <v>1330947.234375</v>
      </c>
      <c r="AR4481" s="31">
        <v>1240475.6640625</v>
      </c>
      <c r="AS4481" s="31">
        <v>1250838.41796875</v>
      </c>
      <c r="AT4481" s="31">
        <v>1349736.21875</v>
      </c>
      <c r="AU4481" s="31">
        <v>1215032.421875</v>
      </c>
      <c r="AV4481" s="31">
        <v>1505166.5390625</v>
      </c>
      <c r="AW4481" s="31">
        <v>1425687.38671875</v>
      </c>
      <c r="AX4481" s="31">
        <v>142480.21875</v>
      </c>
      <c r="AY4481" s="31">
        <v>72130.421875</v>
      </c>
      <c r="AZ4481" s="31">
        <v>214610.640625</v>
      </c>
    </row>
    <row r="4482" spans="1:52" ht="15" customHeight="1">
      <c r="A4482" s="29" t="s">
        <v>2679</v>
      </c>
      <c r="B4482" s="34">
        <v>36110</v>
      </c>
      <c r="C4482" s="28">
        <v>750</v>
      </c>
      <c r="D4482" s="28">
        <v>48</v>
      </c>
      <c r="E4482" s="28">
        <v>45</v>
      </c>
      <c r="F4482" s="29" t="s">
        <v>172</v>
      </c>
      <c r="G4482" s="29" t="s">
        <v>517</v>
      </c>
      <c r="H4482" s="28">
        <v>820</v>
      </c>
      <c r="I4482" s="29" t="s">
        <v>2535</v>
      </c>
      <c r="J4482" s="33" t="s">
        <v>2678</v>
      </c>
      <c r="K4482" s="29" t="s">
        <v>178</v>
      </c>
      <c r="L4482" s="29" t="s">
        <v>2677</v>
      </c>
      <c r="M4482" s="29" t="s">
        <v>2676</v>
      </c>
      <c r="N4482" s="28">
        <v>529693</v>
      </c>
      <c r="O4482" s="28">
        <v>6304319</v>
      </c>
      <c r="P4482" s="29" t="s">
        <v>2675</v>
      </c>
      <c r="Q4482" s="32" t="s">
        <v>207</v>
      </c>
      <c r="R4482" s="19"/>
      <c r="S4482" s="19"/>
      <c r="T4482" s="19"/>
      <c r="U4482" s="19"/>
      <c r="V4482" s="19"/>
      <c r="W4482" s="19"/>
      <c r="X4482" s="19"/>
      <c r="Y4482" s="19"/>
      <c r="Z4482" s="19"/>
      <c r="AA4482" s="19"/>
      <c r="AB4482" s="19"/>
      <c r="AC4482" s="19"/>
      <c r="AD4482" s="19"/>
      <c r="AE4482" s="19"/>
      <c r="AF4482" s="19"/>
      <c r="AG4482" s="19"/>
      <c r="AH4482" s="19"/>
      <c r="AI4482" s="19"/>
      <c r="AJ4482" s="19"/>
      <c r="AK4482" s="19"/>
      <c r="AL4482" s="19"/>
      <c r="AM4482" s="31">
        <v>205551</v>
      </c>
      <c r="AN4482" s="31">
        <v>1178492</v>
      </c>
      <c r="AO4482" s="31">
        <v>1562437</v>
      </c>
      <c r="AP4482" s="31">
        <v>1365500</v>
      </c>
      <c r="AQ4482" s="31">
        <v>1399966.91015625</v>
      </c>
      <c r="AR4482" s="31">
        <v>1254278.515625</v>
      </c>
      <c r="AS4482" s="31">
        <v>1427789.8828125</v>
      </c>
      <c r="AT4482" s="31">
        <v>1368580.953125</v>
      </c>
      <c r="AU4482" s="31">
        <v>1246420.8984375</v>
      </c>
      <c r="AV4482" s="31">
        <v>1572271.47265625</v>
      </c>
      <c r="AW4482" s="31">
        <v>1410289.62890625</v>
      </c>
      <c r="AX4482" s="31">
        <v>142053.125</v>
      </c>
      <c r="AY4482" s="31">
        <v>77380.3828125</v>
      </c>
      <c r="AZ4482" s="31">
        <v>219433.5078125</v>
      </c>
    </row>
    <row r="4483" spans="1:52" ht="15" customHeight="1">
      <c r="A4483" s="29" t="s">
        <v>2674</v>
      </c>
      <c r="B4483" s="34">
        <v>36110</v>
      </c>
      <c r="C4483" s="28">
        <v>750</v>
      </c>
      <c r="D4483" s="28">
        <v>48</v>
      </c>
      <c r="E4483" s="28">
        <v>45</v>
      </c>
      <c r="F4483" s="29" t="s">
        <v>172</v>
      </c>
      <c r="G4483" s="29" t="s">
        <v>517</v>
      </c>
      <c r="H4483" s="28">
        <v>820</v>
      </c>
      <c r="I4483" s="29" t="s">
        <v>2535</v>
      </c>
      <c r="J4483" s="33" t="s">
        <v>2673</v>
      </c>
      <c r="K4483" s="29" t="s">
        <v>178</v>
      </c>
      <c r="L4483" s="29" t="s">
        <v>2669</v>
      </c>
      <c r="M4483" s="29" t="s">
        <v>745</v>
      </c>
      <c r="N4483" s="28">
        <v>529748.4</v>
      </c>
      <c r="O4483" s="28">
        <v>6304118</v>
      </c>
      <c r="P4483" s="29" t="s">
        <v>2672</v>
      </c>
      <c r="Q4483" s="32" t="s">
        <v>207</v>
      </c>
      <c r="R4483" s="19"/>
      <c r="S4483" s="19"/>
      <c r="T4483" s="19"/>
      <c r="U4483" s="19"/>
      <c r="V4483" s="19"/>
      <c r="W4483" s="19"/>
      <c r="X4483" s="19"/>
      <c r="Y4483" s="19"/>
      <c r="Z4483" s="19"/>
      <c r="AA4483" s="19"/>
      <c r="AB4483" s="19"/>
      <c r="AC4483" s="19"/>
      <c r="AD4483" s="19"/>
      <c r="AE4483" s="19"/>
      <c r="AF4483" s="19"/>
      <c r="AG4483" s="19"/>
      <c r="AH4483" s="19"/>
      <c r="AI4483" s="19"/>
      <c r="AJ4483" s="19"/>
      <c r="AK4483" s="19"/>
      <c r="AL4483" s="19"/>
      <c r="AM4483" s="31">
        <v>227372</v>
      </c>
      <c r="AN4483" s="31">
        <v>1355949</v>
      </c>
      <c r="AO4483" s="31">
        <v>1590263</v>
      </c>
      <c r="AP4483" s="31">
        <v>1374488</v>
      </c>
      <c r="AQ4483" s="31">
        <v>1429544.16796875</v>
      </c>
      <c r="AR4483" s="31">
        <v>1274671.5390625</v>
      </c>
      <c r="AS4483" s="31">
        <v>1420851.96875</v>
      </c>
      <c r="AT4483" s="31">
        <v>1406620.71484375</v>
      </c>
      <c r="AU4483" s="31">
        <v>1255690.24609375</v>
      </c>
      <c r="AV4483" s="31">
        <v>1517735.3359375</v>
      </c>
      <c r="AW4483" s="31">
        <v>1472838.8359375</v>
      </c>
      <c r="AX4483" s="31">
        <v>151889.765625</v>
      </c>
      <c r="AY4483" s="31">
        <v>76906.171875</v>
      </c>
      <c r="AZ4483" s="31">
        <v>228795.9375</v>
      </c>
    </row>
    <row r="4484" spans="1:52" ht="15" customHeight="1">
      <c r="A4484" s="29" t="s">
        <v>2671</v>
      </c>
      <c r="B4484" s="34">
        <v>36110</v>
      </c>
      <c r="C4484" s="28">
        <v>750</v>
      </c>
      <c r="D4484" s="28">
        <v>48</v>
      </c>
      <c r="E4484" s="28">
        <v>45</v>
      </c>
      <c r="F4484" s="29" t="s">
        <v>172</v>
      </c>
      <c r="G4484" s="29" t="s">
        <v>517</v>
      </c>
      <c r="H4484" s="28">
        <v>820</v>
      </c>
      <c r="I4484" s="29" t="s">
        <v>2535</v>
      </c>
      <c r="J4484" s="33" t="s">
        <v>2670</v>
      </c>
      <c r="K4484" s="29" t="s">
        <v>178</v>
      </c>
      <c r="L4484" s="29" t="s">
        <v>2669</v>
      </c>
      <c r="M4484" s="29" t="s">
        <v>2275</v>
      </c>
      <c r="N4484" s="28">
        <v>529531.30000000005</v>
      </c>
      <c r="O4484" s="28">
        <v>6304165</v>
      </c>
      <c r="P4484" s="29" t="s">
        <v>2668</v>
      </c>
      <c r="Q4484" s="32" t="s">
        <v>207</v>
      </c>
      <c r="R4484" s="19"/>
      <c r="S4484" s="19"/>
      <c r="T4484" s="19"/>
      <c r="U4484" s="19"/>
      <c r="V4484" s="19"/>
      <c r="W4484" s="19"/>
      <c r="X4484" s="19"/>
      <c r="Y4484" s="19"/>
      <c r="Z4484" s="19"/>
      <c r="AA4484" s="19"/>
      <c r="AB4484" s="19"/>
      <c r="AC4484" s="19"/>
      <c r="AD4484" s="19"/>
      <c r="AE4484" s="19"/>
      <c r="AF4484" s="19"/>
      <c r="AG4484" s="19"/>
      <c r="AH4484" s="19"/>
      <c r="AI4484" s="19"/>
      <c r="AJ4484" s="19"/>
      <c r="AK4484" s="19"/>
      <c r="AL4484" s="19"/>
      <c r="AM4484" s="31">
        <v>238473</v>
      </c>
      <c r="AN4484" s="31">
        <v>1410484</v>
      </c>
      <c r="AO4484" s="31">
        <v>1638900</v>
      </c>
      <c r="AP4484" s="31">
        <v>1402230</v>
      </c>
      <c r="AQ4484" s="31">
        <v>1249675.04296875</v>
      </c>
      <c r="AR4484" s="31">
        <v>1311371.8203125</v>
      </c>
      <c r="AS4484" s="31">
        <v>1481628.0625</v>
      </c>
      <c r="AT4484" s="31">
        <v>1439901.5234375</v>
      </c>
      <c r="AU4484" s="31">
        <v>1237313.9453125</v>
      </c>
      <c r="AV4484" s="31">
        <v>1598564.8671875</v>
      </c>
      <c r="AW4484" s="31">
        <v>1481407.27734375</v>
      </c>
      <c r="AX4484" s="31">
        <v>151721.453125</v>
      </c>
      <c r="AY4484" s="31">
        <v>76898.25</v>
      </c>
      <c r="AZ4484" s="31">
        <v>228619.703125</v>
      </c>
    </row>
    <row r="4485" spans="1:52" ht="15" customHeight="1">
      <c r="A4485" s="29" t="s">
        <v>2667</v>
      </c>
      <c r="B4485" s="34">
        <v>36125</v>
      </c>
      <c r="C4485" s="28">
        <v>660</v>
      </c>
      <c r="D4485" s="28">
        <v>47</v>
      </c>
      <c r="E4485" s="28">
        <v>50</v>
      </c>
      <c r="F4485" s="29" t="s">
        <v>242</v>
      </c>
      <c r="G4485" s="29" t="s">
        <v>2175</v>
      </c>
      <c r="H4485" s="28">
        <v>820</v>
      </c>
      <c r="I4485" s="29" t="s">
        <v>2535</v>
      </c>
      <c r="J4485" s="33" t="s">
        <v>2666</v>
      </c>
      <c r="K4485" s="29" t="s">
        <v>178</v>
      </c>
      <c r="L4485" s="29" t="s">
        <v>2658</v>
      </c>
      <c r="M4485" s="29" t="s">
        <v>2665</v>
      </c>
      <c r="N4485" s="28">
        <v>518933</v>
      </c>
      <c r="O4485" s="28">
        <v>6286939</v>
      </c>
      <c r="P4485" s="29" t="s">
        <v>2664</v>
      </c>
      <c r="Q4485" s="32" t="s">
        <v>207</v>
      </c>
      <c r="R4485" s="19"/>
      <c r="S4485" s="19"/>
      <c r="T4485" s="19"/>
      <c r="U4485" s="19"/>
      <c r="V4485" s="19"/>
      <c r="W4485" s="19"/>
      <c r="X4485" s="19"/>
      <c r="Y4485" s="19"/>
      <c r="Z4485" s="19"/>
      <c r="AA4485" s="19"/>
      <c r="AB4485" s="19"/>
      <c r="AC4485" s="19"/>
      <c r="AD4485" s="19"/>
      <c r="AE4485" s="19"/>
      <c r="AF4485" s="19"/>
      <c r="AG4485" s="19"/>
      <c r="AH4485" s="19"/>
      <c r="AI4485" s="19"/>
      <c r="AJ4485" s="19"/>
      <c r="AK4485" s="19"/>
      <c r="AL4485" s="19"/>
      <c r="AM4485" s="31">
        <v>150352</v>
      </c>
      <c r="AN4485" s="31">
        <v>1237477</v>
      </c>
      <c r="AO4485" s="31">
        <v>1419958</v>
      </c>
      <c r="AP4485" s="31">
        <v>1198005.1328125</v>
      </c>
      <c r="AQ4485" s="31">
        <v>1253078.6953125</v>
      </c>
      <c r="AR4485" s="31">
        <v>1131856.49609375</v>
      </c>
      <c r="AS4485" s="31">
        <v>1298908.0234375</v>
      </c>
      <c r="AT4485" s="31">
        <v>1237056.6484375</v>
      </c>
      <c r="AU4485" s="31">
        <v>1102641.50390625</v>
      </c>
      <c r="AV4485" s="31">
        <v>1478124.16015625</v>
      </c>
      <c r="AW4485" s="31">
        <v>1287532.0390625</v>
      </c>
      <c r="AX4485" s="31">
        <v>125562.0234375</v>
      </c>
      <c r="AY4485" s="31">
        <v>58878.921875</v>
      </c>
      <c r="AZ4485" s="31">
        <v>184440.9453125</v>
      </c>
    </row>
    <row r="4486" spans="1:52" ht="15" customHeight="1">
      <c r="A4486" s="29" t="s">
        <v>2663</v>
      </c>
      <c r="B4486" s="34">
        <v>36118</v>
      </c>
      <c r="C4486" s="28">
        <v>660</v>
      </c>
      <c r="D4486" s="28">
        <v>47</v>
      </c>
      <c r="E4486" s="28">
        <v>50</v>
      </c>
      <c r="F4486" s="29" t="s">
        <v>242</v>
      </c>
      <c r="G4486" s="29" t="s">
        <v>2175</v>
      </c>
      <c r="H4486" s="28">
        <v>820</v>
      </c>
      <c r="I4486" s="29" t="s">
        <v>2535</v>
      </c>
      <c r="J4486" s="33" t="s">
        <v>2662</v>
      </c>
      <c r="K4486" s="29" t="s">
        <v>178</v>
      </c>
      <c r="L4486" s="29" t="s">
        <v>2658</v>
      </c>
      <c r="M4486" s="29" t="s">
        <v>331</v>
      </c>
      <c r="N4486" s="28">
        <v>518933.2</v>
      </c>
      <c r="O4486" s="28">
        <v>6286715</v>
      </c>
      <c r="P4486" s="29" t="s">
        <v>2661</v>
      </c>
      <c r="Q4486" s="32" t="s">
        <v>207</v>
      </c>
      <c r="R4486" s="19"/>
      <c r="S4486" s="19"/>
      <c r="T4486" s="19"/>
      <c r="U4486" s="19"/>
      <c r="V4486" s="19"/>
      <c r="W4486" s="19"/>
      <c r="X4486" s="19"/>
      <c r="Y4486" s="19"/>
      <c r="Z4486" s="19"/>
      <c r="AA4486" s="19"/>
      <c r="AB4486" s="19"/>
      <c r="AC4486" s="19"/>
      <c r="AD4486" s="19"/>
      <c r="AE4486" s="19"/>
      <c r="AF4486" s="19"/>
      <c r="AG4486" s="19"/>
      <c r="AH4486" s="19"/>
      <c r="AI4486" s="19"/>
      <c r="AJ4486" s="19"/>
      <c r="AK4486" s="19"/>
      <c r="AL4486" s="19"/>
      <c r="AM4486" s="31">
        <v>139618</v>
      </c>
      <c r="AN4486" s="31">
        <v>1193951</v>
      </c>
      <c r="AO4486" s="31">
        <v>1416364</v>
      </c>
      <c r="AP4486" s="31">
        <v>1178634.6015625</v>
      </c>
      <c r="AQ4486" s="31">
        <v>1263584.28515625</v>
      </c>
      <c r="AR4486" s="31">
        <v>1104244.7421875</v>
      </c>
      <c r="AS4486" s="31">
        <v>1232516.1875</v>
      </c>
      <c r="AT4486" s="31">
        <v>1174184.73828125</v>
      </c>
      <c r="AU4486" s="31">
        <v>1043653.4609375</v>
      </c>
      <c r="AV4486" s="31">
        <v>1417881.86328125</v>
      </c>
      <c r="AW4486" s="31">
        <v>1227095.50390625</v>
      </c>
      <c r="AX4486" s="31">
        <v>120424.03125</v>
      </c>
      <c r="AY4486" s="31">
        <v>65357.2890625</v>
      </c>
      <c r="AZ4486" s="31">
        <v>185781.3203125</v>
      </c>
    </row>
    <row r="4487" spans="1:52" ht="15" customHeight="1">
      <c r="A4487" s="29" t="s">
        <v>2660</v>
      </c>
      <c r="B4487" s="34">
        <v>36118</v>
      </c>
      <c r="C4487" s="28">
        <v>660</v>
      </c>
      <c r="D4487" s="28">
        <v>47</v>
      </c>
      <c r="E4487" s="28">
        <v>50</v>
      </c>
      <c r="F4487" s="29" t="s">
        <v>242</v>
      </c>
      <c r="G4487" s="29" t="s">
        <v>2175</v>
      </c>
      <c r="H4487" s="28">
        <v>820</v>
      </c>
      <c r="I4487" s="29" t="s">
        <v>2535</v>
      </c>
      <c r="J4487" s="33" t="s">
        <v>2659</v>
      </c>
      <c r="K4487" s="29" t="s">
        <v>178</v>
      </c>
      <c r="L4487" s="29" t="s">
        <v>2658</v>
      </c>
      <c r="M4487" s="29" t="s">
        <v>331</v>
      </c>
      <c r="N4487" s="28">
        <v>518933.9</v>
      </c>
      <c r="O4487" s="28">
        <v>6286491</v>
      </c>
      <c r="P4487" s="29" t="s">
        <v>2657</v>
      </c>
      <c r="Q4487" s="32" t="s">
        <v>207</v>
      </c>
      <c r="R4487" s="19"/>
      <c r="S4487" s="19"/>
      <c r="T4487" s="19"/>
      <c r="U4487" s="19"/>
      <c r="V4487" s="19"/>
      <c r="W4487" s="19"/>
      <c r="X4487" s="19"/>
      <c r="Y4487" s="19"/>
      <c r="Z4487" s="19"/>
      <c r="AA4487" s="19"/>
      <c r="AB4487" s="19"/>
      <c r="AC4487" s="19"/>
      <c r="AD4487" s="19"/>
      <c r="AE4487" s="19"/>
      <c r="AF4487" s="19"/>
      <c r="AG4487" s="19"/>
      <c r="AH4487" s="19"/>
      <c r="AI4487" s="19"/>
      <c r="AJ4487" s="19"/>
      <c r="AK4487" s="19"/>
      <c r="AL4487" s="19"/>
      <c r="AM4487" s="31">
        <v>140596</v>
      </c>
      <c r="AN4487" s="31">
        <v>1259394</v>
      </c>
      <c r="AO4487" s="31">
        <v>1421409</v>
      </c>
      <c r="AP4487" s="31">
        <v>1170706.203125</v>
      </c>
      <c r="AQ4487" s="31">
        <v>1279402.34765625</v>
      </c>
      <c r="AR4487" s="31">
        <v>1130629.56640625</v>
      </c>
      <c r="AS4487" s="31">
        <v>1287536.1796875</v>
      </c>
      <c r="AT4487" s="31">
        <v>1243898.0859375</v>
      </c>
      <c r="AU4487" s="31">
        <v>1117130.85546875</v>
      </c>
      <c r="AV4487" s="31">
        <v>1480049.984375</v>
      </c>
      <c r="AW4487" s="31">
        <v>1298734.4609375</v>
      </c>
      <c r="AX4487" s="31">
        <v>124999.3828125</v>
      </c>
      <c r="AY4487" s="31">
        <v>67357.6171875</v>
      </c>
      <c r="AZ4487" s="31">
        <v>192357</v>
      </c>
    </row>
    <row r="4488" spans="1:52" ht="15" customHeight="1">
      <c r="A4488" s="29" t="s">
        <v>2656</v>
      </c>
      <c r="B4488" s="34">
        <v>36150</v>
      </c>
      <c r="C4488" s="28">
        <v>750</v>
      </c>
      <c r="D4488" s="28">
        <v>48</v>
      </c>
      <c r="E4488" s="28">
        <v>45</v>
      </c>
      <c r="F4488" s="29" t="s">
        <v>172</v>
      </c>
      <c r="G4488" s="29" t="s">
        <v>648</v>
      </c>
      <c r="H4488" s="28">
        <v>820</v>
      </c>
      <c r="I4488" s="29" t="s">
        <v>2535</v>
      </c>
      <c r="J4488" s="33" t="s">
        <v>2655</v>
      </c>
      <c r="K4488" s="29" t="s">
        <v>178</v>
      </c>
      <c r="L4488" s="29" t="s">
        <v>2648</v>
      </c>
      <c r="M4488" s="29" t="s">
        <v>2603</v>
      </c>
      <c r="N4488" s="28">
        <v>528809.4</v>
      </c>
      <c r="O4488" s="28">
        <v>6306651</v>
      </c>
      <c r="P4488" s="29" t="s">
        <v>2654</v>
      </c>
      <c r="Q4488" s="32" t="s">
        <v>207</v>
      </c>
      <c r="R4488" s="19"/>
      <c r="S4488" s="19"/>
      <c r="T4488" s="19"/>
      <c r="U4488" s="19"/>
      <c r="V4488" s="19"/>
      <c r="W4488" s="19"/>
      <c r="X4488" s="19"/>
      <c r="Y4488" s="19"/>
      <c r="Z4488" s="19"/>
      <c r="AA4488" s="19"/>
      <c r="AB4488" s="19"/>
      <c r="AC4488" s="19"/>
      <c r="AD4488" s="19"/>
      <c r="AE4488" s="19"/>
      <c r="AF4488" s="19"/>
      <c r="AG4488" s="19"/>
      <c r="AH4488" s="19"/>
      <c r="AI4488" s="19"/>
      <c r="AJ4488" s="19"/>
      <c r="AK4488" s="19"/>
      <c r="AL4488" s="19"/>
      <c r="AM4488" s="31">
        <v>90079</v>
      </c>
      <c r="AN4488" s="31">
        <v>1327739</v>
      </c>
      <c r="AO4488" s="31">
        <v>1557370</v>
      </c>
      <c r="AP4488" s="31">
        <v>1368646.1328125</v>
      </c>
      <c r="AQ4488" s="31">
        <v>1368850.28125</v>
      </c>
      <c r="AR4488" s="31">
        <v>1242990.07421875</v>
      </c>
      <c r="AS4488" s="31">
        <v>1416882.140625</v>
      </c>
      <c r="AT4488" s="31">
        <v>1367609.1796875</v>
      </c>
      <c r="AU4488" s="31">
        <v>1231073.05078125</v>
      </c>
      <c r="AV4488" s="31">
        <v>1568231.60546875</v>
      </c>
      <c r="AW4488" s="31">
        <v>1365984.51953125</v>
      </c>
      <c r="AX4488" s="31">
        <v>139676.4375</v>
      </c>
      <c r="AY4488" s="31">
        <v>75008.3125</v>
      </c>
      <c r="AZ4488" s="31">
        <v>214684.75</v>
      </c>
    </row>
    <row r="4489" spans="1:52" ht="15" customHeight="1">
      <c r="A4489" s="29" t="s">
        <v>2653</v>
      </c>
      <c r="B4489" s="34">
        <v>36150</v>
      </c>
      <c r="C4489" s="28">
        <v>750</v>
      </c>
      <c r="D4489" s="28">
        <v>48</v>
      </c>
      <c r="E4489" s="28">
        <v>45</v>
      </c>
      <c r="F4489" s="29" t="s">
        <v>172</v>
      </c>
      <c r="G4489" s="29" t="s">
        <v>517</v>
      </c>
      <c r="H4489" s="28">
        <v>820</v>
      </c>
      <c r="I4489" s="29" t="s">
        <v>2535</v>
      </c>
      <c r="J4489" s="33" t="s">
        <v>2652</v>
      </c>
      <c r="K4489" s="29" t="s">
        <v>178</v>
      </c>
      <c r="L4489" s="29" t="s">
        <v>2648</v>
      </c>
      <c r="M4489" s="29" t="s">
        <v>2603</v>
      </c>
      <c r="N4489" s="28">
        <v>528766.9</v>
      </c>
      <c r="O4489" s="28">
        <v>6306465</v>
      </c>
      <c r="P4489" s="29" t="s">
        <v>2651</v>
      </c>
      <c r="Q4489" s="32" t="s">
        <v>207</v>
      </c>
      <c r="R4489" s="19"/>
      <c r="S4489" s="19"/>
      <c r="T4489" s="19"/>
      <c r="U4489" s="19"/>
      <c r="V4489" s="19"/>
      <c r="W4489" s="19"/>
      <c r="X4489" s="19"/>
      <c r="Y4489" s="19"/>
      <c r="Z4489" s="19"/>
      <c r="AA4489" s="19"/>
      <c r="AB4489" s="19"/>
      <c r="AC4489" s="19"/>
      <c r="AD4489" s="19"/>
      <c r="AE4489" s="19"/>
      <c r="AF4489" s="19"/>
      <c r="AG4489" s="19"/>
      <c r="AH4489" s="19"/>
      <c r="AI4489" s="19"/>
      <c r="AJ4489" s="19"/>
      <c r="AK4489" s="19"/>
      <c r="AL4489" s="19"/>
      <c r="AM4489" s="31">
        <v>71634</v>
      </c>
      <c r="AN4489" s="31">
        <v>1121152</v>
      </c>
      <c r="AO4489" s="31">
        <v>1312589</v>
      </c>
      <c r="AP4489" s="31">
        <v>1136088.6640625</v>
      </c>
      <c r="AQ4489" s="31">
        <v>1141959.359375</v>
      </c>
      <c r="AR4489" s="31">
        <v>1059411.2890625</v>
      </c>
      <c r="AS4489" s="31">
        <v>1249321.484375</v>
      </c>
      <c r="AT4489" s="31">
        <v>1113353.59375</v>
      </c>
      <c r="AU4489" s="31">
        <v>1066973.78125</v>
      </c>
      <c r="AV4489" s="31">
        <v>1402109.86328125</v>
      </c>
      <c r="AW4489" s="31">
        <v>1245903.46484375</v>
      </c>
      <c r="AX4489" s="31">
        <v>128365.4765625</v>
      </c>
      <c r="AY4489" s="31">
        <v>65582.4296875</v>
      </c>
      <c r="AZ4489" s="31">
        <v>193947.90625</v>
      </c>
    </row>
    <row r="4490" spans="1:52" ht="15" customHeight="1">
      <c r="A4490" s="29" t="s">
        <v>2650</v>
      </c>
      <c r="B4490" s="34">
        <v>36150</v>
      </c>
      <c r="C4490" s="28">
        <v>750</v>
      </c>
      <c r="D4490" s="28">
        <v>48</v>
      </c>
      <c r="E4490" s="28">
        <v>45</v>
      </c>
      <c r="F4490" s="29" t="s">
        <v>172</v>
      </c>
      <c r="G4490" s="29" t="s">
        <v>517</v>
      </c>
      <c r="H4490" s="28">
        <v>820</v>
      </c>
      <c r="I4490" s="29" t="s">
        <v>2535</v>
      </c>
      <c r="J4490" s="33" t="s">
        <v>2649</v>
      </c>
      <c r="K4490" s="29" t="s">
        <v>178</v>
      </c>
      <c r="L4490" s="29" t="s">
        <v>2648</v>
      </c>
      <c r="M4490" s="29" t="s">
        <v>2603</v>
      </c>
      <c r="N4490" s="28">
        <v>528724.69999999995</v>
      </c>
      <c r="O4490" s="28">
        <v>6306279</v>
      </c>
      <c r="P4490" s="29" t="s">
        <v>2647</v>
      </c>
      <c r="Q4490" s="32" t="s">
        <v>207</v>
      </c>
      <c r="R4490" s="19"/>
      <c r="S4490" s="19"/>
      <c r="T4490" s="19"/>
      <c r="U4490" s="19"/>
      <c r="V4490" s="19"/>
      <c r="W4490" s="19"/>
      <c r="X4490" s="19"/>
      <c r="Y4490" s="19"/>
      <c r="Z4490" s="19"/>
      <c r="AA4490" s="19"/>
      <c r="AB4490" s="19"/>
      <c r="AC4490" s="19"/>
      <c r="AD4490" s="19"/>
      <c r="AE4490" s="19"/>
      <c r="AF4490" s="19"/>
      <c r="AG4490" s="19"/>
      <c r="AH4490" s="19"/>
      <c r="AI4490" s="19"/>
      <c r="AJ4490" s="19"/>
      <c r="AK4490" s="19"/>
      <c r="AL4490" s="19"/>
      <c r="AM4490" s="31">
        <v>75102</v>
      </c>
      <c r="AN4490" s="31">
        <v>1178506</v>
      </c>
      <c r="AO4490" s="31">
        <v>1386422</v>
      </c>
      <c r="AP4490" s="31">
        <v>1156707</v>
      </c>
      <c r="AQ4490" s="31">
        <v>1227068.04296875</v>
      </c>
      <c r="AR4490" s="31">
        <v>1056965.9609375</v>
      </c>
      <c r="AS4490" s="31">
        <v>1222368.015625</v>
      </c>
      <c r="AT4490" s="31">
        <v>1193231.30859375</v>
      </c>
      <c r="AU4490" s="31">
        <v>1067039.7109375</v>
      </c>
      <c r="AV4490" s="31">
        <v>1369178.76953125</v>
      </c>
      <c r="AW4490" s="31">
        <v>1235920.3671875</v>
      </c>
      <c r="AX4490" s="31">
        <v>130461.2109375</v>
      </c>
      <c r="AY4490" s="31">
        <v>63387.71875</v>
      </c>
      <c r="AZ4490" s="31">
        <v>193848.9296875</v>
      </c>
    </row>
    <row r="4491" spans="1:52" ht="15" customHeight="1">
      <c r="A4491" s="29" t="s">
        <v>2646</v>
      </c>
      <c r="B4491" s="34">
        <v>36819</v>
      </c>
      <c r="C4491" s="28">
        <v>660</v>
      </c>
      <c r="D4491" s="28">
        <v>47</v>
      </c>
      <c r="E4491" s="28">
        <v>50</v>
      </c>
      <c r="F4491" s="29" t="s">
        <v>242</v>
      </c>
      <c r="G4491" s="29" t="s">
        <v>2175</v>
      </c>
      <c r="H4491" s="28">
        <v>820</v>
      </c>
      <c r="I4491" s="29" t="s">
        <v>2535</v>
      </c>
      <c r="J4491" s="33" t="s">
        <v>2645</v>
      </c>
      <c r="K4491" s="29" t="s">
        <v>178</v>
      </c>
      <c r="L4491" s="29" t="s">
        <v>2632</v>
      </c>
      <c r="M4491" s="29" t="s">
        <v>2644</v>
      </c>
      <c r="N4491" s="28">
        <v>524461.30000000005</v>
      </c>
      <c r="O4491" s="28">
        <v>6282234</v>
      </c>
      <c r="P4491" s="29" t="s">
        <v>2643</v>
      </c>
      <c r="Q4491" s="32" t="s">
        <v>207</v>
      </c>
      <c r="R4491" s="19"/>
      <c r="S4491" s="19"/>
      <c r="T4491" s="19"/>
      <c r="U4491" s="19"/>
      <c r="V4491" s="19"/>
      <c r="W4491" s="19"/>
      <c r="X4491" s="19"/>
      <c r="Y4491" s="19"/>
      <c r="Z4491" s="19"/>
      <c r="AA4491" s="19"/>
      <c r="AB4491" s="19"/>
      <c r="AC4491" s="19"/>
      <c r="AD4491" s="19"/>
      <c r="AE4491" s="19"/>
      <c r="AF4491" s="19"/>
      <c r="AG4491" s="19"/>
      <c r="AH4491" s="19"/>
      <c r="AI4491" s="19"/>
      <c r="AJ4491" s="19"/>
      <c r="AK4491" s="19"/>
      <c r="AL4491" s="19"/>
      <c r="AM4491" s="19"/>
      <c r="AN4491" s="19"/>
      <c r="AO4491" s="31">
        <v>287410</v>
      </c>
      <c r="AP4491" s="31">
        <v>1329210.75</v>
      </c>
      <c r="AQ4491" s="31">
        <v>1436957.67578125</v>
      </c>
      <c r="AR4491" s="31">
        <v>1306926.890625</v>
      </c>
      <c r="AS4491" s="31">
        <v>1440742.375</v>
      </c>
      <c r="AT4491" s="31">
        <v>1410308.078125</v>
      </c>
      <c r="AU4491" s="31">
        <v>1179231.9140625</v>
      </c>
      <c r="AV4491" s="31">
        <v>1596336.48828125</v>
      </c>
      <c r="AW4491" s="31">
        <v>1444721.44140625</v>
      </c>
      <c r="AX4491" s="31">
        <v>136393.046875</v>
      </c>
      <c r="AY4491" s="31">
        <v>79355.1875</v>
      </c>
      <c r="AZ4491" s="31">
        <v>215748.234375</v>
      </c>
    </row>
    <row r="4492" spans="1:52" ht="15" customHeight="1">
      <c r="A4492" s="29" t="s">
        <v>2642</v>
      </c>
      <c r="B4492" s="34">
        <v>36819</v>
      </c>
      <c r="C4492" s="28">
        <v>660</v>
      </c>
      <c r="D4492" s="28">
        <v>47</v>
      </c>
      <c r="E4492" s="28">
        <v>50</v>
      </c>
      <c r="F4492" s="29" t="s">
        <v>242</v>
      </c>
      <c r="G4492" s="29" t="s">
        <v>2175</v>
      </c>
      <c r="H4492" s="28">
        <v>820</v>
      </c>
      <c r="I4492" s="29" t="s">
        <v>2535</v>
      </c>
      <c r="J4492" s="33" t="s">
        <v>2641</v>
      </c>
      <c r="K4492" s="29" t="s">
        <v>178</v>
      </c>
      <c r="L4492" s="29" t="s">
        <v>2632</v>
      </c>
      <c r="M4492" s="29" t="s">
        <v>2640</v>
      </c>
      <c r="N4492" s="28">
        <v>524247.8</v>
      </c>
      <c r="O4492" s="28">
        <v>6282364</v>
      </c>
      <c r="P4492" s="29" t="s">
        <v>2639</v>
      </c>
      <c r="Q4492" s="32" t="s">
        <v>207</v>
      </c>
      <c r="R4492" s="19"/>
      <c r="S4492" s="19"/>
      <c r="T4492" s="19"/>
      <c r="U4492" s="19"/>
      <c r="V4492" s="19"/>
      <c r="W4492" s="19"/>
      <c r="X4492" s="19"/>
      <c r="Y4492" s="19"/>
      <c r="Z4492" s="19"/>
      <c r="AA4492" s="19"/>
      <c r="AB4492" s="19"/>
      <c r="AC4492" s="19"/>
      <c r="AD4492" s="19"/>
      <c r="AE4492" s="19"/>
      <c r="AF4492" s="19"/>
      <c r="AG4492" s="19"/>
      <c r="AH4492" s="19"/>
      <c r="AI4492" s="19"/>
      <c r="AJ4492" s="19"/>
      <c r="AK4492" s="19"/>
      <c r="AL4492" s="19"/>
      <c r="AM4492" s="19"/>
      <c r="AN4492" s="19"/>
      <c r="AO4492" s="31">
        <v>231474</v>
      </c>
      <c r="AP4492" s="31">
        <v>1369606</v>
      </c>
      <c r="AQ4492" s="31">
        <v>1423784.15625</v>
      </c>
      <c r="AR4492" s="31">
        <v>1300335.53515625</v>
      </c>
      <c r="AS4492" s="31">
        <v>1443259.9609375</v>
      </c>
      <c r="AT4492" s="31">
        <v>1368384.1015625</v>
      </c>
      <c r="AU4492" s="31">
        <v>1261495.234375</v>
      </c>
      <c r="AV4492" s="31">
        <v>1593720.65625</v>
      </c>
      <c r="AW4492" s="31">
        <v>1445212.48828125</v>
      </c>
      <c r="AX4492" s="31">
        <v>134296.71875</v>
      </c>
      <c r="AY4492" s="31">
        <v>77131.3984375</v>
      </c>
      <c r="AZ4492" s="31">
        <v>211428.1171875</v>
      </c>
    </row>
    <row r="4493" spans="1:52" ht="15" customHeight="1">
      <c r="A4493" s="29" t="s">
        <v>2638</v>
      </c>
      <c r="B4493" s="34">
        <v>36819</v>
      </c>
      <c r="C4493" s="28">
        <v>660</v>
      </c>
      <c r="D4493" s="28">
        <v>47</v>
      </c>
      <c r="E4493" s="28">
        <v>50</v>
      </c>
      <c r="F4493" s="29" t="s">
        <v>242</v>
      </c>
      <c r="G4493" s="29" t="s">
        <v>2175</v>
      </c>
      <c r="H4493" s="28">
        <v>820</v>
      </c>
      <c r="I4493" s="29" t="s">
        <v>2535</v>
      </c>
      <c r="J4493" s="33" t="s">
        <v>2637</v>
      </c>
      <c r="K4493" s="29" t="s">
        <v>178</v>
      </c>
      <c r="L4493" s="29" t="s">
        <v>2632</v>
      </c>
      <c r="M4493" s="29" t="s">
        <v>2636</v>
      </c>
      <c r="N4493" s="28">
        <v>524034.5</v>
      </c>
      <c r="O4493" s="28">
        <v>6282494</v>
      </c>
      <c r="P4493" s="29" t="s">
        <v>2635</v>
      </c>
      <c r="Q4493" s="32" t="s">
        <v>207</v>
      </c>
      <c r="R4493" s="19"/>
      <c r="S4493" s="19"/>
      <c r="T4493" s="19"/>
      <c r="U4493" s="19"/>
      <c r="V4493" s="19"/>
      <c r="W4493" s="19"/>
      <c r="X4493" s="19"/>
      <c r="Y4493" s="19"/>
      <c r="Z4493" s="19"/>
      <c r="AA4493" s="19"/>
      <c r="AB4493" s="19"/>
      <c r="AC4493" s="19"/>
      <c r="AD4493" s="19"/>
      <c r="AE4493" s="19"/>
      <c r="AF4493" s="19"/>
      <c r="AG4493" s="19"/>
      <c r="AH4493" s="19"/>
      <c r="AI4493" s="19"/>
      <c r="AJ4493" s="19"/>
      <c r="AK4493" s="19"/>
      <c r="AL4493" s="19"/>
      <c r="AM4493" s="19"/>
      <c r="AN4493" s="19"/>
      <c r="AO4493" s="31">
        <v>176508</v>
      </c>
      <c r="AP4493" s="31">
        <v>1271084.5</v>
      </c>
      <c r="AQ4493" s="31">
        <v>1377616.56640625</v>
      </c>
      <c r="AR4493" s="31">
        <v>1255813.62109375</v>
      </c>
      <c r="AS4493" s="31">
        <v>1429553.5703125</v>
      </c>
      <c r="AT4493" s="31">
        <v>1361123.125</v>
      </c>
      <c r="AU4493" s="31">
        <v>1232534.9921875</v>
      </c>
      <c r="AV4493" s="31">
        <v>1540704.421875</v>
      </c>
      <c r="AW4493" s="31">
        <v>1379476</v>
      </c>
      <c r="AX4493" s="31">
        <v>132844.640625</v>
      </c>
      <c r="AY4493" s="31">
        <v>68673.5859375</v>
      </c>
      <c r="AZ4493" s="31">
        <v>201518.2265625</v>
      </c>
    </row>
    <row r="4494" spans="1:52" ht="15" customHeight="1">
      <c r="A4494" s="29" t="s">
        <v>2634</v>
      </c>
      <c r="B4494" s="34">
        <v>36819</v>
      </c>
      <c r="C4494" s="28">
        <v>660</v>
      </c>
      <c r="D4494" s="28">
        <v>47</v>
      </c>
      <c r="E4494" s="28">
        <v>50</v>
      </c>
      <c r="F4494" s="29" t="s">
        <v>242</v>
      </c>
      <c r="G4494" s="29" t="s">
        <v>2629</v>
      </c>
      <c r="H4494" s="28">
        <v>820</v>
      </c>
      <c r="I4494" s="29" t="s">
        <v>2535</v>
      </c>
      <c r="J4494" s="33" t="s">
        <v>2633</v>
      </c>
      <c r="K4494" s="29" t="s">
        <v>178</v>
      </c>
      <c r="L4494" s="29" t="s">
        <v>2632</v>
      </c>
      <c r="M4494" s="29" t="s">
        <v>270</v>
      </c>
      <c r="N4494" s="28">
        <v>523821</v>
      </c>
      <c r="O4494" s="28">
        <v>6282624</v>
      </c>
      <c r="P4494" s="29" t="s">
        <v>2631</v>
      </c>
      <c r="Q4494" s="32" t="s">
        <v>207</v>
      </c>
      <c r="R4494" s="19"/>
      <c r="S4494" s="19"/>
      <c r="T4494" s="19"/>
      <c r="U4494" s="19"/>
      <c r="V4494" s="19"/>
      <c r="W4494" s="19"/>
      <c r="X4494" s="19"/>
      <c r="Y4494" s="19"/>
      <c r="Z4494" s="19"/>
      <c r="AA4494" s="19"/>
      <c r="AB4494" s="19"/>
      <c r="AC4494" s="19"/>
      <c r="AD4494" s="19"/>
      <c r="AE4494" s="19"/>
      <c r="AF4494" s="19"/>
      <c r="AG4494" s="19"/>
      <c r="AH4494" s="19"/>
      <c r="AI4494" s="19"/>
      <c r="AJ4494" s="19"/>
      <c r="AK4494" s="19"/>
      <c r="AL4494" s="19"/>
      <c r="AM4494" s="19"/>
      <c r="AN4494" s="19"/>
      <c r="AO4494" s="31">
        <v>176208</v>
      </c>
      <c r="AP4494" s="31">
        <v>1288109.25</v>
      </c>
      <c r="AQ4494" s="31">
        <v>1386777.79296875</v>
      </c>
      <c r="AR4494" s="31">
        <v>1240765.68359375</v>
      </c>
      <c r="AS4494" s="31">
        <v>1400132.2890625</v>
      </c>
      <c r="AT4494" s="31">
        <v>1361034.859375</v>
      </c>
      <c r="AU4494" s="31">
        <v>1190413.93359375</v>
      </c>
      <c r="AV4494" s="31">
        <v>1565010.41015625</v>
      </c>
      <c r="AW4494" s="31">
        <v>1402136.3515625</v>
      </c>
      <c r="AX4494" s="31">
        <v>131480.921875</v>
      </c>
      <c r="AY4494" s="31">
        <v>71641.3515625</v>
      </c>
      <c r="AZ4494" s="31">
        <v>203122.2734375</v>
      </c>
    </row>
    <row r="4495" spans="1:52" ht="15" customHeight="1">
      <c r="A4495" s="29" t="s">
        <v>2630</v>
      </c>
      <c r="B4495" s="34">
        <v>36836</v>
      </c>
      <c r="C4495" s="28">
        <v>750</v>
      </c>
      <c r="D4495" s="28">
        <v>48</v>
      </c>
      <c r="E4495" s="28">
        <v>45</v>
      </c>
      <c r="F4495" s="29" t="s">
        <v>172</v>
      </c>
      <c r="G4495" s="29" t="s">
        <v>926</v>
      </c>
      <c r="H4495" s="28">
        <v>820</v>
      </c>
      <c r="I4495" s="29" t="s">
        <v>2535</v>
      </c>
      <c r="J4495" s="33" t="s">
        <v>2628</v>
      </c>
      <c r="K4495" s="29" t="s">
        <v>178</v>
      </c>
      <c r="L4495" s="29" t="s">
        <v>2624</v>
      </c>
      <c r="M4495" s="29" t="s">
        <v>1836</v>
      </c>
      <c r="N4495" s="28">
        <v>514741.5</v>
      </c>
      <c r="O4495" s="28">
        <v>6311220</v>
      </c>
      <c r="P4495" s="29" t="s">
        <v>2627</v>
      </c>
      <c r="Q4495" s="32" t="s">
        <v>207</v>
      </c>
      <c r="R4495" s="19"/>
      <c r="S4495" s="19"/>
      <c r="T4495" s="19"/>
      <c r="U4495" s="19"/>
      <c r="V4495" s="19"/>
      <c r="W4495" s="19"/>
      <c r="X4495" s="19"/>
      <c r="Y4495" s="19"/>
      <c r="Z4495" s="19"/>
      <c r="AA4495" s="19"/>
      <c r="AB4495" s="19"/>
      <c r="AC4495" s="19"/>
      <c r="AD4495" s="19"/>
      <c r="AE4495" s="19"/>
      <c r="AF4495" s="19"/>
      <c r="AG4495" s="19"/>
      <c r="AH4495" s="19"/>
      <c r="AI4495" s="19"/>
      <c r="AJ4495" s="19"/>
      <c r="AK4495" s="19"/>
      <c r="AL4495" s="19"/>
      <c r="AM4495" s="19"/>
      <c r="AN4495" s="19"/>
      <c r="AO4495" s="31">
        <v>204610</v>
      </c>
      <c r="AP4495" s="31">
        <v>1804225.75</v>
      </c>
      <c r="AQ4495" s="31">
        <v>1822317.734375</v>
      </c>
      <c r="AR4495" s="31">
        <v>1715728.59375</v>
      </c>
      <c r="AS4495" s="31">
        <v>1951287.859375</v>
      </c>
      <c r="AT4495" s="31">
        <v>1867467.984375</v>
      </c>
      <c r="AU4495" s="31">
        <v>1706072.3125</v>
      </c>
      <c r="AV4495" s="31">
        <v>2190222.890625</v>
      </c>
      <c r="AW4495" s="31">
        <v>1731015.5574951172</v>
      </c>
      <c r="AX4495" s="31">
        <v>167629.28125</v>
      </c>
      <c r="AY4495" s="31">
        <v>101628.703125</v>
      </c>
      <c r="AZ4495" s="31">
        <v>269257.984375</v>
      </c>
    </row>
    <row r="4496" spans="1:52" ht="15" customHeight="1">
      <c r="A4496" s="29" t="s">
        <v>2626</v>
      </c>
      <c r="B4496" s="34">
        <v>36836</v>
      </c>
      <c r="C4496" s="28">
        <v>750</v>
      </c>
      <c r="D4496" s="28">
        <v>48</v>
      </c>
      <c r="E4496" s="28">
        <v>45</v>
      </c>
      <c r="F4496" s="29" t="s">
        <v>172</v>
      </c>
      <c r="G4496" s="29" t="s">
        <v>926</v>
      </c>
      <c r="H4496" s="28">
        <v>820</v>
      </c>
      <c r="I4496" s="29" t="s">
        <v>2535</v>
      </c>
      <c r="J4496" s="33" t="s">
        <v>2625</v>
      </c>
      <c r="K4496" s="29" t="s">
        <v>178</v>
      </c>
      <c r="L4496" s="29" t="s">
        <v>2624</v>
      </c>
      <c r="M4496" s="29" t="s">
        <v>1836</v>
      </c>
      <c r="N4496" s="28">
        <v>514777</v>
      </c>
      <c r="O4496" s="28">
        <v>6311123</v>
      </c>
      <c r="P4496" s="29" t="s">
        <v>2623</v>
      </c>
      <c r="Q4496" s="32" t="s">
        <v>207</v>
      </c>
      <c r="R4496" s="19"/>
      <c r="S4496" s="19"/>
      <c r="T4496" s="19"/>
      <c r="U4496" s="19"/>
      <c r="V4496" s="19"/>
      <c r="W4496" s="19"/>
      <c r="X4496" s="19"/>
      <c r="Y4496" s="19"/>
      <c r="Z4496" s="19"/>
      <c r="AA4496" s="19"/>
      <c r="AB4496" s="19"/>
      <c r="AC4496" s="19"/>
      <c r="AD4496" s="19"/>
      <c r="AE4496" s="19"/>
      <c r="AF4496" s="19"/>
      <c r="AG4496" s="19"/>
      <c r="AH4496" s="19"/>
      <c r="AI4496" s="19"/>
      <c r="AJ4496" s="19"/>
      <c r="AK4496" s="19"/>
      <c r="AL4496" s="19"/>
      <c r="AM4496" s="19"/>
      <c r="AN4496" s="19"/>
      <c r="AO4496" s="31">
        <v>270029</v>
      </c>
      <c r="AP4496" s="31">
        <v>1874638.25</v>
      </c>
      <c r="AQ4496" s="31">
        <v>1967591.1171875</v>
      </c>
      <c r="AR4496" s="31">
        <v>1810862.6875</v>
      </c>
      <c r="AS4496" s="31">
        <v>2048194.96875</v>
      </c>
      <c r="AT4496" s="31">
        <v>1952563.203125</v>
      </c>
      <c r="AU4496" s="31">
        <v>1808583.3203125</v>
      </c>
      <c r="AV4496" s="31">
        <v>2140045.2109375</v>
      </c>
      <c r="AW4496" s="31">
        <v>1884393.3203125</v>
      </c>
      <c r="AX4496" s="31">
        <v>182592.390625</v>
      </c>
      <c r="AY4496" s="31">
        <v>105572.859375</v>
      </c>
      <c r="AZ4496" s="31">
        <v>288165.25</v>
      </c>
    </row>
    <row r="4497" spans="1:52" ht="15" customHeight="1">
      <c r="A4497" s="29" t="s">
        <v>2622</v>
      </c>
      <c r="B4497" s="34">
        <v>36847</v>
      </c>
      <c r="C4497" s="28">
        <v>750</v>
      </c>
      <c r="D4497" s="28">
        <v>48</v>
      </c>
      <c r="E4497" s="28">
        <v>45</v>
      </c>
      <c r="F4497" s="29" t="s">
        <v>172</v>
      </c>
      <c r="G4497" s="29" t="s">
        <v>926</v>
      </c>
      <c r="H4497" s="28">
        <v>820</v>
      </c>
      <c r="I4497" s="29" t="s">
        <v>2535</v>
      </c>
      <c r="J4497" s="33" t="s">
        <v>2621</v>
      </c>
      <c r="K4497" s="29" t="s">
        <v>178</v>
      </c>
      <c r="L4497" s="29" t="s">
        <v>2614</v>
      </c>
      <c r="M4497" s="29" t="s">
        <v>1446</v>
      </c>
      <c r="N4497" s="28">
        <v>518207.5</v>
      </c>
      <c r="O4497" s="28">
        <v>6304226</v>
      </c>
      <c r="P4497" s="29" t="s">
        <v>2620</v>
      </c>
      <c r="Q4497" s="32" t="s">
        <v>207</v>
      </c>
      <c r="R4497" s="19"/>
      <c r="S4497" s="19"/>
      <c r="T4497" s="19"/>
      <c r="U4497" s="19"/>
      <c r="V4497" s="19"/>
      <c r="W4497" s="19"/>
      <c r="X4497" s="19"/>
      <c r="Y4497" s="19"/>
      <c r="Z4497" s="19"/>
      <c r="AA4497" s="19"/>
      <c r="AB4497" s="19"/>
      <c r="AC4497" s="19"/>
      <c r="AD4497" s="19"/>
      <c r="AE4497" s="19"/>
      <c r="AF4497" s="19"/>
      <c r="AG4497" s="19"/>
      <c r="AH4497" s="19"/>
      <c r="AI4497" s="19"/>
      <c r="AJ4497" s="19"/>
      <c r="AK4497" s="19"/>
      <c r="AL4497" s="19"/>
      <c r="AM4497" s="19"/>
      <c r="AN4497" s="19"/>
      <c r="AO4497" s="31">
        <v>136534</v>
      </c>
      <c r="AP4497" s="31">
        <v>1769018</v>
      </c>
      <c r="AQ4497" s="31">
        <v>1838892.484375</v>
      </c>
      <c r="AR4497" s="31">
        <v>1667005.79296875</v>
      </c>
      <c r="AS4497" s="31">
        <v>1911109.03125</v>
      </c>
      <c r="AT4497" s="31">
        <v>1822986.2890625</v>
      </c>
      <c r="AU4497" s="31">
        <v>1684500.1953125</v>
      </c>
      <c r="AV4497" s="31">
        <v>2135063.3125</v>
      </c>
      <c r="AW4497" s="31">
        <v>1559604.25</v>
      </c>
      <c r="AX4497" s="31">
        <v>184127.390625</v>
      </c>
      <c r="AY4497" s="31">
        <v>104532.8671875</v>
      </c>
      <c r="AZ4497" s="31">
        <v>288660.2578125</v>
      </c>
    </row>
    <row r="4498" spans="1:52" ht="15" customHeight="1">
      <c r="A4498" s="29" t="s">
        <v>2619</v>
      </c>
      <c r="B4498" s="34">
        <v>36847</v>
      </c>
      <c r="C4498" s="28">
        <v>750</v>
      </c>
      <c r="D4498" s="28">
        <v>48</v>
      </c>
      <c r="E4498" s="28">
        <v>45</v>
      </c>
      <c r="F4498" s="29" t="s">
        <v>172</v>
      </c>
      <c r="G4498" s="29" t="s">
        <v>926</v>
      </c>
      <c r="H4498" s="28">
        <v>820</v>
      </c>
      <c r="I4498" s="29" t="s">
        <v>2535</v>
      </c>
      <c r="J4498" s="33" t="s">
        <v>2618</v>
      </c>
      <c r="K4498" s="29" t="s">
        <v>178</v>
      </c>
      <c r="L4498" s="29" t="s">
        <v>2614</v>
      </c>
      <c r="M4498" s="29" t="s">
        <v>1446</v>
      </c>
      <c r="N4498" s="28">
        <v>518244</v>
      </c>
      <c r="O4498" s="28">
        <v>6304087</v>
      </c>
      <c r="P4498" s="29" t="s">
        <v>2617</v>
      </c>
      <c r="Q4498" s="32" t="s">
        <v>207</v>
      </c>
      <c r="R4498" s="19"/>
      <c r="S4498" s="19"/>
      <c r="T4498" s="19"/>
      <c r="U4498" s="19"/>
      <c r="V4498" s="19"/>
      <c r="W4498" s="19"/>
      <c r="X4498" s="19"/>
      <c r="Y4498" s="19"/>
      <c r="Z4498" s="19"/>
      <c r="AA4498" s="19"/>
      <c r="AB4498" s="19"/>
      <c r="AC4498" s="19"/>
      <c r="AD4498" s="19"/>
      <c r="AE4498" s="19"/>
      <c r="AF4498" s="19"/>
      <c r="AG4498" s="19"/>
      <c r="AH4498" s="19"/>
      <c r="AI4498" s="19"/>
      <c r="AJ4498" s="19"/>
      <c r="AK4498" s="19"/>
      <c r="AL4498" s="19"/>
      <c r="AM4498" s="19"/>
      <c r="AN4498" s="19"/>
      <c r="AO4498" s="31">
        <v>115062</v>
      </c>
      <c r="AP4498" s="31">
        <v>1708416</v>
      </c>
      <c r="AQ4498" s="31">
        <v>1778831.6953125</v>
      </c>
      <c r="AR4498" s="31">
        <v>1589518.4375</v>
      </c>
      <c r="AS4498" s="31">
        <v>1815635.671875</v>
      </c>
      <c r="AT4498" s="31">
        <v>1734359.28125</v>
      </c>
      <c r="AU4498" s="31">
        <v>1583567.9453125</v>
      </c>
      <c r="AV4498" s="31">
        <v>2010739.0859375</v>
      </c>
      <c r="AW4498" s="31">
        <v>1784202.85546875</v>
      </c>
      <c r="AX4498" s="31">
        <v>170798.515625</v>
      </c>
      <c r="AY4498" s="31">
        <v>96113.1640625</v>
      </c>
      <c r="AZ4498" s="31">
        <v>266911.6796875</v>
      </c>
    </row>
    <row r="4499" spans="1:52" ht="15" customHeight="1">
      <c r="A4499" s="29" t="s">
        <v>2616</v>
      </c>
      <c r="B4499" s="34">
        <v>36847</v>
      </c>
      <c r="C4499" s="28">
        <v>750</v>
      </c>
      <c r="D4499" s="28">
        <v>48</v>
      </c>
      <c r="E4499" s="28">
        <v>45</v>
      </c>
      <c r="F4499" s="29" t="s">
        <v>172</v>
      </c>
      <c r="G4499" s="29" t="s">
        <v>926</v>
      </c>
      <c r="H4499" s="28">
        <v>820</v>
      </c>
      <c r="I4499" s="29" t="s">
        <v>2535</v>
      </c>
      <c r="J4499" s="33" t="s">
        <v>2615</v>
      </c>
      <c r="K4499" s="29" t="s">
        <v>178</v>
      </c>
      <c r="L4499" s="29" t="s">
        <v>2614</v>
      </c>
      <c r="M4499" s="29" t="s">
        <v>176</v>
      </c>
      <c r="N4499" s="28">
        <v>518280.7</v>
      </c>
      <c r="O4499" s="28">
        <v>6303947</v>
      </c>
      <c r="P4499" s="29" t="s">
        <v>2613</v>
      </c>
      <c r="Q4499" s="32" t="s">
        <v>207</v>
      </c>
      <c r="R4499" s="19"/>
      <c r="S4499" s="19"/>
      <c r="T4499" s="19"/>
      <c r="U4499" s="19"/>
      <c r="V4499" s="19"/>
      <c r="W4499" s="19"/>
      <c r="X4499" s="19"/>
      <c r="Y4499" s="19"/>
      <c r="Z4499" s="19"/>
      <c r="AA4499" s="19"/>
      <c r="AB4499" s="19"/>
      <c r="AC4499" s="19"/>
      <c r="AD4499" s="19"/>
      <c r="AE4499" s="19"/>
      <c r="AF4499" s="19"/>
      <c r="AG4499" s="19"/>
      <c r="AH4499" s="19"/>
      <c r="AI4499" s="19"/>
      <c r="AJ4499" s="19"/>
      <c r="AK4499" s="19"/>
      <c r="AL4499" s="19"/>
      <c r="AM4499" s="19"/>
      <c r="AN4499" s="19"/>
      <c r="AO4499" s="31">
        <v>121967</v>
      </c>
      <c r="AP4499" s="31">
        <v>1644343</v>
      </c>
      <c r="AQ4499" s="31">
        <v>1680386.484375</v>
      </c>
      <c r="AR4499" s="31">
        <v>1517205.33203125</v>
      </c>
      <c r="AS4499" s="31">
        <v>1732559.8203125</v>
      </c>
      <c r="AT4499" s="31">
        <v>1647926.140625</v>
      </c>
      <c r="AU4499" s="31">
        <v>1509302.6171875</v>
      </c>
      <c r="AV4499" s="31">
        <v>1874698.015625</v>
      </c>
      <c r="AW4499" s="31">
        <v>1624162.390625</v>
      </c>
      <c r="AX4499" s="31">
        <v>158114.140625</v>
      </c>
      <c r="AY4499" s="31">
        <v>88004.8203125</v>
      </c>
      <c r="AZ4499" s="31">
        <v>246118.9609375</v>
      </c>
    </row>
    <row r="4500" spans="1:52" ht="15" customHeight="1">
      <c r="A4500" s="29" t="s">
        <v>2612</v>
      </c>
      <c r="B4500" s="34">
        <v>36861</v>
      </c>
      <c r="C4500" s="28">
        <v>750</v>
      </c>
      <c r="D4500" s="28">
        <v>48</v>
      </c>
      <c r="E4500" s="28">
        <v>45</v>
      </c>
      <c r="F4500" s="29" t="s">
        <v>172</v>
      </c>
      <c r="G4500" s="29" t="s">
        <v>926</v>
      </c>
      <c r="H4500" s="28">
        <v>820</v>
      </c>
      <c r="I4500" s="29" t="s">
        <v>2535</v>
      </c>
      <c r="J4500" s="33" t="s">
        <v>2611</v>
      </c>
      <c r="K4500" s="29" t="s">
        <v>178</v>
      </c>
      <c r="L4500" s="29" t="s">
        <v>2554</v>
      </c>
      <c r="M4500" s="29" t="s">
        <v>2607</v>
      </c>
      <c r="N4500" s="28">
        <v>512270.5</v>
      </c>
      <c r="O4500" s="28">
        <v>6307479</v>
      </c>
      <c r="P4500" s="29" t="s">
        <v>2610</v>
      </c>
      <c r="Q4500" s="32" t="s">
        <v>207</v>
      </c>
      <c r="R4500" s="19"/>
      <c r="S4500" s="19"/>
      <c r="T4500" s="19"/>
      <c r="U4500" s="19"/>
      <c r="V4500" s="19"/>
      <c r="W4500" s="19"/>
      <c r="X4500" s="19"/>
      <c r="Y4500" s="19"/>
      <c r="Z4500" s="19"/>
      <c r="AA4500" s="19"/>
      <c r="AB4500" s="19"/>
      <c r="AC4500" s="19"/>
      <c r="AD4500" s="19"/>
      <c r="AE4500" s="19"/>
      <c r="AF4500" s="19"/>
      <c r="AG4500" s="19"/>
      <c r="AH4500" s="19"/>
      <c r="AI4500" s="19"/>
      <c r="AJ4500" s="19"/>
      <c r="AK4500" s="19"/>
      <c r="AL4500" s="19"/>
      <c r="AM4500" s="19"/>
      <c r="AN4500" s="19"/>
      <c r="AO4500" s="31">
        <v>118225</v>
      </c>
      <c r="AP4500" s="31">
        <v>1974687.75</v>
      </c>
      <c r="AQ4500" s="31">
        <v>2056861.4609375</v>
      </c>
      <c r="AR4500" s="31">
        <v>1824715.4921875</v>
      </c>
      <c r="AS4500" s="31">
        <v>2075172.015625</v>
      </c>
      <c r="AT4500" s="31">
        <v>1972655.921875</v>
      </c>
      <c r="AU4500" s="31">
        <v>1818547.1953125</v>
      </c>
      <c r="AV4500" s="31">
        <v>2269458.2890625</v>
      </c>
      <c r="AW4500" s="31">
        <v>2016889.7109375</v>
      </c>
      <c r="AX4500" s="31">
        <v>186444.96875</v>
      </c>
      <c r="AY4500" s="31">
        <v>100125.8828125</v>
      </c>
      <c r="AZ4500" s="31">
        <v>286570.8515625</v>
      </c>
    </row>
    <row r="4501" spans="1:52" ht="15" customHeight="1">
      <c r="A4501" s="29" t="s">
        <v>2609</v>
      </c>
      <c r="B4501" s="34">
        <v>36861</v>
      </c>
      <c r="C4501" s="28">
        <v>750</v>
      </c>
      <c r="D4501" s="28">
        <v>48</v>
      </c>
      <c r="E4501" s="28">
        <v>45</v>
      </c>
      <c r="F4501" s="29" t="s">
        <v>172</v>
      </c>
      <c r="G4501" s="29" t="s">
        <v>926</v>
      </c>
      <c r="H4501" s="28">
        <v>820</v>
      </c>
      <c r="I4501" s="29" t="s">
        <v>2535</v>
      </c>
      <c r="J4501" s="33" t="s">
        <v>2608</v>
      </c>
      <c r="K4501" s="29" t="s">
        <v>178</v>
      </c>
      <c r="L4501" s="29" t="s">
        <v>2554</v>
      </c>
      <c r="M4501" s="29" t="s">
        <v>2607</v>
      </c>
      <c r="N4501" s="28">
        <v>512374.9</v>
      </c>
      <c r="O4501" s="28">
        <v>6307211</v>
      </c>
      <c r="P4501" s="29" t="s">
        <v>2606</v>
      </c>
      <c r="Q4501" s="32" t="s">
        <v>207</v>
      </c>
      <c r="R4501" s="19"/>
      <c r="S4501" s="19"/>
      <c r="T4501" s="19"/>
      <c r="U4501" s="19"/>
      <c r="V4501" s="19"/>
      <c r="W4501" s="19"/>
      <c r="X4501" s="19"/>
      <c r="Y4501" s="19"/>
      <c r="Z4501" s="19"/>
      <c r="AA4501" s="19"/>
      <c r="AB4501" s="19"/>
      <c r="AC4501" s="19"/>
      <c r="AD4501" s="19"/>
      <c r="AE4501" s="19"/>
      <c r="AF4501" s="19"/>
      <c r="AG4501" s="19"/>
      <c r="AH4501" s="19"/>
      <c r="AI4501" s="19"/>
      <c r="AJ4501" s="19"/>
      <c r="AK4501" s="19"/>
      <c r="AL4501" s="19"/>
      <c r="AM4501" s="19"/>
      <c r="AN4501" s="19"/>
      <c r="AO4501" s="31">
        <v>108460</v>
      </c>
      <c r="AP4501" s="31">
        <v>1901203</v>
      </c>
      <c r="AQ4501" s="31">
        <v>2021023.84375</v>
      </c>
      <c r="AR4501" s="31">
        <v>1814382.6484375</v>
      </c>
      <c r="AS4501" s="31">
        <v>2064578.796875</v>
      </c>
      <c r="AT4501" s="31">
        <v>1959127.171875</v>
      </c>
      <c r="AU4501" s="31">
        <v>1837425.7421875</v>
      </c>
      <c r="AV4501" s="31">
        <v>2262335.2421875</v>
      </c>
      <c r="AW4501" s="31">
        <v>2019699.0859375</v>
      </c>
      <c r="AX4501" s="31">
        <v>184409.78125</v>
      </c>
      <c r="AY4501" s="31">
        <v>106408.671875</v>
      </c>
      <c r="AZ4501" s="31">
        <v>290818.453125</v>
      </c>
    </row>
    <row r="4502" spans="1:52" ht="15" customHeight="1">
      <c r="A4502" s="29" t="s">
        <v>2605</v>
      </c>
      <c r="B4502" s="34">
        <v>36861</v>
      </c>
      <c r="C4502" s="28">
        <v>750</v>
      </c>
      <c r="D4502" s="28">
        <v>48</v>
      </c>
      <c r="E4502" s="28">
        <v>45</v>
      </c>
      <c r="F4502" s="29" t="s">
        <v>172</v>
      </c>
      <c r="G4502" s="29" t="s">
        <v>926</v>
      </c>
      <c r="H4502" s="28">
        <v>820</v>
      </c>
      <c r="I4502" s="29" t="s">
        <v>2535</v>
      </c>
      <c r="J4502" s="33" t="s">
        <v>2604</v>
      </c>
      <c r="K4502" s="29" t="s">
        <v>178</v>
      </c>
      <c r="L4502" s="29" t="s">
        <v>2554</v>
      </c>
      <c r="M4502" s="29" t="s">
        <v>2603</v>
      </c>
      <c r="N4502" s="28">
        <v>512322.6</v>
      </c>
      <c r="O4502" s="28">
        <v>6307345</v>
      </c>
      <c r="P4502" s="29" t="s">
        <v>2602</v>
      </c>
      <c r="Q4502" s="32" t="s">
        <v>207</v>
      </c>
      <c r="R4502" s="19"/>
      <c r="S4502" s="19"/>
      <c r="T4502" s="19"/>
      <c r="U4502" s="19"/>
      <c r="V4502" s="19"/>
      <c r="W4502" s="19"/>
      <c r="X4502" s="19"/>
      <c r="Y4502" s="19"/>
      <c r="Z4502" s="19"/>
      <c r="AA4502" s="19"/>
      <c r="AB4502" s="19"/>
      <c r="AC4502" s="19"/>
      <c r="AD4502" s="19"/>
      <c r="AE4502" s="19"/>
      <c r="AF4502" s="19"/>
      <c r="AG4502" s="19"/>
      <c r="AH4502" s="19"/>
      <c r="AI4502" s="19"/>
      <c r="AJ4502" s="19"/>
      <c r="AK4502" s="19"/>
      <c r="AL4502" s="19"/>
      <c r="AM4502" s="19"/>
      <c r="AN4502" s="19"/>
      <c r="AO4502" s="31">
        <v>99758</v>
      </c>
      <c r="AP4502" s="31">
        <v>1864102.75</v>
      </c>
      <c r="AQ4502" s="31">
        <v>1939050.2734375</v>
      </c>
      <c r="AR4502" s="31">
        <v>1707906.765625</v>
      </c>
      <c r="AS4502" s="31">
        <v>1993387.6953125</v>
      </c>
      <c r="AT4502" s="31">
        <v>1895573.8203125</v>
      </c>
      <c r="AU4502" s="31">
        <v>1771631.8203125</v>
      </c>
      <c r="AV4502" s="31">
        <v>2107442.3046875</v>
      </c>
      <c r="AW4502" s="31">
        <v>1862570.0078125</v>
      </c>
      <c r="AX4502" s="31">
        <v>176282.125</v>
      </c>
      <c r="AY4502" s="31">
        <v>103581.4765625</v>
      </c>
      <c r="AZ4502" s="31">
        <v>279863.6015625</v>
      </c>
    </row>
    <row r="4503" spans="1:52" ht="15" customHeight="1">
      <c r="A4503" s="29" t="s">
        <v>2601</v>
      </c>
      <c r="B4503" s="34">
        <v>33640</v>
      </c>
      <c r="C4503" s="28">
        <v>150</v>
      </c>
      <c r="D4503" s="28">
        <v>32.5</v>
      </c>
      <c r="E4503" s="28">
        <v>32.5</v>
      </c>
      <c r="F4503" s="29" t="s">
        <v>786</v>
      </c>
      <c r="G4503" s="29" t="s">
        <v>2592</v>
      </c>
      <c r="H4503" s="28">
        <v>820</v>
      </c>
      <c r="I4503" s="29" t="s">
        <v>2535</v>
      </c>
      <c r="J4503" s="33" t="s">
        <v>2600</v>
      </c>
      <c r="K4503" s="29" t="s">
        <v>178</v>
      </c>
      <c r="L4503" s="29" t="s">
        <v>2595</v>
      </c>
      <c r="M4503" s="29" t="s">
        <v>1830</v>
      </c>
      <c r="N4503" s="28">
        <v>520976.5</v>
      </c>
      <c r="O4503" s="28">
        <v>6281826</v>
      </c>
      <c r="P4503" s="29" t="s">
        <v>2594</v>
      </c>
      <c r="Q4503" s="32" t="s">
        <v>207</v>
      </c>
      <c r="R4503" s="19"/>
      <c r="S4503" s="19"/>
      <c r="T4503" s="19"/>
      <c r="U4503" s="19"/>
      <c r="V4503" s="19"/>
      <c r="W4503" s="19"/>
      <c r="X4503" s="19"/>
      <c r="Y4503" s="19"/>
      <c r="Z4503" s="19"/>
      <c r="AA4503" s="19"/>
      <c r="AB4503" s="19"/>
      <c r="AC4503" s="19"/>
      <c r="AD4503" s="19"/>
      <c r="AE4503" s="19"/>
      <c r="AF4503" s="19"/>
      <c r="AG4503" s="31">
        <v>343316.65625</v>
      </c>
      <c r="AH4503" s="31">
        <v>363610</v>
      </c>
      <c r="AI4503" s="31">
        <v>389723.34375</v>
      </c>
      <c r="AJ4503" s="31">
        <v>330583.34375</v>
      </c>
      <c r="AK4503" s="31">
        <v>298806.65625</v>
      </c>
      <c r="AL4503" s="31">
        <v>336473.34375</v>
      </c>
      <c r="AM4503" s="31">
        <v>360228</v>
      </c>
      <c r="AN4503" s="31">
        <v>298749.34375</v>
      </c>
      <c r="AO4503" s="31">
        <v>343068.65625</v>
      </c>
      <c r="AP4503" s="31">
        <v>278361.662109375</v>
      </c>
      <c r="AQ4503" s="31">
        <v>310138.998046875</v>
      </c>
      <c r="AR4503" s="31">
        <v>273891.6650390625</v>
      </c>
      <c r="AS4503" s="31">
        <v>309330.33203125</v>
      </c>
      <c r="AT4503" s="31">
        <v>303109.6669921875</v>
      </c>
      <c r="AU4503" s="31">
        <v>256934.3330078125</v>
      </c>
      <c r="AV4503" s="31">
        <v>349320.330078125</v>
      </c>
      <c r="AW4503" s="31">
        <v>315290.6728515625</v>
      </c>
      <c r="AX4503" s="31">
        <v>29623.33203125</v>
      </c>
      <c r="AY4503" s="31">
        <v>15873.3330078125</v>
      </c>
      <c r="AZ4503" s="31">
        <v>45496.6650390625</v>
      </c>
    </row>
    <row r="4504" spans="1:52" ht="15" customHeight="1">
      <c r="A4504" s="29" t="s">
        <v>2599</v>
      </c>
      <c r="B4504" s="34">
        <v>33640</v>
      </c>
      <c r="C4504" s="28">
        <v>150</v>
      </c>
      <c r="D4504" s="28">
        <v>32.5</v>
      </c>
      <c r="E4504" s="28">
        <v>32.5</v>
      </c>
      <c r="F4504" s="29" t="s">
        <v>786</v>
      </c>
      <c r="G4504" s="29" t="s">
        <v>2592</v>
      </c>
      <c r="H4504" s="28">
        <v>820</v>
      </c>
      <c r="I4504" s="29" t="s">
        <v>2535</v>
      </c>
      <c r="J4504" s="33" t="s">
        <v>2598</v>
      </c>
      <c r="K4504" s="29" t="s">
        <v>178</v>
      </c>
      <c r="L4504" s="29" t="s">
        <v>2595</v>
      </c>
      <c r="M4504" s="29" t="s">
        <v>1830</v>
      </c>
      <c r="N4504" s="28">
        <v>520976.5</v>
      </c>
      <c r="O4504" s="28">
        <v>6281826</v>
      </c>
      <c r="P4504" s="29" t="s">
        <v>2594</v>
      </c>
      <c r="Q4504" s="32" t="s">
        <v>207</v>
      </c>
      <c r="R4504" s="19"/>
      <c r="S4504" s="19"/>
      <c r="T4504" s="19"/>
      <c r="U4504" s="19"/>
      <c r="V4504" s="19"/>
      <c r="W4504" s="19"/>
      <c r="X4504" s="19"/>
      <c r="Y4504" s="19"/>
      <c r="Z4504" s="19"/>
      <c r="AA4504" s="19"/>
      <c r="AB4504" s="19"/>
      <c r="AC4504" s="19"/>
      <c r="AD4504" s="19"/>
      <c r="AE4504" s="19"/>
      <c r="AF4504" s="19"/>
      <c r="AG4504" s="31">
        <v>343316.65625</v>
      </c>
      <c r="AH4504" s="31">
        <v>363610</v>
      </c>
      <c r="AI4504" s="31">
        <v>389723.34375</v>
      </c>
      <c r="AJ4504" s="31">
        <v>330583.34375</v>
      </c>
      <c r="AK4504" s="31">
        <v>298806.65625</v>
      </c>
      <c r="AL4504" s="31">
        <v>336473.34375</v>
      </c>
      <c r="AM4504" s="31">
        <v>360228</v>
      </c>
      <c r="AN4504" s="31">
        <v>298749.34375</v>
      </c>
      <c r="AO4504" s="31">
        <v>343068.65625</v>
      </c>
      <c r="AP4504" s="31">
        <v>278361.662109375</v>
      </c>
      <c r="AQ4504" s="31">
        <v>310138.998046875</v>
      </c>
      <c r="AR4504" s="31">
        <v>273891.6650390625</v>
      </c>
      <c r="AS4504" s="31">
        <v>309330.33203125</v>
      </c>
      <c r="AT4504" s="31">
        <v>303109.6669921875</v>
      </c>
      <c r="AU4504" s="31">
        <v>256934.3330078125</v>
      </c>
      <c r="AV4504" s="31">
        <v>349320.330078125</v>
      </c>
      <c r="AW4504" s="31">
        <v>315290.6728515625</v>
      </c>
      <c r="AX4504" s="31">
        <v>29623.33203125</v>
      </c>
      <c r="AY4504" s="31">
        <v>15873.3330078125</v>
      </c>
      <c r="AZ4504" s="31">
        <v>45496.6650390625</v>
      </c>
    </row>
    <row r="4505" spans="1:52" ht="15" customHeight="1">
      <c r="A4505" s="29" t="s">
        <v>2597</v>
      </c>
      <c r="B4505" s="34">
        <v>33640</v>
      </c>
      <c r="C4505" s="28">
        <v>150</v>
      </c>
      <c r="D4505" s="28">
        <v>32.5</v>
      </c>
      <c r="E4505" s="28">
        <v>32.5</v>
      </c>
      <c r="F4505" s="29" t="s">
        <v>786</v>
      </c>
      <c r="G4505" s="29" t="s">
        <v>2592</v>
      </c>
      <c r="H4505" s="28">
        <v>820</v>
      </c>
      <c r="I4505" s="29" t="s">
        <v>2535</v>
      </c>
      <c r="J4505" s="33" t="s">
        <v>2596</v>
      </c>
      <c r="K4505" s="29" t="s">
        <v>178</v>
      </c>
      <c r="L4505" s="29" t="s">
        <v>2595</v>
      </c>
      <c r="M4505" s="29" t="s">
        <v>627</v>
      </c>
      <c r="N4505" s="28">
        <v>521048.8</v>
      </c>
      <c r="O4505" s="28">
        <v>6282026</v>
      </c>
      <c r="P4505" s="29" t="s">
        <v>2594</v>
      </c>
      <c r="Q4505" s="32" t="s">
        <v>207</v>
      </c>
      <c r="R4505" s="19"/>
      <c r="S4505" s="19"/>
      <c r="T4505" s="19"/>
      <c r="U4505" s="19"/>
      <c r="V4505" s="19"/>
      <c r="W4505" s="19"/>
      <c r="X4505" s="19"/>
      <c r="Y4505" s="19"/>
      <c r="Z4505" s="19"/>
      <c r="AA4505" s="19"/>
      <c r="AB4505" s="19"/>
      <c r="AC4505" s="19"/>
      <c r="AD4505" s="19"/>
      <c r="AE4505" s="19"/>
      <c r="AF4505" s="19"/>
      <c r="AG4505" s="31">
        <v>343316.65625</v>
      </c>
      <c r="AH4505" s="31">
        <v>363610</v>
      </c>
      <c r="AI4505" s="31">
        <v>389723.34375</v>
      </c>
      <c r="AJ4505" s="31">
        <v>330583.34375</v>
      </c>
      <c r="AK4505" s="31">
        <v>298806.65625</v>
      </c>
      <c r="AL4505" s="31">
        <v>336473.34375</v>
      </c>
      <c r="AM4505" s="31">
        <v>360228</v>
      </c>
      <c r="AN4505" s="31">
        <v>298749.34375</v>
      </c>
      <c r="AO4505" s="31">
        <v>343068.65625</v>
      </c>
      <c r="AP4505" s="31">
        <v>278361.662109375</v>
      </c>
      <c r="AQ4505" s="31">
        <v>310138.998046875</v>
      </c>
      <c r="AR4505" s="31">
        <v>273891.6650390625</v>
      </c>
      <c r="AS4505" s="31">
        <v>309330.33203125</v>
      </c>
      <c r="AT4505" s="31">
        <v>303109.6669921875</v>
      </c>
      <c r="AU4505" s="31">
        <v>256934.3330078125</v>
      </c>
      <c r="AV4505" s="31">
        <v>349320.330078125</v>
      </c>
      <c r="AW4505" s="31">
        <v>315290.6728515625</v>
      </c>
      <c r="AX4505" s="31">
        <v>29623.33203125</v>
      </c>
      <c r="AY4505" s="31">
        <v>15873.3330078125</v>
      </c>
      <c r="AZ4505" s="31">
        <v>45496.6650390625</v>
      </c>
    </row>
    <row r="4506" spans="1:52" ht="15" customHeight="1">
      <c r="A4506" s="29" t="s">
        <v>2593</v>
      </c>
      <c r="B4506" s="34">
        <v>37591</v>
      </c>
      <c r="C4506" s="28">
        <v>660</v>
      </c>
      <c r="D4506" s="28">
        <v>47</v>
      </c>
      <c r="E4506" s="28">
        <v>45</v>
      </c>
      <c r="F4506" s="29" t="s">
        <v>220</v>
      </c>
      <c r="G4506" s="29" t="s">
        <v>2575</v>
      </c>
      <c r="H4506" s="28">
        <v>820</v>
      </c>
      <c r="I4506" s="29" t="s">
        <v>2535</v>
      </c>
      <c r="J4506" s="33" t="s">
        <v>2591</v>
      </c>
      <c r="K4506" s="29" t="s">
        <v>178</v>
      </c>
      <c r="L4506" s="29" t="s">
        <v>2587</v>
      </c>
      <c r="M4506" s="29" t="s">
        <v>2586</v>
      </c>
      <c r="N4506" s="28">
        <v>518030</v>
      </c>
      <c r="O4506" s="28">
        <v>6312828</v>
      </c>
      <c r="P4506" s="29" t="s">
        <v>2590</v>
      </c>
      <c r="Q4506" s="32" t="s">
        <v>207</v>
      </c>
      <c r="R4506" s="19"/>
      <c r="S4506" s="19"/>
      <c r="T4506" s="19"/>
      <c r="U4506" s="19"/>
      <c r="V4506" s="19"/>
      <c r="W4506" s="19"/>
      <c r="X4506" s="19"/>
      <c r="Y4506" s="19"/>
      <c r="Z4506" s="19"/>
      <c r="AA4506" s="19"/>
      <c r="AB4506" s="19"/>
      <c r="AC4506" s="19"/>
      <c r="AD4506" s="19"/>
      <c r="AE4506" s="19"/>
      <c r="AF4506" s="19"/>
      <c r="AG4506" s="19"/>
      <c r="AH4506" s="19"/>
      <c r="AI4506" s="19"/>
      <c r="AJ4506" s="19"/>
      <c r="AK4506" s="19"/>
      <c r="AL4506" s="19"/>
      <c r="AM4506" s="19"/>
      <c r="AN4506" s="19"/>
      <c r="AO4506" s="19"/>
      <c r="AP4506" s="19"/>
      <c r="AQ4506" s="31">
        <v>80523.78125</v>
      </c>
      <c r="AR4506" s="31">
        <v>1370925.5</v>
      </c>
      <c r="AS4506" s="31">
        <v>1570859.4453125</v>
      </c>
      <c r="AT4506" s="31">
        <v>1485944.984375</v>
      </c>
      <c r="AU4506" s="31">
        <v>1327048.31640625</v>
      </c>
      <c r="AV4506" s="31">
        <v>1708958.3828125</v>
      </c>
      <c r="AW4506" s="31">
        <v>1496039.32421875</v>
      </c>
      <c r="AX4506" s="31">
        <v>148160.4375</v>
      </c>
      <c r="AY4506" s="31">
        <v>80394.4453125</v>
      </c>
      <c r="AZ4506" s="31">
        <v>228554.8828125</v>
      </c>
    </row>
    <row r="4507" spans="1:52" ht="15" customHeight="1">
      <c r="A4507" s="29" t="s">
        <v>2589</v>
      </c>
      <c r="B4507" s="34">
        <v>37565</v>
      </c>
      <c r="C4507" s="28">
        <v>660</v>
      </c>
      <c r="D4507" s="28">
        <v>47</v>
      </c>
      <c r="E4507" s="28">
        <v>45</v>
      </c>
      <c r="F4507" s="29" t="s">
        <v>220</v>
      </c>
      <c r="G4507" s="29" t="s">
        <v>2575</v>
      </c>
      <c r="H4507" s="28">
        <v>820</v>
      </c>
      <c r="I4507" s="29" t="s">
        <v>2535</v>
      </c>
      <c r="J4507" s="33" t="s">
        <v>2588</v>
      </c>
      <c r="K4507" s="29" t="s">
        <v>178</v>
      </c>
      <c r="L4507" s="29" t="s">
        <v>2587</v>
      </c>
      <c r="M4507" s="29" t="s">
        <v>2586</v>
      </c>
      <c r="N4507" s="28">
        <v>518056</v>
      </c>
      <c r="O4507" s="28">
        <v>6312650</v>
      </c>
      <c r="P4507" s="29" t="s">
        <v>2585</v>
      </c>
      <c r="Q4507" s="32" t="s">
        <v>207</v>
      </c>
      <c r="R4507" s="19"/>
      <c r="S4507" s="19"/>
      <c r="T4507" s="19"/>
      <c r="U4507" s="19"/>
      <c r="V4507" s="19"/>
      <c r="W4507" s="19"/>
      <c r="X4507" s="19"/>
      <c r="Y4507" s="19"/>
      <c r="Z4507" s="19"/>
      <c r="AA4507" s="19"/>
      <c r="AB4507" s="19"/>
      <c r="AC4507" s="19"/>
      <c r="AD4507" s="19"/>
      <c r="AE4507" s="19"/>
      <c r="AF4507" s="19"/>
      <c r="AG4507" s="19"/>
      <c r="AH4507" s="19"/>
      <c r="AI4507" s="19"/>
      <c r="AJ4507" s="19"/>
      <c r="AK4507" s="19"/>
      <c r="AL4507" s="19"/>
      <c r="AM4507" s="19"/>
      <c r="AN4507" s="19"/>
      <c r="AO4507" s="19"/>
      <c r="AP4507" s="19"/>
      <c r="AQ4507" s="31">
        <v>181821.0390625</v>
      </c>
      <c r="AR4507" s="31">
        <v>1412010.51171875</v>
      </c>
      <c r="AS4507" s="31">
        <v>1632809.25</v>
      </c>
      <c r="AT4507" s="31">
        <v>1474805.25</v>
      </c>
      <c r="AU4507" s="31">
        <v>1412951.09765625</v>
      </c>
      <c r="AV4507" s="31">
        <v>1723437.40625</v>
      </c>
      <c r="AW4507" s="31">
        <v>1534732.74609375</v>
      </c>
      <c r="AX4507" s="31">
        <v>151872.1875</v>
      </c>
      <c r="AY4507" s="31">
        <v>82779.3515625</v>
      </c>
      <c r="AZ4507" s="31">
        <v>234651.5390625</v>
      </c>
    </row>
    <row r="4508" spans="1:52" ht="15" customHeight="1">
      <c r="A4508" s="29" t="s">
        <v>2584</v>
      </c>
      <c r="B4508" s="34">
        <v>37604</v>
      </c>
      <c r="C4508" s="28">
        <v>660</v>
      </c>
      <c r="D4508" s="28">
        <v>47</v>
      </c>
      <c r="E4508" s="28">
        <v>45</v>
      </c>
      <c r="F4508" s="29" t="s">
        <v>220</v>
      </c>
      <c r="G4508" s="29" t="s">
        <v>2575</v>
      </c>
      <c r="H4508" s="28">
        <v>820</v>
      </c>
      <c r="I4508" s="29" t="s">
        <v>2535</v>
      </c>
      <c r="J4508" s="33" t="s">
        <v>2583</v>
      </c>
      <c r="K4508" s="29" t="s">
        <v>178</v>
      </c>
      <c r="L4508" s="29" t="s">
        <v>2579</v>
      </c>
      <c r="M4508" s="29" t="s">
        <v>2578</v>
      </c>
      <c r="N4508" s="28">
        <v>518230</v>
      </c>
      <c r="O4508" s="28">
        <v>6306347</v>
      </c>
      <c r="P4508" s="29" t="s">
        <v>2582</v>
      </c>
      <c r="Q4508" s="32" t="s">
        <v>207</v>
      </c>
      <c r="R4508" s="19"/>
      <c r="S4508" s="19"/>
      <c r="T4508" s="19"/>
      <c r="U4508" s="19"/>
      <c r="V4508" s="19"/>
      <c r="W4508" s="19"/>
      <c r="X4508" s="19"/>
      <c r="Y4508" s="19"/>
      <c r="Z4508" s="19"/>
      <c r="AA4508" s="19"/>
      <c r="AB4508" s="19"/>
      <c r="AC4508" s="19"/>
      <c r="AD4508" s="19"/>
      <c r="AE4508" s="19"/>
      <c r="AF4508" s="19"/>
      <c r="AG4508" s="19"/>
      <c r="AH4508" s="19"/>
      <c r="AI4508" s="19"/>
      <c r="AJ4508" s="19"/>
      <c r="AK4508" s="19"/>
      <c r="AL4508" s="19"/>
      <c r="AM4508" s="19"/>
      <c r="AN4508" s="19"/>
      <c r="AO4508" s="19"/>
      <c r="AP4508" s="19"/>
      <c r="AQ4508" s="31">
        <v>56766.640625</v>
      </c>
      <c r="AR4508" s="31">
        <v>1303016.171875</v>
      </c>
      <c r="AS4508" s="31">
        <v>1496528.984375</v>
      </c>
      <c r="AT4508" s="31">
        <v>1456569.8125</v>
      </c>
      <c r="AU4508" s="31">
        <v>1310198.5234375</v>
      </c>
      <c r="AV4508" s="31">
        <v>1722682.49609375</v>
      </c>
      <c r="AW4508" s="31">
        <v>1514624.1015625</v>
      </c>
      <c r="AX4508" s="31">
        <v>146711.328125</v>
      </c>
      <c r="AY4508" s="31">
        <v>70659.5234375</v>
      </c>
      <c r="AZ4508" s="31">
        <v>217370.8515625</v>
      </c>
    </row>
    <row r="4509" spans="1:52" ht="15" customHeight="1">
      <c r="A4509" s="29" t="s">
        <v>2581</v>
      </c>
      <c r="B4509" s="34">
        <v>37607</v>
      </c>
      <c r="C4509" s="28">
        <v>660</v>
      </c>
      <c r="D4509" s="28">
        <v>47</v>
      </c>
      <c r="E4509" s="28">
        <v>45</v>
      </c>
      <c r="F4509" s="29" t="s">
        <v>220</v>
      </c>
      <c r="G4509" s="29" t="s">
        <v>2575</v>
      </c>
      <c r="H4509" s="28">
        <v>820</v>
      </c>
      <c r="I4509" s="29" t="s">
        <v>2535</v>
      </c>
      <c r="J4509" s="33" t="s">
        <v>2580</v>
      </c>
      <c r="K4509" s="29" t="s">
        <v>178</v>
      </c>
      <c r="L4509" s="29" t="s">
        <v>2579</v>
      </c>
      <c r="M4509" s="29" t="s">
        <v>2578</v>
      </c>
      <c r="N4509" s="28">
        <v>518230</v>
      </c>
      <c r="O4509" s="28">
        <v>6306147</v>
      </c>
      <c r="P4509" s="29" t="s">
        <v>2577</v>
      </c>
      <c r="Q4509" s="32" t="s">
        <v>207</v>
      </c>
      <c r="R4509" s="19"/>
      <c r="S4509" s="19"/>
      <c r="T4509" s="19"/>
      <c r="U4509" s="19"/>
      <c r="V4509" s="19"/>
      <c r="W4509" s="19"/>
      <c r="X4509" s="19"/>
      <c r="Y4509" s="19"/>
      <c r="Z4509" s="19"/>
      <c r="AA4509" s="19"/>
      <c r="AB4509" s="19"/>
      <c r="AC4509" s="19"/>
      <c r="AD4509" s="19"/>
      <c r="AE4509" s="19"/>
      <c r="AF4509" s="19"/>
      <c r="AG4509" s="19"/>
      <c r="AH4509" s="19"/>
      <c r="AI4509" s="19"/>
      <c r="AJ4509" s="19"/>
      <c r="AK4509" s="19"/>
      <c r="AL4509" s="19"/>
      <c r="AM4509" s="19"/>
      <c r="AN4509" s="19"/>
      <c r="AO4509" s="19"/>
      <c r="AP4509" s="19"/>
      <c r="AQ4509" s="31">
        <v>55746.91015625</v>
      </c>
      <c r="AR4509" s="31">
        <v>1317690.64453125</v>
      </c>
      <c r="AS4509" s="31">
        <v>1517814.2734375</v>
      </c>
      <c r="AT4509" s="31">
        <v>1437561.53125</v>
      </c>
      <c r="AU4509" s="31">
        <v>1318120.96875</v>
      </c>
      <c r="AV4509" s="31">
        <v>1734608.3046875</v>
      </c>
      <c r="AW4509" s="31">
        <v>1536140.50390625</v>
      </c>
      <c r="AX4509" s="31">
        <v>150068.40625</v>
      </c>
      <c r="AY4509" s="31">
        <v>71049.3359375</v>
      </c>
      <c r="AZ4509" s="31">
        <v>221117.7421875</v>
      </c>
    </row>
    <row r="4510" spans="1:52" ht="15" customHeight="1">
      <c r="A4510" s="29" t="s">
        <v>2576</v>
      </c>
      <c r="B4510" s="34">
        <v>37609</v>
      </c>
      <c r="C4510" s="28">
        <v>750</v>
      </c>
      <c r="D4510" s="28">
        <v>48</v>
      </c>
      <c r="E4510" s="28">
        <v>45</v>
      </c>
      <c r="F4510" s="29" t="s">
        <v>2560</v>
      </c>
      <c r="G4510" s="29" t="s">
        <v>2551</v>
      </c>
      <c r="H4510" s="28">
        <v>820</v>
      </c>
      <c r="I4510" s="29" t="s">
        <v>2535</v>
      </c>
      <c r="J4510" s="33" t="s">
        <v>2574</v>
      </c>
      <c r="K4510" s="29" t="s">
        <v>178</v>
      </c>
      <c r="L4510" s="29" t="s">
        <v>2564</v>
      </c>
      <c r="M4510" s="29" t="s">
        <v>2563</v>
      </c>
      <c r="N4510" s="28">
        <v>511376</v>
      </c>
      <c r="O4510" s="28">
        <v>6304769</v>
      </c>
      <c r="P4510" s="29" t="s">
        <v>2573</v>
      </c>
      <c r="Q4510" s="32" t="s">
        <v>207</v>
      </c>
      <c r="R4510" s="19"/>
      <c r="S4510" s="19"/>
      <c r="T4510" s="19"/>
      <c r="U4510" s="19"/>
      <c r="V4510" s="19"/>
      <c r="W4510" s="19"/>
      <c r="X4510" s="19"/>
      <c r="Y4510" s="19"/>
      <c r="Z4510" s="19"/>
      <c r="AA4510" s="19"/>
      <c r="AB4510" s="19"/>
      <c r="AC4510" s="19"/>
      <c r="AD4510" s="19"/>
      <c r="AE4510" s="19"/>
      <c r="AF4510" s="19"/>
      <c r="AG4510" s="19"/>
      <c r="AH4510" s="19"/>
      <c r="AI4510" s="19"/>
      <c r="AJ4510" s="19"/>
      <c r="AK4510" s="19"/>
      <c r="AL4510" s="19"/>
      <c r="AM4510" s="19"/>
      <c r="AN4510" s="19"/>
      <c r="AO4510" s="19"/>
      <c r="AP4510" s="19"/>
      <c r="AQ4510" s="31">
        <v>14687.0234375</v>
      </c>
      <c r="AR4510" s="31">
        <v>1472492.94921875</v>
      </c>
      <c r="AS4510" s="31">
        <v>2048789.8046875</v>
      </c>
      <c r="AT4510" s="31">
        <v>2007069.265625</v>
      </c>
      <c r="AU4510" s="31">
        <v>1904711.625</v>
      </c>
      <c r="AV4510" s="31">
        <v>2338239.1953125</v>
      </c>
      <c r="AW4510" s="31">
        <v>2017905.453125</v>
      </c>
      <c r="AX4510" s="31">
        <v>179318.703125</v>
      </c>
      <c r="AY4510" s="31">
        <v>99382.890625</v>
      </c>
      <c r="AZ4510" s="31">
        <v>278701.59375</v>
      </c>
    </row>
    <row r="4511" spans="1:52" ht="15" customHeight="1">
      <c r="A4511" s="29" t="s">
        <v>2572</v>
      </c>
      <c r="B4511" s="34">
        <v>37609</v>
      </c>
      <c r="C4511" s="28">
        <v>750</v>
      </c>
      <c r="D4511" s="28">
        <v>48</v>
      </c>
      <c r="E4511" s="28">
        <v>45</v>
      </c>
      <c r="F4511" s="29" t="s">
        <v>2104</v>
      </c>
      <c r="G4511" s="29" t="s">
        <v>2551</v>
      </c>
      <c r="H4511" s="28">
        <v>820</v>
      </c>
      <c r="I4511" s="29" t="s">
        <v>2535</v>
      </c>
      <c r="J4511" s="33" t="s">
        <v>2571</v>
      </c>
      <c r="K4511" s="29" t="s">
        <v>178</v>
      </c>
      <c r="L4511" s="29" t="s">
        <v>2564</v>
      </c>
      <c r="M4511" s="29" t="s">
        <v>2563</v>
      </c>
      <c r="N4511" s="28">
        <v>511648</v>
      </c>
      <c r="O4511" s="28">
        <v>6304697</v>
      </c>
      <c r="P4511" s="29" t="s">
        <v>2570</v>
      </c>
      <c r="Q4511" s="32" t="s">
        <v>207</v>
      </c>
      <c r="R4511" s="19"/>
      <c r="S4511" s="19"/>
      <c r="T4511" s="19"/>
      <c r="U4511" s="19"/>
      <c r="V4511" s="19"/>
      <c r="W4511" s="19"/>
      <c r="X4511" s="19"/>
      <c r="Y4511" s="19"/>
      <c r="Z4511" s="19"/>
      <c r="AA4511" s="19"/>
      <c r="AB4511" s="19"/>
      <c r="AC4511" s="19"/>
      <c r="AD4511" s="19"/>
      <c r="AE4511" s="19"/>
      <c r="AF4511" s="19"/>
      <c r="AG4511" s="19"/>
      <c r="AH4511" s="19"/>
      <c r="AI4511" s="19"/>
      <c r="AJ4511" s="19"/>
      <c r="AK4511" s="19"/>
      <c r="AL4511" s="19"/>
      <c r="AM4511" s="19"/>
      <c r="AN4511" s="19"/>
      <c r="AO4511" s="19"/>
      <c r="AP4511" s="19"/>
      <c r="AQ4511" s="31">
        <v>26079.087890625</v>
      </c>
      <c r="AR4511" s="31">
        <v>1308293.30859375</v>
      </c>
      <c r="AS4511" s="31">
        <v>1839287.6875</v>
      </c>
      <c r="AT4511" s="31">
        <v>1848244.25</v>
      </c>
      <c r="AU4511" s="31">
        <v>1738382.1640625</v>
      </c>
      <c r="AV4511" s="31">
        <v>2139855.65625</v>
      </c>
      <c r="AW4511" s="31">
        <v>1941853.65625</v>
      </c>
      <c r="AX4511" s="31">
        <v>182859.4375</v>
      </c>
      <c r="AY4511" s="31">
        <v>93529.015625</v>
      </c>
      <c r="AZ4511" s="31">
        <v>276388.453125</v>
      </c>
    </row>
    <row r="4512" spans="1:52" ht="15" customHeight="1">
      <c r="A4512" s="29" t="s">
        <v>2569</v>
      </c>
      <c r="B4512" s="34">
        <v>37609</v>
      </c>
      <c r="C4512" s="28">
        <v>750</v>
      </c>
      <c r="D4512" s="28">
        <v>48</v>
      </c>
      <c r="E4512" s="28">
        <v>45</v>
      </c>
      <c r="F4512" s="29" t="s">
        <v>2560</v>
      </c>
      <c r="G4512" s="29" t="s">
        <v>2551</v>
      </c>
      <c r="H4512" s="28">
        <v>820</v>
      </c>
      <c r="I4512" s="29" t="s">
        <v>2535</v>
      </c>
      <c r="J4512" s="33" t="s">
        <v>2568</v>
      </c>
      <c r="K4512" s="29" t="s">
        <v>178</v>
      </c>
      <c r="L4512" s="29" t="s">
        <v>2564</v>
      </c>
      <c r="M4512" s="29" t="s">
        <v>2563</v>
      </c>
      <c r="N4512" s="28">
        <v>511648</v>
      </c>
      <c r="O4512" s="28">
        <v>6304697</v>
      </c>
      <c r="P4512" s="29" t="s">
        <v>2567</v>
      </c>
      <c r="Q4512" s="32" t="s">
        <v>207</v>
      </c>
      <c r="R4512" s="19"/>
      <c r="S4512" s="19"/>
      <c r="T4512" s="19"/>
      <c r="U4512" s="19"/>
      <c r="V4512" s="19"/>
      <c r="W4512" s="19"/>
      <c r="X4512" s="19"/>
      <c r="Y4512" s="19"/>
      <c r="Z4512" s="19"/>
      <c r="AA4512" s="19"/>
      <c r="AB4512" s="19"/>
      <c r="AC4512" s="19"/>
      <c r="AD4512" s="19"/>
      <c r="AE4512" s="19"/>
      <c r="AF4512" s="19"/>
      <c r="AG4512" s="19"/>
      <c r="AH4512" s="19"/>
      <c r="AI4512" s="19"/>
      <c r="AJ4512" s="19"/>
      <c r="AK4512" s="19"/>
      <c r="AL4512" s="19"/>
      <c r="AM4512" s="19"/>
      <c r="AN4512" s="19"/>
      <c r="AO4512" s="19"/>
      <c r="AP4512" s="19"/>
      <c r="AQ4512" s="31">
        <v>23811.466796875</v>
      </c>
      <c r="AR4512" s="31">
        <v>1308576.9609375</v>
      </c>
      <c r="AS4512" s="31">
        <v>1830374.1171875</v>
      </c>
      <c r="AT4512" s="31">
        <v>1820283.4375</v>
      </c>
      <c r="AU4512" s="31">
        <v>1721545.6953125</v>
      </c>
      <c r="AV4512" s="31">
        <v>2130017.3203125</v>
      </c>
      <c r="AW4512" s="31">
        <v>1878363.9609375</v>
      </c>
      <c r="AX4512" s="31">
        <v>180211.6875</v>
      </c>
      <c r="AY4512" s="31">
        <v>93478.7734375</v>
      </c>
      <c r="AZ4512" s="31">
        <v>273690.4609375</v>
      </c>
    </row>
    <row r="4513" spans="1:52" ht="15" customHeight="1">
      <c r="A4513" s="29" t="s">
        <v>2566</v>
      </c>
      <c r="B4513" s="34">
        <v>37609</v>
      </c>
      <c r="C4513" s="28">
        <v>750</v>
      </c>
      <c r="D4513" s="28">
        <v>48</v>
      </c>
      <c r="E4513" s="28">
        <v>45</v>
      </c>
      <c r="F4513" s="29" t="s">
        <v>2560</v>
      </c>
      <c r="G4513" s="29" t="s">
        <v>2551</v>
      </c>
      <c r="H4513" s="28">
        <v>820</v>
      </c>
      <c r="I4513" s="29" t="s">
        <v>2535</v>
      </c>
      <c r="J4513" s="33" t="s">
        <v>2565</v>
      </c>
      <c r="K4513" s="29" t="s">
        <v>178</v>
      </c>
      <c r="L4513" s="29" t="s">
        <v>2564</v>
      </c>
      <c r="M4513" s="29" t="s">
        <v>2563</v>
      </c>
      <c r="N4513" s="28">
        <v>511783</v>
      </c>
      <c r="O4513" s="28">
        <v>6304661</v>
      </c>
      <c r="P4513" s="29" t="s">
        <v>2562</v>
      </c>
      <c r="Q4513" s="32" t="s">
        <v>207</v>
      </c>
      <c r="R4513" s="19"/>
      <c r="S4513" s="19"/>
      <c r="T4513" s="19"/>
      <c r="U4513" s="19"/>
      <c r="V4513" s="19"/>
      <c r="W4513" s="19"/>
      <c r="X4513" s="19"/>
      <c r="Y4513" s="19"/>
      <c r="Z4513" s="19"/>
      <c r="AA4513" s="19"/>
      <c r="AB4513" s="19"/>
      <c r="AC4513" s="19"/>
      <c r="AD4513" s="19"/>
      <c r="AE4513" s="19"/>
      <c r="AF4513" s="19"/>
      <c r="AG4513" s="19"/>
      <c r="AH4513" s="19"/>
      <c r="AI4513" s="19"/>
      <c r="AJ4513" s="19"/>
      <c r="AK4513" s="19"/>
      <c r="AL4513" s="19"/>
      <c r="AM4513" s="19"/>
      <c r="AN4513" s="19"/>
      <c r="AO4513" s="19"/>
      <c r="AP4513" s="19"/>
      <c r="AQ4513" s="31">
        <v>31207.90234375</v>
      </c>
      <c r="AR4513" s="31">
        <v>1328520.25390625</v>
      </c>
      <c r="AS4513" s="31">
        <v>1882237.6484375</v>
      </c>
      <c r="AT4513" s="31">
        <v>1817760.1875</v>
      </c>
      <c r="AU4513" s="31">
        <v>1734691.453125</v>
      </c>
      <c r="AV4513" s="31">
        <v>2134621.4921875</v>
      </c>
      <c r="AW4513" s="31">
        <v>1925220.90625</v>
      </c>
      <c r="AX4513" s="31">
        <v>177230.796875</v>
      </c>
      <c r="AY4513" s="31">
        <v>95711.4765625</v>
      </c>
      <c r="AZ4513" s="31">
        <v>272942.2734375</v>
      </c>
    </row>
    <row r="4514" spans="1:52" ht="15" customHeight="1">
      <c r="A4514" s="29" t="s">
        <v>2561</v>
      </c>
      <c r="B4514" s="34">
        <v>37613</v>
      </c>
      <c r="C4514" s="28">
        <v>750</v>
      </c>
      <c r="D4514" s="28">
        <v>48.2</v>
      </c>
      <c r="E4514" s="28">
        <v>45</v>
      </c>
      <c r="F4514" s="29" t="s">
        <v>2104</v>
      </c>
      <c r="G4514" s="29" t="s">
        <v>2551</v>
      </c>
      <c r="H4514" s="28">
        <v>820</v>
      </c>
      <c r="I4514" s="29" t="s">
        <v>2535</v>
      </c>
      <c r="J4514" s="33" t="s">
        <v>2559</v>
      </c>
      <c r="K4514" s="29" t="s">
        <v>178</v>
      </c>
      <c r="L4514" s="29" t="s">
        <v>2554</v>
      </c>
      <c r="M4514" s="29" t="s">
        <v>2558</v>
      </c>
      <c r="N4514" s="28">
        <v>512465</v>
      </c>
      <c r="O4514" s="28">
        <v>6308507</v>
      </c>
      <c r="P4514" s="29" t="s">
        <v>2557</v>
      </c>
      <c r="Q4514" s="32" t="s">
        <v>207</v>
      </c>
      <c r="R4514" s="19"/>
      <c r="S4514" s="19"/>
      <c r="T4514" s="19"/>
      <c r="U4514" s="19"/>
      <c r="V4514" s="19"/>
      <c r="W4514" s="19"/>
      <c r="X4514" s="19"/>
      <c r="Y4514" s="19"/>
      <c r="Z4514" s="19"/>
      <c r="AA4514" s="19"/>
      <c r="AB4514" s="19"/>
      <c r="AC4514" s="19"/>
      <c r="AD4514" s="19"/>
      <c r="AE4514" s="19"/>
      <c r="AF4514" s="19"/>
      <c r="AG4514" s="19"/>
      <c r="AH4514" s="19"/>
      <c r="AI4514" s="19"/>
      <c r="AJ4514" s="19"/>
      <c r="AK4514" s="19"/>
      <c r="AL4514" s="19"/>
      <c r="AM4514" s="19"/>
      <c r="AN4514" s="19"/>
      <c r="AO4514" s="19"/>
      <c r="AP4514" s="19"/>
      <c r="AQ4514" s="31">
        <v>21017.470703125</v>
      </c>
      <c r="AR4514" s="31">
        <v>1867518.234375</v>
      </c>
      <c r="AS4514" s="31">
        <v>2157236.765625</v>
      </c>
      <c r="AT4514" s="31">
        <v>2038199.78125</v>
      </c>
      <c r="AU4514" s="31">
        <v>1864353.5078125</v>
      </c>
      <c r="AV4514" s="31">
        <v>2350393.5078125</v>
      </c>
      <c r="AW4514" s="31">
        <v>1969269.46484375</v>
      </c>
      <c r="AX4514" s="31">
        <v>182370.390625</v>
      </c>
      <c r="AY4514" s="31">
        <v>113126.3203125</v>
      </c>
      <c r="AZ4514" s="31">
        <v>295496.7109375</v>
      </c>
    </row>
    <row r="4515" spans="1:52" ht="15" customHeight="1">
      <c r="A4515" s="29" t="s">
        <v>2556</v>
      </c>
      <c r="B4515" s="34">
        <v>37611</v>
      </c>
      <c r="C4515" s="28">
        <v>750</v>
      </c>
      <c r="D4515" s="28">
        <v>48.2</v>
      </c>
      <c r="E4515" s="28">
        <v>45</v>
      </c>
      <c r="F4515" s="29" t="s">
        <v>2104</v>
      </c>
      <c r="G4515" s="29" t="s">
        <v>2551</v>
      </c>
      <c r="H4515" s="28">
        <v>820</v>
      </c>
      <c r="I4515" s="29" t="s">
        <v>2535</v>
      </c>
      <c r="J4515" s="33" t="s">
        <v>2555</v>
      </c>
      <c r="K4515" s="29" t="s">
        <v>178</v>
      </c>
      <c r="L4515" s="29" t="s">
        <v>2554</v>
      </c>
      <c r="M4515" s="29" t="s">
        <v>176</v>
      </c>
      <c r="N4515" s="28">
        <v>512415</v>
      </c>
      <c r="O4515" s="28">
        <v>6308376</v>
      </c>
      <c r="P4515" s="29" t="s">
        <v>2553</v>
      </c>
      <c r="Q4515" s="32" t="s">
        <v>207</v>
      </c>
      <c r="R4515" s="19"/>
      <c r="S4515" s="19"/>
      <c r="T4515" s="19"/>
      <c r="U4515" s="19"/>
      <c r="V4515" s="19"/>
      <c r="W4515" s="19"/>
      <c r="X4515" s="19"/>
      <c r="Y4515" s="19"/>
      <c r="Z4515" s="19"/>
      <c r="AA4515" s="19"/>
      <c r="AB4515" s="19"/>
      <c r="AC4515" s="19"/>
      <c r="AD4515" s="19"/>
      <c r="AE4515" s="19"/>
      <c r="AF4515" s="19"/>
      <c r="AG4515" s="19"/>
      <c r="AH4515" s="19"/>
      <c r="AI4515" s="19"/>
      <c r="AJ4515" s="19"/>
      <c r="AK4515" s="19"/>
      <c r="AL4515" s="19"/>
      <c r="AM4515" s="19"/>
      <c r="AN4515" s="19"/>
      <c r="AO4515" s="19"/>
      <c r="AP4515" s="19"/>
      <c r="AQ4515" s="19"/>
      <c r="AR4515" s="31">
        <v>1847863.359375</v>
      </c>
      <c r="AS4515" s="31">
        <v>2121639.8046875</v>
      </c>
      <c r="AT4515" s="31">
        <v>1982017.9453125</v>
      </c>
      <c r="AU4515" s="31">
        <v>1877329.4296875</v>
      </c>
      <c r="AV4515" s="31">
        <v>2337132.9296875</v>
      </c>
      <c r="AW4515" s="31">
        <v>2058818.703125</v>
      </c>
      <c r="AX4515" s="31">
        <v>87780.828125</v>
      </c>
      <c r="AY4515" s="31">
        <v>85080.609375</v>
      </c>
      <c r="AZ4515" s="31">
        <v>172861.4375</v>
      </c>
    </row>
    <row r="4516" spans="1:52" ht="15" customHeight="1">
      <c r="A4516" s="29" t="s">
        <v>2552</v>
      </c>
      <c r="B4516" s="34">
        <v>37985</v>
      </c>
      <c r="C4516" s="28">
        <v>900</v>
      </c>
      <c r="D4516" s="28">
        <v>52</v>
      </c>
      <c r="E4516" s="28">
        <v>54</v>
      </c>
      <c r="F4516" s="29" t="s">
        <v>2104</v>
      </c>
      <c r="G4516" s="29" t="s">
        <v>2540</v>
      </c>
      <c r="H4516" s="28">
        <v>820</v>
      </c>
      <c r="I4516" s="29" t="s">
        <v>2535</v>
      </c>
      <c r="J4516" s="33" t="s">
        <v>2550</v>
      </c>
      <c r="K4516" s="29" t="s">
        <v>178</v>
      </c>
      <c r="L4516" s="29" t="s">
        <v>2543</v>
      </c>
      <c r="M4516" s="29" t="s">
        <v>337</v>
      </c>
      <c r="N4516" s="28">
        <v>519831.8</v>
      </c>
      <c r="O4516" s="28">
        <v>6301944</v>
      </c>
      <c r="P4516" s="29" t="s">
        <v>2549</v>
      </c>
      <c r="Q4516" s="32" t="s">
        <v>207</v>
      </c>
      <c r="R4516" s="19"/>
      <c r="S4516" s="19"/>
      <c r="T4516" s="19"/>
      <c r="U4516" s="19"/>
      <c r="V4516" s="19"/>
      <c r="W4516" s="19"/>
      <c r="X4516" s="19"/>
      <c r="Y4516" s="19"/>
      <c r="Z4516" s="19"/>
      <c r="AA4516" s="19"/>
      <c r="AB4516" s="19"/>
      <c r="AC4516" s="19"/>
      <c r="AD4516" s="19"/>
      <c r="AE4516" s="19"/>
      <c r="AF4516" s="19"/>
      <c r="AG4516" s="19"/>
      <c r="AH4516" s="19"/>
      <c r="AI4516" s="19"/>
      <c r="AJ4516" s="19"/>
      <c r="AK4516" s="19"/>
      <c r="AL4516" s="19"/>
      <c r="AM4516" s="19"/>
      <c r="AN4516" s="19"/>
      <c r="AO4516" s="19"/>
      <c r="AP4516" s="19"/>
      <c r="AQ4516" s="31">
        <v>61362.6484375</v>
      </c>
      <c r="AR4516" s="31">
        <v>104.94000244140625</v>
      </c>
      <c r="AS4516" s="31">
        <v>1764281.97265625</v>
      </c>
      <c r="AT4516" s="31">
        <v>1909634.75</v>
      </c>
      <c r="AU4516" s="31">
        <v>1687055.03125</v>
      </c>
      <c r="AV4516" s="31">
        <v>2147849.546875</v>
      </c>
      <c r="AW4516" s="31">
        <v>1911351.390625</v>
      </c>
      <c r="AX4516" s="31">
        <v>188243.546875</v>
      </c>
      <c r="AY4516" s="31">
        <v>97886.25</v>
      </c>
      <c r="AZ4516" s="31">
        <v>286129.796875</v>
      </c>
    </row>
    <row r="4517" spans="1:52" ht="15" customHeight="1">
      <c r="A4517" s="29" t="s">
        <v>2548</v>
      </c>
      <c r="B4517" s="34">
        <v>37987</v>
      </c>
      <c r="C4517" s="28">
        <v>900</v>
      </c>
      <c r="D4517" s="28">
        <v>52</v>
      </c>
      <c r="E4517" s="28">
        <v>54</v>
      </c>
      <c r="F4517" s="29" t="s">
        <v>2104</v>
      </c>
      <c r="G4517" s="29" t="s">
        <v>2540</v>
      </c>
      <c r="H4517" s="28">
        <v>820</v>
      </c>
      <c r="I4517" s="29" t="s">
        <v>2535</v>
      </c>
      <c r="J4517" s="33" t="s">
        <v>2547</v>
      </c>
      <c r="K4517" s="29" t="s">
        <v>178</v>
      </c>
      <c r="L4517" s="29" t="s">
        <v>2543</v>
      </c>
      <c r="M4517" s="29" t="s">
        <v>807</v>
      </c>
      <c r="N4517" s="28">
        <v>519671.8</v>
      </c>
      <c r="O4517" s="28">
        <v>6301816</v>
      </c>
      <c r="P4517" s="29" t="s">
        <v>2546</v>
      </c>
      <c r="Q4517" s="32" t="s">
        <v>207</v>
      </c>
      <c r="R4517" s="19"/>
      <c r="S4517" s="19"/>
      <c r="T4517" s="19"/>
      <c r="U4517" s="19"/>
      <c r="V4517" s="19"/>
      <c r="W4517" s="19"/>
      <c r="X4517" s="19"/>
      <c r="Y4517" s="19"/>
      <c r="Z4517" s="19"/>
      <c r="AA4517" s="19"/>
      <c r="AB4517" s="19"/>
      <c r="AC4517" s="19"/>
      <c r="AD4517" s="19"/>
      <c r="AE4517" s="19"/>
      <c r="AF4517" s="19"/>
      <c r="AG4517" s="19"/>
      <c r="AH4517" s="19"/>
      <c r="AI4517" s="19"/>
      <c r="AJ4517" s="19"/>
      <c r="AK4517" s="19"/>
      <c r="AL4517" s="19"/>
      <c r="AM4517" s="19"/>
      <c r="AN4517" s="19"/>
      <c r="AO4517" s="19"/>
      <c r="AP4517" s="19"/>
      <c r="AQ4517" s="19"/>
      <c r="AR4517" s="19"/>
      <c r="AS4517" s="31">
        <v>1727482.1796875</v>
      </c>
      <c r="AT4517" s="31">
        <v>1854164.0625</v>
      </c>
      <c r="AU4517" s="31">
        <v>1672755.4921875</v>
      </c>
      <c r="AV4517" s="31">
        <v>2137841.625</v>
      </c>
      <c r="AW4517" s="31">
        <v>1859518.9609375</v>
      </c>
      <c r="AX4517" s="31">
        <v>183280.6875</v>
      </c>
      <c r="AY4517" s="31">
        <v>96141.8671875</v>
      </c>
      <c r="AZ4517" s="31">
        <v>279422.5546875</v>
      </c>
    </row>
    <row r="4518" spans="1:52" ht="15" customHeight="1">
      <c r="A4518" s="29" t="s">
        <v>2545</v>
      </c>
      <c r="B4518" s="34">
        <v>37987</v>
      </c>
      <c r="C4518" s="28">
        <v>900</v>
      </c>
      <c r="D4518" s="28">
        <v>52</v>
      </c>
      <c r="E4518" s="28">
        <v>54</v>
      </c>
      <c r="F4518" s="29" t="s">
        <v>2104</v>
      </c>
      <c r="G4518" s="29" t="s">
        <v>2540</v>
      </c>
      <c r="H4518" s="28">
        <v>820</v>
      </c>
      <c r="I4518" s="29" t="s">
        <v>2535</v>
      </c>
      <c r="J4518" s="33" t="s">
        <v>2544</v>
      </c>
      <c r="K4518" s="29" t="s">
        <v>178</v>
      </c>
      <c r="L4518" s="29" t="s">
        <v>2543</v>
      </c>
      <c r="M4518" s="29" t="s">
        <v>745</v>
      </c>
      <c r="N4518" s="28">
        <v>519511.8</v>
      </c>
      <c r="O4518" s="28">
        <v>6301688</v>
      </c>
      <c r="P4518" s="29" t="s">
        <v>2542</v>
      </c>
      <c r="Q4518" s="32" t="s">
        <v>207</v>
      </c>
      <c r="R4518" s="19"/>
      <c r="S4518" s="19"/>
      <c r="T4518" s="19"/>
      <c r="U4518" s="19"/>
      <c r="V4518" s="19"/>
      <c r="W4518" s="19"/>
      <c r="X4518" s="19"/>
      <c r="Y4518" s="19"/>
      <c r="Z4518" s="19"/>
      <c r="AA4518" s="19"/>
      <c r="AB4518" s="19"/>
      <c r="AC4518" s="19"/>
      <c r="AD4518" s="19"/>
      <c r="AE4518" s="19"/>
      <c r="AF4518" s="19"/>
      <c r="AG4518" s="19"/>
      <c r="AH4518" s="19"/>
      <c r="AI4518" s="19"/>
      <c r="AJ4518" s="19"/>
      <c r="AK4518" s="19"/>
      <c r="AL4518" s="19"/>
      <c r="AM4518" s="19"/>
      <c r="AN4518" s="19"/>
      <c r="AO4518" s="19"/>
      <c r="AP4518" s="19"/>
      <c r="AQ4518" s="19"/>
      <c r="AR4518" s="19"/>
      <c r="AS4518" s="31">
        <v>1717105.5</v>
      </c>
      <c r="AT4518" s="31">
        <v>1848807.1796875</v>
      </c>
      <c r="AU4518" s="31">
        <v>1658265.8359375</v>
      </c>
      <c r="AV4518" s="31">
        <v>1973112.578125</v>
      </c>
      <c r="AW4518" s="31">
        <v>1666627.38671875</v>
      </c>
      <c r="AX4518" s="31">
        <v>179837.453125</v>
      </c>
      <c r="AY4518" s="31">
        <v>96516.09375</v>
      </c>
      <c r="AZ4518" s="31">
        <v>276353.546875</v>
      </c>
    </row>
    <row r="4519" spans="1:52" ht="15" customHeight="1">
      <c r="A4519" s="29" t="s">
        <v>2541</v>
      </c>
      <c r="B4519" s="34">
        <v>39170</v>
      </c>
      <c r="C4519" s="28">
        <v>750</v>
      </c>
      <c r="D4519" s="28">
        <v>44</v>
      </c>
      <c r="E4519" s="28">
        <v>40.4</v>
      </c>
      <c r="F4519" s="29" t="s">
        <v>2104</v>
      </c>
      <c r="G4519" s="29" t="s">
        <v>2530</v>
      </c>
      <c r="H4519" s="28">
        <v>820</v>
      </c>
      <c r="I4519" s="29" t="s">
        <v>2535</v>
      </c>
      <c r="J4519" s="33" t="s">
        <v>2539</v>
      </c>
      <c r="K4519" s="29" t="s">
        <v>178</v>
      </c>
      <c r="L4519" s="29" t="s">
        <v>2533</v>
      </c>
      <c r="M4519" s="29" t="s">
        <v>2532</v>
      </c>
      <c r="N4519" s="28">
        <v>520834.3</v>
      </c>
      <c r="O4519" s="28">
        <v>6311872</v>
      </c>
      <c r="P4519" s="29" t="s">
        <v>843</v>
      </c>
      <c r="Q4519" s="32" t="s">
        <v>207</v>
      </c>
      <c r="R4519" s="19"/>
      <c r="S4519" s="19"/>
      <c r="T4519" s="19"/>
      <c r="U4519" s="19"/>
      <c r="V4519" s="19"/>
      <c r="W4519" s="19"/>
      <c r="X4519" s="19"/>
      <c r="Y4519" s="19"/>
      <c r="Z4519" s="19"/>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31">
        <v>881212</v>
      </c>
      <c r="AW4519" s="31">
        <v>1226086</v>
      </c>
      <c r="AX4519" s="31">
        <v>120365</v>
      </c>
      <c r="AY4519" s="31">
        <v>65393</v>
      </c>
      <c r="AZ4519" s="31">
        <v>185758</v>
      </c>
    </row>
    <row r="4520" spans="1:52" ht="15" customHeight="1">
      <c r="A4520" s="29" t="s">
        <v>2538</v>
      </c>
      <c r="B4520" s="34">
        <v>39176</v>
      </c>
      <c r="C4520" s="28">
        <v>750</v>
      </c>
      <c r="D4520" s="28">
        <v>44</v>
      </c>
      <c r="E4520" s="28">
        <v>40.4</v>
      </c>
      <c r="F4520" s="29" t="s">
        <v>2104</v>
      </c>
      <c r="G4520" s="29" t="s">
        <v>2530</v>
      </c>
      <c r="H4520" s="28">
        <v>820</v>
      </c>
      <c r="I4520" s="29" t="s">
        <v>2535</v>
      </c>
      <c r="J4520" s="33" t="s">
        <v>2537</v>
      </c>
      <c r="K4520" s="29" t="s">
        <v>178</v>
      </c>
      <c r="L4520" s="29" t="s">
        <v>2533</v>
      </c>
      <c r="M4520" s="29" t="s">
        <v>2532</v>
      </c>
      <c r="N4520" s="28">
        <v>520696.2</v>
      </c>
      <c r="O4520" s="28">
        <v>6311688</v>
      </c>
      <c r="P4520" s="29" t="s">
        <v>843</v>
      </c>
      <c r="Q4520" s="32" t="s">
        <v>207</v>
      </c>
      <c r="R4520" s="19"/>
      <c r="S4520" s="19"/>
      <c r="T4520" s="19"/>
      <c r="U4520" s="19"/>
      <c r="V4520" s="19"/>
      <c r="W4520" s="19"/>
      <c r="X4520" s="19"/>
      <c r="Y4520" s="19"/>
      <c r="Z4520" s="19"/>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31">
        <v>977840</v>
      </c>
      <c r="AW4520" s="31">
        <v>1243767</v>
      </c>
      <c r="AX4520" s="31">
        <v>131447</v>
      </c>
      <c r="AY4520" s="31">
        <v>69335</v>
      </c>
      <c r="AZ4520" s="31">
        <v>200782</v>
      </c>
    </row>
    <row r="4521" spans="1:52" ht="15" customHeight="1">
      <c r="A4521" s="29" t="s">
        <v>2536</v>
      </c>
      <c r="B4521" s="34">
        <v>39174</v>
      </c>
      <c r="C4521" s="28">
        <v>750</v>
      </c>
      <c r="D4521" s="28">
        <v>44</v>
      </c>
      <c r="E4521" s="28">
        <v>40.4</v>
      </c>
      <c r="F4521" s="29" t="s">
        <v>2104</v>
      </c>
      <c r="G4521" s="29" t="s">
        <v>2530</v>
      </c>
      <c r="H4521" s="28">
        <v>820</v>
      </c>
      <c r="I4521" s="29" t="s">
        <v>2535</v>
      </c>
      <c r="J4521" s="33" t="s">
        <v>2534</v>
      </c>
      <c r="K4521" s="29" t="s">
        <v>178</v>
      </c>
      <c r="L4521" s="29" t="s">
        <v>2533</v>
      </c>
      <c r="M4521" s="29" t="s">
        <v>2532</v>
      </c>
      <c r="N4521" s="28">
        <v>520605.8</v>
      </c>
      <c r="O4521" s="28">
        <v>6311900</v>
      </c>
      <c r="P4521" s="29" t="s">
        <v>843</v>
      </c>
      <c r="Q4521" s="32" t="s">
        <v>207</v>
      </c>
      <c r="R4521" s="19"/>
      <c r="S4521" s="19"/>
      <c r="T4521" s="19"/>
      <c r="U4521" s="19"/>
      <c r="V4521" s="19"/>
      <c r="W4521" s="19"/>
      <c r="X4521" s="19"/>
      <c r="Y4521" s="19"/>
      <c r="Z4521" s="19"/>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31">
        <v>506124</v>
      </c>
      <c r="AW4521" s="31">
        <v>375903</v>
      </c>
      <c r="AX4521" s="31">
        <v>0</v>
      </c>
      <c r="AY4521" s="31">
        <v>0</v>
      </c>
      <c r="AZ4521" s="31">
        <v>0</v>
      </c>
    </row>
    <row r="4522" spans="1:52" ht="15" customHeight="1">
      <c r="A4522" s="29" t="s">
        <v>2531</v>
      </c>
      <c r="B4522" s="34">
        <v>32203</v>
      </c>
      <c r="C4522" s="28">
        <v>180</v>
      </c>
      <c r="D4522" s="28">
        <v>23.2</v>
      </c>
      <c r="E4522" s="28">
        <v>30</v>
      </c>
      <c r="F4522" s="29" t="s">
        <v>533</v>
      </c>
      <c r="G4522" s="29" t="s">
        <v>2523</v>
      </c>
      <c r="H4522" s="28">
        <v>825</v>
      </c>
      <c r="I4522" s="29" t="s">
        <v>2529</v>
      </c>
      <c r="J4522" s="33" t="s">
        <v>2528</v>
      </c>
      <c r="K4522" s="29" t="s">
        <v>178</v>
      </c>
      <c r="L4522" s="29" t="s">
        <v>2527</v>
      </c>
      <c r="M4522" s="29" t="s">
        <v>2526</v>
      </c>
      <c r="N4522" s="28">
        <v>614513.6</v>
      </c>
      <c r="O4522" s="28">
        <v>6348540</v>
      </c>
      <c r="P4522" s="29" t="s">
        <v>2525</v>
      </c>
      <c r="Q4522" s="32" t="s">
        <v>207</v>
      </c>
      <c r="R4522" s="19"/>
      <c r="S4522" s="19"/>
      <c r="T4522" s="19"/>
      <c r="U4522" s="19"/>
      <c r="V4522" s="19"/>
      <c r="W4522" s="19"/>
      <c r="X4522" s="19"/>
      <c r="Y4522" s="19"/>
      <c r="Z4522" s="19"/>
      <c r="AA4522" s="19"/>
      <c r="AB4522" s="19"/>
      <c r="AC4522" s="31">
        <v>278368.34375</v>
      </c>
      <c r="AD4522" s="31">
        <v>396323.8125</v>
      </c>
      <c r="AE4522" s="31">
        <v>390239.34375</v>
      </c>
      <c r="AF4522" s="31">
        <v>18435</v>
      </c>
      <c r="AG4522" s="31">
        <v>391630</v>
      </c>
      <c r="AH4522" s="31">
        <v>365605</v>
      </c>
      <c r="AI4522" s="31">
        <v>397415</v>
      </c>
      <c r="AJ4522" s="31">
        <v>357290</v>
      </c>
      <c r="AK4522" s="31">
        <v>270995</v>
      </c>
      <c r="AL4522" s="31">
        <v>321500</v>
      </c>
      <c r="AM4522" s="31">
        <v>375880</v>
      </c>
      <c r="AN4522" s="31">
        <v>335160</v>
      </c>
      <c r="AO4522" s="31">
        <v>329014</v>
      </c>
      <c r="AP4522" s="31">
        <v>664211.9052734375</v>
      </c>
      <c r="AQ4522" s="31">
        <v>267478.8046875</v>
      </c>
      <c r="AR4522" s="31">
        <v>266710.3193359375</v>
      </c>
      <c r="AS4522" s="31">
        <v>238668.8759765625</v>
      </c>
      <c r="AT4522" s="31">
        <v>217234.44519042969</v>
      </c>
      <c r="AU4522" s="31">
        <v>252418.55517578125</v>
      </c>
      <c r="AV4522" s="31">
        <v>334798.0556640625</v>
      </c>
      <c r="AW4522" s="31">
        <v>57283.43212890625</v>
      </c>
      <c r="AX4522" s="31">
        <v>0</v>
      </c>
      <c r="AY4522" s="31">
        <v>0</v>
      </c>
      <c r="AZ4522" s="31">
        <v>0</v>
      </c>
    </row>
    <row r="4523" spans="1:52" ht="15" customHeight="1">
      <c r="A4523" s="29" t="s">
        <v>2524</v>
      </c>
      <c r="B4523" s="34">
        <v>31909</v>
      </c>
      <c r="C4523" s="28">
        <v>160</v>
      </c>
      <c r="D4523" s="28">
        <v>22</v>
      </c>
      <c r="E4523" s="28">
        <v>25</v>
      </c>
      <c r="F4523" s="29" t="s">
        <v>2518</v>
      </c>
      <c r="G4523" s="29" t="s">
        <v>2517</v>
      </c>
      <c r="H4523" s="28">
        <v>840</v>
      </c>
      <c r="I4523" s="29" t="s">
        <v>2366</v>
      </c>
      <c r="J4523" s="33" t="s">
        <v>2522</v>
      </c>
      <c r="K4523" s="29" t="s">
        <v>178</v>
      </c>
      <c r="L4523" s="29" t="s">
        <v>2521</v>
      </c>
      <c r="M4523" s="29" t="s">
        <v>2520</v>
      </c>
      <c r="N4523" s="28">
        <v>557552.80000000005</v>
      </c>
      <c r="O4523" s="28">
        <v>6303390</v>
      </c>
      <c r="P4523" s="29" t="s">
        <v>153</v>
      </c>
      <c r="Q4523" s="32" t="s">
        <v>207</v>
      </c>
      <c r="R4523" s="19"/>
      <c r="S4523" s="19"/>
      <c r="T4523" s="19"/>
      <c r="U4523" s="19"/>
      <c r="V4523" s="19"/>
      <c r="W4523" s="19"/>
      <c r="X4523" s="19"/>
      <c r="Y4523" s="19"/>
      <c r="Z4523" s="19"/>
      <c r="AA4523" s="19"/>
      <c r="AB4523" s="31">
        <v>140296</v>
      </c>
      <c r="AC4523" s="31">
        <v>223344</v>
      </c>
      <c r="AD4523" s="31">
        <v>80857</v>
      </c>
      <c r="AE4523" s="31">
        <v>253470</v>
      </c>
      <c r="AF4523" s="31">
        <v>244180</v>
      </c>
      <c r="AG4523" s="31">
        <v>287900</v>
      </c>
      <c r="AH4523" s="31">
        <v>303230</v>
      </c>
      <c r="AI4523" s="31">
        <v>318720</v>
      </c>
      <c r="AJ4523" s="31">
        <v>270370</v>
      </c>
      <c r="AK4523" s="31">
        <v>223000</v>
      </c>
      <c r="AL4523" s="31">
        <v>255950</v>
      </c>
      <c r="AM4523" s="31">
        <v>91077</v>
      </c>
      <c r="AN4523" s="31">
        <v>238776</v>
      </c>
      <c r="AO4523" s="31">
        <v>268682</v>
      </c>
      <c r="AP4523" s="31">
        <v>221937.359375</v>
      </c>
      <c r="AQ4523" s="31">
        <v>219594.2392578125</v>
      </c>
      <c r="AR4523" s="31">
        <v>202914.7978515625</v>
      </c>
      <c r="AS4523" s="31">
        <v>203705.72747802734</v>
      </c>
      <c r="AT4523" s="31">
        <v>161411.93249511719</v>
      </c>
      <c r="AU4523" s="31">
        <v>162049.45556640625</v>
      </c>
      <c r="AV4523" s="31">
        <v>183308.4755859375</v>
      </c>
      <c r="AW4523" s="31">
        <v>241919.720703125</v>
      </c>
      <c r="AX4523" s="31">
        <v>25592.765625</v>
      </c>
      <c r="AY4523" s="31">
        <v>13141.099609375</v>
      </c>
      <c r="AZ4523" s="31">
        <v>38733.865234375</v>
      </c>
    </row>
    <row r="4524" spans="1:52" ht="15" customHeight="1">
      <c r="A4524" s="29" t="s">
        <v>2519</v>
      </c>
      <c r="B4524" s="34">
        <v>32121</v>
      </c>
      <c r="C4524" s="28">
        <v>200</v>
      </c>
      <c r="D4524" s="28">
        <v>24.6</v>
      </c>
      <c r="E4524" s="28">
        <v>32</v>
      </c>
      <c r="F4524" s="29" t="s">
        <v>2512</v>
      </c>
      <c r="G4524" s="29" t="s">
        <v>2511</v>
      </c>
      <c r="H4524" s="28">
        <v>840</v>
      </c>
      <c r="I4524" s="29" t="s">
        <v>2366</v>
      </c>
      <c r="J4524" s="33" t="s">
        <v>2516</v>
      </c>
      <c r="K4524" s="29" t="s">
        <v>178</v>
      </c>
      <c r="L4524" s="29" t="s">
        <v>2379</v>
      </c>
      <c r="M4524" s="29" t="s">
        <v>2515</v>
      </c>
      <c r="N4524" s="28">
        <v>559250.19999999995</v>
      </c>
      <c r="O4524" s="28">
        <v>6300594</v>
      </c>
      <c r="P4524" s="29" t="s">
        <v>2514</v>
      </c>
      <c r="Q4524" s="32" t="s">
        <v>207</v>
      </c>
      <c r="R4524" s="19"/>
      <c r="S4524" s="19"/>
      <c r="T4524" s="19"/>
      <c r="U4524" s="19"/>
      <c r="V4524" s="19"/>
      <c r="W4524" s="19"/>
      <c r="X4524" s="19"/>
      <c r="Y4524" s="19"/>
      <c r="Z4524" s="19"/>
      <c r="AA4524" s="19"/>
      <c r="AB4524" s="31">
        <v>21200</v>
      </c>
      <c r="AC4524" s="31">
        <v>400418</v>
      </c>
      <c r="AD4524" s="31">
        <v>428110</v>
      </c>
      <c r="AE4524" s="31">
        <v>420560</v>
      </c>
      <c r="AF4524" s="31">
        <v>400933</v>
      </c>
      <c r="AG4524" s="31">
        <v>441680</v>
      </c>
      <c r="AH4524" s="31">
        <v>410970</v>
      </c>
      <c r="AI4524" s="31">
        <v>467530</v>
      </c>
      <c r="AJ4524" s="31">
        <v>422170</v>
      </c>
      <c r="AK4524" s="31">
        <v>279800</v>
      </c>
      <c r="AL4524" s="31">
        <v>351110</v>
      </c>
      <c r="AM4524" s="31">
        <v>372619</v>
      </c>
      <c r="AN4524" s="31">
        <v>242454</v>
      </c>
      <c r="AO4524" s="31">
        <v>353992</v>
      </c>
      <c r="AP4524" s="31">
        <v>267606.6025390625</v>
      </c>
      <c r="AQ4524" s="31">
        <v>334897.625</v>
      </c>
      <c r="AR4524" s="31">
        <v>254563.16796875</v>
      </c>
      <c r="AS4524" s="31">
        <v>284720.03759765625</v>
      </c>
      <c r="AT4524" s="31">
        <v>252545.720703125</v>
      </c>
      <c r="AU4524" s="31">
        <v>229000.71688842773</v>
      </c>
      <c r="AV4524" s="31">
        <v>296965.470703125</v>
      </c>
      <c r="AW4524" s="31">
        <v>128809.39529418945</v>
      </c>
      <c r="AX4524" s="31">
        <v>5207.69677734375</v>
      </c>
      <c r="AY4524" s="31">
        <v>6081.8671875</v>
      </c>
      <c r="AZ4524" s="31">
        <v>11289.56396484375</v>
      </c>
    </row>
    <row r="4525" spans="1:52" ht="15" customHeight="1">
      <c r="A4525" s="29" t="s">
        <v>2513</v>
      </c>
      <c r="B4525" s="34">
        <v>32329</v>
      </c>
      <c r="C4525" s="28">
        <v>250</v>
      </c>
      <c r="D4525" s="28">
        <v>26</v>
      </c>
      <c r="E4525" s="28">
        <v>30</v>
      </c>
      <c r="F4525" s="29" t="s">
        <v>462</v>
      </c>
      <c r="G4525" s="29" t="s">
        <v>1382</v>
      </c>
      <c r="H4525" s="28">
        <v>840</v>
      </c>
      <c r="I4525" s="29" t="s">
        <v>2366</v>
      </c>
      <c r="J4525" s="33" t="s">
        <v>2510</v>
      </c>
      <c r="K4525" s="29" t="s">
        <v>178</v>
      </c>
      <c r="L4525" s="29" t="s">
        <v>2507</v>
      </c>
      <c r="M4525" s="29" t="s">
        <v>2506</v>
      </c>
      <c r="N4525" s="28">
        <v>546500.80000000005</v>
      </c>
      <c r="O4525" s="28">
        <v>6300969</v>
      </c>
      <c r="P4525" s="29" t="s">
        <v>2505</v>
      </c>
      <c r="Q4525" s="32" t="s">
        <v>207</v>
      </c>
      <c r="R4525" s="19"/>
      <c r="S4525" s="19"/>
      <c r="T4525" s="19"/>
      <c r="U4525" s="19"/>
      <c r="V4525" s="19"/>
      <c r="W4525" s="19"/>
      <c r="X4525" s="19"/>
      <c r="Y4525" s="19"/>
      <c r="Z4525" s="19"/>
      <c r="AA4525" s="19"/>
      <c r="AB4525" s="19"/>
      <c r="AC4525" s="31">
        <v>155306</v>
      </c>
      <c r="AD4525" s="31">
        <v>398009</v>
      </c>
      <c r="AE4525" s="31">
        <v>391899</v>
      </c>
      <c r="AF4525" s="31">
        <v>373037</v>
      </c>
      <c r="AG4525" s="31">
        <v>398300</v>
      </c>
      <c r="AH4525" s="31">
        <v>397750</v>
      </c>
      <c r="AI4525" s="31">
        <v>396580</v>
      </c>
      <c r="AJ4525" s="31">
        <v>368520</v>
      </c>
      <c r="AK4525" s="31">
        <v>298990</v>
      </c>
      <c r="AL4525" s="31">
        <v>325370</v>
      </c>
      <c r="AM4525" s="31">
        <v>290530</v>
      </c>
      <c r="AN4525" s="31">
        <v>285400</v>
      </c>
      <c r="AO4525" s="31">
        <v>310028</v>
      </c>
      <c r="AP4525" s="31">
        <v>265659.197265625</v>
      </c>
      <c r="AQ4525" s="31">
        <v>308118.1953125</v>
      </c>
      <c r="AR4525" s="31">
        <v>260087.55322265625</v>
      </c>
      <c r="AS4525" s="31">
        <v>194055.24633789063</v>
      </c>
      <c r="AT4525" s="31">
        <v>131172.5263671875</v>
      </c>
      <c r="AU4525" s="31">
        <v>244674.3408203125</v>
      </c>
      <c r="AV4525" s="31">
        <v>321350.43359375</v>
      </c>
      <c r="AW4525" s="31">
        <v>276004.873046875</v>
      </c>
      <c r="AX4525" s="31">
        <v>30994.42578125</v>
      </c>
      <c r="AY4525" s="31">
        <v>15746.9404296875</v>
      </c>
      <c r="AZ4525" s="31">
        <v>46741.3662109375</v>
      </c>
    </row>
    <row r="4526" spans="1:52" ht="15" customHeight="1">
      <c r="A4526" s="29" t="s">
        <v>2509</v>
      </c>
      <c r="B4526" s="34">
        <v>32329</v>
      </c>
      <c r="C4526" s="28">
        <v>250</v>
      </c>
      <c r="D4526" s="28">
        <v>26</v>
      </c>
      <c r="E4526" s="28">
        <v>30</v>
      </c>
      <c r="F4526" s="29" t="s">
        <v>462</v>
      </c>
      <c r="G4526" s="29" t="s">
        <v>1382</v>
      </c>
      <c r="H4526" s="28">
        <v>840</v>
      </c>
      <c r="I4526" s="29" t="s">
        <v>2366</v>
      </c>
      <c r="J4526" s="33" t="s">
        <v>2508</v>
      </c>
      <c r="K4526" s="29" t="s">
        <v>178</v>
      </c>
      <c r="L4526" s="29" t="s">
        <v>2507</v>
      </c>
      <c r="M4526" s="29" t="s">
        <v>2506</v>
      </c>
      <c r="N4526" s="28">
        <v>546375.80000000005</v>
      </c>
      <c r="O4526" s="28">
        <v>6300790</v>
      </c>
      <c r="P4526" s="29" t="s">
        <v>2505</v>
      </c>
      <c r="Q4526" s="32" t="s">
        <v>207</v>
      </c>
      <c r="R4526" s="19"/>
      <c r="S4526" s="19"/>
      <c r="T4526" s="19"/>
      <c r="U4526" s="19"/>
      <c r="V4526" s="19"/>
      <c r="W4526" s="19"/>
      <c r="X4526" s="19"/>
      <c r="Y4526" s="19"/>
      <c r="Z4526" s="19"/>
      <c r="AA4526" s="19"/>
      <c r="AB4526" s="19"/>
      <c r="AC4526" s="31">
        <v>148621</v>
      </c>
      <c r="AD4526" s="31">
        <v>380874</v>
      </c>
      <c r="AE4526" s="31">
        <v>375027</v>
      </c>
      <c r="AF4526" s="31">
        <v>356978</v>
      </c>
      <c r="AG4526" s="31">
        <v>380720</v>
      </c>
      <c r="AH4526" s="31">
        <v>368720</v>
      </c>
      <c r="AI4526" s="31">
        <v>396600</v>
      </c>
      <c r="AJ4526" s="31">
        <v>350300</v>
      </c>
      <c r="AK4526" s="31">
        <v>301120</v>
      </c>
      <c r="AL4526" s="31">
        <v>343270</v>
      </c>
      <c r="AM4526" s="31">
        <v>336510</v>
      </c>
      <c r="AN4526" s="31">
        <v>300635</v>
      </c>
      <c r="AO4526" s="31">
        <v>326579</v>
      </c>
      <c r="AP4526" s="31">
        <v>269545.197265625</v>
      </c>
      <c r="AQ4526" s="31">
        <v>308118.1953125</v>
      </c>
      <c r="AR4526" s="31">
        <v>260087.55322265625</v>
      </c>
      <c r="AS4526" s="31">
        <v>194055.24633789063</v>
      </c>
      <c r="AT4526" s="31">
        <v>131172.5263671875</v>
      </c>
      <c r="AU4526" s="31">
        <v>244674.3408203125</v>
      </c>
      <c r="AV4526" s="31">
        <v>321350.43359375</v>
      </c>
      <c r="AW4526" s="31">
        <v>276004.873046875</v>
      </c>
      <c r="AX4526" s="31">
        <v>30994.42578125</v>
      </c>
      <c r="AY4526" s="31">
        <v>15746.9404296875</v>
      </c>
      <c r="AZ4526" s="31">
        <v>46741.3662109375</v>
      </c>
    </row>
    <row r="4527" spans="1:52" ht="15" customHeight="1">
      <c r="A4527" s="29" t="s">
        <v>2504</v>
      </c>
      <c r="B4527" s="34">
        <v>32426</v>
      </c>
      <c r="C4527" s="28">
        <v>180</v>
      </c>
      <c r="D4527" s="28">
        <v>23.2</v>
      </c>
      <c r="E4527" s="28">
        <v>30</v>
      </c>
      <c r="F4527" s="29" t="s">
        <v>690</v>
      </c>
      <c r="G4527" s="29" t="s">
        <v>2324</v>
      </c>
      <c r="H4527" s="28">
        <v>840</v>
      </c>
      <c r="I4527" s="29" t="s">
        <v>2366</v>
      </c>
      <c r="J4527" s="33" t="s">
        <v>2503</v>
      </c>
      <c r="K4527" s="29" t="s">
        <v>178</v>
      </c>
      <c r="L4527" s="29" t="s">
        <v>2502</v>
      </c>
      <c r="M4527" s="29" t="s">
        <v>1247</v>
      </c>
      <c r="N4527" s="28">
        <v>569611.1</v>
      </c>
      <c r="O4527" s="28">
        <v>6302872</v>
      </c>
      <c r="P4527" s="29" t="s">
        <v>2501</v>
      </c>
      <c r="Q4527" s="32" t="s">
        <v>207</v>
      </c>
      <c r="R4527" s="19"/>
      <c r="S4527" s="19"/>
      <c r="T4527" s="19"/>
      <c r="U4527" s="19"/>
      <c r="V4527" s="19"/>
      <c r="W4527" s="19"/>
      <c r="X4527" s="19"/>
      <c r="Y4527" s="19"/>
      <c r="Z4527" s="19"/>
      <c r="AA4527" s="19"/>
      <c r="AB4527" s="19"/>
      <c r="AC4527" s="31">
        <v>67507</v>
      </c>
      <c r="AD4527" s="31">
        <v>432507</v>
      </c>
      <c r="AE4527" s="31">
        <v>425867</v>
      </c>
      <c r="AF4527" s="31">
        <v>405371</v>
      </c>
      <c r="AG4527" s="31">
        <v>432000</v>
      </c>
      <c r="AH4527" s="31">
        <v>406000</v>
      </c>
      <c r="AI4527" s="31">
        <v>438000</v>
      </c>
      <c r="AJ4527" s="31">
        <v>393000</v>
      </c>
      <c r="AK4527" s="31">
        <v>344000</v>
      </c>
      <c r="AL4527" s="31">
        <v>361000</v>
      </c>
      <c r="AM4527" s="31">
        <v>334497</v>
      </c>
      <c r="AN4527" s="31">
        <v>346855</v>
      </c>
      <c r="AO4527" s="31">
        <v>367692</v>
      </c>
      <c r="AP4527" s="31">
        <v>321460.2001953125</v>
      </c>
      <c r="AQ4527" s="31">
        <v>334773.9384765625</v>
      </c>
      <c r="AR4527" s="31">
        <v>279601.9365234375</v>
      </c>
      <c r="AS4527" s="31">
        <v>262190.21626281738</v>
      </c>
      <c r="AT4527" s="31">
        <v>283127.3291015625</v>
      </c>
      <c r="AU4527" s="31">
        <v>240038.17041015625</v>
      </c>
      <c r="AV4527" s="31">
        <v>304782.39385986328</v>
      </c>
      <c r="AW4527" s="31">
        <v>219721.09826660156</v>
      </c>
      <c r="AX4527" s="31">
        <v>29220.83984375</v>
      </c>
      <c r="AY4527" s="31">
        <v>5825.85302734375</v>
      </c>
      <c r="AZ4527" s="31">
        <v>35046.69287109375</v>
      </c>
    </row>
    <row r="4528" spans="1:52" ht="15" customHeight="1">
      <c r="A4528" s="29" t="s">
        <v>2500</v>
      </c>
      <c r="B4528" s="34">
        <v>32974</v>
      </c>
      <c r="C4528" s="28">
        <v>250</v>
      </c>
      <c r="D4528" s="28">
        <v>26</v>
      </c>
      <c r="E4528" s="28">
        <v>30</v>
      </c>
      <c r="F4528" s="29" t="s">
        <v>462</v>
      </c>
      <c r="G4528" s="29" t="s">
        <v>1382</v>
      </c>
      <c r="H4528" s="28">
        <v>840</v>
      </c>
      <c r="I4528" s="29" t="s">
        <v>2366</v>
      </c>
      <c r="J4528" s="33" t="s">
        <v>2499</v>
      </c>
      <c r="K4528" s="29" t="s">
        <v>178</v>
      </c>
      <c r="L4528" s="29" t="s">
        <v>2489</v>
      </c>
      <c r="M4528" s="29" t="s">
        <v>2498</v>
      </c>
      <c r="N4528" s="28">
        <v>565106.6</v>
      </c>
      <c r="O4528" s="28">
        <v>6303878</v>
      </c>
      <c r="P4528" s="29" t="s">
        <v>2497</v>
      </c>
      <c r="Q4528" s="32" t="s">
        <v>207</v>
      </c>
      <c r="R4528" s="19"/>
      <c r="S4528" s="19"/>
      <c r="T4528" s="19"/>
      <c r="U4528" s="19"/>
      <c r="V4528" s="19"/>
      <c r="W4528" s="19"/>
      <c r="X4528" s="19"/>
      <c r="Y4528" s="19"/>
      <c r="Z4528" s="19"/>
      <c r="AA4528" s="19"/>
      <c r="AB4528" s="19"/>
      <c r="AC4528" s="19"/>
      <c r="AD4528" s="19"/>
      <c r="AE4528" s="31">
        <v>318310</v>
      </c>
      <c r="AF4528" s="31">
        <v>454485</v>
      </c>
      <c r="AG4528" s="31">
        <v>447960</v>
      </c>
      <c r="AH4528" s="31">
        <v>478410</v>
      </c>
      <c r="AI4528" s="31">
        <v>498960</v>
      </c>
      <c r="AJ4528" s="31">
        <v>414440</v>
      </c>
      <c r="AK4528" s="31">
        <v>389620</v>
      </c>
      <c r="AL4528" s="31">
        <v>419980</v>
      </c>
      <c r="AM4528" s="31">
        <v>425200</v>
      </c>
      <c r="AN4528" s="31">
        <v>349990</v>
      </c>
      <c r="AO4528" s="31">
        <v>419068</v>
      </c>
      <c r="AP4528" s="31">
        <v>358980.2978515625</v>
      </c>
      <c r="AQ4528" s="31">
        <v>391135.328125</v>
      </c>
      <c r="AR4528" s="31">
        <v>336468.1416015625</v>
      </c>
      <c r="AS4528" s="31">
        <v>365199.0859375</v>
      </c>
      <c r="AT4528" s="31">
        <v>289161.8291015625</v>
      </c>
      <c r="AU4528" s="31">
        <v>129991.5595703125</v>
      </c>
      <c r="AV4528" s="31">
        <v>0</v>
      </c>
      <c r="AW4528" s="31">
        <v>269719</v>
      </c>
      <c r="AX4528" s="31">
        <v>25571.205078125</v>
      </c>
      <c r="AY4528" s="31">
        <v>17505.4765625</v>
      </c>
      <c r="AZ4528" s="31">
        <v>43076.681640625</v>
      </c>
    </row>
    <row r="4529" spans="1:52" ht="15" customHeight="1">
      <c r="A4529" s="29" t="s">
        <v>2496</v>
      </c>
      <c r="B4529" s="34">
        <v>32982</v>
      </c>
      <c r="C4529" s="28">
        <v>150</v>
      </c>
      <c r="D4529" s="28">
        <v>23</v>
      </c>
      <c r="E4529" s="28">
        <v>30</v>
      </c>
      <c r="F4529" s="29" t="s">
        <v>440</v>
      </c>
      <c r="G4529" s="29" t="s">
        <v>1448</v>
      </c>
      <c r="H4529" s="28">
        <v>840</v>
      </c>
      <c r="I4529" s="29" t="s">
        <v>2366</v>
      </c>
      <c r="J4529" s="33" t="s">
        <v>2495</v>
      </c>
      <c r="K4529" s="29" t="s">
        <v>178</v>
      </c>
      <c r="L4529" s="29" t="s">
        <v>2494</v>
      </c>
      <c r="M4529" s="29" t="s">
        <v>2493</v>
      </c>
      <c r="N4529" s="28">
        <v>542102.4</v>
      </c>
      <c r="O4529" s="28">
        <v>6306004</v>
      </c>
      <c r="P4529" s="29" t="s">
        <v>2492</v>
      </c>
      <c r="Q4529" s="32" t="s">
        <v>207</v>
      </c>
      <c r="R4529" s="19"/>
      <c r="S4529" s="19"/>
      <c r="T4529" s="19"/>
      <c r="U4529" s="19"/>
      <c r="V4529" s="19"/>
      <c r="W4529" s="19"/>
      <c r="X4529" s="19"/>
      <c r="Y4529" s="19"/>
      <c r="Z4529" s="19"/>
      <c r="AA4529" s="19"/>
      <c r="AB4529" s="19"/>
      <c r="AC4529" s="19"/>
      <c r="AD4529" s="19"/>
      <c r="AE4529" s="31">
        <v>246561</v>
      </c>
      <c r="AF4529" s="31">
        <v>352041</v>
      </c>
      <c r="AG4529" s="31">
        <v>351710</v>
      </c>
      <c r="AH4529" s="31">
        <v>317210</v>
      </c>
      <c r="AI4529" s="31">
        <v>379440</v>
      </c>
      <c r="AJ4529" s="31">
        <v>348450</v>
      </c>
      <c r="AK4529" s="31">
        <v>288390</v>
      </c>
      <c r="AL4529" s="31">
        <v>315000</v>
      </c>
      <c r="AM4529" s="31">
        <v>341645</v>
      </c>
      <c r="AN4529" s="31">
        <v>310562</v>
      </c>
      <c r="AO4529" s="31">
        <v>318562</v>
      </c>
      <c r="AP4529" s="31">
        <v>275642.439453125</v>
      </c>
      <c r="AQ4529" s="31">
        <v>293993.1279296875</v>
      </c>
      <c r="AR4529" s="31">
        <v>260711.490234375</v>
      </c>
      <c r="AS4529" s="31">
        <v>295946.142578125</v>
      </c>
      <c r="AT4529" s="31">
        <v>285423.505859375</v>
      </c>
      <c r="AU4529" s="31">
        <v>246622.9892578125</v>
      </c>
      <c r="AV4529" s="31">
        <v>312539.349609375</v>
      </c>
      <c r="AW4529" s="31">
        <v>294331.6044921875</v>
      </c>
      <c r="AX4529" s="31">
        <v>26998.328125</v>
      </c>
      <c r="AY4529" s="31">
        <v>14822.9921875</v>
      </c>
      <c r="AZ4529" s="31">
        <v>41821.3203125</v>
      </c>
    </row>
    <row r="4530" spans="1:52" ht="15" customHeight="1">
      <c r="A4530" s="29" t="s">
        <v>2491</v>
      </c>
      <c r="B4530" s="34">
        <v>33032</v>
      </c>
      <c r="C4530" s="28">
        <v>250</v>
      </c>
      <c r="D4530" s="28">
        <v>26</v>
      </c>
      <c r="E4530" s="28">
        <v>30</v>
      </c>
      <c r="F4530" s="29" t="s">
        <v>462</v>
      </c>
      <c r="G4530" s="29" t="s">
        <v>1382</v>
      </c>
      <c r="H4530" s="28">
        <v>840</v>
      </c>
      <c r="I4530" s="29" t="s">
        <v>2366</v>
      </c>
      <c r="J4530" s="33" t="s">
        <v>2490</v>
      </c>
      <c r="K4530" s="29" t="s">
        <v>178</v>
      </c>
      <c r="L4530" s="29" t="s">
        <v>2489</v>
      </c>
      <c r="M4530" s="29" t="s">
        <v>2488</v>
      </c>
      <c r="N4530" s="28">
        <v>565266.6</v>
      </c>
      <c r="O4530" s="28">
        <v>6303887</v>
      </c>
      <c r="P4530" s="29" t="s">
        <v>2487</v>
      </c>
      <c r="Q4530" s="32" t="s">
        <v>207</v>
      </c>
      <c r="R4530" s="19"/>
      <c r="S4530" s="19"/>
      <c r="T4530" s="19"/>
      <c r="U4530" s="19"/>
      <c r="V4530" s="19"/>
      <c r="W4530" s="19"/>
      <c r="X4530" s="19"/>
      <c r="Y4530" s="19"/>
      <c r="Z4530" s="19"/>
      <c r="AA4530" s="19"/>
      <c r="AB4530" s="19"/>
      <c r="AC4530" s="19"/>
      <c r="AD4530" s="19"/>
      <c r="AE4530" s="31">
        <v>241734</v>
      </c>
      <c r="AF4530" s="31">
        <v>460200</v>
      </c>
      <c r="AG4530" s="31">
        <v>454600</v>
      </c>
      <c r="AH4530" s="31">
        <v>484340</v>
      </c>
      <c r="AI4530" s="31">
        <v>508850</v>
      </c>
      <c r="AJ4530" s="31">
        <v>416450</v>
      </c>
      <c r="AK4530" s="31">
        <v>379780</v>
      </c>
      <c r="AL4530" s="31">
        <v>433250</v>
      </c>
      <c r="AM4530" s="31">
        <v>440560</v>
      </c>
      <c r="AN4530" s="31">
        <v>354071</v>
      </c>
      <c r="AO4530" s="31">
        <v>422676</v>
      </c>
      <c r="AP4530" s="31">
        <v>360868.587890625</v>
      </c>
      <c r="AQ4530" s="31">
        <v>386237.60546875</v>
      </c>
      <c r="AR4530" s="31">
        <v>338301.44921875</v>
      </c>
      <c r="AS4530" s="31">
        <v>366442.85107421875</v>
      </c>
      <c r="AT4530" s="31">
        <v>378809.595703125</v>
      </c>
      <c r="AU4530" s="31">
        <v>275020.8154296875</v>
      </c>
      <c r="AV4530" s="31">
        <v>429921.759765625</v>
      </c>
      <c r="AW4530" s="31">
        <v>394916.85546875</v>
      </c>
      <c r="AX4530" s="31">
        <v>41395.859375</v>
      </c>
      <c r="AY4530" s="31">
        <v>20274.763671875</v>
      </c>
      <c r="AZ4530" s="31">
        <v>61670.623046875</v>
      </c>
    </row>
    <row r="4531" spans="1:52" ht="15" customHeight="1">
      <c r="A4531" s="29" t="s">
        <v>2486</v>
      </c>
      <c r="B4531" s="34">
        <v>33074</v>
      </c>
      <c r="C4531" s="28">
        <v>150</v>
      </c>
      <c r="D4531" s="28">
        <v>24.6</v>
      </c>
      <c r="E4531" s="28">
        <v>32.5</v>
      </c>
      <c r="F4531" s="29" t="s">
        <v>786</v>
      </c>
      <c r="G4531" s="29" t="s">
        <v>2354</v>
      </c>
      <c r="H4531" s="28">
        <v>840</v>
      </c>
      <c r="I4531" s="29" t="s">
        <v>2366</v>
      </c>
      <c r="J4531" s="33" t="s">
        <v>2485</v>
      </c>
      <c r="K4531" s="29" t="s">
        <v>178</v>
      </c>
      <c r="L4531" s="29" t="s">
        <v>2478</v>
      </c>
      <c r="M4531" s="29" t="s">
        <v>331</v>
      </c>
      <c r="N4531" s="28">
        <v>536790.4</v>
      </c>
      <c r="O4531" s="28">
        <v>6288892</v>
      </c>
      <c r="P4531" s="29" t="s">
        <v>2477</v>
      </c>
      <c r="Q4531" s="32" t="s">
        <v>207</v>
      </c>
      <c r="R4531" s="19"/>
      <c r="S4531" s="19"/>
      <c r="T4531" s="19"/>
      <c r="U4531" s="19"/>
      <c r="V4531" s="19"/>
      <c r="W4531" s="19"/>
      <c r="X4531" s="19"/>
      <c r="Y4531" s="19"/>
      <c r="Z4531" s="19"/>
      <c r="AA4531" s="19"/>
      <c r="AB4531" s="19"/>
      <c r="AC4531" s="19"/>
      <c r="AD4531" s="19"/>
      <c r="AE4531" s="31">
        <v>169947</v>
      </c>
      <c r="AF4531" s="31">
        <v>388243</v>
      </c>
      <c r="AG4531" s="31">
        <v>362570</v>
      </c>
      <c r="AH4531" s="31">
        <v>366160</v>
      </c>
      <c r="AI4531" s="31">
        <v>399700</v>
      </c>
      <c r="AJ4531" s="31">
        <v>362590</v>
      </c>
      <c r="AK4531" s="31">
        <v>298490</v>
      </c>
      <c r="AL4531" s="31">
        <v>327300</v>
      </c>
      <c r="AM4531" s="31">
        <v>366910</v>
      </c>
      <c r="AN4531" s="31">
        <v>342583</v>
      </c>
      <c r="AO4531" s="31">
        <v>365605</v>
      </c>
      <c r="AP4531" s="31">
        <v>294833.798828125</v>
      </c>
      <c r="AQ4531" s="31">
        <v>310610.7705078125</v>
      </c>
      <c r="AR4531" s="31">
        <v>248166.73828125</v>
      </c>
      <c r="AS4531" s="31">
        <v>299036.333984375</v>
      </c>
      <c r="AT4531" s="31">
        <v>284868.0458984375</v>
      </c>
      <c r="AU4531" s="31">
        <v>272250.79296875</v>
      </c>
      <c r="AV4531" s="31">
        <v>352481.27734375</v>
      </c>
      <c r="AW4531" s="31">
        <v>313402.177734375</v>
      </c>
      <c r="AX4531" s="31">
        <v>30581.099609375</v>
      </c>
      <c r="AY4531" s="31">
        <v>16144.4248046875</v>
      </c>
      <c r="AZ4531" s="31">
        <v>46725.5244140625</v>
      </c>
    </row>
    <row r="4532" spans="1:52" ht="15" customHeight="1">
      <c r="A4532" s="29" t="s">
        <v>2484</v>
      </c>
      <c r="B4532" s="34">
        <v>33074</v>
      </c>
      <c r="C4532" s="28">
        <v>150</v>
      </c>
      <c r="D4532" s="28">
        <v>24.6</v>
      </c>
      <c r="E4532" s="28">
        <v>32.5</v>
      </c>
      <c r="F4532" s="29" t="s">
        <v>786</v>
      </c>
      <c r="G4532" s="29" t="s">
        <v>2354</v>
      </c>
      <c r="H4532" s="28">
        <v>840</v>
      </c>
      <c r="I4532" s="29" t="s">
        <v>2366</v>
      </c>
      <c r="J4532" s="33" t="s">
        <v>2483</v>
      </c>
      <c r="K4532" s="29" t="s">
        <v>178</v>
      </c>
      <c r="L4532" s="29" t="s">
        <v>2478</v>
      </c>
      <c r="M4532" s="29" t="s">
        <v>331</v>
      </c>
      <c r="N4532" s="28">
        <v>536780.19999999995</v>
      </c>
      <c r="O4532" s="28">
        <v>6288802</v>
      </c>
      <c r="P4532" s="29" t="s">
        <v>2477</v>
      </c>
      <c r="Q4532" s="32" t="s">
        <v>207</v>
      </c>
      <c r="R4532" s="19"/>
      <c r="S4532" s="19"/>
      <c r="T4532" s="19"/>
      <c r="U4532" s="19"/>
      <c r="V4532" s="19"/>
      <c r="W4532" s="19"/>
      <c r="X4532" s="19"/>
      <c r="Y4532" s="19"/>
      <c r="Z4532" s="19"/>
      <c r="AA4532" s="19"/>
      <c r="AB4532" s="19"/>
      <c r="AC4532" s="19"/>
      <c r="AD4532" s="19"/>
      <c r="AE4532" s="31">
        <v>169947</v>
      </c>
      <c r="AF4532" s="31">
        <v>388244</v>
      </c>
      <c r="AG4532" s="31">
        <v>381560</v>
      </c>
      <c r="AH4532" s="31">
        <v>393950</v>
      </c>
      <c r="AI4532" s="31">
        <v>422240</v>
      </c>
      <c r="AJ4532" s="31">
        <v>352710</v>
      </c>
      <c r="AK4532" s="31">
        <v>314350</v>
      </c>
      <c r="AL4532" s="31">
        <v>340910</v>
      </c>
      <c r="AM4532" s="31">
        <v>386860</v>
      </c>
      <c r="AN4532" s="31">
        <v>342583</v>
      </c>
      <c r="AO4532" s="31">
        <v>365605</v>
      </c>
      <c r="AP4532" s="31">
        <v>294836.798828125</v>
      </c>
      <c r="AQ4532" s="31">
        <v>310610.7705078125</v>
      </c>
      <c r="AR4532" s="31">
        <v>248166.73828125</v>
      </c>
      <c r="AS4532" s="31">
        <v>299036.333984375</v>
      </c>
      <c r="AT4532" s="31">
        <v>284868.0458984375</v>
      </c>
      <c r="AU4532" s="31">
        <v>272250.79296875</v>
      </c>
      <c r="AV4532" s="31">
        <v>352481.27734375</v>
      </c>
      <c r="AW4532" s="31">
        <v>313402.177734375</v>
      </c>
      <c r="AX4532" s="31">
        <v>30581.099609375</v>
      </c>
      <c r="AY4532" s="31">
        <v>16144.4248046875</v>
      </c>
      <c r="AZ4532" s="31">
        <v>46725.5244140625</v>
      </c>
    </row>
    <row r="4533" spans="1:52" ht="15" customHeight="1">
      <c r="A4533" s="29" t="s">
        <v>2482</v>
      </c>
      <c r="B4533" s="34">
        <v>33074</v>
      </c>
      <c r="C4533" s="28">
        <v>150</v>
      </c>
      <c r="D4533" s="28">
        <v>24.6</v>
      </c>
      <c r="E4533" s="28">
        <v>32.5</v>
      </c>
      <c r="F4533" s="29" t="s">
        <v>786</v>
      </c>
      <c r="G4533" s="29" t="s">
        <v>2354</v>
      </c>
      <c r="H4533" s="28">
        <v>840</v>
      </c>
      <c r="I4533" s="29" t="s">
        <v>2366</v>
      </c>
      <c r="J4533" s="33" t="s">
        <v>2481</v>
      </c>
      <c r="K4533" s="29" t="s">
        <v>178</v>
      </c>
      <c r="L4533" s="29" t="s">
        <v>2478</v>
      </c>
      <c r="M4533" s="29" t="s">
        <v>331</v>
      </c>
      <c r="N4533" s="28">
        <v>536532.4</v>
      </c>
      <c r="O4533" s="28">
        <v>6288772</v>
      </c>
      <c r="P4533" s="29" t="s">
        <v>2477</v>
      </c>
      <c r="Q4533" s="32" t="s">
        <v>207</v>
      </c>
      <c r="R4533" s="19"/>
      <c r="S4533" s="19"/>
      <c r="T4533" s="19"/>
      <c r="U4533" s="19"/>
      <c r="V4533" s="19"/>
      <c r="W4533" s="19"/>
      <c r="X4533" s="19"/>
      <c r="Y4533" s="19"/>
      <c r="Z4533" s="19"/>
      <c r="AA4533" s="19"/>
      <c r="AB4533" s="19"/>
      <c r="AC4533" s="19"/>
      <c r="AD4533" s="19"/>
      <c r="AE4533" s="31">
        <v>169948</v>
      </c>
      <c r="AF4533" s="31">
        <v>388243</v>
      </c>
      <c r="AG4533" s="31">
        <v>366120</v>
      </c>
      <c r="AH4533" s="31">
        <v>396970</v>
      </c>
      <c r="AI4533" s="31">
        <v>403780</v>
      </c>
      <c r="AJ4533" s="31">
        <v>383700</v>
      </c>
      <c r="AK4533" s="31">
        <v>318280</v>
      </c>
      <c r="AL4533" s="31">
        <v>349860</v>
      </c>
      <c r="AM4533" s="31">
        <v>368620</v>
      </c>
      <c r="AN4533" s="31">
        <v>342583</v>
      </c>
      <c r="AO4533" s="31">
        <v>365605</v>
      </c>
      <c r="AP4533" s="31">
        <v>294836.798828125</v>
      </c>
      <c r="AQ4533" s="31">
        <v>310610.7705078125</v>
      </c>
      <c r="AR4533" s="31">
        <v>248166.73828125</v>
      </c>
      <c r="AS4533" s="31">
        <v>299036.333984375</v>
      </c>
      <c r="AT4533" s="31">
        <v>284868.0458984375</v>
      </c>
      <c r="AU4533" s="31">
        <v>272250.79296875</v>
      </c>
      <c r="AV4533" s="31">
        <v>352481.27734375</v>
      </c>
      <c r="AW4533" s="31">
        <v>313402.177734375</v>
      </c>
      <c r="AX4533" s="31">
        <v>30581.099609375</v>
      </c>
      <c r="AY4533" s="31">
        <v>16144.4248046875</v>
      </c>
      <c r="AZ4533" s="31">
        <v>46725.5244140625</v>
      </c>
    </row>
    <row r="4534" spans="1:52" ht="15" customHeight="1">
      <c r="A4534" s="29" t="s">
        <v>2480</v>
      </c>
      <c r="B4534" s="34">
        <v>33074</v>
      </c>
      <c r="C4534" s="28">
        <v>150</v>
      </c>
      <c r="D4534" s="28">
        <v>24.6</v>
      </c>
      <c r="E4534" s="28">
        <v>32.5</v>
      </c>
      <c r="F4534" s="29" t="s">
        <v>786</v>
      </c>
      <c r="G4534" s="29" t="s">
        <v>2354</v>
      </c>
      <c r="H4534" s="28">
        <v>840</v>
      </c>
      <c r="I4534" s="29" t="s">
        <v>2366</v>
      </c>
      <c r="J4534" s="33" t="s">
        <v>2479</v>
      </c>
      <c r="K4534" s="29" t="s">
        <v>178</v>
      </c>
      <c r="L4534" s="29" t="s">
        <v>2478</v>
      </c>
      <c r="M4534" s="29" t="s">
        <v>331</v>
      </c>
      <c r="N4534" s="28">
        <v>536606.5</v>
      </c>
      <c r="O4534" s="28">
        <v>6288671</v>
      </c>
      <c r="P4534" s="29" t="s">
        <v>2477</v>
      </c>
      <c r="Q4534" s="32" t="s">
        <v>207</v>
      </c>
      <c r="R4534" s="19"/>
      <c r="S4534" s="19"/>
      <c r="T4534" s="19"/>
      <c r="U4534" s="19"/>
      <c r="V4534" s="19"/>
      <c r="W4534" s="19"/>
      <c r="X4534" s="19"/>
      <c r="Y4534" s="19"/>
      <c r="Z4534" s="19"/>
      <c r="AA4534" s="19"/>
      <c r="AB4534" s="19"/>
      <c r="AC4534" s="19"/>
      <c r="AD4534" s="19"/>
      <c r="AE4534" s="31">
        <v>169947</v>
      </c>
      <c r="AF4534" s="31">
        <v>388243</v>
      </c>
      <c r="AG4534" s="31">
        <v>370040</v>
      </c>
      <c r="AH4534" s="31">
        <v>391190</v>
      </c>
      <c r="AI4534" s="31">
        <v>416170</v>
      </c>
      <c r="AJ4534" s="31">
        <v>380920</v>
      </c>
      <c r="AK4534" s="31">
        <v>325050</v>
      </c>
      <c r="AL4534" s="31">
        <v>347150</v>
      </c>
      <c r="AM4534" s="31">
        <v>389800</v>
      </c>
      <c r="AN4534" s="31">
        <v>342583</v>
      </c>
      <c r="AO4534" s="31">
        <v>365608</v>
      </c>
      <c r="AP4534" s="31">
        <v>294836.798828125</v>
      </c>
      <c r="AQ4534" s="31">
        <v>310610.7705078125</v>
      </c>
      <c r="AR4534" s="31">
        <v>248166.73828125</v>
      </c>
      <c r="AS4534" s="31">
        <v>299036.333984375</v>
      </c>
      <c r="AT4534" s="31">
        <v>284868.0458984375</v>
      </c>
      <c r="AU4534" s="31">
        <v>272250.79296875</v>
      </c>
      <c r="AV4534" s="31">
        <v>352481.27734375</v>
      </c>
      <c r="AW4534" s="31">
        <v>313402.177734375</v>
      </c>
      <c r="AX4534" s="31">
        <v>30581.099609375</v>
      </c>
      <c r="AY4534" s="31">
        <v>16144.4248046875</v>
      </c>
      <c r="AZ4534" s="31">
        <v>46725.5244140625</v>
      </c>
    </row>
    <row r="4535" spans="1:52" ht="15" customHeight="1">
      <c r="A4535" s="29" t="s">
        <v>2476</v>
      </c>
      <c r="B4535" s="34">
        <v>33128</v>
      </c>
      <c r="C4535" s="28">
        <v>150</v>
      </c>
      <c r="D4535" s="28">
        <v>25</v>
      </c>
      <c r="E4535" s="28">
        <v>33</v>
      </c>
      <c r="F4535" s="29" t="s">
        <v>786</v>
      </c>
      <c r="G4535" s="29" t="s">
        <v>2354</v>
      </c>
      <c r="H4535" s="28">
        <v>840</v>
      </c>
      <c r="I4535" s="29" t="s">
        <v>2366</v>
      </c>
      <c r="J4535" s="33" t="s">
        <v>2475</v>
      </c>
      <c r="K4535" s="29" t="s">
        <v>178</v>
      </c>
      <c r="L4535" s="29" t="s">
        <v>2474</v>
      </c>
      <c r="M4535" s="29" t="s">
        <v>2473</v>
      </c>
      <c r="N4535" s="28">
        <v>549515.5</v>
      </c>
      <c r="O4535" s="28">
        <v>6303408</v>
      </c>
      <c r="P4535" s="29" t="s">
        <v>2472</v>
      </c>
      <c r="Q4535" s="32" t="s">
        <v>207</v>
      </c>
      <c r="R4535" s="19"/>
      <c r="S4535" s="19"/>
      <c r="T4535" s="19"/>
      <c r="U4535" s="19"/>
      <c r="V4535" s="19"/>
      <c r="W4535" s="19"/>
      <c r="X4535" s="19"/>
      <c r="Y4535" s="19"/>
      <c r="Z4535" s="19"/>
      <c r="AA4535" s="19"/>
      <c r="AB4535" s="19"/>
      <c r="AC4535" s="19"/>
      <c r="AD4535" s="19"/>
      <c r="AE4535" s="31">
        <v>90482</v>
      </c>
      <c r="AF4535" s="31">
        <v>344511</v>
      </c>
      <c r="AG4535" s="31">
        <v>362470</v>
      </c>
      <c r="AH4535" s="31">
        <v>334530</v>
      </c>
      <c r="AI4535" s="31">
        <v>379900</v>
      </c>
      <c r="AJ4535" s="31">
        <v>339000</v>
      </c>
      <c r="AK4535" s="31">
        <v>242270</v>
      </c>
      <c r="AL4535" s="31">
        <v>306630</v>
      </c>
      <c r="AM4535" s="31">
        <v>328393</v>
      </c>
      <c r="AN4535" s="31">
        <v>304501</v>
      </c>
      <c r="AO4535" s="31">
        <v>319543</v>
      </c>
      <c r="AP4535" s="31">
        <v>267179.23828125</v>
      </c>
      <c r="AQ4535" s="31">
        <v>272795.404296875</v>
      </c>
      <c r="AR4535" s="31">
        <v>258767.4951171875</v>
      </c>
      <c r="AS4535" s="31">
        <v>276578.3193359375</v>
      </c>
      <c r="AT4535" s="31">
        <v>272798.4013671875</v>
      </c>
      <c r="AU4535" s="31">
        <v>243423.1044921875</v>
      </c>
      <c r="AV4535" s="31">
        <v>328386.646484375</v>
      </c>
      <c r="AW4535" s="31">
        <v>288833.05712890625</v>
      </c>
      <c r="AX4535" s="31">
        <v>28906.970703125</v>
      </c>
      <c r="AY4535" s="31">
        <v>14507.775390625</v>
      </c>
      <c r="AZ4535" s="31">
        <v>43414.74609375</v>
      </c>
    </row>
    <row r="4536" spans="1:52" ht="15" customHeight="1">
      <c r="A4536" s="29" t="s">
        <v>2471</v>
      </c>
      <c r="B4536" s="34">
        <v>33214</v>
      </c>
      <c r="C4536" s="28">
        <v>150</v>
      </c>
      <c r="D4536" s="28">
        <v>28</v>
      </c>
      <c r="E4536" s="28">
        <v>31</v>
      </c>
      <c r="F4536" s="29" t="s">
        <v>227</v>
      </c>
      <c r="G4536" s="29" t="s">
        <v>1388</v>
      </c>
      <c r="H4536" s="28">
        <v>840</v>
      </c>
      <c r="I4536" s="29" t="s">
        <v>2366</v>
      </c>
      <c r="J4536" s="33" t="s">
        <v>2470</v>
      </c>
      <c r="K4536" s="29" t="s">
        <v>178</v>
      </c>
      <c r="L4536" s="29" t="s">
        <v>2469</v>
      </c>
      <c r="M4536" s="29" t="s">
        <v>2357</v>
      </c>
      <c r="N4536" s="28">
        <v>539527.80000000005</v>
      </c>
      <c r="O4536" s="28">
        <v>6298763</v>
      </c>
      <c r="P4536" s="29" t="s">
        <v>2468</v>
      </c>
      <c r="Q4536" s="32" t="s">
        <v>207</v>
      </c>
      <c r="R4536" s="19"/>
      <c r="S4536" s="19"/>
      <c r="T4536" s="19"/>
      <c r="U4536" s="19"/>
      <c r="V4536" s="19"/>
      <c r="W4536" s="19"/>
      <c r="X4536" s="19"/>
      <c r="Y4536" s="19"/>
      <c r="Z4536" s="19"/>
      <c r="AA4536" s="19"/>
      <c r="AB4536" s="19"/>
      <c r="AC4536" s="19"/>
      <c r="AD4536" s="19"/>
      <c r="AE4536" s="31">
        <v>14115</v>
      </c>
      <c r="AF4536" s="31">
        <v>331906</v>
      </c>
      <c r="AG4536" s="31">
        <v>355290</v>
      </c>
      <c r="AH4536" s="31">
        <v>334510</v>
      </c>
      <c r="AI4536" s="31">
        <v>385010</v>
      </c>
      <c r="AJ4536" s="31">
        <v>329570</v>
      </c>
      <c r="AK4536" s="31">
        <v>294010</v>
      </c>
      <c r="AL4536" s="31">
        <v>313920</v>
      </c>
      <c r="AM4536" s="31">
        <v>278800</v>
      </c>
      <c r="AN4536" s="31">
        <v>208130</v>
      </c>
      <c r="AO4536" s="31">
        <v>334465</v>
      </c>
      <c r="AP4536" s="31">
        <v>272586.900390625</v>
      </c>
      <c r="AQ4536" s="31">
        <v>289816.943359375</v>
      </c>
      <c r="AR4536" s="31">
        <v>248877.564453125</v>
      </c>
      <c r="AS4536" s="31">
        <v>293486.5087890625</v>
      </c>
      <c r="AT4536" s="31">
        <v>283465.1015625</v>
      </c>
      <c r="AU4536" s="31">
        <v>256034.2158203125</v>
      </c>
      <c r="AV4536" s="31">
        <v>321406.4296875</v>
      </c>
      <c r="AW4536" s="31">
        <v>298356.341796875</v>
      </c>
      <c r="AX4536" s="31">
        <v>28606.1484375</v>
      </c>
      <c r="AY4536" s="31">
        <v>15826.9658203125</v>
      </c>
      <c r="AZ4536" s="31">
        <v>44433.1142578125</v>
      </c>
    </row>
    <row r="4537" spans="1:52" ht="15" customHeight="1">
      <c r="A4537" s="29" t="s">
        <v>2467</v>
      </c>
      <c r="B4537" s="34">
        <v>33234</v>
      </c>
      <c r="C4537" s="28">
        <v>150</v>
      </c>
      <c r="D4537" s="28">
        <v>28</v>
      </c>
      <c r="E4537" s="28">
        <v>30</v>
      </c>
      <c r="F4537" s="29" t="s">
        <v>227</v>
      </c>
      <c r="G4537" s="29" t="s">
        <v>2462</v>
      </c>
      <c r="H4537" s="28">
        <v>840</v>
      </c>
      <c r="I4537" s="29" t="s">
        <v>2366</v>
      </c>
      <c r="J4537" s="33" t="s">
        <v>2466</v>
      </c>
      <c r="K4537" s="29" t="s">
        <v>178</v>
      </c>
      <c r="L4537" s="29" t="s">
        <v>2465</v>
      </c>
      <c r="M4537" s="29" t="s">
        <v>590</v>
      </c>
      <c r="N4537" s="28">
        <v>535763.4</v>
      </c>
      <c r="O4537" s="28">
        <v>6290158</v>
      </c>
      <c r="P4537" s="29" t="s">
        <v>2464</v>
      </c>
      <c r="Q4537" s="32" t="s">
        <v>207</v>
      </c>
      <c r="R4537" s="19"/>
      <c r="S4537" s="19"/>
      <c r="T4537" s="19"/>
      <c r="U4537" s="19"/>
      <c r="V4537" s="19"/>
      <c r="W4537" s="19"/>
      <c r="X4537" s="19"/>
      <c r="Y4537" s="19"/>
      <c r="Z4537" s="19"/>
      <c r="AA4537" s="19"/>
      <c r="AB4537" s="19"/>
      <c r="AC4537" s="19"/>
      <c r="AD4537" s="19"/>
      <c r="AE4537" s="31">
        <v>2955</v>
      </c>
      <c r="AF4537" s="31">
        <v>412000</v>
      </c>
      <c r="AG4537" s="31">
        <v>421200</v>
      </c>
      <c r="AH4537" s="31">
        <v>428800</v>
      </c>
      <c r="AI4537" s="31">
        <v>490000</v>
      </c>
      <c r="AJ4537" s="31">
        <v>375000</v>
      </c>
      <c r="AK4537" s="31">
        <v>325000</v>
      </c>
      <c r="AL4537" s="31">
        <v>386660</v>
      </c>
      <c r="AM4537" s="31">
        <v>426999</v>
      </c>
      <c r="AN4537" s="31">
        <v>279307</v>
      </c>
      <c r="AO4537" s="31">
        <v>390083</v>
      </c>
      <c r="AP4537" s="31">
        <v>334555.7197265625</v>
      </c>
      <c r="AQ4537" s="31">
        <v>367161.287109375</v>
      </c>
      <c r="AR4537" s="31">
        <v>294248.94140625</v>
      </c>
      <c r="AS4537" s="31">
        <v>348535.1845703125</v>
      </c>
      <c r="AT4537" s="31">
        <v>348778.365234375</v>
      </c>
      <c r="AU4537" s="31">
        <v>286914.85546875</v>
      </c>
      <c r="AV4537" s="31">
        <v>350873.03515625</v>
      </c>
      <c r="AW4537" s="31">
        <v>298461.9228515625</v>
      </c>
      <c r="AX4537" s="31">
        <v>32680.453125</v>
      </c>
      <c r="AY4537" s="31">
        <v>17103.875</v>
      </c>
      <c r="AZ4537" s="31">
        <v>49784.328125</v>
      </c>
    </row>
    <row r="4538" spans="1:52" ht="15" customHeight="1">
      <c r="A4538" s="29" t="s">
        <v>2463</v>
      </c>
      <c r="B4538" s="34">
        <v>33416</v>
      </c>
      <c r="C4538" s="28">
        <v>150</v>
      </c>
      <c r="D4538" s="28">
        <v>24.6</v>
      </c>
      <c r="E4538" s="28">
        <v>32</v>
      </c>
      <c r="F4538" s="29" t="s">
        <v>786</v>
      </c>
      <c r="G4538" s="29" t="s">
        <v>1350</v>
      </c>
      <c r="H4538" s="28">
        <v>840</v>
      </c>
      <c r="I4538" s="29" t="s">
        <v>2366</v>
      </c>
      <c r="J4538" s="33" t="s">
        <v>2461</v>
      </c>
      <c r="K4538" s="29" t="s">
        <v>178</v>
      </c>
      <c r="L4538" s="29" t="s">
        <v>2460</v>
      </c>
      <c r="M4538" s="29" t="s">
        <v>2459</v>
      </c>
      <c r="N4538" s="28">
        <v>543715.4</v>
      </c>
      <c r="O4538" s="28">
        <v>6283090</v>
      </c>
      <c r="P4538" s="29" t="s">
        <v>2458</v>
      </c>
      <c r="Q4538" s="32" t="s">
        <v>207</v>
      </c>
      <c r="R4538" s="19"/>
      <c r="S4538" s="19"/>
      <c r="T4538" s="19"/>
      <c r="U4538" s="19"/>
      <c r="V4538" s="19"/>
      <c r="W4538" s="19"/>
      <c r="X4538" s="19"/>
      <c r="Y4538" s="19"/>
      <c r="Z4538" s="19"/>
      <c r="AA4538" s="19"/>
      <c r="AB4538" s="19"/>
      <c r="AC4538" s="19"/>
      <c r="AD4538" s="19"/>
      <c r="AE4538" s="19"/>
      <c r="AF4538" s="31">
        <v>165705</v>
      </c>
      <c r="AG4538" s="31">
        <v>334250</v>
      </c>
      <c r="AH4538" s="31">
        <v>331230</v>
      </c>
      <c r="AI4538" s="31">
        <v>352250</v>
      </c>
      <c r="AJ4538" s="31">
        <v>313030</v>
      </c>
      <c r="AK4538" s="31">
        <v>270940</v>
      </c>
      <c r="AL4538" s="31">
        <v>297960</v>
      </c>
      <c r="AM4538" s="31">
        <v>323648</v>
      </c>
      <c r="AN4538" s="31">
        <v>260042</v>
      </c>
      <c r="AO4538" s="31">
        <v>319093</v>
      </c>
      <c r="AP4538" s="31">
        <v>262032.3623046875</v>
      </c>
      <c r="AQ4538" s="31">
        <v>289531.8916015625</v>
      </c>
      <c r="AR4538" s="31">
        <v>249861.4296875</v>
      </c>
      <c r="AS4538" s="31">
        <v>286658.4912109375</v>
      </c>
      <c r="AT4538" s="31">
        <v>268192.6259765625</v>
      </c>
      <c r="AU4538" s="31">
        <v>237548.48046875</v>
      </c>
      <c r="AV4538" s="31">
        <v>299158.3505859375</v>
      </c>
      <c r="AW4538" s="31">
        <v>279739.69482421875</v>
      </c>
      <c r="AX4538" s="31">
        <v>28315.830078125</v>
      </c>
      <c r="AY4538" s="31">
        <v>15854.890625</v>
      </c>
      <c r="AZ4538" s="31">
        <v>44170.720703125</v>
      </c>
    </row>
    <row r="4539" spans="1:52" ht="15" customHeight="1">
      <c r="A4539" s="29" t="s">
        <v>2457</v>
      </c>
      <c r="B4539" s="34">
        <v>33953</v>
      </c>
      <c r="C4539" s="28">
        <v>150</v>
      </c>
      <c r="D4539" s="28">
        <v>24.6</v>
      </c>
      <c r="E4539" s="28">
        <v>32</v>
      </c>
      <c r="F4539" s="29" t="s">
        <v>786</v>
      </c>
      <c r="G4539" s="29" t="s">
        <v>1350</v>
      </c>
      <c r="H4539" s="28">
        <v>840</v>
      </c>
      <c r="I4539" s="29" t="s">
        <v>2366</v>
      </c>
      <c r="J4539" s="33" t="s">
        <v>2456</v>
      </c>
      <c r="K4539" s="29" t="s">
        <v>178</v>
      </c>
      <c r="L4539" s="29" t="s">
        <v>2455</v>
      </c>
      <c r="M4539" s="29" t="s">
        <v>270</v>
      </c>
      <c r="N4539" s="28">
        <v>565447.9</v>
      </c>
      <c r="O4539" s="28">
        <v>6300249</v>
      </c>
      <c r="P4539" s="29" t="s">
        <v>2454</v>
      </c>
      <c r="Q4539" s="32" t="s">
        <v>207</v>
      </c>
      <c r="R4539" s="19"/>
      <c r="S4539" s="19"/>
      <c r="T4539" s="19"/>
      <c r="U4539" s="19"/>
      <c r="V4539" s="19"/>
      <c r="W4539" s="19"/>
      <c r="X4539" s="19"/>
      <c r="Y4539" s="19"/>
      <c r="Z4539" s="19"/>
      <c r="AA4539" s="19"/>
      <c r="AB4539" s="19"/>
      <c r="AC4539" s="19"/>
      <c r="AD4539" s="19"/>
      <c r="AE4539" s="19"/>
      <c r="AF4539" s="19"/>
      <c r="AG4539" s="31">
        <v>5010</v>
      </c>
      <c r="AH4539" s="31">
        <v>347700</v>
      </c>
      <c r="AI4539" s="31">
        <v>377230</v>
      </c>
      <c r="AJ4539" s="31">
        <v>329620</v>
      </c>
      <c r="AK4539" s="31">
        <v>287450</v>
      </c>
      <c r="AL4539" s="31">
        <v>312000</v>
      </c>
      <c r="AM4539" s="31">
        <v>342892</v>
      </c>
      <c r="AN4539" s="31">
        <v>315862</v>
      </c>
      <c r="AO4539" s="31">
        <v>322602</v>
      </c>
      <c r="AP4539" s="31">
        <v>287989.51953125</v>
      </c>
      <c r="AQ4539" s="31">
        <v>298575.4462890625</v>
      </c>
      <c r="AR4539" s="31">
        <v>266243.572265625</v>
      </c>
      <c r="AS4539" s="31">
        <v>305006.236328125</v>
      </c>
      <c r="AT4539" s="31">
        <v>292616.201171875</v>
      </c>
      <c r="AU4539" s="31">
        <v>215742.22823438048</v>
      </c>
      <c r="AV4539" s="31">
        <v>333904.111328125</v>
      </c>
      <c r="AW4539" s="31">
        <v>308371.85107421875</v>
      </c>
      <c r="AX4539" s="31">
        <v>29036.06640625</v>
      </c>
      <c r="AY4539" s="31">
        <v>15951.671875</v>
      </c>
      <c r="AZ4539" s="31">
        <v>44987.73828125</v>
      </c>
    </row>
    <row r="4540" spans="1:52" ht="15" customHeight="1">
      <c r="A4540" s="29" t="s">
        <v>2453</v>
      </c>
      <c r="B4540" s="34">
        <v>35521</v>
      </c>
      <c r="C4540" s="28">
        <v>600</v>
      </c>
      <c r="D4540" s="28">
        <v>43</v>
      </c>
      <c r="E4540" s="28">
        <v>50</v>
      </c>
      <c r="F4540" s="29" t="s">
        <v>786</v>
      </c>
      <c r="G4540" s="29" t="s">
        <v>2216</v>
      </c>
      <c r="H4540" s="28">
        <v>840</v>
      </c>
      <c r="I4540" s="29" t="s">
        <v>2366</v>
      </c>
      <c r="J4540" s="33" t="s">
        <v>2452</v>
      </c>
      <c r="K4540" s="29" t="s">
        <v>178</v>
      </c>
      <c r="L4540" s="29" t="s">
        <v>2443</v>
      </c>
      <c r="M4540" s="29" t="s">
        <v>2451</v>
      </c>
      <c r="N4540" s="28">
        <v>546088.9</v>
      </c>
      <c r="O4540" s="28">
        <v>6305942</v>
      </c>
      <c r="P4540" s="29" t="s">
        <v>2450</v>
      </c>
      <c r="Q4540" s="32" t="s">
        <v>174</v>
      </c>
      <c r="R4540" s="19"/>
      <c r="S4540" s="19"/>
      <c r="T4540" s="19"/>
      <c r="U4540" s="19"/>
      <c r="V4540" s="19"/>
      <c r="W4540" s="19"/>
      <c r="X4540" s="19"/>
      <c r="Y4540" s="19"/>
      <c r="Z4540" s="19"/>
      <c r="AA4540" s="19"/>
      <c r="AB4540" s="19"/>
      <c r="AC4540" s="19"/>
      <c r="AD4540" s="19"/>
      <c r="AE4540" s="19"/>
      <c r="AF4540" s="19"/>
      <c r="AG4540" s="19"/>
      <c r="AH4540" s="19"/>
      <c r="AI4540" s="19"/>
      <c r="AJ4540" s="19"/>
      <c r="AK4540" s="19"/>
      <c r="AL4540" s="31">
        <v>720347</v>
      </c>
      <c r="AM4540" s="31">
        <v>1408677</v>
      </c>
      <c r="AN4540" s="31">
        <v>1146619</v>
      </c>
      <c r="AO4540" s="31">
        <v>1271055</v>
      </c>
      <c r="AP4540" s="31">
        <v>1157343.66796875</v>
      </c>
      <c r="AQ4540" s="31">
        <v>1093939.99609375</v>
      </c>
      <c r="AR4540" s="31">
        <v>1151296.6640625</v>
      </c>
      <c r="AS4540" s="31">
        <v>1233585.33984375</v>
      </c>
      <c r="AT4540" s="31">
        <v>1173111.3671875</v>
      </c>
      <c r="AU4540" s="31">
        <v>1025160.53125</v>
      </c>
      <c r="AV4540" s="31">
        <v>1040164.28125</v>
      </c>
      <c r="AW4540" s="31">
        <v>1209485.97265625</v>
      </c>
      <c r="AX4540" s="31">
        <v>125028.09375</v>
      </c>
      <c r="AY4540" s="31">
        <v>68851.53125</v>
      </c>
      <c r="AZ4540" s="31">
        <v>193879.625</v>
      </c>
    </row>
    <row r="4541" spans="1:52" ht="15" customHeight="1">
      <c r="A4541" s="29" t="s">
        <v>2449</v>
      </c>
      <c r="B4541" s="34">
        <v>35521</v>
      </c>
      <c r="C4541" s="28">
        <v>600</v>
      </c>
      <c r="D4541" s="28">
        <v>43</v>
      </c>
      <c r="E4541" s="28">
        <v>50</v>
      </c>
      <c r="F4541" s="29" t="s">
        <v>786</v>
      </c>
      <c r="G4541" s="29" t="s">
        <v>2216</v>
      </c>
      <c r="H4541" s="28">
        <v>840</v>
      </c>
      <c r="I4541" s="29" t="s">
        <v>2366</v>
      </c>
      <c r="J4541" s="33" t="s">
        <v>2448</v>
      </c>
      <c r="K4541" s="29" t="s">
        <v>178</v>
      </c>
      <c r="L4541" s="29" t="s">
        <v>2443</v>
      </c>
      <c r="M4541" s="29" t="s">
        <v>2447</v>
      </c>
      <c r="N4541" s="28">
        <v>546080.30000000005</v>
      </c>
      <c r="O4541" s="28">
        <v>6305842</v>
      </c>
      <c r="P4541" s="29" t="s">
        <v>2446</v>
      </c>
      <c r="Q4541" s="32" t="s">
        <v>174</v>
      </c>
      <c r="R4541" s="19"/>
      <c r="S4541" s="19"/>
      <c r="T4541" s="19"/>
      <c r="U4541" s="19"/>
      <c r="V4541" s="19"/>
      <c r="W4541" s="19"/>
      <c r="X4541" s="19"/>
      <c r="Y4541" s="19"/>
      <c r="Z4541" s="19"/>
      <c r="AA4541" s="19"/>
      <c r="AB4541" s="19"/>
      <c r="AC4541" s="19"/>
      <c r="AD4541" s="19"/>
      <c r="AE4541" s="19"/>
      <c r="AF4541" s="19"/>
      <c r="AG4541" s="19"/>
      <c r="AH4541" s="19"/>
      <c r="AI4541" s="19"/>
      <c r="AJ4541" s="19"/>
      <c r="AK4541" s="19"/>
      <c r="AL4541" s="31">
        <v>796116</v>
      </c>
      <c r="AM4541" s="31">
        <v>1565703</v>
      </c>
      <c r="AN4541" s="31">
        <v>1243337</v>
      </c>
      <c r="AO4541" s="31">
        <v>1158378</v>
      </c>
      <c r="AP4541" s="31">
        <v>1194454.66796875</v>
      </c>
      <c r="AQ4541" s="31">
        <v>1093939.99609375</v>
      </c>
      <c r="AR4541" s="31">
        <v>1151296.6640625</v>
      </c>
      <c r="AS4541" s="31">
        <v>1304173.3203125</v>
      </c>
      <c r="AT4541" s="31">
        <v>1305690.21875</v>
      </c>
      <c r="AU4541" s="31">
        <v>1162454.79296875</v>
      </c>
      <c r="AV4541" s="31">
        <v>1482778.4296875</v>
      </c>
      <c r="AW4541" s="31">
        <v>1280500.65625</v>
      </c>
      <c r="AX4541" s="31">
        <v>136851.65625</v>
      </c>
      <c r="AY4541" s="31">
        <v>74665.796875</v>
      </c>
      <c r="AZ4541" s="31">
        <v>211517.453125</v>
      </c>
    </row>
    <row r="4542" spans="1:52" ht="15" customHeight="1">
      <c r="A4542" s="29" t="s">
        <v>2445</v>
      </c>
      <c r="B4542" s="34">
        <v>35521</v>
      </c>
      <c r="C4542" s="28">
        <v>600</v>
      </c>
      <c r="D4542" s="28">
        <v>43</v>
      </c>
      <c r="E4542" s="28">
        <v>50</v>
      </c>
      <c r="F4542" s="29" t="s">
        <v>786</v>
      </c>
      <c r="G4542" s="29" t="s">
        <v>2216</v>
      </c>
      <c r="H4542" s="28">
        <v>840</v>
      </c>
      <c r="I4542" s="29" t="s">
        <v>2366</v>
      </c>
      <c r="J4542" s="33" t="s">
        <v>2444</v>
      </c>
      <c r="K4542" s="29" t="s">
        <v>178</v>
      </c>
      <c r="L4542" s="29" t="s">
        <v>2443</v>
      </c>
      <c r="M4542" s="29" t="s">
        <v>2442</v>
      </c>
      <c r="N4542" s="28">
        <v>546071.69999999995</v>
      </c>
      <c r="O4542" s="28">
        <v>6305742</v>
      </c>
      <c r="P4542" s="29" t="s">
        <v>2441</v>
      </c>
      <c r="Q4542" s="32" t="s">
        <v>174</v>
      </c>
      <c r="R4542" s="19"/>
      <c r="S4542" s="19"/>
      <c r="T4542" s="19"/>
      <c r="U4542" s="19"/>
      <c r="V4542" s="19"/>
      <c r="W4542" s="19"/>
      <c r="X4542" s="19"/>
      <c r="Y4542" s="19"/>
      <c r="Z4542" s="19"/>
      <c r="AA4542" s="19"/>
      <c r="AB4542" s="19"/>
      <c r="AC4542" s="19"/>
      <c r="AD4542" s="19"/>
      <c r="AE4542" s="19"/>
      <c r="AF4542" s="19"/>
      <c r="AG4542" s="19"/>
      <c r="AH4542" s="19"/>
      <c r="AI4542" s="19"/>
      <c r="AJ4542" s="19"/>
      <c r="AK4542" s="19"/>
      <c r="AL4542" s="31">
        <v>777227</v>
      </c>
      <c r="AM4542" s="31">
        <v>1555600</v>
      </c>
      <c r="AN4542" s="31">
        <v>1270554</v>
      </c>
      <c r="AO4542" s="31">
        <v>1438497</v>
      </c>
      <c r="AP4542" s="31">
        <v>1200091.66796875</v>
      </c>
      <c r="AQ4542" s="31">
        <v>1093939.99609375</v>
      </c>
      <c r="AR4542" s="31">
        <v>1151296.6640625</v>
      </c>
      <c r="AS4542" s="31">
        <v>1314311.9140625</v>
      </c>
      <c r="AT4542" s="31">
        <v>1325247.66015625</v>
      </c>
      <c r="AU4542" s="31">
        <v>1203562.51953125</v>
      </c>
      <c r="AV4542" s="31">
        <v>1219423.48828125</v>
      </c>
      <c r="AW4542" s="31">
        <v>1326467.36328125</v>
      </c>
      <c r="AX4542" s="31">
        <v>138381.203125</v>
      </c>
      <c r="AY4542" s="31">
        <v>73914.390625</v>
      </c>
      <c r="AZ4542" s="31">
        <v>212295.59375</v>
      </c>
    </row>
    <row r="4543" spans="1:52" ht="15" customHeight="1">
      <c r="A4543" s="29" t="s">
        <v>2440</v>
      </c>
      <c r="B4543" s="34">
        <v>35515</v>
      </c>
      <c r="C4543" s="28">
        <v>600</v>
      </c>
      <c r="D4543" s="28">
        <v>43</v>
      </c>
      <c r="E4543" s="28">
        <v>44.5</v>
      </c>
      <c r="F4543" s="29" t="s">
        <v>786</v>
      </c>
      <c r="G4543" s="29" t="s">
        <v>2260</v>
      </c>
      <c r="H4543" s="28">
        <v>840</v>
      </c>
      <c r="I4543" s="29" t="s">
        <v>2366</v>
      </c>
      <c r="J4543" s="33" t="s">
        <v>2439</v>
      </c>
      <c r="K4543" s="29" t="s">
        <v>178</v>
      </c>
      <c r="L4543" s="29" t="s">
        <v>2370</v>
      </c>
      <c r="M4543" s="29" t="s">
        <v>216</v>
      </c>
      <c r="N4543" s="28">
        <v>542624</v>
      </c>
      <c r="O4543" s="28">
        <v>6291169</v>
      </c>
      <c r="P4543" s="29" t="s">
        <v>2438</v>
      </c>
      <c r="Q4543" s="32" t="s">
        <v>207</v>
      </c>
      <c r="R4543" s="19"/>
      <c r="S4543" s="19"/>
      <c r="T4543" s="19"/>
      <c r="U4543" s="19"/>
      <c r="V4543" s="19"/>
      <c r="W4543" s="19"/>
      <c r="X4543" s="19"/>
      <c r="Y4543" s="19"/>
      <c r="Z4543" s="19"/>
      <c r="AA4543" s="19"/>
      <c r="AB4543" s="19"/>
      <c r="AC4543" s="19"/>
      <c r="AD4543" s="19"/>
      <c r="AE4543" s="19"/>
      <c r="AF4543" s="19"/>
      <c r="AG4543" s="19"/>
      <c r="AH4543" s="19"/>
      <c r="AI4543" s="19"/>
      <c r="AJ4543" s="19"/>
      <c r="AK4543" s="19"/>
      <c r="AL4543" s="31">
        <v>870884</v>
      </c>
      <c r="AM4543" s="31">
        <v>1453262</v>
      </c>
      <c r="AN4543" s="31">
        <v>1353530</v>
      </c>
      <c r="AO4543" s="31">
        <v>1401422</v>
      </c>
      <c r="AP4543" s="31">
        <v>1228810</v>
      </c>
      <c r="AQ4543" s="31">
        <v>1325195.37890625</v>
      </c>
      <c r="AR4543" s="31">
        <v>1168681.1328125</v>
      </c>
      <c r="AS4543" s="31">
        <v>1309857.109375</v>
      </c>
      <c r="AT4543" s="31">
        <v>1281505.5</v>
      </c>
      <c r="AU4543" s="31">
        <v>1118451.52734375</v>
      </c>
      <c r="AV4543" s="31">
        <v>1412020.17578125</v>
      </c>
      <c r="AW4543" s="31">
        <v>1294619.03125</v>
      </c>
      <c r="AX4543" s="31">
        <v>132731.28125</v>
      </c>
      <c r="AY4543" s="31">
        <v>72818.4609375</v>
      </c>
      <c r="AZ4543" s="31">
        <v>205549.7421875</v>
      </c>
    </row>
    <row r="4544" spans="1:52" ht="15" customHeight="1">
      <c r="A4544" s="29" t="s">
        <v>2437</v>
      </c>
      <c r="B4544" s="34">
        <v>35515</v>
      </c>
      <c r="C4544" s="28">
        <v>600</v>
      </c>
      <c r="D4544" s="28">
        <v>43</v>
      </c>
      <c r="E4544" s="28">
        <v>44.5</v>
      </c>
      <c r="F4544" s="29" t="s">
        <v>786</v>
      </c>
      <c r="G4544" s="29" t="s">
        <v>2260</v>
      </c>
      <c r="H4544" s="28">
        <v>840</v>
      </c>
      <c r="I4544" s="29" t="s">
        <v>2366</v>
      </c>
      <c r="J4544" s="33" t="s">
        <v>2436</v>
      </c>
      <c r="K4544" s="29" t="s">
        <v>178</v>
      </c>
      <c r="L4544" s="29" t="s">
        <v>2370</v>
      </c>
      <c r="M4544" s="29" t="s">
        <v>216</v>
      </c>
      <c r="N4544" s="28">
        <v>542637.9</v>
      </c>
      <c r="O4544" s="28">
        <v>6290998</v>
      </c>
      <c r="P4544" s="29" t="s">
        <v>2435</v>
      </c>
      <c r="Q4544" s="32" t="s">
        <v>207</v>
      </c>
      <c r="R4544" s="19"/>
      <c r="S4544" s="19"/>
      <c r="T4544" s="19"/>
      <c r="U4544" s="19"/>
      <c r="V4544" s="19"/>
      <c r="W4544" s="19"/>
      <c r="X4544" s="19"/>
      <c r="Y4544" s="19"/>
      <c r="Z4544" s="19"/>
      <c r="AA4544" s="19"/>
      <c r="AB4544" s="19"/>
      <c r="AC4544" s="19"/>
      <c r="AD4544" s="19"/>
      <c r="AE4544" s="19"/>
      <c r="AF4544" s="19"/>
      <c r="AG4544" s="19"/>
      <c r="AH4544" s="19"/>
      <c r="AI4544" s="19"/>
      <c r="AJ4544" s="19"/>
      <c r="AK4544" s="19"/>
      <c r="AL4544" s="31">
        <v>859231</v>
      </c>
      <c r="AM4544" s="31">
        <v>1425121</v>
      </c>
      <c r="AN4544" s="31">
        <v>1335954</v>
      </c>
      <c r="AO4544" s="31">
        <v>1459115</v>
      </c>
      <c r="AP4544" s="31">
        <v>841273.6640625</v>
      </c>
      <c r="AQ4544" s="31">
        <v>1243453.03125</v>
      </c>
      <c r="AR4544" s="31">
        <v>1145628.77734375</v>
      </c>
      <c r="AS4544" s="31">
        <v>1316569.25</v>
      </c>
      <c r="AT4544" s="31">
        <v>1249852.6484375</v>
      </c>
      <c r="AU4544" s="31">
        <v>1141926.74609375</v>
      </c>
      <c r="AV4544" s="31">
        <v>1390126.71875</v>
      </c>
      <c r="AW4544" s="31">
        <v>1242708.2578125</v>
      </c>
      <c r="AX4544" s="31">
        <v>130174.1875</v>
      </c>
      <c r="AY4544" s="31">
        <v>55901.9140625</v>
      </c>
      <c r="AZ4544" s="31">
        <v>186076.1015625</v>
      </c>
    </row>
    <row r="4545" spans="1:52" ht="15" customHeight="1">
      <c r="A4545" s="29" t="s">
        <v>2434</v>
      </c>
      <c r="B4545" s="34">
        <v>35713</v>
      </c>
      <c r="C4545" s="28">
        <v>600</v>
      </c>
      <c r="D4545" s="28">
        <v>48</v>
      </c>
      <c r="E4545" s="28">
        <v>46.4</v>
      </c>
      <c r="F4545" s="29" t="s">
        <v>172</v>
      </c>
      <c r="G4545" s="29" t="s">
        <v>2423</v>
      </c>
      <c r="H4545" s="28">
        <v>840</v>
      </c>
      <c r="I4545" s="29" t="s">
        <v>2366</v>
      </c>
      <c r="J4545" s="33" t="s">
        <v>2433</v>
      </c>
      <c r="K4545" s="29" t="s">
        <v>178</v>
      </c>
      <c r="L4545" s="29" t="s">
        <v>2426</v>
      </c>
      <c r="M4545" s="29" t="s">
        <v>1446</v>
      </c>
      <c r="N4545" s="28">
        <v>543953.9</v>
      </c>
      <c r="O4545" s="28">
        <v>6309478</v>
      </c>
      <c r="P4545" s="29" t="s">
        <v>2432</v>
      </c>
      <c r="Q4545" s="32" t="s">
        <v>174</v>
      </c>
      <c r="R4545" s="19"/>
      <c r="S4545" s="19"/>
      <c r="T4545" s="19"/>
      <c r="U4545" s="19"/>
      <c r="V4545" s="19"/>
      <c r="W4545" s="19"/>
      <c r="X4545" s="19"/>
      <c r="Y4545" s="19"/>
      <c r="Z4545" s="19"/>
      <c r="AA4545" s="19"/>
      <c r="AB4545" s="19"/>
      <c r="AC4545" s="19"/>
      <c r="AD4545" s="19"/>
      <c r="AE4545" s="19"/>
      <c r="AF4545" s="19"/>
      <c r="AG4545" s="19"/>
      <c r="AH4545" s="19"/>
      <c r="AI4545" s="19"/>
      <c r="AJ4545" s="19"/>
      <c r="AK4545" s="19"/>
      <c r="AL4545" s="31">
        <v>247156</v>
      </c>
      <c r="AM4545" s="31">
        <v>1727162</v>
      </c>
      <c r="AN4545" s="31">
        <v>1382068</v>
      </c>
      <c r="AO4545" s="31">
        <v>1590508</v>
      </c>
      <c r="AP4545" s="31">
        <v>1344685.9921875</v>
      </c>
      <c r="AQ4545" s="31">
        <v>1523690</v>
      </c>
      <c r="AR4545" s="31">
        <v>1327566.67578125</v>
      </c>
      <c r="AS4545" s="31">
        <v>1509014.8515625</v>
      </c>
      <c r="AT4545" s="31">
        <v>1447825.359375</v>
      </c>
      <c r="AU4545" s="31">
        <v>1210380.93359375</v>
      </c>
      <c r="AV4545" s="31">
        <v>1538874.83203125</v>
      </c>
      <c r="AW4545" s="31">
        <v>991594.89453125</v>
      </c>
      <c r="AX4545" s="31">
        <v>143288.640625</v>
      </c>
      <c r="AY4545" s="31">
        <v>85405.3203125</v>
      </c>
      <c r="AZ4545" s="31">
        <v>228693.9609375</v>
      </c>
    </row>
    <row r="4546" spans="1:52" ht="15" customHeight="1">
      <c r="A4546" s="29" t="s">
        <v>2431</v>
      </c>
      <c r="B4546" s="34">
        <v>35713</v>
      </c>
      <c r="C4546" s="28">
        <v>600</v>
      </c>
      <c r="D4546" s="28">
        <v>48</v>
      </c>
      <c r="E4546" s="28">
        <v>46.4</v>
      </c>
      <c r="F4546" s="29" t="s">
        <v>172</v>
      </c>
      <c r="G4546" s="29" t="s">
        <v>2423</v>
      </c>
      <c r="H4546" s="28">
        <v>840</v>
      </c>
      <c r="I4546" s="29" t="s">
        <v>2366</v>
      </c>
      <c r="J4546" s="33" t="s">
        <v>2430</v>
      </c>
      <c r="K4546" s="29" t="s">
        <v>178</v>
      </c>
      <c r="L4546" s="29" t="s">
        <v>2426</v>
      </c>
      <c r="M4546" s="29" t="s">
        <v>2429</v>
      </c>
      <c r="N4546" s="28">
        <v>543968.9</v>
      </c>
      <c r="O4546" s="28">
        <v>6309646</v>
      </c>
      <c r="P4546" s="29" t="s">
        <v>2425</v>
      </c>
      <c r="Q4546" s="32" t="s">
        <v>174</v>
      </c>
      <c r="R4546" s="19"/>
      <c r="S4546" s="19"/>
      <c r="T4546" s="19"/>
      <c r="U4546" s="19"/>
      <c r="V4546" s="19"/>
      <c r="W4546" s="19"/>
      <c r="X4546" s="19"/>
      <c r="Y4546" s="19"/>
      <c r="Z4546" s="19"/>
      <c r="AA4546" s="19"/>
      <c r="AB4546" s="19"/>
      <c r="AC4546" s="19"/>
      <c r="AD4546" s="19"/>
      <c r="AE4546" s="19"/>
      <c r="AF4546" s="19"/>
      <c r="AG4546" s="19"/>
      <c r="AH4546" s="19"/>
      <c r="AI4546" s="19"/>
      <c r="AJ4546" s="19"/>
      <c r="AK4546" s="19"/>
      <c r="AL4546" s="31">
        <v>263206</v>
      </c>
      <c r="AM4546" s="31">
        <v>1819071</v>
      </c>
      <c r="AN4546" s="31">
        <v>1356383</v>
      </c>
      <c r="AO4546" s="31">
        <v>1686253</v>
      </c>
      <c r="AP4546" s="31">
        <v>1405569.9921875</v>
      </c>
      <c r="AQ4546" s="31">
        <v>1523690</v>
      </c>
      <c r="AR4546" s="31">
        <v>1327566.67578125</v>
      </c>
      <c r="AS4546" s="31">
        <v>1544203.921875</v>
      </c>
      <c r="AT4546" s="31">
        <v>1479094.6171875</v>
      </c>
      <c r="AU4546" s="31">
        <v>1296458.53515625</v>
      </c>
      <c r="AV4546" s="31">
        <v>1613568.1796875</v>
      </c>
      <c r="AW4546" s="31">
        <v>1509664.20703125</v>
      </c>
      <c r="AX4546" s="31">
        <v>151376.953125</v>
      </c>
      <c r="AY4546" s="31">
        <v>87748.90625</v>
      </c>
      <c r="AZ4546" s="31">
        <v>239125.859375</v>
      </c>
    </row>
    <row r="4547" spans="1:52" ht="15" customHeight="1">
      <c r="A4547" s="29" t="s">
        <v>2428</v>
      </c>
      <c r="B4547" s="34">
        <v>35713</v>
      </c>
      <c r="C4547" s="28">
        <v>600</v>
      </c>
      <c r="D4547" s="28">
        <v>48</v>
      </c>
      <c r="E4547" s="28">
        <v>46.4</v>
      </c>
      <c r="F4547" s="29" t="s">
        <v>172</v>
      </c>
      <c r="G4547" s="29" t="s">
        <v>2423</v>
      </c>
      <c r="H4547" s="28">
        <v>840</v>
      </c>
      <c r="I4547" s="29" t="s">
        <v>2366</v>
      </c>
      <c r="J4547" s="33" t="s">
        <v>2427</v>
      </c>
      <c r="K4547" s="29" t="s">
        <v>178</v>
      </c>
      <c r="L4547" s="29" t="s">
        <v>2426</v>
      </c>
      <c r="M4547" s="29" t="s">
        <v>355</v>
      </c>
      <c r="N4547" s="28">
        <v>543939.9</v>
      </c>
      <c r="O4547" s="28">
        <v>6309302</v>
      </c>
      <c r="P4547" s="29" t="s">
        <v>2425</v>
      </c>
      <c r="Q4547" s="32" t="s">
        <v>174</v>
      </c>
      <c r="R4547" s="19"/>
      <c r="S4547" s="19"/>
      <c r="T4547" s="19"/>
      <c r="U4547" s="19"/>
      <c r="V4547" s="19"/>
      <c r="W4547" s="19"/>
      <c r="X4547" s="19"/>
      <c r="Y4547" s="19"/>
      <c r="Z4547" s="19"/>
      <c r="AA4547" s="19"/>
      <c r="AB4547" s="19"/>
      <c r="AC4547" s="19"/>
      <c r="AD4547" s="19"/>
      <c r="AE4547" s="19"/>
      <c r="AF4547" s="19"/>
      <c r="AG4547" s="19"/>
      <c r="AH4547" s="19"/>
      <c r="AI4547" s="19"/>
      <c r="AJ4547" s="19"/>
      <c r="AK4547" s="19"/>
      <c r="AL4547" s="31">
        <v>253118</v>
      </c>
      <c r="AM4547" s="31">
        <v>1829967</v>
      </c>
      <c r="AN4547" s="31">
        <v>1408009</v>
      </c>
      <c r="AO4547" s="31">
        <v>1532349</v>
      </c>
      <c r="AP4547" s="31">
        <v>1396073.9921875</v>
      </c>
      <c r="AQ4547" s="31">
        <v>1523690</v>
      </c>
      <c r="AR4547" s="31">
        <v>1327566.67578125</v>
      </c>
      <c r="AS4547" s="31">
        <v>1563606.421875</v>
      </c>
      <c r="AT4547" s="31">
        <v>1500423.2265625</v>
      </c>
      <c r="AU4547" s="31">
        <v>1394733.515625</v>
      </c>
      <c r="AV4547" s="31">
        <v>1663630.6640625</v>
      </c>
      <c r="AW4547" s="31">
        <v>1480957.828125</v>
      </c>
      <c r="AX4547" s="31">
        <v>149404.859375</v>
      </c>
      <c r="AY4547" s="31">
        <v>78370.3828125</v>
      </c>
      <c r="AZ4547" s="31">
        <v>227775.2421875</v>
      </c>
    </row>
    <row r="4548" spans="1:52" ht="15" customHeight="1">
      <c r="A4548" s="29" t="s">
        <v>2424</v>
      </c>
      <c r="B4548" s="34">
        <v>36287</v>
      </c>
      <c r="C4548" s="28">
        <v>750</v>
      </c>
      <c r="D4548" s="28">
        <v>48</v>
      </c>
      <c r="E4548" s="28">
        <v>45</v>
      </c>
      <c r="F4548" s="29" t="s">
        <v>172</v>
      </c>
      <c r="G4548" s="29" t="s">
        <v>517</v>
      </c>
      <c r="H4548" s="28">
        <v>840</v>
      </c>
      <c r="I4548" s="29" t="s">
        <v>2366</v>
      </c>
      <c r="J4548" s="33" t="s">
        <v>2422</v>
      </c>
      <c r="K4548" s="29" t="s">
        <v>178</v>
      </c>
      <c r="L4548" s="29" t="s">
        <v>1406</v>
      </c>
      <c r="M4548" s="29" t="s">
        <v>1836</v>
      </c>
      <c r="N4548" s="28">
        <v>546808.1</v>
      </c>
      <c r="O4548" s="28">
        <v>6312361</v>
      </c>
      <c r="P4548" s="29" t="s">
        <v>2421</v>
      </c>
      <c r="Q4548" s="32" t="s">
        <v>207</v>
      </c>
      <c r="R4548" s="19"/>
      <c r="S4548" s="19"/>
      <c r="T4548" s="19"/>
      <c r="U4548" s="19"/>
      <c r="V4548" s="19"/>
      <c r="W4548" s="19"/>
      <c r="X4548" s="19"/>
      <c r="Y4548" s="19"/>
      <c r="Z4548" s="19"/>
      <c r="AA4548" s="19"/>
      <c r="AB4548" s="19"/>
      <c r="AC4548" s="19"/>
      <c r="AD4548" s="19"/>
      <c r="AE4548" s="19"/>
      <c r="AF4548" s="19"/>
      <c r="AG4548" s="19"/>
      <c r="AH4548" s="19"/>
      <c r="AI4548" s="19"/>
      <c r="AJ4548" s="19"/>
      <c r="AK4548" s="19"/>
      <c r="AL4548" s="19"/>
      <c r="AM4548" s="19"/>
      <c r="AN4548" s="31">
        <v>787271</v>
      </c>
      <c r="AO4548" s="31">
        <v>1642511</v>
      </c>
      <c r="AP4548" s="31">
        <v>1464747.3359375</v>
      </c>
      <c r="AQ4548" s="31">
        <v>1528185.90625</v>
      </c>
      <c r="AR4548" s="31">
        <v>1381038.2265625</v>
      </c>
      <c r="AS4548" s="31">
        <v>1593370.7890625</v>
      </c>
      <c r="AT4548" s="31">
        <v>1487090.4296875</v>
      </c>
      <c r="AU4548" s="31">
        <v>1352437.00390625</v>
      </c>
      <c r="AV4548" s="31">
        <v>1742741.5703125</v>
      </c>
      <c r="AW4548" s="31">
        <v>1556882.90234375</v>
      </c>
      <c r="AX4548" s="31">
        <v>157066.46875</v>
      </c>
      <c r="AY4548" s="31">
        <v>87734.7890625</v>
      </c>
      <c r="AZ4548" s="31">
        <v>244801.2578125</v>
      </c>
    </row>
    <row r="4549" spans="1:52" ht="15" customHeight="1">
      <c r="A4549" s="29" t="s">
        <v>2420</v>
      </c>
      <c r="B4549" s="34">
        <v>36287</v>
      </c>
      <c r="C4549" s="28">
        <v>750</v>
      </c>
      <c r="D4549" s="28">
        <v>48</v>
      </c>
      <c r="E4549" s="28">
        <v>45</v>
      </c>
      <c r="F4549" s="29" t="s">
        <v>172</v>
      </c>
      <c r="G4549" s="29" t="s">
        <v>517</v>
      </c>
      <c r="H4549" s="28">
        <v>840</v>
      </c>
      <c r="I4549" s="29" t="s">
        <v>2366</v>
      </c>
      <c r="J4549" s="33" t="s">
        <v>2419</v>
      </c>
      <c r="K4549" s="29" t="s">
        <v>178</v>
      </c>
      <c r="L4549" s="29" t="s">
        <v>1406</v>
      </c>
      <c r="M4549" s="29" t="s">
        <v>1836</v>
      </c>
      <c r="N4549" s="28">
        <v>546820</v>
      </c>
      <c r="O4549" s="28">
        <v>6312181</v>
      </c>
      <c r="P4549" s="29" t="s">
        <v>2418</v>
      </c>
      <c r="Q4549" s="32" t="s">
        <v>207</v>
      </c>
      <c r="R4549" s="19"/>
      <c r="S4549" s="19"/>
      <c r="T4549" s="19"/>
      <c r="U4549" s="19"/>
      <c r="V4549" s="19"/>
      <c r="W4549" s="19"/>
      <c r="X4549" s="19"/>
      <c r="Y4549" s="19"/>
      <c r="Z4549" s="19"/>
      <c r="AA4549" s="19"/>
      <c r="AB4549" s="19"/>
      <c r="AC4549" s="19"/>
      <c r="AD4549" s="19"/>
      <c r="AE4549" s="19"/>
      <c r="AF4549" s="19"/>
      <c r="AG4549" s="19"/>
      <c r="AH4549" s="19"/>
      <c r="AI4549" s="19"/>
      <c r="AJ4549" s="19"/>
      <c r="AK4549" s="19"/>
      <c r="AL4549" s="19"/>
      <c r="AM4549" s="19"/>
      <c r="AN4549" s="31">
        <v>817548</v>
      </c>
      <c r="AO4549" s="31">
        <v>1308884</v>
      </c>
      <c r="AP4549" s="31">
        <v>1478518.6015625</v>
      </c>
      <c r="AQ4549" s="31">
        <v>1562413.6640625</v>
      </c>
      <c r="AR4549" s="31">
        <v>1417719.59765625</v>
      </c>
      <c r="AS4549" s="31">
        <v>1621805.109375</v>
      </c>
      <c r="AT4549" s="31">
        <v>1533569.390625</v>
      </c>
      <c r="AU4549" s="31">
        <v>1246557.4140625</v>
      </c>
      <c r="AV4549" s="31">
        <v>1703880.0703125</v>
      </c>
      <c r="AW4549" s="31">
        <v>1451676.609375</v>
      </c>
      <c r="AX4549" s="31">
        <v>139677.125</v>
      </c>
      <c r="AY4549" s="31">
        <v>85236.03125</v>
      </c>
      <c r="AZ4549" s="31">
        <v>224913.15625</v>
      </c>
    </row>
    <row r="4550" spans="1:52" ht="15" customHeight="1">
      <c r="A4550" s="29" t="s">
        <v>2417</v>
      </c>
      <c r="B4550" s="34">
        <v>36287</v>
      </c>
      <c r="C4550" s="28">
        <v>750</v>
      </c>
      <c r="D4550" s="28">
        <v>48</v>
      </c>
      <c r="E4550" s="28">
        <v>45</v>
      </c>
      <c r="F4550" s="29" t="s">
        <v>172</v>
      </c>
      <c r="G4550" s="29" t="s">
        <v>517</v>
      </c>
      <c r="H4550" s="28">
        <v>840</v>
      </c>
      <c r="I4550" s="29" t="s">
        <v>2366</v>
      </c>
      <c r="J4550" s="33" t="s">
        <v>2416</v>
      </c>
      <c r="K4550" s="29" t="s">
        <v>178</v>
      </c>
      <c r="L4550" s="29" t="s">
        <v>1406</v>
      </c>
      <c r="M4550" s="29" t="s">
        <v>2415</v>
      </c>
      <c r="N4550" s="28">
        <v>546831.5</v>
      </c>
      <c r="O4550" s="28">
        <v>6312001</v>
      </c>
      <c r="P4550" s="29" t="s">
        <v>2414</v>
      </c>
      <c r="Q4550" s="32" t="s">
        <v>207</v>
      </c>
      <c r="R4550" s="19"/>
      <c r="S4550" s="19"/>
      <c r="T4550" s="19"/>
      <c r="U4550" s="19"/>
      <c r="V4550" s="19"/>
      <c r="W4550" s="19"/>
      <c r="X4550" s="19"/>
      <c r="Y4550" s="19"/>
      <c r="Z4550" s="19"/>
      <c r="AA4550" s="19"/>
      <c r="AB4550" s="19"/>
      <c r="AC4550" s="19"/>
      <c r="AD4550" s="19"/>
      <c r="AE4550" s="19"/>
      <c r="AF4550" s="19"/>
      <c r="AG4550" s="19"/>
      <c r="AH4550" s="19"/>
      <c r="AI4550" s="19"/>
      <c r="AJ4550" s="19"/>
      <c r="AK4550" s="19"/>
      <c r="AL4550" s="19"/>
      <c r="AM4550" s="19"/>
      <c r="AN4550" s="31">
        <v>880472</v>
      </c>
      <c r="AO4550" s="31">
        <v>1838208</v>
      </c>
      <c r="AP4550" s="31">
        <v>1557798</v>
      </c>
      <c r="AQ4550" s="31">
        <v>1637623.5703125</v>
      </c>
      <c r="AR4550" s="31">
        <v>1491515.77734375</v>
      </c>
      <c r="AS4550" s="31">
        <v>1202867.5234375</v>
      </c>
      <c r="AT4550" s="31">
        <v>1547920.8046875</v>
      </c>
      <c r="AU4550" s="31">
        <v>1462353.53125</v>
      </c>
      <c r="AV4550" s="31">
        <v>1762081.5625</v>
      </c>
      <c r="AW4550" s="31">
        <v>1623715.65234375</v>
      </c>
      <c r="AX4550" s="31">
        <v>164759.1875</v>
      </c>
      <c r="AY4550" s="31">
        <v>90557.71875</v>
      </c>
      <c r="AZ4550" s="31">
        <v>255316.90625</v>
      </c>
    </row>
    <row r="4551" spans="1:52" ht="15" customHeight="1">
      <c r="A4551" s="29" t="s">
        <v>2413</v>
      </c>
      <c r="B4551" s="34">
        <v>36707</v>
      </c>
      <c r="C4551" s="28">
        <v>1000</v>
      </c>
      <c r="D4551" s="28">
        <v>60</v>
      </c>
      <c r="E4551" s="28">
        <v>45</v>
      </c>
      <c r="F4551" s="29" t="s">
        <v>172</v>
      </c>
      <c r="G4551" s="29" t="s">
        <v>2182</v>
      </c>
      <c r="H4551" s="28">
        <v>840</v>
      </c>
      <c r="I4551" s="29" t="s">
        <v>2366</v>
      </c>
      <c r="J4551" s="33" t="s">
        <v>2412</v>
      </c>
      <c r="K4551" s="29" t="s">
        <v>178</v>
      </c>
      <c r="L4551" s="29" t="s">
        <v>2411</v>
      </c>
      <c r="M4551" s="29" t="s">
        <v>745</v>
      </c>
      <c r="N4551" s="28">
        <v>541776.80000000005</v>
      </c>
      <c r="O4551" s="28">
        <v>6287256</v>
      </c>
      <c r="P4551" s="29" t="s">
        <v>2410</v>
      </c>
      <c r="Q4551" s="32" t="s">
        <v>207</v>
      </c>
      <c r="R4551" s="19"/>
      <c r="S4551" s="19"/>
      <c r="T4551" s="19"/>
      <c r="U4551" s="19"/>
      <c r="V4551" s="19"/>
      <c r="W4551" s="19"/>
      <c r="X4551" s="19"/>
      <c r="Y4551" s="19"/>
      <c r="Z4551" s="19"/>
      <c r="AA4551" s="19"/>
      <c r="AB4551" s="19"/>
      <c r="AC4551" s="19"/>
      <c r="AD4551" s="19"/>
      <c r="AE4551" s="19"/>
      <c r="AF4551" s="19"/>
      <c r="AG4551" s="19"/>
      <c r="AH4551" s="19"/>
      <c r="AI4551" s="19"/>
      <c r="AJ4551" s="19"/>
      <c r="AK4551" s="19"/>
      <c r="AL4551" s="19"/>
      <c r="AM4551" s="19"/>
      <c r="AN4551" s="19"/>
      <c r="AO4551" s="31">
        <v>1033354</v>
      </c>
      <c r="AP4551" s="31">
        <v>1953795</v>
      </c>
      <c r="AQ4551" s="31">
        <v>2194140.5859375</v>
      </c>
      <c r="AR4551" s="31">
        <v>1998672.75</v>
      </c>
      <c r="AS4551" s="31">
        <v>2270663.6015625</v>
      </c>
      <c r="AT4551" s="31">
        <v>2138773.7890625</v>
      </c>
      <c r="AU4551" s="31">
        <v>1872999.6015625</v>
      </c>
      <c r="AV4551" s="31">
        <v>2325643.5390625</v>
      </c>
      <c r="AW4551" s="31">
        <v>2110694.8359375</v>
      </c>
      <c r="AX4551" s="31">
        <v>200210.671875</v>
      </c>
      <c r="AY4551" s="31">
        <v>128427.75</v>
      </c>
      <c r="AZ4551" s="31">
        <v>328638.421875</v>
      </c>
    </row>
    <row r="4552" spans="1:52" ht="15" customHeight="1">
      <c r="A4552" s="29" t="s">
        <v>2409</v>
      </c>
      <c r="B4552" s="34">
        <v>36707</v>
      </c>
      <c r="C4552" s="28">
        <v>1000</v>
      </c>
      <c r="D4552" s="28">
        <v>60</v>
      </c>
      <c r="E4552" s="28">
        <v>45</v>
      </c>
      <c r="F4552" s="29" t="s">
        <v>172</v>
      </c>
      <c r="G4552" s="29" t="s">
        <v>2182</v>
      </c>
      <c r="H4552" s="28">
        <v>840</v>
      </c>
      <c r="I4552" s="29" t="s">
        <v>2366</v>
      </c>
      <c r="J4552" s="33" t="s">
        <v>2408</v>
      </c>
      <c r="K4552" s="29" t="s">
        <v>178</v>
      </c>
      <c r="L4552" s="29" t="s">
        <v>2399</v>
      </c>
      <c r="M4552" s="29" t="s">
        <v>2407</v>
      </c>
      <c r="N4552" s="28">
        <v>541763.9</v>
      </c>
      <c r="O4552" s="28">
        <v>6287440</v>
      </c>
      <c r="P4552" s="29" t="s">
        <v>2406</v>
      </c>
      <c r="Q4552" s="32" t="s">
        <v>207</v>
      </c>
      <c r="R4552" s="19"/>
      <c r="S4552" s="19"/>
      <c r="T4552" s="19"/>
      <c r="U4552" s="19"/>
      <c r="V4552" s="19"/>
      <c r="W4552" s="19"/>
      <c r="X4552" s="19"/>
      <c r="Y4552" s="19"/>
      <c r="Z4552" s="19"/>
      <c r="AA4552" s="19"/>
      <c r="AB4552" s="19"/>
      <c r="AC4552" s="19"/>
      <c r="AD4552" s="19"/>
      <c r="AE4552" s="19"/>
      <c r="AF4552" s="19"/>
      <c r="AG4552" s="19"/>
      <c r="AH4552" s="19"/>
      <c r="AI4552" s="19"/>
      <c r="AJ4552" s="19"/>
      <c r="AK4552" s="19"/>
      <c r="AL4552" s="19"/>
      <c r="AM4552" s="19"/>
      <c r="AN4552" s="19"/>
      <c r="AO4552" s="31">
        <v>1038362</v>
      </c>
      <c r="AP4552" s="31">
        <v>2167245.5</v>
      </c>
      <c r="AQ4552" s="31">
        <v>2366125.0546875</v>
      </c>
      <c r="AR4552" s="31">
        <v>2065521.890625</v>
      </c>
      <c r="AS4552" s="31">
        <v>2307990.6875</v>
      </c>
      <c r="AT4552" s="31">
        <v>2188154.8359375</v>
      </c>
      <c r="AU4552" s="31">
        <v>1845465.7421875</v>
      </c>
      <c r="AV4552" s="31">
        <v>2340002.6015625</v>
      </c>
      <c r="AW4552" s="31">
        <v>2122994.1328125</v>
      </c>
      <c r="AX4552" s="31">
        <v>214441.421875</v>
      </c>
      <c r="AY4552" s="31">
        <v>133900.46875</v>
      </c>
      <c r="AZ4552" s="31">
        <v>348341.890625</v>
      </c>
    </row>
    <row r="4553" spans="1:52" ht="15" customHeight="1">
      <c r="A4553" s="29" t="s">
        <v>2405</v>
      </c>
      <c r="B4553" s="34">
        <v>36707</v>
      </c>
      <c r="C4553" s="28">
        <v>1000</v>
      </c>
      <c r="D4553" s="28">
        <v>60</v>
      </c>
      <c r="E4553" s="28">
        <v>45</v>
      </c>
      <c r="F4553" s="29" t="s">
        <v>172</v>
      </c>
      <c r="G4553" s="29" t="s">
        <v>2182</v>
      </c>
      <c r="H4553" s="28">
        <v>840</v>
      </c>
      <c r="I4553" s="29" t="s">
        <v>2366</v>
      </c>
      <c r="J4553" s="33" t="s">
        <v>2404</v>
      </c>
      <c r="K4553" s="29" t="s">
        <v>178</v>
      </c>
      <c r="L4553" s="29" t="s">
        <v>2399</v>
      </c>
      <c r="M4553" s="29" t="s">
        <v>2403</v>
      </c>
      <c r="N4553" s="28">
        <v>541751.30000000005</v>
      </c>
      <c r="O4553" s="28">
        <v>6287623</v>
      </c>
      <c r="P4553" s="29" t="s">
        <v>2402</v>
      </c>
      <c r="Q4553" s="32" t="s">
        <v>207</v>
      </c>
      <c r="R4553" s="19"/>
      <c r="S4553" s="19"/>
      <c r="T4553" s="19"/>
      <c r="U4553" s="19"/>
      <c r="V4553" s="19"/>
      <c r="W4553" s="19"/>
      <c r="X4553" s="19"/>
      <c r="Y4553" s="19"/>
      <c r="Z4553" s="19"/>
      <c r="AA4553" s="19"/>
      <c r="AB4553" s="19"/>
      <c r="AC4553" s="19"/>
      <c r="AD4553" s="19"/>
      <c r="AE4553" s="19"/>
      <c r="AF4553" s="19"/>
      <c r="AG4553" s="19"/>
      <c r="AH4553" s="19"/>
      <c r="AI4553" s="19"/>
      <c r="AJ4553" s="19"/>
      <c r="AK4553" s="19"/>
      <c r="AL4553" s="19"/>
      <c r="AM4553" s="19"/>
      <c r="AN4553" s="19"/>
      <c r="AO4553" s="31">
        <v>1051299</v>
      </c>
      <c r="AP4553" s="31">
        <v>2205826.5</v>
      </c>
      <c r="AQ4553" s="31">
        <v>2348986.875</v>
      </c>
      <c r="AR4553" s="31">
        <v>2125944.75</v>
      </c>
      <c r="AS4553" s="31">
        <v>2332926.3515625</v>
      </c>
      <c r="AT4553" s="31">
        <v>2222917.796875</v>
      </c>
      <c r="AU4553" s="31">
        <v>2016841.9453125</v>
      </c>
      <c r="AV4553" s="31">
        <v>2376578.203125</v>
      </c>
      <c r="AW4553" s="31">
        <v>1711718.2667236328</v>
      </c>
      <c r="AX4553" s="31">
        <v>183432.15625</v>
      </c>
      <c r="AY4553" s="31">
        <v>135531</v>
      </c>
      <c r="AZ4553" s="31">
        <v>318963.15625</v>
      </c>
    </row>
    <row r="4554" spans="1:52" ht="15" customHeight="1">
      <c r="A4554" s="29" t="s">
        <v>2401</v>
      </c>
      <c r="B4554" s="34">
        <v>36707</v>
      </c>
      <c r="C4554" s="28">
        <v>1000</v>
      </c>
      <c r="D4554" s="28">
        <v>60</v>
      </c>
      <c r="E4554" s="28">
        <v>45</v>
      </c>
      <c r="F4554" s="29" t="s">
        <v>172</v>
      </c>
      <c r="G4554" s="29" t="s">
        <v>2182</v>
      </c>
      <c r="H4554" s="28">
        <v>840</v>
      </c>
      <c r="I4554" s="29" t="s">
        <v>2366</v>
      </c>
      <c r="J4554" s="33" t="s">
        <v>2400</v>
      </c>
      <c r="K4554" s="29" t="s">
        <v>178</v>
      </c>
      <c r="L4554" s="29" t="s">
        <v>2399</v>
      </c>
      <c r="M4554" s="29" t="s">
        <v>355</v>
      </c>
      <c r="N4554" s="28">
        <v>541737.6</v>
      </c>
      <c r="O4554" s="28">
        <v>6287807</v>
      </c>
      <c r="P4554" s="29" t="s">
        <v>2398</v>
      </c>
      <c r="Q4554" s="32" t="s">
        <v>207</v>
      </c>
      <c r="R4554" s="19"/>
      <c r="S4554" s="19"/>
      <c r="T4554" s="19"/>
      <c r="U4554" s="19"/>
      <c r="V4554" s="19"/>
      <c r="W4554" s="19"/>
      <c r="X4554" s="19"/>
      <c r="Y4554" s="19"/>
      <c r="Z4554" s="19"/>
      <c r="AA4554" s="19"/>
      <c r="AB4554" s="19"/>
      <c r="AC4554" s="19"/>
      <c r="AD4554" s="19"/>
      <c r="AE4554" s="19"/>
      <c r="AF4554" s="19"/>
      <c r="AG4554" s="19"/>
      <c r="AH4554" s="19"/>
      <c r="AI4554" s="19"/>
      <c r="AJ4554" s="19"/>
      <c r="AK4554" s="19"/>
      <c r="AL4554" s="19"/>
      <c r="AM4554" s="19"/>
      <c r="AN4554" s="19"/>
      <c r="AO4554" s="31">
        <v>1001336</v>
      </c>
      <c r="AP4554" s="31">
        <v>2185505.5</v>
      </c>
      <c r="AQ4554" s="31">
        <v>2323678.015625</v>
      </c>
      <c r="AR4554" s="31">
        <v>2069744.0234375</v>
      </c>
      <c r="AS4554" s="31">
        <v>2301661.890625</v>
      </c>
      <c r="AT4554" s="31">
        <v>2107477.3515625</v>
      </c>
      <c r="AU4554" s="31">
        <v>1680443.857421875</v>
      </c>
      <c r="AV4554" s="31">
        <v>2301438.1484375</v>
      </c>
      <c r="AW4554" s="31">
        <v>2098564.3671875</v>
      </c>
      <c r="AX4554" s="31">
        <v>202293.625</v>
      </c>
      <c r="AY4554" s="31">
        <v>123226.2890625</v>
      </c>
      <c r="AZ4554" s="31">
        <v>325519.9140625</v>
      </c>
    </row>
    <row r="4555" spans="1:52" ht="15" customHeight="1">
      <c r="A4555" s="29" t="s">
        <v>2397</v>
      </c>
      <c r="B4555" s="34">
        <v>36664</v>
      </c>
      <c r="C4555" s="28">
        <v>750</v>
      </c>
      <c r="D4555" s="28">
        <v>48</v>
      </c>
      <c r="E4555" s="28">
        <v>45</v>
      </c>
      <c r="F4555" s="29" t="s">
        <v>172</v>
      </c>
      <c r="G4555" s="29" t="s">
        <v>926</v>
      </c>
      <c r="H4555" s="28">
        <v>840</v>
      </c>
      <c r="I4555" s="29" t="s">
        <v>2366</v>
      </c>
      <c r="J4555" s="33" t="s">
        <v>2396</v>
      </c>
      <c r="K4555" s="29" t="s">
        <v>178</v>
      </c>
      <c r="L4555" s="29" t="s">
        <v>2379</v>
      </c>
      <c r="M4555" s="29" t="s">
        <v>1313</v>
      </c>
      <c r="N4555" s="28">
        <v>561327.4</v>
      </c>
      <c r="O4555" s="28">
        <v>6301344</v>
      </c>
      <c r="P4555" s="29" t="s">
        <v>2395</v>
      </c>
      <c r="Q4555" s="32" t="s">
        <v>207</v>
      </c>
      <c r="R4555" s="19"/>
      <c r="S4555" s="19"/>
      <c r="T4555" s="19"/>
      <c r="U4555" s="19"/>
      <c r="V4555" s="19"/>
      <c r="W4555" s="19"/>
      <c r="X4555" s="19"/>
      <c r="Y4555" s="19"/>
      <c r="Z4555" s="19"/>
      <c r="AA4555" s="19"/>
      <c r="AB4555" s="19"/>
      <c r="AC4555" s="19"/>
      <c r="AD4555" s="19"/>
      <c r="AE4555" s="19"/>
      <c r="AF4555" s="19"/>
      <c r="AG4555" s="19"/>
      <c r="AH4555" s="19"/>
      <c r="AI4555" s="19"/>
      <c r="AJ4555" s="19"/>
      <c r="AK4555" s="19"/>
      <c r="AL4555" s="19"/>
      <c r="AM4555" s="19"/>
      <c r="AN4555" s="19"/>
      <c r="AO4555" s="31">
        <v>842421</v>
      </c>
      <c r="AP4555" s="31">
        <v>1422454.5</v>
      </c>
      <c r="AQ4555" s="31">
        <v>1526711.18359375</v>
      </c>
      <c r="AR4555" s="31">
        <v>1352866.68359375</v>
      </c>
      <c r="AS4555" s="31">
        <v>1525939.9296875</v>
      </c>
      <c r="AT4555" s="31">
        <v>1448686.7890625</v>
      </c>
      <c r="AU4555" s="31">
        <v>1299616.56640625</v>
      </c>
      <c r="AV4555" s="31">
        <v>1659934.484375</v>
      </c>
      <c r="AW4555" s="31">
        <v>1533575.8359375</v>
      </c>
      <c r="AX4555" s="31">
        <v>149411.296875</v>
      </c>
      <c r="AY4555" s="31">
        <v>88900.0234375</v>
      </c>
      <c r="AZ4555" s="31">
        <v>238311.3203125</v>
      </c>
    </row>
    <row r="4556" spans="1:52" ht="15" customHeight="1">
      <c r="A4556" s="29" t="s">
        <v>2394</v>
      </c>
      <c r="B4556" s="34">
        <v>36664</v>
      </c>
      <c r="C4556" s="28">
        <v>750</v>
      </c>
      <c r="D4556" s="28">
        <v>48</v>
      </c>
      <c r="E4556" s="28">
        <v>50</v>
      </c>
      <c r="F4556" s="29" t="s">
        <v>172</v>
      </c>
      <c r="G4556" s="29" t="s">
        <v>926</v>
      </c>
      <c r="H4556" s="28">
        <v>840</v>
      </c>
      <c r="I4556" s="29" t="s">
        <v>2366</v>
      </c>
      <c r="J4556" s="33" t="s">
        <v>2393</v>
      </c>
      <c r="K4556" s="29" t="s">
        <v>178</v>
      </c>
      <c r="L4556" s="29" t="s">
        <v>2379</v>
      </c>
      <c r="M4556" s="29" t="s">
        <v>2389</v>
      </c>
      <c r="N4556" s="28">
        <v>561113.80000000005</v>
      </c>
      <c r="O4556" s="28">
        <v>6301581</v>
      </c>
      <c r="P4556" s="29" t="s">
        <v>2392</v>
      </c>
      <c r="Q4556" s="32" t="s">
        <v>207</v>
      </c>
      <c r="R4556" s="19"/>
      <c r="S4556" s="19"/>
      <c r="T4556" s="19"/>
      <c r="U4556" s="19"/>
      <c r="V4556" s="19"/>
      <c r="W4556" s="19"/>
      <c r="X4556" s="19"/>
      <c r="Y4556" s="19"/>
      <c r="Z4556" s="19"/>
      <c r="AA4556" s="19"/>
      <c r="AB4556" s="19"/>
      <c r="AC4556" s="19"/>
      <c r="AD4556" s="19"/>
      <c r="AE4556" s="19"/>
      <c r="AF4556" s="19"/>
      <c r="AG4556" s="19"/>
      <c r="AH4556" s="19"/>
      <c r="AI4556" s="19"/>
      <c r="AJ4556" s="19"/>
      <c r="AK4556" s="19"/>
      <c r="AL4556" s="19"/>
      <c r="AM4556" s="19"/>
      <c r="AN4556" s="19"/>
      <c r="AO4556" s="31">
        <v>758086</v>
      </c>
      <c r="AP4556" s="31">
        <v>1428206</v>
      </c>
      <c r="AQ4556" s="31">
        <v>1557665.6328125</v>
      </c>
      <c r="AR4556" s="31">
        <v>1399605.5546875</v>
      </c>
      <c r="AS4556" s="31">
        <v>1592506.0859375</v>
      </c>
      <c r="AT4556" s="31">
        <v>1510011.859375</v>
      </c>
      <c r="AU4556" s="31">
        <v>1327728.109375</v>
      </c>
      <c r="AV4556" s="31">
        <v>1587693.1875</v>
      </c>
      <c r="AW4556" s="31">
        <v>1613533.1796875</v>
      </c>
      <c r="AX4556" s="31">
        <v>154253.390625</v>
      </c>
      <c r="AY4556" s="31">
        <v>94552.421875</v>
      </c>
      <c r="AZ4556" s="31">
        <v>248805.8125</v>
      </c>
    </row>
    <row r="4557" spans="1:52" ht="15" customHeight="1">
      <c r="A4557" s="29" t="s">
        <v>2391</v>
      </c>
      <c r="B4557" s="34">
        <v>36664</v>
      </c>
      <c r="C4557" s="28">
        <v>750</v>
      </c>
      <c r="D4557" s="28">
        <v>48</v>
      </c>
      <c r="E4557" s="28">
        <v>50</v>
      </c>
      <c r="F4557" s="29" t="s">
        <v>172</v>
      </c>
      <c r="G4557" s="29" t="s">
        <v>926</v>
      </c>
      <c r="H4557" s="28">
        <v>840</v>
      </c>
      <c r="I4557" s="29" t="s">
        <v>2366</v>
      </c>
      <c r="J4557" s="33" t="s">
        <v>2390</v>
      </c>
      <c r="K4557" s="29" t="s">
        <v>178</v>
      </c>
      <c r="L4557" s="29" t="s">
        <v>2379</v>
      </c>
      <c r="M4557" s="29" t="s">
        <v>2389</v>
      </c>
      <c r="N4557" s="28">
        <v>560899</v>
      </c>
      <c r="O4557" s="28">
        <v>6301819</v>
      </c>
      <c r="P4557" s="29" t="s">
        <v>2388</v>
      </c>
      <c r="Q4557" s="32" t="s">
        <v>207</v>
      </c>
      <c r="R4557" s="19"/>
      <c r="S4557" s="19"/>
      <c r="T4557" s="19"/>
      <c r="U4557" s="19"/>
      <c r="V4557" s="19"/>
      <c r="W4557" s="19"/>
      <c r="X4557" s="19"/>
      <c r="Y4557" s="19"/>
      <c r="Z4557" s="19"/>
      <c r="AA4557" s="19"/>
      <c r="AB4557" s="19"/>
      <c r="AC4557" s="19"/>
      <c r="AD4557" s="19"/>
      <c r="AE4557" s="19"/>
      <c r="AF4557" s="19"/>
      <c r="AG4557" s="19"/>
      <c r="AH4557" s="19"/>
      <c r="AI4557" s="19"/>
      <c r="AJ4557" s="19"/>
      <c r="AK4557" s="19"/>
      <c r="AL4557" s="19"/>
      <c r="AM4557" s="19"/>
      <c r="AN4557" s="19"/>
      <c r="AO4557" s="31">
        <v>852402</v>
      </c>
      <c r="AP4557" s="31">
        <v>1389869</v>
      </c>
      <c r="AQ4557" s="31">
        <v>1475291.05859375</v>
      </c>
      <c r="AR4557" s="31">
        <v>1342178.640625</v>
      </c>
      <c r="AS4557" s="31">
        <v>1548817.8671875</v>
      </c>
      <c r="AT4557" s="31">
        <v>1460649.9765625</v>
      </c>
      <c r="AU4557" s="31">
        <v>1275686.28125</v>
      </c>
      <c r="AV4557" s="31">
        <v>1673479.66796875</v>
      </c>
      <c r="AW4557" s="31">
        <v>1530036.5859375</v>
      </c>
      <c r="AX4557" s="31">
        <v>149693.9375</v>
      </c>
      <c r="AY4557" s="31">
        <v>91174.546875</v>
      </c>
      <c r="AZ4557" s="31">
        <v>240868.484375</v>
      </c>
    </row>
    <row r="4558" spans="1:52" ht="15" customHeight="1">
      <c r="A4558" s="29" t="s">
        <v>2387</v>
      </c>
      <c r="B4558" s="34">
        <v>36664</v>
      </c>
      <c r="C4558" s="28">
        <v>750</v>
      </c>
      <c r="D4558" s="28">
        <v>48</v>
      </c>
      <c r="E4558" s="28">
        <v>45</v>
      </c>
      <c r="F4558" s="29" t="s">
        <v>172</v>
      </c>
      <c r="G4558" s="29" t="s">
        <v>926</v>
      </c>
      <c r="H4558" s="28">
        <v>840</v>
      </c>
      <c r="I4558" s="29" t="s">
        <v>2366</v>
      </c>
      <c r="J4558" s="33" t="s">
        <v>2386</v>
      </c>
      <c r="K4558" s="29" t="s">
        <v>178</v>
      </c>
      <c r="L4558" s="29" t="s">
        <v>2379</v>
      </c>
      <c r="M4558" s="29" t="s">
        <v>1476</v>
      </c>
      <c r="N4558" s="28">
        <v>560990.80000000005</v>
      </c>
      <c r="O4558" s="28">
        <v>6302117</v>
      </c>
      <c r="P4558" s="29" t="s">
        <v>2385</v>
      </c>
      <c r="Q4558" s="32" t="s">
        <v>207</v>
      </c>
      <c r="R4558" s="19"/>
      <c r="S4558" s="19"/>
      <c r="T4558" s="19"/>
      <c r="U4558" s="19"/>
      <c r="V4558" s="19"/>
      <c r="W4558" s="19"/>
      <c r="X4558" s="19"/>
      <c r="Y4558" s="19"/>
      <c r="Z4558" s="19"/>
      <c r="AA4558" s="19"/>
      <c r="AB4558" s="19"/>
      <c r="AC4558" s="19"/>
      <c r="AD4558" s="19"/>
      <c r="AE4558" s="19"/>
      <c r="AF4558" s="19"/>
      <c r="AG4558" s="19"/>
      <c r="AH4558" s="19"/>
      <c r="AI4558" s="19"/>
      <c r="AJ4558" s="19"/>
      <c r="AK4558" s="19"/>
      <c r="AL4558" s="19"/>
      <c r="AM4558" s="19"/>
      <c r="AN4558" s="19"/>
      <c r="AO4558" s="31">
        <v>843804</v>
      </c>
      <c r="AP4558" s="31">
        <v>1394223</v>
      </c>
      <c r="AQ4558" s="31">
        <v>1503947.1328125</v>
      </c>
      <c r="AR4558" s="31">
        <v>1347291.00390625</v>
      </c>
      <c r="AS4558" s="31">
        <v>1540731.546875</v>
      </c>
      <c r="AT4558" s="31">
        <v>1462142.40625</v>
      </c>
      <c r="AU4558" s="31">
        <v>1294696.765625</v>
      </c>
      <c r="AV4558" s="31">
        <v>1626497.7421875</v>
      </c>
      <c r="AW4558" s="31">
        <v>1479087.71875</v>
      </c>
      <c r="AX4558" s="31">
        <v>151215.5625</v>
      </c>
      <c r="AY4558" s="31">
        <v>90662.21875</v>
      </c>
      <c r="AZ4558" s="31">
        <v>241877.78125</v>
      </c>
    </row>
    <row r="4559" spans="1:52" ht="15" customHeight="1">
      <c r="A4559" s="29" t="s">
        <v>2384</v>
      </c>
      <c r="B4559" s="34">
        <v>36664</v>
      </c>
      <c r="C4559" s="28">
        <v>750</v>
      </c>
      <c r="D4559" s="28">
        <v>48</v>
      </c>
      <c r="E4559" s="28">
        <v>45</v>
      </c>
      <c r="F4559" s="29" t="s">
        <v>172</v>
      </c>
      <c r="G4559" s="29" t="s">
        <v>926</v>
      </c>
      <c r="H4559" s="28">
        <v>840</v>
      </c>
      <c r="I4559" s="29" t="s">
        <v>2366</v>
      </c>
      <c r="J4559" s="33" t="s">
        <v>2383</v>
      </c>
      <c r="K4559" s="29" t="s">
        <v>178</v>
      </c>
      <c r="L4559" s="29" t="s">
        <v>2379</v>
      </c>
      <c r="M4559" s="29" t="s">
        <v>1116</v>
      </c>
      <c r="N4559" s="28">
        <v>561205.4</v>
      </c>
      <c r="O4559" s="28">
        <v>6301880</v>
      </c>
      <c r="P4559" s="29" t="s">
        <v>2382</v>
      </c>
      <c r="Q4559" s="32" t="s">
        <v>207</v>
      </c>
      <c r="R4559" s="19"/>
      <c r="S4559" s="19"/>
      <c r="T4559" s="19"/>
      <c r="U4559" s="19"/>
      <c r="V4559" s="19"/>
      <c r="W4559" s="19"/>
      <c r="X4559" s="19"/>
      <c r="Y4559" s="19"/>
      <c r="Z4559" s="19"/>
      <c r="AA4559" s="19"/>
      <c r="AB4559" s="19"/>
      <c r="AC4559" s="19"/>
      <c r="AD4559" s="19"/>
      <c r="AE4559" s="19"/>
      <c r="AF4559" s="19"/>
      <c r="AG4559" s="19"/>
      <c r="AH4559" s="19"/>
      <c r="AI4559" s="19"/>
      <c r="AJ4559" s="19"/>
      <c r="AK4559" s="19"/>
      <c r="AL4559" s="19"/>
      <c r="AM4559" s="19"/>
      <c r="AN4559" s="19"/>
      <c r="AO4559" s="31">
        <v>815055</v>
      </c>
      <c r="AP4559" s="31">
        <v>1341098.5</v>
      </c>
      <c r="AQ4559" s="31">
        <v>1448858.58984375</v>
      </c>
      <c r="AR4559" s="31">
        <v>1296118.875</v>
      </c>
      <c r="AS4559" s="31">
        <v>1475453.9296875</v>
      </c>
      <c r="AT4559" s="31">
        <v>1403914.53125</v>
      </c>
      <c r="AU4559" s="31">
        <v>1202667.83203125</v>
      </c>
      <c r="AV4559" s="31">
        <v>1591296.296875</v>
      </c>
      <c r="AW4559" s="31">
        <v>1455716.3046875</v>
      </c>
      <c r="AX4559" s="31">
        <v>142889.171875</v>
      </c>
      <c r="AY4559" s="31">
        <v>88200.09375</v>
      </c>
      <c r="AZ4559" s="31">
        <v>231089.265625</v>
      </c>
    </row>
    <row r="4560" spans="1:52" ht="15" customHeight="1">
      <c r="A4560" s="29" t="s">
        <v>2381</v>
      </c>
      <c r="B4560" s="34">
        <v>36664</v>
      </c>
      <c r="C4560" s="28">
        <v>750</v>
      </c>
      <c r="D4560" s="28">
        <v>48</v>
      </c>
      <c r="E4560" s="28">
        <v>50</v>
      </c>
      <c r="F4560" s="29" t="s">
        <v>172</v>
      </c>
      <c r="G4560" s="29" t="s">
        <v>926</v>
      </c>
      <c r="H4560" s="28">
        <v>840</v>
      </c>
      <c r="I4560" s="29" t="s">
        <v>2366</v>
      </c>
      <c r="J4560" s="33" t="s">
        <v>2380</v>
      </c>
      <c r="K4560" s="29" t="s">
        <v>178</v>
      </c>
      <c r="L4560" s="29" t="s">
        <v>2379</v>
      </c>
      <c r="M4560" s="29" t="s">
        <v>1247</v>
      </c>
      <c r="N4560" s="28">
        <v>561419.9</v>
      </c>
      <c r="O4560" s="28">
        <v>6301643</v>
      </c>
      <c r="P4560" s="29" t="s">
        <v>2378</v>
      </c>
      <c r="Q4560" s="32" t="s">
        <v>207</v>
      </c>
      <c r="R4560" s="19"/>
      <c r="S4560" s="19"/>
      <c r="T4560" s="19"/>
      <c r="U4560" s="19"/>
      <c r="V4560" s="19"/>
      <c r="W4560" s="19"/>
      <c r="X4560" s="19"/>
      <c r="Y4560" s="19"/>
      <c r="Z4560" s="19"/>
      <c r="AA4560" s="19"/>
      <c r="AB4560" s="19"/>
      <c r="AC4560" s="19"/>
      <c r="AD4560" s="19"/>
      <c r="AE4560" s="19"/>
      <c r="AF4560" s="19"/>
      <c r="AG4560" s="19"/>
      <c r="AH4560" s="19"/>
      <c r="AI4560" s="19"/>
      <c r="AJ4560" s="19"/>
      <c r="AK4560" s="19"/>
      <c r="AL4560" s="19"/>
      <c r="AM4560" s="19"/>
      <c r="AN4560" s="19"/>
      <c r="AO4560" s="31">
        <v>632262</v>
      </c>
      <c r="AP4560" s="31">
        <v>1215879</v>
      </c>
      <c r="AQ4560" s="31">
        <v>1369089.80078125</v>
      </c>
      <c r="AR4560" s="31">
        <v>1209309.1328125</v>
      </c>
      <c r="AS4560" s="31">
        <v>1368419.59375</v>
      </c>
      <c r="AT4560" s="31">
        <v>1255028.9453125</v>
      </c>
      <c r="AU4560" s="31">
        <v>1122059.07421875</v>
      </c>
      <c r="AV4560" s="31">
        <v>1451207.828125</v>
      </c>
      <c r="AW4560" s="31">
        <v>1363774.51953125</v>
      </c>
      <c r="AX4560" s="31">
        <v>138788.59375</v>
      </c>
      <c r="AY4560" s="31">
        <v>81722.0234375</v>
      </c>
      <c r="AZ4560" s="31">
        <v>220510.6171875</v>
      </c>
    </row>
    <row r="4561" spans="1:52" ht="15" customHeight="1">
      <c r="A4561" s="29" t="s">
        <v>2377</v>
      </c>
      <c r="B4561" s="34">
        <v>34699</v>
      </c>
      <c r="C4561" s="28">
        <v>225</v>
      </c>
      <c r="D4561" s="28">
        <v>29</v>
      </c>
      <c r="E4561" s="28">
        <v>30</v>
      </c>
      <c r="F4561" s="29" t="s">
        <v>242</v>
      </c>
      <c r="G4561" s="29" t="s">
        <v>2372</v>
      </c>
      <c r="H4561" s="28">
        <v>840</v>
      </c>
      <c r="I4561" s="29" t="s">
        <v>2366</v>
      </c>
      <c r="J4561" s="33" t="s">
        <v>2376</v>
      </c>
      <c r="K4561" s="29" t="s">
        <v>178</v>
      </c>
      <c r="L4561" s="29" t="s">
        <v>2375</v>
      </c>
      <c r="M4561" s="29" t="s">
        <v>355</v>
      </c>
      <c r="N4561" s="28">
        <v>542285.4</v>
      </c>
      <c r="O4561" s="28">
        <v>6292083</v>
      </c>
      <c r="P4561" s="29" t="s">
        <v>2374</v>
      </c>
      <c r="Q4561" s="32" t="s">
        <v>207</v>
      </c>
      <c r="R4561" s="19"/>
      <c r="S4561" s="19"/>
      <c r="T4561" s="19"/>
      <c r="U4561" s="19"/>
      <c r="V4561" s="19"/>
      <c r="W4561" s="19"/>
      <c r="X4561" s="19"/>
      <c r="Y4561" s="19"/>
      <c r="Z4561" s="19"/>
      <c r="AA4561" s="19"/>
      <c r="AB4561" s="19"/>
      <c r="AC4561" s="19"/>
      <c r="AD4561" s="19"/>
      <c r="AE4561" s="19"/>
      <c r="AF4561" s="19"/>
      <c r="AG4561" s="19"/>
      <c r="AH4561" s="19"/>
      <c r="AI4561" s="31">
        <v>0</v>
      </c>
      <c r="AJ4561" s="31">
        <v>589620</v>
      </c>
      <c r="AK4561" s="31">
        <v>497830</v>
      </c>
      <c r="AL4561" s="31">
        <v>532280</v>
      </c>
      <c r="AM4561" s="31">
        <v>584230</v>
      </c>
      <c r="AN4561" s="31">
        <v>550832</v>
      </c>
      <c r="AO4561" s="31">
        <v>564108</v>
      </c>
      <c r="AP4561" s="31">
        <v>352732.802734375</v>
      </c>
      <c r="AQ4561" s="31">
        <v>356020.603515625</v>
      </c>
      <c r="AR4561" s="31">
        <v>462695.66015625</v>
      </c>
      <c r="AS4561" s="31">
        <v>521798.603515625</v>
      </c>
      <c r="AT4561" s="31">
        <v>500494.314453125</v>
      </c>
      <c r="AU4561" s="31">
        <v>448716.9970703125</v>
      </c>
      <c r="AV4561" s="31">
        <v>527698.107421875</v>
      </c>
      <c r="AW4561" s="31">
        <v>498275.6025390625</v>
      </c>
      <c r="AX4561" s="31">
        <v>50224.83984375</v>
      </c>
      <c r="AY4561" s="31">
        <v>28103.8046875</v>
      </c>
      <c r="AZ4561" s="31">
        <v>78328.64453125</v>
      </c>
    </row>
    <row r="4562" spans="1:52" ht="15" customHeight="1">
      <c r="A4562" s="29" t="s">
        <v>2373</v>
      </c>
      <c r="B4562" s="34">
        <v>37565</v>
      </c>
      <c r="C4562" s="28">
        <v>750</v>
      </c>
      <c r="D4562" s="28">
        <v>44</v>
      </c>
      <c r="E4562" s="28">
        <v>45</v>
      </c>
      <c r="F4562" s="29" t="s">
        <v>2104</v>
      </c>
      <c r="G4562" s="29" t="s">
        <v>2367</v>
      </c>
      <c r="H4562" s="28">
        <v>840</v>
      </c>
      <c r="I4562" s="29" t="s">
        <v>2366</v>
      </c>
      <c r="J4562" s="33" t="s">
        <v>2371</v>
      </c>
      <c r="K4562" s="29" t="s">
        <v>178</v>
      </c>
      <c r="L4562" s="29" t="s">
        <v>2370</v>
      </c>
      <c r="M4562" s="29" t="s">
        <v>216</v>
      </c>
      <c r="N4562" s="28">
        <v>542692</v>
      </c>
      <c r="O4562" s="28">
        <v>6291550</v>
      </c>
      <c r="P4562" s="29" t="s">
        <v>2369</v>
      </c>
      <c r="Q4562" s="32" t="s">
        <v>207</v>
      </c>
      <c r="R4562" s="19"/>
      <c r="S4562" s="19"/>
      <c r="T4562" s="19"/>
      <c r="U4562" s="19"/>
      <c r="V4562" s="19"/>
      <c r="W4562" s="19"/>
      <c r="X4562" s="19"/>
      <c r="Y4562" s="19"/>
      <c r="Z4562" s="19"/>
      <c r="AA4562" s="19"/>
      <c r="AB4562" s="19"/>
      <c r="AC4562" s="19"/>
      <c r="AD4562" s="19"/>
      <c r="AE4562" s="19"/>
      <c r="AF4562" s="19"/>
      <c r="AG4562" s="19"/>
      <c r="AH4562" s="19"/>
      <c r="AI4562" s="19"/>
      <c r="AJ4562" s="19"/>
      <c r="AK4562" s="19"/>
      <c r="AL4562" s="19"/>
      <c r="AM4562" s="19"/>
      <c r="AN4562" s="19"/>
      <c r="AO4562" s="19"/>
      <c r="AP4562" s="19"/>
      <c r="AQ4562" s="31">
        <v>193632.203125</v>
      </c>
      <c r="AR4562" s="31">
        <v>1243494.35546875</v>
      </c>
      <c r="AS4562" s="31">
        <v>1434668.5859375</v>
      </c>
      <c r="AT4562" s="31">
        <v>1377261.7890625</v>
      </c>
      <c r="AU4562" s="31">
        <v>1217329.07421875</v>
      </c>
      <c r="AV4562" s="31">
        <v>1532914.59765625</v>
      </c>
      <c r="AW4562" s="31">
        <v>1419416.05859375</v>
      </c>
      <c r="AX4562" s="31">
        <v>142713.203125</v>
      </c>
      <c r="AY4562" s="31">
        <v>80937.953125</v>
      </c>
      <c r="AZ4562" s="31">
        <v>223651.15625</v>
      </c>
    </row>
    <row r="4563" spans="1:52" ht="15" customHeight="1">
      <c r="A4563" s="29" t="s">
        <v>2368</v>
      </c>
      <c r="B4563" s="34">
        <v>37567</v>
      </c>
      <c r="C4563" s="28">
        <v>750</v>
      </c>
      <c r="D4563" s="28">
        <v>48.2</v>
      </c>
      <c r="E4563" s="28">
        <v>45</v>
      </c>
      <c r="F4563" s="29" t="s">
        <v>2104</v>
      </c>
      <c r="G4563" s="29" t="s">
        <v>2360</v>
      </c>
      <c r="H4563" s="28">
        <v>840</v>
      </c>
      <c r="I4563" s="29" t="s">
        <v>2366</v>
      </c>
      <c r="J4563" s="33" t="s">
        <v>2365</v>
      </c>
      <c r="K4563" s="29" t="s">
        <v>178</v>
      </c>
      <c r="L4563" s="29" t="s">
        <v>2364</v>
      </c>
      <c r="M4563" s="29" t="s">
        <v>2363</v>
      </c>
      <c r="N4563" s="28">
        <v>543980.80000000005</v>
      </c>
      <c r="O4563" s="28">
        <v>6309818</v>
      </c>
      <c r="P4563" s="29" t="s">
        <v>2362</v>
      </c>
      <c r="Q4563" s="32" t="s">
        <v>207</v>
      </c>
      <c r="R4563" s="19"/>
      <c r="S4563" s="19"/>
      <c r="T4563" s="19"/>
      <c r="U4563" s="19"/>
      <c r="V4563" s="19"/>
      <c r="W4563" s="19"/>
      <c r="X4563" s="19"/>
      <c r="Y4563" s="19"/>
      <c r="Z4563" s="19"/>
      <c r="AA4563" s="19"/>
      <c r="AB4563" s="19"/>
      <c r="AC4563" s="19"/>
      <c r="AD4563" s="19"/>
      <c r="AE4563" s="19"/>
      <c r="AF4563" s="19"/>
      <c r="AG4563" s="19"/>
      <c r="AH4563" s="19"/>
      <c r="AI4563" s="19"/>
      <c r="AJ4563" s="19"/>
      <c r="AK4563" s="19"/>
      <c r="AL4563" s="19"/>
      <c r="AM4563" s="19"/>
      <c r="AN4563" s="19"/>
      <c r="AO4563" s="19"/>
      <c r="AP4563" s="19"/>
      <c r="AQ4563" s="31">
        <v>218881.0234375</v>
      </c>
      <c r="AR4563" s="31">
        <v>1519362.671875</v>
      </c>
      <c r="AS4563" s="31">
        <v>1779683.9296875</v>
      </c>
      <c r="AT4563" s="31">
        <v>1686208.125</v>
      </c>
      <c r="AU4563" s="31">
        <v>1541266.734375</v>
      </c>
      <c r="AV4563" s="31">
        <v>1887373.46875</v>
      </c>
      <c r="AW4563" s="31">
        <v>1754379.8203125</v>
      </c>
      <c r="AX4563" s="31">
        <v>148137.421875</v>
      </c>
      <c r="AY4563" s="31">
        <v>94332.6484375</v>
      </c>
      <c r="AZ4563" s="31">
        <v>242470.0703125</v>
      </c>
    </row>
    <row r="4564" spans="1:52" ht="15" customHeight="1">
      <c r="A4564" s="29" t="s">
        <v>2361</v>
      </c>
      <c r="B4564" s="34">
        <v>33680</v>
      </c>
      <c r="C4564" s="28">
        <v>150</v>
      </c>
      <c r="D4564" s="28">
        <v>24.6</v>
      </c>
      <c r="E4564" s="28">
        <v>32</v>
      </c>
      <c r="F4564" s="29" t="s">
        <v>786</v>
      </c>
      <c r="G4564" s="29" t="s">
        <v>2354</v>
      </c>
      <c r="H4564" s="28">
        <v>846</v>
      </c>
      <c r="I4564" s="29" t="s">
        <v>2103</v>
      </c>
      <c r="J4564" s="33" t="s">
        <v>2359</v>
      </c>
      <c r="K4564" s="29" t="s">
        <v>178</v>
      </c>
      <c r="L4564" s="29" t="s">
        <v>2358</v>
      </c>
      <c r="M4564" s="29" t="s">
        <v>2357</v>
      </c>
      <c r="N4564" s="28">
        <v>555007.19999999995</v>
      </c>
      <c r="O4564" s="28">
        <v>6284834</v>
      </c>
      <c r="P4564" s="29" t="s">
        <v>2356</v>
      </c>
      <c r="Q4564" s="32" t="s">
        <v>207</v>
      </c>
      <c r="R4564" s="19"/>
      <c r="S4564" s="19"/>
      <c r="T4564" s="19"/>
      <c r="U4564" s="19"/>
      <c r="V4564" s="19"/>
      <c r="W4564" s="19"/>
      <c r="X4564" s="19"/>
      <c r="Y4564" s="19"/>
      <c r="Z4564" s="19"/>
      <c r="AA4564" s="19"/>
      <c r="AB4564" s="19"/>
      <c r="AC4564" s="19"/>
      <c r="AD4564" s="19"/>
      <c r="AE4564" s="19"/>
      <c r="AF4564" s="19"/>
      <c r="AG4564" s="31">
        <v>239270</v>
      </c>
      <c r="AH4564" s="31">
        <v>361230</v>
      </c>
      <c r="AI4564" s="31">
        <v>382080</v>
      </c>
      <c r="AJ4564" s="31">
        <v>354700</v>
      </c>
      <c r="AK4564" s="31">
        <v>298030</v>
      </c>
      <c r="AL4564" s="31">
        <v>325930</v>
      </c>
      <c r="AM4564" s="31">
        <v>346740</v>
      </c>
      <c r="AN4564" s="31">
        <v>283735</v>
      </c>
      <c r="AO4564" s="31">
        <v>332531</v>
      </c>
      <c r="AP4564" s="31">
        <v>284809.10546875</v>
      </c>
      <c r="AQ4564" s="31">
        <v>300283.6298828125</v>
      </c>
      <c r="AR4564" s="31">
        <v>273808.45703125</v>
      </c>
      <c r="AS4564" s="31">
        <v>304793.884765625</v>
      </c>
      <c r="AT4564" s="31">
        <v>290638.1298828125</v>
      </c>
      <c r="AU4564" s="31">
        <v>251825.990234375</v>
      </c>
      <c r="AV4564" s="31">
        <v>303506.4375</v>
      </c>
      <c r="AW4564" s="31">
        <v>295369.9052734375</v>
      </c>
      <c r="AX4564" s="31">
        <v>28362.947265625</v>
      </c>
      <c r="AY4564" s="31">
        <v>14602.181640625</v>
      </c>
      <c r="AZ4564" s="31">
        <v>42965.12890625</v>
      </c>
    </row>
    <row r="4565" spans="1:52" ht="15" customHeight="1">
      <c r="A4565" s="29" t="s">
        <v>2355</v>
      </c>
      <c r="B4565" s="34">
        <v>30314</v>
      </c>
      <c r="C4565" s="28">
        <v>15</v>
      </c>
      <c r="D4565" s="28">
        <v>10.9</v>
      </c>
      <c r="E4565" s="28">
        <v>18</v>
      </c>
      <c r="F4565" s="29" t="s">
        <v>386</v>
      </c>
      <c r="G4565" s="29" t="s">
        <v>2348</v>
      </c>
      <c r="H4565" s="28">
        <v>846</v>
      </c>
      <c r="I4565" s="29" t="s">
        <v>2103</v>
      </c>
      <c r="J4565" s="33" t="s">
        <v>2353</v>
      </c>
      <c r="K4565" s="29" t="s">
        <v>178</v>
      </c>
      <c r="L4565" s="29" t="s">
        <v>2352</v>
      </c>
      <c r="M4565" s="29" t="s">
        <v>2351</v>
      </c>
      <c r="N4565" s="28">
        <v>537836.9</v>
      </c>
      <c r="O4565" s="28">
        <v>6278528</v>
      </c>
      <c r="P4565" s="29" t="s">
        <v>2350</v>
      </c>
      <c r="Q4565" s="32" t="s">
        <v>368</v>
      </c>
      <c r="R4565" s="19"/>
      <c r="S4565" s="19"/>
      <c r="T4565" s="19"/>
      <c r="U4565" s="19"/>
      <c r="V4565" s="19"/>
      <c r="W4565" s="31">
        <v>0</v>
      </c>
      <c r="X4565" s="31">
        <v>33000</v>
      </c>
      <c r="Y4565" s="31">
        <v>33000</v>
      </c>
      <c r="Z4565" s="31">
        <v>33000</v>
      </c>
      <c r="AA4565" s="31">
        <v>33000</v>
      </c>
      <c r="AB4565" s="31">
        <v>33000</v>
      </c>
      <c r="AC4565" s="31">
        <v>33000</v>
      </c>
      <c r="AD4565" s="31">
        <v>33000</v>
      </c>
      <c r="AE4565" s="31">
        <v>33000</v>
      </c>
      <c r="AF4565" s="31">
        <v>33000</v>
      </c>
      <c r="AG4565" s="31">
        <v>33000</v>
      </c>
      <c r="AH4565" s="31">
        <v>33000</v>
      </c>
      <c r="AI4565" s="31">
        <v>33000</v>
      </c>
      <c r="AJ4565" s="31">
        <v>33000</v>
      </c>
      <c r="AK4565" s="31">
        <v>33000</v>
      </c>
      <c r="AL4565" s="31">
        <v>33000</v>
      </c>
      <c r="AM4565" s="31">
        <v>33000</v>
      </c>
      <c r="AN4565" s="31">
        <v>33000</v>
      </c>
      <c r="AO4565" s="31">
        <v>33000</v>
      </c>
      <c r="AP4565" s="31">
        <v>20548.885055541992</v>
      </c>
      <c r="AQ4565" s="31">
        <v>18380.25927734375</v>
      </c>
      <c r="AR4565" s="31">
        <v>17528.072174072266</v>
      </c>
      <c r="AS4565" s="31">
        <v>17979.658020019531</v>
      </c>
      <c r="AT4565" s="31">
        <v>4415.2990063478937</v>
      </c>
      <c r="AU4565" s="31">
        <v>11864.356918334961</v>
      </c>
      <c r="AV4565" s="31">
        <v>18193.266006469727</v>
      </c>
      <c r="AW4565" s="31">
        <v>13729.694927491248</v>
      </c>
      <c r="AX4565" s="31">
        <v>2.0000000949949026E-3</v>
      </c>
      <c r="AY4565" s="31">
        <v>2.0000000949949026E-3</v>
      </c>
      <c r="AZ4565" s="31">
        <v>4.0000001899898052E-3</v>
      </c>
    </row>
    <row r="4566" spans="1:52" ht="15" customHeight="1">
      <c r="A4566" s="29" t="s">
        <v>2349</v>
      </c>
      <c r="B4566" s="34">
        <v>31929</v>
      </c>
      <c r="C4566" s="28">
        <v>140</v>
      </c>
      <c r="D4566" s="28">
        <v>19.600000000000001</v>
      </c>
      <c r="E4566" s="28">
        <v>26</v>
      </c>
      <c r="F4566" s="29" t="s">
        <v>2343</v>
      </c>
      <c r="G4566" s="29" t="s">
        <v>2342</v>
      </c>
      <c r="H4566" s="28">
        <v>846</v>
      </c>
      <c r="I4566" s="29" t="s">
        <v>2103</v>
      </c>
      <c r="J4566" s="33" t="s">
        <v>2347</v>
      </c>
      <c r="K4566" s="29" t="s">
        <v>178</v>
      </c>
      <c r="L4566" s="29" t="s">
        <v>2186</v>
      </c>
      <c r="M4566" s="29" t="s">
        <v>2346</v>
      </c>
      <c r="N4566" s="28">
        <v>574269.80000000005</v>
      </c>
      <c r="O4566" s="28">
        <v>6294983</v>
      </c>
      <c r="P4566" s="29" t="s">
        <v>2345</v>
      </c>
      <c r="Q4566" s="32" t="s">
        <v>207</v>
      </c>
      <c r="R4566" s="19"/>
      <c r="S4566" s="19"/>
      <c r="T4566" s="19"/>
      <c r="U4566" s="19"/>
      <c r="V4566" s="19"/>
      <c r="W4566" s="19"/>
      <c r="X4566" s="19"/>
      <c r="Y4566" s="19"/>
      <c r="Z4566" s="19"/>
      <c r="AA4566" s="19"/>
      <c r="AB4566" s="31">
        <v>77084</v>
      </c>
      <c r="AC4566" s="31">
        <v>164375</v>
      </c>
      <c r="AD4566" s="31">
        <v>175520</v>
      </c>
      <c r="AE4566" s="31">
        <v>172825</v>
      </c>
      <c r="AF4566" s="31">
        <v>164508</v>
      </c>
      <c r="AG4566" s="31">
        <v>170000</v>
      </c>
      <c r="AH4566" s="31">
        <v>178450</v>
      </c>
      <c r="AI4566" s="31">
        <v>147390</v>
      </c>
      <c r="AJ4566" s="31">
        <v>143970</v>
      </c>
      <c r="AK4566" s="31">
        <v>134960</v>
      </c>
      <c r="AL4566" s="31">
        <v>147000</v>
      </c>
      <c r="AM4566" s="31">
        <v>62070</v>
      </c>
      <c r="AN4566" s="31">
        <v>136622</v>
      </c>
      <c r="AO4566" s="31">
        <v>168337</v>
      </c>
      <c r="AP4566" s="31">
        <v>145468.8408203125</v>
      </c>
      <c r="AQ4566" s="31">
        <v>163203.51220703125</v>
      </c>
      <c r="AR4566" s="31">
        <v>126925.095703125</v>
      </c>
      <c r="AS4566" s="31">
        <v>116787.66876220703</v>
      </c>
      <c r="AT4566" s="31">
        <v>84348.577392578125</v>
      </c>
      <c r="AU4566" s="31">
        <v>22637.42264008522</v>
      </c>
      <c r="AV4566" s="31">
        <v>37446.317199707031</v>
      </c>
      <c r="AW4566" s="31">
        <v>54135.263793945313</v>
      </c>
      <c r="AX4566" s="31">
        <v>4023.8359375</v>
      </c>
      <c r="AY4566" s="31">
        <v>1561.031982421875</v>
      </c>
      <c r="AZ4566" s="31">
        <v>5584.867919921875</v>
      </c>
    </row>
    <row r="4567" spans="1:52" ht="15" customHeight="1">
      <c r="A4567" s="29" t="s">
        <v>2344</v>
      </c>
      <c r="B4567" s="34">
        <v>32017</v>
      </c>
      <c r="C4567" s="28">
        <v>250</v>
      </c>
      <c r="D4567" s="28">
        <v>24</v>
      </c>
      <c r="E4567" s="28">
        <v>28.7</v>
      </c>
      <c r="F4567" s="29" t="s">
        <v>462</v>
      </c>
      <c r="G4567" s="29" t="s">
        <v>1501</v>
      </c>
      <c r="H4567" s="28">
        <v>846</v>
      </c>
      <c r="I4567" s="29" t="s">
        <v>2103</v>
      </c>
      <c r="J4567" s="33" t="s">
        <v>2341</v>
      </c>
      <c r="K4567" s="29" t="s">
        <v>178</v>
      </c>
      <c r="L4567" s="29" t="s">
        <v>2340</v>
      </c>
      <c r="M4567" s="29" t="s">
        <v>2339</v>
      </c>
      <c r="N4567" s="28">
        <v>540398.69999999995</v>
      </c>
      <c r="O4567" s="28">
        <v>6277452</v>
      </c>
      <c r="P4567" s="29" t="s">
        <v>2338</v>
      </c>
      <c r="Q4567" s="32" t="s">
        <v>207</v>
      </c>
      <c r="R4567" s="19"/>
      <c r="S4567" s="19"/>
      <c r="T4567" s="19"/>
      <c r="U4567" s="19"/>
      <c r="V4567" s="19"/>
      <c r="W4567" s="19"/>
      <c r="X4567" s="19"/>
      <c r="Y4567" s="19"/>
      <c r="Z4567" s="19"/>
      <c r="AA4567" s="19"/>
      <c r="AB4567" s="31">
        <v>99323</v>
      </c>
      <c r="AC4567" s="31">
        <v>317697</v>
      </c>
      <c r="AD4567" s="31">
        <v>339238</v>
      </c>
      <c r="AE4567" s="31">
        <v>334030</v>
      </c>
      <c r="AF4567" s="31">
        <v>317954</v>
      </c>
      <c r="AG4567" s="31">
        <v>316160</v>
      </c>
      <c r="AH4567" s="31">
        <v>333430</v>
      </c>
      <c r="AI4567" s="31">
        <v>337500</v>
      </c>
      <c r="AJ4567" s="31">
        <v>324910</v>
      </c>
      <c r="AK4567" s="31">
        <v>239540</v>
      </c>
      <c r="AL4567" s="31">
        <v>307800</v>
      </c>
      <c r="AM4567" s="31">
        <v>318063</v>
      </c>
      <c r="AN4567" s="31">
        <v>271003</v>
      </c>
      <c r="AO4567" s="31">
        <v>243106</v>
      </c>
      <c r="AP4567" s="31">
        <v>214090.83984375</v>
      </c>
      <c r="AQ4567" s="31">
        <v>244184.033203125</v>
      </c>
      <c r="AR4567" s="31">
        <v>193446.0751953125</v>
      </c>
      <c r="AS4567" s="31">
        <v>245286.201171875</v>
      </c>
      <c r="AT4567" s="31">
        <v>228447.1279296875</v>
      </c>
      <c r="AU4567" s="31">
        <v>191854.31787109375</v>
      </c>
      <c r="AV4567" s="31">
        <v>264698.357421875</v>
      </c>
      <c r="AW4567" s="31">
        <v>229821.845703125</v>
      </c>
      <c r="AX4567" s="31">
        <v>9983.5556640625</v>
      </c>
      <c r="AY4567" s="31">
        <v>3453.041015625</v>
      </c>
      <c r="AZ4567" s="31">
        <v>13436.5966796875</v>
      </c>
    </row>
    <row r="4568" spans="1:52" ht="15" customHeight="1">
      <c r="A4568" s="29" t="s">
        <v>2337</v>
      </c>
      <c r="B4568" s="34">
        <v>32132</v>
      </c>
      <c r="C4568" s="28">
        <v>200</v>
      </c>
      <c r="D4568" s="28">
        <v>25</v>
      </c>
      <c r="E4568" s="28">
        <v>30</v>
      </c>
      <c r="F4568" s="29" t="s">
        <v>242</v>
      </c>
      <c r="G4568" s="29" t="s">
        <v>1408</v>
      </c>
      <c r="H4568" s="28">
        <v>846</v>
      </c>
      <c r="I4568" s="29" t="s">
        <v>2103</v>
      </c>
      <c r="J4568" s="33" t="s">
        <v>2336</v>
      </c>
      <c r="K4568" s="29" t="s">
        <v>178</v>
      </c>
      <c r="L4568" s="29" t="s">
        <v>2335</v>
      </c>
      <c r="M4568" s="29" t="s">
        <v>2334</v>
      </c>
      <c r="N4568" s="28">
        <v>562068.9</v>
      </c>
      <c r="O4568" s="28">
        <v>6291496</v>
      </c>
      <c r="P4568" s="29" t="s">
        <v>2333</v>
      </c>
      <c r="Q4568" s="32" t="s">
        <v>207</v>
      </c>
      <c r="R4568" s="19"/>
      <c r="S4568" s="19"/>
      <c r="T4568" s="19"/>
      <c r="U4568" s="19"/>
      <c r="V4568" s="19"/>
      <c r="W4568" s="19"/>
      <c r="X4568" s="19"/>
      <c r="Y4568" s="19"/>
      <c r="Z4568" s="19"/>
      <c r="AA4568" s="19"/>
      <c r="AB4568" s="31">
        <v>6200</v>
      </c>
      <c r="AC4568" s="31">
        <v>325189</v>
      </c>
      <c r="AD4568" s="31">
        <v>353858</v>
      </c>
      <c r="AE4568" s="31">
        <v>348426</v>
      </c>
      <c r="AF4568" s="31">
        <v>331657</v>
      </c>
      <c r="AG4568" s="31">
        <v>329520</v>
      </c>
      <c r="AH4568" s="31">
        <v>341820</v>
      </c>
      <c r="AI4568" s="31">
        <v>361650</v>
      </c>
      <c r="AJ4568" s="31">
        <v>320050</v>
      </c>
      <c r="AK4568" s="31">
        <v>272950</v>
      </c>
      <c r="AL4568" s="31">
        <v>301140</v>
      </c>
      <c r="AM4568" s="31">
        <v>311935</v>
      </c>
      <c r="AN4568" s="31">
        <v>276605</v>
      </c>
      <c r="AO4568" s="31">
        <v>288901</v>
      </c>
      <c r="AP4568" s="31">
        <v>253421.400390625</v>
      </c>
      <c r="AQ4568" s="31">
        <v>266754.0341796875</v>
      </c>
      <c r="AR4568" s="31">
        <v>239361.1025390625</v>
      </c>
      <c r="AS4568" s="31">
        <v>272156.7939453125</v>
      </c>
      <c r="AT4568" s="31">
        <v>258633.33203125</v>
      </c>
      <c r="AU4568" s="31">
        <v>224046.73583984375</v>
      </c>
      <c r="AV4568" s="31">
        <v>294585.0361328125</v>
      </c>
      <c r="AW4568" s="31">
        <v>288448.298828125</v>
      </c>
      <c r="AX4568" s="31">
        <v>27830.9609375</v>
      </c>
      <c r="AY4568" s="31">
        <v>15831.12890625</v>
      </c>
      <c r="AZ4568" s="31">
        <v>43662.08984375</v>
      </c>
    </row>
    <row r="4569" spans="1:52" ht="15" customHeight="1">
      <c r="A4569" s="29" t="s">
        <v>2332</v>
      </c>
      <c r="B4569" s="34">
        <v>32162</v>
      </c>
      <c r="C4569" s="28">
        <v>250</v>
      </c>
      <c r="D4569" s="28">
        <v>24</v>
      </c>
      <c r="E4569" s="28">
        <v>31</v>
      </c>
      <c r="F4569" s="29" t="s">
        <v>462</v>
      </c>
      <c r="G4569" s="29" t="s">
        <v>1501</v>
      </c>
      <c r="H4569" s="28">
        <v>846</v>
      </c>
      <c r="I4569" s="29" t="s">
        <v>2103</v>
      </c>
      <c r="J4569" s="33" t="s">
        <v>2331</v>
      </c>
      <c r="K4569" s="29" t="s">
        <v>178</v>
      </c>
      <c r="L4569" s="29" t="s">
        <v>2330</v>
      </c>
      <c r="M4569" s="29" t="s">
        <v>2255</v>
      </c>
      <c r="N4569" s="28">
        <v>551247.1</v>
      </c>
      <c r="O4569" s="28">
        <v>6289729</v>
      </c>
      <c r="P4569" s="29" t="s">
        <v>2329</v>
      </c>
      <c r="Q4569" s="32" t="s">
        <v>207</v>
      </c>
      <c r="R4569" s="19"/>
      <c r="S4569" s="19"/>
      <c r="T4569" s="19"/>
      <c r="U4569" s="19"/>
      <c r="V4569" s="19"/>
      <c r="W4569" s="19"/>
      <c r="X4569" s="19"/>
      <c r="Y4569" s="19"/>
      <c r="Z4569" s="19"/>
      <c r="AA4569" s="19"/>
      <c r="AB4569" s="19"/>
      <c r="AC4569" s="31">
        <v>342729</v>
      </c>
      <c r="AD4569" s="31">
        <v>399237</v>
      </c>
      <c r="AE4569" s="31">
        <v>393108</v>
      </c>
      <c r="AF4569" s="31">
        <v>374189</v>
      </c>
      <c r="AG4569" s="31">
        <v>390000</v>
      </c>
      <c r="AH4569" s="31">
        <v>365000</v>
      </c>
      <c r="AI4569" s="31">
        <v>415400</v>
      </c>
      <c r="AJ4569" s="31">
        <v>323600</v>
      </c>
      <c r="AK4569" s="31">
        <v>304000</v>
      </c>
      <c r="AL4569" s="31">
        <v>343924</v>
      </c>
      <c r="AM4569" s="31">
        <v>380052</v>
      </c>
      <c r="AN4569" s="31">
        <v>299545</v>
      </c>
      <c r="AO4569" s="31">
        <v>344441</v>
      </c>
      <c r="AP4569" s="31">
        <v>286474</v>
      </c>
      <c r="AQ4569" s="31">
        <v>308421.625</v>
      </c>
      <c r="AR4569" s="31">
        <v>220234.41259765625</v>
      </c>
      <c r="AS4569" s="31">
        <v>221765.94489240646</v>
      </c>
      <c r="AT4569" s="31">
        <v>245622.9599609375</v>
      </c>
      <c r="AU4569" s="31">
        <v>159387.2880859375</v>
      </c>
      <c r="AV4569" s="31">
        <v>262150.02099609375</v>
      </c>
      <c r="AW4569" s="31">
        <v>164604.33065795898</v>
      </c>
      <c r="AX4569" s="31">
        <v>31434.48046875</v>
      </c>
      <c r="AY4569" s="31">
        <v>16102.349609375</v>
      </c>
      <c r="AZ4569" s="31">
        <v>47536.830078125</v>
      </c>
    </row>
    <row r="4570" spans="1:52" ht="15" customHeight="1">
      <c r="A4570" s="29" t="s">
        <v>2328</v>
      </c>
      <c r="B4570" s="34">
        <v>32437</v>
      </c>
      <c r="C4570" s="28">
        <v>180</v>
      </c>
      <c r="D4570" s="28">
        <v>23.2</v>
      </c>
      <c r="E4570" s="28">
        <v>30</v>
      </c>
      <c r="F4570" s="29" t="s">
        <v>690</v>
      </c>
      <c r="G4570" s="29" t="s">
        <v>2324</v>
      </c>
      <c r="H4570" s="28">
        <v>846</v>
      </c>
      <c r="I4570" s="29" t="s">
        <v>2103</v>
      </c>
      <c r="J4570" s="33" t="s">
        <v>2327</v>
      </c>
      <c r="K4570" s="29" t="s">
        <v>178</v>
      </c>
      <c r="L4570" s="29" t="s">
        <v>2288</v>
      </c>
      <c r="M4570" s="29" t="s">
        <v>2287</v>
      </c>
      <c r="N4570" s="28">
        <v>550387.6</v>
      </c>
      <c r="O4570" s="28">
        <v>6291085</v>
      </c>
      <c r="P4570" s="29" t="s">
        <v>2326</v>
      </c>
      <c r="Q4570" s="32" t="s">
        <v>207</v>
      </c>
      <c r="R4570" s="19"/>
      <c r="S4570" s="19"/>
      <c r="T4570" s="19"/>
      <c r="U4570" s="19"/>
      <c r="V4570" s="19"/>
      <c r="W4570" s="19"/>
      <c r="X4570" s="19"/>
      <c r="Y4570" s="19"/>
      <c r="Z4570" s="19"/>
      <c r="AA4570" s="19"/>
      <c r="AB4570" s="19"/>
      <c r="AC4570" s="31">
        <v>58883</v>
      </c>
      <c r="AD4570" s="31">
        <v>377252</v>
      </c>
      <c r="AE4570" s="31">
        <v>371461</v>
      </c>
      <c r="AF4570" s="31">
        <v>353583</v>
      </c>
      <c r="AG4570" s="31">
        <v>367950</v>
      </c>
      <c r="AH4570" s="31">
        <v>401640</v>
      </c>
      <c r="AI4570" s="31">
        <v>363150</v>
      </c>
      <c r="AJ4570" s="31">
        <v>348310</v>
      </c>
      <c r="AK4570" s="31">
        <v>287060</v>
      </c>
      <c r="AL4570" s="31">
        <v>317440</v>
      </c>
      <c r="AM4570" s="31">
        <v>344621</v>
      </c>
      <c r="AN4570" s="31">
        <v>259428</v>
      </c>
      <c r="AO4570" s="31">
        <v>307415</v>
      </c>
      <c r="AP4570" s="31">
        <v>246403.201171875</v>
      </c>
      <c r="AQ4570" s="31">
        <v>270267.58349609375</v>
      </c>
      <c r="AR4570" s="31">
        <v>247614.515625</v>
      </c>
      <c r="AS4570" s="31">
        <v>234466.5498046875</v>
      </c>
      <c r="AT4570" s="31">
        <v>158287.306640625</v>
      </c>
      <c r="AU4570" s="31">
        <v>183947.34765625</v>
      </c>
      <c r="AV4570" s="31">
        <v>266869.748046875</v>
      </c>
      <c r="AW4570" s="31">
        <v>216033.10583496094</v>
      </c>
      <c r="AX4570" s="31">
        <v>22247.97265625</v>
      </c>
      <c r="AY4570" s="31">
        <v>13053.64453125</v>
      </c>
      <c r="AZ4570" s="31">
        <v>35301.6171875</v>
      </c>
    </row>
    <row r="4571" spans="1:52" ht="15" customHeight="1">
      <c r="A4571" s="29" t="s">
        <v>2325</v>
      </c>
      <c r="B4571" s="34">
        <v>32618</v>
      </c>
      <c r="C4571" s="28">
        <v>150</v>
      </c>
      <c r="D4571" s="28">
        <v>22.2</v>
      </c>
      <c r="E4571" s="28">
        <v>30.7</v>
      </c>
      <c r="F4571" s="29" t="s">
        <v>1085</v>
      </c>
      <c r="G4571" s="29" t="s">
        <v>1466</v>
      </c>
      <c r="H4571" s="28">
        <v>846</v>
      </c>
      <c r="I4571" s="29" t="s">
        <v>2103</v>
      </c>
      <c r="J4571" s="33" t="s">
        <v>2323</v>
      </c>
      <c r="K4571" s="29" t="s">
        <v>178</v>
      </c>
      <c r="L4571" s="29" t="s">
        <v>2318</v>
      </c>
      <c r="M4571" s="29" t="s">
        <v>1153</v>
      </c>
      <c r="N4571" s="28">
        <v>577303.30000000005</v>
      </c>
      <c r="O4571" s="28">
        <v>6286852</v>
      </c>
      <c r="P4571" s="29" t="s">
        <v>2317</v>
      </c>
      <c r="Q4571" s="32" t="s">
        <v>207</v>
      </c>
      <c r="R4571" s="19"/>
      <c r="S4571" s="19"/>
      <c r="T4571" s="19"/>
      <c r="U4571" s="19"/>
      <c r="V4571" s="19"/>
      <c r="W4571" s="19"/>
      <c r="X4571" s="19"/>
      <c r="Y4571" s="19"/>
      <c r="Z4571" s="19"/>
      <c r="AA4571" s="19"/>
      <c r="AB4571" s="19"/>
      <c r="AC4571" s="19"/>
      <c r="AD4571" s="31">
        <v>228450</v>
      </c>
      <c r="AE4571" s="31">
        <v>352084</v>
      </c>
      <c r="AF4571" s="31">
        <v>335139</v>
      </c>
      <c r="AG4571" s="31">
        <v>332320</v>
      </c>
      <c r="AH4571" s="31">
        <v>341520</v>
      </c>
      <c r="AI4571" s="31">
        <v>372000</v>
      </c>
      <c r="AJ4571" s="31">
        <v>311150</v>
      </c>
      <c r="AK4571" s="31">
        <v>282620</v>
      </c>
      <c r="AL4571" s="31">
        <v>298830</v>
      </c>
      <c r="AM4571" s="31">
        <v>328600</v>
      </c>
      <c r="AN4571" s="31">
        <v>285757</v>
      </c>
      <c r="AO4571" s="31">
        <v>295036</v>
      </c>
      <c r="AP4571" s="31">
        <v>262481.4697265625</v>
      </c>
      <c r="AQ4571" s="31">
        <v>264416.0634765625</v>
      </c>
      <c r="AR4571" s="31">
        <v>238775.1298828125</v>
      </c>
      <c r="AS4571" s="31">
        <v>218875.93212890625</v>
      </c>
      <c r="AT4571" s="31">
        <v>156881.27197265625</v>
      </c>
      <c r="AU4571" s="31">
        <v>198750.2880859375</v>
      </c>
      <c r="AV4571" s="31">
        <v>264151.998046875</v>
      </c>
      <c r="AW4571" s="31">
        <v>216979.02587890625</v>
      </c>
      <c r="AX4571" s="31">
        <v>24185.568359375</v>
      </c>
      <c r="AY4571" s="31">
        <v>11971.4755859375</v>
      </c>
      <c r="AZ4571" s="31">
        <v>36157.0439453125</v>
      </c>
    </row>
    <row r="4572" spans="1:52" ht="15" customHeight="1">
      <c r="A4572" s="29" t="s">
        <v>2322</v>
      </c>
      <c r="B4572" s="34">
        <v>32618</v>
      </c>
      <c r="C4572" s="28">
        <v>150</v>
      </c>
      <c r="D4572" s="28">
        <v>22.2</v>
      </c>
      <c r="E4572" s="28">
        <v>30.7</v>
      </c>
      <c r="F4572" s="29" t="s">
        <v>1085</v>
      </c>
      <c r="G4572" s="29" t="s">
        <v>1466</v>
      </c>
      <c r="H4572" s="28">
        <v>846</v>
      </c>
      <c r="I4572" s="29" t="s">
        <v>2103</v>
      </c>
      <c r="J4572" s="33" t="s">
        <v>2321</v>
      </c>
      <c r="K4572" s="29" t="s">
        <v>178</v>
      </c>
      <c r="L4572" s="29" t="s">
        <v>2318</v>
      </c>
      <c r="M4572" s="29" t="s">
        <v>1153</v>
      </c>
      <c r="N4572" s="28">
        <v>577269</v>
      </c>
      <c r="O4572" s="28">
        <v>6286468</v>
      </c>
      <c r="P4572" s="29" t="s">
        <v>2317</v>
      </c>
      <c r="Q4572" s="32" t="s">
        <v>207</v>
      </c>
      <c r="R4572" s="19"/>
      <c r="S4572" s="19"/>
      <c r="T4572" s="19"/>
      <c r="U4572" s="19"/>
      <c r="V4572" s="19"/>
      <c r="W4572" s="19"/>
      <c r="X4572" s="19"/>
      <c r="Y4572" s="19"/>
      <c r="Z4572" s="19"/>
      <c r="AA4572" s="19"/>
      <c r="AB4572" s="19"/>
      <c r="AC4572" s="19"/>
      <c r="AD4572" s="31">
        <v>219791</v>
      </c>
      <c r="AE4572" s="31">
        <v>338740</v>
      </c>
      <c r="AF4572" s="31">
        <v>322437</v>
      </c>
      <c r="AG4572" s="31">
        <v>312390</v>
      </c>
      <c r="AH4572" s="31">
        <v>329300</v>
      </c>
      <c r="AI4572" s="31">
        <v>352620</v>
      </c>
      <c r="AJ4572" s="31">
        <v>311770</v>
      </c>
      <c r="AK4572" s="31">
        <v>278550</v>
      </c>
      <c r="AL4572" s="31">
        <v>294790</v>
      </c>
      <c r="AM4572" s="31">
        <v>316010</v>
      </c>
      <c r="AN4572" s="31">
        <v>274927</v>
      </c>
      <c r="AO4572" s="31">
        <v>283854</v>
      </c>
      <c r="AP4572" s="31">
        <v>259474.4697265625</v>
      </c>
      <c r="AQ4572" s="31">
        <v>264416.0634765625</v>
      </c>
      <c r="AR4572" s="31">
        <v>238775.1298828125</v>
      </c>
      <c r="AS4572" s="31">
        <v>218875.93212890625</v>
      </c>
      <c r="AT4572" s="31">
        <v>156881.27197265625</v>
      </c>
      <c r="AU4572" s="31">
        <v>198750.2880859375</v>
      </c>
      <c r="AV4572" s="31">
        <v>264151.998046875</v>
      </c>
      <c r="AW4572" s="31">
        <v>216979.02587890625</v>
      </c>
      <c r="AX4572" s="31">
        <v>24185.568359375</v>
      </c>
      <c r="AY4572" s="31">
        <v>11971.4755859375</v>
      </c>
      <c r="AZ4572" s="31">
        <v>36157.0439453125</v>
      </c>
    </row>
    <row r="4573" spans="1:52" ht="15" customHeight="1">
      <c r="A4573" s="29" t="s">
        <v>2320</v>
      </c>
      <c r="B4573" s="34">
        <v>32639</v>
      </c>
      <c r="C4573" s="28">
        <v>150</v>
      </c>
      <c r="D4573" s="28">
        <v>22.2</v>
      </c>
      <c r="E4573" s="28">
        <v>30.7</v>
      </c>
      <c r="F4573" s="29" t="s">
        <v>1085</v>
      </c>
      <c r="G4573" s="29" t="s">
        <v>1466</v>
      </c>
      <c r="H4573" s="28">
        <v>846</v>
      </c>
      <c r="I4573" s="29" t="s">
        <v>2103</v>
      </c>
      <c r="J4573" s="33" t="s">
        <v>2319</v>
      </c>
      <c r="K4573" s="29" t="s">
        <v>178</v>
      </c>
      <c r="L4573" s="29" t="s">
        <v>2318</v>
      </c>
      <c r="M4573" s="29" t="s">
        <v>1923</v>
      </c>
      <c r="N4573" s="28">
        <v>577116</v>
      </c>
      <c r="O4573" s="28">
        <v>6286818</v>
      </c>
      <c r="P4573" s="29" t="s">
        <v>2317</v>
      </c>
      <c r="Q4573" s="32" t="s">
        <v>207</v>
      </c>
      <c r="R4573" s="19"/>
      <c r="S4573" s="19"/>
      <c r="T4573" s="19"/>
      <c r="U4573" s="19"/>
      <c r="V4573" s="19"/>
      <c r="W4573" s="19"/>
      <c r="X4573" s="19"/>
      <c r="Y4573" s="19"/>
      <c r="Z4573" s="19"/>
      <c r="AA4573" s="19"/>
      <c r="AB4573" s="19"/>
      <c r="AC4573" s="19"/>
      <c r="AD4573" s="31">
        <v>217795</v>
      </c>
      <c r="AE4573" s="31">
        <v>335662</v>
      </c>
      <c r="AF4573" s="31">
        <v>319507</v>
      </c>
      <c r="AG4573" s="31">
        <v>318690</v>
      </c>
      <c r="AH4573" s="31">
        <v>322010</v>
      </c>
      <c r="AI4573" s="31">
        <v>333780</v>
      </c>
      <c r="AJ4573" s="31">
        <v>267860</v>
      </c>
      <c r="AK4573" s="31">
        <v>267450</v>
      </c>
      <c r="AL4573" s="31">
        <v>278920</v>
      </c>
      <c r="AM4573" s="31">
        <v>312230</v>
      </c>
      <c r="AN4573" s="31">
        <v>272429</v>
      </c>
      <c r="AO4573" s="31">
        <v>281274</v>
      </c>
      <c r="AP4573" s="31">
        <v>258784.4697265625</v>
      </c>
      <c r="AQ4573" s="31">
        <v>264416.0634765625</v>
      </c>
      <c r="AR4573" s="31">
        <v>238775.1298828125</v>
      </c>
      <c r="AS4573" s="31">
        <v>218875.93212890625</v>
      </c>
      <c r="AT4573" s="31">
        <v>156881.27197265625</v>
      </c>
      <c r="AU4573" s="31">
        <v>198750.2880859375</v>
      </c>
      <c r="AV4573" s="31">
        <v>264151.998046875</v>
      </c>
      <c r="AW4573" s="31">
        <v>216979.02587890625</v>
      </c>
      <c r="AX4573" s="31">
        <v>24185.568359375</v>
      </c>
      <c r="AY4573" s="31">
        <v>11971.4755859375</v>
      </c>
      <c r="AZ4573" s="31">
        <v>36157.0439453125</v>
      </c>
    </row>
    <row r="4574" spans="1:52" ht="15" customHeight="1">
      <c r="A4574" s="29" t="s">
        <v>2316</v>
      </c>
      <c r="B4574" s="34">
        <v>32680</v>
      </c>
      <c r="C4574" s="28">
        <v>175</v>
      </c>
      <c r="D4574" s="28">
        <v>22.2</v>
      </c>
      <c r="E4574" s="28">
        <v>30.7</v>
      </c>
      <c r="F4574" s="29" t="s">
        <v>1085</v>
      </c>
      <c r="G4574" s="29" t="s">
        <v>2311</v>
      </c>
      <c r="H4574" s="28">
        <v>846</v>
      </c>
      <c r="I4574" s="29" t="s">
        <v>2103</v>
      </c>
      <c r="J4574" s="33" t="s">
        <v>2315</v>
      </c>
      <c r="K4574" s="29" t="s">
        <v>178</v>
      </c>
      <c r="L4574" s="29" t="s">
        <v>2314</v>
      </c>
      <c r="M4574" s="29" t="s">
        <v>812</v>
      </c>
      <c r="N4574" s="28">
        <v>554634.6</v>
      </c>
      <c r="O4574" s="28">
        <v>6280392</v>
      </c>
      <c r="P4574" s="29" t="s">
        <v>2313</v>
      </c>
      <c r="Q4574" s="32" t="s">
        <v>207</v>
      </c>
      <c r="R4574" s="19"/>
      <c r="S4574" s="19"/>
      <c r="T4574" s="19"/>
      <c r="U4574" s="19"/>
      <c r="V4574" s="19"/>
      <c r="W4574" s="19"/>
      <c r="X4574" s="19"/>
      <c r="Y4574" s="19"/>
      <c r="Z4574" s="19"/>
      <c r="AA4574" s="19"/>
      <c r="AB4574" s="19"/>
      <c r="AC4574" s="19"/>
      <c r="AD4574" s="31">
        <v>145212</v>
      </c>
      <c r="AE4574" s="31">
        <v>285965</v>
      </c>
      <c r="AF4574" s="31">
        <v>272202</v>
      </c>
      <c r="AG4574" s="31">
        <v>292460</v>
      </c>
      <c r="AH4574" s="31">
        <v>278590</v>
      </c>
      <c r="AI4574" s="31">
        <v>302030</v>
      </c>
      <c r="AJ4574" s="31">
        <v>264890</v>
      </c>
      <c r="AK4574" s="31">
        <v>205590</v>
      </c>
      <c r="AL4574" s="31">
        <v>254950</v>
      </c>
      <c r="AM4574" s="31">
        <v>272310</v>
      </c>
      <c r="AN4574" s="31">
        <v>196188</v>
      </c>
      <c r="AO4574" s="31">
        <v>242145</v>
      </c>
      <c r="AP4574" s="31">
        <v>208377.279296875</v>
      </c>
      <c r="AQ4574" s="31">
        <v>216791.74853515625</v>
      </c>
      <c r="AR4574" s="31">
        <v>191194.39379882813</v>
      </c>
      <c r="AS4574" s="31">
        <v>222860.9482421875</v>
      </c>
      <c r="AT4574" s="31">
        <v>195214.3173828125</v>
      </c>
      <c r="AU4574" s="31">
        <v>178034.43505859375</v>
      </c>
      <c r="AV4574" s="31">
        <v>251615.31591796875</v>
      </c>
      <c r="AW4574" s="31">
        <v>205192.7978515625</v>
      </c>
      <c r="AX4574" s="31">
        <v>22303.671875</v>
      </c>
      <c r="AY4574" s="31">
        <v>11697.6806640625</v>
      </c>
      <c r="AZ4574" s="31">
        <v>34001.3525390625</v>
      </c>
    </row>
    <row r="4575" spans="1:52" ht="15" customHeight="1">
      <c r="A4575" s="29" t="s">
        <v>2312</v>
      </c>
      <c r="B4575" s="34">
        <v>32857</v>
      </c>
      <c r="C4575" s="28">
        <v>250</v>
      </c>
      <c r="D4575" s="28">
        <v>26</v>
      </c>
      <c r="E4575" s="28">
        <v>30</v>
      </c>
      <c r="F4575" s="29" t="s">
        <v>462</v>
      </c>
      <c r="G4575" s="29" t="s">
        <v>1382</v>
      </c>
      <c r="H4575" s="28">
        <v>846</v>
      </c>
      <c r="I4575" s="29" t="s">
        <v>2103</v>
      </c>
      <c r="J4575" s="33" t="s">
        <v>2310</v>
      </c>
      <c r="K4575" s="29" t="s">
        <v>178</v>
      </c>
      <c r="L4575" s="29" t="s">
        <v>2227</v>
      </c>
      <c r="M4575" s="29" t="s">
        <v>2309</v>
      </c>
      <c r="N4575" s="28">
        <v>553343.9</v>
      </c>
      <c r="O4575" s="28">
        <v>6285605</v>
      </c>
      <c r="P4575" s="29" t="s">
        <v>2308</v>
      </c>
      <c r="Q4575" s="32" t="s">
        <v>207</v>
      </c>
      <c r="R4575" s="19"/>
      <c r="S4575" s="19"/>
      <c r="T4575" s="19"/>
      <c r="U4575" s="19"/>
      <c r="V4575" s="19"/>
      <c r="W4575" s="19"/>
      <c r="X4575" s="19"/>
      <c r="Y4575" s="19"/>
      <c r="Z4575" s="19"/>
      <c r="AA4575" s="19"/>
      <c r="AB4575" s="19"/>
      <c r="AC4575" s="19"/>
      <c r="AD4575" s="31">
        <v>15400</v>
      </c>
      <c r="AE4575" s="31">
        <v>391625</v>
      </c>
      <c r="AF4575" s="31">
        <v>372406</v>
      </c>
      <c r="AG4575" s="31">
        <v>396940</v>
      </c>
      <c r="AH4575" s="31">
        <v>393190</v>
      </c>
      <c r="AI4575" s="31">
        <v>421850</v>
      </c>
      <c r="AJ4575" s="31">
        <v>375640</v>
      </c>
      <c r="AK4575" s="31">
        <v>313910</v>
      </c>
      <c r="AL4575" s="31">
        <v>338353</v>
      </c>
      <c r="AM4575" s="31">
        <v>372468</v>
      </c>
      <c r="AN4575" s="31">
        <v>288591</v>
      </c>
      <c r="AO4575" s="31">
        <v>319471</v>
      </c>
      <c r="AP4575" s="31">
        <v>253016</v>
      </c>
      <c r="AQ4575" s="31">
        <v>286587.1826171875</v>
      </c>
      <c r="AR4575" s="31">
        <v>257511.87109375</v>
      </c>
      <c r="AS4575" s="31">
        <v>271907.4609375</v>
      </c>
      <c r="AT4575" s="31">
        <v>275368.49609375</v>
      </c>
      <c r="AU4575" s="31">
        <v>204764.66979980469</v>
      </c>
      <c r="AV4575" s="31">
        <v>316778.22265625</v>
      </c>
      <c r="AW4575" s="31">
        <v>248562.2724609375</v>
      </c>
      <c r="AX4575" s="31">
        <v>29799</v>
      </c>
      <c r="AY4575" s="31">
        <v>14465.8798828125</v>
      </c>
      <c r="AZ4575" s="31">
        <v>44264.8798828125</v>
      </c>
    </row>
    <row r="4576" spans="1:52" ht="15" customHeight="1">
      <c r="A4576" s="29" t="s">
        <v>2307</v>
      </c>
      <c r="B4576" s="34">
        <v>33368</v>
      </c>
      <c r="C4576" s="28">
        <v>150</v>
      </c>
      <c r="D4576" s="28">
        <v>24.6</v>
      </c>
      <c r="E4576" s="28">
        <v>32</v>
      </c>
      <c r="F4576" s="29" t="s">
        <v>786</v>
      </c>
      <c r="G4576" s="29" t="s">
        <v>1350</v>
      </c>
      <c r="H4576" s="28">
        <v>846</v>
      </c>
      <c r="I4576" s="29" t="s">
        <v>2103</v>
      </c>
      <c r="J4576" s="33" t="s">
        <v>2306</v>
      </c>
      <c r="K4576" s="29" t="s">
        <v>178</v>
      </c>
      <c r="L4576" s="29" t="s">
        <v>2303</v>
      </c>
      <c r="M4576" s="29" t="s">
        <v>858</v>
      </c>
      <c r="N4576" s="28">
        <v>555461.1</v>
      </c>
      <c r="O4576" s="28">
        <v>6283394</v>
      </c>
      <c r="P4576" s="29" t="s">
        <v>2302</v>
      </c>
      <c r="Q4576" s="32" t="s">
        <v>207</v>
      </c>
      <c r="R4576" s="19"/>
      <c r="S4576" s="19"/>
      <c r="T4576" s="19"/>
      <c r="U4576" s="19"/>
      <c r="V4576" s="19"/>
      <c r="W4576" s="19"/>
      <c r="X4576" s="19"/>
      <c r="Y4576" s="19"/>
      <c r="Z4576" s="19"/>
      <c r="AA4576" s="19"/>
      <c r="AB4576" s="19"/>
      <c r="AC4576" s="19"/>
      <c r="AD4576" s="19"/>
      <c r="AE4576" s="19"/>
      <c r="AF4576" s="31">
        <v>215453</v>
      </c>
      <c r="AG4576" s="31">
        <v>389730</v>
      </c>
      <c r="AH4576" s="31">
        <v>368100</v>
      </c>
      <c r="AI4576" s="31">
        <v>397350</v>
      </c>
      <c r="AJ4576" s="31">
        <v>347620</v>
      </c>
      <c r="AK4576" s="31">
        <v>291830</v>
      </c>
      <c r="AL4576" s="31">
        <v>333030</v>
      </c>
      <c r="AM4576" s="31">
        <v>360920</v>
      </c>
      <c r="AN4576" s="31">
        <v>310722</v>
      </c>
      <c r="AO4576" s="31">
        <v>339756</v>
      </c>
      <c r="AP4576" s="31">
        <v>277887.7216796875</v>
      </c>
      <c r="AQ4576" s="31">
        <v>301635.701171875</v>
      </c>
      <c r="AR4576" s="31">
        <v>261187.9580078125</v>
      </c>
      <c r="AS4576" s="31">
        <v>308757.16015625</v>
      </c>
      <c r="AT4576" s="31">
        <v>305720.849609375</v>
      </c>
      <c r="AU4576" s="31">
        <v>212052.1044921875</v>
      </c>
      <c r="AV4576" s="31">
        <v>338222.2333984375</v>
      </c>
      <c r="AW4576" s="31">
        <v>235374.818359375</v>
      </c>
      <c r="AX4576" s="31">
        <v>15142.25</v>
      </c>
      <c r="AY4576" s="31">
        <v>8454.4619140625</v>
      </c>
      <c r="AZ4576" s="31">
        <v>23596.7119140625</v>
      </c>
    </row>
    <row r="4577" spans="1:52" ht="15" customHeight="1">
      <c r="A4577" s="29" t="s">
        <v>2305</v>
      </c>
      <c r="B4577" s="34">
        <v>33368</v>
      </c>
      <c r="C4577" s="28">
        <v>150</v>
      </c>
      <c r="D4577" s="28">
        <v>24.6</v>
      </c>
      <c r="E4577" s="28">
        <v>32</v>
      </c>
      <c r="F4577" s="29" t="s">
        <v>786</v>
      </c>
      <c r="G4577" s="29" t="s">
        <v>1350</v>
      </c>
      <c r="H4577" s="28">
        <v>846</v>
      </c>
      <c r="I4577" s="29" t="s">
        <v>2103</v>
      </c>
      <c r="J4577" s="33" t="s">
        <v>2304</v>
      </c>
      <c r="K4577" s="29" t="s">
        <v>178</v>
      </c>
      <c r="L4577" s="29" t="s">
        <v>2303</v>
      </c>
      <c r="M4577" s="29" t="s">
        <v>858</v>
      </c>
      <c r="N4577" s="28">
        <v>555499.9</v>
      </c>
      <c r="O4577" s="28">
        <v>6283299</v>
      </c>
      <c r="P4577" s="29" t="s">
        <v>2302</v>
      </c>
      <c r="Q4577" s="32" t="s">
        <v>207</v>
      </c>
      <c r="R4577" s="19"/>
      <c r="S4577" s="19"/>
      <c r="T4577" s="19"/>
      <c r="U4577" s="19"/>
      <c r="V4577" s="19"/>
      <c r="W4577" s="19"/>
      <c r="X4577" s="19"/>
      <c r="Y4577" s="19"/>
      <c r="Z4577" s="19"/>
      <c r="AA4577" s="19"/>
      <c r="AB4577" s="19"/>
      <c r="AC4577" s="19"/>
      <c r="AD4577" s="19"/>
      <c r="AE4577" s="19"/>
      <c r="AF4577" s="31">
        <v>214593</v>
      </c>
      <c r="AG4577" s="31">
        <v>388560</v>
      </c>
      <c r="AH4577" s="31">
        <v>361130</v>
      </c>
      <c r="AI4577" s="31">
        <v>396790</v>
      </c>
      <c r="AJ4577" s="31">
        <v>364860</v>
      </c>
      <c r="AK4577" s="31">
        <v>291260</v>
      </c>
      <c r="AL4577" s="31">
        <v>325050</v>
      </c>
      <c r="AM4577" s="31">
        <v>319662</v>
      </c>
      <c r="AN4577" s="31">
        <v>309482</v>
      </c>
      <c r="AO4577" s="31">
        <v>338401</v>
      </c>
      <c r="AP4577" s="31">
        <v>277604.7216796875</v>
      </c>
      <c r="AQ4577" s="31">
        <v>301635.701171875</v>
      </c>
      <c r="AR4577" s="31">
        <v>261187.9580078125</v>
      </c>
      <c r="AS4577" s="31">
        <v>308757.16015625</v>
      </c>
      <c r="AT4577" s="31">
        <v>305720.849609375</v>
      </c>
      <c r="AU4577" s="31">
        <v>212052.1044921875</v>
      </c>
      <c r="AV4577" s="31">
        <v>338222.2333984375</v>
      </c>
      <c r="AW4577" s="31">
        <v>235374.818359375</v>
      </c>
      <c r="AX4577" s="31">
        <v>15142.25</v>
      </c>
      <c r="AY4577" s="31">
        <v>8454.4619140625</v>
      </c>
      <c r="AZ4577" s="31">
        <v>23596.7119140625</v>
      </c>
    </row>
    <row r="4578" spans="1:52" ht="15" customHeight="1">
      <c r="A4578" s="29" t="s">
        <v>2301</v>
      </c>
      <c r="B4578" s="34">
        <v>34163</v>
      </c>
      <c r="C4578" s="28">
        <v>225</v>
      </c>
      <c r="D4578" s="28">
        <v>27</v>
      </c>
      <c r="E4578" s="28">
        <v>31</v>
      </c>
      <c r="F4578" s="29" t="s">
        <v>242</v>
      </c>
      <c r="G4578" s="29" t="s">
        <v>2296</v>
      </c>
      <c r="H4578" s="28">
        <v>846</v>
      </c>
      <c r="I4578" s="29" t="s">
        <v>2103</v>
      </c>
      <c r="J4578" s="33" t="s">
        <v>2300</v>
      </c>
      <c r="K4578" s="29" t="s">
        <v>178</v>
      </c>
      <c r="L4578" s="29" t="s">
        <v>2299</v>
      </c>
      <c r="M4578" s="29" t="s">
        <v>2275</v>
      </c>
      <c r="N4578" s="28">
        <v>562547.80000000005</v>
      </c>
      <c r="O4578" s="28">
        <v>6285134</v>
      </c>
      <c r="P4578" s="29" t="s">
        <v>2298</v>
      </c>
      <c r="Q4578" s="32" t="s">
        <v>207</v>
      </c>
      <c r="R4578" s="19"/>
      <c r="S4578" s="19"/>
      <c r="T4578" s="19"/>
      <c r="U4578" s="19"/>
      <c r="V4578" s="19"/>
      <c r="W4578" s="19"/>
      <c r="X4578" s="19"/>
      <c r="Y4578" s="19"/>
      <c r="Z4578" s="19"/>
      <c r="AA4578" s="19"/>
      <c r="AB4578" s="19"/>
      <c r="AC4578" s="19"/>
      <c r="AD4578" s="19"/>
      <c r="AE4578" s="19"/>
      <c r="AF4578" s="19"/>
      <c r="AG4578" s="19"/>
      <c r="AH4578" s="31">
        <v>128300</v>
      </c>
      <c r="AI4578" s="31">
        <v>318310</v>
      </c>
      <c r="AJ4578" s="31">
        <v>298800</v>
      </c>
      <c r="AK4578" s="31">
        <v>270210</v>
      </c>
      <c r="AL4578" s="31">
        <v>281640</v>
      </c>
      <c r="AM4578" s="31">
        <v>280279</v>
      </c>
      <c r="AN4578" s="31">
        <v>225576</v>
      </c>
      <c r="AO4578" s="31">
        <v>257212</v>
      </c>
      <c r="AP4578" s="31">
        <v>227067.2802734375</v>
      </c>
      <c r="AQ4578" s="31">
        <v>248964.5693359375</v>
      </c>
      <c r="AR4578" s="31">
        <v>205685.1318359375</v>
      </c>
      <c r="AS4578" s="31">
        <v>229397.033203125</v>
      </c>
      <c r="AT4578" s="31">
        <v>243309.7861328125</v>
      </c>
      <c r="AU4578" s="31">
        <v>206544.4443359375</v>
      </c>
      <c r="AV4578" s="31">
        <v>286987.2333984375</v>
      </c>
      <c r="AW4578" s="31">
        <v>266236.826171875</v>
      </c>
      <c r="AX4578" s="31">
        <v>24673.4921875</v>
      </c>
      <c r="AY4578" s="31">
        <v>16480.80859375</v>
      </c>
      <c r="AZ4578" s="31">
        <v>41154.30078125</v>
      </c>
    </row>
    <row r="4579" spans="1:52" ht="15" customHeight="1">
      <c r="A4579" s="29" t="s">
        <v>2297</v>
      </c>
      <c r="B4579" s="34">
        <v>34236</v>
      </c>
      <c r="C4579" s="28">
        <v>150</v>
      </c>
      <c r="D4579" s="28">
        <v>24.6</v>
      </c>
      <c r="E4579" s="28">
        <v>32</v>
      </c>
      <c r="F4579" s="29" t="s">
        <v>786</v>
      </c>
      <c r="G4579" s="29" t="s">
        <v>1350</v>
      </c>
      <c r="H4579" s="28">
        <v>846</v>
      </c>
      <c r="I4579" s="29" t="s">
        <v>2103</v>
      </c>
      <c r="J4579" s="33" t="s">
        <v>2295</v>
      </c>
      <c r="K4579" s="29" t="s">
        <v>178</v>
      </c>
      <c r="L4579" s="29" t="s">
        <v>2279</v>
      </c>
      <c r="M4579" s="29" t="s">
        <v>2292</v>
      </c>
      <c r="N4579" s="28">
        <v>552390</v>
      </c>
      <c r="O4579" s="28">
        <v>6284380</v>
      </c>
      <c r="P4579" s="29" t="s">
        <v>2291</v>
      </c>
      <c r="Q4579" s="32" t="s">
        <v>207</v>
      </c>
      <c r="R4579" s="19"/>
      <c r="S4579" s="19"/>
      <c r="T4579" s="19"/>
      <c r="U4579" s="19"/>
      <c r="V4579" s="19"/>
      <c r="W4579" s="19"/>
      <c r="X4579" s="19"/>
      <c r="Y4579" s="19"/>
      <c r="Z4579" s="19"/>
      <c r="AA4579" s="19"/>
      <c r="AB4579" s="19"/>
      <c r="AC4579" s="19"/>
      <c r="AD4579" s="19"/>
      <c r="AE4579" s="19"/>
      <c r="AF4579" s="19"/>
      <c r="AG4579" s="19"/>
      <c r="AH4579" s="31">
        <v>76610</v>
      </c>
      <c r="AI4579" s="31">
        <v>380520</v>
      </c>
      <c r="AJ4579" s="31">
        <v>343850</v>
      </c>
      <c r="AK4579" s="31">
        <v>289640</v>
      </c>
      <c r="AL4579" s="31">
        <v>319520</v>
      </c>
      <c r="AM4579" s="31">
        <v>331530</v>
      </c>
      <c r="AN4579" s="31">
        <v>313769</v>
      </c>
      <c r="AO4579" s="31">
        <v>325868</v>
      </c>
      <c r="AP4579" s="31">
        <v>256000.240234375</v>
      </c>
      <c r="AQ4579" s="31">
        <v>275160.3935546875</v>
      </c>
      <c r="AR4579" s="31">
        <v>256245.68701171875</v>
      </c>
      <c r="AS4579" s="31">
        <v>291179.310546875</v>
      </c>
      <c r="AT4579" s="31">
        <v>278392.4921875</v>
      </c>
      <c r="AU4579" s="31">
        <v>250042.2587890625</v>
      </c>
      <c r="AV4579" s="31">
        <v>321756.8583984375</v>
      </c>
      <c r="AW4579" s="31">
        <v>297303.0068359375</v>
      </c>
      <c r="AX4579" s="31">
        <v>29610.1875</v>
      </c>
      <c r="AY4579" s="31">
        <v>15855.2861328125</v>
      </c>
      <c r="AZ4579" s="31">
        <v>45465.4736328125</v>
      </c>
    </row>
    <row r="4580" spans="1:52" ht="15" customHeight="1">
      <c r="A4580" s="29" t="s">
        <v>2294</v>
      </c>
      <c r="B4580" s="34">
        <v>34236</v>
      </c>
      <c r="C4580" s="28">
        <v>150</v>
      </c>
      <c r="D4580" s="28">
        <v>24.6</v>
      </c>
      <c r="E4580" s="28">
        <v>32</v>
      </c>
      <c r="F4580" s="29" t="s">
        <v>786</v>
      </c>
      <c r="G4580" s="29" t="s">
        <v>1350</v>
      </c>
      <c r="H4580" s="28">
        <v>846</v>
      </c>
      <c r="I4580" s="29" t="s">
        <v>2103</v>
      </c>
      <c r="J4580" s="33" t="s">
        <v>2293</v>
      </c>
      <c r="K4580" s="29" t="s">
        <v>178</v>
      </c>
      <c r="L4580" s="29" t="s">
        <v>2279</v>
      </c>
      <c r="M4580" s="29" t="s">
        <v>2292</v>
      </c>
      <c r="N4580" s="28">
        <v>552384.6</v>
      </c>
      <c r="O4580" s="28">
        <v>6284290</v>
      </c>
      <c r="P4580" s="29" t="s">
        <v>2291</v>
      </c>
      <c r="Q4580" s="32" t="s">
        <v>207</v>
      </c>
      <c r="R4580" s="19"/>
      <c r="S4580" s="19"/>
      <c r="T4580" s="19"/>
      <c r="U4580" s="19"/>
      <c r="V4580" s="19"/>
      <c r="W4580" s="19"/>
      <c r="X4580" s="19"/>
      <c r="Y4580" s="19"/>
      <c r="Z4580" s="19"/>
      <c r="AA4580" s="19"/>
      <c r="AB4580" s="19"/>
      <c r="AC4580" s="19"/>
      <c r="AD4580" s="19"/>
      <c r="AE4580" s="19"/>
      <c r="AF4580" s="19"/>
      <c r="AG4580" s="19"/>
      <c r="AH4580" s="31">
        <v>73580</v>
      </c>
      <c r="AI4580" s="31">
        <v>376020</v>
      </c>
      <c r="AJ4580" s="31">
        <v>340220</v>
      </c>
      <c r="AK4580" s="31">
        <v>282310</v>
      </c>
      <c r="AL4580" s="31">
        <v>316770</v>
      </c>
      <c r="AM4580" s="31">
        <v>324020</v>
      </c>
      <c r="AN4580" s="31">
        <v>310027</v>
      </c>
      <c r="AO4580" s="31">
        <v>321981</v>
      </c>
      <c r="AP4580" s="31">
        <v>255175.240234375</v>
      </c>
      <c r="AQ4580" s="31">
        <v>275160.3935546875</v>
      </c>
      <c r="AR4580" s="31">
        <v>256245.68701171875</v>
      </c>
      <c r="AS4580" s="31">
        <v>291179.310546875</v>
      </c>
      <c r="AT4580" s="31">
        <v>278392.4921875</v>
      </c>
      <c r="AU4580" s="31">
        <v>250042.2587890625</v>
      </c>
      <c r="AV4580" s="31">
        <v>321756.8583984375</v>
      </c>
      <c r="AW4580" s="31">
        <v>297303.0068359375</v>
      </c>
      <c r="AX4580" s="31">
        <v>29610.1875</v>
      </c>
      <c r="AY4580" s="31">
        <v>15855.2861328125</v>
      </c>
      <c r="AZ4580" s="31">
        <v>45465.4736328125</v>
      </c>
    </row>
    <row r="4581" spans="1:52" ht="15" customHeight="1">
      <c r="A4581" s="29" t="s">
        <v>2290</v>
      </c>
      <c r="B4581" s="34">
        <v>34508</v>
      </c>
      <c r="C4581" s="28">
        <v>150</v>
      </c>
      <c r="D4581" s="28">
        <v>24.6</v>
      </c>
      <c r="E4581" s="28">
        <v>32</v>
      </c>
      <c r="F4581" s="29" t="s">
        <v>786</v>
      </c>
      <c r="G4581" s="29" t="s">
        <v>1350</v>
      </c>
      <c r="H4581" s="28">
        <v>846</v>
      </c>
      <c r="I4581" s="29" t="s">
        <v>2103</v>
      </c>
      <c r="J4581" s="33" t="s">
        <v>2289</v>
      </c>
      <c r="K4581" s="29" t="s">
        <v>178</v>
      </c>
      <c r="L4581" s="29" t="s">
        <v>2288</v>
      </c>
      <c r="M4581" s="29" t="s">
        <v>2287</v>
      </c>
      <c r="N4581" s="28">
        <v>550322.1</v>
      </c>
      <c r="O4581" s="28">
        <v>6291189</v>
      </c>
      <c r="P4581" s="29" t="s">
        <v>2286</v>
      </c>
      <c r="Q4581" s="32" t="s">
        <v>207</v>
      </c>
      <c r="R4581" s="19"/>
      <c r="S4581" s="19"/>
      <c r="T4581" s="19"/>
      <c r="U4581" s="19"/>
      <c r="V4581" s="19"/>
      <c r="W4581" s="19"/>
      <c r="X4581" s="19"/>
      <c r="Y4581" s="19"/>
      <c r="Z4581" s="19"/>
      <c r="AA4581" s="19"/>
      <c r="AB4581" s="19"/>
      <c r="AC4581" s="19"/>
      <c r="AD4581" s="19"/>
      <c r="AE4581" s="19"/>
      <c r="AF4581" s="19"/>
      <c r="AG4581" s="19"/>
      <c r="AH4581" s="19"/>
      <c r="AI4581" s="31">
        <v>162930</v>
      </c>
      <c r="AJ4581" s="31">
        <v>352000</v>
      </c>
      <c r="AK4581" s="31">
        <v>307000</v>
      </c>
      <c r="AL4581" s="31">
        <v>341736</v>
      </c>
      <c r="AM4581" s="31">
        <v>385586</v>
      </c>
      <c r="AN4581" s="31">
        <v>307089</v>
      </c>
      <c r="AO4581" s="31">
        <v>339246</v>
      </c>
      <c r="AP4581" s="31">
        <v>295517.44140625</v>
      </c>
      <c r="AQ4581" s="31">
        <v>312037.2939453125</v>
      </c>
      <c r="AR4581" s="31">
        <v>277835.6865234375</v>
      </c>
      <c r="AS4581" s="31">
        <v>300409.2177734375</v>
      </c>
      <c r="AT4581" s="31">
        <v>310719.94140625</v>
      </c>
      <c r="AU4581" s="31">
        <v>278415.287109375</v>
      </c>
      <c r="AV4581" s="31">
        <v>358022.576171875</v>
      </c>
      <c r="AW4581" s="31">
        <v>322859.1181640625</v>
      </c>
      <c r="AX4581" s="31">
        <v>30028.12890625</v>
      </c>
      <c r="AY4581" s="31">
        <v>18893.478515625</v>
      </c>
      <c r="AZ4581" s="31">
        <v>48921.607421875</v>
      </c>
    </row>
    <row r="4582" spans="1:52" ht="15" customHeight="1">
      <c r="A4582" s="29" t="s">
        <v>2285</v>
      </c>
      <c r="B4582" s="34">
        <v>35400</v>
      </c>
      <c r="C4582" s="28">
        <v>600</v>
      </c>
      <c r="D4582" s="28">
        <v>43</v>
      </c>
      <c r="E4582" s="28">
        <v>44.5</v>
      </c>
      <c r="F4582" s="29" t="s">
        <v>786</v>
      </c>
      <c r="G4582" s="29" t="s">
        <v>2260</v>
      </c>
      <c r="H4582" s="28">
        <v>846</v>
      </c>
      <c r="I4582" s="29" t="s">
        <v>2103</v>
      </c>
      <c r="J4582" s="33" t="s">
        <v>2284</v>
      </c>
      <c r="K4582" s="29" t="s">
        <v>178</v>
      </c>
      <c r="L4582" s="29" t="s">
        <v>2279</v>
      </c>
      <c r="M4582" s="29" t="s">
        <v>2283</v>
      </c>
      <c r="N4582" s="28">
        <v>552864</v>
      </c>
      <c r="O4582" s="28">
        <v>6284725</v>
      </c>
      <c r="P4582" s="29" t="s">
        <v>2282</v>
      </c>
      <c r="Q4582" s="32" t="s">
        <v>207</v>
      </c>
      <c r="R4582" s="19"/>
      <c r="S4582" s="19"/>
      <c r="T4582" s="19"/>
      <c r="U4582" s="19"/>
      <c r="V4582" s="19"/>
      <c r="W4582" s="19"/>
      <c r="X4582" s="19"/>
      <c r="Y4582" s="19"/>
      <c r="Z4582" s="19"/>
      <c r="AA4582" s="19"/>
      <c r="AB4582" s="19"/>
      <c r="AC4582" s="19"/>
      <c r="AD4582" s="19"/>
      <c r="AE4582" s="19"/>
      <c r="AF4582" s="19"/>
      <c r="AG4582" s="19"/>
      <c r="AH4582" s="19"/>
      <c r="AI4582" s="19"/>
      <c r="AJ4582" s="19"/>
      <c r="AK4582" s="31">
        <v>259521</v>
      </c>
      <c r="AL4582" s="31">
        <v>1170903</v>
      </c>
      <c r="AM4582" s="31">
        <v>1279076</v>
      </c>
      <c r="AN4582" s="31">
        <v>1081042</v>
      </c>
      <c r="AO4582" s="31">
        <v>1100477</v>
      </c>
      <c r="AP4582" s="31">
        <v>1067608</v>
      </c>
      <c r="AQ4582" s="31">
        <v>1113189.6484375</v>
      </c>
      <c r="AR4582" s="31">
        <v>1036143.9140625</v>
      </c>
      <c r="AS4582" s="31">
        <v>969219.12109375</v>
      </c>
      <c r="AT4582" s="31">
        <v>1099711.4140625</v>
      </c>
      <c r="AU4582" s="31">
        <v>904039.283203125</v>
      </c>
      <c r="AV4582" s="31">
        <v>1255222.98046875</v>
      </c>
      <c r="AW4582" s="31">
        <v>1097747.63671875</v>
      </c>
      <c r="AX4582" s="31">
        <v>118503</v>
      </c>
      <c r="AY4582" s="31">
        <v>57371.48828125</v>
      </c>
      <c r="AZ4582" s="31">
        <v>175874.48828125</v>
      </c>
    </row>
    <row r="4583" spans="1:52" ht="15" customHeight="1">
      <c r="A4583" s="29" t="s">
        <v>2281</v>
      </c>
      <c r="B4583" s="34">
        <v>35400</v>
      </c>
      <c r="C4583" s="28">
        <v>600</v>
      </c>
      <c r="D4583" s="28">
        <v>43</v>
      </c>
      <c r="E4583" s="28">
        <v>44.5</v>
      </c>
      <c r="F4583" s="29" t="s">
        <v>786</v>
      </c>
      <c r="G4583" s="29" t="s">
        <v>2260</v>
      </c>
      <c r="H4583" s="28">
        <v>846</v>
      </c>
      <c r="I4583" s="29" t="s">
        <v>2103</v>
      </c>
      <c r="J4583" s="33" t="s">
        <v>2280</v>
      </c>
      <c r="K4583" s="29" t="s">
        <v>178</v>
      </c>
      <c r="L4583" s="29" t="s">
        <v>2279</v>
      </c>
      <c r="M4583" s="29" t="s">
        <v>1307</v>
      </c>
      <c r="N4583" s="28">
        <v>552998</v>
      </c>
      <c r="O4583" s="28">
        <v>6284695</v>
      </c>
      <c r="P4583" s="29" t="s">
        <v>2278</v>
      </c>
      <c r="Q4583" s="32" t="s">
        <v>207</v>
      </c>
      <c r="R4583" s="19"/>
      <c r="S4583" s="19"/>
      <c r="T4583" s="19"/>
      <c r="U4583" s="19"/>
      <c r="V4583" s="19"/>
      <c r="W4583" s="19"/>
      <c r="X4583" s="19"/>
      <c r="Y4583" s="19"/>
      <c r="Z4583" s="19"/>
      <c r="AA4583" s="19"/>
      <c r="AB4583" s="19"/>
      <c r="AC4583" s="19"/>
      <c r="AD4583" s="19"/>
      <c r="AE4583" s="19"/>
      <c r="AF4583" s="19"/>
      <c r="AG4583" s="19"/>
      <c r="AH4583" s="19"/>
      <c r="AI4583" s="19"/>
      <c r="AJ4583" s="19"/>
      <c r="AK4583" s="31">
        <v>217067</v>
      </c>
      <c r="AL4583" s="31">
        <v>1114074</v>
      </c>
      <c r="AM4583" s="31">
        <v>1299803</v>
      </c>
      <c r="AN4583" s="31">
        <v>1024233</v>
      </c>
      <c r="AO4583" s="31">
        <v>1124245</v>
      </c>
      <c r="AP4583" s="31">
        <v>1008685</v>
      </c>
      <c r="AQ4583" s="31">
        <v>1102039.6171875</v>
      </c>
      <c r="AR4583" s="31">
        <v>973093.765625</v>
      </c>
      <c r="AS4583" s="31">
        <v>1116054.71875</v>
      </c>
      <c r="AT4583" s="31">
        <v>923213.609375</v>
      </c>
      <c r="AU4583" s="31">
        <v>900110.9765625</v>
      </c>
      <c r="AV4583" s="31">
        <v>1139413.765625</v>
      </c>
      <c r="AW4583" s="31">
        <v>1082737.24609375</v>
      </c>
      <c r="AX4583" s="31">
        <v>101796.75</v>
      </c>
      <c r="AY4583" s="31">
        <v>55724.12890625</v>
      </c>
      <c r="AZ4583" s="31">
        <v>157520.87890625</v>
      </c>
    </row>
    <row r="4584" spans="1:52" ht="15" customHeight="1">
      <c r="A4584" s="29" t="s">
        <v>2277</v>
      </c>
      <c r="B4584" s="34">
        <v>35462</v>
      </c>
      <c r="C4584" s="28">
        <v>600</v>
      </c>
      <c r="D4584" s="28">
        <v>43</v>
      </c>
      <c r="E4584" s="28">
        <v>44.5</v>
      </c>
      <c r="F4584" s="29" t="s">
        <v>786</v>
      </c>
      <c r="G4584" s="29" t="s">
        <v>2260</v>
      </c>
      <c r="H4584" s="28">
        <v>846</v>
      </c>
      <c r="I4584" s="29" t="s">
        <v>2103</v>
      </c>
      <c r="J4584" s="33" t="s">
        <v>2276</v>
      </c>
      <c r="K4584" s="29" t="s">
        <v>178</v>
      </c>
      <c r="L4584" s="29" t="s">
        <v>2227</v>
      </c>
      <c r="M4584" s="29" t="s">
        <v>2275</v>
      </c>
      <c r="N4584" s="28">
        <v>553993.4</v>
      </c>
      <c r="O4584" s="28">
        <v>6285748</v>
      </c>
      <c r="P4584" s="29" t="s">
        <v>2274</v>
      </c>
      <c r="Q4584" s="32" t="s">
        <v>207</v>
      </c>
      <c r="R4584" s="19"/>
      <c r="S4584" s="19"/>
      <c r="T4584" s="19"/>
      <c r="U4584" s="19"/>
      <c r="V4584" s="19"/>
      <c r="W4584" s="19"/>
      <c r="X4584" s="19"/>
      <c r="Y4584" s="19"/>
      <c r="Z4584" s="19"/>
      <c r="AA4584" s="19"/>
      <c r="AB4584" s="19"/>
      <c r="AC4584" s="19"/>
      <c r="AD4584" s="19"/>
      <c r="AE4584" s="19"/>
      <c r="AF4584" s="19"/>
      <c r="AG4584" s="19"/>
      <c r="AH4584" s="19"/>
      <c r="AI4584" s="19"/>
      <c r="AJ4584" s="19"/>
      <c r="AK4584" s="19"/>
      <c r="AL4584" s="31">
        <v>1057773</v>
      </c>
      <c r="AM4584" s="31">
        <v>1505155</v>
      </c>
      <c r="AN4584" s="31">
        <v>1225491</v>
      </c>
      <c r="AO4584" s="31">
        <v>1393398</v>
      </c>
      <c r="AP4584" s="31">
        <v>1188613</v>
      </c>
      <c r="AQ4584" s="31">
        <v>709390.44875001907</v>
      </c>
      <c r="AR4584" s="31">
        <v>1147525.82421875</v>
      </c>
      <c r="AS4584" s="31">
        <v>1250451.19140625</v>
      </c>
      <c r="AT4584" s="31">
        <v>1230273.015625</v>
      </c>
      <c r="AU4584" s="31">
        <v>1076830.9140625</v>
      </c>
      <c r="AV4584" s="31">
        <v>1341115.37890625</v>
      </c>
      <c r="AW4584" s="31">
        <v>1205969.501953125</v>
      </c>
      <c r="AX4584" s="31">
        <v>121733.3671875</v>
      </c>
      <c r="AY4584" s="31">
        <v>69498.9921875</v>
      </c>
      <c r="AZ4584" s="31">
        <v>191232.359375</v>
      </c>
    </row>
    <row r="4585" spans="1:52" ht="15" customHeight="1">
      <c r="A4585" s="29" t="s">
        <v>2273</v>
      </c>
      <c r="B4585" s="34">
        <v>35462</v>
      </c>
      <c r="C4585" s="28">
        <v>600</v>
      </c>
      <c r="D4585" s="28">
        <v>43</v>
      </c>
      <c r="E4585" s="28">
        <v>44.5</v>
      </c>
      <c r="F4585" s="29" t="s">
        <v>786</v>
      </c>
      <c r="G4585" s="29" t="s">
        <v>2260</v>
      </c>
      <c r="H4585" s="28">
        <v>846</v>
      </c>
      <c r="I4585" s="29" t="s">
        <v>2103</v>
      </c>
      <c r="J4585" s="33" t="s">
        <v>2272</v>
      </c>
      <c r="K4585" s="29" t="s">
        <v>178</v>
      </c>
      <c r="L4585" s="29" t="s">
        <v>2227</v>
      </c>
      <c r="M4585" s="29" t="s">
        <v>745</v>
      </c>
      <c r="N4585" s="28">
        <v>554150.69999999995</v>
      </c>
      <c r="O4585" s="28">
        <v>6285689</v>
      </c>
      <c r="P4585" s="29" t="s">
        <v>2271</v>
      </c>
      <c r="Q4585" s="32" t="s">
        <v>207</v>
      </c>
      <c r="R4585" s="19"/>
      <c r="S4585" s="19"/>
      <c r="T4585" s="19"/>
      <c r="U4585" s="19"/>
      <c r="V4585" s="19"/>
      <c r="W4585" s="19"/>
      <c r="X4585" s="19"/>
      <c r="Y4585" s="19"/>
      <c r="Z4585" s="19"/>
      <c r="AA4585" s="19"/>
      <c r="AB4585" s="19"/>
      <c r="AC4585" s="19"/>
      <c r="AD4585" s="19"/>
      <c r="AE4585" s="19"/>
      <c r="AF4585" s="19"/>
      <c r="AG4585" s="19"/>
      <c r="AH4585" s="19"/>
      <c r="AI4585" s="19"/>
      <c r="AJ4585" s="19"/>
      <c r="AK4585" s="19"/>
      <c r="AL4585" s="31">
        <v>980623</v>
      </c>
      <c r="AM4585" s="31">
        <v>1473932</v>
      </c>
      <c r="AN4585" s="31">
        <v>1192004</v>
      </c>
      <c r="AO4585" s="31">
        <v>1343803</v>
      </c>
      <c r="AP4585" s="31">
        <v>1156384</v>
      </c>
      <c r="AQ4585" s="31">
        <v>1264424.046875</v>
      </c>
      <c r="AR4585" s="31">
        <v>1107056.6015625</v>
      </c>
      <c r="AS4585" s="31">
        <v>1226827.8125</v>
      </c>
      <c r="AT4585" s="31">
        <v>1169683.01953125</v>
      </c>
      <c r="AU4585" s="31">
        <v>1057442.671875</v>
      </c>
      <c r="AV4585" s="31">
        <v>1273246.90625</v>
      </c>
      <c r="AW4585" s="31">
        <v>1186050.6875</v>
      </c>
      <c r="AX4585" s="31">
        <v>123504.4765625</v>
      </c>
      <c r="AY4585" s="31">
        <v>68932.7109375</v>
      </c>
      <c r="AZ4585" s="31">
        <v>192437.1875</v>
      </c>
    </row>
    <row r="4586" spans="1:52" ht="15" customHeight="1">
      <c r="A4586" s="29" t="s">
        <v>2270</v>
      </c>
      <c r="B4586" s="34">
        <v>35400</v>
      </c>
      <c r="C4586" s="28">
        <v>600</v>
      </c>
      <c r="D4586" s="28">
        <v>43</v>
      </c>
      <c r="E4586" s="28">
        <v>44.5</v>
      </c>
      <c r="F4586" s="29" t="s">
        <v>786</v>
      </c>
      <c r="G4586" s="29" t="s">
        <v>2260</v>
      </c>
      <c r="H4586" s="28">
        <v>846</v>
      </c>
      <c r="I4586" s="29" t="s">
        <v>2103</v>
      </c>
      <c r="J4586" s="33" t="s">
        <v>2269</v>
      </c>
      <c r="K4586" s="29" t="s">
        <v>178</v>
      </c>
      <c r="L4586" s="29" t="s">
        <v>2264</v>
      </c>
      <c r="M4586" s="29" t="s">
        <v>2268</v>
      </c>
      <c r="N4586" s="28">
        <v>553139.80000000005</v>
      </c>
      <c r="O4586" s="28">
        <v>6284189</v>
      </c>
      <c r="P4586" s="29" t="s">
        <v>2267</v>
      </c>
      <c r="Q4586" s="32" t="s">
        <v>207</v>
      </c>
      <c r="R4586" s="19"/>
      <c r="S4586" s="19"/>
      <c r="T4586" s="19"/>
      <c r="U4586" s="19"/>
      <c r="V4586" s="19"/>
      <c r="W4586" s="19"/>
      <c r="X4586" s="19"/>
      <c r="Y4586" s="19"/>
      <c r="Z4586" s="19"/>
      <c r="AA4586" s="19"/>
      <c r="AB4586" s="19"/>
      <c r="AC4586" s="19"/>
      <c r="AD4586" s="19"/>
      <c r="AE4586" s="19"/>
      <c r="AF4586" s="19"/>
      <c r="AG4586" s="19"/>
      <c r="AH4586" s="19"/>
      <c r="AI4586" s="19"/>
      <c r="AJ4586" s="19"/>
      <c r="AK4586" s="31">
        <v>82112</v>
      </c>
      <c r="AL4586" s="31">
        <v>1262623</v>
      </c>
      <c r="AM4586" s="31">
        <v>1454683</v>
      </c>
      <c r="AN4586" s="31">
        <v>1182043</v>
      </c>
      <c r="AO4586" s="31">
        <v>1206080</v>
      </c>
      <c r="AP4586" s="31">
        <v>1145425</v>
      </c>
      <c r="AQ4586" s="31">
        <v>1231599.59375</v>
      </c>
      <c r="AR4586" s="31">
        <v>1106153.7265625</v>
      </c>
      <c r="AS4586" s="31">
        <v>1244095.8671875</v>
      </c>
      <c r="AT4586" s="31">
        <v>1197780.203125</v>
      </c>
      <c r="AU4586" s="31">
        <v>1062226.4453125</v>
      </c>
      <c r="AV4586" s="31">
        <v>1359145.26171875</v>
      </c>
      <c r="AW4586" s="31">
        <v>1233313.29296875</v>
      </c>
      <c r="AX4586" s="31">
        <v>125804.25</v>
      </c>
      <c r="AY4586" s="31">
        <v>67460.578125</v>
      </c>
      <c r="AZ4586" s="31">
        <v>193264.828125</v>
      </c>
    </row>
    <row r="4587" spans="1:52" ht="15" customHeight="1">
      <c r="A4587" s="29" t="s">
        <v>2266</v>
      </c>
      <c r="B4587" s="34">
        <v>35400</v>
      </c>
      <c r="C4587" s="28">
        <v>600</v>
      </c>
      <c r="D4587" s="28">
        <v>43</v>
      </c>
      <c r="E4587" s="28">
        <v>44.5</v>
      </c>
      <c r="F4587" s="29" t="s">
        <v>786</v>
      </c>
      <c r="G4587" s="29" t="s">
        <v>2260</v>
      </c>
      <c r="H4587" s="28">
        <v>846</v>
      </c>
      <c r="I4587" s="29" t="s">
        <v>2103</v>
      </c>
      <c r="J4587" s="33" t="s">
        <v>2265</v>
      </c>
      <c r="K4587" s="29" t="s">
        <v>178</v>
      </c>
      <c r="L4587" s="29" t="s">
        <v>2264</v>
      </c>
      <c r="M4587" s="29" t="s">
        <v>2263</v>
      </c>
      <c r="N4587" s="28">
        <v>553343.19999999995</v>
      </c>
      <c r="O4587" s="28">
        <v>6284201</v>
      </c>
      <c r="P4587" s="29" t="s">
        <v>2262</v>
      </c>
      <c r="Q4587" s="32" t="s">
        <v>207</v>
      </c>
      <c r="R4587" s="19"/>
      <c r="S4587" s="19"/>
      <c r="T4587" s="19"/>
      <c r="U4587" s="19"/>
      <c r="V4587" s="19"/>
      <c r="W4587" s="19"/>
      <c r="X4587" s="19"/>
      <c r="Y4587" s="19"/>
      <c r="Z4587" s="19"/>
      <c r="AA4587" s="19"/>
      <c r="AB4587" s="19"/>
      <c r="AC4587" s="19"/>
      <c r="AD4587" s="19"/>
      <c r="AE4587" s="19"/>
      <c r="AF4587" s="19"/>
      <c r="AG4587" s="19"/>
      <c r="AH4587" s="19"/>
      <c r="AI4587" s="19"/>
      <c r="AJ4587" s="19"/>
      <c r="AK4587" s="31">
        <v>83221</v>
      </c>
      <c r="AL4587" s="31">
        <v>1229531</v>
      </c>
      <c r="AM4587" s="31">
        <v>1419856</v>
      </c>
      <c r="AN4587" s="31">
        <v>1127583</v>
      </c>
      <c r="AO4587" s="31">
        <v>1331879</v>
      </c>
      <c r="AP4587" s="31">
        <v>1130006</v>
      </c>
      <c r="AQ4587" s="31">
        <v>1225731.86328125</v>
      </c>
      <c r="AR4587" s="31">
        <v>1061704.703125</v>
      </c>
      <c r="AS4587" s="31">
        <v>1160773.0234375</v>
      </c>
      <c r="AT4587" s="31">
        <v>1140312.6875</v>
      </c>
      <c r="AU4587" s="31">
        <v>1064673.69921875</v>
      </c>
      <c r="AV4587" s="31">
        <v>1339748.18359375</v>
      </c>
      <c r="AW4587" s="31">
        <v>1209710.69921875</v>
      </c>
      <c r="AX4587" s="31">
        <v>124376.671875</v>
      </c>
      <c r="AY4587" s="31">
        <v>72760.046875</v>
      </c>
      <c r="AZ4587" s="31">
        <v>197136.71875</v>
      </c>
    </row>
    <row r="4588" spans="1:52" ht="15" customHeight="1">
      <c r="A4588" s="29" t="s">
        <v>2261</v>
      </c>
      <c r="B4588" s="34">
        <v>35430</v>
      </c>
      <c r="C4588" s="28">
        <v>600</v>
      </c>
      <c r="D4588" s="28">
        <v>44</v>
      </c>
      <c r="E4588" s="28">
        <v>46</v>
      </c>
      <c r="F4588" s="29" t="s">
        <v>462</v>
      </c>
      <c r="G4588" s="29" t="s">
        <v>2241</v>
      </c>
      <c r="H4588" s="28">
        <v>846</v>
      </c>
      <c r="I4588" s="29" t="s">
        <v>2103</v>
      </c>
      <c r="J4588" s="33" t="s">
        <v>2259</v>
      </c>
      <c r="K4588" s="29" t="s">
        <v>178</v>
      </c>
      <c r="L4588" s="29" t="s">
        <v>2244</v>
      </c>
      <c r="M4588" s="29" t="s">
        <v>337</v>
      </c>
      <c r="N4588" s="28">
        <v>548933.6</v>
      </c>
      <c r="O4588" s="28">
        <v>6283147</v>
      </c>
      <c r="P4588" s="29" t="s">
        <v>2258</v>
      </c>
      <c r="Q4588" s="32" t="s">
        <v>174</v>
      </c>
      <c r="R4588" s="19"/>
      <c r="S4588" s="19"/>
      <c r="T4588" s="19"/>
      <c r="U4588" s="19"/>
      <c r="V4588" s="19"/>
      <c r="W4588" s="19"/>
      <c r="X4588" s="19"/>
      <c r="Y4588" s="19"/>
      <c r="Z4588" s="19"/>
      <c r="AA4588" s="19"/>
      <c r="AB4588" s="19"/>
      <c r="AC4588" s="19"/>
      <c r="AD4588" s="19"/>
      <c r="AE4588" s="19"/>
      <c r="AF4588" s="19"/>
      <c r="AG4588" s="19"/>
      <c r="AH4588" s="19"/>
      <c r="AI4588" s="19"/>
      <c r="AJ4588" s="19"/>
      <c r="AK4588" s="31">
        <v>0</v>
      </c>
      <c r="AL4588" s="31">
        <v>1390898</v>
      </c>
      <c r="AM4588" s="31">
        <v>1624092</v>
      </c>
      <c r="AN4588" s="31">
        <v>1305891</v>
      </c>
      <c r="AO4588" s="31">
        <v>1435894</v>
      </c>
      <c r="AP4588" s="31">
        <v>1221491</v>
      </c>
      <c r="AQ4588" s="31">
        <v>1243700</v>
      </c>
      <c r="AR4588" s="31">
        <v>1219151</v>
      </c>
      <c r="AS4588" s="31">
        <v>1363540.3671875</v>
      </c>
      <c r="AT4588" s="31">
        <v>1314959.578125</v>
      </c>
      <c r="AU4588" s="31">
        <v>1189539.4453125</v>
      </c>
      <c r="AV4588" s="31">
        <v>1482152.75390625</v>
      </c>
      <c r="AW4588" s="31">
        <v>1151251.203125</v>
      </c>
      <c r="AX4588" s="31">
        <v>108575.28125</v>
      </c>
      <c r="AY4588" s="31">
        <v>76035.9609375</v>
      </c>
      <c r="AZ4588" s="31">
        <v>184611.2421875</v>
      </c>
    </row>
    <row r="4589" spans="1:52" ht="15" customHeight="1">
      <c r="A4589" s="29" t="s">
        <v>2257</v>
      </c>
      <c r="B4589" s="34">
        <v>35430</v>
      </c>
      <c r="C4589" s="28">
        <v>600</v>
      </c>
      <c r="D4589" s="28">
        <v>48</v>
      </c>
      <c r="E4589" s="28">
        <v>46</v>
      </c>
      <c r="F4589" s="29" t="s">
        <v>462</v>
      </c>
      <c r="G4589" s="29" t="s">
        <v>2241</v>
      </c>
      <c r="H4589" s="28">
        <v>846</v>
      </c>
      <c r="I4589" s="29" t="s">
        <v>2103</v>
      </c>
      <c r="J4589" s="33" t="s">
        <v>2256</v>
      </c>
      <c r="K4589" s="29" t="s">
        <v>178</v>
      </c>
      <c r="L4589" s="29" t="s">
        <v>2244</v>
      </c>
      <c r="M4589" s="29" t="s">
        <v>2255</v>
      </c>
      <c r="N4589" s="28">
        <v>549161.5</v>
      </c>
      <c r="O4589" s="28">
        <v>6283170</v>
      </c>
      <c r="P4589" s="29" t="s">
        <v>2254</v>
      </c>
      <c r="Q4589" s="32" t="s">
        <v>174</v>
      </c>
      <c r="R4589" s="19"/>
      <c r="S4589" s="19"/>
      <c r="T4589" s="19"/>
      <c r="U4589" s="19"/>
      <c r="V4589" s="19"/>
      <c r="W4589" s="19"/>
      <c r="X4589" s="19"/>
      <c r="Y4589" s="19"/>
      <c r="Z4589" s="19"/>
      <c r="AA4589" s="19"/>
      <c r="AB4589" s="19"/>
      <c r="AC4589" s="19"/>
      <c r="AD4589" s="19"/>
      <c r="AE4589" s="19"/>
      <c r="AF4589" s="19"/>
      <c r="AG4589" s="19"/>
      <c r="AH4589" s="19"/>
      <c r="AI4589" s="19"/>
      <c r="AJ4589" s="19"/>
      <c r="AK4589" s="31">
        <v>0</v>
      </c>
      <c r="AL4589" s="31">
        <v>1311348</v>
      </c>
      <c r="AM4589" s="31">
        <v>1511904</v>
      </c>
      <c r="AN4589" s="31">
        <v>1236362</v>
      </c>
      <c r="AO4589" s="31">
        <v>1444203</v>
      </c>
      <c r="AP4589" s="31">
        <v>1228871</v>
      </c>
      <c r="AQ4589" s="31">
        <v>1243700</v>
      </c>
      <c r="AR4589" s="31">
        <v>1219151</v>
      </c>
      <c r="AS4589" s="31">
        <v>1373157.2265625</v>
      </c>
      <c r="AT4589" s="31">
        <v>1305707.0234375</v>
      </c>
      <c r="AU4589" s="31">
        <v>1202282.5625</v>
      </c>
      <c r="AV4589" s="31">
        <v>1024337.15625</v>
      </c>
      <c r="AW4589" s="31">
        <v>1317942.453125</v>
      </c>
      <c r="AX4589" s="31">
        <v>129128.671875</v>
      </c>
      <c r="AY4589" s="31">
        <v>75698.3671875</v>
      </c>
      <c r="AZ4589" s="31">
        <v>204827.0390625</v>
      </c>
    </row>
    <row r="4590" spans="1:52" ht="15" customHeight="1">
      <c r="A4590" s="29" t="s">
        <v>2253</v>
      </c>
      <c r="B4590" s="34">
        <v>35430</v>
      </c>
      <c r="C4590" s="28">
        <v>600</v>
      </c>
      <c r="D4590" s="28">
        <v>48</v>
      </c>
      <c r="E4590" s="28">
        <v>46</v>
      </c>
      <c r="F4590" s="29" t="s">
        <v>462</v>
      </c>
      <c r="G4590" s="29" t="s">
        <v>2241</v>
      </c>
      <c r="H4590" s="28">
        <v>846</v>
      </c>
      <c r="I4590" s="29" t="s">
        <v>2103</v>
      </c>
      <c r="J4590" s="33" t="s">
        <v>2252</v>
      </c>
      <c r="K4590" s="29" t="s">
        <v>178</v>
      </c>
      <c r="L4590" s="29" t="s">
        <v>2244</v>
      </c>
      <c r="M4590" s="29" t="s">
        <v>2251</v>
      </c>
      <c r="N4590" s="28">
        <v>549389.5</v>
      </c>
      <c r="O4590" s="28">
        <v>6283193</v>
      </c>
      <c r="P4590" s="29" t="s">
        <v>2250</v>
      </c>
      <c r="Q4590" s="32" t="s">
        <v>174</v>
      </c>
      <c r="R4590" s="19"/>
      <c r="S4590" s="19"/>
      <c r="T4590" s="19"/>
      <c r="U4590" s="19"/>
      <c r="V4590" s="19"/>
      <c r="W4590" s="19"/>
      <c r="X4590" s="19"/>
      <c r="Y4590" s="19"/>
      <c r="Z4590" s="19"/>
      <c r="AA4590" s="19"/>
      <c r="AB4590" s="19"/>
      <c r="AC4590" s="19"/>
      <c r="AD4590" s="19"/>
      <c r="AE4590" s="19"/>
      <c r="AF4590" s="19"/>
      <c r="AG4590" s="19"/>
      <c r="AH4590" s="19"/>
      <c r="AI4590" s="19"/>
      <c r="AJ4590" s="19"/>
      <c r="AK4590" s="31">
        <v>0</v>
      </c>
      <c r="AL4590" s="31">
        <v>1312582</v>
      </c>
      <c r="AM4590" s="31">
        <v>1528503</v>
      </c>
      <c r="AN4590" s="31">
        <v>1274817</v>
      </c>
      <c r="AO4590" s="31">
        <v>1364455</v>
      </c>
      <c r="AP4590" s="31">
        <v>1229722</v>
      </c>
      <c r="AQ4590" s="31">
        <v>1243700</v>
      </c>
      <c r="AR4590" s="31">
        <v>1219151</v>
      </c>
      <c r="AS4590" s="31">
        <v>1359013.7890625</v>
      </c>
      <c r="AT4590" s="31">
        <v>1272187.734375</v>
      </c>
      <c r="AU4590" s="31">
        <v>1172435.328125</v>
      </c>
      <c r="AV4590" s="31">
        <v>1433928.46875</v>
      </c>
      <c r="AW4590" s="31">
        <v>1309011.26953125</v>
      </c>
      <c r="AX4590" s="31">
        <v>127203.1328125</v>
      </c>
      <c r="AY4590" s="31">
        <v>74854.40625</v>
      </c>
      <c r="AZ4590" s="31">
        <v>202057.5390625</v>
      </c>
    </row>
    <row r="4591" spans="1:52" ht="15" customHeight="1">
      <c r="A4591" s="29" t="s">
        <v>2249</v>
      </c>
      <c r="B4591" s="34">
        <v>35430</v>
      </c>
      <c r="C4591" s="28">
        <v>600</v>
      </c>
      <c r="D4591" s="28">
        <v>44</v>
      </c>
      <c r="E4591" s="28">
        <v>46</v>
      </c>
      <c r="F4591" s="29" t="s">
        <v>462</v>
      </c>
      <c r="G4591" s="29" t="s">
        <v>2241</v>
      </c>
      <c r="H4591" s="28">
        <v>846</v>
      </c>
      <c r="I4591" s="29" t="s">
        <v>2103</v>
      </c>
      <c r="J4591" s="33" t="s">
        <v>2248</v>
      </c>
      <c r="K4591" s="29" t="s">
        <v>178</v>
      </c>
      <c r="L4591" s="29" t="s">
        <v>2244</v>
      </c>
      <c r="M4591" s="29" t="s">
        <v>1758</v>
      </c>
      <c r="N4591" s="28">
        <v>549617</v>
      </c>
      <c r="O4591" s="28">
        <v>6283215</v>
      </c>
      <c r="P4591" s="29" t="s">
        <v>2247</v>
      </c>
      <c r="Q4591" s="32" t="s">
        <v>174</v>
      </c>
      <c r="R4591" s="19"/>
      <c r="S4591" s="19"/>
      <c r="T4591" s="19"/>
      <c r="U4591" s="19"/>
      <c r="V4591" s="19"/>
      <c r="W4591" s="19"/>
      <c r="X4591" s="19"/>
      <c r="Y4591" s="19"/>
      <c r="Z4591" s="19"/>
      <c r="AA4591" s="19"/>
      <c r="AB4591" s="19"/>
      <c r="AC4591" s="19"/>
      <c r="AD4591" s="19"/>
      <c r="AE4591" s="19"/>
      <c r="AF4591" s="19"/>
      <c r="AG4591" s="19"/>
      <c r="AH4591" s="19"/>
      <c r="AI4591" s="19"/>
      <c r="AJ4591" s="19"/>
      <c r="AK4591" s="31">
        <v>0</v>
      </c>
      <c r="AL4591" s="31">
        <v>1335463</v>
      </c>
      <c r="AM4591" s="31">
        <v>1603270</v>
      </c>
      <c r="AN4591" s="31">
        <v>1182633</v>
      </c>
      <c r="AO4591" s="31">
        <v>1403291</v>
      </c>
      <c r="AP4591" s="31">
        <v>1226598</v>
      </c>
      <c r="AQ4591" s="31">
        <v>1243700</v>
      </c>
      <c r="AR4591" s="31">
        <v>1219151</v>
      </c>
      <c r="AS4591" s="31">
        <v>1301945.546875</v>
      </c>
      <c r="AT4591" s="31">
        <v>1309464.09375</v>
      </c>
      <c r="AU4591" s="31">
        <v>1215679.40625</v>
      </c>
      <c r="AV4591" s="31">
        <v>1510999.37890625</v>
      </c>
      <c r="AW4591" s="31">
        <v>1317215.796875</v>
      </c>
      <c r="AX4591" s="31">
        <v>133657.921875</v>
      </c>
      <c r="AY4591" s="31">
        <v>79279.203125</v>
      </c>
      <c r="AZ4591" s="31">
        <v>212937.125</v>
      </c>
    </row>
    <row r="4592" spans="1:52" ht="15" customHeight="1">
      <c r="A4592" s="29" t="s">
        <v>2246</v>
      </c>
      <c r="B4592" s="34">
        <v>35430</v>
      </c>
      <c r="C4592" s="28">
        <v>600</v>
      </c>
      <c r="D4592" s="28">
        <v>44</v>
      </c>
      <c r="E4592" s="28">
        <v>46</v>
      </c>
      <c r="F4592" s="29" t="s">
        <v>462</v>
      </c>
      <c r="G4592" s="29" t="s">
        <v>2241</v>
      </c>
      <c r="H4592" s="28">
        <v>846</v>
      </c>
      <c r="I4592" s="29" t="s">
        <v>2103</v>
      </c>
      <c r="J4592" s="33" t="s">
        <v>2245</v>
      </c>
      <c r="K4592" s="29" t="s">
        <v>178</v>
      </c>
      <c r="L4592" s="29" t="s">
        <v>2244</v>
      </c>
      <c r="M4592" s="29" t="s">
        <v>1238</v>
      </c>
      <c r="N4592" s="28">
        <v>549844</v>
      </c>
      <c r="O4592" s="28">
        <v>6283236</v>
      </c>
      <c r="P4592" s="29" t="s">
        <v>2243</v>
      </c>
      <c r="Q4592" s="32" t="s">
        <v>174</v>
      </c>
      <c r="R4592" s="19"/>
      <c r="S4592" s="19"/>
      <c r="T4592" s="19"/>
      <c r="U4592" s="19"/>
      <c r="V4592" s="19"/>
      <c r="W4592" s="19"/>
      <c r="X4592" s="19"/>
      <c r="Y4592" s="19"/>
      <c r="Z4592" s="19"/>
      <c r="AA4592" s="19"/>
      <c r="AB4592" s="19"/>
      <c r="AC4592" s="19"/>
      <c r="AD4592" s="19"/>
      <c r="AE4592" s="19"/>
      <c r="AF4592" s="19"/>
      <c r="AG4592" s="19"/>
      <c r="AH4592" s="19"/>
      <c r="AI4592" s="19"/>
      <c r="AJ4592" s="19"/>
      <c r="AK4592" s="31">
        <v>0</v>
      </c>
      <c r="AL4592" s="31">
        <v>1330309</v>
      </c>
      <c r="AM4592" s="31">
        <v>1596931</v>
      </c>
      <c r="AN4592" s="31">
        <v>1325047</v>
      </c>
      <c r="AO4592" s="31">
        <v>1514637</v>
      </c>
      <c r="AP4592" s="31">
        <v>1230908</v>
      </c>
      <c r="AQ4592" s="31">
        <v>1243700</v>
      </c>
      <c r="AR4592" s="31">
        <v>1219151</v>
      </c>
      <c r="AS4592" s="31">
        <v>1393682.8984375</v>
      </c>
      <c r="AT4592" s="31">
        <v>1348854.2109375</v>
      </c>
      <c r="AU4592" s="31">
        <v>1254019.1484375</v>
      </c>
      <c r="AV4592" s="31">
        <v>1505986.01953125</v>
      </c>
      <c r="AW4592" s="31">
        <v>1364739.75390625</v>
      </c>
      <c r="AX4592" s="31">
        <v>131918.484375</v>
      </c>
      <c r="AY4592" s="31">
        <v>84943.9765625</v>
      </c>
      <c r="AZ4592" s="31">
        <v>216862.4609375</v>
      </c>
    </row>
    <row r="4593" spans="1:52" ht="15" customHeight="1">
      <c r="A4593" s="29" t="s">
        <v>2242</v>
      </c>
      <c r="B4593" s="34">
        <v>35430</v>
      </c>
      <c r="C4593" s="28">
        <v>750</v>
      </c>
      <c r="D4593" s="28">
        <v>44</v>
      </c>
      <c r="E4593" s="28">
        <v>46</v>
      </c>
      <c r="F4593" s="29" t="s">
        <v>462</v>
      </c>
      <c r="G4593" s="29" t="s">
        <v>1304</v>
      </c>
      <c r="H4593" s="28">
        <v>846</v>
      </c>
      <c r="I4593" s="29" t="s">
        <v>2103</v>
      </c>
      <c r="J4593" s="33" t="s">
        <v>2240</v>
      </c>
      <c r="K4593" s="29" t="s">
        <v>178</v>
      </c>
      <c r="L4593" s="29" t="s">
        <v>2235</v>
      </c>
      <c r="M4593" s="29" t="s">
        <v>2239</v>
      </c>
      <c r="N4593" s="28">
        <v>552037</v>
      </c>
      <c r="O4593" s="28">
        <v>6283055</v>
      </c>
      <c r="P4593" s="29" t="s">
        <v>2238</v>
      </c>
      <c r="Q4593" s="32" t="s">
        <v>207</v>
      </c>
      <c r="R4593" s="19"/>
      <c r="S4593" s="19"/>
      <c r="T4593" s="19"/>
      <c r="U4593" s="19"/>
      <c r="V4593" s="19"/>
      <c r="W4593" s="19"/>
      <c r="X4593" s="19"/>
      <c r="Y4593" s="19"/>
      <c r="Z4593" s="19"/>
      <c r="AA4593" s="19"/>
      <c r="AB4593" s="19"/>
      <c r="AC4593" s="19"/>
      <c r="AD4593" s="19"/>
      <c r="AE4593" s="19"/>
      <c r="AF4593" s="19"/>
      <c r="AG4593" s="19"/>
      <c r="AH4593" s="19"/>
      <c r="AI4593" s="19"/>
      <c r="AJ4593" s="19"/>
      <c r="AK4593" s="31">
        <v>0</v>
      </c>
      <c r="AL4593" s="31">
        <v>1407425</v>
      </c>
      <c r="AM4593" s="31">
        <v>1598917</v>
      </c>
      <c r="AN4593" s="31">
        <v>1270811</v>
      </c>
      <c r="AO4593" s="31">
        <v>1460215</v>
      </c>
      <c r="AP4593" s="31">
        <v>1243667</v>
      </c>
      <c r="AQ4593" s="31">
        <v>1315262.49609375</v>
      </c>
      <c r="AR4593" s="31">
        <v>1164594.984375</v>
      </c>
      <c r="AS4593" s="31">
        <v>1358372.078125</v>
      </c>
      <c r="AT4593" s="31">
        <v>1280868.92578125</v>
      </c>
      <c r="AU4593" s="31">
        <v>1142464.94921875</v>
      </c>
      <c r="AV4593" s="31">
        <v>1486249.39453125</v>
      </c>
      <c r="AW4593" s="31">
        <v>1234588.392578125</v>
      </c>
      <c r="AX4593" s="31">
        <v>132507.546875</v>
      </c>
      <c r="AY4593" s="31">
        <v>76617.09375</v>
      </c>
      <c r="AZ4593" s="31">
        <v>209124.640625</v>
      </c>
    </row>
    <row r="4594" spans="1:52" ht="15" customHeight="1">
      <c r="A4594" s="29" t="s">
        <v>2237</v>
      </c>
      <c r="B4594" s="34">
        <v>35430</v>
      </c>
      <c r="C4594" s="28">
        <v>750</v>
      </c>
      <c r="D4594" s="28">
        <v>44</v>
      </c>
      <c r="E4594" s="28">
        <v>46</v>
      </c>
      <c r="F4594" s="29" t="s">
        <v>462</v>
      </c>
      <c r="G4594" s="29" t="s">
        <v>1304</v>
      </c>
      <c r="H4594" s="28">
        <v>846</v>
      </c>
      <c r="I4594" s="29" t="s">
        <v>2103</v>
      </c>
      <c r="J4594" s="33" t="s">
        <v>2236</v>
      </c>
      <c r="K4594" s="29" t="s">
        <v>178</v>
      </c>
      <c r="L4594" s="29" t="s">
        <v>2235</v>
      </c>
      <c r="M4594" s="29" t="s">
        <v>2234</v>
      </c>
      <c r="N4594" s="28">
        <v>552277</v>
      </c>
      <c r="O4594" s="28">
        <v>6283061</v>
      </c>
      <c r="P4594" s="29" t="s">
        <v>2233</v>
      </c>
      <c r="Q4594" s="32" t="s">
        <v>207</v>
      </c>
      <c r="R4594" s="19"/>
      <c r="S4594" s="19"/>
      <c r="T4594" s="19"/>
      <c r="U4594" s="19"/>
      <c r="V4594" s="19"/>
      <c r="W4594" s="19"/>
      <c r="X4594" s="19"/>
      <c r="Y4594" s="19"/>
      <c r="Z4594" s="19"/>
      <c r="AA4594" s="19"/>
      <c r="AB4594" s="19"/>
      <c r="AC4594" s="19"/>
      <c r="AD4594" s="19"/>
      <c r="AE4594" s="19"/>
      <c r="AF4594" s="19"/>
      <c r="AG4594" s="19"/>
      <c r="AH4594" s="19"/>
      <c r="AI4594" s="19"/>
      <c r="AJ4594" s="19"/>
      <c r="AK4594" s="31">
        <v>0</v>
      </c>
      <c r="AL4594" s="31">
        <v>1321415</v>
      </c>
      <c r="AM4594" s="31">
        <v>1500086</v>
      </c>
      <c r="AN4594" s="31">
        <v>1213607</v>
      </c>
      <c r="AO4594" s="31">
        <v>1268925</v>
      </c>
      <c r="AP4594" s="31">
        <v>1159089</v>
      </c>
      <c r="AQ4594" s="31">
        <v>1266167.43359375</v>
      </c>
      <c r="AR4594" s="31">
        <v>1111907.91015625</v>
      </c>
      <c r="AS4594" s="31">
        <v>1259314.66015625</v>
      </c>
      <c r="AT4594" s="31">
        <v>1179355.328125</v>
      </c>
      <c r="AU4594" s="31">
        <v>1075599.36328125</v>
      </c>
      <c r="AV4594" s="31">
        <v>1401824.13671875</v>
      </c>
      <c r="AW4594" s="31">
        <v>1247173.29296875</v>
      </c>
      <c r="AX4594" s="31">
        <v>125999.28125</v>
      </c>
      <c r="AY4594" s="31">
        <v>78372.359375</v>
      </c>
      <c r="AZ4594" s="31">
        <v>204371.640625</v>
      </c>
    </row>
    <row r="4595" spans="1:52" ht="15" customHeight="1">
      <c r="A4595" s="29" t="s">
        <v>2232</v>
      </c>
      <c r="B4595" s="34">
        <v>35746</v>
      </c>
      <c r="C4595" s="28">
        <v>600</v>
      </c>
      <c r="D4595" s="28">
        <v>43</v>
      </c>
      <c r="E4595" s="28">
        <v>50</v>
      </c>
      <c r="F4595" s="29" t="s">
        <v>786</v>
      </c>
      <c r="G4595" s="29" t="s">
        <v>2216</v>
      </c>
      <c r="H4595" s="28">
        <v>846</v>
      </c>
      <c r="I4595" s="29" t="s">
        <v>2103</v>
      </c>
      <c r="J4595" s="33" t="s">
        <v>2231</v>
      </c>
      <c r="K4595" s="29" t="s">
        <v>178</v>
      </c>
      <c r="L4595" s="29" t="s">
        <v>2227</v>
      </c>
      <c r="M4595" s="29" t="s">
        <v>2194</v>
      </c>
      <c r="N4595" s="28">
        <v>553996.4</v>
      </c>
      <c r="O4595" s="28">
        <v>6287597</v>
      </c>
      <c r="P4595" s="29" t="s">
        <v>2230</v>
      </c>
      <c r="Q4595" s="32" t="s">
        <v>207</v>
      </c>
      <c r="R4595" s="19"/>
      <c r="S4595" s="19"/>
      <c r="T4595" s="19"/>
      <c r="U4595" s="19"/>
      <c r="V4595" s="19"/>
      <c r="W4595" s="19"/>
      <c r="X4595" s="19"/>
      <c r="Y4595" s="19"/>
      <c r="Z4595" s="19"/>
      <c r="AA4595" s="19"/>
      <c r="AB4595" s="19"/>
      <c r="AC4595" s="19"/>
      <c r="AD4595" s="19"/>
      <c r="AE4595" s="19"/>
      <c r="AF4595" s="19"/>
      <c r="AG4595" s="19"/>
      <c r="AH4595" s="19"/>
      <c r="AI4595" s="19"/>
      <c r="AJ4595" s="19"/>
      <c r="AK4595" s="19"/>
      <c r="AL4595" s="31">
        <v>105194</v>
      </c>
      <c r="AM4595" s="31">
        <v>1499785</v>
      </c>
      <c r="AN4595" s="31">
        <v>1407698</v>
      </c>
      <c r="AO4595" s="31">
        <v>1420486</v>
      </c>
      <c r="AP4595" s="31">
        <v>1222340.796875</v>
      </c>
      <c r="AQ4595" s="31">
        <v>1297524.94140625</v>
      </c>
      <c r="AR4595" s="31">
        <v>1152138.66796875</v>
      </c>
      <c r="AS4595" s="31">
        <v>1323045.859375</v>
      </c>
      <c r="AT4595" s="31">
        <v>1266202.88671875</v>
      </c>
      <c r="AU4595" s="31">
        <v>1151988.73046875</v>
      </c>
      <c r="AV4595" s="31">
        <v>1377140.484375</v>
      </c>
      <c r="AW4595" s="31">
        <v>1321512.37109375</v>
      </c>
      <c r="AX4595" s="31">
        <v>132725.34375</v>
      </c>
      <c r="AY4595" s="31">
        <v>74978.640625</v>
      </c>
      <c r="AZ4595" s="31">
        <v>207703.984375</v>
      </c>
    </row>
    <row r="4596" spans="1:52" ht="15" customHeight="1">
      <c r="A4596" s="29" t="s">
        <v>2229</v>
      </c>
      <c r="B4596" s="34">
        <v>35746</v>
      </c>
      <c r="C4596" s="28">
        <v>600</v>
      </c>
      <c r="D4596" s="28">
        <v>43</v>
      </c>
      <c r="E4596" s="28">
        <v>50</v>
      </c>
      <c r="F4596" s="29" t="s">
        <v>786</v>
      </c>
      <c r="G4596" s="29" t="s">
        <v>2216</v>
      </c>
      <c r="H4596" s="28">
        <v>846</v>
      </c>
      <c r="I4596" s="29" t="s">
        <v>2103</v>
      </c>
      <c r="J4596" s="33" t="s">
        <v>2228</v>
      </c>
      <c r="K4596" s="29" t="s">
        <v>178</v>
      </c>
      <c r="L4596" s="29" t="s">
        <v>2227</v>
      </c>
      <c r="M4596" s="29" t="s">
        <v>2226</v>
      </c>
      <c r="N4596" s="28">
        <v>553850.1</v>
      </c>
      <c r="O4596" s="28">
        <v>6287632</v>
      </c>
      <c r="P4596" s="29" t="s">
        <v>2225</v>
      </c>
      <c r="Q4596" s="32" t="s">
        <v>207</v>
      </c>
      <c r="R4596" s="19"/>
      <c r="S4596" s="19"/>
      <c r="T4596" s="19"/>
      <c r="U4596" s="19"/>
      <c r="V4596" s="19"/>
      <c r="W4596" s="19"/>
      <c r="X4596" s="19"/>
      <c r="Y4596" s="19"/>
      <c r="Z4596" s="19"/>
      <c r="AA4596" s="19"/>
      <c r="AB4596" s="19"/>
      <c r="AC4596" s="19"/>
      <c r="AD4596" s="19"/>
      <c r="AE4596" s="19"/>
      <c r="AF4596" s="19"/>
      <c r="AG4596" s="19"/>
      <c r="AH4596" s="19"/>
      <c r="AI4596" s="19"/>
      <c r="AJ4596" s="19"/>
      <c r="AK4596" s="19"/>
      <c r="AL4596" s="31">
        <v>102041</v>
      </c>
      <c r="AM4596" s="31">
        <v>1513262</v>
      </c>
      <c r="AN4596" s="31">
        <v>1410614</v>
      </c>
      <c r="AO4596" s="31">
        <v>1405007</v>
      </c>
      <c r="AP4596" s="31">
        <v>1240496.734375</v>
      </c>
      <c r="AQ4596" s="31">
        <v>964231.958984375</v>
      </c>
      <c r="AR4596" s="31">
        <v>1209736.6328125</v>
      </c>
      <c r="AS4596" s="31">
        <v>1357475.5390625</v>
      </c>
      <c r="AT4596" s="31">
        <v>1315128.484375</v>
      </c>
      <c r="AU4596" s="31">
        <v>1169590.94921875</v>
      </c>
      <c r="AV4596" s="31">
        <v>1388634.39453125</v>
      </c>
      <c r="AW4596" s="31">
        <v>1290897.62890625</v>
      </c>
      <c r="AX4596" s="31">
        <v>131998.6875</v>
      </c>
      <c r="AY4596" s="31">
        <v>71024.578125</v>
      </c>
      <c r="AZ4596" s="31">
        <v>203023.265625</v>
      </c>
    </row>
    <row r="4597" spans="1:52" ht="15" customHeight="1">
      <c r="A4597" s="29" t="s">
        <v>2224</v>
      </c>
      <c r="B4597" s="34">
        <v>35766</v>
      </c>
      <c r="C4597" s="28">
        <v>600</v>
      </c>
      <c r="D4597" s="28">
        <v>43</v>
      </c>
      <c r="E4597" s="28">
        <v>50</v>
      </c>
      <c r="F4597" s="29" t="s">
        <v>786</v>
      </c>
      <c r="G4597" s="29" t="s">
        <v>2216</v>
      </c>
      <c r="H4597" s="28">
        <v>846</v>
      </c>
      <c r="I4597" s="29" t="s">
        <v>2103</v>
      </c>
      <c r="J4597" s="33" t="s">
        <v>2223</v>
      </c>
      <c r="K4597" s="29" t="s">
        <v>178</v>
      </c>
      <c r="L4597" s="29" t="s">
        <v>2219</v>
      </c>
      <c r="M4597" s="29" t="s">
        <v>176</v>
      </c>
      <c r="N4597" s="28">
        <v>552016.1</v>
      </c>
      <c r="O4597" s="28">
        <v>6286946</v>
      </c>
      <c r="P4597" s="29" t="s">
        <v>2222</v>
      </c>
      <c r="Q4597" s="32" t="s">
        <v>207</v>
      </c>
      <c r="R4597" s="19"/>
      <c r="S4597" s="19"/>
      <c r="T4597" s="19"/>
      <c r="U4597" s="19"/>
      <c r="V4597" s="19"/>
      <c r="W4597" s="19"/>
      <c r="X4597" s="19"/>
      <c r="Y4597" s="19"/>
      <c r="Z4597" s="19"/>
      <c r="AA4597" s="19"/>
      <c r="AB4597" s="19"/>
      <c r="AC4597" s="19"/>
      <c r="AD4597" s="19"/>
      <c r="AE4597" s="19"/>
      <c r="AF4597" s="19"/>
      <c r="AG4597" s="19"/>
      <c r="AH4597" s="19"/>
      <c r="AI4597" s="19"/>
      <c r="AJ4597" s="19"/>
      <c r="AK4597" s="19"/>
      <c r="AL4597" s="31">
        <v>113348</v>
      </c>
      <c r="AM4597" s="31">
        <v>1410839</v>
      </c>
      <c r="AN4597" s="31">
        <v>1221557</v>
      </c>
      <c r="AO4597" s="31">
        <v>1347317</v>
      </c>
      <c r="AP4597" s="31">
        <v>1189402</v>
      </c>
      <c r="AQ4597" s="31">
        <v>1279486.96875</v>
      </c>
      <c r="AR4597" s="31">
        <v>1121508.625</v>
      </c>
      <c r="AS4597" s="31">
        <v>1213855.8359375</v>
      </c>
      <c r="AT4597" s="31">
        <v>1123014.19921875</v>
      </c>
      <c r="AU4597" s="31">
        <v>1088662.40234375</v>
      </c>
      <c r="AV4597" s="31">
        <v>898164.625</v>
      </c>
      <c r="AW4597" s="31">
        <v>1038275.3793792725</v>
      </c>
      <c r="AX4597" s="31">
        <v>116139.8671875</v>
      </c>
      <c r="AY4597" s="31">
        <v>68922.8125</v>
      </c>
      <c r="AZ4597" s="31">
        <v>185062.6796875</v>
      </c>
    </row>
    <row r="4598" spans="1:52" ht="15" customHeight="1">
      <c r="A4598" s="29" t="s">
        <v>2221</v>
      </c>
      <c r="B4598" s="34">
        <v>35766</v>
      </c>
      <c r="C4598" s="28">
        <v>600</v>
      </c>
      <c r="D4598" s="28">
        <v>43</v>
      </c>
      <c r="E4598" s="28">
        <v>50</v>
      </c>
      <c r="F4598" s="29" t="s">
        <v>786</v>
      </c>
      <c r="G4598" s="29" t="s">
        <v>2216</v>
      </c>
      <c r="H4598" s="28">
        <v>846</v>
      </c>
      <c r="I4598" s="29" t="s">
        <v>2103</v>
      </c>
      <c r="J4598" s="33" t="s">
        <v>2220</v>
      </c>
      <c r="K4598" s="29" t="s">
        <v>178</v>
      </c>
      <c r="L4598" s="29" t="s">
        <v>2219</v>
      </c>
      <c r="M4598" s="29" t="s">
        <v>176</v>
      </c>
      <c r="N4598" s="28">
        <v>552095.4</v>
      </c>
      <c r="O4598" s="28">
        <v>6286780</v>
      </c>
      <c r="P4598" s="29" t="s">
        <v>2218</v>
      </c>
      <c r="Q4598" s="32" t="s">
        <v>207</v>
      </c>
      <c r="R4598" s="19"/>
      <c r="S4598" s="19"/>
      <c r="T4598" s="19"/>
      <c r="U4598" s="19"/>
      <c r="V4598" s="19"/>
      <c r="W4598" s="19"/>
      <c r="X4598" s="19"/>
      <c r="Y4598" s="19"/>
      <c r="Z4598" s="19"/>
      <c r="AA4598" s="19"/>
      <c r="AB4598" s="19"/>
      <c r="AC4598" s="19"/>
      <c r="AD4598" s="19"/>
      <c r="AE4598" s="19"/>
      <c r="AF4598" s="19"/>
      <c r="AG4598" s="19"/>
      <c r="AH4598" s="19"/>
      <c r="AI4598" s="19"/>
      <c r="AJ4598" s="19"/>
      <c r="AK4598" s="19"/>
      <c r="AL4598" s="31">
        <v>119093</v>
      </c>
      <c r="AM4598" s="31">
        <v>1422775</v>
      </c>
      <c r="AN4598" s="31">
        <v>1223152</v>
      </c>
      <c r="AO4598" s="31">
        <v>1367566</v>
      </c>
      <c r="AP4598" s="31">
        <v>1170896</v>
      </c>
      <c r="AQ4598" s="31">
        <v>1268273.9609375</v>
      </c>
      <c r="AR4598" s="31">
        <v>1138211.9140625</v>
      </c>
      <c r="AS4598" s="31">
        <v>1281623.3203125</v>
      </c>
      <c r="AT4598" s="31">
        <v>1197630.703125</v>
      </c>
      <c r="AU4598" s="31">
        <v>1105857.71484375</v>
      </c>
      <c r="AV4598" s="31">
        <v>1337599.515625</v>
      </c>
      <c r="AW4598" s="31">
        <v>1197725.1875</v>
      </c>
      <c r="AX4598" s="31">
        <v>119964.2421875</v>
      </c>
      <c r="AY4598" s="31">
        <v>73550.0703125</v>
      </c>
      <c r="AZ4598" s="31">
        <v>193514.3125</v>
      </c>
    </row>
    <row r="4599" spans="1:52" ht="15" customHeight="1">
      <c r="A4599" s="29" t="s">
        <v>2217</v>
      </c>
      <c r="B4599" s="34">
        <v>36514</v>
      </c>
      <c r="C4599" s="28">
        <v>1000</v>
      </c>
      <c r="D4599" s="28">
        <v>60</v>
      </c>
      <c r="E4599" s="28">
        <v>48</v>
      </c>
      <c r="F4599" s="29" t="s">
        <v>172</v>
      </c>
      <c r="G4599" s="29" t="s">
        <v>2212</v>
      </c>
      <c r="H4599" s="28">
        <v>846</v>
      </c>
      <c r="I4599" s="29" t="s">
        <v>2103</v>
      </c>
      <c r="J4599" s="33" t="s">
        <v>2215</v>
      </c>
      <c r="K4599" s="29" t="s">
        <v>178</v>
      </c>
      <c r="L4599" s="29" t="s">
        <v>2186</v>
      </c>
      <c r="M4599" s="29" t="s">
        <v>1499</v>
      </c>
      <c r="N4599" s="28">
        <v>573265.9</v>
      </c>
      <c r="O4599" s="28">
        <v>6295023</v>
      </c>
      <c r="P4599" s="29" t="s">
        <v>2214</v>
      </c>
      <c r="Q4599" s="32" t="s">
        <v>207</v>
      </c>
      <c r="R4599" s="19"/>
      <c r="S4599" s="19"/>
      <c r="T4599" s="19"/>
      <c r="U4599" s="19"/>
      <c r="V4599" s="19"/>
      <c r="W4599" s="19"/>
      <c r="X4599" s="19"/>
      <c r="Y4599" s="19"/>
      <c r="Z4599" s="19"/>
      <c r="AA4599" s="19"/>
      <c r="AB4599" s="19"/>
      <c r="AC4599" s="19"/>
      <c r="AD4599" s="19"/>
      <c r="AE4599" s="19"/>
      <c r="AF4599" s="19"/>
      <c r="AG4599" s="19"/>
      <c r="AH4599" s="19"/>
      <c r="AI4599" s="19"/>
      <c r="AJ4599" s="19"/>
      <c r="AK4599" s="19"/>
      <c r="AL4599" s="19"/>
      <c r="AM4599" s="19"/>
      <c r="AN4599" s="31">
        <v>0</v>
      </c>
      <c r="AO4599" s="31">
        <v>1883918</v>
      </c>
      <c r="AP4599" s="31">
        <v>1800410</v>
      </c>
      <c r="AQ4599" s="31">
        <v>1925354</v>
      </c>
      <c r="AR4599" s="31">
        <v>1652167.40625</v>
      </c>
      <c r="AS4599" s="31">
        <v>1788736.9453125</v>
      </c>
      <c r="AT4599" s="31">
        <v>1726190.7421875</v>
      </c>
      <c r="AU4599" s="31">
        <v>1530323.19140625</v>
      </c>
      <c r="AV4599" s="31">
        <v>1855310.5234375</v>
      </c>
      <c r="AW4599" s="31">
        <v>1738379.62890625</v>
      </c>
      <c r="AX4599" s="31">
        <v>188486.09375</v>
      </c>
      <c r="AY4599" s="31">
        <v>124483.59375</v>
      </c>
      <c r="AZ4599" s="31">
        <v>312969.6875</v>
      </c>
    </row>
    <row r="4600" spans="1:52" ht="15" customHeight="1">
      <c r="A4600" s="29" t="s">
        <v>2213</v>
      </c>
      <c r="B4600" s="34">
        <v>36514</v>
      </c>
      <c r="C4600" s="28">
        <v>1000</v>
      </c>
      <c r="D4600" s="28">
        <v>60</v>
      </c>
      <c r="E4600" s="28">
        <v>45</v>
      </c>
      <c r="F4600" s="29" t="s">
        <v>172</v>
      </c>
      <c r="G4600" s="29" t="s">
        <v>2182</v>
      </c>
      <c r="H4600" s="28">
        <v>846</v>
      </c>
      <c r="I4600" s="29" t="s">
        <v>2103</v>
      </c>
      <c r="J4600" s="33" t="s">
        <v>2211</v>
      </c>
      <c r="K4600" s="29" t="s">
        <v>178</v>
      </c>
      <c r="L4600" s="29" t="s">
        <v>2186</v>
      </c>
      <c r="M4600" s="29" t="s">
        <v>2210</v>
      </c>
      <c r="N4600" s="28">
        <v>573436.80000000005</v>
      </c>
      <c r="O4600" s="28">
        <v>6294412</v>
      </c>
      <c r="P4600" s="29" t="s">
        <v>2209</v>
      </c>
      <c r="Q4600" s="32" t="s">
        <v>207</v>
      </c>
      <c r="R4600" s="19"/>
      <c r="S4600" s="19"/>
      <c r="T4600" s="19"/>
      <c r="U4600" s="19"/>
      <c r="V4600" s="19"/>
      <c r="W4600" s="19"/>
      <c r="X4600" s="19"/>
      <c r="Y4600" s="19"/>
      <c r="Z4600" s="19"/>
      <c r="AA4600" s="19"/>
      <c r="AB4600" s="19"/>
      <c r="AC4600" s="19"/>
      <c r="AD4600" s="19"/>
      <c r="AE4600" s="19"/>
      <c r="AF4600" s="19"/>
      <c r="AG4600" s="19"/>
      <c r="AH4600" s="19"/>
      <c r="AI4600" s="19"/>
      <c r="AJ4600" s="19"/>
      <c r="AK4600" s="19"/>
      <c r="AL4600" s="19"/>
      <c r="AM4600" s="19"/>
      <c r="AN4600" s="31">
        <v>0</v>
      </c>
      <c r="AO4600" s="31">
        <v>2031525</v>
      </c>
      <c r="AP4600" s="31">
        <v>1865477</v>
      </c>
      <c r="AQ4600" s="31">
        <v>2010219</v>
      </c>
      <c r="AR4600" s="31">
        <v>1715046.34375</v>
      </c>
      <c r="AS4600" s="31">
        <v>1877813.171875</v>
      </c>
      <c r="AT4600" s="31">
        <v>1800561.5</v>
      </c>
      <c r="AU4600" s="31">
        <v>1636665.01953125</v>
      </c>
      <c r="AV4600" s="31">
        <v>2009366.359375</v>
      </c>
      <c r="AW4600" s="31">
        <v>1653735.609375</v>
      </c>
      <c r="AX4600" s="31">
        <v>197325.8125</v>
      </c>
      <c r="AY4600" s="31">
        <v>128834.640625</v>
      </c>
      <c r="AZ4600" s="31">
        <v>326160.453125</v>
      </c>
    </row>
    <row r="4601" spans="1:52" ht="15" customHeight="1">
      <c r="A4601" s="29" t="s">
        <v>2208</v>
      </c>
      <c r="B4601" s="34">
        <v>36631</v>
      </c>
      <c r="C4601" s="28">
        <v>1000</v>
      </c>
      <c r="D4601" s="28">
        <v>60</v>
      </c>
      <c r="E4601" s="28">
        <v>45</v>
      </c>
      <c r="F4601" s="29" t="s">
        <v>172</v>
      </c>
      <c r="G4601" s="29" t="s">
        <v>2182</v>
      </c>
      <c r="H4601" s="28">
        <v>846</v>
      </c>
      <c r="I4601" s="29" t="s">
        <v>2103</v>
      </c>
      <c r="J4601" s="33" t="s">
        <v>2207</v>
      </c>
      <c r="K4601" s="29" t="s">
        <v>178</v>
      </c>
      <c r="L4601" s="29" t="s">
        <v>2186</v>
      </c>
      <c r="M4601" s="29" t="s">
        <v>2206</v>
      </c>
      <c r="N4601" s="28">
        <v>573163.80000000005</v>
      </c>
      <c r="O4601" s="28">
        <v>6294049</v>
      </c>
      <c r="P4601" s="29" t="s">
        <v>2205</v>
      </c>
      <c r="Q4601" s="32" t="s">
        <v>207</v>
      </c>
      <c r="R4601" s="19"/>
      <c r="S4601" s="19"/>
      <c r="T4601" s="19"/>
      <c r="U4601" s="19"/>
      <c r="V4601" s="19"/>
      <c r="W4601" s="19"/>
      <c r="X4601" s="19"/>
      <c r="Y4601" s="19"/>
      <c r="Z4601" s="19"/>
      <c r="AA4601" s="19"/>
      <c r="AB4601" s="19"/>
      <c r="AC4601" s="19"/>
      <c r="AD4601" s="19"/>
      <c r="AE4601" s="19"/>
      <c r="AF4601" s="19"/>
      <c r="AG4601" s="19"/>
      <c r="AH4601" s="19"/>
      <c r="AI4601" s="19"/>
      <c r="AJ4601" s="19"/>
      <c r="AK4601" s="19"/>
      <c r="AL4601" s="19"/>
      <c r="AM4601" s="19"/>
      <c r="AN4601" s="19"/>
      <c r="AO4601" s="31">
        <v>1211272</v>
      </c>
      <c r="AP4601" s="31">
        <v>1889324.5</v>
      </c>
      <c r="AQ4601" s="31">
        <v>1977422.5546875</v>
      </c>
      <c r="AR4601" s="31">
        <v>1688969.703125</v>
      </c>
      <c r="AS4601" s="31">
        <v>1942842.359375</v>
      </c>
      <c r="AT4601" s="31">
        <v>1828527.0234375</v>
      </c>
      <c r="AU4601" s="31">
        <v>1700159.15625</v>
      </c>
      <c r="AV4601" s="31">
        <v>1836163.869140625</v>
      </c>
      <c r="AW4601" s="31">
        <v>1715902.6484375</v>
      </c>
      <c r="AX4601" s="31">
        <v>203536.578125</v>
      </c>
      <c r="AY4601" s="31">
        <v>127150.6484375</v>
      </c>
      <c r="AZ4601" s="31">
        <v>330687.2265625</v>
      </c>
    </row>
    <row r="4602" spans="1:52" ht="15" customHeight="1">
      <c r="A4602" s="29" t="s">
        <v>2204</v>
      </c>
      <c r="B4602" s="34">
        <v>36631</v>
      </c>
      <c r="C4602" s="28">
        <v>1000</v>
      </c>
      <c r="D4602" s="28">
        <v>60</v>
      </c>
      <c r="E4602" s="28">
        <v>45</v>
      </c>
      <c r="F4602" s="29" t="s">
        <v>172</v>
      </c>
      <c r="G4602" s="29" t="s">
        <v>2182</v>
      </c>
      <c r="H4602" s="28">
        <v>846</v>
      </c>
      <c r="I4602" s="29" t="s">
        <v>2103</v>
      </c>
      <c r="J4602" s="33" t="s">
        <v>2203</v>
      </c>
      <c r="K4602" s="29" t="s">
        <v>178</v>
      </c>
      <c r="L4602" s="29" t="s">
        <v>2186</v>
      </c>
      <c r="M4602" s="29" t="s">
        <v>2202</v>
      </c>
      <c r="N4602" s="28">
        <v>573078.30000000005</v>
      </c>
      <c r="O4602" s="28">
        <v>6294355</v>
      </c>
      <c r="P4602" s="29" t="s">
        <v>2201</v>
      </c>
      <c r="Q4602" s="32" t="s">
        <v>207</v>
      </c>
      <c r="R4602" s="19"/>
      <c r="S4602" s="19"/>
      <c r="T4602" s="19"/>
      <c r="U4602" s="19"/>
      <c r="V4602" s="19"/>
      <c r="W4602" s="19"/>
      <c r="X4602" s="19"/>
      <c r="Y4602" s="19"/>
      <c r="Z4602" s="19"/>
      <c r="AA4602" s="19"/>
      <c r="AB4602" s="19"/>
      <c r="AC4602" s="19"/>
      <c r="AD4602" s="19"/>
      <c r="AE4602" s="19"/>
      <c r="AF4602" s="19"/>
      <c r="AG4602" s="19"/>
      <c r="AH4602" s="19"/>
      <c r="AI4602" s="19"/>
      <c r="AJ4602" s="19"/>
      <c r="AK4602" s="19"/>
      <c r="AL4602" s="19"/>
      <c r="AM4602" s="19"/>
      <c r="AN4602" s="19"/>
      <c r="AO4602" s="31">
        <v>1125839</v>
      </c>
      <c r="AP4602" s="31">
        <v>1831235</v>
      </c>
      <c r="AQ4602" s="31">
        <v>1906526.1796875</v>
      </c>
      <c r="AR4602" s="31">
        <v>1423009.677734375</v>
      </c>
      <c r="AS4602" s="31">
        <v>1869235.3125</v>
      </c>
      <c r="AT4602" s="31">
        <v>1821124.296875</v>
      </c>
      <c r="AU4602" s="31">
        <v>1591172.56640625</v>
      </c>
      <c r="AV4602" s="31">
        <v>1989640.28125</v>
      </c>
      <c r="AW4602" s="31">
        <v>1822766.71875</v>
      </c>
      <c r="AX4602" s="31">
        <v>187623.8125</v>
      </c>
      <c r="AY4602" s="31">
        <v>117230.3515625</v>
      </c>
      <c r="AZ4602" s="31">
        <v>304854.1640625</v>
      </c>
    </row>
    <row r="4603" spans="1:52" ht="15" customHeight="1">
      <c r="A4603" s="29" t="s">
        <v>2200</v>
      </c>
      <c r="B4603" s="34">
        <v>36631</v>
      </c>
      <c r="C4603" s="28">
        <v>1000</v>
      </c>
      <c r="D4603" s="28">
        <v>60</v>
      </c>
      <c r="E4603" s="28">
        <v>45</v>
      </c>
      <c r="F4603" s="29" t="s">
        <v>172</v>
      </c>
      <c r="G4603" s="29" t="s">
        <v>2182</v>
      </c>
      <c r="H4603" s="28">
        <v>846</v>
      </c>
      <c r="I4603" s="29" t="s">
        <v>2103</v>
      </c>
      <c r="J4603" s="33" t="s">
        <v>2199</v>
      </c>
      <c r="K4603" s="29" t="s">
        <v>178</v>
      </c>
      <c r="L4603" s="29" t="s">
        <v>2186</v>
      </c>
      <c r="M4603" s="29" t="s">
        <v>2198</v>
      </c>
      <c r="N4603" s="28">
        <v>572992.30000000005</v>
      </c>
      <c r="O4603" s="28">
        <v>6294660</v>
      </c>
      <c r="P4603" s="29" t="s">
        <v>2197</v>
      </c>
      <c r="Q4603" s="32" t="s">
        <v>207</v>
      </c>
      <c r="R4603" s="19"/>
      <c r="S4603" s="19"/>
      <c r="T4603" s="19"/>
      <c r="U4603" s="19"/>
      <c r="V4603" s="19"/>
      <c r="W4603" s="19"/>
      <c r="X4603" s="19"/>
      <c r="Y4603" s="19"/>
      <c r="Z4603" s="19"/>
      <c r="AA4603" s="19"/>
      <c r="AB4603" s="19"/>
      <c r="AC4603" s="19"/>
      <c r="AD4603" s="19"/>
      <c r="AE4603" s="19"/>
      <c r="AF4603" s="19"/>
      <c r="AG4603" s="19"/>
      <c r="AH4603" s="19"/>
      <c r="AI4603" s="19"/>
      <c r="AJ4603" s="19"/>
      <c r="AK4603" s="19"/>
      <c r="AL4603" s="19"/>
      <c r="AM4603" s="19"/>
      <c r="AN4603" s="19"/>
      <c r="AO4603" s="31">
        <v>1149099</v>
      </c>
      <c r="AP4603" s="31">
        <v>1776516.5</v>
      </c>
      <c r="AQ4603" s="31">
        <v>1867217.203125</v>
      </c>
      <c r="AR4603" s="31">
        <v>1611066.71484375</v>
      </c>
      <c r="AS4603" s="31">
        <v>1799840.796875</v>
      </c>
      <c r="AT4603" s="31">
        <v>1752034.1796875</v>
      </c>
      <c r="AU4603" s="31">
        <v>1547758.07421875</v>
      </c>
      <c r="AV4603" s="31">
        <v>1956514.4765625</v>
      </c>
      <c r="AW4603" s="31">
        <v>1656281.404296875</v>
      </c>
      <c r="AX4603" s="31">
        <v>187912.890625</v>
      </c>
      <c r="AY4603" s="31">
        <v>115787.921875</v>
      </c>
      <c r="AZ4603" s="31">
        <v>303700.8125</v>
      </c>
    </row>
    <row r="4604" spans="1:52" ht="15" customHeight="1">
      <c r="A4604" s="29" t="s">
        <v>2196</v>
      </c>
      <c r="B4604" s="34">
        <v>36631</v>
      </c>
      <c r="C4604" s="28">
        <v>1000</v>
      </c>
      <c r="D4604" s="28">
        <v>60</v>
      </c>
      <c r="E4604" s="28">
        <v>45</v>
      </c>
      <c r="F4604" s="29" t="s">
        <v>172</v>
      </c>
      <c r="G4604" s="29" t="s">
        <v>2182</v>
      </c>
      <c r="H4604" s="28">
        <v>846</v>
      </c>
      <c r="I4604" s="29" t="s">
        <v>2103</v>
      </c>
      <c r="J4604" s="33" t="s">
        <v>2195</v>
      </c>
      <c r="K4604" s="29" t="s">
        <v>178</v>
      </c>
      <c r="L4604" s="29" t="s">
        <v>2186</v>
      </c>
      <c r="M4604" s="29" t="s">
        <v>2194</v>
      </c>
      <c r="N4604" s="28">
        <v>572906.4</v>
      </c>
      <c r="O4604" s="28">
        <v>6294966</v>
      </c>
      <c r="P4604" s="29" t="s">
        <v>2193</v>
      </c>
      <c r="Q4604" s="32" t="s">
        <v>207</v>
      </c>
      <c r="R4604" s="19"/>
      <c r="S4604" s="19"/>
      <c r="T4604" s="19"/>
      <c r="U4604" s="19"/>
      <c r="V4604" s="19"/>
      <c r="W4604" s="19"/>
      <c r="X4604" s="19"/>
      <c r="Y4604" s="19"/>
      <c r="Z4604" s="19"/>
      <c r="AA4604" s="19"/>
      <c r="AB4604" s="19"/>
      <c r="AC4604" s="19"/>
      <c r="AD4604" s="19"/>
      <c r="AE4604" s="19"/>
      <c r="AF4604" s="19"/>
      <c r="AG4604" s="19"/>
      <c r="AH4604" s="19"/>
      <c r="AI4604" s="19"/>
      <c r="AJ4604" s="19"/>
      <c r="AK4604" s="19"/>
      <c r="AL4604" s="19"/>
      <c r="AM4604" s="19"/>
      <c r="AN4604" s="19"/>
      <c r="AO4604" s="31">
        <v>1085684</v>
      </c>
      <c r="AP4604" s="31">
        <v>1753438</v>
      </c>
      <c r="AQ4604" s="31">
        <v>1850715.90625</v>
      </c>
      <c r="AR4604" s="31">
        <v>1566131.01171875</v>
      </c>
      <c r="AS4604" s="31">
        <v>1750505.609375</v>
      </c>
      <c r="AT4604" s="31">
        <v>1711585.2734375</v>
      </c>
      <c r="AU4604" s="31">
        <v>1540748.37890625</v>
      </c>
      <c r="AV4604" s="31">
        <v>1795245.2109375</v>
      </c>
      <c r="AW4604" s="31">
        <v>1698513.3046875</v>
      </c>
      <c r="AX4604" s="31">
        <v>180960.609375</v>
      </c>
      <c r="AY4604" s="31">
        <v>112459.546875</v>
      </c>
      <c r="AZ4604" s="31">
        <v>293420.15625</v>
      </c>
    </row>
    <row r="4605" spans="1:52" ht="15" customHeight="1">
      <c r="A4605" s="29" t="s">
        <v>2192</v>
      </c>
      <c r="B4605" s="34">
        <v>36657</v>
      </c>
      <c r="C4605" s="28">
        <v>1000</v>
      </c>
      <c r="D4605" s="28">
        <v>60</v>
      </c>
      <c r="E4605" s="28">
        <v>45</v>
      </c>
      <c r="F4605" s="29" t="s">
        <v>172</v>
      </c>
      <c r="G4605" s="29" t="s">
        <v>2182</v>
      </c>
      <c r="H4605" s="28">
        <v>846</v>
      </c>
      <c r="I4605" s="29" t="s">
        <v>2103</v>
      </c>
      <c r="J4605" s="33" t="s">
        <v>2191</v>
      </c>
      <c r="K4605" s="29" t="s">
        <v>178</v>
      </c>
      <c r="L4605" s="29" t="s">
        <v>2186</v>
      </c>
      <c r="M4605" s="29" t="s">
        <v>2190</v>
      </c>
      <c r="N4605" s="28">
        <v>573523.30000000005</v>
      </c>
      <c r="O4605" s="28">
        <v>6294107</v>
      </c>
      <c r="P4605" s="29" t="s">
        <v>2189</v>
      </c>
      <c r="Q4605" s="32" t="s">
        <v>207</v>
      </c>
      <c r="R4605" s="19"/>
      <c r="S4605" s="19"/>
      <c r="T4605" s="19"/>
      <c r="U4605" s="19"/>
      <c r="V4605" s="19"/>
      <c r="W4605" s="19"/>
      <c r="X4605" s="19"/>
      <c r="Y4605" s="19"/>
      <c r="Z4605" s="19"/>
      <c r="AA4605" s="19"/>
      <c r="AB4605" s="19"/>
      <c r="AC4605" s="19"/>
      <c r="AD4605" s="19"/>
      <c r="AE4605" s="19"/>
      <c r="AF4605" s="19"/>
      <c r="AG4605" s="19"/>
      <c r="AH4605" s="19"/>
      <c r="AI4605" s="19"/>
      <c r="AJ4605" s="19"/>
      <c r="AK4605" s="19"/>
      <c r="AL4605" s="19"/>
      <c r="AM4605" s="19"/>
      <c r="AN4605" s="19"/>
      <c r="AO4605" s="31">
        <v>1172002</v>
      </c>
      <c r="AP4605" s="31">
        <v>1899083.5</v>
      </c>
      <c r="AQ4605" s="31">
        <v>2049736.578125</v>
      </c>
      <c r="AR4605" s="31">
        <v>1742330.6953125</v>
      </c>
      <c r="AS4605" s="31">
        <v>1927617.625</v>
      </c>
      <c r="AT4605" s="31">
        <v>1882582.53125</v>
      </c>
      <c r="AU4605" s="31">
        <v>1701289.7578125</v>
      </c>
      <c r="AV4605" s="31">
        <v>2032345.265625</v>
      </c>
      <c r="AW4605" s="31">
        <v>1859464.53125</v>
      </c>
      <c r="AX4605" s="31">
        <v>186494.71875</v>
      </c>
      <c r="AY4605" s="31">
        <v>111704.671875</v>
      </c>
      <c r="AZ4605" s="31">
        <v>298199.390625</v>
      </c>
    </row>
    <row r="4606" spans="1:52" ht="15" customHeight="1">
      <c r="A4606" s="29" t="s">
        <v>2188</v>
      </c>
      <c r="B4606" s="34">
        <v>36721</v>
      </c>
      <c r="C4606" s="28">
        <v>1000</v>
      </c>
      <c r="D4606" s="28">
        <v>60</v>
      </c>
      <c r="E4606" s="28">
        <v>45</v>
      </c>
      <c r="F4606" s="29" t="s">
        <v>172</v>
      </c>
      <c r="G4606" s="29" t="s">
        <v>2182</v>
      </c>
      <c r="H4606" s="28">
        <v>846</v>
      </c>
      <c r="I4606" s="29" t="s">
        <v>2103</v>
      </c>
      <c r="J4606" s="33" t="s">
        <v>2187</v>
      </c>
      <c r="K4606" s="29" t="s">
        <v>178</v>
      </c>
      <c r="L4606" s="29" t="s">
        <v>2186</v>
      </c>
      <c r="M4606" s="29" t="s">
        <v>2185</v>
      </c>
      <c r="N4606" s="28">
        <v>573353.30000000005</v>
      </c>
      <c r="O4606" s="28">
        <v>6294717</v>
      </c>
      <c r="P4606" s="29" t="s">
        <v>2184</v>
      </c>
      <c r="Q4606" s="32" t="s">
        <v>207</v>
      </c>
      <c r="R4606" s="19"/>
      <c r="S4606" s="19"/>
      <c r="T4606" s="19"/>
      <c r="U4606" s="19"/>
      <c r="V4606" s="19"/>
      <c r="W4606" s="19"/>
      <c r="X4606" s="19"/>
      <c r="Y4606" s="19"/>
      <c r="Z4606" s="19"/>
      <c r="AA4606" s="19"/>
      <c r="AB4606" s="19"/>
      <c r="AC4606" s="19"/>
      <c r="AD4606" s="19"/>
      <c r="AE4606" s="19"/>
      <c r="AF4606" s="19"/>
      <c r="AG4606" s="19"/>
      <c r="AH4606" s="19"/>
      <c r="AI4606" s="19"/>
      <c r="AJ4606" s="19"/>
      <c r="AK4606" s="19"/>
      <c r="AL4606" s="19"/>
      <c r="AM4606" s="19"/>
      <c r="AN4606" s="19"/>
      <c r="AO4606" s="31">
        <v>770464</v>
      </c>
      <c r="AP4606" s="31">
        <v>1816197</v>
      </c>
      <c r="AQ4606" s="31">
        <v>1816344.1015625</v>
      </c>
      <c r="AR4606" s="31">
        <v>1290317.484375</v>
      </c>
      <c r="AS4606" s="31">
        <v>1746210.5390625</v>
      </c>
      <c r="AT4606" s="31">
        <v>1655136.05078125</v>
      </c>
      <c r="AU4606" s="31">
        <v>1530386.37890625</v>
      </c>
      <c r="AV4606" s="31">
        <v>1888935.1953125</v>
      </c>
      <c r="AW4606" s="31">
        <v>1691256.69140625</v>
      </c>
      <c r="AX4606" s="31">
        <v>184527.34375</v>
      </c>
      <c r="AY4606" s="31">
        <v>119455.140625</v>
      </c>
      <c r="AZ4606" s="31">
        <v>303982.484375</v>
      </c>
    </row>
    <row r="4607" spans="1:52" ht="15" customHeight="1">
      <c r="A4607" s="29" t="s">
        <v>2183</v>
      </c>
      <c r="B4607" s="34">
        <v>37127</v>
      </c>
      <c r="C4607" s="28">
        <v>660</v>
      </c>
      <c r="D4607" s="28">
        <v>47</v>
      </c>
      <c r="E4607" s="28">
        <v>45</v>
      </c>
      <c r="F4607" s="29" t="s">
        <v>242</v>
      </c>
      <c r="G4607" s="29" t="s">
        <v>2175</v>
      </c>
      <c r="H4607" s="28">
        <v>846</v>
      </c>
      <c r="I4607" s="29" t="s">
        <v>2103</v>
      </c>
      <c r="J4607" s="33" t="s">
        <v>2181</v>
      </c>
      <c r="K4607" s="29" t="s">
        <v>178</v>
      </c>
      <c r="L4607" s="29" t="s">
        <v>2166</v>
      </c>
      <c r="M4607" s="29" t="s">
        <v>1313</v>
      </c>
      <c r="N4607" s="28">
        <v>544409.30000000005</v>
      </c>
      <c r="O4607" s="28">
        <v>6281351</v>
      </c>
      <c r="P4607" s="29" t="s">
        <v>2180</v>
      </c>
      <c r="Q4607" s="32" t="s">
        <v>207</v>
      </c>
      <c r="R4607" s="19"/>
      <c r="S4607" s="19"/>
      <c r="T4607" s="19"/>
      <c r="U4607" s="19"/>
      <c r="V4607" s="19"/>
      <c r="W4607" s="19"/>
      <c r="X4607" s="19"/>
      <c r="Y4607" s="19"/>
      <c r="Z4607" s="19"/>
      <c r="AA4607" s="19"/>
      <c r="AB4607" s="19"/>
      <c r="AC4607" s="19"/>
      <c r="AD4607" s="19"/>
      <c r="AE4607" s="19"/>
      <c r="AF4607" s="19"/>
      <c r="AG4607" s="19"/>
      <c r="AH4607" s="19"/>
      <c r="AI4607" s="19"/>
      <c r="AJ4607" s="19"/>
      <c r="AK4607" s="19"/>
      <c r="AL4607" s="19"/>
      <c r="AM4607" s="19"/>
      <c r="AN4607" s="19"/>
      <c r="AO4607" s="19"/>
      <c r="AP4607" s="31">
        <v>426141.75</v>
      </c>
      <c r="AQ4607" s="31">
        <v>1213256.296875</v>
      </c>
      <c r="AR4607" s="31">
        <v>1072532.1796875</v>
      </c>
      <c r="AS4607" s="31">
        <v>1211761.11328125</v>
      </c>
      <c r="AT4607" s="31">
        <v>1165593.890625</v>
      </c>
      <c r="AU4607" s="31">
        <v>1037817.33984375</v>
      </c>
      <c r="AV4607" s="31">
        <v>1323582.80859375</v>
      </c>
      <c r="AW4607" s="31">
        <v>1192246.9453125</v>
      </c>
      <c r="AX4607" s="31">
        <v>103555.4921875</v>
      </c>
      <c r="AY4607" s="31">
        <v>63417.921875</v>
      </c>
      <c r="AZ4607" s="31">
        <v>166973.4140625</v>
      </c>
    </row>
    <row r="4608" spans="1:52" ht="15" customHeight="1">
      <c r="A4608" s="29" t="s">
        <v>2179</v>
      </c>
      <c r="B4608" s="34">
        <v>37073</v>
      </c>
      <c r="C4608" s="28">
        <v>660</v>
      </c>
      <c r="D4608" s="28">
        <v>47</v>
      </c>
      <c r="E4608" s="28">
        <v>45</v>
      </c>
      <c r="F4608" s="29" t="s">
        <v>242</v>
      </c>
      <c r="G4608" s="29" t="s">
        <v>2175</v>
      </c>
      <c r="H4608" s="28">
        <v>846</v>
      </c>
      <c r="I4608" s="29" t="s">
        <v>2103</v>
      </c>
      <c r="J4608" s="33" t="s">
        <v>2178</v>
      </c>
      <c r="K4608" s="29" t="s">
        <v>178</v>
      </c>
      <c r="L4608" s="29" t="s">
        <v>2166</v>
      </c>
      <c r="M4608" s="29" t="s">
        <v>1313</v>
      </c>
      <c r="N4608" s="28">
        <v>544397.69999999995</v>
      </c>
      <c r="O4608" s="28">
        <v>6281152</v>
      </c>
      <c r="P4608" s="29" t="s">
        <v>2177</v>
      </c>
      <c r="Q4608" s="32" t="s">
        <v>207</v>
      </c>
      <c r="R4608" s="19"/>
      <c r="S4608" s="19"/>
      <c r="T4608" s="19"/>
      <c r="U4608" s="19"/>
      <c r="V4608" s="19"/>
      <c r="W4608" s="19"/>
      <c r="X4608" s="19"/>
      <c r="Y4608" s="19"/>
      <c r="Z4608" s="19"/>
      <c r="AA4608" s="19"/>
      <c r="AB4608" s="19"/>
      <c r="AC4608" s="19"/>
      <c r="AD4608" s="19"/>
      <c r="AE4608" s="19"/>
      <c r="AF4608" s="19"/>
      <c r="AG4608" s="19"/>
      <c r="AH4608" s="19"/>
      <c r="AI4608" s="19"/>
      <c r="AJ4608" s="19"/>
      <c r="AK4608" s="19"/>
      <c r="AL4608" s="19"/>
      <c r="AM4608" s="19"/>
      <c r="AN4608" s="19"/>
      <c r="AO4608" s="19"/>
      <c r="AP4608" s="31">
        <v>573058</v>
      </c>
      <c r="AQ4608" s="31">
        <v>1207571.12890625</v>
      </c>
      <c r="AR4608" s="31">
        <v>1119767.828125</v>
      </c>
      <c r="AS4608" s="31">
        <v>1316399.453125</v>
      </c>
      <c r="AT4608" s="31">
        <v>1220511.33203125</v>
      </c>
      <c r="AU4608" s="31">
        <v>1108742.66015625</v>
      </c>
      <c r="AV4608" s="31">
        <v>1427967.4140625</v>
      </c>
      <c r="AW4608" s="31">
        <v>1282028.55859375</v>
      </c>
      <c r="AX4608" s="31">
        <v>121283.171875</v>
      </c>
      <c r="AY4608" s="31">
        <v>75204.6171875</v>
      </c>
      <c r="AZ4608" s="31">
        <v>196487.7890625</v>
      </c>
    </row>
    <row r="4609" spans="1:52" ht="15" customHeight="1">
      <c r="A4609" s="29" t="s">
        <v>2176</v>
      </c>
      <c r="B4609" s="34">
        <v>37073</v>
      </c>
      <c r="C4609" s="28">
        <v>660</v>
      </c>
      <c r="D4609" s="28">
        <v>47</v>
      </c>
      <c r="E4609" s="28">
        <v>45</v>
      </c>
      <c r="F4609" s="29" t="s">
        <v>242</v>
      </c>
      <c r="G4609" s="29" t="s">
        <v>2168</v>
      </c>
      <c r="H4609" s="28">
        <v>846</v>
      </c>
      <c r="I4609" s="29" t="s">
        <v>2103</v>
      </c>
      <c r="J4609" s="33" t="s">
        <v>2174</v>
      </c>
      <c r="K4609" s="29" t="s">
        <v>178</v>
      </c>
      <c r="L4609" s="29" t="s">
        <v>2166</v>
      </c>
      <c r="M4609" s="29" t="s">
        <v>1313</v>
      </c>
      <c r="N4609" s="28">
        <v>544385.80000000005</v>
      </c>
      <c r="O4609" s="28">
        <v>6280952</v>
      </c>
      <c r="P4609" s="29" t="s">
        <v>2173</v>
      </c>
      <c r="Q4609" s="32" t="s">
        <v>207</v>
      </c>
      <c r="R4609" s="19"/>
      <c r="S4609" s="19"/>
      <c r="T4609" s="19"/>
      <c r="U4609" s="19"/>
      <c r="V4609" s="19"/>
      <c r="W4609" s="19"/>
      <c r="X4609" s="19"/>
      <c r="Y4609" s="19"/>
      <c r="Z4609" s="19"/>
      <c r="AA4609" s="19"/>
      <c r="AB4609" s="19"/>
      <c r="AC4609" s="19"/>
      <c r="AD4609" s="19"/>
      <c r="AE4609" s="19"/>
      <c r="AF4609" s="19"/>
      <c r="AG4609" s="19"/>
      <c r="AH4609" s="19"/>
      <c r="AI4609" s="19"/>
      <c r="AJ4609" s="19"/>
      <c r="AK4609" s="19"/>
      <c r="AL4609" s="19"/>
      <c r="AM4609" s="19"/>
      <c r="AN4609" s="19"/>
      <c r="AO4609" s="19"/>
      <c r="AP4609" s="31">
        <v>567071.75</v>
      </c>
      <c r="AQ4609" s="31">
        <v>1257206.609375</v>
      </c>
      <c r="AR4609" s="31">
        <v>1134562.859375</v>
      </c>
      <c r="AS4609" s="31">
        <v>1290087.2265625</v>
      </c>
      <c r="AT4609" s="31">
        <v>1222074.4921875</v>
      </c>
      <c r="AU4609" s="31">
        <v>1102414.09375</v>
      </c>
      <c r="AV4609" s="31">
        <v>1396542.859375</v>
      </c>
      <c r="AW4609" s="31">
        <v>1260977.46484375</v>
      </c>
      <c r="AX4609" s="31">
        <v>125352.8203125</v>
      </c>
      <c r="AY4609" s="31">
        <v>74294.8046875</v>
      </c>
      <c r="AZ4609" s="31">
        <v>199647.625</v>
      </c>
    </row>
    <row r="4610" spans="1:52" ht="15" customHeight="1">
      <c r="A4610" s="29" t="s">
        <v>2172</v>
      </c>
      <c r="B4610" s="34">
        <v>37055</v>
      </c>
      <c r="C4610" s="28">
        <v>660</v>
      </c>
      <c r="D4610" s="28">
        <v>47</v>
      </c>
      <c r="E4610" s="28">
        <v>45</v>
      </c>
      <c r="F4610" s="29" t="s">
        <v>242</v>
      </c>
      <c r="G4610" s="29" t="s">
        <v>2168</v>
      </c>
      <c r="H4610" s="28">
        <v>846</v>
      </c>
      <c r="I4610" s="29" t="s">
        <v>2103</v>
      </c>
      <c r="J4610" s="33" t="s">
        <v>2171</v>
      </c>
      <c r="K4610" s="29" t="s">
        <v>178</v>
      </c>
      <c r="L4610" s="29" t="s">
        <v>2166</v>
      </c>
      <c r="M4610" s="29" t="s">
        <v>1313</v>
      </c>
      <c r="N4610" s="28">
        <v>544597.1</v>
      </c>
      <c r="O4610" s="28">
        <v>6281241</v>
      </c>
      <c r="P4610" s="29" t="s">
        <v>2170</v>
      </c>
      <c r="Q4610" s="32" t="s">
        <v>207</v>
      </c>
      <c r="R4610" s="19"/>
      <c r="S4610" s="19"/>
      <c r="T4610" s="19"/>
      <c r="U4610" s="19"/>
      <c r="V4610" s="19"/>
      <c r="W4610" s="19"/>
      <c r="X4610" s="19"/>
      <c r="Y4610" s="19"/>
      <c r="Z4610" s="19"/>
      <c r="AA4610" s="19"/>
      <c r="AB4610" s="19"/>
      <c r="AC4610" s="19"/>
      <c r="AD4610" s="19"/>
      <c r="AE4610" s="19"/>
      <c r="AF4610" s="19"/>
      <c r="AG4610" s="19"/>
      <c r="AH4610" s="19"/>
      <c r="AI4610" s="19"/>
      <c r="AJ4610" s="19"/>
      <c r="AK4610" s="19"/>
      <c r="AL4610" s="19"/>
      <c r="AM4610" s="19"/>
      <c r="AN4610" s="19"/>
      <c r="AO4610" s="19"/>
      <c r="AP4610" s="31">
        <v>596646</v>
      </c>
      <c r="AQ4610" s="31">
        <v>1199120.2578125</v>
      </c>
      <c r="AR4610" s="31">
        <v>1071747.15234375</v>
      </c>
      <c r="AS4610" s="31">
        <v>1275943.3046875</v>
      </c>
      <c r="AT4610" s="31">
        <v>1237054.23828125</v>
      </c>
      <c r="AU4610" s="31">
        <v>968627.71875</v>
      </c>
      <c r="AV4610" s="31">
        <v>1314580.4765625</v>
      </c>
      <c r="AW4610" s="31">
        <v>1244998.60546875</v>
      </c>
      <c r="AX4610" s="31">
        <v>123479.984375</v>
      </c>
      <c r="AY4610" s="31">
        <v>73615.6640625</v>
      </c>
      <c r="AZ4610" s="31">
        <v>197095.6484375</v>
      </c>
    </row>
    <row r="4611" spans="1:52" ht="15" customHeight="1">
      <c r="A4611" s="29" t="s">
        <v>2169</v>
      </c>
      <c r="B4611" s="34">
        <v>37055</v>
      </c>
      <c r="C4611" s="28">
        <v>660</v>
      </c>
      <c r="D4611" s="28">
        <v>47</v>
      </c>
      <c r="E4611" s="28">
        <v>45</v>
      </c>
      <c r="F4611" s="29" t="s">
        <v>242</v>
      </c>
      <c r="G4611" s="29" t="s">
        <v>2163</v>
      </c>
      <c r="H4611" s="28">
        <v>846</v>
      </c>
      <c r="I4611" s="29" t="s">
        <v>2103</v>
      </c>
      <c r="J4611" s="33" t="s">
        <v>2167</v>
      </c>
      <c r="K4611" s="29" t="s">
        <v>178</v>
      </c>
      <c r="L4611" s="29" t="s">
        <v>2166</v>
      </c>
      <c r="M4611" s="29" t="s">
        <v>1313</v>
      </c>
      <c r="N4611" s="28">
        <v>544585.80000000005</v>
      </c>
      <c r="O4611" s="28">
        <v>6281041</v>
      </c>
      <c r="P4611" s="29" t="s">
        <v>2165</v>
      </c>
      <c r="Q4611" s="32" t="s">
        <v>207</v>
      </c>
      <c r="R4611" s="19"/>
      <c r="S4611" s="19"/>
      <c r="T4611" s="19"/>
      <c r="U4611" s="19"/>
      <c r="V4611" s="19"/>
      <c r="W4611" s="19"/>
      <c r="X4611" s="19"/>
      <c r="Y4611" s="19"/>
      <c r="Z4611" s="19"/>
      <c r="AA4611" s="19"/>
      <c r="AB4611" s="19"/>
      <c r="AC4611" s="19"/>
      <c r="AD4611" s="19"/>
      <c r="AE4611" s="19"/>
      <c r="AF4611" s="19"/>
      <c r="AG4611" s="19"/>
      <c r="AH4611" s="19"/>
      <c r="AI4611" s="19"/>
      <c r="AJ4611" s="19"/>
      <c r="AK4611" s="19"/>
      <c r="AL4611" s="19"/>
      <c r="AM4611" s="19"/>
      <c r="AN4611" s="19"/>
      <c r="AO4611" s="19"/>
      <c r="AP4611" s="31">
        <v>612104.5</v>
      </c>
      <c r="AQ4611" s="31">
        <v>1266301.63671875</v>
      </c>
      <c r="AR4611" s="31">
        <v>1115580.80859375</v>
      </c>
      <c r="AS4611" s="31">
        <v>1277255.6875</v>
      </c>
      <c r="AT4611" s="31">
        <v>1255195.93359375</v>
      </c>
      <c r="AU4611" s="31">
        <v>1150376.12890625</v>
      </c>
      <c r="AV4611" s="31">
        <v>1388241.92578125</v>
      </c>
      <c r="AW4611" s="31">
        <v>1279310.01171875</v>
      </c>
      <c r="AX4611" s="31">
        <v>130483.2421875</v>
      </c>
      <c r="AY4611" s="31">
        <v>74837.8203125</v>
      </c>
      <c r="AZ4611" s="31">
        <v>205321.0625</v>
      </c>
    </row>
    <row r="4612" spans="1:52" ht="15" customHeight="1">
      <c r="A4612" s="29" t="s">
        <v>2164</v>
      </c>
      <c r="B4612" s="34">
        <v>32892</v>
      </c>
      <c r="C4612" s="28">
        <v>225</v>
      </c>
      <c r="D4612" s="28">
        <v>27</v>
      </c>
      <c r="E4612" s="28">
        <v>32</v>
      </c>
      <c r="F4612" s="29" t="s">
        <v>220</v>
      </c>
      <c r="G4612" s="29" t="s">
        <v>2158</v>
      </c>
      <c r="H4612" s="28">
        <v>846</v>
      </c>
      <c r="I4612" s="29" t="s">
        <v>2103</v>
      </c>
      <c r="J4612" s="33" t="s">
        <v>2162</v>
      </c>
      <c r="K4612" s="29" t="s">
        <v>178</v>
      </c>
      <c r="L4612" s="29" t="s">
        <v>2161</v>
      </c>
      <c r="M4612" s="29" t="s">
        <v>216</v>
      </c>
      <c r="N4612" s="28">
        <v>547890</v>
      </c>
      <c r="O4612" s="28">
        <v>6270722</v>
      </c>
      <c r="P4612" s="29" t="s">
        <v>2160</v>
      </c>
      <c r="Q4612" s="32" t="s">
        <v>207</v>
      </c>
      <c r="R4612" s="19"/>
      <c r="S4612" s="19"/>
      <c r="T4612" s="19"/>
      <c r="U4612" s="19"/>
      <c r="V4612" s="19"/>
      <c r="W4612" s="19"/>
      <c r="X4612" s="19"/>
      <c r="Y4612" s="19"/>
      <c r="Z4612" s="19"/>
      <c r="AA4612" s="19"/>
      <c r="AB4612" s="19"/>
      <c r="AC4612" s="19"/>
      <c r="AD4612" s="19"/>
      <c r="AE4612" s="31">
        <v>431461.65625</v>
      </c>
      <c r="AF4612" s="31">
        <v>422081.40625</v>
      </c>
      <c r="AG4612" s="31">
        <v>424094.09375</v>
      </c>
      <c r="AH4612" s="31">
        <v>464560</v>
      </c>
      <c r="AI4612" s="31">
        <v>490140</v>
      </c>
      <c r="AJ4612" s="31">
        <v>430640</v>
      </c>
      <c r="AK4612" s="31">
        <v>396410</v>
      </c>
      <c r="AL4612" s="31">
        <v>425250</v>
      </c>
      <c r="AM4612" s="31">
        <v>423150</v>
      </c>
      <c r="AN4612" s="31">
        <v>379905</v>
      </c>
      <c r="AO4612" s="31">
        <v>419689</v>
      </c>
      <c r="AP4612" s="31">
        <v>363461.27734375</v>
      </c>
      <c r="AQ4612" s="31">
        <v>378310.6484375</v>
      </c>
      <c r="AR4612" s="31">
        <v>338610.482421875</v>
      </c>
      <c r="AS4612" s="31">
        <v>379374.5625</v>
      </c>
      <c r="AT4612" s="31">
        <v>370507.55078125</v>
      </c>
      <c r="AU4612" s="31">
        <v>329715.4716796875</v>
      </c>
      <c r="AV4612" s="31">
        <v>430080.638671875</v>
      </c>
      <c r="AW4612" s="31">
        <v>377622.6279296875</v>
      </c>
      <c r="AX4612" s="31">
        <v>37680.73828125</v>
      </c>
      <c r="AY4612" s="31">
        <v>23002.640625</v>
      </c>
      <c r="AZ4612" s="31">
        <v>60683.37890625</v>
      </c>
    </row>
    <row r="4613" spans="1:52" ht="15" customHeight="1">
      <c r="A4613" s="29" t="s">
        <v>2159</v>
      </c>
      <c r="B4613" s="34">
        <v>36678</v>
      </c>
      <c r="C4613" s="28">
        <v>750</v>
      </c>
      <c r="D4613" s="28">
        <v>48</v>
      </c>
      <c r="E4613" s="28">
        <v>45</v>
      </c>
      <c r="F4613" s="29" t="s">
        <v>2104</v>
      </c>
      <c r="G4613" s="29" t="s">
        <v>171</v>
      </c>
      <c r="H4613" s="28">
        <v>846</v>
      </c>
      <c r="I4613" s="29" t="s">
        <v>2103</v>
      </c>
      <c r="J4613" s="33" t="s">
        <v>2157</v>
      </c>
      <c r="K4613" s="29" t="s">
        <v>178</v>
      </c>
      <c r="L4613" s="29" t="s">
        <v>2156</v>
      </c>
      <c r="M4613" s="29" t="s">
        <v>619</v>
      </c>
      <c r="N4613" s="28">
        <v>553330</v>
      </c>
      <c r="O4613" s="28">
        <v>6274165</v>
      </c>
      <c r="P4613" s="29" t="s">
        <v>2155</v>
      </c>
      <c r="Q4613" s="32" t="s">
        <v>174</v>
      </c>
      <c r="R4613" s="19"/>
      <c r="S4613" s="19"/>
      <c r="T4613" s="19"/>
      <c r="U4613" s="19"/>
      <c r="V4613" s="19"/>
      <c r="W4613" s="19"/>
      <c r="X4613" s="19"/>
      <c r="Y4613" s="19"/>
      <c r="Z4613" s="19"/>
      <c r="AA4613" s="19"/>
      <c r="AB4613" s="19"/>
      <c r="AC4613" s="19"/>
      <c r="AD4613" s="19"/>
      <c r="AE4613" s="19"/>
      <c r="AF4613" s="19"/>
      <c r="AG4613" s="19"/>
      <c r="AH4613" s="19"/>
      <c r="AI4613" s="19"/>
      <c r="AJ4613" s="19"/>
      <c r="AK4613" s="19"/>
      <c r="AL4613" s="19"/>
      <c r="AM4613" s="19"/>
      <c r="AN4613" s="19"/>
      <c r="AO4613" s="31">
        <v>727050</v>
      </c>
      <c r="AP4613" s="31">
        <v>1290092.3984375</v>
      </c>
      <c r="AQ4613" s="31">
        <v>1341909.80078125</v>
      </c>
      <c r="AR4613" s="31">
        <v>1226881.91015625</v>
      </c>
      <c r="AS4613" s="31">
        <v>1358770.5859375</v>
      </c>
      <c r="AT4613" s="31">
        <v>1316268.6015625</v>
      </c>
      <c r="AU4613" s="31">
        <v>1181570.89453125</v>
      </c>
      <c r="AV4613" s="31">
        <v>1418586.73046875</v>
      </c>
      <c r="AW4613" s="31">
        <v>1298402.2265625</v>
      </c>
      <c r="AX4613" s="31">
        <v>141558.015625</v>
      </c>
      <c r="AY4613" s="31">
        <v>79319.171875</v>
      </c>
      <c r="AZ4613" s="31">
        <v>220877.1875</v>
      </c>
    </row>
    <row r="4614" spans="1:52" ht="15" customHeight="1">
      <c r="A4614" s="29" t="s">
        <v>2154</v>
      </c>
      <c r="B4614" s="34">
        <v>36685</v>
      </c>
      <c r="C4614" s="28">
        <v>750</v>
      </c>
      <c r="D4614" s="28">
        <v>48</v>
      </c>
      <c r="E4614" s="28">
        <v>45</v>
      </c>
      <c r="F4614" s="29" t="s">
        <v>2104</v>
      </c>
      <c r="G4614" s="29" t="s">
        <v>2150</v>
      </c>
      <c r="H4614" s="28">
        <v>846</v>
      </c>
      <c r="I4614" s="29" t="s">
        <v>2103</v>
      </c>
      <c r="J4614" s="33" t="s">
        <v>2153</v>
      </c>
      <c r="K4614" s="29" t="s">
        <v>178</v>
      </c>
      <c r="L4614" s="29" t="s">
        <v>2148</v>
      </c>
      <c r="M4614" s="29" t="s">
        <v>355</v>
      </c>
      <c r="N4614" s="28">
        <v>553587</v>
      </c>
      <c r="O4614" s="28">
        <v>6274157</v>
      </c>
      <c r="P4614" s="29" t="s">
        <v>2152</v>
      </c>
      <c r="Q4614" s="32" t="s">
        <v>174</v>
      </c>
      <c r="R4614" s="19"/>
      <c r="S4614" s="19"/>
      <c r="T4614" s="19"/>
      <c r="U4614" s="19"/>
      <c r="V4614" s="19"/>
      <c r="W4614" s="19"/>
      <c r="X4614" s="19"/>
      <c r="Y4614" s="19"/>
      <c r="Z4614" s="19"/>
      <c r="AA4614" s="19"/>
      <c r="AB4614" s="19"/>
      <c r="AC4614" s="19"/>
      <c r="AD4614" s="19"/>
      <c r="AE4614" s="19"/>
      <c r="AF4614" s="19"/>
      <c r="AG4614" s="19"/>
      <c r="AH4614" s="19"/>
      <c r="AI4614" s="19"/>
      <c r="AJ4614" s="19"/>
      <c r="AK4614" s="19"/>
      <c r="AL4614" s="19"/>
      <c r="AM4614" s="19"/>
      <c r="AN4614" s="19"/>
      <c r="AO4614" s="31">
        <v>723239</v>
      </c>
      <c r="AP4614" s="31">
        <v>1263410.00390625</v>
      </c>
      <c r="AQ4614" s="31">
        <v>1315103.91015625</v>
      </c>
      <c r="AR4614" s="31">
        <v>1175616.5390625</v>
      </c>
      <c r="AS4614" s="31">
        <v>1341219.06640625</v>
      </c>
      <c r="AT4614" s="31">
        <v>1294132.3984375</v>
      </c>
      <c r="AU4614" s="31">
        <v>1051072.96875</v>
      </c>
      <c r="AV4614" s="31">
        <v>1529765.59375</v>
      </c>
      <c r="AW4614" s="31">
        <v>1390880.98046875</v>
      </c>
      <c r="AX4614" s="31">
        <v>138176.96875</v>
      </c>
      <c r="AY4614" s="31">
        <v>77333.7109375</v>
      </c>
      <c r="AZ4614" s="31">
        <v>215510.6796875</v>
      </c>
    </row>
    <row r="4615" spans="1:52" ht="15" customHeight="1">
      <c r="A4615" s="29" t="s">
        <v>2151</v>
      </c>
      <c r="B4615" s="34">
        <v>36685</v>
      </c>
      <c r="C4615" s="28">
        <v>750</v>
      </c>
      <c r="D4615" s="28">
        <v>48</v>
      </c>
      <c r="E4615" s="28">
        <v>45</v>
      </c>
      <c r="F4615" s="29" t="s">
        <v>2104</v>
      </c>
      <c r="G4615" s="29" t="s">
        <v>171</v>
      </c>
      <c r="H4615" s="28">
        <v>846</v>
      </c>
      <c r="I4615" s="29" t="s">
        <v>2103</v>
      </c>
      <c r="J4615" s="33" t="s">
        <v>2149</v>
      </c>
      <c r="K4615" s="29" t="s">
        <v>178</v>
      </c>
      <c r="L4615" s="29" t="s">
        <v>2148</v>
      </c>
      <c r="M4615" s="29" t="s">
        <v>2147</v>
      </c>
      <c r="N4615" s="28">
        <v>553918</v>
      </c>
      <c r="O4615" s="28">
        <v>6274318</v>
      </c>
      <c r="P4615" s="29" t="s">
        <v>2146</v>
      </c>
      <c r="Q4615" s="32" t="s">
        <v>174</v>
      </c>
      <c r="R4615" s="19"/>
      <c r="S4615" s="19"/>
      <c r="T4615" s="19"/>
      <c r="U4615" s="19"/>
      <c r="V4615" s="19"/>
      <c r="W4615" s="19"/>
      <c r="X4615" s="19"/>
      <c r="Y4615" s="19"/>
      <c r="Z4615" s="19"/>
      <c r="AA4615" s="19"/>
      <c r="AB4615" s="19"/>
      <c r="AC4615" s="19"/>
      <c r="AD4615" s="19"/>
      <c r="AE4615" s="19"/>
      <c r="AF4615" s="19"/>
      <c r="AG4615" s="19"/>
      <c r="AH4615" s="19"/>
      <c r="AI4615" s="19"/>
      <c r="AJ4615" s="19"/>
      <c r="AK4615" s="19"/>
      <c r="AL4615" s="19"/>
      <c r="AM4615" s="19"/>
      <c r="AN4615" s="19"/>
      <c r="AO4615" s="31">
        <v>724950</v>
      </c>
      <c r="AP4615" s="31">
        <v>1303626.1015625</v>
      </c>
      <c r="AQ4615" s="31">
        <v>1351664.8984375</v>
      </c>
      <c r="AR4615" s="31">
        <v>1229442.3046875</v>
      </c>
      <c r="AS4615" s="31">
        <v>1373643.609375</v>
      </c>
      <c r="AT4615" s="31">
        <v>1302546.91015625</v>
      </c>
      <c r="AU4615" s="31">
        <v>1221661.69921875</v>
      </c>
      <c r="AV4615" s="31">
        <v>1565817.02734375</v>
      </c>
      <c r="AW4615" s="31">
        <v>1429934.1875</v>
      </c>
      <c r="AX4615" s="31">
        <v>138328.6875</v>
      </c>
      <c r="AY4615" s="31">
        <v>79131.671875</v>
      </c>
      <c r="AZ4615" s="31">
        <v>217460.359375</v>
      </c>
    </row>
    <row r="4616" spans="1:52" ht="15" customHeight="1">
      <c r="A4616" s="29" t="s">
        <v>2145</v>
      </c>
      <c r="B4616" s="34">
        <v>36685</v>
      </c>
      <c r="C4616" s="28">
        <v>750</v>
      </c>
      <c r="D4616" s="28">
        <v>48</v>
      </c>
      <c r="E4616" s="28">
        <v>45</v>
      </c>
      <c r="F4616" s="29" t="s">
        <v>2104</v>
      </c>
      <c r="G4616" s="29" t="s">
        <v>171</v>
      </c>
      <c r="H4616" s="28">
        <v>846</v>
      </c>
      <c r="I4616" s="29" t="s">
        <v>2103</v>
      </c>
      <c r="J4616" s="33" t="s">
        <v>2144</v>
      </c>
      <c r="K4616" s="29" t="s">
        <v>178</v>
      </c>
      <c r="L4616" s="29" t="s">
        <v>2139</v>
      </c>
      <c r="M4616" s="29" t="s">
        <v>2143</v>
      </c>
      <c r="N4616" s="28">
        <v>554100</v>
      </c>
      <c r="O4616" s="28">
        <v>6274143</v>
      </c>
      <c r="P4616" s="29" t="s">
        <v>2142</v>
      </c>
      <c r="Q4616" s="32" t="s">
        <v>174</v>
      </c>
      <c r="R4616" s="19"/>
      <c r="S4616" s="19"/>
      <c r="T4616" s="19"/>
      <c r="U4616" s="19"/>
      <c r="V4616" s="19"/>
      <c r="W4616" s="19"/>
      <c r="X4616" s="19"/>
      <c r="Y4616" s="19"/>
      <c r="Z4616" s="19"/>
      <c r="AA4616" s="19"/>
      <c r="AB4616" s="19"/>
      <c r="AC4616" s="19"/>
      <c r="AD4616" s="19"/>
      <c r="AE4616" s="19"/>
      <c r="AF4616" s="19"/>
      <c r="AG4616" s="19"/>
      <c r="AH4616" s="19"/>
      <c r="AI4616" s="19"/>
      <c r="AJ4616" s="19"/>
      <c r="AK4616" s="19"/>
      <c r="AL4616" s="19"/>
      <c r="AM4616" s="19"/>
      <c r="AN4616" s="19"/>
      <c r="AO4616" s="31">
        <v>695468</v>
      </c>
      <c r="AP4616" s="31">
        <v>1262141.9921875</v>
      </c>
      <c r="AQ4616" s="31">
        <v>1302480.77734375</v>
      </c>
      <c r="AR4616" s="31">
        <v>1198541.3984375</v>
      </c>
      <c r="AS4616" s="31">
        <v>1337785.8984375</v>
      </c>
      <c r="AT4616" s="31">
        <v>1276481.78515625</v>
      </c>
      <c r="AU4616" s="31">
        <v>1177816.97265625</v>
      </c>
      <c r="AV4616" s="31">
        <v>1419021.4375</v>
      </c>
      <c r="AW4616" s="31">
        <v>1392545.34765625</v>
      </c>
      <c r="AX4616" s="31">
        <v>135801.15625</v>
      </c>
      <c r="AY4616" s="31">
        <v>77530.7734375</v>
      </c>
      <c r="AZ4616" s="31">
        <v>213331.9296875</v>
      </c>
    </row>
    <row r="4617" spans="1:52" ht="15" customHeight="1">
      <c r="A4617" s="29" t="s">
        <v>2141</v>
      </c>
      <c r="B4617" s="34">
        <v>36685</v>
      </c>
      <c r="C4617" s="28">
        <v>750</v>
      </c>
      <c r="D4617" s="28">
        <v>48.2</v>
      </c>
      <c r="E4617" s="28">
        <v>45</v>
      </c>
      <c r="F4617" s="29" t="s">
        <v>2104</v>
      </c>
      <c r="G4617" s="29" t="s">
        <v>171</v>
      </c>
      <c r="H4617" s="28">
        <v>846</v>
      </c>
      <c r="I4617" s="29" t="s">
        <v>2103</v>
      </c>
      <c r="J4617" s="33" t="s">
        <v>2140</v>
      </c>
      <c r="K4617" s="29" t="s">
        <v>178</v>
      </c>
      <c r="L4617" s="29" t="s">
        <v>2139</v>
      </c>
      <c r="M4617" s="29" t="s">
        <v>2138</v>
      </c>
      <c r="N4617" s="28">
        <v>554356</v>
      </c>
      <c r="O4617" s="28">
        <v>6274135</v>
      </c>
      <c r="P4617" s="29" t="s">
        <v>2137</v>
      </c>
      <c r="Q4617" s="32" t="s">
        <v>174</v>
      </c>
      <c r="R4617" s="19"/>
      <c r="S4617" s="19"/>
      <c r="T4617" s="19"/>
      <c r="U4617" s="19"/>
      <c r="V4617" s="19"/>
      <c r="W4617" s="19"/>
      <c r="X4617" s="19"/>
      <c r="Y4617" s="19"/>
      <c r="Z4617" s="19"/>
      <c r="AA4617" s="19"/>
      <c r="AB4617" s="19"/>
      <c r="AC4617" s="19"/>
      <c r="AD4617" s="19"/>
      <c r="AE4617" s="19"/>
      <c r="AF4617" s="19"/>
      <c r="AG4617" s="19"/>
      <c r="AH4617" s="19"/>
      <c r="AI4617" s="19"/>
      <c r="AJ4617" s="19"/>
      <c r="AK4617" s="19"/>
      <c r="AL4617" s="19"/>
      <c r="AM4617" s="19"/>
      <c r="AN4617" s="19"/>
      <c r="AO4617" s="31">
        <v>681642</v>
      </c>
      <c r="AP4617" s="31">
        <v>1239405.19921875</v>
      </c>
      <c r="AQ4617" s="31">
        <v>1307321.98828125</v>
      </c>
      <c r="AR4617" s="31">
        <v>1145821.90234375</v>
      </c>
      <c r="AS4617" s="31">
        <v>1259356.9921875</v>
      </c>
      <c r="AT4617" s="31">
        <v>1268472.4140625</v>
      </c>
      <c r="AU4617" s="31">
        <v>1168953.91015625</v>
      </c>
      <c r="AV4617" s="31">
        <v>1516518.94921875</v>
      </c>
      <c r="AW4617" s="31">
        <v>1380981.921875</v>
      </c>
      <c r="AX4617" s="31">
        <v>130406.0234375</v>
      </c>
      <c r="AY4617" s="31">
        <v>77778.8671875</v>
      </c>
      <c r="AZ4617" s="31">
        <v>208184.890625</v>
      </c>
    </row>
    <row r="4618" spans="1:52" ht="15" customHeight="1">
      <c r="A4618" s="29" t="s">
        <v>2136</v>
      </c>
      <c r="B4618" s="34">
        <v>36710</v>
      </c>
      <c r="C4618" s="28">
        <v>660</v>
      </c>
      <c r="D4618" s="28">
        <v>47</v>
      </c>
      <c r="E4618" s="28">
        <v>45</v>
      </c>
      <c r="F4618" s="29" t="s">
        <v>2122</v>
      </c>
      <c r="G4618" s="29" t="s">
        <v>2129</v>
      </c>
      <c r="H4618" s="28">
        <v>846</v>
      </c>
      <c r="I4618" s="29" t="s">
        <v>2103</v>
      </c>
      <c r="J4618" s="33" t="s">
        <v>2135</v>
      </c>
      <c r="K4618" s="29" t="s">
        <v>178</v>
      </c>
      <c r="L4618" s="29" t="s">
        <v>2112</v>
      </c>
      <c r="M4618" s="29" t="s">
        <v>1088</v>
      </c>
      <c r="N4618" s="28">
        <v>549501</v>
      </c>
      <c r="O4618" s="28">
        <v>6269758</v>
      </c>
      <c r="P4618" s="29" t="s">
        <v>2134</v>
      </c>
      <c r="Q4618" s="32" t="s">
        <v>174</v>
      </c>
      <c r="R4618" s="19"/>
      <c r="S4618" s="19"/>
      <c r="T4618" s="19"/>
      <c r="U4618" s="19"/>
      <c r="V4618" s="19"/>
      <c r="W4618" s="19"/>
      <c r="X4618" s="19"/>
      <c r="Y4618" s="19"/>
      <c r="Z4618" s="19"/>
      <c r="AA4618" s="19"/>
      <c r="AB4618" s="19"/>
      <c r="AC4618" s="19"/>
      <c r="AD4618" s="19"/>
      <c r="AE4618" s="19"/>
      <c r="AF4618" s="19"/>
      <c r="AG4618" s="19"/>
      <c r="AH4618" s="19"/>
      <c r="AI4618" s="19"/>
      <c r="AJ4618" s="19"/>
      <c r="AK4618" s="19"/>
      <c r="AL4618" s="19"/>
      <c r="AM4618" s="19"/>
      <c r="AN4618" s="19"/>
      <c r="AO4618" s="31">
        <v>565991</v>
      </c>
      <c r="AP4618" s="31">
        <v>1106670.90625</v>
      </c>
      <c r="AQ4618" s="31">
        <v>1172154.5</v>
      </c>
      <c r="AR4618" s="31">
        <v>1058320.80078125</v>
      </c>
      <c r="AS4618" s="31">
        <v>1200538.1953125</v>
      </c>
      <c r="AT4618" s="31">
        <v>1176991.5859375</v>
      </c>
      <c r="AU4618" s="31">
        <v>1006419.95703125</v>
      </c>
      <c r="AV4618" s="31">
        <v>1321644.41015625</v>
      </c>
      <c r="AW4618" s="31">
        <v>1164599.173828125</v>
      </c>
      <c r="AX4618" s="31">
        <v>118280.3515625</v>
      </c>
      <c r="AY4618" s="31">
        <v>65377.62109375</v>
      </c>
      <c r="AZ4618" s="31">
        <v>183657.97265625</v>
      </c>
    </row>
    <row r="4619" spans="1:52" ht="15" customHeight="1">
      <c r="A4619" s="29" t="s">
        <v>2133</v>
      </c>
      <c r="B4619" s="34">
        <v>36710</v>
      </c>
      <c r="C4619" s="28">
        <v>660</v>
      </c>
      <c r="D4619" s="28">
        <v>47</v>
      </c>
      <c r="E4619" s="28">
        <v>45</v>
      </c>
      <c r="F4619" s="29" t="s">
        <v>220</v>
      </c>
      <c r="G4619" s="29" t="s">
        <v>2129</v>
      </c>
      <c r="H4619" s="28">
        <v>846</v>
      </c>
      <c r="I4619" s="29" t="s">
        <v>2103</v>
      </c>
      <c r="J4619" s="33" t="s">
        <v>2132</v>
      </c>
      <c r="K4619" s="29" t="s">
        <v>178</v>
      </c>
      <c r="L4619" s="29" t="s">
        <v>2112</v>
      </c>
      <c r="M4619" s="29" t="s">
        <v>1088</v>
      </c>
      <c r="N4619" s="28">
        <v>549297</v>
      </c>
      <c r="O4619" s="28">
        <v>6269736</v>
      </c>
      <c r="P4619" s="29" t="s">
        <v>2131</v>
      </c>
      <c r="Q4619" s="32" t="s">
        <v>174</v>
      </c>
      <c r="R4619" s="19"/>
      <c r="S4619" s="19"/>
      <c r="T4619" s="19"/>
      <c r="U4619" s="19"/>
      <c r="V4619" s="19"/>
      <c r="W4619" s="19"/>
      <c r="X4619" s="19"/>
      <c r="Y4619" s="19"/>
      <c r="Z4619" s="19"/>
      <c r="AA4619" s="19"/>
      <c r="AB4619" s="19"/>
      <c r="AC4619" s="19"/>
      <c r="AD4619" s="19"/>
      <c r="AE4619" s="19"/>
      <c r="AF4619" s="19"/>
      <c r="AG4619" s="19"/>
      <c r="AH4619" s="19"/>
      <c r="AI4619" s="19"/>
      <c r="AJ4619" s="19"/>
      <c r="AK4619" s="19"/>
      <c r="AL4619" s="19"/>
      <c r="AM4619" s="19"/>
      <c r="AN4619" s="19"/>
      <c r="AO4619" s="31">
        <v>561148</v>
      </c>
      <c r="AP4619" s="31">
        <v>1103263.29296875</v>
      </c>
      <c r="AQ4619" s="31">
        <v>1158499.99609375</v>
      </c>
      <c r="AR4619" s="31">
        <v>1011765.19921875</v>
      </c>
      <c r="AS4619" s="31">
        <v>1058436.5078125</v>
      </c>
      <c r="AT4619" s="31">
        <v>1124056.09765625</v>
      </c>
      <c r="AU4619" s="31">
        <v>989201.4375</v>
      </c>
      <c r="AV4619" s="31">
        <v>1284523.080078125</v>
      </c>
      <c r="AW4619" s="31">
        <v>1187187.390625</v>
      </c>
      <c r="AX4619" s="31">
        <v>105098.5</v>
      </c>
      <c r="AY4619" s="31">
        <v>61640.48046875</v>
      </c>
      <c r="AZ4619" s="31">
        <v>166738.98046875</v>
      </c>
    </row>
    <row r="4620" spans="1:52" ht="15" customHeight="1">
      <c r="A4620" s="29" t="s">
        <v>2130</v>
      </c>
      <c r="B4620" s="34">
        <v>36710</v>
      </c>
      <c r="C4620" s="28">
        <v>660</v>
      </c>
      <c r="D4620" s="28">
        <v>47</v>
      </c>
      <c r="E4620" s="28">
        <v>65</v>
      </c>
      <c r="F4620" s="29" t="s">
        <v>2122</v>
      </c>
      <c r="G4620" s="29" t="s">
        <v>2121</v>
      </c>
      <c r="H4620" s="28">
        <v>846</v>
      </c>
      <c r="I4620" s="29" t="s">
        <v>2103</v>
      </c>
      <c r="J4620" s="33" t="s">
        <v>2128</v>
      </c>
      <c r="K4620" s="29" t="s">
        <v>178</v>
      </c>
      <c r="L4620" s="29" t="s">
        <v>2112</v>
      </c>
      <c r="M4620" s="29" t="s">
        <v>370</v>
      </c>
      <c r="N4620" s="28">
        <v>549093</v>
      </c>
      <c r="O4620" s="28">
        <v>6269712</v>
      </c>
      <c r="P4620" s="29" t="s">
        <v>2127</v>
      </c>
      <c r="Q4620" s="32" t="s">
        <v>174</v>
      </c>
      <c r="R4620" s="19"/>
      <c r="S4620" s="19"/>
      <c r="T4620" s="19"/>
      <c r="U4620" s="19"/>
      <c r="V4620" s="19"/>
      <c r="W4620" s="19"/>
      <c r="X4620" s="19"/>
      <c r="Y4620" s="19"/>
      <c r="Z4620" s="19"/>
      <c r="AA4620" s="19"/>
      <c r="AB4620" s="19"/>
      <c r="AC4620" s="19"/>
      <c r="AD4620" s="19"/>
      <c r="AE4620" s="19"/>
      <c r="AF4620" s="19"/>
      <c r="AG4620" s="19"/>
      <c r="AH4620" s="19"/>
      <c r="AI4620" s="19"/>
      <c r="AJ4620" s="19"/>
      <c r="AK4620" s="19"/>
      <c r="AL4620" s="19"/>
      <c r="AM4620" s="19"/>
      <c r="AN4620" s="19"/>
      <c r="AO4620" s="31">
        <v>557026</v>
      </c>
      <c r="AP4620" s="31">
        <v>1100110.09375</v>
      </c>
      <c r="AQ4620" s="31">
        <v>1127166.2890625</v>
      </c>
      <c r="AR4620" s="31">
        <v>1013637.3828125</v>
      </c>
      <c r="AS4620" s="31">
        <v>1145961.4921875</v>
      </c>
      <c r="AT4620" s="31">
        <v>1108047.796875</v>
      </c>
      <c r="AU4620" s="31">
        <v>1005159.728515625</v>
      </c>
      <c r="AV4620" s="31">
        <v>1302683.5625</v>
      </c>
      <c r="AW4620" s="31">
        <v>1142024.96875</v>
      </c>
      <c r="AX4620" s="31">
        <v>117605.7734375</v>
      </c>
      <c r="AY4620" s="31">
        <v>59892.5703125</v>
      </c>
      <c r="AZ4620" s="31">
        <v>177498.34375</v>
      </c>
    </row>
    <row r="4621" spans="1:52" ht="15" customHeight="1">
      <c r="A4621" s="29" t="s">
        <v>2126</v>
      </c>
      <c r="B4621" s="34">
        <v>36710</v>
      </c>
      <c r="C4621" s="28">
        <v>660</v>
      </c>
      <c r="D4621" s="28">
        <v>47</v>
      </c>
      <c r="E4621" s="28">
        <v>45</v>
      </c>
      <c r="F4621" s="29" t="s">
        <v>2122</v>
      </c>
      <c r="G4621" s="29" t="s">
        <v>2121</v>
      </c>
      <c r="H4621" s="28">
        <v>846</v>
      </c>
      <c r="I4621" s="29" t="s">
        <v>2103</v>
      </c>
      <c r="J4621" s="33" t="s">
        <v>2125</v>
      </c>
      <c r="K4621" s="29" t="s">
        <v>178</v>
      </c>
      <c r="L4621" s="29" t="s">
        <v>2112</v>
      </c>
      <c r="M4621" s="29" t="s">
        <v>370</v>
      </c>
      <c r="N4621" s="28">
        <v>548889</v>
      </c>
      <c r="O4621" s="28">
        <v>6269687</v>
      </c>
      <c r="P4621" s="29" t="s">
        <v>2124</v>
      </c>
      <c r="Q4621" s="32" t="s">
        <v>174</v>
      </c>
      <c r="R4621" s="19"/>
      <c r="S4621" s="19"/>
      <c r="T4621" s="19"/>
      <c r="U4621" s="19"/>
      <c r="V4621" s="19"/>
      <c r="W4621" s="19"/>
      <c r="X4621" s="19"/>
      <c r="Y4621" s="19"/>
      <c r="Z4621" s="19"/>
      <c r="AA4621" s="19"/>
      <c r="AB4621" s="19"/>
      <c r="AC4621" s="19"/>
      <c r="AD4621" s="19"/>
      <c r="AE4621" s="19"/>
      <c r="AF4621" s="19"/>
      <c r="AG4621" s="19"/>
      <c r="AH4621" s="19"/>
      <c r="AI4621" s="19"/>
      <c r="AJ4621" s="19"/>
      <c r="AK4621" s="19"/>
      <c r="AL4621" s="19"/>
      <c r="AM4621" s="19"/>
      <c r="AN4621" s="19"/>
      <c r="AO4621" s="31">
        <v>568389</v>
      </c>
      <c r="AP4621" s="31">
        <v>1137591.69140625</v>
      </c>
      <c r="AQ4621" s="31">
        <v>1170369.00390625</v>
      </c>
      <c r="AR4621" s="31">
        <v>1071982.3984375</v>
      </c>
      <c r="AS4621" s="31">
        <v>1195842.3046875</v>
      </c>
      <c r="AT4621" s="31">
        <v>1217104.390625</v>
      </c>
      <c r="AU4621" s="31">
        <v>1065076.95703125</v>
      </c>
      <c r="AV4621" s="31">
        <v>1408304.0625</v>
      </c>
      <c r="AW4621" s="31">
        <v>1254579.73828125</v>
      </c>
      <c r="AX4621" s="31">
        <v>125405.703125</v>
      </c>
      <c r="AY4621" s="31">
        <v>64893.8984375</v>
      </c>
      <c r="AZ4621" s="31">
        <v>190299.6015625</v>
      </c>
    </row>
    <row r="4622" spans="1:52" ht="15" customHeight="1">
      <c r="A4622" s="29" t="s">
        <v>2123</v>
      </c>
      <c r="B4622" s="34">
        <v>36838</v>
      </c>
      <c r="C4622" s="28">
        <v>750</v>
      </c>
      <c r="D4622" s="28">
        <v>48</v>
      </c>
      <c r="E4622" s="28">
        <v>45</v>
      </c>
      <c r="F4622" s="29" t="s">
        <v>2104</v>
      </c>
      <c r="G4622" s="29" t="s">
        <v>171</v>
      </c>
      <c r="H4622" s="28">
        <v>846</v>
      </c>
      <c r="I4622" s="29" t="s">
        <v>2103</v>
      </c>
      <c r="J4622" s="33" t="s">
        <v>2120</v>
      </c>
      <c r="K4622" s="29" t="s">
        <v>178</v>
      </c>
      <c r="L4622" s="29" t="s">
        <v>2112</v>
      </c>
      <c r="M4622" s="29" t="s">
        <v>2119</v>
      </c>
      <c r="N4622" s="28">
        <v>553875</v>
      </c>
      <c r="O4622" s="28">
        <v>6269735</v>
      </c>
      <c r="P4622" s="29" t="s">
        <v>2118</v>
      </c>
      <c r="Q4622" s="32" t="s">
        <v>174</v>
      </c>
      <c r="R4622" s="19"/>
      <c r="S4622" s="19"/>
      <c r="T4622" s="19"/>
      <c r="U4622" s="19"/>
      <c r="V4622" s="19"/>
      <c r="W4622" s="19"/>
      <c r="X4622" s="19"/>
      <c r="Y4622" s="19"/>
      <c r="Z4622" s="19"/>
      <c r="AA4622" s="19"/>
      <c r="AB4622" s="19"/>
      <c r="AC4622" s="19"/>
      <c r="AD4622" s="19"/>
      <c r="AE4622" s="19"/>
      <c r="AF4622" s="19"/>
      <c r="AG4622" s="19"/>
      <c r="AH4622" s="19"/>
      <c r="AI4622" s="19"/>
      <c r="AJ4622" s="19"/>
      <c r="AK4622" s="19"/>
      <c r="AL4622" s="19"/>
      <c r="AM4622" s="19"/>
      <c r="AN4622" s="19"/>
      <c r="AO4622" s="31">
        <v>124341</v>
      </c>
      <c r="AP4622" s="31">
        <v>1146073.98828125</v>
      </c>
      <c r="AQ4622" s="31">
        <v>1192419.91015625</v>
      </c>
      <c r="AR4622" s="31">
        <v>1092116.3046875</v>
      </c>
      <c r="AS4622" s="31">
        <v>1184657.29296875</v>
      </c>
      <c r="AT4622" s="31">
        <v>1174562.30859375</v>
      </c>
      <c r="AU4622" s="31">
        <v>1008423.8046875</v>
      </c>
      <c r="AV4622" s="31">
        <v>1350444.078125</v>
      </c>
      <c r="AW4622" s="31">
        <v>1235405.10546875</v>
      </c>
      <c r="AX4622" s="31">
        <v>115982.828125</v>
      </c>
      <c r="AY4622" s="31">
        <v>60595.3515625</v>
      </c>
      <c r="AZ4622" s="31">
        <v>176578.1796875</v>
      </c>
    </row>
    <row r="4623" spans="1:52" ht="15" customHeight="1">
      <c r="A4623" s="29" t="s">
        <v>2117</v>
      </c>
      <c r="B4623" s="34">
        <v>36851</v>
      </c>
      <c r="C4623" s="28">
        <v>750</v>
      </c>
      <c r="D4623" s="28">
        <v>48</v>
      </c>
      <c r="E4623" s="28">
        <v>45</v>
      </c>
      <c r="F4623" s="29" t="s">
        <v>2104</v>
      </c>
      <c r="G4623" s="29" t="s">
        <v>171</v>
      </c>
      <c r="H4623" s="28">
        <v>846</v>
      </c>
      <c r="I4623" s="29" t="s">
        <v>2103</v>
      </c>
      <c r="J4623" s="33" t="s">
        <v>2116</v>
      </c>
      <c r="K4623" s="29" t="s">
        <v>178</v>
      </c>
      <c r="L4623" s="29" t="s">
        <v>2112</v>
      </c>
      <c r="M4623" s="29" t="s">
        <v>1153</v>
      </c>
      <c r="N4623" s="28">
        <v>553778</v>
      </c>
      <c r="O4623" s="28">
        <v>6269885</v>
      </c>
      <c r="P4623" s="29" t="s">
        <v>2115</v>
      </c>
      <c r="Q4623" s="32" t="s">
        <v>174</v>
      </c>
      <c r="R4623" s="19"/>
      <c r="S4623" s="19"/>
      <c r="T4623" s="19"/>
      <c r="U4623" s="19"/>
      <c r="V4623" s="19"/>
      <c r="W4623" s="19"/>
      <c r="X4623" s="19"/>
      <c r="Y4623" s="19"/>
      <c r="Z4623" s="19"/>
      <c r="AA4623" s="19"/>
      <c r="AB4623" s="19"/>
      <c r="AC4623" s="19"/>
      <c r="AD4623" s="19"/>
      <c r="AE4623" s="19"/>
      <c r="AF4623" s="19"/>
      <c r="AG4623" s="19"/>
      <c r="AH4623" s="19"/>
      <c r="AI4623" s="19"/>
      <c r="AJ4623" s="19"/>
      <c r="AK4623" s="19"/>
      <c r="AL4623" s="19"/>
      <c r="AM4623" s="19"/>
      <c r="AN4623" s="19"/>
      <c r="AO4623" s="31">
        <v>116381</v>
      </c>
      <c r="AP4623" s="31">
        <v>1104488.10546875</v>
      </c>
      <c r="AQ4623" s="31">
        <v>1154906.6875</v>
      </c>
      <c r="AR4623" s="31">
        <v>1053139.51171875</v>
      </c>
      <c r="AS4623" s="31">
        <v>1155160.10546875</v>
      </c>
      <c r="AT4623" s="31">
        <v>1134972.60546875</v>
      </c>
      <c r="AU4623" s="31">
        <v>967096.986328125</v>
      </c>
      <c r="AV4623" s="31">
        <v>1312177.265625</v>
      </c>
      <c r="AW4623" s="31">
        <v>1204439.3359375</v>
      </c>
      <c r="AX4623" s="31">
        <v>102718.6484375</v>
      </c>
      <c r="AY4623" s="31">
        <v>59382.671875</v>
      </c>
      <c r="AZ4623" s="31">
        <v>162101.3203125</v>
      </c>
    </row>
    <row r="4624" spans="1:52" ht="15" customHeight="1">
      <c r="A4624" s="29" t="s">
        <v>2114</v>
      </c>
      <c r="B4624" s="34">
        <v>36838</v>
      </c>
      <c r="C4624" s="28">
        <v>750</v>
      </c>
      <c r="D4624" s="28">
        <v>48.2</v>
      </c>
      <c r="E4624" s="28">
        <v>45</v>
      </c>
      <c r="F4624" s="29" t="s">
        <v>2104</v>
      </c>
      <c r="G4624" s="29" t="s">
        <v>171</v>
      </c>
      <c r="H4624" s="28">
        <v>846</v>
      </c>
      <c r="I4624" s="29" t="s">
        <v>2103</v>
      </c>
      <c r="J4624" s="33" t="s">
        <v>2113</v>
      </c>
      <c r="K4624" s="29" t="s">
        <v>178</v>
      </c>
      <c r="L4624" s="29" t="s">
        <v>2112</v>
      </c>
      <c r="M4624" s="29" t="s">
        <v>1088</v>
      </c>
      <c r="N4624" s="28">
        <v>553682</v>
      </c>
      <c r="O4624" s="28">
        <v>6270035</v>
      </c>
      <c r="P4624" s="29" t="s">
        <v>2111</v>
      </c>
      <c r="Q4624" s="32" t="s">
        <v>174</v>
      </c>
      <c r="R4624" s="19"/>
      <c r="S4624" s="19"/>
      <c r="T4624" s="19"/>
      <c r="U4624" s="19"/>
      <c r="V4624" s="19"/>
      <c r="W4624" s="19"/>
      <c r="X4624" s="19"/>
      <c r="Y4624" s="19"/>
      <c r="Z4624" s="19"/>
      <c r="AA4624" s="19"/>
      <c r="AB4624" s="19"/>
      <c r="AC4624" s="19"/>
      <c r="AD4624" s="19"/>
      <c r="AE4624" s="19"/>
      <c r="AF4624" s="19"/>
      <c r="AG4624" s="19"/>
      <c r="AH4624" s="19"/>
      <c r="AI4624" s="19"/>
      <c r="AJ4624" s="19"/>
      <c r="AK4624" s="19"/>
      <c r="AL4624" s="19"/>
      <c r="AM4624" s="19"/>
      <c r="AN4624" s="19"/>
      <c r="AO4624" s="31">
        <v>111060</v>
      </c>
      <c r="AP4624" s="31">
        <v>1039384.4921875</v>
      </c>
      <c r="AQ4624" s="31">
        <v>1103545.01171875</v>
      </c>
      <c r="AR4624" s="31">
        <v>996926.4140625</v>
      </c>
      <c r="AS4624" s="31">
        <v>1108672.3046875</v>
      </c>
      <c r="AT4624" s="31">
        <v>1108935.59375</v>
      </c>
      <c r="AU4624" s="31">
        <v>961814.84765625</v>
      </c>
      <c r="AV4624" s="31">
        <v>1282992.0234375</v>
      </c>
      <c r="AW4624" s="31">
        <v>1160355.0546875</v>
      </c>
      <c r="AX4624" s="31">
        <v>96761.9296875</v>
      </c>
      <c r="AY4624" s="31">
        <v>57252.640625</v>
      </c>
      <c r="AZ4624" s="31">
        <v>154014.5703125</v>
      </c>
    </row>
    <row r="4625" spans="1:52" ht="15" customHeight="1">
      <c r="A4625" s="29" t="s">
        <v>2110</v>
      </c>
      <c r="B4625" s="34">
        <v>36850</v>
      </c>
      <c r="C4625" s="28">
        <v>750</v>
      </c>
      <c r="D4625" s="28">
        <v>48</v>
      </c>
      <c r="E4625" s="28">
        <v>50</v>
      </c>
      <c r="F4625" s="29" t="s">
        <v>2104</v>
      </c>
      <c r="G4625" s="29" t="s">
        <v>171</v>
      </c>
      <c r="H4625" s="28">
        <v>846</v>
      </c>
      <c r="I4625" s="29" t="s">
        <v>2103</v>
      </c>
      <c r="J4625" s="33" t="s">
        <v>2109</v>
      </c>
      <c r="K4625" s="29" t="s">
        <v>178</v>
      </c>
      <c r="L4625" s="29" t="s">
        <v>2108</v>
      </c>
      <c r="M4625" s="29" t="s">
        <v>2107</v>
      </c>
      <c r="N4625" s="28">
        <v>553585</v>
      </c>
      <c r="O4625" s="28">
        <v>6270184</v>
      </c>
      <c r="P4625" s="29" t="s">
        <v>2106</v>
      </c>
      <c r="Q4625" s="32" t="s">
        <v>174</v>
      </c>
      <c r="R4625" s="19"/>
      <c r="S4625" s="19"/>
      <c r="T4625" s="19"/>
      <c r="U4625" s="19"/>
      <c r="V4625" s="19"/>
      <c r="W4625" s="19"/>
      <c r="X4625" s="19"/>
      <c r="Y4625" s="19"/>
      <c r="Z4625" s="19"/>
      <c r="AA4625" s="19"/>
      <c r="AB4625" s="19"/>
      <c r="AC4625" s="19"/>
      <c r="AD4625" s="19"/>
      <c r="AE4625" s="19"/>
      <c r="AF4625" s="19"/>
      <c r="AG4625" s="19"/>
      <c r="AH4625" s="19"/>
      <c r="AI4625" s="19"/>
      <c r="AJ4625" s="19"/>
      <c r="AK4625" s="19"/>
      <c r="AL4625" s="19"/>
      <c r="AM4625" s="19"/>
      <c r="AN4625" s="19"/>
      <c r="AO4625" s="31">
        <v>114536</v>
      </c>
      <c r="AP4625" s="31">
        <v>1041641.7109375</v>
      </c>
      <c r="AQ4625" s="31">
        <v>1088226.09765625</v>
      </c>
      <c r="AR4625" s="31">
        <v>1000092.90234375</v>
      </c>
      <c r="AS4625" s="31">
        <v>1107203.60546875</v>
      </c>
      <c r="AT4625" s="31">
        <v>1086793.9921875</v>
      </c>
      <c r="AU4625" s="31">
        <v>959004.03515625</v>
      </c>
      <c r="AV4625" s="31">
        <v>1286005.0625</v>
      </c>
      <c r="AW4625" s="31">
        <v>1129186.4140625</v>
      </c>
      <c r="AX4625" s="31">
        <v>99531.8203125</v>
      </c>
      <c r="AY4625" s="31">
        <v>63485.44140625</v>
      </c>
      <c r="AZ4625" s="31">
        <v>163017.26171875</v>
      </c>
    </row>
    <row r="4626" spans="1:52" ht="15" customHeight="1">
      <c r="A4626" s="29" t="s">
        <v>2105</v>
      </c>
      <c r="B4626" s="34">
        <v>39740</v>
      </c>
      <c r="C4626" s="28">
        <v>55</v>
      </c>
      <c r="D4626" s="28">
        <v>15</v>
      </c>
      <c r="E4626" s="28">
        <v>18</v>
      </c>
      <c r="F4626" s="29" t="s">
        <v>220</v>
      </c>
      <c r="G4626" s="29" t="s">
        <v>2097</v>
      </c>
      <c r="H4626" s="28">
        <v>846</v>
      </c>
      <c r="I4626" s="29" t="s">
        <v>2103</v>
      </c>
      <c r="J4626" s="33" t="s">
        <v>2102</v>
      </c>
      <c r="K4626" s="29" t="s">
        <v>178</v>
      </c>
      <c r="L4626" s="29" t="s">
        <v>2101</v>
      </c>
      <c r="M4626" s="29" t="s">
        <v>2100</v>
      </c>
      <c r="N4626" s="28">
        <v>545849</v>
      </c>
      <c r="O4626" s="28">
        <v>6281583</v>
      </c>
      <c r="P4626" s="29" t="s">
        <v>2099</v>
      </c>
      <c r="Q4626" s="32" t="s">
        <v>368</v>
      </c>
      <c r="R4626" s="19"/>
      <c r="S4626" s="19"/>
      <c r="T4626" s="19"/>
      <c r="U4626" s="19"/>
      <c r="V4626" s="19"/>
      <c r="W4626" s="19"/>
      <c r="X4626" s="19"/>
      <c r="Y4626" s="19"/>
      <c r="Z4626" s="19"/>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31">
        <v>8774.798095703125</v>
      </c>
      <c r="AX4626" s="31">
        <v>4623.240234375</v>
      </c>
      <c r="AY4626" s="31">
        <v>3265.489990234375</v>
      </c>
      <c r="AZ4626" s="31">
        <v>7888.730224609375</v>
      </c>
    </row>
    <row r="4627" spans="1:52" ht="15" customHeight="1">
      <c r="A4627" s="29" t="s">
        <v>2098</v>
      </c>
      <c r="B4627" s="34">
        <v>32241</v>
      </c>
      <c r="C4627" s="28">
        <v>200</v>
      </c>
      <c r="D4627" s="28">
        <v>25</v>
      </c>
      <c r="E4627" s="28">
        <v>30</v>
      </c>
      <c r="F4627" s="29" t="s">
        <v>220</v>
      </c>
      <c r="G4627" s="29" t="s">
        <v>1408</v>
      </c>
      <c r="H4627" s="28">
        <v>849</v>
      </c>
      <c r="I4627" s="29" t="s">
        <v>1496</v>
      </c>
      <c r="J4627" s="33" t="s">
        <v>2096</v>
      </c>
      <c r="K4627" s="29" t="s">
        <v>178</v>
      </c>
      <c r="L4627" s="29" t="s">
        <v>2095</v>
      </c>
      <c r="M4627" s="29" t="s">
        <v>1247</v>
      </c>
      <c r="N4627" s="28">
        <v>539206.19999999995</v>
      </c>
      <c r="O4627" s="28">
        <v>6331030</v>
      </c>
      <c r="P4627" s="29" t="s">
        <v>2094</v>
      </c>
      <c r="Q4627" s="32" t="s">
        <v>207</v>
      </c>
      <c r="R4627" s="19"/>
      <c r="S4627" s="19"/>
      <c r="T4627" s="19"/>
      <c r="U4627" s="19"/>
      <c r="V4627" s="19"/>
      <c r="W4627" s="19"/>
      <c r="X4627" s="19"/>
      <c r="Y4627" s="19"/>
      <c r="Z4627" s="19"/>
      <c r="AA4627" s="19"/>
      <c r="AB4627" s="19"/>
      <c r="AC4627" s="31">
        <v>281439</v>
      </c>
      <c r="AD4627" s="31">
        <v>450783</v>
      </c>
      <c r="AE4627" s="31">
        <v>443863</v>
      </c>
      <c r="AF4627" s="31">
        <v>422500</v>
      </c>
      <c r="AG4627" s="31">
        <v>403711</v>
      </c>
      <c r="AH4627" s="31">
        <v>420072</v>
      </c>
      <c r="AI4627" s="31">
        <v>461849</v>
      </c>
      <c r="AJ4627" s="31">
        <v>406428</v>
      </c>
      <c r="AK4627" s="31">
        <v>354960</v>
      </c>
      <c r="AL4627" s="31">
        <v>388180</v>
      </c>
      <c r="AM4627" s="31">
        <v>392432</v>
      </c>
      <c r="AN4627" s="31">
        <v>356722</v>
      </c>
      <c r="AO4627" s="31">
        <v>383720</v>
      </c>
      <c r="AP4627" s="31">
        <v>323972.23828125</v>
      </c>
      <c r="AQ4627" s="31">
        <v>343364.6171875</v>
      </c>
      <c r="AR4627" s="31">
        <v>312195.6376953125</v>
      </c>
      <c r="AS4627" s="31">
        <v>362034.595703125</v>
      </c>
      <c r="AT4627" s="31">
        <v>319247.7216796875</v>
      </c>
      <c r="AU4627" s="31">
        <v>310663.6982421875</v>
      </c>
      <c r="AV4627" s="31">
        <v>334011.7421875</v>
      </c>
      <c r="AW4627" s="31">
        <v>364614.0166015625</v>
      </c>
      <c r="AX4627" s="31">
        <v>36071.640625</v>
      </c>
      <c r="AY4627" s="31">
        <v>16391.560546875</v>
      </c>
      <c r="AZ4627" s="31">
        <v>52463.201171875</v>
      </c>
    </row>
    <row r="4628" spans="1:52" ht="15" customHeight="1">
      <c r="A4628" s="29" t="s">
        <v>2093</v>
      </c>
      <c r="B4628" s="34">
        <v>32240</v>
      </c>
      <c r="C4628" s="28">
        <v>250</v>
      </c>
      <c r="D4628" s="28">
        <v>24</v>
      </c>
      <c r="E4628" s="28">
        <v>30</v>
      </c>
      <c r="F4628" s="29" t="s">
        <v>462</v>
      </c>
      <c r="G4628" s="29" t="s">
        <v>2063</v>
      </c>
      <c r="H4628" s="28">
        <v>849</v>
      </c>
      <c r="I4628" s="29" t="s">
        <v>1496</v>
      </c>
      <c r="J4628" s="33" t="s">
        <v>2092</v>
      </c>
      <c r="K4628" s="29" t="s">
        <v>178</v>
      </c>
      <c r="L4628" s="29" t="s">
        <v>2088</v>
      </c>
      <c r="M4628" s="29" t="s">
        <v>2087</v>
      </c>
      <c r="N4628" s="28">
        <v>509830.2</v>
      </c>
      <c r="O4628" s="28">
        <v>6322679</v>
      </c>
      <c r="P4628" s="29" t="s">
        <v>2091</v>
      </c>
      <c r="Q4628" s="32" t="s">
        <v>207</v>
      </c>
      <c r="R4628" s="19"/>
      <c r="S4628" s="19"/>
      <c r="T4628" s="19"/>
      <c r="U4628" s="19"/>
      <c r="V4628" s="19"/>
      <c r="W4628" s="19"/>
      <c r="X4628" s="19"/>
      <c r="Y4628" s="19"/>
      <c r="Z4628" s="19"/>
      <c r="AA4628" s="19"/>
      <c r="AB4628" s="19"/>
      <c r="AC4628" s="31">
        <v>285711</v>
      </c>
      <c r="AD4628" s="31">
        <v>457625.5</v>
      </c>
      <c r="AE4628" s="31">
        <v>450599.5</v>
      </c>
      <c r="AF4628" s="31">
        <v>428913</v>
      </c>
      <c r="AG4628" s="31">
        <v>432395</v>
      </c>
      <c r="AH4628" s="31">
        <v>437325</v>
      </c>
      <c r="AI4628" s="31">
        <v>458125</v>
      </c>
      <c r="AJ4628" s="31">
        <v>420180</v>
      </c>
      <c r="AK4628" s="31">
        <v>339320</v>
      </c>
      <c r="AL4628" s="31">
        <v>382910</v>
      </c>
      <c r="AM4628" s="31">
        <v>406905</v>
      </c>
      <c r="AN4628" s="31">
        <v>347870</v>
      </c>
      <c r="AO4628" s="31">
        <v>403591.5</v>
      </c>
      <c r="AP4628" s="31">
        <v>286565.4140625</v>
      </c>
      <c r="AQ4628" s="31">
        <v>339425.13671875</v>
      </c>
      <c r="AR4628" s="31">
        <v>291191.837890625</v>
      </c>
      <c r="AS4628" s="31">
        <v>357474.27734375</v>
      </c>
      <c r="AT4628" s="31">
        <v>290358.39453125</v>
      </c>
      <c r="AU4628" s="31">
        <v>251056.14990234375</v>
      </c>
      <c r="AV4628" s="31">
        <v>344105.9267578125</v>
      </c>
      <c r="AW4628" s="31">
        <v>345731.0517578125</v>
      </c>
      <c r="AX4628" s="31">
        <v>32602.076171875</v>
      </c>
      <c r="AY4628" s="31">
        <v>7974.61181640625</v>
      </c>
      <c r="AZ4628" s="31">
        <v>40576.68798828125</v>
      </c>
    </row>
    <row r="4629" spans="1:52" ht="15" customHeight="1">
      <c r="A4629" s="29" t="s">
        <v>2090</v>
      </c>
      <c r="B4629" s="34">
        <v>32240</v>
      </c>
      <c r="C4629" s="28">
        <v>250</v>
      </c>
      <c r="D4629" s="28">
        <v>24</v>
      </c>
      <c r="E4629" s="28">
        <v>30</v>
      </c>
      <c r="F4629" s="29" t="s">
        <v>462</v>
      </c>
      <c r="G4629" s="29" t="s">
        <v>2063</v>
      </c>
      <c r="H4629" s="28">
        <v>849</v>
      </c>
      <c r="I4629" s="29" t="s">
        <v>1496</v>
      </c>
      <c r="J4629" s="33" t="s">
        <v>2089</v>
      </c>
      <c r="K4629" s="29" t="s">
        <v>178</v>
      </c>
      <c r="L4629" s="29" t="s">
        <v>2088</v>
      </c>
      <c r="M4629" s="29" t="s">
        <v>2087</v>
      </c>
      <c r="N4629" s="28">
        <v>509810.6</v>
      </c>
      <c r="O4629" s="28">
        <v>6322845</v>
      </c>
      <c r="P4629" s="29" t="s">
        <v>2086</v>
      </c>
      <c r="Q4629" s="32" t="s">
        <v>207</v>
      </c>
      <c r="R4629" s="19"/>
      <c r="S4629" s="19"/>
      <c r="T4629" s="19"/>
      <c r="U4629" s="19"/>
      <c r="V4629" s="19"/>
      <c r="W4629" s="19"/>
      <c r="X4629" s="19"/>
      <c r="Y4629" s="19"/>
      <c r="Z4629" s="19"/>
      <c r="AA4629" s="19"/>
      <c r="AB4629" s="19"/>
      <c r="AC4629" s="31">
        <v>285711</v>
      </c>
      <c r="AD4629" s="31">
        <v>457625.5</v>
      </c>
      <c r="AE4629" s="31">
        <v>450599.5</v>
      </c>
      <c r="AF4629" s="31">
        <v>428913</v>
      </c>
      <c r="AG4629" s="31">
        <v>432395</v>
      </c>
      <c r="AH4629" s="31">
        <v>437325</v>
      </c>
      <c r="AI4629" s="31">
        <v>458125</v>
      </c>
      <c r="AJ4629" s="31">
        <v>420180</v>
      </c>
      <c r="AK4629" s="31">
        <v>339320</v>
      </c>
      <c r="AL4629" s="31">
        <v>382910</v>
      </c>
      <c r="AM4629" s="31">
        <v>406905</v>
      </c>
      <c r="AN4629" s="31">
        <v>347870</v>
      </c>
      <c r="AO4629" s="31">
        <v>403591.5</v>
      </c>
      <c r="AP4629" s="31">
        <v>286565.4140625</v>
      </c>
      <c r="AQ4629" s="31">
        <v>339425.13671875</v>
      </c>
      <c r="AR4629" s="31">
        <v>291191.837890625</v>
      </c>
      <c r="AS4629" s="31">
        <v>357474.27734375</v>
      </c>
      <c r="AT4629" s="31">
        <v>290358.39453125</v>
      </c>
      <c r="AU4629" s="31">
        <v>251056.14990234375</v>
      </c>
      <c r="AV4629" s="31">
        <v>344105.9267578125</v>
      </c>
      <c r="AW4629" s="31">
        <v>345731.0517578125</v>
      </c>
      <c r="AX4629" s="31">
        <v>32602.076171875</v>
      </c>
      <c r="AY4629" s="31">
        <v>7974.61181640625</v>
      </c>
      <c r="AZ4629" s="31">
        <v>40576.68798828125</v>
      </c>
    </row>
    <row r="4630" spans="1:52" ht="15" customHeight="1">
      <c r="A4630" s="29" t="s">
        <v>2085</v>
      </c>
      <c r="B4630" s="34">
        <v>32239</v>
      </c>
      <c r="C4630" s="28">
        <v>175</v>
      </c>
      <c r="D4630" s="28">
        <v>23.5</v>
      </c>
      <c r="E4630" s="28">
        <v>29</v>
      </c>
      <c r="F4630" s="29" t="s">
        <v>2077</v>
      </c>
      <c r="G4630" s="29" t="s">
        <v>159</v>
      </c>
      <c r="H4630" s="28">
        <v>849</v>
      </c>
      <c r="I4630" s="29" t="s">
        <v>1496</v>
      </c>
      <c r="J4630" s="33" t="s">
        <v>2084</v>
      </c>
      <c r="K4630" s="29" t="s">
        <v>178</v>
      </c>
      <c r="L4630" s="29" t="s">
        <v>2080</v>
      </c>
      <c r="M4630" s="29" t="s">
        <v>590</v>
      </c>
      <c r="N4630" s="28">
        <v>537190</v>
      </c>
      <c r="O4630" s="28">
        <v>6323569</v>
      </c>
      <c r="P4630" s="29" t="s">
        <v>2083</v>
      </c>
      <c r="Q4630" s="32" t="s">
        <v>207</v>
      </c>
      <c r="R4630" s="19"/>
      <c r="S4630" s="19"/>
      <c r="T4630" s="19"/>
      <c r="U4630" s="19"/>
      <c r="V4630" s="19"/>
      <c r="W4630" s="19"/>
      <c r="X4630" s="19"/>
      <c r="Y4630" s="19"/>
      <c r="Z4630" s="19"/>
      <c r="AA4630" s="19"/>
      <c r="AB4630" s="19"/>
      <c r="AC4630" s="31">
        <v>216765</v>
      </c>
      <c r="AD4630" s="31">
        <v>322375</v>
      </c>
      <c r="AE4630" s="31">
        <v>386355</v>
      </c>
      <c r="AF4630" s="31">
        <v>442690</v>
      </c>
      <c r="AG4630" s="31">
        <v>335850</v>
      </c>
      <c r="AH4630" s="31">
        <v>364625</v>
      </c>
      <c r="AI4630" s="31">
        <v>391655</v>
      </c>
      <c r="AJ4630" s="31">
        <v>341590</v>
      </c>
      <c r="AK4630" s="31">
        <v>309360</v>
      </c>
      <c r="AL4630" s="31">
        <v>311425</v>
      </c>
      <c r="AM4630" s="31">
        <v>359720</v>
      </c>
      <c r="AN4630" s="31">
        <v>313702.5</v>
      </c>
      <c r="AO4630" s="31">
        <v>328544.5</v>
      </c>
      <c r="AP4630" s="31">
        <v>289542.044921875</v>
      </c>
      <c r="AQ4630" s="31">
        <v>309368.7705078125</v>
      </c>
      <c r="AR4630" s="31">
        <v>269681.26171875</v>
      </c>
      <c r="AS4630" s="31">
        <v>306575.82421875</v>
      </c>
      <c r="AT4630" s="31">
        <v>286962.3505859375</v>
      </c>
      <c r="AU4630" s="31">
        <v>237928.326171875</v>
      </c>
      <c r="AV4630" s="31">
        <v>278858.71435546875</v>
      </c>
      <c r="AW4630" s="31">
        <v>301295.25146484375</v>
      </c>
      <c r="AX4630" s="31">
        <v>30991.37890625</v>
      </c>
      <c r="AY4630" s="31">
        <v>15333.0869140625</v>
      </c>
      <c r="AZ4630" s="31">
        <v>46324.4658203125</v>
      </c>
    </row>
    <row r="4631" spans="1:52" ht="15" customHeight="1">
      <c r="A4631" s="29" t="s">
        <v>2082</v>
      </c>
      <c r="B4631" s="34">
        <v>32239</v>
      </c>
      <c r="C4631" s="28">
        <v>175</v>
      </c>
      <c r="D4631" s="28">
        <v>23.5</v>
      </c>
      <c r="E4631" s="28">
        <v>29</v>
      </c>
      <c r="F4631" s="29" t="s">
        <v>2077</v>
      </c>
      <c r="G4631" s="29" t="s">
        <v>159</v>
      </c>
      <c r="H4631" s="28">
        <v>849</v>
      </c>
      <c r="I4631" s="29" t="s">
        <v>1496</v>
      </c>
      <c r="J4631" s="33" t="s">
        <v>2081</v>
      </c>
      <c r="K4631" s="29" t="s">
        <v>178</v>
      </c>
      <c r="L4631" s="29" t="s">
        <v>2080</v>
      </c>
      <c r="M4631" s="29" t="s">
        <v>590</v>
      </c>
      <c r="N4631" s="28">
        <v>537280</v>
      </c>
      <c r="O4631" s="28">
        <v>6323478</v>
      </c>
      <c r="P4631" s="29" t="s">
        <v>2079</v>
      </c>
      <c r="Q4631" s="32" t="s">
        <v>207</v>
      </c>
      <c r="R4631" s="19"/>
      <c r="S4631" s="19"/>
      <c r="T4631" s="19"/>
      <c r="U4631" s="19"/>
      <c r="V4631" s="19"/>
      <c r="W4631" s="19"/>
      <c r="X4631" s="19"/>
      <c r="Y4631" s="19"/>
      <c r="Z4631" s="19"/>
      <c r="AA4631" s="19"/>
      <c r="AB4631" s="19"/>
      <c r="AC4631" s="31">
        <v>216765</v>
      </c>
      <c r="AD4631" s="31">
        <v>322375</v>
      </c>
      <c r="AE4631" s="31">
        <v>386355</v>
      </c>
      <c r="AF4631" s="31">
        <v>442690</v>
      </c>
      <c r="AG4631" s="31">
        <v>335850</v>
      </c>
      <c r="AH4631" s="31">
        <v>364625</v>
      </c>
      <c r="AI4631" s="31">
        <v>391655</v>
      </c>
      <c r="AJ4631" s="31">
        <v>341590</v>
      </c>
      <c r="AK4631" s="31">
        <v>309360</v>
      </c>
      <c r="AL4631" s="31">
        <v>311425</v>
      </c>
      <c r="AM4631" s="31">
        <v>359720</v>
      </c>
      <c r="AN4631" s="31">
        <v>313702.5</v>
      </c>
      <c r="AO4631" s="31">
        <v>328544.5</v>
      </c>
      <c r="AP4631" s="31">
        <v>289542.044921875</v>
      </c>
      <c r="AQ4631" s="31">
        <v>309368.7705078125</v>
      </c>
      <c r="AR4631" s="31">
        <v>269681.26171875</v>
      </c>
      <c r="AS4631" s="31">
        <v>306575.82421875</v>
      </c>
      <c r="AT4631" s="31">
        <v>286962.3505859375</v>
      </c>
      <c r="AU4631" s="31">
        <v>237928.326171875</v>
      </c>
      <c r="AV4631" s="31">
        <v>278858.71435546875</v>
      </c>
      <c r="AW4631" s="31">
        <v>301295.25146484375</v>
      </c>
      <c r="AX4631" s="31">
        <v>30991.37890625</v>
      </c>
      <c r="AY4631" s="31">
        <v>15333.0869140625</v>
      </c>
      <c r="AZ4631" s="31">
        <v>46324.4658203125</v>
      </c>
    </row>
    <row r="4632" spans="1:52" ht="15" customHeight="1">
      <c r="A4632" s="29" t="s">
        <v>2078</v>
      </c>
      <c r="B4632" s="34">
        <v>32409</v>
      </c>
      <c r="C4632" s="28">
        <v>160</v>
      </c>
      <c r="D4632" s="28">
        <v>23</v>
      </c>
      <c r="E4632" s="28">
        <v>24</v>
      </c>
      <c r="F4632" s="29" t="s">
        <v>2069</v>
      </c>
      <c r="G4632" s="29" t="s">
        <v>1394</v>
      </c>
      <c r="H4632" s="28">
        <v>849</v>
      </c>
      <c r="I4632" s="29" t="s">
        <v>1496</v>
      </c>
      <c r="J4632" s="33" t="s">
        <v>2076</v>
      </c>
      <c r="K4632" s="29" t="s">
        <v>178</v>
      </c>
      <c r="L4632" s="29" t="s">
        <v>2072</v>
      </c>
      <c r="M4632" s="29" t="s">
        <v>1136</v>
      </c>
      <c r="N4632" s="28">
        <v>529311.1</v>
      </c>
      <c r="O4632" s="28">
        <v>6322937</v>
      </c>
      <c r="P4632" s="29" t="s">
        <v>2075</v>
      </c>
      <c r="Q4632" s="32" t="s">
        <v>207</v>
      </c>
      <c r="R4632" s="19"/>
      <c r="S4632" s="19"/>
      <c r="T4632" s="19"/>
      <c r="U4632" s="19"/>
      <c r="V4632" s="19"/>
      <c r="W4632" s="19"/>
      <c r="X4632" s="19"/>
      <c r="Y4632" s="19"/>
      <c r="Z4632" s="19"/>
      <c r="AA4632" s="19"/>
      <c r="AB4632" s="19"/>
      <c r="AC4632" s="31">
        <v>77952</v>
      </c>
      <c r="AD4632" s="31">
        <v>332949.5</v>
      </c>
      <c r="AE4632" s="31">
        <v>327837.5</v>
      </c>
      <c r="AF4632" s="31">
        <v>312059.5</v>
      </c>
      <c r="AG4632" s="31">
        <v>314760</v>
      </c>
      <c r="AH4632" s="31">
        <v>325690</v>
      </c>
      <c r="AI4632" s="31">
        <v>294565</v>
      </c>
      <c r="AJ4632" s="31">
        <v>297485</v>
      </c>
      <c r="AK4632" s="31">
        <v>259160</v>
      </c>
      <c r="AL4632" s="31">
        <v>284360</v>
      </c>
      <c r="AM4632" s="31">
        <v>292724</v>
      </c>
      <c r="AN4632" s="31">
        <v>266453.5</v>
      </c>
      <c r="AO4632" s="31">
        <v>297256</v>
      </c>
      <c r="AP4632" s="31">
        <v>345778.79150390625</v>
      </c>
      <c r="AQ4632" s="31">
        <v>171559.75128936768</v>
      </c>
      <c r="AR4632" s="31">
        <v>216851.4990234375</v>
      </c>
      <c r="AS4632" s="31">
        <v>264195.4423828125</v>
      </c>
      <c r="AT4632" s="31">
        <v>225002.6572265625</v>
      </c>
      <c r="AU4632" s="31">
        <v>241868.72998046875</v>
      </c>
      <c r="AV4632" s="31">
        <v>302081.52197265625</v>
      </c>
      <c r="AW4632" s="31">
        <v>296261.93212890625</v>
      </c>
      <c r="AX4632" s="31">
        <v>27408.509765625</v>
      </c>
      <c r="AY4632" s="31">
        <v>11153.8603515625</v>
      </c>
      <c r="AZ4632" s="31">
        <v>38562.3701171875</v>
      </c>
    </row>
    <row r="4633" spans="1:52" ht="15" customHeight="1">
      <c r="A4633" s="29" t="s">
        <v>2074</v>
      </c>
      <c r="B4633" s="34">
        <v>32409</v>
      </c>
      <c r="C4633" s="28">
        <v>160</v>
      </c>
      <c r="D4633" s="28">
        <v>23</v>
      </c>
      <c r="E4633" s="28">
        <v>24</v>
      </c>
      <c r="F4633" s="29" t="s">
        <v>2069</v>
      </c>
      <c r="G4633" s="29" t="s">
        <v>1394</v>
      </c>
      <c r="H4633" s="28">
        <v>849</v>
      </c>
      <c r="I4633" s="29" t="s">
        <v>1496</v>
      </c>
      <c r="J4633" s="33" t="s">
        <v>2073</v>
      </c>
      <c r="K4633" s="29" t="s">
        <v>178</v>
      </c>
      <c r="L4633" s="29" t="s">
        <v>2072</v>
      </c>
      <c r="M4633" s="29" t="s">
        <v>1136</v>
      </c>
      <c r="N4633" s="28">
        <v>529224.9</v>
      </c>
      <c r="O4633" s="28">
        <v>6322994</v>
      </c>
      <c r="P4633" s="29" t="s">
        <v>2071</v>
      </c>
      <c r="Q4633" s="32" t="s">
        <v>207</v>
      </c>
      <c r="R4633" s="19"/>
      <c r="S4633" s="19"/>
      <c r="T4633" s="19"/>
      <c r="U4633" s="19"/>
      <c r="V4633" s="19"/>
      <c r="W4633" s="19"/>
      <c r="X4633" s="19"/>
      <c r="Y4633" s="19"/>
      <c r="Z4633" s="19"/>
      <c r="AA4633" s="19"/>
      <c r="AB4633" s="19"/>
      <c r="AC4633" s="31">
        <v>77952</v>
      </c>
      <c r="AD4633" s="31">
        <v>332949.5</v>
      </c>
      <c r="AE4633" s="31">
        <v>327837.5</v>
      </c>
      <c r="AF4633" s="31">
        <v>312059.5</v>
      </c>
      <c r="AG4633" s="31">
        <v>314760</v>
      </c>
      <c r="AH4633" s="31">
        <v>325690</v>
      </c>
      <c r="AI4633" s="31">
        <v>294565</v>
      </c>
      <c r="AJ4633" s="31">
        <v>297485</v>
      </c>
      <c r="AK4633" s="31">
        <v>259160</v>
      </c>
      <c r="AL4633" s="31">
        <v>284360</v>
      </c>
      <c r="AM4633" s="31">
        <v>292724</v>
      </c>
      <c r="AN4633" s="31">
        <v>266453.5</v>
      </c>
      <c r="AO4633" s="31">
        <v>297256</v>
      </c>
      <c r="AP4633" s="31">
        <v>345778.79150390625</v>
      </c>
      <c r="AQ4633" s="31">
        <v>171559.75128936768</v>
      </c>
      <c r="AR4633" s="31">
        <v>216851.4990234375</v>
      </c>
      <c r="AS4633" s="31">
        <v>264195.4423828125</v>
      </c>
      <c r="AT4633" s="31">
        <v>225002.6572265625</v>
      </c>
      <c r="AU4633" s="31">
        <v>241868.72998046875</v>
      </c>
      <c r="AV4633" s="31">
        <v>302081.52197265625</v>
      </c>
      <c r="AW4633" s="31">
        <v>296261.93212890625</v>
      </c>
      <c r="AX4633" s="31">
        <v>27408.509765625</v>
      </c>
      <c r="AY4633" s="31">
        <v>11153.8603515625</v>
      </c>
      <c r="AZ4633" s="31">
        <v>38562.3701171875</v>
      </c>
    </row>
    <row r="4634" spans="1:52" ht="15" customHeight="1">
      <c r="A4634" s="29" t="s">
        <v>2070</v>
      </c>
      <c r="B4634" s="34">
        <v>32563</v>
      </c>
      <c r="C4634" s="28">
        <v>250</v>
      </c>
      <c r="D4634" s="28">
        <v>24</v>
      </c>
      <c r="E4634" s="28">
        <v>28.7</v>
      </c>
      <c r="F4634" s="29" t="s">
        <v>462</v>
      </c>
      <c r="G4634" s="29" t="s">
        <v>2063</v>
      </c>
      <c r="H4634" s="28">
        <v>849</v>
      </c>
      <c r="I4634" s="29" t="s">
        <v>1496</v>
      </c>
      <c r="J4634" s="33" t="s">
        <v>2068</v>
      </c>
      <c r="K4634" s="29" t="s">
        <v>178</v>
      </c>
      <c r="L4634" s="29" t="s">
        <v>2067</v>
      </c>
      <c r="M4634" s="29" t="s">
        <v>2066</v>
      </c>
      <c r="N4634" s="28">
        <v>545916.9</v>
      </c>
      <c r="O4634" s="28">
        <v>6330354</v>
      </c>
      <c r="P4634" s="29" t="s">
        <v>2065</v>
      </c>
      <c r="Q4634" s="32" t="s">
        <v>207</v>
      </c>
      <c r="R4634" s="19"/>
      <c r="S4634" s="19"/>
      <c r="T4634" s="19"/>
      <c r="U4634" s="19"/>
      <c r="V4634" s="19"/>
      <c r="W4634" s="19"/>
      <c r="X4634" s="19"/>
      <c r="Y4634" s="19"/>
      <c r="Z4634" s="19"/>
      <c r="AA4634" s="19"/>
      <c r="AB4634" s="19"/>
      <c r="AC4634" s="19"/>
      <c r="AD4634" s="31">
        <v>372085</v>
      </c>
      <c r="AE4634" s="31">
        <v>439647</v>
      </c>
      <c r="AF4634" s="31">
        <v>418487.5</v>
      </c>
      <c r="AG4634" s="31">
        <v>403740</v>
      </c>
      <c r="AH4634" s="31">
        <v>417185</v>
      </c>
      <c r="AI4634" s="31">
        <v>457910</v>
      </c>
      <c r="AJ4634" s="31">
        <v>397555</v>
      </c>
      <c r="AK4634" s="31">
        <v>336875</v>
      </c>
      <c r="AL4634" s="31">
        <v>392770</v>
      </c>
      <c r="AM4634" s="31">
        <v>402565</v>
      </c>
      <c r="AN4634" s="31">
        <v>342159</v>
      </c>
      <c r="AO4634" s="31">
        <v>386935</v>
      </c>
      <c r="AP4634" s="31">
        <v>319315.974609375</v>
      </c>
      <c r="AQ4634" s="31">
        <v>284792.19873046875</v>
      </c>
      <c r="AR4634" s="31">
        <v>290821.1865234375</v>
      </c>
      <c r="AS4634" s="31">
        <v>348574</v>
      </c>
      <c r="AT4634" s="31">
        <v>313487.8203125</v>
      </c>
      <c r="AU4634" s="31">
        <v>294061.978515625</v>
      </c>
      <c r="AV4634" s="31">
        <v>400163.4365234375</v>
      </c>
      <c r="AW4634" s="31">
        <v>376019.13623046875</v>
      </c>
      <c r="AX4634" s="31">
        <v>36993.359375</v>
      </c>
      <c r="AY4634" s="31">
        <v>16659.9609375</v>
      </c>
      <c r="AZ4634" s="31">
        <v>53653.3203125</v>
      </c>
    </row>
    <row r="4635" spans="1:52" ht="15" customHeight="1">
      <c r="A4635" s="29" t="s">
        <v>2064</v>
      </c>
      <c r="B4635" s="34">
        <v>32770</v>
      </c>
      <c r="C4635" s="28">
        <v>250</v>
      </c>
      <c r="D4635" s="28">
        <v>26</v>
      </c>
      <c r="E4635" s="28">
        <v>28.7</v>
      </c>
      <c r="F4635" s="29" t="s">
        <v>462</v>
      </c>
      <c r="G4635" s="29" t="s">
        <v>2054</v>
      </c>
      <c r="H4635" s="28">
        <v>849</v>
      </c>
      <c r="I4635" s="29" t="s">
        <v>1496</v>
      </c>
      <c r="J4635" s="33" t="s">
        <v>2062</v>
      </c>
      <c r="K4635" s="29" t="s">
        <v>178</v>
      </c>
      <c r="L4635" s="29" t="s">
        <v>2058</v>
      </c>
      <c r="M4635" s="29" t="s">
        <v>2057</v>
      </c>
      <c r="N4635" s="28">
        <v>518488.7</v>
      </c>
      <c r="O4635" s="28">
        <v>6319353</v>
      </c>
      <c r="P4635" s="29" t="s">
        <v>2061</v>
      </c>
      <c r="Q4635" s="32" t="s">
        <v>207</v>
      </c>
      <c r="R4635" s="19"/>
      <c r="S4635" s="19"/>
      <c r="T4635" s="19"/>
      <c r="U4635" s="19"/>
      <c r="V4635" s="19"/>
      <c r="W4635" s="19"/>
      <c r="X4635" s="19"/>
      <c r="Y4635" s="19"/>
      <c r="Z4635" s="19"/>
      <c r="AA4635" s="19"/>
      <c r="AB4635" s="19"/>
      <c r="AC4635" s="19"/>
      <c r="AD4635" s="31">
        <v>119625.5</v>
      </c>
      <c r="AE4635" s="31">
        <v>471156.5</v>
      </c>
      <c r="AF4635" s="31">
        <v>448480.5</v>
      </c>
      <c r="AG4635" s="31">
        <v>420120</v>
      </c>
      <c r="AH4635" s="31">
        <v>468115</v>
      </c>
      <c r="AI4635" s="31">
        <v>473585</v>
      </c>
      <c r="AJ4635" s="31">
        <v>414145</v>
      </c>
      <c r="AK4635" s="31">
        <v>376805</v>
      </c>
      <c r="AL4635" s="31">
        <v>400465</v>
      </c>
      <c r="AM4635" s="31">
        <v>427775</v>
      </c>
      <c r="AN4635" s="31">
        <v>382281</v>
      </c>
      <c r="AO4635" s="31">
        <v>424607</v>
      </c>
      <c r="AP4635" s="31">
        <v>351751.990234375</v>
      </c>
      <c r="AQ4635" s="31">
        <v>375828.55859375</v>
      </c>
      <c r="AR4635" s="31">
        <v>328173.572265625</v>
      </c>
      <c r="AS4635" s="31">
        <v>381681.130859375</v>
      </c>
      <c r="AT4635" s="31">
        <v>357116.05078125</v>
      </c>
      <c r="AU4635" s="31">
        <v>305392.962890625</v>
      </c>
      <c r="AV4635" s="31">
        <v>429994.7197265625</v>
      </c>
      <c r="AW4635" s="31">
        <v>401727.9599609375</v>
      </c>
      <c r="AX4635" s="31">
        <v>39796.80859375</v>
      </c>
      <c r="AY4635" s="31">
        <v>19356.1953125</v>
      </c>
      <c r="AZ4635" s="31">
        <v>59153.00390625</v>
      </c>
    </row>
    <row r="4636" spans="1:52" ht="15" customHeight="1">
      <c r="A4636" s="29" t="s">
        <v>2060</v>
      </c>
      <c r="B4636" s="34">
        <v>32770</v>
      </c>
      <c r="C4636" s="28">
        <v>250</v>
      </c>
      <c r="D4636" s="28">
        <v>26</v>
      </c>
      <c r="E4636" s="28">
        <v>28.7</v>
      </c>
      <c r="F4636" s="29" t="s">
        <v>462</v>
      </c>
      <c r="G4636" s="29" t="s">
        <v>2054</v>
      </c>
      <c r="H4636" s="28">
        <v>849</v>
      </c>
      <c r="I4636" s="29" t="s">
        <v>1496</v>
      </c>
      <c r="J4636" s="33" t="s">
        <v>2059</v>
      </c>
      <c r="K4636" s="29" t="s">
        <v>178</v>
      </c>
      <c r="L4636" s="29" t="s">
        <v>2058</v>
      </c>
      <c r="M4636" s="29" t="s">
        <v>2057</v>
      </c>
      <c r="N4636" s="28">
        <v>518640</v>
      </c>
      <c r="O4636" s="28">
        <v>6319316</v>
      </c>
      <c r="P4636" s="29" t="s">
        <v>2056</v>
      </c>
      <c r="Q4636" s="32" t="s">
        <v>207</v>
      </c>
      <c r="R4636" s="19"/>
      <c r="S4636" s="19"/>
      <c r="T4636" s="19"/>
      <c r="U4636" s="19"/>
      <c r="V4636" s="19"/>
      <c r="W4636" s="19"/>
      <c r="X4636" s="19"/>
      <c r="Y4636" s="19"/>
      <c r="Z4636" s="19"/>
      <c r="AA4636" s="19"/>
      <c r="AB4636" s="19"/>
      <c r="AC4636" s="19"/>
      <c r="AD4636" s="31">
        <v>119625.5</v>
      </c>
      <c r="AE4636" s="31">
        <v>471156.5</v>
      </c>
      <c r="AF4636" s="31">
        <v>448480.5</v>
      </c>
      <c r="AG4636" s="31">
        <v>420120</v>
      </c>
      <c r="AH4636" s="31">
        <v>468115</v>
      </c>
      <c r="AI4636" s="31">
        <v>473585</v>
      </c>
      <c r="AJ4636" s="31">
        <v>414145</v>
      </c>
      <c r="AK4636" s="31">
        <v>376805</v>
      </c>
      <c r="AL4636" s="31">
        <v>400465</v>
      </c>
      <c r="AM4636" s="31">
        <v>427775</v>
      </c>
      <c r="AN4636" s="31">
        <v>382281</v>
      </c>
      <c r="AO4636" s="31">
        <v>424607</v>
      </c>
      <c r="AP4636" s="31">
        <v>351751.990234375</v>
      </c>
      <c r="AQ4636" s="31">
        <v>375828.55859375</v>
      </c>
      <c r="AR4636" s="31">
        <v>328173.572265625</v>
      </c>
      <c r="AS4636" s="31">
        <v>381681.130859375</v>
      </c>
      <c r="AT4636" s="31">
        <v>357116.05078125</v>
      </c>
      <c r="AU4636" s="31">
        <v>305392.962890625</v>
      </c>
      <c r="AV4636" s="31">
        <v>429994.7197265625</v>
      </c>
      <c r="AW4636" s="31">
        <v>401727.9599609375</v>
      </c>
      <c r="AX4636" s="31">
        <v>39796.80859375</v>
      </c>
      <c r="AY4636" s="31">
        <v>19356.1953125</v>
      </c>
      <c r="AZ4636" s="31">
        <v>59153.00390625</v>
      </c>
    </row>
    <row r="4637" spans="1:52" ht="15" customHeight="1">
      <c r="A4637" s="29" t="s">
        <v>2055</v>
      </c>
      <c r="B4637" s="34">
        <v>32862</v>
      </c>
      <c r="C4637" s="28">
        <v>150</v>
      </c>
      <c r="D4637" s="28">
        <v>23.8</v>
      </c>
      <c r="E4637" s="28">
        <v>30</v>
      </c>
      <c r="F4637" s="29" t="s">
        <v>205</v>
      </c>
      <c r="G4637" s="29" t="s">
        <v>2048</v>
      </c>
      <c r="H4637" s="28">
        <v>849</v>
      </c>
      <c r="I4637" s="29" t="s">
        <v>1496</v>
      </c>
      <c r="J4637" s="33" t="s">
        <v>2053</v>
      </c>
      <c r="K4637" s="29" t="s">
        <v>178</v>
      </c>
      <c r="L4637" s="29" t="s">
        <v>2052</v>
      </c>
      <c r="M4637" s="29" t="s">
        <v>2051</v>
      </c>
      <c r="N4637" s="28">
        <v>544407</v>
      </c>
      <c r="O4637" s="28">
        <v>6337042</v>
      </c>
      <c r="P4637" s="29" t="s">
        <v>2050</v>
      </c>
      <c r="Q4637" s="32" t="s">
        <v>207</v>
      </c>
      <c r="R4637" s="19"/>
      <c r="S4637" s="19"/>
      <c r="T4637" s="19"/>
      <c r="U4637" s="19"/>
      <c r="V4637" s="19"/>
      <c r="W4637" s="19"/>
      <c r="X4637" s="19"/>
      <c r="Y4637" s="19"/>
      <c r="Z4637" s="19"/>
      <c r="AA4637" s="19"/>
      <c r="AB4637" s="19"/>
      <c r="AC4637" s="19"/>
      <c r="AD4637" s="31">
        <v>0</v>
      </c>
      <c r="AE4637" s="31">
        <v>324038</v>
      </c>
      <c r="AF4637" s="31">
        <v>308443</v>
      </c>
      <c r="AG4637" s="31">
        <v>299380</v>
      </c>
      <c r="AH4637" s="31">
        <v>314640</v>
      </c>
      <c r="AI4637" s="31">
        <v>334170</v>
      </c>
      <c r="AJ4637" s="31">
        <v>299450</v>
      </c>
      <c r="AK4637" s="31">
        <v>253200</v>
      </c>
      <c r="AL4637" s="31">
        <v>287120</v>
      </c>
      <c r="AM4637" s="31">
        <v>299848</v>
      </c>
      <c r="AN4637" s="31">
        <v>244957</v>
      </c>
      <c r="AO4637" s="31">
        <v>275703</v>
      </c>
      <c r="AP4637" s="31">
        <v>249190.119140625</v>
      </c>
      <c r="AQ4637" s="31">
        <v>258629.802734375</v>
      </c>
      <c r="AR4637" s="31">
        <v>223170.13916015625</v>
      </c>
      <c r="AS4637" s="31">
        <v>268196.357421875</v>
      </c>
      <c r="AT4637" s="31">
        <v>245828.4228515625</v>
      </c>
      <c r="AU4637" s="31">
        <v>214027.482421875</v>
      </c>
      <c r="AV4637" s="31">
        <v>267625.7392578125</v>
      </c>
      <c r="AW4637" s="31">
        <v>256494.4208984375</v>
      </c>
      <c r="AX4637" s="31">
        <v>26111.759765625</v>
      </c>
      <c r="AY4637" s="31">
        <v>12807.1796875</v>
      </c>
      <c r="AZ4637" s="31">
        <v>38918.939453125</v>
      </c>
    </row>
    <row r="4638" spans="1:52" ht="15" customHeight="1">
      <c r="A4638" s="29" t="s">
        <v>2049</v>
      </c>
      <c r="B4638" s="34">
        <v>33025</v>
      </c>
      <c r="C4638" s="28">
        <v>150</v>
      </c>
      <c r="D4638" s="28">
        <v>24.6</v>
      </c>
      <c r="E4638" s="28">
        <v>32.700000000000003</v>
      </c>
      <c r="F4638" s="29" t="s">
        <v>786</v>
      </c>
      <c r="G4638" s="29" t="s">
        <v>2042</v>
      </c>
      <c r="H4638" s="28">
        <v>849</v>
      </c>
      <c r="I4638" s="29" t="s">
        <v>1496</v>
      </c>
      <c r="J4638" s="33" t="s">
        <v>2047</v>
      </c>
      <c r="K4638" s="29" t="s">
        <v>178</v>
      </c>
      <c r="L4638" s="29" t="s">
        <v>2046</v>
      </c>
      <c r="M4638" s="29" t="s">
        <v>2045</v>
      </c>
      <c r="N4638" s="28">
        <v>525989.6</v>
      </c>
      <c r="O4638" s="28">
        <v>6321210</v>
      </c>
      <c r="P4638" s="29" t="s">
        <v>2044</v>
      </c>
      <c r="Q4638" s="32" t="s">
        <v>207</v>
      </c>
      <c r="R4638" s="19"/>
      <c r="S4638" s="19"/>
      <c r="T4638" s="19"/>
      <c r="U4638" s="19"/>
      <c r="V4638" s="19"/>
      <c r="W4638" s="19"/>
      <c r="X4638" s="19"/>
      <c r="Y4638" s="19"/>
      <c r="Z4638" s="19"/>
      <c r="AA4638" s="19"/>
      <c r="AB4638" s="19"/>
      <c r="AC4638" s="19"/>
      <c r="AD4638" s="19"/>
      <c r="AE4638" s="31">
        <v>207445</v>
      </c>
      <c r="AF4638" s="31">
        <v>394922</v>
      </c>
      <c r="AG4638" s="31">
        <v>382296</v>
      </c>
      <c r="AH4638" s="31">
        <v>410435</v>
      </c>
      <c r="AI4638" s="31">
        <v>413598</v>
      </c>
      <c r="AJ4638" s="31">
        <v>367065</v>
      </c>
      <c r="AK4638" s="31">
        <v>336969</v>
      </c>
      <c r="AL4638" s="31">
        <v>347086</v>
      </c>
      <c r="AM4638" s="31">
        <v>392979</v>
      </c>
      <c r="AN4638" s="31">
        <v>340511</v>
      </c>
      <c r="AO4638" s="31">
        <v>345395</v>
      </c>
      <c r="AP4638" s="31">
        <v>282341.06201171875</v>
      </c>
      <c r="AQ4638" s="31">
        <v>302104.4892578125</v>
      </c>
      <c r="AR4638" s="31">
        <v>255254.73974609375</v>
      </c>
      <c r="AS4638" s="31">
        <v>311747.7314453125</v>
      </c>
      <c r="AT4638" s="31">
        <v>209258.64966773987</v>
      </c>
      <c r="AU4638" s="31">
        <v>219528.630859375</v>
      </c>
      <c r="AV4638" s="31">
        <v>376559.5634765625</v>
      </c>
      <c r="AW4638" s="31">
        <v>357363.0390625</v>
      </c>
      <c r="AX4638" s="31">
        <v>31920.470703125</v>
      </c>
      <c r="AY4638" s="31">
        <v>14934.83984375</v>
      </c>
      <c r="AZ4638" s="31">
        <v>46855.310546875</v>
      </c>
    </row>
    <row r="4639" spans="1:52" ht="15" customHeight="1">
      <c r="A4639" s="29" t="s">
        <v>2043</v>
      </c>
      <c r="B4639" s="34">
        <v>33011</v>
      </c>
      <c r="C4639" s="28">
        <v>225</v>
      </c>
      <c r="D4639" s="28">
        <v>27</v>
      </c>
      <c r="E4639" s="28">
        <v>31.5</v>
      </c>
      <c r="F4639" s="29" t="s">
        <v>220</v>
      </c>
      <c r="G4639" s="29" t="s">
        <v>2037</v>
      </c>
      <c r="H4639" s="28">
        <v>849</v>
      </c>
      <c r="I4639" s="29" t="s">
        <v>1496</v>
      </c>
      <c r="J4639" s="33" t="s">
        <v>2041</v>
      </c>
      <c r="K4639" s="29" t="s">
        <v>178</v>
      </c>
      <c r="L4639" s="29" t="s">
        <v>2040</v>
      </c>
      <c r="M4639" s="29" t="s">
        <v>1446</v>
      </c>
      <c r="N4639" s="28">
        <v>529402.9</v>
      </c>
      <c r="O4639" s="28">
        <v>6322873</v>
      </c>
      <c r="P4639" s="29" t="s">
        <v>2039</v>
      </c>
      <c r="Q4639" s="32" t="s">
        <v>207</v>
      </c>
      <c r="R4639" s="19"/>
      <c r="S4639" s="19"/>
      <c r="T4639" s="19"/>
      <c r="U4639" s="19"/>
      <c r="V4639" s="19"/>
      <c r="W4639" s="19"/>
      <c r="X4639" s="19"/>
      <c r="Y4639" s="19"/>
      <c r="Z4639" s="19"/>
      <c r="AA4639" s="19"/>
      <c r="AB4639" s="19"/>
      <c r="AC4639" s="19"/>
      <c r="AD4639" s="19"/>
      <c r="AE4639" s="31">
        <v>333193</v>
      </c>
      <c r="AF4639" s="31">
        <v>543699</v>
      </c>
      <c r="AG4639" s="31">
        <v>526970</v>
      </c>
      <c r="AH4639" s="31">
        <v>540640</v>
      </c>
      <c r="AI4639" s="31">
        <v>568290</v>
      </c>
      <c r="AJ4639" s="31">
        <v>500900</v>
      </c>
      <c r="AK4639" s="31">
        <v>460040</v>
      </c>
      <c r="AL4639" s="31">
        <v>479540</v>
      </c>
      <c r="AM4639" s="31">
        <v>522074</v>
      </c>
      <c r="AN4639" s="31">
        <v>472188</v>
      </c>
      <c r="AO4639" s="31">
        <v>518021</v>
      </c>
      <c r="AP4639" s="31">
        <v>447781.837890625</v>
      </c>
      <c r="AQ4639" s="31">
        <v>487032.017578125</v>
      </c>
      <c r="AR4639" s="31">
        <v>428781.837890625</v>
      </c>
      <c r="AS4639" s="31">
        <v>489957.697265625</v>
      </c>
      <c r="AT4639" s="31">
        <v>470680.6640625</v>
      </c>
      <c r="AU4639" s="31">
        <v>433954.2421875</v>
      </c>
      <c r="AV4639" s="31">
        <v>529890.744140625</v>
      </c>
      <c r="AW4639" s="31">
        <v>512167.5224609375</v>
      </c>
      <c r="AX4639" s="31">
        <v>48659.359375</v>
      </c>
      <c r="AY4639" s="31">
        <v>19518.80078125</v>
      </c>
      <c r="AZ4639" s="31">
        <v>68178.16015625</v>
      </c>
    </row>
    <row r="4640" spans="1:52" ht="15" customHeight="1">
      <c r="A4640" s="29" t="s">
        <v>2038</v>
      </c>
      <c r="B4640" s="34">
        <v>33430</v>
      </c>
      <c r="C4640" s="28">
        <v>300</v>
      </c>
      <c r="D4640" s="28">
        <v>31</v>
      </c>
      <c r="E4640" s="28">
        <v>31</v>
      </c>
      <c r="F4640" s="29" t="s">
        <v>2027</v>
      </c>
      <c r="G4640" s="29" t="s">
        <v>2026</v>
      </c>
      <c r="H4640" s="28">
        <v>849</v>
      </c>
      <c r="I4640" s="29" t="s">
        <v>1496</v>
      </c>
      <c r="J4640" s="33" t="s">
        <v>2036</v>
      </c>
      <c r="K4640" s="29" t="s">
        <v>178</v>
      </c>
      <c r="L4640" s="29" t="s">
        <v>2031</v>
      </c>
      <c r="M4640" s="29" t="s">
        <v>2035</v>
      </c>
      <c r="N4640" s="28">
        <v>538723.80000000005</v>
      </c>
      <c r="O4640" s="28">
        <v>6330838</v>
      </c>
      <c r="P4640" s="29" t="s">
        <v>2034</v>
      </c>
      <c r="Q4640" s="32" t="s">
        <v>207</v>
      </c>
      <c r="R4640" s="19"/>
      <c r="S4640" s="19"/>
      <c r="T4640" s="19"/>
      <c r="U4640" s="19"/>
      <c r="V4640" s="19"/>
      <c r="W4640" s="19"/>
      <c r="X4640" s="19"/>
      <c r="Y4640" s="19"/>
      <c r="Z4640" s="19"/>
      <c r="AA4640" s="19"/>
      <c r="AB4640" s="19"/>
      <c r="AC4640" s="19"/>
      <c r="AD4640" s="19"/>
      <c r="AE4640" s="19"/>
      <c r="AF4640" s="31">
        <v>277675</v>
      </c>
      <c r="AG4640" s="31">
        <v>630470</v>
      </c>
      <c r="AH4640" s="31">
        <v>652610</v>
      </c>
      <c r="AI4640" s="31">
        <v>728340</v>
      </c>
      <c r="AJ4640" s="31">
        <v>631470</v>
      </c>
      <c r="AK4640" s="31">
        <v>539000</v>
      </c>
      <c r="AL4640" s="31">
        <v>615900</v>
      </c>
      <c r="AM4640" s="31">
        <v>624900</v>
      </c>
      <c r="AN4640" s="31">
        <v>572839</v>
      </c>
      <c r="AO4640" s="31">
        <v>632509</v>
      </c>
      <c r="AP4640" s="31">
        <v>520882.90234375</v>
      </c>
      <c r="AQ4640" s="31">
        <v>554224.15234375</v>
      </c>
      <c r="AR4640" s="31">
        <v>271415.451171875</v>
      </c>
      <c r="AS4640" s="31">
        <v>585105.798828125</v>
      </c>
      <c r="AT4640" s="31">
        <v>538096.19921875</v>
      </c>
      <c r="AU4640" s="31">
        <v>463525.099609375</v>
      </c>
      <c r="AV4640" s="31">
        <v>605201.896484375</v>
      </c>
      <c r="AW4640" s="31">
        <v>584706.4765625</v>
      </c>
      <c r="AX4640" s="31">
        <v>60905.69921875</v>
      </c>
      <c r="AY4640" s="31">
        <v>26229.69921875</v>
      </c>
      <c r="AZ4640" s="31">
        <v>87135.3984375</v>
      </c>
    </row>
    <row r="4641" spans="1:52" ht="15" customHeight="1">
      <c r="A4641" s="29" t="s">
        <v>2033</v>
      </c>
      <c r="B4641" s="34">
        <v>33423</v>
      </c>
      <c r="C4641" s="28">
        <v>300</v>
      </c>
      <c r="D4641" s="28">
        <v>31</v>
      </c>
      <c r="E4641" s="28">
        <v>31</v>
      </c>
      <c r="F4641" s="29" t="s">
        <v>2027</v>
      </c>
      <c r="G4641" s="29" t="s">
        <v>2026</v>
      </c>
      <c r="H4641" s="28">
        <v>849</v>
      </c>
      <c r="I4641" s="29" t="s">
        <v>1496</v>
      </c>
      <c r="J4641" s="33" t="s">
        <v>2032</v>
      </c>
      <c r="K4641" s="29" t="s">
        <v>178</v>
      </c>
      <c r="L4641" s="29" t="s">
        <v>2031</v>
      </c>
      <c r="M4641" s="29" t="s">
        <v>2030</v>
      </c>
      <c r="N4641" s="28">
        <v>538355</v>
      </c>
      <c r="O4641" s="28">
        <v>6330367</v>
      </c>
      <c r="P4641" s="29" t="s">
        <v>2029</v>
      </c>
      <c r="Q4641" s="32" t="s">
        <v>207</v>
      </c>
      <c r="R4641" s="19"/>
      <c r="S4641" s="19"/>
      <c r="T4641" s="19"/>
      <c r="U4641" s="19"/>
      <c r="V4641" s="19"/>
      <c r="W4641" s="19"/>
      <c r="X4641" s="19"/>
      <c r="Y4641" s="19"/>
      <c r="Z4641" s="19"/>
      <c r="AA4641" s="19"/>
      <c r="AB4641" s="19"/>
      <c r="AC4641" s="19"/>
      <c r="AD4641" s="19"/>
      <c r="AE4641" s="19"/>
      <c r="AF4641" s="31">
        <v>286494</v>
      </c>
      <c r="AG4641" s="31">
        <v>653670</v>
      </c>
      <c r="AH4641" s="31">
        <v>674590</v>
      </c>
      <c r="AI4641" s="31">
        <v>739250</v>
      </c>
      <c r="AJ4641" s="31">
        <v>637150</v>
      </c>
      <c r="AK4641" s="31">
        <v>545000</v>
      </c>
      <c r="AL4641" s="31">
        <v>627700</v>
      </c>
      <c r="AM4641" s="31">
        <v>666110</v>
      </c>
      <c r="AN4641" s="31">
        <v>599848</v>
      </c>
      <c r="AO4641" s="31">
        <v>664314</v>
      </c>
      <c r="AP4641" s="31">
        <v>561518.802734375</v>
      </c>
      <c r="AQ4641" s="31">
        <v>592055.90234375</v>
      </c>
      <c r="AR4641" s="31">
        <v>404634.59121704102</v>
      </c>
      <c r="AS4641" s="31">
        <v>593339.595703125</v>
      </c>
      <c r="AT4641" s="31">
        <v>562486.99609375</v>
      </c>
      <c r="AU4641" s="31">
        <v>484490.810546875</v>
      </c>
      <c r="AV4641" s="31">
        <v>663925.1953125</v>
      </c>
      <c r="AW4641" s="31">
        <v>613268.072265625</v>
      </c>
      <c r="AX4641" s="31">
        <v>64798.69921875</v>
      </c>
      <c r="AY4641" s="31">
        <v>28400.69921875</v>
      </c>
      <c r="AZ4641" s="31">
        <v>93199.3984375</v>
      </c>
    </row>
    <row r="4642" spans="1:52" ht="15" customHeight="1">
      <c r="A4642" s="29" t="s">
        <v>2028</v>
      </c>
      <c r="B4642" s="34">
        <v>33467</v>
      </c>
      <c r="C4642" s="28">
        <v>250</v>
      </c>
      <c r="D4642" s="28">
        <v>26</v>
      </c>
      <c r="E4642" s="28">
        <v>30</v>
      </c>
      <c r="F4642" s="29" t="s">
        <v>462</v>
      </c>
      <c r="G4642" s="29" t="s">
        <v>2019</v>
      </c>
      <c r="H4642" s="28">
        <v>849</v>
      </c>
      <c r="I4642" s="29" t="s">
        <v>1496</v>
      </c>
      <c r="J4642" s="33" t="s">
        <v>2025</v>
      </c>
      <c r="K4642" s="29" t="s">
        <v>178</v>
      </c>
      <c r="L4642" s="29" t="s">
        <v>2017</v>
      </c>
      <c r="M4642" s="29" t="s">
        <v>2016</v>
      </c>
      <c r="N4642" s="28">
        <v>510060</v>
      </c>
      <c r="O4642" s="28">
        <v>6325350</v>
      </c>
      <c r="P4642" s="29" t="s">
        <v>2024</v>
      </c>
      <c r="Q4642" s="32" t="s">
        <v>207</v>
      </c>
      <c r="R4642" s="19"/>
      <c r="S4642" s="19"/>
      <c r="T4642" s="19"/>
      <c r="U4642" s="19"/>
      <c r="V4642" s="19"/>
      <c r="W4642" s="19"/>
      <c r="X4642" s="19"/>
      <c r="Y4642" s="19"/>
      <c r="Z4642" s="19"/>
      <c r="AA4642" s="19"/>
      <c r="AB4642" s="19"/>
      <c r="AC4642" s="19"/>
      <c r="AD4642" s="19"/>
      <c r="AE4642" s="19"/>
      <c r="AF4642" s="31">
        <v>153565</v>
      </c>
      <c r="AG4642" s="31">
        <v>469010</v>
      </c>
      <c r="AH4642" s="31">
        <v>489790</v>
      </c>
      <c r="AI4642" s="31">
        <v>485870</v>
      </c>
      <c r="AJ4642" s="31">
        <v>464120</v>
      </c>
      <c r="AK4642" s="31">
        <v>364230</v>
      </c>
      <c r="AL4642" s="31">
        <v>419030</v>
      </c>
      <c r="AM4642" s="31">
        <v>423760</v>
      </c>
      <c r="AN4642" s="31">
        <v>366085</v>
      </c>
      <c r="AO4642" s="31">
        <v>417248</v>
      </c>
      <c r="AP4642" s="31">
        <v>351382.3984375</v>
      </c>
      <c r="AQ4642" s="31">
        <v>358145.0361328125</v>
      </c>
      <c r="AR4642" s="31">
        <v>300068.2783203125</v>
      </c>
      <c r="AS4642" s="31">
        <v>371310.4990234375</v>
      </c>
      <c r="AT4642" s="31">
        <v>352870.283203125</v>
      </c>
      <c r="AU4642" s="31">
        <v>268111.28125</v>
      </c>
      <c r="AV4642" s="31">
        <v>437885.3828125</v>
      </c>
      <c r="AW4642" s="31">
        <v>381464.94140625</v>
      </c>
      <c r="AX4642" s="31">
        <v>35680.87890625</v>
      </c>
      <c r="AY4642" s="31">
        <v>17617.16015625</v>
      </c>
      <c r="AZ4642" s="31">
        <v>53298.0390625</v>
      </c>
    </row>
    <row r="4643" spans="1:52" ht="15" customHeight="1">
      <c r="A4643" s="29" t="s">
        <v>2023</v>
      </c>
      <c r="B4643" s="34">
        <v>33467</v>
      </c>
      <c r="C4643" s="28">
        <v>250</v>
      </c>
      <c r="D4643" s="28">
        <v>26</v>
      </c>
      <c r="E4643" s="28">
        <v>30</v>
      </c>
      <c r="F4643" s="29" t="s">
        <v>462</v>
      </c>
      <c r="G4643" s="29" t="s">
        <v>2019</v>
      </c>
      <c r="H4643" s="28">
        <v>849</v>
      </c>
      <c r="I4643" s="29" t="s">
        <v>1496</v>
      </c>
      <c r="J4643" s="33" t="s">
        <v>2022</v>
      </c>
      <c r="K4643" s="29" t="s">
        <v>178</v>
      </c>
      <c r="L4643" s="29" t="s">
        <v>2017</v>
      </c>
      <c r="M4643" s="29" t="s">
        <v>2016</v>
      </c>
      <c r="N4643" s="28">
        <v>510070</v>
      </c>
      <c r="O4643" s="28">
        <v>6325205</v>
      </c>
      <c r="P4643" s="29" t="s">
        <v>2021</v>
      </c>
      <c r="Q4643" s="32" t="s">
        <v>207</v>
      </c>
      <c r="R4643" s="19"/>
      <c r="S4643" s="19"/>
      <c r="T4643" s="19"/>
      <c r="U4643" s="19"/>
      <c r="V4643" s="19"/>
      <c r="W4643" s="19"/>
      <c r="X4643" s="19"/>
      <c r="Y4643" s="19"/>
      <c r="Z4643" s="19"/>
      <c r="AA4643" s="19"/>
      <c r="AB4643" s="19"/>
      <c r="AC4643" s="19"/>
      <c r="AD4643" s="19"/>
      <c r="AE4643" s="19"/>
      <c r="AF4643" s="31">
        <v>153480.5</v>
      </c>
      <c r="AG4643" s="31">
        <v>476900</v>
      </c>
      <c r="AH4643" s="31">
        <v>501120</v>
      </c>
      <c r="AI4643" s="31">
        <v>500715</v>
      </c>
      <c r="AJ4643" s="31">
        <v>469790</v>
      </c>
      <c r="AK4643" s="31">
        <v>360880</v>
      </c>
      <c r="AL4643" s="31">
        <v>416955</v>
      </c>
      <c r="AM4643" s="31">
        <v>412330</v>
      </c>
      <c r="AN4643" s="31">
        <v>352842.5</v>
      </c>
      <c r="AO4643" s="31">
        <v>410346.5</v>
      </c>
      <c r="AP4643" s="31">
        <v>338648.162109375</v>
      </c>
      <c r="AQ4643" s="31">
        <v>343920.9501953125</v>
      </c>
      <c r="AR4643" s="31">
        <v>308809.6767578125</v>
      </c>
      <c r="AS4643" s="31">
        <v>372613.982421875</v>
      </c>
      <c r="AT4643" s="31">
        <v>348683.845703125</v>
      </c>
      <c r="AU4643" s="31">
        <v>310722.85546875</v>
      </c>
      <c r="AV4643" s="31">
        <v>450823.5107421875</v>
      </c>
      <c r="AW4643" s="31">
        <v>383699.59765625</v>
      </c>
      <c r="AX4643" s="31">
        <v>35304.80078125</v>
      </c>
      <c r="AY4643" s="31">
        <v>17107.5</v>
      </c>
      <c r="AZ4643" s="31">
        <v>52412.30078125</v>
      </c>
    </row>
    <row r="4644" spans="1:52" ht="15" customHeight="1">
      <c r="A4644" s="29" t="s">
        <v>2020</v>
      </c>
      <c r="B4644" s="34">
        <v>33467</v>
      </c>
      <c r="C4644" s="28">
        <v>250</v>
      </c>
      <c r="D4644" s="28">
        <v>26</v>
      </c>
      <c r="E4644" s="28">
        <v>30</v>
      </c>
      <c r="F4644" s="29" t="s">
        <v>462</v>
      </c>
      <c r="G4644" s="29" t="s">
        <v>2013</v>
      </c>
      <c r="H4644" s="28">
        <v>849</v>
      </c>
      <c r="I4644" s="29" t="s">
        <v>1496</v>
      </c>
      <c r="J4644" s="33" t="s">
        <v>2018</v>
      </c>
      <c r="K4644" s="29" t="s">
        <v>178</v>
      </c>
      <c r="L4644" s="29" t="s">
        <v>2017</v>
      </c>
      <c r="M4644" s="29" t="s">
        <v>2016</v>
      </c>
      <c r="N4644" s="28">
        <v>510080</v>
      </c>
      <c r="O4644" s="28">
        <v>6325060</v>
      </c>
      <c r="P4644" s="29" t="s">
        <v>2015</v>
      </c>
      <c r="Q4644" s="32" t="s">
        <v>207</v>
      </c>
      <c r="R4644" s="19"/>
      <c r="S4644" s="19"/>
      <c r="T4644" s="19"/>
      <c r="U4644" s="19"/>
      <c r="V4644" s="19"/>
      <c r="W4644" s="19"/>
      <c r="X4644" s="19"/>
      <c r="Y4644" s="19"/>
      <c r="Z4644" s="19"/>
      <c r="AA4644" s="19"/>
      <c r="AB4644" s="19"/>
      <c r="AC4644" s="19"/>
      <c r="AD4644" s="19"/>
      <c r="AE4644" s="19"/>
      <c r="AF4644" s="31">
        <v>153480.5</v>
      </c>
      <c r="AG4644" s="31">
        <v>476900</v>
      </c>
      <c r="AH4644" s="31">
        <v>501120</v>
      </c>
      <c r="AI4644" s="31">
        <v>500715</v>
      </c>
      <c r="AJ4644" s="31">
        <v>469790</v>
      </c>
      <c r="AK4644" s="31">
        <v>360880</v>
      </c>
      <c r="AL4644" s="31">
        <v>416955</v>
      </c>
      <c r="AM4644" s="31">
        <v>412330</v>
      </c>
      <c r="AN4644" s="31">
        <v>352842.5</v>
      </c>
      <c r="AO4644" s="31">
        <v>410346.5</v>
      </c>
      <c r="AP4644" s="31">
        <v>338648.162109375</v>
      </c>
      <c r="AQ4644" s="31">
        <v>343920.9501953125</v>
      </c>
      <c r="AR4644" s="31">
        <v>308809.6767578125</v>
      </c>
      <c r="AS4644" s="31">
        <v>372613.982421875</v>
      </c>
      <c r="AT4644" s="31">
        <v>348683.845703125</v>
      </c>
      <c r="AU4644" s="31">
        <v>310722.85546875</v>
      </c>
      <c r="AV4644" s="31">
        <v>450823.5107421875</v>
      </c>
      <c r="AW4644" s="31">
        <v>383699.59765625</v>
      </c>
      <c r="AX4644" s="31">
        <v>35304.80078125</v>
      </c>
      <c r="AY4644" s="31">
        <v>17107.5</v>
      </c>
      <c r="AZ4644" s="31">
        <v>52412.30078125</v>
      </c>
    </row>
    <row r="4645" spans="1:52" ht="15" customHeight="1">
      <c r="A4645" s="29" t="s">
        <v>2014</v>
      </c>
      <c r="B4645" s="34">
        <v>34148</v>
      </c>
      <c r="C4645" s="28">
        <v>250</v>
      </c>
      <c r="D4645" s="28">
        <v>26</v>
      </c>
      <c r="E4645" s="28">
        <v>30</v>
      </c>
      <c r="F4645" s="29" t="s">
        <v>462</v>
      </c>
      <c r="G4645" s="29" t="s">
        <v>1982</v>
      </c>
      <c r="H4645" s="28">
        <v>849</v>
      </c>
      <c r="I4645" s="29" t="s">
        <v>1496</v>
      </c>
      <c r="J4645" s="33" t="s">
        <v>2012</v>
      </c>
      <c r="K4645" s="29" t="s">
        <v>178</v>
      </c>
      <c r="L4645" s="29" t="s">
        <v>1878</v>
      </c>
      <c r="M4645" s="29" t="s">
        <v>1950</v>
      </c>
      <c r="N4645" s="28">
        <v>517966.9</v>
      </c>
      <c r="O4645" s="28">
        <v>6321717</v>
      </c>
      <c r="P4645" s="29" t="s">
        <v>2011</v>
      </c>
      <c r="Q4645" s="32" t="s">
        <v>207</v>
      </c>
      <c r="R4645" s="19"/>
      <c r="S4645" s="19"/>
      <c r="T4645" s="19"/>
      <c r="U4645" s="19"/>
      <c r="V4645" s="19"/>
      <c r="W4645" s="19"/>
      <c r="X4645" s="19"/>
      <c r="Y4645" s="19"/>
      <c r="Z4645" s="19"/>
      <c r="AA4645" s="19"/>
      <c r="AB4645" s="19"/>
      <c r="AC4645" s="19"/>
      <c r="AD4645" s="19"/>
      <c r="AE4645" s="19"/>
      <c r="AF4645" s="19"/>
      <c r="AG4645" s="19"/>
      <c r="AH4645" s="31">
        <v>236859</v>
      </c>
      <c r="AI4645" s="31">
        <v>430673.5</v>
      </c>
      <c r="AJ4645" s="31">
        <v>381960</v>
      </c>
      <c r="AK4645" s="31">
        <v>404993.5</v>
      </c>
      <c r="AL4645" s="31">
        <v>427613.9375</v>
      </c>
      <c r="AM4645" s="31">
        <v>381364.5</v>
      </c>
      <c r="AN4645" s="31">
        <v>415116.5</v>
      </c>
      <c r="AO4645" s="31">
        <v>415117</v>
      </c>
      <c r="AP4645" s="31">
        <v>385602.998046875</v>
      </c>
      <c r="AQ4645" s="31">
        <v>410305.337890625</v>
      </c>
      <c r="AR4645" s="31">
        <v>348624.3681640625</v>
      </c>
      <c r="AS4645" s="31">
        <v>378973.96875</v>
      </c>
      <c r="AT4645" s="31">
        <v>363786.4306640625</v>
      </c>
      <c r="AU4645" s="31">
        <v>333222.994140625</v>
      </c>
      <c r="AV4645" s="31">
        <v>447217.3486328125</v>
      </c>
      <c r="AW4645" s="31">
        <v>405448.9375</v>
      </c>
      <c r="AX4645" s="31">
        <v>35825.0546875</v>
      </c>
      <c r="AY4645" s="31">
        <v>20198.80859375</v>
      </c>
      <c r="AZ4645" s="31">
        <v>56023.86328125</v>
      </c>
    </row>
    <row r="4646" spans="1:52" ht="15" customHeight="1">
      <c r="A4646" s="29" t="s">
        <v>2010</v>
      </c>
      <c r="B4646" s="34">
        <v>34148</v>
      </c>
      <c r="C4646" s="28">
        <v>250</v>
      </c>
      <c r="D4646" s="28">
        <v>26</v>
      </c>
      <c r="E4646" s="28">
        <v>30</v>
      </c>
      <c r="F4646" s="29" t="s">
        <v>462</v>
      </c>
      <c r="G4646" s="29" t="s">
        <v>1982</v>
      </c>
      <c r="H4646" s="28">
        <v>849</v>
      </c>
      <c r="I4646" s="29" t="s">
        <v>1496</v>
      </c>
      <c r="J4646" s="33" t="s">
        <v>2009</v>
      </c>
      <c r="K4646" s="29" t="s">
        <v>178</v>
      </c>
      <c r="L4646" s="29" t="s">
        <v>1850</v>
      </c>
      <c r="M4646" s="29" t="s">
        <v>1950</v>
      </c>
      <c r="N4646" s="28">
        <v>518343.8</v>
      </c>
      <c r="O4646" s="28">
        <v>6320828</v>
      </c>
      <c r="P4646" s="29" t="s">
        <v>2008</v>
      </c>
      <c r="Q4646" s="32" t="s">
        <v>207</v>
      </c>
      <c r="R4646" s="19"/>
      <c r="S4646" s="19"/>
      <c r="T4646" s="19"/>
      <c r="U4646" s="19"/>
      <c r="V4646" s="19"/>
      <c r="W4646" s="19"/>
      <c r="X4646" s="19"/>
      <c r="Y4646" s="19"/>
      <c r="Z4646" s="19"/>
      <c r="AA4646" s="19"/>
      <c r="AB4646" s="19"/>
      <c r="AC4646" s="19"/>
      <c r="AD4646" s="19"/>
      <c r="AE4646" s="19"/>
      <c r="AF4646" s="19"/>
      <c r="AG4646" s="19"/>
      <c r="AH4646" s="31">
        <v>236859</v>
      </c>
      <c r="AI4646" s="31">
        <v>430673.5</v>
      </c>
      <c r="AJ4646" s="31">
        <v>381960</v>
      </c>
      <c r="AK4646" s="31">
        <v>404993.5</v>
      </c>
      <c r="AL4646" s="31">
        <v>427613.9375</v>
      </c>
      <c r="AM4646" s="31">
        <v>381364.5</v>
      </c>
      <c r="AN4646" s="31">
        <v>415116.5</v>
      </c>
      <c r="AO4646" s="31">
        <v>87165</v>
      </c>
      <c r="AP4646" s="31">
        <v>385602.998046875</v>
      </c>
      <c r="AQ4646" s="31">
        <v>410305.337890625</v>
      </c>
      <c r="AR4646" s="31">
        <v>348624.3681640625</v>
      </c>
      <c r="AS4646" s="31">
        <v>378973.96875</v>
      </c>
      <c r="AT4646" s="31">
        <v>363786.4306640625</v>
      </c>
      <c r="AU4646" s="31">
        <v>333222.994140625</v>
      </c>
      <c r="AV4646" s="31">
        <v>447217.3486328125</v>
      </c>
      <c r="AW4646" s="31">
        <v>405448.9375</v>
      </c>
      <c r="AX4646" s="31">
        <v>35825.0546875</v>
      </c>
      <c r="AY4646" s="31">
        <v>20198.80859375</v>
      </c>
      <c r="AZ4646" s="31">
        <v>56023.86328125</v>
      </c>
    </row>
    <row r="4647" spans="1:52" ht="15" customHeight="1">
      <c r="A4647" s="29" t="s">
        <v>2007</v>
      </c>
      <c r="B4647" s="34">
        <v>34148</v>
      </c>
      <c r="C4647" s="28">
        <v>250</v>
      </c>
      <c r="D4647" s="28">
        <v>26</v>
      </c>
      <c r="E4647" s="28">
        <v>30</v>
      </c>
      <c r="F4647" s="29" t="s">
        <v>462</v>
      </c>
      <c r="G4647" s="29" t="s">
        <v>1982</v>
      </c>
      <c r="H4647" s="28">
        <v>849</v>
      </c>
      <c r="I4647" s="29" t="s">
        <v>1496</v>
      </c>
      <c r="J4647" s="33" t="s">
        <v>2006</v>
      </c>
      <c r="K4647" s="29" t="s">
        <v>178</v>
      </c>
      <c r="L4647" s="29" t="s">
        <v>1850</v>
      </c>
      <c r="M4647" s="29" t="s">
        <v>2002</v>
      </c>
      <c r="N4647" s="28">
        <v>518187.8</v>
      </c>
      <c r="O4647" s="28">
        <v>6321695</v>
      </c>
      <c r="P4647" s="29" t="s">
        <v>2005</v>
      </c>
      <c r="Q4647" s="32" t="s">
        <v>207</v>
      </c>
      <c r="R4647" s="19"/>
      <c r="S4647" s="19"/>
      <c r="T4647" s="19"/>
      <c r="U4647" s="19"/>
      <c r="V4647" s="19"/>
      <c r="W4647" s="19"/>
      <c r="X4647" s="19"/>
      <c r="Y4647" s="19"/>
      <c r="Z4647" s="19"/>
      <c r="AA4647" s="19"/>
      <c r="AB4647" s="19"/>
      <c r="AC4647" s="19"/>
      <c r="AD4647" s="19"/>
      <c r="AE4647" s="19"/>
      <c r="AF4647" s="19"/>
      <c r="AG4647" s="19"/>
      <c r="AH4647" s="31">
        <v>240275</v>
      </c>
      <c r="AI4647" s="31">
        <v>437420</v>
      </c>
      <c r="AJ4647" s="31">
        <v>382025</v>
      </c>
      <c r="AK4647" s="31">
        <v>413840.5</v>
      </c>
      <c r="AL4647" s="31">
        <v>436231.4375</v>
      </c>
      <c r="AM4647" s="31">
        <v>390042</v>
      </c>
      <c r="AN4647" s="31">
        <v>417933</v>
      </c>
      <c r="AO4647" s="31">
        <v>88481.5</v>
      </c>
      <c r="AP4647" s="31">
        <v>386919.998046875</v>
      </c>
      <c r="AQ4647" s="31">
        <v>410305.337890625</v>
      </c>
      <c r="AR4647" s="31">
        <v>348238.8486328125</v>
      </c>
      <c r="AS4647" s="31">
        <v>379944.1171875</v>
      </c>
      <c r="AT4647" s="31">
        <v>366381.130859375</v>
      </c>
      <c r="AU4647" s="31">
        <v>338396.2841796875</v>
      </c>
      <c r="AV4647" s="31">
        <v>421755.9560546875</v>
      </c>
      <c r="AW4647" s="31">
        <v>402893.775390625</v>
      </c>
      <c r="AX4647" s="31">
        <v>37987.87109375</v>
      </c>
      <c r="AY4647" s="31">
        <v>18389.79296875</v>
      </c>
      <c r="AZ4647" s="31">
        <v>56377.6640625</v>
      </c>
    </row>
    <row r="4648" spans="1:52" ht="15" customHeight="1">
      <c r="A4648" s="29" t="s">
        <v>2004</v>
      </c>
      <c r="B4648" s="34">
        <v>34148</v>
      </c>
      <c r="C4648" s="28">
        <v>250</v>
      </c>
      <c r="D4648" s="28">
        <v>26</v>
      </c>
      <c r="E4648" s="28">
        <v>30</v>
      </c>
      <c r="F4648" s="29" t="s">
        <v>462</v>
      </c>
      <c r="G4648" s="29" t="s">
        <v>1982</v>
      </c>
      <c r="H4648" s="28">
        <v>849</v>
      </c>
      <c r="I4648" s="29" t="s">
        <v>1496</v>
      </c>
      <c r="J4648" s="33" t="s">
        <v>2003</v>
      </c>
      <c r="K4648" s="29" t="s">
        <v>178</v>
      </c>
      <c r="L4648" s="29" t="s">
        <v>1850</v>
      </c>
      <c r="M4648" s="29" t="s">
        <v>2002</v>
      </c>
      <c r="N4648" s="28">
        <v>518153.9</v>
      </c>
      <c r="O4648" s="28">
        <v>6321282</v>
      </c>
      <c r="P4648" s="29" t="s">
        <v>2001</v>
      </c>
      <c r="Q4648" s="32" t="s">
        <v>207</v>
      </c>
      <c r="R4648" s="19"/>
      <c r="S4648" s="19"/>
      <c r="T4648" s="19"/>
      <c r="U4648" s="19"/>
      <c r="V4648" s="19"/>
      <c r="W4648" s="19"/>
      <c r="X4648" s="19"/>
      <c r="Y4648" s="19"/>
      <c r="Z4648" s="19"/>
      <c r="AA4648" s="19"/>
      <c r="AB4648" s="19"/>
      <c r="AC4648" s="19"/>
      <c r="AD4648" s="19"/>
      <c r="AE4648" s="19"/>
      <c r="AF4648" s="19"/>
      <c r="AG4648" s="19"/>
      <c r="AH4648" s="31">
        <v>240275</v>
      </c>
      <c r="AI4648" s="31">
        <v>437420</v>
      </c>
      <c r="AJ4648" s="31">
        <v>382025</v>
      </c>
      <c r="AK4648" s="31">
        <v>413840.5</v>
      </c>
      <c r="AL4648" s="31">
        <v>436231.4375</v>
      </c>
      <c r="AM4648" s="31">
        <v>390042</v>
      </c>
      <c r="AN4648" s="31">
        <v>417933</v>
      </c>
      <c r="AO4648" s="31">
        <v>88481.5</v>
      </c>
      <c r="AP4648" s="31">
        <v>386919.998046875</v>
      </c>
      <c r="AQ4648" s="31">
        <v>410305.337890625</v>
      </c>
      <c r="AR4648" s="31">
        <v>348238.8486328125</v>
      </c>
      <c r="AS4648" s="31">
        <v>379944.1171875</v>
      </c>
      <c r="AT4648" s="31">
        <v>366381.130859375</v>
      </c>
      <c r="AU4648" s="31">
        <v>338396.2841796875</v>
      </c>
      <c r="AV4648" s="31">
        <v>421755.9560546875</v>
      </c>
      <c r="AW4648" s="31">
        <v>402893.775390625</v>
      </c>
      <c r="AX4648" s="31">
        <v>37987.87109375</v>
      </c>
      <c r="AY4648" s="31">
        <v>18389.79296875</v>
      </c>
      <c r="AZ4648" s="31">
        <v>56377.6640625</v>
      </c>
    </row>
    <row r="4649" spans="1:52" ht="15" customHeight="1">
      <c r="A4649" s="29" t="s">
        <v>2000</v>
      </c>
      <c r="B4649" s="34">
        <v>34148</v>
      </c>
      <c r="C4649" s="28">
        <v>250</v>
      </c>
      <c r="D4649" s="28">
        <v>26</v>
      </c>
      <c r="E4649" s="28">
        <v>30</v>
      </c>
      <c r="F4649" s="29" t="s">
        <v>462</v>
      </c>
      <c r="G4649" s="29" t="s">
        <v>1982</v>
      </c>
      <c r="H4649" s="28">
        <v>849</v>
      </c>
      <c r="I4649" s="29" t="s">
        <v>1496</v>
      </c>
      <c r="J4649" s="33" t="s">
        <v>1999</v>
      </c>
      <c r="K4649" s="29" t="s">
        <v>178</v>
      </c>
      <c r="L4649" s="29" t="s">
        <v>1878</v>
      </c>
      <c r="M4649" s="29" t="s">
        <v>1992</v>
      </c>
      <c r="N4649" s="28">
        <v>515827.1</v>
      </c>
      <c r="O4649" s="28">
        <v>6321608</v>
      </c>
      <c r="P4649" s="29" t="s">
        <v>1998</v>
      </c>
      <c r="Q4649" s="32" t="s">
        <v>207</v>
      </c>
      <c r="R4649" s="19"/>
      <c r="S4649" s="19"/>
      <c r="T4649" s="19"/>
      <c r="U4649" s="19"/>
      <c r="V4649" s="19"/>
      <c r="W4649" s="19"/>
      <c r="X4649" s="19"/>
      <c r="Y4649" s="19"/>
      <c r="Z4649" s="19"/>
      <c r="AA4649" s="19"/>
      <c r="AB4649" s="19"/>
      <c r="AC4649" s="19"/>
      <c r="AD4649" s="19"/>
      <c r="AE4649" s="19"/>
      <c r="AF4649" s="19"/>
      <c r="AG4649" s="19"/>
      <c r="AH4649" s="31">
        <v>247818</v>
      </c>
      <c r="AI4649" s="31">
        <v>457925</v>
      </c>
      <c r="AJ4649" s="31">
        <v>373290.65625</v>
      </c>
      <c r="AK4649" s="31">
        <v>430494</v>
      </c>
      <c r="AL4649" s="31">
        <v>452441.78125</v>
      </c>
      <c r="AM4649" s="31">
        <v>390764</v>
      </c>
      <c r="AN4649" s="31">
        <v>458403.34375</v>
      </c>
      <c r="AO4649" s="31">
        <v>86421.6640625</v>
      </c>
      <c r="AP4649" s="31">
        <v>384860.998046875</v>
      </c>
      <c r="AQ4649" s="31">
        <v>410305.337890625</v>
      </c>
      <c r="AR4649" s="31">
        <v>350587.4287109375</v>
      </c>
      <c r="AS4649" s="31">
        <v>394789.39453125</v>
      </c>
      <c r="AT4649" s="31">
        <v>362998.146484375</v>
      </c>
      <c r="AU4649" s="31">
        <v>331723.5322265625</v>
      </c>
      <c r="AV4649" s="31">
        <v>431768.404296875</v>
      </c>
      <c r="AW4649" s="31">
        <v>414789.587890625</v>
      </c>
      <c r="AX4649" s="31">
        <v>38961.921875</v>
      </c>
      <c r="AY4649" s="31">
        <v>18438.591796875</v>
      </c>
      <c r="AZ4649" s="31">
        <v>57400.513671875</v>
      </c>
    </row>
    <row r="4650" spans="1:52" ht="15" customHeight="1">
      <c r="A4650" s="29" t="s">
        <v>1997</v>
      </c>
      <c r="B4650" s="34">
        <v>34148</v>
      </c>
      <c r="C4650" s="28">
        <v>250</v>
      </c>
      <c r="D4650" s="28">
        <v>26</v>
      </c>
      <c r="E4650" s="28">
        <v>30</v>
      </c>
      <c r="F4650" s="29" t="s">
        <v>462</v>
      </c>
      <c r="G4650" s="29" t="s">
        <v>1982</v>
      </c>
      <c r="H4650" s="28">
        <v>849</v>
      </c>
      <c r="I4650" s="29" t="s">
        <v>1496</v>
      </c>
      <c r="J4650" s="33" t="s">
        <v>1996</v>
      </c>
      <c r="K4650" s="29" t="s">
        <v>178</v>
      </c>
      <c r="L4650" s="29" t="s">
        <v>1878</v>
      </c>
      <c r="M4650" s="29" t="s">
        <v>1992</v>
      </c>
      <c r="N4650" s="28">
        <v>515936.1</v>
      </c>
      <c r="O4650" s="28">
        <v>6321751</v>
      </c>
      <c r="P4650" s="29" t="s">
        <v>1995</v>
      </c>
      <c r="Q4650" s="32" t="s">
        <v>207</v>
      </c>
      <c r="R4650" s="19"/>
      <c r="S4650" s="19"/>
      <c r="T4650" s="19"/>
      <c r="U4650" s="19"/>
      <c r="V4650" s="19"/>
      <c r="W4650" s="19"/>
      <c r="X4650" s="19"/>
      <c r="Y4650" s="19"/>
      <c r="Z4650" s="19"/>
      <c r="AA4650" s="19"/>
      <c r="AB4650" s="19"/>
      <c r="AC4650" s="19"/>
      <c r="AD4650" s="19"/>
      <c r="AE4650" s="19"/>
      <c r="AF4650" s="19"/>
      <c r="AG4650" s="19"/>
      <c r="AH4650" s="31">
        <v>247818</v>
      </c>
      <c r="AI4650" s="31">
        <v>457925</v>
      </c>
      <c r="AJ4650" s="31">
        <v>373290.65625</v>
      </c>
      <c r="AK4650" s="31">
        <v>430494</v>
      </c>
      <c r="AL4650" s="31">
        <v>452441.78125</v>
      </c>
      <c r="AM4650" s="31">
        <v>390764</v>
      </c>
      <c r="AN4650" s="31">
        <v>458403.34375</v>
      </c>
      <c r="AO4650" s="31">
        <v>86421.6640625</v>
      </c>
      <c r="AP4650" s="31">
        <v>384860.998046875</v>
      </c>
      <c r="AQ4650" s="31">
        <v>410305.337890625</v>
      </c>
      <c r="AR4650" s="31">
        <v>350587.4287109375</v>
      </c>
      <c r="AS4650" s="31">
        <v>394789.39453125</v>
      </c>
      <c r="AT4650" s="31">
        <v>362998.146484375</v>
      </c>
      <c r="AU4650" s="31">
        <v>331723.5322265625</v>
      </c>
      <c r="AV4650" s="31">
        <v>431768.404296875</v>
      </c>
      <c r="AW4650" s="31">
        <v>414789.587890625</v>
      </c>
      <c r="AX4650" s="31">
        <v>38961.921875</v>
      </c>
      <c r="AY4650" s="31">
        <v>18438.591796875</v>
      </c>
      <c r="AZ4650" s="31">
        <v>57400.513671875</v>
      </c>
    </row>
    <row r="4651" spans="1:52" ht="15" customHeight="1">
      <c r="A4651" s="29" t="s">
        <v>1994</v>
      </c>
      <c r="B4651" s="34">
        <v>34148</v>
      </c>
      <c r="C4651" s="28">
        <v>250</v>
      </c>
      <c r="D4651" s="28">
        <v>26</v>
      </c>
      <c r="E4651" s="28">
        <v>30</v>
      </c>
      <c r="F4651" s="29" t="s">
        <v>462</v>
      </c>
      <c r="G4651" s="29" t="s">
        <v>1982</v>
      </c>
      <c r="H4651" s="28">
        <v>849</v>
      </c>
      <c r="I4651" s="29" t="s">
        <v>1496</v>
      </c>
      <c r="J4651" s="33" t="s">
        <v>1993</v>
      </c>
      <c r="K4651" s="29" t="s">
        <v>178</v>
      </c>
      <c r="L4651" s="29" t="s">
        <v>1878</v>
      </c>
      <c r="M4651" s="29" t="s">
        <v>1992</v>
      </c>
      <c r="N4651" s="28">
        <v>515686.2</v>
      </c>
      <c r="O4651" s="28">
        <v>6321623</v>
      </c>
      <c r="P4651" s="29" t="s">
        <v>1991</v>
      </c>
      <c r="Q4651" s="32" t="s">
        <v>207</v>
      </c>
      <c r="R4651" s="19"/>
      <c r="S4651" s="19"/>
      <c r="T4651" s="19"/>
      <c r="U4651" s="19"/>
      <c r="V4651" s="19"/>
      <c r="W4651" s="19"/>
      <c r="X4651" s="19"/>
      <c r="Y4651" s="19"/>
      <c r="Z4651" s="19"/>
      <c r="AA4651" s="19"/>
      <c r="AB4651" s="19"/>
      <c r="AC4651" s="19"/>
      <c r="AD4651" s="19"/>
      <c r="AE4651" s="19"/>
      <c r="AF4651" s="19"/>
      <c r="AG4651" s="19"/>
      <c r="AH4651" s="31">
        <v>247818</v>
      </c>
      <c r="AI4651" s="31">
        <v>457925</v>
      </c>
      <c r="AJ4651" s="31">
        <v>373290.65625</v>
      </c>
      <c r="AK4651" s="31">
        <v>430494</v>
      </c>
      <c r="AL4651" s="31">
        <v>452441.78125</v>
      </c>
      <c r="AM4651" s="31">
        <v>390764</v>
      </c>
      <c r="AN4651" s="31">
        <v>458403.34375</v>
      </c>
      <c r="AO4651" s="31">
        <v>86421.6640625</v>
      </c>
      <c r="AP4651" s="31">
        <v>384860.998046875</v>
      </c>
      <c r="AQ4651" s="31">
        <v>410305.337890625</v>
      </c>
      <c r="AR4651" s="31">
        <v>350587.4287109375</v>
      </c>
      <c r="AS4651" s="31">
        <v>394789.39453125</v>
      </c>
      <c r="AT4651" s="31">
        <v>362998.146484375</v>
      </c>
      <c r="AU4651" s="31">
        <v>331723.5322265625</v>
      </c>
      <c r="AV4651" s="31">
        <v>431768.404296875</v>
      </c>
      <c r="AW4651" s="31">
        <v>414789.587890625</v>
      </c>
      <c r="AX4651" s="31">
        <v>38961.921875</v>
      </c>
      <c r="AY4651" s="31">
        <v>18438.591796875</v>
      </c>
      <c r="AZ4651" s="31">
        <v>57400.513671875</v>
      </c>
    </row>
    <row r="4652" spans="1:52" ht="15" customHeight="1">
      <c r="A4652" s="29" t="s">
        <v>1990</v>
      </c>
      <c r="B4652" s="34">
        <v>34204</v>
      </c>
      <c r="C4652" s="28">
        <v>250</v>
      </c>
      <c r="D4652" s="28">
        <v>26</v>
      </c>
      <c r="E4652" s="28">
        <v>30</v>
      </c>
      <c r="F4652" s="29" t="s">
        <v>462</v>
      </c>
      <c r="G4652" s="29" t="s">
        <v>1982</v>
      </c>
      <c r="H4652" s="28">
        <v>849</v>
      </c>
      <c r="I4652" s="29" t="s">
        <v>1496</v>
      </c>
      <c r="J4652" s="33" t="s">
        <v>1989</v>
      </c>
      <c r="K4652" s="29" t="s">
        <v>178</v>
      </c>
      <c r="L4652" s="29" t="s">
        <v>1878</v>
      </c>
      <c r="M4652" s="29" t="s">
        <v>1985</v>
      </c>
      <c r="N4652" s="28">
        <v>515620.3</v>
      </c>
      <c r="O4652" s="28">
        <v>6321504</v>
      </c>
      <c r="P4652" s="29" t="s">
        <v>1988</v>
      </c>
      <c r="Q4652" s="32" t="s">
        <v>207</v>
      </c>
      <c r="R4652" s="19"/>
      <c r="S4652" s="19"/>
      <c r="T4652" s="19"/>
      <c r="U4652" s="19"/>
      <c r="V4652" s="19"/>
      <c r="W4652" s="19"/>
      <c r="X4652" s="19"/>
      <c r="Y4652" s="19"/>
      <c r="Z4652" s="19"/>
      <c r="AA4652" s="19"/>
      <c r="AB4652" s="19"/>
      <c r="AC4652" s="19"/>
      <c r="AD4652" s="19"/>
      <c r="AE4652" s="19"/>
      <c r="AF4652" s="19"/>
      <c r="AG4652" s="19"/>
      <c r="AH4652" s="31">
        <v>172692</v>
      </c>
      <c r="AI4652" s="31">
        <v>474989.5</v>
      </c>
      <c r="AJ4652" s="31">
        <v>382551</v>
      </c>
      <c r="AK4652" s="31">
        <v>448363</v>
      </c>
      <c r="AL4652" s="31">
        <v>473503.4375</v>
      </c>
      <c r="AM4652" s="31">
        <v>427060.5</v>
      </c>
      <c r="AN4652" s="31">
        <v>470782</v>
      </c>
      <c r="AO4652" s="31">
        <v>88001.5</v>
      </c>
      <c r="AP4652" s="31">
        <v>386439.998046875</v>
      </c>
      <c r="AQ4652" s="31">
        <v>410305.337890625</v>
      </c>
      <c r="AR4652" s="31">
        <v>357512.3095703125</v>
      </c>
      <c r="AS4652" s="31">
        <v>427258.1484375</v>
      </c>
      <c r="AT4652" s="31">
        <v>397452.087890625</v>
      </c>
      <c r="AU4652" s="31">
        <v>353641.4052734375</v>
      </c>
      <c r="AV4652" s="31">
        <v>429388.275390625</v>
      </c>
      <c r="AW4652" s="31">
        <v>393726.208984375</v>
      </c>
      <c r="AX4652" s="31">
        <v>40286.3515625</v>
      </c>
      <c r="AY4652" s="31">
        <v>19351.640625</v>
      </c>
      <c r="AZ4652" s="31">
        <v>59637.9921875</v>
      </c>
    </row>
    <row r="4653" spans="1:52" ht="15" customHeight="1">
      <c r="A4653" s="29" t="s">
        <v>1987</v>
      </c>
      <c r="B4653" s="34">
        <v>34204</v>
      </c>
      <c r="C4653" s="28">
        <v>250</v>
      </c>
      <c r="D4653" s="28">
        <v>26</v>
      </c>
      <c r="E4653" s="28">
        <v>30</v>
      </c>
      <c r="F4653" s="29" t="s">
        <v>462</v>
      </c>
      <c r="G4653" s="29" t="s">
        <v>1982</v>
      </c>
      <c r="H4653" s="28">
        <v>849</v>
      </c>
      <c r="I4653" s="29" t="s">
        <v>1496</v>
      </c>
      <c r="J4653" s="33" t="s">
        <v>1986</v>
      </c>
      <c r="K4653" s="29" t="s">
        <v>178</v>
      </c>
      <c r="L4653" s="29" t="s">
        <v>1878</v>
      </c>
      <c r="M4653" s="29" t="s">
        <v>1985</v>
      </c>
      <c r="N4653" s="28">
        <v>515561.3</v>
      </c>
      <c r="O4653" s="28">
        <v>6321501</v>
      </c>
      <c r="P4653" s="29" t="s">
        <v>1984</v>
      </c>
      <c r="Q4653" s="32" t="s">
        <v>207</v>
      </c>
      <c r="R4653" s="19"/>
      <c r="S4653" s="19"/>
      <c r="T4653" s="19"/>
      <c r="U4653" s="19"/>
      <c r="V4653" s="19"/>
      <c r="W4653" s="19"/>
      <c r="X4653" s="19"/>
      <c r="Y4653" s="19"/>
      <c r="Z4653" s="19"/>
      <c r="AA4653" s="19"/>
      <c r="AB4653" s="19"/>
      <c r="AC4653" s="19"/>
      <c r="AD4653" s="19"/>
      <c r="AE4653" s="19"/>
      <c r="AF4653" s="19"/>
      <c r="AG4653" s="19"/>
      <c r="AH4653" s="31">
        <v>172692</v>
      </c>
      <c r="AI4653" s="31">
        <v>474989.5</v>
      </c>
      <c r="AJ4653" s="31">
        <v>382551</v>
      </c>
      <c r="AK4653" s="31">
        <v>448363</v>
      </c>
      <c r="AL4653" s="31">
        <v>473503.4375</v>
      </c>
      <c r="AM4653" s="31">
        <v>427060.5</v>
      </c>
      <c r="AN4653" s="31">
        <v>470782</v>
      </c>
      <c r="AO4653" s="31">
        <v>88001.5</v>
      </c>
      <c r="AP4653" s="31">
        <v>386439.998046875</v>
      </c>
      <c r="AQ4653" s="31">
        <v>410305.337890625</v>
      </c>
      <c r="AR4653" s="31">
        <v>357512.3095703125</v>
      </c>
      <c r="AS4653" s="31">
        <v>427258.1484375</v>
      </c>
      <c r="AT4653" s="31">
        <v>397452.087890625</v>
      </c>
      <c r="AU4653" s="31">
        <v>353641.4052734375</v>
      </c>
      <c r="AV4653" s="31">
        <v>429388.275390625</v>
      </c>
      <c r="AW4653" s="31">
        <v>393726.208984375</v>
      </c>
      <c r="AX4653" s="31">
        <v>40286.3515625</v>
      </c>
      <c r="AY4653" s="31">
        <v>19351.640625</v>
      </c>
      <c r="AZ4653" s="31">
        <v>59637.9921875</v>
      </c>
    </row>
    <row r="4654" spans="1:52" ht="15" customHeight="1">
      <c r="A4654" s="29" t="s">
        <v>1983</v>
      </c>
      <c r="B4654" s="34">
        <v>34418</v>
      </c>
      <c r="C4654" s="28">
        <v>400</v>
      </c>
      <c r="D4654" s="28">
        <v>31</v>
      </c>
      <c r="E4654" s="28">
        <v>35</v>
      </c>
      <c r="F4654" s="29" t="s">
        <v>462</v>
      </c>
      <c r="G4654" s="29" t="s">
        <v>1833</v>
      </c>
      <c r="H4654" s="28">
        <v>849</v>
      </c>
      <c r="I4654" s="29" t="s">
        <v>1496</v>
      </c>
      <c r="J4654" s="33" t="s">
        <v>1981</v>
      </c>
      <c r="K4654" s="29" t="s">
        <v>178</v>
      </c>
      <c r="L4654" s="29" t="s">
        <v>1845</v>
      </c>
      <c r="M4654" s="29" t="s">
        <v>1974</v>
      </c>
      <c r="N4654" s="28">
        <v>513111.1</v>
      </c>
      <c r="O4654" s="28">
        <v>6320200</v>
      </c>
      <c r="P4654" s="29" t="s">
        <v>1980</v>
      </c>
      <c r="Q4654" s="32" t="s">
        <v>207</v>
      </c>
      <c r="R4654" s="19"/>
      <c r="S4654" s="19"/>
      <c r="T4654" s="19"/>
      <c r="U4654" s="19"/>
      <c r="V4654" s="19"/>
      <c r="W4654" s="19"/>
      <c r="X4654" s="19"/>
      <c r="Y4654" s="19"/>
      <c r="Z4654" s="19"/>
      <c r="AA4654" s="19"/>
      <c r="AB4654" s="19"/>
      <c r="AC4654" s="19"/>
      <c r="AD4654" s="19"/>
      <c r="AE4654" s="19"/>
      <c r="AF4654" s="19"/>
      <c r="AG4654" s="19"/>
      <c r="AH4654" s="19"/>
      <c r="AI4654" s="31">
        <v>616743</v>
      </c>
      <c r="AJ4654" s="31">
        <v>803959</v>
      </c>
      <c r="AK4654" s="31">
        <v>653821</v>
      </c>
      <c r="AL4654" s="31">
        <v>733655</v>
      </c>
      <c r="AM4654" s="31">
        <v>773981</v>
      </c>
      <c r="AN4654" s="31">
        <v>666773</v>
      </c>
      <c r="AO4654" s="31">
        <v>752582</v>
      </c>
      <c r="AP4654" s="31">
        <v>624826.796875</v>
      </c>
      <c r="AQ4654" s="31">
        <v>510292.04296875</v>
      </c>
      <c r="AR4654" s="31">
        <v>620744</v>
      </c>
      <c r="AS4654" s="31">
        <v>712630.9443359375</v>
      </c>
      <c r="AT4654" s="31">
        <v>669642.46484375</v>
      </c>
      <c r="AU4654" s="31">
        <v>598269.005859375</v>
      </c>
      <c r="AV4654" s="31">
        <v>784424.453125</v>
      </c>
      <c r="AW4654" s="31">
        <v>715668.125</v>
      </c>
      <c r="AX4654" s="31">
        <v>63412.54296875</v>
      </c>
      <c r="AY4654" s="31">
        <v>34838.31640625</v>
      </c>
      <c r="AZ4654" s="31">
        <v>98250.859375</v>
      </c>
    </row>
    <row r="4655" spans="1:52" ht="15" customHeight="1">
      <c r="A4655" s="29" t="s">
        <v>1979</v>
      </c>
      <c r="B4655" s="34">
        <v>34493</v>
      </c>
      <c r="C4655" s="28">
        <v>400</v>
      </c>
      <c r="D4655" s="28">
        <v>31</v>
      </c>
      <c r="E4655" s="28">
        <v>35</v>
      </c>
      <c r="F4655" s="29" t="s">
        <v>462</v>
      </c>
      <c r="G4655" s="29" t="s">
        <v>1833</v>
      </c>
      <c r="H4655" s="28">
        <v>849</v>
      </c>
      <c r="I4655" s="29" t="s">
        <v>1496</v>
      </c>
      <c r="J4655" s="33" t="s">
        <v>1978</v>
      </c>
      <c r="K4655" s="29" t="s">
        <v>178</v>
      </c>
      <c r="L4655" s="29" t="s">
        <v>1845</v>
      </c>
      <c r="M4655" s="29" t="s">
        <v>1974</v>
      </c>
      <c r="N4655" s="28">
        <v>513300.6</v>
      </c>
      <c r="O4655" s="28">
        <v>6320149</v>
      </c>
      <c r="P4655" s="29" t="s">
        <v>1977</v>
      </c>
      <c r="Q4655" s="32" t="s">
        <v>207</v>
      </c>
      <c r="R4655" s="19"/>
      <c r="S4655" s="19"/>
      <c r="T4655" s="19"/>
      <c r="U4655" s="19"/>
      <c r="V4655" s="19"/>
      <c r="W4655" s="19"/>
      <c r="X4655" s="19"/>
      <c r="Y4655" s="19"/>
      <c r="Z4655" s="19"/>
      <c r="AA4655" s="19"/>
      <c r="AB4655" s="19"/>
      <c r="AC4655" s="19"/>
      <c r="AD4655" s="19"/>
      <c r="AE4655" s="19"/>
      <c r="AF4655" s="19"/>
      <c r="AG4655" s="19"/>
      <c r="AH4655" s="19"/>
      <c r="AI4655" s="31">
        <v>223327.5</v>
      </c>
      <c r="AJ4655" s="31">
        <v>555835.5</v>
      </c>
      <c r="AK4655" s="31">
        <v>667631.5</v>
      </c>
      <c r="AL4655" s="31">
        <v>747523</v>
      </c>
      <c r="AM4655" s="31">
        <v>826390</v>
      </c>
      <c r="AN4655" s="31">
        <v>707701</v>
      </c>
      <c r="AO4655" s="31">
        <v>761817</v>
      </c>
      <c r="AP4655" s="31">
        <v>602234.796875</v>
      </c>
      <c r="AQ4655" s="31">
        <v>510292.04296875</v>
      </c>
      <c r="AR4655" s="31">
        <v>620744</v>
      </c>
      <c r="AS4655" s="31">
        <v>712480.3349609375</v>
      </c>
      <c r="AT4655" s="31">
        <v>666979.3671875</v>
      </c>
      <c r="AU4655" s="31">
        <v>603508.1484375</v>
      </c>
      <c r="AV4655" s="31">
        <v>788823.505859375</v>
      </c>
      <c r="AW4655" s="31">
        <v>694183.423828125</v>
      </c>
      <c r="AX4655" s="31">
        <v>63329.41015625</v>
      </c>
      <c r="AY4655" s="31">
        <v>33886.72265625</v>
      </c>
      <c r="AZ4655" s="31">
        <v>97216.1328125</v>
      </c>
    </row>
    <row r="4656" spans="1:52" ht="15" customHeight="1">
      <c r="A4656" s="29" t="s">
        <v>1976</v>
      </c>
      <c r="B4656" s="34">
        <v>34872</v>
      </c>
      <c r="C4656" s="28">
        <v>400</v>
      </c>
      <c r="D4656" s="28">
        <v>31</v>
      </c>
      <c r="E4656" s="28">
        <v>35</v>
      </c>
      <c r="F4656" s="29" t="s">
        <v>462</v>
      </c>
      <c r="G4656" s="29" t="s">
        <v>1833</v>
      </c>
      <c r="H4656" s="28">
        <v>849</v>
      </c>
      <c r="I4656" s="29" t="s">
        <v>1496</v>
      </c>
      <c r="J4656" s="33" t="s">
        <v>1975</v>
      </c>
      <c r="K4656" s="29" t="s">
        <v>178</v>
      </c>
      <c r="L4656" s="29" t="s">
        <v>1845</v>
      </c>
      <c r="M4656" s="29" t="s">
        <v>1974</v>
      </c>
      <c r="N4656" s="28">
        <v>517142.4</v>
      </c>
      <c r="O4656" s="28">
        <v>6320543</v>
      </c>
      <c r="P4656" s="29" t="s">
        <v>1973</v>
      </c>
      <c r="Q4656" s="32" t="s">
        <v>207</v>
      </c>
      <c r="R4656" s="19"/>
      <c r="S4656" s="19"/>
      <c r="T4656" s="19"/>
      <c r="U4656" s="19"/>
      <c r="V4656" s="19"/>
      <c r="W4656" s="19"/>
      <c r="X4656" s="19"/>
      <c r="Y4656" s="19"/>
      <c r="Z4656" s="19"/>
      <c r="AA4656" s="19"/>
      <c r="AB4656" s="19"/>
      <c r="AC4656" s="19"/>
      <c r="AD4656" s="19"/>
      <c r="AE4656" s="19"/>
      <c r="AF4656" s="19"/>
      <c r="AG4656" s="19"/>
      <c r="AH4656" s="19"/>
      <c r="AI4656" s="31">
        <v>223327.5</v>
      </c>
      <c r="AJ4656" s="31">
        <v>555835.5</v>
      </c>
      <c r="AK4656" s="31">
        <v>667631.5</v>
      </c>
      <c r="AL4656" s="31">
        <v>747523</v>
      </c>
      <c r="AM4656" s="31">
        <v>826390</v>
      </c>
      <c r="AN4656" s="31">
        <v>707701</v>
      </c>
      <c r="AO4656" s="31">
        <v>761817</v>
      </c>
      <c r="AP4656" s="31">
        <v>602234.796875</v>
      </c>
      <c r="AQ4656" s="31">
        <v>510292.04296875</v>
      </c>
      <c r="AR4656" s="31">
        <v>620744</v>
      </c>
      <c r="AS4656" s="31">
        <v>728090.1865234375</v>
      </c>
      <c r="AT4656" s="31">
        <v>666320.19921875</v>
      </c>
      <c r="AU4656" s="31">
        <v>600140.8984375</v>
      </c>
      <c r="AV4656" s="31">
        <v>803864.1640625</v>
      </c>
      <c r="AW4656" s="31">
        <v>743948.951171875</v>
      </c>
      <c r="AX4656" s="31">
        <v>62644.8125</v>
      </c>
      <c r="AY4656" s="31">
        <v>34998.70703125</v>
      </c>
      <c r="AZ4656" s="31">
        <v>97643.51953125</v>
      </c>
    </row>
    <row r="4657" spans="1:52" ht="15" customHeight="1">
      <c r="A4657" s="29" t="s">
        <v>1972</v>
      </c>
      <c r="B4657" s="34">
        <v>35054</v>
      </c>
      <c r="C4657" s="28">
        <v>400</v>
      </c>
      <c r="D4657" s="28">
        <v>31</v>
      </c>
      <c r="E4657" s="28">
        <v>35</v>
      </c>
      <c r="F4657" s="29" t="s">
        <v>462</v>
      </c>
      <c r="G4657" s="29" t="s">
        <v>1833</v>
      </c>
      <c r="H4657" s="28">
        <v>849</v>
      </c>
      <c r="I4657" s="29" t="s">
        <v>1496</v>
      </c>
      <c r="J4657" s="33" t="s">
        <v>1971</v>
      </c>
      <c r="K4657" s="29" t="s">
        <v>178</v>
      </c>
      <c r="L4657" s="29" t="s">
        <v>1845</v>
      </c>
      <c r="M4657" s="29" t="s">
        <v>448</v>
      </c>
      <c r="N4657" s="28">
        <v>514750</v>
      </c>
      <c r="O4657" s="28">
        <v>6320500</v>
      </c>
      <c r="P4657" s="29" t="s">
        <v>1970</v>
      </c>
      <c r="Q4657" s="32" t="s">
        <v>207</v>
      </c>
      <c r="R4657" s="19"/>
      <c r="S4657" s="19"/>
      <c r="T4657" s="19"/>
      <c r="U4657" s="19"/>
      <c r="V4657" s="19"/>
      <c r="W4657" s="19"/>
      <c r="X4657" s="19"/>
      <c r="Y4657" s="19"/>
      <c r="Z4657" s="19"/>
      <c r="AA4657" s="19"/>
      <c r="AB4657" s="19"/>
      <c r="AC4657" s="19"/>
      <c r="AD4657" s="19"/>
      <c r="AE4657" s="19"/>
      <c r="AF4657" s="19"/>
      <c r="AG4657" s="19"/>
      <c r="AH4657" s="19"/>
      <c r="AI4657" s="19"/>
      <c r="AJ4657" s="31">
        <v>2940</v>
      </c>
      <c r="AK4657" s="31">
        <v>683944</v>
      </c>
      <c r="AL4657" s="31">
        <v>773897</v>
      </c>
      <c r="AM4657" s="31">
        <v>859913</v>
      </c>
      <c r="AN4657" s="31">
        <v>725473</v>
      </c>
      <c r="AO4657" s="31">
        <v>809787</v>
      </c>
      <c r="AP4657" s="31">
        <v>628165.796875</v>
      </c>
      <c r="AQ4657" s="31">
        <v>510292.04296875</v>
      </c>
      <c r="AR4657" s="31">
        <v>620744</v>
      </c>
      <c r="AS4657" s="31">
        <v>759584.7177734375</v>
      </c>
      <c r="AT4657" s="31">
        <v>715622.1640625</v>
      </c>
      <c r="AU4657" s="31">
        <v>650245.79296875</v>
      </c>
      <c r="AV4657" s="31">
        <v>848815.984375</v>
      </c>
      <c r="AW4657" s="31">
        <v>777133.474609375</v>
      </c>
      <c r="AX4657" s="31">
        <v>54577.2890625</v>
      </c>
      <c r="AY4657" s="31">
        <v>35782.0859375</v>
      </c>
      <c r="AZ4657" s="31">
        <v>90359.375</v>
      </c>
    </row>
    <row r="4658" spans="1:52" ht="15" customHeight="1">
      <c r="A4658" s="29" t="s">
        <v>1969</v>
      </c>
      <c r="B4658" s="34">
        <v>35054</v>
      </c>
      <c r="C4658" s="28">
        <v>400</v>
      </c>
      <c r="D4658" s="28">
        <v>31</v>
      </c>
      <c r="E4658" s="28">
        <v>35</v>
      </c>
      <c r="F4658" s="29" t="s">
        <v>462</v>
      </c>
      <c r="G4658" s="29" t="s">
        <v>1833</v>
      </c>
      <c r="H4658" s="28">
        <v>849</v>
      </c>
      <c r="I4658" s="29" t="s">
        <v>1496</v>
      </c>
      <c r="J4658" s="33" t="s">
        <v>1968</v>
      </c>
      <c r="K4658" s="29" t="s">
        <v>178</v>
      </c>
      <c r="L4658" s="29" t="s">
        <v>1967</v>
      </c>
      <c r="M4658" s="29" t="s">
        <v>1966</v>
      </c>
      <c r="N4658" s="28">
        <v>516870.6</v>
      </c>
      <c r="O4658" s="28">
        <v>6320459</v>
      </c>
      <c r="P4658" s="29" t="s">
        <v>1965</v>
      </c>
      <c r="Q4658" s="32" t="s">
        <v>207</v>
      </c>
      <c r="R4658" s="19"/>
      <c r="S4658" s="19"/>
      <c r="T4658" s="19"/>
      <c r="U4658" s="19"/>
      <c r="V4658" s="19"/>
      <c r="W4658" s="19"/>
      <c r="X4658" s="19"/>
      <c r="Y4658" s="19"/>
      <c r="Z4658" s="19"/>
      <c r="AA4658" s="19"/>
      <c r="AB4658" s="19"/>
      <c r="AC4658" s="19"/>
      <c r="AD4658" s="19"/>
      <c r="AE4658" s="19"/>
      <c r="AF4658" s="19"/>
      <c r="AG4658" s="19"/>
      <c r="AH4658" s="19"/>
      <c r="AI4658" s="19"/>
      <c r="AJ4658" s="31">
        <v>8687</v>
      </c>
      <c r="AK4658" s="31">
        <v>724983</v>
      </c>
      <c r="AL4658" s="31">
        <v>811386</v>
      </c>
      <c r="AM4658" s="31">
        <v>906892</v>
      </c>
      <c r="AN4658" s="31">
        <v>727207</v>
      </c>
      <c r="AO4658" s="31">
        <v>844320</v>
      </c>
      <c r="AP4658" s="31">
        <v>639283.796875</v>
      </c>
      <c r="AQ4658" s="31">
        <v>510292.04296875</v>
      </c>
      <c r="AR4658" s="31">
        <v>620744</v>
      </c>
      <c r="AS4658" s="31">
        <v>798178.5615234375</v>
      </c>
      <c r="AT4658" s="31">
        <v>750590.5625</v>
      </c>
      <c r="AU4658" s="31">
        <v>688908.083984375</v>
      </c>
      <c r="AV4658" s="31">
        <v>835643.30078125</v>
      </c>
      <c r="AW4658" s="31">
        <v>807612.837890625</v>
      </c>
      <c r="AX4658" s="31">
        <v>75454.65625</v>
      </c>
      <c r="AY4658" s="31">
        <v>39108.265625</v>
      </c>
      <c r="AZ4658" s="31">
        <v>114562.921875</v>
      </c>
    </row>
    <row r="4659" spans="1:52" ht="15" customHeight="1">
      <c r="A4659" s="29" t="s">
        <v>1964</v>
      </c>
      <c r="B4659" s="34">
        <v>35082</v>
      </c>
      <c r="C4659" s="28">
        <v>400</v>
      </c>
      <c r="D4659" s="28">
        <v>31</v>
      </c>
      <c r="E4659" s="28">
        <v>36</v>
      </c>
      <c r="F4659" s="29" t="s">
        <v>462</v>
      </c>
      <c r="G4659" s="29" t="s">
        <v>1833</v>
      </c>
      <c r="H4659" s="28">
        <v>849</v>
      </c>
      <c r="I4659" s="29" t="s">
        <v>1496</v>
      </c>
      <c r="J4659" s="33" t="s">
        <v>1963</v>
      </c>
      <c r="K4659" s="29" t="s">
        <v>178</v>
      </c>
      <c r="L4659" s="29" t="s">
        <v>1958</v>
      </c>
      <c r="M4659" s="29" t="s">
        <v>1962</v>
      </c>
      <c r="N4659" s="28">
        <v>514683.1</v>
      </c>
      <c r="O4659" s="28">
        <v>6320303</v>
      </c>
      <c r="P4659" s="29" t="s">
        <v>1961</v>
      </c>
      <c r="Q4659" s="32" t="s">
        <v>207</v>
      </c>
      <c r="R4659" s="19"/>
      <c r="S4659" s="19"/>
      <c r="T4659" s="19"/>
      <c r="U4659" s="19"/>
      <c r="V4659" s="19"/>
      <c r="W4659" s="19"/>
      <c r="X4659" s="19"/>
      <c r="Y4659" s="19"/>
      <c r="Z4659" s="19"/>
      <c r="AA4659" s="19"/>
      <c r="AB4659" s="19"/>
      <c r="AC4659" s="19"/>
      <c r="AD4659" s="19"/>
      <c r="AE4659" s="19"/>
      <c r="AF4659" s="19"/>
      <c r="AG4659" s="19"/>
      <c r="AH4659" s="19"/>
      <c r="AI4659" s="19"/>
      <c r="AJ4659" s="19"/>
      <c r="AK4659" s="31">
        <v>582607</v>
      </c>
      <c r="AL4659" s="31">
        <v>688719</v>
      </c>
      <c r="AM4659" s="31">
        <v>730423</v>
      </c>
      <c r="AN4659" s="31">
        <v>665169</v>
      </c>
      <c r="AO4659" s="31">
        <v>714738</v>
      </c>
      <c r="AP4659" s="31">
        <v>629193.796875</v>
      </c>
      <c r="AQ4659" s="31">
        <v>510292.04296875</v>
      </c>
      <c r="AR4659" s="31">
        <v>566426.302734375</v>
      </c>
      <c r="AS4659" s="31">
        <v>648518.81640625</v>
      </c>
      <c r="AT4659" s="31">
        <v>632430.4296875</v>
      </c>
      <c r="AU4659" s="31">
        <v>559160.16796875</v>
      </c>
      <c r="AV4659" s="31">
        <v>737841.361328125</v>
      </c>
      <c r="AW4659" s="31">
        <v>672260.015625</v>
      </c>
      <c r="AX4659" s="31">
        <v>65308.0625</v>
      </c>
      <c r="AY4659" s="31">
        <v>28435.759765625</v>
      </c>
      <c r="AZ4659" s="31">
        <v>93743.822265625</v>
      </c>
    </row>
    <row r="4660" spans="1:52" ht="15" customHeight="1">
      <c r="A4660" s="29" t="s">
        <v>1960</v>
      </c>
      <c r="B4660" s="34">
        <v>35082</v>
      </c>
      <c r="C4660" s="28">
        <v>400</v>
      </c>
      <c r="D4660" s="28">
        <v>31</v>
      </c>
      <c r="E4660" s="28">
        <v>35</v>
      </c>
      <c r="F4660" s="29" t="s">
        <v>462</v>
      </c>
      <c r="G4660" s="29" t="s">
        <v>1833</v>
      </c>
      <c r="H4660" s="28">
        <v>849</v>
      </c>
      <c r="I4660" s="29" t="s">
        <v>1496</v>
      </c>
      <c r="J4660" s="33" t="s">
        <v>1959</v>
      </c>
      <c r="K4660" s="29" t="s">
        <v>178</v>
      </c>
      <c r="L4660" s="29" t="s">
        <v>1958</v>
      </c>
      <c r="M4660" s="29" t="s">
        <v>1954</v>
      </c>
      <c r="N4660" s="28">
        <v>508455.2</v>
      </c>
      <c r="O4660" s="28">
        <v>6320804</v>
      </c>
      <c r="P4660" s="29" t="s">
        <v>1957</v>
      </c>
      <c r="Q4660" s="32" t="s">
        <v>207</v>
      </c>
      <c r="R4660" s="19"/>
      <c r="S4660" s="19"/>
      <c r="T4660" s="19"/>
      <c r="U4660" s="19"/>
      <c r="V4660" s="19"/>
      <c r="W4660" s="19"/>
      <c r="X4660" s="19"/>
      <c r="Y4660" s="19"/>
      <c r="Z4660" s="19"/>
      <c r="AA4660" s="19"/>
      <c r="AB4660" s="19"/>
      <c r="AC4660" s="19"/>
      <c r="AD4660" s="19"/>
      <c r="AE4660" s="19"/>
      <c r="AF4660" s="19"/>
      <c r="AG4660" s="19"/>
      <c r="AH4660" s="19"/>
      <c r="AI4660" s="19"/>
      <c r="AJ4660" s="19"/>
      <c r="AK4660" s="31">
        <v>542160</v>
      </c>
      <c r="AL4660" s="31">
        <v>652970</v>
      </c>
      <c r="AM4660" s="31">
        <v>684899</v>
      </c>
      <c r="AN4660" s="31">
        <v>638823</v>
      </c>
      <c r="AO4660" s="31">
        <v>674766</v>
      </c>
      <c r="AP4660" s="31">
        <v>620503.796875</v>
      </c>
      <c r="AQ4660" s="31">
        <v>510292.04296875</v>
      </c>
      <c r="AR4660" s="31">
        <v>555125.201171875</v>
      </c>
      <c r="AS4660" s="31">
        <v>595076.958984375</v>
      </c>
      <c r="AT4660" s="31">
        <v>590375.564453125</v>
      </c>
      <c r="AU4660" s="31">
        <v>522461.578125</v>
      </c>
      <c r="AV4660" s="31">
        <v>674172.9765625</v>
      </c>
      <c r="AW4660" s="31">
        <v>416205.4453125</v>
      </c>
      <c r="AX4660" s="31">
        <v>62864.16015625</v>
      </c>
      <c r="AY4660" s="31">
        <v>29140.431640625</v>
      </c>
      <c r="AZ4660" s="31">
        <v>92004.591796875</v>
      </c>
    </row>
    <row r="4661" spans="1:52" ht="15" customHeight="1">
      <c r="A4661" s="29" t="s">
        <v>1956</v>
      </c>
      <c r="B4661" s="34">
        <v>35082</v>
      </c>
      <c r="C4661" s="28">
        <v>400</v>
      </c>
      <c r="D4661" s="28">
        <v>31</v>
      </c>
      <c r="E4661" s="28">
        <v>35</v>
      </c>
      <c r="F4661" s="29" t="s">
        <v>462</v>
      </c>
      <c r="G4661" s="29" t="s">
        <v>1833</v>
      </c>
      <c r="H4661" s="28">
        <v>849</v>
      </c>
      <c r="I4661" s="29" t="s">
        <v>1496</v>
      </c>
      <c r="J4661" s="33" t="s">
        <v>1955</v>
      </c>
      <c r="K4661" s="29" t="s">
        <v>178</v>
      </c>
      <c r="L4661" s="29" t="s">
        <v>1845</v>
      </c>
      <c r="M4661" s="29" t="s">
        <v>1954</v>
      </c>
      <c r="N4661" s="28">
        <v>514939</v>
      </c>
      <c r="O4661" s="28">
        <v>6320306</v>
      </c>
      <c r="P4661" s="29" t="s">
        <v>1953</v>
      </c>
      <c r="Q4661" s="32" t="s">
        <v>207</v>
      </c>
      <c r="R4661" s="19"/>
      <c r="S4661" s="19"/>
      <c r="T4661" s="19"/>
      <c r="U4661" s="19"/>
      <c r="V4661" s="19"/>
      <c r="W4661" s="19"/>
      <c r="X4661" s="19"/>
      <c r="Y4661" s="19"/>
      <c r="Z4661" s="19"/>
      <c r="AA4661" s="19"/>
      <c r="AB4661" s="19"/>
      <c r="AC4661" s="19"/>
      <c r="AD4661" s="19"/>
      <c r="AE4661" s="19"/>
      <c r="AF4661" s="19"/>
      <c r="AG4661" s="19"/>
      <c r="AH4661" s="19"/>
      <c r="AI4661" s="19"/>
      <c r="AJ4661" s="19"/>
      <c r="AK4661" s="31">
        <v>573677</v>
      </c>
      <c r="AL4661" s="31">
        <v>671386</v>
      </c>
      <c r="AM4661" s="31">
        <v>713854</v>
      </c>
      <c r="AN4661" s="31">
        <v>659585</v>
      </c>
      <c r="AO4661" s="31">
        <v>699377</v>
      </c>
      <c r="AP4661" s="31">
        <v>628685.796875</v>
      </c>
      <c r="AQ4661" s="31">
        <v>510292.04296875</v>
      </c>
      <c r="AR4661" s="31">
        <v>567567.248046875</v>
      </c>
      <c r="AS4661" s="31">
        <v>639931.974609375</v>
      </c>
      <c r="AT4661" s="31">
        <v>610719.3203125</v>
      </c>
      <c r="AU4661" s="31">
        <v>559022.548828125</v>
      </c>
      <c r="AV4661" s="31">
        <v>720099.634765625</v>
      </c>
      <c r="AW4661" s="31">
        <v>624448.6982421875</v>
      </c>
      <c r="AX4661" s="31">
        <v>64018.76953125</v>
      </c>
      <c r="AY4661" s="31">
        <v>33500.22265625</v>
      </c>
      <c r="AZ4661" s="31">
        <v>97518.9921875</v>
      </c>
    </row>
    <row r="4662" spans="1:52" ht="15" customHeight="1">
      <c r="A4662" s="29" t="s">
        <v>1952</v>
      </c>
      <c r="B4662" s="34">
        <v>35390</v>
      </c>
      <c r="C4662" s="28">
        <v>400</v>
      </c>
      <c r="D4662" s="28">
        <v>31</v>
      </c>
      <c r="E4662" s="28">
        <v>35</v>
      </c>
      <c r="F4662" s="29" t="s">
        <v>462</v>
      </c>
      <c r="G4662" s="29" t="s">
        <v>1833</v>
      </c>
      <c r="H4662" s="28">
        <v>849</v>
      </c>
      <c r="I4662" s="29" t="s">
        <v>1496</v>
      </c>
      <c r="J4662" s="33" t="s">
        <v>1951</v>
      </c>
      <c r="K4662" s="29" t="s">
        <v>178</v>
      </c>
      <c r="L4662" s="29" t="s">
        <v>1845</v>
      </c>
      <c r="M4662" s="29" t="s">
        <v>1950</v>
      </c>
      <c r="N4662" s="28">
        <v>508079.4</v>
      </c>
      <c r="O4662" s="28">
        <v>6321179</v>
      </c>
      <c r="P4662" s="29" t="s">
        <v>1949</v>
      </c>
      <c r="Q4662" s="32" t="s">
        <v>207</v>
      </c>
      <c r="R4662" s="19"/>
      <c r="S4662" s="19"/>
      <c r="T4662" s="19"/>
      <c r="U4662" s="19"/>
      <c r="V4662" s="19"/>
      <c r="W4662" s="19"/>
      <c r="X4662" s="19"/>
      <c r="Y4662" s="19"/>
      <c r="Z4662" s="19"/>
      <c r="AA4662" s="19"/>
      <c r="AB4662" s="19"/>
      <c r="AC4662" s="19"/>
      <c r="AD4662" s="19"/>
      <c r="AE4662" s="19"/>
      <c r="AF4662" s="19"/>
      <c r="AG4662" s="19"/>
      <c r="AH4662" s="19"/>
      <c r="AI4662" s="19"/>
      <c r="AJ4662" s="19"/>
      <c r="AK4662" s="31">
        <v>63323</v>
      </c>
      <c r="AL4662" s="31">
        <v>802086</v>
      </c>
      <c r="AM4662" s="31">
        <v>890168</v>
      </c>
      <c r="AN4662" s="31">
        <v>792797</v>
      </c>
      <c r="AO4662" s="31">
        <v>854228</v>
      </c>
      <c r="AP4662" s="31">
        <v>646997.796875</v>
      </c>
      <c r="AQ4662" s="31">
        <v>510292.04296875</v>
      </c>
      <c r="AR4662" s="31">
        <v>586750.525390625</v>
      </c>
      <c r="AS4662" s="31">
        <v>742120.146484375</v>
      </c>
      <c r="AT4662" s="31">
        <v>694377.1484375</v>
      </c>
      <c r="AU4662" s="31">
        <v>601328.240234375</v>
      </c>
      <c r="AV4662" s="31">
        <v>812555.125</v>
      </c>
      <c r="AW4662" s="31">
        <v>649433.337890625</v>
      </c>
      <c r="AX4662" s="31">
        <v>72588.046875</v>
      </c>
      <c r="AY4662" s="31">
        <v>38417.3125</v>
      </c>
      <c r="AZ4662" s="31">
        <v>111005.359375</v>
      </c>
    </row>
    <row r="4663" spans="1:52" ht="15" customHeight="1">
      <c r="A4663" s="29" t="s">
        <v>1948</v>
      </c>
      <c r="B4663" s="34">
        <v>35390</v>
      </c>
      <c r="C4663" s="28">
        <v>400</v>
      </c>
      <c r="D4663" s="28">
        <v>31</v>
      </c>
      <c r="E4663" s="28">
        <v>35</v>
      </c>
      <c r="F4663" s="29" t="s">
        <v>462</v>
      </c>
      <c r="G4663" s="29" t="s">
        <v>1833</v>
      </c>
      <c r="H4663" s="28">
        <v>849</v>
      </c>
      <c r="I4663" s="29" t="s">
        <v>1496</v>
      </c>
      <c r="J4663" s="33" t="s">
        <v>1947</v>
      </c>
      <c r="K4663" s="29" t="s">
        <v>178</v>
      </c>
      <c r="L4663" s="29" t="s">
        <v>1845</v>
      </c>
      <c r="M4663" s="29" t="s">
        <v>1946</v>
      </c>
      <c r="N4663" s="28">
        <v>512917.8</v>
      </c>
      <c r="O4663" s="28">
        <v>6320696</v>
      </c>
      <c r="P4663" s="29" t="s">
        <v>1945</v>
      </c>
      <c r="Q4663" s="32" t="s">
        <v>207</v>
      </c>
      <c r="R4663" s="19"/>
      <c r="S4663" s="19"/>
      <c r="T4663" s="19"/>
      <c r="U4663" s="19"/>
      <c r="V4663" s="19"/>
      <c r="W4663" s="19"/>
      <c r="X4663" s="19"/>
      <c r="Y4663" s="19"/>
      <c r="Z4663" s="19"/>
      <c r="AA4663" s="19"/>
      <c r="AB4663" s="19"/>
      <c r="AC4663" s="19"/>
      <c r="AD4663" s="19"/>
      <c r="AE4663" s="19"/>
      <c r="AF4663" s="19"/>
      <c r="AG4663" s="19"/>
      <c r="AH4663" s="19"/>
      <c r="AI4663" s="19"/>
      <c r="AJ4663" s="19"/>
      <c r="AK4663" s="31">
        <v>57317</v>
      </c>
      <c r="AL4663" s="31">
        <v>745077</v>
      </c>
      <c r="AM4663" s="31">
        <v>813613</v>
      </c>
      <c r="AN4663" s="31">
        <v>714063</v>
      </c>
      <c r="AO4663" s="31">
        <v>783234</v>
      </c>
      <c r="AP4663" s="31">
        <v>628615.796875</v>
      </c>
      <c r="AQ4663" s="31">
        <v>510292.04296875</v>
      </c>
      <c r="AR4663" s="31">
        <v>568529.580078125</v>
      </c>
      <c r="AS4663" s="31">
        <v>715059.576171875</v>
      </c>
      <c r="AT4663" s="31">
        <v>691048.98828125</v>
      </c>
      <c r="AU4663" s="31">
        <v>483186.3681640625</v>
      </c>
      <c r="AV4663" s="31">
        <v>660628.052734375</v>
      </c>
      <c r="AW4663" s="31">
        <v>768054.41015625</v>
      </c>
      <c r="AX4663" s="31">
        <v>68389.296875</v>
      </c>
      <c r="AY4663" s="31">
        <v>35605.45703125</v>
      </c>
      <c r="AZ4663" s="31">
        <v>103994.75390625</v>
      </c>
    </row>
    <row r="4664" spans="1:52" ht="15" customHeight="1">
      <c r="A4664" s="29" t="s">
        <v>1944</v>
      </c>
      <c r="B4664" s="34">
        <v>34516</v>
      </c>
      <c r="C4664" s="28">
        <v>400</v>
      </c>
      <c r="D4664" s="28">
        <v>31</v>
      </c>
      <c r="E4664" s="28">
        <v>35</v>
      </c>
      <c r="F4664" s="29" t="s">
        <v>462</v>
      </c>
      <c r="G4664" s="29" t="s">
        <v>1833</v>
      </c>
      <c r="H4664" s="28">
        <v>849</v>
      </c>
      <c r="I4664" s="29" t="s">
        <v>1496</v>
      </c>
      <c r="J4664" s="33" t="s">
        <v>1943</v>
      </c>
      <c r="K4664" s="29" t="s">
        <v>178</v>
      </c>
      <c r="L4664" s="29" t="s">
        <v>1850</v>
      </c>
      <c r="M4664" s="29" t="s">
        <v>1939</v>
      </c>
      <c r="N4664" s="28">
        <v>515187.5</v>
      </c>
      <c r="O4664" s="28">
        <v>6323051</v>
      </c>
      <c r="P4664" s="29" t="s">
        <v>1942</v>
      </c>
      <c r="Q4664" s="32" t="s">
        <v>207</v>
      </c>
      <c r="R4664" s="19"/>
      <c r="S4664" s="19"/>
      <c r="T4664" s="19"/>
      <c r="U4664" s="19"/>
      <c r="V4664" s="19"/>
      <c r="W4664" s="19"/>
      <c r="X4664" s="19"/>
      <c r="Y4664" s="19"/>
      <c r="Z4664" s="19"/>
      <c r="AA4664" s="19"/>
      <c r="AB4664" s="19"/>
      <c r="AC4664" s="19"/>
      <c r="AD4664" s="19"/>
      <c r="AE4664" s="19"/>
      <c r="AF4664" s="19"/>
      <c r="AG4664" s="19"/>
      <c r="AH4664" s="19"/>
      <c r="AI4664" s="31">
        <v>333884</v>
      </c>
      <c r="AJ4664" s="31">
        <v>731455</v>
      </c>
      <c r="AK4664" s="31">
        <v>575600</v>
      </c>
      <c r="AL4664" s="31">
        <v>661848</v>
      </c>
      <c r="AM4664" s="31">
        <v>697444</v>
      </c>
      <c r="AN4664" s="31">
        <v>616338</v>
      </c>
      <c r="AO4664" s="31">
        <v>691898</v>
      </c>
      <c r="AP4664" s="31">
        <v>586674.796875</v>
      </c>
      <c r="AQ4664" s="31">
        <v>614485.99609375</v>
      </c>
      <c r="AR4664" s="31">
        <v>548881.19921875</v>
      </c>
      <c r="AS4664" s="31">
        <v>628456.69140625</v>
      </c>
      <c r="AT4664" s="31">
        <v>434034.04699707031</v>
      </c>
      <c r="AU4664" s="31">
        <v>533789.880859375</v>
      </c>
      <c r="AV4664" s="31">
        <v>703106.490234375</v>
      </c>
      <c r="AW4664" s="31">
        <v>651082.32421875</v>
      </c>
      <c r="AX4664" s="31">
        <v>57343.75390625</v>
      </c>
      <c r="AY4664" s="31">
        <v>29213.912109375</v>
      </c>
      <c r="AZ4664" s="31">
        <v>86557.666015625</v>
      </c>
    </row>
    <row r="4665" spans="1:52" ht="15" customHeight="1">
      <c r="A4665" s="29" t="s">
        <v>1941</v>
      </c>
      <c r="B4665" s="34">
        <v>34523</v>
      </c>
      <c r="C4665" s="28">
        <v>400</v>
      </c>
      <c r="D4665" s="28">
        <v>31</v>
      </c>
      <c r="E4665" s="28">
        <v>35</v>
      </c>
      <c r="F4665" s="29" t="s">
        <v>462</v>
      </c>
      <c r="G4665" s="29" t="s">
        <v>1833</v>
      </c>
      <c r="H4665" s="28">
        <v>849</v>
      </c>
      <c r="I4665" s="29" t="s">
        <v>1496</v>
      </c>
      <c r="J4665" s="33" t="s">
        <v>1940</v>
      </c>
      <c r="K4665" s="29" t="s">
        <v>178</v>
      </c>
      <c r="L4665" s="29" t="s">
        <v>1850</v>
      </c>
      <c r="M4665" s="29" t="s">
        <v>1939</v>
      </c>
      <c r="N4665" s="28">
        <v>515057.6</v>
      </c>
      <c r="O4665" s="28">
        <v>6322956</v>
      </c>
      <c r="P4665" s="29" t="s">
        <v>1938</v>
      </c>
      <c r="Q4665" s="32" t="s">
        <v>207</v>
      </c>
      <c r="R4665" s="19"/>
      <c r="S4665" s="19"/>
      <c r="T4665" s="19"/>
      <c r="U4665" s="19"/>
      <c r="V4665" s="19"/>
      <c r="W4665" s="19"/>
      <c r="X4665" s="19"/>
      <c r="Y4665" s="19"/>
      <c r="Z4665" s="19"/>
      <c r="AA4665" s="19"/>
      <c r="AB4665" s="19"/>
      <c r="AC4665" s="19"/>
      <c r="AD4665" s="19"/>
      <c r="AE4665" s="19"/>
      <c r="AF4665" s="19"/>
      <c r="AG4665" s="19"/>
      <c r="AH4665" s="19"/>
      <c r="AI4665" s="31">
        <v>357525</v>
      </c>
      <c r="AJ4665" s="31">
        <v>787122</v>
      </c>
      <c r="AK4665" s="31">
        <v>616400</v>
      </c>
      <c r="AL4665" s="31">
        <v>689677</v>
      </c>
      <c r="AM4665" s="31">
        <v>748151</v>
      </c>
      <c r="AN4665" s="31">
        <v>676716</v>
      </c>
      <c r="AO4665" s="31">
        <v>725564</v>
      </c>
      <c r="AP4665" s="31">
        <v>606939.796875</v>
      </c>
      <c r="AQ4665" s="31">
        <v>614485.99609375</v>
      </c>
      <c r="AR4665" s="31">
        <v>548881.19921875</v>
      </c>
      <c r="AS4665" s="31">
        <v>679804.671875</v>
      </c>
      <c r="AT4665" s="31">
        <v>656927.58203125</v>
      </c>
      <c r="AU4665" s="31">
        <v>589010.380859375</v>
      </c>
      <c r="AV4665" s="31">
        <v>788434.48046875</v>
      </c>
      <c r="AW4665" s="31">
        <v>507528.982421875</v>
      </c>
      <c r="AX4665" s="31">
        <v>62604.51171875</v>
      </c>
      <c r="AY4665" s="31">
        <v>29442.29296875</v>
      </c>
      <c r="AZ4665" s="31">
        <v>92046.8046875</v>
      </c>
    </row>
    <row r="4666" spans="1:52" ht="15" customHeight="1">
      <c r="A4666" s="29" t="s">
        <v>1937</v>
      </c>
      <c r="B4666" s="34">
        <v>34956</v>
      </c>
      <c r="C4666" s="28">
        <v>400</v>
      </c>
      <c r="D4666" s="28">
        <v>31</v>
      </c>
      <c r="E4666" s="28">
        <v>35</v>
      </c>
      <c r="F4666" s="29" t="s">
        <v>462</v>
      </c>
      <c r="G4666" s="29" t="s">
        <v>1833</v>
      </c>
      <c r="H4666" s="28">
        <v>849</v>
      </c>
      <c r="I4666" s="29" t="s">
        <v>1496</v>
      </c>
      <c r="J4666" s="33" t="s">
        <v>1936</v>
      </c>
      <c r="K4666" s="29" t="s">
        <v>178</v>
      </c>
      <c r="L4666" s="29" t="s">
        <v>1850</v>
      </c>
      <c r="M4666" s="29" t="s">
        <v>1935</v>
      </c>
      <c r="N4666" s="28">
        <v>515350.4</v>
      </c>
      <c r="O4666" s="28">
        <v>6322956</v>
      </c>
      <c r="P4666" s="29" t="s">
        <v>1934</v>
      </c>
      <c r="Q4666" s="32" t="s">
        <v>207</v>
      </c>
      <c r="R4666" s="19"/>
      <c r="S4666" s="19"/>
      <c r="T4666" s="19"/>
      <c r="U4666" s="19"/>
      <c r="V4666" s="19"/>
      <c r="W4666" s="19"/>
      <c r="X4666" s="19"/>
      <c r="Y4666" s="19"/>
      <c r="Z4666" s="19"/>
      <c r="AA4666" s="19"/>
      <c r="AB4666" s="19"/>
      <c r="AC4666" s="19"/>
      <c r="AD4666" s="19"/>
      <c r="AE4666" s="19"/>
      <c r="AF4666" s="19"/>
      <c r="AG4666" s="19"/>
      <c r="AH4666" s="19"/>
      <c r="AI4666" s="19"/>
      <c r="AJ4666" s="31">
        <v>179074</v>
      </c>
      <c r="AK4666" s="31">
        <v>562700</v>
      </c>
      <c r="AL4666" s="31">
        <v>651168</v>
      </c>
      <c r="AM4666" s="31">
        <v>711871</v>
      </c>
      <c r="AN4666" s="31">
        <v>675215</v>
      </c>
      <c r="AO4666" s="31">
        <v>742396</v>
      </c>
      <c r="AP4666" s="31">
        <v>597166.796875</v>
      </c>
      <c r="AQ4666" s="31">
        <v>614485.99609375</v>
      </c>
      <c r="AR4666" s="31">
        <v>548881.19921875</v>
      </c>
      <c r="AS4666" s="31">
        <v>632814.900390625</v>
      </c>
      <c r="AT4666" s="31">
        <v>585310.521484375</v>
      </c>
      <c r="AU4666" s="31">
        <v>537413.060546875</v>
      </c>
      <c r="AV4666" s="31">
        <v>703013.74609375</v>
      </c>
      <c r="AW4666" s="31">
        <v>647351.427734375</v>
      </c>
      <c r="AX4666" s="31">
        <v>55209.53125</v>
      </c>
      <c r="AY4666" s="31">
        <v>27884.51171875</v>
      </c>
      <c r="AZ4666" s="31">
        <v>83094.04296875</v>
      </c>
    </row>
    <row r="4667" spans="1:52" ht="15" customHeight="1">
      <c r="A4667" s="29" t="s">
        <v>1933</v>
      </c>
      <c r="B4667" s="34">
        <v>34516</v>
      </c>
      <c r="C4667" s="28">
        <v>400</v>
      </c>
      <c r="D4667" s="28">
        <v>31</v>
      </c>
      <c r="E4667" s="28">
        <v>35</v>
      </c>
      <c r="F4667" s="29" t="s">
        <v>462</v>
      </c>
      <c r="G4667" s="29" t="s">
        <v>1833</v>
      </c>
      <c r="H4667" s="28">
        <v>849</v>
      </c>
      <c r="I4667" s="29" t="s">
        <v>1496</v>
      </c>
      <c r="J4667" s="33" t="s">
        <v>1932</v>
      </c>
      <c r="K4667" s="29" t="s">
        <v>178</v>
      </c>
      <c r="L4667" s="29" t="s">
        <v>1850</v>
      </c>
      <c r="M4667" s="29" t="s">
        <v>1931</v>
      </c>
      <c r="N4667" s="28">
        <v>515026.6</v>
      </c>
      <c r="O4667" s="28">
        <v>6323139</v>
      </c>
      <c r="P4667" s="29" t="s">
        <v>1930</v>
      </c>
      <c r="Q4667" s="32" t="s">
        <v>207</v>
      </c>
      <c r="R4667" s="19"/>
      <c r="S4667" s="19"/>
      <c r="T4667" s="19"/>
      <c r="U4667" s="19"/>
      <c r="V4667" s="19"/>
      <c r="W4667" s="19"/>
      <c r="X4667" s="19"/>
      <c r="Y4667" s="19"/>
      <c r="Z4667" s="19"/>
      <c r="AA4667" s="19"/>
      <c r="AB4667" s="19"/>
      <c r="AC4667" s="19"/>
      <c r="AD4667" s="19"/>
      <c r="AE4667" s="19"/>
      <c r="AF4667" s="19"/>
      <c r="AG4667" s="19"/>
      <c r="AH4667" s="19"/>
      <c r="AI4667" s="31">
        <v>355661</v>
      </c>
      <c r="AJ4667" s="31">
        <v>778249</v>
      </c>
      <c r="AK4667" s="31">
        <v>622400</v>
      </c>
      <c r="AL4667" s="31">
        <v>709458</v>
      </c>
      <c r="AM4667" s="31">
        <v>772841</v>
      </c>
      <c r="AN4667" s="31">
        <v>675215</v>
      </c>
      <c r="AO4667" s="31">
        <v>742396</v>
      </c>
      <c r="AP4667" s="31">
        <v>607353.796875</v>
      </c>
      <c r="AQ4667" s="31">
        <v>614485.99609375</v>
      </c>
      <c r="AR4667" s="31">
        <v>548881.19921875</v>
      </c>
      <c r="AS4667" s="31">
        <v>669511.54296875</v>
      </c>
      <c r="AT4667" s="31">
        <v>644796.427734375</v>
      </c>
      <c r="AU4667" s="31">
        <v>569279.806640625</v>
      </c>
      <c r="AV4667" s="31">
        <v>764396.55859375</v>
      </c>
      <c r="AW4667" s="31">
        <v>625155.525390625</v>
      </c>
      <c r="AX4667" s="31">
        <v>60195.03515625</v>
      </c>
      <c r="AY4667" s="31">
        <v>31689.208984375</v>
      </c>
      <c r="AZ4667" s="31">
        <v>91884.244140625</v>
      </c>
    </row>
    <row r="4668" spans="1:52" ht="15" customHeight="1">
      <c r="A4668" s="29" t="s">
        <v>1929</v>
      </c>
      <c r="B4668" s="34">
        <v>35054</v>
      </c>
      <c r="C4668" s="28">
        <v>400</v>
      </c>
      <c r="D4668" s="28">
        <v>31</v>
      </c>
      <c r="E4668" s="28">
        <v>35</v>
      </c>
      <c r="F4668" s="29" t="s">
        <v>462</v>
      </c>
      <c r="G4668" s="29" t="s">
        <v>1833</v>
      </c>
      <c r="H4668" s="28">
        <v>849</v>
      </c>
      <c r="I4668" s="29" t="s">
        <v>1496</v>
      </c>
      <c r="J4668" s="33" t="s">
        <v>1928</v>
      </c>
      <c r="K4668" s="29" t="s">
        <v>178</v>
      </c>
      <c r="L4668" s="29" t="s">
        <v>1850</v>
      </c>
      <c r="M4668" s="29" t="s">
        <v>1927</v>
      </c>
      <c r="N4668" s="28">
        <v>511037.7</v>
      </c>
      <c r="O4668" s="28">
        <v>6322282</v>
      </c>
      <c r="P4668" s="29" t="s">
        <v>1926</v>
      </c>
      <c r="Q4668" s="32" t="s">
        <v>207</v>
      </c>
      <c r="R4668" s="19"/>
      <c r="S4668" s="19"/>
      <c r="T4668" s="19"/>
      <c r="U4668" s="19"/>
      <c r="V4668" s="19"/>
      <c r="W4668" s="19"/>
      <c r="X4668" s="19"/>
      <c r="Y4668" s="19"/>
      <c r="Z4668" s="19"/>
      <c r="AA4668" s="19"/>
      <c r="AB4668" s="19"/>
      <c r="AC4668" s="19"/>
      <c r="AD4668" s="19"/>
      <c r="AE4668" s="19"/>
      <c r="AF4668" s="19"/>
      <c r="AG4668" s="19"/>
      <c r="AH4668" s="19"/>
      <c r="AI4668" s="19"/>
      <c r="AJ4668" s="31">
        <v>9331</v>
      </c>
      <c r="AK4668" s="31">
        <v>617651</v>
      </c>
      <c r="AL4668" s="31">
        <v>706592</v>
      </c>
      <c r="AM4668" s="31">
        <v>765490</v>
      </c>
      <c r="AN4668" s="31">
        <v>689681</v>
      </c>
      <c r="AO4668" s="31">
        <v>765352</v>
      </c>
      <c r="AP4668" s="31">
        <v>600117.796875</v>
      </c>
      <c r="AQ4668" s="31">
        <v>614485.99609375</v>
      </c>
      <c r="AR4668" s="31">
        <v>548881.19921875</v>
      </c>
      <c r="AS4668" s="31">
        <v>672967.1953125</v>
      </c>
      <c r="AT4668" s="31">
        <v>634811.490234375</v>
      </c>
      <c r="AU4668" s="31">
        <v>572137.0634765625</v>
      </c>
      <c r="AV4668" s="31">
        <v>762705.1328125</v>
      </c>
      <c r="AW4668" s="31">
        <v>711805.94140625</v>
      </c>
      <c r="AX4668" s="31">
        <v>64166.28125</v>
      </c>
      <c r="AY4668" s="31">
        <v>29811.294921875</v>
      </c>
      <c r="AZ4668" s="31">
        <v>93977.576171875</v>
      </c>
    </row>
    <row r="4669" spans="1:52" ht="15" customHeight="1">
      <c r="A4669" s="29" t="s">
        <v>1925</v>
      </c>
      <c r="B4669" s="34">
        <v>35293</v>
      </c>
      <c r="C4669" s="28">
        <v>400</v>
      </c>
      <c r="D4669" s="28">
        <v>31</v>
      </c>
      <c r="E4669" s="28">
        <v>36</v>
      </c>
      <c r="F4669" s="29" t="s">
        <v>462</v>
      </c>
      <c r="G4669" s="29" t="s">
        <v>1885</v>
      </c>
      <c r="H4669" s="28">
        <v>849</v>
      </c>
      <c r="I4669" s="29" t="s">
        <v>1496</v>
      </c>
      <c r="J4669" s="33" t="s">
        <v>1924</v>
      </c>
      <c r="K4669" s="29" t="s">
        <v>178</v>
      </c>
      <c r="L4669" s="29" t="s">
        <v>1889</v>
      </c>
      <c r="M4669" s="29" t="s">
        <v>1923</v>
      </c>
      <c r="N4669" s="28">
        <v>519557</v>
      </c>
      <c r="O4669" s="28">
        <v>6319817</v>
      </c>
      <c r="P4669" s="29" t="s">
        <v>1922</v>
      </c>
      <c r="Q4669" s="32" t="s">
        <v>207</v>
      </c>
      <c r="R4669" s="19"/>
      <c r="S4669" s="19"/>
      <c r="T4669" s="19"/>
      <c r="U4669" s="19"/>
      <c r="V4669" s="19"/>
      <c r="W4669" s="19"/>
      <c r="X4669" s="19"/>
      <c r="Y4669" s="19"/>
      <c r="Z4669" s="19"/>
      <c r="AA4669" s="19"/>
      <c r="AB4669" s="19"/>
      <c r="AC4669" s="19"/>
      <c r="AD4669" s="19"/>
      <c r="AE4669" s="19"/>
      <c r="AF4669" s="19"/>
      <c r="AG4669" s="19"/>
      <c r="AH4669" s="19"/>
      <c r="AI4669" s="19"/>
      <c r="AJ4669" s="19"/>
      <c r="AK4669" s="31">
        <v>139449.703125</v>
      </c>
      <c r="AL4669" s="31">
        <v>720094.1875</v>
      </c>
      <c r="AM4669" s="31">
        <v>758927.125</v>
      </c>
      <c r="AN4669" s="31">
        <v>676301.6875</v>
      </c>
      <c r="AO4669" s="31">
        <v>748898.625</v>
      </c>
      <c r="AP4669" s="31">
        <v>628360.00390625</v>
      </c>
      <c r="AQ4669" s="31">
        <v>663655</v>
      </c>
      <c r="AR4669" s="31">
        <v>590246.201171875</v>
      </c>
      <c r="AS4669" s="31">
        <v>684661.69921875</v>
      </c>
      <c r="AT4669" s="31">
        <v>633272.01171875</v>
      </c>
      <c r="AU4669" s="31">
        <v>587114.91015625</v>
      </c>
      <c r="AV4669" s="31">
        <v>740552.6015625</v>
      </c>
      <c r="AW4669" s="31">
        <v>711684.775390625</v>
      </c>
      <c r="AX4669" s="31">
        <v>62980.19921875</v>
      </c>
      <c r="AY4669" s="31">
        <v>36325.30078125</v>
      </c>
      <c r="AZ4669" s="31">
        <v>99305.5</v>
      </c>
    </row>
    <row r="4670" spans="1:52" ht="15" customHeight="1">
      <c r="A4670" s="29" t="s">
        <v>1921</v>
      </c>
      <c r="B4670" s="34">
        <v>35293</v>
      </c>
      <c r="C4670" s="28">
        <v>400</v>
      </c>
      <c r="D4670" s="28">
        <v>31</v>
      </c>
      <c r="E4670" s="28">
        <v>36</v>
      </c>
      <c r="F4670" s="29" t="s">
        <v>462</v>
      </c>
      <c r="G4670" s="29" t="s">
        <v>1885</v>
      </c>
      <c r="H4670" s="28">
        <v>849</v>
      </c>
      <c r="I4670" s="29" t="s">
        <v>1496</v>
      </c>
      <c r="J4670" s="33" t="s">
        <v>1920</v>
      </c>
      <c r="K4670" s="29" t="s">
        <v>178</v>
      </c>
      <c r="L4670" s="29" t="s">
        <v>1889</v>
      </c>
      <c r="M4670" s="29" t="s">
        <v>651</v>
      </c>
      <c r="N4670" s="28">
        <v>519650</v>
      </c>
      <c r="O4670" s="28">
        <v>6319673</v>
      </c>
      <c r="P4670" s="29" t="s">
        <v>1919</v>
      </c>
      <c r="Q4670" s="32" t="s">
        <v>207</v>
      </c>
      <c r="R4670" s="19"/>
      <c r="S4670" s="19"/>
      <c r="T4670" s="19"/>
      <c r="U4670" s="19"/>
      <c r="V4670" s="19"/>
      <c r="W4670" s="19"/>
      <c r="X4670" s="19"/>
      <c r="Y4670" s="19"/>
      <c r="Z4670" s="19"/>
      <c r="AA4670" s="19"/>
      <c r="AB4670" s="19"/>
      <c r="AC4670" s="19"/>
      <c r="AD4670" s="19"/>
      <c r="AE4670" s="19"/>
      <c r="AF4670" s="19"/>
      <c r="AG4670" s="19"/>
      <c r="AH4670" s="19"/>
      <c r="AI4670" s="19"/>
      <c r="AJ4670" s="19"/>
      <c r="AK4670" s="31">
        <v>139449.703125</v>
      </c>
      <c r="AL4670" s="31">
        <v>720094.1875</v>
      </c>
      <c r="AM4670" s="31">
        <v>758927.125</v>
      </c>
      <c r="AN4670" s="31">
        <v>676301.6875</v>
      </c>
      <c r="AO4670" s="31">
        <v>748898.625</v>
      </c>
      <c r="AP4670" s="31">
        <v>628360.00390625</v>
      </c>
      <c r="AQ4670" s="31">
        <v>663655</v>
      </c>
      <c r="AR4670" s="31">
        <v>590246.201171875</v>
      </c>
      <c r="AS4670" s="31">
        <v>684661.69921875</v>
      </c>
      <c r="AT4670" s="31">
        <v>633272.01171875</v>
      </c>
      <c r="AU4670" s="31">
        <v>587114.91015625</v>
      </c>
      <c r="AV4670" s="31">
        <v>740552.6015625</v>
      </c>
      <c r="AW4670" s="31">
        <v>711684.775390625</v>
      </c>
      <c r="AX4670" s="31">
        <v>62980.19921875</v>
      </c>
      <c r="AY4670" s="31">
        <v>36325.30078125</v>
      </c>
      <c r="AZ4670" s="31">
        <v>99305.5</v>
      </c>
    </row>
    <row r="4671" spans="1:52" ht="15" customHeight="1">
      <c r="A4671" s="29" t="s">
        <v>1918</v>
      </c>
      <c r="B4671" s="34">
        <v>35293</v>
      </c>
      <c r="C4671" s="28">
        <v>400</v>
      </c>
      <c r="D4671" s="28">
        <v>31</v>
      </c>
      <c r="E4671" s="28">
        <v>36</v>
      </c>
      <c r="F4671" s="29" t="s">
        <v>462</v>
      </c>
      <c r="G4671" s="29" t="s">
        <v>1885</v>
      </c>
      <c r="H4671" s="28">
        <v>849</v>
      </c>
      <c r="I4671" s="29" t="s">
        <v>1496</v>
      </c>
      <c r="J4671" s="33" t="s">
        <v>1917</v>
      </c>
      <c r="K4671" s="29" t="s">
        <v>178</v>
      </c>
      <c r="L4671" s="29" t="s">
        <v>1889</v>
      </c>
      <c r="M4671" s="29" t="s">
        <v>1385</v>
      </c>
      <c r="N4671" s="28">
        <v>519741</v>
      </c>
      <c r="O4671" s="28">
        <v>6319533</v>
      </c>
      <c r="P4671" s="29" t="s">
        <v>1916</v>
      </c>
      <c r="Q4671" s="32" t="s">
        <v>207</v>
      </c>
      <c r="R4671" s="19"/>
      <c r="S4671" s="19"/>
      <c r="T4671" s="19"/>
      <c r="U4671" s="19"/>
      <c r="V4671" s="19"/>
      <c r="W4671" s="19"/>
      <c r="X4671" s="19"/>
      <c r="Y4671" s="19"/>
      <c r="Z4671" s="19"/>
      <c r="AA4671" s="19"/>
      <c r="AB4671" s="19"/>
      <c r="AC4671" s="19"/>
      <c r="AD4671" s="19"/>
      <c r="AE4671" s="19"/>
      <c r="AF4671" s="19"/>
      <c r="AG4671" s="19"/>
      <c r="AH4671" s="19"/>
      <c r="AI4671" s="19"/>
      <c r="AJ4671" s="19"/>
      <c r="AK4671" s="31">
        <v>139449.703125</v>
      </c>
      <c r="AL4671" s="31">
        <v>720094.1875</v>
      </c>
      <c r="AM4671" s="31">
        <v>758927.125</v>
      </c>
      <c r="AN4671" s="31">
        <v>676301.6875</v>
      </c>
      <c r="AO4671" s="31">
        <v>748898.625</v>
      </c>
      <c r="AP4671" s="31">
        <v>628360.00390625</v>
      </c>
      <c r="AQ4671" s="31">
        <v>663655</v>
      </c>
      <c r="AR4671" s="31">
        <v>590246.201171875</v>
      </c>
      <c r="AS4671" s="31">
        <v>684661.69921875</v>
      </c>
      <c r="AT4671" s="31">
        <v>633272.01171875</v>
      </c>
      <c r="AU4671" s="31">
        <v>587114.91015625</v>
      </c>
      <c r="AV4671" s="31">
        <v>740552.6015625</v>
      </c>
      <c r="AW4671" s="31">
        <v>711684.775390625</v>
      </c>
      <c r="AX4671" s="31">
        <v>62980.19921875</v>
      </c>
      <c r="AY4671" s="31">
        <v>36325.30078125</v>
      </c>
      <c r="AZ4671" s="31">
        <v>99305.5</v>
      </c>
    </row>
    <row r="4672" spans="1:52" ht="15" customHeight="1">
      <c r="A4672" s="29" t="s">
        <v>1915</v>
      </c>
      <c r="B4672" s="34">
        <v>35293</v>
      </c>
      <c r="C4672" s="28">
        <v>400</v>
      </c>
      <c r="D4672" s="28">
        <v>31</v>
      </c>
      <c r="E4672" s="28">
        <v>36</v>
      </c>
      <c r="F4672" s="29" t="s">
        <v>462</v>
      </c>
      <c r="G4672" s="29" t="s">
        <v>1885</v>
      </c>
      <c r="H4672" s="28">
        <v>849</v>
      </c>
      <c r="I4672" s="29" t="s">
        <v>1496</v>
      </c>
      <c r="J4672" s="33" t="s">
        <v>1914</v>
      </c>
      <c r="K4672" s="29" t="s">
        <v>178</v>
      </c>
      <c r="L4672" s="29" t="s">
        <v>1889</v>
      </c>
      <c r="M4672" s="29" t="s">
        <v>1913</v>
      </c>
      <c r="N4672" s="28">
        <v>519725</v>
      </c>
      <c r="O4672" s="28">
        <v>6319827</v>
      </c>
      <c r="P4672" s="29" t="s">
        <v>1912</v>
      </c>
      <c r="Q4672" s="32" t="s">
        <v>207</v>
      </c>
      <c r="R4672" s="19"/>
      <c r="S4672" s="19"/>
      <c r="T4672" s="19"/>
      <c r="U4672" s="19"/>
      <c r="V4672" s="19"/>
      <c r="W4672" s="19"/>
      <c r="X4672" s="19"/>
      <c r="Y4672" s="19"/>
      <c r="Z4672" s="19"/>
      <c r="AA4672" s="19"/>
      <c r="AB4672" s="19"/>
      <c r="AC4672" s="19"/>
      <c r="AD4672" s="19"/>
      <c r="AE4672" s="19"/>
      <c r="AF4672" s="19"/>
      <c r="AG4672" s="19"/>
      <c r="AH4672" s="19"/>
      <c r="AI4672" s="19"/>
      <c r="AJ4672" s="19"/>
      <c r="AK4672" s="31">
        <v>139449.703125</v>
      </c>
      <c r="AL4672" s="31">
        <v>720094.1875</v>
      </c>
      <c r="AM4672" s="31">
        <v>758927.125</v>
      </c>
      <c r="AN4672" s="31">
        <v>676301.6875</v>
      </c>
      <c r="AO4672" s="31">
        <v>748898.625</v>
      </c>
      <c r="AP4672" s="31">
        <v>628360.00390625</v>
      </c>
      <c r="AQ4672" s="31">
        <v>663655</v>
      </c>
      <c r="AR4672" s="31">
        <v>590246.201171875</v>
      </c>
      <c r="AS4672" s="31">
        <v>684661.69921875</v>
      </c>
      <c r="AT4672" s="31">
        <v>633272.01171875</v>
      </c>
      <c r="AU4672" s="31">
        <v>587114.91015625</v>
      </c>
      <c r="AV4672" s="31">
        <v>740552.6015625</v>
      </c>
      <c r="AW4672" s="31">
        <v>711684.775390625</v>
      </c>
      <c r="AX4672" s="31">
        <v>62980.19921875</v>
      </c>
      <c r="AY4672" s="31">
        <v>36325.30078125</v>
      </c>
      <c r="AZ4672" s="31">
        <v>99305.5</v>
      </c>
    </row>
    <row r="4673" spans="1:52" ht="15" customHeight="1">
      <c r="A4673" s="29" t="s">
        <v>1911</v>
      </c>
      <c r="B4673" s="34">
        <v>35293</v>
      </c>
      <c r="C4673" s="28">
        <v>400</v>
      </c>
      <c r="D4673" s="28">
        <v>31</v>
      </c>
      <c r="E4673" s="28">
        <v>36</v>
      </c>
      <c r="F4673" s="29" t="s">
        <v>462</v>
      </c>
      <c r="G4673" s="29" t="s">
        <v>1885</v>
      </c>
      <c r="H4673" s="28">
        <v>849</v>
      </c>
      <c r="I4673" s="29" t="s">
        <v>1496</v>
      </c>
      <c r="J4673" s="33" t="s">
        <v>1910</v>
      </c>
      <c r="K4673" s="29" t="s">
        <v>178</v>
      </c>
      <c r="L4673" s="29" t="s">
        <v>1889</v>
      </c>
      <c r="M4673" s="29" t="s">
        <v>1909</v>
      </c>
      <c r="N4673" s="28">
        <v>519817</v>
      </c>
      <c r="O4673" s="28">
        <v>6319686</v>
      </c>
      <c r="P4673" s="29" t="s">
        <v>1908</v>
      </c>
      <c r="Q4673" s="32" t="s">
        <v>207</v>
      </c>
      <c r="R4673" s="19"/>
      <c r="S4673" s="19"/>
      <c r="T4673" s="19"/>
      <c r="U4673" s="19"/>
      <c r="V4673" s="19"/>
      <c r="W4673" s="19"/>
      <c r="X4673" s="19"/>
      <c r="Y4673" s="19"/>
      <c r="Z4673" s="19"/>
      <c r="AA4673" s="19"/>
      <c r="AB4673" s="19"/>
      <c r="AC4673" s="19"/>
      <c r="AD4673" s="19"/>
      <c r="AE4673" s="19"/>
      <c r="AF4673" s="19"/>
      <c r="AG4673" s="19"/>
      <c r="AH4673" s="19"/>
      <c r="AI4673" s="19"/>
      <c r="AJ4673" s="19"/>
      <c r="AK4673" s="31">
        <v>139449.703125</v>
      </c>
      <c r="AL4673" s="31">
        <v>720094.1875</v>
      </c>
      <c r="AM4673" s="31">
        <v>758927.125</v>
      </c>
      <c r="AN4673" s="31">
        <v>676301.6875</v>
      </c>
      <c r="AO4673" s="31">
        <v>748898.625</v>
      </c>
      <c r="AP4673" s="31">
        <v>628360.00390625</v>
      </c>
      <c r="AQ4673" s="31">
        <v>663655</v>
      </c>
      <c r="AR4673" s="31">
        <v>590246.201171875</v>
      </c>
      <c r="AS4673" s="31">
        <v>684661.69921875</v>
      </c>
      <c r="AT4673" s="31">
        <v>633272.01171875</v>
      </c>
      <c r="AU4673" s="31">
        <v>587114.91015625</v>
      </c>
      <c r="AV4673" s="31">
        <v>740552.6015625</v>
      </c>
      <c r="AW4673" s="31">
        <v>711684.775390625</v>
      </c>
      <c r="AX4673" s="31">
        <v>62980.19921875</v>
      </c>
      <c r="AY4673" s="31">
        <v>36325.30078125</v>
      </c>
      <c r="AZ4673" s="31">
        <v>99305.5</v>
      </c>
    </row>
    <row r="4674" spans="1:52" ht="15" customHeight="1">
      <c r="A4674" s="29" t="s">
        <v>1907</v>
      </c>
      <c r="B4674" s="34">
        <v>35293</v>
      </c>
      <c r="C4674" s="28">
        <v>400</v>
      </c>
      <c r="D4674" s="28">
        <v>31</v>
      </c>
      <c r="E4674" s="28">
        <v>36</v>
      </c>
      <c r="F4674" s="29" t="s">
        <v>462</v>
      </c>
      <c r="G4674" s="29" t="s">
        <v>1885</v>
      </c>
      <c r="H4674" s="28">
        <v>849</v>
      </c>
      <c r="I4674" s="29" t="s">
        <v>1496</v>
      </c>
      <c r="J4674" s="33" t="s">
        <v>1906</v>
      </c>
      <c r="K4674" s="29" t="s">
        <v>178</v>
      </c>
      <c r="L4674" s="29" t="s">
        <v>1889</v>
      </c>
      <c r="M4674" s="29" t="s">
        <v>1905</v>
      </c>
      <c r="N4674" s="28">
        <v>520666</v>
      </c>
      <c r="O4674" s="28">
        <v>6320204</v>
      </c>
      <c r="P4674" s="29" t="s">
        <v>1904</v>
      </c>
      <c r="Q4674" s="32" t="s">
        <v>207</v>
      </c>
      <c r="R4674" s="19"/>
      <c r="S4674" s="19"/>
      <c r="T4674" s="19"/>
      <c r="U4674" s="19"/>
      <c r="V4674" s="19"/>
      <c r="W4674" s="19"/>
      <c r="X4674" s="19"/>
      <c r="Y4674" s="19"/>
      <c r="Z4674" s="19"/>
      <c r="AA4674" s="19"/>
      <c r="AB4674" s="19"/>
      <c r="AC4674" s="19"/>
      <c r="AD4674" s="19"/>
      <c r="AE4674" s="19"/>
      <c r="AF4674" s="19"/>
      <c r="AG4674" s="19"/>
      <c r="AH4674" s="19"/>
      <c r="AI4674" s="19"/>
      <c r="AJ4674" s="19"/>
      <c r="AK4674" s="31">
        <v>139449.703125</v>
      </c>
      <c r="AL4674" s="31">
        <v>720094.1875</v>
      </c>
      <c r="AM4674" s="31">
        <v>758927.125</v>
      </c>
      <c r="AN4674" s="31">
        <v>676301.6875</v>
      </c>
      <c r="AO4674" s="31">
        <v>748898.625</v>
      </c>
      <c r="AP4674" s="31">
        <v>628360.00390625</v>
      </c>
      <c r="AQ4674" s="31">
        <v>663655</v>
      </c>
      <c r="AR4674" s="31">
        <v>590246.201171875</v>
      </c>
      <c r="AS4674" s="31">
        <v>684661.69921875</v>
      </c>
      <c r="AT4674" s="31">
        <v>633272.01171875</v>
      </c>
      <c r="AU4674" s="31">
        <v>587114.91015625</v>
      </c>
      <c r="AV4674" s="31">
        <v>740552.6015625</v>
      </c>
      <c r="AW4674" s="31">
        <v>711684.775390625</v>
      </c>
      <c r="AX4674" s="31">
        <v>62980.19921875</v>
      </c>
      <c r="AY4674" s="31">
        <v>36325.30078125</v>
      </c>
      <c r="AZ4674" s="31">
        <v>99305.5</v>
      </c>
    </row>
    <row r="4675" spans="1:52" ht="15" customHeight="1">
      <c r="A4675" s="29" t="s">
        <v>1903</v>
      </c>
      <c r="B4675" s="34">
        <v>35293</v>
      </c>
      <c r="C4675" s="28">
        <v>400</v>
      </c>
      <c r="D4675" s="28">
        <v>31</v>
      </c>
      <c r="E4675" s="28">
        <v>36</v>
      </c>
      <c r="F4675" s="29" t="s">
        <v>462</v>
      </c>
      <c r="G4675" s="29" t="s">
        <v>1885</v>
      </c>
      <c r="H4675" s="28">
        <v>849</v>
      </c>
      <c r="I4675" s="29" t="s">
        <v>1496</v>
      </c>
      <c r="J4675" s="33" t="s">
        <v>1902</v>
      </c>
      <c r="K4675" s="29" t="s">
        <v>178</v>
      </c>
      <c r="L4675" s="29" t="s">
        <v>1889</v>
      </c>
      <c r="M4675" s="29" t="s">
        <v>1901</v>
      </c>
      <c r="N4675" s="28">
        <v>520677</v>
      </c>
      <c r="O4675" s="28">
        <v>6320117</v>
      </c>
      <c r="P4675" s="29" t="s">
        <v>1900</v>
      </c>
      <c r="Q4675" s="32" t="s">
        <v>207</v>
      </c>
      <c r="R4675" s="19"/>
      <c r="S4675" s="19"/>
      <c r="T4675" s="19"/>
      <c r="U4675" s="19"/>
      <c r="V4675" s="19"/>
      <c r="W4675" s="19"/>
      <c r="X4675" s="19"/>
      <c r="Y4675" s="19"/>
      <c r="Z4675" s="19"/>
      <c r="AA4675" s="19"/>
      <c r="AB4675" s="19"/>
      <c r="AC4675" s="19"/>
      <c r="AD4675" s="19"/>
      <c r="AE4675" s="19"/>
      <c r="AF4675" s="19"/>
      <c r="AG4675" s="19"/>
      <c r="AH4675" s="19"/>
      <c r="AI4675" s="19"/>
      <c r="AJ4675" s="19"/>
      <c r="AK4675" s="31">
        <v>139449.703125</v>
      </c>
      <c r="AL4675" s="31">
        <v>720094.1875</v>
      </c>
      <c r="AM4675" s="31">
        <v>758927.125</v>
      </c>
      <c r="AN4675" s="31">
        <v>676301.6875</v>
      </c>
      <c r="AO4675" s="31">
        <v>748898.625</v>
      </c>
      <c r="AP4675" s="31">
        <v>628360.00390625</v>
      </c>
      <c r="AQ4675" s="31">
        <v>663655</v>
      </c>
      <c r="AR4675" s="31">
        <v>590246.201171875</v>
      </c>
      <c r="AS4675" s="31">
        <v>684661.69921875</v>
      </c>
      <c r="AT4675" s="31">
        <v>633272.01171875</v>
      </c>
      <c r="AU4675" s="31">
        <v>587114.91015625</v>
      </c>
      <c r="AV4675" s="31">
        <v>740552.6015625</v>
      </c>
      <c r="AW4675" s="31">
        <v>711684.775390625</v>
      </c>
      <c r="AX4675" s="31">
        <v>62980.19921875</v>
      </c>
      <c r="AY4675" s="31">
        <v>36325.30078125</v>
      </c>
      <c r="AZ4675" s="31">
        <v>99305.5</v>
      </c>
    </row>
    <row r="4676" spans="1:52" ht="15" customHeight="1">
      <c r="A4676" s="29" t="s">
        <v>1899</v>
      </c>
      <c r="B4676" s="34">
        <v>35293</v>
      </c>
      <c r="C4676" s="28">
        <v>400</v>
      </c>
      <c r="D4676" s="28">
        <v>31</v>
      </c>
      <c r="E4676" s="28">
        <v>36</v>
      </c>
      <c r="F4676" s="29" t="s">
        <v>462</v>
      </c>
      <c r="G4676" s="29" t="s">
        <v>1885</v>
      </c>
      <c r="H4676" s="28">
        <v>849</v>
      </c>
      <c r="I4676" s="29" t="s">
        <v>1496</v>
      </c>
      <c r="J4676" s="33" t="s">
        <v>1898</v>
      </c>
      <c r="K4676" s="29" t="s">
        <v>178</v>
      </c>
      <c r="L4676" s="29" t="s">
        <v>1889</v>
      </c>
      <c r="M4676" s="29" t="s">
        <v>1897</v>
      </c>
      <c r="N4676" s="28">
        <v>520686</v>
      </c>
      <c r="O4676" s="28">
        <v>6320033</v>
      </c>
      <c r="P4676" s="29" t="s">
        <v>1896</v>
      </c>
      <c r="Q4676" s="32" t="s">
        <v>207</v>
      </c>
      <c r="R4676" s="19"/>
      <c r="S4676" s="19"/>
      <c r="T4676" s="19"/>
      <c r="U4676" s="19"/>
      <c r="V4676" s="19"/>
      <c r="W4676" s="19"/>
      <c r="X4676" s="19"/>
      <c r="Y4676" s="19"/>
      <c r="Z4676" s="19"/>
      <c r="AA4676" s="19"/>
      <c r="AB4676" s="19"/>
      <c r="AC4676" s="19"/>
      <c r="AD4676" s="19"/>
      <c r="AE4676" s="19"/>
      <c r="AF4676" s="19"/>
      <c r="AG4676" s="19"/>
      <c r="AH4676" s="19"/>
      <c r="AI4676" s="19"/>
      <c r="AJ4676" s="19"/>
      <c r="AK4676" s="31">
        <v>139449.703125</v>
      </c>
      <c r="AL4676" s="31">
        <v>720094.1875</v>
      </c>
      <c r="AM4676" s="31">
        <v>758927.125</v>
      </c>
      <c r="AN4676" s="31">
        <v>676301.6875</v>
      </c>
      <c r="AO4676" s="31">
        <v>748898.625</v>
      </c>
      <c r="AP4676" s="31">
        <v>628360.00390625</v>
      </c>
      <c r="AQ4676" s="31">
        <v>663655</v>
      </c>
      <c r="AR4676" s="31">
        <v>590246.201171875</v>
      </c>
      <c r="AS4676" s="31">
        <v>684661.69921875</v>
      </c>
      <c r="AT4676" s="31">
        <v>633272.01171875</v>
      </c>
      <c r="AU4676" s="31">
        <v>587114.91015625</v>
      </c>
      <c r="AV4676" s="31">
        <v>740552.6015625</v>
      </c>
      <c r="AW4676" s="31">
        <v>711684.775390625</v>
      </c>
      <c r="AX4676" s="31">
        <v>62980.19921875</v>
      </c>
      <c r="AY4676" s="31">
        <v>36325.30078125</v>
      </c>
      <c r="AZ4676" s="31">
        <v>99305.5</v>
      </c>
    </row>
    <row r="4677" spans="1:52" ht="15" customHeight="1">
      <c r="A4677" s="29" t="s">
        <v>1895</v>
      </c>
      <c r="B4677" s="34">
        <v>35293</v>
      </c>
      <c r="C4677" s="28">
        <v>400</v>
      </c>
      <c r="D4677" s="28">
        <v>31</v>
      </c>
      <c r="E4677" s="28">
        <v>36</v>
      </c>
      <c r="F4677" s="29" t="s">
        <v>462</v>
      </c>
      <c r="G4677" s="29" t="s">
        <v>1885</v>
      </c>
      <c r="H4677" s="28">
        <v>849</v>
      </c>
      <c r="I4677" s="29" t="s">
        <v>1496</v>
      </c>
      <c r="J4677" s="33" t="s">
        <v>1894</v>
      </c>
      <c r="K4677" s="29" t="s">
        <v>178</v>
      </c>
      <c r="L4677" s="29" t="s">
        <v>1889</v>
      </c>
      <c r="M4677" s="29" t="s">
        <v>1893</v>
      </c>
      <c r="N4677" s="28">
        <v>521317</v>
      </c>
      <c r="O4677" s="28">
        <v>6320501</v>
      </c>
      <c r="P4677" s="29" t="s">
        <v>1892</v>
      </c>
      <c r="Q4677" s="32" t="s">
        <v>207</v>
      </c>
      <c r="R4677" s="19"/>
      <c r="S4677" s="19"/>
      <c r="T4677" s="19"/>
      <c r="U4677" s="19"/>
      <c r="V4677" s="19"/>
      <c r="W4677" s="19"/>
      <c r="X4677" s="19"/>
      <c r="Y4677" s="19"/>
      <c r="Z4677" s="19"/>
      <c r="AA4677" s="19"/>
      <c r="AB4677" s="19"/>
      <c r="AC4677" s="19"/>
      <c r="AD4677" s="19"/>
      <c r="AE4677" s="19"/>
      <c r="AF4677" s="19"/>
      <c r="AG4677" s="19"/>
      <c r="AH4677" s="19"/>
      <c r="AI4677" s="19"/>
      <c r="AJ4677" s="19"/>
      <c r="AK4677" s="31">
        <v>139449.703125</v>
      </c>
      <c r="AL4677" s="31">
        <v>720094.1875</v>
      </c>
      <c r="AM4677" s="31">
        <v>758927.125</v>
      </c>
      <c r="AN4677" s="31">
        <v>676301.6875</v>
      </c>
      <c r="AO4677" s="31">
        <v>748898.625</v>
      </c>
      <c r="AP4677" s="31">
        <v>628360.00390625</v>
      </c>
      <c r="AQ4677" s="31">
        <v>663655</v>
      </c>
      <c r="AR4677" s="31">
        <v>590246.201171875</v>
      </c>
      <c r="AS4677" s="31">
        <v>684661.69921875</v>
      </c>
      <c r="AT4677" s="31">
        <v>633272.01171875</v>
      </c>
      <c r="AU4677" s="31">
        <v>587114.91015625</v>
      </c>
      <c r="AV4677" s="31">
        <v>740552.6015625</v>
      </c>
      <c r="AW4677" s="31">
        <v>711684.775390625</v>
      </c>
      <c r="AX4677" s="31">
        <v>62980.19921875</v>
      </c>
      <c r="AY4677" s="31">
        <v>36325.30078125</v>
      </c>
      <c r="AZ4677" s="31">
        <v>99305.5</v>
      </c>
    </row>
    <row r="4678" spans="1:52" ht="15" customHeight="1">
      <c r="A4678" s="29" t="s">
        <v>1891</v>
      </c>
      <c r="B4678" s="34">
        <v>35293</v>
      </c>
      <c r="C4678" s="28">
        <v>400</v>
      </c>
      <c r="D4678" s="28">
        <v>31</v>
      </c>
      <c r="E4678" s="28">
        <v>36</v>
      </c>
      <c r="F4678" s="29" t="s">
        <v>462</v>
      </c>
      <c r="G4678" s="29" t="s">
        <v>1885</v>
      </c>
      <c r="H4678" s="28">
        <v>849</v>
      </c>
      <c r="I4678" s="29" t="s">
        <v>1496</v>
      </c>
      <c r="J4678" s="33" t="s">
        <v>1890</v>
      </c>
      <c r="K4678" s="29" t="s">
        <v>178</v>
      </c>
      <c r="L4678" s="29" t="s">
        <v>1889</v>
      </c>
      <c r="M4678" s="29" t="s">
        <v>1888</v>
      </c>
      <c r="N4678" s="28">
        <v>521374</v>
      </c>
      <c r="O4678" s="28">
        <v>6320312</v>
      </c>
      <c r="P4678" s="29" t="s">
        <v>1887</v>
      </c>
      <c r="Q4678" s="32" t="s">
        <v>207</v>
      </c>
      <c r="R4678" s="19"/>
      <c r="S4678" s="19"/>
      <c r="T4678" s="19"/>
      <c r="U4678" s="19"/>
      <c r="V4678" s="19"/>
      <c r="W4678" s="19"/>
      <c r="X4678" s="19"/>
      <c r="Y4678" s="19"/>
      <c r="Z4678" s="19"/>
      <c r="AA4678" s="19"/>
      <c r="AB4678" s="19"/>
      <c r="AC4678" s="19"/>
      <c r="AD4678" s="19"/>
      <c r="AE4678" s="19"/>
      <c r="AF4678" s="19"/>
      <c r="AG4678" s="19"/>
      <c r="AH4678" s="19"/>
      <c r="AI4678" s="19"/>
      <c r="AJ4678" s="19"/>
      <c r="AK4678" s="31">
        <v>139449.703125</v>
      </c>
      <c r="AL4678" s="31">
        <v>720094.1875</v>
      </c>
      <c r="AM4678" s="31">
        <v>758927.125</v>
      </c>
      <c r="AN4678" s="31">
        <v>676301.6875</v>
      </c>
      <c r="AO4678" s="31">
        <v>748898.625</v>
      </c>
      <c r="AP4678" s="31">
        <v>628360.00390625</v>
      </c>
      <c r="AQ4678" s="31">
        <v>663655</v>
      </c>
      <c r="AR4678" s="31">
        <v>590246.201171875</v>
      </c>
      <c r="AS4678" s="31">
        <v>684661.69921875</v>
      </c>
      <c r="AT4678" s="31">
        <v>633272.01171875</v>
      </c>
      <c r="AU4678" s="31">
        <v>587114.91015625</v>
      </c>
      <c r="AV4678" s="31">
        <v>740552.6015625</v>
      </c>
      <c r="AW4678" s="31">
        <v>711684.775390625</v>
      </c>
      <c r="AX4678" s="31">
        <v>62980.19921875</v>
      </c>
      <c r="AY4678" s="31">
        <v>36325.30078125</v>
      </c>
      <c r="AZ4678" s="31">
        <v>99305.5</v>
      </c>
    </row>
    <row r="4679" spans="1:52" ht="15" customHeight="1">
      <c r="A4679" s="29" t="s">
        <v>1886</v>
      </c>
      <c r="B4679" s="34">
        <v>35394</v>
      </c>
      <c r="C4679" s="28">
        <v>400</v>
      </c>
      <c r="D4679" s="28">
        <v>31</v>
      </c>
      <c r="E4679" s="28">
        <v>35</v>
      </c>
      <c r="F4679" s="29" t="s">
        <v>462</v>
      </c>
      <c r="G4679" s="29" t="s">
        <v>1833</v>
      </c>
      <c r="H4679" s="28">
        <v>849</v>
      </c>
      <c r="I4679" s="29" t="s">
        <v>1496</v>
      </c>
      <c r="J4679" s="33" t="s">
        <v>1884</v>
      </c>
      <c r="K4679" s="29" t="s">
        <v>178</v>
      </c>
      <c r="L4679" s="29" t="s">
        <v>1883</v>
      </c>
      <c r="M4679" s="29" t="s">
        <v>1882</v>
      </c>
      <c r="N4679" s="28">
        <v>516397</v>
      </c>
      <c r="O4679" s="28">
        <v>6328814</v>
      </c>
      <c r="P4679" s="29" t="s">
        <v>1881</v>
      </c>
      <c r="Q4679" s="32" t="s">
        <v>207</v>
      </c>
      <c r="R4679" s="19"/>
      <c r="S4679" s="19"/>
      <c r="T4679" s="19"/>
      <c r="U4679" s="19"/>
      <c r="V4679" s="19"/>
      <c r="W4679" s="19"/>
      <c r="X4679" s="19"/>
      <c r="Y4679" s="19"/>
      <c r="Z4679" s="19"/>
      <c r="AA4679" s="19"/>
      <c r="AB4679" s="19"/>
      <c r="AC4679" s="19"/>
      <c r="AD4679" s="19"/>
      <c r="AE4679" s="19"/>
      <c r="AF4679" s="19"/>
      <c r="AG4679" s="19"/>
      <c r="AH4679" s="19"/>
      <c r="AI4679" s="19"/>
      <c r="AJ4679" s="19"/>
      <c r="AK4679" s="31">
        <v>60212</v>
      </c>
      <c r="AL4679" s="31">
        <v>752151</v>
      </c>
      <c r="AM4679" s="31">
        <v>793442</v>
      </c>
      <c r="AN4679" s="31">
        <v>701348</v>
      </c>
      <c r="AO4679" s="31">
        <v>788185</v>
      </c>
      <c r="AP4679" s="31">
        <v>656420</v>
      </c>
      <c r="AQ4679" s="31">
        <v>686746</v>
      </c>
      <c r="AR4679" s="31">
        <v>610016</v>
      </c>
      <c r="AS4679" s="31">
        <v>714586</v>
      </c>
      <c r="AT4679" s="31">
        <v>605406</v>
      </c>
      <c r="AU4679" s="31">
        <v>523818</v>
      </c>
      <c r="AV4679" s="31">
        <v>811323</v>
      </c>
      <c r="AW4679" s="31">
        <v>725836.84375</v>
      </c>
      <c r="AX4679" s="31">
        <v>70353</v>
      </c>
      <c r="AY4679" s="31">
        <v>34937</v>
      </c>
      <c r="AZ4679" s="31">
        <v>105290</v>
      </c>
    </row>
    <row r="4680" spans="1:52" ht="15" customHeight="1">
      <c r="A4680" s="29" t="s">
        <v>1880</v>
      </c>
      <c r="B4680" s="34">
        <v>35244</v>
      </c>
      <c r="C4680" s="28">
        <v>400</v>
      </c>
      <c r="D4680" s="28">
        <v>31</v>
      </c>
      <c r="E4680" s="28">
        <v>35</v>
      </c>
      <c r="F4680" s="29" t="s">
        <v>462</v>
      </c>
      <c r="G4680" s="29" t="s">
        <v>1833</v>
      </c>
      <c r="H4680" s="28">
        <v>849</v>
      </c>
      <c r="I4680" s="29" t="s">
        <v>1496</v>
      </c>
      <c r="J4680" s="33" t="s">
        <v>1879</v>
      </c>
      <c r="K4680" s="29" t="s">
        <v>178</v>
      </c>
      <c r="L4680" s="29" t="s">
        <v>1878</v>
      </c>
      <c r="M4680" s="29" t="s">
        <v>1877</v>
      </c>
      <c r="N4680" s="28">
        <v>512223</v>
      </c>
      <c r="O4680" s="28">
        <v>6326518</v>
      </c>
      <c r="P4680" s="29" t="s">
        <v>1876</v>
      </c>
      <c r="Q4680" s="32" t="s">
        <v>207</v>
      </c>
      <c r="R4680" s="19"/>
      <c r="S4680" s="19"/>
      <c r="T4680" s="19"/>
      <c r="U4680" s="19"/>
      <c r="V4680" s="19"/>
      <c r="W4680" s="19"/>
      <c r="X4680" s="19"/>
      <c r="Y4680" s="19"/>
      <c r="Z4680" s="19"/>
      <c r="AA4680" s="19"/>
      <c r="AB4680" s="19"/>
      <c r="AC4680" s="19"/>
      <c r="AD4680" s="19"/>
      <c r="AE4680" s="19"/>
      <c r="AF4680" s="19"/>
      <c r="AG4680" s="19"/>
      <c r="AH4680" s="19"/>
      <c r="AI4680" s="19"/>
      <c r="AJ4680" s="19"/>
      <c r="AK4680" s="31">
        <v>316106</v>
      </c>
      <c r="AL4680" s="31">
        <v>718062.375</v>
      </c>
      <c r="AM4680" s="31">
        <v>754529</v>
      </c>
      <c r="AN4680" s="31">
        <v>653705.375</v>
      </c>
      <c r="AO4680" s="31">
        <v>735951.8125</v>
      </c>
      <c r="AP4680" s="31">
        <v>641786.3984375</v>
      </c>
      <c r="AQ4680" s="31">
        <v>639978.40234375</v>
      </c>
      <c r="AR4680" s="31">
        <v>574002.80078125</v>
      </c>
      <c r="AS4680" s="31">
        <v>677906.796875</v>
      </c>
      <c r="AT4680" s="31">
        <v>642010.796875</v>
      </c>
      <c r="AU4680" s="31">
        <v>569071.7890625</v>
      </c>
      <c r="AV4680" s="31">
        <v>739395.193359375</v>
      </c>
      <c r="AW4680" s="31">
        <v>657485.955078125</v>
      </c>
      <c r="AX4680" s="31">
        <v>62910.6015625</v>
      </c>
      <c r="AY4680" s="31">
        <v>32787.6015625</v>
      </c>
      <c r="AZ4680" s="31">
        <v>95698.203125</v>
      </c>
    </row>
    <row r="4681" spans="1:52" ht="15" customHeight="1">
      <c r="A4681" s="29" t="s">
        <v>1875</v>
      </c>
      <c r="B4681" s="34">
        <v>35244</v>
      </c>
      <c r="C4681" s="28">
        <v>400</v>
      </c>
      <c r="D4681" s="28">
        <v>31</v>
      </c>
      <c r="E4681" s="28">
        <v>35</v>
      </c>
      <c r="F4681" s="29" t="s">
        <v>462</v>
      </c>
      <c r="G4681" s="29" t="s">
        <v>1833</v>
      </c>
      <c r="H4681" s="28">
        <v>849</v>
      </c>
      <c r="I4681" s="29" t="s">
        <v>1496</v>
      </c>
      <c r="J4681" s="33" t="s">
        <v>1874</v>
      </c>
      <c r="K4681" s="29" t="s">
        <v>178</v>
      </c>
      <c r="L4681" s="29" t="s">
        <v>1873</v>
      </c>
      <c r="M4681" s="29" t="s">
        <v>1872</v>
      </c>
      <c r="N4681" s="28">
        <v>512252</v>
      </c>
      <c r="O4681" s="28">
        <v>6326699</v>
      </c>
      <c r="P4681" s="29" t="s">
        <v>1871</v>
      </c>
      <c r="Q4681" s="32" t="s">
        <v>207</v>
      </c>
      <c r="R4681" s="19"/>
      <c r="S4681" s="19"/>
      <c r="T4681" s="19"/>
      <c r="U4681" s="19"/>
      <c r="V4681" s="19"/>
      <c r="W4681" s="19"/>
      <c r="X4681" s="19"/>
      <c r="Y4681" s="19"/>
      <c r="Z4681" s="19"/>
      <c r="AA4681" s="19"/>
      <c r="AB4681" s="19"/>
      <c r="AC4681" s="19"/>
      <c r="AD4681" s="19"/>
      <c r="AE4681" s="19"/>
      <c r="AF4681" s="19"/>
      <c r="AG4681" s="19"/>
      <c r="AH4681" s="19"/>
      <c r="AI4681" s="19"/>
      <c r="AJ4681" s="19"/>
      <c r="AK4681" s="31">
        <v>316106</v>
      </c>
      <c r="AL4681" s="31">
        <v>718062.375</v>
      </c>
      <c r="AM4681" s="31">
        <v>754529</v>
      </c>
      <c r="AN4681" s="31">
        <v>653705.375</v>
      </c>
      <c r="AO4681" s="31">
        <v>735951.8125</v>
      </c>
      <c r="AP4681" s="31">
        <v>641786.3984375</v>
      </c>
      <c r="AQ4681" s="31">
        <v>639978.40234375</v>
      </c>
      <c r="AR4681" s="31">
        <v>574002.80078125</v>
      </c>
      <c r="AS4681" s="31">
        <v>677906.796875</v>
      </c>
      <c r="AT4681" s="31">
        <v>642010.796875</v>
      </c>
      <c r="AU4681" s="31">
        <v>569071.7890625</v>
      </c>
      <c r="AV4681" s="31">
        <v>739395.193359375</v>
      </c>
      <c r="AW4681" s="31">
        <v>657485.955078125</v>
      </c>
      <c r="AX4681" s="31">
        <v>62910.6015625</v>
      </c>
      <c r="AY4681" s="31">
        <v>32787.6015625</v>
      </c>
      <c r="AZ4681" s="31">
        <v>95698.203125</v>
      </c>
    </row>
    <row r="4682" spans="1:52" ht="15" customHeight="1">
      <c r="A4682" s="29" t="s">
        <v>1870</v>
      </c>
      <c r="B4682" s="34">
        <v>35244</v>
      </c>
      <c r="C4682" s="28">
        <v>400</v>
      </c>
      <c r="D4682" s="28">
        <v>31</v>
      </c>
      <c r="E4682" s="28">
        <v>35</v>
      </c>
      <c r="F4682" s="29" t="s">
        <v>462</v>
      </c>
      <c r="G4682" s="29" t="s">
        <v>1833</v>
      </c>
      <c r="H4682" s="28">
        <v>849</v>
      </c>
      <c r="I4682" s="29" t="s">
        <v>1496</v>
      </c>
      <c r="J4682" s="33" t="s">
        <v>1869</v>
      </c>
      <c r="K4682" s="29" t="s">
        <v>178</v>
      </c>
      <c r="L4682" s="29" t="s">
        <v>1860</v>
      </c>
      <c r="M4682" s="29" t="s">
        <v>1868</v>
      </c>
      <c r="N4682" s="28">
        <v>512454</v>
      </c>
      <c r="O4682" s="28">
        <v>6326713</v>
      </c>
      <c r="P4682" s="29" t="s">
        <v>1867</v>
      </c>
      <c r="Q4682" s="32" t="s">
        <v>207</v>
      </c>
      <c r="R4682" s="19"/>
      <c r="S4682" s="19"/>
      <c r="T4682" s="19"/>
      <c r="U4682" s="19"/>
      <c r="V4682" s="19"/>
      <c r="W4682" s="19"/>
      <c r="X4682" s="19"/>
      <c r="Y4682" s="19"/>
      <c r="Z4682" s="19"/>
      <c r="AA4682" s="19"/>
      <c r="AB4682" s="19"/>
      <c r="AC4682" s="19"/>
      <c r="AD4682" s="19"/>
      <c r="AE4682" s="19"/>
      <c r="AF4682" s="19"/>
      <c r="AG4682" s="19"/>
      <c r="AH4682" s="19"/>
      <c r="AI4682" s="19"/>
      <c r="AJ4682" s="19"/>
      <c r="AK4682" s="31">
        <v>316106</v>
      </c>
      <c r="AL4682" s="31">
        <v>718062.375</v>
      </c>
      <c r="AM4682" s="31">
        <v>754529</v>
      </c>
      <c r="AN4682" s="31">
        <v>653705.375</v>
      </c>
      <c r="AO4682" s="31">
        <v>735951.8125</v>
      </c>
      <c r="AP4682" s="31">
        <v>641786.3984375</v>
      </c>
      <c r="AQ4682" s="31">
        <v>639978.40234375</v>
      </c>
      <c r="AR4682" s="31">
        <v>574002.80078125</v>
      </c>
      <c r="AS4682" s="31">
        <v>677906.796875</v>
      </c>
      <c r="AT4682" s="31">
        <v>642010.796875</v>
      </c>
      <c r="AU4682" s="31">
        <v>569071.7890625</v>
      </c>
      <c r="AV4682" s="31">
        <v>739395.193359375</v>
      </c>
      <c r="AW4682" s="31">
        <v>657485.955078125</v>
      </c>
      <c r="AX4682" s="31">
        <v>62910.6015625</v>
      </c>
      <c r="AY4682" s="31">
        <v>32787.6015625</v>
      </c>
      <c r="AZ4682" s="31">
        <v>95698.203125</v>
      </c>
    </row>
    <row r="4683" spans="1:52" ht="15" customHeight="1">
      <c r="A4683" s="29" t="s">
        <v>1866</v>
      </c>
      <c r="B4683" s="34">
        <v>35244</v>
      </c>
      <c r="C4683" s="28">
        <v>400</v>
      </c>
      <c r="D4683" s="28">
        <v>31</v>
      </c>
      <c r="E4683" s="28">
        <v>35</v>
      </c>
      <c r="F4683" s="29" t="s">
        <v>462</v>
      </c>
      <c r="G4683" s="29" t="s">
        <v>1833</v>
      </c>
      <c r="H4683" s="28">
        <v>849</v>
      </c>
      <c r="I4683" s="29" t="s">
        <v>1496</v>
      </c>
      <c r="J4683" s="33" t="s">
        <v>1865</v>
      </c>
      <c r="K4683" s="29" t="s">
        <v>178</v>
      </c>
      <c r="L4683" s="29" t="s">
        <v>1860</v>
      </c>
      <c r="M4683" s="29" t="s">
        <v>1864</v>
      </c>
      <c r="N4683" s="28">
        <v>512482</v>
      </c>
      <c r="O4683" s="28">
        <v>6326904</v>
      </c>
      <c r="P4683" s="29" t="s">
        <v>1863</v>
      </c>
      <c r="Q4683" s="32" t="s">
        <v>207</v>
      </c>
      <c r="R4683" s="19"/>
      <c r="S4683" s="19"/>
      <c r="T4683" s="19"/>
      <c r="U4683" s="19"/>
      <c r="V4683" s="19"/>
      <c r="W4683" s="19"/>
      <c r="X4683" s="19"/>
      <c r="Y4683" s="19"/>
      <c r="Z4683" s="19"/>
      <c r="AA4683" s="19"/>
      <c r="AB4683" s="19"/>
      <c r="AC4683" s="19"/>
      <c r="AD4683" s="19"/>
      <c r="AE4683" s="19"/>
      <c r="AF4683" s="19"/>
      <c r="AG4683" s="19"/>
      <c r="AH4683" s="19"/>
      <c r="AI4683" s="19"/>
      <c r="AJ4683" s="19"/>
      <c r="AK4683" s="31">
        <v>316106</v>
      </c>
      <c r="AL4683" s="31">
        <v>718062.375</v>
      </c>
      <c r="AM4683" s="31">
        <v>754529</v>
      </c>
      <c r="AN4683" s="31">
        <v>653705.375</v>
      </c>
      <c r="AO4683" s="31">
        <v>735951.8125</v>
      </c>
      <c r="AP4683" s="31">
        <v>641786.3984375</v>
      </c>
      <c r="AQ4683" s="31">
        <v>639978.40234375</v>
      </c>
      <c r="AR4683" s="31">
        <v>574002.80078125</v>
      </c>
      <c r="AS4683" s="31">
        <v>677906.796875</v>
      </c>
      <c r="AT4683" s="31">
        <v>642010.796875</v>
      </c>
      <c r="AU4683" s="31">
        <v>569071.7890625</v>
      </c>
      <c r="AV4683" s="31">
        <v>739395.193359375</v>
      </c>
      <c r="AW4683" s="31">
        <v>657485.955078125</v>
      </c>
      <c r="AX4683" s="31">
        <v>62910.6015625</v>
      </c>
      <c r="AY4683" s="31">
        <v>32787.6015625</v>
      </c>
      <c r="AZ4683" s="31">
        <v>95698.203125</v>
      </c>
    </row>
    <row r="4684" spans="1:52" ht="15" customHeight="1">
      <c r="A4684" s="29" t="s">
        <v>1862</v>
      </c>
      <c r="B4684" s="34">
        <v>35244</v>
      </c>
      <c r="C4684" s="28">
        <v>400</v>
      </c>
      <c r="D4684" s="28">
        <v>31</v>
      </c>
      <c r="E4684" s="28">
        <v>35</v>
      </c>
      <c r="F4684" s="29" t="s">
        <v>462</v>
      </c>
      <c r="G4684" s="29" t="s">
        <v>1833</v>
      </c>
      <c r="H4684" s="28">
        <v>849</v>
      </c>
      <c r="I4684" s="29" t="s">
        <v>1496</v>
      </c>
      <c r="J4684" s="33" t="s">
        <v>1861</v>
      </c>
      <c r="K4684" s="29" t="s">
        <v>178</v>
      </c>
      <c r="L4684" s="29" t="s">
        <v>1860</v>
      </c>
      <c r="M4684" s="29" t="s">
        <v>1859</v>
      </c>
      <c r="N4684" s="28">
        <v>515212</v>
      </c>
      <c r="O4684" s="28">
        <v>6327087</v>
      </c>
      <c r="P4684" s="29" t="s">
        <v>1858</v>
      </c>
      <c r="Q4684" s="32" t="s">
        <v>207</v>
      </c>
      <c r="R4684" s="19"/>
      <c r="S4684" s="19"/>
      <c r="T4684" s="19"/>
      <c r="U4684" s="19"/>
      <c r="V4684" s="19"/>
      <c r="W4684" s="19"/>
      <c r="X4684" s="19"/>
      <c r="Y4684" s="19"/>
      <c r="Z4684" s="19"/>
      <c r="AA4684" s="19"/>
      <c r="AB4684" s="19"/>
      <c r="AC4684" s="19"/>
      <c r="AD4684" s="19"/>
      <c r="AE4684" s="19"/>
      <c r="AF4684" s="19"/>
      <c r="AG4684" s="19"/>
      <c r="AH4684" s="19"/>
      <c r="AI4684" s="19"/>
      <c r="AJ4684" s="19"/>
      <c r="AK4684" s="31">
        <v>316106</v>
      </c>
      <c r="AL4684" s="31">
        <v>718062.375</v>
      </c>
      <c r="AM4684" s="31">
        <v>754529</v>
      </c>
      <c r="AN4684" s="31">
        <v>653705.375</v>
      </c>
      <c r="AO4684" s="31">
        <v>735951.8125</v>
      </c>
      <c r="AP4684" s="31">
        <v>641786.3984375</v>
      </c>
      <c r="AQ4684" s="31">
        <v>639978.40234375</v>
      </c>
      <c r="AR4684" s="31">
        <v>574002.80078125</v>
      </c>
      <c r="AS4684" s="31">
        <v>677906.796875</v>
      </c>
      <c r="AT4684" s="31">
        <v>642010.796875</v>
      </c>
      <c r="AU4684" s="31">
        <v>569071.7890625</v>
      </c>
      <c r="AV4684" s="31">
        <v>739395.193359375</v>
      </c>
      <c r="AW4684" s="31">
        <v>657485.955078125</v>
      </c>
      <c r="AX4684" s="31">
        <v>62910.6015625</v>
      </c>
      <c r="AY4684" s="31">
        <v>32787.6015625</v>
      </c>
      <c r="AZ4684" s="31">
        <v>95698.203125</v>
      </c>
    </row>
    <row r="4685" spans="1:52" ht="15" customHeight="1">
      <c r="A4685" s="29" t="s">
        <v>1857</v>
      </c>
      <c r="B4685" s="34">
        <v>35341</v>
      </c>
      <c r="C4685" s="28">
        <v>400</v>
      </c>
      <c r="D4685" s="28">
        <v>31</v>
      </c>
      <c r="E4685" s="28">
        <v>36</v>
      </c>
      <c r="F4685" s="29" t="s">
        <v>462</v>
      </c>
      <c r="G4685" s="29" t="s">
        <v>1852</v>
      </c>
      <c r="H4685" s="28">
        <v>849</v>
      </c>
      <c r="I4685" s="29" t="s">
        <v>1496</v>
      </c>
      <c r="J4685" s="33" t="s">
        <v>1856</v>
      </c>
      <c r="K4685" s="29" t="s">
        <v>178</v>
      </c>
      <c r="L4685" s="29" t="s">
        <v>1850</v>
      </c>
      <c r="M4685" s="29" t="s">
        <v>1855</v>
      </c>
      <c r="N4685" s="28">
        <v>515679.2</v>
      </c>
      <c r="O4685" s="28">
        <v>6326426</v>
      </c>
      <c r="P4685" s="29" t="s">
        <v>1854</v>
      </c>
      <c r="Q4685" s="32" t="s">
        <v>207</v>
      </c>
      <c r="R4685" s="19"/>
      <c r="S4685" s="19"/>
      <c r="T4685" s="19"/>
      <c r="U4685" s="19"/>
      <c r="V4685" s="19"/>
      <c r="W4685" s="19"/>
      <c r="X4685" s="19"/>
      <c r="Y4685" s="19"/>
      <c r="Z4685" s="19"/>
      <c r="AA4685" s="19"/>
      <c r="AB4685" s="19"/>
      <c r="AC4685" s="19"/>
      <c r="AD4685" s="19"/>
      <c r="AE4685" s="19"/>
      <c r="AF4685" s="19"/>
      <c r="AG4685" s="19"/>
      <c r="AH4685" s="19"/>
      <c r="AI4685" s="19"/>
      <c r="AJ4685" s="19"/>
      <c r="AK4685" s="31">
        <v>174228</v>
      </c>
      <c r="AL4685" s="31">
        <v>724118</v>
      </c>
      <c r="AM4685" s="31">
        <v>758287</v>
      </c>
      <c r="AN4685" s="31">
        <v>676108</v>
      </c>
      <c r="AO4685" s="31">
        <v>748142</v>
      </c>
      <c r="AP4685" s="31">
        <v>634230.69921875</v>
      </c>
      <c r="AQ4685" s="31">
        <v>632037.328125</v>
      </c>
      <c r="AR4685" s="31">
        <v>570056.33984375</v>
      </c>
      <c r="AS4685" s="31">
        <v>670041.66015625</v>
      </c>
      <c r="AT4685" s="31">
        <v>636071.33203125</v>
      </c>
      <c r="AU4685" s="31">
        <v>548914.3359375</v>
      </c>
      <c r="AV4685" s="31">
        <v>742036.30078125</v>
      </c>
      <c r="AW4685" s="31">
        <v>699841.86328125</v>
      </c>
      <c r="AX4685" s="31">
        <v>60095.33203125</v>
      </c>
      <c r="AY4685" s="31">
        <v>32237.66796875</v>
      </c>
      <c r="AZ4685" s="31">
        <v>92333</v>
      </c>
    </row>
    <row r="4686" spans="1:52" ht="15" customHeight="1">
      <c r="A4686" s="29" t="s">
        <v>1853</v>
      </c>
      <c r="B4686" s="34">
        <v>35340</v>
      </c>
      <c r="C4686" s="28">
        <v>400</v>
      </c>
      <c r="D4686" s="28">
        <v>31</v>
      </c>
      <c r="E4686" s="28">
        <v>36</v>
      </c>
      <c r="F4686" s="29" t="s">
        <v>462</v>
      </c>
      <c r="G4686" s="29" t="s">
        <v>1847</v>
      </c>
      <c r="H4686" s="28">
        <v>849</v>
      </c>
      <c r="I4686" s="29" t="s">
        <v>1496</v>
      </c>
      <c r="J4686" s="33" t="s">
        <v>1851</v>
      </c>
      <c r="K4686" s="29" t="s">
        <v>178</v>
      </c>
      <c r="L4686" s="29" t="s">
        <v>1850</v>
      </c>
      <c r="M4686" s="29" t="s">
        <v>302</v>
      </c>
      <c r="N4686" s="28">
        <v>511588.6</v>
      </c>
      <c r="O4686" s="28">
        <v>6325888</v>
      </c>
      <c r="P4686" s="29" t="s">
        <v>1849</v>
      </c>
      <c r="Q4686" s="32" t="s">
        <v>207</v>
      </c>
      <c r="R4686" s="19"/>
      <c r="S4686" s="19"/>
      <c r="T4686" s="19"/>
      <c r="U4686" s="19"/>
      <c r="V4686" s="19"/>
      <c r="W4686" s="19"/>
      <c r="X4686" s="19"/>
      <c r="Y4686" s="19"/>
      <c r="Z4686" s="19"/>
      <c r="AA4686" s="19"/>
      <c r="AB4686" s="19"/>
      <c r="AC4686" s="19"/>
      <c r="AD4686" s="19"/>
      <c r="AE4686" s="19"/>
      <c r="AF4686" s="19"/>
      <c r="AG4686" s="19"/>
      <c r="AH4686" s="19"/>
      <c r="AI4686" s="19"/>
      <c r="AJ4686" s="19"/>
      <c r="AK4686" s="31">
        <v>166789</v>
      </c>
      <c r="AL4686" s="31">
        <v>705415</v>
      </c>
      <c r="AM4686" s="31">
        <v>739377</v>
      </c>
      <c r="AN4686" s="31">
        <v>652557</v>
      </c>
      <c r="AO4686" s="31">
        <v>723877</v>
      </c>
      <c r="AP4686" s="31">
        <v>631794.69921875</v>
      </c>
      <c r="AQ4686" s="31">
        <v>632037.328125</v>
      </c>
      <c r="AR4686" s="31">
        <v>570056.33984375</v>
      </c>
      <c r="AS4686" s="31">
        <v>670041.66015625</v>
      </c>
      <c r="AT4686" s="31">
        <v>636071.33203125</v>
      </c>
      <c r="AU4686" s="31">
        <v>548914.3359375</v>
      </c>
      <c r="AV4686" s="31">
        <v>742036.30078125</v>
      </c>
      <c r="AW4686" s="31">
        <v>699841.86328125</v>
      </c>
      <c r="AX4686" s="31">
        <v>60095.33203125</v>
      </c>
      <c r="AY4686" s="31">
        <v>32237.66796875</v>
      </c>
      <c r="AZ4686" s="31">
        <v>92333</v>
      </c>
    </row>
    <row r="4687" spans="1:52" ht="15" customHeight="1">
      <c r="A4687" s="29" t="s">
        <v>1848</v>
      </c>
      <c r="B4687" s="34">
        <v>35338</v>
      </c>
      <c r="C4687" s="28">
        <v>400</v>
      </c>
      <c r="D4687" s="28">
        <v>31</v>
      </c>
      <c r="E4687" s="28">
        <v>37</v>
      </c>
      <c r="F4687" s="29" t="s">
        <v>462</v>
      </c>
      <c r="G4687" s="29" t="s">
        <v>1833</v>
      </c>
      <c r="H4687" s="28">
        <v>849</v>
      </c>
      <c r="I4687" s="29" t="s">
        <v>1496</v>
      </c>
      <c r="J4687" s="33" t="s">
        <v>1846</v>
      </c>
      <c r="K4687" s="29" t="s">
        <v>178</v>
      </c>
      <c r="L4687" s="29" t="s">
        <v>1845</v>
      </c>
      <c r="M4687" s="29" t="s">
        <v>1844</v>
      </c>
      <c r="N4687" s="28">
        <v>511515</v>
      </c>
      <c r="O4687" s="28">
        <v>6326115</v>
      </c>
      <c r="P4687" s="29" t="s">
        <v>1843</v>
      </c>
      <c r="Q4687" s="32" t="s">
        <v>207</v>
      </c>
      <c r="R4687" s="19"/>
      <c r="S4687" s="19"/>
      <c r="T4687" s="19"/>
      <c r="U4687" s="19"/>
      <c r="V4687" s="19"/>
      <c r="W4687" s="19"/>
      <c r="X4687" s="19"/>
      <c r="Y4687" s="19"/>
      <c r="Z4687" s="19"/>
      <c r="AA4687" s="19"/>
      <c r="AB4687" s="19"/>
      <c r="AC4687" s="19"/>
      <c r="AD4687" s="19"/>
      <c r="AE4687" s="19"/>
      <c r="AF4687" s="19"/>
      <c r="AG4687" s="19"/>
      <c r="AH4687" s="19"/>
      <c r="AI4687" s="19"/>
      <c r="AJ4687" s="19"/>
      <c r="AK4687" s="31">
        <v>165913</v>
      </c>
      <c r="AL4687" s="31">
        <v>687290</v>
      </c>
      <c r="AM4687" s="31">
        <v>724194</v>
      </c>
      <c r="AN4687" s="31">
        <v>636085</v>
      </c>
      <c r="AO4687" s="31">
        <v>702072</v>
      </c>
      <c r="AP4687" s="31">
        <v>630552.69921875</v>
      </c>
      <c r="AQ4687" s="31">
        <v>632037.328125</v>
      </c>
      <c r="AR4687" s="31">
        <v>570056.33984375</v>
      </c>
      <c r="AS4687" s="31">
        <v>670041.66015625</v>
      </c>
      <c r="AT4687" s="31">
        <v>636071.33203125</v>
      </c>
      <c r="AU4687" s="31">
        <v>548914.3359375</v>
      </c>
      <c r="AV4687" s="31">
        <v>742036.30078125</v>
      </c>
      <c r="AW4687" s="31">
        <v>699841.86328125</v>
      </c>
      <c r="AX4687" s="31">
        <v>60095.33203125</v>
      </c>
      <c r="AY4687" s="31">
        <v>32237.66796875</v>
      </c>
      <c r="AZ4687" s="31">
        <v>92333</v>
      </c>
    </row>
    <row r="4688" spans="1:52" ht="15" customHeight="1">
      <c r="A4688" s="29" t="s">
        <v>1842</v>
      </c>
      <c r="B4688" s="34">
        <v>35391</v>
      </c>
      <c r="C4688" s="28">
        <v>400</v>
      </c>
      <c r="D4688" s="28">
        <v>31</v>
      </c>
      <c r="E4688" s="28">
        <v>36</v>
      </c>
      <c r="F4688" s="29" t="s">
        <v>462</v>
      </c>
      <c r="G4688" s="29" t="s">
        <v>1786</v>
      </c>
      <c r="H4688" s="28">
        <v>849</v>
      </c>
      <c r="I4688" s="29" t="s">
        <v>1496</v>
      </c>
      <c r="J4688" s="33" t="s">
        <v>1841</v>
      </c>
      <c r="K4688" s="29" t="s">
        <v>178</v>
      </c>
      <c r="L4688" s="29" t="s">
        <v>1837</v>
      </c>
      <c r="M4688" s="29" t="s">
        <v>1836</v>
      </c>
      <c r="N4688" s="28">
        <v>517568.2</v>
      </c>
      <c r="O4688" s="28">
        <v>6328322</v>
      </c>
      <c r="P4688" s="29" t="s">
        <v>1840</v>
      </c>
      <c r="Q4688" s="32" t="s">
        <v>207</v>
      </c>
      <c r="R4688" s="19"/>
      <c r="S4688" s="19"/>
      <c r="T4688" s="19"/>
      <c r="U4688" s="19"/>
      <c r="V4688" s="19"/>
      <c r="W4688" s="19"/>
      <c r="X4688" s="19"/>
      <c r="Y4688" s="19"/>
      <c r="Z4688" s="19"/>
      <c r="AA4688" s="19"/>
      <c r="AB4688" s="19"/>
      <c r="AC4688" s="19"/>
      <c r="AD4688" s="19"/>
      <c r="AE4688" s="19"/>
      <c r="AF4688" s="19"/>
      <c r="AG4688" s="19"/>
      <c r="AH4688" s="19"/>
      <c r="AI4688" s="19"/>
      <c r="AJ4688" s="19"/>
      <c r="AK4688" s="31">
        <v>58200</v>
      </c>
      <c r="AL4688" s="31">
        <v>714693</v>
      </c>
      <c r="AM4688" s="31">
        <v>768276</v>
      </c>
      <c r="AN4688" s="31">
        <v>668067</v>
      </c>
      <c r="AO4688" s="31">
        <v>752094</v>
      </c>
      <c r="AP4688" s="31">
        <v>639165</v>
      </c>
      <c r="AQ4688" s="31">
        <v>651805</v>
      </c>
      <c r="AR4688" s="31">
        <v>578296</v>
      </c>
      <c r="AS4688" s="31">
        <v>691722.5</v>
      </c>
      <c r="AT4688" s="31">
        <v>657810</v>
      </c>
      <c r="AU4688" s="31">
        <v>578345</v>
      </c>
      <c r="AV4688" s="31">
        <v>775138</v>
      </c>
      <c r="AW4688" s="31">
        <v>692423.8671875</v>
      </c>
      <c r="AX4688" s="31">
        <v>65896</v>
      </c>
      <c r="AY4688" s="31">
        <v>33280.5</v>
      </c>
      <c r="AZ4688" s="31">
        <v>99176.5</v>
      </c>
    </row>
    <row r="4689" spans="1:52" ht="15" customHeight="1">
      <c r="A4689" s="29" t="s">
        <v>1839</v>
      </c>
      <c r="B4689" s="34">
        <v>35391</v>
      </c>
      <c r="C4689" s="28">
        <v>400</v>
      </c>
      <c r="D4689" s="28">
        <v>31</v>
      </c>
      <c r="E4689" s="28">
        <v>35</v>
      </c>
      <c r="F4689" s="29" t="s">
        <v>462</v>
      </c>
      <c r="G4689" s="29" t="s">
        <v>1833</v>
      </c>
      <c r="H4689" s="28">
        <v>849</v>
      </c>
      <c r="I4689" s="29" t="s">
        <v>1496</v>
      </c>
      <c r="J4689" s="33" t="s">
        <v>1838</v>
      </c>
      <c r="K4689" s="29" t="s">
        <v>178</v>
      </c>
      <c r="L4689" s="29" t="s">
        <v>1837</v>
      </c>
      <c r="M4689" s="29" t="s">
        <v>1836</v>
      </c>
      <c r="N4689" s="28">
        <v>513278.3</v>
      </c>
      <c r="O4689" s="28">
        <v>6327975</v>
      </c>
      <c r="P4689" s="29" t="s">
        <v>1835</v>
      </c>
      <c r="Q4689" s="32" t="s">
        <v>207</v>
      </c>
      <c r="R4689" s="19"/>
      <c r="S4689" s="19"/>
      <c r="T4689" s="19"/>
      <c r="U4689" s="19"/>
      <c r="V4689" s="19"/>
      <c r="W4689" s="19"/>
      <c r="X4689" s="19"/>
      <c r="Y4689" s="19"/>
      <c r="Z4689" s="19"/>
      <c r="AA4689" s="19"/>
      <c r="AB4689" s="19"/>
      <c r="AC4689" s="19"/>
      <c r="AD4689" s="19"/>
      <c r="AE4689" s="19"/>
      <c r="AF4689" s="19"/>
      <c r="AG4689" s="19"/>
      <c r="AH4689" s="19"/>
      <c r="AI4689" s="19"/>
      <c r="AJ4689" s="19"/>
      <c r="AK4689" s="31">
        <v>55091</v>
      </c>
      <c r="AL4689" s="31">
        <v>724208</v>
      </c>
      <c r="AM4689" s="31">
        <v>769882</v>
      </c>
      <c r="AN4689" s="31">
        <v>662212</v>
      </c>
      <c r="AO4689" s="31">
        <v>755675</v>
      </c>
      <c r="AP4689" s="31">
        <v>643972</v>
      </c>
      <c r="AQ4689" s="31">
        <v>651805</v>
      </c>
      <c r="AR4689" s="31">
        <v>578296</v>
      </c>
      <c r="AS4689" s="31">
        <v>691722.5</v>
      </c>
      <c r="AT4689" s="31">
        <v>657810</v>
      </c>
      <c r="AU4689" s="31">
        <v>578345</v>
      </c>
      <c r="AV4689" s="31">
        <v>775138</v>
      </c>
      <c r="AW4689" s="31">
        <v>692423.8671875</v>
      </c>
      <c r="AX4689" s="31">
        <v>65896</v>
      </c>
      <c r="AY4689" s="31">
        <v>33280.5</v>
      </c>
      <c r="AZ4689" s="31">
        <v>99176.5</v>
      </c>
    </row>
    <row r="4690" spans="1:52" ht="15" customHeight="1">
      <c r="A4690" s="29" t="s">
        <v>1834</v>
      </c>
      <c r="B4690" s="34">
        <v>35411</v>
      </c>
      <c r="C4690" s="28">
        <v>600</v>
      </c>
      <c r="D4690" s="28">
        <v>43</v>
      </c>
      <c r="E4690" s="28">
        <v>39</v>
      </c>
      <c r="F4690" s="29" t="s">
        <v>462</v>
      </c>
      <c r="G4690" s="29" t="s">
        <v>1827</v>
      </c>
      <c r="H4690" s="28">
        <v>849</v>
      </c>
      <c r="I4690" s="29" t="s">
        <v>1496</v>
      </c>
      <c r="J4690" s="33" t="s">
        <v>1832</v>
      </c>
      <c r="K4690" s="29" t="s">
        <v>178</v>
      </c>
      <c r="L4690" s="29" t="s">
        <v>1831</v>
      </c>
      <c r="M4690" s="29" t="s">
        <v>1830</v>
      </c>
      <c r="N4690" s="28">
        <v>550926.30000000005</v>
      </c>
      <c r="O4690" s="28">
        <v>6333753</v>
      </c>
      <c r="P4690" s="29" t="s">
        <v>1829</v>
      </c>
      <c r="Q4690" s="32" t="s">
        <v>207</v>
      </c>
      <c r="R4690" s="19"/>
      <c r="S4690" s="19"/>
      <c r="T4690" s="19"/>
      <c r="U4690" s="19"/>
      <c r="V4690" s="19"/>
      <c r="W4690" s="19"/>
      <c r="X4690" s="19"/>
      <c r="Y4690" s="19"/>
      <c r="Z4690" s="19"/>
      <c r="AA4690" s="19"/>
      <c r="AB4690" s="19"/>
      <c r="AC4690" s="19"/>
      <c r="AD4690" s="19"/>
      <c r="AE4690" s="19"/>
      <c r="AF4690" s="19"/>
      <c r="AG4690" s="19"/>
      <c r="AH4690" s="19"/>
      <c r="AI4690" s="19"/>
      <c r="AJ4690" s="19"/>
      <c r="AK4690" s="31">
        <v>56072</v>
      </c>
      <c r="AL4690" s="31">
        <v>1198331</v>
      </c>
      <c r="AM4690" s="31">
        <v>1433449</v>
      </c>
      <c r="AN4690" s="31">
        <v>1202438</v>
      </c>
      <c r="AO4690" s="31">
        <v>1336793</v>
      </c>
      <c r="AP4690" s="31">
        <v>1098230</v>
      </c>
      <c r="AQ4690" s="31">
        <v>1228469</v>
      </c>
      <c r="AR4690" s="31">
        <v>1086477</v>
      </c>
      <c r="AS4690" s="31">
        <v>1265168</v>
      </c>
      <c r="AT4690" s="31">
        <v>1162693</v>
      </c>
      <c r="AU4690" s="31">
        <v>1070710</v>
      </c>
      <c r="AV4690" s="31">
        <v>1351782</v>
      </c>
      <c r="AW4690" s="31">
        <v>1193318</v>
      </c>
      <c r="AX4690" s="31">
        <v>126692</v>
      </c>
      <c r="AY4690" s="31">
        <v>63013</v>
      </c>
      <c r="AZ4690" s="31">
        <v>189705</v>
      </c>
    </row>
    <row r="4691" spans="1:52" ht="15" customHeight="1">
      <c r="A4691" s="29" t="s">
        <v>1828</v>
      </c>
      <c r="B4691" s="34">
        <v>35016</v>
      </c>
      <c r="C4691" s="28">
        <v>225</v>
      </c>
      <c r="D4691" s="28">
        <v>29</v>
      </c>
      <c r="E4691" s="28">
        <v>31.5</v>
      </c>
      <c r="F4691" s="29" t="s">
        <v>220</v>
      </c>
      <c r="G4691" s="29" t="s">
        <v>1809</v>
      </c>
      <c r="H4691" s="28">
        <v>849</v>
      </c>
      <c r="I4691" s="29" t="s">
        <v>1496</v>
      </c>
      <c r="J4691" s="33" t="s">
        <v>1826</v>
      </c>
      <c r="K4691" s="29" t="s">
        <v>178</v>
      </c>
      <c r="L4691" s="29" t="s">
        <v>1813</v>
      </c>
      <c r="M4691" s="29" t="s">
        <v>1313</v>
      </c>
      <c r="N4691" s="28">
        <v>506856.1</v>
      </c>
      <c r="O4691" s="28">
        <v>6327458</v>
      </c>
      <c r="P4691" s="29" t="s">
        <v>1825</v>
      </c>
      <c r="Q4691" s="32" t="s">
        <v>207</v>
      </c>
      <c r="R4691" s="19"/>
      <c r="S4691" s="19"/>
      <c r="T4691" s="19"/>
      <c r="U4691" s="19"/>
      <c r="V4691" s="19"/>
      <c r="W4691" s="19"/>
      <c r="X4691" s="19"/>
      <c r="Y4691" s="19"/>
      <c r="Z4691" s="19"/>
      <c r="AA4691" s="19"/>
      <c r="AB4691" s="19"/>
      <c r="AC4691" s="19"/>
      <c r="AD4691" s="19"/>
      <c r="AE4691" s="19"/>
      <c r="AF4691" s="19"/>
      <c r="AG4691" s="19"/>
      <c r="AH4691" s="19"/>
      <c r="AI4691" s="19"/>
      <c r="AJ4691" s="31">
        <v>23300</v>
      </c>
      <c r="AK4691" s="31">
        <v>366725</v>
      </c>
      <c r="AL4691" s="31">
        <v>505142</v>
      </c>
      <c r="AM4691" s="31">
        <v>539982</v>
      </c>
      <c r="AN4691" s="31">
        <v>507934.65625</v>
      </c>
      <c r="AO4691" s="31">
        <v>571818</v>
      </c>
      <c r="AP4691" s="31">
        <v>416262.55859375</v>
      </c>
      <c r="AQ4691" s="31">
        <v>398588.18359375</v>
      </c>
      <c r="AR4691" s="31">
        <v>348011.4208984375</v>
      </c>
      <c r="AS4691" s="31">
        <v>415099.5859375</v>
      </c>
      <c r="AT4691" s="31">
        <v>399199.970703125</v>
      </c>
      <c r="AU4691" s="31">
        <v>355989.0205078125</v>
      </c>
      <c r="AV4691" s="31">
        <v>449286.26953125</v>
      </c>
      <c r="AW4691" s="31">
        <v>397791.541015625</v>
      </c>
      <c r="AX4691" s="31">
        <v>39811.17578125</v>
      </c>
      <c r="AY4691" s="31">
        <v>19471.17578125</v>
      </c>
      <c r="AZ4691" s="31">
        <v>59282.3515625</v>
      </c>
    </row>
    <row r="4692" spans="1:52" ht="15" customHeight="1">
      <c r="A4692" s="29" t="s">
        <v>1824</v>
      </c>
      <c r="B4692" s="34">
        <v>35016</v>
      </c>
      <c r="C4692" s="28">
        <v>225</v>
      </c>
      <c r="D4692" s="28">
        <v>29</v>
      </c>
      <c r="E4692" s="28">
        <v>31.5</v>
      </c>
      <c r="F4692" s="29" t="s">
        <v>220</v>
      </c>
      <c r="G4692" s="29" t="s">
        <v>1809</v>
      </c>
      <c r="H4692" s="28">
        <v>849</v>
      </c>
      <c r="I4692" s="29" t="s">
        <v>1496</v>
      </c>
      <c r="J4692" s="33" t="s">
        <v>1823</v>
      </c>
      <c r="K4692" s="29" t="s">
        <v>178</v>
      </c>
      <c r="L4692" s="29" t="s">
        <v>1813</v>
      </c>
      <c r="M4692" s="29" t="s">
        <v>1313</v>
      </c>
      <c r="N4692" s="28">
        <v>506989.6</v>
      </c>
      <c r="O4692" s="28">
        <v>6327380</v>
      </c>
      <c r="P4692" s="29" t="s">
        <v>1822</v>
      </c>
      <c r="Q4692" s="32" t="s">
        <v>207</v>
      </c>
      <c r="R4692" s="19"/>
      <c r="S4692" s="19"/>
      <c r="T4692" s="19"/>
      <c r="U4692" s="19"/>
      <c r="V4692" s="19"/>
      <c r="W4692" s="19"/>
      <c r="X4692" s="19"/>
      <c r="Y4692" s="19"/>
      <c r="Z4692" s="19"/>
      <c r="AA4692" s="19"/>
      <c r="AB4692" s="19"/>
      <c r="AC4692" s="19"/>
      <c r="AD4692" s="19"/>
      <c r="AE4692" s="19"/>
      <c r="AF4692" s="19"/>
      <c r="AG4692" s="19"/>
      <c r="AH4692" s="19"/>
      <c r="AI4692" s="19"/>
      <c r="AJ4692" s="31">
        <v>23300</v>
      </c>
      <c r="AK4692" s="31">
        <v>366725</v>
      </c>
      <c r="AL4692" s="31">
        <v>505142</v>
      </c>
      <c r="AM4692" s="31">
        <v>539982</v>
      </c>
      <c r="AN4692" s="31">
        <v>507934.65625</v>
      </c>
      <c r="AO4692" s="31">
        <v>571818</v>
      </c>
      <c r="AP4692" s="31">
        <v>416262.55859375</v>
      </c>
      <c r="AQ4692" s="31">
        <v>398588.18359375</v>
      </c>
      <c r="AR4692" s="31">
        <v>348011.4208984375</v>
      </c>
      <c r="AS4692" s="31">
        <v>415099.5859375</v>
      </c>
      <c r="AT4692" s="31">
        <v>399199.970703125</v>
      </c>
      <c r="AU4692" s="31">
        <v>355989.0205078125</v>
      </c>
      <c r="AV4692" s="31">
        <v>449286.26953125</v>
      </c>
      <c r="AW4692" s="31">
        <v>397791.541015625</v>
      </c>
      <c r="AX4692" s="31">
        <v>39811.17578125</v>
      </c>
      <c r="AY4692" s="31">
        <v>19471.17578125</v>
      </c>
      <c r="AZ4692" s="31">
        <v>59282.3515625</v>
      </c>
    </row>
    <row r="4693" spans="1:52" ht="15" customHeight="1">
      <c r="A4693" s="29" t="s">
        <v>1821</v>
      </c>
      <c r="B4693" s="34">
        <v>35330</v>
      </c>
      <c r="C4693" s="28">
        <v>225</v>
      </c>
      <c r="D4693" s="28">
        <v>29</v>
      </c>
      <c r="E4693" s="28">
        <v>31.5</v>
      </c>
      <c r="F4693" s="29" t="s">
        <v>220</v>
      </c>
      <c r="G4693" s="29" t="s">
        <v>1809</v>
      </c>
      <c r="H4693" s="28">
        <v>849</v>
      </c>
      <c r="I4693" s="29" t="s">
        <v>1496</v>
      </c>
      <c r="J4693" s="33" t="s">
        <v>1820</v>
      </c>
      <c r="K4693" s="29" t="s">
        <v>178</v>
      </c>
      <c r="L4693" s="29" t="s">
        <v>1813</v>
      </c>
      <c r="M4693" s="29" t="s">
        <v>1313</v>
      </c>
      <c r="N4693" s="28">
        <v>506718</v>
      </c>
      <c r="O4693" s="28">
        <v>6327544</v>
      </c>
      <c r="P4693" s="29" t="s">
        <v>1819</v>
      </c>
      <c r="Q4693" s="32" t="s">
        <v>207</v>
      </c>
      <c r="R4693" s="19"/>
      <c r="S4693" s="19"/>
      <c r="T4693" s="19"/>
      <c r="U4693" s="19"/>
      <c r="V4693" s="19"/>
      <c r="W4693" s="19"/>
      <c r="X4693" s="19"/>
      <c r="Y4693" s="19"/>
      <c r="Z4693" s="19"/>
      <c r="AA4693" s="19"/>
      <c r="AB4693" s="19"/>
      <c r="AC4693" s="19"/>
      <c r="AD4693" s="19"/>
      <c r="AE4693" s="19"/>
      <c r="AF4693" s="19"/>
      <c r="AG4693" s="19"/>
      <c r="AH4693" s="19"/>
      <c r="AI4693" s="19"/>
      <c r="AJ4693" s="31">
        <v>23300</v>
      </c>
      <c r="AK4693" s="31">
        <v>366725</v>
      </c>
      <c r="AL4693" s="31">
        <v>505142</v>
      </c>
      <c r="AM4693" s="31">
        <v>539982</v>
      </c>
      <c r="AN4693" s="31">
        <v>507934.65625</v>
      </c>
      <c r="AO4693" s="31">
        <v>571818</v>
      </c>
      <c r="AP4693" s="31">
        <v>416262.55859375</v>
      </c>
      <c r="AQ4693" s="31">
        <v>398588.18359375</v>
      </c>
      <c r="AR4693" s="31">
        <v>348011.4208984375</v>
      </c>
      <c r="AS4693" s="31">
        <v>415099.5859375</v>
      </c>
      <c r="AT4693" s="31">
        <v>399199.970703125</v>
      </c>
      <c r="AU4693" s="31">
        <v>355989.0205078125</v>
      </c>
      <c r="AV4693" s="31">
        <v>449286.26953125</v>
      </c>
      <c r="AW4693" s="31">
        <v>397791.541015625</v>
      </c>
      <c r="AX4693" s="31">
        <v>39811.17578125</v>
      </c>
      <c r="AY4693" s="31">
        <v>19471.17578125</v>
      </c>
      <c r="AZ4693" s="31">
        <v>59282.3515625</v>
      </c>
    </row>
    <row r="4694" spans="1:52" ht="15" customHeight="1">
      <c r="A4694" s="29" t="s">
        <v>1818</v>
      </c>
      <c r="B4694" s="34">
        <v>35330</v>
      </c>
      <c r="C4694" s="28">
        <v>225</v>
      </c>
      <c r="D4694" s="28">
        <v>29</v>
      </c>
      <c r="E4694" s="28">
        <v>31.5</v>
      </c>
      <c r="F4694" s="29" t="s">
        <v>220</v>
      </c>
      <c r="G4694" s="29" t="s">
        <v>1809</v>
      </c>
      <c r="H4694" s="28">
        <v>849</v>
      </c>
      <c r="I4694" s="29" t="s">
        <v>1496</v>
      </c>
      <c r="J4694" s="33" t="s">
        <v>1817</v>
      </c>
      <c r="K4694" s="29" t="s">
        <v>178</v>
      </c>
      <c r="L4694" s="29" t="s">
        <v>1813</v>
      </c>
      <c r="M4694" s="29" t="s">
        <v>1313</v>
      </c>
      <c r="N4694" s="28">
        <v>506591.7</v>
      </c>
      <c r="O4694" s="28">
        <v>6327624</v>
      </c>
      <c r="P4694" s="29" t="s">
        <v>1816</v>
      </c>
      <c r="Q4694" s="32" t="s">
        <v>207</v>
      </c>
      <c r="R4694" s="19"/>
      <c r="S4694" s="19"/>
      <c r="T4694" s="19"/>
      <c r="U4694" s="19"/>
      <c r="V4694" s="19"/>
      <c r="W4694" s="19"/>
      <c r="X4694" s="19"/>
      <c r="Y4694" s="19"/>
      <c r="Z4694" s="19"/>
      <c r="AA4694" s="19"/>
      <c r="AB4694" s="19"/>
      <c r="AC4694" s="19"/>
      <c r="AD4694" s="19"/>
      <c r="AE4694" s="19"/>
      <c r="AF4694" s="19"/>
      <c r="AG4694" s="19"/>
      <c r="AH4694" s="19"/>
      <c r="AI4694" s="19"/>
      <c r="AJ4694" s="19"/>
      <c r="AK4694" s="31">
        <v>136945</v>
      </c>
      <c r="AL4694" s="31">
        <v>485939</v>
      </c>
      <c r="AM4694" s="31">
        <v>523551</v>
      </c>
      <c r="AN4694" s="31">
        <v>498899</v>
      </c>
      <c r="AO4694" s="31">
        <v>544471</v>
      </c>
      <c r="AP4694" s="31">
        <v>418083.556640625</v>
      </c>
      <c r="AQ4694" s="31">
        <v>398588.18359375</v>
      </c>
      <c r="AR4694" s="31">
        <v>348011.4208984375</v>
      </c>
      <c r="AS4694" s="31">
        <v>415099.5859375</v>
      </c>
      <c r="AT4694" s="31">
        <v>399199.970703125</v>
      </c>
      <c r="AU4694" s="31">
        <v>355989.0205078125</v>
      </c>
      <c r="AV4694" s="31">
        <v>449286.26953125</v>
      </c>
      <c r="AW4694" s="31">
        <v>397791.541015625</v>
      </c>
      <c r="AX4694" s="31">
        <v>39811.17578125</v>
      </c>
      <c r="AY4694" s="31">
        <v>19471.17578125</v>
      </c>
      <c r="AZ4694" s="31">
        <v>59282.3515625</v>
      </c>
    </row>
    <row r="4695" spans="1:52" ht="15" customHeight="1">
      <c r="A4695" s="29" t="s">
        <v>1815</v>
      </c>
      <c r="B4695" s="34">
        <v>35330</v>
      </c>
      <c r="C4695" s="28">
        <v>225</v>
      </c>
      <c r="D4695" s="28">
        <v>29</v>
      </c>
      <c r="E4695" s="28">
        <v>31.5</v>
      </c>
      <c r="F4695" s="29" t="s">
        <v>1810</v>
      </c>
      <c r="G4695" s="29" t="s">
        <v>1809</v>
      </c>
      <c r="H4695" s="28">
        <v>849</v>
      </c>
      <c r="I4695" s="29" t="s">
        <v>1496</v>
      </c>
      <c r="J4695" s="33" t="s">
        <v>1814</v>
      </c>
      <c r="K4695" s="29" t="s">
        <v>178</v>
      </c>
      <c r="L4695" s="29" t="s">
        <v>1813</v>
      </c>
      <c r="M4695" s="29" t="s">
        <v>1313</v>
      </c>
      <c r="N4695" s="28">
        <v>506459.2</v>
      </c>
      <c r="O4695" s="28">
        <v>6327701</v>
      </c>
      <c r="P4695" s="29" t="s">
        <v>1812</v>
      </c>
      <c r="Q4695" s="32" t="s">
        <v>207</v>
      </c>
      <c r="R4695" s="19"/>
      <c r="S4695" s="19"/>
      <c r="T4695" s="19"/>
      <c r="U4695" s="19"/>
      <c r="V4695" s="19"/>
      <c r="W4695" s="19"/>
      <c r="X4695" s="19"/>
      <c r="Y4695" s="19"/>
      <c r="Z4695" s="19"/>
      <c r="AA4695" s="19"/>
      <c r="AB4695" s="19"/>
      <c r="AC4695" s="19"/>
      <c r="AD4695" s="19"/>
      <c r="AE4695" s="19"/>
      <c r="AF4695" s="19"/>
      <c r="AG4695" s="19"/>
      <c r="AH4695" s="19"/>
      <c r="AI4695" s="19"/>
      <c r="AJ4695" s="19"/>
      <c r="AK4695" s="31">
        <v>101150</v>
      </c>
      <c r="AL4695" s="31">
        <v>504257</v>
      </c>
      <c r="AM4695" s="31">
        <v>538708</v>
      </c>
      <c r="AN4695" s="31">
        <v>510083</v>
      </c>
      <c r="AO4695" s="31">
        <v>562095</v>
      </c>
      <c r="AP4695" s="31">
        <v>413819.556640625</v>
      </c>
      <c r="AQ4695" s="31">
        <v>398588.18359375</v>
      </c>
      <c r="AR4695" s="31">
        <v>348011.4208984375</v>
      </c>
      <c r="AS4695" s="31">
        <v>415099.5859375</v>
      </c>
      <c r="AT4695" s="31">
        <v>399199.970703125</v>
      </c>
      <c r="AU4695" s="31">
        <v>355989.0205078125</v>
      </c>
      <c r="AV4695" s="31">
        <v>449286.26953125</v>
      </c>
      <c r="AW4695" s="31">
        <v>397791.541015625</v>
      </c>
      <c r="AX4695" s="31">
        <v>39811.17578125</v>
      </c>
      <c r="AY4695" s="31">
        <v>19471.17578125</v>
      </c>
      <c r="AZ4695" s="31">
        <v>59282.3515625</v>
      </c>
    </row>
    <row r="4696" spans="1:52" ht="15" customHeight="1">
      <c r="A4696" s="29" t="s">
        <v>1811</v>
      </c>
      <c r="B4696" s="34">
        <v>35390</v>
      </c>
      <c r="C4696" s="28">
        <v>400</v>
      </c>
      <c r="D4696" s="28">
        <v>31</v>
      </c>
      <c r="E4696" s="28">
        <v>36</v>
      </c>
      <c r="F4696" s="29" t="s">
        <v>462</v>
      </c>
      <c r="G4696" s="29" t="s">
        <v>1786</v>
      </c>
      <c r="H4696" s="28">
        <v>849</v>
      </c>
      <c r="I4696" s="29" t="s">
        <v>1496</v>
      </c>
      <c r="J4696" s="33" t="s">
        <v>1808</v>
      </c>
      <c r="K4696" s="29" t="s">
        <v>178</v>
      </c>
      <c r="L4696" s="29" t="s">
        <v>1803</v>
      </c>
      <c r="M4696" s="29" t="s">
        <v>1807</v>
      </c>
      <c r="N4696" s="28">
        <v>505122.6</v>
      </c>
      <c r="O4696" s="28">
        <v>6329691</v>
      </c>
      <c r="P4696" s="29" t="s">
        <v>1806</v>
      </c>
      <c r="Q4696" s="32" t="s">
        <v>207</v>
      </c>
      <c r="R4696" s="19"/>
      <c r="S4696" s="19"/>
      <c r="T4696" s="19"/>
      <c r="U4696" s="19"/>
      <c r="V4696" s="19"/>
      <c r="W4696" s="19"/>
      <c r="X4696" s="19"/>
      <c r="Y4696" s="19"/>
      <c r="Z4696" s="19"/>
      <c r="AA4696" s="19"/>
      <c r="AB4696" s="19"/>
      <c r="AC4696" s="19"/>
      <c r="AD4696" s="19"/>
      <c r="AE4696" s="19"/>
      <c r="AF4696" s="19"/>
      <c r="AG4696" s="19"/>
      <c r="AH4696" s="19"/>
      <c r="AI4696" s="19"/>
      <c r="AJ4696" s="19"/>
      <c r="AK4696" s="31">
        <v>54171</v>
      </c>
      <c r="AL4696" s="31">
        <v>696153</v>
      </c>
      <c r="AM4696" s="31">
        <v>765474</v>
      </c>
      <c r="AN4696" s="31">
        <v>651887</v>
      </c>
      <c r="AO4696" s="31">
        <v>751579</v>
      </c>
      <c r="AP4696" s="31">
        <v>671868.4375</v>
      </c>
      <c r="AQ4696" s="31">
        <v>708601.21484375</v>
      </c>
      <c r="AR4696" s="31">
        <v>618686.98046875</v>
      </c>
      <c r="AS4696" s="31">
        <v>737954.80859375</v>
      </c>
      <c r="AT4696" s="31">
        <v>709688.828125</v>
      </c>
      <c r="AU4696" s="31">
        <v>632869.380859375</v>
      </c>
      <c r="AV4696" s="31">
        <v>798731.134765625</v>
      </c>
      <c r="AW4696" s="31">
        <v>707184.9765625</v>
      </c>
      <c r="AX4696" s="31">
        <v>70775.421875</v>
      </c>
      <c r="AY4696" s="31">
        <v>34615.42578125</v>
      </c>
      <c r="AZ4696" s="31">
        <v>105390.84765625</v>
      </c>
    </row>
    <row r="4697" spans="1:52" ht="15" customHeight="1">
      <c r="A4697" s="29" t="s">
        <v>1805</v>
      </c>
      <c r="B4697" s="34">
        <v>35391</v>
      </c>
      <c r="C4697" s="28">
        <v>400</v>
      </c>
      <c r="D4697" s="28">
        <v>31</v>
      </c>
      <c r="E4697" s="28">
        <v>36</v>
      </c>
      <c r="F4697" s="29" t="s">
        <v>462</v>
      </c>
      <c r="G4697" s="29" t="s">
        <v>1786</v>
      </c>
      <c r="H4697" s="28">
        <v>849</v>
      </c>
      <c r="I4697" s="29" t="s">
        <v>1496</v>
      </c>
      <c r="J4697" s="33" t="s">
        <v>1804</v>
      </c>
      <c r="K4697" s="29" t="s">
        <v>178</v>
      </c>
      <c r="L4697" s="29" t="s">
        <v>1803</v>
      </c>
      <c r="M4697" s="29" t="s">
        <v>1472</v>
      </c>
      <c r="N4697" s="28">
        <v>505266.5</v>
      </c>
      <c r="O4697" s="28">
        <v>6329650</v>
      </c>
      <c r="P4697" s="29" t="s">
        <v>1802</v>
      </c>
      <c r="Q4697" s="32" t="s">
        <v>207</v>
      </c>
      <c r="R4697" s="19"/>
      <c r="S4697" s="19"/>
      <c r="T4697" s="19"/>
      <c r="U4697" s="19"/>
      <c r="V4697" s="19"/>
      <c r="W4697" s="19"/>
      <c r="X4697" s="19"/>
      <c r="Y4697" s="19"/>
      <c r="Z4697" s="19"/>
      <c r="AA4697" s="19"/>
      <c r="AB4697" s="19"/>
      <c r="AC4697" s="19"/>
      <c r="AD4697" s="19"/>
      <c r="AE4697" s="19"/>
      <c r="AF4697" s="19"/>
      <c r="AG4697" s="19"/>
      <c r="AH4697" s="19"/>
      <c r="AI4697" s="19"/>
      <c r="AJ4697" s="19"/>
      <c r="AK4697" s="31">
        <v>48005</v>
      </c>
      <c r="AL4697" s="31">
        <v>662190</v>
      </c>
      <c r="AM4697" s="31">
        <v>712602</v>
      </c>
      <c r="AN4697" s="31">
        <v>618538</v>
      </c>
      <c r="AO4697" s="31">
        <v>712948</v>
      </c>
      <c r="AP4697" s="31">
        <v>671508.4375</v>
      </c>
      <c r="AQ4697" s="31">
        <v>708601.21484375</v>
      </c>
      <c r="AR4697" s="31">
        <v>618686.98046875</v>
      </c>
      <c r="AS4697" s="31">
        <v>737954.80859375</v>
      </c>
      <c r="AT4697" s="31">
        <v>709688.828125</v>
      </c>
      <c r="AU4697" s="31">
        <v>632869.380859375</v>
      </c>
      <c r="AV4697" s="31">
        <v>798731.134765625</v>
      </c>
      <c r="AW4697" s="31">
        <v>707184.9765625</v>
      </c>
      <c r="AX4697" s="31">
        <v>70775.421875</v>
      </c>
      <c r="AY4697" s="31">
        <v>34615.42578125</v>
      </c>
      <c r="AZ4697" s="31">
        <v>105390.84765625</v>
      </c>
    </row>
    <row r="4698" spans="1:52" ht="15" customHeight="1">
      <c r="A4698" s="29" t="s">
        <v>1801</v>
      </c>
      <c r="B4698" s="34">
        <v>35391</v>
      </c>
      <c r="C4698" s="28">
        <v>400</v>
      </c>
      <c r="D4698" s="28">
        <v>31</v>
      </c>
      <c r="E4698" s="28">
        <v>35</v>
      </c>
      <c r="F4698" s="29" t="s">
        <v>462</v>
      </c>
      <c r="G4698" s="29" t="s">
        <v>1786</v>
      </c>
      <c r="H4698" s="28">
        <v>849</v>
      </c>
      <c r="I4698" s="29" t="s">
        <v>1496</v>
      </c>
      <c r="J4698" s="33" t="s">
        <v>1800</v>
      </c>
      <c r="K4698" s="29" t="s">
        <v>178</v>
      </c>
      <c r="L4698" s="29" t="s">
        <v>1790</v>
      </c>
      <c r="M4698" s="29" t="s">
        <v>1799</v>
      </c>
      <c r="N4698" s="28">
        <v>505169.3</v>
      </c>
      <c r="O4698" s="28">
        <v>6328928</v>
      </c>
      <c r="P4698" s="29" t="s">
        <v>1798</v>
      </c>
      <c r="Q4698" s="32" t="s">
        <v>207</v>
      </c>
      <c r="R4698" s="19"/>
      <c r="S4698" s="19"/>
      <c r="T4698" s="19"/>
      <c r="U4698" s="19"/>
      <c r="V4698" s="19"/>
      <c r="W4698" s="19"/>
      <c r="X4698" s="19"/>
      <c r="Y4698" s="19"/>
      <c r="Z4698" s="19"/>
      <c r="AA4698" s="19"/>
      <c r="AB4698" s="19"/>
      <c r="AC4698" s="19"/>
      <c r="AD4698" s="19"/>
      <c r="AE4698" s="19"/>
      <c r="AF4698" s="19"/>
      <c r="AG4698" s="19"/>
      <c r="AH4698" s="19"/>
      <c r="AI4698" s="19"/>
      <c r="AJ4698" s="19"/>
      <c r="AK4698" s="31">
        <v>53911</v>
      </c>
      <c r="AL4698" s="31">
        <v>656480</v>
      </c>
      <c r="AM4698" s="31">
        <v>718835</v>
      </c>
      <c r="AN4698" s="31">
        <v>477904</v>
      </c>
      <c r="AO4698" s="31">
        <v>711317</v>
      </c>
      <c r="AP4698" s="31">
        <v>671871.4375</v>
      </c>
      <c r="AQ4698" s="31">
        <v>708601.21484375</v>
      </c>
      <c r="AR4698" s="31">
        <v>618686.98046875</v>
      </c>
      <c r="AS4698" s="31">
        <v>737954.80859375</v>
      </c>
      <c r="AT4698" s="31">
        <v>709688.828125</v>
      </c>
      <c r="AU4698" s="31">
        <v>632869.380859375</v>
      </c>
      <c r="AV4698" s="31">
        <v>798731.134765625</v>
      </c>
      <c r="AW4698" s="31">
        <v>707184.9765625</v>
      </c>
      <c r="AX4698" s="31">
        <v>70775.421875</v>
      </c>
      <c r="AY4698" s="31">
        <v>34615.42578125</v>
      </c>
      <c r="AZ4698" s="31">
        <v>105390.84765625</v>
      </c>
    </row>
    <row r="4699" spans="1:52" ht="15" customHeight="1">
      <c r="A4699" s="29" t="s">
        <v>1797</v>
      </c>
      <c r="B4699" s="34">
        <v>35394</v>
      </c>
      <c r="C4699" s="28">
        <v>400</v>
      </c>
      <c r="D4699" s="28">
        <v>31</v>
      </c>
      <c r="E4699" s="28">
        <v>35</v>
      </c>
      <c r="F4699" s="29" t="s">
        <v>462</v>
      </c>
      <c r="G4699" s="29" t="s">
        <v>1792</v>
      </c>
      <c r="H4699" s="28">
        <v>849</v>
      </c>
      <c r="I4699" s="29" t="s">
        <v>1496</v>
      </c>
      <c r="J4699" s="33" t="s">
        <v>1796</v>
      </c>
      <c r="K4699" s="29" t="s">
        <v>178</v>
      </c>
      <c r="L4699" s="29" t="s">
        <v>1790</v>
      </c>
      <c r="M4699" s="29" t="s">
        <v>1795</v>
      </c>
      <c r="N4699" s="28">
        <v>505315.8</v>
      </c>
      <c r="O4699" s="28">
        <v>6328887</v>
      </c>
      <c r="P4699" s="29" t="s">
        <v>1794</v>
      </c>
      <c r="Q4699" s="32" t="s">
        <v>207</v>
      </c>
      <c r="R4699" s="19"/>
      <c r="S4699" s="19"/>
      <c r="T4699" s="19"/>
      <c r="U4699" s="19"/>
      <c r="V4699" s="19"/>
      <c r="W4699" s="19"/>
      <c r="X4699" s="19"/>
      <c r="Y4699" s="19"/>
      <c r="Z4699" s="19"/>
      <c r="AA4699" s="19"/>
      <c r="AB4699" s="19"/>
      <c r="AC4699" s="19"/>
      <c r="AD4699" s="19"/>
      <c r="AE4699" s="19"/>
      <c r="AF4699" s="19"/>
      <c r="AG4699" s="19"/>
      <c r="AH4699" s="19"/>
      <c r="AI4699" s="19"/>
      <c r="AJ4699" s="19"/>
      <c r="AK4699" s="31">
        <v>52451</v>
      </c>
      <c r="AL4699" s="31">
        <v>662720</v>
      </c>
      <c r="AM4699" s="31">
        <v>731382</v>
      </c>
      <c r="AN4699" s="31">
        <v>646066</v>
      </c>
      <c r="AO4699" s="31">
        <v>721836</v>
      </c>
      <c r="AP4699" s="31">
        <v>675223.4375</v>
      </c>
      <c r="AQ4699" s="31">
        <v>708601.21484375</v>
      </c>
      <c r="AR4699" s="31">
        <v>618686.98046875</v>
      </c>
      <c r="AS4699" s="31">
        <v>737954.80859375</v>
      </c>
      <c r="AT4699" s="31">
        <v>709688.828125</v>
      </c>
      <c r="AU4699" s="31">
        <v>632869.380859375</v>
      </c>
      <c r="AV4699" s="31">
        <v>798731.134765625</v>
      </c>
      <c r="AW4699" s="31">
        <v>707184.9765625</v>
      </c>
      <c r="AX4699" s="31">
        <v>70775.421875</v>
      </c>
      <c r="AY4699" s="31">
        <v>34615.42578125</v>
      </c>
      <c r="AZ4699" s="31">
        <v>105390.84765625</v>
      </c>
    </row>
    <row r="4700" spans="1:52" ht="15" customHeight="1">
      <c r="A4700" s="29" t="s">
        <v>1793</v>
      </c>
      <c r="B4700" s="34">
        <v>35394</v>
      </c>
      <c r="C4700" s="28">
        <v>400</v>
      </c>
      <c r="D4700" s="28">
        <v>31</v>
      </c>
      <c r="E4700" s="28">
        <v>36</v>
      </c>
      <c r="F4700" s="29" t="s">
        <v>462</v>
      </c>
      <c r="G4700" s="29" t="s">
        <v>1786</v>
      </c>
      <c r="H4700" s="28">
        <v>849</v>
      </c>
      <c r="I4700" s="29" t="s">
        <v>1496</v>
      </c>
      <c r="J4700" s="33" t="s">
        <v>1791</v>
      </c>
      <c r="K4700" s="29" t="s">
        <v>178</v>
      </c>
      <c r="L4700" s="29" t="s">
        <v>1790</v>
      </c>
      <c r="M4700" s="29" t="s">
        <v>1789</v>
      </c>
      <c r="N4700" s="28">
        <v>505462.4</v>
      </c>
      <c r="O4700" s="28">
        <v>6328854</v>
      </c>
      <c r="P4700" s="29" t="s">
        <v>1788</v>
      </c>
      <c r="Q4700" s="32" t="s">
        <v>207</v>
      </c>
      <c r="R4700" s="19"/>
      <c r="S4700" s="19"/>
      <c r="T4700" s="19"/>
      <c r="U4700" s="19"/>
      <c r="V4700" s="19"/>
      <c r="W4700" s="19"/>
      <c r="X4700" s="19"/>
      <c r="Y4700" s="19"/>
      <c r="Z4700" s="19"/>
      <c r="AA4700" s="19"/>
      <c r="AB4700" s="19"/>
      <c r="AC4700" s="19"/>
      <c r="AD4700" s="19"/>
      <c r="AE4700" s="19"/>
      <c r="AF4700" s="19"/>
      <c r="AG4700" s="19"/>
      <c r="AH4700" s="19"/>
      <c r="AI4700" s="19"/>
      <c r="AJ4700" s="19"/>
      <c r="AK4700" s="31">
        <v>52068</v>
      </c>
      <c r="AL4700" s="31">
        <v>653846</v>
      </c>
      <c r="AM4700" s="31">
        <v>722173</v>
      </c>
      <c r="AN4700" s="31">
        <v>639776</v>
      </c>
      <c r="AO4700" s="31">
        <v>713791</v>
      </c>
      <c r="AP4700" s="31">
        <v>679278.4375</v>
      </c>
      <c r="AQ4700" s="31">
        <v>708601.21484375</v>
      </c>
      <c r="AR4700" s="31">
        <v>618686.98046875</v>
      </c>
      <c r="AS4700" s="31">
        <v>737954.80859375</v>
      </c>
      <c r="AT4700" s="31">
        <v>709688.828125</v>
      </c>
      <c r="AU4700" s="31">
        <v>632869.380859375</v>
      </c>
      <c r="AV4700" s="31">
        <v>798731.134765625</v>
      </c>
      <c r="AW4700" s="31">
        <v>707184.9765625</v>
      </c>
      <c r="AX4700" s="31">
        <v>70775.421875</v>
      </c>
      <c r="AY4700" s="31">
        <v>34615.42578125</v>
      </c>
      <c r="AZ4700" s="31">
        <v>105390.84765625</v>
      </c>
    </row>
    <row r="4701" spans="1:52" ht="15" customHeight="1">
      <c r="A4701" s="29" t="s">
        <v>1787</v>
      </c>
      <c r="B4701" s="34">
        <v>35613</v>
      </c>
      <c r="C4701" s="28">
        <v>600</v>
      </c>
      <c r="D4701" s="28">
        <v>43</v>
      </c>
      <c r="E4701" s="28">
        <v>43.3</v>
      </c>
      <c r="F4701" s="29" t="s">
        <v>786</v>
      </c>
      <c r="G4701" s="29" t="s">
        <v>1782</v>
      </c>
      <c r="H4701" s="28">
        <v>849</v>
      </c>
      <c r="I4701" s="29" t="s">
        <v>1496</v>
      </c>
      <c r="J4701" s="33" t="s">
        <v>1785</v>
      </c>
      <c r="K4701" s="29" t="s">
        <v>178</v>
      </c>
      <c r="L4701" s="29" t="s">
        <v>1759</v>
      </c>
      <c r="M4701" s="29" t="s">
        <v>351</v>
      </c>
      <c r="N4701" s="28">
        <v>539732.9</v>
      </c>
      <c r="O4701" s="28">
        <v>6331166</v>
      </c>
      <c r="P4701" s="29" t="s">
        <v>1784</v>
      </c>
      <c r="Q4701" s="32" t="s">
        <v>207</v>
      </c>
      <c r="R4701" s="19"/>
      <c r="S4701" s="19"/>
      <c r="T4701" s="19"/>
      <c r="U4701" s="19"/>
      <c r="V4701" s="19"/>
      <c r="W4701" s="19"/>
      <c r="X4701" s="19"/>
      <c r="Y4701" s="19"/>
      <c r="Z4701" s="19"/>
      <c r="AA4701" s="19"/>
      <c r="AB4701" s="19"/>
      <c r="AC4701" s="19"/>
      <c r="AD4701" s="19"/>
      <c r="AE4701" s="19"/>
      <c r="AF4701" s="19"/>
      <c r="AG4701" s="19"/>
      <c r="AH4701" s="19"/>
      <c r="AI4701" s="19"/>
      <c r="AJ4701" s="19"/>
      <c r="AK4701" s="19"/>
      <c r="AL4701" s="31">
        <v>489089</v>
      </c>
      <c r="AM4701" s="31">
        <v>1304098</v>
      </c>
      <c r="AN4701" s="31">
        <v>1153282</v>
      </c>
      <c r="AO4701" s="31">
        <v>1255729</v>
      </c>
      <c r="AP4701" s="31">
        <v>1067078.5</v>
      </c>
      <c r="AQ4701" s="31">
        <v>1117279</v>
      </c>
      <c r="AR4701" s="31">
        <v>996781.5</v>
      </c>
      <c r="AS4701" s="31">
        <v>1130140.5</v>
      </c>
      <c r="AT4701" s="31">
        <v>1085905.5</v>
      </c>
      <c r="AU4701" s="31">
        <v>1013662</v>
      </c>
      <c r="AV4701" s="31">
        <v>1259103.5</v>
      </c>
      <c r="AW4701" s="31">
        <v>1171267.34375</v>
      </c>
      <c r="AX4701" s="31">
        <v>117627</v>
      </c>
      <c r="AY4701" s="31">
        <v>60342</v>
      </c>
      <c r="AZ4701" s="31">
        <v>177969</v>
      </c>
    </row>
    <row r="4702" spans="1:52" ht="15" customHeight="1">
      <c r="A4702" s="29" t="s">
        <v>1783</v>
      </c>
      <c r="B4702" s="34">
        <v>35613</v>
      </c>
      <c r="C4702" s="28">
        <v>600</v>
      </c>
      <c r="D4702" s="28">
        <v>43</v>
      </c>
      <c r="E4702" s="28">
        <v>44.5</v>
      </c>
      <c r="F4702" s="29" t="s">
        <v>786</v>
      </c>
      <c r="G4702" s="29" t="s">
        <v>1778</v>
      </c>
      <c r="H4702" s="28">
        <v>849</v>
      </c>
      <c r="I4702" s="29" t="s">
        <v>1496</v>
      </c>
      <c r="J4702" s="33" t="s">
        <v>1781</v>
      </c>
      <c r="K4702" s="29" t="s">
        <v>178</v>
      </c>
      <c r="L4702" s="29" t="s">
        <v>1759</v>
      </c>
      <c r="M4702" s="29" t="s">
        <v>656</v>
      </c>
      <c r="N4702" s="28">
        <v>539883.30000000005</v>
      </c>
      <c r="O4702" s="28">
        <v>6331040</v>
      </c>
      <c r="P4702" s="29" t="s">
        <v>1780</v>
      </c>
      <c r="Q4702" s="32" t="s">
        <v>207</v>
      </c>
      <c r="R4702" s="19"/>
      <c r="S4702" s="19"/>
      <c r="T4702" s="19"/>
      <c r="U4702" s="19"/>
      <c r="V4702" s="19"/>
      <c r="W4702" s="19"/>
      <c r="X4702" s="19"/>
      <c r="Y4702" s="19"/>
      <c r="Z4702" s="19"/>
      <c r="AA4702" s="19"/>
      <c r="AB4702" s="19"/>
      <c r="AC4702" s="19"/>
      <c r="AD4702" s="19"/>
      <c r="AE4702" s="19"/>
      <c r="AF4702" s="19"/>
      <c r="AG4702" s="19"/>
      <c r="AH4702" s="19"/>
      <c r="AI4702" s="19"/>
      <c r="AJ4702" s="19"/>
      <c r="AK4702" s="19"/>
      <c r="AL4702" s="31">
        <v>501226</v>
      </c>
      <c r="AM4702" s="31">
        <v>1306780</v>
      </c>
      <c r="AN4702" s="31">
        <v>1142373</v>
      </c>
      <c r="AO4702" s="31">
        <v>1277480</v>
      </c>
      <c r="AP4702" s="31">
        <v>1082142.5</v>
      </c>
      <c r="AQ4702" s="31">
        <v>1117279</v>
      </c>
      <c r="AR4702" s="31">
        <v>996781.5</v>
      </c>
      <c r="AS4702" s="31">
        <v>1130140.5</v>
      </c>
      <c r="AT4702" s="31">
        <v>1085905.5</v>
      </c>
      <c r="AU4702" s="31">
        <v>1013662</v>
      </c>
      <c r="AV4702" s="31">
        <v>1259103.5</v>
      </c>
      <c r="AW4702" s="31">
        <v>1171267.34375</v>
      </c>
      <c r="AX4702" s="31">
        <v>117627</v>
      </c>
      <c r="AY4702" s="31">
        <v>60342</v>
      </c>
      <c r="AZ4702" s="31">
        <v>177969</v>
      </c>
    </row>
    <row r="4703" spans="1:52" ht="15" customHeight="1">
      <c r="A4703" s="29" t="s">
        <v>1779</v>
      </c>
      <c r="B4703" s="34">
        <v>36238</v>
      </c>
      <c r="C4703" s="28">
        <v>660</v>
      </c>
      <c r="D4703" s="28">
        <v>47</v>
      </c>
      <c r="E4703" s="28">
        <v>43.7</v>
      </c>
      <c r="F4703" s="29" t="s">
        <v>220</v>
      </c>
      <c r="G4703" s="29" t="s">
        <v>1774</v>
      </c>
      <c r="H4703" s="28">
        <v>849</v>
      </c>
      <c r="I4703" s="29" t="s">
        <v>1496</v>
      </c>
      <c r="J4703" s="33" t="s">
        <v>1777</v>
      </c>
      <c r="K4703" s="29" t="s">
        <v>178</v>
      </c>
      <c r="L4703" s="29" t="s">
        <v>1759</v>
      </c>
      <c r="M4703" s="29" t="s">
        <v>216</v>
      </c>
      <c r="N4703" s="28">
        <v>539969.30000000005</v>
      </c>
      <c r="O4703" s="28">
        <v>6331233</v>
      </c>
      <c r="P4703" s="29" t="s">
        <v>1776</v>
      </c>
      <c r="Q4703" s="32" t="s">
        <v>207</v>
      </c>
      <c r="R4703" s="19"/>
      <c r="S4703" s="19"/>
      <c r="T4703" s="19"/>
      <c r="U4703" s="19"/>
      <c r="V4703" s="19"/>
      <c r="W4703" s="19"/>
      <c r="X4703" s="19"/>
      <c r="Y4703" s="19"/>
      <c r="Z4703" s="19"/>
      <c r="AA4703" s="19"/>
      <c r="AB4703" s="19"/>
      <c r="AC4703" s="19"/>
      <c r="AD4703" s="19"/>
      <c r="AE4703" s="19"/>
      <c r="AF4703" s="19"/>
      <c r="AG4703" s="19"/>
      <c r="AH4703" s="19"/>
      <c r="AI4703" s="19"/>
      <c r="AJ4703" s="19"/>
      <c r="AK4703" s="19"/>
      <c r="AL4703" s="19"/>
      <c r="AM4703" s="19"/>
      <c r="AN4703" s="31">
        <v>992657</v>
      </c>
      <c r="AO4703" s="31">
        <v>1535488</v>
      </c>
      <c r="AP4703" s="31">
        <v>1319203</v>
      </c>
      <c r="AQ4703" s="31">
        <v>1387950</v>
      </c>
      <c r="AR4703" s="31">
        <v>1233630</v>
      </c>
      <c r="AS4703" s="31">
        <v>1437894</v>
      </c>
      <c r="AT4703" s="31">
        <v>1307040.0078125</v>
      </c>
      <c r="AU4703" s="31">
        <v>1235755</v>
      </c>
      <c r="AV4703" s="31">
        <v>1533166</v>
      </c>
      <c r="AW4703" s="31">
        <v>1387439.484375</v>
      </c>
      <c r="AX4703" s="31">
        <v>145943</v>
      </c>
      <c r="AY4703" s="31">
        <v>73646</v>
      </c>
      <c r="AZ4703" s="31">
        <v>219589</v>
      </c>
    </row>
    <row r="4704" spans="1:52" ht="15" customHeight="1">
      <c r="A4704" s="29" t="s">
        <v>1775</v>
      </c>
      <c r="B4704" s="34">
        <v>35782</v>
      </c>
      <c r="C4704" s="28">
        <v>600</v>
      </c>
      <c r="D4704" s="28">
        <v>44</v>
      </c>
      <c r="E4704" s="28">
        <v>45</v>
      </c>
      <c r="F4704" s="29" t="s">
        <v>242</v>
      </c>
      <c r="G4704" s="29" t="s">
        <v>1668</v>
      </c>
      <c r="H4704" s="28">
        <v>849</v>
      </c>
      <c r="I4704" s="29" t="s">
        <v>1496</v>
      </c>
      <c r="J4704" s="33" t="s">
        <v>1773</v>
      </c>
      <c r="K4704" s="29" t="s">
        <v>178</v>
      </c>
      <c r="L4704" s="29" t="s">
        <v>1759</v>
      </c>
      <c r="M4704" s="29" t="s">
        <v>1247</v>
      </c>
      <c r="N4704" s="28">
        <v>539496.6</v>
      </c>
      <c r="O4704" s="28">
        <v>6331098</v>
      </c>
      <c r="P4704" s="29" t="s">
        <v>1772</v>
      </c>
      <c r="Q4704" s="32" t="s">
        <v>207</v>
      </c>
      <c r="R4704" s="19"/>
      <c r="S4704" s="19"/>
      <c r="T4704" s="19"/>
      <c r="U4704" s="19"/>
      <c r="V4704" s="19"/>
      <c r="W4704" s="19"/>
      <c r="X4704" s="19"/>
      <c r="Y4704" s="19"/>
      <c r="Z4704" s="19"/>
      <c r="AA4704" s="19"/>
      <c r="AB4704" s="19"/>
      <c r="AC4704" s="19"/>
      <c r="AD4704" s="19"/>
      <c r="AE4704" s="19"/>
      <c r="AF4704" s="19"/>
      <c r="AG4704" s="19"/>
      <c r="AH4704" s="19"/>
      <c r="AI4704" s="19"/>
      <c r="AJ4704" s="19"/>
      <c r="AK4704" s="19"/>
      <c r="AL4704" s="31">
        <v>0</v>
      </c>
      <c r="AM4704" s="31">
        <v>1327202</v>
      </c>
      <c r="AN4704" s="31">
        <v>1172357</v>
      </c>
      <c r="AO4704" s="31">
        <v>1282311</v>
      </c>
      <c r="AP4704" s="31">
        <v>1120550.85546875</v>
      </c>
      <c r="AQ4704" s="31">
        <v>1208006.71875</v>
      </c>
      <c r="AR4704" s="31">
        <v>1084277.14453125</v>
      </c>
      <c r="AS4704" s="31">
        <v>1265908.85546875</v>
      </c>
      <c r="AT4704" s="31">
        <v>1149211.29296875</v>
      </c>
      <c r="AU4704" s="31">
        <v>1101602.140625</v>
      </c>
      <c r="AV4704" s="31">
        <v>1358990.71484375</v>
      </c>
      <c r="AW4704" s="31">
        <v>1263818.42578125</v>
      </c>
      <c r="AX4704" s="31">
        <v>124526.2890625</v>
      </c>
      <c r="AY4704" s="31">
        <v>60405.14453125</v>
      </c>
      <c r="AZ4704" s="31">
        <v>184931.43359375</v>
      </c>
    </row>
    <row r="4705" spans="1:52" ht="15" customHeight="1">
      <c r="A4705" s="29" t="s">
        <v>1771</v>
      </c>
      <c r="B4705" s="34">
        <v>35628</v>
      </c>
      <c r="C4705" s="28">
        <v>600</v>
      </c>
      <c r="D4705" s="28">
        <v>44</v>
      </c>
      <c r="E4705" s="28">
        <v>45</v>
      </c>
      <c r="F4705" s="29" t="s">
        <v>242</v>
      </c>
      <c r="G4705" s="29" t="s">
        <v>1668</v>
      </c>
      <c r="H4705" s="28">
        <v>849</v>
      </c>
      <c r="I4705" s="29" t="s">
        <v>1496</v>
      </c>
      <c r="J4705" s="33" t="s">
        <v>1770</v>
      </c>
      <c r="K4705" s="29" t="s">
        <v>178</v>
      </c>
      <c r="L4705" s="29" t="s">
        <v>1759</v>
      </c>
      <c r="M4705" s="29" t="s">
        <v>536</v>
      </c>
      <c r="N4705" s="28">
        <v>539647</v>
      </c>
      <c r="O4705" s="28">
        <v>6330972</v>
      </c>
      <c r="P4705" s="29" t="s">
        <v>1769</v>
      </c>
      <c r="Q4705" s="32" t="s">
        <v>207</v>
      </c>
      <c r="R4705" s="19"/>
      <c r="S4705" s="19"/>
      <c r="T4705" s="19"/>
      <c r="U4705" s="19"/>
      <c r="V4705" s="19"/>
      <c r="W4705" s="19"/>
      <c r="X4705" s="19"/>
      <c r="Y4705" s="19"/>
      <c r="Z4705" s="19"/>
      <c r="AA4705" s="19"/>
      <c r="AB4705" s="19"/>
      <c r="AC4705" s="19"/>
      <c r="AD4705" s="19"/>
      <c r="AE4705" s="19"/>
      <c r="AF4705" s="19"/>
      <c r="AG4705" s="19"/>
      <c r="AH4705" s="19"/>
      <c r="AI4705" s="19"/>
      <c r="AJ4705" s="19"/>
      <c r="AK4705" s="19"/>
      <c r="AL4705" s="31">
        <v>469779</v>
      </c>
      <c r="AM4705" s="31">
        <v>1284154</v>
      </c>
      <c r="AN4705" s="31">
        <v>1135456</v>
      </c>
      <c r="AO4705" s="31">
        <v>1256599</v>
      </c>
      <c r="AP4705" s="31">
        <v>1113560.85546875</v>
      </c>
      <c r="AQ4705" s="31">
        <v>1208006.71875</v>
      </c>
      <c r="AR4705" s="31">
        <v>1084277.14453125</v>
      </c>
      <c r="AS4705" s="31">
        <v>1265908.85546875</v>
      </c>
      <c r="AT4705" s="31">
        <v>1149211.29296875</v>
      </c>
      <c r="AU4705" s="31">
        <v>1101602.140625</v>
      </c>
      <c r="AV4705" s="31">
        <v>1358990.71484375</v>
      </c>
      <c r="AW4705" s="31">
        <v>1263818.42578125</v>
      </c>
      <c r="AX4705" s="31">
        <v>124526.2890625</v>
      </c>
      <c r="AY4705" s="31">
        <v>60405.14453125</v>
      </c>
      <c r="AZ4705" s="31">
        <v>184931.43359375</v>
      </c>
    </row>
    <row r="4706" spans="1:52" ht="15" customHeight="1">
      <c r="A4706" s="29" t="s">
        <v>1768</v>
      </c>
      <c r="B4706" s="34">
        <v>35706</v>
      </c>
      <c r="C4706" s="28">
        <v>600</v>
      </c>
      <c r="D4706" s="28">
        <v>44</v>
      </c>
      <c r="E4706" s="28">
        <v>45</v>
      </c>
      <c r="F4706" s="29" t="s">
        <v>242</v>
      </c>
      <c r="G4706" s="29" t="s">
        <v>1668</v>
      </c>
      <c r="H4706" s="28">
        <v>849</v>
      </c>
      <c r="I4706" s="29" t="s">
        <v>1496</v>
      </c>
      <c r="J4706" s="33" t="s">
        <v>1767</v>
      </c>
      <c r="K4706" s="29" t="s">
        <v>178</v>
      </c>
      <c r="L4706" s="29" t="s">
        <v>1759</v>
      </c>
      <c r="M4706" s="29" t="s">
        <v>1766</v>
      </c>
      <c r="N4706" s="28">
        <v>539797.4</v>
      </c>
      <c r="O4706" s="28">
        <v>6330847</v>
      </c>
      <c r="P4706" s="29" t="s">
        <v>1765</v>
      </c>
      <c r="Q4706" s="32" t="s">
        <v>207</v>
      </c>
      <c r="R4706" s="19"/>
      <c r="S4706" s="19"/>
      <c r="T4706" s="19"/>
      <c r="U4706" s="19"/>
      <c r="V4706" s="19"/>
      <c r="W4706" s="19"/>
      <c r="X4706" s="19"/>
      <c r="Y4706" s="19"/>
      <c r="Z4706" s="19"/>
      <c r="AA4706" s="19"/>
      <c r="AB4706" s="19"/>
      <c r="AC4706" s="19"/>
      <c r="AD4706" s="19"/>
      <c r="AE4706" s="19"/>
      <c r="AF4706" s="19"/>
      <c r="AG4706" s="19"/>
      <c r="AH4706" s="19"/>
      <c r="AI4706" s="19"/>
      <c r="AJ4706" s="19"/>
      <c r="AK4706" s="19"/>
      <c r="AL4706" s="31">
        <v>185627</v>
      </c>
      <c r="AM4706" s="31">
        <v>1367710</v>
      </c>
      <c r="AN4706" s="31">
        <v>1235807</v>
      </c>
      <c r="AO4706" s="31">
        <v>1358683</v>
      </c>
      <c r="AP4706" s="31">
        <v>1112082.85546875</v>
      </c>
      <c r="AQ4706" s="31">
        <v>1208006.71875</v>
      </c>
      <c r="AR4706" s="31">
        <v>1084277.14453125</v>
      </c>
      <c r="AS4706" s="31">
        <v>1265908.85546875</v>
      </c>
      <c r="AT4706" s="31">
        <v>1149211.29296875</v>
      </c>
      <c r="AU4706" s="31">
        <v>1101602.140625</v>
      </c>
      <c r="AV4706" s="31">
        <v>1358990.71484375</v>
      </c>
      <c r="AW4706" s="31">
        <v>1263818.42578125</v>
      </c>
      <c r="AX4706" s="31">
        <v>124526.2890625</v>
      </c>
      <c r="AY4706" s="31">
        <v>60405.14453125</v>
      </c>
      <c r="AZ4706" s="31">
        <v>184931.43359375</v>
      </c>
    </row>
    <row r="4707" spans="1:52" ht="15" customHeight="1">
      <c r="A4707" s="29" t="s">
        <v>1764</v>
      </c>
      <c r="B4707" s="34">
        <v>35628</v>
      </c>
      <c r="C4707" s="28">
        <v>600</v>
      </c>
      <c r="D4707" s="28">
        <v>44</v>
      </c>
      <c r="E4707" s="28">
        <v>43.4</v>
      </c>
      <c r="F4707" s="29" t="s">
        <v>242</v>
      </c>
      <c r="G4707" s="29" t="s">
        <v>1668</v>
      </c>
      <c r="H4707" s="28">
        <v>849</v>
      </c>
      <c r="I4707" s="29" t="s">
        <v>1496</v>
      </c>
      <c r="J4707" s="33" t="s">
        <v>1763</v>
      </c>
      <c r="K4707" s="29" t="s">
        <v>178</v>
      </c>
      <c r="L4707" s="29" t="s">
        <v>1759</v>
      </c>
      <c r="M4707" s="29" t="s">
        <v>745</v>
      </c>
      <c r="N4707" s="28">
        <v>539561.1</v>
      </c>
      <c r="O4707" s="28">
        <v>6330779</v>
      </c>
      <c r="P4707" s="29" t="s">
        <v>1762</v>
      </c>
      <c r="Q4707" s="32" t="s">
        <v>207</v>
      </c>
      <c r="R4707" s="19"/>
      <c r="S4707" s="19"/>
      <c r="T4707" s="19"/>
      <c r="U4707" s="19"/>
      <c r="V4707" s="19"/>
      <c r="W4707" s="19"/>
      <c r="X4707" s="19"/>
      <c r="Y4707" s="19"/>
      <c r="Z4707" s="19"/>
      <c r="AA4707" s="19"/>
      <c r="AB4707" s="19"/>
      <c r="AC4707" s="19"/>
      <c r="AD4707" s="19"/>
      <c r="AE4707" s="19"/>
      <c r="AF4707" s="19"/>
      <c r="AG4707" s="19"/>
      <c r="AH4707" s="19"/>
      <c r="AI4707" s="19"/>
      <c r="AJ4707" s="19"/>
      <c r="AK4707" s="19"/>
      <c r="AL4707" s="31">
        <v>483120</v>
      </c>
      <c r="AM4707" s="31">
        <v>1363323</v>
      </c>
      <c r="AN4707" s="31">
        <v>1224556</v>
      </c>
      <c r="AO4707" s="31">
        <v>1335630</v>
      </c>
      <c r="AP4707" s="31">
        <v>1129970.85546875</v>
      </c>
      <c r="AQ4707" s="31">
        <v>1208006.71875</v>
      </c>
      <c r="AR4707" s="31">
        <v>1084277.14453125</v>
      </c>
      <c r="AS4707" s="31">
        <v>1265908.85546875</v>
      </c>
      <c r="AT4707" s="31">
        <v>1149211.29296875</v>
      </c>
      <c r="AU4707" s="31">
        <v>1101602.140625</v>
      </c>
      <c r="AV4707" s="31">
        <v>1358990.71484375</v>
      </c>
      <c r="AW4707" s="31">
        <v>1263818.42578125</v>
      </c>
      <c r="AX4707" s="31">
        <v>124526.2890625</v>
      </c>
      <c r="AY4707" s="31">
        <v>60405.14453125</v>
      </c>
      <c r="AZ4707" s="31">
        <v>184931.43359375</v>
      </c>
    </row>
    <row r="4708" spans="1:52" ht="15" customHeight="1">
      <c r="A4708" s="29" t="s">
        <v>1761</v>
      </c>
      <c r="B4708" s="34">
        <v>35628</v>
      </c>
      <c r="C4708" s="28">
        <v>600</v>
      </c>
      <c r="D4708" s="28">
        <v>44</v>
      </c>
      <c r="E4708" s="28">
        <v>43.4</v>
      </c>
      <c r="F4708" s="29" t="s">
        <v>242</v>
      </c>
      <c r="G4708" s="29" t="s">
        <v>1668</v>
      </c>
      <c r="H4708" s="28">
        <v>849</v>
      </c>
      <c r="I4708" s="29" t="s">
        <v>1496</v>
      </c>
      <c r="J4708" s="33" t="s">
        <v>1760</v>
      </c>
      <c r="K4708" s="29" t="s">
        <v>178</v>
      </c>
      <c r="L4708" s="29" t="s">
        <v>1759</v>
      </c>
      <c r="M4708" s="29" t="s">
        <v>1758</v>
      </c>
      <c r="N4708" s="28">
        <v>539410.6</v>
      </c>
      <c r="O4708" s="28">
        <v>6330904</v>
      </c>
      <c r="P4708" s="29" t="s">
        <v>1757</v>
      </c>
      <c r="Q4708" s="32" t="s">
        <v>207</v>
      </c>
      <c r="R4708" s="19"/>
      <c r="S4708" s="19"/>
      <c r="T4708" s="19"/>
      <c r="U4708" s="19"/>
      <c r="V4708" s="19"/>
      <c r="W4708" s="19"/>
      <c r="X4708" s="19"/>
      <c r="Y4708" s="19"/>
      <c r="Z4708" s="19"/>
      <c r="AA4708" s="19"/>
      <c r="AB4708" s="19"/>
      <c r="AC4708" s="19"/>
      <c r="AD4708" s="19"/>
      <c r="AE4708" s="19"/>
      <c r="AF4708" s="19"/>
      <c r="AG4708" s="19"/>
      <c r="AH4708" s="19"/>
      <c r="AI4708" s="19"/>
      <c r="AJ4708" s="19"/>
      <c r="AK4708" s="19"/>
      <c r="AL4708" s="31">
        <v>484116</v>
      </c>
      <c r="AM4708" s="31">
        <v>1401785</v>
      </c>
      <c r="AN4708" s="31">
        <v>1259330</v>
      </c>
      <c r="AO4708" s="31">
        <v>1385961</v>
      </c>
      <c r="AP4708" s="31">
        <v>1137717.85546875</v>
      </c>
      <c r="AQ4708" s="31">
        <v>1208006.71875</v>
      </c>
      <c r="AR4708" s="31">
        <v>1084277.14453125</v>
      </c>
      <c r="AS4708" s="31">
        <v>1265908.85546875</v>
      </c>
      <c r="AT4708" s="31">
        <v>1149211.29296875</v>
      </c>
      <c r="AU4708" s="31">
        <v>1101602.140625</v>
      </c>
      <c r="AV4708" s="31">
        <v>1358990.71484375</v>
      </c>
      <c r="AW4708" s="31">
        <v>1263818.42578125</v>
      </c>
      <c r="AX4708" s="31">
        <v>124526.2890625</v>
      </c>
      <c r="AY4708" s="31">
        <v>60405.14453125</v>
      </c>
      <c r="AZ4708" s="31">
        <v>184931.43359375</v>
      </c>
    </row>
    <row r="4709" spans="1:52" ht="15" customHeight="1">
      <c r="A4709" s="29" t="s">
        <v>1756</v>
      </c>
      <c r="B4709" s="34">
        <v>35647</v>
      </c>
      <c r="C4709" s="28">
        <v>600</v>
      </c>
      <c r="D4709" s="28">
        <v>44</v>
      </c>
      <c r="E4709" s="28">
        <v>45</v>
      </c>
      <c r="F4709" s="29" t="s">
        <v>242</v>
      </c>
      <c r="G4709" s="29" t="s">
        <v>1668</v>
      </c>
      <c r="H4709" s="28">
        <v>849</v>
      </c>
      <c r="I4709" s="29" t="s">
        <v>1496</v>
      </c>
      <c r="J4709" s="33" t="s">
        <v>1755</v>
      </c>
      <c r="K4709" s="29" t="s">
        <v>178</v>
      </c>
      <c r="L4709" s="29" t="s">
        <v>1750</v>
      </c>
      <c r="M4709" s="29" t="s">
        <v>1754</v>
      </c>
      <c r="N4709" s="28">
        <v>538918.6</v>
      </c>
      <c r="O4709" s="28">
        <v>6330621</v>
      </c>
      <c r="P4709" s="29" t="s">
        <v>1753</v>
      </c>
      <c r="Q4709" s="32" t="s">
        <v>207</v>
      </c>
      <c r="R4709" s="19"/>
      <c r="S4709" s="19"/>
      <c r="T4709" s="19"/>
      <c r="U4709" s="19"/>
      <c r="V4709" s="19"/>
      <c r="W4709" s="19"/>
      <c r="X4709" s="19"/>
      <c r="Y4709" s="19"/>
      <c r="Z4709" s="19"/>
      <c r="AA4709" s="19"/>
      <c r="AB4709" s="19"/>
      <c r="AC4709" s="19"/>
      <c r="AD4709" s="19"/>
      <c r="AE4709" s="19"/>
      <c r="AF4709" s="19"/>
      <c r="AG4709" s="19"/>
      <c r="AH4709" s="19"/>
      <c r="AI4709" s="19"/>
      <c r="AJ4709" s="19"/>
      <c r="AK4709" s="19"/>
      <c r="AL4709" s="31">
        <v>475603</v>
      </c>
      <c r="AM4709" s="31">
        <v>1443518</v>
      </c>
      <c r="AN4709" s="31">
        <v>1186731</v>
      </c>
      <c r="AO4709" s="31">
        <v>1416010</v>
      </c>
      <c r="AP4709" s="31">
        <v>1158215.85546875</v>
      </c>
      <c r="AQ4709" s="31">
        <v>1208006.71875</v>
      </c>
      <c r="AR4709" s="31">
        <v>1084277.14453125</v>
      </c>
      <c r="AS4709" s="31">
        <v>1265908.85546875</v>
      </c>
      <c r="AT4709" s="31">
        <v>1149211.29296875</v>
      </c>
      <c r="AU4709" s="31">
        <v>1101602.140625</v>
      </c>
      <c r="AV4709" s="31">
        <v>1358990.71484375</v>
      </c>
      <c r="AW4709" s="31">
        <v>1263818.42578125</v>
      </c>
      <c r="AX4709" s="31">
        <v>124526.2890625</v>
      </c>
      <c r="AY4709" s="31">
        <v>60405.14453125</v>
      </c>
      <c r="AZ4709" s="31">
        <v>184931.43359375</v>
      </c>
    </row>
    <row r="4710" spans="1:52" ht="15" customHeight="1">
      <c r="A4710" s="29" t="s">
        <v>1752</v>
      </c>
      <c r="B4710" s="34">
        <v>35662</v>
      </c>
      <c r="C4710" s="28">
        <v>600</v>
      </c>
      <c r="D4710" s="28">
        <v>44</v>
      </c>
      <c r="E4710" s="28">
        <v>45</v>
      </c>
      <c r="F4710" s="29" t="s">
        <v>242</v>
      </c>
      <c r="G4710" s="29" t="s">
        <v>1668</v>
      </c>
      <c r="H4710" s="28">
        <v>849</v>
      </c>
      <c r="I4710" s="29" t="s">
        <v>1496</v>
      </c>
      <c r="J4710" s="33" t="s">
        <v>1751</v>
      </c>
      <c r="K4710" s="29" t="s">
        <v>178</v>
      </c>
      <c r="L4710" s="29" t="s">
        <v>1750</v>
      </c>
      <c r="M4710" s="29" t="s">
        <v>1749</v>
      </c>
      <c r="N4710" s="28">
        <v>539113</v>
      </c>
      <c r="O4710" s="28">
        <v>6330403</v>
      </c>
      <c r="P4710" s="29" t="s">
        <v>1748</v>
      </c>
      <c r="Q4710" s="32" t="s">
        <v>207</v>
      </c>
      <c r="R4710" s="19"/>
      <c r="S4710" s="19"/>
      <c r="T4710" s="19"/>
      <c r="U4710" s="19"/>
      <c r="V4710" s="19"/>
      <c r="W4710" s="19"/>
      <c r="X4710" s="19"/>
      <c r="Y4710" s="19"/>
      <c r="Z4710" s="19"/>
      <c r="AA4710" s="19"/>
      <c r="AB4710" s="19"/>
      <c r="AC4710" s="19"/>
      <c r="AD4710" s="19"/>
      <c r="AE4710" s="19"/>
      <c r="AF4710" s="19"/>
      <c r="AG4710" s="19"/>
      <c r="AH4710" s="19"/>
      <c r="AI4710" s="19"/>
      <c r="AJ4710" s="19"/>
      <c r="AK4710" s="19"/>
      <c r="AL4710" s="31">
        <v>477263</v>
      </c>
      <c r="AM4710" s="31">
        <v>1501868</v>
      </c>
      <c r="AN4710" s="31">
        <v>1313963</v>
      </c>
      <c r="AO4710" s="31">
        <v>1474063</v>
      </c>
      <c r="AP4710" s="31">
        <v>1171787.85546875</v>
      </c>
      <c r="AQ4710" s="31">
        <v>1208006.71875</v>
      </c>
      <c r="AR4710" s="31">
        <v>1084277.14453125</v>
      </c>
      <c r="AS4710" s="31">
        <v>1265908.85546875</v>
      </c>
      <c r="AT4710" s="31">
        <v>1149211.29296875</v>
      </c>
      <c r="AU4710" s="31">
        <v>1101602.140625</v>
      </c>
      <c r="AV4710" s="31">
        <v>1358990.71484375</v>
      </c>
      <c r="AW4710" s="31">
        <v>1263818.42578125</v>
      </c>
      <c r="AX4710" s="31">
        <v>124526.2890625</v>
      </c>
      <c r="AY4710" s="31">
        <v>60405.14453125</v>
      </c>
      <c r="AZ4710" s="31">
        <v>184931.43359375</v>
      </c>
    </row>
    <row r="4711" spans="1:52" ht="15" customHeight="1">
      <c r="A4711" s="29" t="s">
        <v>1747</v>
      </c>
      <c r="B4711" s="34">
        <v>35704</v>
      </c>
      <c r="C4711" s="28">
        <v>600</v>
      </c>
      <c r="D4711" s="28">
        <v>44</v>
      </c>
      <c r="E4711" s="28">
        <v>45</v>
      </c>
      <c r="F4711" s="29" t="s">
        <v>242</v>
      </c>
      <c r="G4711" s="29" t="s">
        <v>1668</v>
      </c>
      <c r="H4711" s="28">
        <v>849</v>
      </c>
      <c r="I4711" s="29" t="s">
        <v>1496</v>
      </c>
      <c r="J4711" s="33" t="s">
        <v>1746</v>
      </c>
      <c r="K4711" s="29" t="s">
        <v>178</v>
      </c>
      <c r="L4711" s="29" t="s">
        <v>1671</v>
      </c>
      <c r="M4711" s="29" t="s">
        <v>1739</v>
      </c>
      <c r="N4711" s="28">
        <v>508578.4</v>
      </c>
      <c r="O4711" s="28">
        <v>6324191</v>
      </c>
      <c r="P4711" s="29" t="s">
        <v>1670</v>
      </c>
      <c r="Q4711" s="32" t="s">
        <v>919</v>
      </c>
      <c r="R4711" s="19"/>
      <c r="S4711" s="19"/>
      <c r="T4711" s="19"/>
      <c r="U4711" s="19"/>
      <c r="V4711" s="19"/>
      <c r="W4711" s="19"/>
      <c r="X4711" s="19"/>
      <c r="Y4711" s="19"/>
      <c r="Z4711" s="19"/>
      <c r="AA4711" s="19"/>
      <c r="AB4711" s="19"/>
      <c r="AC4711" s="19"/>
      <c r="AD4711" s="19"/>
      <c r="AE4711" s="19"/>
      <c r="AF4711" s="19"/>
      <c r="AG4711" s="19"/>
      <c r="AH4711" s="19"/>
      <c r="AI4711" s="19"/>
      <c r="AJ4711" s="19"/>
      <c r="AK4711" s="31">
        <v>143990.28125</v>
      </c>
      <c r="AL4711" s="31">
        <v>661426.5625</v>
      </c>
      <c r="AM4711" s="31">
        <v>1401746.25</v>
      </c>
      <c r="AN4711" s="31">
        <v>1237843.875</v>
      </c>
      <c r="AO4711" s="31">
        <v>1394428.25</v>
      </c>
      <c r="AP4711" s="31">
        <v>1210361.046875</v>
      </c>
      <c r="AQ4711" s="31">
        <v>1187052.30078125</v>
      </c>
      <c r="AR4711" s="31">
        <v>1078191.15625</v>
      </c>
      <c r="AS4711" s="31">
        <v>1271633.984375</v>
      </c>
      <c r="AT4711" s="31">
        <v>1199789.19140625</v>
      </c>
      <c r="AU4711" s="31">
        <v>1095394.859375</v>
      </c>
      <c r="AV4711" s="31">
        <v>1190571.125</v>
      </c>
      <c r="AW4711" s="31">
        <v>1111605.103515625</v>
      </c>
      <c r="AX4711" s="31">
        <v>102503.4296875</v>
      </c>
      <c r="AY4711" s="31">
        <v>51160.28515625</v>
      </c>
      <c r="AZ4711" s="31">
        <v>153663.71484375</v>
      </c>
    </row>
    <row r="4712" spans="1:52" ht="15" customHeight="1">
      <c r="A4712" s="29" t="s">
        <v>1745</v>
      </c>
      <c r="B4712" s="34">
        <v>35704</v>
      </c>
      <c r="C4712" s="28">
        <v>600</v>
      </c>
      <c r="D4712" s="28">
        <v>44</v>
      </c>
      <c r="E4712" s="28">
        <v>45</v>
      </c>
      <c r="F4712" s="29" t="s">
        <v>242</v>
      </c>
      <c r="G4712" s="29" t="s">
        <v>1668</v>
      </c>
      <c r="H4712" s="28">
        <v>849</v>
      </c>
      <c r="I4712" s="29" t="s">
        <v>1496</v>
      </c>
      <c r="J4712" s="33" t="s">
        <v>1744</v>
      </c>
      <c r="K4712" s="29" t="s">
        <v>178</v>
      </c>
      <c r="L4712" s="29" t="s">
        <v>1671</v>
      </c>
      <c r="M4712" s="29" t="s">
        <v>1739</v>
      </c>
      <c r="N4712" s="28">
        <v>508675.8</v>
      </c>
      <c r="O4712" s="28">
        <v>6324486</v>
      </c>
      <c r="P4712" s="29" t="s">
        <v>1670</v>
      </c>
      <c r="Q4712" s="32" t="s">
        <v>919</v>
      </c>
      <c r="R4712" s="19"/>
      <c r="S4712" s="19"/>
      <c r="T4712" s="19"/>
      <c r="U4712" s="19"/>
      <c r="V4712" s="19"/>
      <c r="W4712" s="19"/>
      <c r="X4712" s="19"/>
      <c r="Y4712" s="19"/>
      <c r="Z4712" s="19"/>
      <c r="AA4712" s="19"/>
      <c r="AB4712" s="19"/>
      <c r="AC4712" s="19"/>
      <c r="AD4712" s="19"/>
      <c r="AE4712" s="19"/>
      <c r="AF4712" s="19"/>
      <c r="AG4712" s="19"/>
      <c r="AH4712" s="19"/>
      <c r="AI4712" s="19"/>
      <c r="AJ4712" s="19"/>
      <c r="AK4712" s="31">
        <v>143990.28125</v>
      </c>
      <c r="AL4712" s="31">
        <v>661426.5625</v>
      </c>
      <c r="AM4712" s="31">
        <v>1401746.25</v>
      </c>
      <c r="AN4712" s="31">
        <v>1237843.875</v>
      </c>
      <c r="AO4712" s="31">
        <v>1394428.25</v>
      </c>
      <c r="AP4712" s="31">
        <v>1210361.046875</v>
      </c>
      <c r="AQ4712" s="31">
        <v>1187052.30078125</v>
      </c>
      <c r="AR4712" s="31">
        <v>1078191.15625</v>
      </c>
      <c r="AS4712" s="31">
        <v>1271633.984375</v>
      </c>
      <c r="AT4712" s="31">
        <v>1199789.19140625</v>
      </c>
      <c r="AU4712" s="31">
        <v>1095394.859375</v>
      </c>
      <c r="AV4712" s="31">
        <v>1190571.125</v>
      </c>
      <c r="AW4712" s="31">
        <v>1111605.103515625</v>
      </c>
      <c r="AX4712" s="31">
        <v>102503.4296875</v>
      </c>
      <c r="AY4712" s="31">
        <v>51160.28515625</v>
      </c>
      <c r="AZ4712" s="31">
        <v>153663.71484375</v>
      </c>
    </row>
    <row r="4713" spans="1:52" ht="15" customHeight="1">
      <c r="A4713" s="29" t="s">
        <v>1743</v>
      </c>
      <c r="B4713" s="34">
        <v>35704</v>
      </c>
      <c r="C4713" s="28">
        <v>600</v>
      </c>
      <c r="D4713" s="28">
        <v>44</v>
      </c>
      <c r="E4713" s="28">
        <v>45</v>
      </c>
      <c r="F4713" s="29" t="s">
        <v>242</v>
      </c>
      <c r="G4713" s="29" t="s">
        <v>1668</v>
      </c>
      <c r="H4713" s="28">
        <v>849</v>
      </c>
      <c r="I4713" s="29" t="s">
        <v>1496</v>
      </c>
      <c r="J4713" s="33" t="s">
        <v>1742</v>
      </c>
      <c r="K4713" s="29" t="s">
        <v>178</v>
      </c>
      <c r="L4713" s="29" t="s">
        <v>1671</v>
      </c>
      <c r="M4713" s="29" t="s">
        <v>1739</v>
      </c>
      <c r="N4713" s="28">
        <v>508773.2</v>
      </c>
      <c r="O4713" s="28">
        <v>6324780</v>
      </c>
      <c r="P4713" s="29" t="s">
        <v>1670</v>
      </c>
      <c r="Q4713" s="32" t="s">
        <v>919</v>
      </c>
      <c r="R4713" s="19"/>
      <c r="S4713" s="19"/>
      <c r="T4713" s="19"/>
      <c r="U4713" s="19"/>
      <c r="V4713" s="19"/>
      <c r="W4713" s="19"/>
      <c r="X4713" s="19"/>
      <c r="Y4713" s="19"/>
      <c r="Z4713" s="19"/>
      <c r="AA4713" s="19"/>
      <c r="AB4713" s="19"/>
      <c r="AC4713" s="19"/>
      <c r="AD4713" s="19"/>
      <c r="AE4713" s="19"/>
      <c r="AF4713" s="19"/>
      <c r="AG4713" s="19"/>
      <c r="AH4713" s="19"/>
      <c r="AI4713" s="19"/>
      <c r="AJ4713" s="19"/>
      <c r="AK4713" s="31">
        <v>143990.28125</v>
      </c>
      <c r="AL4713" s="31">
        <v>661426.5625</v>
      </c>
      <c r="AM4713" s="31">
        <v>1401746.25</v>
      </c>
      <c r="AN4713" s="31">
        <v>1237843.875</v>
      </c>
      <c r="AO4713" s="31">
        <v>1394428.25</v>
      </c>
      <c r="AP4713" s="31">
        <v>1210361.046875</v>
      </c>
      <c r="AQ4713" s="31">
        <v>1187052.30078125</v>
      </c>
      <c r="AR4713" s="31">
        <v>1078191.15625</v>
      </c>
      <c r="AS4713" s="31">
        <v>1271633.984375</v>
      </c>
      <c r="AT4713" s="31">
        <v>1199789.19140625</v>
      </c>
      <c r="AU4713" s="31">
        <v>1095394.859375</v>
      </c>
      <c r="AV4713" s="31">
        <v>1190571.125</v>
      </c>
      <c r="AW4713" s="31">
        <v>1111605.103515625</v>
      </c>
      <c r="AX4713" s="31">
        <v>102503.4296875</v>
      </c>
      <c r="AY4713" s="31">
        <v>51160.28515625</v>
      </c>
      <c r="AZ4713" s="31">
        <v>153663.71484375</v>
      </c>
    </row>
    <row r="4714" spans="1:52" ht="15" customHeight="1">
      <c r="A4714" s="29" t="s">
        <v>1741</v>
      </c>
      <c r="B4714" s="34">
        <v>35704</v>
      </c>
      <c r="C4714" s="28">
        <v>600</v>
      </c>
      <c r="D4714" s="28">
        <v>44</v>
      </c>
      <c r="E4714" s="28">
        <v>45</v>
      </c>
      <c r="F4714" s="29" t="s">
        <v>242</v>
      </c>
      <c r="G4714" s="29" t="s">
        <v>1668</v>
      </c>
      <c r="H4714" s="28">
        <v>849</v>
      </c>
      <c r="I4714" s="29" t="s">
        <v>1496</v>
      </c>
      <c r="J4714" s="33" t="s">
        <v>1740</v>
      </c>
      <c r="K4714" s="29" t="s">
        <v>178</v>
      </c>
      <c r="L4714" s="29" t="s">
        <v>1671</v>
      </c>
      <c r="M4714" s="29" t="s">
        <v>1739</v>
      </c>
      <c r="N4714" s="28">
        <v>508870.6</v>
      </c>
      <c r="O4714" s="28">
        <v>6325074</v>
      </c>
      <c r="P4714" s="29" t="s">
        <v>1670</v>
      </c>
      <c r="Q4714" s="32" t="s">
        <v>919</v>
      </c>
      <c r="R4714" s="19"/>
      <c r="S4714" s="19"/>
      <c r="T4714" s="19"/>
      <c r="U4714" s="19"/>
      <c r="V4714" s="19"/>
      <c r="W4714" s="19"/>
      <c r="X4714" s="19"/>
      <c r="Y4714" s="19"/>
      <c r="Z4714" s="19"/>
      <c r="AA4714" s="19"/>
      <c r="AB4714" s="19"/>
      <c r="AC4714" s="19"/>
      <c r="AD4714" s="19"/>
      <c r="AE4714" s="19"/>
      <c r="AF4714" s="19"/>
      <c r="AG4714" s="19"/>
      <c r="AH4714" s="19"/>
      <c r="AI4714" s="19"/>
      <c r="AJ4714" s="19"/>
      <c r="AK4714" s="31">
        <v>143990.28125</v>
      </c>
      <c r="AL4714" s="31">
        <v>661426.5625</v>
      </c>
      <c r="AM4714" s="31">
        <v>1401746.25</v>
      </c>
      <c r="AN4714" s="31">
        <v>1237843.875</v>
      </c>
      <c r="AO4714" s="31">
        <v>1394428.25</v>
      </c>
      <c r="AP4714" s="31">
        <v>1210361.046875</v>
      </c>
      <c r="AQ4714" s="31">
        <v>1187052.30078125</v>
      </c>
      <c r="AR4714" s="31">
        <v>1078191.15625</v>
      </c>
      <c r="AS4714" s="31">
        <v>1271633.984375</v>
      </c>
      <c r="AT4714" s="31">
        <v>1199789.19140625</v>
      </c>
      <c r="AU4714" s="31">
        <v>1095394.859375</v>
      </c>
      <c r="AV4714" s="31">
        <v>1190571.125</v>
      </c>
      <c r="AW4714" s="31">
        <v>1111605.103515625</v>
      </c>
      <c r="AX4714" s="31">
        <v>102503.4296875</v>
      </c>
      <c r="AY4714" s="31">
        <v>51160.28515625</v>
      </c>
      <c r="AZ4714" s="31">
        <v>153663.71484375</v>
      </c>
    </row>
    <row r="4715" spans="1:52" ht="15" customHeight="1">
      <c r="A4715" s="29" t="s">
        <v>1738</v>
      </c>
      <c r="B4715" s="34">
        <v>35704</v>
      </c>
      <c r="C4715" s="28">
        <v>600</v>
      </c>
      <c r="D4715" s="28">
        <v>44</v>
      </c>
      <c r="E4715" s="28">
        <v>45</v>
      </c>
      <c r="F4715" s="29" t="s">
        <v>242</v>
      </c>
      <c r="G4715" s="29" t="s">
        <v>1668</v>
      </c>
      <c r="H4715" s="28">
        <v>849</v>
      </c>
      <c r="I4715" s="29" t="s">
        <v>1496</v>
      </c>
      <c r="J4715" s="33" t="s">
        <v>1737</v>
      </c>
      <c r="K4715" s="29" t="s">
        <v>178</v>
      </c>
      <c r="L4715" s="29" t="s">
        <v>1671</v>
      </c>
      <c r="M4715" s="29" t="s">
        <v>1727</v>
      </c>
      <c r="N4715" s="28">
        <v>508727.6</v>
      </c>
      <c r="O4715" s="28">
        <v>6324058</v>
      </c>
      <c r="P4715" s="29" t="s">
        <v>1670</v>
      </c>
      <c r="Q4715" s="32" t="s">
        <v>919</v>
      </c>
      <c r="R4715" s="19"/>
      <c r="S4715" s="19"/>
      <c r="T4715" s="19"/>
      <c r="U4715" s="19"/>
      <c r="V4715" s="19"/>
      <c r="W4715" s="19"/>
      <c r="X4715" s="19"/>
      <c r="Y4715" s="19"/>
      <c r="Z4715" s="19"/>
      <c r="AA4715" s="19"/>
      <c r="AB4715" s="19"/>
      <c r="AC4715" s="19"/>
      <c r="AD4715" s="19"/>
      <c r="AE4715" s="19"/>
      <c r="AF4715" s="19"/>
      <c r="AG4715" s="19"/>
      <c r="AH4715" s="19"/>
      <c r="AI4715" s="19"/>
      <c r="AJ4715" s="19"/>
      <c r="AK4715" s="31">
        <v>143990.28125</v>
      </c>
      <c r="AL4715" s="31">
        <v>661426.5625</v>
      </c>
      <c r="AM4715" s="31">
        <v>1401746.25</v>
      </c>
      <c r="AN4715" s="31">
        <v>1237843.875</v>
      </c>
      <c r="AO4715" s="31">
        <v>1394428.25</v>
      </c>
      <c r="AP4715" s="31">
        <v>1210361.046875</v>
      </c>
      <c r="AQ4715" s="31">
        <v>1187052.30078125</v>
      </c>
      <c r="AR4715" s="31">
        <v>1078191.15625</v>
      </c>
      <c r="AS4715" s="31">
        <v>1271633.984375</v>
      </c>
      <c r="AT4715" s="31">
        <v>1199789.19140625</v>
      </c>
      <c r="AU4715" s="31">
        <v>1095394.859375</v>
      </c>
      <c r="AV4715" s="31">
        <v>1190571.125</v>
      </c>
      <c r="AW4715" s="31">
        <v>1111605.103515625</v>
      </c>
      <c r="AX4715" s="31">
        <v>102503.4296875</v>
      </c>
      <c r="AY4715" s="31">
        <v>51160.28515625</v>
      </c>
      <c r="AZ4715" s="31">
        <v>153663.71484375</v>
      </c>
    </row>
    <row r="4716" spans="1:52" ht="15" customHeight="1">
      <c r="A4716" s="29" t="s">
        <v>1736</v>
      </c>
      <c r="B4716" s="34">
        <v>35704</v>
      </c>
      <c r="C4716" s="28">
        <v>600</v>
      </c>
      <c r="D4716" s="28">
        <v>44</v>
      </c>
      <c r="E4716" s="28">
        <v>45</v>
      </c>
      <c r="F4716" s="29" t="s">
        <v>242</v>
      </c>
      <c r="G4716" s="29" t="s">
        <v>1668</v>
      </c>
      <c r="H4716" s="28">
        <v>849</v>
      </c>
      <c r="I4716" s="29" t="s">
        <v>1496</v>
      </c>
      <c r="J4716" s="33" t="s">
        <v>1735</v>
      </c>
      <c r="K4716" s="29" t="s">
        <v>178</v>
      </c>
      <c r="L4716" s="29" t="s">
        <v>1671</v>
      </c>
      <c r="M4716" s="29" t="s">
        <v>1727</v>
      </c>
      <c r="N4716" s="28">
        <v>508822.1</v>
      </c>
      <c r="O4716" s="28">
        <v>6324348</v>
      </c>
      <c r="P4716" s="29" t="s">
        <v>1670</v>
      </c>
      <c r="Q4716" s="32" t="s">
        <v>919</v>
      </c>
      <c r="R4716" s="19"/>
      <c r="S4716" s="19"/>
      <c r="T4716" s="19"/>
      <c r="U4716" s="19"/>
      <c r="V4716" s="19"/>
      <c r="W4716" s="19"/>
      <c r="X4716" s="19"/>
      <c r="Y4716" s="19"/>
      <c r="Z4716" s="19"/>
      <c r="AA4716" s="19"/>
      <c r="AB4716" s="19"/>
      <c r="AC4716" s="19"/>
      <c r="AD4716" s="19"/>
      <c r="AE4716" s="19"/>
      <c r="AF4716" s="19"/>
      <c r="AG4716" s="19"/>
      <c r="AH4716" s="19"/>
      <c r="AI4716" s="19"/>
      <c r="AJ4716" s="19"/>
      <c r="AK4716" s="31">
        <v>143990.28125</v>
      </c>
      <c r="AL4716" s="31">
        <v>661426.5625</v>
      </c>
      <c r="AM4716" s="31">
        <v>1401746.25</v>
      </c>
      <c r="AN4716" s="31">
        <v>1237843.875</v>
      </c>
      <c r="AO4716" s="31">
        <v>1394428.25</v>
      </c>
      <c r="AP4716" s="31">
        <v>1210361.046875</v>
      </c>
      <c r="AQ4716" s="31">
        <v>1187052.30078125</v>
      </c>
      <c r="AR4716" s="31">
        <v>1078191.15625</v>
      </c>
      <c r="AS4716" s="31">
        <v>1271633.984375</v>
      </c>
      <c r="AT4716" s="31">
        <v>1199789.19140625</v>
      </c>
      <c r="AU4716" s="31">
        <v>1095394.859375</v>
      </c>
      <c r="AV4716" s="31">
        <v>1190571.125</v>
      </c>
      <c r="AW4716" s="31">
        <v>1111605.103515625</v>
      </c>
      <c r="AX4716" s="31">
        <v>102503.4296875</v>
      </c>
      <c r="AY4716" s="31">
        <v>51160.28515625</v>
      </c>
      <c r="AZ4716" s="31">
        <v>153663.71484375</v>
      </c>
    </row>
    <row r="4717" spans="1:52" ht="15" customHeight="1">
      <c r="A4717" s="29" t="s">
        <v>1734</v>
      </c>
      <c r="B4717" s="34">
        <v>35704</v>
      </c>
      <c r="C4717" s="28">
        <v>600</v>
      </c>
      <c r="D4717" s="28">
        <v>44</v>
      </c>
      <c r="E4717" s="28">
        <v>45</v>
      </c>
      <c r="F4717" s="29" t="s">
        <v>242</v>
      </c>
      <c r="G4717" s="29" t="s">
        <v>1668</v>
      </c>
      <c r="H4717" s="28">
        <v>849</v>
      </c>
      <c r="I4717" s="29" t="s">
        <v>1496</v>
      </c>
      <c r="J4717" s="33" t="s">
        <v>1733</v>
      </c>
      <c r="K4717" s="29" t="s">
        <v>178</v>
      </c>
      <c r="L4717" s="29" t="s">
        <v>1671</v>
      </c>
      <c r="M4717" s="29" t="s">
        <v>1727</v>
      </c>
      <c r="N4717" s="28">
        <v>508915.8</v>
      </c>
      <c r="O4717" s="28">
        <v>6324636</v>
      </c>
      <c r="P4717" s="29" t="s">
        <v>1670</v>
      </c>
      <c r="Q4717" s="32" t="s">
        <v>919</v>
      </c>
      <c r="R4717" s="19"/>
      <c r="S4717" s="19"/>
      <c r="T4717" s="19"/>
      <c r="U4717" s="19"/>
      <c r="V4717" s="19"/>
      <c r="W4717" s="19"/>
      <c r="X4717" s="19"/>
      <c r="Y4717" s="19"/>
      <c r="Z4717" s="19"/>
      <c r="AA4717" s="19"/>
      <c r="AB4717" s="19"/>
      <c r="AC4717" s="19"/>
      <c r="AD4717" s="19"/>
      <c r="AE4717" s="19"/>
      <c r="AF4717" s="19"/>
      <c r="AG4717" s="19"/>
      <c r="AH4717" s="19"/>
      <c r="AI4717" s="19"/>
      <c r="AJ4717" s="19"/>
      <c r="AK4717" s="31">
        <v>143990.28125</v>
      </c>
      <c r="AL4717" s="31">
        <v>661426.5625</v>
      </c>
      <c r="AM4717" s="31">
        <v>1401746.25</v>
      </c>
      <c r="AN4717" s="31">
        <v>1237843.875</v>
      </c>
      <c r="AO4717" s="31">
        <v>1394428.25</v>
      </c>
      <c r="AP4717" s="31">
        <v>1210361.046875</v>
      </c>
      <c r="AQ4717" s="31">
        <v>1187052.30078125</v>
      </c>
      <c r="AR4717" s="31">
        <v>1078191.15625</v>
      </c>
      <c r="AS4717" s="31">
        <v>1271633.984375</v>
      </c>
      <c r="AT4717" s="31">
        <v>1199789.19140625</v>
      </c>
      <c r="AU4717" s="31">
        <v>1095394.859375</v>
      </c>
      <c r="AV4717" s="31">
        <v>1190571.125</v>
      </c>
      <c r="AW4717" s="31">
        <v>1111605.103515625</v>
      </c>
      <c r="AX4717" s="31">
        <v>102503.4296875</v>
      </c>
      <c r="AY4717" s="31">
        <v>51160.28515625</v>
      </c>
      <c r="AZ4717" s="31">
        <v>153663.71484375</v>
      </c>
    </row>
    <row r="4718" spans="1:52" ht="15" customHeight="1">
      <c r="A4718" s="29" t="s">
        <v>1732</v>
      </c>
      <c r="B4718" s="34">
        <v>35704</v>
      </c>
      <c r="C4718" s="28">
        <v>600</v>
      </c>
      <c r="D4718" s="28">
        <v>44</v>
      </c>
      <c r="E4718" s="28">
        <v>45</v>
      </c>
      <c r="F4718" s="29" t="s">
        <v>242</v>
      </c>
      <c r="G4718" s="29" t="s">
        <v>1668</v>
      </c>
      <c r="H4718" s="28">
        <v>849</v>
      </c>
      <c r="I4718" s="29" t="s">
        <v>1496</v>
      </c>
      <c r="J4718" s="33" t="s">
        <v>1731</v>
      </c>
      <c r="K4718" s="29" t="s">
        <v>178</v>
      </c>
      <c r="L4718" s="29" t="s">
        <v>1671</v>
      </c>
      <c r="M4718" s="29" t="s">
        <v>1730</v>
      </c>
      <c r="N4718" s="28">
        <v>509009.5</v>
      </c>
      <c r="O4718" s="28">
        <v>6324923</v>
      </c>
      <c r="P4718" s="29" t="s">
        <v>1670</v>
      </c>
      <c r="Q4718" s="32" t="s">
        <v>919</v>
      </c>
      <c r="R4718" s="19"/>
      <c r="S4718" s="19"/>
      <c r="T4718" s="19"/>
      <c r="U4718" s="19"/>
      <c r="V4718" s="19"/>
      <c r="W4718" s="19"/>
      <c r="X4718" s="19"/>
      <c r="Y4718" s="19"/>
      <c r="Z4718" s="19"/>
      <c r="AA4718" s="19"/>
      <c r="AB4718" s="19"/>
      <c r="AC4718" s="19"/>
      <c r="AD4718" s="19"/>
      <c r="AE4718" s="19"/>
      <c r="AF4718" s="19"/>
      <c r="AG4718" s="19"/>
      <c r="AH4718" s="19"/>
      <c r="AI4718" s="19"/>
      <c r="AJ4718" s="19"/>
      <c r="AK4718" s="31">
        <v>143990.28125</v>
      </c>
      <c r="AL4718" s="31">
        <v>661426.5625</v>
      </c>
      <c r="AM4718" s="31">
        <v>1401746.25</v>
      </c>
      <c r="AN4718" s="31">
        <v>1237843.875</v>
      </c>
      <c r="AO4718" s="31">
        <v>1394428.25</v>
      </c>
      <c r="AP4718" s="31">
        <v>1210361.046875</v>
      </c>
      <c r="AQ4718" s="31">
        <v>1187052.30078125</v>
      </c>
      <c r="AR4718" s="31">
        <v>1078191.15625</v>
      </c>
      <c r="AS4718" s="31">
        <v>1271633.984375</v>
      </c>
      <c r="AT4718" s="31">
        <v>1199789.19140625</v>
      </c>
      <c r="AU4718" s="31">
        <v>1095394.859375</v>
      </c>
      <c r="AV4718" s="31">
        <v>1190571.125</v>
      </c>
      <c r="AW4718" s="31">
        <v>1111605.103515625</v>
      </c>
      <c r="AX4718" s="31">
        <v>102503.4296875</v>
      </c>
      <c r="AY4718" s="31">
        <v>51160.28515625</v>
      </c>
      <c r="AZ4718" s="31">
        <v>153663.71484375</v>
      </c>
    </row>
    <row r="4719" spans="1:52" ht="15" customHeight="1">
      <c r="A4719" s="29" t="s">
        <v>1729</v>
      </c>
      <c r="B4719" s="34">
        <v>35704</v>
      </c>
      <c r="C4719" s="28">
        <v>600</v>
      </c>
      <c r="D4719" s="28">
        <v>44</v>
      </c>
      <c r="E4719" s="28">
        <v>45</v>
      </c>
      <c r="F4719" s="29" t="s">
        <v>242</v>
      </c>
      <c r="G4719" s="29" t="s">
        <v>1668</v>
      </c>
      <c r="H4719" s="28">
        <v>849</v>
      </c>
      <c r="I4719" s="29" t="s">
        <v>1496</v>
      </c>
      <c r="J4719" s="33" t="s">
        <v>1728</v>
      </c>
      <c r="K4719" s="29" t="s">
        <v>178</v>
      </c>
      <c r="L4719" s="29" t="s">
        <v>1671</v>
      </c>
      <c r="M4719" s="29" t="s">
        <v>1727</v>
      </c>
      <c r="N4719" s="28">
        <v>508876.9</v>
      </c>
      <c r="O4719" s="28">
        <v>6323925</v>
      </c>
      <c r="P4719" s="29" t="s">
        <v>1670</v>
      </c>
      <c r="Q4719" s="32" t="s">
        <v>919</v>
      </c>
      <c r="R4719" s="19"/>
      <c r="S4719" s="19"/>
      <c r="T4719" s="19"/>
      <c r="U4719" s="19"/>
      <c r="V4719" s="19"/>
      <c r="W4719" s="19"/>
      <c r="X4719" s="19"/>
      <c r="Y4719" s="19"/>
      <c r="Z4719" s="19"/>
      <c r="AA4719" s="19"/>
      <c r="AB4719" s="19"/>
      <c r="AC4719" s="19"/>
      <c r="AD4719" s="19"/>
      <c r="AE4719" s="19"/>
      <c r="AF4719" s="19"/>
      <c r="AG4719" s="19"/>
      <c r="AH4719" s="19"/>
      <c r="AI4719" s="19"/>
      <c r="AJ4719" s="19"/>
      <c r="AK4719" s="31">
        <v>143990.28125</v>
      </c>
      <c r="AL4719" s="31">
        <v>661426.5625</v>
      </c>
      <c r="AM4719" s="31">
        <v>1401746.25</v>
      </c>
      <c r="AN4719" s="31">
        <v>1237843.875</v>
      </c>
      <c r="AO4719" s="31">
        <v>1394428.25</v>
      </c>
      <c r="AP4719" s="31">
        <v>1210361.046875</v>
      </c>
      <c r="AQ4719" s="31">
        <v>1187052.30078125</v>
      </c>
      <c r="AR4719" s="31">
        <v>1078191.15625</v>
      </c>
      <c r="AS4719" s="31">
        <v>1271633.984375</v>
      </c>
      <c r="AT4719" s="31">
        <v>1199789.19140625</v>
      </c>
      <c r="AU4719" s="31">
        <v>1095394.859375</v>
      </c>
      <c r="AV4719" s="31">
        <v>1190571.125</v>
      </c>
      <c r="AW4719" s="31">
        <v>1111605.103515625</v>
      </c>
      <c r="AX4719" s="31">
        <v>102503.4296875</v>
      </c>
      <c r="AY4719" s="31">
        <v>51160.28515625</v>
      </c>
      <c r="AZ4719" s="31">
        <v>153663.71484375</v>
      </c>
    </row>
    <row r="4720" spans="1:52" ht="15" customHeight="1">
      <c r="A4720" s="29" t="s">
        <v>1726</v>
      </c>
      <c r="B4720" s="34">
        <v>35704</v>
      </c>
      <c r="C4720" s="28">
        <v>600</v>
      </c>
      <c r="D4720" s="28">
        <v>44</v>
      </c>
      <c r="E4720" s="28">
        <v>45</v>
      </c>
      <c r="F4720" s="29" t="s">
        <v>242</v>
      </c>
      <c r="G4720" s="29" t="s">
        <v>1668</v>
      </c>
      <c r="H4720" s="28">
        <v>849</v>
      </c>
      <c r="I4720" s="29" t="s">
        <v>1496</v>
      </c>
      <c r="J4720" s="33" t="s">
        <v>1725</v>
      </c>
      <c r="K4720" s="29" t="s">
        <v>178</v>
      </c>
      <c r="L4720" s="29" t="s">
        <v>1671</v>
      </c>
      <c r="M4720" s="29" t="s">
        <v>1715</v>
      </c>
      <c r="N4720" s="28">
        <v>508968.3</v>
      </c>
      <c r="O4720" s="28">
        <v>6324211</v>
      </c>
      <c r="P4720" s="29" t="s">
        <v>1670</v>
      </c>
      <c r="Q4720" s="32" t="s">
        <v>919</v>
      </c>
      <c r="R4720" s="19"/>
      <c r="S4720" s="19"/>
      <c r="T4720" s="19"/>
      <c r="U4720" s="19"/>
      <c r="V4720" s="19"/>
      <c r="W4720" s="19"/>
      <c r="X4720" s="19"/>
      <c r="Y4720" s="19"/>
      <c r="Z4720" s="19"/>
      <c r="AA4720" s="19"/>
      <c r="AB4720" s="19"/>
      <c r="AC4720" s="19"/>
      <c r="AD4720" s="19"/>
      <c r="AE4720" s="19"/>
      <c r="AF4720" s="19"/>
      <c r="AG4720" s="19"/>
      <c r="AH4720" s="19"/>
      <c r="AI4720" s="19"/>
      <c r="AJ4720" s="19"/>
      <c r="AK4720" s="31">
        <v>143990.28125</v>
      </c>
      <c r="AL4720" s="31">
        <v>661426.5625</v>
      </c>
      <c r="AM4720" s="31">
        <v>1401746.25</v>
      </c>
      <c r="AN4720" s="31">
        <v>1237843.875</v>
      </c>
      <c r="AO4720" s="31">
        <v>1394428.25</v>
      </c>
      <c r="AP4720" s="31">
        <v>1210361.046875</v>
      </c>
      <c r="AQ4720" s="31">
        <v>1187052.30078125</v>
      </c>
      <c r="AR4720" s="31">
        <v>1078191.15625</v>
      </c>
      <c r="AS4720" s="31">
        <v>1271633.984375</v>
      </c>
      <c r="AT4720" s="31">
        <v>1199789.19140625</v>
      </c>
      <c r="AU4720" s="31">
        <v>1095394.859375</v>
      </c>
      <c r="AV4720" s="31">
        <v>1190571.125</v>
      </c>
      <c r="AW4720" s="31">
        <v>1111605.103515625</v>
      </c>
      <c r="AX4720" s="31">
        <v>102503.4296875</v>
      </c>
      <c r="AY4720" s="31">
        <v>51160.28515625</v>
      </c>
      <c r="AZ4720" s="31">
        <v>153663.71484375</v>
      </c>
    </row>
    <row r="4721" spans="1:52" ht="15" customHeight="1">
      <c r="A4721" s="29" t="s">
        <v>1724</v>
      </c>
      <c r="B4721" s="34">
        <v>35704</v>
      </c>
      <c r="C4721" s="28">
        <v>600</v>
      </c>
      <c r="D4721" s="28">
        <v>44</v>
      </c>
      <c r="E4721" s="28">
        <v>45</v>
      </c>
      <c r="F4721" s="29" t="s">
        <v>242</v>
      </c>
      <c r="G4721" s="29" t="s">
        <v>1668</v>
      </c>
      <c r="H4721" s="28">
        <v>849</v>
      </c>
      <c r="I4721" s="29" t="s">
        <v>1496</v>
      </c>
      <c r="J4721" s="33" t="s">
        <v>1723</v>
      </c>
      <c r="K4721" s="29" t="s">
        <v>178</v>
      </c>
      <c r="L4721" s="29" t="s">
        <v>1671</v>
      </c>
      <c r="M4721" s="29" t="s">
        <v>1715</v>
      </c>
      <c r="N4721" s="28">
        <v>509058.3</v>
      </c>
      <c r="O4721" s="28">
        <v>6324492</v>
      </c>
      <c r="P4721" s="29" t="s">
        <v>1670</v>
      </c>
      <c r="Q4721" s="32" t="s">
        <v>919</v>
      </c>
      <c r="R4721" s="19"/>
      <c r="S4721" s="19"/>
      <c r="T4721" s="19"/>
      <c r="U4721" s="19"/>
      <c r="V4721" s="19"/>
      <c r="W4721" s="19"/>
      <c r="X4721" s="19"/>
      <c r="Y4721" s="19"/>
      <c r="Z4721" s="19"/>
      <c r="AA4721" s="19"/>
      <c r="AB4721" s="19"/>
      <c r="AC4721" s="19"/>
      <c r="AD4721" s="19"/>
      <c r="AE4721" s="19"/>
      <c r="AF4721" s="19"/>
      <c r="AG4721" s="19"/>
      <c r="AH4721" s="19"/>
      <c r="AI4721" s="19"/>
      <c r="AJ4721" s="19"/>
      <c r="AK4721" s="31">
        <v>143990.28125</v>
      </c>
      <c r="AL4721" s="31">
        <v>661426.5625</v>
      </c>
      <c r="AM4721" s="31">
        <v>1401746.25</v>
      </c>
      <c r="AN4721" s="31">
        <v>1237843.875</v>
      </c>
      <c r="AO4721" s="31">
        <v>1394428.25</v>
      </c>
      <c r="AP4721" s="31">
        <v>1210361.046875</v>
      </c>
      <c r="AQ4721" s="31">
        <v>1187052.30078125</v>
      </c>
      <c r="AR4721" s="31">
        <v>1078191.15625</v>
      </c>
      <c r="AS4721" s="31">
        <v>1271633.984375</v>
      </c>
      <c r="AT4721" s="31">
        <v>1199789.19140625</v>
      </c>
      <c r="AU4721" s="31">
        <v>1095394.859375</v>
      </c>
      <c r="AV4721" s="31">
        <v>1190571.125</v>
      </c>
      <c r="AW4721" s="31">
        <v>1111605.103515625</v>
      </c>
      <c r="AX4721" s="31">
        <v>102503.4296875</v>
      </c>
      <c r="AY4721" s="31">
        <v>51160.28515625</v>
      </c>
      <c r="AZ4721" s="31">
        <v>153663.71484375</v>
      </c>
    </row>
    <row r="4722" spans="1:52" ht="15" customHeight="1">
      <c r="A4722" s="29" t="s">
        <v>1722</v>
      </c>
      <c r="B4722" s="34">
        <v>35704</v>
      </c>
      <c r="C4722" s="28">
        <v>600</v>
      </c>
      <c r="D4722" s="28">
        <v>44</v>
      </c>
      <c r="E4722" s="28">
        <v>45</v>
      </c>
      <c r="F4722" s="29" t="s">
        <v>242</v>
      </c>
      <c r="G4722" s="29" t="s">
        <v>1668</v>
      </c>
      <c r="H4722" s="28">
        <v>849</v>
      </c>
      <c r="I4722" s="29" t="s">
        <v>1496</v>
      </c>
      <c r="J4722" s="33" t="s">
        <v>1721</v>
      </c>
      <c r="K4722" s="29" t="s">
        <v>178</v>
      </c>
      <c r="L4722" s="29" t="s">
        <v>1671</v>
      </c>
      <c r="M4722" s="29" t="s">
        <v>1720</v>
      </c>
      <c r="N4722" s="28">
        <v>509148.3</v>
      </c>
      <c r="O4722" s="28">
        <v>6324772</v>
      </c>
      <c r="P4722" s="29" t="s">
        <v>1670</v>
      </c>
      <c r="Q4722" s="32" t="s">
        <v>919</v>
      </c>
      <c r="R4722" s="19"/>
      <c r="S4722" s="19"/>
      <c r="T4722" s="19"/>
      <c r="U4722" s="19"/>
      <c r="V4722" s="19"/>
      <c r="W4722" s="19"/>
      <c r="X4722" s="19"/>
      <c r="Y4722" s="19"/>
      <c r="Z4722" s="19"/>
      <c r="AA4722" s="19"/>
      <c r="AB4722" s="19"/>
      <c r="AC4722" s="19"/>
      <c r="AD4722" s="19"/>
      <c r="AE4722" s="19"/>
      <c r="AF4722" s="19"/>
      <c r="AG4722" s="19"/>
      <c r="AH4722" s="19"/>
      <c r="AI4722" s="19"/>
      <c r="AJ4722" s="19"/>
      <c r="AK4722" s="31">
        <v>143990.28125</v>
      </c>
      <c r="AL4722" s="31">
        <v>661426.5625</v>
      </c>
      <c r="AM4722" s="31">
        <v>1401746.25</v>
      </c>
      <c r="AN4722" s="31">
        <v>1237843.875</v>
      </c>
      <c r="AO4722" s="31">
        <v>1394428.25</v>
      </c>
      <c r="AP4722" s="31">
        <v>1210361.046875</v>
      </c>
      <c r="AQ4722" s="31">
        <v>1187052.30078125</v>
      </c>
      <c r="AR4722" s="31">
        <v>1078191.15625</v>
      </c>
      <c r="AS4722" s="31">
        <v>1271633.984375</v>
      </c>
      <c r="AT4722" s="31">
        <v>1199789.19140625</v>
      </c>
      <c r="AU4722" s="31">
        <v>1095394.859375</v>
      </c>
      <c r="AV4722" s="31">
        <v>1190571.125</v>
      </c>
      <c r="AW4722" s="31">
        <v>1111605.103515625</v>
      </c>
      <c r="AX4722" s="31">
        <v>102503.4296875</v>
      </c>
      <c r="AY4722" s="31">
        <v>51160.28515625</v>
      </c>
      <c r="AZ4722" s="31">
        <v>153663.71484375</v>
      </c>
    </row>
    <row r="4723" spans="1:52" ht="15" customHeight="1">
      <c r="A4723" s="29" t="s">
        <v>1719</v>
      </c>
      <c r="B4723" s="34">
        <v>35704</v>
      </c>
      <c r="C4723" s="28">
        <v>600</v>
      </c>
      <c r="D4723" s="28">
        <v>44</v>
      </c>
      <c r="E4723" s="28">
        <v>45</v>
      </c>
      <c r="F4723" s="29" t="s">
        <v>242</v>
      </c>
      <c r="G4723" s="29" t="s">
        <v>1668</v>
      </c>
      <c r="H4723" s="28">
        <v>849</v>
      </c>
      <c r="I4723" s="29" t="s">
        <v>1496</v>
      </c>
      <c r="J4723" s="33" t="s">
        <v>1718</v>
      </c>
      <c r="K4723" s="29" t="s">
        <v>178</v>
      </c>
      <c r="L4723" s="29" t="s">
        <v>1671</v>
      </c>
      <c r="M4723" s="29" t="s">
        <v>1715</v>
      </c>
      <c r="N4723" s="28">
        <v>509026.1</v>
      </c>
      <c r="O4723" s="28">
        <v>6323792</v>
      </c>
      <c r="P4723" s="29" t="s">
        <v>1670</v>
      </c>
      <c r="Q4723" s="32" t="s">
        <v>919</v>
      </c>
      <c r="R4723" s="19"/>
      <c r="S4723" s="19"/>
      <c r="T4723" s="19"/>
      <c r="U4723" s="19"/>
      <c r="V4723" s="19"/>
      <c r="W4723" s="19"/>
      <c r="X4723" s="19"/>
      <c r="Y4723" s="19"/>
      <c r="Z4723" s="19"/>
      <c r="AA4723" s="19"/>
      <c r="AB4723" s="19"/>
      <c r="AC4723" s="19"/>
      <c r="AD4723" s="19"/>
      <c r="AE4723" s="19"/>
      <c r="AF4723" s="19"/>
      <c r="AG4723" s="19"/>
      <c r="AH4723" s="19"/>
      <c r="AI4723" s="19"/>
      <c r="AJ4723" s="19"/>
      <c r="AK4723" s="31">
        <v>143990.28125</v>
      </c>
      <c r="AL4723" s="31">
        <v>661426.5625</v>
      </c>
      <c r="AM4723" s="31">
        <v>1401746.25</v>
      </c>
      <c r="AN4723" s="31">
        <v>1237843.875</v>
      </c>
      <c r="AO4723" s="31">
        <v>1394428.25</v>
      </c>
      <c r="AP4723" s="31">
        <v>1210361.046875</v>
      </c>
      <c r="AQ4723" s="31">
        <v>1187052.30078125</v>
      </c>
      <c r="AR4723" s="31">
        <v>1078191.15625</v>
      </c>
      <c r="AS4723" s="31">
        <v>1271633.984375</v>
      </c>
      <c r="AT4723" s="31">
        <v>1199789.19140625</v>
      </c>
      <c r="AU4723" s="31">
        <v>1095394.859375</v>
      </c>
      <c r="AV4723" s="31">
        <v>1190571.125</v>
      </c>
      <c r="AW4723" s="31">
        <v>1111605.103515625</v>
      </c>
      <c r="AX4723" s="31">
        <v>102503.4296875</v>
      </c>
      <c r="AY4723" s="31">
        <v>51160.28515625</v>
      </c>
      <c r="AZ4723" s="31">
        <v>153663.71484375</v>
      </c>
    </row>
    <row r="4724" spans="1:52" ht="15" customHeight="1">
      <c r="A4724" s="29" t="s">
        <v>1717</v>
      </c>
      <c r="B4724" s="34">
        <v>35704</v>
      </c>
      <c r="C4724" s="28">
        <v>600</v>
      </c>
      <c r="D4724" s="28">
        <v>44</v>
      </c>
      <c r="E4724" s="28">
        <v>45</v>
      </c>
      <c r="F4724" s="29" t="s">
        <v>242</v>
      </c>
      <c r="G4724" s="29" t="s">
        <v>1668</v>
      </c>
      <c r="H4724" s="28">
        <v>849</v>
      </c>
      <c r="I4724" s="29" t="s">
        <v>1496</v>
      </c>
      <c r="J4724" s="33" t="s">
        <v>1716</v>
      </c>
      <c r="K4724" s="29" t="s">
        <v>178</v>
      </c>
      <c r="L4724" s="29" t="s">
        <v>1671</v>
      </c>
      <c r="M4724" s="29" t="s">
        <v>1715</v>
      </c>
      <c r="N4724" s="28">
        <v>509114.6</v>
      </c>
      <c r="O4724" s="28">
        <v>6324073</v>
      </c>
      <c r="P4724" s="29" t="s">
        <v>1670</v>
      </c>
      <c r="Q4724" s="32" t="s">
        <v>919</v>
      </c>
      <c r="R4724" s="19"/>
      <c r="S4724" s="19"/>
      <c r="T4724" s="19"/>
      <c r="U4724" s="19"/>
      <c r="V4724" s="19"/>
      <c r="W4724" s="19"/>
      <c r="X4724" s="19"/>
      <c r="Y4724" s="19"/>
      <c r="Z4724" s="19"/>
      <c r="AA4724" s="19"/>
      <c r="AB4724" s="19"/>
      <c r="AC4724" s="19"/>
      <c r="AD4724" s="19"/>
      <c r="AE4724" s="19"/>
      <c r="AF4724" s="19"/>
      <c r="AG4724" s="19"/>
      <c r="AH4724" s="19"/>
      <c r="AI4724" s="19"/>
      <c r="AJ4724" s="19"/>
      <c r="AK4724" s="31">
        <v>143990.28125</v>
      </c>
      <c r="AL4724" s="31">
        <v>661426.5625</v>
      </c>
      <c r="AM4724" s="31">
        <v>1401746.25</v>
      </c>
      <c r="AN4724" s="31">
        <v>1237843.875</v>
      </c>
      <c r="AO4724" s="31">
        <v>1394428.25</v>
      </c>
      <c r="AP4724" s="31">
        <v>1210361.046875</v>
      </c>
      <c r="AQ4724" s="31">
        <v>1187052.30078125</v>
      </c>
      <c r="AR4724" s="31">
        <v>1078191.15625</v>
      </c>
      <c r="AS4724" s="31">
        <v>1271633.984375</v>
      </c>
      <c r="AT4724" s="31">
        <v>1199789.19140625</v>
      </c>
      <c r="AU4724" s="31">
        <v>1095394.859375</v>
      </c>
      <c r="AV4724" s="31">
        <v>1190571.125</v>
      </c>
      <c r="AW4724" s="31">
        <v>1111605.103515625</v>
      </c>
      <c r="AX4724" s="31">
        <v>102503.4296875</v>
      </c>
      <c r="AY4724" s="31">
        <v>51160.28515625</v>
      </c>
      <c r="AZ4724" s="31">
        <v>153663.71484375</v>
      </c>
    </row>
    <row r="4725" spans="1:52" ht="15" customHeight="1">
      <c r="A4725" s="29" t="s">
        <v>1714</v>
      </c>
      <c r="B4725" s="34">
        <v>35704</v>
      </c>
      <c r="C4725" s="28">
        <v>600</v>
      </c>
      <c r="D4725" s="28">
        <v>44</v>
      </c>
      <c r="E4725" s="28">
        <v>45</v>
      </c>
      <c r="F4725" s="29" t="s">
        <v>242</v>
      </c>
      <c r="G4725" s="29" t="s">
        <v>1668</v>
      </c>
      <c r="H4725" s="28">
        <v>849</v>
      </c>
      <c r="I4725" s="29" t="s">
        <v>1496</v>
      </c>
      <c r="J4725" s="33" t="s">
        <v>1713</v>
      </c>
      <c r="K4725" s="29" t="s">
        <v>178</v>
      </c>
      <c r="L4725" s="29" t="s">
        <v>1671</v>
      </c>
      <c r="M4725" s="29" t="s">
        <v>1700</v>
      </c>
      <c r="N4725" s="28">
        <v>509200.8</v>
      </c>
      <c r="O4725" s="28">
        <v>6324347</v>
      </c>
      <c r="P4725" s="29" t="s">
        <v>1670</v>
      </c>
      <c r="Q4725" s="32" t="s">
        <v>919</v>
      </c>
      <c r="R4725" s="19"/>
      <c r="S4725" s="19"/>
      <c r="T4725" s="19"/>
      <c r="U4725" s="19"/>
      <c r="V4725" s="19"/>
      <c r="W4725" s="19"/>
      <c r="X4725" s="19"/>
      <c r="Y4725" s="19"/>
      <c r="Z4725" s="19"/>
      <c r="AA4725" s="19"/>
      <c r="AB4725" s="19"/>
      <c r="AC4725" s="19"/>
      <c r="AD4725" s="19"/>
      <c r="AE4725" s="19"/>
      <c r="AF4725" s="19"/>
      <c r="AG4725" s="19"/>
      <c r="AH4725" s="19"/>
      <c r="AI4725" s="19"/>
      <c r="AJ4725" s="19"/>
      <c r="AK4725" s="31">
        <v>143990.28125</v>
      </c>
      <c r="AL4725" s="31">
        <v>661426.5625</v>
      </c>
      <c r="AM4725" s="31">
        <v>1401746.25</v>
      </c>
      <c r="AN4725" s="31">
        <v>1237843.875</v>
      </c>
      <c r="AO4725" s="31">
        <v>1394428.25</v>
      </c>
      <c r="AP4725" s="31">
        <v>1210361.046875</v>
      </c>
      <c r="AQ4725" s="31">
        <v>1187052.30078125</v>
      </c>
      <c r="AR4725" s="31">
        <v>1078191.15625</v>
      </c>
      <c r="AS4725" s="31">
        <v>1271633.984375</v>
      </c>
      <c r="AT4725" s="31">
        <v>1199789.19140625</v>
      </c>
      <c r="AU4725" s="31">
        <v>1095394.859375</v>
      </c>
      <c r="AV4725" s="31">
        <v>1190571.125</v>
      </c>
      <c r="AW4725" s="31">
        <v>1111605.103515625</v>
      </c>
      <c r="AX4725" s="31">
        <v>102503.4296875</v>
      </c>
      <c r="AY4725" s="31">
        <v>51160.28515625</v>
      </c>
      <c r="AZ4725" s="31">
        <v>153663.71484375</v>
      </c>
    </row>
    <row r="4726" spans="1:52" ht="15" customHeight="1">
      <c r="A4726" s="29" t="s">
        <v>1712</v>
      </c>
      <c r="B4726" s="34">
        <v>35704</v>
      </c>
      <c r="C4726" s="28">
        <v>600</v>
      </c>
      <c r="D4726" s="28">
        <v>44</v>
      </c>
      <c r="E4726" s="28">
        <v>45</v>
      </c>
      <c r="F4726" s="29" t="s">
        <v>242</v>
      </c>
      <c r="G4726" s="29" t="s">
        <v>1668</v>
      </c>
      <c r="H4726" s="28">
        <v>849</v>
      </c>
      <c r="I4726" s="29" t="s">
        <v>1496</v>
      </c>
      <c r="J4726" s="33" t="s">
        <v>1711</v>
      </c>
      <c r="K4726" s="29" t="s">
        <v>178</v>
      </c>
      <c r="L4726" s="29" t="s">
        <v>1671</v>
      </c>
      <c r="M4726" s="29" t="s">
        <v>1700</v>
      </c>
      <c r="N4726" s="28">
        <v>509287.2</v>
      </c>
      <c r="O4726" s="28">
        <v>6324622</v>
      </c>
      <c r="P4726" s="29" t="s">
        <v>1670</v>
      </c>
      <c r="Q4726" s="32" t="s">
        <v>919</v>
      </c>
      <c r="R4726" s="19"/>
      <c r="S4726" s="19"/>
      <c r="T4726" s="19"/>
      <c r="U4726" s="19"/>
      <c r="V4726" s="19"/>
      <c r="W4726" s="19"/>
      <c r="X4726" s="19"/>
      <c r="Y4726" s="19"/>
      <c r="Z4726" s="19"/>
      <c r="AA4726" s="19"/>
      <c r="AB4726" s="19"/>
      <c r="AC4726" s="19"/>
      <c r="AD4726" s="19"/>
      <c r="AE4726" s="19"/>
      <c r="AF4726" s="19"/>
      <c r="AG4726" s="19"/>
      <c r="AH4726" s="19"/>
      <c r="AI4726" s="19"/>
      <c r="AJ4726" s="19"/>
      <c r="AK4726" s="31">
        <v>143990.28125</v>
      </c>
      <c r="AL4726" s="31">
        <v>661426.5625</v>
      </c>
      <c r="AM4726" s="31">
        <v>1401746.25</v>
      </c>
      <c r="AN4726" s="31">
        <v>1237843.875</v>
      </c>
      <c r="AO4726" s="31">
        <v>1394428.25</v>
      </c>
      <c r="AP4726" s="31">
        <v>1210361.046875</v>
      </c>
      <c r="AQ4726" s="31">
        <v>1187052.30078125</v>
      </c>
      <c r="AR4726" s="31">
        <v>1078191.15625</v>
      </c>
      <c r="AS4726" s="31">
        <v>1271633.984375</v>
      </c>
      <c r="AT4726" s="31">
        <v>1199789.19140625</v>
      </c>
      <c r="AU4726" s="31">
        <v>1095394.859375</v>
      </c>
      <c r="AV4726" s="31">
        <v>1190571.125</v>
      </c>
      <c r="AW4726" s="31">
        <v>1111605.103515625</v>
      </c>
      <c r="AX4726" s="31">
        <v>102503.4296875</v>
      </c>
      <c r="AY4726" s="31">
        <v>51160.28515625</v>
      </c>
      <c r="AZ4726" s="31">
        <v>153663.71484375</v>
      </c>
    </row>
    <row r="4727" spans="1:52" ht="15" customHeight="1">
      <c r="A4727" s="29" t="s">
        <v>1710</v>
      </c>
      <c r="B4727" s="34">
        <v>35704</v>
      </c>
      <c r="C4727" s="28">
        <v>600</v>
      </c>
      <c r="D4727" s="28">
        <v>44</v>
      </c>
      <c r="E4727" s="28">
        <v>45</v>
      </c>
      <c r="F4727" s="29" t="s">
        <v>242</v>
      </c>
      <c r="G4727" s="29" t="s">
        <v>1668</v>
      </c>
      <c r="H4727" s="28">
        <v>849</v>
      </c>
      <c r="I4727" s="29" t="s">
        <v>1496</v>
      </c>
      <c r="J4727" s="33" t="s">
        <v>1709</v>
      </c>
      <c r="K4727" s="29" t="s">
        <v>178</v>
      </c>
      <c r="L4727" s="29" t="s">
        <v>1671</v>
      </c>
      <c r="M4727" s="29" t="s">
        <v>1700</v>
      </c>
      <c r="N4727" s="28">
        <v>509175.3</v>
      </c>
      <c r="O4727" s="28">
        <v>6323659</v>
      </c>
      <c r="P4727" s="29" t="s">
        <v>1670</v>
      </c>
      <c r="Q4727" s="32" t="s">
        <v>919</v>
      </c>
      <c r="R4727" s="19"/>
      <c r="S4727" s="19"/>
      <c r="T4727" s="19"/>
      <c r="U4727" s="19"/>
      <c r="V4727" s="19"/>
      <c r="W4727" s="19"/>
      <c r="X4727" s="19"/>
      <c r="Y4727" s="19"/>
      <c r="Z4727" s="19"/>
      <c r="AA4727" s="19"/>
      <c r="AB4727" s="19"/>
      <c r="AC4727" s="19"/>
      <c r="AD4727" s="19"/>
      <c r="AE4727" s="19"/>
      <c r="AF4727" s="19"/>
      <c r="AG4727" s="19"/>
      <c r="AH4727" s="19"/>
      <c r="AI4727" s="19"/>
      <c r="AJ4727" s="19"/>
      <c r="AK4727" s="31">
        <v>143990.28125</v>
      </c>
      <c r="AL4727" s="31">
        <v>661426.5625</v>
      </c>
      <c r="AM4727" s="31">
        <v>1401746.25</v>
      </c>
      <c r="AN4727" s="31">
        <v>1237843.875</v>
      </c>
      <c r="AO4727" s="31">
        <v>1394428.25</v>
      </c>
      <c r="AP4727" s="31">
        <v>1210361.046875</v>
      </c>
      <c r="AQ4727" s="31">
        <v>1187052.30078125</v>
      </c>
      <c r="AR4727" s="31">
        <v>1078191.15625</v>
      </c>
      <c r="AS4727" s="31">
        <v>1271633.984375</v>
      </c>
      <c r="AT4727" s="31">
        <v>1199789.19140625</v>
      </c>
      <c r="AU4727" s="31">
        <v>1095394.859375</v>
      </c>
      <c r="AV4727" s="31">
        <v>1190571.125</v>
      </c>
      <c r="AW4727" s="31">
        <v>1111605.103515625</v>
      </c>
      <c r="AX4727" s="31">
        <v>102503.4296875</v>
      </c>
      <c r="AY4727" s="31">
        <v>51160.28515625</v>
      </c>
      <c r="AZ4727" s="31">
        <v>153663.71484375</v>
      </c>
    </row>
    <row r="4728" spans="1:52" ht="15" customHeight="1">
      <c r="A4728" s="29" t="s">
        <v>1708</v>
      </c>
      <c r="B4728" s="34">
        <v>35704</v>
      </c>
      <c r="C4728" s="28">
        <v>600</v>
      </c>
      <c r="D4728" s="28">
        <v>44</v>
      </c>
      <c r="E4728" s="28">
        <v>45</v>
      </c>
      <c r="F4728" s="29" t="s">
        <v>242</v>
      </c>
      <c r="G4728" s="29" t="s">
        <v>1668</v>
      </c>
      <c r="H4728" s="28">
        <v>849</v>
      </c>
      <c r="I4728" s="29" t="s">
        <v>1496</v>
      </c>
      <c r="J4728" s="33" t="s">
        <v>1707</v>
      </c>
      <c r="K4728" s="29" t="s">
        <v>178</v>
      </c>
      <c r="L4728" s="29" t="s">
        <v>1671</v>
      </c>
      <c r="M4728" s="29" t="s">
        <v>1700</v>
      </c>
      <c r="N4728" s="28">
        <v>509259.6</v>
      </c>
      <c r="O4728" s="28">
        <v>6323937</v>
      </c>
      <c r="P4728" s="29" t="s">
        <v>1670</v>
      </c>
      <c r="Q4728" s="32" t="s">
        <v>919</v>
      </c>
      <c r="R4728" s="19"/>
      <c r="S4728" s="19"/>
      <c r="T4728" s="19"/>
      <c r="U4728" s="19"/>
      <c r="V4728" s="19"/>
      <c r="W4728" s="19"/>
      <c r="X4728" s="19"/>
      <c r="Y4728" s="19"/>
      <c r="Z4728" s="19"/>
      <c r="AA4728" s="19"/>
      <c r="AB4728" s="19"/>
      <c r="AC4728" s="19"/>
      <c r="AD4728" s="19"/>
      <c r="AE4728" s="19"/>
      <c r="AF4728" s="19"/>
      <c r="AG4728" s="19"/>
      <c r="AH4728" s="19"/>
      <c r="AI4728" s="19"/>
      <c r="AJ4728" s="19"/>
      <c r="AK4728" s="31">
        <v>143990.28125</v>
      </c>
      <c r="AL4728" s="31">
        <v>661426.5625</v>
      </c>
      <c r="AM4728" s="31">
        <v>1401746.25</v>
      </c>
      <c r="AN4728" s="31">
        <v>1237843.875</v>
      </c>
      <c r="AO4728" s="31">
        <v>1394428.25</v>
      </c>
      <c r="AP4728" s="31">
        <v>1210361.046875</v>
      </c>
      <c r="AQ4728" s="31">
        <v>1187052.30078125</v>
      </c>
      <c r="AR4728" s="31">
        <v>1078191.15625</v>
      </c>
      <c r="AS4728" s="31">
        <v>1271633.984375</v>
      </c>
      <c r="AT4728" s="31">
        <v>1199789.19140625</v>
      </c>
      <c r="AU4728" s="31">
        <v>1095394.859375</v>
      </c>
      <c r="AV4728" s="31">
        <v>1190571.125</v>
      </c>
      <c r="AW4728" s="31">
        <v>1111605.103515625</v>
      </c>
      <c r="AX4728" s="31">
        <v>102503.4296875</v>
      </c>
      <c r="AY4728" s="31">
        <v>51160.28515625</v>
      </c>
      <c r="AZ4728" s="31">
        <v>153663.71484375</v>
      </c>
    </row>
    <row r="4729" spans="1:52" ht="15" customHeight="1">
      <c r="A4729" s="29" t="s">
        <v>1706</v>
      </c>
      <c r="B4729" s="34">
        <v>35704</v>
      </c>
      <c r="C4729" s="28">
        <v>600</v>
      </c>
      <c r="D4729" s="28">
        <v>44</v>
      </c>
      <c r="E4729" s="28">
        <v>45</v>
      </c>
      <c r="F4729" s="29" t="s">
        <v>242</v>
      </c>
      <c r="G4729" s="29" t="s">
        <v>1668</v>
      </c>
      <c r="H4729" s="28">
        <v>849</v>
      </c>
      <c r="I4729" s="29" t="s">
        <v>1496</v>
      </c>
      <c r="J4729" s="33" t="s">
        <v>1705</v>
      </c>
      <c r="K4729" s="29" t="s">
        <v>178</v>
      </c>
      <c r="L4729" s="29" t="s">
        <v>1671</v>
      </c>
      <c r="M4729" s="29" t="s">
        <v>1700</v>
      </c>
      <c r="N4729" s="28">
        <v>509341</v>
      </c>
      <c r="O4729" s="28">
        <v>6324206</v>
      </c>
      <c r="P4729" s="29" t="s">
        <v>1670</v>
      </c>
      <c r="Q4729" s="32" t="s">
        <v>919</v>
      </c>
      <c r="R4729" s="19"/>
      <c r="S4729" s="19"/>
      <c r="T4729" s="19"/>
      <c r="U4729" s="19"/>
      <c r="V4729" s="19"/>
      <c r="W4729" s="19"/>
      <c r="X4729" s="19"/>
      <c r="Y4729" s="19"/>
      <c r="Z4729" s="19"/>
      <c r="AA4729" s="19"/>
      <c r="AB4729" s="19"/>
      <c r="AC4729" s="19"/>
      <c r="AD4729" s="19"/>
      <c r="AE4729" s="19"/>
      <c r="AF4729" s="19"/>
      <c r="AG4729" s="19"/>
      <c r="AH4729" s="19"/>
      <c r="AI4729" s="19"/>
      <c r="AJ4729" s="19"/>
      <c r="AK4729" s="31">
        <v>143990.28125</v>
      </c>
      <c r="AL4729" s="31">
        <v>661426.5625</v>
      </c>
      <c r="AM4729" s="31">
        <v>1401746.25</v>
      </c>
      <c r="AN4729" s="31">
        <v>1237843.875</v>
      </c>
      <c r="AO4729" s="31">
        <v>1394428.25</v>
      </c>
      <c r="AP4729" s="31">
        <v>1210361.046875</v>
      </c>
      <c r="AQ4729" s="31">
        <v>1187052.30078125</v>
      </c>
      <c r="AR4729" s="31">
        <v>1078191.15625</v>
      </c>
      <c r="AS4729" s="31">
        <v>1271633.984375</v>
      </c>
      <c r="AT4729" s="31">
        <v>1199789.19140625</v>
      </c>
      <c r="AU4729" s="31">
        <v>1095394.859375</v>
      </c>
      <c r="AV4729" s="31">
        <v>1190571.125</v>
      </c>
      <c r="AW4729" s="31">
        <v>1111605.103515625</v>
      </c>
      <c r="AX4729" s="31">
        <v>102503.4296875</v>
      </c>
      <c r="AY4729" s="31">
        <v>51160.28515625</v>
      </c>
      <c r="AZ4729" s="31">
        <v>153663.71484375</v>
      </c>
    </row>
    <row r="4730" spans="1:52" ht="15" customHeight="1">
      <c r="A4730" s="29" t="s">
        <v>1704</v>
      </c>
      <c r="B4730" s="34">
        <v>35704</v>
      </c>
      <c r="C4730" s="28">
        <v>600</v>
      </c>
      <c r="D4730" s="28">
        <v>44</v>
      </c>
      <c r="E4730" s="28">
        <v>45</v>
      </c>
      <c r="F4730" s="29" t="s">
        <v>242</v>
      </c>
      <c r="G4730" s="29" t="s">
        <v>1668</v>
      </c>
      <c r="H4730" s="28">
        <v>849</v>
      </c>
      <c r="I4730" s="29" t="s">
        <v>1496</v>
      </c>
      <c r="J4730" s="33" t="s">
        <v>1703</v>
      </c>
      <c r="K4730" s="29" t="s">
        <v>178</v>
      </c>
      <c r="L4730" s="29" t="s">
        <v>1671</v>
      </c>
      <c r="M4730" s="29" t="s">
        <v>1700</v>
      </c>
      <c r="N4730" s="28">
        <v>509422.6</v>
      </c>
      <c r="O4730" s="28">
        <v>6324475</v>
      </c>
      <c r="P4730" s="29" t="s">
        <v>1670</v>
      </c>
      <c r="Q4730" s="32" t="s">
        <v>919</v>
      </c>
      <c r="R4730" s="19"/>
      <c r="S4730" s="19"/>
      <c r="T4730" s="19"/>
      <c r="U4730" s="19"/>
      <c r="V4730" s="19"/>
      <c r="W4730" s="19"/>
      <c r="X4730" s="19"/>
      <c r="Y4730" s="19"/>
      <c r="Z4730" s="19"/>
      <c r="AA4730" s="19"/>
      <c r="AB4730" s="19"/>
      <c r="AC4730" s="19"/>
      <c r="AD4730" s="19"/>
      <c r="AE4730" s="19"/>
      <c r="AF4730" s="19"/>
      <c r="AG4730" s="19"/>
      <c r="AH4730" s="19"/>
      <c r="AI4730" s="19"/>
      <c r="AJ4730" s="19"/>
      <c r="AK4730" s="31">
        <v>143990.28125</v>
      </c>
      <c r="AL4730" s="31">
        <v>661426.5625</v>
      </c>
      <c r="AM4730" s="31">
        <v>1401746.25</v>
      </c>
      <c r="AN4730" s="31">
        <v>1237843.875</v>
      </c>
      <c r="AO4730" s="31">
        <v>1394428.25</v>
      </c>
      <c r="AP4730" s="31">
        <v>1210361.046875</v>
      </c>
      <c r="AQ4730" s="31">
        <v>1187052.30078125</v>
      </c>
      <c r="AR4730" s="31">
        <v>1078191.15625</v>
      </c>
      <c r="AS4730" s="31">
        <v>1271633.984375</v>
      </c>
      <c r="AT4730" s="31">
        <v>1199789.19140625</v>
      </c>
      <c r="AU4730" s="31">
        <v>1095394.859375</v>
      </c>
      <c r="AV4730" s="31">
        <v>1190571.125</v>
      </c>
      <c r="AW4730" s="31">
        <v>1111605.103515625</v>
      </c>
      <c r="AX4730" s="31">
        <v>102503.4296875</v>
      </c>
      <c r="AY4730" s="31">
        <v>51160.28515625</v>
      </c>
      <c r="AZ4730" s="31">
        <v>153663.71484375</v>
      </c>
    </row>
    <row r="4731" spans="1:52" ht="15" customHeight="1">
      <c r="A4731" s="29" t="s">
        <v>1702</v>
      </c>
      <c r="B4731" s="34">
        <v>35704</v>
      </c>
      <c r="C4731" s="28">
        <v>600</v>
      </c>
      <c r="D4731" s="28">
        <v>44</v>
      </c>
      <c r="E4731" s="28">
        <v>45</v>
      </c>
      <c r="F4731" s="29" t="s">
        <v>242</v>
      </c>
      <c r="G4731" s="29" t="s">
        <v>1668</v>
      </c>
      <c r="H4731" s="28">
        <v>849</v>
      </c>
      <c r="I4731" s="29" t="s">
        <v>1496</v>
      </c>
      <c r="J4731" s="33" t="s">
        <v>1701</v>
      </c>
      <c r="K4731" s="29" t="s">
        <v>178</v>
      </c>
      <c r="L4731" s="29" t="s">
        <v>1671</v>
      </c>
      <c r="M4731" s="29" t="s">
        <v>1700</v>
      </c>
      <c r="N4731" s="28">
        <v>509404.6</v>
      </c>
      <c r="O4731" s="28">
        <v>6323801</v>
      </c>
      <c r="P4731" s="29" t="s">
        <v>1670</v>
      </c>
      <c r="Q4731" s="32" t="s">
        <v>919</v>
      </c>
      <c r="R4731" s="19"/>
      <c r="S4731" s="19"/>
      <c r="T4731" s="19"/>
      <c r="U4731" s="19"/>
      <c r="V4731" s="19"/>
      <c r="W4731" s="19"/>
      <c r="X4731" s="19"/>
      <c r="Y4731" s="19"/>
      <c r="Z4731" s="19"/>
      <c r="AA4731" s="19"/>
      <c r="AB4731" s="19"/>
      <c r="AC4731" s="19"/>
      <c r="AD4731" s="19"/>
      <c r="AE4731" s="19"/>
      <c r="AF4731" s="19"/>
      <c r="AG4731" s="19"/>
      <c r="AH4731" s="19"/>
      <c r="AI4731" s="19"/>
      <c r="AJ4731" s="19"/>
      <c r="AK4731" s="31">
        <v>143990.28125</v>
      </c>
      <c r="AL4731" s="31">
        <v>661426.5625</v>
      </c>
      <c r="AM4731" s="31">
        <v>1401746.25</v>
      </c>
      <c r="AN4731" s="31">
        <v>1237843.875</v>
      </c>
      <c r="AO4731" s="31">
        <v>1394428.25</v>
      </c>
      <c r="AP4731" s="31">
        <v>1210361.046875</v>
      </c>
      <c r="AQ4731" s="31">
        <v>1187052.30078125</v>
      </c>
      <c r="AR4731" s="31">
        <v>1078191.15625</v>
      </c>
      <c r="AS4731" s="31">
        <v>1271633.984375</v>
      </c>
      <c r="AT4731" s="31">
        <v>1199789.19140625</v>
      </c>
      <c r="AU4731" s="31">
        <v>1095394.859375</v>
      </c>
      <c r="AV4731" s="31">
        <v>1190571.125</v>
      </c>
      <c r="AW4731" s="31">
        <v>1111605.103515625</v>
      </c>
      <c r="AX4731" s="31">
        <v>102503.4296875</v>
      </c>
      <c r="AY4731" s="31">
        <v>51160.28515625</v>
      </c>
      <c r="AZ4731" s="31">
        <v>153663.71484375</v>
      </c>
    </row>
    <row r="4732" spans="1:52" ht="15" customHeight="1">
      <c r="A4732" s="29" t="s">
        <v>1699</v>
      </c>
      <c r="B4732" s="34">
        <v>35704</v>
      </c>
      <c r="C4732" s="28">
        <v>600</v>
      </c>
      <c r="D4732" s="28">
        <v>44</v>
      </c>
      <c r="E4732" s="28">
        <v>45</v>
      </c>
      <c r="F4732" s="29" t="s">
        <v>242</v>
      </c>
      <c r="G4732" s="29" t="s">
        <v>1668</v>
      </c>
      <c r="H4732" s="28">
        <v>849</v>
      </c>
      <c r="I4732" s="29" t="s">
        <v>1496</v>
      </c>
      <c r="J4732" s="33" t="s">
        <v>1698</v>
      </c>
      <c r="K4732" s="29" t="s">
        <v>178</v>
      </c>
      <c r="L4732" s="29" t="s">
        <v>1671</v>
      </c>
      <c r="M4732" s="29" t="s">
        <v>216</v>
      </c>
      <c r="N4732" s="28">
        <v>509481.3</v>
      </c>
      <c r="O4732" s="28">
        <v>6324064</v>
      </c>
      <c r="P4732" s="29" t="s">
        <v>1670</v>
      </c>
      <c r="Q4732" s="32" t="s">
        <v>919</v>
      </c>
      <c r="R4732" s="19"/>
      <c r="S4732" s="19"/>
      <c r="T4732" s="19"/>
      <c r="U4732" s="19"/>
      <c r="V4732" s="19"/>
      <c r="W4732" s="19"/>
      <c r="X4732" s="19"/>
      <c r="Y4732" s="19"/>
      <c r="Z4732" s="19"/>
      <c r="AA4732" s="19"/>
      <c r="AB4732" s="19"/>
      <c r="AC4732" s="19"/>
      <c r="AD4732" s="19"/>
      <c r="AE4732" s="19"/>
      <c r="AF4732" s="19"/>
      <c r="AG4732" s="19"/>
      <c r="AH4732" s="19"/>
      <c r="AI4732" s="19"/>
      <c r="AJ4732" s="19"/>
      <c r="AK4732" s="31">
        <v>143990.28125</v>
      </c>
      <c r="AL4732" s="31">
        <v>661426.5625</v>
      </c>
      <c r="AM4732" s="31">
        <v>1401746.25</v>
      </c>
      <c r="AN4732" s="31">
        <v>1237843.875</v>
      </c>
      <c r="AO4732" s="31">
        <v>1394428.25</v>
      </c>
      <c r="AP4732" s="31">
        <v>1210361.046875</v>
      </c>
      <c r="AQ4732" s="31">
        <v>1187052.30078125</v>
      </c>
      <c r="AR4732" s="31">
        <v>1078191.15625</v>
      </c>
      <c r="AS4732" s="31">
        <v>1271633.984375</v>
      </c>
      <c r="AT4732" s="31">
        <v>1199789.19140625</v>
      </c>
      <c r="AU4732" s="31">
        <v>1095394.859375</v>
      </c>
      <c r="AV4732" s="31">
        <v>1190571.125</v>
      </c>
      <c r="AW4732" s="31">
        <v>1111605.103515625</v>
      </c>
      <c r="AX4732" s="31">
        <v>102503.4296875</v>
      </c>
      <c r="AY4732" s="31">
        <v>51160.28515625</v>
      </c>
      <c r="AZ4732" s="31">
        <v>153663.71484375</v>
      </c>
    </row>
    <row r="4733" spans="1:52" ht="15" customHeight="1">
      <c r="A4733" s="29" t="s">
        <v>1697</v>
      </c>
      <c r="B4733" s="34">
        <v>35309</v>
      </c>
      <c r="C4733" s="28">
        <v>600</v>
      </c>
      <c r="D4733" s="28">
        <v>44</v>
      </c>
      <c r="E4733" s="28">
        <v>45</v>
      </c>
      <c r="F4733" s="29" t="s">
        <v>242</v>
      </c>
      <c r="G4733" s="29" t="s">
        <v>1668</v>
      </c>
      <c r="H4733" s="28">
        <v>849</v>
      </c>
      <c r="I4733" s="29" t="s">
        <v>1496</v>
      </c>
      <c r="J4733" s="33" t="s">
        <v>1696</v>
      </c>
      <c r="K4733" s="29" t="s">
        <v>178</v>
      </c>
      <c r="L4733" s="29" t="s">
        <v>1671</v>
      </c>
      <c r="M4733" s="29" t="s">
        <v>216</v>
      </c>
      <c r="N4733" s="28">
        <v>509558.1</v>
      </c>
      <c r="O4733" s="28">
        <v>6324328</v>
      </c>
      <c r="P4733" s="29" t="s">
        <v>1670</v>
      </c>
      <c r="Q4733" s="32" t="s">
        <v>919</v>
      </c>
      <c r="R4733" s="19"/>
      <c r="S4733" s="19"/>
      <c r="T4733" s="19"/>
      <c r="U4733" s="19"/>
      <c r="V4733" s="19"/>
      <c r="W4733" s="19"/>
      <c r="X4733" s="19"/>
      <c r="Y4733" s="19"/>
      <c r="Z4733" s="19"/>
      <c r="AA4733" s="19"/>
      <c r="AB4733" s="19"/>
      <c r="AC4733" s="19"/>
      <c r="AD4733" s="19"/>
      <c r="AE4733" s="19"/>
      <c r="AF4733" s="19"/>
      <c r="AG4733" s="19"/>
      <c r="AH4733" s="19"/>
      <c r="AI4733" s="19"/>
      <c r="AJ4733" s="19"/>
      <c r="AK4733" s="31">
        <v>143990.28125</v>
      </c>
      <c r="AL4733" s="31">
        <v>661426.5625</v>
      </c>
      <c r="AM4733" s="31">
        <v>1401746.25</v>
      </c>
      <c r="AN4733" s="31">
        <v>1237843.875</v>
      </c>
      <c r="AO4733" s="31">
        <v>1394428.25</v>
      </c>
      <c r="AP4733" s="31">
        <v>1210361.046875</v>
      </c>
      <c r="AQ4733" s="31">
        <v>1187052.30078125</v>
      </c>
      <c r="AR4733" s="31">
        <v>1078191.15625</v>
      </c>
      <c r="AS4733" s="31">
        <v>1271633.984375</v>
      </c>
      <c r="AT4733" s="31">
        <v>1199789.19140625</v>
      </c>
      <c r="AU4733" s="31">
        <v>1095394.859375</v>
      </c>
      <c r="AV4733" s="31">
        <v>1190571.125</v>
      </c>
      <c r="AW4733" s="31">
        <v>1111605.103515625</v>
      </c>
      <c r="AX4733" s="31">
        <v>102503.4296875</v>
      </c>
      <c r="AY4733" s="31">
        <v>51160.28515625</v>
      </c>
      <c r="AZ4733" s="31">
        <v>153663.71484375</v>
      </c>
    </row>
    <row r="4734" spans="1:52" ht="15" customHeight="1">
      <c r="A4734" s="29" t="s">
        <v>1695</v>
      </c>
      <c r="B4734" s="34">
        <v>35309</v>
      </c>
      <c r="C4734" s="28">
        <v>600</v>
      </c>
      <c r="D4734" s="28">
        <v>44</v>
      </c>
      <c r="E4734" s="28">
        <v>45</v>
      </c>
      <c r="F4734" s="29" t="s">
        <v>242</v>
      </c>
      <c r="G4734" s="29" t="s">
        <v>1668</v>
      </c>
      <c r="H4734" s="28">
        <v>849</v>
      </c>
      <c r="I4734" s="29" t="s">
        <v>1496</v>
      </c>
      <c r="J4734" s="33" t="s">
        <v>1694</v>
      </c>
      <c r="K4734" s="29" t="s">
        <v>178</v>
      </c>
      <c r="L4734" s="29" t="s">
        <v>1671</v>
      </c>
      <c r="M4734" s="29" t="s">
        <v>216</v>
      </c>
      <c r="N4734" s="28">
        <v>509542.9</v>
      </c>
      <c r="O4734" s="28">
        <v>6323671</v>
      </c>
      <c r="P4734" s="29" t="s">
        <v>1670</v>
      </c>
      <c r="Q4734" s="32" t="s">
        <v>919</v>
      </c>
      <c r="R4734" s="19"/>
      <c r="S4734" s="19"/>
      <c r="T4734" s="19"/>
      <c r="U4734" s="19"/>
      <c r="V4734" s="19"/>
      <c r="W4734" s="19"/>
      <c r="X4734" s="19"/>
      <c r="Y4734" s="19"/>
      <c r="Z4734" s="19"/>
      <c r="AA4734" s="19"/>
      <c r="AB4734" s="19"/>
      <c r="AC4734" s="19"/>
      <c r="AD4734" s="19"/>
      <c r="AE4734" s="19"/>
      <c r="AF4734" s="19"/>
      <c r="AG4734" s="19"/>
      <c r="AH4734" s="19"/>
      <c r="AI4734" s="19"/>
      <c r="AJ4734" s="19"/>
      <c r="AK4734" s="31">
        <v>143990.28125</v>
      </c>
      <c r="AL4734" s="31">
        <v>661426.5625</v>
      </c>
      <c r="AM4734" s="31">
        <v>1401746.25</v>
      </c>
      <c r="AN4734" s="31">
        <v>1237843.875</v>
      </c>
      <c r="AO4734" s="31">
        <v>1394428.25</v>
      </c>
      <c r="AP4734" s="31">
        <v>1210361.046875</v>
      </c>
      <c r="AQ4734" s="31">
        <v>1187052.30078125</v>
      </c>
      <c r="AR4734" s="31">
        <v>1078191.15625</v>
      </c>
      <c r="AS4734" s="31">
        <v>1271633.984375</v>
      </c>
      <c r="AT4734" s="31">
        <v>1199789.19140625</v>
      </c>
      <c r="AU4734" s="31">
        <v>1095394.859375</v>
      </c>
      <c r="AV4734" s="31">
        <v>1190571.125</v>
      </c>
      <c r="AW4734" s="31">
        <v>1111605.103515625</v>
      </c>
      <c r="AX4734" s="31">
        <v>102503.4296875</v>
      </c>
      <c r="AY4734" s="31">
        <v>51160.28515625</v>
      </c>
      <c r="AZ4734" s="31">
        <v>153663.71484375</v>
      </c>
    </row>
    <row r="4735" spans="1:52" ht="15" customHeight="1">
      <c r="A4735" s="29" t="s">
        <v>1693</v>
      </c>
      <c r="B4735" s="34">
        <v>35309</v>
      </c>
      <c r="C4735" s="28">
        <v>600</v>
      </c>
      <c r="D4735" s="28">
        <v>44</v>
      </c>
      <c r="E4735" s="28">
        <v>45</v>
      </c>
      <c r="F4735" s="29" t="s">
        <v>242</v>
      </c>
      <c r="G4735" s="29" t="s">
        <v>1668</v>
      </c>
      <c r="H4735" s="28">
        <v>849</v>
      </c>
      <c r="I4735" s="29" t="s">
        <v>1496</v>
      </c>
      <c r="J4735" s="33" t="s">
        <v>1692</v>
      </c>
      <c r="K4735" s="29" t="s">
        <v>178</v>
      </c>
      <c r="L4735" s="29" t="s">
        <v>1671</v>
      </c>
      <c r="M4735" s="29" t="s">
        <v>216</v>
      </c>
      <c r="N4735" s="28">
        <v>509618.2</v>
      </c>
      <c r="O4735" s="28">
        <v>6323926</v>
      </c>
      <c r="P4735" s="29" t="s">
        <v>1670</v>
      </c>
      <c r="Q4735" s="32" t="s">
        <v>919</v>
      </c>
      <c r="R4735" s="19"/>
      <c r="S4735" s="19"/>
      <c r="T4735" s="19"/>
      <c r="U4735" s="19"/>
      <c r="V4735" s="19"/>
      <c r="W4735" s="19"/>
      <c r="X4735" s="19"/>
      <c r="Y4735" s="19"/>
      <c r="Z4735" s="19"/>
      <c r="AA4735" s="19"/>
      <c r="AB4735" s="19"/>
      <c r="AC4735" s="19"/>
      <c r="AD4735" s="19"/>
      <c r="AE4735" s="19"/>
      <c r="AF4735" s="19"/>
      <c r="AG4735" s="19"/>
      <c r="AH4735" s="19"/>
      <c r="AI4735" s="19"/>
      <c r="AJ4735" s="19"/>
      <c r="AK4735" s="31">
        <v>143990.28125</v>
      </c>
      <c r="AL4735" s="31">
        <v>661426.5625</v>
      </c>
      <c r="AM4735" s="31">
        <v>1401746.25</v>
      </c>
      <c r="AN4735" s="31">
        <v>1237843.875</v>
      </c>
      <c r="AO4735" s="31">
        <v>1394428.25</v>
      </c>
      <c r="AP4735" s="31">
        <v>1210361.046875</v>
      </c>
      <c r="AQ4735" s="31">
        <v>1187052.30078125</v>
      </c>
      <c r="AR4735" s="31">
        <v>1078191.15625</v>
      </c>
      <c r="AS4735" s="31">
        <v>1271633.984375</v>
      </c>
      <c r="AT4735" s="31">
        <v>1199789.19140625</v>
      </c>
      <c r="AU4735" s="31">
        <v>1095394.859375</v>
      </c>
      <c r="AV4735" s="31">
        <v>1190571.125</v>
      </c>
      <c r="AW4735" s="31">
        <v>1111605.103515625</v>
      </c>
      <c r="AX4735" s="31">
        <v>102503.4296875</v>
      </c>
      <c r="AY4735" s="31">
        <v>51160.28515625</v>
      </c>
      <c r="AZ4735" s="31">
        <v>153663.71484375</v>
      </c>
    </row>
    <row r="4736" spans="1:52" ht="15" customHeight="1">
      <c r="A4736" s="29" t="s">
        <v>1691</v>
      </c>
      <c r="B4736" s="34">
        <v>35309</v>
      </c>
      <c r="C4736" s="28">
        <v>600</v>
      </c>
      <c r="D4736" s="28">
        <v>44</v>
      </c>
      <c r="E4736" s="28">
        <v>45</v>
      </c>
      <c r="F4736" s="29" t="s">
        <v>242</v>
      </c>
      <c r="G4736" s="29" t="s">
        <v>1668</v>
      </c>
      <c r="H4736" s="28">
        <v>849</v>
      </c>
      <c r="I4736" s="29" t="s">
        <v>1496</v>
      </c>
      <c r="J4736" s="33" t="s">
        <v>1690</v>
      </c>
      <c r="K4736" s="29" t="s">
        <v>178</v>
      </c>
      <c r="L4736" s="29" t="s">
        <v>1671</v>
      </c>
      <c r="M4736" s="29" t="s">
        <v>216</v>
      </c>
      <c r="N4736" s="28">
        <v>509693.5</v>
      </c>
      <c r="O4736" s="28">
        <v>6324181</v>
      </c>
      <c r="P4736" s="29" t="s">
        <v>1670</v>
      </c>
      <c r="Q4736" s="32" t="s">
        <v>919</v>
      </c>
      <c r="R4736" s="19"/>
      <c r="S4736" s="19"/>
      <c r="T4736" s="19"/>
      <c r="U4736" s="19"/>
      <c r="V4736" s="19"/>
      <c r="W4736" s="19"/>
      <c r="X4736" s="19"/>
      <c r="Y4736" s="19"/>
      <c r="Z4736" s="19"/>
      <c r="AA4736" s="19"/>
      <c r="AB4736" s="19"/>
      <c r="AC4736" s="19"/>
      <c r="AD4736" s="19"/>
      <c r="AE4736" s="19"/>
      <c r="AF4736" s="19"/>
      <c r="AG4736" s="19"/>
      <c r="AH4736" s="19"/>
      <c r="AI4736" s="19"/>
      <c r="AJ4736" s="19"/>
      <c r="AK4736" s="31">
        <v>143990.28125</v>
      </c>
      <c r="AL4736" s="31">
        <v>661426.5625</v>
      </c>
      <c r="AM4736" s="31">
        <v>1401746.25</v>
      </c>
      <c r="AN4736" s="31">
        <v>1237843.875</v>
      </c>
      <c r="AO4736" s="31">
        <v>1394428.25</v>
      </c>
      <c r="AP4736" s="31">
        <v>1210361.046875</v>
      </c>
      <c r="AQ4736" s="31">
        <v>1187052.30078125</v>
      </c>
      <c r="AR4736" s="31">
        <v>1078191.15625</v>
      </c>
      <c r="AS4736" s="31">
        <v>1271633.984375</v>
      </c>
      <c r="AT4736" s="31">
        <v>1199789.19140625</v>
      </c>
      <c r="AU4736" s="31">
        <v>1095394.859375</v>
      </c>
      <c r="AV4736" s="31">
        <v>1190571.125</v>
      </c>
      <c r="AW4736" s="31">
        <v>1111605.103515625</v>
      </c>
      <c r="AX4736" s="31">
        <v>102503.4296875</v>
      </c>
      <c r="AY4736" s="31">
        <v>51160.28515625</v>
      </c>
      <c r="AZ4736" s="31">
        <v>153663.71484375</v>
      </c>
    </row>
    <row r="4737" spans="1:52" ht="15" customHeight="1">
      <c r="A4737" s="29" t="s">
        <v>1689</v>
      </c>
      <c r="B4737" s="34">
        <v>35309</v>
      </c>
      <c r="C4737" s="28">
        <v>600</v>
      </c>
      <c r="D4737" s="28">
        <v>44</v>
      </c>
      <c r="E4737" s="28">
        <v>45</v>
      </c>
      <c r="F4737" s="29" t="s">
        <v>242</v>
      </c>
      <c r="G4737" s="29" t="s">
        <v>1668</v>
      </c>
      <c r="H4737" s="28">
        <v>849</v>
      </c>
      <c r="I4737" s="29" t="s">
        <v>1496</v>
      </c>
      <c r="J4737" s="33" t="s">
        <v>1688</v>
      </c>
      <c r="K4737" s="29" t="s">
        <v>178</v>
      </c>
      <c r="L4737" s="29" t="s">
        <v>1671</v>
      </c>
      <c r="M4737" s="29" t="s">
        <v>216</v>
      </c>
      <c r="N4737" s="28">
        <v>509681.3</v>
      </c>
      <c r="O4737" s="28">
        <v>6323541</v>
      </c>
      <c r="P4737" s="29" t="s">
        <v>1670</v>
      </c>
      <c r="Q4737" s="32" t="s">
        <v>919</v>
      </c>
      <c r="R4737" s="19"/>
      <c r="S4737" s="19"/>
      <c r="T4737" s="19"/>
      <c r="U4737" s="19"/>
      <c r="V4737" s="19"/>
      <c r="W4737" s="19"/>
      <c r="X4737" s="19"/>
      <c r="Y4737" s="19"/>
      <c r="Z4737" s="19"/>
      <c r="AA4737" s="19"/>
      <c r="AB4737" s="19"/>
      <c r="AC4737" s="19"/>
      <c r="AD4737" s="19"/>
      <c r="AE4737" s="19"/>
      <c r="AF4737" s="19"/>
      <c r="AG4737" s="19"/>
      <c r="AH4737" s="19"/>
      <c r="AI4737" s="19"/>
      <c r="AJ4737" s="19"/>
      <c r="AK4737" s="31">
        <v>143990.28125</v>
      </c>
      <c r="AL4737" s="31">
        <v>661426.5625</v>
      </c>
      <c r="AM4737" s="31">
        <v>1401746.25</v>
      </c>
      <c r="AN4737" s="31">
        <v>1237843.875</v>
      </c>
      <c r="AO4737" s="31">
        <v>1394428.25</v>
      </c>
      <c r="AP4737" s="31">
        <v>1210361.046875</v>
      </c>
      <c r="AQ4737" s="31">
        <v>1187052.30078125</v>
      </c>
      <c r="AR4737" s="31">
        <v>1078191.15625</v>
      </c>
      <c r="AS4737" s="31">
        <v>1271633.984375</v>
      </c>
      <c r="AT4737" s="31">
        <v>1199789.19140625</v>
      </c>
      <c r="AU4737" s="31">
        <v>1095394.859375</v>
      </c>
      <c r="AV4737" s="31">
        <v>1190571.125</v>
      </c>
      <c r="AW4737" s="31">
        <v>1111605.103515625</v>
      </c>
      <c r="AX4737" s="31">
        <v>102503.4296875</v>
      </c>
      <c r="AY4737" s="31">
        <v>51160.28515625</v>
      </c>
      <c r="AZ4737" s="31">
        <v>153663.71484375</v>
      </c>
    </row>
    <row r="4738" spans="1:52" ht="15" customHeight="1">
      <c r="A4738" s="29" t="s">
        <v>1687</v>
      </c>
      <c r="B4738" s="34">
        <v>35309</v>
      </c>
      <c r="C4738" s="28">
        <v>600</v>
      </c>
      <c r="D4738" s="28">
        <v>44</v>
      </c>
      <c r="E4738" s="28">
        <v>45</v>
      </c>
      <c r="F4738" s="29" t="s">
        <v>242</v>
      </c>
      <c r="G4738" s="29" t="s">
        <v>1668</v>
      </c>
      <c r="H4738" s="28">
        <v>849</v>
      </c>
      <c r="I4738" s="29" t="s">
        <v>1496</v>
      </c>
      <c r="J4738" s="33" t="s">
        <v>1686</v>
      </c>
      <c r="K4738" s="29" t="s">
        <v>178</v>
      </c>
      <c r="L4738" s="29" t="s">
        <v>1671</v>
      </c>
      <c r="M4738" s="29" t="s">
        <v>216</v>
      </c>
      <c r="N4738" s="28">
        <v>509755.1</v>
      </c>
      <c r="O4738" s="28">
        <v>6323787</v>
      </c>
      <c r="P4738" s="29" t="s">
        <v>1670</v>
      </c>
      <c r="Q4738" s="32" t="s">
        <v>919</v>
      </c>
      <c r="R4738" s="19"/>
      <c r="S4738" s="19"/>
      <c r="T4738" s="19"/>
      <c r="U4738" s="19"/>
      <c r="V4738" s="19"/>
      <c r="W4738" s="19"/>
      <c r="X4738" s="19"/>
      <c r="Y4738" s="19"/>
      <c r="Z4738" s="19"/>
      <c r="AA4738" s="19"/>
      <c r="AB4738" s="19"/>
      <c r="AC4738" s="19"/>
      <c r="AD4738" s="19"/>
      <c r="AE4738" s="19"/>
      <c r="AF4738" s="19"/>
      <c r="AG4738" s="19"/>
      <c r="AH4738" s="19"/>
      <c r="AI4738" s="19"/>
      <c r="AJ4738" s="19"/>
      <c r="AK4738" s="31">
        <v>143990.28125</v>
      </c>
      <c r="AL4738" s="31">
        <v>661426.5625</v>
      </c>
      <c r="AM4738" s="31">
        <v>1401746.25</v>
      </c>
      <c r="AN4738" s="31">
        <v>1237843.875</v>
      </c>
      <c r="AO4738" s="31">
        <v>1394428.25</v>
      </c>
      <c r="AP4738" s="31">
        <v>1210361.046875</v>
      </c>
      <c r="AQ4738" s="31">
        <v>1187052.30078125</v>
      </c>
      <c r="AR4738" s="31">
        <v>1078191.15625</v>
      </c>
      <c r="AS4738" s="31">
        <v>1271633.984375</v>
      </c>
      <c r="AT4738" s="31">
        <v>1199789.19140625</v>
      </c>
      <c r="AU4738" s="31">
        <v>1095394.859375</v>
      </c>
      <c r="AV4738" s="31">
        <v>1190571.125</v>
      </c>
      <c r="AW4738" s="31">
        <v>1111605.103515625</v>
      </c>
      <c r="AX4738" s="31">
        <v>102503.4296875</v>
      </c>
      <c r="AY4738" s="31">
        <v>51160.28515625</v>
      </c>
      <c r="AZ4738" s="31">
        <v>153663.71484375</v>
      </c>
    </row>
    <row r="4739" spans="1:52" ht="15" customHeight="1">
      <c r="A4739" s="29" t="s">
        <v>1685</v>
      </c>
      <c r="B4739" s="34">
        <v>35309</v>
      </c>
      <c r="C4739" s="28">
        <v>600</v>
      </c>
      <c r="D4739" s="28">
        <v>44</v>
      </c>
      <c r="E4739" s="28">
        <v>45</v>
      </c>
      <c r="F4739" s="29" t="s">
        <v>242</v>
      </c>
      <c r="G4739" s="29" t="s">
        <v>1668</v>
      </c>
      <c r="H4739" s="28">
        <v>849</v>
      </c>
      <c r="I4739" s="29" t="s">
        <v>1496</v>
      </c>
      <c r="J4739" s="33" t="s">
        <v>1684</v>
      </c>
      <c r="K4739" s="29" t="s">
        <v>178</v>
      </c>
      <c r="L4739" s="29" t="s">
        <v>1671</v>
      </c>
      <c r="M4739" s="29" t="s">
        <v>216</v>
      </c>
      <c r="N4739" s="28">
        <v>509828.1</v>
      </c>
      <c r="O4739" s="28">
        <v>6324034</v>
      </c>
      <c r="P4739" s="29" t="s">
        <v>1670</v>
      </c>
      <c r="Q4739" s="32" t="s">
        <v>919</v>
      </c>
      <c r="R4739" s="19"/>
      <c r="S4739" s="19"/>
      <c r="T4739" s="19"/>
      <c r="U4739" s="19"/>
      <c r="V4739" s="19"/>
      <c r="W4739" s="19"/>
      <c r="X4739" s="19"/>
      <c r="Y4739" s="19"/>
      <c r="Z4739" s="19"/>
      <c r="AA4739" s="19"/>
      <c r="AB4739" s="19"/>
      <c r="AC4739" s="19"/>
      <c r="AD4739" s="19"/>
      <c r="AE4739" s="19"/>
      <c r="AF4739" s="19"/>
      <c r="AG4739" s="19"/>
      <c r="AH4739" s="19"/>
      <c r="AI4739" s="19"/>
      <c r="AJ4739" s="19"/>
      <c r="AK4739" s="31">
        <v>143990.28125</v>
      </c>
      <c r="AL4739" s="31">
        <v>661426.5625</v>
      </c>
      <c r="AM4739" s="31">
        <v>1401746.25</v>
      </c>
      <c r="AN4739" s="31">
        <v>1237843.875</v>
      </c>
      <c r="AO4739" s="31">
        <v>1394428.25</v>
      </c>
      <c r="AP4739" s="31">
        <v>1210361.046875</v>
      </c>
      <c r="AQ4739" s="31">
        <v>1187052.30078125</v>
      </c>
      <c r="AR4739" s="31">
        <v>1078191.15625</v>
      </c>
      <c r="AS4739" s="31">
        <v>1271633.984375</v>
      </c>
      <c r="AT4739" s="31">
        <v>1199789.19140625</v>
      </c>
      <c r="AU4739" s="31">
        <v>1095394.859375</v>
      </c>
      <c r="AV4739" s="31">
        <v>1190571.125</v>
      </c>
      <c r="AW4739" s="31">
        <v>1111605.103515625</v>
      </c>
      <c r="AX4739" s="31">
        <v>102503.4296875</v>
      </c>
      <c r="AY4739" s="31">
        <v>51160.28515625</v>
      </c>
      <c r="AZ4739" s="31">
        <v>153663.71484375</v>
      </c>
    </row>
    <row r="4740" spans="1:52" ht="15" customHeight="1">
      <c r="A4740" s="29" t="s">
        <v>1683</v>
      </c>
      <c r="B4740" s="34">
        <v>35309</v>
      </c>
      <c r="C4740" s="28">
        <v>600</v>
      </c>
      <c r="D4740" s="28">
        <v>44</v>
      </c>
      <c r="E4740" s="28">
        <v>45</v>
      </c>
      <c r="F4740" s="29" t="s">
        <v>242</v>
      </c>
      <c r="G4740" s="29" t="s">
        <v>1668</v>
      </c>
      <c r="H4740" s="28">
        <v>849</v>
      </c>
      <c r="I4740" s="29" t="s">
        <v>1496</v>
      </c>
      <c r="J4740" s="33" t="s">
        <v>1682</v>
      </c>
      <c r="K4740" s="29" t="s">
        <v>178</v>
      </c>
      <c r="L4740" s="29" t="s">
        <v>1671</v>
      </c>
      <c r="M4740" s="29" t="s">
        <v>216</v>
      </c>
      <c r="N4740" s="28">
        <v>509819.6</v>
      </c>
      <c r="O4740" s="28">
        <v>6323411</v>
      </c>
      <c r="P4740" s="29" t="s">
        <v>1670</v>
      </c>
      <c r="Q4740" s="32" t="s">
        <v>919</v>
      </c>
      <c r="R4740" s="19"/>
      <c r="S4740" s="19"/>
      <c r="T4740" s="19"/>
      <c r="U4740" s="19"/>
      <c r="V4740" s="19"/>
      <c r="W4740" s="19"/>
      <c r="X4740" s="19"/>
      <c r="Y4740" s="19"/>
      <c r="Z4740" s="19"/>
      <c r="AA4740" s="19"/>
      <c r="AB4740" s="19"/>
      <c r="AC4740" s="19"/>
      <c r="AD4740" s="19"/>
      <c r="AE4740" s="19"/>
      <c r="AF4740" s="19"/>
      <c r="AG4740" s="19"/>
      <c r="AH4740" s="19"/>
      <c r="AI4740" s="19"/>
      <c r="AJ4740" s="19"/>
      <c r="AK4740" s="31">
        <v>143990.28125</v>
      </c>
      <c r="AL4740" s="31">
        <v>661426.5625</v>
      </c>
      <c r="AM4740" s="31">
        <v>1401746.25</v>
      </c>
      <c r="AN4740" s="31">
        <v>1237843.875</v>
      </c>
      <c r="AO4740" s="31">
        <v>1394428.25</v>
      </c>
      <c r="AP4740" s="31">
        <v>1210361.046875</v>
      </c>
      <c r="AQ4740" s="31">
        <v>1187052.30078125</v>
      </c>
      <c r="AR4740" s="31">
        <v>1078191.15625</v>
      </c>
      <c r="AS4740" s="31">
        <v>1271633.984375</v>
      </c>
      <c r="AT4740" s="31">
        <v>1199789.19140625</v>
      </c>
      <c r="AU4740" s="31">
        <v>1095394.859375</v>
      </c>
      <c r="AV4740" s="31">
        <v>1190571.125</v>
      </c>
      <c r="AW4740" s="31">
        <v>1111605.103515625</v>
      </c>
      <c r="AX4740" s="31">
        <v>102503.4296875</v>
      </c>
      <c r="AY4740" s="31">
        <v>51160.28515625</v>
      </c>
      <c r="AZ4740" s="31">
        <v>153663.71484375</v>
      </c>
    </row>
    <row r="4741" spans="1:52" ht="15" customHeight="1">
      <c r="A4741" s="29" t="s">
        <v>1681</v>
      </c>
      <c r="B4741" s="34">
        <v>35309</v>
      </c>
      <c r="C4741" s="28">
        <v>600</v>
      </c>
      <c r="D4741" s="28">
        <v>44</v>
      </c>
      <c r="E4741" s="28">
        <v>45</v>
      </c>
      <c r="F4741" s="29" t="s">
        <v>242</v>
      </c>
      <c r="G4741" s="29" t="s">
        <v>1668</v>
      </c>
      <c r="H4741" s="28">
        <v>849</v>
      </c>
      <c r="I4741" s="29" t="s">
        <v>1496</v>
      </c>
      <c r="J4741" s="33" t="s">
        <v>1680</v>
      </c>
      <c r="K4741" s="29" t="s">
        <v>178</v>
      </c>
      <c r="L4741" s="29" t="s">
        <v>1671</v>
      </c>
      <c r="M4741" s="29" t="s">
        <v>216</v>
      </c>
      <c r="N4741" s="28">
        <v>509892</v>
      </c>
      <c r="O4741" s="28">
        <v>6323649</v>
      </c>
      <c r="P4741" s="29" t="s">
        <v>1670</v>
      </c>
      <c r="Q4741" s="32" t="s">
        <v>919</v>
      </c>
      <c r="R4741" s="19"/>
      <c r="S4741" s="19"/>
      <c r="T4741" s="19"/>
      <c r="U4741" s="19"/>
      <c r="V4741" s="19"/>
      <c r="W4741" s="19"/>
      <c r="X4741" s="19"/>
      <c r="Y4741" s="19"/>
      <c r="Z4741" s="19"/>
      <c r="AA4741" s="19"/>
      <c r="AB4741" s="19"/>
      <c r="AC4741" s="19"/>
      <c r="AD4741" s="19"/>
      <c r="AE4741" s="19"/>
      <c r="AF4741" s="19"/>
      <c r="AG4741" s="19"/>
      <c r="AH4741" s="19"/>
      <c r="AI4741" s="19"/>
      <c r="AJ4741" s="19"/>
      <c r="AK4741" s="31">
        <v>143990.28125</v>
      </c>
      <c r="AL4741" s="31">
        <v>661426.5625</v>
      </c>
      <c r="AM4741" s="31">
        <v>1401746.25</v>
      </c>
      <c r="AN4741" s="31">
        <v>1237843.875</v>
      </c>
      <c r="AO4741" s="31">
        <v>1394428.25</v>
      </c>
      <c r="AP4741" s="31">
        <v>1210361.046875</v>
      </c>
      <c r="AQ4741" s="31">
        <v>1187052.30078125</v>
      </c>
      <c r="AR4741" s="31">
        <v>1078191.15625</v>
      </c>
      <c r="AS4741" s="31">
        <v>1271633.984375</v>
      </c>
      <c r="AT4741" s="31">
        <v>1199789.19140625</v>
      </c>
      <c r="AU4741" s="31">
        <v>1095394.859375</v>
      </c>
      <c r="AV4741" s="31">
        <v>1190571.125</v>
      </c>
      <c r="AW4741" s="31">
        <v>1111605.103515625</v>
      </c>
      <c r="AX4741" s="31">
        <v>102503.4296875</v>
      </c>
      <c r="AY4741" s="31">
        <v>51160.28515625</v>
      </c>
      <c r="AZ4741" s="31">
        <v>153663.71484375</v>
      </c>
    </row>
    <row r="4742" spans="1:52" ht="15" customHeight="1">
      <c r="A4742" s="29" t="s">
        <v>1679</v>
      </c>
      <c r="B4742" s="34">
        <v>35309</v>
      </c>
      <c r="C4742" s="28">
        <v>600</v>
      </c>
      <c r="D4742" s="28">
        <v>44</v>
      </c>
      <c r="E4742" s="28">
        <v>45</v>
      </c>
      <c r="F4742" s="29" t="s">
        <v>242</v>
      </c>
      <c r="G4742" s="29" t="s">
        <v>1668</v>
      </c>
      <c r="H4742" s="28">
        <v>849</v>
      </c>
      <c r="I4742" s="29" t="s">
        <v>1496</v>
      </c>
      <c r="J4742" s="33" t="s">
        <v>1678</v>
      </c>
      <c r="K4742" s="29" t="s">
        <v>178</v>
      </c>
      <c r="L4742" s="29" t="s">
        <v>1671</v>
      </c>
      <c r="M4742" s="29" t="s">
        <v>216</v>
      </c>
      <c r="N4742" s="28">
        <v>509964.4</v>
      </c>
      <c r="O4742" s="28">
        <v>6323886</v>
      </c>
      <c r="P4742" s="29" t="s">
        <v>1670</v>
      </c>
      <c r="Q4742" s="32" t="s">
        <v>919</v>
      </c>
      <c r="R4742" s="19"/>
      <c r="S4742" s="19"/>
      <c r="T4742" s="19"/>
      <c r="U4742" s="19"/>
      <c r="V4742" s="19"/>
      <c r="W4742" s="19"/>
      <c r="X4742" s="19"/>
      <c r="Y4742" s="19"/>
      <c r="Z4742" s="19"/>
      <c r="AA4742" s="19"/>
      <c r="AB4742" s="19"/>
      <c r="AC4742" s="19"/>
      <c r="AD4742" s="19"/>
      <c r="AE4742" s="19"/>
      <c r="AF4742" s="19"/>
      <c r="AG4742" s="19"/>
      <c r="AH4742" s="19"/>
      <c r="AI4742" s="19"/>
      <c r="AJ4742" s="19"/>
      <c r="AK4742" s="31">
        <v>143990.28125</v>
      </c>
      <c r="AL4742" s="31">
        <v>661426.5625</v>
      </c>
      <c r="AM4742" s="31">
        <v>1401746.25</v>
      </c>
      <c r="AN4742" s="31">
        <v>1237843.875</v>
      </c>
      <c r="AO4742" s="31">
        <v>1394428.25</v>
      </c>
      <c r="AP4742" s="31">
        <v>1210361.046875</v>
      </c>
      <c r="AQ4742" s="31">
        <v>1187052.30078125</v>
      </c>
      <c r="AR4742" s="31">
        <v>1078191.15625</v>
      </c>
      <c r="AS4742" s="31">
        <v>1271633.984375</v>
      </c>
      <c r="AT4742" s="31">
        <v>1199789.19140625</v>
      </c>
      <c r="AU4742" s="31">
        <v>1095394.859375</v>
      </c>
      <c r="AV4742" s="31">
        <v>1190571.125</v>
      </c>
      <c r="AW4742" s="31">
        <v>1111605.103515625</v>
      </c>
      <c r="AX4742" s="31">
        <v>102503.4296875</v>
      </c>
      <c r="AY4742" s="31">
        <v>51160.28515625</v>
      </c>
      <c r="AZ4742" s="31">
        <v>153663.71484375</v>
      </c>
    </row>
    <row r="4743" spans="1:52" ht="15" customHeight="1">
      <c r="A4743" s="29" t="s">
        <v>1677</v>
      </c>
      <c r="B4743" s="34">
        <v>35309</v>
      </c>
      <c r="C4743" s="28">
        <v>600</v>
      </c>
      <c r="D4743" s="28">
        <v>44</v>
      </c>
      <c r="E4743" s="28">
        <v>45</v>
      </c>
      <c r="F4743" s="29" t="s">
        <v>242</v>
      </c>
      <c r="G4743" s="29" t="s">
        <v>1668</v>
      </c>
      <c r="H4743" s="28">
        <v>849</v>
      </c>
      <c r="I4743" s="29" t="s">
        <v>1496</v>
      </c>
      <c r="J4743" s="33" t="s">
        <v>1676</v>
      </c>
      <c r="K4743" s="29" t="s">
        <v>178</v>
      </c>
      <c r="L4743" s="29" t="s">
        <v>1671</v>
      </c>
      <c r="M4743" s="29" t="s">
        <v>216</v>
      </c>
      <c r="N4743" s="28">
        <v>509957.9</v>
      </c>
      <c r="O4743" s="28">
        <v>6323281</v>
      </c>
      <c r="P4743" s="29" t="s">
        <v>1670</v>
      </c>
      <c r="Q4743" s="32" t="s">
        <v>919</v>
      </c>
      <c r="R4743" s="19"/>
      <c r="S4743" s="19"/>
      <c r="T4743" s="19"/>
      <c r="U4743" s="19"/>
      <c r="V4743" s="19"/>
      <c r="W4743" s="19"/>
      <c r="X4743" s="19"/>
      <c r="Y4743" s="19"/>
      <c r="Z4743" s="19"/>
      <c r="AA4743" s="19"/>
      <c r="AB4743" s="19"/>
      <c r="AC4743" s="19"/>
      <c r="AD4743" s="19"/>
      <c r="AE4743" s="19"/>
      <c r="AF4743" s="19"/>
      <c r="AG4743" s="19"/>
      <c r="AH4743" s="19"/>
      <c r="AI4743" s="19"/>
      <c r="AJ4743" s="19"/>
      <c r="AK4743" s="31">
        <v>143990.28125</v>
      </c>
      <c r="AL4743" s="31">
        <v>661426.5625</v>
      </c>
      <c r="AM4743" s="31">
        <v>1401746.25</v>
      </c>
      <c r="AN4743" s="31">
        <v>1237843.875</v>
      </c>
      <c r="AO4743" s="31">
        <v>1394428.25</v>
      </c>
      <c r="AP4743" s="31">
        <v>1210361.046875</v>
      </c>
      <c r="AQ4743" s="31">
        <v>1187052.30078125</v>
      </c>
      <c r="AR4743" s="31">
        <v>1078191.15625</v>
      </c>
      <c r="AS4743" s="31">
        <v>1271633.984375</v>
      </c>
      <c r="AT4743" s="31">
        <v>1199789.19140625</v>
      </c>
      <c r="AU4743" s="31">
        <v>1095394.859375</v>
      </c>
      <c r="AV4743" s="31">
        <v>1190571.125</v>
      </c>
      <c r="AW4743" s="31">
        <v>1111605.103515625</v>
      </c>
      <c r="AX4743" s="31">
        <v>102503.4296875</v>
      </c>
      <c r="AY4743" s="31">
        <v>51160.28515625</v>
      </c>
      <c r="AZ4743" s="31">
        <v>153663.71484375</v>
      </c>
    </row>
    <row r="4744" spans="1:52" ht="15" customHeight="1">
      <c r="A4744" s="29" t="s">
        <v>1675</v>
      </c>
      <c r="B4744" s="34">
        <v>35309</v>
      </c>
      <c r="C4744" s="28">
        <v>600</v>
      </c>
      <c r="D4744" s="28">
        <v>44</v>
      </c>
      <c r="E4744" s="28">
        <v>45</v>
      </c>
      <c r="F4744" s="29" t="s">
        <v>242</v>
      </c>
      <c r="G4744" s="29" t="s">
        <v>1668</v>
      </c>
      <c r="H4744" s="28">
        <v>849</v>
      </c>
      <c r="I4744" s="29" t="s">
        <v>1496</v>
      </c>
      <c r="J4744" s="33" t="s">
        <v>1674</v>
      </c>
      <c r="K4744" s="29" t="s">
        <v>178</v>
      </c>
      <c r="L4744" s="29" t="s">
        <v>1671</v>
      </c>
      <c r="M4744" s="29" t="s">
        <v>216</v>
      </c>
      <c r="N4744" s="28">
        <v>510028.9</v>
      </c>
      <c r="O4744" s="28">
        <v>6323510</v>
      </c>
      <c r="P4744" s="29" t="s">
        <v>1670</v>
      </c>
      <c r="Q4744" s="32" t="s">
        <v>919</v>
      </c>
      <c r="R4744" s="19"/>
      <c r="S4744" s="19"/>
      <c r="T4744" s="19"/>
      <c r="U4744" s="19"/>
      <c r="V4744" s="19"/>
      <c r="W4744" s="19"/>
      <c r="X4744" s="19"/>
      <c r="Y4744" s="19"/>
      <c r="Z4744" s="19"/>
      <c r="AA4744" s="19"/>
      <c r="AB4744" s="19"/>
      <c r="AC4744" s="19"/>
      <c r="AD4744" s="19"/>
      <c r="AE4744" s="19"/>
      <c r="AF4744" s="19"/>
      <c r="AG4744" s="19"/>
      <c r="AH4744" s="19"/>
      <c r="AI4744" s="19"/>
      <c r="AJ4744" s="19"/>
      <c r="AK4744" s="31">
        <v>143990.28125</v>
      </c>
      <c r="AL4744" s="31">
        <v>661426.5625</v>
      </c>
      <c r="AM4744" s="31">
        <v>1401746.25</v>
      </c>
      <c r="AN4744" s="31">
        <v>1237843.875</v>
      </c>
      <c r="AO4744" s="31">
        <v>1394428.25</v>
      </c>
      <c r="AP4744" s="31">
        <v>1210361.046875</v>
      </c>
      <c r="AQ4744" s="31">
        <v>1187052.30078125</v>
      </c>
      <c r="AR4744" s="31">
        <v>1078191.15625</v>
      </c>
      <c r="AS4744" s="31">
        <v>1271633.984375</v>
      </c>
      <c r="AT4744" s="31">
        <v>1199789.19140625</v>
      </c>
      <c r="AU4744" s="31">
        <v>1095394.859375</v>
      </c>
      <c r="AV4744" s="31">
        <v>1190571.125</v>
      </c>
      <c r="AW4744" s="31">
        <v>1111605.103515625</v>
      </c>
      <c r="AX4744" s="31">
        <v>102503.4296875</v>
      </c>
      <c r="AY4744" s="31">
        <v>51160.28515625</v>
      </c>
      <c r="AZ4744" s="31">
        <v>153663.71484375</v>
      </c>
    </row>
    <row r="4745" spans="1:52" ht="15" customHeight="1">
      <c r="A4745" s="29" t="s">
        <v>1673</v>
      </c>
      <c r="B4745" s="34">
        <v>35309</v>
      </c>
      <c r="C4745" s="28">
        <v>600</v>
      </c>
      <c r="D4745" s="28">
        <v>44</v>
      </c>
      <c r="E4745" s="28">
        <v>45</v>
      </c>
      <c r="F4745" s="29" t="s">
        <v>242</v>
      </c>
      <c r="G4745" s="29" t="s">
        <v>1668</v>
      </c>
      <c r="H4745" s="28">
        <v>849</v>
      </c>
      <c r="I4745" s="29" t="s">
        <v>1496</v>
      </c>
      <c r="J4745" s="33" t="s">
        <v>1672</v>
      </c>
      <c r="K4745" s="29" t="s">
        <v>178</v>
      </c>
      <c r="L4745" s="29" t="s">
        <v>1671</v>
      </c>
      <c r="M4745" s="29" t="s">
        <v>216</v>
      </c>
      <c r="N4745" s="28">
        <v>510099.9</v>
      </c>
      <c r="O4745" s="28">
        <v>6323739</v>
      </c>
      <c r="P4745" s="29" t="s">
        <v>1670</v>
      </c>
      <c r="Q4745" s="32" t="s">
        <v>919</v>
      </c>
      <c r="R4745" s="19"/>
      <c r="S4745" s="19"/>
      <c r="T4745" s="19"/>
      <c r="U4745" s="19"/>
      <c r="V4745" s="19"/>
      <c r="W4745" s="19"/>
      <c r="X4745" s="19"/>
      <c r="Y4745" s="19"/>
      <c r="Z4745" s="19"/>
      <c r="AA4745" s="19"/>
      <c r="AB4745" s="19"/>
      <c r="AC4745" s="19"/>
      <c r="AD4745" s="19"/>
      <c r="AE4745" s="19"/>
      <c r="AF4745" s="19"/>
      <c r="AG4745" s="19"/>
      <c r="AH4745" s="19"/>
      <c r="AI4745" s="19"/>
      <c r="AJ4745" s="19"/>
      <c r="AK4745" s="31">
        <v>143990.28125</v>
      </c>
      <c r="AL4745" s="31">
        <v>661426.5625</v>
      </c>
      <c r="AM4745" s="31">
        <v>1401746.25</v>
      </c>
      <c r="AN4745" s="31">
        <v>1237843.875</v>
      </c>
      <c r="AO4745" s="31">
        <v>1394428.25</v>
      </c>
      <c r="AP4745" s="31">
        <v>1210361.046875</v>
      </c>
      <c r="AQ4745" s="31">
        <v>1187052.30078125</v>
      </c>
      <c r="AR4745" s="31">
        <v>1078191.15625</v>
      </c>
      <c r="AS4745" s="31">
        <v>1271633.984375</v>
      </c>
      <c r="AT4745" s="31">
        <v>1199789.19140625</v>
      </c>
      <c r="AU4745" s="31">
        <v>1095394.859375</v>
      </c>
      <c r="AV4745" s="31">
        <v>1190571.125</v>
      </c>
      <c r="AW4745" s="31">
        <v>1111605.103515625</v>
      </c>
      <c r="AX4745" s="31">
        <v>102503.4296875</v>
      </c>
      <c r="AY4745" s="31">
        <v>51160.28515625</v>
      </c>
      <c r="AZ4745" s="31">
        <v>153663.71484375</v>
      </c>
    </row>
    <row r="4746" spans="1:52" ht="15" customHeight="1">
      <c r="A4746" s="29" t="s">
        <v>1669</v>
      </c>
      <c r="B4746" s="34">
        <v>36572</v>
      </c>
      <c r="C4746" s="28">
        <v>750</v>
      </c>
      <c r="D4746" s="28">
        <v>48</v>
      </c>
      <c r="E4746" s="28">
        <v>45</v>
      </c>
      <c r="F4746" s="29" t="s">
        <v>780</v>
      </c>
      <c r="G4746" s="29" t="s">
        <v>1608</v>
      </c>
      <c r="H4746" s="28">
        <v>849</v>
      </c>
      <c r="I4746" s="29" t="s">
        <v>1496</v>
      </c>
      <c r="J4746" s="33" t="s">
        <v>1667</v>
      </c>
      <c r="K4746" s="29" t="s">
        <v>178</v>
      </c>
      <c r="L4746" s="29" t="s">
        <v>1613</v>
      </c>
      <c r="M4746" s="29" t="s">
        <v>1666</v>
      </c>
      <c r="N4746" s="28">
        <v>532686.30000000005</v>
      </c>
      <c r="O4746" s="28">
        <v>6331151</v>
      </c>
      <c r="P4746" s="29" t="s">
        <v>1611</v>
      </c>
      <c r="Q4746" s="32" t="s">
        <v>1610</v>
      </c>
      <c r="R4746" s="19"/>
      <c r="S4746" s="19"/>
      <c r="T4746" s="19"/>
      <c r="U4746" s="19"/>
      <c r="V4746" s="19"/>
      <c r="W4746" s="19"/>
      <c r="X4746" s="19"/>
      <c r="Y4746" s="19"/>
      <c r="Z4746" s="19"/>
      <c r="AA4746" s="19"/>
      <c r="AB4746" s="19"/>
      <c r="AC4746" s="19"/>
      <c r="AD4746" s="19"/>
      <c r="AE4746" s="19"/>
      <c r="AF4746" s="19"/>
      <c r="AG4746" s="19"/>
      <c r="AH4746" s="19"/>
      <c r="AI4746" s="19"/>
      <c r="AJ4746" s="19"/>
      <c r="AK4746" s="19"/>
      <c r="AL4746" s="19"/>
      <c r="AM4746" s="19"/>
      <c r="AN4746" s="19"/>
      <c r="AO4746" s="31">
        <v>1100473.5</v>
      </c>
      <c r="AP4746" s="31">
        <v>1293721.65625</v>
      </c>
      <c r="AQ4746" s="31">
        <v>1304071.2734375</v>
      </c>
      <c r="AR4746" s="31">
        <v>1187357.921875</v>
      </c>
      <c r="AS4746" s="31">
        <v>1390460.8359375</v>
      </c>
      <c r="AT4746" s="31">
        <v>1256087.9140625</v>
      </c>
      <c r="AU4746" s="31">
        <v>1123940</v>
      </c>
      <c r="AV4746" s="31">
        <v>1444178.31640625</v>
      </c>
      <c r="AW4746" s="31">
        <v>1311733.3203125</v>
      </c>
      <c r="AX4746" s="31">
        <v>135630.828125</v>
      </c>
      <c r="AY4746" s="31">
        <v>68016.25</v>
      </c>
      <c r="AZ4746" s="31">
        <v>203647.078125</v>
      </c>
    </row>
    <row r="4747" spans="1:52" ht="15" customHeight="1">
      <c r="A4747" s="29" t="s">
        <v>1665</v>
      </c>
      <c r="B4747" s="34">
        <v>36572</v>
      </c>
      <c r="C4747" s="28">
        <v>750</v>
      </c>
      <c r="D4747" s="28">
        <v>48</v>
      </c>
      <c r="E4747" s="28">
        <v>45</v>
      </c>
      <c r="F4747" s="29" t="s">
        <v>780</v>
      </c>
      <c r="G4747" s="29" t="s">
        <v>1608</v>
      </c>
      <c r="H4747" s="28">
        <v>849</v>
      </c>
      <c r="I4747" s="29" t="s">
        <v>1496</v>
      </c>
      <c r="J4747" s="33" t="s">
        <v>1664</v>
      </c>
      <c r="K4747" s="29" t="s">
        <v>178</v>
      </c>
      <c r="L4747" s="29" t="s">
        <v>1613</v>
      </c>
      <c r="M4747" s="29" t="s">
        <v>1631</v>
      </c>
      <c r="N4747" s="28">
        <v>532512.80000000005</v>
      </c>
      <c r="O4747" s="28">
        <v>6331331</v>
      </c>
      <c r="P4747" s="29" t="s">
        <v>1611</v>
      </c>
      <c r="Q4747" s="32" t="s">
        <v>1610</v>
      </c>
      <c r="R4747" s="19"/>
      <c r="S4747" s="19"/>
      <c r="T4747" s="19"/>
      <c r="U4747" s="19"/>
      <c r="V4747" s="19"/>
      <c r="W4747" s="19"/>
      <c r="X4747" s="19"/>
      <c r="Y4747" s="19"/>
      <c r="Z4747" s="19"/>
      <c r="AA4747" s="19"/>
      <c r="AB4747" s="19"/>
      <c r="AC4747" s="19"/>
      <c r="AD4747" s="19"/>
      <c r="AE4747" s="19"/>
      <c r="AF4747" s="19"/>
      <c r="AG4747" s="19"/>
      <c r="AH4747" s="19"/>
      <c r="AI4747" s="19"/>
      <c r="AJ4747" s="19"/>
      <c r="AK4747" s="19"/>
      <c r="AL4747" s="19"/>
      <c r="AM4747" s="19"/>
      <c r="AN4747" s="19"/>
      <c r="AO4747" s="31">
        <v>1100473.5</v>
      </c>
      <c r="AP4747" s="31">
        <v>1293721.65625</v>
      </c>
      <c r="AQ4747" s="31">
        <v>1304071.2734375</v>
      </c>
      <c r="AR4747" s="31">
        <v>1187357.921875</v>
      </c>
      <c r="AS4747" s="31">
        <v>1390460.8359375</v>
      </c>
      <c r="AT4747" s="31">
        <v>1256087.9140625</v>
      </c>
      <c r="AU4747" s="31">
        <v>1123940</v>
      </c>
      <c r="AV4747" s="31">
        <v>1444178.31640625</v>
      </c>
      <c r="AW4747" s="31">
        <v>1311733.3203125</v>
      </c>
      <c r="AX4747" s="31">
        <v>135630.828125</v>
      </c>
      <c r="AY4747" s="31">
        <v>68016.25</v>
      </c>
      <c r="AZ4747" s="31">
        <v>203647.078125</v>
      </c>
    </row>
    <row r="4748" spans="1:52" ht="15" customHeight="1">
      <c r="A4748" s="29" t="s">
        <v>1663</v>
      </c>
      <c r="B4748" s="34">
        <v>36572</v>
      </c>
      <c r="C4748" s="28">
        <v>750</v>
      </c>
      <c r="D4748" s="28">
        <v>48</v>
      </c>
      <c r="E4748" s="28">
        <v>45</v>
      </c>
      <c r="F4748" s="29" t="s">
        <v>780</v>
      </c>
      <c r="G4748" s="29" t="s">
        <v>1608</v>
      </c>
      <c r="H4748" s="28">
        <v>849</v>
      </c>
      <c r="I4748" s="29" t="s">
        <v>1496</v>
      </c>
      <c r="J4748" s="33" t="s">
        <v>1662</v>
      </c>
      <c r="K4748" s="29" t="s">
        <v>178</v>
      </c>
      <c r="L4748" s="29" t="s">
        <v>1659</v>
      </c>
      <c r="M4748" s="29" t="s">
        <v>1658</v>
      </c>
      <c r="N4748" s="28">
        <v>532339.19999999995</v>
      </c>
      <c r="O4748" s="28">
        <v>6331510</v>
      </c>
      <c r="P4748" s="29" t="s">
        <v>1611</v>
      </c>
      <c r="Q4748" s="32" t="s">
        <v>1610</v>
      </c>
      <c r="R4748" s="19"/>
      <c r="S4748" s="19"/>
      <c r="T4748" s="19"/>
      <c r="U4748" s="19"/>
      <c r="V4748" s="19"/>
      <c r="W4748" s="19"/>
      <c r="X4748" s="19"/>
      <c r="Y4748" s="19"/>
      <c r="Z4748" s="19"/>
      <c r="AA4748" s="19"/>
      <c r="AB4748" s="19"/>
      <c r="AC4748" s="19"/>
      <c r="AD4748" s="19"/>
      <c r="AE4748" s="19"/>
      <c r="AF4748" s="19"/>
      <c r="AG4748" s="19"/>
      <c r="AH4748" s="19"/>
      <c r="AI4748" s="19"/>
      <c r="AJ4748" s="19"/>
      <c r="AK4748" s="19"/>
      <c r="AL4748" s="19"/>
      <c r="AM4748" s="19"/>
      <c r="AN4748" s="19"/>
      <c r="AO4748" s="31">
        <v>1100473.5</v>
      </c>
      <c r="AP4748" s="31">
        <v>1293721.65625</v>
      </c>
      <c r="AQ4748" s="31">
        <v>1304071.2734375</v>
      </c>
      <c r="AR4748" s="31">
        <v>1187357.921875</v>
      </c>
      <c r="AS4748" s="31">
        <v>1390460.8359375</v>
      </c>
      <c r="AT4748" s="31">
        <v>1256087.9140625</v>
      </c>
      <c r="AU4748" s="31">
        <v>1123940</v>
      </c>
      <c r="AV4748" s="31">
        <v>1444178.31640625</v>
      </c>
      <c r="AW4748" s="31">
        <v>1311733.3203125</v>
      </c>
      <c r="AX4748" s="31">
        <v>135630.828125</v>
      </c>
      <c r="AY4748" s="31">
        <v>68016.25</v>
      </c>
      <c r="AZ4748" s="31">
        <v>203647.078125</v>
      </c>
    </row>
    <row r="4749" spans="1:52" ht="15" customHeight="1">
      <c r="A4749" s="29" t="s">
        <v>1661</v>
      </c>
      <c r="B4749" s="34">
        <v>36572</v>
      </c>
      <c r="C4749" s="28">
        <v>750</v>
      </c>
      <c r="D4749" s="28">
        <v>48</v>
      </c>
      <c r="E4749" s="28">
        <v>45</v>
      </c>
      <c r="F4749" s="29" t="s">
        <v>780</v>
      </c>
      <c r="G4749" s="29" t="s">
        <v>1608</v>
      </c>
      <c r="H4749" s="28">
        <v>849</v>
      </c>
      <c r="I4749" s="29" t="s">
        <v>1496</v>
      </c>
      <c r="J4749" s="33" t="s">
        <v>1660</v>
      </c>
      <c r="K4749" s="29" t="s">
        <v>178</v>
      </c>
      <c r="L4749" s="29" t="s">
        <v>1659</v>
      </c>
      <c r="M4749" s="29" t="s">
        <v>1658</v>
      </c>
      <c r="N4749" s="28">
        <v>532165.6</v>
      </c>
      <c r="O4749" s="28">
        <v>6331690</v>
      </c>
      <c r="P4749" s="29" t="s">
        <v>1611</v>
      </c>
      <c r="Q4749" s="32" t="s">
        <v>1610</v>
      </c>
      <c r="R4749" s="19"/>
      <c r="S4749" s="19"/>
      <c r="T4749" s="19"/>
      <c r="U4749" s="19"/>
      <c r="V4749" s="19"/>
      <c r="W4749" s="19"/>
      <c r="X4749" s="19"/>
      <c r="Y4749" s="19"/>
      <c r="Z4749" s="19"/>
      <c r="AA4749" s="19"/>
      <c r="AB4749" s="19"/>
      <c r="AC4749" s="19"/>
      <c r="AD4749" s="19"/>
      <c r="AE4749" s="19"/>
      <c r="AF4749" s="19"/>
      <c r="AG4749" s="19"/>
      <c r="AH4749" s="19"/>
      <c r="AI4749" s="19"/>
      <c r="AJ4749" s="19"/>
      <c r="AK4749" s="19"/>
      <c r="AL4749" s="19"/>
      <c r="AM4749" s="19"/>
      <c r="AN4749" s="19"/>
      <c r="AO4749" s="31">
        <v>1100473.5</v>
      </c>
      <c r="AP4749" s="31">
        <v>1293721.65625</v>
      </c>
      <c r="AQ4749" s="31">
        <v>1304071.2734375</v>
      </c>
      <c r="AR4749" s="31">
        <v>1187357.921875</v>
      </c>
      <c r="AS4749" s="31">
        <v>1390460.8359375</v>
      </c>
      <c r="AT4749" s="31">
        <v>1256087.9140625</v>
      </c>
      <c r="AU4749" s="31">
        <v>1123940</v>
      </c>
      <c r="AV4749" s="31">
        <v>1444178.31640625</v>
      </c>
      <c r="AW4749" s="31">
        <v>1311733.3203125</v>
      </c>
      <c r="AX4749" s="31">
        <v>135630.828125</v>
      </c>
      <c r="AY4749" s="31">
        <v>68016.25</v>
      </c>
      <c r="AZ4749" s="31">
        <v>203647.078125</v>
      </c>
    </row>
    <row r="4750" spans="1:52" ht="15" customHeight="1">
      <c r="A4750" s="29" t="s">
        <v>1657</v>
      </c>
      <c r="B4750" s="34">
        <v>36572</v>
      </c>
      <c r="C4750" s="28">
        <v>750</v>
      </c>
      <c r="D4750" s="28">
        <v>48</v>
      </c>
      <c r="E4750" s="28">
        <v>45</v>
      </c>
      <c r="F4750" s="29" t="s">
        <v>780</v>
      </c>
      <c r="G4750" s="29" t="s">
        <v>1608</v>
      </c>
      <c r="H4750" s="28">
        <v>849</v>
      </c>
      <c r="I4750" s="29" t="s">
        <v>1496</v>
      </c>
      <c r="J4750" s="33" t="s">
        <v>1656</v>
      </c>
      <c r="K4750" s="29" t="s">
        <v>178</v>
      </c>
      <c r="L4750" s="29" t="s">
        <v>1613</v>
      </c>
      <c r="M4750" s="29" t="s">
        <v>1634</v>
      </c>
      <c r="N4750" s="28">
        <v>532928.30000000005</v>
      </c>
      <c r="O4750" s="28">
        <v>6331213</v>
      </c>
      <c r="P4750" s="29" t="s">
        <v>1611</v>
      </c>
      <c r="Q4750" s="32" t="s">
        <v>1610</v>
      </c>
      <c r="R4750" s="19"/>
      <c r="S4750" s="19"/>
      <c r="T4750" s="19"/>
      <c r="U4750" s="19"/>
      <c r="V4750" s="19"/>
      <c r="W4750" s="19"/>
      <c r="X4750" s="19"/>
      <c r="Y4750" s="19"/>
      <c r="Z4750" s="19"/>
      <c r="AA4750" s="19"/>
      <c r="AB4750" s="19"/>
      <c r="AC4750" s="19"/>
      <c r="AD4750" s="19"/>
      <c r="AE4750" s="19"/>
      <c r="AF4750" s="19"/>
      <c r="AG4750" s="19"/>
      <c r="AH4750" s="19"/>
      <c r="AI4750" s="19"/>
      <c r="AJ4750" s="19"/>
      <c r="AK4750" s="19"/>
      <c r="AL4750" s="19"/>
      <c r="AM4750" s="19"/>
      <c r="AN4750" s="19"/>
      <c r="AO4750" s="31">
        <v>1100473.5</v>
      </c>
      <c r="AP4750" s="31">
        <v>1293721.65625</v>
      </c>
      <c r="AQ4750" s="31">
        <v>1304071.2734375</v>
      </c>
      <c r="AR4750" s="31">
        <v>1187357.921875</v>
      </c>
      <c r="AS4750" s="31">
        <v>1390460.8359375</v>
      </c>
      <c r="AT4750" s="31">
        <v>1256087.9140625</v>
      </c>
      <c r="AU4750" s="31">
        <v>1123940</v>
      </c>
      <c r="AV4750" s="31">
        <v>1444178.31640625</v>
      </c>
      <c r="AW4750" s="31">
        <v>1311733.3203125</v>
      </c>
      <c r="AX4750" s="31">
        <v>135630.828125</v>
      </c>
      <c r="AY4750" s="31">
        <v>68016.25</v>
      </c>
      <c r="AZ4750" s="31">
        <v>203647.078125</v>
      </c>
    </row>
    <row r="4751" spans="1:52" ht="15" customHeight="1">
      <c r="A4751" s="29" t="s">
        <v>1655</v>
      </c>
      <c r="B4751" s="34">
        <v>36572</v>
      </c>
      <c r="C4751" s="28">
        <v>750</v>
      </c>
      <c r="D4751" s="28">
        <v>48</v>
      </c>
      <c r="E4751" s="28">
        <v>45</v>
      </c>
      <c r="F4751" s="29" t="s">
        <v>780</v>
      </c>
      <c r="G4751" s="29" t="s">
        <v>1608</v>
      </c>
      <c r="H4751" s="28">
        <v>849</v>
      </c>
      <c r="I4751" s="29" t="s">
        <v>1496</v>
      </c>
      <c r="J4751" s="33" t="s">
        <v>1654</v>
      </c>
      <c r="K4751" s="29" t="s">
        <v>178</v>
      </c>
      <c r="L4751" s="29" t="s">
        <v>1613</v>
      </c>
      <c r="M4751" s="29" t="s">
        <v>1634</v>
      </c>
      <c r="N4751" s="28">
        <v>532754.69999999995</v>
      </c>
      <c r="O4751" s="28">
        <v>6331393</v>
      </c>
      <c r="P4751" s="29" t="s">
        <v>1611</v>
      </c>
      <c r="Q4751" s="32" t="s">
        <v>1610</v>
      </c>
      <c r="R4751" s="19"/>
      <c r="S4751" s="19"/>
      <c r="T4751" s="19"/>
      <c r="U4751" s="19"/>
      <c r="V4751" s="19"/>
      <c r="W4751" s="19"/>
      <c r="X4751" s="19"/>
      <c r="Y4751" s="19"/>
      <c r="Z4751" s="19"/>
      <c r="AA4751" s="19"/>
      <c r="AB4751" s="19"/>
      <c r="AC4751" s="19"/>
      <c r="AD4751" s="19"/>
      <c r="AE4751" s="19"/>
      <c r="AF4751" s="19"/>
      <c r="AG4751" s="19"/>
      <c r="AH4751" s="19"/>
      <c r="AI4751" s="19"/>
      <c r="AJ4751" s="19"/>
      <c r="AK4751" s="19"/>
      <c r="AL4751" s="19"/>
      <c r="AM4751" s="19"/>
      <c r="AN4751" s="19"/>
      <c r="AO4751" s="31">
        <v>1100473.5</v>
      </c>
      <c r="AP4751" s="31">
        <v>1293721.65625</v>
      </c>
      <c r="AQ4751" s="31">
        <v>1304071.2734375</v>
      </c>
      <c r="AR4751" s="31">
        <v>1187357.921875</v>
      </c>
      <c r="AS4751" s="31">
        <v>1390460.8359375</v>
      </c>
      <c r="AT4751" s="31">
        <v>1256087.9140625</v>
      </c>
      <c r="AU4751" s="31">
        <v>1123940</v>
      </c>
      <c r="AV4751" s="31">
        <v>1444178.31640625</v>
      </c>
      <c r="AW4751" s="31">
        <v>1311733.3203125</v>
      </c>
      <c r="AX4751" s="31">
        <v>135630.828125</v>
      </c>
      <c r="AY4751" s="31">
        <v>68016.25</v>
      </c>
      <c r="AZ4751" s="31">
        <v>203647.078125</v>
      </c>
    </row>
    <row r="4752" spans="1:52" ht="15" customHeight="1">
      <c r="A4752" s="29" t="s">
        <v>1653</v>
      </c>
      <c r="B4752" s="34">
        <v>36572</v>
      </c>
      <c r="C4752" s="28">
        <v>750</v>
      </c>
      <c r="D4752" s="28">
        <v>48</v>
      </c>
      <c r="E4752" s="28">
        <v>45</v>
      </c>
      <c r="F4752" s="29" t="s">
        <v>780</v>
      </c>
      <c r="G4752" s="29" t="s">
        <v>1608</v>
      </c>
      <c r="H4752" s="28">
        <v>849</v>
      </c>
      <c r="I4752" s="29" t="s">
        <v>1496</v>
      </c>
      <c r="J4752" s="33" t="s">
        <v>1652</v>
      </c>
      <c r="K4752" s="29" t="s">
        <v>178</v>
      </c>
      <c r="L4752" s="29" t="s">
        <v>1613</v>
      </c>
      <c r="M4752" s="29" t="s">
        <v>1651</v>
      </c>
      <c r="N4752" s="28">
        <v>532581.1</v>
      </c>
      <c r="O4752" s="28">
        <v>6331573</v>
      </c>
      <c r="P4752" s="29" t="s">
        <v>1611</v>
      </c>
      <c r="Q4752" s="32" t="s">
        <v>1610</v>
      </c>
      <c r="R4752" s="19"/>
      <c r="S4752" s="19"/>
      <c r="T4752" s="19"/>
      <c r="U4752" s="19"/>
      <c r="V4752" s="19"/>
      <c r="W4752" s="19"/>
      <c r="X4752" s="19"/>
      <c r="Y4752" s="19"/>
      <c r="Z4752" s="19"/>
      <c r="AA4752" s="19"/>
      <c r="AB4752" s="19"/>
      <c r="AC4752" s="19"/>
      <c r="AD4752" s="19"/>
      <c r="AE4752" s="19"/>
      <c r="AF4752" s="19"/>
      <c r="AG4752" s="19"/>
      <c r="AH4752" s="19"/>
      <c r="AI4752" s="19"/>
      <c r="AJ4752" s="19"/>
      <c r="AK4752" s="19"/>
      <c r="AL4752" s="19"/>
      <c r="AM4752" s="19"/>
      <c r="AN4752" s="19"/>
      <c r="AO4752" s="31">
        <v>1100473.5</v>
      </c>
      <c r="AP4752" s="31">
        <v>1293721.65625</v>
      </c>
      <c r="AQ4752" s="31">
        <v>1304071.2734375</v>
      </c>
      <c r="AR4752" s="31">
        <v>1187357.921875</v>
      </c>
      <c r="AS4752" s="31">
        <v>1390460.8359375</v>
      </c>
      <c r="AT4752" s="31">
        <v>1256087.9140625</v>
      </c>
      <c r="AU4752" s="31">
        <v>1123940</v>
      </c>
      <c r="AV4752" s="31">
        <v>1444178.31640625</v>
      </c>
      <c r="AW4752" s="31">
        <v>1311733.3203125</v>
      </c>
      <c r="AX4752" s="31">
        <v>135630.828125</v>
      </c>
      <c r="AY4752" s="31">
        <v>68016.25</v>
      </c>
      <c r="AZ4752" s="31">
        <v>203647.078125</v>
      </c>
    </row>
    <row r="4753" spans="1:52" ht="15" customHeight="1">
      <c r="A4753" s="29" t="s">
        <v>1650</v>
      </c>
      <c r="B4753" s="34">
        <v>36572</v>
      </c>
      <c r="C4753" s="28">
        <v>750</v>
      </c>
      <c r="D4753" s="28">
        <v>48</v>
      </c>
      <c r="E4753" s="28">
        <v>45</v>
      </c>
      <c r="F4753" s="29" t="s">
        <v>780</v>
      </c>
      <c r="G4753" s="29" t="s">
        <v>1608</v>
      </c>
      <c r="H4753" s="28">
        <v>849</v>
      </c>
      <c r="I4753" s="29" t="s">
        <v>1496</v>
      </c>
      <c r="J4753" s="33" t="s">
        <v>1649</v>
      </c>
      <c r="K4753" s="29" t="s">
        <v>178</v>
      </c>
      <c r="L4753" s="29" t="s">
        <v>1613</v>
      </c>
      <c r="M4753" s="29" t="s">
        <v>1631</v>
      </c>
      <c r="N4753" s="28">
        <v>532407.6</v>
      </c>
      <c r="O4753" s="28">
        <v>6331753</v>
      </c>
      <c r="P4753" s="29" t="s">
        <v>1611</v>
      </c>
      <c r="Q4753" s="32" t="s">
        <v>1610</v>
      </c>
      <c r="R4753" s="19"/>
      <c r="S4753" s="19"/>
      <c r="T4753" s="19"/>
      <c r="U4753" s="19"/>
      <c r="V4753" s="19"/>
      <c r="W4753" s="19"/>
      <c r="X4753" s="19"/>
      <c r="Y4753" s="19"/>
      <c r="Z4753" s="19"/>
      <c r="AA4753" s="19"/>
      <c r="AB4753" s="19"/>
      <c r="AC4753" s="19"/>
      <c r="AD4753" s="19"/>
      <c r="AE4753" s="19"/>
      <c r="AF4753" s="19"/>
      <c r="AG4753" s="19"/>
      <c r="AH4753" s="19"/>
      <c r="AI4753" s="19"/>
      <c r="AJ4753" s="19"/>
      <c r="AK4753" s="19"/>
      <c r="AL4753" s="19"/>
      <c r="AM4753" s="19"/>
      <c r="AN4753" s="19"/>
      <c r="AO4753" s="31">
        <v>1100473.5</v>
      </c>
      <c r="AP4753" s="31">
        <v>1293721.65625</v>
      </c>
      <c r="AQ4753" s="31">
        <v>1304071.2734375</v>
      </c>
      <c r="AR4753" s="31">
        <v>1187357.921875</v>
      </c>
      <c r="AS4753" s="31">
        <v>1390460.8359375</v>
      </c>
      <c r="AT4753" s="31">
        <v>1256087.9140625</v>
      </c>
      <c r="AU4753" s="31">
        <v>1123940</v>
      </c>
      <c r="AV4753" s="31">
        <v>1444178.31640625</v>
      </c>
      <c r="AW4753" s="31">
        <v>1311733.3203125</v>
      </c>
      <c r="AX4753" s="31">
        <v>135630.828125</v>
      </c>
      <c r="AY4753" s="31">
        <v>68016.25</v>
      </c>
      <c r="AZ4753" s="31">
        <v>203647.078125</v>
      </c>
    </row>
    <row r="4754" spans="1:52" ht="15" customHeight="1">
      <c r="A4754" s="29" t="s">
        <v>1648</v>
      </c>
      <c r="B4754" s="34">
        <v>36572</v>
      </c>
      <c r="C4754" s="28">
        <v>750</v>
      </c>
      <c r="D4754" s="28">
        <v>48</v>
      </c>
      <c r="E4754" s="28">
        <v>45</v>
      </c>
      <c r="F4754" s="29" t="s">
        <v>780</v>
      </c>
      <c r="G4754" s="29" t="s">
        <v>1608</v>
      </c>
      <c r="H4754" s="28">
        <v>849</v>
      </c>
      <c r="I4754" s="29" t="s">
        <v>1496</v>
      </c>
      <c r="J4754" s="33" t="s">
        <v>1647</v>
      </c>
      <c r="K4754" s="29" t="s">
        <v>178</v>
      </c>
      <c r="L4754" s="29" t="s">
        <v>1613</v>
      </c>
      <c r="M4754" s="29" t="s">
        <v>1634</v>
      </c>
      <c r="N4754" s="28">
        <v>533170.19999999995</v>
      </c>
      <c r="O4754" s="28">
        <v>6331276</v>
      </c>
      <c r="P4754" s="29" t="s">
        <v>1611</v>
      </c>
      <c r="Q4754" s="32" t="s">
        <v>1610</v>
      </c>
      <c r="R4754" s="19"/>
      <c r="S4754" s="19"/>
      <c r="T4754" s="19"/>
      <c r="U4754" s="19"/>
      <c r="V4754" s="19"/>
      <c r="W4754" s="19"/>
      <c r="X4754" s="19"/>
      <c r="Y4754" s="19"/>
      <c r="Z4754" s="19"/>
      <c r="AA4754" s="19"/>
      <c r="AB4754" s="19"/>
      <c r="AC4754" s="19"/>
      <c r="AD4754" s="19"/>
      <c r="AE4754" s="19"/>
      <c r="AF4754" s="19"/>
      <c r="AG4754" s="19"/>
      <c r="AH4754" s="19"/>
      <c r="AI4754" s="19"/>
      <c r="AJ4754" s="19"/>
      <c r="AK4754" s="19"/>
      <c r="AL4754" s="19"/>
      <c r="AM4754" s="19"/>
      <c r="AN4754" s="19"/>
      <c r="AO4754" s="31">
        <v>1100473.5</v>
      </c>
      <c r="AP4754" s="31">
        <v>1293721.65625</v>
      </c>
      <c r="AQ4754" s="31">
        <v>1304071.2734375</v>
      </c>
      <c r="AR4754" s="31">
        <v>1187357.921875</v>
      </c>
      <c r="AS4754" s="31">
        <v>1390460.8359375</v>
      </c>
      <c r="AT4754" s="31">
        <v>1256087.9140625</v>
      </c>
      <c r="AU4754" s="31">
        <v>1123940</v>
      </c>
      <c r="AV4754" s="31">
        <v>1444178.31640625</v>
      </c>
      <c r="AW4754" s="31">
        <v>1311733.3203125</v>
      </c>
      <c r="AX4754" s="31">
        <v>135630.828125</v>
      </c>
      <c r="AY4754" s="31">
        <v>68016.25</v>
      </c>
      <c r="AZ4754" s="31">
        <v>203647.078125</v>
      </c>
    </row>
    <row r="4755" spans="1:52" ht="15" customHeight="1">
      <c r="A4755" s="29" t="s">
        <v>1646</v>
      </c>
      <c r="B4755" s="34">
        <v>36572</v>
      </c>
      <c r="C4755" s="28">
        <v>750</v>
      </c>
      <c r="D4755" s="28">
        <v>48</v>
      </c>
      <c r="E4755" s="28">
        <v>45</v>
      </c>
      <c r="F4755" s="29" t="s">
        <v>780</v>
      </c>
      <c r="G4755" s="29" t="s">
        <v>1608</v>
      </c>
      <c r="H4755" s="28">
        <v>849</v>
      </c>
      <c r="I4755" s="29" t="s">
        <v>1496</v>
      </c>
      <c r="J4755" s="33" t="s">
        <v>1645</v>
      </c>
      <c r="K4755" s="29" t="s">
        <v>178</v>
      </c>
      <c r="L4755" s="29" t="s">
        <v>1613</v>
      </c>
      <c r="M4755" s="29" t="s">
        <v>1634</v>
      </c>
      <c r="N4755" s="28">
        <v>532996.6</v>
      </c>
      <c r="O4755" s="28">
        <v>6331456</v>
      </c>
      <c r="P4755" s="29" t="s">
        <v>1611</v>
      </c>
      <c r="Q4755" s="32" t="s">
        <v>1610</v>
      </c>
      <c r="R4755" s="19"/>
      <c r="S4755" s="19"/>
      <c r="T4755" s="19"/>
      <c r="U4755" s="19"/>
      <c r="V4755" s="19"/>
      <c r="W4755" s="19"/>
      <c r="X4755" s="19"/>
      <c r="Y4755" s="19"/>
      <c r="Z4755" s="19"/>
      <c r="AA4755" s="19"/>
      <c r="AB4755" s="19"/>
      <c r="AC4755" s="19"/>
      <c r="AD4755" s="19"/>
      <c r="AE4755" s="19"/>
      <c r="AF4755" s="19"/>
      <c r="AG4755" s="19"/>
      <c r="AH4755" s="19"/>
      <c r="AI4755" s="19"/>
      <c r="AJ4755" s="19"/>
      <c r="AK4755" s="19"/>
      <c r="AL4755" s="19"/>
      <c r="AM4755" s="19"/>
      <c r="AN4755" s="19"/>
      <c r="AO4755" s="31">
        <v>1100473.5</v>
      </c>
      <c r="AP4755" s="31">
        <v>1293721.65625</v>
      </c>
      <c r="AQ4755" s="31">
        <v>1304071.2734375</v>
      </c>
      <c r="AR4755" s="31">
        <v>1187357.921875</v>
      </c>
      <c r="AS4755" s="31">
        <v>1390460.8359375</v>
      </c>
      <c r="AT4755" s="31">
        <v>1256087.9140625</v>
      </c>
      <c r="AU4755" s="31">
        <v>1123940</v>
      </c>
      <c r="AV4755" s="31">
        <v>1444178.31640625</v>
      </c>
      <c r="AW4755" s="31">
        <v>1311733.3203125</v>
      </c>
      <c r="AX4755" s="31">
        <v>135630.828125</v>
      </c>
      <c r="AY4755" s="31">
        <v>68016.25</v>
      </c>
      <c r="AZ4755" s="31">
        <v>203647.078125</v>
      </c>
    </row>
    <row r="4756" spans="1:52" ht="15" customHeight="1">
      <c r="A4756" s="29" t="s">
        <v>1644</v>
      </c>
      <c r="B4756" s="34">
        <v>36572</v>
      </c>
      <c r="C4756" s="28">
        <v>750</v>
      </c>
      <c r="D4756" s="28">
        <v>48</v>
      </c>
      <c r="E4756" s="28">
        <v>45</v>
      </c>
      <c r="F4756" s="29" t="s">
        <v>780</v>
      </c>
      <c r="G4756" s="29" t="s">
        <v>1608</v>
      </c>
      <c r="H4756" s="28">
        <v>849</v>
      </c>
      <c r="I4756" s="29" t="s">
        <v>1496</v>
      </c>
      <c r="J4756" s="33" t="s">
        <v>1643</v>
      </c>
      <c r="K4756" s="29" t="s">
        <v>178</v>
      </c>
      <c r="L4756" s="29" t="s">
        <v>1613</v>
      </c>
      <c r="M4756" s="29" t="s">
        <v>1634</v>
      </c>
      <c r="N4756" s="28">
        <v>532823.1</v>
      </c>
      <c r="O4756" s="28">
        <v>6331636</v>
      </c>
      <c r="P4756" s="29" t="s">
        <v>1611</v>
      </c>
      <c r="Q4756" s="32" t="s">
        <v>1610</v>
      </c>
      <c r="R4756" s="19"/>
      <c r="S4756" s="19"/>
      <c r="T4756" s="19"/>
      <c r="U4756" s="19"/>
      <c r="V4756" s="19"/>
      <c r="W4756" s="19"/>
      <c r="X4756" s="19"/>
      <c r="Y4756" s="19"/>
      <c r="Z4756" s="19"/>
      <c r="AA4756" s="19"/>
      <c r="AB4756" s="19"/>
      <c r="AC4756" s="19"/>
      <c r="AD4756" s="19"/>
      <c r="AE4756" s="19"/>
      <c r="AF4756" s="19"/>
      <c r="AG4756" s="19"/>
      <c r="AH4756" s="19"/>
      <c r="AI4756" s="19"/>
      <c r="AJ4756" s="19"/>
      <c r="AK4756" s="19"/>
      <c r="AL4756" s="19"/>
      <c r="AM4756" s="19"/>
      <c r="AN4756" s="19"/>
      <c r="AO4756" s="31">
        <v>1100473.5</v>
      </c>
      <c r="AP4756" s="31">
        <v>1293721.65625</v>
      </c>
      <c r="AQ4756" s="31">
        <v>1304071.2734375</v>
      </c>
      <c r="AR4756" s="31">
        <v>1187357.921875</v>
      </c>
      <c r="AS4756" s="31">
        <v>1390460.8359375</v>
      </c>
      <c r="AT4756" s="31">
        <v>1256087.9140625</v>
      </c>
      <c r="AU4756" s="31">
        <v>1123940</v>
      </c>
      <c r="AV4756" s="31">
        <v>1444178.31640625</v>
      </c>
      <c r="AW4756" s="31">
        <v>1311733.3203125</v>
      </c>
      <c r="AX4756" s="31">
        <v>135630.828125</v>
      </c>
      <c r="AY4756" s="31">
        <v>68016.25</v>
      </c>
      <c r="AZ4756" s="31">
        <v>203647.078125</v>
      </c>
    </row>
    <row r="4757" spans="1:52" ht="15" customHeight="1">
      <c r="A4757" s="29" t="s">
        <v>1642</v>
      </c>
      <c r="B4757" s="34">
        <v>36572</v>
      </c>
      <c r="C4757" s="28">
        <v>750</v>
      </c>
      <c r="D4757" s="28">
        <v>48</v>
      </c>
      <c r="E4757" s="28">
        <v>45</v>
      </c>
      <c r="F4757" s="29" t="s">
        <v>780</v>
      </c>
      <c r="G4757" s="29" t="s">
        <v>1608</v>
      </c>
      <c r="H4757" s="28">
        <v>849</v>
      </c>
      <c r="I4757" s="29" t="s">
        <v>1496</v>
      </c>
      <c r="J4757" s="33" t="s">
        <v>1641</v>
      </c>
      <c r="K4757" s="29" t="s">
        <v>178</v>
      </c>
      <c r="L4757" s="29" t="s">
        <v>1613</v>
      </c>
      <c r="M4757" s="29" t="s">
        <v>1631</v>
      </c>
      <c r="N4757" s="28">
        <v>532649.5</v>
      </c>
      <c r="O4757" s="28">
        <v>6331815</v>
      </c>
      <c r="P4757" s="29" t="s">
        <v>1611</v>
      </c>
      <c r="Q4757" s="32" t="s">
        <v>1610</v>
      </c>
      <c r="R4757" s="19"/>
      <c r="S4757" s="19"/>
      <c r="T4757" s="19"/>
      <c r="U4757" s="19"/>
      <c r="V4757" s="19"/>
      <c r="W4757" s="19"/>
      <c r="X4757" s="19"/>
      <c r="Y4757" s="19"/>
      <c r="Z4757" s="19"/>
      <c r="AA4757" s="19"/>
      <c r="AB4757" s="19"/>
      <c r="AC4757" s="19"/>
      <c r="AD4757" s="19"/>
      <c r="AE4757" s="19"/>
      <c r="AF4757" s="19"/>
      <c r="AG4757" s="19"/>
      <c r="AH4757" s="19"/>
      <c r="AI4757" s="19"/>
      <c r="AJ4757" s="19"/>
      <c r="AK4757" s="19"/>
      <c r="AL4757" s="19"/>
      <c r="AM4757" s="19"/>
      <c r="AN4757" s="19"/>
      <c r="AO4757" s="31">
        <v>1100473.5</v>
      </c>
      <c r="AP4757" s="31">
        <v>1293721.65625</v>
      </c>
      <c r="AQ4757" s="31">
        <v>1304071.2734375</v>
      </c>
      <c r="AR4757" s="31">
        <v>1187357.921875</v>
      </c>
      <c r="AS4757" s="31">
        <v>1390460.8359375</v>
      </c>
      <c r="AT4757" s="31">
        <v>1256087.9140625</v>
      </c>
      <c r="AU4757" s="31">
        <v>1123940</v>
      </c>
      <c r="AV4757" s="31">
        <v>1444178.31640625</v>
      </c>
      <c r="AW4757" s="31">
        <v>1311733.3203125</v>
      </c>
      <c r="AX4757" s="31">
        <v>135630.828125</v>
      </c>
      <c r="AY4757" s="31">
        <v>68016.25</v>
      </c>
      <c r="AZ4757" s="31">
        <v>203647.078125</v>
      </c>
    </row>
    <row r="4758" spans="1:52" ht="15" customHeight="1">
      <c r="A4758" s="29" t="s">
        <v>1640</v>
      </c>
      <c r="B4758" s="34">
        <v>36572</v>
      </c>
      <c r="C4758" s="28">
        <v>750</v>
      </c>
      <c r="D4758" s="28">
        <v>48</v>
      </c>
      <c r="E4758" s="28">
        <v>45</v>
      </c>
      <c r="F4758" s="29" t="s">
        <v>780</v>
      </c>
      <c r="G4758" s="29" t="s">
        <v>1608</v>
      </c>
      <c r="H4758" s="28">
        <v>849</v>
      </c>
      <c r="I4758" s="29" t="s">
        <v>1496</v>
      </c>
      <c r="J4758" s="33" t="s">
        <v>1639</v>
      </c>
      <c r="K4758" s="29" t="s">
        <v>178</v>
      </c>
      <c r="L4758" s="29" t="s">
        <v>1613</v>
      </c>
      <c r="M4758" s="29" t="s">
        <v>812</v>
      </c>
      <c r="N4758" s="28">
        <v>533412.1</v>
      </c>
      <c r="O4758" s="28">
        <v>6331339</v>
      </c>
      <c r="P4758" s="29" t="s">
        <v>1611</v>
      </c>
      <c r="Q4758" s="32" t="s">
        <v>1610</v>
      </c>
      <c r="R4758" s="19"/>
      <c r="S4758" s="19"/>
      <c r="T4758" s="19"/>
      <c r="U4758" s="19"/>
      <c r="V4758" s="19"/>
      <c r="W4758" s="19"/>
      <c r="X4758" s="19"/>
      <c r="Y4758" s="19"/>
      <c r="Z4758" s="19"/>
      <c r="AA4758" s="19"/>
      <c r="AB4758" s="19"/>
      <c r="AC4758" s="19"/>
      <c r="AD4758" s="19"/>
      <c r="AE4758" s="19"/>
      <c r="AF4758" s="19"/>
      <c r="AG4758" s="19"/>
      <c r="AH4758" s="19"/>
      <c r="AI4758" s="19"/>
      <c r="AJ4758" s="19"/>
      <c r="AK4758" s="19"/>
      <c r="AL4758" s="19"/>
      <c r="AM4758" s="19"/>
      <c r="AN4758" s="19"/>
      <c r="AO4758" s="31">
        <v>1100473.5</v>
      </c>
      <c r="AP4758" s="31">
        <v>1293721.65625</v>
      </c>
      <c r="AQ4758" s="31">
        <v>1304071.2734375</v>
      </c>
      <c r="AR4758" s="31">
        <v>1187357.921875</v>
      </c>
      <c r="AS4758" s="31">
        <v>1390460.8359375</v>
      </c>
      <c r="AT4758" s="31">
        <v>1256087.9140625</v>
      </c>
      <c r="AU4758" s="31">
        <v>1123940</v>
      </c>
      <c r="AV4758" s="31">
        <v>1444178.31640625</v>
      </c>
      <c r="AW4758" s="31">
        <v>1311733.3203125</v>
      </c>
      <c r="AX4758" s="31">
        <v>135630.828125</v>
      </c>
      <c r="AY4758" s="31">
        <v>68016.25</v>
      </c>
      <c r="AZ4758" s="31">
        <v>203647.078125</v>
      </c>
    </row>
    <row r="4759" spans="1:52" ht="15" customHeight="1">
      <c r="A4759" s="29" t="s">
        <v>1638</v>
      </c>
      <c r="B4759" s="34">
        <v>36572</v>
      </c>
      <c r="C4759" s="28">
        <v>750</v>
      </c>
      <c r="D4759" s="28">
        <v>48</v>
      </c>
      <c r="E4759" s="28">
        <v>45</v>
      </c>
      <c r="F4759" s="29" t="s">
        <v>780</v>
      </c>
      <c r="G4759" s="29" t="s">
        <v>1608</v>
      </c>
      <c r="H4759" s="28">
        <v>849</v>
      </c>
      <c r="I4759" s="29" t="s">
        <v>1496</v>
      </c>
      <c r="J4759" s="33" t="s">
        <v>1637</v>
      </c>
      <c r="K4759" s="29" t="s">
        <v>178</v>
      </c>
      <c r="L4759" s="29" t="s">
        <v>1613</v>
      </c>
      <c r="M4759" s="29" t="s">
        <v>812</v>
      </c>
      <c r="N4759" s="28">
        <v>533238.6</v>
      </c>
      <c r="O4759" s="28">
        <v>6331518</v>
      </c>
      <c r="P4759" s="29" t="s">
        <v>1611</v>
      </c>
      <c r="Q4759" s="32" t="s">
        <v>1610</v>
      </c>
      <c r="R4759" s="19"/>
      <c r="S4759" s="19"/>
      <c r="T4759" s="19"/>
      <c r="U4759" s="19"/>
      <c r="V4759" s="19"/>
      <c r="W4759" s="19"/>
      <c r="X4759" s="19"/>
      <c r="Y4759" s="19"/>
      <c r="Z4759" s="19"/>
      <c r="AA4759" s="19"/>
      <c r="AB4759" s="19"/>
      <c r="AC4759" s="19"/>
      <c r="AD4759" s="19"/>
      <c r="AE4759" s="19"/>
      <c r="AF4759" s="19"/>
      <c r="AG4759" s="19"/>
      <c r="AH4759" s="19"/>
      <c r="AI4759" s="19"/>
      <c r="AJ4759" s="19"/>
      <c r="AK4759" s="19"/>
      <c r="AL4759" s="19"/>
      <c r="AM4759" s="19"/>
      <c r="AN4759" s="19"/>
      <c r="AO4759" s="31">
        <v>1100473.5</v>
      </c>
      <c r="AP4759" s="31">
        <v>1293721.65625</v>
      </c>
      <c r="AQ4759" s="31">
        <v>1304071.2734375</v>
      </c>
      <c r="AR4759" s="31">
        <v>1187357.921875</v>
      </c>
      <c r="AS4759" s="31">
        <v>1390460.8359375</v>
      </c>
      <c r="AT4759" s="31">
        <v>1256087.9140625</v>
      </c>
      <c r="AU4759" s="31">
        <v>1123940</v>
      </c>
      <c r="AV4759" s="31">
        <v>1444178.31640625</v>
      </c>
      <c r="AW4759" s="31">
        <v>1311733.3203125</v>
      </c>
      <c r="AX4759" s="31">
        <v>135630.828125</v>
      </c>
      <c r="AY4759" s="31">
        <v>68016.25</v>
      </c>
      <c r="AZ4759" s="31">
        <v>203647.078125</v>
      </c>
    </row>
    <row r="4760" spans="1:52" ht="15" customHeight="1">
      <c r="A4760" s="29" t="s">
        <v>1636</v>
      </c>
      <c r="B4760" s="34">
        <v>36572</v>
      </c>
      <c r="C4760" s="28">
        <v>750</v>
      </c>
      <c r="D4760" s="28">
        <v>48</v>
      </c>
      <c r="E4760" s="28">
        <v>45</v>
      </c>
      <c r="F4760" s="29" t="s">
        <v>780</v>
      </c>
      <c r="G4760" s="29" t="s">
        <v>1608</v>
      </c>
      <c r="H4760" s="28">
        <v>849</v>
      </c>
      <c r="I4760" s="29" t="s">
        <v>1496</v>
      </c>
      <c r="J4760" s="33" t="s">
        <v>1635</v>
      </c>
      <c r="K4760" s="29" t="s">
        <v>178</v>
      </c>
      <c r="L4760" s="29" t="s">
        <v>1613</v>
      </c>
      <c r="M4760" s="29" t="s">
        <v>1634</v>
      </c>
      <c r="N4760" s="28">
        <v>533065</v>
      </c>
      <c r="O4760" s="28">
        <v>6331698</v>
      </c>
      <c r="P4760" s="29" t="s">
        <v>1611</v>
      </c>
      <c r="Q4760" s="32" t="s">
        <v>1610</v>
      </c>
      <c r="R4760" s="19"/>
      <c r="S4760" s="19"/>
      <c r="T4760" s="19"/>
      <c r="U4760" s="19"/>
      <c r="V4760" s="19"/>
      <c r="W4760" s="19"/>
      <c r="X4760" s="19"/>
      <c r="Y4760" s="19"/>
      <c r="Z4760" s="19"/>
      <c r="AA4760" s="19"/>
      <c r="AB4760" s="19"/>
      <c r="AC4760" s="19"/>
      <c r="AD4760" s="19"/>
      <c r="AE4760" s="19"/>
      <c r="AF4760" s="19"/>
      <c r="AG4760" s="19"/>
      <c r="AH4760" s="19"/>
      <c r="AI4760" s="19"/>
      <c r="AJ4760" s="19"/>
      <c r="AK4760" s="19"/>
      <c r="AL4760" s="19"/>
      <c r="AM4760" s="19"/>
      <c r="AN4760" s="19"/>
      <c r="AO4760" s="31">
        <v>1100473.5</v>
      </c>
      <c r="AP4760" s="31">
        <v>1293721.65625</v>
      </c>
      <c r="AQ4760" s="31">
        <v>1304071.2734375</v>
      </c>
      <c r="AR4760" s="31">
        <v>1187357.921875</v>
      </c>
      <c r="AS4760" s="31">
        <v>1390460.8359375</v>
      </c>
      <c r="AT4760" s="31">
        <v>1256087.9140625</v>
      </c>
      <c r="AU4760" s="31">
        <v>1123940</v>
      </c>
      <c r="AV4760" s="31">
        <v>1444178.31640625</v>
      </c>
      <c r="AW4760" s="31">
        <v>1311733.3203125</v>
      </c>
      <c r="AX4760" s="31">
        <v>135630.828125</v>
      </c>
      <c r="AY4760" s="31">
        <v>68016.25</v>
      </c>
      <c r="AZ4760" s="31">
        <v>203647.078125</v>
      </c>
    </row>
    <row r="4761" spans="1:52" ht="15" customHeight="1">
      <c r="A4761" s="29" t="s">
        <v>1633</v>
      </c>
      <c r="B4761" s="34">
        <v>36572</v>
      </c>
      <c r="C4761" s="28">
        <v>750</v>
      </c>
      <c r="D4761" s="28">
        <v>48</v>
      </c>
      <c r="E4761" s="28">
        <v>45</v>
      </c>
      <c r="F4761" s="29" t="s">
        <v>780</v>
      </c>
      <c r="G4761" s="29" t="s">
        <v>1608</v>
      </c>
      <c r="H4761" s="28">
        <v>849</v>
      </c>
      <c r="I4761" s="29" t="s">
        <v>1496</v>
      </c>
      <c r="J4761" s="33" t="s">
        <v>1632</v>
      </c>
      <c r="K4761" s="29" t="s">
        <v>178</v>
      </c>
      <c r="L4761" s="29" t="s">
        <v>1613</v>
      </c>
      <c r="M4761" s="29" t="s">
        <v>1631</v>
      </c>
      <c r="N4761" s="28">
        <v>532891.4</v>
      </c>
      <c r="O4761" s="28">
        <v>6331878</v>
      </c>
      <c r="P4761" s="29" t="s">
        <v>1611</v>
      </c>
      <c r="Q4761" s="32" t="s">
        <v>1610</v>
      </c>
      <c r="R4761" s="19"/>
      <c r="S4761" s="19"/>
      <c r="T4761" s="19"/>
      <c r="U4761" s="19"/>
      <c r="V4761" s="19"/>
      <c r="W4761" s="19"/>
      <c r="X4761" s="19"/>
      <c r="Y4761" s="19"/>
      <c r="Z4761" s="19"/>
      <c r="AA4761" s="19"/>
      <c r="AB4761" s="19"/>
      <c r="AC4761" s="19"/>
      <c r="AD4761" s="19"/>
      <c r="AE4761" s="19"/>
      <c r="AF4761" s="19"/>
      <c r="AG4761" s="19"/>
      <c r="AH4761" s="19"/>
      <c r="AI4761" s="19"/>
      <c r="AJ4761" s="19"/>
      <c r="AK4761" s="19"/>
      <c r="AL4761" s="19"/>
      <c r="AM4761" s="19"/>
      <c r="AN4761" s="19"/>
      <c r="AO4761" s="31">
        <v>1100473.5</v>
      </c>
      <c r="AP4761" s="31">
        <v>1293721.65625</v>
      </c>
      <c r="AQ4761" s="31">
        <v>1304071.2734375</v>
      </c>
      <c r="AR4761" s="31">
        <v>1187357.921875</v>
      </c>
      <c r="AS4761" s="31">
        <v>1390460.8359375</v>
      </c>
      <c r="AT4761" s="31">
        <v>1256087.9140625</v>
      </c>
      <c r="AU4761" s="31">
        <v>1123940</v>
      </c>
      <c r="AV4761" s="31">
        <v>1444178.31640625</v>
      </c>
      <c r="AW4761" s="31">
        <v>1311733.3203125</v>
      </c>
      <c r="AX4761" s="31">
        <v>135630.828125</v>
      </c>
      <c r="AY4761" s="31">
        <v>68016.25</v>
      </c>
      <c r="AZ4761" s="31">
        <v>203647.078125</v>
      </c>
    </row>
    <row r="4762" spans="1:52" ht="15" customHeight="1">
      <c r="A4762" s="29" t="s">
        <v>1630</v>
      </c>
      <c r="B4762" s="34">
        <v>36572</v>
      </c>
      <c r="C4762" s="28">
        <v>750</v>
      </c>
      <c r="D4762" s="28">
        <v>48</v>
      </c>
      <c r="E4762" s="28">
        <v>45</v>
      </c>
      <c r="F4762" s="29" t="s">
        <v>780</v>
      </c>
      <c r="G4762" s="29" t="s">
        <v>1608</v>
      </c>
      <c r="H4762" s="28">
        <v>849</v>
      </c>
      <c r="I4762" s="29" t="s">
        <v>1496</v>
      </c>
      <c r="J4762" s="33" t="s">
        <v>1629</v>
      </c>
      <c r="K4762" s="29" t="s">
        <v>178</v>
      </c>
      <c r="L4762" s="29" t="s">
        <v>1613</v>
      </c>
      <c r="M4762" s="29" t="s">
        <v>1618</v>
      </c>
      <c r="N4762" s="28">
        <v>533654.1</v>
      </c>
      <c r="O4762" s="28">
        <v>6331401</v>
      </c>
      <c r="P4762" s="29" t="s">
        <v>1611</v>
      </c>
      <c r="Q4762" s="32" t="s">
        <v>1610</v>
      </c>
      <c r="R4762" s="19"/>
      <c r="S4762" s="19"/>
      <c r="T4762" s="19"/>
      <c r="U4762" s="19"/>
      <c r="V4762" s="19"/>
      <c r="W4762" s="19"/>
      <c r="X4762" s="19"/>
      <c r="Y4762" s="19"/>
      <c r="Z4762" s="19"/>
      <c r="AA4762" s="19"/>
      <c r="AB4762" s="19"/>
      <c r="AC4762" s="19"/>
      <c r="AD4762" s="19"/>
      <c r="AE4762" s="19"/>
      <c r="AF4762" s="19"/>
      <c r="AG4762" s="19"/>
      <c r="AH4762" s="19"/>
      <c r="AI4762" s="19"/>
      <c r="AJ4762" s="19"/>
      <c r="AK4762" s="19"/>
      <c r="AL4762" s="19"/>
      <c r="AM4762" s="19"/>
      <c r="AN4762" s="19"/>
      <c r="AO4762" s="31">
        <v>1100473.5</v>
      </c>
      <c r="AP4762" s="31">
        <v>1293721.65625</v>
      </c>
      <c r="AQ4762" s="31">
        <v>1304071.2734375</v>
      </c>
      <c r="AR4762" s="31">
        <v>1187357.921875</v>
      </c>
      <c r="AS4762" s="31">
        <v>1390460.8359375</v>
      </c>
      <c r="AT4762" s="31">
        <v>1256087.9140625</v>
      </c>
      <c r="AU4762" s="31">
        <v>1123940</v>
      </c>
      <c r="AV4762" s="31">
        <v>1444178.31640625</v>
      </c>
      <c r="AW4762" s="31">
        <v>1311733.3203125</v>
      </c>
      <c r="AX4762" s="31">
        <v>135630.828125</v>
      </c>
      <c r="AY4762" s="31">
        <v>68016.25</v>
      </c>
      <c r="AZ4762" s="31">
        <v>203647.078125</v>
      </c>
    </row>
    <row r="4763" spans="1:52" ht="15" customHeight="1">
      <c r="A4763" s="29" t="s">
        <v>1628</v>
      </c>
      <c r="B4763" s="34">
        <v>36572</v>
      </c>
      <c r="C4763" s="28">
        <v>750</v>
      </c>
      <c r="D4763" s="28">
        <v>48</v>
      </c>
      <c r="E4763" s="28">
        <v>45</v>
      </c>
      <c r="F4763" s="29" t="s">
        <v>780</v>
      </c>
      <c r="G4763" s="29" t="s">
        <v>1608</v>
      </c>
      <c r="H4763" s="28">
        <v>849</v>
      </c>
      <c r="I4763" s="29" t="s">
        <v>1496</v>
      </c>
      <c r="J4763" s="33" t="s">
        <v>1627</v>
      </c>
      <c r="K4763" s="29" t="s">
        <v>178</v>
      </c>
      <c r="L4763" s="29" t="s">
        <v>1613</v>
      </c>
      <c r="M4763" s="29" t="s">
        <v>812</v>
      </c>
      <c r="N4763" s="28">
        <v>533480.5</v>
      </c>
      <c r="O4763" s="28">
        <v>6331581</v>
      </c>
      <c r="P4763" s="29" t="s">
        <v>1611</v>
      </c>
      <c r="Q4763" s="32" t="s">
        <v>1610</v>
      </c>
      <c r="R4763" s="19"/>
      <c r="S4763" s="19"/>
      <c r="T4763" s="19"/>
      <c r="U4763" s="19"/>
      <c r="V4763" s="19"/>
      <c r="W4763" s="19"/>
      <c r="X4763" s="19"/>
      <c r="Y4763" s="19"/>
      <c r="Z4763" s="19"/>
      <c r="AA4763" s="19"/>
      <c r="AB4763" s="19"/>
      <c r="AC4763" s="19"/>
      <c r="AD4763" s="19"/>
      <c r="AE4763" s="19"/>
      <c r="AF4763" s="19"/>
      <c r="AG4763" s="19"/>
      <c r="AH4763" s="19"/>
      <c r="AI4763" s="19"/>
      <c r="AJ4763" s="19"/>
      <c r="AK4763" s="19"/>
      <c r="AL4763" s="19"/>
      <c r="AM4763" s="19"/>
      <c r="AN4763" s="19"/>
      <c r="AO4763" s="31">
        <v>1100473.5</v>
      </c>
      <c r="AP4763" s="31">
        <v>1293721.65625</v>
      </c>
      <c r="AQ4763" s="31">
        <v>1304071.2734375</v>
      </c>
      <c r="AR4763" s="31">
        <v>1187357.921875</v>
      </c>
      <c r="AS4763" s="31">
        <v>1390460.8359375</v>
      </c>
      <c r="AT4763" s="31">
        <v>1256087.9140625</v>
      </c>
      <c r="AU4763" s="31">
        <v>1123940</v>
      </c>
      <c r="AV4763" s="31">
        <v>1444178.31640625</v>
      </c>
      <c r="AW4763" s="31">
        <v>1311733.3203125</v>
      </c>
      <c r="AX4763" s="31">
        <v>135630.828125</v>
      </c>
      <c r="AY4763" s="31">
        <v>68016.25</v>
      </c>
      <c r="AZ4763" s="31">
        <v>203647.078125</v>
      </c>
    </row>
    <row r="4764" spans="1:52" ht="15" customHeight="1">
      <c r="A4764" s="29" t="s">
        <v>1626</v>
      </c>
      <c r="B4764" s="34">
        <v>36572</v>
      </c>
      <c r="C4764" s="28">
        <v>750</v>
      </c>
      <c r="D4764" s="28">
        <v>48</v>
      </c>
      <c r="E4764" s="28">
        <v>45</v>
      </c>
      <c r="F4764" s="29" t="s">
        <v>780</v>
      </c>
      <c r="G4764" s="29" t="s">
        <v>1608</v>
      </c>
      <c r="H4764" s="28">
        <v>849</v>
      </c>
      <c r="I4764" s="29" t="s">
        <v>1496</v>
      </c>
      <c r="J4764" s="33" t="s">
        <v>1625</v>
      </c>
      <c r="K4764" s="29" t="s">
        <v>178</v>
      </c>
      <c r="L4764" s="29" t="s">
        <v>1613</v>
      </c>
      <c r="M4764" s="29" t="s">
        <v>1612</v>
      </c>
      <c r="N4764" s="28">
        <v>533306.9</v>
      </c>
      <c r="O4764" s="28">
        <v>6331761</v>
      </c>
      <c r="P4764" s="29" t="s">
        <v>1611</v>
      </c>
      <c r="Q4764" s="32" t="s">
        <v>1610</v>
      </c>
      <c r="R4764" s="19"/>
      <c r="S4764" s="19"/>
      <c r="T4764" s="19"/>
      <c r="U4764" s="19"/>
      <c r="V4764" s="19"/>
      <c r="W4764" s="19"/>
      <c r="X4764" s="19"/>
      <c r="Y4764" s="19"/>
      <c r="Z4764" s="19"/>
      <c r="AA4764" s="19"/>
      <c r="AB4764" s="19"/>
      <c r="AC4764" s="19"/>
      <c r="AD4764" s="19"/>
      <c r="AE4764" s="19"/>
      <c r="AF4764" s="19"/>
      <c r="AG4764" s="19"/>
      <c r="AH4764" s="19"/>
      <c r="AI4764" s="19"/>
      <c r="AJ4764" s="19"/>
      <c r="AK4764" s="19"/>
      <c r="AL4764" s="19"/>
      <c r="AM4764" s="19"/>
      <c r="AN4764" s="19"/>
      <c r="AO4764" s="31">
        <v>1100473.5</v>
      </c>
      <c r="AP4764" s="31">
        <v>1293721.65625</v>
      </c>
      <c r="AQ4764" s="31">
        <v>1304071.2734375</v>
      </c>
      <c r="AR4764" s="31">
        <v>1187357.921875</v>
      </c>
      <c r="AS4764" s="31">
        <v>1390460.8359375</v>
      </c>
      <c r="AT4764" s="31">
        <v>1256087.9140625</v>
      </c>
      <c r="AU4764" s="31">
        <v>1123940</v>
      </c>
      <c r="AV4764" s="31">
        <v>1444178.31640625</v>
      </c>
      <c r="AW4764" s="31">
        <v>1311733.3203125</v>
      </c>
      <c r="AX4764" s="31">
        <v>135630.828125</v>
      </c>
      <c r="AY4764" s="31">
        <v>68016.25</v>
      </c>
      <c r="AZ4764" s="31">
        <v>203647.078125</v>
      </c>
    </row>
    <row r="4765" spans="1:52" ht="15" customHeight="1">
      <c r="A4765" s="29" t="s">
        <v>1624</v>
      </c>
      <c r="B4765" s="34">
        <v>36572</v>
      </c>
      <c r="C4765" s="28">
        <v>750</v>
      </c>
      <c r="D4765" s="28">
        <v>48</v>
      </c>
      <c r="E4765" s="28">
        <v>45</v>
      </c>
      <c r="F4765" s="29" t="s">
        <v>780</v>
      </c>
      <c r="G4765" s="29" t="s">
        <v>1608</v>
      </c>
      <c r="H4765" s="28">
        <v>849</v>
      </c>
      <c r="I4765" s="29" t="s">
        <v>1496</v>
      </c>
      <c r="J4765" s="33" t="s">
        <v>1623</v>
      </c>
      <c r="K4765" s="29" t="s">
        <v>178</v>
      </c>
      <c r="L4765" s="29" t="s">
        <v>1613</v>
      </c>
      <c r="M4765" s="29" t="s">
        <v>176</v>
      </c>
      <c r="N4765" s="28">
        <v>533133.4</v>
      </c>
      <c r="O4765" s="28">
        <v>6331941</v>
      </c>
      <c r="P4765" s="29" t="s">
        <v>1611</v>
      </c>
      <c r="Q4765" s="32" t="s">
        <v>1610</v>
      </c>
      <c r="R4765" s="19"/>
      <c r="S4765" s="19"/>
      <c r="T4765" s="19"/>
      <c r="U4765" s="19"/>
      <c r="V4765" s="19"/>
      <c r="W4765" s="19"/>
      <c r="X4765" s="19"/>
      <c r="Y4765" s="19"/>
      <c r="Z4765" s="19"/>
      <c r="AA4765" s="19"/>
      <c r="AB4765" s="19"/>
      <c r="AC4765" s="19"/>
      <c r="AD4765" s="19"/>
      <c r="AE4765" s="19"/>
      <c r="AF4765" s="19"/>
      <c r="AG4765" s="19"/>
      <c r="AH4765" s="19"/>
      <c r="AI4765" s="19"/>
      <c r="AJ4765" s="19"/>
      <c r="AK4765" s="19"/>
      <c r="AL4765" s="19"/>
      <c r="AM4765" s="19"/>
      <c r="AN4765" s="19"/>
      <c r="AO4765" s="31">
        <v>1100473.5</v>
      </c>
      <c r="AP4765" s="31">
        <v>1293721.65625</v>
      </c>
      <c r="AQ4765" s="31">
        <v>1304071.2734375</v>
      </c>
      <c r="AR4765" s="31">
        <v>1187357.921875</v>
      </c>
      <c r="AS4765" s="31">
        <v>1390460.8359375</v>
      </c>
      <c r="AT4765" s="31">
        <v>1256087.9140625</v>
      </c>
      <c r="AU4765" s="31">
        <v>1123940</v>
      </c>
      <c r="AV4765" s="31">
        <v>1444178.31640625</v>
      </c>
      <c r="AW4765" s="31">
        <v>1311733.3203125</v>
      </c>
      <c r="AX4765" s="31">
        <v>135630.828125</v>
      </c>
      <c r="AY4765" s="31">
        <v>68016.25</v>
      </c>
      <c r="AZ4765" s="31">
        <v>203647.078125</v>
      </c>
    </row>
    <row r="4766" spans="1:52" ht="15" customHeight="1">
      <c r="A4766" s="29" t="s">
        <v>1622</v>
      </c>
      <c r="B4766" s="34">
        <v>36572</v>
      </c>
      <c r="C4766" s="28">
        <v>750</v>
      </c>
      <c r="D4766" s="28">
        <v>48</v>
      </c>
      <c r="E4766" s="28">
        <v>45</v>
      </c>
      <c r="F4766" s="29" t="s">
        <v>780</v>
      </c>
      <c r="G4766" s="29" t="s">
        <v>1608</v>
      </c>
      <c r="H4766" s="28">
        <v>849</v>
      </c>
      <c r="I4766" s="29" t="s">
        <v>1496</v>
      </c>
      <c r="J4766" s="33" t="s">
        <v>1621</v>
      </c>
      <c r="K4766" s="29" t="s">
        <v>178</v>
      </c>
      <c r="L4766" s="29" t="s">
        <v>1613</v>
      </c>
      <c r="M4766" s="29" t="s">
        <v>1618</v>
      </c>
      <c r="N4766" s="28">
        <v>533896</v>
      </c>
      <c r="O4766" s="28">
        <v>6331464</v>
      </c>
      <c r="P4766" s="29" t="s">
        <v>1611</v>
      </c>
      <c r="Q4766" s="32" t="s">
        <v>1610</v>
      </c>
      <c r="R4766" s="19"/>
      <c r="S4766" s="19"/>
      <c r="T4766" s="19"/>
      <c r="U4766" s="19"/>
      <c r="V4766" s="19"/>
      <c r="W4766" s="19"/>
      <c r="X4766" s="19"/>
      <c r="Y4766" s="19"/>
      <c r="Z4766" s="19"/>
      <c r="AA4766" s="19"/>
      <c r="AB4766" s="19"/>
      <c r="AC4766" s="19"/>
      <c r="AD4766" s="19"/>
      <c r="AE4766" s="19"/>
      <c r="AF4766" s="19"/>
      <c r="AG4766" s="19"/>
      <c r="AH4766" s="19"/>
      <c r="AI4766" s="19"/>
      <c r="AJ4766" s="19"/>
      <c r="AK4766" s="19"/>
      <c r="AL4766" s="19"/>
      <c r="AM4766" s="19"/>
      <c r="AN4766" s="19"/>
      <c r="AO4766" s="31">
        <v>1100473.5</v>
      </c>
      <c r="AP4766" s="31">
        <v>1293721.65625</v>
      </c>
      <c r="AQ4766" s="31">
        <v>1304071.2734375</v>
      </c>
      <c r="AR4766" s="31">
        <v>1187357.921875</v>
      </c>
      <c r="AS4766" s="31">
        <v>1390460.8359375</v>
      </c>
      <c r="AT4766" s="31">
        <v>1256087.9140625</v>
      </c>
      <c r="AU4766" s="31">
        <v>1123940</v>
      </c>
      <c r="AV4766" s="31">
        <v>1444178.31640625</v>
      </c>
      <c r="AW4766" s="31">
        <v>1311733.3203125</v>
      </c>
      <c r="AX4766" s="31">
        <v>135630.828125</v>
      </c>
      <c r="AY4766" s="31">
        <v>68016.25</v>
      </c>
      <c r="AZ4766" s="31">
        <v>203647.078125</v>
      </c>
    </row>
    <row r="4767" spans="1:52" ht="15" customHeight="1">
      <c r="A4767" s="29" t="s">
        <v>1620</v>
      </c>
      <c r="B4767" s="34">
        <v>36572</v>
      </c>
      <c r="C4767" s="28">
        <v>750</v>
      </c>
      <c r="D4767" s="28">
        <v>48</v>
      </c>
      <c r="E4767" s="28">
        <v>45</v>
      </c>
      <c r="F4767" s="29" t="s">
        <v>780</v>
      </c>
      <c r="G4767" s="29" t="s">
        <v>1608</v>
      </c>
      <c r="H4767" s="28">
        <v>849</v>
      </c>
      <c r="I4767" s="29" t="s">
        <v>1496</v>
      </c>
      <c r="J4767" s="33" t="s">
        <v>1619</v>
      </c>
      <c r="K4767" s="29" t="s">
        <v>178</v>
      </c>
      <c r="L4767" s="29" t="s">
        <v>1613</v>
      </c>
      <c r="M4767" s="29" t="s">
        <v>1618</v>
      </c>
      <c r="N4767" s="28">
        <v>533722.4</v>
      </c>
      <c r="O4767" s="28">
        <v>6331644</v>
      </c>
      <c r="P4767" s="29" t="s">
        <v>1611</v>
      </c>
      <c r="Q4767" s="32" t="s">
        <v>1610</v>
      </c>
      <c r="R4767" s="19"/>
      <c r="S4767" s="19"/>
      <c r="T4767" s="19"/>
      <c r="U4767" s="19"/>
      <c r="V4767" s="19"/>
      <c r="W4767" s="19"/>
      <c r="X4767" s="19"/>
      <c r="Y4767" s="19"/>
      <c r="Z4767" s="19"/>
      <c r="AA4767" s="19"/>
      <c r="AB4767" s="19"/>
      <c r="AC4767" s="19"/>
      <c r="AD4767" s="19"/>
      <c r="AE4767" s="19"/>
      <c r="AF4767" s="19"/>
      <c r="AG4767" s="19"/>
      <c r="AH4767" s="19"/>
      <c r="AI4767" s="19"/>
      <c r="AJ4767" s="19"/>
      <c r="AK4767" s="19"/>
      <c r="AL4767" s="19"/>
      <c r="AM4767" s="19"/>
      <c r="AN4767" s="19"/>
      <c r="AO4767" s="31">
        <v>1100473.5</v>
      </c>
      <c r="AP4767" s="31">
        <v>1293721.65625</v>
      </c>
      <c r="AQ4767" s="31">
        <v>1304071.2734375</v>
      </c>
      <c r="AR4767" s="31">
        <v>1187357.921875</v>
      </c>
      <c r="AS4767" s="31">
        <v>1390460.8359375</v>
      </c>
      <c r="AT4767" s="31">
        <v>1256087.9140625</v>
      </c>
      <c r="AU4767" s="31">
        <v>1123940</v>
      </c>
      <c r="AV4767" s="31">
        <v>1444178.31640625</v>
      </c>
      <c r="AW4767" s="31">
        <v>1311733.3203125</v>
      </c>
      <c r="AX4767" s="31">
        <v>135630.828125</v>
      </c>
      <c r="AY4767" s="31">
        <v>68016.25</v>
      </c>
      <c r="AZ4767" s="31">
        <v>203647.078125</v>
      </c>
    </row>
    <row r="4768" spans="1:52" ht="15" customHeight="1">
      <c r="A4768" s="29" t="s">
        <v>1617</v>
      </c>
      <c r="B4768" s="34">
        <v>36572</v>
      </c>
      <c r="C4768" s="28">
        <v>750</v>
      </c>
      <c r="D4768" s="28">
        <v>48</v>
      </c>
      <c r="E4768" s="28">
        <v>45</v>
      </c>
      <c r="F4768" s="29" t="s">
        <v>780</v>
      </c>
      <c r="G4768" s="29" t="s">
        <v>1608</v>
      </c>
      <c r="H4768" s="28">
        <v>849</v>
      </c>
      <c r="I4768" s="29" t="s">
        <v>1496</v>
      </c>
      <c r="J4768" s="33" t="s">
        <v>1616</v>
      </c>
      <c r="K4768" s="29" t="s">
        <v>178</v>
      </c>
      <c r="L4768" s="29" t="s">
        <v>1613</v>
      </c>
      <c r="M4768" s="29" t="s">
        <v>1612</v>
      </c>
      <c r="N4768" s="28">
        <v>533548.9</v>
      </c>
      <c r="O4768" s="28">
        <v>6331823</v>
      </c>
      <c r="P4768" s="29" t="s">
        <v>1611</v>
      </c>
      <c r="Q4768" s="32" t="s">
        <v>1610</v>
      </c>
      <c r="R4768" s="19"/>
      <c r="S4768" s="19"/>
      <c r="T4768" s="19"/>
      <c r="U4768" s="19"/>
      <c r="V4768" s="19"/>
      <c r="W4768" s="19"/>
      <c r="X4768" s="19"/>
      <c r="Y4768" s="19"/>
      <c r="Z4768" s="19"/>
      <c r="AA4768" s="19"/>
      <c r="AB4768" s="19"/>
      <c r="AC4768" s="19"/>
      <c r="AD4768" s="19"/>
      <c r="AE4768" s="19"/>
      <c r="AF4768" s="19"/>
      <c r="AG4768" s="19"/>
      <c r="AH4768" s="19"/>
      <c r="AI4768" s="19"/>
      <c r="AJ4768" s="19"/>
      <c r="AK4768" s="19"/>
      <c r="AL4768" s="19"/>
      <c r="AM4768" s="19"/>
      <c r="AN4768" s="19"/>
      <c r="AO4768" s="31">
        <v>1100473.5</v>
      </c>
      <c r="AP4768" s="31">
        <v>1293721.65625</v>
      </c>
      <c r="AQ4768" s="31">
        <v>1304071.2734375</v>
      </c>
      <c r="AR4768" s="31">
        <v>1187357.921875</v>
      </c>
      <c r="AS4768" s="31">
        <v>1390460.8359375</v>
      </c>
      <c r="AT4768" s="31">
        <v>1256087.9140625</v>
      </c>
      <c r="AU4768" s="31">
        <v>1123940</v>
      </c>
      <c r="AV4768" s="31">
        <v>1444178.31640625</v>
      </c>
      <c r="AW4768" s="31">
        <v>1311733.3203125</v>
      </c>
      <c r="AX4768" s="31">
        <v>135630.828125</v>
      </c>
      <c r="AY4768" s="31">
        <v>68016.25</v>
      </c>
      <c r="AZ4768" s="31">
        <v>203647.078125</v>
      </c>
    </row>
    <row r="4769" spans="1:52" ht="15" customHeight="1">
      <c r="A4769" s="29" t="s">
        <v>1615</v>
      </c>
      <c r="B4769" s="34">
        <v>36572</v>
      </c>
      <c r="C4769" s="28">
        <v>750</v>
      </c>
      <c r="D4769" s="28">
        <v>48</v>
      </c>
      <c r="E4769" s="28">
        <v>45</v>
      </c>
      <c r="F4769" s="29" t="s">
        <v>780</v>
      </c>
      <c r="G4769" s="29" t="s">
        <v>1608</v>
      </c>
      <c r="H4769" s="28">
        <v>849</v>
      </c>
      <c r="I4769" s="29" t="s">
        <v>1496</v>
      </c>
      <c r="J4769" s="33" t="s">
        <v>1614</v>
      </c>
      <c r="K4769" s="29" t="s">
        <v>178</v>
      </c>
      <c r="L4769" s="29" t="s">
        <v>1613</v>
      </c>
      <c r="M4769" s="29" t="s">
        <v>1612</v>
      </c>
      <c r="N4769" s="28">
        <v>533375.30000000005</v>
      </c>
      <c r="O4769" s="28">
        <v>6332003</v>
      </c>
      <c r="P4769" s="29" t="s">
        <v>1611</v>
      </c>
      <c r="Q4769" s="32" t="s">
        <v>1610</v>
      </c>
      <c r="R4769" s="19"/>
      <c r="S4769" s="19"/>
      <c r="T4769" s="19"/>
      <c r="U4769" s="19"/>
      <c r="V4769" s="19"/>
      <c r="W4769" s="19"/>
      <c r="X4769" s="19"/>
      <c r="Y4769" s="19"/>
      <c r="Z4769" s="19"/>
      <c r="AA4769" s="19"/>
      <c r="AB4769" s="19"/>
      <c r="AC4769" s="19"/>
      <c r="AD4769" s="19"/>
      <c r="AE4769" s="19"/>
      <c r="AF4769" s="19"/>
      <c r="AG4769" s="19"/>
      <c r="AH4769" s="19"/>
      <c r="AI4769" s="19"/>
      <c r="AJ4769" s="19"/>
      <c r="AK4769" s="19"/>
      <c r="AL4769" s="19"/>
      <c r="AM4769" s="19"/>
      <c r="AN4769" s="19"/>
      <c r="AO4769" s="31">
        <v>1100473.5</v>
      </c>
      <c r="AP4769" s="31">
        <v>1293721.65625</v>
      </c>
      <c r="AQ4769" s="31">
        <v>1304071.2734375</v>
      </c>
      <c r="AR4769" s="31">
        <v>1187357.921875</v>
      </c>
      <c r="AS4769" s="31">
        <v>1390460.8359375</v>
      </c>
      <c r="AT4769" s="31">
        <v>1256087.9140625</v>
      </c>
      <c r="AU4769" s="31">
        <v>1123940</v>
      </c>
      <c r="AV4769" s="31">
        <v>1444178.31640625</v>
      </c>
      <c r="AW4769" s="31">
        <v>1311733.3203125</v>
      </c>
      <c r="AX4769" s="31">
        <v>135630.828125</v>
      </c>
      <c r="AY4769" s="31">
        <v>68016.25</v>
      </c>
      <c r="AZ4769" s="31">
        <v>203647.078125</v>
      </c>
    </row>
    <row r="4770" spans="1:52" ht="15" customHeight="1">
      <c r="A4770" s="29" t="s">
        <v>1609</v>
      </c>
      <c r="B4770" s="34">
        <v>36636</v>
      </c>
      <c r="C4770" s="28">
        <v>750</v>
      </c>
      <c r="D4770" s="28">
        <v>48</v>
      </c>
      <c r="E4770" s="28">
        <v>45</v>
      </c>
      <c r="F4770" s="29" t="s">
        <v>172</v>
      </c>
      <c r="G4770" s="29" t="s">
        <v>171</v>
      </c>
      <c r="H4770" s="28">
        <v>849</v>
      </c>
      <c r="I4770" s="29" t="s">
        <v>1496</v>
      </c>
      <c r="J4770" s="33" t="s">
        <v>1607</v>
      </c>
      <c r="K4770" s="29" t="s">
        <v>178</v>
      </c>
      <c r="L4770" s="29" t="s">
        <v>1588</v>
      </c>
      <c r="M4770" s="29" t="s">
        <v>1136</v>
      </c>
      <c r="N4770" s="28">
        <v>545709.80000000005</v>
      </c>
      <c r="O4770" s="28">
        <v>6347641</v>
      </c>
      <c r="P4770" s="29" t="s">
        <v>1606</v>
      </c>
      <c r="Q4770" s="32" t="s">
        <v>174</v>
      </c>
      <c r="R4770" s="19"/>
      <c r="S4770" s="19"/>
      <c r="T4770" s="19"/>
      <c r="U4770" s="19"/>
      <c r="V4770" s="19"/>
      <c r="W4770" s="19"/>
      <c r="X4770" s="19"/>
      <c r="Y4770" s="19"/>
      <c r="Z4770" s="19"/>
      <c r="AA4770" s="19"/>
      <c r="AB4770" s="19"/>
      <c r="AC4770" s="19"/>
      <c r="AD4770" s="19"/>
      <c r="AE4770" s="19"/>
      <c r="AF4770" s="19"/>
      <c r="AG4770" s="19"/>
      <c r="AH4770" s="19"/>
      <c r="AI4770" s="19"/>
      <c r="AJ4770" s="19"/>
      <c r="AK4770" s="19"/>
      <c r="AL4770" s="19"/>
      <c r="AM4770" s="19"/>
      <c r="AN4770" s="19"/>
      <c r="AO4770" s="31">
        <v>987394</v>
      </c>
      <c r="AP4770" s="31">
        <v>1579526.640625</v>
      </c>
      <c r="AQ4770" s="31">
        <v>1540509.625</v>
      </c>
      <c r="AR4770" s="31">
        <v>1429909.35546875</v>
      </c>
      <c r="AS4770" s="31">
        <v>1675109.640625</v>
      </c>
      <c r="AT4770" s="31">
        <v>1573346.8046875</v>
      </c>
      <c r="AU4770" s="31">
        <v>1466578.21484375</v>
      </c>
      <c r="AV4770" s="31">
        <v>1841548.34375</v>
      </c>
      <c r="AW4770" s="31">
        <v>1554621.01171875</v>
      </c>
      <c r="AX4770" s="31">
        <v>141959.546875</v>
      </c>
      <c r="AY4770" s="31">
        <v>83215.625</v>
      </c>
      <c r="AZ4770" s="31">
        <v>225175.171875</v>
      </c>
    </row>
    <row r="4771" spans="1:52" ht="15" customHeight="1">
      <c r="A4771" s="29" t="s">
        <v>1605</v>
      </c>
      <c r="B4771" s="34">
        <v>36636</v>
      </c>
      <c r="C4771" s="28">
        <v>750</v>
      </c>
      <c r="D4771" s="28">
        <v>48</v>
      </c>
      <c r="E4771" s="28">
        <v>45</v>
      </c>
      <c r="F4771" s="29" t="s">
        <v>172</v>
      </c>
      <c r="G4771" s="29" t="s">
        <v>171</v>
      </c>
      <c r="H4771" s="28">
        <v>849</v>
      </c>
      <c r="I4771" s="29" t="s">
        <v>1496</v>
      </c>
      <c r="J4771" s="33" t="s">
        <v>1604</v>
      </c>
      <c r="K4771" s="29" t="s">
        <v>178</v>
      </c>
      <c r="L4771" s="29" t="s">
        <v>1588</v>
      </c>
      <c r="M4771" s="29" t="s">
        <v>1603</v>
      </c>
      <c r="N4771" s="28">
        <v>545934.9</v>
      </c>
      <c r="O4771" s="28">
        <v>6347532</v>
      </c>
      <c r="P4771" s="29" t="s">
        <v>1602</v>
      </c>
      <c r="Q4771" s="32" t="s">
        <v>174</v>
      </c>
      <c r="R4771" s="19"/>
      <c r="S4771" s="19"/>
      <c r="T4771" s="19"/>
      <c r="U4771" s="19"/>
      <c r="V4771" s="19"/>
      <c r="W4771" s="19"/>
      <c r="X4771" s="19"/>
      <c r="Y4771" s="19"/>
      <c r="Z4771" s="19"/>
      <c r="AA4771" s="19"/>
      <c r="AB4771" s="19"/>
      <c r="AC4771" s="19"/>
      <c r="AD4771" s="19"/>
      <c r="AE4771" s="19"/>
      <c r="AF4771" s="19"/>
      <c r="AG4771" s="19"/>
      <c r="AH4771" s="19"/>
      <c r="AI4771" s="19"/>
      <c r="AJ4771" s="19"/>
      <c r="AK4771" s="19"/>
      <c r="AL4771" s="19"/>
      <c r="AM4771" s="19"/>
      <c r="AN4771" s="19"/>
      <c r="AO4771" s="31">
        <v>964076</v>
      </c>
      <c r="AP4771" s="31">
        <v>1567587.640625</v>
      </c>
      <c r="AQ4771" s="31">
        <v>1540509.625</v>
      </c>
      <c r="AR4771" s="31">
        <v>1429909.35546875</v>
      </c>
      <c r="AS4771" s="31">
        <v>1675109.640625</v>
      </c>
      <c r="AT4771" s="31">
        <v>1573346.8046875</v>
      </c>
      <c r="AU4771" s="31">
        <v>1466578.21484375</v>
      </c>
      <c r="AV4771" s="31">
        <v>1841548.34375</v>
      </c>
      <c r="AW4771" s="31">
        <v>1554621.01171875</v>
      </c>
      <c r="AX4771" s="31">
        <v>141959.546875</v>
      </c>
      <c r="AY4771" s="31">
        <v>83215.625</v>
      </c>
      <c r="AZ4771" s="31">
        <v>225175.171875</v>
      </c>
    </row>
    <row r="4772" spans="1:52" ht="15" customHeight="1">
      <c r="A4772" s="29" t="s">
        <v>1601</v>
      </c>
      <c r="B4772" s="34">
        <v>36636</v>
      </c>
      <c r="C4772" s="28">
        <v>750</v>
      </c>
      <c r="D4772" s="28">
        <v>48</v>
      </c>
      <c r="E4772" s="28">
        <v>45</v>
      </c>
      <c r="F4772" s="29" t="s">
        <v>172</v>
      </c>
      <c r="G4772" s="29" t="s">
        <v>171</v>
      </c>
      <c r="H4772" s="28">
        <v>849</v>
      </c>
      <c r="I4772" s="29" t="s">
        <v>1496</v>
      </c>
      <c r="J4772" s="33" t="s">
        <v>1600</v>
      </c>
      <c r="K4772" s="29" t="s">
        <v>178</v>
      </c>
      <c r="L4772" s="29" t="s">
        <v>1588</v>
      </c>
      <c r="M4772" s="29" t="s">
        <v>1599</v>
      </c>
      <c r="N4772" s="28">
        <v>546159.9</v>
      </c>
      <c r="O4772" s="28">
        <v>6347424</v>
      </c>
      <c r="P4772" s="29" t="s">
        <v>1598</v>
      </c>
      <c r="Q4772" s="32" t="s">
        <v>174</v>
      </c>
      <c r="R4772" s="19"/>
      <c r="S4772" s="19"/>
      <c r="T4772" s="19"/>
      <c r="U4772" s="19"/>
      <c r="V4772" s="19"/>
      <c r="W4772" s="19"/>
      <c r="X4772" s="19"/>
      <c r="Y4772" s="19"/>
      <c r="Z4772" s="19"/>
      <c r="AA4772" s="19"/>
      <c r="AB4772" s="19"/>
      <c r="AC4772" s="19"/>
      <c r="AD4772" s="19"/>
      <c r="AE4772" s="19"/>
      <c r="AF4772" s="19"/>
      <c r="AG4772" s="19"/>
      <c r="AH4772" s="19"/>
      <c r="AI4772" s="19"/>
      <c r="AJ4772" s="19"/>
      <c r="AK4772" s="19"/>
      <c r="AL4772" s="19"/>
      <c r="AM4772" s="19"/>
      <c r="AN4772" s="19"/>
      <c r="AO4772" s="31">
        <v>1024134</v>
      </c>
      <c r="AP4772" s="31">
        <v>1596135.640625</v>
      </c>
      <c r="AQ4772" s="31">
        <v>1540509.625</v>
      </c>
      <c r="AR4772" s="31">
        <v>1429909.35546875</v>
      </c>
      <c r="AS4772" s="31">
        <v>1675109.640625</v>
      </c>
      <c r="AT4772" s="31">
        <v>1573346.8046875</v>
      </c>
      <c r="AU4772" s="31">
        <v>1466578.21484375</v>
      </c>
      <c r="AV4772" s="31">
        <v>1841548.34375</v>
      </c>
      <c r="AW4772" s="31">
        <v>1554621.01171875</v>
      </c>
      <c r="AX4772" s="31">
        <v>141959.546875</v>
      </c>
      <c r="AY4772" s="31">
        <v>83215.625</v>
      </c>
      <c r="AZ4772" s="31">
        <v>225175.171875</v>
      </c>
    </row>
    <row r="4773" spans="1:52" ht="15" customHeight="1">
      <c r="A4773" s="29" t="s">
        <v>1597</v>
      </c>
      <c r="B4773" s="34">
        <v>36636</v>
      </c>
      <c r="C4773" s="28">
        <v>750</v>
      </c>
      <c r="D4773" s="28">
        <v>48</v>
      </c>
      <c r="E4773" s="28">
        <v>45</v>
      </c>
      <c r="F4773" s="29" t="s">
        <v>172</v>
      </c>
      <c r="G4773" s="29" t="s">
        <v>171</v>
      </c>
      <c r="H4773" s="28">
        <v>849</v>
      </c>
      <c r="I4773" s="29" t="s">
        <v>1496</v>
      </c>
      <c r="J4773" s="33" t="s">
        <v>1596</v>
      </c>
      <c r="K4773" s="29" t="s">
        <v>178</v>
      </c>
      <c r="L4773" s="29" t="s">
        <v>1588</v>
      </c>
      <c r="M4773" s="29" t="s">
        <v>1451</v>
      </c>
      <c r="N4773" s="28">
        <v>545388.4</v>
      </c>
      <c r="O4773" s="28">
        <v>6347443</v>
      </c>
      <c r="P4773" s="29" t="s">
        <v>1595</v>
      </c>
      <c r="Q4773" s="32" t="s">
        <v>174</v>
      </c>
      <c r="R4773" s="19"/>
      <c r="S4773" s="19"/>
      <c r="T4773" s="19"/>
      <c r="U4773" s="19"/>
      <c r="V4773" s="19"/>
      <c r="W4773" s="19"/>
      <c r="X4773" s="19"/>
      <c r="Y4773" s="19"/>
      <c r="Z4773" s="19"/>
      <c r="AA4773" s="19"/>
      <c r="AB4773" s="19"/>
      <c r="AC4773" s="19"/>
      <c r="AD4773" s="19"/>
      <c r="AE4773" s="19"/>
      <c r="AF4773" s="19"/>
      <c r="AG4773" s="19"/>
      <c r="AH4773" s="19"/>
      <c r="AI4773" s="19"/>
      <c r="AJ4773" s="19"/>
      <c r="AK4773" s="19"/>
      <c r="AL4773" s="19"/>
      <c r="AM4773" s="19"/>
      <c r="AN4773" s="19"/>
      <c r="AO4773" s="31">
        <v>1086418</v>
      </c>
      <c r="AP4773" s="31">
        <v>1579062.640625</v>
      </c>
      <c r="AQ4773" s="31">
        <v>1540509.625</v>
      </c>
      <c r="AR4773" s="31">
        <v>1429909.35546875</v>
      </c>
      <c r="AS4773" s="31">
        <v>1675109.640625</v>
      </c>
      <c r="AT4773" s="31">
        <v>1573346.8046875</v>
      </c>
      <c r="AU4773" s="31">
        <v>1466578.21484375</v>
      </c>
      <c r="AV4773" s="31">
        <v>1841548.34375</v>
      </c>
      <c r="AW4773" s="31">
        <v>1554621.01171875</v>
      </c>
      <c r="AX4773" s="31">
        <v>141959.546875</v>
      </c>
      <c r="AY4773" s="31">
        <v>83215.625</v>
      </c>
      <c r="AZ4773" s="31">
        <v>225175.171875</v>
      </c>
    </row>
    <row r="4774" spans="1:52" ht="15" customHeight="1">
      <c r="A4774" s="29" t="s">
        <v>1594</v>
      </c>
      <c r="B4774" s="34">
        <v>36636</v>
      </c>
      <c r="C4774" s="28">
        <v>750</v>
      </c>
      <c r="D4774" s="28">
        <v>48</v>
      </c>
      <c r="E4774" s="28">
        <v>45</v>
      </c>
      <c r="F4774" s="29" t="s">
        <v>172</v>
      </c>
      <c r="G4774" s="29" t="s">
        <v>171</v>
      </c>
      <c r="H4774" s="28">
        <v>849</v>
      </c>
      <c r="I4774" s="29" t="s">
        <v>1496</v>
      </c>
      <c r="J4774" s="33" t="s">
        <v>1593</v>
      </c>
      <c r="K4774" s="29" t="s">
        <v>178</v>
      </c>
      <c r="L4774" s="29" t="s">
        <v>1588</v>
      </c>
      <c r="M4774" s="29" t="s">
        <v>1592</v>
      </c>
      <c r="N4774" s="28">
        <v>545615.30000000005</v>
      </c>
      <c r="O4774" s="28">
        <v>6347338</v>
      </c>
      <c r="P4774" s="29" t="s">
        <v>1591</v>
      </c>
      <c r="Q4774" s="32" t="s">
        <v>174</v>
      </c>
      <c r="R4774" s="19"/>
      <c r="S4774" s="19"/>
      <c r="T4774" s="19"/>
      <c r="U4774" s="19"/>
      <c r="V4774" s="19"/>
      <c r="W4774" s="19"/>
      <c r="X4774" s="19"/>
      <c r="Y4774" s="19"/>
      <c r="Z4774" s="19"/>
      <c r="AA4774" s="19"/>
      <c r="AB4774" s="19"/>
      <c r="AC4774" s="19"/>
      <c r="AD4774" s="19"/>
      <c r="AE4774" s="19"/>
      <c r="AF4774" s="19"/>
      <c r="AG4774" s="19"/>
      <c r="AH4774" s="19"/>
      <c r="AI4774" s="19"/>
      <c r="AJ4774" s="19"/>
      <c r="AK4774" s="19"/>
      <c r="AL4774" s="19"/>
      <c r="AM4774" s="19"/>
      <c r="AN4774" s="19"/>
      <c r="AO4774" s="31">
        <v>1069694</v>
      </c>
      <c r="AP4774" s="31">
        <v>1577473.640625</v>
      </c>
      <c r="AQ4774" s="31">
        <v>1540509.625</v>
      </c>
      <c r="AR4774" s="31">
        <v>1429909.35546875</v>
      </c>
      <c r="AS4774" s="31">
        <v>1675109.640625</v>
      </c>
      <c r="AT4774" s="31">
        <v>1573346.8046875</v>
      </c>
      <c r="AU4774" s="31">
        <v>1466578.21484375</v>
      </c>
      <c r="AV4774" s="31">
        <v>1841548.34375</v>
      </c>
      <c r="AW4774" s="31">
        <v>1554621.01171875</v>
      </c>
      <c r="AX4774" s="31">
        <v>141959.546875</v>
      </c>
      <c r="AY4774" s="31">
        <v>83215.625</v>
      </c>
      <c r="AZ4774" s="31">
        <v>225175.171875</v>
      </c>
    </row>
    <row r="4775" spans="1:52" ht="15" customHeight="1">
      <c r="A4775" s="29" t="s">
        <v>1590</v>
      </c>
      <c r="B4775" s="34">
        <v>36636</v>
      </c>
      <c r="C4775" s="28">
        <v>750</v>
      </c>
      <c r="D4775" s="28">
        <v>48</v>
      </c>
      <c r="E4775" s="28">
        <v>45</v>
      </c>
      <c r="F4775" s="29" t="s">
        <v>172</v>
      </c>
      <c r="G4775" s="29" t="s">
        <v>171</v>
      </c>
      <c r="H4775" s="28">
        <v>849</v>
      </c>
      <c r="I4775" s="29" t="s">
        <v>1496</v>
      </c>
      <c r="J4775" s="33" t="s">
        <v>1589</v>
      </c>
      <c r="K4775" s="29" t="s">
        <v>178</v>
      </c>
      <c r="L4775" s="29" t="s">
        <v>1588</v>
      </c>
      <c r="M4775" s="29" t="s">
        <v>1587</v>
      </c>
      <c r="N4775" s="28">
        <v>545842.1</v>
      </c>
      <c r="O4775" s="28">
        <v>6347233</v>
      </c>
      <c r="P4775" s="29" t="s">
        <v>1586</v>
      </c>
      <c r="Q4775" s="32" t="s">
        <v>174</v>
      </c>
      <c r="R4775" s="19"/>
      <c r="S4775" s="19"/>
      <c r="T4775" s="19"/>
      <c r="U4775" s="19"/>
      <c r="V4775" s="19"/>
      <c r="W4775" s="19"/>
      <c r="X4775" s="19"/>
      <c r="Y4775" s="19"/>
      <c r="Z4775" s="19"/>
      <c r="AA4775" s="19"/>
      <c r="AB4775" s="19"/>
      <c r="AC4775" s="19"/>
      <c r="AD4775" s="19"/>
      <c r="AE4775" s="19"/>
      <c r="AF4775" s="19"/>
      <c r="AG4775" s="19"/>
      <c r="AH4775" s="19"/>
      <c r="AI4775" s="19"/>
      <c r="AJ4775" s="19"/>
      <c r="AK4775" s="19"/>
      <c r="AL4775" s="19"/>
      <c r="AM4775" s="19"/>
      <c r="AN4775" s="19"/>
      <c r="AO4775" s="31">
        <v>1096732</v>
      </c>
      <c r="AP4775" s="31">
        <v>1593577.640625</v>
      </c>
      <c r="AQ4775" s="31">
        <v>1540509.625</v>
      </c>
      <c r="AR4775" s="31">
        <v>1429909.35546875</v>
      </c>
      <c r="AS4775" s="31">
        <v>1675109.640625</v>
      </c>
      <c r="AT4775" s="31">
        <v>1573346.8046875</v>
      </c>
      <c r="AU4775" s="31">
        <v>1466578.21484375</v>
      </c>
      <c r="AV4775" s="31">
        <v>1841548.34375</v>
      </c>
      <c r="AW4775" s="31">
        <v>1554621.01171875</v>
      </c>
      <c r="AX4775" s="31">
        <v>141959.546875</v>
      </c>
      <c r="AY4775" s="31">
        <v>83215.625</v>
      </c>
      <c r="AZ4775" s="31">
        <v>225175.171875</v>
      </c>
    </row>
    <row r="4776" spans="1:52" ht="15" customHeight="1">
      <c r="A4776" s="29" t="s">
        <v>1585</v>
      </c>
      <c r="B4776" s="34">
        <v>34326</v>
      </c>
      <c r="C4776" s="28">
        <v>200</v>
      </c>
      <c r="D4776" s="28">
        <v>26</v>
      </c>
      <c r="E4776" s="28">
        <v>30</v>
      </c>
      <c r="F4776" s="29" t="s">
        <v>1566</v>
      </c>
      <c r="G4776" s="29" t="s">
        <v>1565</v>
      </c>
      <c r="H4776" s="28">
        <v>849</v>
      </c>
      <c r="I4776" s="29" t="s">
        <v>1496</v>
      </c>
      <c r="J4776" s="33" t="s">
        <v>1584</v>
      </c>
      <c r="K4776" s="29" t="s">
        <v>178</v>
      </c>
      <c r="L4776" s="29" t="s">
        <v>1581</v>
      </c>
      <c r="M4776" s="29" t="s">
        <v>1580</v>
      </c>
      <c r="N4776" s="28">
        <v>544875.69999999995</v>
      </c>
      <c r="O4776" s="28">
        <v>6354086</v>
      </c>
      <c r="P4776" s="29" t="s">
        <v>1577</v>
      </c>
      <c r="Q4776" s="32" t="s">
        <v>207</v>
      </c>
      <c r="R4776" s="19"/>
      <c r="S4776" s="19"/>
      <c r="T4776" s="19"/>
      <c r="U4776" s="19"/>
      <c r="V4776" s="19"/>
      <c r="W4776" s="19"/>
      <c r="X4776" s="19"/>
      <c r="Y4776" s="19"/>
      <c r="Z4776" s="19"/>
      <c r="AA4776" s="19"/>
      <c r="AB4776" s="19"/>
      <c r="AC4776" s="19"/>
      <c r="AD4776" s="19"/>
      <c r="AE4776" s="19"/>
      <c r="AF4776" s="19"/>
      <c r="AG4776" s="19"/>
      <c r="AH4776" s="31">
        <v>0</v>
      </c>
      <c r="AI4776" s="31">
        <v>308079.34375</v>
      </c>
      <c r="AJ4776" s="31">
        <v>453384.65625</v>
      </c>
      <c r="AK4776" s="31">
        <v>334743</v>
      </c>
      <c r="AL4776" s="31">
        <v>427173.65625</v>
      </c>
      <c r="AM4776" s="31">
        <v>451185.34375</v>
      </c>
      <c r="AN4776" s="31">
        <v>363036.65625</v>
      </c>
      <c r="AO4776" s="31">
        <v>406026.65625</v>
      </c>
      <c r="AP4776" s="31">
        <v>370088.75</v>
      </c>
      <c r="AQ4776" s="31">
        <v>350412.4970703125</v>
      </c>
      <c r="AR4776" s="31">
        <v>334876.75</v>
      </c>
      <c r="AS4776" s="31">
        <v>393828.00390625</v>
      </c>
      <c r="AT4776" s="31">
        <v>365604.66015625</v>
      </c>
      <c r="AU4776" s="31">
        <v>306339.912109375</v>
      </c>
      <c r="AV4776" s="31">
        <v>412217.24609375</v>
      </c>
      <c r="AW4776" s="31">
        <v>364423.5751953125</v>
      </c>
      <c r="AX4776" s="31">
        <v>36951.08203125</v>
      </c>
      <c r="AY4776" s="31">
        <v>14726.1669921875</v>
      </c>
      <c r="AZ4776" s="31">
        <v>51677.2490234375</v>
      </c>
    </row>
    <row r="4777" spans="1:52" ht="15" customHeight="1">
      <c r="A4777" s="29" t="s">
        <v>1583</v>
      </c>
      <c r="B4777" s="34">
        <v>34326</v>
      </c>
      <c r="C4777" s="28">
        <v>200</v>
      </c>
      <c r="D4777" s="28">
        <v>26</v>
      </c>
      <c r="E4777" s="28">
        <v>30</v>
      </c>
      <c r="F4777" s="29" t="s">
        <v>1566</v>
      </c>
      <c r="G4777" s="29" t="s">
        <v>1565</v>
      </c>
      <c r="H4777" s="28">
        <v>849</v>
      </c>
      <c r="I4777" s="29" t="s">
        <v>1496</v>
      </c>
      <c r="J4777" s="33" t="s">
        <v>1582</v>
      </c>
      <c r="K4777" s="29" t="s">
        <v>178</v>
      </c>
      <c r="L4777" s="29" t="s">
        <v>1581</v>
      </c>
      <c r="M4777" s="29" t="s">
        <v>1580</v>
      </c>
      <c r="N4777" s="28">
        <v>544819.5</v>
      </c>
      <c r="O4777" s="28">
        <v>6354163</v>
      </c>
      <c r="P4777" s="29" t="s">
        <v>1577</v>
      </c>
      <c r="Q4777" s="32" t="s">
        <v>207</v>
      </c>
      <c r="R4777" s="19"/>
      <c r="S4777" s="19"/>
      <c r="T4777" s="19"/>
      <c r="U4777" s="19"/>
      <c r="V4777" s="19"/>
      <c r="W4777" s="19"/>
      <c r="X4777" s="19"/>
      <c r="Y4777" s="19"/>
      <c r="Z4777" s="19"/>
      <c r="AA4777" s="19"/>
      <c r="AB4777" s="19"/>
      <c r="AC4777" s="19"/>
      <c r="AD4777" s="19"/>
      <c r="AE4777" s="19"/>
      <c r="AF4777" s="19"/>
      <c r="AG4777" s="19"/>
      <c r="AH4777" s="31">
        <v>0</v>
      </c>
      <c r="AI4777" s="31">
        <v>308079.34375</v>
      </c>
      <c r="AJ4777" s="31">
        <v>453384.65625</v>
      </c>
      <c r="AK4777" s="31">
        <v>334743</v>
      </c>
      <c r="AL4777" s="31">
        <v>427173.65625</v>
      </c>
      <c r="AM4777" s="31">
        <v>451185.34375</v>
      </c>
      <c r="AN4777" s="31">
        <v>363036.65625</v>
      </c>
      <c r="AO4777" s="31">
        <v>406026.65625</v>
      </c>
      <c r="AP4777" s="31">
        <v>370088.75</v>
      </c>
      <c r="AQ4777" s="31">
        <v>350412.4970703125</v>
      </c>
      <c r="AR4777" s="31">
        <v>334876.75</v>
      </c>
      <c r="AS4777" s="31">
        <v>393828.00390625</v>
      </c>
      <c r="AT4777" s="31">
        <v>365604.66015625</v>
      </c>
      <c r="AU4777" s="31">
        <v>306339.912109375</v>
      </c>
      <c r="AV4777" s="31">
        <v>412217.24609375</v>
      </c>
      <c r="AW4777" s="31">
        <v>364423.5751953125</v>
      </c>
      <c r="AX4777" s="31">
        <v>36951.08203125</v>
      </c>
      <c r="AY4777" s="31">
        <v>14726.1669921875</v>
      </c>
      <c r="AZ4777" s="31">
        <v>51677.2490234375</v>
      </c>
    </row>
    <row r="4778" spans="1:52" ht="15" customHeight="1">
      <c r="A4778" s="29" t="s">
        <v>1579</v>
      </c>
      <c r="B4778" s="34">
        <v>34326</v>
      </c>
      <c r="C4778" s="28">
        <v>200</v>
      </c>
      <c r="D4778" s="28">
        <v>26</v>
      </c>
      <c r="E4778" s="28">
        <v>30</v>
      </c>
      <c r="F4778" s="29" t="s">
        <v>1566</v>
      </c>
      <c r="G4778" s="29" t="s">
        <v>1565</v>
      </c>
      <c r="H4778" s="28">
        <v>849</v>
      </c>
      <c r="I4778" s="29" t="s">
        <v>1496</v>
      </c>
      <c r="J4778" s="33" t="s">
        <v>1578</v>
      </c>
      <c r="K4778" s="29" t="s">
        <v>178</v>
      </c>
      <c r="L4778" s="29" t="s">
        <v>1569</v>
      </c>
      <c r="M4778" s="29" t="s">
        <v>590</v>
      </c>
      <c r="N4778" s="28">
        <v>544778.80000000005</v>
      </c>
      <c r="O4778" s="28">
        <v>6354247</v>
      </c>
      <c r="P4778" s="29" t="s">
        <v>1577</v>
      </c>
      <c r="Q4778" s="32" t="s">
        <v>207</v>
      </c>
      <c r="R4778" s="19"/>
      <c r="S4778" s="19"/>
      <c r="T4778" s="19"/>
      <c r="U4778" s="19"/>
      <c r="V4778" s="19"/>
      <c r="W4778" s="19"/>
      <c r="X4778" s="19"/>
      <c r="Y4778" s="19"/>
      <c r="Z4778" s="19"/>
      <c r="AA4778" s="19"/>
      <c r="AB4778" s="19"/>
      <c r="AC4778" s="19"/>
      <c r="AD4778" s="19"/>
      <c r="AE4778" s="19"/>
      <c r="AF4778" s="19"/>
      <c r="AG4778" s="19"/>
      <c r="AH4778" s="31">
        <v>0</v>
      </c>
      <c r="AI4778" s="31">
        <v>308079.34375</v>
      </c>
      <c r="AJ4778" s="31">
        <v>453384.65625</v>
      </c>
      <c r="AK4778" s="31">
        <v>334743</v>
      </c>
      <c r="AL4778" s="31">
        <v>427173.65625</v>
      </c>
      <c r="AM4778" s="31">
        <v>451185.34375</v>
      </c>
      <c r="AN4778" s="31">
        <v>363036.65625</v>
      </c>
      <c r="AO4778" s="31">
        <v>406026.65625</v>
      </c>
      <c r="AP4778" s="31">
        <v>370088.75</v>
      </c>
      <c r="AQ4778" s="31">
        <v>350412.4970703125</v>
      </c>
      <c r="AR4778" s="31">
        <v>334876.75</v>
      </c>
      <c r="AS4778" s="31">
        <v>393828.00390625</v>
      </c>
      <c r="AT4778" s="31">
        <v>365604.66015625</v>
      </c>
      <c r="AU4778" s="31">
        <v>306339.912109375</v>
      </c>
      <c r="AV4778" s="31">
        <v>412217.24609375</v>
      </c>
      <c r="AW4778" s="31">
        <v>364423.5751953125</v>
      </c>
      <c r="AX4778" s="31">
        <v>36951.08203125</v>
      </c>
      <c r="AY4778" s="31">
        <v>14726.1669921875</v>
      </c>
      <c r="AZ4778" s="31">
        <v>51677.2490234375</v>
      </c>
    </row>
    <row r="4779" spans="1:52" ht="15" customHeight="1">
      <c r="A4779" s="29" t="s">
        <v>1576</v>
      </c>
      <c r="B4779" s="34">
        <v>34522</v>
      </c>
      <c r="C4779" s="28">
        <v>200</v>
      </c>
      <c r="D4779" s="28">
        <v>26</v>
      </c>
      <c r="E4779" s="28">
        <v>30</v>
      </c>
      <c r="F4779" s="29" t="s">
        <v>1566</v>
      </c>
      <c r="G4779" s="29" t="s">
        <v>1565</v>
      </c>
      <c r="H4779" s="28">
        <v>849</v>
      </c>
      <c r="I4779" s="29" t="s">
        <v>1496</v>
      </c>
      <c r="J4779" s="33" t="s">
        <v>1575</v>
      </c>
      <c r="K4779" s="29" t="s">
        <v>178</v>
      </c>
      <c r="L4779" s="29" t="s">
        <v>1569</v>
      </c>
      <c r="M4779" s="29" t="s">
        <v>590</v>
      </c>
      <c r="N4779" s="28">
        <v>544746.4</v>
      </c>
      <c r="O4779" s="28">
        <v>6354336</v>
      </c>
      <c r="P4779" s="29" t="s">
        <v>1572</v>
      </c>
      <c r="Q4779" s="32" t="s">
        <v>207</v>
      </c>
      <c r="R4779" s="19"/>
      <c r="S4779" s="19"/>
      <c r="T4779" s="19"/>
      <c r="U4779" s="19"/>
      <c r="V4779" s="19"/>
      <c r="W4779" s="19"/>
      <c r="X4779" s="19"/>
      <c r="Y4779" s="19"/>
      <c r="Z4779" s="19"/>
      <c r="AA4779" s="19"/>
      <c r="AB4779" s="19"/>
      <c r="AC4779" s="19"/>
      <c r="AD4779" s="19"/>
      <c r="AE4779" s="19"/>
      <c r="AF4779" s="19"/>
      <c r="AG4779" s="19"/>
      <c r="AH4779" s="19"/>
      <c r="AI4779" s="31">
        <v>124873</v>
      </c>
      <c r="AJ4779" s="31">
        <v>426342.5</v>
      </c>
      <c r="AK4779" s="31">
        <v>320186</v>
      </c>
      <c r="AL4779" s="31">
        <v>411074</v>
      </c>
      <c r="AM4779" s="31">
        <v>428635.5</v>
      </c>
      <c r="AN4779" s="31">
        <v>350250</v>
      </c>
      <c r="AO4779" s="31">
        <v>388472.5</v>
      </c>
      <c r="AP4779" s="31">
        <v>352551.162109375</v>
      </c>
      <c r="AQ4779" s="31">
        <v>333664.515625</v>
      </c>
      <c r="AR4779" s="31">
        <v>311593.6875</v>
      </c>
      <c r="AS4779" s="31">
        <v>374267.681640625</v>
      </c>
      <c r="AT4779" s="31">
        <v>338877.140625</v>
      </c>
      <c r="AU4779" s="31">
        <v>298659.427734375</v>
      </c>
      <c r="AV4779" s="31">
        <v>413531.537109375</v>
      </c>
      <c r="AW4779" s="31">
        <v>362286.26513671875</v>
      </c>
      <c r="AX4779" s="31">
        <v>38564.875</v>
      </c>
      <c r="AY4779" s="31">
        <v>13260.224609375</v>
      </c>
      <c r="AZ4779" s="31">
        <v>51825.099609375</v>
      </c>
    </row>
    <row r="4780" spans="1:52" ht="15" customHeight="1">
      <c r="A4780" s="29" t="s">
        <v>1574</v>
      </c>
      <c r="B4780" s="34">
        <v>34522</v>
      </c>
      <c r="C4780" s="28">
        <v>200</v>
      </c>
      <c r="D4780" s="28">
        <v>26</v>
      </c>
      <c r="E4780" s="28">
        <v>30</v>
      </c>
      <c r="F4780" s="29" t="s">
        <v>1566</v>
      </c>
      <c r="G4780" s="29" t="s">
        <v>1565</v>
      </c>
      <c r="H4780" s="28">
        <v>849</v>
      </c>
      <c r="I4780" s="29" t="s">
        <v>1496</v>
      </c>
      <c r="J4780" s="33" t="s">
        <v>1573</v>
      </c>
      <c r="K4780" s="29" t="s">
        <v>178</v>
      </c>
      <c r="L4780" s="29" t="s">
        <v>1569</v>
      </c>
      <c r="M4780" s="29" t="s">
        <v>1363</v>
      </c>
      <c r="N4780" s="28">
        <v>544713.80000000005</v>
      </c>
      <c r="O4780" s="28">
        <v>6354425</v>
      </c>
      <c r="P4780" s="29" t="s">
        <v>1572</v>
      </c>
      <c r="Q4780" s="32" t="s">
        <v>207</v>
      </c>
      <c r="R4780" s="19"/>
      <c r="S4780" s="19"/>
      <c r="T4780" s="19"/>
      <c r="U4780" s="19"/>
      <c r="V4780" s="19"/>
      <c r="W4780" s="19"/>
      <c r="X4780" s="19"/>
      <c r="Y4780" s="19"/>
      <c r="Z4780" s="19"/>
      <c r="AA4780" s="19"/>
      <c r="AB4780" s="19"/>
      <c r="AC4780" s="19"/>
      <c r="AD4780" s="19"/>
      <c r="AE4780" s="19"/>
      <c r="AF4780" s="19"/>
      <c r="AG4780" s="19"/>
      <c r="AH4780" s="19"/>
      <c r="AI4780" s="31">
        <v>124873</v>
      </c>
      <c r="AJ4780" s="31">
        <v>426342.5</v>
      </c>
      <c r="AK4780" s="31">
        <v>320186</v>
      </c>
      <c r="AL4780" s="31">
        <v>411074</v>
      </c>
      <c r="AM4780" s="31">
        <v>428635.5</v>
      </c>
      <c r="AN4780" s="31">
        <v>350250</v>
      </c>
      <c r="AO4780" s="31">
        <v>388472.5</v>
      </c>
      <c r="AP4780" s="31">
        <v>352551.162109375</v>
      </c>
      <c r="AQ4780" s="31">
        <v>333664.515625</v>
      </c>
      <c r="AR4780" s="31">
        <v>311593.6875</v>
      </c>
      <c r="AS4780" s="31">
        <v>374267.681640625</v>
      </c>
      <c r="AT4780" s="31">
        <v>338877.140625</v>
      </c>
      <c r="AU4780" s="31">
        <v>298659.427734375</v>
      </c>
      <c r="AV4780" s="31">
        <v>413531.537109375</v>
      </c>
      <c r="AW4780" s="31">
        <v>362286.26513671875</v>
      </c>
      <c r="AX4780" s="31">
        <v>38564.875</v>
      </c>
      <c r="AY4780" s="31">
        <v>13260.224609375</v>
      </c>
      <c r="AZ4780" s="31">
        <v>51825.099609375</v>
      </c>
    </row>
    <row r="4781" spans="1:52" ht="15" customHeight="1">
      <c r="A4781" s="29" t="s">
        <v>1571</v>
      </c>
      <c r="B4781" s="34">
        <v>34571</v>
      </c>
      <c r="C4781" s="28">
        <v>200</v>
      </c>
      <c r="D4781" s="28">
        <v>26</v>
      </c>
      <c r="E4781" s="28">
        <v>30</v>
      </c>
      <c r="F4781" s="29" t="s">
        <v>1566</v>
      </c>
      <c r="G4781" s="29" t="s">
        <v>1565</v>
      </c>
      <c r="H4781" s="28">
        <v>849</v>
      </c>
      <c r="I4781" s="29" t="s">
        <v>1496</v>
      </c>
      <c r="J4781" s="33" t="s">
        <v>1570</v>
      </c>
      <c r="K4781" s="29" t="s">
        <v>178</v>
      </c>
      <c r="L4781" s="29" t="s">
        <v>1569</v>
      </c>
      <c r="M4781" s="29" t="s">
        <v>1363</v>
      </c>
      <c r="N4781" s="28">
        <v>544681.19999999995</v>
      </c>
      <c r="O4781" s="28">
        <v>6354514</v>
      </c>
      <c r="P4781" s="29" t="s">
        <v>1568</v>
      </c>
      <c r="Q4781" s="32" t="s">
        <v>207</v>
      </c>
      <c r="R4781" s="19"/>
      <c r="S4781" s="19"/>
      <c r="T4781" s="19"/>
      <c r="U4781" s="19"/>
      <c r="V4781" s="19"/>
      <c r="W4781" s="19"/>
      <c r="X4781" s="19"/>
      <c r="Y4781" s="19"/>
      <c r="Z4781" s="19"/>
      <c r="AA4781" s="19"/>
      <c r="AB4781" s="19"/>
      <c r="AC4781" s="19"/>
      <c r="AD4781" s="19"/>
      <c r="AE4781" s="19"/>
      <c r="AF4781" s="19"/>
      <c r="AG4781" s="19"/>
      <c r="AH4781" s="19"/>
      <c r="AI4781" s="31">
        <v>120572</v>
      </c>
      <c r="AJ4781" s="31">
        <v>416880</v>
      </c>
      <c r="AK4781" s="31">
        <v>295279</v>
      </c>
      <c r="AL4781" s="31">
        <v>386365</v>
      </c>
      <c r="AM4781" s="31">
        <v>402916</v>
      </c>
      <c r="AN4781" s="31">
        <v>329469</v>
      </c>
      <c r="AO4781" s="31">
        <v>364171</v>
      </c>
      <c r="AP4781" s="31">
        <v>330019.123046875</v>
      </c>
      <c r="AQ4781" s="31">
        <v>305730.4755859375</v>
      </c>
      <c r="AR4781" s="31">
        <v>288418.826171875</v>
      </c>
      <c r="AS4781" s="31">
        <v>349987.873046875</v>
      </c>
      <c r="AT4781" s="31">
        <v>320688.578125</v>
      </c>
      <c r="AU4781" s="31">
        <v>238578.07568359375</v>
      </c>
      <c r="AV4781" s="31">
        <v>343227.8740234375</v>
      </c>
      <c r="AW4781" s="31">
        <v>329735.77587890625</v>
      </c>
      <c r="AX4781" s="31">
        <v>34952.67578125</v>
      </c>
      <c r="AY4781" s="31">
        <v>9187.400390625</v>
      </c>
      <c r="AZ4781" s="31">
        <v>44140.076171875</v>
      </c>
    </row>
    <row r="4782" spans="1:52" ht="15" customHeight="1">
      <c r="A4782" s="29" t="s">
        <v>1567</v>
      </c>
      <c r="B4782" s="34">
        <v>36395</v>
      </c>
      <c r="C4782" s="28">
        <v>600</v>
      </c>
      <c r="D4782" s="28">
        <v>43</v>
      </c>
      <c r="E4782" s="28">
        <v>40</v>
      </c>
      <c r="F4782" s="29" t="s">
        <v>172</v>
      </c>
      <c r="G4782" s="29" t="s">
        <v>1519</v>
      </c>
      <c r="H4782" s="28">
        <v>849</v>
      </c>
      <c r="I4782" s="29" t="s">
        <v>1496</v>
      </c>
      <c r="J4782" s="33" t="s">
        <v>1564</v>
      </c>
      <c r="K4782" s="29" t="s">
        <v>178</v>
      </c>
      <c r="L4782" s="29" t="s">
        <v>1494</v>
      </c>
      <c r="M4782" s="29" t="s">
        <v>1563</v>
      </c>
      <c r="N4782" s="28">
        <v>543916.6</v>
      </c>
      <c r="O4782" s="28">
        <v>6343612</v>
      </c>
      <c r="P4782" s="29" t="s">
        <v>1562</v>
      </c>
      <c r="Q4782" s="32" t="s">
        <v>174</v>
      </c>
      <c r="R4782" s="19"/>
      <c r="S4782" s="19"/>
      <c r="T4782" s="19"/>
      <c r="U4782" s="19"/>
      <c r="V4782" s="19"/>
      <c r="W4782" s="19"/>
      <c r="X4782" s="19"/>
      <c r="Y4782" s="19"/>
      <c r="Z4782" s="19"/>
      <c r="AA4782" s="19"/>
      <c r="AB4782" s="19"/>
      <c r="AC4782" s="19"/>
      <c r="AD4782" s="19"/>
      <c r="AE4782" s="19"/>
      <c r="AF4782" s="19"/>
      <c r="AG4782" s="19"/>
      <c r="AH4782" s="19"/>
      <c r="AI4782" s="19"/>
      <c r="AJ4782" s="19"/>
      <c r="AK4782" s="19"/>
      <c r="AL4782" s="19"/>
      <c r="AM4782" s="31">
        <v>0</v>
      </c>
      <c r="AN4782" s="31">
        <v>460269</v>
      </c>
      <c r="AO4782" s="31">
        <v>1234985</v>
      </c>
      <c r="AP4782" s="31">
        <v>1101591.24609375</v>
      </c>
      <c r="AQ4782" s="31">
        <v>1071249.5859375</v>
      </c>
      <c r="AR4782" s="31">
        <v>988744.7890625</v>
      </c>
      <c r="AS4782" s="31">
        <v>1174404.58203125</v>
      </c>
      <c r="AT4782" s="31">
        <v>1095290.63671875</v>
      </c>
      <c r="AU4782" s="31">
        <v>988159.03515625</v>
      </c>
      <c r="AV4782" s="31">
        <v>1338965.56640625</v>
      </c>
      <c r="AW4782" s="31">
        <v>1111915.88671875</v>
      </c>
      <c r="AX4782" s="31">
        <v>119295.609375</v>
      </c>
      <c r="AY4782" s="31">
        <v>52023.5703125</v>
      </c>
      <c r="AZ4782" s="31">
        <v>171319.1796875</v>
      </c>
    </row>
    <row r="4783" spans="1:52" ht="15" customHeight="1">
      <c r="A4783" s="29" t="s">
        <v>1561</v>
      </c>
      <c r="B4783" s="34">
        <v>36396</v>
      </c>
      <c r="C4783" s="28">
        <v>600</v>
      </c>
      <c r="D4783" s="28">
        <v>43</v>
      </c>
      <c r="E4783" s="28">
        <v>40</v>
      </c>
      <c r="F4783" s="29" t="s">
        <v>172</v>
      </c>
      <c r="G4783" s="29" t="s">
        <v>1519</v>
      </c>
      <c r="H4783" s="28">
        <v>849</v>
      </c>
      <c r="I4783" s="29" t="s">
        <v>1496</v>
      </c>
      <c r="J4783" s="33" t="s">
        <v>1560</v>
      </c>
      <c r="K4783" s="29" t="s">
        <v>178</v>
      </c>
      <c r="L4783" s="29" t="s">
        <v>1494</v>
      </c>
      <c r="M4783" s="29" t="s">
        <v>1559</v>
      </c>
      <c r="N4783" s="28">
        <v>543730.80000000005</v>
      </c>
      <c r="O4783" s="28">
        <v>6343660</v>
      </c>
      <c r="P4783" s="29" t="s">
        <v>1558</v>
      </c>
      <c r="Q4783" s="32" t="s">
        <v>174</v>
      </c>
      <c r="R4783" s="19"/>
      <c r="S4783" s="19"/>
      <c r="T4783" s="19"/>
      <c r="U4783" s="19"/>
      <c r="V4783" s="19"/>
      <c r="W4783" s="19"/>
      <c r="X4783" s="19"/>
      <c r="Y4783" s="19"/>
      <c r="Z4783" s="19"/>
      <c r="AA4783" s="19"/>
      <c r="AB4783" s="19"/>
      <c r="AC4783" s="19"/>
      <c r="AD4783" s="19"/>
      <c r="AE4783" s="19"/>
      <c r="AF4783" s="19"/>
      <c r="AG4783" s="19"/>
      <c r="AH4783" s="19"/>
      <c r="AI4783" s="19"/>
      <c r="AJ4783" s="19"/>
      <c r="AK4783" s="19"/>
      <c r="AL4783" s="19"/>
      <c r="AM4783" s="31">
        <v>0</v>
      </c>
      <c r="AN4783" s="31">
        <v>440086</v>
      </c>
      <c r="AO4783" s="31">
        <v>1205583</v>
      </c>
      <c r="AP4783" s="31">
        <v>1085156.24609375</v>
      </c>
      <c r="AQ4783" s="31">
        <v>1071249.5859375</v>
      </c>
      <c r="AR4783" s="31">
        <v>988744.7890625</v>
      </c>
      <c r="AS4783" s="31">
        <v>1174404.58203125</v>
      </c>
      <c r="AT4783" s="31">
        <v>1095290.63671875</v>
      </c>
      <c r="AU4783" s="31">
        <v>985697.26953125</v>
      </c>
      <c r="AV4783" s="31">
        <v>1249941.0546875</v>
      </c>
      <c r="AW4783" s="31">
        <v>1115168.53125</v>
      </c>
      <c r="AX4783" s="31">
        <v>119021.1953125</v>
      </c>
      <c r="AY4783" s="31">
        <v>53395.8203125</v>
      </c>
      <c r="AZ4783" s="31">
        <v>172417.015625</v>
      </c>
    </row>
    <row r="4784" spans="1:52" ht="15" customHeight="1">
      <c r="A4784" s="29" t="s">
        <v>1557</v>
      </c>
      <c r="B4784" s="34">
        <v>36181</v>
      </c>
      <c r="C4784" s="28">
        <v>600</v>
      </c>
      <c r="D4784" s="28">
        <v>43</v>
      </c>
      <c r="E4784" s="28">
        <v>40</v>
      </c>
      <c r="F4784" s="29" t="s">
        <v>172</v>
      </c>
      <c r="G4784" s="29" t="s">
        <v>1519</v>
      </c>
      <c r="H4784" s="28">
        <v>849</v>
      </c>
      <c r="I4784" s="29" t="s">
        <v>1496</v>
      </c>
      <c r="J4784" s="33" t="s">
        <v>1556</v>
      </c>
      <c r="K4784" s="29" t="s">
        <v>178</v>
      </c>
      <c r="L4784" s="29" t="s">
        <v>1494</v>
      </c>
      <c r="M4784" s="29" t="s">
        <v>1555</v>
      </c>
      <c r="N4784" s="28">
        <v>543545.1</v>
      </c>
      <c r="O4784" s="28">
        <v>6343709</v>
      </c>
      <c r="P4784" s="29" t="s">
        <v>1554</v>
      </c>
      <c r="Q4784" s="32" t="s">
        <v>174</v>
      </c>
      <c r="R4784" s="19"/>
      <c r="S4784" s="19"/>
      <c r="T4784" s="19"/>
      <c r="U4784" s="19"/>
      <c r="V4784" s="19"/>
      <c r="W4784" s="19"/>
      <c r="X4784" s="19"/>
      <c r="Y4784" s="19"/>
      <c r="Z4784" s="19"/>
      <c r="AA4784" s="19"/>
      <c r="AB4784" s="19"/>
      <c r="AC4784" s="19"/>
      <c r="AD4784" s="19"/>
      <c r="AE4784" s="19"/>
      <c r="AF4784" s="19"/>
      <c r="AG4784" s="19"/>
      <c r="AH4784" s="19"/>
      <c r="AI4784" s="19"/>
      <c r="AJ4784" s="19"/>
      <c r="AK4784" s="19"/>
      <c r="AL4784" s="19"/>
      <c r="AM4784" s="31">
        <v>0</v>
      </c>
      <c r="AN4784" s="31">
        <v>1011510</v>
      </c>
      <c r="AO4784" s="31">
        <v>1241550</v>
      </c>
      <c r="AP4784" s="31">
        <v>1086281.24609375</v>
      </c>
      <c r="AQ4784" s="31">
        <v>1071249.5859375</v>
      </c>
      <c r="AR4784" s="31">
        <v>988744.7890625</v>
      </c>
      <c r="AS4784" s="31">
        <v>1174404.58203125</v>
      </c>
      <c r="AT4784" s="31">
        <v>1095290.63671875</v>
      </c>
      <c r="AU4784" s="31">
        <v>990499.34765625</v>
      </c>
      <c r="AV4784" s="31">
        <v>1220937.66796875</v>
      </c>
      <c r="AW4784" s="31">
        <v>1151007.06640625</v>
      </c>
      <c r="AX4784" s="31">
        <v>115385.6484375</v>
      </c>
      <c r="AY4784" s="31">
        <v>55939.3828125</v>
      </c>
      <c r="AZ4784" s="31">
        <v>171325.03125</v>
      </c>
    </row>
    <row r="4785" spans="1:52" ht="15" customHeight="1">
      <c r="A4785" s="29" t="s">
        <v>1553</v>
      </c>
      <c r="B4785" s="34">
        <v>36100</v>
      </c>
      <c r="C4785" s="28">
        <v>600</v>
      </c>
      <c r="D4785" s="28">
        <v>43</v>
      </c>
      <c r="E4785" s="28">
        <v>40</v>
      </c>
      <c r="F4785" s="29" t="s">
        <v>172</v>
      </c>
      <c r="G4785" s="29" t="s">
        <v>1519</v>
      </c>
      <c r="H4785" s="28">
        <v>849</v>
      </c>
      <c r="I4785" s="29" t="s">
        <v>1496</v>
      </c>
      <c r="J4785" s="33" t="s">
        <v>1552</v>
      </c>
      <c r="K4785" s="29" t="s">
        <v>178</v>
      </c>
      <c r="L4785" s="29" t="s">
        <v>1494</v>
      </c>
      <c r="M4785" s="29" t="s">
        <v>1551</v>
      </c>
      <c r="N4785" s="28">
        <v>543763.30000000005</v>
      </c>
      <c r="O4785" s="28">
        <v>6343471</v>
      </c>
      <c r="P4785" s="29" t="s">
        <v>1550</v>
      </c>
      <c r="Q4785" s="32" t="s">
        <v>174</v>
      </c>
      <c r="R4785" s="19"/>
      <c r="S4785" s="19"/>
      <c r="T4785" s="19"/>
      <c r="U4785" s="19"/>
      <c r="V4785" s="19"/>
      <c r="W4785" s="19"/>
      <c r="X4785" s="19"/>
      <c r="Y4785" s="19"/>
      <c r="Z4785" s="19"/>
      <c r="AA4785" s="19"/>
      <c r="AB4785" s="19"/>
      <c r="AC4785" s="19"/>
      <c r="AD4785" s="19"/>
      <c r="AE4785" s="19"/>
      <c r="AF4785" s="19"/>
      <c r="AG4785" s="19"/>
      <c r="AH4785" s="19"/>
      <c r="AI4785" s="19"/>
      <c r="AJ4785" s="19"/>
      <c r="AK4785" s="19"/>
      <c r="AL4785" s="19"/>
      <c r="AM4785" s="31">
        <v>139308</v>
      </c>
      <c r="AN4785" s="31">
        <v>1112507</v>
      </c>
      <c r="AO4785" s="31">
        <v>968781</v>
      </c>
      <c r="AP4785" s="31">
        <v>1092030.24609375</v>
      </c>
      <c r="AQ4785" s="31">
        <v>1071249.5859375</v>
      </c>
      <c r="AR4785" s="31">
        <v>988744.7890625</v>
      </c>
      <c r="AS4785" s="31">
        <v>1174404.58203125</v>
      </c>
      <c r="AT4785" s="31">
        <v>1095290.63671875</v>
      </c>
      <c r="AU4785" s="31">
        <v>993108.01953125</v>
      </c>
      <c r="AV4785" s="31">
        <v>1352014.7890625</v>
      </c>
      <c r="AW4785" s="31">
        <v>1147919.44921875</v>
      </c>
      <c r="AX4785" s="31">
        <v>122992.5546875</v>
      </c>
      <c r="AY4785" s="31">
        <v>53322.5234375</v>
      </c>
      <c r="AZ4785" s="31">
        <v>176315.078125</v>
      </c>
    </row>
    <row r="4786" spans="1:52" ht="15" customHeight="1">
      <c r="A4786" s="29" t="s">
        <v>1549</v>
      </c>
      <c r="B4786" s="34">
        <v>36100</v>
      </c>
      <c r="C4786" s="28">
        <v>600</v>
      </c>
      <c r="D4786" s="28">
        <v>43</v>
      </c>
      <c r="E4786" s="28">
        <v>40</v>
      </c>
      <c r="F4786" s="29" t="s">
        <v>172</v>
      </c>
      <c r="G4786" s="29" t="s">
        <v>1519</v>
      </c>
      <c r="H4786" s="28">
        <v>849</v>
      </c>
      <c r="I4786" s="29" t="s">
        <v>1496</v>
      </c>
      <c r="J4786" s="33" t="s">
        <v>1548</v>
      </c>
      <c r="K4786" s="29" t="s">
        <v>178</v>
      </c>
      <c r="L4786" s="29" t="s">
        <v>1494</v>
      </c>
      <c r="M4786" s="29" t="s">
        <v>1547</v>
      </c>
      <c r="N4786" s="28">
        <v>543577.59999999998</v>
      </c>
      <c r="O4786" s="28">
        <v>6343519</v>
      </c>
      <c r="P4786" s="29" t="s">
        <v>1546</v>
      </c>
      <c r="Q4786" s="32" t="s">
        <v>174</v>
      </c>
      <c r="R4786" s="19"/>
      <c r="S4786" s="19"/>
      <c r="T4786" s="19"/>
      <c r="U4786" s="19"/>
      <c r="V4786" s="19"/>
      <c r="W4786" s="19"/>
      <c r="X4786" s="19"/>
      <c r="Y4786" s="19"/>
      <c r="Z4786" s="19"/>
      <c r="AA4786" s="19"/>
      <c r="AB4786" s="19"/>
      <c r="AC4786" s="19"/>
      <c r="AD4786" s="19"/>
      <c r="AE4786" s="19"/>
      <c r="AF4786" s="19"/>
      <c r="AG4786" s="19"/>
      <c r="AH4786" s="19"/>
      <c r="AI4786" s="19"/>
      <c r="AJ4786" s="19"/>
      <c r="AK4786" s="19"/>
      <c r="AL4786" s="19"/>
      <c r="AM4786" s="31">
        <v>117916</v>
      </c>
      <c r="AN4786" s="31">
        <v>1050885</v>
      </c>
      <c r="AO4786" s="31">
        <v>1223575</v>
      </c>
      <c r="AP4786" s="31">
        <v>1068013.24609375</v>
      </c>
      <c r="AQ4786" s="31">
        <v>1071249.5859375</v>
      </c>
      <c r="AR4786" s="31">
        <v>988744.7890625</v>
      </c>
      <c r="AS4786" s="31">
        <v>1174404.58203125</v>
      </c>
      <c r="AT4786" s="31">
        <v>1095290.63671875</v>
      </c>
      <c r="AU4786" s="31">
        <v>987044.75390625</v>
      </c>
      <c r="AV4786" s="31">
        <v>1247808.76953125</v>
      </c>
      <c r="AW4786" s="31">
        <v>1103121.166015625</v>
      </c>
      <c r="AX4786" s="31">
        <v>118247.109375</v>
      </c>
      <c r="AY4786" s="31">
        <v>53197.06640625</v>
      </c>
      <c r="AZ4786" s="31">
        <v>171444.17578125</v>
      </c>
    </row>
    <row r="4787" spans="1:52" ht="15" customHeight="1">
      <c r="A4787" s="29" t="s">
        <v>1545</v>
      </c>
      <c r="B4787" s="34">
        <v>36100</v>
      </c>
      <c r="C4787" s="28">
        <v>600</v>
      </c>
      <c r="D4787" s="28">
        <v>43</v>
      </c>
      <c r="E4787" s="28">
        <v>40</v>
      </c>
      <c r="F4787" s="29" t="s">
        <v>172</v>
      </c>
      <c r="G4787" s="29" t="s">
        <v>1519</v>
      </c>
      <c r="H4787" s="28">
        <v>849</v>
      </c>
      <c r="I4787" s="29" t="s">
        <v>1496</v>
      </c>
      <c r="J4787" s="33" t="s">
        <v>1544</v>
      </c>
      <c r="K4787" s="29" t="s">
        <v>178</v>
      </c>
      <c r="L4787" s="29" t="s">
        <v>1494</v>
      </c>
      <c r="M4787" s="29" t="s">
        <v>1543</v>
      </c>
      <c r="N4787" s="28">
        <v>543391.80000000005</v>
      </c>
      <c r="O4787" s="28">
        <v>6343568</v>
      </c>
      <c r="P4787" s="29" t="s">
        <v>1542</v>
      </c>
      <c r="Q4787" s="32" t="s">
        <v>174</v>
      </c>
      <c r="R4787" s="19"/>
      <c r="S4787" s="19"/>
      <c r="T4787" s="19"/>
      <c r="U4787" s="19"/>
      <c r="V4787" s="19"/>
      <c r="W4787" s="19"/>
      <c r="X4787" s="19"/>
      <c r="Y4787" s="19"/>
      <c r="Z4787" s="19"/>
      <c r="AA4787" s="19"/>
      <c r="AB4787" s="19"/>
      <c r="AC4787" s="19"/>
      <c r="AD4787" s="19"/>
      <c r="AE4787" s="19"/>
      <c r="AF4787" s="19"/>
      <c r="AG4787" s="19"/>
      <c r="AH4787" s="19"/>
      <c r="AI4787" s="19"/>
      <c r="AJ4787" s="19"/>
      <c r="AK4787" s="19"/>
      <c r="AL4787" s="19"/>
      <c r="AM4787" s="31">
        <v>129227</v>
      </c>
      <c r="AN4787" s="31">
        <v>1103995</v>
      </c>
      <c r="AO4787" s="31">
        <v>999030</v>
      </c>
      <c r="AP4787" s="31">
        <v>1083216.24609375</v>
      </c>
      <c r="AQ4787" s="31">
        <v>1071249.5859375</v>
      </c>
      <c r="AR4787" s="31">
        <v>988744.7890625</v>
      </c>
      <c r="AS4787" s="31">
        <v>1174404.58203125</v>
      </c>
      <c r="AT4787" s="31">
        <v>1095290.63671875</v>
      </c>
      <c r="AU4787" s="31">
        <v>1001899.84765625</v>
      </c>
      <c r="AV4787" s="31">
        <v>1289522.28125</v>
      </c>
      <c r="AW4787" s="31">
        <v>1141369.7734375</v>
      </c>
      <c r="AX4787" s="31">
        <v>110368.8359375</v>
      </c>
      <c r="AY4787" s="31">
        <v>1651.43896484375</v>
      </c>
      <c r="AZ4787" s="31">
        <v>112020.27490234375</v>
      </c>
    </row>
    <row r="4788" spans="1:52" ht="15" customHeight="1">
      <c r="A4788" s="29" t="s">
        <v>1541</v>
      </c>
      <c r="B4788" s="34">
        <v>36100</v>
      </c>
      <c r="C4788" s="28">
        <v>600</v>
      </c>
      <c r="D4788" s="28">
        <v>43</v>
      </c>
      <c r="E4788" s="28">
        <v>40</v>
      </c>
      <c r="F4788" s="29" t="s">
        <v>172</v>
      </c>
      <c r="G4788" s="29" t="s">
        <v>1519</v>
      </c>
      <c r="H4788" s="28">
        <v>849</v>
      </c>
      <c r="I4788" s="29" t="s">
        <v>1496</v>
      </c>
      <c r="J4788" s="33" t="s">
        <v>1540</v>
      </c>
      <c r="K4788" s="29" t="s">
        <v>178</v>
      </c>
      <c r="L4788" s="29" t="s">
        <v>1494</v>
      </c>
      <c r="M4788" s="29" t="s">
        <v>1536</v>
      </c>
      <c r="N4788" s="28">
        <v>543424.30000000005</v>
      </c>
      <c r="O4788" s="28">
        <v>6343379</v>
      </c>
      <c r="P4788" s="29" t="s">
        <v>1539</v>
      </c>
      <c r="Q4788" s="32" t="s">
        <v>174</v>
      </c>
      <c r="R4788" s="19"/>
      <c r="S4788" s="19"/>
      <c r="T4788" s="19"/>
      <c r="U4788" s="19"/>
      <c r="V4788" s="19"/>
      <c r="W4788" s="19"/>
      <c r="X4788" s="19"/>
      <c r="Y4788" s="19"/>
      <c r="Z4788" s="19"/>
      <c r="AA4788" s="19"/>
      <c r="AB4788" s="19"/>
      <c r="AC4788" s="19"/>
      <c r="AD4788" s="19"/>
      <c r="AE4788" s="19"/>
      <c r="AF4788" s="19"/>
      <c r="AG4788" s="19"/>
      <c r="AH4788" s="19"/>
      <c r="AI4788" s="19"/>
      <c r="AJ4788" s="19"/>
      <c r="AK4788" s="19"/>
      <c r="AL4788" s="19"/>
      <c r="AM4788" s="31">
        <v>119214</v>
      </c>
      <c r="AN4788" s="31">
        <v>1043884</v>
      </c>
      <c r="AO4788" s="31">
        <v>723685</v>
      </c>
      <c r="AP4788" s="31">
        <v>1080575.24609375</v>
      </c>
      <c r="AQ4788" s="31">
        <v>1071249.5859375</v>
      </c>
      <c r="AR4788" s="31">
        <v>988744.7890625</v>
      </c>
      <c r="AS4788" s="31">
        <v>1174404.58203125</v>
      </c>
      <c r="AT4788" s="31">
        <v>1095290.63671875</v>
      </c>
      <c r="AU4788" s="31">
        <v>1007284.23828125</v>
      </c>
      <c r="AV4788" s="31">
        <v>1366242.6015625</v>
      </c>
      <c r="AW4788" s="31">
        <v>1111988.125</v>
      </c>
      <c r="AX4788" s="31">
        <v>119977.15625</v>
      </c>
      <c r="AY4788" s="31">
        <v>53895.0078125</v>
      </c>
      <c r="AZ4788" s="31">
        <v>173872.1640625</v>
      </c>
    </row>
    <row r="4789" spans="1:52" ht="15" customHeight="1">
      <c r="A4789" s="29" t="s">
        <v>1538</v>
      </c>
      <c r="B4789" s="34">
        <v>36100</v>
      </c>
      <c r="C4789" s="28">
        <v>600</v>
      </c>
      <c r="D4789" s="28">
        <v>43</v>
      </c>
      <c r="E4789" s="28">
        <v>40</v>
      </c>
      <c r="F4789" s="29" t="s">
        <v>172</v>
      </c>
      <c r="G4789" s="29" t="s">
        <v>1519</v>
      </c>
      <c r="H4789" s="28">
        <v>849</v>
      </c>
      <c r="I4789" s="29" t="s">
        <v>1496</v>
      </c>
      <c r="J4789" s="33" t="s">
        <v>1537</v>
      </c>
      <c r="K4789" s="29" t="s">
        <v>178</v>
      </c>
      <c r="L4789" s="29" t="s">
        <v>1494</v>
      </c>
      <c r="M4789" s="29" t="s">
        <v>1536</v>
      </c>
      <c r="N4789" s="28">
        <v>543238.5</v>
      </c>
      <c r="O4789" s="28">
        <v>6343427</v>
      </c>
      <c r="P4789" s="29" t="s">
        <v>1535</v>
      </c>
      <c r="Q4789" s="32" t="s">
        <v>174</v>
      </c>
      <c r="R4789" s="19"/>
      <c r="S4789" s="19"/>
      <c r="T4789" s="19"/>
      <c r="U4789" s="19"/>
      <c r="V4789" s="19"/>
      <c r="W4789" s="19"/>
      <c r="X4789" s="19"/>
      <c r="Y4789" s="19"/>
      <c r="Z4789" s="19"/>
      <c r="AA4789" s="19"/>
      <c r="AB4789" s="19"/>
      <c r="AC4789" s="19"/>
      <c r="AD4789" s="19"/>
      <c r="AE4789" s="19"/>
      <c r="AF4789" s="19"/>
      <c r="AG4789" s="19"/>
      <c r="AH4789" s="19"/>
      <c r="AI4789" s="19"/>
      <c r="AJ4789" s="19"/>
      <c r="AK4789" s="19"/>
      <c r="AL4789" s="19"/>
      <c r="AM4789" s="31">
        <v>140835</v>
      </c>
      <c r="AN4789" s="31">
        <v>1129190</v>
      </c>
      <c r="AO4789" s="31">
        <v>1263934</v>
      </c>
      <c r="AP4789" s="31">
        <v>1070631.24609375</v>
      </c>
      <c r="AQ4789" s="31">
        <v>1071249.5859375</v>
      </c>
      <c r="AR4789" s="31">
        <v>988744.7890625</v>
      </c>
      <c r="AS4789" s="31">
        <v>1174404.58203125</v>
      </c>
      <c r="AT4789" s="31">
        <v>1095290.63671875</v>
      </c>
      <c r="AU4789" s="31">
        <v>980906.48828125</v>
      </c>
      <c r="AV4789" s="31">
        <v>1295701.83203125</v>
      </c>
      <c r="AW4789" s="31">
        <v>1200916.33984375</v>
      </c>
      <c r="AX4789" s="31">
        <v>122519.734375</v>
      </c>
      <c r="AY4789" s="31">
        <v>49347.9375</v>
      </c>
      <c r="AZ4789" s="31">
        <v>171867.671875</v>
      </c>
    </row>
    <row r="4790" spans="1:52" ht="15" customHeight="1">
      <c r="A4790" s="29" t="s">
        <v>1534</v>
      </c>
      <c r="B4790" s="34">
        <v>36100</v>
      </c>
      <c r="C4790" s="28">
        <v>600</v>
      </c>
      <c r="D4790" s="28">
        <v>43</v>
      </c>
      <c r="E4790" s="28">
        <v>40</v>
      </c>
      <c r="F4790" s="29" t="s">
        <v>172</v>
      </c>
      <c r="G4790" s="29" t="s">
        <v>1519</v>
      </c>
      <c r="H4790" s="28">
        <v>849</v>
      </c>
      <c r="I4790" s="29" t="s">
        <v>1496</v>
      </c>
      <c r="J4790" s="33" t="s">
        <v>1533</v>
      </c>
      <c r="K4790" s="29" t="s">
        <v>178</v>
      </c>
      <c r="L4790" s="29" t="s">
        <v>1494</v>
      </c>
      <c r="M4790" s="29" t="s">
        <v>1529</v>
      </c>
      <c r="N4790" s="28">
        <v>543456.80000000005</v>
      </c>
      <c r="O4790" s="28">
        <v>6343189</v>
      </c>
      <c r="P4790" s="29" t="s">
        <v>1532</v>
      </c>
      <c r="Q4790" s="32" t="s">
        <v>174</v>
      </c>
      <c r="R4790" s="19"/>
      <c r="S4790" s="19"/>
      <c r="T4790" s="19"/>
      <c r="U4790" s="19"/>
      <c r="V4790" s="19"/>
      <c r="W4790" s="19"/>
      <c r="X4790" s="19"/>
      <c r="Y4790" s="19"/>
      <c r="Z4790" s="19"/>
      <c r="AA4790" s="19"/>
      <c r="AB4790" s="19"/>
      <c r="AC4790" s="19"/>
      <c r="AD4790" s="19"/>
      <c r="AE4790" s="19"/>
      <c r="AF4790" s="19"/>
      <c r="AG4790" s="19"/>
      <c r="AH4790" s="19"/>
      <c r="AI4790" s="19"/>
      <c r="AJ4790" s="19"/>
      <c r="AK4790" s="19"/>
      <c r="AL4790" s="19"/>
      <c r="AM4790" s="31">
        <v>120518</v>
      </c>
      <c r="AN4790" s="31">
        <v>1135681</v>
      </c>
      <c r="AO4790" s="31">
        <v>1044822</v>
      </c>
      <c r="AP4790" s="31">
        <v>1096227.24609375</v>
      </c>
      <c r="AQ4790" s="31">
        <v>1071249.5859375</v>
      </c>
      <c r="AR4790" s="31">
        <v>988744.7890625</v>
      </c>
      <c r="AS4790" s="31">
        <v>1174404.58203125</v>
      </c>
      <c r="AT4790" s="31">
        <v>1095290.63671875</v>
      </c>
      <c r="AU4790" s="31">
        <v>997742.36328125</v>
      </c>
      <c r="AV4790" s="31">
        <v>1343180.9140625</v>
      </c>
      <c r="AW4790" s="31">
        <v>1122729.30078125</v>
      </c>
      <c r="AX4790" s="31">
        <v>123559.203125</v>
      </c>
      <c r="AY4790" s="31">
        <v>54174.4921875</v>
      </c>
      <c r="AZ4790" s="31">
        <v>177733.6953125</v>
      </c>
    </row>
    <row r="4791" spans="1:52" ht="15" customHeight="1">
      <c r="A4791" s="29" t="s">
        <v>1531</v>
      </c>
      <c r="B4791" s="34">
        <v>36100</v>
      </c>
      <c r="C4791" s="28">
        <v>600</v>
      </c>
      <c r="D4791" s="28">
        <v>43</v>
      </c>
      <c r="E4791" s="28">
        <v>40</v>
      </c>
      <c r="F4791" s="29" t="s">
        <v>172</v>
      </c>
      <c r="G4791" s="29" t="s">
        <v>1519</v>
      </c>
      <c r="H4791" s="28">
        <v>849</v>
      </c>
      <c r="I4791" s="29" t="s">
        <v>1496</v>
      </c>
      <c r="J4791" s="33" t="s">
        <v>1530</v>
      </c>
      <c r="K4791" s="29" t="s">
        <v>178</v>
      </c>
      <c r="L4791" s="29" t="s">
        <v>1494</v>
      </c>
      <c r="M4791" s="29" t="s">
        <v>1529</v>
      </c>
      <c r="N4791" s="28">
        <v>543271</v>
      </c>
      <c r="O4791" s="28">
        <v>6343238</v>
      </c>
      <c r="P4791" s="29" t="s">
        <v>1528</v>
      </c>
      <c r="Q4791" s="32" t="s">
        <v>174</v>
      </c>
      <c r="R4791" s="19"/>
      <c r="S4791" s="19"/>
      <c r="T4791" s="19"/>
      <c r="U4791" s="19"/>
      <c r="V4791" s="19"/>
      <c r="W4791" s="19"/>
      <c r="X4791" s="19"/>
      <c r="Y4791" s="19"/>
      <c r="Z4791" s="19"/>
      <c r="AA4791" s="19"/>
      <c r="AB4791" s="19"/>
      <c r="AC4791" s="19"/>
      <c r="AD4791" s="19"/>
      <c r="AE4791" s="19"/>
      <c r="AF4791" s="19"/>
      <c r="AG4791" s="19"/>
      <c r="AH4791" s="19"/>
      <c r="AI4791" s="19"/>
      <c r="AJ4791" s="19"/>
      <c r="AK4791" s="19"/>
      <c r="AL4791" s="19"/>
      <c r="AM4791" s="31">
        <v>100383</v>
      </c>
      <c r="AN4791" s="31">
        <v>1122593</v>
      </c>
      <c r="AO4791" s="31">
        <v>1271912</v>
      </c>
      <c r="AP4791" s="31">
        <v>1091145.24609375</v>
      </c>
      <c r="AQ4791" s="31">
        <v>1071249.5859375</v>
      </c>
      <c r="AR4791" s="31">
        <v>988744.7890625</v>
      </c>
      <c r="AS4791" s="31">
        <v>1174404.58203125</v>
      </c>
      <c r="AT4791" s="31">
        <v>1095290.63671875</v>
      </c>
      <c r="AU4791" s="31">
        <v>1001283.20703125</v>
      </c>
      <c r="AV4791" s="31">
        <v>1298469.25</v>
      </c>
      <c r="AW4791" s="31">
        <v>1193493.7265625</v>
      </c>
      <c r="AX4791" s="31">
        <v>118662.671875</v>
      </c>
      <c r="AY4791" s="31">
        <v>53707.21875</v>
      </c>
      <c r="AZ4791" s="31">
        <v>172369.890625</v>
      </c>
    </row>
    <row r="4792" spans="1:52" ht="15" customHeight="1">
      <c r="A4792" s="29" t="s">
        <v>1527</v>
      </c>
      <c r="B4792" s="34">
        <v>36787</v>
      </c>
      <c r="C4792" s="28">
        <v>600</v>
      </c>
      <c r="D4792" s="28">
        <v>43</v>
      </c>
      <c r="E4792" s="28">
        <v>40</v>
      </c>
      <c r="F4792" s="29" t="s">
        <v>172</v>
      </c>
      <c r="G4792" s="29" t="s">
        <v>1519</v>
      </c>
      <c r="H4792" s="28">
        <v>849</v>
      </c>
      <c r="I4792" s="29" t="s">
        <v>1496</v>
      </c>
      <c r="J4792" s="33" t="s">
        <v>1526</v>
      </c>
      <c r="K4792" s="29" t="s">
        <v>178</v>
      </c>
      <c r="L4792" s="29" t="s">
        <v>1494</v>
      </c>
      <c r="M4792" s="29" t="s">
        <v>1522</v>
      </c>
      <c r="N4792" s="28">
        <v>543303.5</v>
      </c>
      <c r="O4792" s="28">
        <v>6343049</v>
      </c>
      <c r="P4792" s="29" t="s">
        <v>1525</v>
      </c>
      <c r="Q4792" s="32" t="s">
        <v>174</v>
      </c>
      <c r="R4792" s="19"/>
      <c r="S4792" s="19"/>
      <c r="T4792" s="19"/>
      <c r="U4792" s="19"/>
      <c r="V4792" s="19"/>
      <c r="W4792" s="19"/>
      <c r="X4792" s="19"/>
      <c r="Y4792" s="19"/>
      <c r="Z4792" s="19"/>
      <c r="AA4792" s="19"/>
      <c r="AB4792" s="19"/>
      <c r="AC4792" s="19"/>
      <c r="AD4792" s="19"/>
      <c r="AE4792" s="19"/>
      <c r="AF4792" s="19"/>
      <c r="AG4792" s="19"/>
      <c r="AH4792" s="19"/>
      <c r="AI4792" s="19"/>
      <c r="AJ4792" s="19"/>
      <c r="AK4792" s="19"/>
      <c r="AL4792" s="19"/>
      <c r="AM4792" s="31">
        <v>0</v>
      </c>
      <c r="AN4792" s="31">
        <v>0</v>
      </c>
      <c r="AO4792" s="31">
        <v>339930</v>
      </c>
      <c r="AP4792" s="31">
        <v>1107620.24609375</v>
      </c>
      <c r="AQ4792" s="31">
        <v>1071249.5859375</v>
      </c>
      <c r="AR4792" s="31">
        <v>988744.7890625</v>
      </c>
      <c r="AS4792" s="31">
        <v>1174404.58203125</v>
      </c>
      <c r="AT4792" s="31">
        <v>1095290.63671875</v>
      </c>
      <c r="AU4792" s="31">
        <v>1004507.62890625</v>
      </c>
      <c r="AV4792" s="31">
        <v>1338161.27734375</v>
      </c>
      <c r="AW4792" s="31">
        <v>1202340.3515625</v>
      </c>
      <c r="AX4792" s="31">
        <v>126903.3203125</v>
      </c>
      <c r="AY4792" s="31">
        <v>57692.171875</v>
      </c>
      <c r="AZ4792" s="31">
        <v>184595.4921875</v>
      </c>
    </row>
    <row r="4793" spans="1:52" ht="15" customHeight="1">
      <c r="A4793" s="29" t="s">
        <v>1524</v>
      </c>
      <c r="B4793" s="34">
        <v>36787</v>
      </c>
      <c r="C4793" s="28">
        <v>600</v>
      </c>
      <c r="D4793" s="28">
        <v>43</v>
      </c>
      <c r="E4793" s="28">
        <v>40</v>
      </c>
      <c r="F4793" s="29" t="s">
        <v>172</v>
      </c>
      <c r="G4793" s="29" t="s">
        <v>1519</v>
      </c>
      <c r="H4793" s="28">
        <v>849</v>
      </c>
      <c r="I4793" s="29" t="s">
        <v>1496</v>
      </c>
      <c r="J4793" s="33" t="s">
        <v>1523</v>
      </c>
      <c r="K4793" s="29" t="s">
        <v>178</v>
      </c>
      <c r="L4793" s="29" t="s">
        <v>1494</v>
      </c>
      <c r="M4793" s="29" t="s">
        <v>1522</v>
      </c>
      <c r="N4793" s="28">
        <v>543117.80000000005</v>
      </c>
      <c r="O4793" s="28">
        <v>6343097</v>
      </c>
      <c r="P4793" s="29" t="s">
        <v>1521</v>
      </c>
      <c r="Q4793" s="32" t="s">
        <v>174</v>
      </c>
      <c r="R4793" s="19"/>
      <c r="S4793" s="19"/>
      <c r="T4793" s="19"/>
      <c r="U4793" s="19"/>
      <c r="V4793" s="19"/>
      <c r="W4793" s="19"/>
      <c r="X4793" s="19"/>
      <c r="Y4793" s="19"/>
      <c r="Z4793" s="19"/>
      <c r="AA4793" s="19"/>
      <c r="AB4793" s="19"/>
      <c r="AC4793" s="19"/>
      <c r="AD4793" s="19"/>
      <c r="AE4793" s="19"/>
      <c r="AF4793" s="19"/>
      <c r="AG4793" s="19"/>
      <c r="AH4793" s="19"/>
      <c r="AI4793" s="19"/>
      <c r="AJ4793" s="19"/>
      <c r="AK4793" s="19"/>
      <c r="AL4793" s="19"/>
      <c r="AM4793" s="31">
        <v>0</v>
      </c>
      <c r="AN4793" s="31">
        <v>0</v>
      </c>
      <c r="AO4793" s="31">
        <v>329713</v>
      </c>
      <c r="AP4793" s="31">
        <v>1100739.24609375</v>
      </c>
      <c r="AQ4793" s="31">
        <v>1071249.5859375</v>
      </c>
      <c r="AR4793" s="31">
        <v>988744.7890625</v>
      </c>
      <c r="AS4793" s="31">
        <v>1174404.58203125</v>
      </c>
      <c r="AT4793" s="31">
        <v>1095290.63671875</v>
      </c>
      <c r="AU4793" s="31">
        <v>1017345.91015625</v>
      </c>
      <c r="AV4793" s="31">
        <v>1375430.265625</v>
      </c>
      <c r="AW4793" s="31">
        <v>1149946.98046875</v>
      </c>
      <c r="AX4793" s="31">
        <v>125638.6796875</v>
      </c>
      <c r="AY4793" s="31">
        <v>56678.15625</v>
      </c>
      <c r="AZ4793" s="31">
        <v>182316.8359375</v>
      </c>
    </row>
    <row r="4794" spans="1:52" ht="15" customHeight="1">
      <c r="A4794" s="29" t="s">
        <v>1520</v>
      </c>
      <c r="B4794" s="34">
        <v>32492</v>
      </c>
      <c r="C4794" s="28">
        <v>150</v>
      </c>
      <c r="D4794" s="28">
        <v>23</v>
      </c>
      <c r="E4794" s="28">
        <v>30</v>
      </c>
      <c r="F4794" s="29" t="s">
        <v>440</v>
      </c>
      <c r="G4794" s="29" t="s">
        <v>1510</v>
      </c>
      <c r="H4794" s="28">
        <v>849</v>
      </c>
      <c r="I4794" s="29" t="s">
        <v>1496</v>
      </c>
      <c r="J4794" s="33" t="s">
        <v>1518</v>
      </c>
      <c r="K4794" s="29" t="s">
        <v>178</v>
      </c>
      <c r="L4794" s="29" t="s">
        <v>1514</v>
      </c>
      <c r="M4794" s="29" t="s">
        <v>1513</v>
      </c>
      <c r="N4794" s="28">
        <v>553567.9</v>
      </c>
      <c r="O4794" s="28">
        <v>6337388</v>
      </c>
      <c r="P4794" s="29" t="s">
        <v>1517</v>
      </c>
      <c r="Q4794" s="32" t="s">
        <v>207</v>
      </c>
      <c r="R4794" s="19"/>
      <c r="S4794" s="19"/>
      <c r="T4794" s="19"/>
      <c r="U4794" s="19"/>
      <c r="V4794" s="19"/>
      <c r="W4794" s="19"/>
      <c r="X4794" s="19"/>
      <c r="Y4794" s="19"/>
      <c r="Z4794" s="19"/>
      <c r="AA4794" s="19"/>
      <c r="AB4794" s="19"/>
      <c r="AC4794" s="31">
        <v>25571</v>
      </c>
      <c r="AD4794" s="31">
        <v>306575</v>
      </c>
      <c r="AE4794" s="31">
        <v>329526</v>
      </c>
      <c r="AF4794" s="31">
        <v>305345</v>
      </c>
      <c r="AG4794" s="31">
        <v>305118</v>
      </c>
      <c r="AH4794" s="31">
        <v>317758</v>
      </c>
      <c r="AI4794" s="31">
        <v>342421</v>
      </c>
      <c r="AJ4794" s="31">
        <v>299674</v>
      </c>
      <c r="AK4794" s="31">
        <v>265102</v>
      </c>
      <c r="AL4794" s="31">
        <v>295259</v>
      </c>
      <c r="AM4794" s="31">
        <v>303432</v>
      </c>
      <c r="AN4794" s="31">
        <v>272070</v>
      </c>
      <c r="AO4794" s="31">
        <v>293377</v>
      </c>
      <c r="AP4794" s="31">
        <v>251618.3603515625</v>
      </c>
      <c r="AQ4794" s="31">
        <v>251844.9228515625</v>
      </c>
      <c r="AR4794" s="31">
        <v>228780.796875</v>
      </c>
      <c r="AS4794" s="31">
        <v>266760.240234375</v>
      </c>
      <c r="AT4794" s="31">
        <v>250355.76171875</v>
      </c>
      <c r="AU4794" s="31">
        <v>219496.64208984375</v>
      </c>
      <c r="AV4794" s="31">
        <v>254400.9609375</v>
      </c>
      <c r="AW4794" s="31">
        <v>216252.56011581421</v>
      </c>
      <c r="AX4794" s="31">
        <v>30114.3203125</v>
      </c>
      <c r="AY4794" s="31">
        <v>9549.919921875</v>
      </c>
      <c r="AZ4794" s="31">
        <v>39664.240234375</v>
      </c>
    </row>
    <row r="4795" spans="1:52" ht="15" customHeight="1">
      <c r="A4795" s="29" t="s">
        <v>1516</v>
      </c>
      <c r="B4795" s="34">
        <v>32492</v>
      </c>
      <c r="C4795" s="28">
        <v>150</v>
      </c>
      <c r="D4795" s="28">
        <v>23</v>
      </c>
      <c r="E4795" s="28">
        <v>30</v>
      </c>
      <c r="F4795" s="29" t="s">
        <v>440</v>
      </c>
      <c r="G4795" s="29" t="s">
        <v>1510</v>
      </c>
      <c r="H4795" s="28">
        <v>849</v>
      </c>
      <c r="I4795" s="29" t="s">
        <v>1496</v>
      </c>
      <c r="J4795" s="33" t="s">
        <v>1515</v>
      </c>
      <c r="K4795" s="29" t="s">
        <v>178</v>
      </c>
      <c r="L4795" s="29" t="s">
        <v>1514</v>
      </c>
      <c r="M4795" s="29" t="s">
        <v>1513</v>
      </c>
      <c r="N4795" s="28">
        <v>553374.1</v>
      </c>
      <c r="O4795" s="28">
        <v>6337424</v>
      </c>
      <c r="P4795" s="29" t="s">
        <v>1512</v>
      </c>
      <c r="Q4795" s="32" t="s">
        <v>207</v>
      </c>
      <c r="R4795" s="19"/>
      <c r="S4795" s="19"/>
      <c r="T4795" s="19"/>
      <c r="U4795" s="19"/>
      <c r="V4795" s="19"/>
      <c r="W4795" s="19"/>
      <c r="X4795" s="19"/>
      <c r="Y4795" s="19"/>
      <c r="Z4795" s="19"/>
      <c r="AA4795" s="19"/>
      <c r="AB4795" s="19"/>
      <c r="AC4795" s="31">
        <v>26606</v>
      </c>
      <c r="AD4795" s="31">
        <v>321097</v>
      </c>
      <c r="AE4795" s="31">
        <v>323235</v>
      </c>
      <c r="AF4795" s="31">
        <v>304737</v>
      </c>
      <c r="AG4795" s="31">
        <v>302442</v>
      </c>
      <c r="AH4795" s="31">
        <v>311006</v>
      </c>
      <c r="AI4795" s="31">
        <v>336873</v>
      </c>
      <c r="AJ4795" s="31">
        <v>295802</v>
      </c>
      <c r="AK4795" s="31">
        <v>255102</v>
      </c>
      <c r="AL4795" s="31">
        <v>226644</v>
      </c>
      <c r="AM4795" s="31">
        <v>293701</v>
      </c>
      <c r="AN4795" s="31">
        <v>267612</v>
      </c>
      <c r="AO4795" s="31">
        <v>284366</v>
      </c>
      <c r="AP4795" s="31">
        <v>243726.4794921875</v>
      </c>
      <c r="AQ4795" s="31">
        <v>245530.8759765625</v>
      </c>
      <c r="AR4795" s="31">
        <v>216843.5205078125</v>
      </c>
      <c r="AS4795" s="31">
        <v>226195.517578125</v>
      </c>
      <c r="AT4795" s="31">
        <v>170841.36242675781</v>
      </c>
      <c r="AU4795" s="31">
        <v>206065.1962890625</v>
      </c>
      <c r="AV4795" s="31">
        <v>250253.4404296875</v>
      </c>
      <c r="AW4795" s="31">
        <v>241261.0380859375</v>
      </c>
      <c r="AX4795" s="31">
        <v>27608.16015625</v>
      </c>
      <c r="AY4795" s="31">
        <v>10252.080078125</v>
      </c>
      <c r="AZ4795" s="31">
        <v>37860.240234375</v>
      </c>
    </row>
    <row r="4796" spans="1:52" ht="15" customHeight="1">
      <c r="A4796" s="29" t="s">
        <v>1511</v>
      </c>
      <c r="B4796" s="34">
        <v>32546</v>
      </c>
      <c r="C4796" s="28">
        <v>250</v>
      </c>
      <c r="D4796" s="28">
        <v>24</v>
      </c>
      <c r="E4796" s="28">
        <v>30</v>
      </c>
      <c r="F4796" s="29" t="s">
        <v>172</v>
      </c>
      <c r="G4796" s="29" t="s">
        <v>1501</v>
      </c>
      <c r="H4796" s="28">
        <v>849</v>
      </c>
      <c r="I4796" s="29" t="s">
        <v>1496</v>
      </c>
      <c r="J4796" s="33" t="s">
        <v>1509</v>
      </c>
      <c r="K4796" s="29" t="s">
        <v>178</v>
      </c>
      <c r="L4796" s="29" t="s">
        <v>1508</v>
      </c>
      <c r="M4796" s="29" t="s">
        <v>216</v>
      </c>
      <c r="N4796" s="28">
        <v>548691.9</v>
      </c>
      <c r="O4796" s="28">
        <v>6332732</v>
      </c>
      <c r="P4796" s="29" t="s">
        <v>1507</v>
      </c>
      <c r="Q4796" s="32" t="s">
        <v>207</v>
      </c>
      <c r="R4796" s="19"/>
      <c r="S4796" s="19"/>
      <c r="T4796" s="19"/>
      <c r="U4796" s="19"/>
      <c r="V4796" s="19"/>
      <c r="W4796" s="19"/>
      <c r="X4796" s="19"/>
      <c r="Y4796" s="19"/>
      <c r="Z4796" s="19"/>
      <c r="AA4796" s="19"/>
      <c r="AB4796" s="19"/>
      <c r="AC4796" s="19"/>
      <c r="AD4796" s="31">
        <v>279020</v>
      </c>
      <c r="AE4796" s="31">
        <v>284160</v>
      </c>
      <c r="AF4796" s="31">
        <v>345310</v>
      </c>
      <c r="AG4796" s="31">
        <v>357510</v>
      </c>
      <c r="AH4796" s="31">
        <v>356890</v>
      </c>
      <c r="AI4796" s="31">
        <v>391820</v>
      </c>
      <c r="AJ4796" s="31">
        <v>333780</v>
      </c>
      <c r="AK4796" s="31">
        <v>284790</v>
      </c>
      <c r="AL4796" s="31">
        <v>333490</v>
      </c>
      <c r="AM4796" s="31">
        <v>342792</v>
      </c>
      <c r="AN4796" s="31">
        <v>290660</v>
      </c>
      <c r="AO4796" s="31">
        <v>323570</v>
      </c>
      <c r="AP4796" s="31">
        <v>279299.478515625</v>
      </c>
      <c r="AQ4796" s="31">
        <v>288992.275390625</v>
      </c>
      <c r="AR4796" s="31">
        <v>255002.8798828125</v>
      </c>
      <c r="AS4796" s="31">
        <v>297597.48046875</v>
      </c>
      <c r="AT4796" s="31">
        <v>261162.119140625</v>
      </c>
      <c r="AU4796" s="31">
        <v>228657.71923828125</v>
      </c>
      <c r="AV4796" s="31">
        <v>294757.439453125</v>
      </c>
      <c r="AW4796" s="31">
        <v>257365.8046875</v>
      </c>
      <c r="AX4796" s="31">
        <v>30753.400390625</v>
      </c>
      <c r="AY4796" s="31">
        <v>12426.599609375</v>
      </c>
      <c r="AZ4796" s="31">
        <v>43180</v>
      </c>
    </row>
    <row r="4797" spans="1:52" ht="15" customHeight="1">
      <c r="A4797" s="29" t="s">
        <v>1506</v>
      </c>
      <c r="B4797" s="34">
        <v>32546</v>
      </c>
      <c r="C4797" s="28">
        <v>250</v>
      </c>
      <c r="D4797" s="28">
        <v>24</v>
      </c>
      <c r="E4797" s="28">
        <v>30</v>
      </c>
      <c r="F4797" s="29" t="s">
        <v>172</v>
      </c>
      <c r="G4797" s="29" t="s">
        <v>1501</v>
      </c>
      <c r="H4797" s="28">
        <v>849</v>
      </c>
      <c r="I4797" s="29" t="s">
        <v>1496</v>
      </c>
      <c r="J4797" s="33" t="s">
        <v>1505</v>
      </c>
      <c r="K4797" s="29" t="s">
        <v>178</v>
      </c>
      <c r="L4797" s="29" t="s">
        <v>1504</v>
      </c>
      <c r="M4797" s="29" t="s">
        <v>216</v>
      </c>
      <c r="N4797" s="28">
        <v>548786.1</v>
      </c>
      <c r="O4797" s="28">
        <v>6332574</v>
      </c>
      <c r="P4797" s="29" t="s">
        <v>1503</v>
      </c>
      <c r="Q4797" s="32" t="s">
        <v>207</v>
      </c>
      <c r="R4797" s="19"/>
      <c r="S4797" s="19"/>
      <c r="T4797" s="19"/>
      <c r="U4797" s="19"/>
      <c r="V4797" s="19"/>
      <c r="W4797" s="19"/>
      <c r="X4797" s="19"/>
      <c r="Y4797" s="19"/>
      <c r="Z4797" s="19"/>
      <c r="AA4797" s="19"/>
      <c r="AB4797" s="19"/>
      <c r="AC4797" s="19"/>
      <c r="AD4797" s="31">
        <v>286400</v>
      </c>
      <c r="AE4797" s="31">
        <v>389870</v>
      </c>
      <c r="AF4797" s="31">
        <v>350100</v>
      </c>
      <c r="AG4797" s="31">
        <v>359520</v>
      </c>
      <c r="AH4797" s="31">
        <v>359230</v>
      </c>
      <c r="AI4797" s="31">
        <v>402280</v>
      </c>
      <c r="AJ4797" s="31">
        <v>339930</v>
      </c>
      <c r="AK4797" s="31">
        <v>286480</v>
      </c>
      <c r="AL4797" s="31">
        <v>348520</v>
      </c>
      <c r="AM4797" s="31">
        <v>354922</v>
      </c>
      <c r="AN4797" s="31">
        <v>277165</v>
      </c>
      <c r="AO4797" s="31">
        <v>332808</v>
      </c>
      <c r="AP4797" s="31">
        <v>272415.19970703125</v>
      </c>
      <c r="AQ4797" s="31">
        <v>282219.9580078125</v>
      </c>
      <c r="AR4797" s="31">
        <v>237865.19921875</v>
      </c>
      <c r="AS4797" s="31">
        <v>288771.4765625</v>
      </c>
      <c r="AT4797" s="31">
        <v>272947.9189453125</v>
      </c>
      <c r="AU4797" s="31">
        <v>234415.92236328125</v>
      </c>
      <c r="AV4797" s="31">
        <v>313616.9404296875</v>
      </c>
      <c r="AW4797" s="31">
        <v>293643.9189453125</v>
      </c>
      <c r="AX4797" s="31">
        <v>29887.560546875</v>
      </c>
      <c r="AY4797" s="31">
        <v>12816.9599609375</v>
      </c>
      <c r="AZ4797" s="31">
        <v>42704.5205078125</v>
      </c>
    </row>
    <row r="4798" spans="1:52" ht="15" customHeight="1">
      <c r="A4798" s="29" t="s">
        <v>1502</v>
      </c>
      <c r="B4798" s="34">
        <v>39769</v>
      </c>
      <c r="C4798" s="28">
        <v>2300</v>
      </c>
      <c r="D4798" s="28">
        <v>92.6</v>
      </c>
      <c r="E4798" s="28">
        <v>80</v>
      </c>
      <c r="F4798" s="29" t="s">
        <v>1490</v>
      </c>
      <c r="G4798" s="29" t="s">
        <v>1489</v>
      </c>
      <c r="H4798" s="28">
        <v>849</v>
      </c>
      <c r="I4798" s="29" t="s">
        <v>1496</v>
      </c>
      <c r="J4798" s="33" t="s">
        <v>1500</v>
      </c>
      <c r="K4798" s="29" t="s">
        <v>178</v>
      </c>
      <c r="L4798" s="29" t="s">
        <v>1494</v>
      </c>
      <c r="M4798" s="29" t="s">
        <v>1499</v>
      </c>
      <c r="N4798" s="28">
        <v>542593</v>
      </c>
      <c r="O4798" s="28">
        <v>6345608</v>
      </c>
      <c r="P4798" s="29" t="s">
        <v>1498</v>
      </c>
      <c r="Q4798" s="32" t="s">
        <v>174</v>
      </c>
      <c r="R4798" s="19"/>
      <c r="S4798" s="19"/>
      <c r="T4798" s="19"/>
      <c r="U4798" s="19"/>
      <c r="V4798" s="19"/>
      <c r="W4798" s="19"/>
      <c r="X4798" s="19"/>
      <c r="Y4798" s="19"/>
      <c r="Z4798" s="19"/>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31">
        <v>801234.8125</v>
      </c>
      <c r="AX4798" s="31">
        <v>723541.3125</v>
      </c>
      <c r="AY4798" s="31">
        <v>413811.8125</v>
      </c>
      <c r="AZ4798" s="31">
        <v>1137353.125</v>
      </c>
    </row>
    <row r="4799" spans="1:52" ht="15" customHeight="1">
      <c r="A4799" s="29" t="s">
        <v>1497</v>
      </c>
      <c r="B4799" s="34">
        <v>39767</v>
      </c>
      <c r="C4799" s="28">
        <v>2300</v>
      </c>
      <c r="D4799" s="28">
        <v>96.2</v>
      </c>
      <c r="E4799" s="28">
        <v>80</v>
      </c>
      <c r="F4799" s="29" t="s">
        <v>1490</v>
      </c>
      <c r="G4799" s="29" t="s">
        <v>1489</v>
      </c>
      <c r="H4799" s="28">
        <v>849</v>
      </c>
      <c r="I4799" s="29" t="s">
        <v>1496</v>
      </c>
      <c r="J4799" s="33" t="s">
        <v>1495</v>
      </c>
      <c r="K4799" s="29" t="s">
        <v>178</v>
      </c>
      <c r="L4799" s="29" t="s">
        <v>1494</v>
      </c>
      <c r="M4799" s="29" t="s">
        <v>1493</v>
      </c>
      <c r="N4799" s="28">
        <v>542442</v>
      </c>
      <c r="O4799" s="28">
        <v>6345238</v>
      </c>
      <c r="P4799" s="29" t="s">
        <v>1492</v>
      </c>
      <c r="Q4799" s="32" t="s">
        <v>174</v>
      </c>
      <c r="R4799" s="19"/>
      <c r="S4799" s="19"/>
      <c r="T4799" s="19"/>
      <c r="U4799" s="19"/>
      <c r="V4799" s="19"/>
      <c r="W4799" s="19"/>
      <c r="X4799" s="19"/>
      <c r="Y4799" s="19"/>
      <c r="Z4799" s="19"/>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31">
        <v>859548.90625</v>
      </c>
      <c r="AX4799" s="31">
        <v>659580.6875</v>
      </c>
      <c r="AY4799" s="31">
        <v>406287.1875</v>
      </c>
      <c r="AZ4799" s="31">
        <v>1065867.875</v>
      </c>
    </row>
    <row r="4800" spans="1:52" ht="15" customHeight="1">
      <c r="A4800" s="29" t="s">
        <v>1491</v>
      </c>
      <c r="B4800" s="34">
        <v>29985</v>
      </c>
      <c r="C4800" s="28">
        <v>15</v>
      </c>
      <c r="D4800" s="28">
        <v>11</v>
      </c>
      <c r="E4800" s="28">
        <v>18</v>
      </c>
      <c r="F4800" s="29" t="s">
        <v>1484</v>
      </c>
      <c r="G4800" s="29" t="s">
        <v>1483</v>
      </c>
      <c r="H4800" s="28">
        <v>851</v>
      </c>
      <c r="I4800" s="29" t="s">
        <v>752</v>
      </c>
      <c r="J4800" s="33" t="s">
        <v>1488</v>
      </c>
      <c r="K4800" s="29" t="s">
        <v>178</v>
      </c>
      <c r="L4800" s="29" t="s">
        <v>1487</v>
      </c>
      <c r="M4800" s="29" t="s">
        <v>1417</v>
      </c>
      <c r="N4800" s="28">
        <v>547697.4</v>
      </c>
      <c r="O4800" s="28">
        <v>6314263</v>
      </c>
      <c r="P4800" s="29" t="s">
        <v>1486</v>
      </c>
      <c r="Q4800" s="32" t="s">
        <v>368</v>
      </c>
      <c r="R4800" s="19"/>
      <c r="S4800" s="19"/>
      <c r="T4800" s="19"/>
      <c r="U4800" s="19"/>
      <c r="V4800" s="19"/>
      <c r="W4800" s="31">
        <v>27500</v>
      </c>
      <c r="X4800" s="31">
        <v>33000</v>
      </c>
      <c r="Y4800" s="31">
        <v>33000</v>
      </c>
      <c r="Z4800" s="31">
        <v>33000</v>
      </c>
      <c r="AA4800" s="31">
        <v>33000</v>
      </c>
      <c r="AB4800" s="31">
        <v>33000</v>
      </c>
      <c r="AC4800" s="31">
        <v>33000</v>
      </c>
      <c r="AD4800" s="31">
        <v>33000</v>
      </c>
      <c r="AE4800" s="31">
        <v>33000</v>
      </c>
      <c r="AF4800" s="31">
        <v>33000</v>
      </c>
      <c r="AG4800" s="31">
        <v>33000</v>
      </c>
      <c r="AH4800" s="31">
        <v>33000</v>
      </c>
      <c r="AI4800" s="31">
        <v>33000</v>
      </c>
      <c r="AJ4800" s="31">
        <v>33000</v>
      </c>
      <c r="AK4800" s="31">
        <v>33000</v>
      </c>
      <c r="AL4800" s="31">
        <v>33000</v>
      </c>
      <c r="AM4800" s="31">
        <v>33000</v>
      </c>
      <c r="AN4800" s="31">
        <v>33000</v>
      </c>
      <c r="AO4800" s="31">
        <v>33000</v>
      </c>
      <c r="AP4800" s="31">
        <v>21664.797973632813</v>
      </c>
      <c r="AQ4800" s="31">
        <v>15195.357208251953</v>
      </c>
      <c r="AR4800" s="31">
        <v>12964.923004150391</v>
      </c>
      <c r="AS4800" s="31">
        <v>17056.217895507813</v>
      </c>
      <c r="AT4800" s="31">
        <v>17611.502197265625</v>
      </c>
      <c r="AU4800" s="31">
        <v>14802.241027832031</v>
      </c>
      <c r="AV4800" s="31">
        <v>11595.894836425781</v>
      </c>
      <c r="AW4800" s="31">
        <v>6272.816941406345</v>
      </c>
      <c r="AX4800" s="31">
        <v>2511.989013671875</v>
      </c>
      <c r="AY4800" s="31">
        <v>891.208984375</v>
      </c>
      <c r="AZ4800" s="31">
        <v>3403.197998046875</v>
      </c>
    </row>
    <row r="4801" spans="1:52" ht="15" customHeight="1">
      <c r="A4801" s="29" t="s">
        <v>1485</v>
      </c>
      <c r="B4801" s="34">
        <v>31797</v>
      </c>
      <c r="C4801" s="28">
        <v>130</v>
      </c>
      <c r="D4801" s="28">
        <v>20.5</v>
      </c>
      <c r="E4801" s="28">
        <v>27</v>
      </c>
      <c r="F4801" s="29" t="s">
        <v>786</v>
      </c>
      <c r="G4801" s="29" t="s">
        <v>1478</v>
      </c>
      <c r="H4801" s="28">
        <v>851</v>
      </c>
      <c r="I4801" s="29" t="s">
        <v>752</v>
      </c>
      <c r="J4801" s="33" t="s">
        <v>1482</v>
      </c>
      <c r="K4801" s="29" t="s">
        <v>178</v>
      </c>
      <c r="L4801" s="29" t="s">
        <v>1386</v>
      </c>
      <c r="M4801" s="29" t="s">
        <v>1481</v>
      </c>
      <c r="N4801" s="28">
        <v>567217.9</v>
      </c>
      <c r="O4801" s="28">
        <v>6320016</v>
      </c>
      <c r="P4801" s="29" t="s">
        <v>1480</v>
      </c>
      <c r="Q4801" s="32" t="s">
        <v>207</v>
      </c>
      <c r="R4801" s="19"/>
      <c r="S4801" s="19"/>
      <c r="T4801" s="19"/>
      <c r="U4801" s="19"/>
      <c r="V4801" s="19"/>
      <c r="W4801" s="19"/>
      <c r="X4801" s="19"/>
      <c r="Y4801" s="19"/>
      <c r="Z4801" s="19"/>
      <c r="AA4801" s="19"/>
      <c r="AB4801" s="31">
        <v>262167</v>
      </c>
      <c r="AC4801" s="31">
        <v>286000</v>
      </c>
      <c r="AD4801" s="31">
        <v>286000</v>
      </c>
      <c r="AE4801" s="31">
        <v>286000</v>
      </c>
      <c r="AF4801" s="31">
        <v>286000</v>
      </c>
      <c r="AG4801" s="31">
        <v>286000</v>
      </c>
      <c r="AH4801" s="31">
        <v>286000</v>
      </c>
      <c r="AI4801" s="31">
        <v>286000</v>
      </c>
      <c r="AJ4801" s="31">
        <v>286000</v>
      </c>
      <c r="AK4801" s="31">
        <v>286000</v>
      </c>
      <c r="AL4801" s="31">
        <v>286000</v>
      </c>
      <c r="AM4801" s="31">
        <v>286000</v>
      </c>
      <c r="AN4801" s="31">
        <v>286000</v>
      </c>
      <c r="AO4801" s="31">
        <v>286000</v>
      </c>
      <c r="AP4801" s="31">
        <v>215277.04052734375</v>
      </c>
      <c r="AQ4801" s="31">
        <v>192320.134765625</v>
      </c>
      <c r="AR4801" s="31">
        <v>144800.5419921875</v>
      </c>
      <c r="AS4801" s="31">
        <v>175161.244140625</v>
      </c>
      <c r="AT4801" s="31">
        <v>123734.27197265625</v>
      </c>
      <c r="AU4801" s="31">
        <v>172623.92333984375</v>
      </c>
      <c r="AV4801" s="31">
        <v>223013.10498046875</v>
      </c>
      <c r="AW4801" s="31">
        <v>210324.7373046875</v>
      </c>
      <c r="AX4801" s="31">
        <v>24840.4453125</v>
      </c>
      <c r="AY4801" s="31">
        <v>4764.1171875</v>
      </c>
      <c r="AZ4801" s="31">
        <v>29604.5625</v>
      </c>
    </row>
    <row r="4802" spans="1:52" ht="15" customHeight="1">
      <c r="A4802" s="29" t="s">
        <v>1479</v>
      </c>
      <c r="B4802" s="34">
        <v>32154</v>
      </c>
      <c r="C4802" s="28">
        <v>150</v>
      </c>
      <c r="D4802" s="28">
        <v>23</v>
      </c>
      <c r="E4802" s="28">
        <v>24</v>
      </c>
      <c r="F4802" s="29" t="s">
        <v>440</v>
      </c>
      <c r="G4802" s="29" t="s">
        <v>1460</v>
      </c>
      <c r="H4802" s="28">
        <v>851</v>
      </c>
      <c r="I4802" s="29" t="s">
        <v>752</v>
      </c>
      <c r="J4802" s="33" t="s">
        <v>1477</v>
      </c>
      <c r="K4802" s="29" t="s">
        <v>178</v>
      </c>
      <c r="L4802" s="29" t="s">
        <v>1386</v>
      </c>
      <c r="M4802" s="29" t="s">
        <v>1476</v>
      </c>
      <c r="N4802" s="28">
        <v>568318.4</v>
      </c>
      <c r="O4802" s="28">
        <v>6318868</v>
      </c>
      <c r="P4802" s="29" t="s">
        <v>1475</v>
      </c>
      <c r="Q4802" s="32" t="s">
        <v>207</v>
      </c>
      <c r="R4802" s="19"/>
      <c r="S4802" s="19"/>
      <c r="T4802" s="19"/>
      <c r="U4802" s="19"/>
      <c r="V4802" s="19"/>
      <c r="W4802" s="19"/>
      <c r="X4802" s="19"/>
      <c r="Y4802" s="19"/>
      <c r="Z4802" s="19"/>
      <c r="AA4802" s="19"/>
      <c r="AB4802" s="19"/>
      <c r="AC4802" s="31">
        <v>302511</v>
      </c>
      <c r="AD4802" s="31">
        <v>352388</v>
      </c>
      <c r="AE4802" s="31">
        <v>346978</v>
      </c>
      <c r="AF4802" s="31">
        <v>330279</v>
      </c>
      <c r="AG4802" s="31">
        <v>316450</v>
      </c>
      <c r="AH4802" s="31">
        <v>313380</v>
      </c>
      <c r="AI4802" s="31">
        <v>370270</v>
      </c>
      <c r="AJ4802" s="31">
        <v>325270</v>
      </c>
      <c r="AK4802" s="31">
        <v>265690</v>
      </c>
      <c r="AL4802" s="31">
        <v>306240</v>
      </c>
      <c r="AM4802" s="31">
        <v>339500</v>
      </c>
      <c r="AN4802" s="31">
        <v>248366</v>
      </c>
      <c r="AO4802" s="31">
        <v>309628</v>
      </c>
      <c r="AP4802" s="31">
        <v>281255.2421875</v>
      </c>
      <c r="AQ4802" s="31">
        <v>284089.3310546875</v>
      </c>
      <c r="AR4802" s="31">
        <v>252512.6552734375</v>
      </c>
      <c r="AS4802" s="31">
        <v>272022.7177734375</v>
      </c>
      <c r="AT4802" s="31">
        <v>233746.09765625</v>
      </c>
      <c r="AU4802" s="31">
        <v>241495.6845703125</v>
      </c>
      <c r="AV4802" s="31">
        <v>273219.494140625</v>
      </c>
      <c r="AW4802" s="31">
        <v>280806.3759765625</v>
      </c>
      <c r="AX4802" s="31">
        <v>30726.748046875</v>
      </c>
      <c r="AY4802" s="31">
        <v>18455.498046875</v>
      </c>
      <c r="AZ4802" s="31">
        <v>49182.24609375</v>
      </c>
    </row>
    <row r="4803" spans="1:52" ht="15" customHeight="1">
      <c r="A4803" s="29" t="s">
        <v>1474</v>
      </c>
      <c r="B4803" s="34">
        <v>32217</v>
      </c>
      <c r="C4803" s="28">
        <v>150</v>
      </c>
      <c r="D4803" s="28">
        <v>22.2</v>
      </c>
      <c r="E4803" s="28">
        <v>30.7</v>
      </c>
      <c r="F4803" s="29" t="s">
        <v>1085</v>
      </c>
      <c r="G4803" s="29" t="s">
        <v>1466</v>
      </c>
      <c r="H4803" s="28">
        <v>851</v>
      </c>
      <c r="I4803" s="29" t="s">
        <v>752</v>
      </c>
      <c r="J4803" s="33" t="s">
        <v>1473</v>
      </c>
      <c r="K4803" s="29" t="s">
        <v>178</v>
      </c>
      <c r="L4803" s="29" t="s">
        <v>1386</v>
      </c>
      <c r="M4803" s="29" t="s">
        <v>1472</v>
      </c>
      <c r="N4803" s="28">
        <v>568307.30000000005</v>
      </c>
      <c r="O4803" s="28">
        <v>6318976</v>
      </c>
      <c r="P4803" s="29" t="s">
        <v>1468</v>
      </c>
      <c r="Q4803" s="32" t="s">
        <v>207</v>
      </c>
      <c r="R4803" s="19"/>
      <c r="S4803" s="19"/>
      <c r="T4803" s="19"/>
      <c r="U4803" s="19"/>
      <c r="V4803" s="19"/>
      <c r="W4803" s="19"/>
      <c r="X4803" s="19"/>
      <c r="Y4803" s="19"/>
      <c r="Z4803" s="19"/>
      <c r="AA4803" s="19"/>
      <c r="AB4803" s="19"/>
      <c r="AC4803" s="31">
        <v>229374</v>
      </c>
      <c r="AD4803" s="31">
        <v>326569</v>
      </c>
      <c r="AE4803" s="31">
        <v>321555</v>
      </c>
      <c r="AF4803" s="31">
        <v>306079</v>
      </c>
      <c r="AG4803" s="31">
        <v>293890</v>
      </c>
      <c r="AH4803" s="31">
        <v>280650</v>
      </c>
      <c r="AI4803" s="31">
        <v>333880</v>
      </c>
      <c r="AJ4803" s="31">
        <v>294800</v>
      </c>
      <c r="AK4803" s="31">
        <v>263630</v>
      </c>
      <c r="AL4803" s="31">
        <v>268940</v>
      </c>
      <c r="AM4803" s="31">
        <v>300950</v>
      </c>
      <c r="AN4803" s="31">
        <v>268462</v>
      </c>
      <c r="AO4803" s="31">
        <v>285243</v>
      </c>
      <c r="AP4803" s="31">
        <v>248448.7587890625</v>
      </c>
      <c r="AQ4803" s="31">
        <v>280071.986328125</v>
      </c>
      <c r="AR4803" s="31">
        <v>231993.2998046875</v>
      </c>
      <c r="AS4803" s="31">
        <v>262008.5771484375</v>
      </c>
      <c r="AT4803" s="31">
        <v>211375.08349609375</v>
      </c>
      <c r="AU4803" s="31">
        <v>196791.94384765625</v>
      </c>
      <c r="AV4803" s="31">
        <v>260500.24609375</v>
      </c>
      <c r="AW4803" s="31">
        <v>241529.97192382813</v>
      </c>
      <c r="AX4803" s="31">
        <v>29808.701171875</v>
      </c>
      <c r="AY4803" s="31">
        <v>16640.494140625</v>
      </c>
      <c r="AZ4803" s="31">
        <v>46449.1953125</v>
      </c>
    </row>
    <row r="4804" spans="1:52" ht="15" customHeight="1">
      <c r="A4804" s="29" t="s">
        <v>1471</v>
      </c>
      <c r="B4804" s="34">
        <v>32217</v>
      </c>
      <c r="C4804" s="28">
        <v>150</v>
      </c>
      <c r="D4804" s="28">
        <v>22.2</v>
      </c>
      <c r="E4804" s="28">
        <v>30.7</v>
      </c>
      <c r="F4804" s="29" t="s">
        <v>1085</v>
      </c>
      <c r="G4804" s="29" t="s">
        <v>1466</v>
      </c>
      <c r="H4804" s="28">
        <v>851</v>
      </c>
      <c r="I4804" s="29" t="s">
        <v>752</v>
      </c>
      <c r="J4804" s="33" t="s">
        <v>1470</v>
      </c>
      <c r="K4804" s="29" t="s">
        <v>178</v>
      </c>
      <c r="L4804" s="29" t="s">
        <v>1386</v>
      </c>
      <c r="M4804" s="29" t="s">
        <v>1469</v>
      </c>
      <c r="N4804" s="28">
        <v>568335</v>
      </c>
      <c r="O4804" s="28">
        <v>6318718</v>
      </c>
      <c r="P4804" s="29" t="s">
        <v>1468</v>
      </c>
      <c r="Q4804" s="32" t="s">
        <v>207</v>
      </c>
      <c r="R4804" s="19"/>
      <c r="S4804" s="19"/>
      <c r="T4804" s="19"/>
      <c r="U4804" s="19"/>
      <c r="V4804" s="19"/>
      <c r="W4804" s="19"/>
      <c r="X4804" s="19"/>
      <c r="Y4804" s="19"/>
      <c r="Z4804" s="19"/>
      <c r="AA4804" s="19"/>
      <c r="AB4804" s="19"/>
      <c r="AC4804" s="31">
        <v>242589</v>
      </c>
      <c r="AD4804" s="31">
        <v>345383</v>
      </c>
      <c r="AE4804" s="31">
        <v>340081</v>
      </c>
      <c r="AF4804" s="31">
        <v>323714</v>
      </c>
      <c r="AG4804" s="31">
        <v>318670</v>
      </c>
      <c r="AH4804" s="31">
        <v>303630</v>
      </c>
      <c r="AI4804" s="31">
        <v>337920</v>
      </c>
      <c r="AJ4804" s="31">
        <v>312010</v>
      </c>
      <c r="AK4804" s="31">
        <v>270970</v>
      </c>
      <c r="AL4804" s="31">
        <v>300780</v>
      </c>
      <c r="AM4804" s="31">
        <v>324930</v>
      </c>
      <c r="AN4804" s="31">
        <v>283928</v>
      </c>
      <c r="AO4804" s="31">
        <v>301428</v>
      </c>
      <c r="AP4804" s="31">
        <v>252409.7587890625</v>
      </c>
      <c r="AQ4804" s="31">
        <v>280071.986328125</v>
      </c>
      <c r="AR4804" s="31">
        <v>231993.2998046875</v>
      </c>
      <c r="AS4804" s="31">
        <v>262008.5771484375</v>
      </c>
      <c r="AT4804" s="31">
        <v>211375.08349609375</v>
      </c>
      <c r="AU4804" s="31">
        <v>196791.94384765625</v>
      </c>
      <c r="AV4804" s="31">
        <v>260500.24609375</v>
      </c>
      <c r="AW4804" s="31">
        <v>241529.97192382813</v>
      </c>
      <c r="AX4804" s="31">
        <v>29808.701171875</v>
      </c>
      <c r="AY4804" s="31">
        <v>16640.494140625</v>
      </c>
      <c r="AZ4804" s="31">
        <v>46449.1953125</v>
      </c>
    </row>
    <row r="4805" spans="1:52" ht="15" customHeight="1">
      <c r="A4805" s="29" t="s">
        <v>1467</v>
      </c>
      <c r="B4805" s="34">
        <v>32272</v>
      </c>
      <c r="C4805" s="28">
        <v>150</v>
      </c>
      <c r="D4805" s="28">
        <v>23</v>
      </c>
      <c r="E4805" s="28">
        <v>30</v>
      </c>
      <c r="F4805" s="29" t="s">
        <v>440</v>
      </c>
      <c r="G4805" s="29" t="s">
        <v>1460</v>
      </c>
      <c r="H4805" s="28">
        <v>851</v>
      </c>
      <c r="I4805" s="29" t="s">
        <v>752</v>
      </c>
      <c r="J4805" s="33" t="s">
        <v>1465</v>
      </c>
      <c r="K4805" s="29" t="s">
        <v>178</v>
      </c>
      <c r="L4805" s="29" t="s">
        <v>1464</v>
      </c>
      <c r="M4805" s="29" t="s">
        <v>1463</v>
      </c>
      <c r="N4805" s="28">
        <v>562266.9</v>
      </c>
      <c r="O4805" s="28">
        <v>6312112</v>
      </c>
      <c r="P4805" s="29" t="s">
        <v>1462</v>
      </c>
      <c r="Q4805" s="32" t="s">
        <v>207</v>
      </c>
      <c r="R4805" s="19"/>
      <c r="S4805" s="19"/>
      <c r="T4805" s="19"/>
      <c r="U4805" s="19"/>
      <c r="V4805" s="19"/>
      <c r="W4805" s="19"/>
      <c r="X4805" s="19"/>
      <c r="Y4805" s="19"/>
      <c r="Z4805" s="19"/>
      <c r="AA4805" s="19"/>
      <c r="AB4805" s="19"/>
      <c r="AC4805" s="31">
        <v>222776</v>
      </c>
      <c r="AD4805" s="31">
        <v>407796</v>
      </c>
      <c r="AE4805" s="31">
        <v>401535</v>
      </c>
      <c r="AF4805" s="31">
        <v>382210</v>
      </c>
      <c r="AG4805" s="31">
        <v>393500</v>
      </c>
      <c r="AH4805" s="31">
        <v>384000</v>
      </c>
      <c r="AI4805" s="31">
        <v>392600</v>
      </c>
      <c r="AJ4805" s="31">
        <v>368340</v>
      </c>
      <c r="AK4805" s="31">
        <v>305000</v>
      </c>
      <c r="AL4805" s="31">
        <v>352700</v>
      </c>
      <c r="AM4805" s="31">
        <v>364814</v>
      </c>
      <c r="AN4805" s="31">
        <v>349908</v>
      </c>
      <c r="AO4805" s="31">
        <v>316640</v>
      </c>
      <c r="AP4805" s="31">
        <v>317681.2578125</v>
      </c>
      <c r="AQ4805" s="31">
        <v>313413.2060546875</v>
      </c>
      <c r="AR4805" s="31">
        <v>296427.115234375</v>
      </c>
      <c r="AS4805" s="31">
        <v>315859.103515625</v>
      </c>
      <c r="AT4805" s="31">
        <v>209673.27734375</v>
      </c>
      <c r="AU4805" s="31">
        <v>241820.96484375</v>
      </c>
      <c r="AV4805" s="31">
        <v>300930.4990234375</v>
      </c>
      <c r="AW4805" s="31">
        <v>334167.7646484375</v>
      </c>
      <c r="AX4805" s="31">
        <v>33124.3125</v>
      </c>
      <c r="AY4805" s="31">
        <v>17579.92578125</v>
      </c>
      <c r="AZ4805" s="31">
        <v>50704.23828125</v>
      </c>
    </row>
    <row r="4806" spans="1:52" ht="15" customHeight="1">
      <c r="A4806" s="29" t="s">
        <v>1461</v>
      </c>
      <c r="B4806" s="34">
        <v>32335</v>
      </c>
      <c r="C4806" s="28">
        <v>150</v>
      </c>
      <c r="D4806" s="28">
        <v>23</v>
      </c>
      <c r="E4806" s="28">
        <v>24.5</v>
      </c>
      <c r="F4806" s="29" t="s">
        <v>440</v>
      </c>
      <c r="G4806" s="29" t="s">
        <v>1448</v>
      </c>
      <c r="H4806" s="28">
        <v>851</v>
      </c>
      <c r="I4806" s="29" t="s">
        <v>752</v>
      </c>
      <c r="J4806" s="33" t="s">
        <v>1459</v>
      </c>
      <c r="K4806" s="29" t="s">
        <v>178</v>
      </c>
      <c r="L4806" s="29" t="s">
        <v>1458</v>
      </c>
      <c r="M4806" s="29" t="s">
        <v>1457</v>
      </c>
      <c r="N4806" s="28">
        <v>571747.9</v>
      </c>
      <c r="O4806" s="28">
        <v>6314849</v>
      </c>
      <c r="P4806" s="29" t="s">
        <v>1450</v>
      </c>
      <c r="Q4806" s="32" t="s">
        <v>207</v>
      </c>
      <c r="R4806" s="19"/>
      <c r="S4806" s="19"/>
      <c r="T4806" s="19"/>
      <c r="U4806" s="19"/>
      <c r="V4806" s="19"/>
      <c r="W4806" s="19"/>
      <c r="X4806" s="19"/>
      <c r="Y4806" s="19"/>
      <c r="Z4806" s="19"/>
      <c r="AA4806" s="19"/>
      <c r="AB4806" s="19"/>
      <c r="AC4806" s="31">
        <v>122733</v>
      </c>
      <c r="AD4806" s="31">
        <v>314532</v>
      </c>
      <c r="AE4806" s="31">
        <v>309703</v>
      </c>
      <c r="AF4806" s="31">
        <v>294798</v>
      </c>
      <c r="AG4806" s="31">
        <v>276980</v>
      </c>
      <c r="AH4806" s="31">
        <v>314130</v>
      </c>
      <c r="AI4806" s="31">
        <v>329090</v>
      </c>
      <c r="AJ4806" s="31">
        <v>278780</v>
      </c>
      <c r="AK4806" s="31">
        <v>246830</v>
      </c>
      <c r="AL4806" s="31">
        <v>252180</v>
      </c>
      <c r="AM4806" s="31">
        <v>300410</v>
      </c>
      <c r="AN4806" s="31">
        <v>240330</v>
      </c>
      <c r="AO4806" s="31">
        <v>258309</v>
      </c>
      <c r="AP4806" s="31">
        <v>226842.734375</v>
      </c>
      <c r="AQ4806" s="31">
        <v>242284.15234375</v>
      </c>
      <c r="AR4806" s="31">
        <v>207243.36572265625</v>
      </c>
      <c r="AS4806" s="31">
        <v>228335.4462890625</v>
      </c>
      <c r="AT4806" s="31">
        <v>186295.1650390625</v>
      </c>
      <c r="AU4806" s="31">
        <v>163346.5693359375</v>
      </c>
      <c r="AV4806" s="31">
        <v>212468.65283203125</v>
      </c>
      <c r="AW4806" s="31">
        <v>205865.80859375</v>
      </c>
      <c r="AX4806" s="31">
        <v>22754.02734375</v>
      </c>
      <c r="AY4806" s="31">
        <v>11813.93359375</v>
      </c>
      <c r="AZ4806" s="31">
        <v>34567.9609375</v>
      </c>
    </row>
    <row r="4807" spans="1:52" ht="15" customHeight="1">
      <c r="A4807" s="29" t="s">
        <v>1456</v>
      </c>
      <c r="B4807" s="34">
        <v>32335</v>
      </c>
      <c r="C4807" s="28">
        <v>150</v>
      </c>
      <c r="D4807" s="28">
        <v>23</v>
      </c>
      <c r="E4807" s="28">
        <v>24.5</v>
      </c>
      <c r="F4807" s="29" t="s">
        <v>440</v>
      </c>
      <c r="G4807" s="29" t="s">
        <v>1448</v>
      </c>
      <c r="H4807" s="28">
        <v>851</v>
      </c>
      <c r="I4807" s="29" t="s">
        <v>752</v>
      </c>
      <c r="J4807" s="33" t="s">
        <v>1455</v>
      </c>
      <c r="K4807" s="29" t="s">
        <v>178</v>
      </c>
      <c r="L4807" s="29" t="s">
        <v>1452</v>
      </c>
      <c r="M4807" s="29" t="s">
        <v>1451</v>
      </c>
      <c r="N4807" s="28">
        <v>571690.4</v>
      </c>
      <c r="O4807" s="28">
        <v>6314989</v>
      </c>
      <c r="P4807" s="29" t="s">
        <v>1450</v>
      </c>
      <c r="Q4807" s="32" t="s">
        <v>207</v>
      </c>
      <c r="R4807" s="19"/>
      <c r="S4807" s="19"/>
      <c r="T4807" s="19"/>
      <c r="U4807" s="19"/>
      <c r="V4807" s="19"/>
      <c r="W4807" s="19"/>
      <c r="X4807" s="19"/>
      <c r="Y4807" s="19"/>
      <c r="Z4807" s="19"/>
      <c r="AA4807" s="19"/>
      <c r="AB4807" s="19"/>
      <c r="AC4807" s="31">
        <v>125329</v>
      </c>
      <c r="AD4807" s="31">
        <v>321182</v>
      </c>
      <c r="AE4807" s="31">
        <v>316252</v>
      </c>
      <c r="AF4807" s="31">
        <v>301031</v>
      </c>
      <c r="AG4807" s="31">
        <v>288340</v>
      </c>
      <c r="AH4807" s="31">
        <v>314680</v>
      </c>
      <c r="AI4807" s="31">
        <v>332460</v>
      </c>
      <c r="AJ4807" s="31">
        <v>279560</v>
      </c>
      <c r="AK4807" s="31">
        <v>262480</v>
      </c>
      <c r="AL4807" s="31">
        <v>262660</v>
      </c>
      <c r="AM4807" s="31">
        <v>302370</v>
      </c>
      <c r="AN4807" s="31">
        <v>245412</v>
      </c>
      <c r="AO4807" s="31">
        <v>263772</v>
      </c>
      <c r="AP4807" s="31">
        <v>228125.734375</v>
      </c>
      <c r="AQ4807" s="31">
        <v>242284.15234375</v>
      </c>
      <c r="AR4807" s="31">
        <v>207243.36572265625</v>
      </c>
      <c r="AS4807" s="31">
        <v>228335.4462890625</v>
      </c>
      <c r="AT4807" s="31">
        <v>186295.1650390625</v>
      </c>
      <c r="AU4807" s="31">
        <v>163346.5693359375</v>
      </c>
      <c r="AV4807" s="31">
        <v>212468.65283203125</v>
      </c>
      <c r="AW4807" s="31">
        <v>205865.80859375</v>
      </c>
      <c r="AX4807" s="31">
        <v>22754.02734375</v>
      </c>
      <c r="AY4807" s="31">
        <v>11813.93359375</v>
      </c>
      <c r="AZ4807" s="31">
        <v>34567.9609375</v>
      </c>
    </row>
    <row r="4808" spans="1:52" ht="15" customHeight="1">
      <c r="A4808" s="29" t="s">
        <v>1454</v>
      </c>
      <c r="B4808" s="34">
        <v>32335</v>
      </c>
      <c r="C4808" s="28">
        <v>150</v>
      </c>
      <c r="D4808" s="28">
        <v>23</v>
      </c>
      <c r="E4808" s="28">
        <v>24.5</v>
      </c>
      <c r="F4808" s="29" t="s">
        <v>440</v>
      </c>
      <c r="G4808" s="29" t="s">
        <v>1448</v>
      </c>
      <c r="H4808" s="28">
        <v>851</v>
      </c>
      <c r="I4808" s="29" t="s">
        <v>752</v>
      </c>
      <c r="J4808" s="33" t="s">
        <v>1453</v>
      </c>
      <c r="K4808" s="29" t="s">
        <v>178</v>
      </c>
      <c r="L4808" s="29" t="s">
        <v>1452</v>
      </c>
      <c r="M4808" s="29" t="s">
        <v>1451</v>
      </c>
      <c r="N4808" s="28">
        <v>571642.80000000005</v>
      </c>
      <c r="O4808" s="28">
        <v>6315102</v>
      </c>
      <c r="P4808" s="29" t="s">
        <v>1450</v>
      </c>
      <c r="Q4808" s="32" t="s">
        <v>207</v>
      </c>
      <c r="R4808" s="19"/>
      <c r="S4808" s="19"/>
      <c r="T4808" s="19"/>
      <c r="U4808" s="19"/>
      <c r="V4808" s="19"/>
      <c r="W4808" s="19"/>
      <c r="X4808" s="19"/>
      <c r="Y4808" s="19"/>
      <c r="Z4808" s="19"/>
      <c r="AA4808" s="19"/>
      <c r="AB4808" s="19"/>
      <c r="AC4808" s="31">
        <v>122733</v>
      </c>
      <c r="AD4808" s="31">
        <v>314532</v>
      </c>
      <c r="AE4808" s="31">
        <v>309703</v>
      </c>
      <c r="AF4808" s="31">
        <v>294798</v>
      </c>
      <c r="AG4808" s="31">
        <v>284180</v>
      </c>
      <c r="AH4808" s="31">
        <v>336770</v>
      </c>
      <c r="AI4808" s="31">
        <v>299890</v>
      </c>
      <c r="AJ4808" s="31">
        <v>281570</v>
      </c>
      <c r="AK4808" s="31">
        <v>247640</v>
      </c>
      <c r="AL4808" s="31">
        <v>257930</v>
      </c>
      <c r="AM4808" s="31">
        <v>280760</v>
      </c>
      <c r="AN4808" s="31">
        <v>240329</v>
      </c>
      <c r="AO4808" s="31">
        <v>258309</v>
      </c>
      <c r="AP4808" s="31">
        <v>226842.734375</v>
      </c>
      <c r="AQ4808" s="31">
        <v>242284.15234375</v>
      </c>
      <c r="AR4808" s="31">
        <v>207243.36572265625</v>
      </c>
      <c r="AS4808" s="31">
        <v>228335.4462890625</v>
      </c>
      <c r="AT4808" s="31">
        <v>186295.1650390625</v>
      </c>
      <c r="AU4808" s="31">
        <v>163346.5693359375</v>
      </c>
      <c r="AV4808" s="31">
        <v>212468.65283203125</v>
      </c>
      <c r="AW4808" s="31">
        <v>205865.80859375</v>
      </c>
      <c r="AX4808" s="31">
        <v>22754.02734375</v>
      </c>
      <c r="AY4808" s="31">
        <v>11813.93359375</v>
      </c>
      <c r="AZ4808" s="31">
        <v>34567.9609375</v>
      </c>
    </row>
    <row r="4809" spans="1:52" ht="15" customHeight="1">
      <c r="A4809" s="29" t="s">
        <v>1449</v>
      </c>
      <c r="B4809" s="34">
        <v>32372</v>
      </c>
      <c r="C4809" s="28">
        <v>150</v>
      </c>
      <c r="D4809" s="28">
        <v>22</v>
      </c>
      <c r="E4809" s="28">
        <v>30</v>
      </c>
      <c r="F4809" s="29" t="s">
        <v>1420</v>
      </c>
      <c r="G4809" s="29" t="s">
        <v>1419</v>
      </c>
      <c r="H4809" s="28">
        <v>851</v>
      </c>
      <c r="I4809" s="29" t="s">
        <v>752</v>
      </c>
      <c r="J4809" s="33" t="s">
        <v>1447</v>
      </c>
      <c r="K4809" s="29" t="s">
        <v>178</v>
      </c>
      <c r="L4809" s="29" t="s">
        <v>1378</v>
      </c>
      <c r="M4809" s="29" t="s">
        <v>1446</v>
      </c>
      <c r="N4809" s="28">
        <v>560807</v>
      </c>
      <c r="O4809" s="28">
        <v>6310254</v>
      </c>
      <c r="P4809" s="29" t="s">
        <v>1445</v>
      </c>
      <c r="Q4809" s="32" t="s">
        <v>207</v>
      </c>
      <c r="R4809" s="19"/>
      <c r="S4809" s="19"/>
      <c r="T4809" s="19"/>
      <c r="U4809" s="19"/>
      <c r="V4809" s="19"/>
      <c r="W4809" s="19"/>
      <c r="X4809" s="19"/>
      <c r="Y4809" s="19"/>
      <c r="Z4809" s="19"/>
      <c r="AA4809" s="19"/>
      <c r="AB4809" s="19"/>
      <c r="AC4809" s="31">
        <v>95077</v>
      </c>
      <c r="AD4809" s="31">
        <v>304571</v>
      </c>
      <c r="AE4809" s="31">
        <v>299895</v>
      </c>
      <c r="AF4809" s="31">
        <v>285462</v>
      </c>
      <c r="AG4809" s="31">
        <v>285620</v>
      </c>
      <c r="AH4809" s="31">
        <v>290060</v>
      </c>
      <c r="AI4809" s="31">
        <v>309170</v>
      </c>
      <c r="AJ4809" s="31">
        <v>234510</v>
      </c>
      <c r="AK4809" s="31">
        <v>210920</v>
      </c>
      <c r="AL4809" s="31">
        <v>272730</v>
      </c>
      <c r="AM4809" s="31">
        <v>291703</v>
      </c>
      <c r="AN4809" s="31">
        <v>247669</v>
      </c>
      <c r="AO4809" s="31">
        <v>272835</v>
      </c>
      <c r="AP4809" s="31">
        <v>241500.171875</v>
      </c>
      <c r="AQ4809" s="31">
        <v>254356.6005859375</v>
      </c>
      <c r="AR4809" s="31">
        <v>220125.97998046875</v>
      </c>
      <c r="AS4809" s="31">
        <v>250796.7626953125</v>
      </c>
      <c r="AT4809" s="31">
        <v>233648.87377929688</v>
      </c>
      <c r="AU4809" s="31">
        <v>203427.25537109375</v>
      </c>
      <c r="AV4809" s="31">
        <v>248522.0625</v>
      </c>
      <c r="AW4809" s="31">
        <v>235006.4423828125</v>
      </c>
      <c r="AX4809" s="31">
        <v>25287.92578125</v>
      </c>
      <c r="AY4809" s="31">
        <v>14815.7822265625</v>
      </c>
      <c r="AZ4809" s="31">
        <v>40103.7080078125</v>
      </c>
    </row>
    <row r="4810" spans="1:52" ht="15" customHeight="1">
      <c r="A4810" s="29" t="s">
        <v>1444</v>
      </c>
      <c r="B4810" s="34">
        <v>32393</v>
      </c>
      <c r="C4810" s="28">
        <v>150</v>
      </c>
      <c r="D4810" s="28">
        <v>23.2</v>
      </c>
      <c r="E4810" s="28">
        <v>30.3</v>
      </c>
      <c r="F4810" s="29" t="s">
        <v>227</v>
      </c>
      <c r="G4810" s="29" t="s">
        <v>1394</v>
      </c>
      <c r="H4810" s="28">
        <v>851</v>
      </c>
      <c r="I4810" s="29" t="s">
        <v>752</v>
      </c>
      <c r="J4810" s="33" t="s">
        <v>1443</v>
      </c>
      <c r="K4810" s="29" t="s">
        <v>178</v>
      </c>
      <c r="L4810" s="29" t="s">
        <v>1442</v>
      </c>
      <c r="M4810" s="29" t="s">
        <v>1441</v>
      </c>
      <c r="N4810" s="28">
        <v>567599.4</v>
      </c>
      <c r="O4810" s="28">
        <v>6309500</v>
      </c>
      <c r="P4810" s="29" t="s">
        <v>1440</v>
      </c>
      <c r="Q4810" s="32" t="s">
        <v>207</v>
      </c>
      <c r="R4810" s="19"/>
      <c r="S4810" s="19"/>
      <c r="T4810" s="19"/>
      <c r="U4810" s="19"/>
      <c r="V4810" s="19"/>
      <c r="W4810" s="19"/>
      <c r="X4810" s="19"/>
      <c r="Y4810" s="19"/>
      <c r="Z4810" s="19"/>
      <c r="AA4810" s="19"/>
      <c r="AB4810" s="19"/>
      <c r="AC4810" s="31">
        <v>83083</v>
      </c>
      <c r="AD4810" s="31">
        <v>354865</v>
      </c>
      <c r="AE4810" s="31">
        <v>349417</v>
      </c>
      <c r="AF4810" s="31">
        <v>332601</v>
      </c>
      <c r="AG4810" s="31">
        <v>331370</v>
      </c>
      <c r="AH4810" s="31">
        <v>335450</v>
      </c>
      <c r="AI4810" s="31">
        <v>364850</v>
      </c>
      <c r="AJ4810" s="31">
        <v>315080</v>
      </c>
      <c r="AK4810" s="31">
        <v>278290</v>
      </c>
      <c r="AL4810" s="31">
        <v>302070</v>
      </c>
      <c r="AM4810" s="31">
        <v>320615</v>
      </c>
      <c r="AN4810" s="31">
        <v>259205</v>
      </c>
      <c r="AO4810" s="31">
        <v>306190</v>
      </c>
      <c r="AP4810" s="31">
        <v>265119.7607421875</v>
      </c>
      <c r="AQ4810" s="31">
        <v>284968.7197265625</v>
      </c>
      <c r="AR4810" s="31">
        <v>215334.345703125</v>
      </c>
      <c r="AS4810" s="31">
        <v>276834.5712890625</v>
      </c>
      <c r="AT4810" s="31">
        <v>247547.04296875</v>
      </c>
      <c r="AU4810" s="31">
        <v>227111.42626953125</v>
      </c>
      <c r="AV4810" s="31">
        <v>265418.5341796875</v>
      </c>
      <c r="AW4810" s="31">
        <v>275832.52978515625</v>
      </c>
      <c r="AX4810" s="31">
        <v>28123.130859375</v>
      </c>
      <c r="AY4810" s="31">
        <v>15390.3818359375</v>
      </c>
      <c r="AZ4810" s="31">
        <v>43513.5126953125</v>
      </c>
    </row>
    <row r="4811" spans="1:52" ht="15" customHeight="1">
      <c r="A4811" s="29" t="s">
        <v>1439</v>
      </c>
      <c r="B4811" s="34">
        <v>32426</v>
      </c>
      <c r="C4811" s="28">
        <v>200</v>
      </c>
      <c r="D4811" s="28">
        <v>25</v>
      </c>
      <c r="E4811" s="28">
        <v>30</v>
      </c>
      <c r="F4811" s="29" t="s">
        <v>242</v>
      </c>
      <c r="G4811" s="29" t="s">
        <v>1408</v>
      </c>
      <c r="H4811" s="28">
        <v>851</v>
      </c>
      <c r="I4811" s="29" t="s">
        <v>752</v>
      </c>
      <c r="J4811" s="33" t="s">
        <v>1438</v>
      </c>
      <c r="K4811" s="29" t="s">
        <v>178</v>
      </c>
      <c r="L4811" s="29" t="s">
        <v>1437</v>
      </c>
      <c r="M4811" s="29" t="s">
        <v>1247</v>
      </c>
      <c r="N4811" s="28">
        <v>556026.30000000005</v>
      </c>
      <c r="O4811" s="28">
        <v>6316267</v>
      </c>
      <c r="P4811" s="29" t="s">
        <v>1436</v>
      </c>
      <c r="Q4811" s="32" t="s">
        <v>207</v>
      </c>
      <c r="R4811" s="19"/>
      <c r="S4811" s="19"/>
      <c r="T4811" s="19"/>
      <c r="U4811" s="19"/>
      <c r="V4811" s="19"/>
      <c r="W4811" s="19"/>
      <c r="X4811" s="19"/>
      <c r="Y4811" s="19"/>
      <c r="Z4811" s="19"/>
      <c r="AA4811" s="19"/>
      <c r="AB4811" s="19"/>
      <c r="AC4811" s="31">
        <v>68474</v>
      </c>
      <c r="AD4811" s="31">
        <v>438698</v>
      </c>
      <c r="AE4811" s="31">
        <v>431963</v>
      </c>
      <c r="AF4811" s="31">
        <v>411173</v>
      </c>
      <c r="AG4811" s="31">
        <v>382600</v>
      </c>
      <c r="AH4811" s="31">
        <v>431200</v>
      </c>
      <c r="AI4811" s="31">
        <v>448910</v>
      </c>
      <c r="AJ4811" s="31">
        <v>406660</v>
      </c>
      <c r="AK4811" s="31">
        <v>371280</v>
      </c>
      <c r="AL4811" s="31">
        <v>394610</v>
      </c>
      <c r="AM4811" s="31">
        <v>373563</v>
      </c>
      <c r="AN4811" s="31">
        <v>300695</v>
      </c>
      <c r="AO4811" s="31">
        <v>364103</v>
      </c>
      <c r="AP4811" s="31">
        <v>330506.6015625</v>
      </c>
      <c r="AQ4811" s="31">
        <v>317122.6884765625</v>
      </c>
      <c r="AR4811" s="31">
        <v>300938.755859375</v>
      </c>
      <c r="AS4811" s="31">
        <v>317928.49609375</v>
      </c>
      <c r="AT4811" s="31">
        <v>204690.833984375</v>
      </c>
      <c r="AU4811" s="31">
        <v>251099.431640625</v>
      </c>
      <c r="AV4811" s="31">
        <v>287678.3212890625</v>
      </c>
      <c r="AW4811" s="31">
        <v>285130.888671875</v>
      </c>
      <c r="AX4811" s="31">
        <v>35065.69921875</v>
      </c>
      <c r="AY4811" s="31">
        <v>18257.6796875</v>
      </c>
      <c r="AZ4811" s="31">
        <v>53323.37890625</v>
      </c>
    </row>
    <row r="4812" spans="1:52" ht="15" customHeight="1">
      <c r="A4812" s="29" t="s">
        <v>1435</v>
      </c>
      <c r="B4812" s="34">
        <v>32566</v>
      </c>
      <c r="C4812" s="28">
        <v>150</v>
      </c>
      <c r="D4812" s="28">
        <v>23</v>
      </c>
      <c r="E4812" s="28">
        <v>30</v>
      </c>
      <c r="F4812" s="29" t="s">
        <v>440</v>
      </c>
      <c r="G4812" s="29" t="s">
        <v>1402</v>
      </c>
      <c r="H4812" s="28">
        <v>851</v>
      </c>
      <c r="I4812" s="29" t="s">
        <v>752</v>
      </c>
      <c r="J4812" s="33" t="s">
        <v>1434</v>
      </c>
      <c r="K4812" s="29" t="s">
        <v>178</v>
      </c>
      <c r="L4812" s="29" t="s">
        <v>1364</v>
      </c>
      <c r="M4812" s="29" t="s">
        <v>570</v>
      </c>
      <c r="N4812" s="28">
        <v>556575.9</v>
      </c>
      <c r="O4812" s="28">
        <v>6312566</v>
      </c>
      <c r="P4812" s="29" t="s">
        <v>1433</v>
      </c>
      <c r="Q4812" s="32" t="s">
        <v>207</v>
      </c>
      <c r="R4812" s="19"/>
      <c r="S4812" s="19"/>
      <c r="T4812" s="19"/>
      <c r="U4812" s="19"/>
      <c r="V4812" s="19"/>
      <c r="W4812" s="19"/>
      <c r="X4812" s="19"/>
      <c r="Y4812" s="19"/>
      <c r="Z4812" s="19"/>
      <c r="AA4812" s="19"/>
      <c r="AB4812" s="19"/>
      <c r="AC4812" s="19"/>
      <c r="AD4812" s="31">
        <v>312728</v>
      </c>
      <c r="AE4812" s="31">
        <v>369512</v>
      </c>
      <c r="AF4812" s="31">
        <v>351729</v>
      </c>
      <c r="AG4812" s="31">
        <v>354840</v>
      </c>
      <c r="AH4812" s="31">
        <v>343560</v>
      </c>
      <c r="AI4812" s="31">
        <v>374430</v>
      </c>
      <c r="AJ4812" s="31">
        <v>340170</v>
      </c>
      <c r="AK4812" s="31">
        <v>285000</v>
      </c>
      <c r="AL4812" s="31">
        <v>321060</v>
      </c>
      <c r="AM4812" s="31">
        <v>339158</v>
      </c>
      <c r="AN4812" s="31">
        <v>293560</v>
      </c>
      <c r="AO4812" s="31">
        <v>320353</v>
      </c>
      <c r="AP4812" s="31">
        <v>258459.521484375</v>
      </c>
      <c r="AQ4812" s="31">
        <v>263819.626953125</v>
      </c>
      <c r="AR4812" s="31">
        <v>213811.580078125</v>
      </c>
      <c r="AS4812" s="31">
        <v>247612.32104492188</v>
      </c>
      <c r="AT4812" s="31">
        <v>263452.986328125</v>
      </c>
      <c r="AU4812" s="31">
        <v>248487.146484375</v>
      </c>
      <c r="AV4812" s="31">
        <v>298192.9833984375</v>
      </c>
      <c r="AW4812" s="31">
        <v>245705.0390625</v>
      </c>
      <c r="AX4812" s="31">
        <v>18304.544921875</v>
      </c>
      <c r="AY4812" s="31">
        <v>11299.859375</v>
      </c>
      <c r="AZ4812" s="31">
        <v>29604.404296875</v>
      </c>
    </row>
    <row r="4813" spans="1:52" ht="15" customHeight="1">
      <c r="A4813" s="29" t="s">
        <v>1432</v>
      </c>
      <c r="B4813" s="34">
        <v>32539</v>
      </c>
      <c r="C4813" s="28">
        <v>150</v>
      </c>
      <c r="D4813" s="28">
        <v>23</v>
      </c>
      <c r="E4813" s="28">
        <v>30</v>
      </c>
      <c r="F4813" s="29" t="s">
        <v>440</v>
      </c>
      <c r="G4813" s="29" t="s">
        <v>1402</v>
      </c>
      <c r="H4813" s="28">
        <v>851</v>
      </c>
      <c r="I4813" s="29" t="s">
        <v>752</v>
      </c>
      <c r="J4813" s="33" t="s">
        <v>1431</v>
      </c>
      <c r="K4813" s="29" t="s">
        <v>178</v>
      </c>
      <c r="L4813" s="29" t="s">
        <v>1430</v>
      </c>
      <c r="M4813" s="29" t="s">
        <v>812</v>
      </c>
      <c r="N4813" s="28">
        <v>561923.80000000005</v>
      </c>
      <c r="O4813" s="28">
        <v>6308858</v>
      </c>
      <c r="P4813" s="29" t="s">
        <v>1426</v>
      </c>
      <c r="Q4813" s="32" t="s">
        <v>207</v>
      </c>
      <c r="R4813" s="19"/>
      <c r="S4813" s="19"/>
      <c r="T4813" s="19"/>
      <c r="U4813" s="19"/>
      <c r="V4813" s="19"/>
      <c r="W4813" s="19"/>
      <c r="X4813" s="19"/>
      <c r="Y4813" s="19"/>
      <c r="Z4813" s="19"/>
      <c r="AA4813" s="19"/>
      <c r="AB4813" s="19"/>
      <c r="AC4813" s="19"/>
      <c r="AD4813" s="31">
        <v>244670</v>
      </c>
      <c r="AE4813" s="31">
        <v>310820</v>
      </c>
      <c r="AF4813" s="31">
        <v>294270</v>
      </c>
      <c r="AG4813" s="31">
        <v>321770</v>
      </c>
      <c r="AH4813" s="31">
        <v>298290</v>
      </c>
      <c r="AI4813" s="31">
        <v>335140</v>
      </c>
      <c r="AJ4813" s="31">
        <v>301450</v>
      </c>
      <c r="AK4813" s="31">
        <v>256440</v>
      </c>
      <c r="AL4813" s="31">
        <v>300290</v>
      </c>
      <c r="AM4813" s="31">
        <v>312570</v>
      </c>
      <c r="AN4813" s="31">
        <v>258318</v>
      </c>
      <c r="AO4813" s="31">
        <v>287165</v>
      </c>
      <c r="AP4813" s="31">
        <v>245800.33984375</v>
      </c>
      <c r="AQ4813" s="31">
        <v>255183.7607421875</v>
      </c>
      <c r="AR4813" s="31">
        <v>243511.044921875</v>
      </c>
      <c r="AS4813" s="31">
        <v>273100.78515625</v>
      </c>
      <c r="AT4813" s="31">
        <v>253930.6259765625</v>
      </c>
      <c r="AU4813" s="31">
        <v>226076.14453125</v>
      </c>
      <c r="AV4813" s="31">
        <v>286716.734375</v>
      </c>
      <c r="AW4813" s="31">
        <v>265754.6005859375</v>
      </c>
      <c r="AX4813" s="31">
        <v>27325.72265625</v>
      </c>
      <c r="AY4813" s="31">
        <v>15590.3623046875</v>
      </c>
      <c r="AZ4813" s="31">
        <v>42916.0849609375</v>
      </c>
    </row>
    <row r="4814" spans="1:52" ht="15" customHeight="1">
      <c r="A4814" s="29" t="s">
        <v>1429</v>
      </c>
      <c r="B4814" s="34">
        <v>32539</v>
      </c>
      <c r="C4814" s="28">
        <v>150</v>
      </c>
      <c r="D4814" s="28">
        <v>23</v>
      </c>
      <c r="E4814" s="28">
        <v>30</v>
      </c>
      <c r="F4814" s="29" t="s">
        <v>440</v>
      </c>
      <c r="G4814" s="29" t="s">
        <v>1402</v>
      </c>
      <c r="H4814" s="28">
        <v>851</v>
      </c>
      <c r="I4814" s="29" t="s">
        <v>752</v>
      </c>
      <c r="J4814" s="33" t="s">
        <v>1428</v>
      </c>
      <c r="K4814" s="29" t="s">
        <v>178</v>
      </c>
      <c r="L4814" s="29" t="s">
        <v>1427</v>
      </c>
      <c r="M4814" s="29" t="s">
        <v>832</v>
      </c>
      <c r="N4814" s="28">
        <v>562068.9</v>
      </c>
      <c r="O4814" s="28">
        <v>6308874</v>
      </c>
      <c r="P4814" s="29" t="s">
        <v>1426</v>
      </c>
      <c r="Q4814" s="32" t="s">
        <v>207</v>
      </c>
      <c r="R4814" s="19"/>
      <c r="S4814" s="19"/>
      <c r="T4814" s="19"/>
      <c r="U4814" s="19"/>
      <c r="V4814" s="19"/>
      <c r="W4814" s="19"/>
      <c r="X4814" s="19"/>
      <c r="Y4814" s="19"/>
      <c r="Z4814" s="19"/>
      <c r="AA4814" s="19"/>
      <c r="AB4814" s="19"/>
      <c r="AC4814" s="19"/>
      <c r="AD4814" s="31">
        <v>268830</v>
      </c>
      <c r="AE4814" s="31">
        <v>327050</v>
      </c>
      <c r="AF4814" s="31">
        <v>308030</v>
      </c>
      <c r="AG4814" s="31">
        <v>335720</v>
      </c>
      <c r="AH4814" s="31">
        <v>308650</v>
      </c>
      <c r="AI4814" s="31">
        <v>355790</v>
      </c>
      <c r="AJ4814" s="31">
        <v>308830</v>
      </c>
      <c r="AK4814" s="31">
        <v>261100</v>
      </c>
      <c r="AL4814" s="31">
        <v>308960</v>
      </c>
      <c r="AM4814" s="31">
        <v>323590</v>
      </c>
      <c r="AN4814" s="31">
        <v>267788</v>
      </c>
      <c r="AO4814" s="31">
        <v>297692</v>
      </c>
      <c r="AP4814" s="31">
        <v>248329.33984375</v>
      </c>
      <c r="AQ4814" s="31">
        <v>255183.7607421875</v>
      </c>
      <c r="AR4814" s="31">
        <v>243511.044921875</v>
      </c>
      <c r="AS4814" s="31">
        <v>273100.78515625</v>
      </c>
      <c r="AT4814" s="31">
        <v>253930.6259765625</v>
      </c>
      <c r="AU4814" s="31">
        <v>226076.14453125</v>
      </c>
      <c r="AV4814" s="31">
        <v>286716.734375</v>
      </c>
      <c r="AW4814" s="31">
        <v>265754.6005859375</v>
      </c>
      <c r="AX4814" s="31">
        <v>27325.72265625</v>
      </c>
      <c r="AY4814" s="31">
        <v>15590.3623046875</v>
      </c>
      <c r="AZ4814" s="31">
        <v>42916.0849609375</v>
      </c>
    </row>
    <row r="4815" spans="1:52" ht="15" customHeight="1">
      <c r="A4815" s="29" t="s">
        <v>1425</v>
      </c>
      <c r="B4815" s="34">
        <v>32596</v>
      </c>
      <c r="C4815" s="28">
        <v>150</v>
      </c>
      <c r="D4815" s="28">
        <v>22</v>
      </c>
      <c r="E4815" s="28">
        <v>30</v>
      </c>
      <c r="F4815" s="29" t="s">
        <v>1420</v>
      </c>
      <c r="G4815" s="29" t="s">
        <v>1419</v>
      </c>
      <c r="H4815" s="28">
        <v>851</v>
      </c>
      <c r="I4815" s="29" t="s">
        <v>752</v>
      </c>
      <c r="J4815" s="33" t="s">
        <v>1424</v>
      </c>
      <c r="K4815" s="29" t="s">
        <v>178</v>
      </c>
      <c r="L4815" s="29" t="s">
        <v>1423</v>
      </c>
      <c r="M4815" s="29" t="s">
        <v>487</v>
      </c>
      <c r="N4815" s="28">
        <v>557668.6</v>
      </c>
      <c r="O4815" s="28">
        <v>6309417</v>
      </c>
      <c r="P4815" s="29" t="s">
        <v>1422</v>
      </c>
      <c r="Q4815" s="32" t="s">
        <v>207</v>
      </c>
      <c r="R4815" s="19"/>
      <c r="S4815" s="19"/>
      <c r="T4815" s="19"/>
      <c r="U4815" s="19"/>
      <c r="V4815" s="19"/>
      <c r="W4815" s="19"/>
      <c r="X4815" s="19"/>
      <c r="Y4815" s="19"/>
      <c r="Z4815" s="19"/>
      <c r="AA4815" s="19"/>
      <c r="AB4815" s="19"/>
      <c r="AC4815" s="19"/>
      <c r="AD4815" s="31">
        <v>202088</v>
      </c>
      <c r="AE4815" s="31">
        <v>265314</v>
      </c>
      <c r="AF4815" s="31">
        <v>252545</v>
      </c>
      <c r="AG4815" s="31">
        <v>179310</v>
      </c>
      <c r="AH4815" s="31">
        <v>250620</v>
      </c>
      <c r="AI4815" s="31">
        <v>303480</v>
      </c>
      <c r="AJ4815" s="31">
        <v>262500</v>
      </c>
      <c r="AK4815" s="31">
        <v>215680</v>
      </c>
      <c r="AL4815" s="31">
        <v>237000</v>
      </c>
      <c r="AM4815" s="31">
        <v>253980</v>
      </c>
      <c r="AN4815" s="31">
        <v>168351</v>
      </c>
      <c r="AO4815" s="31">
        <v>202173</v>
      </c>
      <c r="AP4815" s="31">
        <v>221364.19921875</v>
      </c>
      <c r="AQ4815" s="31">
        <v>232651.2314453125</v>
      </c>
      <c r="AR4815" s="31">
        <v>207205.84765625</v>
      </c>
      <c r="AS4815" s="31">
        <v>236894.6669921875</v>
      </c>
      <c r="AT4815" s="31">
        <v>219205.08203125</v>
      </c>
      <c r="AU4815" s="31">
        <v>194187.91357421875</v>
      </c>
      <c r="AV4815" s="31">
        <v>258899.333984375</v>
      </c>
      <c r="AW4815" s="31">
        <v>214083.70361328125</v>
      </c>
      <c r="AX4815" s="31">
        <v>22255.75390625</v>
      </c>
      <c r="AY4815" s="31">
        <v>12652.3603515625</v>
      </c>
      <c r="AZ4815" s="31">
        <v>34908.1142578125</v>
      </c>
    </row>
    <row r="4816" spans="1:52" ht="15" customHeight="1">
      <c r="A4816" s="29" t="s">
        <v>1421</v>
      </c>
      <c r="B4816" s="34">
        <v>32666</v>
      </c>
      <c r="C4816" s="28">
        <v>150</v>
      </c>
      <c r="D4816" s="28">
        <v>23</v>
      </c>
      <c r="E4816" s="28">
        <v>30</v>
      </c>
      <c r="F4816" s="29" t="s">
        <v>440</v>
      </c>
      <c r="G4816" s="29" t="s">
        <v>1402</v>
      </c>
      <c r="H4816" s="28">
        <v>851</v>
      </c>
      <c r="I4816" s="29" t="s">
        <v>752</v>
      </c>
      <c r="J4816" s="33" t="s">
        <v>1418</v>
      </c>
      <c r="K4816" s="29" t="s">
        <v>178</v>
      </c>
      <c r="L4816" s="29" t="s">
        <v>1406</v>
      </c>
      <c r="M4816" s="29" t="s">
        <v>1417</v>
      </c>
      <c r="N4816" s="28">
        <v>547747.1</v>
      </c>
      <c r="O4816" s="28">
        <v>6314269</v>
      </c>
      <c r="P4816" s="29" t="s">
        <v>1416</v>
      </c>
      <c r="Q4816" s="32" t="s">
        <v>207</v>
      </c>
      <c r="R4816" s="19"/>
      <c r="S4816" s="19"/>
      <c r="T4816" s="19"/>
      <c r="U4816" s="19"/>
      <c r="V4816" s="19"/>
      <c r="W4816" s="19"/>
      <c r="X4816" s="19"/>
      <c r="Y4816" s="19"/>
      <c r="Z4816" s="19"/>
      <c r="AA4816" s="19"/>
      <c r="AB4816" s="19"/>
      <c r="AC4816" s="19"/>
      <c r="AD4816" s="31">
        <v>175430</v>
      </c>
      <c r="AE4816" s="31">
        <v>345473</v>
      </c>
      <c r="AF4816" s="31">
        <v>328846</v>
      </c>
      <c r="AG4816" s="31">
        <v>350200</v>
      </c>
      <c r="AH4816" s="31">
        <v>339800</v>
      </c>
      <c r="AI4816" s="31">
        <v>340200</v>
      </c>
      <c r="AJ4816" s="31">
        <v>318610</v>
      </c>
      <c r="AK4816" s="31">
        <v>261370</v>
      </c>
      <c r="AL4816" s="31">
        <v>294920</v>
      </c>
      <c r="AM4816" s="31">
        <v>301511</v>
      </c>
      <c r="AN4816" s="31">
        <v>280711</v>
      </c>
      <c r="AO4816" s="31">
        <v>293006</v>
      </c>
      <c r="AP4816" s="31">
        <v>242232.517578125</v>
      </c>
      <c r="AQ4816" s="31">
        <v>254071.1611328125</v>
      </c>
      <c r="AR4816" s="31">
        <v>233418.63671875</v>
      </c>
      <c r="AS4816" s="31">
        <v>268854.3720703125</v>
      </c>
      <c r="AT4816" s="31">
        <v>252793.296875</v>
      </c>
      <c r="AU4816" s="31">
        <v>228636.0673828125</v>
      </c>
      <c r="AV4816" s="31">
        <v>294254.525390625</v>
      </c>
      <c r="AW4816" s="31">
        <v>273655.57568359375</v>
      </c>
      <c r="AX4816" s="31">
        <v>26620.94140625</v>
      </c>
      <c r="AY4816" s="31">
        <v>13510.884765625</v>
      </c>
      <c r="AZ4816" s="31">
        <v>40131.826171875</v>
      </c>
    </row>
    <row r="4817" spans="1:52" ht="15" customHeight="1">
      <c r="A4817" s="29" t="s">
        <v>1415</v>
      </c>
      <c r="B4817" s="34">
        <v>32682</v>
      </c>
      <c r="C4817" s="28">
        <v>200</v>
      </c>
      <c r="D4817" s="28">
        <v>25</v>
      </c>
      <c r="E4817" s="28">
        <v>30</v>
      </c>
      <c r="F4817" s="29" t="s">
        <v>242</v>
      </c>
      <c r="G4817" s="29" t="s">
        <v>1408</v>
      </c>
      <c r="H4817" s="28">
        <v>851</v>
      </c>
      <c r="I4817" s="29" t="s">
        <v>752</v>
      </c>
      <c r="J4817" s="33" t="s">
        <v>1414</v>
      </c>
      <c r="K4817" s="29" t="s">
        <v>178</v>
      </c>
      <c r="L4817" s="29" t="s">
        <v>1353</v>
      </c>
      <c r="M4817" s="29" t="s">
        <v>1411</v>
      </c>
      <c r="N4817" s="28">
        <v>556815.69999999995</v>
      </c>
      <c r="O4817" s="28">
        <v>6310553</v>
      </c>
      <c r="P4817" s="29" t="s">
        <v>1410</v>
      </c>
      <c r="Q4817" s="32" t="s">
        <v>207</v>
      </c>
      <c r="R4817" s="19"/>
      <c r="S4817" s="19"/>
      <c r="T4817" s="19"/>
      <c r="U4817" s="19"/>
      <c r="V4817" s="19"/>
      <c r="W4817" s="19"/>
      <c r="X4817" s="19"/>
      <c r="Y4817" s="19"/>
      <c r="Z4817" s="19"/>
      <c r="AA4817" s="19"/>
      <c r="AB4817" s="19"/>
      <c r="AC4817" s="19"/>
      <c r="AD4817" s="31">
        <v>249242</v>
      </c>
      <c r="AE4817" s="31">
        <v>490832</v>
      </c>
      <c r="AF4817" s="31">
        <v>467210</v>
      </c>
      <c r="AG4817" s="31">
        <v>436480</v>
      </c>
      <c r="AH4817" s="31">
        <v>458030</v>
      </c>
      <c r="AI4817" s="31">
        <v>507310</v>
      </c>
      <c r="AJ4817" s="31">
        <v>453550</v>
      </c>
      <c r="AK4817" s="31">
        <v>394750</v>
      </c>
      <c r="AL4817" s="31">
        <v>427280</v>
      </c>
      <c r="AM4817" s="31">
        <v>449310</v>
      </c>
      <c r="AN4817" s="31">
        <v>413609</v>
      </c>
      <c r="AO4817" s="31">
        <v>415087</v>
      </c>
      <c r="AP4817" s="31">
        <v>361591.703125</v>
      </c>
      <c r="AQ4817" s="31">
        <v>366937.740234375</v>
      </c>
      <c r="AR4817" s="31">
        <v>291274.73046875</v>
      </c>
      <c r="AS4817" s="31">
        <v>357091.806640625</v>
      </c>
      <c r="AT4817" s="31">
        <v>311771.25390625</v>
      </c>
      <c r="AU4817" s="31">
        <v>303612.70166015625</v>
      </c>
      <c r="AV4817" s="31">
        <v>387115.6416015625</v>
      </c>
      <c r="AW4817" s="31">
        <v>354963.24609375</v>
      </c>
      <c r="AX4817" s="31">
        <v>34782.4609375</v>
      </c>
      <c r="AY4817" s="31">
        <v>18573.48828125</v>
      </c>
      <c r="AZ4817" s="31">
        <v>53355.94921875</v>
      </c>
    </row>
    <row r="4818" spans="1:52" ht="15" customHeight="1">
      <c r="A4818" s="29" t="s">
        <v>1413</v>
      </c>
      <c r="B4818" s="34">
        <v>32682</v>
      </c>
      <c r="C4818" s="28">
        <v>200</v>
      </c>
      <c r="D4818" s="28">
        <v>25</v>
      </c>
      <c r="E4818" s="28">
        <v>30</v>
      </c>
      <c r="F4818" s="29" t="s">
        <v>242</v>
      </c>
      <c r="G4818" s="29" t="s">
        <v>1408</v>
      </c>
      <c r="H4818" s="28">
        <v>851</v>
      </c>
      <c r="I4818" s="29" t="s">
        <v>752</v>
      </c>
      <c r="J4818" s="33" t="s">
        <v>1412</v>
      </c>
      <c r="K4818" s="29" t="s">
        <v>178</v>
      </c>
      <c r="L4818" s="29" t="s">
        <v>1353</v>
      </c>
      <c r="M4818" s="29" t="s">
        <v>1411</v>
      </c>
      <c r="N4818" s="28">
        <v>556826.30000000005</v>
      </c>
      <c r="O4818" s="28">
        <v>6310448</v>
      </c>
      <c r="P4818" s="29" t="s">
        <v>1410</v>
      </c>
      <c r="Q4818" s="32" t="s">
        <v>207</v>
      </c>
      <c r="R4818" s="19"/>
      <c r="S4818" s="19"/>
      <c r="T4818" s="19"/>
      <c r="U4818" s="19"/>
      <c r="V4818" s="19"/>
      <c r="W4818" s="19"/>
      <c r="X4818" s="19"/>
      <c r="Y4818" s="19"/>
      <c r="Z4818" s="19"/>
      <c r="AA4818" s="19"/>
      <c r="AB4818" s="19"/>
      <c r="AC4818" s="19"/>
      <c r="AD4818" s="31">
        <v>231922</v>
      </c>
      <c r="AE4818" s="31">
        <v>456722</v>
      </c>
      <c r="AF4818" s="31">
        <v>434741</v>
      </c>
      <c r="AG4818" s="31">
        <v>421260</v>
      </c>
      <c r="AH4818" s="31">
        <v>421360</v>
      </c>
      <c r="AI4818" s="31">
        <v>456640</v>
      </c>
      <c r="AJ4818" s="31">
        <v>410400</v>
      </c>
      <c r="AK4818" s="31">
        <v>353540</v>
      </c>
      <c r="AL4818" s="31">
        <v>403000</v>
      </c>
      <c r="AM4818" s="31">
        <v>419460</v>
      </c>
      <c r="AN4818" s="31">
        <v>384865</v>
      </c>
      <c r="AO4818" s="31">
        <v>386240</v>
      </c>
      <c r="AP4818" s="31">
        <v>354727.703125</v>
      </c>
      <c r="AQ4818" s="31">
        <v>366937.740234375</v>
      </c>
      <c r="AR4818" s="31">
        <v>291274.73046875</v>
      </c>
      <c r="AS4818" s="31">
        <v>357091.806640625</v>
      </c>
      <c r="AT4818" s="31">
        <v>311771.25390625</v>
      </c>
      <c r="AU4818" s="31">
        <v>303612.70166015625</v>
      </c>
      <c r="AV4818" s="31">
        <v>387115.6416015625</v>
      </c>
      <c r="AW4818" s="31">
        <v>354963.24609375</v>
      </c>
      <c r="AX4818" s="31">
        <v>34782.4609375</v>
      </c>
      <c r="AY4818" s="31">
        <v>18573.48828125</v>
      </c>
      <c r="AZ4818" s="31">
        <v>53355.94921875</v>
      </c>
    </row>
    <row r="4819" spans="1:52" ht="15" customHeight="1">
      <c r="A4819" s="29" t="s">
        <v>1409</v>
      </c>
      <c r="B4819" s="34">
        <v>32819</v>
      </c>
      <c r="C4819" s="28">
        <v>150</v>
      </c>
      <c r="D4819" s="28">
        <v>23</v>
      </c>
      <c r="E4819" s="28">
        <v>30</v>
      </c>
      <c r="F4819" s="29" t="s">
        <v>440</v>
      </c>
      <c r="G4819" s="29" t="s">
        <v>1402</v>
      </c>
      <c r="H4819" s="28">
        <v>851</v>
      </c>
      <c r="I4819" s="29" t="s">
        <v>752</v>
      </c>
      <c r="J4819" s="33" t="s">
        <v>1407</v>
      </c>
      <c r="K4819" s="29" t="s">
        <v>178</v>
      </c>
      <c r="L4819" s="29" t="s">
        <v>1406</v>
      </c>
      <c r="M4819" s="29" t="s">
        <v>1405</v>
      </c>
      <c r="N4819" s="28">
        <v>547947.69999999995</v>
      </c>
      <c r="O4819" s="28">
        <v>6314146</v>
      </c>
      <c r="P4819" s="29" t="s">
        <v>1404</v>
      </c>
      <c r="Q4819" s="32" t="s">
        <v>207</v>
      </c>
      <c r="R4819" s="19"/>
      <c r="S4819" s="19"/>
      <c r="T4819" s="19"/>
      <c r="U4819" s="19"/>
      <c r="V4819" s="19"/>
      <c r="W4819" s="19"/>
      <c r="X4819" s="19"/>
      <c r="Y4819" s="19"/>
      <c r="Z4819" s="19"/>
      <c r="AA4819" s="19"/>
      <c r="AB4819" s="19"/>
      <c r="AC4819" s="19"/>
      <c r="AD4819" s="31">
        <v>34443</v>
      </c>
      <c r="AE4819" s="31">
        <v>406968</v>
      </c>
      <c r="AF4819" s="31">
        <v>387381</v>
      </c>
      <c r="AG4819" s="31">
        <v>396450</v>
      </c>
      <c r="AH4819" s="31">
        <v>372700</v>
      </c>
      <c r="AI4819" s="31">
        <v>404180</v>
      </c>
      <c r="AJ4819" s="31">
        <v>375120</v>
      </c>
      <c r="AK4819" s="31">
        <v>306220</v>
      </c>
      <c r="AL4819" s="31">
        <v>338830</v>
      </c>
      <c r="AM4819" s="31">
        <v>360750</v>
      </c>
      <c r="AN4819" s="31">
        <v>354947</v>
      </c>
      <c r="AO4819" s="31">
        <v>361176</v>
      </c>
      <c r="AP4819" s="31">
        <v>308214.365234375</v>
      </c>
      <c r="AQ4819" s="31">
        <v>321181.8916015625</v>
      </c>
      <c r="AR4819" s="31">
        <v>293149.9853515625</v>
      </c>
      <c r="AS4819" s="31">
        <v>334173.947265625</v>
      </c>
      <c r="AT4819" s="31">
        <v>322377.931640625</v>
      </c>
      <c r="AU4819" s="31">
        <v>271236.0048828125</v>
      </c>
      <c r="AV4819" s="31">
        <v>312784.9619140625</v>
      </c>
      <c r="AW4819" s="31">
        <v>331208.529296875</v>
      </c>
      <c r="AX4819" s="31">
        <v>32729.1640625</v>
      </c>
      <c r="AY4819" s="31">
        <v>17459.0859375</v>
      </c>
      <c r="AZ4819" s="31">
        <v>50188.25</v>
      </c>
    </row>
    <row r="4820" spans="1:52" ht="15" customHeight="1">
      <c r="A4820" s="29" t="s">
        <v>1403</v>
      </c>
      <c r="B4820" s="34">
        <v>32832</v>
      </c>
      <c r="C4820" s="28">
        <v>150</v>
      </c>
      <c r="D4820" s="28">
        <v>23.2</v>
      </c>
      <c r="E4820" s="28">
        <v>31</v>
      </c>
      <c r="F4820" s="29" t="s">
        <v>227</v>
      </c>
      <c r="G4820" s="29" t="s">
        <v>1394</v>
      </c>
      <c r="H4820" s="28">
        <v>851</v>
      </c>
      <c r="I4820" s="29" t="s">
        <v>752</v>
      </c>
      <c r="J4820" s="33" t="s">
        <v>1401</v>
      </c>
      <c r="K4820" s="29" t="s">
        <v>178</v>
      </c>
      <c r="L4820" s="29" t="s">
        <v>1398</v>
      </c>
      <c r="M4820" s="29" t="s">
        <v>1397</v>
      </c>
      <c r="N4820" s="28">
        <v>576324.80000000005</v>
      </c>
      <c r="O4820" s="28">
        <v>6305911</v>
      </c>
      <c r="P4820" s="29" t="s">
        <v>1396</v>
      </c>
      <c r="Q4820" s="32" t="s">
        <v>207</v>
      </c>
      <c r="R4820" s="19"/>
      <c r="S4820" s="19"/>
      <c r="T4820" s="19"/>
      <c r="U4820" s="19"/>
      <c r="V4820" s="19"/>
      <c r="W4820" s="19"/>
      <c r="X4820" s="19"/>
      <c r="Y4820" s="19"/>
      <c r="Z4820" s="19"/>
      <c r="AA4820" s="19"/>
      <c r="AB4820" s="19"/>
      <c r="AC4820" s="19"/>
      <c r="AD4820" s="31">
        <v>31580</v>
      </c>
      <c r="AE4820" s="31">
        <v>373139</v>
      </c>
      <c r="AF4820" s="31">
        <v>355180</v>
      </c>
      <c r="AG4820" s="31">
        <v>324420</v>
      </c>
      <c r="AH4820" s="31">
        <v>379370</v>
      </c>
      <c r="AI4820" s="31">
        <v>391940</v>
      </c>
      <c r="AJ4820" s="31">
        <v>336660</v>
      </c>
      <c r="AK4820" s="31">
        <v>318390</v>
      </c>
      <c r="AL4820" s="31">
        <v>236170</v>
      </c>
      <c r="AM4820" s="31">
        <v>363660</v>
      </c>
      <c r="AN4820" s="31">
        <v>288675</v>
      </c>
      <c r="AO4820" s="31">
        <v>315244</v>
      </c>
      <c r="AP4820" s="31">
        <v>274586.8427734375</v>
      </c>
      <c r="AQ4820" s="31">
        <v>308115.4345703125</v>
      </c>
      <c r="AR4820" s="31">
        <v>244020.61572265625</v>
      </c>
      <c r="AS4820" s="31">
        <v>278672.3330078125</v>
      </c>
      <c r="AT4820" s="31">
        <v>166865.7275390625</v>
      </c>
      <c r="AU4820" s="31">
        <v>172130.15380859375</v>
      </c>
      <c r="AV4820" s="31">
        <v>299615.8232421875</v>
      </c>
      <c r="AW4820" s="31">
        <v>243556.92822265625</v>
      </c>
      <c r="AX4820" s="31">
        <v>30429.076171875</v>
      </c>
      <c r="AY4820" s="31">
        <v>19786.734375</v>
      </c>
      <c r="AZ4820" s="31">
        <v>50215.810546875</v>
      </c>
    </row>
    <row r="4821" spans="1:52" ht="15" customHeight="1">
      <c r="A4821" s="29" t="s">
        <v>1400</v>
      </c>
      <c r="B4821" s="34">
        <v>32832</v>
      </c>
      <c r="C4821" s="28">
        <v>150</v>
      </c>
      <c r="D4821" s="28">
        <v>23.2</v>
      </c>
      <c r="E4821" s="28">
        <v>31</v>
      </c>
      <c r="F4821" s="29" t="s">
        <v>227</v>
      </c>
      <c r="G4821" s="29" t="s">
        <v>1394</v>
      </c>
      <c r="H4821" s="28">
        <v>851</v>
      </c>
      <c r="I4821" s="29" t="s">
        <v>752</v>
      </c>
      <c r="J4821" s="33" t="s">
        <v>1399</v>
      </c>
      <c r="K4821" s="29" t="s">
        <v>178</v>
      </c>
      <c r="L4821" s="29" t="s">
        <v>1398</v>
      </c>
      <c r="M4821" s="29" t="s">
        <v>1397</v>
      </c>
      <c r="N4821" s="28">
        <v>576321.30000000005</v>
      </c>
      <c r="O4821" s="28">
        <v>6305813</v>
      </c>
      <c r="P4821" s="29" t="s">
        <v>1396</v>
      </c>
      <c r="Q4821" s="32" t="s">
        <v>207</v>
      </c>
      <c r="R4821" s="19"/>
      <c r="S4821" s="19"/>
      <c r="T4821" s="19"/>
      <c r="U4821" s="19"/>
      <c r="V4821" s="19"/>
      <c r="W4821" s="19"/>
      <c r="X4821" s="19"/>
      <c r="Y4821" s="19"/>
      <c r="Z4821" s="19"/>
      <c r="AA4821" s="19"/>
      <c r="AB4821" s="19"/>
      <c r="AC4821" s="19"/>
      <c r="AD4821" s="31">
        <v>31833</v>
      </c>
      <c r="AE4821" s="31">
        <v>376136</v>
      </c>
      <c r="AF4821" s="31">
        <v>358034</v>
      </c>
      <c r="AG4821" s="31">
        <v>328140</v>
      </c>
      <c r="AH4821" s="31">
        <v>389520</v>
      </c>
      <c r="AI4821" s="31">
        <v>392180</v>
      </c>
      <c r="AJ4821" s="31">
        <v>346610</v>
      </c>
      <c r="AK4821" s="31">
        <v>334850</v>
      </c>
      <c r="AL4821" s="31">
        <v>323240</v>
      </c>
      <c r="AM4821" s="31">
        <v>354880</v>
      </c>
      <c r="AN4821" s="31">
        <v>290993</v>
      </c>
      <c r="AO4821" s="31">
        <v>317777</v>
      </c>
      <c r="AP4821" s="31">
        <v>275260.8427734375</v>
      </c>
      <c r="AQ4821" s="31">
        <v>308115.4345703125</v>
      </c>
      <c r="AR4821" s="31">
        <v>244020.61572265625</v>
      </c>
      <c r="AS4821" s="31">
        <v>278672.3330078125</v>
      </c>
      <c r="AT4821" s="31">
        <v>166865.7275390625</v>
      </c>
      <c r="AU4821" s="31">
        <v>172130.15380859375</v>
      </c>
      <c r="AV4821" s="31">
        <v>299615.8232421875</v>
      </c>
      <c r="AW4821" s="31">
        <v>243556.92822265625</v>
      </c>
      <c r="AX4821" s="31">
        <v>30429.076171875</v>
      </c>
      <c r="AY4821" s="31">
        <v>19786.734375</v>
      </c>
      <c r="AZ4821" s="31">
        <v>50215.810546875</v>
      </c>
    </row>
    <row r="4822" spans="1:52" ht="15" customHeight="1">
      <c r="A4822" s="29" t="s">
        <v>1395</v>
      </c>
      <c r="B4822" s="34">
        <v>32898</v>
      </c>
      <c r="C4822" s="28">
        <v>150</v>
      </c>
      <c r="D4822" s="28">
        <v>28</v>
      </c>
      <c r="E4822" s="28">
        <v>30</v>
      </c>
      <c r="F4822" s="29" t="s">
        <v>227</v>
      </c>
      <c r="G4822" s="29" t="s">
        <v>1388</v>
      </c>
      <c r="H4822" s="28">
        <v>851</v>
      </c>
      <c r="I4822" s="29" t="s">
        <v>752</v>
      </c>
      <c r="J4822" s="33" t="s">
        <v>1393</v>
      </c>
      <c r="K4822" s="29" t="s">
        <v>178</v>
      </c>
      <c r="L4822" s="29" t="s">
        <v>1392</v>
      </c>
      <c r="M4822" s="29" t="s">
        <v>1391</v>
      </c>
      <c r="N4822" s="28">
        <v>525615.30000000005</v>
      </c>
      <c r="O4822" s="28">
        <v>6311749</v>
      </c>
      <c r="P4822" s="29" t="s">
        <v>1390</v>
      </c>
      <c r="Q4822" s="32" t="s">
        <v>207</v>
      </c>
      <c r="R4822" s="19"/>
      <c r="S4822" s="19"/>
      <c r="T4822" s="19"/>
      <c r="U4822" s="19"/>
      <c r="V4822" s="19"/>
      <c r="W4822" s="19"/>
      <c r="X4822" s="19"/>
      <c r="Y4822" s="19"/>
      <c r="Z4822" s="19"/>
      <c r="AA4822" s="19"/>
      <c r="AB4822" s="19"/>
      <c r="AC4822" s="19"/>
      <c r="AD4822" s="19"/>
      <c r="AE4822" s="31">
        <v>415872</v>
      </c>
      <c r="AF4822" s="31">
        <v>431844</v>
      </c>
      <c r="AG4822" s="31">
        <v>433220</v>
      </c>
      <c r="AH4822" s="31">
        <v>426010</v>
      </c>
      <c r="AI4822" s="31">
        <v>408268</v>
      </c>
      <c r="AJ4822" s="31">
        <v>408214</v>
      </c>
      <c r="AK4822" s="31">
        <v>351385</v>
      </c>
      <c r="AL4822" s="31">
        <v>393402</v>
      </c>
      <c r="AM4822" s="31">
        <v>406940</v>
      </c>
      <c r="AN4822" s="31">
        <v>389561</v>
      </c>
      <c r="AO4822" s="31">
        <v>422160</v>
      </c>
      <c r="AP4822" s="31">
        <v>352888.802734375</v>
      </c>
      <c r="AQ4822" s="31">
        <v>372451.5078125</v>
      </c>
      <c r="AR4822" s="31">
        <v>301977.80065917969</v>
      </c>
      <c r="AS4822" s="31">
        <v>357667.060546875</v>
      </c>
      <c r="AT4822" s="31">
        <v>346312.37890625</v>
      </c>
      <c r="AU4822" s="31">
        <v>342015.2109375</v>
      </c>
      <c r="AV4822" s="31">
        <v>428208.818359375</v>
      </c>
      <c r="AW4822" s="31">
        <v>364925.244140625</v>
      </c>
      <c r="AX4822" s="31">
        <v>37690.64453125</v>
      </c>
      <c r="AY4822" s="31">
        <v>11705.2060546875</v>
      </c>
      <c r="AZ4822" s="31">
        <v>49395.8505859375</v>
      </c>
    </row>
    <row r="4823" spans="1:52" ht="15" customHeight="1">
      <c r="A4823" s="29" t="s">
        <v>1389</v>
      </c>
      <c r="B4823" s="34">
        <v>33053</v>
      </c>
      <c r="C4823" s="28">
        <v>150</v>
      </c>
      <c r="D4823" s="28">
        <v>26</v>
      </c>
      <c r="E4823" s="28">
        <v>30</v>
      </c>
      <c r="F4823" s="29" t="s">
        <v>462</v>
      </c>
      <c r="G4823" s="29" t="s">
        <v>1382</v>
      </c>
      <c r="H4823" s="28">
        <v>851</v>
      </c>
      <c r="I4823" s="29" t="s">
        <v>752</v>
      </c>
      <c r="J4823" s="33" t="s">
        <v>1387</v>
      </c>
      <c r="K4823" s="29" t="s">
        <v>178</v>
      </c>
      <c r="L4823" s="29" t="s">
        <v>1386</v>
      </c>
      <c r="M4823" s="29" t="s">
        <v>1385</v>
      </c>
      <c r="N4823" s="28">
        <v>566399.6</v>
      </c>
      <c r="O4823" s="28">
        <v>6319367</v>
      </c>
      <c r="P4823" s="29" t="s">
        <v>1384</v>
      </c>
      <c r="Q4823" s="32" t="s">
        <v>207</v>
      </c>
      <c r="R4823" s="19"/>
      <c r="S4823" s="19"/>
      <c r="T4823" s="19"/>
      <c r="U4823" s="19"/>
      <c r="V4823" s="19"/>
      <c r="W4823" s="19"/>
      <c r="X4823" s="19"/>
      <c r="Y4823" s="19"/>
      <c r="Z4823" s="19"/>
      <c r="AA4823" s="19"/>
      <c r="AB4823" s="19"/>
      <c r="AC4823" s="19"/>
      <c r="AD4823" s="19"/>
      <c r="AE4823" s="31">
        <v>193953</v>
      </c>
      <c r="AF4823" s="31">
        <v>369236</v>
      </c>
      <c r="AG4823" s="31">
        <v>372770</v>
      </c>
      <c r="AH4823" s="31">
        <v>369320</v>
      </c>
      <c r="AI4823" s="31">
        <v>403870</v>
      </c>
      <c r="AJ4823" s="31">
        <v>359390</v>
      </c>
      <c r="AK4823" s="31">
        <v>309600</v>
      </c>
      <c r="AL4823" s="31">
        <v>360210</v>
      </c>
      <c r="AM4823" s="31">
        <v>329676</v>
      </c>
      <c r="AN4823" s="31">
        <v>288698</v>
      </c>
      <c r="AO4823" s="31">
        <v>326372</v>
      </c>
      <c r="AP4823" s="31">
        <v>288657.89453125</v>
      </c>
      <c r="AQ4823" s="31">
        <v>308092.2763671875</v>
      </c>
      <c r="AR4823" s="31">
        <v>271687.0341796875</v>
      </c>
      <c r="AS4823" s="31">
        <v>273611.9580078125</v>
      </c>
      <c r="AT4823" s="31">
        <v>229764.94677734375</v>
      </c>
      <c r="AU4823" s="31">
        <v>191168.84228515625</v>
      </c>
      <c r="AV4823" s="31">
        <v>255887.99267578125</v>
      </c>
      <c r="AW4823" s="31">
        <v>300185.583984375</v>
      </c>
      <c r="AX4823" s="31">
        <v>32414.974609375</v>
      </c>
      <c r="AY4823" s="31">
        <v>18980.9140625</v>
      </c>
      <c r="AZ4823" s="31">
        <v>51395.888671875</v>
      </c>
    </row>
    <row r="4824" spans="1:52" ht="15" customHeight="1">
      <c r="A4824" s="29" t="s">
        <v>1383</v>
      </c>
      <c r="B4824" s="34">
        <v>33242</v>
      </c>
      <c r="C4824" s="28">
        <v>250</v>
      </c>
      <c r="D4824" s="28">
        <v>26</v>
      </c>
      <c r="E4824" s="28">
        <v>30</v>
      </c>
      <c r="F4824" s="29" t="s">
        <v>462</v>
      </c>
      <c r="G4824" s="29" t="s">
        <v>1375</v>
      </c>
      <c r="H4824" s="28">
        <v>851</v>
      </c>
      <c r="I4824" s="29" t="s">
        <v>752</v>
      </c>
      <c r="J4824" s="33" t="s">
        <v>1381</v>
      </c>
      <c r="K4824" s="29" t="s">
        <v>178</v>
      </c>
      <c r="L4824" s="29" t="s">
        <v>1378</v>
      </c>
      <c r="M4824" s="29" t="s">
        <v>425</v>
      </c>
      <c r="N4824" s="28">
        <v>562680</v>
      </c>
      <c r="O4824" s="28">
        <v>6309061</v>
      </c>
      <c r="P4824" s="29" t="s">
        <v>1377</v>
      </c>
      <c r="Q4824" s="32" t="s">
        <v>207</v>
      </c>
      <c r="R4824" s="19"/>
      <c r="S4824" s="19"/>
      <c r="T4824" s="19"/>
      <c r="U4824" s="19"/>
      <c r="V4824" s="19"/>
      <c r="W4824" s="19"/>
      <c r="X4824" s="19"/>
      <c r="Y4824" s="19"/>
      <c r="Z4824" s="19"/>
      <c r="AA4824" s="19"/>
      <c r="AB4824" s="19"/>
      <c r="AC4824" s="19"/>
      <c r="AD4824" s="19"/>
      <c r="AE4824" s="19"/>
      <c r="AF4824" s="31">
        <v>408468</v>
      </c>
      <c r="AG4824" s="31">
        <v>445430</v>
      </c>
      <c r="AH4824" s="31">
        <v>441690</v>
      </c>
      <c r="AI4824" s="31">
        <v>486710</v>
      </c>
      <c r="AJ4824" s="31">
        <v>414590</v>
      </c>
      <c r="AK4824" s="31">
        <v>344290</v>
      </c>
      <c r="AL4824" s="31">
        <v>414810</v>
      </c>
      <c r="AM4824" s="31">
        <v>445187</v>
      </c>
      <c r="AN4824" s="31">
        <v>383775</v>
      </c>
      <c r="AO4824" s="31">
        <v>386311</v>
      </c>
      <c r="AP4824" s="31">
        <v>332109</v>
      </c>
      <c r="AQ4824" s="31">
        <v>337790.5791015625</v>
      </c>
      <c r="AR4824" s="31">
        <v>288447.98583984375</v>
      </c>
      <c r="AS4824" s="31">
        <v>335988.2783203125</v>
      </c>
      <c r="AT4824" s="31">
        <v>316159.16796875</v>
      </c>
      <c r="AU4824" s="31">
        <v>273632.1357421875</v>
      </c>
      <c r="AV4824" s="31">
        <v>364606.3095703125</v>
      </c>
      <c r="AW4824" s="31">
        <v>322892.35986328125</v>
      </c>
      <c r="AX4824" s="31">
        <v>31995.611328125</v>
      </c>
      <c r="AY4824" s="31">
        <v>18340.54296875</v>
      </c>
      <c r="AZ4824" s="31">
        <v>50336.154296875</v>
      </c>
    </row>
    <row r="4825" spans="1:52" ht="15" customHeight="1">
      <c r="A4825" s="29" t="s">
        <v>1380</v>
      </c>
      <c r="B4825" s="34">
        <v>33242</v>
      </c>
      <c r="C4825" s="28">
        <v>250</v>
      </c>
      <c r="D4825" s="28">
        <v>26</v>
      </c>
      <c r="E4825" s="28">
        <v>30</v>
      </c>
      <c r="F4825" s="29" t="s">
        <v>462</v>
      </c>
      <c r="G4825" s="29" t="s">
        <v>1375</v>
      </c>
      <c r="H4825" s="28">
        <v>851</v>
      </c>
      <c r="I4825" s="29" t="s">
        <v>752</v>
      </c>
      <c r="J4825" s="33" t="s">
        <v>1379</v>
      </c>
      <c r="K4825" s="29" t="s">
        <v>178</v>
      </c>
      <c r="L4825" s="29" t="s">
        <v>1378</v>
      </c>
      <c r="M4825" s="29" t="s">
        <v>425</v>
      </c>
      <c r="N4825" s="28">
        <v>562762.19999999995</v>
      </c>
      <c r="O4825" s="28">
        <v>6308947</v>
      </c>
      <c r="P4825" s="29" t="s">
        <v>1377</v>
      </c>
      <c r="Q4825" s="32" t="s">
        <v>207</v>
      </c>
      <c r="R4825" s="19"/>
      <c r="S4825" s="19"/>
      <c r="T4825" s="19"/>
      <c r="U4825" s="19"/>
      <c r="V4825" s="19"/>
      <c r="W4825" s="19"/>
      <c r="X4825" s="19"/>
      <c r="Y4825" s="19"/>
      <c r="Z4825" s="19"/>
      <c r="AA4825" s="19"/>
      <c r="AB4825" s="19"/>
      <c r="AC4825" s="19"/>
      <c r="AD4825" s="19"/>
      <c r="AE4825" s="19"/>
      <c r="AF4825" s="31">
        <v>377049</v>
      </c>
      <c r="AG4825" s="31">
        <v>410680</v>
      </c>
      <c r="AH4825" s="31">
        <v>407450</v>
      </c>
      <c r="AI4825" s="31">
        <v>444290</v>
      </c>
      <c r="AJ4825" s="31">
        <v>375540</v>
      </c>
      <c r="AK4825" s="31">
        <v>333100</v>
      </c>
      <c r="AL4825" s="31">
        <v>389330</v>
      </c>
      <c r="AM4825" s="31">
        <v>410910</v>
      </c>
      <c r="AN4825" s="31">
        <v>354255</v>
      </c>
      <c r="AO4825" s="31">
        <v>356596</v>
      </c>
      <c r="AP4825" s="31">
        <v>325020</v>
      </c>
      <c r="AQ4825" s="31">
        <v>337790.5791015625</v>
      </c>
      <c r="AR4825" s="31">
        <v>288447.98583984375</v>
      </c>
      <c r="AS4825" s="31">
        <v>335988.2783203125</v>
      </c>
      <c r="AT4825" s="31">
        <v>316159.16796875</v>
      </c>
      <c r="AU4825" s="31">
        <v>273632.1357421875</v>
      </c>
      <c r="AV4825" s="31">
        <v>364606.3095703125</v>
      </c>
      <c r="AW4825" s="31">
        <v>322892.35986328125</v>
      </c>
      <c r="AX4825" s="31">
        <v>31995.611328125</v>
      </c>
      <c r="AY4825" s="31">
        <v>18340.54296875</v>
      </c>
      <c r="AZ4825" s="31">
        <v>50336.154296875</v>
      </c>
    </row>
    <row r="4826" spans="1:52" ht="15" customHeight="1">
      <c r="A4826" s="29" t="s">
        <v>1376</v>
      </c>
      <c r="B4826" s="34">
        <v>33276</v>
      </c>
      <c r="C4826" s="28">
        <v>150</v>
      </c>
      <c r="D4826" s="28">
        <v>24</v>
      </c>
      <c r="E4826" s="28">
        <v>30</v>
      </c>
      <c r="F4826" s="29" t="s">
        <v>440</v>
      </c>
      <c r="G4826" s="29" t="s">
        <v>1366</v>
      </c>
      <c r="H4826" s="28">
        <v>851</v>
      </c>
      <c r="I4826" s="29" t="s">
        <v>752</v>
      </c>
      <c r="J4826" s="33" t="s">
        <v>1374</v>
      </c>
      <c r="K4826" s="29" t="s">
        <v>178</v>
      </c>
      <c r="L4826" s="29" t="s">
        <v>1353</v>
      </c>
      <c r="M4826" s="29" t="s">
        <v>1373</v>
      </c>
      <c r="N4826" s="28">
        <v>556834.4</v>
      </c>
      <c r="O4826" s="28">
        <v>6310339</v>
      </c>
      <c r="P4826" s="29" t="s">
        <v>1368</v>
      </c>
      <c r="Q4826" s="32" t="s">
        <v>207</v>
      </c>
      <c r="R4826" s="19"/>
      <c r="S4826" s="19"/>
      <c r="T4826" s="19"/>
      <c r="U4826" s="19"/>
      <c r="V4826" s="19"/>
      <c r="W4826" s="19"/>
      <c r="X4826" s="19"/>
      <c r="Y4826" s="19"/>
      <c r="Z4826" s="19"/>
      <c r="AA4826" s="19"/>
      <c r="AB4826" s="19"/>
      <c r="AC4826" s="19"/>
      <c r="AD4826" s="19"/>
      <c r="AE4826" s="19"/>
      <c r="AF4826" s="31">
        <v>305913</v>
      </c>
      <c r="AG4826" s="31">
        <v>372300</v>
      </c>
      <c r="AH4826" s="31">
        <v>369110</v>
      </c>
      <c r="AI4826" s="31">
        <v>402290</v>
      </c>
      <c r="AJ4826" s="31">
        <v>353400</v>
      </c>
      <c r="AK4826" s="31">
        <v>312780</v>
      </c>
      <c r="AL4826" s="31">
        <v>331250</v>
      </c>
      <c r="AM4826" s="31">
        <v>352580</v>
      </c>
      <c r="AN4826" s="31">
        <v>290723</v>
      </c>
      <c r="AO4826" s="31">
        <v>325421</v>
      </c>
      <c r="AP4826" s="31">
        <v>280413.5400390625</v>
      </c>
      <c r="AQ4826" s="31">
        <v>317620.806640625</v>
      </c>
      <c r="AR4826" s="31">
        <v>276155.8876953125</v>
      </c>
      <c r="AS4826" s="31">
        <v>318138.521484375</v>
      </c>
      <c r="AT4826" s="31">
        <v>290053.1484375</v>
      </c>
      <c r="AU4826" s="31">
        <v>275284.2783203125</v>
      </c>
      <c r="AV4826" s="31">
        <v>328614.775390625</v>
      </c>
      <c r="AW4826" s="31">
        <v>295411.0166015625</v>
      </c>
      <c r="AX4826" s="31">
        <v>26840.900390625</v>
      </c>
      <c r="AY4826" s="31">
        <v>17754.599609375</v>
      </c>
      <c r="AZ4826" s="31">
        <v>44595.5</v>
      </c>
    </row>
    <row r="4827" spans="1:52" ht="15" customHeight="1">
      <c r="A4827" s="29" t="s">
        <v>1372</v>
      </c>
      <c r="B4827" s="34">
        <v>33276</v>
      </c>
      <c r="C4827" s="28">
        <v>150</v>
      </c>
      <c r="D4827" s="28">
        <v>24</v>
      </c>
      <c r="E4827" s="28">
        <v>30</v>
      </c>
      <c r="F4827" s="29" t="s">
        <v>440</v>
      </c>
      <c r="G4827" s="29" t="s">
        <v>1366</v>
      </c>
      <c r="H4827" s="28">
        <v>851</v>
      </c>
      <c r="I4827" s="29" t="s">
        <v>752</v>
      </c>
      <c r="J4827" s="33" t="s">
        <v>1371</v>
      </c>
      <c r="K4827" s="29" t="s">
        <v>178</v>
      </c>
      <c r="L4827" s="29" t="s">
        <v>1370</v>
      </c>
      <c r="M4827" s="29" t="s">
        <v>1369</v>
      </c>
      <c r="N4827" s="28">
        <v>556839.1</v>
      </c>
      <c r="O4827" s="28">
        <v>6310230</v>
      </c>
      <c r="P4827" s="29" t="s">
        <v>1368</v>
      </c>
      <c r="Q4827" s="32" t="s">
        <v>207</v>
      </c>
      <c r="R4827" s="19"/>
      <c r="S4827" s="19"/>
      <c r="T4827" s="19"/>
      <c r="U4827" s="19"/>
      <c r="V4827" s="19"/>
      <c r="W4827" s="19"/>
      <c r="X4827" s="19"/>
      <c r="Y4827" s="19"/>
      <c r="Z4827" s="19"/>
      <c r="AA4827" s="19"/>
      <c r="AB4827" s="19"/>
      <c r="AC4827" s="19"/>
      <c r="AD4827" s="19"/>
      <c r="AE4827" s="19"/>
      <c r="AF4827" s="31">
        <v>308370</v>
      </c>
      <c r="AG4827" s="31">
        <v>377820</v>
      </c>
      <c r="AH4827" s="31">
        <v>373930</v>
      </c>
      <c r="AI4827" s="31">
        <v>392950</v>
      </c>
      <c r="AJ4827" s="31">
        <v>356970</v>
      </c>
      <c r="AK4827" s="31">
        <v>309700</v>
      </c>
      <c r="AL4827" s="31">
        <v>340580</v>
      </c>
      <c r="AM4827" s="31">
        <v>349310</v>
      </c>
      <c r="AN4827" s="31">
        <v>293058</v>
      </c>
      <c r="AO4827" s="31">
        <v>328035</v>
      </c>
      <c r="AP4827" s="31">
        <v>281011.5400390625</v>
      </c>
      <c r="AQ4827" s="31">
        <v>317620.806640625</v>
      </c>
      <c r="AR4827" s="31">
        <v>276155.8876953125</v>
      </c>
      <c r="AS4827" s="31">
        <v>318138.521484375</v>
      </c>
      <c r="AT4827" s="31">
        <v>290053.1484375</v>
      </c>
      <c r="AU4827" s="31">
        <v>275284.2783203125</v>
      </c>
      <c r="AV4827" s="31">
        <v>328614.775390625</v>
      </c>
      <c r="AW4827" s="31">
        <v>295411.0166015625</v>
      </c>
      <c r="AX4827" s="31">
        <v>26840.900390625</v>
      </c>
      <c r="AY4827" s="31">
        <v>17754.599609375</v>
      </c>
      <c r="AZ4827" s="31">
        <v>44595.5</v>
      </c>
    </row>
    <row r="4828" spans="1:52" ht="15" customHeight="1">
      <c r="A4828" s="29" t="s">
        <v>1367</v>
      </c>
      <c r="B4828" s="34">
        <v>33312</v>
      </c>
      <c r="C4828" s="28">
        <v>150</v>
      </c>
      <c r="D4828" s="28">
        <v>24.6</v>
      </c>
      <c r="E4828" s="28">
        <v>32.700000000000003</v>
      </c>
      <c r="F4828" s="29" t="s">
        <v>786</v>
      </c>
      <c r="G4828" s="29" t="s">
        <v>1350</v>
      </c>
      <c r="H4828" s="28">
        <v>851</v>
      </c>
      <c r="I4828" s="29" t="s">
        <v>752</v>
      </c>
      <c r="J4828" s="33" t="s">
        <v>1365</v>
      </c>
      <c r="K4828" s="29" t="s">
        <v>178</v>
      </c>
      <c r="L4828" s="29" t="s">
        <v>1364</v>
      </c>
      <c r="M4828" s="29" t="s">
        <v>1363</v>
      </c>
      <c r="N4828" s="28">
        <v>556197.1</v>
      </c>
      <c r="O4828" s="28">
        <v>6311306</v>
      </c>
      <c r="P4828" s="29" t="s">
        <v>1362</v>
      </c>
      <c r="Q4828" s="32" t="s">
        <v>207</v>
      </c>
      <c r="R4828" s="19"/>
      <c r="S4828" s="19"/>
      <c r="T4828" s="19"/>
      <c r="U4828" s="19"/>
      <c r="V4828" s="19"/>
      <c r="W4828" s="19"/>
      <c r="X4828" s="19"/>
      <c r="Y4828" s="19"/>
      <c r="Z4828" s="19"/>
      <c r="AA4828" s="19"/>
      <c r="AB4828" s="19"/>
      <c r="AC4828" s="19"/>
      <c r="AD4828" s="19"/>
      <c r="AE4828" s="19"/>
      <c r="AF4828" s="31">
        <v>260435</v>
      </c>
      <c r="AG4828" s="31">
        <v>335130</v>
      </c>
      <c r="AH4828" s="31">
        <v>341950</v>
      </c>
      <c r="AI4828" s="31">
        <v>375190</v>
      </c>
      <c r="AJ4828" s="31">
        <v>331120</v>
      </c>
      <c r="AK4828" s="31">
        <v>281180</v>
      </c>
      <c r="AL4828" s="31">
        <v>313220</v>
      </c>
      <c r="AM4828" s="31">
        <v>335833</v>
      </c>
      <c r="AN4828" s="31">
        <v>300759</v>
      </c>
      <c r="AO4828" s="31">
        <v>319242</v>
      </c>
      <c r="AP4828" s="31">
        <v>273697</v>
      </c>
      <c r="AQ4828" s="31">
        <v>247215.62890625</v>
      </c>
      <c r="AR4828" s="31">
        <v>260831.603515625</v>
      </c>
      <c r="AS4828" s="31">
        <v>300850.5869140625</v>
      </c>
      <c r="AT4828" s="31">
        <v>275190.8603515625</v>
      </c>
      <c r="AU4828" s="31">
        <v>251982.1611328125</v>
      </c>
      <c r="AV4828" s="31">
        <v>325197.2314453125</v>
      </c>
      <c r="AW4828" s="31">
        <v>298688.61328125</v>
      </c>
      <c r="AX4828" s="31">
        <v>29777.853515625</v>
      </c>
      <c r="AY4828" s="31">
        <v>11747.65625</v>
      </c>
      <c r="AZ4828" s="31">
        <v>41525.509765625</v>
      </c>
    </row>
    <row r="4829" spans="1:52" ht="15" customHeight="1">
      <c r="A4829" s="29" t="s">
        <v>1361</v>
      </c>
      <c r="B4829" s="34">
        <v>33431</v>
      </c>
      <c r="C4829" s="28">
        <v>150</v>
      </c>
      <c r="D4829" s="28">
        <v>24.6</v>
      </c>
      <c r="E4829" s="28">
        <v>32</v>
      </c>
      <c r="F4829" s="29" t="s">
        <v>786</v>
      </c>
      <c r="G4829" s="29" t="s">
        <v>1350</v>
      </c>
      <c r="H4829" s="28">
        <v>851</v>
      </c>
      <c r="I4829" s="29" t="s">
        <v>752</v>
      </c>
      <c r="J4829" s="33" t="s">
        <v>1360</v>
      </c>
      <c r="K4829" s="29" t="s">
        <v>178</v>
      </c>
      <c r="L4829" s="29" t="s">
        <v>1357</v>
      </c>
      <c r="M4829" s="29" t="s">
        <v>745</v>
      </c>
      <c r="N4829" s="28">
        <v>541414.1</v>
      </c>
      <c r="O4829" s="28">
        <v>6310965</v>
      </c>
      <c r="P4829" s="29" t="s">
        <v>1356</v>
      </c>
      <c r="Q4829" s="32" t="s">
        <v>207</v>
      </c>
      <c r="R4829" s="19"/>
      <c r="S4829" s="19"/>
      <c r="T4829" s="19"/>
      <c r="U4829" s="19"/>
      <c r="V4829" s="19"/>
      <c r="W4829" s="19"/>
      <c r="X4829" s="19"/>
      <c r="Y4829" s="19"/>
      <c r="Z4829" s="19"/>
      <c r="AA4829" s="19"/>
      <c r="AB4829" s="19"/>
      <c r="AC4829" s="19"/>
      <c r="AD4829" s="19"/>
      <c r="AE4829" s="19"/>
      <c r="AF4829" s="31">
        <v>155955</v>
      </c>
      <c r="AG4829" s="31">
        <v>374480</v>
      </c>
      <c r="AH4829" s="31">
        <v>363610</v>
      </c>
      <c r="AI4829" s="31">
        <v>386980</v>
      </c>
      <c r="AJ4829" s="31">
        <v>356100</v>
      </c>
      <c r="AK4829" s="31">
        <v>306490</v>
      </c>
      <c r="AL4829" s="31">
        <v>332720</v>
      </c>
      <c r="AM4829" s="31">
        <v>348010</v>
      </c>
      <c r="AN4829" s="31">
        <v>325319</v>
      </c>
      <c r="AO4829" s="31">
        <v>350752</v>
      </c>
      <c r="AP4829" s="31">
        <v>288456.021484375</v>
      </c>
      <c r="AQ4829" s="31">
        <v>310292.458984375</v>
      </c>
      <c r="AR4829" s="31">
        <v>274593.0390625</v>
      </c>
      <c r="AS4829" s="31">
        <v>311924.0703125</v>
      </c>
      <c r="AT4829" s="31">
        <v>302414.7529296875</v>
      </c>
      <c r="AU4829" s="31">
        <v>253469.146484375</v>
      </c>
      <c r="AV4829" s="31">
        <v>294815.52001953125</v>
      </c>
      <c r="AW4829" s="31">
        <v>223380.087890625</v>
      </c>
      <c r="AX4829" s="31">
        <v>29520.662109375</v>
      </c>
      <c r="AY4829" s="31">
        <v>11857.2802734375</v>
      </c>
      <c r="AZ4829" s="31">
        <v>41377.9423828125</v>
      </c>
    </row>
    <row r="4830" spans="1:52" ht="15" customHeight="1">
      <c r="A4830" s="29" t="s">
        <v>1359</v>
      </c>
      <c r="B4830" s="34">
        <v>33431</v>
      </c>
      <c r="C4830" s="28">
        <v>150</v>
      </c>
      <c r="D4830" s="28">
        <v>24.6</v>
      </c>
      <c r="E4830" s="28">
        <v>32</v>
      </c>
      <c r="F4830" s="29" t="s">
        <v>786</v>
      </c>
      <c r="G4830" s="29" t="s">
        <v>1350</v>
      </c>
      <c r="H4830" s="28">
        <v>851</v>
      </c>
      <c r="I4830" s="29" t="s">
        <v>752</v>
      </c>
      <c r="J4830" s="33" t="s">
        <v>1358</v>
      </c>
      <c r="K4830" s="29" t="s">
        <v>178</v>
      </c>
      <c r="L4830" s="29" t="s">
        <v>1357</v>
      </c>
      <c r="M4830" s="29" t="s">
        <v>745</v>
      </c>
      <c r="N4830" s="28">
        <v>541348.19999999995</v>
      </c>
      <c r="O4830" s="28">
        <v>6311044</v>
      </c>
      <c r="P4830" s="29" t="s">
        <v>1356</v>
      </c>
      <c r="Q4830" s="32" t="s">
        <v>207</v>
      </c>
      <c r="R4830" s="19"/>
      <c r="S4830" s="19"/>
      <c r="T4830" s="19"/>
      <c r="U4830" s="19"/>
      <c r="V4830" s="19"/>
      <c r="W4830" s="19"/>
      <c r="X4830" s="19"/>
      <c r="Y4830" s="19"/>
      <c r="Z4830" s="19"/>
      <c r="AA4830" s="19"/>
      <c r="AB4830" s="19"/>
      <c r="AC4830" s="19"/>
      <c r="AD4830" s="19"/>
      <c r="AE4830" s="19"/>
      <c r="AF4830" s="31">
        <v>158470</v>
      </c>
      <c r="AG4830" s="31">
        <v>367900</v>
      </c>
      <c r="AH4830" s="31">
        <v>375980</v>
      </c>
      <c r="AI4830" s="31">
        <v>401990</v>
      </c>
      <c r="AJ4830" s="31">
        <v>371460</v>
      </c>
      <c r="AK4830" s="31">
        <v>319100</v>
      </c>
      <c r="AL4830" s="31">
        <v>338570</v>
      </c>
      <c r="AM4830" s="31">
        <v>363110</v>
      </c>
      <c r="AN4830" s="31">
        <v>330566</v>
      </c>
      <c r="AO4830" s="31">
        <v>356409</v>
      </c>
      <c r="AP4830" s="31">
        <v>289686.021484375</v>
      </c>
      <c r="AQ4830" s="31">
        <v>310292.458984375</v>
      </c>
      <c r="AR4830" s="31">
        <v>274593.0390625</v>
      </c>
      <c r="AS4830" s="31">
        <v>311924.0703125</v>
      </c>
      <c r="AT4830" s="31">
        <v>302414.7529296875</v>
      </c>
      <c r="AU4830" s="31">
        <v>253469.146484375</v>
      </c>
      <c r="AV4830" s="31">
        <v>294815.52001953125</v>
      </c>
      <c r="AW4830" s="31">
        <v>223380.087890625</v>
      </c>
      <c r="AX4830" s="31">
        <v>29520.662109375</v>
      </c>
      <c r="AY4830" s="31">
        <v>11857.2802734375</v>
      </c>
      <c r="AZ4830" s="31">
        <v>41377.9423828125</v>
      </c>
    </row>
    <row r="4831" spans="1:52" ht="15" customHeight="1">
      <c r="A4831" s="29" t="s">
        <v>1355</v>
      </c>
      <c r="B4831" s="34">
        <v>33676</v>
      </c>
      <c r="C4831" s="28">
        <v>150</v>
      </c>
      <c r="D4831" s="28">
        <v>24.6</v>
      </c>
      <c r="E4831" s="28">
        <v>32</v>
      </c>
      <c r="F4831" s="29" t="s">
        <v>786</v>
      </c>
      <c r="G4831" s="29" t="s">
        <v>1350</v>
      </c>
      <c r="H4831" s="28">
        <v>851</v>
      </c>
      <c r="I4831" s="29" t="s">
        <v>752</v>
      </c>
      <c r="J4831" s="33" t="s">
        <v>1354</v>
      </c>
      <c r="K4831" s="29" t="s">
        <v>178</v>
      </c>
      <c r="L4831" s="29" t="s">
        <v>1353</v>
      </c>
      <c r="M4831" s="29" t="s">
        <v>660</v>
      </c>
      <c r="N4831" s="28">
        <v>556801.6</v>
      </c>
      <c r="O4831" s="28">
        <v>6310704</v>
      </c>
      <c r="P4831" s="29" t="s">
        <v>1352</v>
      </c>
      <c r="Q4831" s="32" t="s">
        <v>207</v>
      </c>
      <c r="R4831" s="19"/>
      <c r="S4831" s="19"/>
      <c r="T4831" s="19"/>
      <c r="U4831" s="19"/>
      <c r="V4831" s="19"/>
      <c r="W4831" s="19"/>
      <c r="X4831" s="19"/>
      <c r="Y4831" s="19"/>
      <c r="Z4831" s="19"/>
      <c r="AA4831" s="19"/>
      <c r="AB4831" s="19"/>
      <c r="AC4831" s="19"/>
      <c r="AD4831" s="19"/>
      <c r="AE4831" s="19"/>
      <c r="AF4831" s="19"/>
      <c r="AG4831" s="31">
        <v>241320</v>
      </c>
      <c r="AH4831" s="31">
        <v>358620</v>
      </c>
      <c r="AI4831" s="31">
        <v>396170</v>
      </c>
      <c r="AJ4831" s="31">
        <v>369360</v>
      </c>
      <c r="AK4831" s="31">
        <v>303000</v>
      </c>
      <c r="AL4831" s="31">
        <v>289210</v>
      </c>
      <c r="AM4831" s="31">
        <v>408390</v>
      </c>
      <c r="AN4831" s="31">
        <v>291506</v>
      </c>
      <c r="AO4831" s="31">
        <v>348922</v>
      </c>
      <c r="AP4831" s="31">
        <v>310666.51953125</v>
      </c>
      <c r="AQ4831" s="31">
        <v>325799.802734375</v>
      </c>
      <c r="AR4831" s="31">
        <v>294378.7392578125</v>
      </c>
      <c r="AS4831" s="31">
        <v>324667.416015625</v>
      </c>
      <c r="AT4831" s="31">
        <v>294459.171875</v>
      </c>
      <c r="AU4831" s="31">
        <v>254733.8564453125</v>
      </c>
      <c r="AV4831" s="31">
        <v>355216.6796875</v>
      </c>
      <c r="AW4831" s="31">
        <v>331533.41796875</v>
      </c>
      <c r="AX4831" s="31">
        <v>33333.45703125</v>
      </c>
      <c r="AY4831" s="31">
        <v>17610.833984375</v>
      </c>
      <c r="AZ4831" s="31">
        <v>50944.291015625</v>
      </c>
    </row>
    <row r="4832" spans="1:52" ht="15" customHeight="1">
      <c r="A4832" s="29" t="s">
        <v>1351</v>
      </c>
      <c r="B4832" s="34">
        <v>33931</v>
      </c>
      <c r="C4832" s="28">
        <v>200</v>
      </c>
      <c r="D4832" s="28">
        <v>26</v>
      </c>
      <c r="E4832" s="28">
        <v>30</v>
      </c>
      <c r="F4832" s="29" t="s">
        <v>392</v>
      </c>
      <c r="G4832" s="29" t="s">
        <v>1335</v>
      </c>
      <c r="H4832" s="28">
        <v>851</v>
      </c>
      <c r="I4832" s="29" t="s">
        <v>752</v>
      </c>
      <c r="J4832" s="33" t="s">
        <v>1349</v>
      </c>
      <c r="K4832" s="29" t="s">
        <v>178</v>
      </c>
      <c r="L4832" s="29" t="s">
        <v>1339</v>
      </c>
      <c r="M4832" s="29" t="s">
        <v>1338</v>
      </c>
      <c r="N4832" s="28">
        <v>561644.80000000005</v>
      </c>
      <c r="O4832" s="28">
        <v>6314745</v>
      </c>
      <c r="P4832" s="29" t="s">
        <v>1344</v>
      </c>
      <c r="Q4832" s="32" t="s">
        <v>207</v>
      </c>
      <c r="R4832" s="19"/>
      <c r="S4832" s="19"/>
      <c r="T4832" s="19"/>
      <c r="U4832" s="19"/>
      <c r="V4832" s="19"/>
      <c r="W4832" s="19"/>
      <c r="X4832" s="19"/>
      <c r="Y4832" s="19"/>
      <c r="Z4832" s="19"/>
      <c r="AA4832" s="19"/>
      <c r="AB4832" s="19"/>
      <c r="AC4832" s="19"/>
      <c r="AD4832" s="19"/>
      <c r="AE4832" s="19"/>
      <c r="AF4832" s="19"/>
      <c r="AG4832" s="31">
        <v>42940</v>
      </c>
      <c r="AH4832" s="31">
        <v>376490</v>
      </c>
      <c r="AI4832" s="31">
        <v>417080</v>
      </c>
      <c r="AJ4832" s="31">
        <v>357550</v>
      </c>
      <c r="AK4832" s="31">
        <v>306530</v>
      </c>
      <c r="AL4832" s="31">
        <v>343890</v>
      </c>
      <c r="AM4832" s="31">
        <v>358090</v>
      </c>
      <c r="AN4832" s="31">
        <v>325018</v>
      </c>
      <c r="AO4832" s="31">
        <v>336790</v>
      </c>
      <c r="AP4832" s="31">
        <v>292534.599609375</v>
      </c>
      <c r="AQ4832" s="31">
        <v>313950.1171875</v>
      </c>
      <c r="AR4832" s="31">
        <v>268978.11328125</v>
      </c>
      <c r="AS4832" s="31">
        <v>298232.615234375</v>
      </c>
      <c r="AT4832" s="31">
        <v>270249.60546875</v>
      </c>
      <c r="AU4832" s="31">
        <v>246362.294921875</v>
      </c>
      <c r="AV4832" s="31">
        <v>273129.646484375</v>
      </c>
      <c r="AW4832" s="31">
        <v>248567.810546875</v>
      </c>
      <c r="AX4832" s="31">
        <v>28989.642578125</v>
      </c>
      <c r="AY4832" s="31">
        <v>15994.0439453125</v>
      </c>
      <c r="AZ4832" s="31">
        <v>44983.6865234375</v>
      </c>
    </row>
    <row r="4833" spans="1:52" ht="15" customHeight="1">
      <c r="A4833" s="29" t="s">
        <v>1348</v>
      </c>
      <c r="B4833" s="34">
        <v>33931</v>
      </c>
      <c r="C4833" s="28">
        <v>200</v>
      </c>
      <c r="D4833" s="28">
        <v>26</v>
      </c>
      <c r="E4833" s="28">
        <v>30</v>
      </c>
      <c r="F4833" s="29" t="s">
        <v>392</v>
      </c>
      <c r="G4833" s="29" t="s">
        <v>1335</v>
      </c>
      <c r="H4833" s="28">
        <v>851</v>
      </c>
      <c r="I4833" s="29" t="s">
        <v>752</v>
      </c>
      <c r="J4833" s="33" t="s">
        <v>1347</v>
      </c>
      <c r="K4833" s="29" t="s">
        <v>178</v>
      </c>
      <c r="L4833" s="29" t="s">
        <v>1339</v>
      </c>
      <c r="M4833" s="29" t="s">
        <v>1338</v>
      </c>
      <c r="N4833" s="28">
        <v>561653.6</v>
      </c>
      <c r="O4833" s="28">
        <v>6314866</v>
      </c>
      <c r="P4833" s="29" t="s">
        <v>1344</v>
      </c>
      <c r="Q4833" s="32" t="s">
        <v>207</v>
      </c>
      <c r="R4833" s="19"/>
      <c r="S4833" s="19"/>
      <c r="T4833" s="19"/>
      <c r="U4833" s="19"/>
      <c r="V4833" s="19"/>
      <c r="W4833" s="19"/>
      <c r="X4833" s="19"/>
      <c r="Y4833" s="19"/>
      <c r="Z4833" s="19"/>
      <c r="AA4833" s="19"/>
      <c r="AB4833" s="19"/>
      <c r="AC4833" s="19"/>
      <c r="AD4833" s="19"/>
      <c r="AE4833" s="19"/>
      <c r="AF4833" s="19"/>
      <c r="AG4833" s="31">
        <v>39700</v>
      </c>
      <c r="AH4833" s="31">
        <v>396470</v>
      </c>
      <c r="AI4833" s="31">
        <v>426600</v>
      </c>
      <c r="AJ4833" s="31">
        <v>372120</v>
      </c>
      <c r="AK4833" s="31">
        <v>317090</v>
      </c>
      <c r="AL4833" s="31">
        <v>353580</v>
      </c>
      <c r="AM4833" s="31">
        <v>377140</v>
      </c>
      <c r="AN4833" s="31">
        <v>331441</v>
      </c>
      <c r="AO4833" s="31">
        <v>343444</v>
      </c>
      <c r="AP4833" s="31">
        <v>294150.599609375</v>
      </c>
      <c r="AQ4833" s="31">
        <v>313950.1171875</v>
      </c>
      <c r="AR4833" s="31">
        <v>268978.11328125</v>
      </c>
      <c r="AS4833" s="31">
        <v>298232.615234375</v>
      </c>
      <c r="AT4833" s="31">
        <v>270249.60546875</v>
      </c>
      <c r="AU4833" s="31">
        <v>246362.294921875</v>
      </c>
      <c r="AV4833" s="31">
        <v>273129.646484375</v>
      </c>
      <c r="AW4833" s="31">
        <v>248567.810546875</v>
      </c>
      <c r="AX4833" s="31">
        <v>28989.642578125</v>
      </c>
      <c r="AY4833" s="31">
        <v>15994.0439453125</v>
      </c>
      <c r="AZ4833" s="31">
        <v>44983.6865234375</v>
      </c>
    </row>
    <row r="4834" spans="1:52" ht="15" customHeight="1">
      <c r="A4834" s="29" t="s">
        <v>1346</v>
      </c>
      <c r="B4834" s="34">
        <v>33931</v>
      </c>
      <c r="C4834" s="28">
        <v>200</v>
      </c>
      <c r="D4834" s="28">
        <v>26</v>
      </c>
      <c r="E4834" s="28">
        <v>30</v>
      </c>
      <c r="F4834" s="29" t="s">
        <v>392</v>
      </c>
      <c r="G4834" s="29" t="s">
        <v>1335</v>
      </c>
      <c r="H4834" s="28">
        <v>851</v>
      </c>
      <c r="I4834" s="29" t="s">
        <v>752</v>
      </c>
      <c r="J4834" s="33" t="s">
        <v>1345</v>
      </c>
      <c r="K4834" s="29" t="s">
        <v>178</v>
      </c>
      <c r="L4834" s="29" t="s">
        <v>1339</v>
      </c>
      <c r="M4834" s="29" t="s">
        <v>1338</v>
      </c>
      <c r="N4834" s="28">
        <v>561661.9</v>
      </c>
      <c r="O4834" s="28">
        <v>6314985</v>
      </c>
      <c r="P4834" s="29" t="s">
        <v>1344</v>
      </c>
      <c r="Q4834" s="32" t="s">
        <v>207</v>
      </c>
      <c r="R4834" s="19"/>
      <c r="S4834" s="19"/>
      <c r="T4834" s="19"/>
      <c r="U4834" s="19"/>
      <c r="V4834" s="19"/>
      <c r="W4834" s="19"/>
      <c r="X4834" s="19"/>
      <c r="Y4834" s="19"/>
      <c r="Z4834" s="19"/>
      <c r="AA4834" s="19"/>
      <c r="AB4834" s="19"/>
      <c r="AC4834" s="19"/>
      <c r="AD4834" s="19"/>
      <c r="AE4834" s="19"/>
      <c r="AF4834" s="19"/>
      <c r="AG4834" s="31">
        <v>41750</v>
      </c>
      <c r="AH4834" s="31">
        <v>379840</v>
      </c>
      <c r="AI4834" s="31">
        <v>430280</v>
      </c>
      <c r="AJ4834" s="31">
        <v>369000</v>
      </c>
      <c r="AK4834" s="31">
        <v>308560</v>
      </c>
      <c r="AL4834" s="31">
        <v>363050</v>
      </c>
      <c r="AM4834" s="31">
        <v>362890</v>
      </c>
      <c r="AN4834" s="31">
        <v>331441</v>
      </c>
      <c r="AO4834" s="31">
        <v>343444</v>
      </c>
      <c r="AP4834" s="31">
        <v>294150.599609375</v>
      </c>
      <c r="AQ4834" s="31">
        <v>313950.1171875</v>
      </c>
      <c r="AR4834" s="31">
        <v>268978.11328125</v>
      </c>
      <c r="AS4834" s="31">
        <v>298232.615234375</v>
      </c>
      <c r="AT4834" s="31">
        <v>270249.60546875</v>
      </c>
      <c r="AU4834" s="31">
        <v>246362.294921875</v>
      </c>
      <c r="AV4834" s="31">
        <v>273129.646484375</v>
      </c>
      <c r="AW4834" s="31">
        <v>248567.810546875</v>
      </c>
      <c r="AX4834" s="31">
        <v>28989.642578125</v>
      </c>
      <c r="AY4834" s="31">
        <v>15994.0439453125</v>
      </c>
      <c r="AZ4834" s="31">
        <v>44983.6865234375</v>
      </c>
    </row>
    <row r="4835" spans="1:52" ht="15" customHeight="1">
      <c r="A4835" s="29" t="s">
        <v>1343</v>
      </c>
      <c r="B4835" s="34">
        <v>33931</v>
      </c>
      <c r="C4835" s="28">
        <v>200</v>
      </c>
      <c r="D4835" s="28">
        <v>26</v>
      </c>
      <c r="E4835" s="28">
        <v>30</v>
      </c>
      <c r="F4835" s="29" t="s">
        <v>392</v>
      </c>
      <c r="G4835" s="29" t="s">
        <v>1335</v>
      </c>
      <c r="H4835" s="28">
        <v>851</v>
      </c>
      <c r="I4835" s="29" t="s">
        <v>752</v>
      </c>
      <c r="J4835" s="33" t="s">
        <v>1342</v>
      </c>
      <c r="K4835" s="29" t="s">
        <v>178</v>
      </c>
      <c r="L4835" s="29" t="s">
        <v>1339</v>
      </c>
      <c r="M4835" s="29" t="s">
        <v>1338</v>
      </c>
      <c r="N4835" s="28">
        <v>561675.30000000005</v>
      </c>
      <c r="O4835" s="28">
        <v>6315104</v>
      </c>
      <c r="P4835" s="29" t="s">
        <v>1337</v>
      </c>
      <c r="Q4835" s="32" t="s">
        <v>207</v>
      </c>
      <c r="R4835" s="19"/>
      <c r="S4835" s="19"/>
      <c r="T4835" s="19"/>
      <c r="U4835" s="19"/>
      <c r="V4835" s="19"/>
      <c r="W4835" s="19"/>
      <c r="X4835" s="19"/>
      <c r="Y4835" s="19"/>
      <c r="Z4835" s="19"/>
      <c r="AA4835" s="19"/>
      <c r="AB4835" s="19"/>
      <c r="AC4835" s="19"/>
      <c r="AD4835" s="19"/>
      <c r="AE4835" s="19"/>
      <c r="AF4835" s="19"/>
      <c r="AG4835" s="31">
        <v>37910</v>
      </c>
      <c r="AH4835" s="31">
        <v>339130</v>
      </c>
      <c r="AI4835" s="31">
        <v>426360</v>
      </c>
      <c r="AJ4835" s="31">
        <v>384380</v>
      </c>
      <c r="AK4835" s="31">
        <v>345490</v>
      </c>
      <c r="AL4835" s="31">
        <v>380670</v>
      </c>
      <c r="AM4835" s="31">
        <v>395510</v>
      </c>
      <c r="AN4835" s="31">
        <v>350668</v>
      </c>
      <c r="AO4835" s="31">
        <v>359303</v>
      </c>
      <c r="AP4835" s="31">
        <v>298426.90234375</v>
      </c>
      <c r="AQ4835" s="31">
        <v>319371.3310546875</v>
      </c>
      <c r="AR4835" s="31">
        <v>282180.390625</v>
      </c>
      <c r="AS4835" s="31">
        <v>312571.6064453125</v>
      </c>
      <c r="AT4835" s="31">
        <v>291535.7001953125</v>
      </c>
      <c r="AU4835" s="31">
        <v>266610.166015625</v>
      </c>
      <c r="AV4835" s="31">
        <v>310790.703125</v>
      </c>
      <c r="AW4835" s="31">
        <v>260105.05419921875</v>
      </c>
      <c r="AX4835" s="31">
        <v>27069.767578125</v>
      </c>
      <c r="AY4835" s="31">
        <v>14253.12890625</v>
      </c>
      <c r="AZ4835" s="31">
        <v>41322.896484375</v>
      </c>
    </row>
    <row r="4836" spans="1:52" ht="15" customHeight="1">
      <c r="A4836" s="29" t="s">
        <v>1341</v>
      </c>
      <c r="B4836" s="34">
        <v>33975</v>
      </c>
      <c r="C4836" s="28">
        <v>200</v>
      </c>
      <c r="D4836" s="28">
        <v>26</v>
      </c>
      <c r="E4836" s="28">
        <v>30</v>
      </c>
      <c r="F4836" s="29" t="s">
        <v>392</v>
      </c>
      <c r="G4836" s="29" t="s">
        <v>1335</v>
      </c>
      <c r="H4836" s="28">
        <v>851</v>
      </c>
      <c r="I4836" s="29" t="s">
        <v>752</v>
      </c>
      <c r="J4836" s="33" t="s">
        <v>1340</v>
      </c>
      <c r="K4836" s="29" t="s">
        <v>178</v>
      </c>
      <c r="L4836" s="29" t="s">
        <v>1339</v>
      </c>
      <c r="M4836" s="29" t="s">
        <v>1338</v>
      </c>
      <c r="N4836" s="28">
        <v>561660</v>
      </c>
      <c r="O4836" s="28">
        <v>6315223</v>
      </c>
      <c r="P4836" s="29" t="s">
        <v>1337</v>
      </c>
      <c r="Q4836" s="32" t="s">
        <v>207</v>
      </c>
      <c r="R4836" s="19"/>
      <c r="S4836" s="19"/>
      <c r="T4836" s="19"/>
      <c r="U4836" s="19"/>
      <c r="V4836" s="19"/>
      <c r="W4836" s="19"/>
      <c r="X4836" s="19"/>
      <c r="Y4836" s="19"/>
      <c r="Z4836" s="19"/>
      <c r="AA4836" s="19"/>
      <c r="AB4836" s="19"/>
      <c r="AC4836" s="19"/>
      <c r="AD4836" s="19"/>
      <c r="AE4836" s="19"/>
      <c r="AF4836" s="19"/>
      <c r="AG4836" s="19"/>
      <c r="AH4836" s="31">
        <v>374140</v>
      </c>
      <c r="AI4836" s="31">
        <v>396940</v>
      </c>
      <c r="AJ4836" s="31">
        <v>365000</v>
      </c>
      <c r="AK4836" s="31">
        <v>325620</v>
      </c>
      <c r="AL4836" s="31">
        <v>327780</v>
      </c>
      <c r="AM4836" s="31">
        <v>360140</v>
      </c>
      <c r="AN4836" s="31">
        <v>332895</v>
      </c>
      <c r="AO4836" s="31">
        <v>341094</v>
      </c>
      <c r="AP4836" s="31">
        <v>293879.90234375</v>
      </c>
      <c r="AQ4836" s="31">
        <v>319371.3310546875</v>
      </c>
      <c r="AR4836" s="31">
        <v>282180.390625</v>
      </c>
      <c r="AS4836" s="31">
        <v>312571.6064453125</v>
      </c>
      <c r="AT4836" s="31">
        <v>291535.7001953125</v>
      </c>
      <c r="AU4836" s="31">
        <v>266610.166015625</v>
      </c>
      <c r="AV4836" s="31">
        <v>310790.703125</v>
      </c>
      <c r="AW4836" s="31">
        <v>260105.05419921875</v>
      </c>
      <c r="AX4836" s="31">
        <v>27069.767578125</v>
      </c>
      <c r="AY4836" s="31">
        <v>14253.12890625</v>
      </c>
      <c r="AZ4836" s="31">
        <v>41322.896484375</v>
      </c>
    </row>
    <row r="4837" spans="1:52" ht="15" customHeight="1">
      <c r="A4837" s="29" t="s">
        <v>1336</v>
      </c>
      <c r="B4837" s="34">
        <v>35411</v>
      </c>
      <c r="C4837" s="28">
        <v>500</v>
      </c>
      <c r="D4837" s="28">
        <v>37.200000000000003</v>
      </c>
      <c r="E4837" s="28">
        <v>35</v>
      </c>
      <c r="F4837" s="29" t="s">
        <v>786</v>
      </c>
      <c r="G4837" s="29" t="s">
        <v>1327</v>
      </c>
      <c r="H4837" s="28">
        <v>851</v>
      </c>
      <c r="I4837" s="29" t="s">
        <v>752</v>
      </c>
      <c r="J4837" s="33" t="s">
        <v>1334</v>
      </c>
      <c r="K4837" s="29" t="s">
        <v>178</v>
      </c>
      <c r="L4837" s="29" t="s">
        <v>1330</v>
      </c>
      <c r="M4837" s="29" t="s">
        <v>1238</v>
      </c>
      <c r="N4837" s="28">
        <v>556966.80000000005</v>
      </c>
      <c r="O4837" s="28">
        <v>6312834</v>
      </c>
      <c r="P4837" s="29" t="s">
        <v>1333</v>
      </c>
      <c r="Q4837" s="32" t="s">
        <v>207</v>
      </c>
      <c r="R4837" s="19"/>
      <c r="S4837" s="19"/>
      <c r="T4837" s="19"/>
      <c r="U4837" s="19"/>
      <c r="V4837" s="19"/>
      <c r="W4837" s="19"/>
      <c r="X4837" s="19"/>
      <c r="Y4837" s="19"/>
      <c r="Z4837" s="19"/>
      <c r="AA4837" s="19"/>
      <c r="AB4837" s="19"/>
      <c r="AC4837" s="19"/>
      <c r="AD4837" s="19"/>
      <c r="AE4837" s="19"/>
      <c r="AF4837" s="19"/>
      <c r="AG4837" s="19"/>
      <c r="AH4837" s="19"/>
      <c r="AI4837" s="19"/>
      <c r="AJ4837" s="19"/>
      <c r="AK4837" s="31">
        <v>38813</v>
      </c>
      <c r="AL4837" s="31">
        <v>869777</v>
      </c>
      <c r="AM4837" s="31">
        <v>1034904</v>
      </c>
      <c r="AN4837" s="31">
        <v>807525</v>
      </c>
      <c r="AO4837" s="31">
        <v>922505</v>
      </c>
      <c r="AP4837" s="31">
        <v>787882</v>
      </c>
      <c r="AQ4837" s="31">
        <v>827950.38671875</v>
      </c>
      <c r="AR4837" s="31">
        <v>711317</v>
      </c>
      <c r="AS4837" s="31">
        <v>838377</v>
      </c>
      <c r="AT4837" s="31">
        <v>794365</v>
      </c>
      <c r="AU4837" s="31">
        <v>738078</v>
      </c>
      <c r="AV4837" s="31">
        <v>912177</v>
      </c>
      <c r="AW4837" s="31">
        <v>864505</v>
      </c>
      <c r="AX4837" s="31">
        <v>88080</v>
      </c>
      <c r="AY4837" s="31">
        <v>45695</v>
      </c>
      <c r="AZ4837" s="31">
        <v>133775</v>
      </c>
    </row>
    <row r="4838" spans="1:52" ht="15" customHeight="1">
      <c r="A4838" s="29" t="s">
        <v>1332</v>
      </c>
      <c r="B4838" s="34">
        <v>35411</v>
      </c>
      <c r="C4838" s="28">
        <v>500</v>
      </c>
      <c r="D4838" s="28">
        <v>37.200000000000003</v>
      </c>
      <c r="E4838" s="28">
        <v>35</v>
      </c>
      <c r="F4838" s="29" t="s">
        <v>786</v>
      </c>
      <c r="G4838" s="29" t="s">
        <v>1327</v>
      </c>
      <c r="H4838" s="28">
        <v>851</v>
      </c>
      <c r="I4838" s="29" t="s">
        <v>752</v>
      </c>
      <c r="J4838" s="33" t="s">
        <v>1331</v>
      </c>
      <c r="K4838" s="29" t="s">
        <v>178</v>
      </c>
      <c r="L4838" s="29" t="s">
        <v>1330</v>
      </c>
      <c r="M4838" s="29" t="s">
        <v>251</v>
      </c>
      <c r="N4838" s="28">
        <v>557054.30000000005</v>
      </c>
      <c r="O4838" s="28">
        <v>6312786</v>
      </c>
      <c r="P4838" s="29" t="s">
        <v>1329</v>
      </c>
      <c r="Q4838" s="32" t="s">
        <v>207</v>
      </c>
      <c r="R4838" s="19"/>
      <c r="S4838" s="19"/>
      <c r="T4838" s="19"/>
      <c r="U4838" s="19"/>
      <c r="V4838" s="19"/>
      <c r="W4838" s="19"/>
      <c r="X4838" s="19"/>
      <c r="Y4838" s="19"/>
      <c r="Z4838" s="19"/>
      <c r="AA4838" s="19"/>
      <c r="AB4838" s="19"/>
      <c r="AC4838" s="19"/>
      <c r="AD4838" s="19"/>
      <c r="AE4838" s="19"/>
      <c r="AF4838" s="19"/>
      <c r="AG4838" s="19"/>
      <c r="AH4838" s="19"/>
      <c r="AI4838" s="19"/>
      <c r="AJ4838" s="19"/>
      <c r="AK4838" s="31">
        <v>35465</v>
      </c>
      <c r="AL4838" s="31">
        <v>817572</v>
      </c>
      <c r="AM4838" s="31">
        <v>928564</v>
      </c>
      <c r="AN4838" s="31">
        <v>755388</v>
      </c>
      <c r="AO4838" s="31">
        <v>861889</v>
      </c>
      <c r="AP4838" s="31">
        <v>702671</v>
      </c>
      <c r="AQ4838" s="31">
        <v>783224.638671875</v>
      </c>
      <c r="AR4838" s="31">
        <v>648340.109375</v>
      </c>
      <c r="AS4838" s="31">
        <v>742849.46875</v>
      </c>
      <c r="AT4838" s="31">
        <v>742249.53515625</v>
      </c>
      <c r="AU4838" s="31">
        <v>693004.765625</v>
      </c>
      <c r="AV4838" s="31">
        <v>847696.396484375</v>
      </c>
      <c r="AW4838" s="31">
        <v>801400.037109375</v>
      </c>
      <c r="AX4838" s="31">
        <v>83285.7265625</v>
      </c>
      <c r="AY4838" s="31">
        <v>38683.26171875</v>
      </c>
      <c r="AZ4838" s="31">
        <v>121968.98828125</v>
      </c>
    </row>
    <row r="4839" spans="1:52" ht="15" customHeight="1">
      <c r="A4839" s="29" t="s">
        <v>1328</v>
      </c>
      <c r="B4839" s="34">
        <v>35430</v>
      </c>
      <c r="C4839" s="28">
        <v>750</v>
      </c>
      <c r="D4839" s="28">
        <v>44</v>
      </c>
      <c r="E4839" s="28">
        <v>53</v>
      </c>
      <c r="F4839" s="29" t="s">
        <v>462</v>
      </c>
      <c r="G4839" s="29" t="s">
        <v>1304</v>
      </c>
      <c r="H4839" s="28">
        <v>851</v>
      </c>
      <c r="I4839" s="29" t="s">
        <v>752</v>
      </c>
      <c r="J4839" s="33" t="s">
        <v>1326</v>
      </c>
      <c r="K4839" s="29" t="s">
        <v>178</v>
      </c>
      <c r="L4839" s="29" t="s">
        <v>1314</v>
      </c>
      <c r="M4839" s="29" t="s">
        <v>1325</v>
      </c>
      <c r="N4839" s="28">
        <v>542051.80000000005</v>
      </c>
      <c r="O4839" s="28">
        <v>6316277</v>
      </c>
      <c r="P4839" s="29" t="s">
        <v>1324</v>
      </c>
      <c r="Q4839" s="32" t="s">
        <v>174</v>
      </c>
      <c r="R4839" s="19"/>
      <c r="S4839" s="19"/>
      <c r="T4839" s="19"/>
      <c r="U4839" s="19"/>
      <c r="V4839" s="19"/>
      <c r="W4839" s="19"/>
      <c r="X4839" s="19"/>
      <c r="Y4839" s="19"/>
      <c r="Z4839" s="19"/>
      <c r="AA4839" s="19"/>
      <c r="AB4839" s="19"/>
      <c r="AC4839" s="19"/>
      <c r="AD4839" s="19"/>
      <c r="AE4839" s="19"/>
      <c r="AF4839" s="19"/>
      <c r="AG4839" s="19"/>
      <c r="AH4839" s="19"/>
      <c r="AI4839" s="19"/>
      <c r="AJ4839" s="19"/>
      <c r="AK4839" s="31">
        <v>0</v>
      </c>
      <c r="AL4839" s="31">
        <v>1377527</v>
      </c>
      <c r="AM4839" s="31">
        <v>1610882</v>
      </c>
      <c r="AN4839" s="31">
        <v>1327354</v>
      </c>
      <c r="AO4839" s="31">
        <v>1487156</v>
      </c>
      <c r="AP4839" s="31">
        <v>1260353</v>
      </c>
      <c r="AQ4839" s="31">
        <v>1327652</v>
      </c>
      <c r="AR4839" s="31">
        <v>1252049.99609375</v>
      </c>
      <c r="AS4839" s="31">
        <v>1430792.0078125</v>
      </c>
      <c r="AT4839" s="31">
        <v>1302031.15625</v>
      </c>
      <c r="AU4839" s="31">
        <v>1237064.47265625</v>
      </c>
      <c r="AV4839" s="31">
        <v>1532865.50390625</v>
      </c>
      <c r="AW4839" s="31">
        <v>1154569.697265625</v>
      </c>
      <c r="AX4839" s="31">
        <v>150701.765625</v>
      </c>
      <c r="AY4839" s="31">
        <v>68543.640625</v>
      </c>
      <c r="AZ4839" s="31">
        <v>219245.40625</v>
      </c>
    </row>
    <row r="4840" spans="1:52" ht="15" customHeight="1">
      <c r="A4840" s="29" t="s">
        <v>1323</v>
      </c>
      <c r="B4840" s="34">
        <v>35430</v>
      </c>
      <c r="C4840" s="28">
        <v>750</v>
      </c>
      <c r="D4840" s="28">
        <v>44</v>
      </c>
      <c r="E4840" s="28">
        <v>53</v>
      </c>
      <c r="F4840" s="29" t="s">
        <v>462</v>
      </c>
      <c r="G4840" s="29" t="s">
        <v>1304</v>
      </c>
      <c r="H4840" s="28">
        <v>851</v>
      </c>
      <c r="I4840" s="29" t="s">
        <v>752</v>
      </c>
      <c r="J4840" s="33" t="s">
        <v>1322</v>
      </c>
      <c r="K4840" s="29" t="s">
        <v>178</v>
      </c>
      <c r="L4840" s="29" t="s">
        <v>1314</v>
      </c>
      <c r="M4840" s="29" t="s">
        <v>1318</v>
      </c>
      <c r="N4840" s="28">
        <v>542558.9</v>
      </c>
      <c r="O4840" s="28">
        <v>6316387</v>
      </c>
      <c r="P4840" s="29" t="s">
        <v>1321</v>
      </c>
      <c r="Q4840" s="32" t="s">
        <v>174</v>
      </c>
      <c r="R4840" s="19"/>
      <c r="S4840" s="19"/>
      <c r="T4840" s="19"/>
      <c r="U4840" s="19"/>
      <c r="V4840" s="19"/>
      <c r="W4840" s="19"/>
      <c r="X4840" s="19"/>
      <c r="Y4840" s="19"/>
      <c r="Z4840" s="19"/>
      <c r="AA4840" s="19"/>
      <c r="AB4840" s="19"/>
      <c r="AC4840" s="19"/>
      <c r="AD4840" s="19"/>
      <c r="AE4840" s="19"/>
      <c r="AF4840" s="19"/>
      <c r="AG4840" s="19"/>
      <c r="AH4840" s="19"/>
      <c r="AI4840" s="19"/>
      <c r="AJ4840" s="19"/>
      <c r="AK4840" s="31">
        <v>0</v>
      </c>
      <c r="AL4840" s="31">
        <v>1331630</v>
      </c>
      <c r="AM4840" s="31">
        <v>1635256</v>
      </c>
      <c r="AN4840" s="31">
        <v>1343469</v>
      </c>
      <c r="AO4840" s="31">
        <v>1119890</v>
      </c>
      <c r="AP4840" s="31">
        <v>1247409</v>
      </c>
      <c r="AQ4840" s="31">
        <v>1327652</v>
      </c>
      <c r="AR4840" s="31">
        <v>1252049.99609375</v>
      </c>
      <c r="AS4840" s="31">
        <v>1413499.5703125</v>
      </c>
      <c r="AT4840" s="31">
        <v>1358058.234375</v>
      </c>
      <c r="AU4840" s="31">
        <v>1225186.82421875</v>
      </c>
      <c r="AV4840" s="31">
        <v>1326957.390625</v>
      </c>
      <c r="AW4840" s="31">
        <v>1414365.46875</v>
      </c>
      <c r="AX4840" s="31">
        <v>143100.546875</v>
      </c>
      <c r="AY4840" s="31">
        <v>72640.2578125</v>
      </c>
      <c r="AZ4840" s="31">
        <v>215740.8046875</v>
      </c>
    </row>
    <row r="4841" spans="1:52" ht="15" customHeight="1">
      <c r="A4841" s="29" t="s">
        <v>1320</v>
      </c>
      <c r="B4841" s="34">
        <v>35430</v>
      </c>
      <c r="C4841" s="28">
        <v>750</v>
      </c>
      <c r="D4841" s="28">
        <v>44</v>
      </c>
      <c r="E4841" s="28">
        <v>53</v>
      </c>
      <c r="F4841" s="29" t="s">
        <v>462</v>
      </c>
      <c r="G4841" s="29" t="s">
        <v>1304</v>
      </c>
      <c r="H4841" s="28">
        <v>851</v>
      </c>
      <c r="I4841" s="29" t="s">
        <v>752</v>
      </c>
      <c r="J4841" s="33" t="s">
        <v>1319</v>
      </c>
      <c r="K4841" s="29" t="s">
        <v>178</v>
      </c>
      <c r="L4841" s="29" t="s">
        <v>1308</v>
      </c>
      <c r="M4841" s="29" t="s">
        <v>1318</v>
      </c>
      <c r="N4841" s="28">
        <v>542650.9</v>
      </c>
      <c r="O4841" s="28">
        <v>6316142</v>
      </c>
      <c r="P4841" s="29" t="s">
        <v>1317</v>
      </c>
      <c r="Q4841" s="32" t="s">
        <v>174</v>
      </c>
      <c r="R4841" s="19"/>
      <c r="S4841" s="19"/>
      <c r="T4841" s="19"/>
      <c r="U4841" s="19"/>
      <c r="V4841" s="19"/>
      <c r="W4841" s="19"/>
      <c r="X4841" s="19"/>
      <c r="Y4841" s="19"/>
      <c r="Z4841" s="19"/>
      <c r="AA4841" s="19"/>
      <c r="AB4841" s="19"/>
      <c r="AC4841" s="19"/>
      <c r="AD4841" s="19"/>
      <c r="AE4841" s="19"/>
      <c r="AF4841" s="19"/>
      <c r="AG4841" s="19"/>
      <c r="AH4841" s="19"/>
      <c r="AI4841" s="19"/>
      <c r="AJ4841" s="19"/>
      <c r="AK4841" s="31">
        <v>0</v>
      </c>
      <c r="AL4841" s="31">
        <v>1441590</v>
      </c>
      <c r="AM4841" s="31">
        <v>1648434</v>
      </c>
      <c r="AN4841" s="31">
        <v>1339815</v>
      </c>
      <c r="AO4841" s="31">
        <v>1479356</v>
      </c>
      <c r="AP4841" s="31">
        <v>1257035</v>
      </c>
      <c r="AQ4841" s="31">
        <v>1327652</v>
      </c>
      <c r="AR4841" s="31">
        <v>1252049.99609375</v>
      </c>
      <c r="AS4841" s="31">
        <v>1423089.671875</v>
      </c>
      <c r="AT4841" s="31">
        <v>1314662.5859375</v>
      </c>
      <c r="AU4841" s="31">
        <v>1207073.359375</v>
      </c>
      <c r="AV4841" s="31">
        <v>1529614.3671875</v>
      </c>
      <c r="AW4841" s="31">
        <v>1428495.76953125</v>
      </c>
      <c r="AX4841" s="31">
        <v>146299.234375</v>
      </c>
      <c r="AY4841" s="31">
        <v>70939.4375</v>
      </c>
      <c r="AZ4841" s="31">
        <v>217238.671875</v>
      </c>
    </row>
    <row r="4842" spans="1:52" ht="15" customHeight="1">
      <c r="A4842" s="29" t="s">
        <v>1316</v>
      </c>
      <c r="B4842" s="34">
        <v>35430</v>
      </c>
      <c r="C4842" s="28">
        <v>600</v>
      </c>
      <c r="D4842" s="28">
        <v>44</v>
      </c>
      <c r="E4842" s="28">
        <v>52</v>
      </c>
      <c r="F4842" s="29" t="s">
        <v>242</v>
      </c>
      <c r="G4842" s="29" t="s">
        <v>1310</v>
      </c>
      <c r="H4842" s="28">
        <v>851</v>
      </c>
      <c r="I4842" s="29" t="s">
        <v>752</v>
      </c>
      <c r="J4842" s="33" t="s">
        <v>1315</v>
      </c>
      <c r="K4842" s="29" t="s">
        <v>178</v>
      </c>
      <c r="L4842" s="29" t="s">
        <v>1314</v>
      </c>
      <c r="M4842" s="29" t="s">
        <v>1313</v>
      </c>
      <c r="N4842" s="28">
        <v>542210.9</v>
      </c>
      <c r="O4842" s="28">
        <v>6315756</v>
      </c>
      <c r="P4842" s="29" t="s">
        <v>1312</v>
      </c>
      <c r="Q4842" s="32" t="s">
        <v>174</v>
      </c>
      <c r="R4842" s="19"/>
      <c r="S4842" s="19"/>
      <c r="T4842" s="19"/>
      <c r="U4842" s="19"/>
      <c r="V4842" s="19"/>
      <c r="W4842" s="19"/>
      <c r="X4842" s="19"/>
      <c r="Y4842" s="19"/>
      <c r="Z4842" s="19"/>
      <c r="AA4842" s="19"/>
      <c r="AB4842" s="19"/>
      <c r="AC4842" s="19"/>
      <c r="AD4842" s="19"/>
      <c r="AE4842" s="19"/>
      <c r="AF4842" s="19"/>
      <c r="AG4842" s="19"/>
      <c r="AH4842" s="19"/>
      <c r="AI4842" s="19"/>
      <c r="AJ4842" s="19"/>
      <c r="AK4842" s="31">
        <v>0</v>
      </c>
      <c r="AL4842" s="31">
        <v>1341773</v>
      </c>
      <c r="AM4842" s="31">
        <v>1585589</v>
      </c>
      <c r="AN4842" s="31">
        <v>1324702</v>
      </c>
      <c r="AO4842" s="31">
        <v>1510616</v>
      </c>
      <c r="AP4842" s="31">
        <v>1265182</v>
      </c>
      <c r="AQ4842" s="31">
        <v>1327652</v>
      </c>
      <c r="AR4842" s="31">
        <v>1001640.0078125</v>
      </c>
      <c r="AS4842" s="31">
        <v>1268905.24609375</v>
      </c>
      <c r="AT4842" s="31">
        <v>1267103.970703125</v>
      </c>
      <c r="AU4842" s="31">
        <v>1217518.83984375</v>
      </c>
      <c r="AV4842" s="31">
        <v>1516187.98046875</v>
      </c>
      <c r="AW4842" s="31">
        <v>1408767.03515625</v>
      </c>
      <c r="AX4842" s="31">
        <v>147288.234375</v>
      </c>
      <c r="AY4842" s="31">
        <v>58739.671875</v>
      </c>
      <c r="AZ4842" s="31">
        <v>206027.90625</v>
      </c>
    </row>
    <row r="4843" spans="1:52" ht="15" customHeight="1">
      <c r="A4843" s="29" t="s">
        <v>1311</v>
      </c>
      <c r="B4843" s="34">
        <v>36143</v>
      </c>
      <c r="C4843" s="28">
        <v>750</v>
      </c>
      <c r="D4843" s="28">
        <v>44</v>
      </c>
      <c r="E4843" s="28">
        <v>53</v>
      </c>
      <c r="F4843" s="29" t="s">
        <v>462</v>
      </c>
      <c r="G4843" s="29" t="s">
        <v>1304</v>
      </c>
      <c r="H4843" s="28">
        <v>851</v>
      </c>
      <c r="I4843" s="29" t="s">
        <v>752</v>
      </c>
      <c r="J4843" s="33" t="s">
        <v>1309</v>
      </c>
      <c r="K4843" s="29" t="s">
        <v>178</v>
      </c>
      <c r="L4843" s="29" t="s">
        <v>1308</v>
      </c>
      <c r="M4843" s="29" t="s">
        <v>1307</v>
      </c>
      <c r="N4843" s="28">
        <v>542744.1</v>
      </c>
      <c r="O4843" s="28">
        <v>6315893</v>
      </c>
      <c r="P4843" s="29" t="s">
        <v>1306</v>
      </c>
      <c r="Q4843" s="32" t="s">
        <v>174</v>
      </c>
      <c r="R4843" s="19"/>
      <c r="S4843" s="19"/>
      <c r="T4843" s="19"/>
      <c r="U4843" s="19"/>
      <c r="V4843" s="19"/>
      <c r="W4843" s="19"/>
      <c r="X4843" s="19"/>
      <c r="Y4843" s="19"/>
      <c r="Z4843" s="19"/>
      <c r="AA4843" s="19"/>
      <c r="AB4843" s="19"/>
      <c r="AC4843" s="19"/>
      <c r="AD4843" s="19"/>
      <c r="AE4843" s="19"/>
      <c r="AF4843" s="19"/>
      <c r="AG4843" s="19"/>
      <c r="AH4843" s="19"/>
      <c r="AI4843" s="19"/>
      <c r="AJ4843" s="19"/>
      <c r="AK4843" s="19"/>
      <c r="AL4843" s="19"/>
      <c r="AM4843" s="31">
        <v>118019</v>
      </c>
      <c r="AN4843" s="31">
        <v>1299770</v>
      </c>
      <c r="AO4843" s="31">
        <v>1442752</v>
      </c>
      <c r="AP4843" s="31">
        <v>1244326</v>
      </c>
      <c r="AQ4843" s="31">
        <v>1327652</v>
      </c>
      <c r="AR4843" s="31">
        <v>1252049.99609375</v>
      </c>
      <c r="AS4843" s="31">
        <v>1386754.671875</v>
      </c>
      <c r="AT4843" s="31">
        <v>1303642.87890625</v>
      </c>
      <c r="AU4843" s="31">
        <v>1185255.67578125</v>
      </c>
      <c r="AV4843" s="31">
        <v>1474628.76171875</v>
      </c>
      <c r="AW4843" s="31">
        <v>1362807.28125</v>
      </c>
      <c r="AX4843" s="31">
        <v>123542.1015625</v>
      </c>
      <c r="AY4843" s="31">
        <v>67560.5703125</v>
      </c>
      <c r="AZ4843" s="31">
        <v>191102.671875</v>
      </c>
    </row>
    <row r="4844" spans="1:52" ht="15" customHeight="1">
      <c r="A4844" s="29" t="s">
        <v>1305</v>
      </c>
      <c r="B4844" s="34">
        <v>35786</v>
      </c>
      <c r="C4844" s="28">
        <v>750</v>
      </c>
      <c r="D4844" s="28">
        <v>44</v>
      </c>
      <c r="E4844" s="28">
        <v>42</v>
      </c>
      <c r="F4844" s="29" t="s">
        <v>172</v>
      </c>
      <c r="G4844" s="29" t="s">
        <v>1279</v>
      </c>
      <c r="H4844" s="28">
        <v>851</v>
      </c>
      <c r="I4844" s="29" t="s">
        <v>752</v>
      </c>
      <c r="J4844" s="33" t="s">
        <v>1303</v>
      </c>
      <c r="K4844" s="29" t="s">
        <v>178</v>
      </c>
      <c r="L4844" s="29" t="s">
        <v>1293</v>
      </c>
      <c r="M4844" s="29" t="s">
        <v>1302</v>
      </c>
      <c r="N4844" s="28">
        <v>531540.69999999995</v>
      </c>
      <c r="O4844" s="28">
        <v>6315702</v>
      </c>
      <c r="P4844" s="29" t="s">
        <v>1301</v>
      </c>
      <c r="Q4844" s="32" t="s">
        <v>174</v>
      </c>
      <c r="R4844" s="19"/>
      <c r="S4844" s="19"/>
      <c r="T4844" s="19"/>
      <c r="U4844" s="19"/>
      <c r="V4844" s="19"/>
      <c r="W4844" s="19"/>
      <c r="X4844" s="19"/>
      <c r="Y4844" s="19"/>
      <c r="Z4844" s="19"/>
      <c r="AA4844" s="19"/>
      <c r="AB4844" s="19"/>
      <c r="AC4844" s="19"/>
      <c r="AD4844" s="19"/>
      <c r="AE4844" s="19"/>
      <c r="AF4844" s="19"/>
      <c r="AG4844" s="19"/>
      <c r="AH4844" s="19"/>
      <c r="AI4844" s="19"/>
      <c r="AJ4844" s="19"/>
      <c r="AK4844" s="19"/>
      <c r="AL4844" s="31">
        <v>16813</v>
      </c>
      <c r="AM4844" s="31">
        <v>1552959</v>
      </c>
      <c r="AN4844" s="31">
        <v>1456614</v>
      </c>
      <c r="AO4844" s="31">
        <v>1299916</v>
      </c>
      <c r="AP4844" s="31">
        <v>1244365.68359375</v>
      </c>
      <c r="AQ4844" s="31">
        <v>1343934.3125</v>
      </c>
      <c r="AR4844" s="31">
        <v>1222260</v>
      </c>
      <c r="AS4844" s="31">
        <v>1310604.3515625</v>
      </c>
      <c r="AT4844" s="31">
        <v>1246136.7578125</v>
      </c>
      <c r="AU4844" s="31">
        <v>1176621.92578125</v>
      </c>
      <c r="AV4844" s="31">
        <v>1503382.3125</v>
      </c>
      <c r="AW4844" s="31">
        <v>1366518.796875</v>
      </c>
      <c r="AX4844" s="31">
        <v>127310.0390625</v>
      </c>
      <c r="AY4844" s="31">
        <v>71425.53125</v>
      </c>
      <c r="AZ4844" s="31">
        <v>198735.5703125</v>
      </c>
    </row>
    <row r="4845" spans="1:52" ht="15" customHeight="1">
      <c r="A4845" s="29" t="s">
        <v>1300</v>
      </c>
      <c r="B4845" s="34">
        <v>35774</v>
      </c>
      <c r="C4845" s="28">
        <v>750</v>
      </c>
      <c r="D4845" s="28">
        <v>44</v>
      </c>
      <c r="E4845" s="28">
        <v>42</v>
      </c>
      <c r="F4845" s="29" t="s">
        <v>172</v>
      </c>
      <c r="G4845" s="29" t="s">
        <v>1279</v>
      </c>
      <c r="H4845" s="28">
        <v>851</v>
      </c>
      <c r="I4845" s="29" t="s">
        <v>752</v>
      </c>
      <c r="J4845" s="33" t="s">
        <v>1299</v>
      </c>
      <c r="K4845" s="29" t="s">
        <v>178</v>
      </c>
      <c r="L4845" s="29" t="s">
        <v>1298</v>
      </c>
      <c r="M4845" s="29" t="s">
        <v>1297</v>
      </c>
      <c r="N4845" s="28">
        <v>531713.69999999995</v>
      </c>
      <c r="O4845" s="28">
        <v>6316107</v>
      </c>
      <c r="P4845" s="29" t="s">
        <v>1296</v>
      </c>
      <c r="Q4845" s="32" t="s">
        <v>174</v>
      </c>
      <c r="R4845" s="19"/>
      <c r="S4845" s="19"/>
      <c r="T4845" s="19"/>
      <c r="U4845" s="19"/>
      <c r="V4845" s="19"/>
      <c r="W4845" s="19"/>
      <c r="X4845" s="19"/>
      <c r="Y4845" s="19"/>
      <c r="Z4845" s="19"/>
      <c r="AA4845" s="19"/>
      <c r="AB4845" s="19"/>
      <c r="AC4845" s="19"/>
      <c r="AD4845" s="19"/>
      <c r="AE4845" s="19"/>
      <c r="AF4845" s="19"/>
      <c r="AG4845" s="19"/>
      <c r="AH4845" s="19"/>
      <c r="AI4845" s="19"/>
      <c r="AJ4845" s="19"/>
      <c r="AK4845" s="19"/>
      <c r="AL4845" s="31">
        <v>23818</v>
      </c>
      <c r="AM4845" s="31">
        <v>1686074</v>
      </c>
      <c r="AN4845" s="31">
        <v>1548554</v>
      </c>
      <c r="AO4845" s="31">
        <v>1394616</v>
      </c>
      <c r="AP4845" s="31">
        <v>1308977.68359375</v>
      </c>
      <c r="AQ4845" s="31">
        <v>1343934.3125</v>
      </c>
      <c r="AR4845" s="31">
        <v>1222260</v>
      </c>
      <c r="AS4845" s="31">
        <v>1414509.4765625</v>
      </c>
      <c r="AT4845" s="31">
        <v>1258329.6015625</v>
      </c>
      <c r="AU4845" s="31">
        <v>1273435.01953125</v>
      </c>
      <c r="AV4845" s="31">
        <v>1572007.1328125</v>
      </c>
      <c r="AW4845" s="31">
        <v>1411604.36328125</v>
      </c>
      <c r="AX4845" s="31">
        <v>129939.4765625</v>
      </c>
      <c r="AY4845" s="31">
        <v>70163.28125</v>
      </c>
      <c r="AZ4845" s="31">
        <v>200102.7578125</v>
      </c>
    </row>
    <row r="4846" spans="1:52" ht="15" customHeight="1">
      <c r="A4846" s="29" t="s">
        <v>1295</v>
      </c>
      <c r="B4846" s="34">
        <v>35774</v>
      </c>
      <c r="C4846" s="28">
        <v>750</v>
      </c>
      <c r="D4846" s="28">
        <v>44</v>
      </c>
      <c r="E4846" s="28">
        <v>42</v>
      </c>
      <c r="F4846" s="29" t="s">
        <v>172</v>
      </c>
      <c r="G4846" s="29" t="s">
        <v>1279</v>
      </c>
      <c r="H4846" s="28">
        <v>851</v>
      </c>
      <c r="I4846" s="29" t="s">
        <v>752</v>
      </c>
      <c r="J4846" s="33" t="s">
        <v>1294</v>
      </c>
      <c r="K4846" s="29" t="s">
        <v>178</v>
      </c>
      <c r="L4846" s="29" t="s">
        <v>1293</v>
      </c>
      <c r="M4846" s="29" t="s">
        <v>216</v>
      </c>
      <c r="N4846" s="28">
        <v>531626.4</v>
      </c>
      <c r="O4846" s="28">
        <v>6315903</v>
      </c>
      <c r="P4846" s="29" t="s">
        <v>1292</v>
      </c>
      <c r="Q4846" s="32" t="s">
        <v>174</v>
      </c>
      <c r="R4846" s="19"/>
      <c r="S4846" s="19"/>
      <c r="T4846" s="19"/>
      <c r="U4846" s="19"/>
      <c r="V4846" s="19"/>
      <c r="W4846" s="19"/>
      <c r="X4846" s="19"/>
      <c r="Y4846" s="19"/>
      <c r="Z4846" s="19"/>
      <c r="AA4846" s="19"/>
      <c r="AB4846" s="19"/>
      <c r="AC4846" s="19"/>
      <c r="AD4846" s="19"/>
      <c r="AE4846" s="19"/>
      <c r="AF4846" s="19"/>
      <c r="AG4846" s="19"/>
      <c r="AH4846" s="19"/>
      <c r="AI4846" s="19"/>
      <c r="AJ4846" s="19"/>
      <c r="AK4846" s="19"/>
      <c r="AL4846" s="31">
        <v>18529</v>
      </c>
      <c r="AM4846" s="31">
        <v>1560587</v>
      </c>
      <c r="AN4846" s="31">
        <v>1446900</v>
      </c>
      <c r="AO4846" s="31">
        <v>1304527</v>
      </c>
      <c r="AP4846" s="31">
        <v>1279119.68359375</v>
      </c>
      <c r="AQ4846" s="31">
        <v>1343934.3125</v>
      </c>
      <c r="AR4846" s="31">
        <v>1222260</v>
      </c>
      <c r="AS4846" s="31">
        <v>1332312.0546875</v>
      </c>
      <c r="AT4846" s="31">
        <v>1278225.640625</v>
      </c>
      <c r="AU4846" s="31">
        <v>1173467.78515625</v>
      </c>
      <c r="AV4846" s="31">
        <v>967514.14453125</v>
      </c>
      <c r="AW4846" s="31">
        <v>1305175.4140625</v>
      </c>
      <c r="AX4846" s="31">
        <v>124547.9375</v>
      </c>
      <c r="AY4846" s="31">
        <v>72224.4609375</v>
      </c>
      <c r="AZ4846" s="31">
        <v>196772.3984375</v>
      </c>
    </row>
    <row r="4847" spans="1:52" ht="15" customHeight="1">
      <c r="A4847" s="29" t="s">
        <v>1291</v>
      </c>
      <c r="B4847" s="34">
        <v>36269</v>
      </c>
      <c r="C4847" s="28">
        <v>750</v>
      </c>
      <c r="D4847" s="28">
        <v>44</v>
      </c>
      <c r="E4847" s="28">
        <v>42</v>
      </c>
      <c r="F4847" s="29" t="s">
        <v>172</v>
      </c>
      <c r="G4847" s="29" t="s">
        <v>1279</v>
      </c>
      <c r="H4847" s="28">
        <v>851</v>
      </c>
      <c r="I4847" s="29" t="s">
        <v>752</v>
      </c>
      <c r="J4847" s="33" t="s">
        <v>1290</v>
      </c>
      <c r="K4847" s="29" t="s">
        <v>178</v>
      </c>
      <c r="L4847" s="29" t="s">
        <v>1283</v>
      </c>
      <c r="M4847" s="29" t="s">
        <v>1282</v>
      </c>
      <c r="N4847" s="28">
        <v>531122.1</v>
      </c>
      <c r="O4847" s="28">
        <v>6316163</v>
      </c>
      <c r="P4847" s="29" t="s">
        <v>1289</v>
      </c>
      <c r="Q4847" s="32" t="s">
        <v>174</v>
      </c>
      <c r="R4847" s="19"/>
      <c r="S4847" s="19"/>
      <c r="T4847" s="19"/>
      <c r="U4847" s="19"/>
      <c r="V4847" s="19"/>
      <c r="W4847" s="19"/>
      <c r="X4847" s="19"/>
      <c r="Y4847" s="19"/>
      <c r="Z4847" s="19"/>
      <c r="AA4847" s="19"/>
      <c r="AB4847" s="19"/>
      <c r="AC4847" s="19"/>
      <c r="AD4847" s="19"/>
      <c r="AE4847" s="19"/>
      <c r="AF4847" s="19"/>
      <c r="AG4847" s="19"/>
      <c r="AH4847" s="19"/>
      <c r="AI4847" s="19"/>
      <c r="AJ4847" s="19"/>
      <c r="AK4847" s="19"/>
      <c r="AL4847" s="19"/>
      <c r="AM4847" s="19"/>
      <c r="AN4847" s="31">
        <v>1042052</v>
      </c>
      <c r="AO4847" s="31">
        <v>1269953</v>
      </c>
      <c r="AP4847" s="31">
        <v>1296786.68359375</v>
      </c>
      <c r="AQ4847" s="31">
        <v>1343934.3125</v>
      </c>
      <c r="AR4847" s="31">
        <v>1222260</v>
      </c>
      <c r="AS4847" s="31">
        <v>1391927.578125</v>
      </c>
      <c r="AT4847" s="31">
        <v>1269093.8671875</v>
      </c>
      <c r="AU4847" s="31">
        <v>1237434.65625</v>
      </c>
      <c r="AV4847" s="31">
        <v>1551964.58203125</v>
      </c>
      <c r="AW4847" s="31">
        <v>1407754.26953125</v>
      </c>
      <c r="AX4847" s="31">
        <v>133028.28125</v>
      </c>
      <c r="AY4847" s="31">
        <v>74546.0078125</v>
      </c>
      <c r="AZ4847" s="31">
        <v>207574.2890625</v>
      </c>
    </row>
    <row r="4848" spans="1:52" ht="15" customHeight="1">
      <c r="A4848" s="29" t="s">
        <v>1288</v>
      </c>
      <c r="B4848" s="34">
        <v>36881</v>
      </c>
      <c r="C4848" s="28">
        <v>750</v>
      </c>
      <c r="D4848" s="28">
        <v>44</v>
      </c>
      <c r="E4848" s="28">
        <v>42</v>
      </c>
      <c r="F4848" s="29" t="s">
        <v>172</v>
      </c>
      <c r="G4848" s="29" t="s">
        <v>1279</v>
      </c>
      <c r="H4848" s="28">
        <v>851</v>
      </c>
      <c r="I4848" s="29" t="s">
        <v>752</v>
      </c>
      <c r="J4848" s="33" t="s">
        <v>1287</v>
      </c>
      <c r="K4848" s="29" t="s">
        <v>178</v>
      </c>
      <c r="L4848" s="29" t="s">
        <v>1283</v>
      </c>
      <c r="M4848" s="29" t="s">
        <v>1282</v>
      </c>
      <c r="N4848" s="28">
        <v>531124.4</v>
      </c>
      <c r="O4848" s="28">
        <v>6315973</v>
      </c>
      <c r="P4848" s="29" t="s">
        <v>1286</v>
      </c>
      <c r="Q4848" s="32" t="s">
        <v>174</v>
      </c>
      <c r="R4848" s="19"/>
      <c r="S4848" s="19"/>
      <c r="T4848" s="19"/>
      <c r="U4848" s="19"/>
      <c r="V4848" s="19"/>
      <c r="W4848" s="19"/>
      <c r="X4848" s="19"/>
      <c r="Y4848" s="19"/>
      <c r="Z4848" s="19"/>
      <c r="AA4848" s="19"/>
      <c r="AB4848" s="19"/>
      <c r="AC4848" s="19"/>
      <c r="AD4848" s="19"/>
      <c r="AE4848" s="19"/>
      <c r="AF4848" s="19"/>
      <c r="AG4848" s="19"/>
      <c r="AH4848" s="19"/>
      <c r="AI4848" s="19"/>
      <c r="AJ4848" s="19"/>
      <c r="AK4848" s="19"/>
      <c r="AL4848" s="19"/>
      <c r="AM4848" s="19"/>
      <c r="AN4848" s="19"/>
      <c r="AO4848" s="31">
        <v>0</v>
      </c>
      <c r="AP4848" s="31">
        <v>1206893.68359375</v>
      </c>
      <c r="AQ4848" s="31">
        <v>1343934.3125</v>
      </c>
      <c r="AR4848" s="31">
        <v>1222260</v>
      </c>
      <c r="AS4848" s="31">
        <v>1390136.8515625</v>
      </c>
      <c r="AT4848" s="31">
        <v>1311851.2890625</v>
      </c>
      <c r="AU4848" s="31">
        <v>1216977.90625</v>
      </c>
      <c r="AV4848" s="31">
        <v>1524707.51171875</v>
      </c>
      <c r="AW4848" s="31">
        <v>1368275.12890625</v>
      </c>
      <c r="AX4848" s="31">
        <v>128621.796875</v>
      </c>
      <c r="AY4848" s="31">
        <v>71535.421875</v>
      </c>
      <c r="AZ4848" s="31">
        <v>200157.21875</v>
      </c>
    </row>
    <row r="4849" spans="1:52" ht="15" customHeight="1">
      <c r="A4849" s="29" t="s">
        <v>1285</v>
      </c>
      <c r="B4849" s="34">
        <v>36881</v>
      </c>
      <c r="C4849" s="28">
        <v>750</v>
      </c>
      <c r="D4849" s="28">
        <v>44</v>
      </c>
      <c r="E4849" s="28">
        <v>42</v>
      </c>
      <c r="F4849" s="29" t="s">
        <v>172</v>
      </c>
      <c r="G4849" s="29" t="s">
        <v>1279</v>
      </c>
      <c r="H4849" s="28">
        <v>851</v>
      </c>
      <c r="I4849" s="29" t="s">
        <v>752</v>
      </c>
      <c r="J4849" s="33" t="s">
        <v>1284</v>
      </c>
      <c r="K4849" s="29" t="s">
        <v>178</v>
      </c>
      <c r="L4849" s="29" t="s">
        <v>1283</v>
      </c>
      <c r="M4849" s="29" t="s">
        <v>1282</v>
      </c>
      <c r="N4849" s="28">
        <v>531126.80000000005</v>
      </c>
      <c r="O4849" s="28">
        <v>6315783</v>
      </c>
      <c r="P4849" s="29" t="s">
        <v>1281</v>
      </c>
      <c r="Q4849" s="32" t="s">
        <v>174</v>
      </c>
      <c r="R4849" s="19"/>
      <c r="S4849" s="19"/>
      <c r="T4849" s="19"/>
      <c r="U4849" s="19"/>
      <c r="V4849" s="19"/>
      <c r="W4849" s="19"/>
      <c r="X4849" s="19"/>
      <c r="Y4849" s="19"/>
      <c r="Z4849" s="19"/>
      <c r="AA4849" s="19"/>
      <c r="AB4849" s="19"/>
      <c r="AC4849" s="19"/>
      <c r="AD4849" s="19"/>
      <c r="AE4849" s="19"/>
      <c r="AF4849" s="19"/>
      <c r="AG4849" s="19"/>
      <c r="AH4849" s="19"/>
      <c r="AI4849" s="19"/>
      <c r="AJ4849" s="19"/>
      <c r="AK4849" s="19"/>
      <c r="AL4849" s="19"/>
      <c r="AM4849" s="19"/>
      <c r="AN4849" s="19"/>
      <c r="AO4849" s="31">
        <v>0</v>
      </c>
      <c r="AP4849" s="31">
        <v>1206856.68359375</v>
      </c>
      <c r="AQ4849" s="31">
        <v>1343934.3125</v>
      </c>
      <c r="AR4849" s="31">
        <v>1222260</v>
      </c>
      <c r="AS4849" s="31">
        <v>1354927.8828125</v>
      </c>
      <c r="AT4849" s="31">
        <v>1297905.1796875</v>
      </c>
      <c r="AU4849" s="31">
        <v>1224512.77734375</v>
      </c>
      <c r="AV4849" s="31">
        <v>1514175.8671875</v>
      </c>
      <c r="AW4849" s="31">
        <v>1384595.27734375</v>
      </c>
      <c r="AX4849" s="31">
        <v>127982.0078125</v>
      </c>
      <c r="AY4849" s="31">
        <v>69341.34375</v>
      </c>
      <c r="AZ4849" s="31">
        <v>197323.3515625</v>
      </c>
    </row>
    <row r="4850" spans="1:52" ht="15" customHeight="1">
      <c r="A4850" s="29" t="s">
        <v>1280</v>
      </c>
      <c r="B4850" s="34">
        <v>36465</v>
      </c>
      <c r="C4850" s="28">
        <v>500</v>
      </c>
      <c r="D4850" s="28">
        <v>39</v>
      </c>
      <c r="E4850" s="28">
        <v>45</v>
      </c>
      <c r="F4850" s="29" t="s">
        <v>242</v>
      </c>
      <c r="G4850" s="29" t="s">
        <v>1275</v>
      </c>
      <c r="H4850" s="28">
        <v>851</v>
      </c>
      <c r="I4850" s="29" t="s">
        <v>752</v>
      </c>
      <c r="J4850" s="33" t="s">
        <v>1278</v>
      </c>
      <c r="K4850" s="29" t="s">
        <v>178</v>
      </c>
      <c r="L4850" s="29" t="s">
        <v>1273</v>
      </c>
      <c r="M4850" s="29" t="s">
        <v>1088</v>
      </c>
      <c r="N4850" s="28">
        <v>560600.30000000005</v>
      </c>
      <c r="O4850" s="28">
        <v>6308791</v>
      </c>
      <c r="P4850" s="29" t="s">
        <v>1277</v>
      </c>
      <c r="Q4850" s="32" t="s">
        <v>207</v>
      </c>
      <c r="R4850" s="19"/>
      <c r="S4850" s="19"/>
      <c r="T4850" s="19"/>
      <c r="U4850" s="19"/>
      <c r="V4850" s="19"/>
      <c r="W4850" s="19"/>
      <c r="X4850" s="19"/>
      <c r="Y4850" s="19"/>
      <c r="Z4850" s="19"/>
      <c r="AA4850" s="19"/>
      <c r="AB4850" s="19"/>
      <c r="AC4850" s="19"/>
      <c r="AD4850" s="19"/>
      <c r="AE4850" s="19"/>
      <c r="AF4850" s="19"/>
      <c r="AG4850" s="19"/>
      <c r="AH4850" s="19"/>
      <c r="AI4850" s="19"/>
      <c r="AJ4850" s="19"/>
      <c r="AK4850" s="19"/>
      <c r="AL4850" s="19"/>
      <c r="AM4850" s="19"/>
      <c r="AN4850" s="31">
        <v>199250</v>
      </c>
      <c r="AO4850" s="31">
        <v>1071296</v>
      </c>
      <c r="AP4850" s="31">
        <v>953672</v>
      </c>
      <c r="AQ4850" s="31">
        <v>994238.1875</v>
      </c>
      <c r="AR4850" s="31">
        <v>883996.74609375</v>
      </c>
      <c r="AS4850" s="31">
        <v>980316.80078125</v>
      </c>
      <c r="AT4850" s="31">
        <v>942708.1328125</v>
      </c>
      <c r="AU4850" s="31">
        <v>806144.123046875</v>
      </c>
      <c r="AV4850" s="31">
        <v>1076575.50390625</v>
      </c>
      <c r="AW4850" s="31">
        <v>959080.30859375</v>
      </c>
      <c r="AX4850" s="31">
        <v>99884.0703125</v>
      </c>
      <c r="AY4850" s="31">
        <v>57982.3203125</v>
      </c>
      <c r="AZ4850" s="31">
        <v>157866.390625</v>
      </c>
    </row>
    <row r="4851" spans="1:52" ht="15" customHeight="1">
      <c r="A4851" s="29" t="s">
        <v>1276</v>
      </c>
      <c r="B4851" s="34">
        <v>36514</v>
      </c>
      <c r="C4851" s="28">
        <v>500</v>
      </c>
      <c r="D4851" s="28">
        <v>39</v>
      </c>
      <c r="E4851" s="28">
        <v>40</v>
      </c>
      <c r="F4851" s="29" t="s">
        <v>242</v>
      </c>
      <c r="G4851" s="29" t="s">
        <v>1260</v>
      </c>
      <c r="H4851" s="28">
        <v>851</v>
      </c>
      <c r="I4851" s="29" t="s">
        <v>752</v>
      </c>
      <c r="J4851" s="33" t="s">
        <v>1274</v>
      </c>
      <c r="K4851" s="29" t="s">
        <v>178</v>
      </c>
      <c r="L4851" s="29" t="s">
        <v>1273</v>
      </c>
      <c r="M4851" s="29" t="s">
        <v>1272</v>
      </c>
      <c r="N4851" s="28">
        <v>560474.6</v>
      </c>
      <c r="O4851" s="28">
        <v>6308950</v>
      </c>
      <c r="P4851" s="29" t="s">
        <v>1271</v>
      </c>
      <c r="Q4851" s="32" t="s">
        <v>207</v>
      </c>
      <c r="R4851" s="19"/>
      <c r="S4851" s="19"/>
      <c r="T4851" s="19"/>
      <c r="U4851" s="19"/>
      <c r="V4851" s="19"/>
      <c r="W4851" s="19"/>
      <c r="X4851" s="19"/>
      <c r="Y4851" s="19"/>
      <c r="Z4851" s="19"/>
      <c r="AA4851" s="19"/>
      <c r="AB4851" s="19"/>
      <c r="AC4851" s="19"/>
      <c r="AD4851" s="19"/>
      <c r="AE4851" s="19"/>
      <c r="AF4851" s="19"/>
      <c r="AG4851" s="19"/>
      <c r="AH4851" s="19"/>
      <c r="AI4851" s="19"/>
      <c r="AJ4851" s="19"/>
      <c r="AK4851" s="19"/>
      <c r="AL4851" s="19"/>
      <c r="AM4851" s="19"/>
      <c r="AN4851" s="31">
        <v>0</v>
      </c>
      <c r="AO4851" s="31">
        <v>953154</v>
      </c>
      <c r="AP4851" s="31">
        <v>894333</v>
      </c>
      <c r="AQ4851" s="31">
        <v>986264</v>
      </c>
      <c r="AR4851" s="31">
        <v>859682.8515625</v>
      </c>
      <c r="AS4851" s="31">
        <v>960961.32421875</v>
      </c>
      <c r="AT4851" s="31">
        <v>904042.265625</v>
      </c>
      <c r="AU4851" s="31">
        <v>831855.416015625</v>
      </c>
      <c r="AV4851" s="31">
        <v>986495.40625</v>
      </c>
      <c r="AW4851" s="31">
        <v>936540.017578125</v>
      </c>
      <c r="AX4851" s="31">
        <v>92146.2265625</v>
      </c>
      <c r="AY4851" s="31">
        <v>58262.48828125</v>
      </c>
      <c r="AZ4851" s="31">
        <v>150408.71484375</v>
      </c>
    </row>
    <row r="4852" spans="1:52" ht="15" customHeight="1">
      <c r="A4852" s="29" t="s">
        <v>1270</v>
      </c>
      <c r="B4852" s="34">
        <v>36514</v>
      </c>
      <c r="C4852" s="28">
        <v>500</v>
      </c>
      <c r="D4852" s="28">
        <v>39</v>
      </c>
      <c r="E4852" s="28">
        <v>40</v>
      </c>
      <c r="F4852" s="29" t="s">
        <v>242</v>
      </c>
      <c r="G4852" s="29" t="s">
        <v>1260</v>
      </c>
      <c r="H4852" s="28">
        <v>851</v>
      </c>
      <c r="I4852" s="29" t="s">
        <v>752</v>
      </c>
      <c r="J4852" s="33" t="s">
        <v>1269</v>
      </c>
      <c r="K4852" s="29" t="s">
        <v>178</v>
      </c>
      <c r="L4852" s="29" t="s">
        <v>1264</v>
      </c>
      <c r="M4852" s="29" t="s">
        <v>1268</v>
      </c>
      <c r="N4852" s="28">
        <v>554053.5</v>
      </c>
      <c r="O4852" s="28">
        <v>6313741</v>
      </c>
      <c r="P4852" s="29" t="s">
        <v>1267</v>
      </c>
      <c r="Q4852" s="32" t="s">
        <v>207</v>
      </c>
      <c r="R4852" s="19"/>
      <c r="S4852" s="19"/>
      <c r="T4852" s="19"/>
      <c r="U4852" s="19"/>
      <c r="V4852" s="19"/>
      <c r="W4852" s="19"/>
      <c r="X4852" s="19"/>
      <c r="Y4852" s="19"/>
      <c r="Z4852" s="19"/>
      <c r="AA4852" s="19"/>
      <c r="AB4852" s="19"/>
      <c r="AC4852" s="19"/>
      <c r="AD4852" s="19"/>
      <c r="AE4852" s="19"/>
      <c r="AF4852" s="19"/>
      <c r="AG4852" s="19"/>
      <c r="AH4852" s="19"/>
      <c r="AI4852" s="19"/>
      <c r="AJ4852" s="19"/>
      <c r="AK4852" s="19"/>
      <c r="AL4852" s="19"/>
      <c r="AM4852" s="19"/>
      <c r="AN4852" s="31">
        <v>0</v>
      </c>
      <c r="AO4852" s="31">
        <v>852316</v>
      </c>
      <c r="AP4852" s="31">
        <v>793414</v>
      </c>
      <c r="AQ4852" s="31">
        <v>828806</v>
      </c>
      <c r="AR4852" s="31">
        <v>765034</v>
      </c>
      <c r="AS4852" s="31">
        <v>856080.734375</v>
      </c>
      <c r="AT4852" s="31">
        <v>796029.3046875</v>
      </c>
      <c r="AU4852" s="31">
        <v>715585.857421875</v>
      </c>
      <c r="AV4852" s="31">
        <v>953366.04296875</v>
      </c>
      <c r="AW4852" s="31">
        <v>893887.8203125</v>
      </c>
      <c r="AX4852" s="31">
        <v>94758.84375</v>
      </c>
      <c r="AY4852" s="31">
        <v>37238.8515625</v>
      </c>
      <c r="AZ4852" s="31">
        <v>131997.6953125</v>
      </c>
    </row>
    <row r="4853" spans="1:52" ht="15" customHeight="1">
      <c r="A4853" s="29" t="s">
        <v>1266</v>
      </c>
      <c r="B4853" s="34">
        <v>36514</v>
      </c>
      <c r="C4853" s="28">
        <v>500</v>
      </c>
      <c r="D4853" s="28">
        <v>39</v>
      </c>
      <c r="E4853" s="28">
        <v>40</v>
      </c>
      <c r="F4853" s="29" t="s">
        <v>242</v>
      </c>
      <c r="G4853" s="29" t="s">
        <v>1260</v>
      </c>
      <c r="H4853" s="28">
        <v>851</v>
      </c>
      <c r="I4853" s="29" t="s">
        <v>752</v>
      </c>
      <c r="J4853" s="33" t="s">
        <v>1265</v>
      </c>
      <c r="K4853" s="29" t="s">
        <v>178</v>
      </c>
      <c r="L4853" s="29" t="s">
        <v>1264</v>
      </c>
      <c r="M4853" s="29" t="s">
        <v>1263</v>
      </c>
      <c r="N4853" s="28">
        <v>554232.1</v>
      </c>
      <c r="O4853" s="28">
        <v>6313720</v>
      </c>
      <c r="P4853" s="29" t="s">
        <v>1262</v>
      </c>
      <c r="Q4853" s="32" t="s">
        <v>207</v>
      </c>
      <c r="R4853" s="19"/>
      <c r="S4853" s="19"/>
      <c r="T4853" s="19"/>
      <c r="U4853" s="19"/>
      <c r="V4853" s="19"/>
      <c r="W4853" s="19"/>
      <c r="X4853" s="19"/>
      <c r="Y4853" s="19"/>
      <c r="Z4853" s="19"/>
      <c r="AA4853" s="19"/>
      <c r="AB4853" s="19"/>
      <c r="AC4853" s="19"/>
      <c r="AD4853" s="19"/>
      <c r="AE4853" s="19"/>
      <c r="AF4853" s="19"/>
      <c r="AG4853" s="19"/>
      <c r="AH4853" s="19"/>
      <c r="AI4853" s="19"/>
      <c r="AJ4853" s="19"/>
      <c r="AK4853" s="19"/>
      <c r="AL4853" s="19"/>
      <c r="AM4853" s="19"/>
      <c r="AN4853" s="31">
        <v>22330</v>
      </c>
      <c r="AO4853" s="31">
        <v>1017697</v>
      </c>
      <c r="AP4853" s="31">
        <v>861948</v>
      </c>
      <c r="AQ4853" s="31">
        <v>939336</v>
      </c>
      <c r="AR4853" s="31">
        <v>831639.8671875</v>
      </c>
      <c r="AS4853" s="31">
        <v>932749.3125</v>
      </c>
      <c r="AT4853" s="31">
        <v>874489.7578125</v>
      </c>
      <c r="AU4853" s="31">
        <v>791123.84765625</v>
      </c>
      <c r="AV4853" s="31">
        <v>984988.6328125</v>
      </c>
      <c r="AW4853" s="31">
        <v>949239.705078125</v>
      </c>
      <c r="AX4853" s="31">
        <v>99070.2890625</v>
      </c>
      <c r="AY4853" s="31">
        <v>46728.98828125</v>
      </c>
      <c r="AZ4853" s="31">
        <v>145799.27734375</v>
      </c>
    </row>
    <row r="4854" spans="1:52" ht="15" customHeight="1">
      <c r="A4854" s="29" t="s">
        <v>1261</v>
      </c>
      <c r="B4854" s="34">
        <v>36888</v>
      </c>
      <c r="C4854" s="28">
        <v>750</v>
      </c>
      <c r="D4854" s="28">
        <v>44</v>
      </c>
      <c r="E4854" s="28">
        <v>45</v>
      </c>
      <c r="F4854" s="29" t="s">
        <v>172</v>
      </c>
      <c r="G4854" s="29" t="s">
        <v>1231</v>
      </c>
      <c r="H4854" s="28">
        <v>851</v>
      </c>
      <c r="I4854" s="29" t="s">
        <v>752</v>
      </c>
      <c r="J4854" s="33" t="s">
        <v>1259</v>
      </c>
      <c r="K4854" s="29" t="s">
        <v>178</v>
      </c>
      <c r="L4854" s="29" t="s">
        <v>1243</v>
      </c>
      <c r="M4854" s="29" t="s">
        <v>1258</v>
      </c>
      <c r="N4854" s="28">
        <v>541801.6</v>
      </c>
      <c r="O4854" s="28">
        <v>6319491</v>
      </c>
      <c r="P4854" s="29" t="s">
        <v>1257</v>
      </c>
      <c r="Q4854" s="32" t="s">
        <v>207</v>
      </c>
      <c r="R4854" s="19"/>
      <c r="S4854" s="19"/>
      <c r="T4854" s="19"/>
      <c r="U4854" s="19"/>
      <c r="V4854" s="19"/>
      <c r="W4854" s="19"/>
      <c r="X4854" s="19"/>
      <c r="Y4854" s="19"/>
      <c r="Z4854" s="19"/>
      <c r="AA4854" s="19"/>
      <c r="AB4854" s="19"/>
      <c r="AC4854" s="19"/>
      <c r="AD4854" s="19"/>
      <c r="AE4854" s="19"/>
      <c r="AF4854" s="19"/>
      <c r="AG4854" s="19"/>
      <c r="AH4854" s="19"/>
      <c r="AI4854" s="19"/>
      <c r="AJ4854" s="19"/>
      <c r="AK4854" s="19"/>
      <c r="AL4854" s="19"/>
      <c r="AM4854" s="19"/>
      <c r="AN4854" s="19"/>
      <c r="AO4854" s="31">
        <v>44</v>
      </c>
      <c r="AP4854" s="31">
        <v>1311036.75</v>
      </c>
      <c r="AQ4854" s="31">
        <v>1440312.6875</v>
      </c>
      <c r="AR4854" s="31">
        <v>1302127.82421875</v>
      </c>
      <c r="AS4854" s="31">
        <v>1472650.6015625</v>
      </c>
      <c r="AT4854" s="31">
        <v>1413945.46875</v>
      </c>
      <c r="AU4854" s="31">
        <v>1255419.58984375</v>
      </c>
      <c r="AV4854" s="31">
        <v>1684377.4453125</v>
      </c>
      <c r="AW4854" s="31">
        <v>1464640.25390625</v>
      </c>
      <c r="AX4854" s="31">
        <v>133545.5625</v>
      </c>
      <c r="AY4854" s="31">
        <v>77555.1171875</v>
      </c>
      <c r="AZ4854" s="31">
        <v>211100.6796875</v>
      </c>
    </row>
    <row r="4855" spans="1:52" ht="15" customHeight="1">
      <c r="A4855" s="29" t="s">
        <v>1256</v>
      </c>
      <c r="B4855" s="34">
        <v>36888</v>
      </c>
      <c r="C4855" s="28">
        <v>750</v>
      </c>
      <c r="D4855" s="28">
        <v>44</v>
      </c>
      <c r="E4855" s="28">
        <v>45</v>
      </c>
      <c r="F4855" s="29" t="s">
        <v>172</v>
      </c>
      <c r="G4855" s="29" t="s">
        <v>1231</v>
      </c>
      <c r="H4855" s="28">
        <v>851</v>
      </c>
      <c r="I4855" s="29" t="s">
        <v>752</v>
      </c>
      <c r="J4855" s="33" t="s">
        <v>1255</v>
      </c>
      <c r="K4855" s="29" t="s">
        <v>178</v>
      </c>
      <c r="L4855" s="29" t="s">
        <v>1243</v>
      </c>
      <c r="M4855" s="29" t="s">
        <v>1254</v>
      </c>
      <c r="N4855" s="28">
        <v>541762.69999999995</v>
      </c>
      <c r="O4855" s="28">
        <v>6319269</v>
      </c>
      <c r="P4855" s="29" t="s">
        <v>1253</v>
      </c>
      <c r="Q4855" s="32" t="s">
        <v>207</v>
      </c>
      <c r="R4855" s="19"/>
      <c r="S4855" s="19"/>
      <c r="T4855" s="19"/>
      <c r="U4855" s="19"/>
      <c r="V4855" s="19"/>
      <c r="W4855" s="19"/>
      <c r="X4855" s="19"/>
      <c r="Y4855" s="19"/>
      <c r="Z4855" s="19"/>
      <c r="AA4855" s="19"/>
      <c r="AB4855" s="19"/>
      <c r="AC4855" s="19"/>
      <c r="AD4855" s="19"/>
      <c r="AE4855" s="19"/>
      <c r="AF4855" s="19"/>
      <c r="AG4855" s="19"/>
      <c r="AH4855" s="19"/>
      <c r="AI4855" s="19"/>
      <c r="AJ4855" s="19"/>
      <c r="AK4855" s="19"/>
      <c r="AL4855" s="19"/>
      <c r="AM4855" s="19"/>
      <c r="AN4855" s="19"/>
      <c r="AO4855" s="31">
        <v>669</v>
      </c>
      <c r="AP4855" s="31">
        <v>1274453.75</v>
      </c>
      <c r="AQ4855" s="31">
        <v>1382127.625</v>
      </c>
      <c r="AR4855" s="31">
        <v>1234449.1875</v>
      </c>
      <c r="AS4855" s="31">
        <v>1422148.0078125</v>
      </c>
      <c r="AT4855" s="31">
        <v>1312909.734375</v>
      </c>
      <c r="AU4855" s="31">
        <v>1195980.71484375</v>
      </c>
      <c r="AV4855" s="31">
        <v>1614168.8671875</v>
      </c>
      <c r="AW4855" s="31">
        <v>1359031.98046875</v>
      </c>
      <c r="AX4855" s="31">
        <v>126939.296875</v>
      </c>
      <c r="AY4855" s="31">
        <v>71837.625</v>
      </c>
      <c r="AZ4855" s="31">
        <v>198776.921875</v>
      </c>
    </row>
    <row r="4856" spans="1:52" ht="15" customHeight="1">
      <c r="A4856" s="29" t="s">
        <v>1252</v>
      </c>
      <c r="B4856" s="34">
        <v>36888</v>
      </c>
      <c r="C4856" s="28">
        <v>750</v>
      </c>
      <c r="D4856" s="28">
        <v>44</v>
      </c>
      <c r="E4856" s="28">
        <v>45</v>
      </c>
      <c r="F4856" s="29" t="s">
        <v>172</v>
      </c>
      <c r="G4856" s="29" t="s">
        <v>1231</v>
      </c>
      <c r="H4856" s="28">
        <v>851</v>
      </c>
      <c r="I4856" s="29" t="s">
        <v>752</v>
      </c>
      <c r="J4856" s="33" t="s">
        <v>1251</v>
      </c>
      <c r="K4856" s="29" t="s">
        <v>178</v>
      </c>
      <c r="L4856" s="29" t="s">
        <v>1234</v>
      </c>
      <c r="M4856" s="29" t="s">
        <v>1238</v>
      </c>
      <c r="N4856" s="28">
        <v>541723.6</v>
      </c>
      <c r="O4856" s="28">
        <v>6319048</v>
      </c>
      <c r="P4856" s="29" t="s">
        <v>1250</v>
      </c>
      <c r="Q4856" s="32" t="s">
        <v>207</v>
      </c>
      <c r="R4856" s="19"/>
      <c r="S4856" s="19"/>
      <c r="T4856" s="19"/>
      <c r="U4856" s="19"/>
      <c r="V4856" s="19"/>
      <c r="W4856" s="19"/>
      <c r="X4856" s="19"/>
      <c r="Y4856" s="19"/>
      <c r="Z4856" s="19"/>
      <c r="AA4856" s="19"/>
      <c r="AB4856" s="19"/>
      <c r="AC4856" s="19"/>
      <c r="AD4856" s="19"/>
      <c r="AE4856" s="19"/>
      <c r="AF4856" s="19"/>
      <c r="AG4856" s="19"/>
      <c r="AH4856" s="19"/>
      <c r="AI4856" s="19"/>
      <c r="AJ4856" s="19"/>
      <c r="AK4856" s="19"/>
      <c r="AL4856" s="19"/>
      <c r="AM4856" s="19"/>
      <c r="AN4856" s="19"/>
      <c r="AO4856" s="31">
        <v>4143</v>
      </c>
      <c r="AP4856" s="31">
        <v>1211099.25</v>
      </c>
      <c r="AQ4856" s="31">
        <v>1285073.84375</v>
      </c>
      <c r="AR4856" s="31">
        <v>1166555.3203125</v>
      </c>
      <c r="AS4856" s="31">
        <v>1343878.296875</v>
      </c>
      <c r="AT4856" s="31">
        <v>1274287.59375</v>
      </c>
      <c r="AU4856" s="31">
        <v>1119465.1328125</v>
      </c>
      <c r="AV4856" s="31">
        <v>1519834.22265625</v>
      </c>
      <c r="AW4856" s="31">
        <v>1333571.9375</v>
      </c>
      <c r="AX4856" s="31">
        <v>124533.1015625</v>
      </c>
      <c r="AY4856" s="31">
        <v>69545.03125</v>
      </c>
      <c r="AZ4856" s="31">
        <v>194078.1328125</v>
      </c>
    </row>
    <row r="4857" spans="1:52" ht="15" customHeight="1">
      <c r="A4857" s="29" t="s">
        <v>1249</v>
      </c>
      <c r="B4857" s="34">
        <v>36888</v>
      </c>
      <c r="C4857" s="28">
        <v>750</v>
      </c>
      <c r="D4857" s="28">
        <v>44</v>
      </c>
      <c r="E4857" s="28">
        <v>45</v>
      </c>
      <c r="F4857" s="29" t="s">
        <v>172</v>
      </c>
      <c r="G4857" s="29" t="s">
        <v>1231</v>
      </c>
      <c r="H4857" s="28">
        <v>851</v>
      </c>
      <c r="I4857" s="29" t="s">
        <v>752</v>
      </c>
      <c r="J4857" s="33" t="s">
        <v>1248</v>
      </c>
      <c r="K4857" s="29" t="s">
        <v>178</v>
      </c>
      <c r="L4857" s="29" t="s">
        <v>1234</v>
      </c>
      <c r="M4857" s="29" t="s">
        <v>1247</v>
      </c>
      <c r="N4857" s="28">
        <v>541684.80000000005</v>
      </c>
      <c r="O4857" s="28">
        <v>6318826</v>
      </c>
      <c r="P4857" s="29" t="s">
        <v>1246</v>
      </c>
      <c r="Q4857" s="32" t="s">
        <v>207</v>
      </c>
      <c r="R4857" s="19"/>
      <c r="S4857" s="19"/>
      <c r="T4857" s="19"/>
      <c r="U4857" s="19"/>
      <c r="V4857" s="19"/>
      <c r="W4857" s="19"/>
      <c r="X4857" s="19"/>
      <c r="Y4857" s="19"/>
      <c r="Z4857" s="19"/>
      <c r="AA4857" s="19"/>
      <c r="AB4857" s="19"/>
      <c r="AC4857" s="19"/>
      <c r="AD4857" s="19"/>
      <c r="AE4857" s="19"/>
      <c r="AF4857" s="19"/>
      <c r="AG4857" s="19"/>
      <c r="AH4857" s="19"/>
      <c r="AI4857" s="19"/>
      <c r="AJ4857" s="19"/>
      <c r="AK4857" s="19"/>
      <c r="AL4857" s="19"/>
      <c r="AM4857" s="19"/>
      <c r="AN4857" s="19"/>
      <c r="AO4857" s="31">
        <v>654</v>
      </c>
      <c r="AP4857" s="31">
        <v>1323724.75</v>
      </c>
      <c r="AQ4857" s="31">
        <v>1416588.58984375</v>
      </c>
      <c r="AR4857" s="31">
        <v>1300436.6640625</v>
      </c>
      <c r="AS4857" s="31">
        <v>1497443.7734375</v>
      </c>
      <c r="AT4857" s="31">
        <v>1392247.421875</v>
      </c>
      <c r="AU4857" s="31">
        <v>1252039.96484375</v>
      </c>
      <c r="AV4857" s="31">
        <v>1646851.2265625</v>
      </c>
      <c r="AW4857" s="31">
        <v>1480745.078125</v>
      </c>
      <c r="AX4857" s="31">
        <v>140758.203125</v>
      </c>
      <c r="AY4857" s="31">
        <v>73811.9296875</v>
      </c>
      <c r="AZ4857" s="31">
        <v>214570.1328125</v>
      </c>
    </row>
    <row r="4858" spans="1:52" ht="15" customHeight="1">
      <c r="A4858" s="29" t="s">
        <v>1245</v>
      </c>
      <c r="B4858" s="34">
        <v>36888</v>
      </c>
      <c r="C4858" s="28">
        <v>750</v>
      </c>
      <c r="D4858" s="28">
        <v>44</v>
      </c>
      <c r="E4858" s="28">
        <v>45</v>
      </c>
      <c r="F4858" s="29" t="s">
        <v>172</v>
      </c>
      <c r="G4858" s="29" t="s">
        <v>1231</v>
      </c>
      <c r="H4858" s="28">
        <v>851</v>
      </c>
      <c r="I4858" s="29" t="s">
        <v>752</v>
      </c>
      <c r="J4858" s="33" t="s">
        <v>1244</v>
      </c>
      <c r="K4858" s="29" t="s">
        <v>178</v>
      </c>
      <c r="L4858" s="29" t="s">
        <v>1243</v>
      </c>
      <c r="M4858" s="29" t="s">
        <v>1242</v>
      </c>
      <c r="N4858" s="28">
        <v>541949.6</v>
      </c>
      <c r="O4858" s="28">
        <v>6319351</v>
      </c>
      <c r="P4858" s="29" t="s">
        <v>1241</v>
      </c>
      <c r="Q4858" s="32" t="s">
        <v>207</v>
      </c>
      <c r="R4858" s="19"/>
      <c r="S4858" s="19"/>
      <c r="T4858" s="19"/>
      <c r="U4858" s="19"/>
      <c r="V4858" s="19"/>
      <c r="W4858" s="19"/>
      <c r="X4858" s="19"/>
      <c r="Y4858" s="19"/>
      <c r="Z4858" s="19"/>
      <c r="AA4858" s="19"/>
      <c r="AB4858" s="19"/>
      <c r="AC4858" s="19"/>
      <c r="AD4858" s="19"/>
      <c r="AE4858" s="19"/>
      <c r="AF4858" s="19"/>
      <c r="AG4858" s="19"/>
      <c r="AH4858" s="19"/>
      <c r="AI4858" s="19"/>
      <c r="AJ4858" s="19"/>
      <c r="AK4858" s="19"/>
      <c r="AL4858" s="19"/>
      <c r="AM4858" s="19"/>
      <c r="AN4858" s="19"/>
      <c r="AO4858" s="31">
        <v>1479</v>
      </c>
      <c r="AP4858" s="31">
        <v>1250306.8515625</v>
      </c>
      <c r="AQ4858" s="31">
        <v>1329263.4921875</v>
      </c>
      <c r="AR4858" s="31">
        <v>1190243.9375</v>
      </c>
      <c r="AS4858" s="31">
        <v>1363395.4765625</v>
      </c>
      <c r="AT4858" s="31">
        <v>1292562.078125</v>
      </c>
      <c r="AU4858" s="31">
        <v>1154597.984375</v>
      </c>
      <c r="AV4858" s="31">
        <v>1539830.234375</v>
      </c>
      <c r="AW4858" s="31">
        <v>1333458.57421875</v>
      </c>
      <c r="AX4858" s="31">
        <v>124814.0078125</v>
      </c>
      <c r="AY4858" s="31">
        <v>67879.109375</v>
      </c>
      <c r="AZ4858" s="31">
        <v>192693.1171875</v>
      </c>
    </row>
    <row r="4859" spans="1:52" ht="15" customHeight="1">
      <c r="A4859" s="29" t="s">
        <v>1240</v>
      </c>
      <c r="B4859" s="34">
        <v>36888</v>
      </c>
      <c r="C4859" s="28">
        <v>750</v>
      </c>
      <c r="D4859" s="28">
        <v>44</v>
      </c>
      <c r="E4859" s="28">
        <v>45</v>
      </c>
      <c r="F4859" s="29" t="s">
        <v>172</v>
      </c>
      <c r="G4859" s="29" t="s">
        <v>1231</v>
      </c>
      <c r="H4859" s="28">
        <v>851</v>
      </c>
      <c r="I4859" s="29" t="s">
        <v>752</v>
      </c>
      <c r="J4859" s="33" t="s">
        <v>1239</v>
      </c>
      <c r="K4859" s="29" t="s">
        <v>178</v>
      </c>
      <c r="L4859" s="29" t="s">
        <v>1234</v>
      </c>
      <c r="M4859" s="29" t="s">
        <v>1238</v>
      </c>
      <c r="N4859" s="28">
        <v>541910.6</v>
      </c>
      <c r="O4859" s="28">
        <v>6319129</v>
      </c>
      <c r="P4859" s="29" t="s">
        <v>1237</v>
      </c>
      <c r="Q4859" s="32" t="s">
        <v>207</v>
      </c>
      <c r="R4859" s="19"/>
      <c r="S4859" s="19"/>
      <c r="T4859" s="19"/>
      <c r="U4859" s="19"/>
      <c r="V4859" s="19"/>
      <c r="W4859" s="19"/>
      <c r="X4859" s="19"/>
      <c r="Y4859" s="19"/>
      <c r="Z4859" s="19"/>
      <c r="AA4859" s="19"/>
      <c r="AB4859" s="19"/>
      <c r="AC4859" s="19"/>
      <c r="AD4859" s="19"/>
      <c r="AE4859" s="19"/>
      <c r="AF4859" s="19"/>
      <c r="AG4859" s="19"/>
      <c r="AH4859" s="19"/>
      <c r="AI4859" s="19"/>
      <c r="AJ4859" s="19"/>
      <c r="AK4859" s="19"/>
      <c r="AL4859" s="19"/>
      <c r="AM4859" s="19"/>
      <c r="AN4859" s="19"/>
      <c r="AO4859" s="31">
        <v>2734</v>
      </c>
      <c r="AP4859" s="31">
        <v>1230721.25</v>
      </c>
      <c r="AQ4859" s="31">
        <v>1318573.07421875</v>
      </c>
      <c r="AR4859" s="31">
        <v>1175697.13671875</v>
      </c>
      <c r="AS4859" s="31">
        <v>1339004.7734375</v>
      </c>
      <c r="AT4859" s="31">
        <v>1250453.90625</v>
      </c>
      <c r="AU4859" s="31">
        <v>1138986.921875</v>
      </c>
      <c r="AV4859" s="31">
        <v>1498910.83984375</v>
      </c>
      <c r="AW4859" s="31">
        <v>1315772.94921875</v>
      </c>
      <c r="AX4859" s="31">
        <v>121207.9375</v>
      </c>
      <c r="AY4859" s="31">
        <v>64024.296875</v>
      </c>
      <c r="AZ4859" s="31">
        <v>185232.234375</v>
      </c>
    </row>
    <row r="4860" spans="1:52" ht="15" customHeight="1">
      <c r="A4860" s="29" t="s">
        <v>1236</v>
      </c>
      <c r="B4860" s="34">
        <v>36888</v>
      </c>
      <c r="C4860" s="28">
        <v>750</v>
      </c>
      <c r="D4860" s="28">
        <v>44</v>
      </c>
      <c r="E4860" s="28">
        <v>45</v>
      </c>
      <c r="F4860" s="29" t="s">
        <v>172</v>
      </c>
      <c r="G4860" s="29" t="s">
        <v>1231</v>
      </c>
      <c r="H4860" s="28">
        <v>851</v>
      </c>
      <c r="I4860" s="29" t="s">
        <v>752</v>
      </c>
      <c r="J4860" s="33" t="s">
        <v>1235</v>
      </c>
      <c r="K4860" s="29" t="s">
        <v>178</v>
      </c>
      <c r="L4860" s="29" t="s">
        <v>1234</v>
      </c>
      <c r="M4860" s="29" t="s">
        <v>346</v>
      </c>
      <c r="N4860" s="28">
        <v>541871.4</v>
      </c>
      <c r="O4860" s="28">
        <v>6318907</v>
      </c>
      <c r="P4860" s="29" t="s">
        <v>1233</v>
      </c>
      <c r="Q4860" s="32" t="s">
        <v>207</v>
      </c>
      <c r="R4860" s="19"/>
      <c r="S4860" s="19"/>
      <c r="T4860" s="19"/>
      <c r="U4860" s="19"/>
      <c r="V4860" s="19"/>
      <c r="W4860" s="19"/>
      <c r="X4860" s="19"/>
      <c r="Y4860" s="19"/>
      <c r="Z4860" s="19"/>
      <c r="AA4860" s="19"/>
      <c r="AB4860" s="19"/>
      <c r="AC4860" s="19"/>
      <c r="AD4860" s="19"/>
      <c r="AE4860" s="19"/>
      <c r="AF4860" s="19"/>
      <c r="AG4860" s="19"/>
      <c r="AH4860" s="19"/>
      <c r="AI4860" s="19"/>
      <c r="AJ4860" s="19"/>
      <c r="AK4860" s="19"/>
      <c r="AL4860" s="19"/>
      <c r="AM4860" s="19"/>
      <c r="AN4860" s="19"/>
      <c r="AO4860" s="31">
        <v>3755</v>
      </c>
      <c r="AP4860" s="31">
        <v>1213668</v>
      </c>
      <c r="AQ4860" s="31">
        <v>1296838.9765625</v>
      </c>
      <c r="AR4860" s="31">
        <v>1158800.8125</v>
      </c>
      <c r="AS4860" s="31">
        <v>1333308.6796875</v>
      </c>
      <c r="AT4860" s="31">
        <v>1263555.7265625</v>
      </c>
      <c r="AU4860" s="31">
        <v>1131552.7578125</v>
      </c>
      <c r="AV4860" s="31">
        <v>1479202.16015625</v>
      </c>
      <c r="AW4860" s="31">
        <v>1299949.9140625</v>
      </c>
      <c r="AX4860" s="31">
        <v>122788.46875</v>
      </c>
      <c r="AY4860" s="31">
        <v>63626.0703125</v>
      </c>
      <c r="AZ4860" s="31">
        <v>186414.5390625</v>
      </c>
    </row>
    <row r="4861" spans="1:52" ht="15" customHeight="1">
      <c r="A4861" s="29" t="s">
        <v>1232</v>
      </c>
      <c r="B4861" s="34">
        <v>37071</v>
      </c>
      <c r="C4861" s="28">
        <v>750</v>
      </c>
      <c r="D4861" s="28">
        <v>48</v>
      </c>
      <c r="E4861" s="28">
        <v>45</v>
      </c>
      <c r="F4861" s="29" t="s">
        <v>172</v>
      </c>
      <c r="G4861" s="29" t="s">
        <v>1199</v>
      </c>
      <c r="H4861" s="28">
        <v>851</v>
      </c>
      <c r="I4861" s="29" t="s">
        <v>752</v>
      </c>
      <c r="J4861" s="33" t="s">
        <v>1230</v>
      </c>
      <c r="K4861" s="29" t="s">
        <v>178</v>
      </c>
      <c r="L4861" s="29" t="s">
        <v>1194</v>
      </c>
      <c r="M4861" s="29" t="s">
        <v>660</v>
      </c>
      <c r="N4861" s="28">
        <v>560936.19999999995</v>
      </c>
      <c r="O4861" s="28">
        <v>6312587</v>
      </c>
      <c r="P4861" s="29" t="s">
        <v>1229</v>
      </c>
      <c r="Q4861" s="32" t="s">
        <v>174</v>
      </c>
      <c r="R4861" s="19"/>
      <c r="S4861" s="19"/>
      <c r="T4861" s="19"/>
      <c r="U4861" s="19"/>
      <c r="V4861" s="19"/>
      <c r="W4861" s="19"/>
      <c r="X4861" s="19"/>
      <c r="Y4861" s="19"/>
      <c r="Z4861" s="19"/>
      <c r="AA4861" s="19"/>
      <c r="AB4861" s="19"/>
      <c r="AC4861" s="19"/>
      <c r="AD4861" s="19"/>
      <c r="AE4861" s="19"/>
      <c r="AF4861" s="19"/>
      <c r="AG4861" s="19"/>
      <c r="AH4861" s="19"/>
      <c r="AI4861" s="19"/>
      <c r="AJ4861" s="19"/>
      <c r="AK4861" s="19"/>
      <c r="AL4861" s="19"/>
      <c r="AM4861" s="19"/>
      <c r="AN4861" s="19"/>
      <c r="AO4861" s="19"/>
      <c r="AP4861" s="31">
        <v>657191.0390625</v>
      </c>
      <c r="AQ4861" s="31">
        <v>1383642.5078125</v>
      </c>
      <c r="AR4861" s="31">
        <v>1272612.0859375</v>
      </c>
      <c r="AS4861" s="31">
        <v>1457175.78125</v>
      </c>
      <c r="AT4861" s="31">
        <v>1320764.3125</v>
      </c>
      <c r="AU4861" s="31">
        <v>1209488.046875</v>
      </c>
      <c r="AV4861" s="31">
        <v>1429304.67578125</v>
      </c>
      <c r="AW4861" s="31">
        <v>1275115.3836669922</v>
      </c>
      <c r="AX4861" s="31">
        <v>154983.015625</v>
      </c>
      <c r="AY4861" s="31">
        <v>83311.9765625</v>
      </c>
      <c r="AZ4861" s="31">
        <v>238294.9921875</v>
      </c>
    </row>
    <row r="4862" spans="1:52" ht="15" customHeight="1">
      <c r="A4862" s="29" t="s">
        <v>1228</v>
      </c>
      <c r="B4862" s="34">
        <v>37111</v>
      </c>
      <c r="C4862" s="28">
        <v>750</v>
      </c>
      <c r="D4862" s="28">
        <v>48</v>
      </c>
      <c r="E4862" s="28">
        <v>45</v>
      </c>
      <c r="F4862" s="29" t="s">
        <v>172</v>
      </c>
      <c r="G4862" s="29" t="s">
        <v>926</v>
      </c>
      <c r="H4862" s="28">
        <v>851</v>
      </c>
      <c r="I4862" s="29" t="s">
        <v>752</v>
      </c>
      <c r="J4862" s="33" t="s">
        <v>1227</v>
      </c>
      <c r="K4862" s="29" t="s">
        <v>178</v>
      </c>
      <c r="L4862" s="29" t="s">
        <v>1194</v>
      </c>
      <c r="M4862" s="29" t="s">
        <v>660</v>
      </c>
      <c r="N4862" s="28">
        <v>561058.9</v>
      </c>
      <c r="O4862" s="28">
        <v>6312755</v>
      </c>
      <c r="P4862" s="29" t="s">
        <v>1226</v>
      </c>
      <c r="Q4862" s="32" t="s">
        <v>174</v>
      </c>
      <c r="R4862" s="19"/>
      <c r="S4862" s="19"/>
      <c r="T4862" s="19"/>
      <c r="U4862" s="19"/>
      <c r="V4862" s="19"/>
      <c r="W4862" s="19"/>
      <c r="X4862" s="19"/>
      <c r="Y4862" s="19"/>
      <c r="Z4862" s="19"/>
      <c r="AA4862" s="19"/>
      <c r="AB4862" s="19"/>
      <c r="AC4862" s="19"/>
      <c r="AD4862" s="19"/>
      <c r="AE4862" s="19"/>
      <c r="AF4862" s="19"/>
      <c r="AG4862" s="19"/>
      <c r="AH4862" s="19"/>
      <c r="AI4862" s="19"/>
      <c r="AJ4862" s="19"/>
      <c r="AK4862" s="19"/>
      <c r="AL4862" s="19"/>
      <c r="AM4862" s="19"/>
      <c r="AN4862" s="19"/>
      <c r="AO4862" s="19"/>
      <c r="AP4862" s="31">
        <v>604822.078125</v>
      </c>
      <c r="AQ4862" s="31">
        <v>1383642.5078125</v>
      </c>
      <c r="AR4862" s="31">
        <v>1272612.0859375</v>
      </c>
      <c r="AS4862" s="31">
        <v>1464682.3984375</v>
      </c>
      <c r="AT4862" s="31">
        <v>1396071.3125</v>
      </c>
      <c r="AU4862" s="31">
        <v>1292075.08984375</v>
      </c>
      <c r="AV4862" s="31">
        <v>1539042.69921875</v>
      </c>
      <c r="AW4862" s="31">
        <v>1440653.03125</v>
      </c>
      <c r="AX4862" s="31">
        <v>156134.890625</v>
      </c>
      <c r="AY4862" s="31">
        <v>86699.75</v>
      </c>
      <c r="AZ4862" s="31">
        <v>242834.640625</v>
      </c>
    </row>
    <row r="4863" spans="1:52" ht="15" customHeight="1">
      <c r="A4863" s="29" t="s">
        <v>1225</v>
      </c>
      <c r="B4863" s="34">
        <v>36890</v>
      </c>
      <c r="C4863" s="28">
        <v>750</v>
      </c>
      <c r="D4863" s="28">
        <v>48</v>
      </c>
      <c r="E4863" s="28">
        <v>45</v>
      </c>
      <c r="F4863" s="29" t="s">
        <v>172</v>
      </c>
      <c r="G4863" s="29" t="s">
        <v>926</v>
      </c>
      <c r="H4863" s="28">
        <v>851</v>
      </c>
      <c r="I4863" s="29" t="s">
        <v>752</v>
      </c>
      <c r="J4863" s="33" t="s">
        <v>1224</v>
      </c>
      <c r="K4863" s="29" t="s">
        <v>178</v>
      </c>
      <c r="L4863" s="29" t="s">
        <v>1194</v>
      </c>
      <c r="M4863" s="29" t="s">
        <v>176</v>
      </c>
      <c r="N4863" s="28">
        <v>560737.6</v>
      </c>
      <c r="O4863" s="28">
        <v>6312630</v>
      </c>
      <c r="P4863" s="29" t="s">
        <v>1223</v>
      </c>
      <c r="Q4863" s="32" t="s">
        <v>174</v>
      </c>
      <c r="R4863" s="19"/>
      <c r="S4863" s="19"/>
      <c r="T4863" s="19"/>
      <c r="U4863" s="19"/>
      <c r="V4863" s="19"/>
      <c r="W4863" s="19"/>
      <c r="X4863" s="19"/>
      <c r="Y4863" s="19"/>
      <c r="Z4863" s="19"/>
      <c r="AA4863" s="19"/>
      <c r="AB4863" s="19"/>
      <c r="AC4863" s="19"/>
      <c r="AD4863" s="19"/>
      <c r="AE4863" s="19"/>
      <c r="AF4863" s="19"/>
      <c r="AG4863" s="19"/>
      <c r="AH4863" s="19"/>
      <c r="AI4863" s="19"/>
      <c r="AJ4863" s="19"/>
      <c r="AK4863" s="19"/>
      <c r="AL4863" s="19"/>
      <c r="AM4863" s="19"/>
      <c r="AN4863" s="19"/>
      <c r="AO4863" s="19"/>
      <c r="AP4863" s="31">
        <v>1078781.62109375</v>
      </c>
      <c r="AQ4863" s="31">
        <v>1383642.5078125</v>
      </c>
      <c r="AR4863" s="31">
        <v>1272612.0859375</v>
      </c>
      <c r="AS4863" s="31">
        <v>1481745.8203125</v>
      </c>
      <c r="AT4863" s="31">
        <v>1402848.6015625</v>
      </c>
      <c r="AU4863" s="31">
        <v>1304752.80078125</v>
      </c>
      <c r="AV4863" s="31">
        <v>1600324.703125</v>
      </c>
      <c r="AW4863" s="31">
        <v>1499305.62890625</v>
      </c>
      <c r="AX4863" s="31">
        <v>159886.984375</v>
      </c>
      <c r="AY4863" s="31">
        <v>83681.4921875</v>
      </c>
      <c r="AZ4863" s="31">
        <v>243568.4765625</v>
      </c>
    </row>
    <row r="4864" spans="1:52" ht="15" customHeight="1">
      <c r="A4864" s="29" t="s">
        <v>1222</v>
      </c>
      <c r="B4864" s="34">
        <v>37071</v>
      </c>
      <c r="C4864" s="28">
        <v>750</v>
      </c>
      <c r="D4864" s="28">
        <v>48</v>
      </c>
      <c r="E4864" s="28">
        <v>45</v>
      </c>
      <c r="F4864" s="29" t="s">
        <v>172</v>
      </c>
      <c r="G4864" s="29" t="s">
        <v>926</v>
      </c>
      <c r="H4864" s="28">
        <v>851</v>
      </c>
      <c r="I4864" s="29" t="s">
        <v>752</v>
      </c>
      <c r="J4864" s="33" t="s">
        <v>1221</v>
      </c>
      <c r="K4864" s="29" t="s">
        <v>178</v>
      </c>
      <c r="L4864" s="29" t="s">
        <v>1194</v>
      </c>
      <c r="M4864" s="29" t="s">
        <v>176</v>
      </c>
      <c r="N4864" s="28">
        <v>560856.1</v>
      </c>
      <c r="O4864" s="28">
        <v>6312807</v>
      </c>
      <c r="P4864" s="29" t="s">
        <v>1220</v>
      </c>
      <c r="Q4864" s="32" t="s">
        <v>174</v>
      </c>
      <c r="R4864" s="19"/>
      <c r="S4864" s="19"/>
      <c r="T4864" s="19"/>
      <c r="U4864" s="19"/>
      <c r="V4864" s="19"/>
      <c r="W4864" s="19"/>
      <c r="X4864" s="19"/>
      <c r="Y4864" s="19"/>
      <c r="Z4864" s="19"/>
      <c r="AA4864" s="19"/>
      <c r="AB4864" s="19"/>
      <c r="AC4864" s="19"/>
      <c r="AD4864" s="19"/>
      <c r="AE4864" s="19"/>
      <c r="AF4864" s="19"/>
      <c r="AG4864" s="19"/>
      <c r="AH4864" s="19"/>
      <c r="AI4864" s="19"/>
      <c r="AJ4864" s="19"/>
      <c r="AK4864" s="19"/>
      <c r="AL4864" s="19"/>
      <c r="AM4864" s="19"/>
      <c r="AN4864" s="19"/>
      <c r="AO4864" s="19"/>
      <c r="AP4864" s="31">
        <v>657191.0390625</v>
      </c>
      <c r="AQ4864" s="31">
        <v>1383642.5078125</v>
      </c>
      <c r="AR4864" s="31">
        <v>1272612.0859375</v>
      </c>
      <c r="AS4864" s="31">
        <v>1447176.2890625</v>
      </c>
      <c r="AT4864" s="31">
        <v>1300767.72265625</v>
      </c>
      <c r="AU4864" s="31">
        <v>1211226.24609375</v>
      </c>
      <c r="AV4864" s="31">
        <v>1389630.66015625</v>
      </c>
      <c r="AW4864" s="31">
        <v>1250111.94921875</v>
      </c>
      <c r="AX4864" s="31">
        <v>149516.484375</v>
      </c>
      <c r="AY4864" s="31">
        <v>78817.6171875</v>
      </c>
      <c r="AZ4864" s="31">
        <v>228334.1015625</v>
      </c>
    </row>
    <row r="4865" spans="1:52" ht="15" customHeight="1">
      <c r="A4865" s="29" t="s">
        <v>1219</v>
      </c>
      <c r="B4865" s="34">
        <v>37071</v>
      </c>
      <c r="C4865" s="28">
        <v>750</v>
      </c>
      <c r="D4865" s="28">
        <v>48</v>
      </c>
      <c r="E4865" s="28">
        <v>45</v>
      </c>
      <c r="F4865" s="29" t="s">
        <v>172</v>
      </c>
      <c r="G4865" s="29" t="s">
        <v>926</v>
      </c>
      <c r="H4865" s="28">
        <v>851</v>
      </c>
      <c r="I4865" s="29" t="s">
        <v>752</v>
      </c>
      <c r="J4865" s="33" t="s">
        <v>1218</v>
      </c>
      <c r="K4865" s="29" t="s">
        <v>178</v>
      </c>
      <c r="L4865" s="29" t="s">
        <v>1194</v>
      </c>
      <c r="M4865" s="29" t="s">
        <v>176</v>
      </c>
      <c r="N4865" s="28">
        <v>560972.30000000005</v>
      </c>
      <c r="O4865" s="28">
        <v>6312979</v>
      </c>
      <c r="P4865" s="29" t="s">
        <v>1217</v>
      </c>
      <c r="Q4865" s="32" t="s">
        <v>174</v>
      </c>
      <c r="R4865" s="19"/>
      <c r="S4865" s="19"/>
      <c r="T4865" s="19"/>
      <c r="U4865" s="19"/>
      <c r="V4865" s="19"/>
      <c r="W4865" s="19"/>
      <c r="X4865" s="19"/>
      <c r="Y4865" s="19"/>
      <c r="Z4865" s="19"/>
      <c r="AA4865" s="19"/>
      <c r="AB4865" s="19"/>
      <c r="AC4865" s="19"/>
      <c r="AD4865" s="19"/>
      <c r="AE4865" s="19"/>
      <c r="AF4865" s="19"/>
      <c r="AG4865" s="19"/>
      <c r="AH4865" s="19"/>
      <c r="AI4865" s="19"/>
      <c r="AJ4865" s="19"/>
      <c r="AK4865" s="19"/>
      <c r="AL4865" s="19"/>
      <c r="AM4865" s="19"/>
      <c r="AN4865" s="19"/>
      <c r="AO4865" s="19"/>
      <c r="AP4865" s="31">
        <v>657191.0390625</v>
      </c>
      <c r="AQ4865" s="31">
        <v>1383642.5078125</v>
      </c>
      <c r="AR4865" s="31">
        <v>1272612.0859375</v>
      </c>
      <c r="AS4865" s="31">
        <v>1420682.875</v>
      </c>
      <c r="AT4865" s="31">
        <v>1302034.9375</v>
      </c>
      <c r="AU4865" s="31">
        <v>1175953.765625</v>
      </c>
      <c r="AV4865" s="31">
        <v>1364977.435546875</v>
      </c>
      <c r="AW4865" s="31">
        <v>1358707.27734375</v>
      </c>
      <c r="AX4865" s="31">
        <v>144055.15625</v>
      </c>
      <c r="AY4865" s="31">
        <v>81431.21875</v>
      </c>
      <c r="AZ4865" s="31">
        <v>225486.375</v>
      </c>
    </row>
    <row r="4866" spans="1:52" ht="15" customHeight="1">
      <c r="A4866" s="29" t="s">
        <v>1216</v>
      </c>
      <c r="B4866" s="34">
        <v>37071</v>
      </c>
      <c r="C4866" s="28">
        <v>750</v>
      </c>
      <c r="D4866" s="28">
        <v>48</v>
      </c>
      <c r="E4866" s="28">
        <v>45</v>
      </c>
      <c r="F4866" s="29" t="s">
        <v>172</v>
      </c>
      <c r="G4866" s="29" t="s">
        <v>926</v>
      </c>
      <c r="H4866" s="28">
        <v>851</v>
      </c>
      <c r="I4866" s="29" t="s">
        <v>752</v>
      </c>
      <c r="J4866" s="33" t="s">
        <v>1215</v>
      </c>
      <c r="K4866" s="29" t="s">
        <v>178</v>
      </c>
      <c r="L4866" s="29" t="s">
        <v>1194</v>
      </c>
      <c r="M4866" s="29" t="s">
        <v>176</v>
      </c>
      <c r="N4866" s="28">
        <v>561096.30000000005</v>
      </c>
      <c r="O4866" s="28">
        <v>6313142</v>
      </c>
      <c r="P4866" s="29" t="s">
        <v>1214</v>
      </c>
      <c r="Q4866" s="32" t="s">
        <v>174</v>
      </c>
      <c r="R4866" s="19"/>
      <c r="S4866" s="19"/>
      <c r="T4866" s="19"/>
      <c r="U4866" s="19"/>
      <c r="V4866" s="19"/>
      <c r="W4866" s="19"/>
      <c r="X4866" s="19"/>
      <c r="Y4866" s="19"/>
      <c r="Z4866" s="19"/>
      <c r="AA4866" s="19"/>
      <c r="AB4866" s="19"/>
      <c r="AC4866" s="19"/>
      <c r="AD4866" s="19"/>
      <c r="AE4866" s="19"/>
      <c r="AF4866" s="19"/>
      <c r="AG4866" s="19"/>
      <c r="AH4866" s="19"/>
      <c r="AI4866" s="19"/>
      <c r="AJ4866" s="19"/>
      <c r="AK4866" s="19"/>
      <c r="AL4866" s="19"/>
      <c r="AM4866" s="19"/>
      <c r="AN4866" s="19"/>
      <c r="AO4866" s="19"/>
      <c r="AP4866" s="31">
        <v>657191.0390625</v>
      </c>
      <c r="AQ4866" s="31">
        <v>1383642.5078125</v>
      </c>
      <c r="AR4866" s="31">
        <v>1272612.0859375</v>
      </c>
      <c r="AS4866" s="31">
        <v>1455150.1484375</v>
      </c>
      <c r="AT4866" s="31">
        <v>1409932.2265625</v>
      </c>
      <c r="AU4866" s="31">
        <v>1252389.46484375</v>
      </c>
      <c r="AV4866" s="31">
        <v>1464234.3515625</v>
      </c>
      <c r="AW4866" s="31">
        <v>1391495.34375</v>
      </c>
      <c r="AX4866" s="31">
        <v>151950.65625</v>
      </c>
      <c r="AY4866" s="31">
        <v>81440.625</v>
      </c>
      <c r="AZ4866" s="31">
        <v>233391.28125</v>
      </c>
    </row>
    <row r="4867" spans="1:52" ht="15" customHeight="1">
      <c r="A4867" s="29" t="s">
        <v>1213</v>
      </c>
      <c r="B4867" s="34">
        <v>37076</v>
      </c>
      <c r="C4867" s="28">
        <v>750</v>
      </c>
      <c r="D4867" s="28">
        <v>48</v>
      </c>
      <c r="E4867" s="28">
        <v>45</v>
      </c>
      <c r="F4867" s="29" t="s">
        <v>172</v>
      </c>
      <c r="G4867" s="29" t="s">
        <v>926</v>
      </c>
      <c r="H4867" s="28">
        <v>851</v>
      </c>
      <c r="I4867" s="29" t="s">
        <v>752</v>
      </c>
      <c r="J4867" s="33" t="s">
        <v>1212</v>
      </c>
      <c r="K4867" s="29" t="s">
        <v>178</v>
      </c>
      <c r="L4867" s="29" t="s">
        <v>1194</v>
      </c>
      <c r="M4867" s="29" t="s">
        <v>331</v>
      </c>
      <c r="N4867" s="28">
        <v>560652.9</v>
      </c>
      <c r="O4867" s="28">
        <v>6312859</v>
      </c>
      <c r="P4867" s="29" t="s">
        <v>1211</v>
      </c>
      <c r="Q4867" s="32" t="s">
        <v>174</v>
      </c>
      <c r="R4867" s="19"/>
      <c r="S4867" s="19"/>
      <c r="T4867" s="19"/>
      <c r="U4867" s="19"/>
      <c r="V4867" s="19"/>
      <c r="W4867" s="19"/>
      <c r="X4867" s="19"/>
      <c r="Y4867" s="19"/>
      <c r="Z4867" s="19"/>
      <c r="AA4867" s="19"/>
      <c r="AB4867" s="19"/>
      <c r="AC4867" s="19"/>
      <c r="AD4867" s="19"/>
      <c r="AE4867" s="19"/>
      <c r="AF4867" s="19"/>
      <c r="AG4867" s="19"/>
      <c r="AH4867" s="19"/>
      <c r="AI4867" s="19"/>
      <c r="AJ4867" s="19"/>
      <c r="AK4867" s="19"/>
      <c r="AL4867" s="19"/>
      <c r="AM4867" s="19"/>
      <c r="AN4867" s="19"/>
      <c r="AO4867" s="19"/>
      <c r="AP4867" s="31">
        <v>638196.24609375</v>
      </c>
      <c r="AQ4867" s="31">
        <v>1383642.5078125</v>
      </c>
      <c r="AR4867" s="31">
        <v>1272612.0859375</v>
      </c>
      <c r="AS4867" s="31">
        <v>1484956.140625</v>
      </c>
      <c r="AT4867" s="31">
        <v>1380247.9375</v>
      </c>
      <c r="AU4867" s="31">
        <v>1282541.140625</v>
      </c>
      <c r="AV4867" s="31">
        <v>1554969.078125</v>
      </c>
      <c r="AW4867" s="31">
        <v>1439470.2421875</v>
      </c>
      <c r="AX4867" s="31">
        <v>153621.28125</v>
      </c>
      <c r="AY4867" s="31">
        <v>81082.2421875</v>
      </c>
      <c r="AZ4867" s="31">
        <v>234703.5234375</v>
      </c>
    </row>
    <row r="4868" spans="1:52" ht="15" customHeight="1">
      <c r="A4868" s="29" t="s">
        <v>1210</v>
      </c>
      <c r="B4868" s="34">
        <v>37076</v>
      </c>
      <c r="C4868" s="28">
        <v>750</v>
      </c>
      <c r="D4868" s="28">
        <v>48</v>
      </c>
      <c r="E4868" s="28">
        <v>45</v>
      </c>
      <c r="F4868" s="29" t="s">
        <v>172</v>
      </c>
      <c r="G4868" s="29" t="s">
        <v>926</v>
      </c>
      <c r="H4868" s="28">
        <v>851</v>
      </c>
      <c r="I4868" s="29" t="s">
        <v>752</v>
      </c>
      <c r="J4868" s="33" t="s">
        <v>1209</v>
      </c>
      <c r="K4868" s="29" t="s">
        <v>178</v>
      </c>
      <c r="L4868" s="29" t="s">
        <v>1194</v>
      </c>
      <c r="M4868" s="29" t="s">
        <v>331</v>
      </c>
      <c r="N4868" s="28">
        <v>560775</v>
      </c>
      <c r="O4868" s="28">
        <v>6313029</v>
      </c>
      <c r="P4868" s="29" t="s">
        <v>1208</v>
      </c>
      <c r="Q4868" s="32" t="s">
        <v>174</v>
      </c>
      <c r="R4868" s="19"/>
      <c r="S4868" s="19"/>
      <c r="T4868" s="19"/>
      <c r="U4868" s="19"/>
      <c r="V4868" s="19"/>
      <c r="W4868" s="19"/>
      <c r="X4868" s="19"/>
      <c r="Y4868" s="19"/>
      <c r="Z4868" s="19"/>
      <c r="AA4868" s="19"/>
      <c r="AB4868" s="19"/>
      <c r="AC4868" s="19"/>
      <c r="AD4868" s="19"/>
      <c r="AE4868" s="19"/>
      <c r="AF4868" s="19"/>
      <c r="AG4868" s="19"/>
      <c r="AH4868" s="19"/>
      <c r="AI4868" s="19"/>
      <c r="AJ4868" s="19"/>
      <c r="AK4868" s="19"/>
      <c r="AL4868" s="19"/>
      <c r="AM4868" s="19"/>
      <c r="AN4868" s="19"/>
      <c r="AO4868" s="19"/>
      <c r="AP4868" s="31">
        <v>638196.24609375</v>
      </c>
      <c r="AQ4868" s="31">
        <v>1383642.5078125</v>
      </c>
      <c r="AR4868" s="31">
        <v>1272612.0859375</v>
      </c>
      <c r="AS4868" s="31">
        <v>1455842.4375</v>
      </c>
      <c r="AT4868" s="31">
        <v>1365838.265625</v>
      </c>
      <c r="AU4868" s="31">
        <v>1236357.64453125</v>
      </c>
      <c r="AV4868" s="31">
        <v>1247184.0234375</v>
      </c>
      <c r="AW4868" s="31">
        <v>997643.8828125</v>
      </c>
      <c r="AX4868" s="31">
        <v>147989.65625</v>
      </c>
      <c r="AY4868" s="31">
        <v>72567.75</v>
      </c>
      <c r="AZ4868" s="31">
        <v>220557.40625</v>
      </c>
    </row>
    <row r="4869" spans="1:52" ht="15" customHeight="1">
      <c r="A4869" s="29" t="s">
        <v>1207</v>
      </c>
      <c r="B4869" s="34">
        <v>37076</v>
      </c>
      <c r="C4869" s="28">
        <v>750</v>
      </c>
      <c r="D4869" s="28">
        <v>48</v>
      </c>
      <c r="E4869" s="28">
        <v>45</v>
      </c>
      <c r="F4869" s="29" t="s">
        <v>172</v>
      </c>
      <c r="G4869" s="29" t="s">
        <v>926</v>
      </c>
      <c r="H4869" s="28">
        <v>851</v>
      </c>
      <c r="I4869" s="29" t="s">
        <v>752</v>
      </c>
      <c r="J4869" s="33" t="s">
        <v>1206</v>
      </c>
      <c r="K4869" s="29" t="s">
        <v>178</v>
      </c>
      <c r="L4869" s="29" t="s">
        <v>1194</v>
      </c>
      <c r="M4869" s="29" t="s">
        <v>331</v>
      </c>
      <c r="N4869" s="28">
        <v>560897.19999999995</v>
      </c>
      <c r="O4869" s="28">
        <v>6313200</v>
      </c>
      <c r="P4869" s="29" t="s">
        <v>1205</v>
      </c>
      <c r="Q4869" s="32" t="s">
        <v>174</v>
      </c>
      <c r="R4869" s="19"/>
      <c r="S4869" s="19"/>
      <c r="T4869" s="19"/>
      <c r="U4869" s="19"/>
      <c r="V4869" s="19"/>
      <c r="W4869" s="19"/>
      <c r="X4869" s="19"/>
      <c r="Y4869" s="19"/>
      <c r="Z4869" s="19"/>
      <c r="AA4869" s="19"/>
      <c r="AB4869" s="19"/>
      <c r="AC4869" s="19"/>
      <c r="AD4869" s="19"/>
      <c r="AE4869" s="19"/>
      <c r="AF4869" s="19"/>
      <c r="AG4869" s="19"/>
      <c r="AH4869" s="19"/>
      <c r="AI4869" s="19"/>
      <c r="AJ4869" s="19"/>
      <c r="AK4869" s="19"/>
      <c r="AL4869" s="19"/>
      <c r="AM4869" s="19"/>
      <c r="AN4869" s="19"/>
      <c r="AO4869" s="19"/>
      <c r="AP4869" s="31">
        <v>638196.24609375</v>
      </c>
      <c r="AQ4869" s="31">
        <v>1383642.5078125</v>
      </c>
      <c r="AR4869" s="31">
        <v>1272612.0859375</v>
      </c>
      <c r="AS4869" s="31">
        <v>1459223.515625</v>
      </c>
      <c r="AT4869" s="31">
        <v>1367214.8515625</v>
      </c>
      <c r="AU4869" s="31">
        <v>1244709.03125</v>
      </c>
      <c r="AV4869" s="31">
        <v>1534558.7421875</v>
      </c>
      <c r="AW4869" s="31">
        <v>1449563.30078125</v>
      </c>
      <c r="AX4869" s="31">
        <v>157081.078125</v>
      </c>
      <c r="AY4869" s="31">
        <v>82054.1796875</v>
      </c>
      <c r="AZ4869" s="31">
        <v>239135.2578125</v>
      </c>
    </row>
    <row r="4870" spans="1:52" ht="15" customHeight="1">
      <c r="A4870" s="29" t="s">
        <v>1204</v>
      </c>
      <c r="B4870" s="34">
        <v>36890</v>
      </c>
      <c r="C4870" s="28">
        <v>750</v>
      </c>
      <c r="D4870" s="28">
        <v>48</v>
      </c>
      <c r="E4870" s="28">
        <v>45</v>
      </c>
      <c r="F4870" s="29" t="s">
        <v>172</v>
      </c>
      <c r="G4870" s="29" t="s">
        <v>1199</v>
      </c>
      <c r="H4870" s="28">
        <v>851</v>
      </c>
      <c r="I4870" s="29" t="s">
        <v>752</v>
      </c>
      <c r="J4870" s="33" t="s">
        <v>1203</v>
      </c>
      <c r="K4870" s="29" t="s">
        <v>178</v>
      </c>
      <c r="L4870" s="29" t="s">
        <v>1194</v>
      </c>
      <c r="M4870" s="29" t="s">
        <v>1202</v>
      </c>
      <c r="N4870" s="28">
        <v>561019.5</v>
      </c>
      <c r="O4870" s="28">
        <v>6313371</v>
      </c>
      <c r="P4870" s="29" t="s">
        <v>1201</v>
      </c>
      <c r="Q4870" s="32" t="s">
        <v>174</v>
      </c>
      <c r="R4870" s="19"/>
      <c r="S4870" s="19"/>
      <c r="T4870" s="19"/>
      <c r="U4870" s="19"/>
      <c r="V4870" s="19"/>
      <c r="W4870" s="19"/>
      <c r="X4870" s="19"/>
      <c r="Y4870" s="19"/>
      <c r="Z4870" s="19"/>
      <c r="AA4870" s="19"/>
      <c r="AB4870" s="19"/>
      <c r="AC4870" s="19"/>
      <c r="AD4870" s="19"/>
      <c r="AE4870" s="19"/>
      <c r="AF4870" s="19"/>
      <c r="AG4870" s="19"/>
      <c r="AH4870" s="19"/>
      <c r="AI4870" s="19"/>
      <c r="AJ4870" s="19"/>
      <c r="AK4870" s="19"/>
      <c r="AL4870" s="19"/>
      <c r="AM4870" s="19"/>
      <c r="AN4870" s="19"/>
      <c r="AO4870" s="19"/>
      <c r="AP4870" s="31">
        <v>1117834.62109375</v>
      </c>
      <c r="AQ4870" s="31">
        <v>1383642.5078125</v>
      </c>
      <c r="AR4870" s="31">
        <v>1272612.0859375</v>
      </c>
      <c r="AS4870" s="31">
        <v>1470101.1796875</v>
      </c>
      <c r="AT4870" s="31">
        <v>1372150.8984375</v>
      </c>
      <c r="AU4870" s="31">
        <v>1239600.63671875</v>
      </c>
      <c r="AV4870" s="31">
        <v>1544725.03515625</v>
      </c>
      <c r="AW4870" s="31">
        <v>1480480.625</v>
      </c>
      <c r="AX4870" s="31">
        <v>157750.0625</v>
      </c>
      <c r="AY4870" s="31">
        <v>88231.53125</v>
      </c>
      <c r="AZ4870" s="31">
        <v>245981.59375</v>
      </c>
    </row>
    <row r="4871" spans="1:52" ht="15" customHeight="1">
      <c r="A4871" s="29" t="s">
        <v>1200</v>
      </c>
      <c r="B4871" s="34">
        <v>37077</v>
      </c>
      <c r="C4871" s="28">
        <v>750</v>
      </c>
      <c r="D4871" s="28">
        <v>48</v>
      </c>
      <c r="E4871" s="28">
        <v>45</v>
      </c>
      <c r="F4871" s="29" t="s">
        <v>172</v>
      </c>
      <c r="G4871" s="29" t="s">
        <v>926</v>
      </c>
      <c r="H4871" s="28">
        <v>851</v>
      </c>
      <c r="I4871" s="29" t="s">
        <v>752</v>
      </c>
      <c r="J4871" s="33" t="s">
        <v>1198</v>
      </c>
      <c r="K4871" s="29" t="s">
        <v>178</v>
      </c>
      <c r="L4871" s="29" t="s">
        <v>1194</v>
      </c>
      <c r="M4871" s="29" t="s">
        <v>331</v>
      </c>
      <c r="N4871" s="28">
        <v>560824.5</v>
      </c>
      <c r="O4871" s="28">
        <v>6313423</v>
      </c>
      <c r="P4871" s="29" t="s">
        <v>1197</v>
      </c>
      <c r="Q4871" s="32" t="s">
        <v>174</v>
      </c>
      <c r="R4871" s="19"/>
      <c r="S4871" s="19"/>
      <c r="T4871" s="19"/>
      <c r="U4871" s="19"/>
      <c r="V4871" s="19"/>
      <c r="W4871" s="19"/>
      <c r="X4871" s="19"/>
      <c r="Y4871" s="19"/>
      <c r="Z4871" s="19"/>
      <c r="AA4871" s="19"/>
      <c r="AB4871" s="19"/>
      <c r="AC4871" s="19"/>
      <c r="AD4871" s="19"/>
      <c r="AE4871" s="19"/>
      <c r="AF4871" s="19"/>
      <c r="AG4871" s="19"/>
      <c r="AH4871" s="19"/>
      <c r="AI4871" s="19"/>
      <c r="AJ4871" s="19"/>
      <c r="AK4871" s="19"/>
      <c r="AL4871" s="19"/>
      <c r="AM4871" s="19"/>
      <c r="AN4871" s="19"/>
      <c r="AO4871" s="19"/>
      <c r="AP4871" s="31">
        <v>638196.24609375</v>
      </c>
      <c r="AQ4871" s="31">
        <v>1383642.5078125</v>
      </c>
      <c r="AR4871" s="31">
        <v>1272612.0859375</v>
      </c>
      <c r="AS4871" s="31">
        <v>1449769.8125</v>
      </c>
      <c r="AT4871" s="31">
        <v>1313049.25</v>
      </c>
      <c r="AU4871" s="31">
        <v>1213700.4921875</v>
      </c>
      <c r="AV4871" s="31">
        <v>1501270.99609375</v>
      </c>
      <c r="AW4871" s="31">
        <v>1386552.51171875</v>
      </c>
      <c r="AX4871" s="31">
        <v>145693.359375</v>
      </c>
      <c r="AY4871" s="31">
        <v>76357.9609375</v>
      </c>
      <c r="AZ4871" s="31">
        <v>222051.3203125</v>
      </c>
    </row>
    <row r="4872" spans="1:52" ht="15" customHeight="1">
      <c r="A4872" s="29" t="s">
        <v>1196</v>
      </c>
      <c r="B4872" s="34">
        <v>37077</v>
      </c>
      <c r="C4872" s="28">
        <v>750</v>
      </c>
      <c r="D4872" s="28">
        <v>48</v>
      </c>
      <c r="E4872" s="28">
        <v>45</v>
      </c>
      <c r="F4872" s="29" t="s">
        <v>172</v>
      </c>
      <c r="G4872" s="29" t="s">
        <v>926</v>
      </c>
      <c r="H4872" s="28">
        <v>851</v>
      </c>
      <c r="I4872" s="29" t="s">
        <v>752</v>
      </c>
      <c r="J4872" s="33" t="s">
        <v>1195</v>
      </c>
      <c r="K4872" s="29" t="s">
        <v>178</v>
      </c>
      <c r="L4872" s="29" t="s">
        <v>1194</v>
      </c>
      <c r="M4872" s="29" t="s">
        <v>331</v>
      </c>
      <c r="N4872" s="28">
        <v>560824.5</v>
      </c>
      <c r="O4872" s="28">
        <v>6313423</v>
      </c>
      <c r="P4872" s="29" t="s">
        <v>1193</v>
      </c>
      <c r="Q4872" s="32" t="s">
        <v>174</v>
      </c>
      <c r="R4872" s="19"/>
      <c r="S4872" s="19"/>
      <c r="T4872" s="19"/>
      <c r="U4872" s="19"/>
      <c r="V4872" s="19"/>
      <c r="W4872" s="19"/>
      <c r="X4872" s="19"/>
      <c r="Y4872" s="19"/>
      <c r="Z4872" s="19"/>
      <c r="AA4872" s="19"/>
      <c r="AB4872" s="19"/>
      <c r="AC4872" s="19"/>
      <c r="AD4872" s="19"/>
      <c r="AE4872" s="19"/>
      <c r="AF4872" s="19"/>
      <c r="AG4872" s="19"/>
      <c r="AH4872" s="19"/>
      <c r="AI4872" s="19"/>
      <c r="AJ4872" s="19"/>
      <c r="AK4872" s="19"/>
      <c r="AL4872" s="19"/>
      <c r="AM4872" s="19"/>
      <c r="AN4872" s="19"/>
      <c r="AO4872" s="19"/>
      <c r="AP4872" s="31">
        <v>638196.24609375</v>
      </c>
      <c r="AQ4872" s="31">
        <v>1383642.5078125</v>
      </c>
      <c r="AR4872" s="31">
        <v>1272612.0859375</v>
      </c>
      <c r="AS4872" s="31">
        <v>1455840.484375</v>
      </c>
      <c r="AT4872" s="31">
        <v>1378556.828125</v>
      </c>
      <c r="AU4872" s="31">
        <v>1251033.390625</v>
      </c>
      <c r="AV4872" s="31">
        <v>1612324.49609375</v>
      </c>
      <c r="AW4872" s="31">
        <v>1360824.12109375</v>
      </c>
      <c r="AX4872" s="31">
        <v>150144.640625</v>
      </c>
      <c r="AY4872" s="31">
        <v>82157.3828125</v>
      </c>
      <c r="AZ4872" s="31">
        <v>232302.0234375</v>
      </c>
    </row>
    <row r="4873" spans="1:52" ht="15" customHeight="1">
      <c r="A4873" s="29" t="s">
        <v>1192</v>
      </c>
      <c r="B4873" s="34">
        <v>32738</v>
      </c>
      <c r="C4873" s="28">
        <v>160</v>
      </c>
      <c r="D4873" s="28">
        <v>28</v>
      </c>
      <c r="E4873" s="28">
        <v>31</v>
      </c>
      <c r="F4873" s="29" t="s">
        <v>227</v>
      </c>
      <c r="G4873" s="29" t="s">
        <v>204</v>
      </c>
      <c r="H4873" s="28">
        <v>851</v>
      </c>
      <c r="I4873" s="29" t="s">
        <v>752</v>
      </c>
      <c r="J4873" s="33" t="s">
        <v>1191</v>
      </c>
      <c r="K4873" s="29" t="s">
        <v>178</v>
      </c>
      <c r="L4873" s="29" t="s">
        <v>1190</v>
      </c>
      <c r="M4873" s="29" t="s">
        <v>448</v>
      </c>
      <c r="N4873" s="28">
        <v>564170.80000000005</v>
      </c>
      <c r="O4873" s="28">
        <v>6317480</v>
      </c>
      <c r="P4873" s="29" t="s">
        <v>1189</v>
      </c>
      <c r="Q4873" s="32" t="s">
        <v>207</v>
      </c>
      <c r="R4873" s="19"/>
      <c r="S4873" s="19"/>
      <c r="T4873" s="19"/>
      <c r="U4873" s="19"/>
      <c r="V4873" s="19"/>
      <c r="W4873" s="19"/>
      <c r="X4873" s="19"/>
      <c r="Y4873" s="19"/>
      <c r="Z4873" s="19"/>
      <c r="AA4873" s="19"/>
      <c r="AB4873" s="19"/>
      <c r="AC4873" s="19"/>
      <c r="AD4873" s="31">
        <v>120416</v>
      </c>
      <c r="AE4873" s="31">
        <v>352828</v>
      </c>
      <c r="AF4873" s="31">
        <v>328930</v>
      </c>
      <c r="AG4873" s="31">
        <v>331300</v>
      </c>
      <c r="AH4873" s="31">
        <v>369200</v>
      </c>
      <c r="AI4873" s="31">
        <v>360750</v>
      </c>
      <c r="AJ4873" s="31">
        <v>240600</v>
      </c>
      <c r="AK4873" s="31">
        <v>286300</v>
      </c>
      <c r="AL4873" s="31">
        <v>328150</v>
      </c>
      <c r="AM4873" s="31">
        <v>365800</v>
      </c>
      <c r="AN4873" s="31">
        <v>298259</v>
      </c>
      <c r="AO4873" s="31">
        <v>263266</v>
      </c>
      <c r="AP4873" s="31">
        <v>237283</v>
      </c>
      <c r="AQ4873" s="31">
        <v>259157.5</v>
      </c>
      <c r="AR4873" s="31">
        <v>161073</v>
      </c>
      <c r="AS4873" s="31">
        <v>216839</v>
      </c>
      <c r="AT4873" s="31">
        <v>58632.4873046875</v>
      </c>
      <c r="AU4873" s="31">
        <v>42286</v>
      </c>
      <c r="AV4873" s="31">
        <v>26694</v>
      </c>
      <c r="AW4873" s="31">
        <v>0</v>
      </c>
      <c r="AX4873" s="31">
        <v>0</v>
      </c>
      <c r="AY4873" s="31">
        <v>0</v>
      </c>
      <c r="AZ4873" s="31">
        <v>0</v>
      </c>
    </row>
    <row r="4874" spans="1:52" ht="15" customHeight="1">
      <c r="A4874" s="29" t="s">
        <v>1188</v>
      </c>
      <c r="B4874" s="34">
        <v>32277</v>
      </c>
      <c r="C4874" s="28">
        <v>200</v>
      </c>
      <c r="D4874" s="28">
        <v>25.4</v>
      </c>
      <c r="E4874" s="28">
        <v>30</v>
      </c>
      <c r="F4874" s="29" t="s">
        <v>392</v>
      </c>
      <c r="G4874" s="29" t="s">
        <v>1183</v>
      </c>
      <c r="H4874" s="28">
        <v>851</v>
      </c>
      <c r="I4874" s="29" t="s">
        <v>752</v>
      </c>
      <c r="J4874" s="33" t="s">
        <v>1187</v>
      </c>
      <c r="K4874" s="29" t="s">
        <v>178</v>
      </c>
      <c r="L4874" s="29" t="s">
        <v>1122</v>
      </c>
      <c r="M4874" s="29" t="s">
        <v>1186</v>
      </c>
      <c r="N4874" s="28">
        <v>565232</v>
      </c>
      <c r="O4874" s="28">
        <v>6324724</v>
      </c>
      <c r="P4874" s="29" t="s">
        <v>1185</v>
      </c>
      <c r="Q4874" s="32" t="s">
        <v>207</v>
      </c>
      <c r="R4874" s="19"/>
      <c r="S4874" s="19"/>
      <c r="T4874" s="19"/>
      <c r="U4874" s="19"/>
      <c r="V4874" s="19"/>
      <c r="W4874" s="19"/>
      <c r="X4874" s="19"/>
      <c r="Y4874" s="19"/>
      <c r="Z4874" s="19"/>
      <c r="AA4874" s="19"/>
      <c r="AB4874" s="19"/>
      <c r="AC4874" s="31">
        <v>209187</v>
      </c>
      <c r="AD4874" s="31">
        <v>361631</v>
      </c>
      <c r="AE4874" s="31">
        <v>292636</v>
      </c>
      <c r="AF4874" s="31">
        <v>225184</v>
      </c>
      <c r="AG4874" s="31">
        <v>355990</v>
      </c>
      <c r="AH4874" s="31">
        <v>404700</v>
      </c>
      <c r="AI4874" s="31">
        <v>428560</v>
      </c>
      <c r="AJ4874" s="31">
        <v>371420</v>
      </c>
      <c r="AK4874" s="31">
        <v>314120</v>
      </c>
      <c r="AL4874" s="31">
        <v>184420</v>
      </c>
      <c r="AM4874" s="31">
        <v>355778</v>
      </c>
      <c r="AN4874" s="31">
        <v>365137</v>
      </c>
      <c r="AO4874" s="31">
        <v>382539</v>
      </c>
      <c r="AP4874" s="31">
        <v>320553.443359375</v>
      </c>
      <c r="AQ4874" s="31">
        <v>328682.396484375</v>
      </c>
      <c r="AR4874" s="31">
        <v>302024.95947265625</v>
      </c>
      <c r="AS4874" s="31">
        <v>350239.19921875</v>
      </c>
      <c r="AT4874" s="31">
        <v>320486.642578125</v>
      </c>
      <c r="AU4874" s="31">
        <v>280757.720703125</v>
      </c>
      <c r="AV4874" s="31">
        <v>350725.6005859375</v>
      </c>
      <c r="AW4874" s="31">
        <v>314104.63671875</v>
      </c>
      <c r="AX4874" s="31">
        <v>38024.80078125</v>
      </c>
      <c r="AY4874" s="31">
        <v>11065.759765625</v>
      </c>
      <c r="AZ4874" s="31">
        <v>49090.560546875</v>
      </c>
    </row>
    <row r="4875" spans="1:52" ht="15" customHeight="1">
      <c r="A4875" s="29" t="s">
        <v>1184</v>
      </c>
      <c r="B4875" s="34">
        <v>30043</v>
      </c>
      <c r="C4875" s="28">
        <v>55</v>
      </c>
      <c r="D4875" s="28">
        <v>15</v>
      </c>
      <c r="E4875" s="28">
        <v>18</v>
      </c>
      <c r="F4875" s="29" t="s">
        <v>242</v>
      </c>
      <c r="G4875" s="29" t="s">
        <v>1177</v>
      </c>
      <c r="H4875" s="28">
        <v>851</v>
      </c>
      <c r="I4875" s="29" t="s">
        <v>752</v>
      </c>
      <c r="J4875" s="33" t="s">
        <v>1182</v>
      </c>
      <c r="K4875" s="29" t="s">
        <v>178</v>
      </c>
      <c r="L4875" s="29" t="s">
        <v>1181</v>
      </c>
      <c r="M4875" s="29" t="s">
        <v>1180</v>
      </c>
      <c r="N4875" s="28">
        <v>571207.30000000005</v>
      </c>
      <c r="O4875" s="28">
        <v>6321114</v>
      </c>
      <c r="P4875" s="29" t="s">
        <v>1179</v>
      </c>
      <c r="Q4875" s="32" t="s">
        <v>368</v>
      </c>
      <c r="R4875" s="19"/>
      <c r="S4875" s="19"/>
      <c r="T4875" s="19"/>
      <c r="U4875" s="19"/>
      <c r="V4875" s="19"/>
      <c r="W4875" s="31">
        <v>72463</v>
      </c>
      <c r="X4875" s="31">
        <v>131793</v>
      </c>
      <c r="Y4875" s="31">
        <v>133802</v>
      </c>
      <c r="Z4875" s="31">
        <v>105173</v>
      </c>
      <c r="AA4875" s="31">
        <v>130281</v>
      </c>
      <c r="AB4875" s="31">
        <v>115915</v>
      </c>
      <c r="AC4875" s="31">
        <v>65934</v>
      </c>
      <c r="AD4875" s="31">
        <v>68719</v>
      </c>
      <c r="AE4875" s="31">
        <v>68981</v>
      </c>
      <c r="AF4875" s="31">
        <v>65254</v>
      </c>
      <c r="AG4875" s="31">
        <v>58510</v>
      </c>
      <c r="AH4875" s="31">
        <v>67160</v>
      </c>
      <c r="AI4875" s="31">
        <v>68450</v>
      </c>
      <c r="AJ4875" s="31">
        <v>54170</v>
      </c>
      <c r="AK4875" s="31">
        <v>48740</v>
      </c>
      <c r="AL4875" s="31">
        <v>52260</v>
      </c>
      <c r="AM4875" s="31">
        <v>62830</v>
      </c>
      <c r="AN4875" s="31">
        <v>45230</v>
      </c>
      <c r="AO4875" s="31">
        <v>45611</v>
      </c>
      <c r="AP4875" s="31">
        <v>47166.240234375</v>
      </c>
      <c r="AQ4875" s="31">
        <v>48645.719970703125</v>
      </c>
      <c r="AR4875" s="31">
        <v>41310.760131835938</v>
      </c>
      <c r="AS4875" s="31">
        <v>43082.240478515625</v>
      </c>
      <c r="AT4875" s="31">
        <v>31200.079833984375</v>
      </c>
      <c r="AU4875" s="31">
        <v>29170.080322265625</v>
      </c>
      <c r="AV4875" s="31">
        <v>45411.599939346313</v>
      </c>
      <c r="AW4875" s="31">
        <v>42904.879516601563</v>
      </c>
      <c r="AX4875" s="31">
        <v>4332.240234375</v>
      </c>
      <c r="AY4875" s="31">
        <v>1944.3199462890625</v>
      </c>
      <c r="AZ4875" s="31">
        <v>6276.5601806640625</v>
      </c>
    </row>
    <row r="4876" spans="1:52" ht="15" customHeight="1">
      <c r="A4876" s="29" t="s">
        <v>1178</v>
      </c>
      <c r="B4876" s="34">
        <v>32261</v>
      </c>
      <c r="C4876" s="28">
        <v>225</v>
      </c>
      <c r="D4876" s="28">
        <v>26</v>
      </c>
      <c r="E4876" s="28">
        <v>30</v>
      </c>
      <c r="F4876" s="29" t="s">
        <v>1171</v>
      </c>
      <c r="G4876" s="29" t="s">
        <v>1170</v>
      </c>
      <c r="H4876" s="28">
        <v>851</v>
      </c>
      <c r="I4876" s="29" t="s">
        <v>752</v>
      </c>
      <c r="J4876" s="33" t="s">
        <v>1176</v>
      </c>
      <c r="K4876" s="29" t="s">
        <v>178</v>
      </c>
      <c r="L4876" s="29" t="s">
        <v>1175</v>
      </c>
      <c r="M4876" s="29" t="s">
        <v>1174</v>
      </c>
      <c r="N4876" s="28">
        <v>565022</v>
      </c>
      <c r="O4876" s="28">
        <v>6324643</v>
      </c>
      <c r="P4876" s="29" t="s">
        <v>1173</v>
      </c>
      <c r="Q4876" s="32" t="s">
        <v>368</v>
      </c>
      <c r="R4876" s="19"/>
      <c r="S4876" s="19"/>
      <c r="T4876" s="19"/>
      <c r="U4876" s="19"/>
      <c r="V4876" s="19"/>
      <c r="W4876" s="19"/>
      <c r="X4876" s="19"/>
      <c r="Y4876" s="19"/>
      <c r="Z4876" s="19"/>
      <c r="AA4876" s="19"/>
      <c r="AB4876" s="19"/>
      <c r="AC4876" s="31">
        <v>304904</v>
      </c>
      <c r="AD4876" s="31">
        <v>505665</v>
      </c>
      <c r="AE4876" s="31">
        <v>538724</v>
      </c>
      <c r="AF4876" s="31">
        <v>469420</v>
      </c>
      <c r="AG4876" s="31">
        <v>434000</v>
      </c>
      <c r="AH4876" s="31">
        <v>519210</v>
      </c>
      <c r="AI4876" s="31">
        <v>522040</v>
      </c>
      <c r="AJ4876" s="31">
        <v>484750</v>
      </c>
      <c r="AK4876" s="31">
        <v>420070</v>
      </c>
      <c r="AL4876" s="31">
        <v>474630</v>
      </c>
      <c r="AM4876" s="31">
        <v>479430</v>
      </c>
      <c r="AN4876" s="31">
        <v>425395</v>
      </c>
      <c r="AO4876" s="31">
        <v>477393</v>
      </c>
      <c r="AP4876" s="31">
        <v>415043.60546875</v>
      </c>
      <c r="AQ4876" s="31">
        <v>420546.87890625</v>
      </c>
      <c r="AR4876" s="31">
        <v>383021.837890625</v>
      </c>
      <c r="AS4876" s="31">
        <v>431619.439453125</v>
      </c>
      <c r="AT4876" s="31">
        <v>406524.55859375</v>
      </c>
      <c r="AU4876" s="31">
        <v>355660.322265625</v>
      </c>
      <c r="AV4876" s="31">
        <v>466150.96484375</v>
      </c>
      <c r="AW4876" s="31">
        <v>422796.1640625</v>
      </c>
      <c r="AX4876" s="31">
        <v>46184.9609375</v>
      </c>
      <c r="AY4876" s="31">
        <v>21481.599609375</v>
      </c>
      <c r="AZ4876" s="31">
        <v>67666.560546875</v>
      </c>
    </row>
    <row r="4877" spans="1:52" ht="15" customHeight="1">
      <c r="A4877" s="29" t="s">
        <v>1172</v>
      </c>
      <c r="B4877" s="34">
        <v>32322</v>
      </c>
      <c r="C4877" s="28">
        <v>200</v>
      </c>
      <c r="D4877" s="28">
        <v>25</v>
      </c>
      <c r="E4877" s="28">
        <v>30</v>
      </c>
      <c r="F4877" s="29" t="s">
        <v>242</v>
      </c>
      <c r="G4877" s="29" t="s">
        <v>1165</v>
      </c>
      <c r="H4877" s="28">
        <v>851</v>
      </c>
      <c r="I4877" s="29" t="s">
        <v>752</v>
      </c>
      <c r="J4877" s="33" t="s">
        <v>1169</v>
      </c>
      <c r="K4877" s="29" t="s">
        <v>178</v>
      </c>
      <c r="L4877" s="29" t="s">
        <v>1048</v>
      </c>
      <c r="M4877" s="29" t="s">
        <v>1168</v>
      </c>
      <c r="N4877" s="28">
        <v>569445</v>
      </c>
      <c r="O4877" s="28">
        <v>6321367</v>
      </c>
      <c r="P4877" s="29" t="s">
        <v>1167</v>
      </c>
      <c r="Q4877" s="32" t="s">
        <v>368</v>
      </c>
      <c r="R4877" s="19"/>
      <c r="S4877" s="19"/>
      <c r="T4877" s="19"/>
      <c r="U4877" s="19"/>
      <c r="V4877" s="19"/>
      <c r="W4877" s="19"/>
      <c r="X4877" s="19"/>
      <c r="Y4877" s="19"/>
      <c r="Z4877" s="19"/>
      <c r="AA4877" s="19"/>
      <c r="AB4877" s="19"/>
      <c r="AC4877" s="31">
        <v>248815</v>
      </c>
      <c r="AD4877" s="31">
        <v>451670</v>
      </c>
      <c r="AE4877" s="31">
        <v>437165</v>
      </c>
      <c r="AF4877" s="31">
        <v>414890</v>
      </c>
      <c r="AG4877" s="31">
        <v>410446</v>
      </c>
      <c r="AH4877" s="31">
        <v>443310</v>
      </c>
      <c r="AI4877" s="31">
        <v>473650</v>
      </c>
      <c r="AJ4877" s="31">
        <v>411090</v>
      </c>
      <c r="AK4877" s="31">
        <v>350890</v>
      </c>
      <c r="AL4877" s="31">
        <v>393760</v>
      </c>
      <c r="AM4877" s="31">
        <v>438888</v>
      </c>
      <c r="AN4877" s="31">
        <v>386941</v>
      </c>
      <c r="AO4877" s="31">
        <v>431093</v>
      </c>
      <c r="AP4877" s="31">
        <v>375412.71875</v>
      </c>
      <c r="AQ4877" s="31">
        <v>387035.44140625</v>
      </c>
      <c r="AR4877" s="31">
        <v>356193.3193359375</v>
      </c>
      <c r="AS4877" s="31">
        <v>406104.31640625</v>
      </c>
      <c r="AT4877" s="31">
        <v>385427.607421875</v>
      </c>
      <c r="AU4877" s="31">
        <v>351378.6376953125</v>
      </c>
      <c r="AV4877" s="31">
        <v>446458.392578125</v>
      </c>
      <c r="AW4877" s="31">
        <v>370865.04296875</v>
      </c>
      <c r="AX4877" s="31">
        <v>40199.19921875</v>
      </c>
      <c r="AY4877" s="31">
        <v>20915.119140625</v>
      </c>
      <c r="AZ4877" s="31">
        <v>61114.318359375</v>
      </c>
    </row>
    <row r="4878" spans="1:52" ht="15" customHeight="1">
      <c r="A4878" s="29" t="s">
        <v>1166</v>
      </c>
      <c r="B4878" s="34">
        <v>32486</v>
      </c>
      <c r="C4878" s="28">
        <v>400</v>
      </c>
      <c r="D4878" s="28">
        <v>35</v>
      </c>
      <c r="E4878" s="28">
        <v>32</v>
      </c>
      <c r="F4878" s="29" t="s">
        <v>1161</v>
      </c>
      <c r="G4878" s="29" t="s">
        <v>1160</v>
      </c>
      <c r="H4878" s="28">
        <v>851</v>
      </c>
      <c r="I4878" s="29" t="s">
        <v>752</v>
      </c>
      <c r="J4878" s="33" t="s">
        <v>1164</v>
      </c>
      <c r="K4878" s="29" t="s">
        <v>178</v>
      </c>
      <c r="L4878" s="29" t="s">
        <v>1036</v>
      </c>
      <c r="M4878" s="29" t="s">
        <v>848</v>
      </c>
      <c r="N4878" s="28">
        <v>561023.19999999995</v>
      </c>
      <c r="O4878" s="28">
        <v>6337923</v>
      </c>
      <c r="P4878" s="29" t="s">
        <v>1163</v>
      </c>
      <c r="Q4878" s="32" t="s">
        <v>207</v>
      </c>
      <c r="R4878" s="19"/>
      <c r="S4878" s="19"/>
      <c r="T4878" s="19"/>
      <c r="U4878" s="19"/>
      <c r="V4878" s="19"/>
      <c r="W4878" s="19"/>
      <c r="X4878" s="19"/>
      <c r="Y4878" s="19"/>
      <c r="Z4878" s="19"/>
      <c r="AA4878" s="19"/>
      <c r="AB4878" s="19"/>
      <c r="AC4878" s="31">
        <v>89250</v>
      </c>
      <c r="AD4878" s="31">
        <v>489600</v>
      </c>
      <c r="AE4878" s="31">
        <v>864700</v>
      </c>
      <c r="AF4878" s="31">
        <v>819800</v>
      </c>
      <c r="AG4878" s="31">
        <v>777290</v>
      </c>
      <c r="AH4878" s="31">
        <v>802700</v>
      </c>
      <c r="AI4878" s="31">
        <v>806000</v>
      </c>
      <c r="AJ4878" s="31">
        <v>765000</v>
      </c>
      <c r="AK4878" s="31">
        <v>671400</v>
      </c>
      <c r="AL4878" s="31">
        <v>696600</v>
      </c>
      <c r="AM4878" s="31">
        <v>592520</v>
      </c>
      <c r="AN4878" s="31">
        <v>623888</v>
      </c>
      <c r="AO4878" s="31">
        <v>698728</v>
      </c>
      <c r="AP4878" s="31">
        <v>617188.40234375</v>
      </c>
      <c r="AQ4878" s="31">
        <v>616518.205078125</v>
      </c>
      <c r="AR4878" s="31">
        <v>567006.193359375</v>
      </c>
      <c r="AS4878" s="31">
        <v>667836.00390625</v>
      </c>
      <c r="AT4878" s="31">
        <v>607889.607421875</v>
      </c>
      <c r="AU4878" s="31">
        <v>518418.5986328125</v>
      </c>
      <c r="AV4878" s="31">
        <v>466432.99726563692</v>
      </c>
      <c r="AW4878" s="31">
        <v>654447.1982421875</v>
      </c>
      <c r="AX4878" s="31">
        <v>54183</v>
      </c>
      <c r="AY4878" s="31">
        <v>27675.400390625</v>
      </c>
      <c r="AZ4878" s="31">
        <v>81858.400390625</v>
      </c>
    </row>
    <row r="4879" spans="1:52" ht="15" customHeight="1">
      <c r="A4879" s="29" t="s">
        <v>1162</v>
      </c>
      <c r="B4879" s="34">
        <v>32624</v>
      </c>
      <c r="C4879" s="28">
        <v>200</v>
      </c>
      <c r="D4879" s="28">
        <v>24</v>
      </c>
      <c r="E4879" s="28">
        <v>28.7</v>
      </c>
      <c r="F4879" s="29" t="s">
        <v>392</v>
      </c>
      <c r="G4879" s="29" t="s">
        <v>1133</v>
      </c>
      <c r="H4879" s="28">
        <v>851</v>
      </c>
      <c r="I4879" s="29" t="s">
        <v>752</v>
      </c>
      <c r="J4879" s="33" t="s">
        <v>1159</v>
      </c>
      <c r="K4879" s="29" t="s">
        <v>178</v>
      </c>
      <c r="L4879" s="29" t="s">
        <v>1158</v>
      </c>
      <c r="M4879" s="29" t="s">
        <v>1157</v>
      </c>
      <c r="N4879" s="28">
        <v>568438.1</v>
      </c>
      <c r="O4879" s="28">
        <v>6322287</v>
      </c>
      <c r="P4879" s="29" t="s">
        <v>1156</v>
      </c>
      <c r="Q4879" s="32" t="s">
        <v>207</v>
      </c>
      <c r="R4879" s="19"/>
      <c r="S4879" s="19"/>
      <c r="T4879" s="19"/>
      <c r="U4879" s="19"/>
      <c r="V4879" s="19"/>
      <c r="W4879" s="19"/>
      <c r="X4879" s="19"/>
      <c r="Y4879" s="19"/>
      <c r="Z4879" s="19"/>
      <c r="AA4879" s="19"/>
      <c r="AB4879" s="19"/>
      <c r="AC4879" s="19"/>
      <c r="AD4879" s="31">
        <v>190144</v>
      </c>
      <c r="AE4879" s="31">
        <v>405206</v>
      </c>
      <c r="AF4879" s="31">
        <v>435065</v>
      </c>
      <c r="AG4879" s="31">
        <v>425505</v>
      </c>
      <c r="AH4879" s="31">
        <v>462650</v>
      </c>
      <c r="AI4879" s="31">
        <v>491420</v>
      </c>
      <c r="AJ4879" s="31">
        <v>430540</v>
      </c>
      <c r="AK4879" s="31">
        <v>376450</v>
      </c>
      <c r="AL4879" s="31">
        <v>420400</v>
      </c>
      <c r="AM4879" s="31">
        <v>460820</v>
      </c>
      <c r="AN4879" s="31">
        <v>380961</v>
      </c>
      <c r="AO4879" s="31">
        <v>428864</v>
      </c>
      <c r="AP4879" s="31">
        <v>370003.439453125</v>
      </c>
      <c r="AQ4879" s="31">
        <v>372243.04296875</v>
      </c>
      <c r="AR4879" s="31">
        <v>346492.72265625</v>
      </c>
      <c r="AS4879" s="31">
        <v>388763.119140625</v>
      </c>
      <c r="AT4879" s="31">
        <v>362957.998046875</v>
      </c>
      <c r="AU4879" s="31">
        <v>320877.443359375</v>
      </c>
      <c r="AV4879" s="31">
        <v>344101.4384765625</v>
      </c>
      <c r="AW4879" s="31">
        <v>298746.39990234375</v>
      </c>
      <c r="AX4879" s="31">
        <v>39792.48046875</v>
      </c>
      <c r="AY4879" s="31">
        <v>18054.080078125</v>
      </c>
      <c r="AZ4879" s="31">
        <v>57846.560546875</v>
      </c>
    </row>
    <row r="4880" spans="1:52" ht="15" customHeight="1">
      <c r="A4880" s="29" t="s">
        <v>1155</v>
      </c>
      <c r="B4880" s="34">
        <v>32752</v>
      </c>
      <c r="C4880" s="28">
        <v>130</v>
      </c>
      <c r="D4880" s="28">
        <v>20</v>
      </c>
      <c r="E4880" s="28">
        <v>30</v>
      </c>
      <c r="F4880" s="29" t="s">
        <v>1150</v>
      </c>
      <c r="G4880" s="29" t="s">
        <v>1149</v>
      </c>
      <c r="H4880" s="28">
        <v>851</v>
      </c>
      <c r="I4880" s="29" t="s">
        <v>752</v>
      </c>
      <c r="J4880" s="33" t="s">
        <v>1154</v>
      </c>
      <c r="K4880" s="29" t="s">
        <v>178</v>
      </c>
      <c r="L4880" s="29" t="s">
        <v>859</v>
      </c>
      <c r="M4880" s="29" t="s">
        <v>1153</v>
      </c>
      <c r="N4880" s="28">
        <v>563617</v>
      </c>
      <c r="O4880" s="28">
        <v>6329008</v>
      </c>
      <c r="P4880" s="29" t="s">
        <v>1152</v>
      </c>
      <c r="Q4880" s="32" t="s">
        <v>207</v>
      </c>
      <c r="R4880" s="19"/>
      <c r="S4880" s="19"/>
      <c r="T4880" s="19"/>
      <c r="U4880" s="19"/>
      <c r="V4880" s="19"/>
      <c r="W4880" s="19"/>
      <c r="X4880" s="19"/>
      <c r="Y4880" s="19"/>
      <c r="Z4880" s="19"/>
      <c r="AA4880" s="19"/>
      <c r="AB4880" s="19"/>
      <c r="AC4880" s="19"/>
      <c r="AD4880" s="31">
        <v>53036</v>
      </c>
      <c r="AE4880" s="31">
        <v>237986</v>
      </c>
      <c r="AF4880" s="31">
        <v>222730</v>
      </c>
      <c r="AG4880" s="31">
        <v>211719</v>
      </c>
      <c r="AH4880" s="31">
        <v>234760</v>
      </c>
      <c r="AI4880" s="31">
        <v>248251</v>
      </c>
      <c r="AJ4880" s="31">
        <v>200861</v>
      </c>
      <c r="AK4880" s="31">
        <v>182246</v>
      </c>
      <c r="AL4880" s="31">
        <v>214570</v>
      </c>
      <c r="AM4880" s="31">
        <v>217306</v>
      </c>
      <c r="AN4880" s="31">
        <v>179118</v>
      </c>
      <c r="AO4880" s="31">
        <v>198026</v>
      </c>
      <c r="AP4880" s="31">
        <v>171191.359375</v>
      </c>
      <c r="AQ4880" s="31">
        <v>175268.517578125</v>
      </c>
      <c r="AR4880" s="31">
        <v>157559.8818359375</v>
      </c>
      <c r="AS4880" s="31">
        <v>171117.0390625</v>
      </c>
      <c r="AT4880" s="31">
        <v>160414.9208984375</v>
      </c>
      <c r="AU4880" s="31">
        <v>60969.879364013672</v>
      </c>
      <c r="AV4880" s="31">
        <v>74858.159301757813</v>
      </c>
      <c r="AW4880" s="31">
        <v>115841.59875488281</v>
      </c>
      <c r="AX4880" s="31">
        <v>13904.2001953125</v>
      </c>
      <c r="AY4880" s="31">
        <v>5618</v>
      </c>
      <c r="AZ4880" s="31">
        <v>19522.2001953125</v>
      </c>
    </row>
    <row r="4881" spans="1:52" ht="15" customHeight="1">
      <c r="A4881" s="29" t="s">
        <v>1151</v>
      </c>
      <c r="B4881" s="34">
        <v>32785</v>
      </c>
      <c r="C4881" s="28">
        <v>150</v>
      </c>
      <c r="D4881" s="28">
        <v>23</v>
      </c>
      <c r="E4881" s="28">
        <v>30</v>
      </c>
      <c r="F4881" s="29" t="s">
        <v>440</v>
      </c>
      <c r="G4881" s="29" t="s">
        <v>453</v>
      </c>
      <c r="H4881" s="28">
        <v>851</v>
      </c>
      <c r="I4881" s="29" t="s">
        <v>752</v>
      </c>
      <c r="J4881" s="33" t="s">
        <v>1148</v>
      </c>
      <c r="K4881" s="29" t="s">
        <v>178</v>
      </c>
      <c r="L4881" s="29" t="s">
        <v>1063</v>
      </c>
      <c r="M4881" s="29" t="s">
        <v>1147</v>
      </c>
      <c r="N4881" s="28">
        <v>571128</v>
      </c>
      <c r="O4881" s="28">
        <v>6319977</v>
      </c>
      <c r="P4881" s="29" t="s">
        <v>1146</v>
      </c>
      <c r="Q4881" s="32" t="s">
        <v>207</v>
      </c>
      <c r="R4881" s="19"/>
      <c r="S4881" s="19"/>
      <c r="T4881" s="19"/>
      <c r="U4881" s="19"/>
      <c r="V4881" s="19"/>
      <c r="W4881" s="19"/>
      <c r="X4881" s="19"/>
      <c r="Y4881" s="19"/>
      <c r="Z4881" s="19"/>
      <c r="AA4881" s="19"/>
      <c r="AB4881" s="19"/>
      <c r="AC4881" s="19"/>
      <c r="AD4881" s="31">
        <v>81175</v>
      </c>
      <c r="AE4881" s="31">
        <v>395145</v>
      </c>
      <c r="AF4881" s="31">
        <v>367347</v>
      </c>
      <c r="AG4881" s="31">
        <v>339928</v>
      </c>
      <c r="AH4881" s="31">
        <v>369105</v>
      </c>
      <c r="AI4881" s="31">
        <v>402800</v>
      </c>
      <c r="AJ4881" s="31">
        <v>353700</v>
      </c>
      <c r="AK4881" s="31">
        <v>300100</v>
      </c>
      <c r="AL4881" s="31">
        <v>344400</v>
      </c>
      <c r="AM4881" s="31">
        <v>363369</v>
      </c>
      <c r="AN4881" s="31">
        <v>329331</v>
      </c>
      <c r="AO4881" s="31">
        <v>335165</v>
      </c>
      <c r="AP4881" s="31">
        <v>301013.1982421875</v>
      </c>
      <c r="AQ4881" s="31">
        <v>298082.876953125</v>
      </c>
      <c r="AR4881" s="31">
        <v>266433.359375</v>
      </c>
      <c r="AS4881" s="31">
        <v>306694.880859375</v>
      </c>
      <c r="AT4881" s="31">
        <v>269082.9580078125</v>
      </c>
      <c r="AU4881" s="31">
        <v>255891.60009765625</v>
      </c>
      <c r="AV4881" s="31">
        <v>260339.599609375</v>
      </c>
      <c r="AW4881" s="31">
        <v>250543.2001953125</v>
      </c>
      <c r="AX4881" s="31">
        <v>24163.759765625</v>
      </c>
      <c r="AY4881" s="31">
        <v>14430.3203125</v>
      </c>
      <c r="AZ4881" s="31">
        <v>38594.080078125</v>
      </c>
    </row>
    <row r="4882" spans="1:52" ht="15" customHeight="1">
      <c r="A4882" s="29" t="s">
        <v>1145</v>
      </c>
      <c r="B4882" s="34">
        <v>32822</v>
      </c>
      <c r="C4882" s="28">
        <v>200</v>
      </c>
      <c r="D4882" s="28">
        <v>25.4</v>
      </c>
      <c r="E4882" s="28">
        <v>28.7</v>
      </c>
      <c r="F4882" s="29" t="s">
        <v>392</v>
      </c>
      <c r="G4882" s="29" t="s">
        <v>1133</v>
      </c>
      <c r="H4882" s="28">
        <v>851</v>
      </c>
      <c r="I4882" s="29" t="s">
        <v>752</v>
      </c>
      <c r="J4882" s="33" t="s">
        <v>1144</v>
      </c>
      <c r="K4882" s="29" t="s">
        <v>178</v>
      </c>
      <c r="L4882" s="29" t="s">
        <v>1137</v>
      </c>
      <c r="M4882" s="29" t="s">
        <v>1136</v>
      </c>
      <c r="N4882" s="28">
        <v>563584</v>
      </c>
      <c r="O4882" s="28">
        <v>6328749</v>
      </c>
      <c r="P4882" s="29" t="s">
        <v>1143</v>
      </c>
      <c r="Q4882" s="32" t="s">
        <v>207</v>
      </c>
      <c r="R4882" s="19"/>
      <c r="S4882" s="19"/>
      <c r="T4882" s="19"/>
      <c r="U4882" s="19"/>
      <c r="V4882" s="19"/>
      <c r="W4882" s="19"/>
      <c r="X4882" s="19"/>
      <c r="Y4882" s="19"/>
      <c r="Z4882" s="19"/>
      <c r="AA4882" s="19"/>
      <c r="AB4882" s="19"/>
      <c r="AC4882" s="19"/>
      <c r="AD4882" s="31">
        <v>30340</v>
      </c>
      <c r="AE4882" s="31">
        <v>318700</v>
      </c>
      <c r="AF4882" s="31">
        <v>246940</v>
      </c>
      <c r="AG4882" s="31">
        <v>329240</v>
      </c>
      <c r="AH4882" s="31">
        <v>364780</v>
      </c>
      <c r="AI4882" s="31">
        <v>379880</v>
      </c>
      <c r="AJ4882" s="31">
        <v>309600</v>
      </c>
      <c r="AK4882" s="31">
        <v>273030</v>
      </c>
      <c r="AL4882" s="31">
        <v>308140</v>
      </c>
      <c r="AM4882" s="31">
        <v>328910</v>
      </c>
      <c r="AN4882" s="31">
        <v>239651</v>
      </c>
      <c r="AO4882" s="31">
        <v>288532</v>
      </c>
      <c r="AP4882" s="31">
        <v>261831.3212890625</v>
      </c>
      <c r="AQ4882" s="31">
        <v>284762.3984375</v>
      </c>
      <c r="AR4882" s="31">
        <v>253259.12158203125</v>
      </c>
      <c r="AS4882" s="31">
        <v>291034.08203125</v>
      </c>
      <c r="AT4882" s="31">
        <v>265322.9619140625</v>
      </c>
      <c r="AU4882" s="31">
        <v>220083.2001953125</v>
      </c>
      <c r="AV4882" s="31">
        <v>283523.36010742188</v>
      </c>
      <c r="AW4882" s="31">
        <v>270857.6826171875</v>
      </c>
      <c r="AX4882" s="31">
        <v>27823.51953125</v>
      </c>
      <c r="AY4882" s="31">
        <v>13742.8798828125</v>
      </c>
      <c r="AZ4882" s="31">
        <v>41566.3994140625</v>
      </c>
    </row>
    <row r="4883" spans="1:52" ht="15" customHeight="1">
      <c r="A4883" s="29" t="s">
        <v>1142</v>
      </c>
      <c r="B4883" s="34">
        <v>32822</v>
      </c>
      <c r="C4883" s="28">
        <v>200</v>
      </c>
      <c r="D4883" s="28">
        <v>25.4</v>
      </c>
      <c r="E4883" s="28">
        <v>28.7</v>
      </c>
      <c r="F4883" s="29" t="s">
        <v>392</v>
      </c>
      <c r="G4883" s="29" t="s">
        <v>1133</v>
      </c>
      <c r="H4883" s="28">
        <v>851</v>
      </c>
      <c r="I4883" s="29" t="s">
        <v>752</v>
      </c>
      <c r="J4883" s="33" t="s">
        <v>1141</v>
      </c>
      <c r="K4883" s="29" t="s">
        <v>178</v>
      </c>
      <c r="L4883" s="29" t="s">
        <v>1137</v>
      </c>
      <c r="M4883" s="29" t="s">
        <v>858</v>
      </c>
      <c r="N4883" s="28">
        <v>563600</v>
      </c>
      <c r="O4883" s="28">
        <v>6328879</v>
      </c>
      <c r="P4883" s="29" t="s">
        <v>1140</v>
      </c>
      <c r="Q4883" s="32" t="s">
        <v>207</v>
      </c>
      <c r="R4883" s="19"/>
      <c r="S4883" s="19"/>
      <c r="T4883" s="19"/>
      <c r="U4883" s="19"/>
      <c r="V4883" s="19"/>
      <c r="W4883" s="19"/>
      <c r="X4883" s="19"/>
      <c r="Y4883" s="19"/>
      <c r="Z4883" s="19"/>
      <c r="AA4883" s="19"/>
      <c r="AB4883" s="19"/>
      <c r="AC4883" s="19"/>
      <c r="AD4883" s="31">
        <v>28090</v>
      </c>
      <c r="AE4883" s="31">
        <v>297810</v>
      </c>
      <c r="AF4883" s="31">
        <v>336610</v>
      </c>
      <c r="AG4883" s="31">
        <v>299040</v>
      </c>
      <c r="AH4883" s="31">
        <v>354820</v>
      </c>
      <c r="AI4883" s="31">
        <v>385810</v>
      </c>
      <c r="AJ4883" s="31">
        <v>309920</v>
      </c>
      <c r="AK4883" s="31">
        <v>286450</v>
      </c>
      <c r="AL4883" s="31">
        <v>306580</v>
      </c>
      <c r="AM4883" s="31">
        <v>313456</v>
      </c>
      <c r="AN4883" s="31">
        <v>250839</v>
      </c>
      <c r="AO4883" s="31">
        <v>198281</v>
      </c>
      <c r="AP4883" s="31">
        <v>240706.51953125</v>
      </c>
      <c r="AQ4883" s="31">
        <v>260135.0341796875</v>
      </c>
      <c r="AR4883" s="31">
        <v>224428.24072265625</v>
      </c>
      <c r="AS4883" s="31">
        <v>258312.0029296875</v>
      </c>
      <c r="AT4883" s="31">
        <v>227638.6416015625</v>
      </c>
      <c r="AU4883" s="31">
        <v>199016.318359375</v>
      </c>
      <c r="AV4883" s="31">
        <v>267350.640625</v>
      </c>
      <c r="AW4883" s="31">
        <v>243767.92431640625</v>
      </c>
      <c r="AX4883" s="31">
        <v>25628.9609375</v>
      </c>
      <c r="AY4883" s="31">
        <v>11894.3203125</v>
      </c>
      <c r="AZ4883" s="31">
        <v>37523.28125</v>
      </c>
    </row>
    <row r="4884" spans="1:52" ht="15" customHeight="1">
      <c r="A4884" s="29" t="s">
        <v>1139</v>
      </c>
      <c r="B4884" s="34">
        <v>32990</v>
      </c>
      <c r="C4884" s="28">
        <v>200</v>
      </c>
      <c r="D4884" s="28">
        <v>25.4</v>
      </c>
      <c r="E4884" s="28">
        <v>28.7</v>
      </c>
      <c r="F4884" s="29" t="s">
        <v>392</v>
      </c>
      <c r="G4884" s="29" t="s">
        <v>1133</v>
      </c>
      <c r="H4884" s="28">
        <v>851</v>
      </c>
      <c r="I4884" s="29" t="s">
        <v>752</v>
      </c>
      <c r="J4884" s="33" t="s">
        <v>1138</v>
      </c>
      <c r="K4884" s="29" t="s">
        <v>178</v>
      </c>
      <c r="L4884" s="29" t="s">
        <v>1137</v>
      </c>
      <c r="M4884" s="29" t="s">
        <v>1136</v>
      </c>
      <c r="N4884" s="28">
        <v>563529</v>
      </c>
      <c r="O4884" s="28">
        <v>6328632</v>
      </c>
      <c r="P4884" s="29" t="s">
        <v>1135</v>
      </c>
      <c r="Q4884" s="32" t="s">
        <v>207</v>
      </c>
      <c r="R4884" s="19"/>
      <c r="S4884" s="19"/>
      <c r="T4884" s="19"/>
      <c r="U4884" s="19"/>
      <c r="V4884" s="19"/>
      <c r="W4884" s="19"/>
      <c r="X4884" s="19"/>
      <c r="Y4884" s="19"/>
      <c r="Z4884" s="19"/>
      <c r="AA4884" s="19"/>
      <c r="AB4884" s="19"/>
      <c r="AC4884" s="19"/>
      <c r="AD4884" s="19"/>
      <c r="AE4884" s="31">
        <v>166610</v>
      </c>
      <c r="AF4884" s="31">
        <v>342560</v>
      </c>
      <c r="AG4884" s="31">
        <v>328060</v>
      </c>
      <c r="AH4884" s="31">
        <v>360630</v>
      </c>
      <c r="AI4884" s="31">
        <v>390030</v>
      </c>
      <c r="AJ4884" s="31">
        <v>309490</v>
      </c>
      <c r="AK4884" s="31">
        <v>276950</v>
      </c>
      <c r="AL4884" s="31">
        <v>310920</v>
      </c>
      <c r="AM4884" s="31">
        <v>331570</v>
      </c>
      <c r="AN4884" s="31">
        <v>258778</v>
      </c>
      <c r="AO4884" s="31">
        <v>287193</v>
      </c>
      <c r="AP4884" s="31">
        <v>262149.9599609375</v>
      </c>
      <c r="AQ4884" s="31">
        <v>260110.2373046875</v>
      </c>
      <c r="AR4884" s="31">
        <v>232500.31982421875</v>
      </c>
      <c r="AS4884" s="31">
        <v>277721.1982421875</v>
      </c>
      <c r="AT4884" s="31">
        <v>252732.2412109375</v>
      </c>
      <c r="AU4884" s="31">
        <v>213583.6015625</v>
      </c>
      <c r="AV4884" s="31">
        <v>311978.0791015625</v>
      </c>
      <c r="AW4884" s="31">
        <v>279410.3203125</v>
      </c>
      <c r="AX4884" s="31">
        <v>15580.7998046875</v>
      </c>
      <c r="AY4884" s="31">
        <v>4435.83984375</v>
      </c>
      <c r="AZ4884" s="31">
        <v>20016.6396484375</v>
      </c>
    </row>
    <row r="4885" spans="1:52" ht="15" customHeight="1">
      <c r="A4885" s="29" t="s">
        <v>1134</v>
      </c>
      <c r="B4885" s="34">
        <v>32857</v>
      </c>
      <c r="C4885" s="28">
        <v>150</v>
      </c>
      <c r="D4885" s="28">
        <v>23</v>
      </c>
      <c r="E4885" s="28">
        <v>30</v>
      </c>
      <c r="F4885" s="29" t="s">
        <v>440</v>
      </c>
      <c r="G4885" s="29" t="s">
        <v>1124</v>
      </c>
      <c r="H4885" s="28">
        <v>851</v>
      </c>
      <c r="I4885" s="29" t="s">
        <v>752</v>
      </c>
      <c r="J4885" s="33" t="s">
        <v>1132</v>
      </c>
      <c r="K4885" s="29" t="s">
        <v>178</v>
      </c>
      <c r="L4885" s="29" t="s">
        <v>1128</v>
      </c>
      <c r="M4885" s="29" t="s">
        <v>1127</v>
      </c>
      <c r="N4885" s="28">
        <v>575201</v>
      </c>
      <c r="O4885" s="28">
        <v>6328127</v>
      </c>
      <c r="P4885" s="29" t="s">
        <v>1131</v>
      </c>
      <c r="Q4885" s="32" t="s">
        <v>207</v>
      </c>
      <c r="R4885" s="19"/>
      <c r="S4885" s="19"/>
      <c r="T4885" s="19"/>
      <c r="U4885" s="19"/>
      <c r="V4885" s="19"/>
      <c r="W4885" s="19"/>
      <c r="X4885" s="19"/>
      <c r="Y4885" s="19"/>
      <c r="Z4885" s="19"/>
      <c r="AA4885" s="19"/>
      <c r="AB4885" s="19"/>
      <c r="AC4885" s="19"/>
      <c r="AD4885" s="31">
        <v>13890</v>
      </c>
      <c r="AE4885" s="31">
        <v>326340</v>
      </c>
      <c r="AF4885" s="31">
        <v>303310</v>
      </c>
      <c r="AG4885" s="31">
        <v>294780</v>
      </c>
      <c r="AH4885" s="31">
        <v>318810</v>
      </c>
      <c r="AI4885" s="31">
        <v>346480</v>
      </c>
      <c r="AJ4885" s="31">
        <v>301290</v>
      </c>
      <c r="AK4885" s="31">
        <v>259590</v>
      </c>
      <c r="AL4885" s="31">
        <v>285150</v>
      </c>
      <c r="AM4885" s="31">
        <v>309325</v>
      </c>
      <c r="AN4885" s="31">
        <v>259358</v>
      </c>
      <c r="AO4885" s="31">
        <v>292958</v>
      </c>
      <c r="AP4885" s="31">
        <v>249164.318359375</v>
      </c>
      <c r="AQ4885" s="31">
        <v>261865.76171875</v>
      </c>
      <c r="AR4885" s="31">
        <v>235643.6015625</v>
      </c>
      <c r="AS4885" s="31">
        <v>267434.640625</v>
      </c>
      <c r="AT4885" s="31">
        <v>245020.478515625</v>
      </c>
      <c r="AU4885" s="31">
        <v>223415.52099609375</v>
      </c>
      <c r="AV4885" s="31">
        <v>282997.44140625</v>
      </c>
      <c r="AW4885" s="31">
        <v>273161.04052734375</v>
      </c>
      <c r="AX4885" s="31">
        <v>29240.640625</v>
      </c>
      <c r="AY4885" s="31">
        <v>14730.9599609375</v>
      </c>
      <c r="AZ4885" s="31">
        <v>43971.6005859375</v>
      </c>
    </row>
    <row r="4886" spans="1:52" ht="15" customHeight="1">
      <c r="A4886" s="29" t="s">
        <v>1130</v>
      </c>
      <c r="B4886" s="34">
        <v>32857</v>
      </c>
      <c r="C4886" s="28">
        <v>150</v>
      </c>
      <c r="D4886" s="28">
        <v>23</v>
      </c>
      <c r="E4886" s="28">
        <v>30</v>
      </c>
      <c r="F4886" s="29" t="s">
        <v>440</v>
      </c>
      <c r="G4886" s="29" t="s">
        <v>1124</v>
      </c>
      <c r="H4886" s="28">
        <v>851</v>
      </c>
      <c r="I4886" s="29" t="s">
        <v>752</v>
      </c>
      <c r="J4886" s="33" t="s">
        <v>1129</v>
      </c>
      <c r="K4886" s="29" t="s">
        <v>178</v>
      </c>
      <c r="L4886" s="29" t="s">
        <v>1128</v>
      </c>
      <c r="M4886" s="29" t="s">
        <v>1127</v>
      </c>
      <c r="N4886" s="28">
        <v>575173</v>
      </c>
      <c r="O4886" s="28">
        <v>6328027</v>
      </c>
      <c r="P4886" s="29" t="s">
        <v>1126</v>
      </c>
      <c r="Q4886" s="32" t="s">
        <v>207</v>
      </c>
      <c r="R4886" s="19"/>
      <c r="S4886" s="19"/>
      <c r="T4886" s="19"/>
      <c r="U4886" s="19"/>
      <c r="V4886" s="19"/>
      <c r="W4886" s="19"/>
      <c r="X4886" s="19"/>
      <c r="Y4886" s="19"/>
      <c r="Z4886" s="19"/>
      <c r="AA4886" s="19"/>
      <c r="AB4886" s="19"/>
      <c r="AC4886" s="19"/>
      <c r="AD4886" s="31">
        <v>13630</v>
      </c>
      <c r="AE4886" s="31">
        <v>312900</v>
      </c>
      <c r="AF4886" s="31">
        <v>296940</v>
      </c>
      <c r="AG4886" s="31">
        <v>290270</v>
      </c>
      <c r="AH4886" s="31">
        <v>314550</v>
      </c>
      <c r="AI4886" s="31">
        <v>341140</v>
      </c>
      <c r="AJ4886" s="31">
        <v>293100</v>
      </c>
      <c r="AK4886" s="31">
        <v>246570</v>
      </c>
      <c r="AL4886" s="31">
        <v>270390</v>
      </c>
      <c r="AM4886" s="31">
        <v>301948</v>
      </c>
      <c r="AN4886" s="31">
        <v>253373</v>
      </c>
      <c r="AO4886" s="31">
        <v>286636</v>
      </c>
      <c r="AP4886" s="31">
        <v>245853.19921875</v>
      </c>
      <c r="AQ4886" s="31">
        <v>254906</v>
      </c>
      <c r="AR4886" s="31">
        <v>224599.19921875</v>
      </c>
      <c r="AS4886" s="31">
        <v>255724.240234375</v>
      </c>
      <c r="AT4886" s="31">
        <v>236193.279296875</v>
      </c>
      <c r="AU4886" s="31">
        <v>209249.4423828125</v>
      </c>
      <c r="AV4886" s="31">
        <v>247683.91845703125</v>
      </c>
      <c r="AW4886" s="31">
        <v>220827.4384765625</v>
      </c>
      <c r="AX4886" s="31">
        <v>24853.19921875</v>
      </c>
      <c r="AY4886" s="31">
        <v>12966.240234375</v>
      </c>
      <c r="AZ4886" s="31">
        <v>37819.439453125</v>
      </c>
    </row>
    <row r="4887" spans="1:52" ht="15" customHeight="1">
      <c r="A4887" s="29" t="s">
        <v>1125</v>
      </c>
      <c r="B4887" s="34">
        <v>32983</v>
      </c>
      <c r="C4887" s="28">
        <v>200</v>
      </c>
      <c r="D4887" s="28">
        <v>26</v>
      </c>
      <c r="E4887" s="28">
        <v>30</v>
      </c>
      <c r="F4887" s="29" t="s">
        <v>392</v>
      </c>
      <c r="G4887" s="29" t="s">
        <v>391</v>
      </c>
      <c r="H4887" s="28">
        <v>851</v>
      </c>
      <c r="I4887" s="29" t="s">
        <v>752</v>
      </c>
      <c r="J4887" s="33" t="s">
        <v>1123</v>
      </c>
      <c r="K4887" s="29" t="s">
        <v>178</v>
      </c>
      <c r="L4887" s="29" t="s">
        <v>1122</v>
      </c>
      <c r="M4887" s="29" t="s">
        <v>1121</v>
      </c>
      <c r="N4887" s="28">
        <v>569122.1</v>
      </c>
      <c r="O4887" s="28">
        <v>6321934</v>
      </c>
      <c r="P4887" s="29" t="s">
        <v>1120</v>
      </c>
      <c r="Q4887" s="32" t="s">
        <v>207</v>
      </c>
      <c r="R4887" s="19"/>
      <c r="S4887" s="19"/>
      <c r="T4887" s="19"/>
      <c r="U4887" s="19"/>
      <c r="V4887" s="19"/>
      <c r="W4887" s="19"/>
      <c r="X4887" s="19"/>
      <c r="Y4887" s="19"/>
      <c r="Z4887" s="19"/>
      <c r="AA4887" s="19"/>
      <c r="AB4887" s="19"/>
      <c r="AC4887" s="19"/>
      <c r="AD4887" s="19"/>
      <c r="AE4887" s="31">
        <v>209700</v>
      </c>
      <c r="AF4887" s="31">
        <v>414520</v>
      </c>
      <c r="AG4887" s="31">
        <v>405370</v>
      </c>
      <c r="AH4887" s="31">
        <v>344210</v>
      </c>
      <c r="AI4887" s="31">
        <v>456670</v>
      </c>
      <c r="AJ4887" s="31">
        <v>401030</v>
      </c>
      <c r="AK4887" s="31">
        <v>350020</v>
      </c>
      <c r="AL4887" s="31">
        <v>388420</v>
      </c>
      <c r="AM4887" s="31">
        <v>430246</v>
      </c>
      <c r="AN4887" s="31">
        <v>362457</v>
      </c>
      <c r="AO4887" s="31">
        <v>401405</v>
      </c>
      <c r="AP4887" s="31">
        <v>346525.23828125</v>
      </c>
      <c r="AQ4887" s="31">
        <v>361723.2041015625</v>
      </c>
      <c r="AR4887" s="31">
        <v>327425.1201171875</v>
      </c>
      <c r="AS4887" s="31">
        <v>362712</v>
      </c>
      <c r="AT4887" s="31">
        <v>348581.91796875</v>
      </c>
      <c r="AU4887" s="31">
        <v>301911.5986328125</v>
      </c>
      <c r="AV4887" s="31">
        <v>403483.041015625</v>
      </c>
      <c r="AW4887" s="31">
        <v>331861.68212890625</v>
      </c>
      <c r="AX4887" s="31">
        <v>38257.12109375</v>
      </c>
      <c r="AY4887" s="31">
        <v>6095.35986328125</v>
      </c>
      <c r="AZ4887" s="31">
        <v>44352.48095703125</v>
      </c>
    </row>
    <row r="4888" spans="1:52" ht="15" customHeight="1">
      <c r="A4888" s="29" t="s">
        <v>1119</v>
      </c>
      <c r="B4888" s="34">
        <v>33122</v>
      </c>
      <c r="C4888" s="28">
        <v>150</v>
      </c>
      <c r="D4888" s="28">
        <v>23</v>
      </c>
      <c r="E4888" s="28">
        <v>30</v>
      </c>
      <c r="F4888" s="29" t="s">
        <v>440</v>
      </c>
      <c r="G4888" s="29" t="s">
        <v>1113</v>
      </c>
      <c r="H4888" s="28">
        <v>851</v>
      </c>
      <c r="I4888" s="29" t="s">
        <v>752</v>
      </c>
      <c r="J4888" s="33" t="s">
        <v>1118</v>
      </c>
      <c r="K4888" s="29" t="s">
        <v>178</v>
      </c>
      <c r="L4888" s="29" t="s">
        <v>1117</v>
      </c>
      <c r="M4888" s="29" t="s">
        <v>1116</v>
      </c>
      <c r="N4888" s="28">
        <v>564666.6</v>
      </c>
      <c r="O4888" s="28">
        <v>6327319</v>
      </c>
      <c r="P4888" s="29" t="s">
        <v>1115</v>
      </c>
      <c r="Q4888" s="32" t="s">
        <v>207</v>
      </c>
      <c r="R4888" s="19"/>
      <c r="S4888" s="19"/>
      <c r="T4888" s="19"/>
      <c r="U4888" s="19"/>
      <c r="V4888" s="19"/>
      <c r="W4888" s="19"/>
      <c r="X4888" s="19"/>
      <c r="Y4888" s="19"/>
      <c r="Z4888" s="19"/>
      <c r="AA4888" s="19"/>
      <c r="AB4888" s="19"/>
      <c r="AC4888" s="19"/>
      <c r="AD4888" s="19"/>
      <c r="AE4888" s="31">
        <v>86030</v>
      </c>
      <c r="AF4888" s="31">
        <v>315340</v>
      </c>
      <c r="AG4888" s="31">
        <v>309840</v>
      </c>
      <c r="AH4888" s="31">
        <v>328180</v>
      </c>
      <c r="AI4888" s="31">
        <v>341050</v>
      </c>
      <c r="AJ4888" s="31">
        <v>294970</v>
      </c>
      <c r="AK4888" s="31">
        <v>260370</v>
      </c>
      <c r="AL4888" s="31">
        <v>285850</v>
      </c>
      <c r="AM4888" s="31">
        <v>305810</v>
      </c>
      <c r="AN4888" s="31">
        <v>261124</v>
      </c>
      <c r="AO4888" s="31">
        <v>284999</v>
      </c>
      <c r="AP4888" s="31">
        <v>248400.2783203125</v>
      </c>
      <c r="AQ4888" s="31">
        <v>253061.5234375</v>
      </c>
      <c r="AR4888" s="31">
        <v>226578.2392578125</v>
      </c>
      <c r="AS4888" s="31">
        <v>247309.359375</v>
      </c>
      <c r="AT4888" s="31">
        <v>244880.87890625</v>
      </c>
      <c r="AU4888" s="31">
        <v>216024.64111328125</v>
      </c>
      <c r="AV4888" s="31">
        <v>279729.04296875</v>
      </c>
      <c r="AW4888" s="31">
        <v>263819.439453125</v>
      </c>
      <c r="AX4888" s="31">
        <v>27695.6796875</v>
      </c>
      <c r="AY4888" s="31">
        <v>12408.400390625</v>
      </c>
      <c r="AZ4888" s="31">
        <v>40104.080078125</v>
      </c>
    </row>
    <row r="4889" spans="1:52" ht="15" customHeight="1">
      <c r="A4889" s="29" t="s">
        <v>1114</v>
      </c>
      <c r="B4889" s="34">
        <v>33288</v>
      </c>
      <c r="C4889" s="28">
        <v>250</v>
      </c>
      <c r="D4889" s="28">
        <v>24</v>
      </c>
      <c r="E4889" s="28">
        <v>28.7</v>
      </c>
      <c r="F4889" s="29" t="s">
        <v>172</v>
      </c>
      <c r="G4889" s="29" t="s">
        <v>1103</v>
      </c>
      <c r="H4889" s="28">
        <v>851</v>
      </c>
      <c r="I4889" s="29" t="s">
        <v>752</v>
      </c>
      <c r="J4889" s="33" t="s">
        <v>1112</v>
      </c>
      <c r="K4889" s="29" t="s">
        <v>178</v>
      </c>
      <c r="L4889" s="29" t="s">
        <v>1107</v>
      </c>
      <c r="M4889" s="29" t="s">
        <v>1111</v>
      </c>
      <c r="N4889" s="28">
        <v>576129</v>
      </c>
      <c r="O4889" s="28">
        <v>6325301</v>
      </c>
      <c r="P4889" s="29" t="s">
        <v>1110</v>
      </c>
      <c r="Q4889" s="32" t="s">
        <v>207</v>
      </c>
      <c r="R4889" s="19"/>
      <c r="S4889" s="19"/>
      <c r="T4889" s="19"/>
      <c r="U4889" s="19"/>
      <c r="V4889" s="19"/>
      <c r="W4889" s="19"/>
      <c r="X4889" s="19"/>
      <c r="Y4889" s="19"/>
      <c r="Z4889" s="19"/>
      <c r="AA4889" s="19"/>
      <c r="AB4889" s="19"/>
      <c r="AC4889" s="19"/>
      <c r="AD4889" s="19"/>
      <c r="AE4889" s="19"/>
      <c r="AF4889" s="31">
        <v>327440</v>
      </c>
      <c r="AG4889" s="31">
        <v>393660</v>
      </c>
      <c r="AH4889" s="31">
        <v>442000</v>
      </c>
      <c r="AI4889" s="31">
        <v>458300</v>
      </c>
      <c r="AJ4889" s="31">
        <v>391980</v>
      </c>
      <c r="AK4889" s="31">
        <v>343270</v>
      </c>
      <c r="AL4889" s="31">
        <v>363740</v>
      </c>
      <c r="AM4889" s="31">
        <v>397750</v>
      </c>
      <c r="AN4889" s="31">
        <v>367890</v>
      </c>
      <c r="AO4889" s="31">
        <v>419011</v>
      </c>
      <c r="AP4889" s="31">
        <v>362245.0400390625</v>
      </c>
      <c r="AQ4889" s="31">
        <v>371970.9619140625</v>
      </c>
      <c r="AR4889" s="31">
        <v>324843.2412109375</v>
      </c>
      <c r="AS4889" s="31">
        <v>382951.80078125</v>
      </c>
      <c r="AT4889" s="31">
        <v>365051.044921875</v>
      </c>
      <c r="AU4889" s="31">
        <v>316011.4814453125</v>
      </c>
      <c r="AV4889" s="31">
        <v>421499.6376953125</v>
      </c>
      <c r="AW4889" s="31">
        <v>388064.28125</v>
      </c>
      <c r="AX4889" s="31">
        <v>43509.359375</v>
      </c>
      <c r="AY4889" s="31">
        <v>17999.880859375</v>
      </c>
      <c r="AZ4889" s="31">
        <v>61509.240234375</v>
      </c>
    </row>
    <row r="4890" spans="1:52" ht="15" customHeight="1">
      <c r="A4890" s="29" t="s">
        <v>1109</v>
      </c>
      <c r="B4890" s="34">
        <v>33288</v>
      </c>
      <c r="C4890" s="28">
        <v>250</v>
      </c>
      <c r="D4890" s="28">
        <v>24</v>
      </c>
      <c r="E4890" s="28">
        <v>28.7</v>
      </c>
      <c r="F4890" s="29" t="s">
        <v>172</v>
      </c>
      <c r="G4890" s="29" t="s">
        <v>1103</v>
      </c>
      <c r="H4890" s="28">
        <v>851</v>
      </c>
      <c r="I4890" s="29" t="s">
        <v>752</v>
      </c>
      <c r="J4890" s="33" t="s">
        <v>1108</v>
      </c>
      <c r="K4890" s="29" t="s">
        <v>178</v>
      </c>
      <c r="L4890" s="29" t="s">
        <v>1107</v>
      </c>
      <c r="M4890" s="29" t="s">
        <v>1106</v>
      </c>
      <c r="N4890" s="28">
        <v>576285</v>
      </c>
      <c r="O4890" s="28">
        <v>6325275</v>
      </c>
      <c r="P4890" s="29" t="s">
        <v>1105</v>
      </c>
      <c r="Q4890" s="32" t="s">
        <v>207</v>
      </c>
      <c r="R4890" s="19"/>
      <c r="S4890" s="19"/>
      <c r="T4890" s="19"/>
      <c r="U4890" s="19"/>
      <c r="V4890" s="19"/>
      <c r="W4890" s="19"/>
      <c r="X4890" s="19"/>
      <c r="Y4890" s="19"/>
      <c r="Z4890" s="19"/>
      <c r="AA4890" s="19"/>
      <c r="AB4890" s="19"/>
      <c r="AC4890" s="19"/>
      <c r="AD4890" s="19"/>
      <c r="AE4890" s="19"/>
      <c r="AF4890" s="31">
        <v>351490</v>
      </c>
      <c r="AG4890" s="31">
        <v>422120</v>
      </c>
      <c r="AH4890" s="31">
        <v>471080</v>
      </c>
      <c r="AI4890" s="31">
        <v>495480</v>
      </c>
      <c r="AJ4890" s="31">
        <v>424040</v>
      </c>
      <c r="AK4890" s="31">
        <v>369770</v>
      </c>
      <c r="AL4890" s="31">
        <v>410320</v>
      </c>
      <c r="AM4890" s="31">
        <v>432420</v>
      </c>
      <c r="AN4890" s="31">
        <v>331648</v>
      </c>
      <c r="AO4890" s="31">
        <v>374143</v>
      </c>
      <c r="AP4890" s="31">
        <v>324763.5244140625</v>
      </c>
      <c r="AQ4890" s="31">
        <v>341310.8427734375</v>
      </c>
      <c r="AR4890" s="31">
        <v>294583.44140625</v>
      </c>
      <c r="AS4890" s="31">
        <v>340429.55859375</v>
      </c>
      <c r="AT4890" s="31">
        <v>331978.2001953125</v>
      </c>
      <c r="AU4890" s="31">
        <v>240144.6025390625</v>
      </c>
      <c r="AV4890" s="31">
        <v>349624.3271484375</v>
      </c>
      <c r="AW4890" s="31">
        <v>322024.91943359375</v>
      </c>
      <c r="AX4890" s="31">
        <v>40932.9609375</v>
      </c>
      <c r="AY4890" s="31">
        <v>16926.720703125</v>
      </c>
      <c r="AZ4890" s="31">
        <v>57859.681640625</v>
      </c>
    </row>
    <row r="4891" spans="1:52" ht="15" customHeight="1">
      <c r="A4891" s="29" t="s">
        <v>1104</v>
      </c>
      <c r="B4891" s="34">
        <v>33324</v>
      </c>
      <c r="C4891" s="28">
        <v>200</v>
      </c>
      <c r="D4891" s="28">
        <v>26</v>
      </c>
      <c r="E4891" s="28">
        <v>30</v>
      </c>
      <c r="F4891" s="29" t="s">
        <v>392</v>
      </c>
      <c r="G4891" s="29" t="s">
        <v>1094</v>
      </c>
      <c r="H4891" s="28">
        <v>851</v>
      </c>
      <c r="I4891" s="29" t="s">
        <v>752</v>
      </c>
      <c r="J4891" s="33" t="s">
        <v>1102</v>
      </c>
      <c r="K4891" s="29" t="s">
        <v>178</v>
      </c>
      <c r="L4891" s="29" t="s">
        <v>1098</v>
      </c>
      <c r="M4891" s="29" t="s">
        <v>1097</v>
      </c>
      <c r="N4891" s="28">
        <v>560926</v>
      </c>
      <c r="O4891" s="28">
        <v>6328282</v>
      </c>
      <c r="P4891" s="29" t="s">
        <v>1101</v>
      </c>
      <c r="Q4891" s="32" t="s">
        <v>207</v>
      </c>
      <c r="R4891" s="19"/>
      <c r="S4891" s="19"/>
      <c r="T4891" s="19"/>
      <c r="U4891" s="19"/>
      <c r="V4891" s="19"/>
      <c r="W4891" s="19"/>
      <c r="X4891" s="19"/>
      <c r="Y4891" s="19"/>
      <c r="Z4891" s="19"/>
      <c r="AA4891" s="19"/>
      <c r="AB4891" s="19"/>
      <c r="AC4891" s="19"/>
      <c r="AD4891" s="19"/>
      <c r="AE4891" s="19"/>
      <c r="AF4891" s="31">
        <v>235460</v>
      </c>
      <c r="AG4891" s="31">
        <v>314380</v>
      </c>
      <c r="AH4891" s="31">
        <v>342270</v>
      </c>
      <c r="AI4891" s="31">
        <v>382630</v>
      </c>
      <c r="AJ4891" s="31">
        <v>295860</v>
      </c>
      <c r="AK4891" s="31">
        <v>274020</v>
      </c>
      <c r="AL4891" s="31">
        <v>306710</v>
      </c>
      <c r="AM4891" s="31">
        <v>316620</v>
      </c>
      <c r="AN4891" s="31">
        <v>269408</v>
      </c>
      <c r="AO4891" s="31">
        <v>308818</v>
      </c>
      <c r="AP4891" s="31">
        <v>274665.2783203125</v>
      </c>
      <c r="AQ4891" s="31">
        <v>272250.95947265625</v>
      </c>
      <c r="AR4891" s="31">
        <v>240969.279296875</v>
      </c>
      <c r="AS4891" s="31">
        <v>278187.0380859375</v>
      </c>
      <c r="AT4891" s="31">
        <v>250097.037109375</v>
      </c>
      <c r="AU4891" s="31">
        <v>212061.599609375</v>
      </c>
      <c r="AV4891" s="31">
        <v>262388.07861328125</v>
      </c>
      <c r="AW4891" s="31">
        <v>290137.03955078125</v>
      </c>
      <c r="AX4891" s="31">
        <v>33388.640625</v>
      </c>
      <c r="AY4891" s="31">
        <v>11659.3603515625</v>
      </c>
      <c r="AZ4891" s="31">
        <v>45048.0009765625</v>
      </c>
    </row>
    <row r="4892" spans="1:52" ht="15" customHeight="1">
      <c r="A4892" s="29" t="s">
        <v>1100</v>
      </c>
      <c r="B4892" s="34">
        <v>33324</v>
      </c>
      <c r="C4892" s="28">
        <v>200</v>
      </c>
      <c r="D4892" s="28">
        <v>26</v>
      </c>
      <c r="E4892" s="28">
        <v>30</v>
      </c>
      <c r="F4892" s="29" t="s">
        <v>392</v>
      </c>
      <c r="G4892" s="29" t="s">
        <v>1094</v>
      </c>
      <c r="H4892" s="28">
        <v>851</v>
      </c>
      <c r="I4892" s="29" t="s">
        <v>752</v>
      </c>
      <c r="J4892" s="33" t="s">
        <v>1099</v>
      </c>
      <c r="K4892" s="29" t="s">
        <v>178</v>
      </c>
      <c r="L4892" s="29" t="s">
        <v>1098</v>
      </c>
      <c r="M4892" s="29" t="s">
        <v>1097</v>
      </c>
      <c r="N4892" s="28">
        <v>560813</v>
      </c>
      <c r="O4892" s="28">
        <v>6328232</v>
      </c>
      <c r="P4892" s="29" t="s">
        <v>1096</v>
      </c>
      <c r="Q4892" s="32" t="s">
        <v>207</v>
      </c>
      <c r="R4892" s="19"/>
      <c r="S4892" s="19"/>
      <c r="T4892" s="19"/>
      <c r="U4892" s="19"/>
      <c r="V4892" s="19"/>
      <c r="W4892" s="19"/>
      <c r="X4892" s="19"/>
      <c r="Y4892" s="19"/>
      <c r="Z4892" s="19"/>
      <c r="AA4892" s="19"/>
      <c r="AB4892" s="19"/>
      <c r="AC4892" s="19"/>
      <c r="AD4892" s="19"/>
      <c r="AE4892" s="19"/>
      <c r="AF4892" s="31">
        <v>244340</v>
      </c>
      <c r="AG4892" s="31">
        <v>322390</v>
      </c>
      <c r="AH4892" s="31">
        <v>349590</v>
      </c>
      <c r="AI4892" s="31">
        <v>400470</v>
      </c>
      <c r="AJ4892" s="31">
        <v>330380</v>
      </c>
      <c r="AK4892" s="31">
        <v>295760</v>
      </c>
      <c r="AL4892" s="31">
        <v>334160</v>
      </c>
      <c r="AM4892" s="31">
        <v>330170</v>
      </c>
      <c r="AN4892" s="31">
        <v>300689</v>
      </c>
      <c r="AO4892" s="31">
        <v>335669</v>
      </c>
      <c r="AP4892" s="31">
        <v>285532.48046875</v>
      </c>
      <c r="AQ4892" s="31">
        <v>291604.1591796875</v>
      </c>
      <c r="AR4892" s="31">
        <v>267679.6015625</v>
      </c>
      <c r="AS4892" s="31">
        <v>311338.9609375</v>
      </c>
      <c r="AT4892" s="31">
        <v>278886.5595703125</v>
      </c>
      <c r="AU4892" s="31">
        <v>248430.40380859375</v>
      </c>
      <c r="AV4892" s="31">
        <v>325943.51953125</v>
      </c>
      <c r="AW4892" s="31">
        <v>294425.35986328125</v>
      </c>
      <c r="AX4892" s="31">
        <v>35898.3203125</v>
      </c>
      <c r="AY4892" s="31">
        <v>13230.3203125</v>
      </c>
      <c r="AZ4892" s="31">
        <v>49128.640625</v>
      </c>
    </row>
    <row r="4893" spans="1:52" ht="15" customHeight="1">
      <c r="A4893" s="29" t="s">
        <v>1095</v>
      </c>
      <c r="B4893" s="34">
        <v>33331</v>
      </c>
      <c r="C4893" s="28">
        <v>150</v>
      </c>
      <c r="D4893" s="28">
        <v>23.6</v>
      </c>
      <c r="E4893" s="28">
        <v>30</v>
      </c>
      <c r="F4893" s="29" t="s">
        <v>1085</v>
      </c>
      <c r="G4893" s="29" t="s">
        <v>1084</v>
      </c>
      <c r="H4893" s="28">
        <v>851</v>
      </c>
      <c r="I4893" s="29" t="s">
        <v>752</v>
      </c>
      <c r="J4893" s="33" t="s">
        <v>1093</v>
      </c>
      <c r="K4893" s="29" t="s">
        <v>178</v>
      </c>
      <c r="L4893" s="29" t="s">
        <v>1089</v>
      </c>
      <c r="M4893" s="29" t="s">
        <v>1088</v>
      </c>
      <c r="N4893" s="28">
        <v>557561</v>
      </c>
      <c r="O4893" s="28">
        <v>6331584</v>
      </c>
      <c r="P4893" s="29" t="s">
        <v>1092</v>
      </c>
      <c r="Q4893" s="32" t="s">
        <v>207</v>
      </c>
      <c r="R4893" s="19"/>
      <c r="S4893" s="19"/>
      <c r="T4893" s="19"/>
      <c r="U4893" s="19"/>
      <c r="V4893" s="19"/>
      <c r="W4893" s="19"/>
      <c r="X4893" s="19"/>
      <c r="Y4893" s="19"/>
      <c r="Z4893" s="19"/>
      <c r="AA4893" s="19"/>
      <c r="AB4893" s="19"/>
      <c r="AC4893" s="19"/>
      <c r="AD4893" s="19"/>
      <c r="AE4893" s="19"/>
      <c r="AF4893" s="31">
        <v>145830</v>
      </c>
      <c r="AG4893" s="31">
        <v>254395</v>
      </c>
      <c r="AH4893" s="31">
        <v>291930</v>
      </c>
      <c r="AI4893" s="31">
        <v>315030</v>
      </c>
      <c r="AJ4893" s="31">
        <v>273800</v>
      </c>
      <c r="AK4893" s="31">
        <v>226430</v>
      </c>
      <c r="AL4893" s="31">
        <v>270420</v>
      </c>
      <c r="AM4893" s="31">
        <v>276760</v>
      </c>
      <c r="AN4893" s="31">
        <v>237118</v>
      </c>
      <c r="AO4893" s="31">
        <v>272091</v>
      </c>
      <c r="AP4893" s="31">
        <v>221533.80029296875</v>
      </c>
      <c r="AQ4893" s="31">
        <v>213023.52294921875</v>
      </c>
      <c r="AR4893" s="31">
        <v>205342.2392578125</v>
      </c>
      <c r="AS4893" s="31">
        <v>235259.5185546875</v>
      </c>
      <c r="AT4893" s="31">
        <v>219207.5166015625</v>
      </c>
      <c r="AU4893" s="31">
        <v>190219.11987304688</v>
      </c>
      <c r="AV4893" s="31">
        <v>260637.8369140625</v>
      </c>
      <c r="AW4893" s="31">
        <v>196276.95629882813</v>
      </c>
      <c r="AX4893" s="31">
        <v>28476.240234375</v>
      </c>
      <c r="AY4893" s="31">
        <v>10986.7197265625</v>
      </c>
      <c r="AZ4893" s="31">
        <v>39462.9599609375</v>
      </c>
    </row>
    <row r="4894" spans="1:52" ht="15" customHeight="1">
      <c r="A4894" s="29" t="s">
        <v>1091</v>
      </c>
      <c r="B4894" s="34">
        <v>33434</v>
      </c>
      <c r="C4894" s="28">
        <v>150</v>
      </c>
      <c r="D4894" s="28">
        <v>23.6</v>
      </c>
      <c r="E4894" s="28">
        <v>30</v>
      </c>
      <c r="F4894" s="29" t="s">
        <v>1085</v>
      </c>
      <c r="G4894" s="29" t="s">
        <v>1084</v>
      </c>
      <c r="H4894" s="28">
        <v>851</v>
      </c>
      <c r="I4894" s="29" t="s">
        <v>752</v>
      </c>
      <c r="J4894" s="33" t="s">
        <v>1090</v>
      </c>
      <c r="K4894" s="29" t="s">
        <v>178</v>
      </c>
      <c r="L4894" s="29" t="s">
        <v>1089</v>
      </c>
      <c r="M4894" s="29" t="s">
        <v>1088</v>
      </c>
      <c r="N4894" s="28">
        <v>557491</v>
      </c>
      <c r="O4894" s="28">
        <v>6331452</v>
      </c>
      <c r="P4894" s="29" t="s">
        <v>1087</v>
      </c>
      <c r="Q4894" s="32" t="s">
        <v>207</v>
      </c>
      <c r="R4894" s="19"/>
      <c r="S4894" s="19"/>
      <c r="T4894" s="19"/>
      <c r="U4894" s="19"/>
      <c r="V4894" s="19"/>
      <c r="W4894" s="19"/>
      <c r="X4894" s="19"/>
      <c r="Y4894" s="19"/>
      <c r="Z4894" s="19"/>
      <c r="AA4894" s="19"/>
      <c r="AB4894" s="19"/>
      <c r="AC4894" s="19"/>
      <c r="AD4894" s="19"/>
      <c r="AE4894" s="19"/>
      <c r="AF4894" s="31">
        <v>106980</v>
      </c>
      <c r="AG4894" s="31">
        <v>221410</v>
      </c>
      <c r="AH4894" s="31">
        <v>294200</v>
      </c>
      <c r="AI4894" s="31">
        <v>322900</v>
      </c>
      <c r="AJ4894" s="31">
        <v>275920</v>
      </c>
      <c r="AK4894" s="31">
        <v>185900</v>
      </c>
      <c r="AL4894" s="31">
        <v>268400</v>
      </c>
      <c r="AM4894" s="31">
        <v>262700</v>
      </c>
      <c r="AN4894" s="31">
        <v>205382</v>
      </c>
      <c r="AO4894" s="31">
        <v>233961</v>
      </c>
      <c r="AP4894" s="31">
        <v>173446.6396484375</v>
      </c>
      <c r="AQ4894" s="31">
        <v>221262.55908203125</v>
      </c>
      <c r="AR4894" s="31">
        <v>187285.92041015625</v>
      </c>
      <c r="AS4894" s="31">
        <v>203308.23828125</v>
      </c>
      <c r="AT4894" s="31">
        <v>206949.4384765625</v>
      </c>
      <c r="AU4894" s="31">
        <v>175695.68115234375</v>
      </c>
      <c r="AV4894" s="31">
        <v>196440.47998046875</v>
      </c>
      <c r="AW4894" s="31">
        <v>63669.119140625</v>
      </c>
      <c r="AX4894" s="31">
        <v>0</v>
      </c>
      <c r="AY4894" s="31">
        <v>0</v>
      </c>
      <c r="AZ4894" s="31">
        <v>0</v>
      </c>
    </row>
    <row r="4895" spans="1:52" ht="15" customHeight="1">
      <c r="A4895" s="29" t="s">
        <v>1086</v>
      </c>
      <c r="B4895" s="34">
        <v>33339</v>
      </c>
      <c r="C4895" s="28">
        <v>150</v>
      </c>
      <c r="D4895" s="28">
        <v>23</v>
      </c>
      <c r="E4895" s="28">
        <v>27</v>
      </c>
      <c r="F4895" s="29" t="s">
        <v>440</v>
      </c>
      <c r="G4895" s="29" t="s">
        <v>1079</v>
      </c>
      <c r="H4895" s="28">
        <v>851</v>
      </c>
      <c r="I4895" s="29" t="s">
        <v>752</v>
      </c>
      <c r="J4895" s="33" t="s">
        <v>1083</v>
      </c>
      <c r="K4895" s="29" t="s">
        <v>178</v>
      </c>
      <c r="L4895" s="29" t="s">
        <v>1082</v>
      </c>
      <c r="M4895" s="29" t="s">
        <v>425</v>
      </c>
      <c r="N4895" s="28">
        <v>551123</v>
      </c>
      <c r="O4895" s="28">
        <v>6331357</v>
      </c>
      <c r="P4895" s="29" t="s">
        <v>1081</v>
      </c>
      <c r="Q4895" s="32" t="s">
        <v>207</v>
      </c>
      <c r="R4895" s="19"/>
      <c r="S4895" s="19"/>
      <c r="T4895" s="19"/>
      <c r="U4895" s="19"/>
      <c r="V4895" s="19"/>
      <c r="W4895" s="19"/>
      <c r="X4895" s="19"/>
      <c r="Y4895" s="19"/>
      <c r="Z4895" s="19"/>
      <c r="AA4895" s="19"/>
      <c r="AB4895" s="19"/>
      <c r="AC4895" s="19"/>
      <c r="AD4895" s="19"/>
      <c r="AE4895" s="19"/>
      <c r="AF4895" s="31">
        <v>191330</v>
      </c>
      <c r="AG4895" s="31">
        <v>309510</v>
      </c>
      <c r="AH4895" s="31">
        <v>312310</v>
      </c>
      <c r="AI4895" s="31">
        <v>350370</v>
      </c>
      <c r="AJ4895" s="31">
        <v>308400</v>
      </c>
      <c r="AK4895" s="31">
        <v>265070</v>
      </c>
      <c r="AL4895" s="31">
        <v>306940</v>
      </c>
      <c r="AM4895" s="31">
        <v>307710</v>
      </c>
      <c r="AN4895" s="31">
        <v>279716</v>
      </c>
      <c r="AO4895" s="31">
        <v>302992</v>
      </c>
      <c r="AP4895" s="31">
        <v>266894.158203125</v>
      </c>
      <c r="AQ4895" s="31">
        <v>263058.1630859375</v>
      </c>
      <c r="AR4895" s="31">
        <v>230684.162109375</v>
      </c>
      <c r="AS4895" s="31">
        <v>259564.9619140625</v>
      </c>
      <c r="AT4895" s="31">
        <v>244243.197265625</v>
      </c>
      <c r="AU4895" s="31">
        <v>224988.72021484375</v>
      </c>
      <c r="AV4895" s="31">
        <v>287304.8779296875</v>
      </c>
      <c r="AW4895" s="31">
        <v>205684.88134765625</v>
      </c>
      <c r="AX4895" s="31">
        <v>22356.16015625</v>
      </c>
      <c r="AY4895" s="31">
        <v>12587.1201171875</v>
      </c>
      <c r="AZ4895" s="31">
        <v>34943.2802734375</v>
      </c>
    </row>
    <row r="4896" spans="1:52" ht="15" customHeight="1">
      <c r="A4896" s="29" t="s">
        <v>1080</v>
      </c>
      <c r="B4896" s="34">
        <v>33592</v>
      </c>
      <c r="C4896" s="28">
        <v>200</v>
      </c>
      <c r="D4896" s="28">
        <v>26</v>
      </c>
      <c r="E4896" s="28">
        <v>30</v>
      </c>
      <c r="F4896" s="29" t="s">
        <v>392</v>
      </c>
      <c r="G4896" s="29" t="s">
        <v>391</v>
      </c>
      <c r="H4896" s="28">
        <v>851</v>
      </c>
      <c r="I4896" s="29" t="s">
        <v>752</v>
      </c>
      <c r="J4896" s="33" t="s">
        <v>1078</v>
      </c>
      <c r="K4896" s="29" t="s">
        <v>178</v>
      </c>
      <c r="L4896" s="29" t="s">
        <v>1074</v>
      </c>
      <c r="M4896" s="29" t="s">
        <v>929</v>
      </c>
      <c r="N4896" s="28">
        <v>560530.6</v>
      </c>
      <c r="O4896" s="28">
        <v>6327838</v>
      </c>
      <c r="P4896" s="29" t="s">
        <v>1077</v>
      </c>
      <c r="Q4896" s="32" t="s">
        <v>207</v>
      </c>
      <c r="R4896" s="19"/>
      <c r="S4896" s="19"/>
      <c r="T4896" s="19"/>
      <c r="U4896" s="19"/>
      <c r="V4896" s="19"/>
      <c r="W4896" s="19"/>
      <c r="X4896" s="19"/>
      <c r="Y4896" s="19"/>
      <c r="Z4896" s="19"/>
      <c r="AA4896" s="19"/>
      <c r="AB4896" s="19"/>
      <c r="AC4896" s="19"/>
      <c r="AD4896" s="19"/>
      <c r="AE4896" s="19"/>
      <c r="AF4896" s="31">
        <v>0</v>
      </c>
      <c r="AG4896" s="31">
        <v>327930</v>
      </c>
      <c r="AH4896" s="31">
        <v>343290</v>
      </c>
      <c r="AI4896" s="31">
        <v>273100</v>
      </c>
      <c r="AJ4896" s="31">
        <v>295460</v>
      </c>
      <c r="AK4896" s="31">
        <v>277210</v>
      </c>
      <c r="AL4896" s="31">
        <v>302140</v>
      </c>
      <c r="AM4896" s="31">
        <v>327250</v>
      </c>
      <c r="AN4896" s="31">
        <v>257252</v>
      </c>
      <c r="AO4896" s="31">
        <v>306193</v>
      </c>
      <c r="AP4896" s="31">
        <v>255374.3564453125</v>
      </c>
      <c r="AQ4896" s="31">
        <v>276602.7958984375</v>
      </c>
      <c r="AR4896" s="31">
        <v>233423.76123046875</v>
      </c>
      <c r="AS4896" s="31">
        <v>270991.0361328125</v>
      </c>
      <c r="AT4896" s="31">
        <v>265340.1572265625</v>
      </c>
      <c r="AU4896" s="31">
        <v>226285.6806640625</v>
      </c>
      <c r="AV4896" s="31">
        <v>310273.841796875</v>
      </c>
      <c r="AW4896" s="31">
        <v>302505.35888671875</v>
      </c>
      <c r="AX4896" s="31">
        <v>34016.87890625</v>
      </c>
      <c r="AY4896" s="31">
        <v>13880.7197265625</v>
      </c>
      <c r="AZ4896" s="31">
        <v>47897.5986328125</v>
      </c>
    </row>
    <row r="4897" spans="1:52" ht="15" customHeight="1">
      <c r="A4897" s="29" t="s">
        <v>1076</v>
      </c>
      <c r="B4897" s="34">
        <v>33592</v>
      </c>
      <c r="C4897" s="28">
        <v>200</v>
      </c>
      <c r="D4897" s="28">
        <v>26</v>
      </c>
      <c r="E4897" s="28">
        <v>30</v>
      </c>
      <c r="F4897" s="29" t="s">
        <v>392</v>
      </c>
      <c r="G4897" s="29" t="s">
        <v>391</v>
      </c>
      <c r="H4897" s="28">
        <v>851</v>
      </c>
      <c r="I4897" s="29" t="s">
        <v>752</v>
      </c>
      <c r="J4897" s="33" t="s">
        <v>1075</v>
      </c>
      <c r="K4897" s="29" t="s">
        <v>178</v>
      </c>
      <c r="L4897" s="29" t="s">
        <v>1074</v>
      </c>
      <c r="M4897" s="29" t="s">
        <v>929</v>
      </c>
      <c r="N4897" s="28">
        <v>560480.80000000005</v>
      </c>
      <c r="O4897" s="28">
        <v>6327780</v>
      </c>
      <c r="P4897" s="29" t="s">
        <v>1073</v>
      </c>
      <c r="Q4897" s="32" t="s">
        <v>207</v>
      </c>
      <c r="R4897" s="19"/>
      <c r="S4897" s="19"/>
      <c r="T4897" s="19"/>
      <c r="U4897" s="19"/>
      <c r="V4897" s="19"/>
      <c r="W4897" s="19"/>
      <c r="X4897" s="19"/>
      <c r="Y4897" s="19"/>
      <c r="Z4897" s="19"/>
      <c r="AA4897" s="19"/>
      <c r="AB4897" s="19"/>
      <c r="AC4897" s="19"/>
      <c r="AD4897" s="19"/>
      <c r="AE4897" s="19"/>
      <c r="AF4897" s="31">
        <v>0</v>
      </c>
      <c r="AG4897" s="31">
        <v>373650</v>
      </c>
      <c r="AH4897" s="31">
        <v>392400</v>
      </c>
      <c r="AI4897" s="31">
        <v>447090</v>
      </c>
      <c r="AJ4897" s="31">
        <v>351400</v>
      </c>
      <c r="AK4897" s="31">
        <v>314800</v>
      </c>
      <c r="AL4897" s="31">
        <v>362540</v>
      </c>
      <c r="AM4897" s="31">
        <v>384970</v>
      </c>
      <c r="AN4897" s="31">
        <v>325628</v>
      </c>
      <c r="AO4897" s="31">
        <v>342546</v>
      </c>
      <c r="AP4897" s="31">
        <v>300938.6396484375</v>
      </c>
      <c r="AQ4897" s="31">
        <v>318699.6005859375</v>
      </c>
      <c r="AR4897" s="31">
        <v>286874.4833984375</v>
      </c>
      <c r="AS4897" s="31">
        <v>329959.044921875</v>
      </c>
      <c r="AT4897" s="31">
        <v>281803.6787109375</v>
      </c>
      <c r="AU4897" s="31">
        <v>260683.92041015625</v>
      </c>
      <c r="AV4897" s="31">
        <v>345114.080078125</v>
      </c>
      <c r="AW4897" s="31">
        <v>317198.88330078125</v>
      </c>
      <c r="AX4897" s="31">
        <v>37396.3984375</v>
      </c>
      <c r="AY4897" s="31">
        <v>13164</v>
      </c>
      <c r="AZ4897" s="31">
        <v>50560.3984375</v>
      </c>
    </row>
    <row r="4898" spans="1:52" ht="15" customHeight="1">
      <c r="A4898" s="29" t="s">
        <v>1072</v>
      </c>
      <c r="B4898" s="34">
        <v>33896</v>
      </c>
      <c r="C4898" s="28">
        <v>300</v>
      </c>
      <c r="D4898" s="28">
        <v>31</v>
      </c>
      <c r="E4898" s="28">
        <v>29.3</v>
      </c>
      <c r="F4898" s="29" t="s">
        <v>440</v>
      </c>
      <c r="G4898" s="29" t="s">
        <v>1059</v>
      </c>
      <c r="H4898" s="28">
        <v>851</v>
      </c>
      <c r="I4898" s="29" t="s">
        <v>752</v>
      </c>
      <c r="J4898" s="33" t="s">
        <v>1071</v>
      </c>
      <c r="K4898" s="29" t="s">
        <v>178</v>
      </c>
      <c r="L4898" s="29" t="s">
        <v>1063</v>
      </c>
      <c r="M4898" s="29" t="s">
        <v>1062</v>
      </c>
      <c r="N4898" s="28">
        <v>573605</v>
      </c>
      <c r="O4898" s="28">
        <v>6320799</v>
      </c>
      <c r="P4898" s="29" t="s">
        <v>1070</v>
      </c>
      <c r="Q4898" s="32" t="s">
        <v>207</v>
      </c>
      <c r="R4898" s="19"/>
      <c r="S4898" s="19"/>
      <c r="T4898" s="19"/>
      <c r="U4898" s="19"/>
      <c r="V4898" s="19"/>
      <c r="W4898" s="19"/>
      <c r="X4898" s="19"/>
      <c r="Y4898" s="19"/>
      <c r="Z4898" s="19"/>
      <c r="AA4898" s="19"/>
      <c r="AB4898" s="19"/>
      <c r="AC4898" s="19"/>
      <c r="AD4898" s="19"/>
      <c r="AE4898" s="19"/>
      <c r="AF4898" s="19"/>
      <c r="AG4898" s="31">
        <v>122450</v>
      </c>
      <c r="AH4898" s="31">
        <v>607740</v>
      </c>
      <c r="AI4898" s="31">
        <v>628500</v>
      </c>
      <c r="AJ4898" s="31">
        <v>520800</v>
      </c>
      <c r="AK4898" s="31">
        <v>449730</v>
      </c>
      <c r="AL4898" s="31">
        <v>535930</v>
      </c>
      <c r="AM4898" s="31">
        <v>555770</v>
      </c>
      <c r="AN4898" s="31">
        <v>480236</v>
      </c>
      <c r="AO4898" s="31">
        <v>515715</v>
      </c>
      <c r="AP4898" s="31">
        <v>469801.72265625</v>
      </c>
      <c r="AQ4898" s="31">
        <v>386869.79518127441</v>
      </c>
      <c r="AR4898" s="31">
        <v>397238.765625</v>
      </c>
      <c r="AS4898" s="31">
        <v>495674.998046875</v>
      </c>
      <c r="AT4898" s="31">
        <v>461990.3984375</v>
      </c>
      <c r="AU4898" s="31">
        <v>414449.8779296875</v>
      </c>
      <c r="AV4898" s="31">
        <v>538538.640625</v>
      </c>
      <c r="AW4898" s="31">
        <v>478078.68408203125</v>
      </c>
      <c r="AX4898" s="31">
        <v>50033.28125</v>
      </c>
      <c r="AY4898" s="31">
        <v>25663.919921875</v>
      </c>
      <c r="AZ4898" s="31">
        <v>75697.201171875</v>
      </c>
    </row>
    <row r="4899" spans="1:52" ht="15" customHeight="1">
      <c r="A4899" s="29" t="s">
        <v>1069</v>
      </c>
      <c r="B4899" s="34">
        <v>34270</v>
      </c>
      <c r="C4899" s="28">
        <v>500</v>
      </c>
      <c r="D4899" s="28">
        <v>39</v>
      </c>
      <c r="E4899" s="28">
        <v>40</v>
      </c>
      <c r="F4899" s="29" t="s">
        <v>242</v>
      </c>
      <c r="G4899" s="29" t="s">
        <v>1065</v>
      </c>
      <c r="H4899" s="28">
        <v>851</v>
      </c>
      <c r="I4899" s="29" t="s">
        <v>752</v>
      </c>
      <c r="J4899" s="33" t="s">
        <v>1068</v>
      </c>
      <c r="K4899" s="29" t="s">
        <v>178</v>
      </c>
      <c r="L4899" s="29" t="s">
        <v>1036</v>
      </c>
      <c r="M4899" s="29" t="s">
        <v>425</v>
      </c>
      <c r="N4899" s="28">
        <v>560101</v>
      </c>
      <c r="O4899" s="28">
        <v>6338346</v>
      </c>
      <c r="P4899" s="29" t="s">
        <v>1067</v>
      </c>
      <c r="Q4899" s="32" t="s">
        <v>207</v>
      </c>
      <c r="R4899" s="19"/>
      <c r="S4899" s="19"/>
      <c r="T4899" s="19"/>
      <c r="U4899" s="19"/>
      <c r="V4899" s="19"/>
      <c r="W4899" s="19"/>
      <c r="X4899" s="19"/>
      <c r="Y4899" s="19"/>
      <c r="Z4899" s="19"/>
      <c r="AA4899" s="19"/>
      <c r="AB4899" s="19"/>
      <c r="AC4899" s="19"/>
      <c r="AD4899" s="19"/>
      <c r="AE4899" s="19"/>
      <c r="AF4899" s="19"/>
      <c r="AG4899" s="19"/>
      <c r="AH4899" s="31">
        <v>180000</v>
      </c>
      <c r="AI4899" s="31">
        <v>1056600</v>
      </c>
      <c r="AJ4899" s="31">
        <v>945400</v>
      </c>
      <c r="AK4899" s="31">
        <v>835900</v>
      </c>
      <c r="AL4899" s="31">
        <v>916000</v>
      </c>
      <c r="AM4899" s="31">
        <v>967300</v>
      </c>
      <c r="AN4899" s="31">
        <v>814510</v>
      </c>
      <c r="AO4899" s="31">
        <v>898613</v>
      </c>
      <c r="AP4899" s="31">
        <v>800830.796875</v>
      </c>
      <c r="AQ4899" s="31">
        <v>826326.19140625</v>
      </c>
      <c r="AR4899" s="31">
        <v>749698.041015625</v>
      </c>
      <c r="AS4899" s="31">
        <v>840714.24609375</v>
      </c>
      <c r="AT4899" s="31">
        <v>790456.78515625</v>
      </c>
      <c r="AU4899" s="31">
        <v>713023.197265625</v>
      </c>
      <c r="AV4899" s="31">
        <v>917204.388671875</v>
      </c>
      <c r="AW4899" s="31">
        <v>860375.61328125</v>
      </c>
      <c r="AX4899" s="31">
        <v>92488</v>
      </c>
      <c r="AY4899" s="31">
        <v>39226.19921875</v>
      </c>
      <c r="AZ4899" s="31">
        <v>131714.19921875</v>
      </c>
    </row>
    <row r="4900" spans="1:52" ht="15" customHeight="1">
      <c r="A4900" s="29" t="s">
        <v>1066</v>
      </c>
      <c r="B4900" s="34">
        <v>34296</v>
      </c>
      <c r="C4900" s="28">
        <v>300</v>
      </c>
      <c r="D4900" s="28">
        <v>31</v>
      </c>
      <c r="E4900" s="28">
        <v>29.3</v>
      </c>
      <c r="F4900" s="29" t="s">
        <v>440</v>
      </c>
      <c r="G4900" s="29" t="s">
        <v>1059</v>
      </c>
      <c r="H4900" s="28">
        <v>851</v>
      </c>
      <c r="I4900" s="29" t="s">
        <v>752</v>
      </c>
      <c r="J4900" s="33" t="s">
        <v>1064</v>
      </c>
      <c r="K4900" s="29" t="s">
        <v>178</v>
      </c>
      <c r="L4900" s="29" t="s">
        <v>1063</v>
      </c>
      <c r="M4900" s="29" t="s">
        <v>1062</v>
      </c>
      <c r="N4900" s="28">
        <v>573709</v>
      </c>
      <c r="O4900" s="28">
        <v>6320690</v>
      </c>
      <c r="P4900" s="29" t="s">
        <v>1061</v>
      </c>
      <c r="Q4900" s="32" t="s">
        <v>207</v>
      </c>
      <c r="R4900" s="19"/>
      <c r="S4900" s="19"/>
      <c r="T4900" s="19"/>
      <c r="U4900" s="19"/>
      <c r="V4900" s="19"/>
      <c r="W4900" s="19"/>
      <c r="X4900" s="19"/>
      <c r="Y4900" s="19"/>
      <c r="Z4900" s="19"/>
      <c r="AA4900" s="19"/>
      <c r="AB4900" s="19"/>
      <c r="AC4900" s="19"/>
      <c r="AD4900" s="19"/>
      <c r="AE4900" s="19"/>
      <c r="AF4900" s="19"/>
      <c r="AG4900" s="19"/>
      <c r="AH4900" s="31">
        <v>65990</v>
      </c>
      <c r="AI4900" s="31">
        <v>609580</v>
      </c>
      <c r="AJ4900" s="31">
        <v>514030</v>
      </c>
      <c r="AK4900" s="31">
        <v>474510</v>
      </c>
      <c r="AL4900" s="31">
        <v>503770</v>
      </c>
      <c r="AM4900" s="31">
        <v>535920</v>
      </c>
      <c r="AN4900" s="31">
        <v>454530</v>
      </c>
      <c r="AO4900" s="31">
        <v>501540</v>
      </c>
      <c r="AP4900" s="31">
        <v>436217.162109375</v>
      </c>
      <c r="AQ4900" s="31">
        <v>448865.884765625</v>
      </c>
      <c r="AR4900" s="31">
        <v>393109.43359375</v>
      </c>
      <c r="AS4900" s="31">
        <v>431801.27734375</v>
      </c>
      <c r="AT4900" s="31">
        <v>457256.275390625</v>
      </c>
      <c r="AU4900" s="31">
        <v>373883.04028320313</v>
      </c>
      <c r="AV4900" s="31">
        <v>510951.841796875</v>
      </c>
      <c r="AW4900" s="31">
        <v>288713.158203125</v>
      </c>
      <c r="AX4900" s="31">
        <v>47826</v>
      </c>
      <c r="AY4900" s="31">
        <v>24853.80078125</v>
      </c>
      <c r="AZ4900" s="31">
        <v>72679.80078125</v>
      </c>
    </row>
    <row r="4901" spans="1:52" ht="15" customHeight="1">
      <c r="A4901" s="29" t="s">
        <v>1060</v>
      </c>
      <c r="B4901" s="34">
        <v>35158</v>
      </c>
      <c r="C4901" s="28">
        <v>600</v>
      </c>
      <c r="D4901" s="28">
        <v>42</v>
      </c>
      <c r="E4901" s="28">
        <v>45</v>
      </c>
      <c r="F4901" s="29" t="s">
        <v>242</v>
      </c>
      <c r="G4901" s="29" t="s">
        <v>1053</v>
      </c>
      <c r="H4901" s="28">
        <v>851</v>
      </c>
      <c r="I4901" s="29" t="s">
        <v>752</v>
      </c>
      <c r="J4901" s="33" t="s">
        <v>1058</v>
      </c>
      <c r="K4901" s="29" t="s">
        <v>178</v>
      </c>
      <c r="L4901" s="29" t="s">
        <v>1057</v>
      </c>
      <c r="M4901" s="29" t="s">
        <v>1056</v>
      </c>
      <c r="N4901" s="28">
        <v>560208.9</v>
      </c>
      <c r="O4901" s="28">
        <v>6338540</v>
      </c>
      <c r="P4901" s="29" t="s">
        <v>1055</v>
      </c>
      <c r="Q4901" s="32" t="s">
        <v>174</v>
      </c>
      <c r="R4901" s="19"/>
      <c r="S4901" s="19"/>
      <c r="T4901" s="19"/>
      <c r="U4901" s="19"/>
      <c r="V4901" s="19"/>
      <c r="W4901" s="19"/>
      <c r="X4901" s="19"/>
      <c r="Y4901" s="19"/>
      <c r="Z4901" s="19"/>
      <c r="AA4901" s="19"/>
      <c r="AB4901" s="19"/>
      <c r="AC4901" s="19"/>
      <c r="AD4901" s="19"/>
      <c r="AE4901" s="19"/>
      <c r="AF4901" s="19"/>
      <c r="AG4901" s="19"/>
      <c r="AH4901" s="19"/>
      <c r="AI4901" s="19"/>
      <c r="AJ4901" s="19"/>
      <c r="AK4901" s="31">
        <v>716600</v>
      </c>
      <c r="AL4901" s="31">
        <v>1144600</v>
      </c>
      <c r="AM4901" s="31">
        <v>1271800</v>
      </c>
      <c r="AN4901" s="31">
        <v>1017391</v>
      </c>
      <c r="AO4901" s="31">
        <v>1188265</v>
      </c>
      <c r="AP4901" s="31">
        <v>1077537</v>
      </c>
      <c r="AQ4901" s="31">
        <v>1090133.25</v>
      </c>
      <c r="AR4901" s="31">
        <v>991454</v>
      </c>
      <c r="AS4901" s="31">
        <v>1097684.25</v>
      </c>
      <c r="AT4901" s="31">
        <v>1033889.25</v>
      </c>
      <c r="AU4901" s="31">
        <v>846105.75</v>
      </c>
      <c r="AV4901" s="31">
        <v>1084283.75</v>
      </c>
      <c r="AW4901" s="31">
        <v>1110930.5</v>
      </c>
      <c r="AX4901" s="31">
        <v>120805</v>
      </c>
      <c r="AY4901" s="31">
        <v>52648.25</v>
      </c>
      <c r="AZ4901" s="31">
        <v>173453.25</v>
      </c>
    </row>
    <row r="4902" spans="1:52" ht="15" customHeight="1">
      <c r="A4902" s="29" t="s">
        <v>1054</v>
      </c>
      <c r="B4902" s="34">
        <v>35228</v>
      </c>
      <c r="C4902" s="28">
        <v>600</v>
      </c>
      <c r="D4902" s="28">
        <v>43</v>
      </c>
      <c r="E4902" s="28">
        <v>46</v>
      </c>
      <c r="F4902" s="29" t="s">
        <v>172</v>
      </c>
      <c r="G4902" s="29" t="s">
        <v>1044</v>
      </c>
      <c r="H4902" s="28">
        <v>851</v>
      </c>
      <c r="I4902" s="29" t="s">
        <v>752</v>
      </c>
      <c r="J4902" s="33" t="s">
        <v>1052</v>
      </c>
      <c r="K4902" s="29" t="s">
        <v>178</v>
      </c>
      <c r="L4902" s="29" t="s">
        <v>1048</v>
      </c>
      <c r="M4902" s="29" t="s">
        <v>1047</v>
      </c>
      <c r="N4902" s="28">
        <v>571107</v>
      </c>
      <c r="O4902" s="28">
        <v>6321978</v>
      </c>
      <c r="P4902" s="29" t="s">
        <v>1051</v>
      </c>
      <c r="Q4902" s="32" t="s">
        <v>174</v>
      </c>
      <c r="R4902" s="19"/>
      <c r="S4902" s="19"/>
      <c r="T4902" s="19"/>
      <c r="U4902" s="19"/>
      <c r="V4902" s="19"/>
      <c r="W4902" s="19"/>
      <c r="X4902" s="19"/>
      <c r="Y4902" s="19"/>
      <c r="Z4902" s="19"/>
      <c r="AA4902" s="19"/>
      <c r="AB4902" s="19"/>
      <c r="AC4902" s="19"/>
      <c r="AD4902" s="19"/>
      <c r="AE4902" s="19"/>
      <c r="AF4902" s="19"/>
      <c r="AG4902" s="19"/>
      <c r="AH4902" s="19"/>
      <c r="AI4902" s="19"/>
      <c r="AJ4902" s="19"/>
      <c r="AK4902" s="31">
        <v>522700</v>
      </c>
      <c r="AL4902" s="31">
        <v>1233700</v>
      </c>
      <c r="AM4902" s="31">
        <v>1313400</v>
      </c>
      <c r="AN4902" s="31">
        <v>1235286</v>
      </c>
      <c r="AO4902" s="31">
        <v>1365854</v>
      </c>
      <c r="AP4902" s="31">
        <v>1208926</v>
      </c>
      <c r="AQ4902" s="31">
        <v>1268647.25</v>
      </c>
      <c r="AR4902" s="31">
        <v>1151781.25</v>
      </c>
      <c r="AS4902" s="31">
        <v>1281808.75</v>
      </c>
      <c r="AT4902" s="31">
        <v>1171298.5</v>
      </c>
      <c r="AU4902" s="31">
        <v>1075247.25</v>
      </c>
      <c r="AV4902" s="31">
        <v>1356589.15625</v>
      </c>
      <c r="AW4902" s="31">
        <v>1257876.796875</v>
      </c>
      <c r="AX4902" s="31">
        <v>131098</v>
      </c>
      <c r="AY4902" s="31">
        <v>73535</v>
      </c>
      <c r="AZ4902" s="31">
        <v>204633</v>
      </c>
    </row>
    <row r="4903" spans="1:52" ht="15" customHeight="1">
      <c r="A4903" s="29" t="s">
        <v>1050</v>
      </c>
      <c r="B4903" s="34">
        <v>35251</v>
      </c>
      <c r="C4903" s="28">
        <v>600</v>
      </c>
      <c r="D4903" s="28">
        <v>43</v>
      </c>
      <c r="E4903" s="28">
        <v>46</v>
      </c>
      <c r="F4903" s="29" t="s">
        <v>172</v>
      </c>
      <c r="G4903" s="29" t="s">
        <v>1044</v>
      </c>
      <c r="H4903" s="28">
        <v>851</v>
      </c>
      <c r="I4903" s="29" t="s">
        <v>752</v>
      </c>
      <c r="J4903" s="33" t="s">
        <v>1049</v>
      </c>
      <c r="K4903" s="29" t="s">
        <v>178</v>
      </c>
      <c r="L4903" s="29" t="s">
        <v>1048</v>
      </c>
      <c r="M4903" s="29" t="s">
        <v>1047</v>
      </c>
      <c r="N4903" s="28">
        <v>571141</v>
      </c>
      <c r="O4903" s="28">
        <v>6322057</v>
      </c>
      <c r="P4903" s="29" t="s">
        <v>1046</v>
      </c>
      <c r="Q4903" s="32" t="s">
        <v>174</v>
      </c>
      <c r="R4903" s="19"/>
      <c r="S4903" s="19"/>
      <c r="T4903" s="19"/>
      <c r="U4903" s="19"/>
      <c r="V4903" s="19"/>
      <c r="W4903" s="19"/>
      <c r="X4903" s="19"/>
      <c r="Y4903" s="19"/>
      <c r="Z4903" s="19"/>
      <c r="AA4903" s="19"/>
      <c r="AB4903" s="19"/>
      <c r="AC4903" s="19"/>
      <c r="AD4903" s="19"/>
      <c r="AE4903" s="19"/>
      <c r="AF4903" s="19"/>
      <c r="AG4903" s="19"/>
      <c r="AH4903" s="19"/>
      <c r="AI4903" s="19"/>
      <c r="AJ4903" s="19"/>
      <c r="AK4903" s="31">
        <v>565700</v>
      </c>
      <c r="AL4903" s="31">
        <v>1233600</v>
      </c>
      <c r="AM4903" s="31">
        <v>1266600</v>
      </c>
      <c r="AN4903" s="31">
        <v>1218532</v>
      </c>
      <c r="AO4903" s="31">
        <v>1350019</v>
      </c>
      <c r="AP4903" s="31">
        <v>1237981</v>
      </c>
      <c r="AQ4903" s="31">
        <v>1272626.25</v>
      </c>
      <c r="AR4903" s="31">
        <v>1121095.25</v>
      </c>
      <c r="AS4903" s="31">
        <v>1255644</v>
      </c>
      <c r="AT4903" s="31">
        <v>1153217</v>
      </c>
      <c r="AU4903" s="31">
        <v>996500.75</v>
      </c>
      <c r="AV4903" s="31">
        <v>1354645.75</v>
      </c>
      <c r="AW4903" s="31">
        <v>1205467</v>
      </c>
      <c r="AX4903" s="31">
        <v>121604.25</v>
      </c>
      <c r="AY4903" s="31">
        <v>73355.25</v>
      </c>
      <c r="AZ4903" s="31">
        <v>194959.5</v>
      </c>
    </row>
    <row r="4904" spans="1:52" ht="15" customHeight="1">
      <c r="A4904" s="29" t="s">
        <v>1045</v>
      </c>
      <c r="B4904" s="34">
        <v>31959</v>
      </c>
      <c r="C4904" s="28">
        <v>99</v>
      </c>
      <c r="D4904" s="28">
        <v>19.600000000000001</v>
      </c>
      <c r="E4904" s="28">
        <v>23</v>
      </c>
      <c r="F4904" s="29" t="s">
        <v>1039</v>
      </c>
      <c r="G4904" s="29" t="s">
        <v>1038</v>
      </c>
      <c r="H4904" s="28">
        <v>851</v>
      </c>
      <c r="I4904" s="29" t="s">
        <v>752</v>
      </c>
      <c r="J4904" s="33" t="s">
        <v>1043</v>
      </c>
      <c r="K4904" s="29" t="s">
        <v>178</v>
      </c>
      <c r="L4904" s="29" t="s">
        <v>1042</v>
      </c>
      <c r="M4904" s="29" t="s">
        <v>976</v>
      </c>
      <c r="N4904" s="28">
        <v>565483.80000000005</v>
      </c>
      <c r="O4904" s="28">
        <v>6324660</v>
      </c>
      <c r="P4904" s="29" t="s">
        <v>1041</v>
      </c>
      <c r="Q4904" s="32" t="s">
        <v>368</v>
      </c>
      <c r="R4904" s="19"/>
      <c r="S4904" s="19"/>
      <c r="T4904" s="19"/>
      <c r="U4904" s="19"/>
      <c r="V4904" s="19"/>
      <c r="W4904" s="19"/>
      <c r="X4904" s="19"/>
      <c r="Y4904" s="19"/>
      <c r="Z4904" s="19"/>
      <c r="AA4904" s="19"/>
      <c r="AB4904" s="31">
        <v>81757.2734375</v>
      </c>
      <c r="AC4904" s="31">
        <v>209209.4375</v>
      </c>
      <c r="AD4904" s="31">
        <v>223394.703125</v>
      </c>
      <c r="AE4904" s="31">
        <v>219965.078125</v>
      </c>
      <c r="AF4904" s="31">
        <v>209378.609375</v>
      </c>
      <c r="AG4904" s="31">
        <v>205420.28125</v>
      </c>
      <c r="AH4904" s="31">
        <v>218276.9375</v>
      </c>
      <c r="AI4904" s="31">
        <v>221419.28125</v>
      </c>
      <c r="AJ4904" s="31">
        <v>197294.34375</v>
      </c>
      <c r="AK4904" s="31">
        <v>170456.5625</v>
      </c>
      <c r="AL4904" s="31">
        <v>185320</v>
      </c>
      <c r="AM4904" s="31">
        <v>208650</v>
      </c>
      <c r="AN4904" s="31">
        <v>168483</v>
      </c>
      <c r="AO4904" s="31">
        <v>195993</v>
      </c>
      <c r="AP4904" s="31">
        <v>162551.3212890625</v>
      </c>
      <c r="AQ4904" s="31">
        <v>62917.03955078125</v>
      </c>
      <c r="AR4904" s="31">
        <v>135203.76171875</v>
      </c>
      <c r="AS4904" s="31">
        <v>154973.1201171875</v>
      </c>
      <c r="AT4904" s="31">
        <v>138520.40087890625</v>
      </c>
      <c r="AU4904" s="31">
        <v>119475.00048828125</v>
      </c>
      <c r="AV4904" s="31">
        <v>146126.56396484375</v>
      </c>
      <c r="AW4904" s="31">
        <v>138022.17358398438</v>
      </c>
      <c r="AX4904" s="31">
        <v>13757.099609375</v>
      </c>
      <c r="AY4904" s="31">
        <v>6769.9501953125</v>
      </c>
      <c r="AZ4904" s="31">
        <v>20527.0498046875</v>
      </c>
    </row>
    <row r="4905" spans="1:52" ht="15" customHeight="1">
      <c r="A4905" s="29" t="s">
        <v>1040</v>
      </c>
      <c r="B4905" s="34">
        <v>35977</v>
      </c>
      <c r="C4905" s="28">
        <v>600</v>
      </c>
      <c r="D4905" s="28">
        <v>44</v>
      </c>
      <c r="E4905" s="28">
        <v>45</v>
      </c>
      <c r="F4905" s="29" t="s">
        <v>242</v>
      </c>
      <c r="G4905" s="29" t="s">
        <v>1025</v>
      </c>
      <c r="H4905" s="28">
        <v>851</v>
      </c>
      <c r="I4905" s="29" t="s">
        <v>752</v>
      </c>
      <c r="J4905" s="33" t="s">
        <v>1037</v>
      </c>
      <c r="K4905" s="29" t="s">
        <v>178</v>
      </c>
      <c r="L4905" s="29" t="s">
        <v>1036</v>
      </c>
      <c r="M4905" s="29" t="s">
        <v>1035</v>
      </c>
      <c r="N4905" s="28">
        <v>561454.9</v>
      </c>
      <c r="O4905" s="28">
        <v>6337585</v>
      </c>
      <c r="P4905" s="29" t="s">
        <v>1034</v>
      </c>
      <c r="Q4905" s="32" t="s">
        <v>174</v>
      </c>
      <c r="R4905" s="19"/>
      <c r="S4905" s="19"/>
      <c r="T4905" s="19"/>
      <c r="U4905" s="19"/>
      <c r="V4905" s="19"/>
      <c r="W4905" s="19"/>
      <c r="X4905" s="19"/>
      <c r="Y4905" s="19"/>
      <c r="Z4905" s="19"/>
      <c r="AA4905" s="19"/>
      <c r="AB4905" s="19"/>
      <c r="AC4905" s="19"/>
      <c r="AD4905" s="19"/>
      <c r="AE4905" s="19"/>
      <c r="AF4905" s="19"/>
      <c r="AG4905" s="19"/>
      <c r="AH4905" s="19"/>
      <c r="AI4905" s="19"/>
      <c r="AJ4905" s="19"/>
      <c r="AK4905" s="19"/>
      <c r="AL4905" s="19"/>
      <c r="AM4905" s="31">
        <v>663400</v>
      </c>
      <c r="AN4905" s="31">
        <v>1021604</v>
      </c>
      <c r="AO4905" s="31">
        <v>1275693</v>
      </c>
      <c r="AP4905" s="31">
        <v>1124995</v>
      </c>
      <c r="AQ4905" s="31">
        <v>1158178</v>
      </c>
      <c r="AR4905" s="31">
        <v>1068557</v>
      </c>
      <c r="AS4905" s="31">
        <v>1176701</v>
      </c>
      <c r="AT4905" s="31">
        <v>1124741</v>
      </c>
      <c r="AU4905" s="31">
        <v>1000367</v>
      </c>
      <c r="AV4905" s="31">
        <v>1280313</v>
      </c>
      <c r="AW4905" s="31">
        <v>1175488</v>
      </c>
      <c r="AX4905" s="31">
        <v>126717</v>
      </c>
      <c r="AY4905" s="31">
        <v>55862</v>
      </c>
      <c r="AZ4905" s="31">
        <v>182579</v>
      </c>
    </row>
    <row r="4906" spans="1:52" ht="15" customHeight="1">
      <c r="A4906" s="29" t="s">
        <v>1033</v>
      </c>
      <c r="B4906" s="34">
        <v>36256</v>
      </c>
      <c r="C4906" s="28">
        <v>600</v>
      </c>
      <c r="D4906" s="28">
        <v>44</v>
      </c>
      <c r="E4906" s="28">
        <v>45</v>
      </c>
      <c r="F4906" s="29" t="s">
        <v>242</v>
      </c>
      <c r="G4906" s="29" t="s">
        <v>1025</v>
      </c>
      <c r="H4906" s="28">
        <v>851</v>
      </c>
      <c r="I4906" s="29" t="s">
        <v>752</v>
      </c>
      <c r="J4906" s="33" t="s">
        <v>1032</v>
      </c>
      <c r="K4906" s="29" t="s">
        <v>178</v>
      </c>
      <c r="L4906" s="29" t="s">
        <v>1028</v>
      </c>
      <c r="M4906" s="29" t="s">
        <v>176</v>
      </c>
      <c r="N4906" s="28">
        <v>561138</v>
      </c>
      <c r="O4906" s="28">
        <v>6338855</v>
      </c>
      <c r="P4906" s="29" t="s">
        <v>1031</v>
      </c>
      <c r="Q4906" s="32" t="s">
        <v>174</v>
      </c>
      <c r="R4906" s="19"/>
      <c r="S4906" s="19"/>
      <c r="T4906" s="19"/>
      <c r="U4906" s="19"/>
      <c r="V4906" s="19"/>
      <c r="W4906" s="19"/>
      <c r="X4906" s="19"/>
      <c r="Y4906" s="19"/>
      <c r="Z4906" s="19"/>
      <c r="AA4906" s="19"/>
      <c r="AB4906" s="19"/>
      <c r="AC4906" s="19"/>
      <c r="AD4906" s="19"/>
      <c r="AE4906" s="19"/>
      <c r="AF4906" s="19"/>
      <c r="AG4906" s="19"/>
      <c r="AH4906" s="19"/>
      <c r="AI4906" s="19"/>
      <c r="AJ4906" s="19"/>
      <c r="AK4906" s="19"/>
      <c r="AL4906" s="19"/>
      <c r="AM4906" s="19"/>
      <c r="AN4906" s="31">
        <v>672294</v>
      </c>
      <c r="AO4906" s="31">
        <v>1095177</v>
      </c>
      <c r="AP4906" s="31">
        <v>967933.75</v>
      </c>
      <c r="AQ4906" s="31">
        <v>967833.5</v>
      </c>
      <c r="AR4906" s="31">
        <v>893229.25</v>
      </c>
      <c r="AS4906" s="31">
        <v>969830.75</v>
      </c>
      <c r="AT4906" s="31">
        <v>942983.75</v>
      </c>
      <c r="AU4906" s="31">
        <v>827586.5</v>
      </c>
      <c r="AV4906" s="31">
        <v>1093894</v>
      </c>
      <c r="AW4906" s="31">
        <v>1010387</v>
      </c>
      <c r="AX4906" s="31">
        <v>113089</v>
      </c>
      <c r="AY4906" s="31">
        <v>43465</v>
      </c>
      <c r="AZ4906" s="31">
        <v>156554</v>
      </c>
    </row>
    <row r="4907" spans="1:52" ht="15" customHeight="1">
      <c r="A4907" s="29" t="s">
        <v>1030</v>
      </c>
      <c r="B4907" s="34">
        <v>36258</v>
      </c>
      <c r="C4907" s="28">
        <v>600</v>
      </c>
      <c r="D4907" s="28">
        <v>44</v>
      </c>
      <c r="E4907" s="28">
        <v>45</v>
      </c>
      <c r="F4907" s="29" t="s">
        <v>242</v>
      </c>
      <c r="G4907" s="29" t="s">
        <v>1025</v>
      </c>
      <c r="H4907" s="28">
        <v>851</v>
      </c>
      <c r="I4907" s="29" t="s">
        <v>752</v>
      </c>
      <c r="J4907" s="33" t="s">
        <v>1029</v>
      </c>
      <c r="K4907" s="29" t="s">
        <v>178</v>
      </c>
      <c r="L4907" s="29" t="s">
        <v>1028</v>
      </c>
      <c r="M4907" s="29" t="s">
        <v>176</v>
      </c>
      <c r="N4907" s="28">
        <v>561329</v>
      </c>
      <c r="O4907" s="28">
        <v>6338846</v>
      </c>
      <c r="P4907" s="29" t="s">
        <v>1027</v>
      </c>
      <c r="Q4907" s="32" t="s">
        <v>174</v>
      </c>
      <c r="R4907" s="19"/>
      <c r="S4907" s="19"/>
      <c r="T4907" s="19"/>
      <c r="U4907" s="19"/>
      <c r="V4907" s="19"/>
      <c r="W4907" s="19"/>
      <c r="X4907" s="19"/>
      <c r="Y4907" s="19"/>
      <c r="Z4907" s="19"/>
      <c r="AA4907" s="19"/>
      <c r="AB4907" s="19"/>
      <c r="AC4907" s="19"/>
      <c r="AD4907" s="19"/>
      <c r="AE4907" s="19"/>
      <c r="AF4907" s="19"/>
      <c r="AG4907" s="19"/>
      <c r="AH4907" s="19"/>
      <c r="AI4907" s="19"/>
      <c r="AJ4907" s="19"/>
      <c r="AK4907" s="19"/>
      <c r="AL4907" s="19"/>
      <c r="AM4907" s="19"/>
      <c r="AN4907" s="31">
        <v>668039</v>
      </c>
      <c r="AO4907" s="31">
        <v>1025675</v>
      </c>
      <c r="AP4907" s="31">
        <v>958166.75</v>
      </c>
      <c r="AQ4907" s="31">
        <v>961701.5</v>
      </c>
      <c r="AR4907" s="31">
        <v>868671.5</v>
      </c>
      <c r="AS4907" s="31">
        <v>974243</v>
      </c>
      <c r="AT4907" s="31">
        <v>925883.5</v>
      </c>
      <c r="AU4907" s="31">
        <v>823635.25</v>
      </c>
      <c r="AV4907" s="31">
        <v>1086245.25</v>
      </c>
      <c r="AW4907" s="31">
        <v>997312.75</v>
      </c>
      <c r="AX4907" s="31">
        <v>112455.25</v>
      </c>
      <c r="AY4907" s="31">
        <v>37199</v>
      </c>
      <c r="AZ4907" s="31">
        <v>149654.25</v>
      </c>
    </row>
    <row r="4908" spans="1:52" ht="15" customHeight="1">
      <c r="A4908" s="29" t="s">
        <v>1026</v>
      </c>
      <c r="B4908" s="34">
        <v>35430</v>
      </c>
      <c r="C4908" s="28">
        <v>600</v>
      </c>
      <c r="D4908" s="28">
        <v>42.3</v>
      </c>
      <c r="E4908" s="28">
        <v>45</v>
      </c>
      <c r="F4908" s="29" t="s">
        <v>227</v>
      </c>
      <c r="G4908" s="29" t="s">
        <v>965</v>
      </c>
      <c r="H4908" s="28">
        <v>851</v>
      </c>
      <c r="I4908" s="29" t="s">
        <v>752</v>
      </c>
      <c r="J4908" s="33" t="s">
        <v>1024</v>
      </c>
      <c r="K4908" s="29" t="s">
        <v>178</v>
      </c>
      <c r="L4908" s="29" t="s">
        <v>969</v>
      </c>
      <c r="M4908" s="29" t="s">
        <v>1023</v>
      </c>
      <c r="N4908" s="28">
        <v>554051.80000000005</v>
      </c>
      <c r="O4908" s="28">
        <v>6343115</v>
      </c>
      <c r="P4908" s="29" t="s">
        <v>1022</v>
      </c>
      <c r="Q4908" s="32" t="s">
        <v>174</v>
      </c>
      <c r="R4908" s="19"/>
      <c r="S4908" s="19"/>
      <c r="T4908" s="19"/>
      <c r="U4908" s="19"/>
      <c r="V4908" s="19"/>
      <c r="W4908" s="19"/>
      <c r="X4908" s="19"/>
      <c r="Y4908" s="19"/>
      <c r="Z4908" s="19"/>
      <c r="AA4908" s="19"/>
      <c r="AB4908" s="19"/>
      <c r="AC4908" s="19"/>
      <c r="AD4908" s="19"/>
      <c r="AE4908" s="19"/>
      <c r="AF4908" s="19"/>
      <c r="AG4908" s="19"/>
      <c r="AH4908" s="19"/>
      <c r="AI4908" s="19"/>
      <c r="AJ4908" s="19"/>
      <c r="AK4908" s="31">
        <v>0</v>
      </c>
      <c r="AL4908" s="31">
        <v>1093594</v>
      </c>
      <c r="AM4908" s="31">
        <v>1326981</v>
      </c>
      <c r="AN4908" s="31">
        <v>1000214</v>
      </c>
      <c r="AO4908" s="31">
        <v>1197349</v>
      </c>
      <c r="AP4908" s="31">
        <v>1035246.00390625</v>
      </c>
      <c r="AQ4908" s="31">
        <v>1011824.8359375</v>
      </c>
      <c r="AR4908" s="31">
        <v>906153.8203125</v>
      </c>
      <c r="AS4908" s="31">
        <v>1060216</v>
      </c>
      <c r="AT4908" s="31">
        <v>975116.33984375</v>
      </c>
      <c r="AU4908" s="31">
        <v>885322.41015625</v>
      </c>
      <c r="AV4908" s="31">
        <v>1232923.578125</v>
      </c>
      <c r="AW4908" s="31">
        <v>1073655.345703125</v>
      </c>
      <c r="AX4908" s="31">
        <v>118049.09375</v>
      </c>
      <c r="AY4908" s="31">
        <v>49406.9453125</v>
      </c>
      <c r="AZ4908" s="31">
        <v>167456.0390625</v>
      </c>
    </row>
    <row r="4909" spans="1:52" ht="15" customHeight="1">
      <c r="A4909" s="29" t="s">
        <v>1021</v>
      </c>
      <c r="B4909" s="34">
        <v>35430</v>
      </c>
      <c r="C4909" s="28">
        <v>600</v>
      </c>
      <c r="D4909" s="28">
        <v>42.3</v>
      </c>
      <c r="E4909" s="28">
        <v>45</v>
      </c>
      <c r="F4909" s="29" t="s">
        <v>227</v>
      </c>
      <c r="G4909" s="29" t="s">
        <v>965</v>
      </c>
      <c r="H4909" s="28">
        <v>851</v>
      </c>
      <c r="I4909" s="29" t="s">
        <v>752</v>
      </c>
      <c r="J4909" s="33" t="s">
        <v>1020</v>
      </c>
      <c r="K4909" s="29" t="s">
        <v>178</v>
      </c>
      <c r="L4909" s="29" t="s">
        <v>969</v>
      </c>
      <c r="M4909" s="29" t="s">
        <v>1019</v>
      </c>
      <c r="N4909" s="28">
        <v>554113</v>
      </c>
      <c r="O4909" s="28">
        <v>6342843</v>
      </c>
      <c r="P4909" s="29" t="s">
        <v>1018</v>
      </c>
      <c r="Q4909" s="32" t="s">
        <v>174</v>
      </c>
      <c r="R4909" s="19"/>
      <c r="S4909" s="19"/>
      <c r="T4909" s="19"/>
      <c r="U4909" s="19"/>
      <c r="V4909" s="19"/>
      <c r="W4909" s="19"/>
      <c r="X4909" s="19"/>
      <c r="Y4909" s="19"/>
      <c r="Z4909" s="19"/>
      <c r="AA4909" s="19"/>
      <c r="AB4909" s="19"/>
      <c r="AC4909" s="19"/>
      <c r="AD4909" s="19"/>
      <c r="AE4909" s="19"/>
      <c r="AF4909" s="19"/>
      <c r="AG4909" s="19"/>
      <c r="AH4909" s="19"/>
      <c r="AI4909" s="19"/>
      <c r="AJ4909" s="19"/>
      <c r="AK4909" s="31">
        <v>0</v>
      </c>
      <c r="AL4909" s="31">
        <v>1105861</v>
      </c>
      <c r="AM4909" s="31">
        <v>1239575</v>
      </c>
      <c r="AN4909" s="31">
        <v>1029698</v>
      </c>
      <c r="AO4909" s="31">
        <v>1182918</v>
      </c>
      <c r="AP4909" s="31">
        <v>1024358.00390625</v>
      </c>
      <c r="AQ4909" s="31">
        <v>1011824.8359375</v>
      </c>
      <c r="AR4909" s="31">
        <v>906153.8203125</v>
      </c>
      <c r="AS4909" s="31">
        <v>1060216</v>
      </c>
      <c r="AT4909" s="31">
        <v>975116.33984375</v>
      </c>
      <c r="AU4909" s="31">
        <v>879815.25390625</v>
      </c>
      <c r="AV4909" s="31">
        <v>1169568.76953125</v>
      </c>
      <c r="AW4909" s="31">
        <v>1036508.052734375</v>
      </c>
      <c r="AX4909" s="31">
        <v>117463.7578125</v>
      </c>
      <c r="AY4909" s="31">
        <v>49217.609375</v>
      </c>
      <c r="AZ4909" s="31">
        <v>166681.3671875</v>
      </c>
    </row>
    <row r="4910" spans="1:52" ht="15" customHeight="1">
      <c r="A4910" s="29" t="s">
        <v>1017</v>
      </c>
      <c r="B4910" s="34">
        <v>35451</v>
      </c>
      <c r="C4910" s="28">
        <v>600</v>
      </c>
      <c r="D4910" s="28">
        <v>42.3</v>
      </c>
      <c r="E4910" s="28">
        <v>45</v>
      </c>
      <c r="F4910" s="29" t="s">
        <v>227</v>
      </c>
      <c r="G4910" s="29" t="s">
        <v>965</v>
      </c>
      <c r="H4910" s="28">
        <v>851</v>
      </c>
      <c r="I4910" s="29" t="s">
        <v>752</v>
      </c>
      <c r="J4910" s="33" t="s">
        <v>1016</v>
      </c>
      <c r="K4910" s="29" t="s">
        <v>178</v>
      </c>
      <c r="L4910" s="29" t="s">
        <v>969</v>
      </c>
      <c r="M4910" s="29" t="s">
        <v>1015</v>
      </c>
      <c r="N4910" s="28">
        <v>554174</v>
      </c>
      <c r="O4910" s="28">
        <v>6342570</v>
      </c>
      <c r="P4910" s="29" t="s">
        <v>1014</v>
      </c>
      <c r="Q4910" s="32" t="s">
        <v>174</v>
      </c>
      <c r="R4910" s="19"/>
      <c r="S4910" s="19"/>
      <c r="T4910" s="19"/>
      <c r="U4910" s="19"/>
      <c r="V4910" s="19"/>
      <c r="W4910" s="19"/>
      <c r="X4910" s="19"/>
      <c r="Y4910" s="19"/>
      <c r="Z4910" s="19"/>
      <c r="AA4910" s="19"/>
      <c r="AB4910" s="19"/>
      <c r="AC4910" s="19"/>
      <c r="AD4910" s="19"/>
      <c r="AE4910" s="19"/>
      <c r="AF4910" s="19"/>
      <c r="AG4910" s="19"/>
      <c r="AH4910" s="19"/>
      <c r="AI4910" s="19"/>
      <c r="AJ4910" s="19"/>
      <c r="AK4910" s="31">
        <v>0</v>
      </c>
      <c r="AL4910" s="31">
        <v>875622</v>
      </c>
      <c r="AM4910" s="31">
        <v>1155777</v>
      </c>
      <c r="AN4910" s="31">
        <v>1020552</v>
      </c>
      <c r="AO4910" s="31">
        <v>1262073</v>
      </c>
      <c r="AP4910" s="31">
        <v>1035885.00390625</v>
      </c>
      <c r="AQ4910" s="31">
        <v>1011824.8359375</v>
      </c>
      <c r="AR4910" s="31">
        <v>906153.8203125</v>
      </c>
      <c r="AS4910" s="31">
        <v>1060216</v>
      </c>
      <c r="AT4910" s="31">
        <v>975116.33984375</v>
      </c>
      <c r="AU4910" s="31">
        <v>885997.48828125</v>
      </c>
      <c r="AV4910" s="31">
        <v>1266786.01953125</v>
      </c>
      <c r="AW4910" s="31">
        <v>1139150.04296875</v>
      </c>
      <c r="AX4910" s="31">
        <v>121615.5703125</v>
      </c>
      <c r="AY4910" s="31">
        <v>51060.24609375</v>
      </c>
      <c r="AZ4910" s="31">
        <v>172675.81640625</v>
      </c>
    </row>
    <row r="4911" spans="1:52" ht="15" customHeight="1">
      <c r="A4911" s="29" t="s">
        <v>1013</v>
      </c>
      <c r="B4911" s="34">
        <v>35430</v>
      </c>
      <c r="C4911" s="28">
        <v>600</v>
      </c>
      <c r="D4911" s="28">
        <v>42.3</v>
      </c>
      <c r="E4911" s="28">
        <v>45</v>
      </c>
      <c r="F4911" s="29" t="s">
        <v>227</v>
      </c>
      <c r="G4911" s="29" t="s">
        <v>965</v>
      </c>
      <c r="H4911" s="28">
        <v>851</v>
      </c>
      <c r="I4911" s="29" t="s">
        <v>752</v>
      </c>
      <c r="J4911" s="33" t="s">
        <v>1012</v>
      </c>
      <c r="K4911" s="29" t="s">
        <v>178</v>
      </c>
      <c r="L4911" s="29" t="s">
        <v>969</v>
      </c>
      <c r="M4911" s="29" t="s">
        <v>1011</v>
      </c>
      <c r="N4911" s="28">
        <v>554345.9</v>
      </c>
      <c r="O4911" s="28">
        <v>6342960</v>
      </c>
      <c r="P4911" s="29" t="s">
        <v>1010</v>
      </c>
      <c r="Q4911" s="32" t="s">
        <v>174</v>
      </c>
      <c r="R4911" s="19"/>
      <c r="S4911" s="19"/>
      <c r="T4911" s="19"/>
      <c r="U4911" s="19"/>
      <c r="V4911" s="19"/>
      <c r="W4911" s="19"/>
      <c r="X4911" s="19"/>
      <c r="Y4911" s="19"/>
      <c r="Z4911" s="19"/>
      <c r="AA4911" s="19"/>
      <c r="AB4911" s="19"/>
      <c r="AC4911" s="19"/>
      <c r="AD4911" s="19"/>
      <c r="AE4911" s="19"/>
      <c r="AF4911" s="19"/>
      <c r="AG4911" s="19"/>
      <c r="AH4911" s="19"/>
      <c r="AI4911" s="19"/>
      <c r="AJ4911" s="19"/>
      <c r="AK4911" s="31">
        <v>0</v>
      </c>
      <c r="AL4911" s="31">
        <v>1051804</v>
      </c>
      <c r="AM4911" s="31">
        <v>1095764</v>
      </c>
      <c r="AN4911" s="31">
        <v>990489</v>
      </c>
      <c r="AO4911" s="31">
        <v>1115277</v>
      </c>
      <c r="AP4911" s="31">
        <v>1008513.00390625</v>
      </c>
      <c r="AQ4911" s="31">
        <v>1011824.8359375</v>
      </c>
      <c r="AR4911" s="31">
        <v>906153.8203125</v>
      </c>
      <c r="AS4911" s="31">
        <v>1060216</v>
      </c>
      <c r="AT4911" s="31">
        <v>975116.33984375</v>
      </c>
      <c r="AU4911" s="31">
        <v>873871.78515625</v>
      </c>
      <c r="AV4911" s="31">
        <v>1098249.63671875</v>
      </c>
      <c r="AW4911" s="31">
        <v>1077008.982421875</v>
      </c>
      <c r="AX4911" s="31">
        <v>115534.4921875</v>
      </c>
      <c r="AY4911" s="31">
        <v>48118.7109375</v>
      </c>
      <c r="AZ4911" s="31">
        <v>163653.203125</v>
      </c>
    </row>
    <row r="4912" spans="1:52" ht="15" customHeight="1">
      <c r="A4912" s="29" t="s">
        <v>1009</v>
      </c>
      <c r="B4912" s="34">
        <v>35430</v>
      </c>
      <c r="C4912" s="28">
        <v>600</v>
      </c>
      <c r="D4912" s="28">
        <v>42.3</v>
      </c>
      <c r="E4912" s="28">
        <v>45</v>
      </c>
      <c r="F4912" s="29" t="s">
        <v>227</v>
      </c>
      <c r="G4912" s="29" t="s">
        <v>965</v>
      </c>
      <c r="H4912" s="28">
        <v>851</v>
      </c>
      <c r="I4912" s="29" t="s">
        <v>752</v>
      </c>
      <c r="J4912" s="33" t="s">
        <v>1008</v>
      </c>
      <c r="K4912" s="29" t="s">
        <v>178</v>
      </c>
      <c r="L4912" s="29" t="s">
        <v>1007</v>
      </c>
      <c r="M4912" s="29" t="s">
        <v>1006</v>
      </c>
      <c r="N4912" s="28">
        <v>554406.40000000002</v>
      </c>
      <c r="O4912" s="28">
        <v>6342686</v>
      </c>
      <c r="P4912" s="29" t="s">
        <v>1005</v>
      </c>
      <c r="Q4912" s="32" t="s">
        <v>174</v>
      </c>
      <c r="R4912" s="19"/>
      <c r="S4912" s="19"/>
      <c r="T4912" s="19"/>
      <c r="U4912" s="19"/>
      <c r="V4912" s="19"/>
      <c r="W4912" s="19"/>
      <c r="X4912" s="19"/>
      <c r="Y4912" s="19"/>
      <c r="Z4912" s="19"/>
      <c r="AA4912" s="19"/>
      <c r="AB4912" s="19"/>
      <c r="AC4912" s="19"/>
      <c r="AD4912" s="19"/>
      <c r="AE4912" s="19"/>
      <c r="AF4912" s="19"/>
      <c r="AG4912" s="19"/>
      <c r="AH4912" s="19"/>
      <c r="AI4912" s="19"/>
      <c r="AJ4912" s="19"/>
      <c r="AK4912" s="31">
        <v>0</v>
      </c>
      <c r="AL4912" s="31">
        <v>904675</v>
      </c>
      <c r="AM4912" s="31">
        <v>1190430</v>
      </c>
      <c r="AN4912" s="31">
        <v>979015</v>
      </c>
      <c r="AO4912" s="31">
        <v>1095248</v>
      </c>
      <c r="AP4912" s="31">
        <v>1003480.00390625</v>
      </c>
      <c r="AQ4912" s="31">
        <v>1011824.8359375</v>
      </c>
      <c r="AR4912" s="31">
        <v>906153.8203125</v>
      </c>
      <c r="AS4912" s="31">
        <v>1060216</v>
      </c>
      <c r="AT4912" s="31">
        <v>975116.33984375</v>
      </c>
      <c r="AU4912" s="31">
        <v>859788.12890625</v>
      </c>
      <c r="AV4912" s="31">
        <v>1114534.4140625</v>
      </c>
      <c r="AW4912" s="31">
        <v>1036546.18359375</v>
      </c>
      <c r="AX4912" s="31">
        <v>113641.3671875</v>
      </c>
      <c r="AY4912" s="31">
        <v>44385.9140625</v>
      </c>
      <c r="AZ4912" s="31">
        <v>158027.28125</v>
      </c>
    </row>
    <row r="4913" spans="1:52" ht="15" customHeight="1">
      <c r="A4913" s="29" t="s">
        <v>1004</v>
      </c>
      <c r="B4913" s="34">
        <v>35496</v>
      </c>
      <c r="C4913" s="28">
        <v>600</v>
      </c>
      <c r="D4913" s="28">
        <v>42.3</v>
      </c>
      <c r="E4913" s="28">
        <v>45</v>
      </c>
      <c r="F4913" s="29" t="s">
        <v>227</v>
      </c>
      <c r="G4913" s="29" t="s">
        <v>965</v>
      </c>
      <c r="H4913" s="28">
        <v>851</v>
      </c>
      <c r="I4913" s="29" t="s">
        <v>752</v>
      </c>
      <c r="J4913" s="33" t="s">
        <v>1003</v>
      </c>
      <c r="K4913" s="29" t="s">
        <v>178</v>
      </c>
      <c r="L4913" s="29" t="s">
        <v>969</v>
      </c>
      <c r="M4913" s="29" t="s">
        <v>1002</v>
      </c>
      <c r="N4913" s="28">
        <v>554468</v>
      </c>
      <c r="O4913" s="28">
        <v>6342414</v>
      </c>
      <c r="P4913" s="29" t="s">
        <v>1001</v>
      </c>
      <c r="Q4913" s="32" t="s">
        <v>174</v>
      </c>
      <c r="R4913" s="19"/>
      <c r="S4913" s="19"/>
      <c r="T4913" s="19"/>
      <c r="U4913" s="19"/>
      <c r="V4913" s="19"/>
      <c r="W4913" s="19"/>
      <c r="X4913" s="19"/>
      <c r="Y4913" s="19"/>
      <c r="Z4913" s="19"/>
      <c r="AA4913" s="19"/>
      <c r="AB4913" s="19"/>
      <c r="AC4913" s="19"/>
      <c r="AD4913" s="19"/>
      <c r="AE4913" s="19"/>
      <c r="AF4913" s="19"/>
      <c r="AG4913" s="19"/>
      <c r="AH4913" s="19"/>
      <c r="AI4913" s="19"/>
      <c r="AJ4913" s="19"/>
      <c r="AK4913" s="31">
        <v>0</v>
      </c>
      <c r="AL4913" s="31">
        <v>782837</v>
      </c>
      <c r="AM4913" s="31">
        <v>1300593</v>
      </c>
      <c r="AN4913" s="31">
        <v>882599</v>
      </c>
      <c r="AO4913" s="31">
        <v>1190491</v>
      </c>
      <c r="AP4913" s="31">
        <v>1022975.00390625</v>
      </c>
      <c r="AQ4913" s="31">
        <v>1011824.8359375</v>
      </c>
      <c r="AR4913" s="31">
        <v>906153.8203125</v>
      </c>
      <c r="AS4913" s="31">
        <v>1060216</v>
      </c>
      <c r="AT4913" s="31">
        <v>975116.33984375</v>
      </c>
      <c r="AU4913" s="31">
        <v>880047.26953125</v>
      </c>
      <c r="AV4913" s="31">
        <v>1195739.91015625</v>
      </c>
      <c r="AW4913" s="31">
        <v>1106448.341796875</v>
      </c>
      <c r="AX4913" s="31">
        <v>117456.578125</v>
      </c>
      <c r="AY4913" s="31">
        <v>46739.640625</v>
      </c>
      <c r="AZ4913" s="31">
        <v>164196.21875</v>
      </c>
    </row>
    <row r="4914" spans="1:52" ht="15" customHeight="1">
      <c r="A4914" s="29" t="s">
        <v>1000</v>
      </c>
      <c r="B4914" s="34">
        <v>35430</v>
      </c>
      <c r="C4914" s="28">
        <v>600</v>
      </c>
      <c r="D4914" s="28">
        <v>42.3</v>
      </c>
      <c r="E4914" s="28">
        <v>45</v>
      </c>
      <c r="F4914" s="29" t="s">
        <v>227</v>
      </c>
      <c r="G4914" s="29" t="s">
        <v>965</v>
      </c>
      <c r="H4914" s="28">
        <v>851</v>
      </c>
      <c r="I4914" s="29" t="s">
        <v>752</v>
      </c>
      <c r="J4914" s="33" t="s">
        <v>999</v>
      </c>
      <c r="K4914" s="29" t="s">
        <v>178</v>
      </c>
      <c r="L4914" s="29" t="s">
        <v>969</v>
      </c>
      <c r="M4914" s="29" t="s">
        <v>998</v>
      </c>
      <c r="N4914" s="28">
        <v>554579</v>
      </c>
      <c r="O4914" s="28">
        <v>6343074</v>
      </c>
      <c r="P4914" s="29" t="s">
        <v>997</v>
      </c>
      <c r="Q4914" s="32" t="s">
        <v>174</v>
      </c>
      <c r="R4914" s="19"/>
      <c r="S4914" s="19"/>
      <c r="T4914" s="19"/>
      <c r="U4914" s="19"/>
      <c r="V4914" s="19"/>
      <c r="W4914" s="19"/>
      <c r="X4914" s="19"/>
      <c r="Y4914" s="19"/>
      <c r="Z4914" s="19"/>
      <c r="AA4914" s="19"/>
      <c r="AB4914" s="19"/>
      <c r="AC4914" s="19"/>
      <c r="AD4914" s="19"/>
      <c r="AE4914" s="19"/>
      <c r="AF4914" s="19"/>
      <c r="AG4914" s="19"/>
      <c r="AH4914" s="19"/>
      <c r="AI4914" s="19"/>
      <c r="AJ4914" s="19"/>
      <c r="AK4914" s="31">
        <v>0</v>
      </c>
      <c r="AL4914" s="31">
        <v>942455</v>
      </c>
      <c r="AM4914" s="31">
        <v>1181061</v>
      </c>
      <c r="AN4914" s="31">
        <v>968999</v>
      </c>
      <c r="AO4914" s="31">
        <v>1121943</v>
      </c>
      <c r="AP4914" s="31">
        <v>1021314.00390625</v>
      </c>
      <c r="AQ4914" s="31">
        <v>1011824.8359375</v>
      </c>
      <c r="AR4914" s="31">
        <v>906153.8203125</v>
      </c>
      <c r="AS4914" s="31">
        <v>1060216</v>
      </c>
      <c r="AT4914" s="31">
        <v>975116.33984375</v>
      </c>
      <c r="AU4914" s="31">
        <v>867762.17578125</v>
      </c>
      <c r="AV4914" s="31">
        <v>1124433.9296875</v>
      </c>
      <c r="AW4914" s="31">
        <v>1010986.869140625</v>
      </c>
      <c r="AX4914" s="31">
        <v>106100.0390625</v>
      </c>
      <c r="AY4914" s="31">
        <v>40595.69921875</v>
      </c>
      <c r="AZ4914" s="31">
        <v>146695.73828125</v>
      </c>
    </row>
    <row r="4915" spans="1:52" ht="15" customHeight="1">
      <c r="A4915" s="29" t="s">
        <v>996</v>
      </c>
      <c r="B4915" s="34">
        <v>35461</v>
      </c>
      <c r="C4915" s="28">
        <v>600</v>
      </c>
      <c r="D4915" s="28">
        <v>42.3</v>
      </c>
      <c r="E4915" s="28">
        <v>45</v>
      </c>
      <c r="F4915" s="29" t="s">
        <v>227</v>
      </c>
      <c r="G4915" s="29" t="s">
        <v>965</v>
      </c>
      <c r="H4915" s="28">
        <v>851</v>
      </c>
      <c r="I4915" s="29" t="s">
        <v>752</v>
      </c>
      <c r="J4915" s="33" t="s">
        <v>995</v>
      </c>
      <c r="K4915" s="29" t="s">
        <v>178</v>
      </c>
      <c r="L4915" s="29" t="s">
        <v>969</v>
      </c>
      <c r="M4915" s="29" t="s">
        <v>346</v>
      </c>
      <c r="N4915" s="28">
        <v>554640.30000000005</v>
      </c>
      <c r="O4915" s="28">
        <v>6342793</v>
      </c>
      <c r="P4915" s="29" t="s">
        <v>994</v>
      </c>
      <c r="Q4915" s="32" t="s">
        <v>174</v>
      </c>
      <c r="R4915" s="19"/>
      <c r="S4915" s="19"/>
      <c r="T4915" s="19"/>
      <c r="U4915" s="19"/>
      <c r="V4915" s="19"/>
      <c r="W4915" s="19"/>
      <c r="X4915" s="19"/>
      <c r="Y4915" s="19"/>
      <c r="Z4915" s="19"/>
      <c r="AA4915" s="19"/>
      <c r="AB4915" s="19"/>
      <c r="AC4915" s="19"/>
      <c r="AD4915" s="19"/>
      <c r="AE4915" s="19"/>
      <c r="AF4915" s="19"/>
      <c r="AG4915" s="19"/>
      <c r="AH4915" s="19"/>
      <c r="AI4915" s="19"/>
      <c r="AJ4915" s="19"/>
      <c r="AK4915" s="31">
        <v>0</v>
      </c>
      <c r="AL4915" s="31">
        <v>946449</v>
      </c>
      <c r="AM4915" s="31">
        <v>1203041</v>
      </c>
      <c r="AN4915" s="31">
        <v>955926</v>
      </c>
      <c r="AO4915" s="31">
        <v>1129984</v>
      </c>
      <c r="AP4915" s="31">
        <v>1008790.00390625</v>
      </c>
      <c r="AQ4915" s="31">
        <v>1011824.8359375</v>
      </c>
      <c r="AR4915" s="31">
        <v>906153.8203125</v>
      </c>
      <c r="AS4915" s="31">
        <v>1060216</v>
      </c>
      <c r="AT4915" s="31">
        <v>975116.33984375</v>
      </c>
      <c r="AU4915" s="31">
        <v>868636.44140625</v>
      </c>
      <c r="AV4915" s="31">
        <v>1149813.56640625</v>
      </c>
      <c r="AW4915" s="31">
        <v>1039310.748046875</v>
      </c>
      <c r="AX4915" s="31">
        <v>110406.296875</v>
      </c>
      <c r="AY4915" s="31">
        <v>47055.203125</v>
      </c>
      <c r="AZ4915" s="31">
        <v>157461.5</v>
      </c>
    </row>
    <row r="4916" spans="1:52" ht="15" customHeight="1">
      <c r="A4916" s="29" t="s">
        <v>993</v>
      </c>
      <c r="B4916" s="34">
        <v>35431</v>
      </c>
      <c r="C4916" s="28">
        <v>600</v>
      </c>
      <c r="D4916" s="28">
        <v>42.3</v>
      </c>
      <c r="E4916" s="28">
        <v>45</v>
      </c>
      <c r="F4916" s="29" t="s">
        <v>227</v>
      </c>
      <c r="G4916" s="29" t="s">
        <v>965</v>
      </c>
      <c r="H4916" s="28">
        <v>851</v>
      </c>
      <c r="I4916" s="29" t="s">
        <v>752</v>
      </c>
      <c r="J4916" s="33" t="s">
        <v>992</v>
      </c>
      <c r="K4916" s="29" t="s">
        <v>178</v>
      </c>
      <c r="L4916" s="29" t="s">
        <v>969</v>
      </c>
      <c r="M4916" s="29" t="s">
        <v>991</v>
      </c>
      <c r="N4916" s="28">
        <v>554704</v>
      </c>
      <c r="O4916" s="28">
        <v>6342532</v>
      </c>
      <c r="P4916" s="29" t="s">
        <v>990</v>
      </c>
      <c r="Q4916" s="32" t="s">
        <v>174</v>
      </c>
      <c r="R4916" s="19"/>
      <c r="S4916" s="19"/>
      <c r="T4916" s="19"/>
      <c r="U4916" s="19"/>
      <c r="V4916" s="19"/>
      <c r="W4916" s="19"/>
      <c r="X4916" s="19"/>
      <c r="Y4916" s="19"/>
      <c r="Z4916" s="19"/>
      <c r="AA4916" s="19"/>
      <c r="AB4916" s="19"/>
      <c r="AC4916" s="19"/>
      <c r="AD4916" s="19"/>
      <c r="AE4916" s="19"/>
      <c r="AF4916" s="19"/>
      <c r="AG4916" s="19"/>
      <c r="AH4916" s="19"/>
      <c r="AI4916" s="19"/>
      <c r="AJ4916" s="19"/>
      <c r="AK4916" s="31">
        <v>0</v>
      </c>
      <c r="AL4916" s="31">
        <v>1037261</v>
      </c>
      <c r="AM4916" s="31">
        <v>1219578</v>
      </c>
      <c r="AN4916" s="31">
        <v>934277</v>
      </c>
      <c r="AO4916" s="31">
        <v>1087813</v>
      </c>
      <c r="AP4916" s="31">
        <v>1001444.00390625</v>
      </c>
      <c r="AQ4916" s="31">
        <v>1011824.8359375</v>
      </c>
      <c r="AR4916" s="31">
        <v>906153.8203125</v>
      </c>
      <c r="AS4916" s="31">
        <v>1060216</v>
      </c>
      <c r="AT4916" s="31">
        <v>975116.33984375</v>
      </c>
      <c r="AU4916" s="31">
        <v>870772.59765625</v>
      </c>
      <c r="AV4916" s="31">
        <v>1074165.912109375</v>
      </c>
      <c r="AW4916" s="31">
        <v>927898.62890625</v>
      </c>
      <c r="AX4916" s="31">
        <v>113804.46875</v>
      </c>
      <c r="AY4916" s="31">
        <v>44528.47265625</v>
      </c>
      <c r="AZ4916" s="31">
        <v>158332.94140625</v>
      </c>
    </row>
    <row r="4917" spans="1:52" ht="15" customHeight="1">
      <c r="A4917" s="29" t="s">
        <v>989</v>
      </c>
      <c r="B4917" s="34">
        <v>35466</v>
      </c>
      <c r="C4917" s="28">
        <v>600</v>
      </c>
      <c r="D4917" s="28">
        <v>42.3</v>
      </c>
      <c r="E4917" s="28">
        <v>45</v>
      </c>
      <c r="F4917" s="29" t="s">
        <v>227</v>
      </c>
      <c r="G4917" s="29" t="s">
        <v>965</v>
      </c>
      <c r="H4917" s="28">
        <v>851</v>
      </c>
      <c r="I4917" s="29" t="s">
        <v>752</v>
      </c>
      <c r="J4917" s="33" t="s">
        <v>988</v>
      </c>
      <c r="K4917" s="29" t="s">
        <v>178</v>
      </c>
      <c r="L4917" s="29" t="s">
        <v>969</v>
      </c>
      <c r="M4917" s="29" t="s">
        <v>355</v>
      </c>
      <c r="N4917" s="28">
        <v>557875</v>
      </c>
      <c r="O4917" s="28">
        <v>6342919</v>
      </c>
      <c r="P4917" s="29" t="s">
        <v>987</v>
      </c>
      <c r="Q4917" s="32" t="s">
        <v>174</v>
      </c>
      <c r="R4917" s="19"/>
      <c r="S4917" s="19"/>
      <c r="T4917" s="19"/>
      <c r="U4917" s="19"/>
      <c r="V4917" s="19"/>
      <c r="W4917" s="19"/>
      <c r="X4917" s="19"/>
      <c r="Y4917" s="19"/>
      <c r="Z4917" s="19"/>
      <c r="AA4917" s="19"/>
      <c r="AB4917" s="19"/>
      <c r="AC4917" s="19"/>
      <c r="AD4917" s="19"/>
      <c r="AE4917" s="19"/>
      <c r="AF4917" s="19"/>
      <c r="AG4917" s="19"/>
      <c r="AH4917" s="19"/>
      <c r="AI4917" s="19"/>
      <c r="AJ4917" s="19"/>
      <c r="AK4917" s="31">
        <v>0</v>
      </c>
      <c r="AL4917" s="31">
        <v>939578</v>
      </c>
      <c r="AM4917" s="31">
        <v>1144343</v>
      </c>
      <c r="AN4917" s="31">
        <v>899817</v>
      </c>
      <c r="AO4917" s="31">
        <v>1059512</v>
      </c>
      <c r="AP4917" s="31">
        <v>999424.00390625</v>
      </c>
      <c r="AQ4917" s="31">
        <v>1011824.8359375</v>
      </c>
      <c r="AR4917" s="31">
        <v>906153.8203125</v>
      </c>
      <c r="AS4917" s="31">
        <v>1060216</v>
      </c>
      <c r="AT4917" s="31">
        <v>975116.33984375</v>
      </c>
      <c r="AU4917" s="31">
        <v>865822.01953125</v>
      </c>
      <c r="AV4917" s="31">
        <v>1126273.578125</v>
      </c>
      <c r="AW4917" s="31">
        <v>1013927.158203125</v>
      </c>
      <c r="AX4917" s="31">
        <v>112014.296875</v>
      </c>
      <c r="AY4917" s="31">
        <v>47842.9921875</v>
      </c>
      <c r="AZ4917" s="31">
        <v>159857.2890625</v>
      </c>
    </row>
    <row r="4918" spans="1:52" ht="15" customHeight="1">
      <c r="A4918" s="29" t="s">
        <v>986</v>
      </c>
      <c r="B4918" s="34">
        <v>35473</v>
      </c>
      <c r="C4918" s="28">
        <v>600</v>
      </c>
      <c r="D4918" s="28">
        <v>42.3</v>
      </c>
      <c r="E4918" s="28">
        <v>45</v>
      </c>
      <c r="F4918" s="29" t="s">
        <v>227</v>
      </c>
      <c r="G4918" s="29" t="s">
        <v>965</v>
      </c>
      <c r="H4918" s="28">
        <v>851</v>
      </c>
      <c r="I4918" s="29" t="s">
        <v>752</v>
      </c>
      <c r="J4918" s="33" t="s">
        <v>985</v>
      </c>
      <c r="K4918" s="29" t="s">
        <v>178</v>
      </c>
      <c r="L4918" s="29" t="s">
        <v>969</v>
      </c>
      <c r="M4918" s="29" t="s">
        <v>984</v>
      </c>
      <c r="N4918" s="28">
        <v>554935</v>
      </c>
      <c r="O4918" s="28">
        <v>6342646</v>
      </c>
      <c r="P4918" s="29" t="s">
        <v>983</v>
      </c>
      <c r="Q4918" s="32" t="s">
        <v>174</v>
      </c>
      <c r="R4918" s="19"/>
      <c r="S4918" s="19"/>
      <c r="T4918" s="19"/>
      <c r="U4918" s="19"/>
      <c r="V4918" s="19"/>
      <c r="W4918" s="19"/>
      <c r="X4918" s="19"/>
      <c r="Y4918" s="19"/>
      <c r="Z4918" s="19"/>
      <c r="AA4918" s="19"/>
      <c r="AB4918" s="19"/>
      <c r="AC4918" s="19"/>
      <c r="AD4918" s="19"/>
      <c r="AE4918" s="19"/>
      <c r="AF4918" s="19"/>
      <c r="AG4918" s="19"/>
      <c r="AH4918" s="19"/>
      <c r="AI4918" s="19"/>
      <c r="AJ4918" s="19"/>
      <c r="AK4918" s="31">
        <v>0</v>
      </c>
      <c r="AL4918" s="31">
        <v>888708</v>
      </c>
      <c r="AM4918" s="31">
        <v>1213949</v>
      </c>
      <c r="AN4918" s="31">
        <v>936580</v>
      </c>
      <c r="AO4918" s="31">
        <v>1032919</v>
      </c>
      <c r="AP4918" s="31">
        <v>1015349.00390625</v>
      </c>
      <c r="AQ4918" s="31">
        <v>1011824.8359375</v>
      </c>
      <c r="AR4918" s="31">
        <v>906153.8203125</v>
      </c>
      <c r="AS4918" s="31">
        <v>1060216</v>
      </c>
      <c r="AT4918" s="31">
        <v>975116.33984375</v>
      </c>
      <c r="AU4918" s="31">
        <v>867256.31640625</v>
      </c>
      <c r="AV4918" s="31">
        <v>996077.93359375</v>
      </c>
      <c r="AW4918" s="31">
        <v>1033022.033203125</v>
      </c>
      <c r="AX4918" s="31">
        <v>113043.40625</v>
      </c>
      <c r="AY4918" s="31">
        <v>47075.9921875</v>
      </c>
      <c r="AZ4918" s="31">
        <v>160119.3984375</v>
      </c>
    </row>
    <row r="4919" spans="1:52" ht="15" customHeight="1">
      <c r="A4919" s="29" t="s">
        <v>982</v>
      </c>
      <c r="B4919" s="34">
        <v>35430</v>
      </c>
      <c r="C4919" s="28">
        <v>600</v>
      </c>
      <c r="D4919" s="28">
        <v>42.3</v>
      </c>
      <c r="E4919" s="28">
        <v>45</v>
      </c>
      <c r="F4919" s="29" t="s">
        <v>227</v>
      </c>
      <c r="G4919" s="29" t="s">
        <v>965</v>
      </c>
      <c r="H4919" s="28">
        <v>851</v>
      </c>
      <c r="I4919" s="29" t="s">
        <v>752</v>
      </c>
      <c r="J4919" s="33" t="s">
        <v>981</v>
      </c>
      <c r="K4919" s="29" t="s">
        <v>178</v>
      </c>
      <c r="L4919" s="29" t="s">
        <v>969</v>
      </c>
      <c r="M4919" s="29" t="s">
        <v>980</v>
      </c>
      <c r="N4919" s="28">
        <v>554995</v>
      </c>
      <c r="O4919" s="28">
        <v>6342374</v>
      </c>
      <c r="P4919" s="29" t="s">
        <v>979</v>
      </c>
      <c r="Q4919" s="32" t="s">
        <v>174</v>
      </c>
      <c r="R4919" s="19"/>
      <c r="S4919" s="19"/>
      <c r="T4919" s="19"/>
      <c r="U4919" s="19"/>
      <c r="V4919" s="19"/>
      <c r="W4919" s="19"/>
      <c r="X4919" s="19"/>
      <c r="Y4919" s="19"/>
      <c r="Z4919" s="19"/>
      <c r="AA4919" s="19"/>
      <c r="AB4919" s="19"/>
      <c r="AC4919" s="19"/>
      <c r="AD4919" s="19"/>
      <c r="AE4919" s="19"/>
      <c r="AF4919" s="19"/>
      <c r="AG4919" s="19"/>
      <c r="AH4919" s="19"/>
      <c r="AI4919" s="19"/>
      <c r="AJ4919" s="19"/>
      <c r="AK4919" s="31">
        <v>0</v>
      </c>
      <c r="AL4919" s="31">
        <v>818865</v>
      </c>
      <c r="AM4919" s="31">
        <v>1219511</v>
      </c>
      <c r="AN4919" s="31">
        <v>952058</v>
      </c>
      <c r="AO4919" s="31">
        <v>1096082</v>
      </c>
      <c r="AP4919" s="31">
        <v>1009076.00390625</v>
      </c>
      <c r="AQ4919" s="31">
        <v>1011824.8359375</v>
      </c>
      <c r="AR4919" s="31">
        <v>906153.8203125</v>
      </c>
      <c r="AS4919" s="31">
        <v>1060216</v>
      </c>
      <c r="AT4919" s="31">
        <v>975116.33984375</v>
      </c>
      <c r="AU4919" s="31">
        <v>861332.51953125</v>
      </c>
      <c r="AV4919" s="31">
        <v>1033532.12890625</v>
      </c>
      <c r="AW4919" s="31">
        <v>981553.400390625</v>
      </c>
      <c r="AX4919" s="31">
        <v>109716.7578125</v>
      </c>
      <c r="AY4919" s="31">
        <v>45438.03515625</v>
      </c>
      <c r="AZ4919" s="31">
        <v>155154.79296875</v>
      </c>
    </row>
    <row r="4920" spans="1:52" ht="15" customHeight="1">
      <c r="A4920" s="29" t="s">
        <v>978</v>
      </c>
      <c r="B4920" s="34">
        <v>35473</v>
      </c>
      <c r="C4920" s="28">
        <v>600</v>
      </c>
      <c r="D4920" s="28">
        <v>42.3</v>
      </c>
      <c r="E4920" s="28">
        <v>45</v>
      </c>
      <c r="F4920" s="29" t="s">
        <v>227</v>
      </c>
      <c r="G4920" s="29" t="s">
        <v>965</v>
      </c>
      <c r="H4920" s="28">
        <v>851</v>
      </c>
      <c r="I4920" s="29" t="s">
        <v>752</v>
      </c>
      <c r="J4920" s="33" t="s">
        <v>977</v>
      </c>
      <c r="K4920" s="29" t="s">
        <v>178</v>
      </c>
      <c r="L4920" s="29" t="s">
        <v>969</v>
      </c>
      <c r="M4920" s="29" t="s">
        <v>976</v>
      </c>
      <c r="N4920" s="28">
        <v>555106.30000000005</v>
      </c>
      <c r="O4920" s="28">
        <v>6343034</v>
      </c>
      <c r="P4920" s="29" t="s">
        <v>975</v>
      </c>
      <c r="Q4920" s="32" t="s">
        <v>174</v>
      </c>
      <c r="R4920" s="19"/>
      <c r="S4920" s="19"/>
      <c r="T4920" s="19"/>
      <c r="U4920" s="19"/>
      <c r="V4920" s="19"/>
      <c r="W4920" s="19"/>
      <c r="X4920" s="19"/>
      <c r="Y4920" s="19"/>
      <c r="Z4920" s="19"/>
      <c r="AA4920" s="19"/>
      <c r="AB4920" s="19"/>
      <c r="AC4920" s="19"/>
      <c r="AD4920" s="19"/>
      <c r="AE4920" s="19"/>
      <c r="AF4920" s="19"/>
      <c r="AG4920" s="19"/>
      <c r="AH4920" s="19"/>
      <c r="AI4920" s="19"/>
      <c r="AJ4920" s="19"/>
      <c r="AK4920" s="31">
        <v>0</v>
      </c>
      <c r="AL4920" s="31">
        <v>952957</v>
      </c>
      <c r="AM4920" s="31">
        <v>1246014</v>
      </c>
      <c r="AN4920" s="31">
        <v>958486</v>
      </c>
      <c r="AO4920" s="31">
        <v>1045882</v>
      </c>
      <c r="AP4920" s="31">
        <v>1014323.00390625</v>
      </c>
      <c r="AQ4920" s="31">
        <v>1011824.8359375</v>
      </c>
      <c r="AR4920" s="31">
        <v>906153.8203125</v>
      </c>
      <c r="AS4920" s="31">
        <v>1060216</v>
      </c>
      <c r="AT4920" s="31">
        <v>975116.33984375</v>
      </c>
      <c r="AU4920" s="31">
        <v>866064.89453125</v>
      </c>
      <c r="AV4920" s="31">
        <v>1161549.76171875</v>
      </c>
      <c r="AW4920" s="31">
        <v>1001108.892578125</v>
      </c>
      <c r="AX4920" s="31">
        <v>115865.6484375</v>
      </c>
      <c r="AY4920" s="31">
        <v>49711.125</v>
      </c>
      <c r="AZ4920" s="31">
        <v>165576.7734375</v>
      </c>
    </row>
    <row r="4921" spans="1:52" ht="15" customHeight="1">
      <c r="A4921" s="29" t="s">
        <v>974</v>
      </c>
      <c r="B4921" s="34">
        <v>35430</v>
      </c>
      <c r="C4921" s="28">
        <v>600</v>
      </c>
      <c r="D4921" s="28">
        <v>42.3</v>
      </c>
      <c r="E4921" s="28">
        <v>45</v>
      </c>
      <c r="F4921" s="29" t="s">
        <v>227</v>
      </c>
      <c r="G4921" s="29" t="s">
        <v>965</v>
      </c>
      <c r="H4921" s="28">
        <v>851</v>
      </c>
      <c r="I4921" s="29" t="s">
        <v>752</v>
      </c>
      <c r="J4921" s="33" t="s">
        <v>973</v>
      </c>
      <c r="K4921" s="29" t="s">
        <v>178</v>
      </c>
      <c r="L4921" s="29" t="s">
        <v>972</v>
      </c>
      <c r="M4921" s="29" t="s">
        <v>216</v>
      </c>
      <c r="N4921" s="28">
        <v>555167.80000000005</v>
      </c>
      <c r="O4921" s="28">
        <v>6342762</v>
      </c>
      <c r="P4921" s="29" t="s">
        <v>967</v>
      </c>
      <c r="Q4921" s="32" t="s">
        <v>174</v>
      </c>
      <c r="R4921" s="19"/>
      <c r="S4921" s="19"/>
      <c r="T4921" s="19"/>
      <c r="U4921" s="19"/>
      <c r="V4921" s="19"/>
      <c r="W4921" s="19"/>
      <c r="X4921" s="19"/>
      <c r="Y4921" s="19"/>
      <c r="Z4921" s="19"/>
      <c r="AA4921" s="19"/>
      <c r="AB4921" s="19"/>
      <c r="AC4921" s="19"/>
      <c r="AD4921" s="19"/>
      <c r="AE4921" s="19"/>
      <c r="AF4921" s="19"/>
      <c r="AG4921" s="19"/>
      <c r="AH4921" s="19"/>
      <c r="AI4921" s="19"/>
      <c r="AJ4921" s="19"/>
      <c r="AK4921" s="31">
        <v>0</v>
      </c>
      <c r="AL4921" s="31">
        <v>790996</v>
      </c>
      <c r="AM4921" s="31">
        <v>1216807</v>
      </c>
      <c r="AN4921" s="31">
        <v>945263</v>
      </c>
      <c r="AO4921" s="31">
        <v>1098934</v>
      </c>
      <c r="AP4921" s="31">
        <v>1022657.00390625</v>
      </c>
      <c r="AQ4921" s="31">
        <v>1011824.8359375</v>
      </c>
      <c r="AR4921" s="31">
        <v>906153.8203125</v>
      </c>
      <c r="AS4921" s="31">
        <v>1060216</v>
      </c>
      <c r="AT4921" s="31">
        <v>975116.33984375</v>
      </c>
      <c r="AU4921" s="31">
        <v>865108.37890625</v>
      </c>
      <c r="AV4921" s="31">
        <v>1130716.92578125</v>
      </c>
      <c r="AW4921" s="31">
        <v>1031788.970703125</v>
      </c>
      <c r="AX4921" s="31">
        <v>114279.171875</v>
      </c>
      <c r="AY4921" s="31">
        <v>47999.91015625</v>
      </c>
      <c r="AZ4921" s="31">
        <v>162279.08203125</v>
      </c>
    </row>
    <row r="4922" spans="1:52" ht="15" customHeight="1">
      <c r="A4922" s="29" t="s">
        <v>971</v>
      </c>
      <c r="B4922" s="34">
        <v>35430</v>
      </c>
      <c r="C4922" s="28">
        <v>600</v>
      </c>
      <c r="D4922" s="28">
        <v>42.3</v>
      </c>
      <c r="E4922" s="28">
        <v>45</v>
      </c>
      <c r="F4922" s="29" t="s">
        <v>227</v>
      </c>
      <c r="G4922" s="29" t="s">
        <v>965</v>
      </c>
      <c r="H4922" s="28">
        <v>851</v>
      </c>
      <c r="I4922" s="29" t="s">
        <v>752</v>
      </c>
      <c r="J4922" s="33" t="s">
        <v>970</v>
      </c>
      <c r="K4922" s="29" t="s">
        <v>178</v>
      </c>
      <c r="L4922" s="29" t="s">
        <v>969</v>
      </c>
      <c r="M4922" s="29" t="s">
        <v>968</v>
      </c>
      <c r="N4922" s="28">
        <v>555228.30000000005</v>
      </c>
      <c r="O4922" s="28">
        <v>6342489</v>
      </c>
      <c r="P4922" s="29" t="s">
        <v>967</v>
      </c>
      <c r="Q4922" s="32" t="s">
        <v>174</v>
      </c>
      <c r="R4922" s="19"/>
      <c r="S4922" s="19"/>
      <c r="T4922" s="19"/>
      <c r="U4922" s="19"/>
      <c r="V4922" s="19"/>
      <c r="W4922" s="19"/>
      <c r="X4922" s="19"/>
      <c r="Y4922" s="19"/>
      <c r="Z4922" s="19"/>
      <c r="AA4922" s="19"/>
      <c r="AB4922" s="19"/>
      <c r="AC4922" s="19"/>
      <c r="AD4922" s="19"/>
      <c r="AE4922" s="19"/>
      <c r="AF4922" s="19"/>
      <c r="AG4922" s="19"/>
      <c r="AH4922" s="19"/>
      <c r="AI4922" s="19"/>
      <c r="AJ4922" s="19"/>
      <c r="AK4922" s="31">
        <v>0</v>
      </c>
      <c r="AL4922" s="31">
        <v>1029937</v>
      </c>
      <c r="AM4922" s="31">
        <v>1195374</v>
      </c>
      <c r="AN4922" s="31">
        <v>950716</v>
      </c>
      <c r="AO4922" s="31">
        <v>1035350</v>
      </c>
      <c r="AP4922" s="31">
        <v>1016762.00390625</v>
      </c>
      <c r="AQ4922" s="31">
        <v>1011824.8359375</v>
      </c>
      <c r="AR4922" s="31">
        <v>906153.8203125</v>
      </c>
      <c r="AS4922" s="31">
        <v>1060216</v>
      </c>
      <c r="AT4922" s="31">
        <v>975116.33984375</v>
      </c>
      <c r="AU4922" s="31">
        <v>859580.36328125</v>
      </c>
      <c r="AV4922" s="31">
        <v>1075817.0078125</v>
      </c>
      <c r="AW4922" s="31">
        <v>964224.443359375</v>
      </c>
      <c r="AX4922" s="31">
        <v>106835.609375</v>
      </c>
      <c r="AY4922" s="31">
        <v>45570.4453125</v>
      </c>
      <c r="AZ4922" s="31">
        <v>152406.0546875</v>
      </c>
    </row>
    <row r="4923" spans="1:52" ht="15" customHeight="1">
      <c r="A4923" s="29" t="s">
        <v>966</v>
      </c>
      <c r="B4923" s="34">
        <v>36539</v>
      </c>
      <c r="C4923" s="28">
        <v>750</v>
      </c>
      <c r="D4923" s="28">
        <v>48</v>
      </c>
      <c r="E4923" s="28">
        <v>45</v>
      </c>
      <c r="F4923" s="29" t="s">
        <v>172</v>
      </c>
      <c r="G4923" s="29" t="s">
        <v>926</v>
      </c>
      <c r="H4923" s="28">
        <v>851</v>
      </c>
      <c r="I4923" s="29" t="s">
        <v>752</v>
      </c>
      <c r="J4923" s="33" t="s">
        <v>964</v>
      </c>
      <c r="K4923" s="29" t="s">
        <v>178</v>
      </c>
      <c r="L4923" s="29" t="s">
        <v>862</v>
      </c>
      <c r="M4923" s="29" t="s">
        <v>963</v>
      </c>
      <c r="N4923" s="28">
        <v>554156</v>
      </c>
      <c r="O4923" s="28">
        <v>6339582</v>
      </c>
      <c r="P4923" s="29" t="s">
        <v>928</v>
      </c>
      <c r="Q4923" s="32" t="s">
        <v>919</v>
      </c>
      <c r="R4923" s="19"/>
      <c r="S4923" s="19"/>
      <c r="T4923" s="19"/>
      <c r="U4923" s="19"/>
      <c r="V4923" s="19"/>
      <c r="W4923" s="19"/>
      <c r="X4923" s="19"/>
      <c r="Y4923" s="19"/>
      <c r="Z4923" s="19"/>
      <c r="AA4923" s="19"/>
      <c r="AB4923" s="19"/>
      <c r="AC4923" s="19"/>
      <c r="AD4923" s="19"/>
      <c r="AE4923" s="19"/>
      <c r="AF4923" s="19"/>
      <c r="AG4923" s="19"/>
      <c r="AH4923" s="19"/>
      <c r="AI4923" s="19"/>
      <c r="AJ4923" s="19"/>
      <c r="AK4923" s="19"/>
      <c r="AL4923" s="19"/>
      <c r="AM4923" s="19"/>
      <c r="AN4923" s="19"/>
      <c r="AO4923" s="31">
        <v>1354023.125</v>
      </c>
      <c r="AP4923" s="31">
        <v>1332280.0390625</v>
      </c>
      <c r="AQ4923" s="31">
        <v>1298778.265625</v>
      </c>
      <c r="AR4923" s="31">
        <v>1199029.80859375</v>
      </c>
      <c r="AS4923" s="31">
        <v>1380030.96875</v>
      </c>
      <c r="AT4923" s="31">
        <v>1249076.34375</v>
      </c>
      <c r="AU4923" s="31">
        <v>1143632.41015625</v>
      </c>
      <c r="AV4923" s="31">
        <v>1448817.90234375</v>
      </c>
      <c r="AW4923" s="31">
        <v>1267597.1015625</v>
      </c>
      <c r="AX4923" s="31">
        <v>127866.5390625</v>
      </c>
      <c r="AY4923" s="31">
        <v>61848.4609375</v>
      </c>
      <c r="AZ4923" s="31">
        <v>189715</v>
      </c>
    </row>
    <row r="4924" spans="1:52" ht="15" customHeight="1">
      <c r="A4924" s="29" t="s">
        <v>962</v>
      </c>
      <c r="B4924" s="34">
        <v>36539</v>
      </c>
      <c r="C4924" s="28">
        <v>750</v>
      </c>
      <c r="D4924" s="28">
        <v>48</v>
      </c>
      <c r="E4924" s="28">
        <v>45</v>
      </c>
      <c r="F4924" s="29" t="s">
        <v>172</v>
      </c>
      <c r="G4924" s="29" t="s">
        <v>926</v>
      </c>
      <c r="H4924" s="28">
        <v>851</v>
      </c>
      <c r="I4924" s="29" t="s">
        <v>752</v>
      </c>
      <c r="J4924" s="33" t="s">
        <v>961</v>
      </c>
      <c r="K4924" s="29" t="s">
        <v>178</v>
      </c>
      <c r="L4924" s="29" t="s">
        <v>862</v>
      </c>
      <c r="M4924" s="29" t="s">
        <v>721</v>
      </c>
      <c r="N4924" s="28">
        <v>554094</v>
      </c>
      <c r="O4924" s="28">
        <v>6339855</v>
      </c>
      <c r="P4924" s="29" t="s">
        <v>928</v>
      </c>
      <c r="Q4924" s="32" t="s">
        <v>919</v>
      </c>
      <c r="R4924" s="19"/>
      <c r="S4924" s="19"/>
      <c r="T4924" s="19"/>
      <c r="U4924" s="19"/>
      <c r="V4924" s="19"/>
      <c r="W4924" s="19"/>
      <c r="X4924" s="19"/>
      <c r="Y4924" s="19"/>
      <c r="Z4924" s="19"/>
      <c r="AA4924" s="19"/>
      <c r="AB4924" s="19"/>
      <c r="AC4924" s="19"/>
      <c r="AD4924" s="19"/>
      <c r="AE4924" s="19"/>
      <c r="AF4924" s="19"/>
      <c r="AG4924" s="19"/>
      <c r="AH4924" s="19"/>
      <c r="AI4924" s="19"/>
      <c r="AJ4924" s="19"/>
      <c r="AK4924" s="19"/>
      <c r="AL4924" s="19"/>
      <c r="AM4924" s="19"/>
      <c r="AN4924" s="19"/>
      <c r="AO4924" s="31">
        <v>1354023.125</v>
      </c>
      <c r="AP4924" s="31">
        <v>1332280.0390625</v>
      </c>
      <c r="AQ4924" s="31">
        <v>1298778.265625</v>
      </c>
      <c r="AR4924" s="31">
        <v>1199029.80859375</v>
      </c>
      <c r="AS4924" s="31">
        <v>1380030.96875</v>
      </c>
      <c r="AT4924" s="31">
        <v>1249076.34375</v>
      </c>
      <c r="AU4924" s="31">
        <v>1143632.41015625</v>
      </c>
      <c r="AV4924" s="31">
        <v>1448817.90234375</v>
      </c>
      <c r="AW4924" s="31">
        <v>1267597.1015625</v>
      </c>
      <c r="AX4924" s="31">
        <v>127866.5390625</v>
      </c>
      <c r="AY4924" s="31">
        <v>61848.4609375</v>
      </c>
      <c r="AZ4924" s="31">
        <v>189715</v>
      </c>
    </row>
    <row r="4925" spans="1:52" ht="15" customHeight="1">
      <c r="A4925" s="29" t="s">
        <v>960</v>
      </c>
      <c r="B4925" s="34">
        <v>36539</v>
      </c>
      <c r="C4925" s="28">
        <v>750</v>
      </c>
      <c r="D4925" s="28">
        <v>48</v>
      </c>
      <c r="E4925" s="28">
        <v>45</v>
      </c>
      <c r="F4925" s="29" t="s">
        <v>172</v>
      </c>
      <c r="G4925" s="29" t="s">
        <v>926</v>
      </c>
      <c r="H4925" s="28">
        <v>851</v>
      </c>
      <c r="I4925" s="29" t="s">
        <v>752</v>
      </c>
      <c r="J4925" s="33" t="s">
        <v>959</v>
      </c>
      <c r="K4925" s="29" t="s">
        <v>178</v>
      </c>
      <c r="L4925" s="29" t="s">
        <v>862</v>
      </c>
      <c r="M4925" s="29" t="s">
        <v>958</v>
      </c>
      <c r="N4925" s="28">
        <v>554032</v>
      </c>
      <c r="O4925" s="28">
        <v>6340127</v>
      </c>
      <c r="P4925" s="29" t="s">
        <v>928</v>
      </c>
      <c r="Q4925" s="32" t="s">
        <v>919</v>
      </c>
      <c r="R4925" s="19"/>
      <c r="S4925" s="19"/>
      <c r="T4925" s="19"/>
      <c r="U4925" s="19"/>
      <c r="V4925" s="19"/>
      <c r="W4925" s="19"/>
      <c r="X4925" s="19"/>
      <c r="Y4925" s="19"/>
      <c r="Z4925" s="19"/>
      <c r="AA4925" s="19"/>
      <c r="AB4925" s="19"/>
      <c r="AC4925" s="19"/>
      <c r="AD4925" s="19"/>
      <c r="AE4925" s="19"/>
      <c r="AF4925" s="19"/>
      <c r="AG4925" s="19"/>
      <c r="AH4925" s="19"/>
      <c r="AI4925" s="19"/>
      <c r="AJ4925" s="19"/>
      <c r="AK4925" s="19"/>
      <c r="AL4925" s="19"/>
      <c r="AM4925" s="19"/>
      <c r="AN4925" s="19"/>
      <c r="AO4925" s="31">
        <v>1354023.125</v>
      </c>
      <c r="AP4925" s="31">
        <v>1332280.0390625</v>
      </c>
      <c r="AQ4925" s="31">
        <v>1298778.265625</v>
      </c>
      <c r="AR4925" s="31">
        <v>1199029.80859375</v>
      </c>
      <c r="AS4925" s="31">
        <v>1380030.96875</v>
      </c>
      <c r="AT4925" s="31">
        <v>1249076.34375</v>
      </c>
      <c r="AU4925" s="31">
        <v>1143632.41015625</v>
      </c>
      <c r="AV4925" s="31">
        <v>1448817.90234375</v>
      </c>
      <c r="AW4925" s="31">
        <v>1267597.1015625</v>
      </c>
      <c r="AX4925" s="31">
        <v>127866.5390625</v>
      </c>
      <c r="AY4925" s="31">
        <v>61848.4609375</v>
      </c>
      <c r="AZ4925" s="31">
        <v>189715</v>
      </c>
    </row>
    <row r="4926" spans="1:52" ht="15" customHeight="1">
      <c r="A4926" s="29" t="s">
        <v>957</v>
      </c>
      <c r="B4926" s="34">
        <v>36539</v>
      </c>
      <c r="C4926" s="28">
        <v>750</v>
      </c>
      <c r="D4926" s="28">
        <v>48</v>
      </c>
      <c r="E4926" s="28">
        <v>45</v>
      </c>
      <c r="F4926" s="29" t="s">
        <v>172</v>
      </c>
      <c r="G4926" s="29" t="s">
        <v>926</v>
      </c>
      <c r="H4926" s="28">
        <v>851</v>
      </c>
      <c r="I4926" s="29" t="s">
        <v>752</v>
      </c>
      <c r="J4926" s="33" t="s">
        <v>956</v>
      </c>
      <c r="K4926" s="29" t="s">
        <v>178</v>
      </c>
      <c r="L4926" s="29" t="s">
        <v>862</v>
      </c>
      <c r="M4926" s="29" t="s">
        <v>955</v>
      </c>
      <c r="N4926" s="28">
        <v>554513</v>
      </c>
      <c r="O4926" s="28">
        <v>6339438</v>
      </c>
      <c r="P4926" s="29" t="s">
        <v>928</v>
      </c>
      <c r="Q4926" s="32" t="s">
        <v>919</v>
      </c>
      <c r="R4926" s="19"/>
      <c r="S4926" s="19"/>
      <c r="T4926" s="19"/>
      <c r="U4926" s="19"/>
      <c r="V4926" s="19"/>
      <c r="W4926" s="19"/>
      <c r="X4926" s="19"/>
      <c r="Y4926" s="19"/>
      <c r="Z4926" s="19"/>
      <c r="AA4926" s="19"/>
      <c r="AB4926" s="19"/>
      <c r="AC4926" s="19"/>
      <c r="AD4926" s="19"/>
      <c r="AE4926" s="19"/>
      <c r="AF4926" s="19"/>
      <c r="AG4926" s="19"/>
      <c r="AH4926" s="19"/>
      <c r="AI4926" s="19"/>
      <c r="AJ4926" s="19"/>
      <c r="AK4926" s="19"/>
      <c r="AL4926" s="19"/>
      <c r="AM4926" s="19"/>
      <c r="AN4926" s="19"/>
      <c r="AO4926" s="31">
        <v>1354023.125</v>
      </c>
      <c r="AP4926" s="31">
        <v>1332280.0390625</v>
      </c>
      <c r="AQ4926" s="31">
        <v>1298778.265625</v>
      </c>
      <c r="AR4926" s="31">
        <v>1199029.80859375</v>
      </c>
      <c r="AS4926" s="31">
        <v>1380030.96875</v>
      </c>
      <c r="AT4926" s="31">
        <v>1249076.34375</v>
      </c>
      <c r="AU4926" s="31">
        <v>1143632.41015625</v>
      </c>
      <c r="AV4926" s="31">
        <v>1448817.90234375</v>
      </c>
      <c r="AW4926" s="31">
        <v>1267597.1015625</v>
      </c>
      <c r="AX4926" s="31">
        <v>127866.5390625</v>
      </c>
      <c r="AY4926" s="31">
        <v>61848.4609375</v>
      </c>
      <c r="AZ4926" s="31">
        <v>189715</v>
      </c>
    </row>
    <row r="4927" spans="1:52" ht="15" customHeight="1">
      <c r="A4927" s="29" t="s">
        <v>954</v>
      </c>
      <c r="B4927" s="34">
        <v>36539</v>
      </c>
      <c r="C4927" s="28">
        <v>750</v>
      </c>
      <c r="D4927" s="28">
        <v>48</v>
      </c>
      <c r="E4927" s="28">
        <v>45</v>
      </c>
      <c r="F4927" s="29" t="s">
        <v>172</v>
      </c>
      <c r="G4927" s="29" t="s">
        <v>926</v>
      </c>
      <c r="H4927" s="28">
        <v>851</v>
      </c>
      <c r="I4927" s="29" t="s">
        <v>752</v>
      </c>
      <c r="J4927" s="33" t="s">
        <v>953</v>
      </c>
      <c r="K4927" s="29" t="s">
        <v>178</v>
      </c>
      <c r="L4927" s="29" t="s">
        <v>862</v>
      </c>
      <c r="M4927" s="29" t="s">
        <v>935</v>
      </c>
      <c r="N4927" s="28">
        <v>554452</v>
      </c>
      <c r="O4927" s="28">
        <v>6339710</v>
      </c>
      <c r="P4927" s="29" t="s">
        <v>928</v>
      </c>
      <c r="Q4927" s="32" t="s">
        <v>919</v>
      </c>
      <c r="R4927" s="19"/>
      <c r="S4927" s="19"/>
      <c r="T4927" s="19"/>
      <c r="U4927" s="19"/>
      <c r="V4927" s="19"/>
      <c r="W4927" s="19"/>
      <c r="X4927" s="19"/>
      <c r="Y4927" s="19"/>
      <c r="Z4927" s="19"/>
      <c r="AA4927" s="19"/>
      <c r="AB4927" s="19"/>
      <c r="AC4927" s="19"/>
      <c r="AD4927" s="19"/>
      <c r="AE4927" s="19"/>
      <c r="AF4927" s="19"/>
      <c r="AG4927" s="19"/>
      <c r="AH4927" s="19"/>
      <c r="AI4927" s="19"/>
      <c r="AJ4927" s="19"/>
      <c r="AK4927" s="19"/>
      <c r="AL4927" s="19"/>
      <c r="AM4927" s="19"/>
      <c r="AN4927" s="19"/>
      <c r="AO4927" s="31">
        <v>1354023.125</v>
      </c>
      <c r="AP4927" s="31">
        <v>1332280.0390625</v>
      </c>
      <c r="AQ4927" s="31">
        <v>1298778.265625</v>
      </c>
      <c r="AR4927" s="31">
        <v>1199029.80859375</v>
      </c>
      <c r="AS4927" s="31">
        <v>1380030.96875</v>
      </c>
      <c r="AT4927" s="31">
        <v>1249076.34375</v>
      </c>
      <c r="AU4927" s="31">
        <v>1143632.41015625</v>
      </c>
      <c r="AV4927" s="31">
        <v>1448817.90234375</v>
      </c>
      <c r="AW4927" s="31">
        <v>1267597.1015625</v>
      </c>
      <c r="AX4927" s="31">
        <v>127866.5390625</v>
      </c>
      <c r="AY4927" s="31">
        <v>61848.4609375</v>
      </c>
      <c r="AZ4927" s="31">
        <v>189715</v>
      </c>
    </row>
    <row r="4928" spans="1:52" ht="15" customHeight="1">
      <c r="A4928" s="29" t="s">
        <v>952</v>
      </c>
      <c r="B4928" s="34">
        <v>36539</v>
      </c>
      <c r="C4928" s="28">
        <v>750</v>
      </c>
      <c r="D4928" s="28">
        <v>48</v>
      </c>
      <c r="E4928" s="28">
        <v>45</v>
      </c>
      <c r="F4928" s="29" t="s">
        <v>172</v>
      </c>
      <c r="G4928" s="29" t="s">
        <v>926</v>
      </c>
      <c r="H4928" s="28">
        <v>851</v>
      </c>
      <c r="I4928" s="29" t="s">
        <v>752</v>
      </c>
      <c r="J4928" s="33" t="s">
        <v>951</v>
      </c>
      <c r="K4928" s="29" t="s">
        <v>178</v>
      </c>
      <c r="L4928" s="29" t="s">
        <v>862</v>
      </c>
      <c r="M4928" s="29" t="s">
        <v>950</v>
      </c>
      <c r="N4928" s="28">
        <v>554390</v>
      </c>
      <c r="O4928" s="28">
        <v>6339983</v>
      </c>
      <c r="P4928" s="29" t="s">
        <v>928</v>
      </c>
      <c r="Q4928" s="32" t="s">
        <v>919</v>
      </c>
      <c r="R4928" s="19"/>
      <c r="S4928" s="19"/>
      <c r="T4928" s="19"/>
      <c r="U4928" s="19"/>
      <c r="V4928" s="19"/>
      <c r="W4928" s="19"/>
      <c r="X4928" s="19"/>
      <c r="Y4928" s="19"/>
      <c r="Z4928" s="19"/>
      <c r="AA4928" s="19"/>
      <c r="AB4928" s="19"/>
      <c r="AC4928" s="19"/>
      <c r="AD4928" s="19"/>
      <c r="AE4928" s="19"/>
      <c r="AF4928" s="19"/>
      <c r="AG4928" s="19"/>
      <c r="AH4928" s="19"/>
      <c r="AI4928" s="19"/>
      <c r="AJ4928" s="19"/>
      <c r="AK4928" s="19"/>
      <c r="AL4928" s="19"/>
      <c r="AM4928" s="19"/>
      <c r="AN4928" s="19"/>
      <c r="AO4928" s="31">
        <v>1354023.125</v>
      </c>
      <c r="AP4928" s="31">
        <v>1332280.0390625</v>
      </c>
      <c r="AQ4928" s="31">
        <v>1298778.265625</v>
      </c>
      <c r="AR4928" s="31">
        <v>1199029.80859375</v>
      </c>
      <c r="AS4928" s="31">
        <v>1380030.96875</v>
      </c>
      <c r="AT4928" s="31">
        <v>1249076.34375</v>
      </c>
      <c r="AU4928" s="31">
        <v>1143632.41015625</v>
      </c>
      <c r="AV4928" s="31">
        <v>1448817.90234375</v>
      </c>
      <c r="AW4928" s="31">
        <v>1267597.1015625</v>
      </c>
      <c r="AX4928" s="31">
        <v>127866.5390625</v>
      </c>
      <c r="AY4928" s="31">
        <v>61848.4609375</v>
      </c>
      <c r="AZ4928" s="31">
        <v>189715</v>
      </c>
    </row>
    <row r="4929" spans="1:52" ht="15" customHeight="1">
      <c r="A4929" s="29" t="s">
        <v>949</v>
      </c>
      <c r="B4929" s="34">
        <v>36539</v>
      </c>
      <c r="C4929" s="28">
        <v>750</v>
      </c>
      <c r="D4929" s="28">
        <v>48</v>
      </c>
      <c r="E4929" s="28">
        <v>45</v>
      </c>
      <c r="F4929" s="29" t="s">
        <v>172</v>
      </c>
      <c r="G4929" s="29" t="s">
        <v>926</v>
      </c>
      <c r="H4929" s="28">
        <v>851</v>
      </c>
      <c r="I4929" s="29" t="s">
        <v>752</v>
      </c>
      <c r="J4929" s="33" t="s">
        <v>948</v>
      </c>
      <c r="K4929" s="29" t="s">
        <v>178</v>
      </c>
      <c r="L4929" s="29" t="s">
        <v>862</v>
      </c>
      <c r="M4929" s="29" t="s">
        <v>947</v>
      </c>
      <c r="N4929" s="28">
        <v>554328</v>
      </c>
      <c r="O4929" s="28">
        <v>6340255</v>
      </c>
      <c r="P4929" s="29" t="s">
        <v>928</v>
      </c>
      <c r="Q4929" s="32" t="s">
        <v>919</v>
      </c>
      <c r="R4929" s="19"/>
      <c r="S4929" s="19"/>
      <c r="T4929" s="19"/>
      <c r="U4929" s="19"/>
      <c r="V4929" s="19"/>
      <c r="W4929" s="19"/>
      <c r="X4929" s="19"/>
      <c r="Y4929" s="19"/>
      <c r="Z4929" s="19"/>
      <c r="AA4929" s="19"/>
      <c r="AB4929" s="19"/>
      <c r="AC4929" s="19"/>
      <c r="AD4929" s="19"/>
      <c r="AE4929" s="19"/>
      <c r="AF4929" s="19"/>
      <c r="AG4929" s="19"/>
      <c r="AH4929" s="19"/>
      <c r="AI4929" s="19"/>
      <c r="AJ4929" s="19"/>
      <c r="AK4929" s="19"/>
      <c r="AL4929" s="19"/>
      <c r="AM4929" s="19"/>
      <c r="AN4929" s="19"/>
      <c r="AO4929" s="31">
        <v>1354023.125</v>
      </c>
      <c r="AP4929" s="31">
        <v>1332280.0390625</v>
      </c>
      <c r="AQ4929" s="31">
        <v>1298778.265625</v>
      </c>
      <c r="AR4929" s="31">
        <v>1199029.80859375</v>
      </c>
      <c r="AS4929" s="31">
        <v>1380030.96875</v>
      </c>
      <c r="AT4929" s="31">
        <v>1249076.34375</v>
      </c>
      <c r="AU4929" s="31">
        <v>1143632.41015625</v>
      </c>
      <c r="AV4929" s="31">
        <v>1448817.90234375</v>
      </c>
      <c r="AW4929" s="31">
        <v>1267597.1015625</v>
      </c>
      <c r="AX4929" s="31">
        <v>127866.5390625</v>
      </c>
      <c r="AY4929" s="31">
        <v>61848.4609375</v>
      </c>
      <c r="AZ4929" s="31">
        <v>189715</v>
      </c>
    </row>
    <row r="4930" spans="1:52" ht="15" customHeight="1">
      <c r="A4930" s="29" t="s">
        <v>946</v>
      </c>
      <c r="B4930" s="34">
        <v>36539</v>
      </c>
      <c r="C4930" s="28">
        <v>750</v>
      </c>
      <c r="D4930" s="28">
        <v>48</v>
      </c>
      <c r="E4930" s="28">
        <v>45</v>
      </c>
      <c r="F4930" s="29" t="s">
        <v>172</v>
      </c>
      <c r="G4930" s="29" t="s">
        <v>926</v>
      </c>
      <c r="H4930" s="28">
        <v>851</v>
      </c>
      <c r="I4930" s="29" t="s">
        <v>752</v>
      </c>
      <c r="J4930" s="33" t="s">
        <v>945</v>
      </c>
      <c r="K4930" s="29" t="s">
        <v>178</v>
      </c>
      <c r="L4930" s="29" t="s">
        <v>862</v>
      </c>
      <c r="M4930" s="29" t="s">
        <v>944</v>
      </c>
      <c r="N4930" s="28">
        <v>554266</v>
      </c>
      <c r="O4930" s="28">
        <v>6340528</v>
      </c>
      <c r="P4930" s="29" t="s">
        <v>928</v>
      </c>
      <c r="Q4930" s="32" t="s">
        <v>919</v>
      </c>
      <c r="R4930" s="19"/>
      <c r="S4930" s="19"/>
      <c r="T4930" s="19"/>
      <c r="U4930" s="19"/>
      <c r="V4930" s="19"/>
      <c r="W4930" s="19"/>
      <c r="X4930" s="19"/>
      <c r="Y4930" s="19"/>
      <c r="Z4930" s="19"/>
      <c r="AA4930" s="19"/>
      <c r="AB4930" s="19"/>
      <c r="AC4930" s="19"/>
      <c r="AD4930" s="19"/>
      <c r="AE4930" s="19"/>
      <c r="AF4930" s="19"/>
      <c r="AG4930" s="19"/>
      <c r="AH4930" s="19"/>
      <c r="AI4930" s="19"/>
      <c r="AJ4930" s="19"/>
      <c r="AK4930" s="19"/>
      <c r="AL4930" s="19"/>
      <c r="AM4930" s="19"/>
      <c r="AN4930" s="19"/>
      <c r="AO4930" s="31">
        <v>1354023.125</v>
      </c>
      <c r="AP4930" s="31">
        <v>1332280.0390625</v>
      </c>
      <c r="AQ4930" s="31">
        <v>1298778.265625</v>
      </c>
      <c r="AR4930" s="31">
        <v>1199029.80859375</v>
      </c>
      <c r="AS4930" s="31">
        <v>1380030.96875</v>
      </c>
      <c r="AT4930" s="31">
        <v>1249076.34375</v>
      </c>
      <c r="AU4930" s="31">
        <v>1143632.41015625</v>
      </c>
      <c r="AV4930" s="31">
        <v>1448817.90234375</v>
      </c>
      <c r="AW4930" s="31">
        <v>1267597.1015625</v>
      </c>
      <c r="AX4930" s="31">
        <v>127866.5390625</v>
      </c>
      <c r="AY4930" s="31">
        <v>61848.4609375</v>
      </c>
      <c r="AZ4930" s="31">
        <v>189715</v>
      </c>
    </row>
    <row r="4931" spans="1:52" ht="15" customHeight="1">
      <c r="A4931" s="29" t="s">
        <v>943</v>
      </c>
      <c r="B4931" s="34">
        <v>36539</v>
      </c>
      <c r="C4931" s="28">
        <v>750</v>
      </c>
      <c r="D4931" s="28">
        <v>48</v>
      </c>
      <c r="E4931" s="28">
        <v>45</v>
      </c>
      <c r="F4931" s="29" t="s">
        <v>172</v>
      </c>
      <c r="G4931" s="29" t="s">
        <v>926</v>
      </c>
      <c r="H4931" s="28">
        <v>851</v>
      </c>
      <c r="I4931" s="29" t="s">
        <v>752</v>
      </c>
      <c r="J4931" s="33" t="s">
        <v>942</v>
      </c>
      <c r="K4931" s="29" t="s">
        <v>178</v>
      </c>
      <c r="L4931" s="29" t="s">
        <v>862</v>
      </c>
      <c r="M4931" s="29" t="s">
        <v>941</v>
      </c>
      <c r="N4931" s="28">
        <v>554805</v>
      </c>
      <c r="O4931" s="28">
        <v>6339568</v>
      </c>
      <c r="P4931" s="29" t="s">
        <v>928</v>
      </c>
      <c r="Q4931" s="32" t="s">
        <v>919</v>
      </c>
      <c r="R4931" s="19"/>
      <c r="S4931" s="19"/>
      <c r="T4931" s="19"/>
      <c r="U4931" s="19"/>
      <c r="V4931" s="19"/>
      <c r="W4931" s="19"/>
      <c r="X4931" s="19"/>
      <c r="Y4931" s="19"/>
      <c r="Z4931" s="19"/>
      <c r="AA4931" s="19"/>
      <c r="AB4931" s="19"/>
      <c r="AC4931" s="19"/>
      <c r="AD4931" s="19"/>
      <c r="AE4931" s="19"/>
      <c r="AF4931" s="19"/>
      <c r="AG4931" s="19"/>
      <c r="AH4931" s="19"/>
      <c r="AI4931" s="19"/>
      <c r="AJ4931" s="19"/>
      <c r="AK4931" s="19"/>
      <c r="AL4931" s="19"/>
      <c r="AM4931" s="19"/>
      <c r="AN4931" s="19"/>
      <c r="AO4931" s="31">
        <v>1354023.125</v>
      </c>
      <c r="AP4931" s="31">
        <v>1332280.0390625</v>
      </c>
      <c r="AQ4931" s="31">
        <v>1298778.265625</v>
      </c>
      <c r="AR4931" s="31">
        <v>1199029.80859375</v>
      </c>
      <c r="AS4931" s="31">
        <v>1380030.96875</v>
      </c>
      <c r="AT4931" s="31">
        <v>1249076.34375</v>
      </c>
      <c r="AU4931" s="31">
        <v>1143632.41015625</v>
      </c>
      <c r="AV4931" s="31">
        <v>1448817.90234375</v>
      </c>
      <c r="AW4931" s="31">
        <v>1267597.1015625</v>
      </c>
      <c r="AX4931" s="31">
        <v>127866.5390625</v>
      </c>
      <c r="AY4931" s="31">
        <v>61848.4609375</v>
      </c>
      <c r="AZ4931" s="31">
        <v>189715</v>
      </c>
    </row>
    <row r="4932" spans="1:52" ht="15" customHeight="1">
      <c r="A4932" s="29" t="s">
        <v>940</v>
      </c>
      <c r="B4932" s="34">
        <v>36539</v>
      </c>
      <c r="C4932" s="28">
        <v>750</v>
      </c>
      <c r="D4932" s="28">
        <v>48</v>
      </c>
      <c r="E4932" s="28">
        <v>45</v>
      </c>
      <c r="F4932" s="29" t="s">
        <v>172</v>
      </c>
      <c r="G4932" s="29" t="s">
        <v>926</v>
      </c>
      <c r="H4932" s="28">
        <v>851</v>
      </c>
      <c r="I4932" s="29" t="s">
        <v>752</v>
      </c>
      <c r="J4932" s="33" t="s">
        <v>939</v>
      </c>
      <c r="K4932" s="29" t="s">
        <v>178</v>
      </c>
      <c r="L4932" s="29" t="s">
        <v>862</v>
      </c>
      <c r="M4932" s="29" t="s">
        <v>938</v>
      </c>
      <c r="N4932" s="28">
        <v>554744</v>
      </c>
      <c r="O4932" s="28">
        <v>6339840</v>
      </c>
      <c r="P4932" s="29" t="s">
        <v>928</v>
      </c>
      <c r="Q4932" s="32" t="s">
        <v>919</v>
      </c>
      <c r="R4932" s="19"/>
      <c r="S4932" s="19"/>
      <c r="T4932" s="19"/>
      <c r="U4932" s="19"/>
      <c r="V4932" s="19"/>
      <c r="W4932" s="19"/>
      <c r="X4932" s="19"/>
      <c r="Y4932" s="19"/>
      <c r="Z4932" s="19"/>
      <c r="AA4932" s="19"/>
      <c r="AB4932" s="19"/>
      <c r="AC4932" s="19"/>
      <c r="AD4932" s="19"/>
      <c r="AE4932" s="19"/>
      <c r="AF4932" s="19"/>
      <c r="AG4932" s="19"/>
      <c r="AH4932" s="19"/>
      <c r="AI4932" s="19"/>
      <c r="AJ4932" s="19"/>
      <c r="AK4932" s="19"/>
      <c r="AL4932" s="19"/>
      <c r="AM4932" s="19"/>
      <c r="AN4932" s="19"/>
      <c r="AO4932" s="31">
        <v>1354023.125</v>
      </c>
      <c r="AP4932" s="31">
        <v>1332280.0390625</v>
      </c>
      <c r="AQ4932" s="31">
        <v>1298778.265625</v>
      </c>
      <c r="AR4932" s="31">
        <v>1199029.80859375</v>
      </c>
      <c r="AS4932" s="31">
        <v>1380030.96875</v>
      </c>
      <c r="AT4932" s="31">
        <v>1249076.34375</v>
      </c>
      <c r="AU4932" s="31">
        <v>1143632.41015625</v>
      </c>
      <c r="AV4932" s="31">
        <v>1448817.90234375</v>
      </c>
      <c r="AW4932" s="31">
        <v>1267597.1015625</v>
      </c>
      <c r="AX4932" s="31">
        <v>127866.5390625</v>
      </c>
      <c r="AY4932" s="31">
        <v>61848.4609375</v>
      </c>
      <c r="AZ4932" s="31">
        <v>189715</v>
      </c>
    </row>
    <row r="4933" spans="1:52" ht="15" customHeight="1">
      <c r="A4933" s="29" t="s">
        <v>937</v>
      </c>
      <c r="B4933" s="34">
        <v>36539</v>
      </c>
      <c r="C4933" s="28">
        <v>750</v>
      </c>
      <c r="D4933" s="28">
        <v>48</v>
      </c>
      <c r="E4933" s="28">
        <v>45</v>
      </c>
      <c r="F4933" s="29" t="s">
        <v>172</v>
      </c>
      <c r="G4933" s="29" t="s">
        <v>926</v>
      </c>
      <c r="H4933" s="28">
        <v>851</v>
      </c>
      <c r="I4933" s="29" t="s">
        <v>752</v>
      </c>
      <c r="J4933" s="33" t="s">
        <v>936</v>
      </c>
      <c r="K4933" s="29" t="s">
        <v>178</v>
      </c>
      <c r="L4933" s="29" t="s">
        <v>862</v>
      </c>
      <c r="M4933" s="29" t="s">
        <v>935</v>
      </c>
      <c r="N4933" s="28">
        <v>554682</v>
      </c>
      <c r="O4933" s="28">
        <v>6340112</v>
      </c>
      <c r="P4933" s="29" t="s">
        <v>928</v>
      </c>
      <c r="Q4933" s="32" t="s">
        <v>919</v>
      </c>
      <c r="R4933" s="19"/>
      <c r="S4933" s="19"/>
      <c r="T4933" s="19"/>
      <c r="U4933" s="19"/>
      <c r="V4933" s="19"/>
      <c r="W4933" s="19"/>
      <c r="X4933" s="19"/>
      <c r="Y4933" s="19"/>
      <c r="Z4933" s="19"/>
      <c r="AA4933" s="19"/>
      <c r="AB4933" s="19"/>
      <c r="AC4933" s="19"/>
      <c r="AD4933" s="19"/>
      <c r="AE4933" s="19"/>
      <c r="AF4933" s="19"/>
      <c r="AG4933" s="19"/>
      <c r="AH4933" s="19"/>
      <c r="AI4933" s="19"/>
      <c r="AJ4933" s="19"/>
      <c r="AK4933" s="19"/>
      <c r="AL4933" s="19"/>
      <c r="AM4933" s="19"/>
      <c r="AN4933" s="19"/>
      <c r="AO4933" s="31">
        <v>1354023.125</v>
      </c>
      <c r="AP4933" s="31">
        <v>1332280.0390625</v>
      </c>
      <c r="AQ4933" s="31">
        <v>1298778.265625</v>
      </c>
      <c r="AR4933" s="31">
        <v>1199029.80859375</v>
      </c>
      <c r="AS4933" s="31">
        <v>1380030.96875</v>
      </c>
      <c r="AT4933" s="31">
        <v>1249076.34375</v>
      </c>
      <c r="AU4933" s="31">
        <v>1143632.41015625</v>
      </c>
      <c r="AV4933" s="31">
        <v>1448817.90234375</v>
      </c>
      <c r="AW4933" s="31">
        <v>1267597.1015625</v>
      </c>
      <c r="AX4933" s="31">
        <v>127866.5390625</v>
      </c>
      <c r="AY4933" s="31">
        <v>61848.4609375</v>
      </c>
      <c r="AZ4933" s="31">
        <v>189715</v>
      </c>
    </row>
    <row r="4934" spans="1:52" ht="15" customHeight="1">
      <c r="A4934" s="29" t="s">
        <v>934</v>
      </c>
      <c r="B4934" s="34">
        <v>36539</v>
      </c>
      <c r="C4934" s="28">
        <v>750</v>
      </c>
      <c r="D4934" s="28">
        <v>48</v>
      </c>
      <c r="E4934" s="28">
        <v>45</v>
      </c>
      <c r="F4934" s="29" t="s">
        <v>172</v>
      </c>
      <c r="G4934" s="29" t="s">
        <v>926</v>
      </c>
      <c r="H4934" s="28">
        <v>851</v>
      </c>
      <c r="I4934" s="29" t="s">
        <v>752</v>
      </c>
      <c r="J4934" s="33" t="s">
        <v>933</v>
      </c>
      <c r="K4934" s="29" t="s">
        <v>178</v>
      </c>
      <c r="L4934" s="29" t="s">
        <v>862</v>
      </c>
      <c r="M4934" s="29" t="s">
        <v>932</v>
      </c>
      <c r="N4934" s="28">
        <v>554621</v>
      </c>
      <c r="O4934" s="28">
        <v>6340383</v>
      </c>
      <c r="P4934" s="29" t="s">
        <v>928</v>
      </c>
      <c r="Q4934" s="32" t="s">
        <v>919</v>
      </c>
      <c r="R4934" s="19"/>
      <c r="S4934" s="19"/>
      <c r="T4934" s="19"/>
      <c r="U4934" s="19"/>
      <c r="V4934" s="19"/>
      <c r="W4934" s="19"/>
      <c r="X4934" s="19"/>
      <c r="Y4934" s="19"/>
      <c r="Z4934" s="19"/>
      <c r="AA4934" s="19"/>
      <c r="AB4934" s="19"/>
      <c r="AC4934" s="19"/>
      <c r="AD4934" s="19"/>
      <c r="AE4934" s="19"/>
      <c r="AF4934" s="19"/>
      <c r="AG4934" s="19"/>
      <c r="AH4934" s="19"/>
      <c r="AI4934" s="19"/>
      <c r="AJ4934" s="19"/>
      <c r="AK4934" s="19"/>
      <c r="AL4934" s="19"/>
      <c r="AM4934" s="19"/>
      <c r="AN4934" s="19"/>
      <c r="AO4934" s="31">
        <v>1354023.125</v>
      </c>
      <c r="AP4934" s="31">
        <v>1332280.0390625</v>
      </c>
      <c r="AQ4934" s="31">
        <v>1298778.265625</v>
      </c>
      <c r="AR4934" s="31">
        <v>1199029.80859375</v>
      </c>
      <c r="AS4934" s="31">
        <v>1380030.96875</v>
      </c>
      <c r="AT4934" s="31">
        <v>1249076.34375</v>
      </c>
      <c r="AU4934" s="31">
        <v>1143632.41015625</v>
      </c>
      <c r="AV4934" s="31">
        <v>1448817.90234375</v>
      </c>
      <c r="AW4934" s="31">
        <v>1267597.1015625</v>
      </c>
      <c r="AX4934" s="31">
        <v>127866.5390625</v>
      </c>
      <c r="AY4934" s="31">
        <v>61848.4609375</v>
      </c>
      <c r="AZ4934" s="31">
        <v>189715</v>
      </c>
    </row>
    <row r="4935" spans="1:52" ht="15" customHeight="1">
      <c r="A4935" s="29" t="s">
        <v>931</v>
      </c>
      <c r="B4935" s="34">
        <v>36539</v>
      </c>
      <c r="C4935" s="28">
        <v>750</v>
      </c>
      <c r="D4935" s="28">
        <v>48</v>
      </c>
      <c r="E4935" s="28">
        <v>45</v>
      </c>
      <c r="F4935" s="29" t="s">
        <v>172</v>
      </c>
      <c r="G4935" s="29" t="s">
        <v>926</v>
      </c>
      <c r="H4935" s="28">
        <v>851</v>
      </c>
      <c r="I4935" s="29" t="s">
        <v>752</v>
      </c>
      <c r="J4935" s="33" t="s">
        <v>930</v>
      </c>
      <c r="K4935" s="29" t="s">
        <v>178</v>
      </c>
      <c r="L4935" s="29" t="s">
        <v>862</v>
      </c>
      <c r="M4935" s="29" t="s">
        <v>929</v>
      </c>
      <c r="N4935" s="28">
        <v>554560</v>
      </c>
      <c r="O4935" s="28">
        <v>6340655</v>
      </c>
      <c r="P4935" s="29" t="s">
        <v>928</v>
      </c>
      <c r="Q4935" s="32" t="s">
        <v>919</v>
      </c>
      <c r="R4935" s="19"/>
      <c r="S4935" s="19"/>
      <c r="T4935" s="19"/>
      <c r="U4935" s="19"/>
      <c r="V4935" s="19"/>
      <c r="W4935" s="19"/>
      <c r="X4935" s="19"/>
      <c r="Y4935" s="19"/>
      <c r="Z4935" s="19"/>
      <c r="AA4935" s="19"/>
      <c r="AB4935" s="19"/>
      <c r="AC4935" s="19"/>
      <c r="AD4935" s="19"/>
      <c r="AE4935" s="19"/>
      <c r="AF4935" s="19"/>
      <c r="AG4935" s="19"/>
      <c r="AH4935" s="19"/>
      <c r="AI4935" s="19"/>
      <c r="AJ4935" s="19"/>
      <c r="AK4935" s="19"/>
      <c r="AL4935" s="19"/>
      <c r="AM4935" s="19"/>
      <c r="AN4935" s="19"/>
      <c r="AO4935" s="31">
        <v>1354023.125</v>
      </c>
      <c r="AP4935" s="31">
        <v>1332280.0390625</v>
      </c>
      <c r="AQ4935" s="31">
        <v>1298778.265625</v>
      </c>
      <c r="AR4935" s="31">
        <v>1199029.80859375</v>
      </c>
      <c r="AS4935" s="31">
        <v>1380030.96875</v>
      </c>
      <c r="AT4935" s="31">
        <v>1249076.34375</v>
      </c>
      <c r="AU4935" s="31">
        <v>1143632.41015625</v>
      </c>
      <c r="AV4935" s="31">
        <v>1448817.90234375</v>
      </c>
      <c r="AW4935" s="31">
        <v>1267597.1015625</v>
      </c>
      <c r="AX4935" s="31">
        <v>127866.5390625</v>
      </c>
      <c r="AY4935" s="31">
        <v>61848.4609375</v>
      </c>
      <c r="AZ4935" s="31">
        <v>189715</v>
      </c>
    </row>
    <row r="4936" spans="1:52" ht="15" customHeight="1">
      <c r="A4936" s="29" t="s">
        <v>927</v>
      </c>
      <c r="B4936" s="34">
        <v>36539</v>
      </c>
      <c r="C4936" s="28">
        <v>750</v>
      </c>
      <c r="D4936" s="28">
        <v>48.2</v>
      </c>
      <c r="E4936" s="28">
        <v>45</v>
      </c>
      <c r="F4936" s="29" t="s">
        <v>172</v>
      </c>
      <c r="G4936" s="29" t="s">
        <v>171</v>
      </c>
      <c r="H4936" s="28">
        <v>851</v>
      </c>
      <c r="I4936" s="29" t="s">
        <v>752</v>
      </c>
      <c r="J4936" s="33" t="s">
        <v>925</v>
      </c>
      <c r="K4936" s="29" t="s">
        <v>178</v>
      </c>
      <c r="L4936" s="29" t="s">
        <v>862</v>
      </c>
      <c r="M4936" s="29" t="s">
        <v>924</v>
      </c>
      <c r="N4936" s="28">
        <v>554298</v>
      </c>
      <c r="O4936" s="28">
        <v>6339516</v>
      </c>
      <c r="P4936" s="29" t="s">
        <v>920</v>
      </c>
      <c r="Q4936" s="32" t="s">
        <v>919</v>
      </c>
      <c r="R4936" s="19"/>
      <c r="S4936" s="19"/>
      <c r="T4936" s="19"/>
      <c r="U4936" s="19"/>
      <c r="V4936" s="19"/>
      <c r="W4936" s="19"/>
      <c r="X4936" s="19"/>
      <c r="Y4936" s="19"/>
      <c r="Z4936" s="19"/>
      <c r="AA4936" s="19"/>
      <c r="AB4936" s="19"/>
      <c r="AC4936" s="19"/>
      <c r="AD4936" s="19"/>
      <c r="AE4936" s="19"/>
      <c r="AF4936" s="19"/>
      <c r="AG4936" s="19"/>
      <c r="AH4936" s="19"/>
      <c r="AI4936" s="19"/>
      <c r="AJ4936" s="19"/>
      <c r="AK4936" s="19"/>
      <c r="AL4936" s="19"/>
      <c r="AM4936" s="19"/>
      <c r="AN4936" s="19"/>
      <c r="AO4936" s="31">
        <v>1383520</v>
      </c>
      <c r="AP4936" s="31">
        <v>1359203.75</v>
      </c>
      <c r="AQ4936" s="31">
        <v>1370024.5</v>
      </c>
      <c r="AR4936" s="31">
        <v>1269812.5</v>
      </c>
      <c r="AS4936" s="31">
        <v>1424765</v>
      </c>
      <c r="AT4936" s="31">
        <v>1345502.75</v>
      </c>
      <c r="AU4936" s="31">
        <v>1198180</v>
      </c>
      <c r="AV4936" s="31">
        <v>1606001.78125</v>
      </c>
      <c r="AW4936" s="31">
        <v>1437216.73046875</v>
      </c>
      <c r="AX4936" s="31">
        <v>134220.984375</v>
      </c>
      <c r="AY4936" s="31">
        <v>63387.234375</v>
      </c>
      <c r="AZ4936" s="31">
        <v>197608.21875</v>
      </c>
    </row>
    <row r="4937" spans="1:52" ht="15" customHeight="1">
      <c r="A4937" s="29" t="s">
        <v>923</v>
      </c>
      <c r="B4937" s="34">
        <v>36539</v>
      </c>
      <c r="C4937" s="28">
        <v>750</v>
      </c>
      <c r="D4937" s="28">
        <v>48.2</v>
      </c>
      <c r="E4937" s="28">
        <v>45</v>
      </c>
      <c r="F4937" s="29" t="s">
        <v>172</v>
      </c>
      <c r="G4937" s="29" t="s">
        <v>171</v>
      </c>
      <c r="H4937" s="28">
        <v>851</v>
      </c>
      <c r="I4937" s="29" t="s">
        <v>752</v>
      </c>
      <c r="J4937" s="33" t="s">
        <v>922</v>
      </c>
      <c r="K4937" s="29" t="s">
        <v>178</v>
      </c>
      <c r="L4937" s="29" t="s">
        <v>862</v>
      </c>
      <c r="M4937" s="29" t="s">
        <v>921</v>
      </c>
      <c r="N4937" s="28">
        <v>553969</v>
      </c>
      <c r="O4937" s="28">
        <v>6340410</v>
      </c>
      <c r="P4937" s="29" t="s">
        <v>920</v>
      </c>
      <c r="Q4937" s="32" t="s">
        <v>919</v>
      </c>
      <c r="R4937" s="19"/>
      <c r="S4937" s="19"/>
      <c r="T4937" s="19"/>
      <c r="U4937" s="19"/>
      <c r="V4937" s="19"/>
      <c r="W4937" s="19"/>
      <c r="X4937" s="19"/>
      <c r="Y4937" s="19"/>
      <c r="Z4937" s="19"/>
      <c r="AA4937" s="19"/>
      <c r="AB4937" s="19"/>
      <c r="AC4937" s="19"/>
      <c r="AD4937" s="19"/>
      <c r="AE4937" s="19"/>
      <c r="AF4937" s="19"/>
      <c r="AG4937" s="19"/>
      <c r="AH4937" s="19"/>
      <c r="AI4937" s="19"/>
      <c r="AJ4937" s="19"/>
      <c r="AK4937" s="19"/>
      <c r="AL4937" s="19"/>
      <c r="AM4937" s="19"/>
      <c r="AN4937" s="19"/>
      <c r="AO4937" s="31">
        <v>1445413</v>
      </c>
      <c r="AP4937" s="31">
        <v>1369341.75</v>
      </c>
      <c r="AQ4937" s="31">
        <v>1370024.5</v>
      </c>
      <c r="AR4937" s="31">
        <v>1269812.5</v>
      </c>
      <c r="AS4937" s="31">
        <v>1424765</v>
      </c>
      <c r="AT4937" s="31">
        <v>1345502.75</v>
      </c>
      <c r="AU4937" s="31">
        <v>1198180</v>
      </c>
      <c r="AV4937" s="31">
        <v>1608552.3203125</v>
      </c>
      <c r="AW4937" s="31">
        <v>1503414.83203125</v>
      </c>
      <c r="AX4937" s="31">
        <v>141457.640625</v>
      </c>
      <c r="AY4937" s="31">
        <v>71659.921875</v>
      </c>
      <c r="AZ4937" s="31">
        <v>213117.5625</v>
      </c>
    </row>
    <row r="4938" spans="1:52" ht="15" customHeight="1">
      <c r="A4938" s="29" t="s">
        <v>918</v>
      </c>
      <c r="B4938" s="34">
        <v>36888</v>
      </c>
      <c r="C4938" s="28">
        <v>750</v>
      </c>
      <c r="D4938" s="28">
        <v>48</v>
      </c>
      <c r="E4938" s="28">
        <v>45</v>
      </c>
      <c r="F4938" s="29" t="s">
        <v>172</v>
      </c>
      <c r="G4938" s="29" t="s">
        <v>171</v>
      </c>
      <c r="H4938" s="28">
        <v>851</v>
      </c>
      <c r="I4938" s="29" t="s">
        <v>752</v>
      </c>
      <c r="J4938" s="33" t="s">
        <v>917</v>
      </c>
      <c r="K4938" s="29" t="s">
        <v>178</v>
      </c>
      <c r="L4938" s="29" t="s">
        <v>862</v>
      </c>
      <c r="M4938" s="29" t="s">
        <v>914</v>
      </c>
      <c r="N4938" s="28">
        <v>555251.80000000005</v>
      </c>
      <c r="O4938" s="28">
        <v>6337727</v>
      </c>
      <c r="P4938" s="29" t="s">
        <v>882</v>
      </c>
      <c r="Q4938" s="32" t="s">
        <v>174</v>
      </c>
      <c r="R4938" s="19"/>
      <c r="S4938" s="19"/>
      <c r="T4938" s="19"/>
      <c r="U4938" s="19"/>
      <c r="V4938" s="19"/>
      <c r="W4938" s="19"/>
      <c r="X4938" s="19"/>
      <c r="Y4938" s="19"/>
      <c r="Z4938" s="19"/>
      <c r="AA4938" s="19"/>
      <c r="AB4938" s="19"/>
      <c r="AC4938" s="19"/>
      <c r="AD4938" s="19"/>
      <c r="AE4938" s="19"/>
      <c r="AF4938" s="19"/>
      <c r="AG4938" s="19"/>
      <c r="AH4938" s="19"/>
      <c r="AI4938" s="19"/>
      <c r="AJ4938" s="19"/>
      <c r="AK4938" s="19"/>
      <c r="AL4938" s="19"/>
      <c r="AM4938" s="19"/>
      <c r="AN4938" s="19"/>
      <c r="AO4938" s="31">
        <v>0</v>
      </c>
      <c r="AP4938" s="31">
        <v>792336.83203125</v>
      </c>
      <c r="AQ4938" s="31">
        <v>1257007.16796875</v>
      </c>
      <c r="AR4938" s="31">
        <v>1147969.00390625</v>
      </c>
      <c r="AS4938" s="31">
        <v>1314720</v>
      </c>
      <c r="AT4938" s="31">
        <v>1224228.16796875</v>
      </c>
      <c r="AU4938" s="31">
        <v>1106375.67578125</v>
      </c>
      <c r="AV4938" s="31">
        <v>1453159.98046875</v>
      </c>
      <c r="AW4938" s="31">
        <v>1424861.0546875</v>
      </c>
      <c r="AX4938" s="31">
        <v>142084.8125</v>
      </c>
      <c r="AY4938" s="31">
        <v>65752.09375</v>
      </c>
      <c r="AZ4938" s="31">
        <v>207836.90625</v>
      </c>
    </row>
    <row r="4939" spans="1:52" ht="15" customHeight="1">
      <c r="A4939" s="29" t="s">
        <v>916</v>
      </c>
      <c r="B4939" s="34">
        <v>36888</v>
      </c>
      <c r="C4939" s="28">
        <v>750</v>
      </c>
      <c r="D4939" s="28">
        <v>48</v>
      </c>
      <c r="E4939" s="28">
        <v>45</v>
      </c>
      <c r="F4939" s="29" t="s">
        <v>172</v>
      </c>
      <c r="G4939" s="29" t="s">
        <v>171</v>
      </c>
      <c r="H4939" s="28">
        <v>851</v>
      </c>
      <c r="I4939" s="29" t="s">
        <v>752</v>
      </c>
      <c r="J4939" s="33" t="s">
        <v>915</v>
      </c>
      <c r="K4939" s="29" t="s">
        <v>178</v>
      </c>
      <c r="L4939" s="29" t="s">
        <v>862</v>
      </c>
      <c r="M4939" s="29" t="s">
        <v>914</v>
      </c>
      <c r="N4939" s="28">
        <v>555191.19999999995</v>
      </c>
      <c r="O4939" s="28">
        <v>6337959</v>
      </c>
      <c r="P4939" s="29" t="s">
        <v>882</v>
      </c>
      <c r="Q4939" s="32" t="s">
        <v>174</v>
      </c>
      <c r="R4939" s="19"/>
      <c r="S4939" s="19"/>
      <c r="T4939" s="19"/>
      <c r="U4939" s="19"/>
      <c r="V4939" s="19"/>
      <c r="W4939" s="19"/>
      <c r="X4939" s="19"/>
      <c r="Y4939" s="19"/>
      <c r="Z4939" s="19"/>
      <c r="AA4939" s="19"/>
      <c r="AB4939" s="19"/>
      <c r="AC4939" s="19"/>
      <c r="AD4939" s="19"/>
      <c r="AE4939" s="19"/>
      <c r="AF4939" s="19"/>
      <c r="AG4939" s="19"/>
      <c r="AH4939" s="19"/>
      <c r="AI4939" s="19"/>
      <c r="AJ4939" s="19"/>
      <c r="AK4939" s="19"/>
      <c r="AL4939" s="19"/>
      <c r="AM4939" s="19"/>
      <c r="AN4939" s="19"/>
      <c r="AO4939" s="31">
        <v>0</v>
      </c>
      <c r="AP4939" s="31">
        <v>792336.83203125</v>
      </c>
      <c r="AQ4939" s="31">
        <v>1257007.16796875</v>
      </c>
      <c r="AR4939" s="31">
        <v>1147969.00390625</v>
      </c>
      <c r="AS4939" s="31">
        <v>1314720</v>
      </c>
      <c r="AT4939" s="31">
        <v>1224228.16796875</v>
      </c>
      <c r="AU4939" s="31">
        <v>1106375.67578125</v>
      </c>
      <c r="AV4939" s="31">
        <v>1443060.30859375</v>
      </c>
      <c r="AW4939" s="31">
        <v>1414418.55078125</v>
      </c>
      <c r="AX4939" s="31">
        <v>142178.109375</v>
      </c>
      <c r="AY4939" s="31">
        <v>63734.4765625</v>
      </c>
      <c r="AZ4939" s="31">
        <v>205912.5859375</v>
      </c>
    </row>
    <row r="4940" spans="1:52" ht="15" customHeight="1">
      <c r="A4940" s="29" t="s">
        <v>913</v>
      </c>
      <c r="B4940" s="34">
        <v>36888</v>
      </c>
      <c r="C4940" s="28">
        <v>750</v>
      </c>
      <c r="D4940" s="28">
        <v>48</v>
      </c>
      <c r="E4940" s="28">
        <v>45</v>
      </c>
      <c r="F4940" s="29" t="s">
        <v>172</v>
      </c>
      <c r="G4940" s="29" t="s">
        <v>171</v>
      </c>
      <c r="H4940" s="28">
        <v>851</v>
      </c>
      <c r="I4940" s="29" t="s">
        <v>752</v>
      </c>
      <c r="J4940" s="33" t="s">
        <v>912</v>
      </c>
      <c r="K4940" s="29" t="s">
        <v>178</v>
      </c>
      <c r="L4940" s="29" t="s">
        <v>862</v>
      </c>
      <c r="M4940" s="29" t="s">
        <v>843</v>
      </c>
      <c r="N4940" s="28">
        <v>555314.5</v>
      </c>
      <c r="O4940" s="28">
        <v>6337493</v>
      </c>
      <c r="P4940" s="29" t="s">
        <v>882</v>
      </c>
      <c r="Q4940" s="32" t="s">
        <v>174</v>
      </c>
      <c r="R4940" s="19"/>
      <c r="S4940" s="19"/>
      <c r="T4940" s="19"/>
      <c r="U4940" s="19"/>
      <c r="V4940" s="19"/>
      <c r="W4940" s="19"/>
      <c r="X4940" s="19"/>
      <c r="Y4940" s="19"/>
      <c r="Z4940" s="19"/>
      <c r="AA4940" s="19"/>
      <c r="AB4940" s="19"/>
      <c r="AC4940" s="19"/>
      <c r="AD4940" s="19"/>
      <c r="AE4940" s="19"/>
      <c r="AF4940" s="19"/>
      <c r="AG4940" s="19"/>
      <c r="AH4940" s="19"/>
      <c r="AI4940" s="19"/>
      <c r="AJ4940" s="19"/>
      <c r="AK4940" s="19"/>
      <c r="AL4940" s="19"/>
      <c r="AM4940" s="19"/>
      <c r="AN4940" s="19"/>
      <c r="AO4940" s="31">
        <v>0</v>
      </c>
      <c r="AP4940" s="31">
        <v>792336.83203125</v>
      </c>
      <c r="AQ4940" s="31">
        <v>1257007.16796875</v>
      </c>
      <c r="AR4940" s="31">
        <v>1147969.00390625</v>
      </c>
      <c r="AS4940" s="31">
        <v>1314720</v>
      </c>
      <c r="AT4940" s="31">
        <v>1224228.16796875</v>
      </c>
      <c r="AU4940" s="31">
        <v>1106375.67578125</v>
      </c>
      <c r="AV4940" s="31">
        <v>1434976.14453125</v>
      </c>
      <c r="AW4940" s="31">
        <v>1407969.67578125</v>
      </c>
      <c r="AX4940" s="31">
        <v>140467.890625</v>
      </c>
      <c r="AY4940" s="31">
        <v>64425.24609375</v>
      </c>
      <c r="AZ4940" s="31">
        <v>204893.13671875</v>
      </c>
    </row>
    <row r="4941" spans="1:52" ht="15" customHeight="1">
      <c r="A4941" s="29" t="s">
        <v>911</v>
      </c>
      <c r="B4941" s="34">
        <v>36888</v>
      </c>
      <c r="C4941" s="28">
        <v>750</v>
      </c>
      <c r="D4941" s="28">
        <v>48</v>
      </c>
      <c r="E4941" s="28">
        <v>45</v>
      </c>
      <c r="F4941" s="29" t="s">
        <v>172</v>
      </c>
      <c r="G4941" s="29" t="s">
        <v>171</v>
      </c>
      <c r="H4941" s="28">
        <v>851</v>
      </c>
      <c r="I4941" s="29" t="s">
        <v>752</v>
      </c>
      <c r="J4941" s="33" t="s">
        <v>910</v>
      </c>
      <c r="K4941" s="29" t="s">
        <v>178</v>
      </c>
      <c r="L4941" s="29" t="s">
        <v>862</v>
      </c>
      <c r="M4941" s="29" t="s">
        <v>909</v>
      </c>
      <c r="N4941" s="28">
        <v>555376.30000000005</v>
      </c>
      <c r="O4941" s="28">
        <v>6337257</v>
      </c>
      <c r="P4941" s="29" t="s">
        <v>882</v>
      </c>
      <c r="Q4941" s="32" t="s">
        <v>174</v>
      </c>
      <c r="R4941" s="19"/>
      <c r="S4941" s="19"/>
      <c r="T4941" s="19"/>
      <c r="U4941" s="19"/>
      <c r="V4941" s="19"/>
      <c r="W4941" s="19"/>
      <c r="X4941" s="19"/>
      <c r="Y4941" s="19"/>
      <c r="Z4941" s="19"/>
      <c r="AA4941" s="19"/>
      <c r="AB4941" s="19"/>
      <c r="AC4941" s="19"/>
      <c r="AD4941" s="19"/>
      <c r="AE4941" s="19"/>
      <c r="AF4941" s="19"/>
      <c r="AG4941" s="19"/>
      <c r="AH4941" s="19"/>
      <c r="AI4941" s="19"/>
      <c r="AJ4941" s="19"/>
      <c r="AK4941" s="19"/>
      <c r="AL4941" s="19"/>
      <c r="AM4941" s="19"/>
      <c r="AN4941" s="19"/>
      <c r="AO4941" s="31">
        <v>0</v>
      </c>
      <c r="AP4941" s="31">
        <v>792336.83203125</v>
      </c>
      <c r="AQ4941" s="31">
        <v>1257007.16796875</v>
      </c>
      <c r="AR4941" s="31">
        <v>1147969.00390625</v>
      </c>
      <c r="AS4941" s="31">
        <v>1314720</v>
      </c>
      <c r="AT4941" s="31">
        <v>1224228.16796875</v>
      </c>
      <c r="AU4941" s="31">
        <v>1106375.67578125</v>
      </c>
      <c r="AV4941" s="31">
        <v>1452479.34765625</v>
      </c>
      <c r="AW4941" s="31">
        <v>1466268.79296875</v>
      </c>
      <c r="AX4941" s="31">
        <v>155051.578125</v>
      </c>
      <c r="AY4941" s="31">
        <v>69266.34375</v>
      </c>
      <c r="AZ4941" s="31">
        <v>224317.921875</v>
      </c>
    </row>
    <row r="4942" spans="1:52" ht="15" customHeight="1">
      <c r="A4942" s="29" t="s">
        <v>908</v>
      </c>
      <c r="B4942" s="34">
        <v>36888</v>
      </c>
      <c r="C4942" s="28">
        <v>750</v>
      </c>
      <c r="D4942" s="28">
        <v>48</v>
      </c>
      <c r="E4942" s="28">
        <v>45</v>
      </c>
      <c r="F4942" s="29" t="s">
        <v>172</v>
      </c>
      <c r="G4942" s="29" t="s">
        <v>171</v>
      </c>
      <c r="H4942" s="28">
        <v>851</v>
      </c>
      <c r="I4942" s="29" t="s">
        <v>752</v>
      </c>
      <c r="J4942" s="33" t="s">
        <v>907</v>
      </c>
      <c r="K4942" s="29" t="s">
        <v>178</v>
      </c>
      <c r="L4942" s="29" t="s">
        <v>862</v>
      </c>
      <c r="M4942" s="29" t="s">
        <v>893</v>
      </c>
      <c r="N4942" s="28">
        <v>555376.30000000005</v>
      </c>
      <c r="O4942" s="28">
        <v>6337257</v>
      </c>
      <c r="P4942" s="29" t="s">
        <v>882</v>
      </c>
      <c r="Q4942" s="32" t="s">
        <v>174</v>
      </c>
      <c r="R4942" s="19"/>
      <c r="S4942" s="19"/>
      <c r="T4942" s="19"/>
      <c r="U4942" s="19"/>
      <c r="V4942" s="19"/>
      <c r="W4942" s="19"/>
      <c r="X4942" s="19"/>
      <c r="Y4942" s="19"/>
      <c r="Z4942" s="19"/>
      <c r="AA4942" s="19"/>
      <c r="AB4942" s="19"/>
      <c r="AC4942" s="19"/>
      <c r="AD4942" s="19"/>
      <c r="AE4942" s="19"/>
      <c r="AF4942" s="19"/>
      <c r="AG4942" s="19"/>
      <c r="AH4942" s="19"/>
      <c r="AI4942" s="19"/>
      <c r="AJ4942" s="19"/>
      <c r="AK4942" s="19"/>
      <c r="AL4942" s="19"/>
      <c r="AM4942" s="19"/>
      <c r="AN4942" s="19"/>
      <c r="AO4942" s="31">
        <v>0</v>
      </c>
      <c r="AP4942" s="31">
        <v>792336.83203125</v>
      </c>
      <c r="AQ4942" s="31">
        <v>1257007.16796875</v>
      </c>
      <c r="AR4942" s="31">
        <v>1147969.00390625</v>
      </c>
      <c r="AS4942" s="31">
        <v>1314720</v>
      </c>
      <c r="AT4942" s="31">
        <v>1224228.16796875</v>
      </c>
      <c r="AU4942" s="31">
        <v>1106375.67578125</v>
      </c>
      <c r="AV4942" s="31">
        <v>1451127.75390625</v>
      </c>
      <c r="AW4942" s="31">
        <v>1504171.44921875</v>
      </c>
      <c r="AX4942" s="31">
        <v>151264.09375</v>
      </c>
      <c r="AY4942" s="31">
        <v>70557.3046875</v>
      </c>
      <c r="AZ4942" s="31">
        <v>221821.3984375</v>
      </c>
    </row>
    <row r="4943" spans="1:52" ht="15" customHeight="1">
      <c r="A4943" s="29" t="s">
        <v>906</v>
      </c>
      <c r="B4943" s="34">
        <v>36888</v>
      </c>
      <c r="C4943" s="28">
        <v>750</v>
      </c>
      <c r="D4943" s="28">
        <v>48</v>
      </c>
      <c r="E4943" s="28">
        <v>45</v>
      </c>
      <c r="F4943" s="29" t="s">
        <v>172</v>
      </c>
      <c r="G4943" s="29" t="s">
        <v>171</v>
      </c>
      <c r="H4943" s="28">
        <v>851</v>
      </c>
      <c r="I4943" s="29" t="s">
        <v>752</v>
      </c>
      <c r="J4943" s="33" t="s">
        <v>905</v>
      </c>
      <c r="K4943" s="29" t="s">
        <v>178</v>
      </c>
      <c r="L4943" s="29" t="s">
        <v>862</v>
      </c>
      <c r="M4943" s="29" t="s">
        <v>904</v>
      </c>
      <c r="N4943" s="28">
        <v>555495.69999999995</v>
      </c>
      <c r="O4943" s="28">
        <v>6338032</v>
      </c>
      <c r="P4943" s="29" t="s">
        <v>882</v>
      </c>
      <c r="Q4943" s="32" t="s">
        <v>174</v>
      </c>
      <c r="R4943" s="19"/>
      <c r="S4943" s="19"/>
      <c r="T4943" s="19"/>
      <c r="U4943" s="19"/>
      <c r="V4943" s="19"/>
      <c r="W4943" s="19"/>
      <c r="X4943" s="19"/>
      <c r="Y4943" s="19"/>
      <c r="Z4943" s="19"/>
      <c r="AA4943" s="19"/>
      <c r="AB4943" s="19"/>
      <c r="AC4943" s="19"/>
      <c r="AD4943" s="19"/>
      <c r="AE4943" s="19"/>
      <c r="AF4943" s="19"/>
      <c r="AG4943" s="19"/>
      <c r="AH4943" s="19"/>
      <c r="AI4943" s="19"/>
      <c r="AJ4943" s="19"/>
      <c r="AK4943" s="19"/>
      <c r="AL4943" s="19"/>
      <c r="AM4943" s="19"/>
      <c r="AN4943" s="19"/>
      <c r="AO4943" s="31">
        <v>0</v>
      </c>
      <c r="AP4943" s="31">
        <v>792336.83203125</v>
      </c>
      <c r="AQ4943" s="31">
        <v>1257007.16796875</v>
      </c>
      <c r="AR4943" s="31">
        <v>1147969.00390625</v>
      </c>
      <c r="AS4943" s="31">
        <v>1314720</v>
      </c>
      <c r="AT4943" s="31">
        <v>1224228.16796875</v>
      </c>
      <c r="AU4943" s="31">
        <v>1106375.67578125</v>
      </c>
      <c r="AV4943" s="31">
        <v>1413691.1484375</v>
      </c>
      <c r="AW4943" s="31">
        <v>1272473.33203125</v>
      </c>
      <c r="AX4943" s="31">
        <v>132528.578125</v>
      </c>
      <c r="AY4943" s="31">
        <v>62215.0703125</v>
      </c>
      <c r="AZ4943" s="31">
        <v>194743.6484375</v>
      </c>
    </row>
    <row r="4944" spans="1:52" ht="15" customHeight="1">
      <c r="A4944" s="29" t="s">
        <v>903</v>
      </c>
      <c r="B4944" s="34">
        <v>36888</v>
      </c>
      <c r="C4944" s="28">
        <v>750</v>
      </c>
      <c r="D4944" s="28">
        <v>48</v>
      </c>
      <c r="E4944" s="28">
        <v>45</v>
      </c>
      <c r="F4944" s="29" t="s">
        <v>172</v>
      </c>
      <c r="G4944" s="29" t="s">
        <v>171</v>
      </c>
      <c r="H4944" s="28">
        <v>851</v>
      </c>
      <c r="I4944" s="29" t="s">
        <v>752</v>
      </c>
      <c r="J4944" s="33" t="s">
        <v>902</v>
      </c>
      <c r="K4944" s="29" t="s">
        <v>178</v>
      </c>
      <c r="L4944" s="29" t="s">
        <v>862</v>
      </c>
      <c r="M4944" s="29" t="s">
        <v>901</v>
      </c>
      <c r="N4944" s="28">
        <v>555556.4</v>
      </c>
      <c r="O4944" s="28">
        <v>6337798</v>
      </c>
      <c r="P4944" s="29" t="s">
        <v>882</v>
      </c>
      <c r="Q4944" s="32" t="s">
        <v>174</v>
      </c>
      <c r="R4944" s="19"/>
      <c r="S4944" s="19"/>
      <c r="T4944" s="19"/>
      <c r="U4944" s="19"/>
      <c r="V4944" s="19"/>
      <c r="W4944" s="19"/>
      <c r="X4944" s="19"/>
      <c r="Y4944" s="19"/>
      <c r="Z4944" s="19"/>
      <c r="AA4944" s="19"/>
      <c r="AB4944" s="19"/>
      <c r="AC4944" s="19"/>
      <c r="AD4944" s="19"/>
      <c r="AE4944" s="19"/>
      <c r="AF4944" s="19"/>
      <c r="AG4944" s="19"/>
      <c r="AH4944" s="19"/>
      <c r="AI4944" s="19"/>
      <c r="AJ4944" s="19"/>
      <c r="AK4944" s="19"/>
      <c r="AL4944" s="19"/>
      <c r="AM4944" s="19"/>
      <c r="AN4944" s="19"/>
      <c r="AO4944" s="31">
        <v>0</v>
      </c>
      <c r="AP4944" s="31">
        <v>792336.83203125</v>
      </c>
      <c r="AQ4944" s="31">
        <v>1257007.16796875</v>
      </c>
      <c r="AR4944" s="31">
        <v>1147969.00390625</v>
      </c>
      <c r="AS4944" s="31">
        <v>1314720</v>
      </c>
      <c r="AT4944" s="31">
        <v>1224228.16796875</v>
      </c>
      <c r="AU4944" s="31">
        <v>1106375.67578125</v>
      </c>
      <c r="AV4944" s="31">
        <v>1407012.61328125</v>
      </c>
      <c r="AW4944" s="31">
        <v>1308862.2734375</v>
      </c>
      <c r="AX4944" s="31">
        <v>127044.4765625</v>
      </c>
      <c r="AY4944" s="31">
        <v>60976.578125</v>
      </c>
      <c r="AZ4944" s="31">
        <v>188021.0546875</v>
      </c>
    </row>
    <row r="4945" spans="1:52" ht="15" customHeight="1">
      <c r="A4945" s="29" t="s">
        <v>900</v>
      </c>
      <c r="B4945" s="34">
        <v>36888</v>
      </c>
      <c r="C4945" s="28">
        <v>750</v>
      </c>
      <c r="D4945" s="28">
        <v>48</v>
      </c>
      <c r="E4945" s="28">
        <v>45</v>
      </c>
      <c r="F4945" s="29" t="s">
        <v>172</v>
      </c>
      <c r="G4945" s="29" t="s">
        <v>171</v>
      </c>
      <c r="H4945" s="28">
        <v>851</v>
      </c>
      <c r="I4945" s="29" t="s">
        <v>752</v>
      </c>
      <c r="J4945" s="33" t="s">
        <v>899</v>
      </c>
      <c r="K4945" s="29" t="s">
        <v>178</v>
      </c>
      <c r="L4945" s="29" t="s">
        <v>862</v>
      </c>
      <c r="M4945" s="29" t="s">
        <v>898</v>
      </c>
      <c r="N4945" s="28">
        <v>555619.1</v>
      </c>
      <c r="O4945" s="28">
        <v>6337564</v>
      </c>
      <c r="P4945" s="29" t="s">
        <v>882</v>
      </c>
      <c r="Q4945" s="32" t="s">
        <v>174</v>
      </c>
      <c r="R4945" s="19"/>
      <c r="S4945" s="19"/>
      <c r="T4945" s="19"/>
      <c r="U4945" s="19"/>
      <c r="V4945" s="19"/>
      <c r="W4945" s="19"/>
      <c r="X4945" s="19"/>
      <c r="Y4945" s="19"/>
      <c r="Z4945" s="19"/>
      <c r="AA4945" s="19"/>
      <c r="AB4945" s="19"/>
      <c r="AC4945" s="19"/>
      <c r="AD4945" s="19"/>
      <c r="AE4945" s="19"/>
      <c r="AF4945" s="19"/>
      <c r="AG4945" s="19"/>
      <c r="AH4945" s="19"/>
      <c r="AI4945" s="19"/>
      <c r="AJ4945" s="19"/>
      <c r="AK4945" s="19"/>
      <c r="AL4945" s="19"/>
      <c r="AM4945" s="19"/>
      <c r="AN4945" s="19"/>
      <c r="AO4945" s="31">
        <v>0</v>
      </c>
      <c r="AP4945" s="31">
        <v>792336.83203125</v>
      </c>
      <c r="AQ4945" s="31">
        <v>1257007.16796875</v>
      </c>
      <c r="AR4945" s="31">
        <v>1147969.00390625</v>
      </c>
      <c r="AS4945" s="31">
        <v>1314720</v>
      </c>
      <c r="AT4945" s="31">
        <v>1224228.16796875</v>
      </c>
      <c r="AU4945" s="31">
        <v>1106375.67578125</v>
      </c>
      <c r="AV4945" s="31">
        <v>1406153.046875</v>
      </c>
      <c r="AW4945" s="31">
        <v>1310650.1953125</v>
      </c>
      <c r="AX4945" s="31">
        <v>127305.34375</v>
      </c>
      <c r="AY4945" s="31">
        <v>52669.7421875</v>
      </c>
      <c r="AZ4945" s="31">
        <v>179975.0859375</v>
      </c>
    </row>
    <row r="4946" spans="1:52" ht="15" customHeight="1">
      <c r="A4946" s="29" t="s">
        <v>897</v>
      </c>
      <c r="B4946" s="34">
        <v>36888</v>
      </c>
      <c r="C4946" s="28">
        <v>750</v>
      </c>
      <c r="D4946" s="28">
        <v>48</v>
      </c>
      <c r="E4946" s="28">
        <v>45</v>
      </c>
      <c r="F4946" s="29" t="s">
        <v>172</v>
      </c>
      <c r="G4946" s="29" t="s">
        <v>171</v>
      </c>
      <c r="H4946" s="28">
        <v>851</v>
      </c>
      <c r="I4946" s="29" t="s">
        <v>752</v>
      </c>
      <c r="J4946" s="33" t="s">
        <v>896</v>
      </c>
      <c r="K4946" s="29" t="s">
        <v>178</v>
      </c>
      <c r="L4946" s="29" t="s">
        <v>862</v>
      </c>
      <c r="M4946" s="29" t="s">
        <v>893</v>
      </c>
      <c r="N4946" s="28">
        <v>555681.80000000005</v>
      </c>
      <c r="O4946" s="28">
        <v>6337329</v>
      </c>
      <c r="P4946" s="29" t="s">
        <v>882</v>
      </c>
      <c r="Q4946" s="32" t="s">
        <v>174</v>
      </c>
      <c r="R4946" s="19"/>
      <c r="S4946" s="19"/>
      <c r="T4946" s="19"/>
      <c r="U4946" s="19"/>
      <c r="V4946" s="19"/>
      <c r="W4946" s="19"/>
      <c r="X4946" s="19"/>
      <c r="Y4946" s="19"/>
      <c r="Z4946" s="19"/>
      <c r="AA4946" s="19"/>
      <c r="AB4946" s="19"/>
      <c r="AC4946" s="19"/>
      <c r="AD4946" s="19"/>
      <c r="AE4946" s="19"/>
      <c r="AF4946" s="19"/>
      <c r="AG4946" s="19"/>
      <c r="AH4946" s="19"/>
      <c r="AI4946" s="19"/>
      <c r="AJ4946" s="19"/>
      <c r="AK4946" s="19"/>
      <c r="AL4946" s="19"/>
      <c r="AM4946" s="19"/>
      <c r="AN4946" s="19"/>
      <c r="AO4946" s="31">
        <v>0</v>
      </c>
      <c r="AP4946" s="31">
        <v>792336.83203125</v>
      </c>
      <c r="AQ4946" s="31">
        <v>1257007.16796875</v>
      </c>
      <c r="AR4946" s="31">
        <v>1147969.00390625</v>
      </c>
      <c r="AS4946" s="31">
        <v>1314720</v>
      </c>
      <c r="AT4946" s="31">
        <v>1224228.16796875</v>
      </c>
      <c r="AU4946" s="31">
        <v>1106375.67578125</v>
      </c>
      <c r="AV4946" s="31">
        <v>1412413.55859375</v>
      </c>
      <c r="AW4946" s="31">
        <v>1281795.82421875</v>
      </c>
      <c r="AX4946" s="31">
        <v>132165.75</v>
      </c>
      <c r="AY4946" s="31">
        <v>64099.78125</v>
      </c>
      <c r="AZ4946" s="31">
        <v>196265.53125</v>
      </c>
    </row>
    <row r="4947" spans="1:52" ht="15" customHeight="1">
      <c r="A4947" s="29" t="s">
        <v>895</v>
      </c>
      <c r="B4947" s="34">
        <v>36888</v>
      </c>
      <c r="C4947" s="28">
        <v>750</v>
      </c>
      <c r="D4947" s="28">
        <v>48</v>
      </c>
      <c r="E4947" s="28">
        <v>45</v>
      </c>
      <c r="F4947" s="29" t="s">
        <v>172</v>
      </c>
      <c r="G4947" s="29" t="s">
        <v>171</v>
      </c>
      <c r="H4947" s="28">
        <v>851</v>
      </c>
      <c r="I4947" s="29" t="s">
        <v>752</v>
      </c>
      <c r="J4947" s="33" t="s">
        <v>894</v>
      </c>
      <c r="K4947" s="29" t="s">
        <v>178</v>
      </c>
      <c r="L4947" s="29" t="s">
        <v>862</v>
      </c>
      <c r="M4947" s="29" t="s">
        <v>893</v>
      </c>
      <c r="N4947" s="28">
        <v>555742.5</v>
      </c>
      <c r="O4947" s="28">
        <v>6337092</v>
      </c>
      <c r="P4947" s="29" t="s">
        <v>882</v>
      </c>
      <c r="Q4947" s="32" t="s">
        <v>174</v>
      </c>
      <c r="R4947" s="19"/>
      <c r="S4947" s="19"/>
      <c r="T4947" s="19"/>
      <c r="U4947" s="19"/>
      <c r="V4947" s="19"/>
      <c r="W4947" s="19"/>
      <c r="X4947" s="19"/>
      <c r="Y4947" s="19"/>
      <c r="Z4947" s="19"/>
      <c r="AA4947" s="19"/>
      <c r="AB4947" s="19"/>
      <c r="AC4947" s="19"/>
      <c r="AD4947" s="19"/>
      <c r="AE4947" s="19"/>
      <c r="AF4947" s="19"/>
      <c r="AG4947" s="19"/>
      <c r="AH4947" s="19"/>
      <c r="AI4947" s="19"/>
      <c r="AJ4947" s="19"/>
      <c r="AK4947" s="19"/>
      <c r="AL4947" s="19"/>
      <c r="AM4947" s="19"/>
      <c r="AN4947" s="19"/>
      <c r="AO4947" s="31">
        <v>0</v>
      </c>
      <c r="AP4947" s="31">
        <v>792336.83203125</v>
      </c>
      <c r="AQ4947" s="31">
        <v>1257007.16796875</v>
      </c>
      <c r="AR4947" s="31">
        <v>1147969.00390625</v>
      </c>
      <c r="AS4947" s="31">
        <v>1314720</v>
      </c>
      <c r="AT4947" s="31">
        <v>1224228.16796875</v>
      </c>
      <c r="AU4947" s="31">
        <v>1106375.67578125</v>
      </c>
      <c r="AV4947" s="31">
        <v>1424605.90234375</v>
      </c>
      <c r="AW4947" s="31">
        <v>1416621.7734375</v>
      </c>
      <c r="AX4947" s="31">
        <v>140344.390625</v>
      </c>
      <c r="AY4947" s="31">
        <v>66668.09375</v>
      </c>
      <c r="AZ4947" s="31">
        <v>207012.484375</v>
      </c>
    </row>
    <row r="4948" spans="1:52" ht="15" customHeight="1">
      <c r="A4948" s="29" t="s">
        <v>892</v>
      </c>
      <c r="B4948" s="34">
        <v>36888</v>
      </c>
      <c r="C4948" s="28">
        <v>750</v>
      </c>
      <c r="D4948" s="28">
        <v>48</v>
      </c>
      <c r="E4948" s="28">
        <v>45</v>
      </c>
      <c r="F4948" s="29" t="s">
        <v>172</v>
      </c>
      <c r="G4948" s="29" t="s">
        <v>171</v>
      </c>
      <c r="H4948" s="28">
        <v>851</v>
      </c>
      <c r="I4948" s="29" t="s">
        <v>752</v>
      </c>
      <c r="J4948" s="33" t="s">
        <v>891</v>
      </c>
      <c r="K4948" s="29" t="s">
        <v>178</v>
      </c>
      <c r="L4948" s="29" t="s">
        <v>862</v>
      </c>
      <c r="M4948" s="29" t="s">
        <v>216</v>
      </c>
      <c r="N4948" s="28">
        <v>555801.19999999995</v>
      </c>
      <c r="O4948" s="28">
        <v>6338103</v>
      </c>
      <c r="P4948" s="29" t="s">
        <v>882</v>
      </c>
      <c r="Q4948" s="32" t="s">
        <v>174</v>
      </c>
      <c r="R4948" s="19"/>
      <c r="S4948" s="19"/>
      <c r="T4948" s="19"/>
      <c r="U4948" s="19"/>
      <c r="V4948" s="19"/>
      <c r="W4948" s="19"/>
      <c r="X4948" s="19"/>
      <c r="Y4948" s="19"/>
      <c r="Z4948" s="19"/>
      <c r="AA4948" s="19"/>
      <c r="AB4948" s="19"/>
      <c r="AC4948" s="19"/>
      <c r="AD4948" s="19"/>
      <c r="AE4948" s="19"/>
      <c r="AF4948" s="19"/>
      <c r="AG4948" s="19"/>
      <c r="AH4948" s="19"/>
      <c r="AI4948" s="19"/>
      <c r="AJ4948" s="19"/>
      <c r="AK4948" s="19"/>
      <c r="AL4948" s="19"/>
      <c r="AM4948" s="19"/>
      <c r="AN4948" s="19"/>
      <c r="AO4948" s="31">
        <v>0</v>
      </c>
      <c r="AP4948" s="31">
        <v>792336.83203125</v>
      </c>
      <c r="AQ4948" s="31">
        <v>1257007.16796875</v>
      </c>
      <c r="AR4948" s="31">
        <v>1147969.00390625</v>
      </c>
      <c r="AS4948" s="31">
        <v>1314720</v>
      </c>
      <c r="AT4948" s="31">
        <v>1224228.16796875</v>
      </c>
      <c r="AU4948" s="31">
        <v>1106375.67578125</v>
      </c>
      <c r="AV4948" s="31">
        <v>1400767.1953125</v>
      </c>
      <c r="AW4948" s="31">
        <v>1288497.21875</v>
      </c>
      <c r="AX4948" s="31">
        <v>131962.546875</v>
      </c>
      <c r="AY4948" s="31">
        <v>63664.6796875</v>
      </c>
      <c r="AZ4948" s="31">
        <v>195627.2265625</v>
      </c>
    </row>
    <row r="4949" spans="1:52" ht="15" customHeight="1">
      <c r="A4949" s="29" t="s">
        <v>890</v>
      </c>
      <c r="B4949" s="34">
        <v>36888</v>
      </c>
      <c r="C4949" s="28">
        <v>750</v>
      </c>
      <c r="D4949" s="28">
        <v>48</v>
      </c>
      <c r="E4949" s="28">
        <v>45</v>
      </c>
      <c r="F4949" s="29" t="s">
        <v>172</v>
      </c>
      <c r="G4949" s="29" t="s">
        <v>171</v>
      </c>
      <c r="H4949" s="28">
        <v>851</v>
      </c>
      <c r="I4949" s="29" t="s">
        <v>752</v>
      </c>
      <c r="J4949" s="33" t="s">
        <v>889</v>
      </c>
      <c r="K4949" s="29" t="s">
        <v>178</v>
      </c>
      <c r="L4949" s="29" t="s">
        <v>862</v>
      </c>
      <c r="M4949" s="29" t="s">
        <v>216</v>
      </c>
      <c r="N4949" s="28">
        <v>555861.9</v>
      </c>
      <c r="O4949" s="28">
        <v>6337872</v>
      </c>
      <c r="P4949" s="29" t="s">
        <v>882</v>
      </c>
      <c r="Q4949" s="32" t="s">
        <v>174</v>
      </c>
      <c r="R4949" s="19"/>
      <c r="S4949" s="19"/>
      <c r="T4949" s="19"/>
      <c r="U4949" s="19"/>
      <c r="V4949" s="19"/>
      <c r="W4949" s="19"/>
      <c r="X4949" s="19"/>
      <c r="Y4949" s="19"/>
      <c r="Z4949" s="19"/>
      <c r="AA4949" s="19"/>
      <c r="AB4949" s="19"/>
      <c r="AC4949" s="19"/>
      <c r="AD4949" s="19"/>
      <c r="AE4949" s="19"/>
      <c r="AF4949" s="19"/>
      <c r="AG4949" s="19"/>
      <c r="AH4949" s="19"/>
      <c r="AI4949" s="19"/>
      <c r="AJ4949" s="19"/>
      <c r="AK4949" s="19"/>
      <c r="AL4949" s="19"/>
      <c r="AM4949" s="19"/>
      <c r="AN4949" s="19"/>
      <c r="AO4949" s="31">
        <v>0</v>
      </c>
      <c r="AP4949" s="31">
        <v>792336.83203125</v>
      </c>
      <c r="AQ4949" s="31">
        <v>1257007.16796875</v>
      </c>
      <c r="AR4949" s="31">
        <v>1147969.00390625</v>
      </c>
      <c r="AS4949" s="31">
        <v>1314720</v>
      </c>
      <c r="AT4949" s="31">
        <v>1224228.16796875</v>
      </c>
      <c r="AU4949" s="31">
        <v>1106375.67578125</v>
      </c>
      <c r="AV4949" s="31">
        <v>1402294.01953125</v>
      </c>
      <c r="AW4949" s="31">
        <v>1294925.03125</v>
      </c>
      <c r="AX4949" s="31">
        <v>128740.6015625</v>
      </c>
      <c r="AY4949" s="31">
        <v>63654.53125</v>
      </c>
      <c r="AZ4949" s="31">
        <v>192395.1328125</v>
      </c>
    </row>
    <row r="4950" spans="1:52" ht="15" customHeight="1">
      <c r="A4950" s="29" t="s">
        <v>888</v>
      </c>
      <c r="B4950" s="34">
        <v>36888</v>
      </c>
      <c r="C4950" s="28">
        <v>750</v>
      </c>
      <c r="D4950" s="28">
        <v>48</v>
      </c>
      <c r="E4950" s="28">
        <v>45</v>
      </c>
      <c r="F4950" s="29" t="s">
        <v>172</v>
      </c>
      <c r="G4950" s="29" t="s">
        <v>171</v>
      </c>
      <c r="H4950" s="28">
        <v>851</v>
      </c>
      <c r="I4950" s="29" t="s">
        <v>752</v>
      </c>
      <c r="J4950" s="33" t="s">
        <v>887</v>
      </c>
      <c r="K4950" s="29" t="s">
        <v>178</v>
      </c>
      <c r="L4950" s="29" t="s">
        <v>862</v>
      </c>
      <c r="M4950" s="29" t="s">
        <v>216</v>
      </c>
      <c r="N4950" s="28">
        <v>555923.6</v>
      </c>
      <c r="O4950" s="28">
        <v>6337633</v>
      </c>
      <c r="P4950" s="29" t="s">
        <v>882</v>
      </c>
      <c r="Q4950" s="32" t="s">
        <v>174</v>
      </c>
      <c r="R4950" s="19"/>
      <c r="S4950" s="19"/>
      <c r="T4950" s="19"/>
      <c r="U4950" s="19"/>
      <c r="V4950" s="19"/>
      <c r="W4950" s="19"/>
      <c r="X4950" s="19"/>
      <c r="Y4950" s="19"/>
      <c r="Z4950" s="19"/>
      <c r="AA4950" s="19"/>
      <c r="AB4950" s="19"/>
      <c r="AC4950" s="19"/>
      <c r="AD4950" s="19"/>
      <c r="AE4950" s="19"/>
      <c r="AF4950" s="19"/>
      <c r="AG4950" s="19"/>
      <c r="AH4950" s="19"/>
      <c r="AI4950" s="19"/>
      <c r="AJ4950" s="19"/>
      <c r="AK4950" s="19"/>
      <c r="AL4950" s="19"/>
      <c r="AM4950" s="19"/>
      <c r="AN4950" s="19"/>
      <c r="AO4950" s="31">
        <v>0</v>
      </c>
      <c r="AP4950" s="31">
        <v>1120799.83203125</v>
      </c>
      <c r="AQ4950" s="31">
        <v>1257007.16796875</v>
      </c>
      <c r="AR4950" s="31">
        <v>1147969.00390625</v>
      </c>
      <c r="AS4950" s="31">
        <v>1314720</v>
      </c>
      <c r="AT4950" s="31">
        <v>1224228.16796875</v>
      </c>
      <c r="AU4950" s="31">
        <v>1106375.67578125</v>
      </c>
      <c r="AV4950" s="31">
        <v>1397446.98828125</v>
      </c>
      <c r="AW4950" s="31">
        <v>1287776.49609375</v>
      </c>
      <c r="AX4950" s="31">
        <v>128012.6953125</v>
      </c>
      <c r="AY4950" s="31">
        <v>61297.83984375</v>
      </c>
      <c r="AZ4950" s="31">
        <v>189310.53515625</v>
      </c>
    </row>
    <row r="4951" spans="1:52" ht="15" customHeight="1">
      <c r="A4951" s="29" t="s">
        <v>886</v>
      </c>
      <c r="B4951" s="34">
        <v>36888</v>
      </c>
      <c r="C4951" s="28">
        <v>750</v>
      </c>
      <c r="D4951" s="28">
        <v>48</v>
      </c>
      <c r="E4951" s="28">
        <v>45</v>
      </c>
      <c r="F4951" s="29" t="s">
        <v>172</v>
      </c>
      <c r="G4951" s="29" t="s">
        <v>171</v>
      </c>
      <c r="H4951" s="28">
        <v>851</v>
      </c>
      <c r="I4951" s="29" t="s">
        <v>752</v>
      </c>
      <c r="J4951" s="33" t="s">
        <v>885</v>
      </c>
      <c r="K4951" s="29" t="s">
        <v>178</v>
      </c>
      <c r="L4951" s="29" t="s">
        <v>862</v>
      </c>
      <c r="M4951" s="29" t="s">
        <v>216</v>
      </c>
      <c r="N4951" s="28">
        <v>555986.30000000005</v>
      </c>
      <c r="O4951" s="28">
        <v>6337401</v>
      </c>
      <c r="P4951" s="29" t="s">
        <v>882</v>
      </c>
      <c r="Q4951" s="32" t="s">
        <v>174</v>
      </c>
      <c r="R4951" s="19"/>
      <c r="S4951" s="19"/>
      <c r="T4951" s="19"/>
      <c r="U4951" s="19"/>
      <c r="V4951" s="19"/>
      <c r="W4951" s="19"/>
      <c r="X4951" s="19"/>
      <c r="Y4951" s="19"/>
      <c r="Z4951" s="19"/>
      <c r="AA4951" s="19"/>
      <c r="AB4951" s="19"/>
      <c r="AC4951" s="19"/>
      <c r="AD4951" s="19"/>
      <c r="AE4951" s="19"/>
      <c r="AF4951" s="19"/>
      <c r="AG4951" s="19"/>
      <c r="AH4951" s="19"/>
      <c r="AI4951" s="19"/>
      <c r="AJ4951" s="19"/>
      <c r="AK4951" s="19"/>
      <c r="AL4951" s="19"/>
      <c r="AM4951" s="19"/>
      <c r="AN4951" s="19"/>
      <c r="AO4951" s="31">
        <v>0</v>
      </c>
      <c r="AP4951" s="31">
        <v>1140149.83203125</v>
      </c>
      <c r="AQ4951" s="31">
        <v>1257007.16796875</v>
      </c>
      <c r="AR4951" s="31">
        <v>1147969.00390625</v>
      </c>
      <c r="AS4951" s="31">
        <v>1314720</v>
      </c>
      <c r="AT4951" s="31">
        <v>1224228.16796875</v>
      </c>
      <c r="AU4951" s="31">
        <v>1106375.67578125</v>
      </c>
      <c r="AV4951" s="31">
        <v>1407002.71875</v>
      </c>
      <c r="AW4951" s="31">
        <v>1321765.15625</v>
      </c>
      <c r="AX4951" s="31">
        <v>129020.5234375</v>
      </c>
      <c r="AY4951" s="31">
        <v>66524.5390625</v>
      </c>
      <c r="AZ4951" s="31">
        <v>195545.0625</v>
      </c>
    </row>
    <row r="4952" spans="1:52" ht="15" customHeight="1">
      <c r="A4952" s="29" t="s">
        <v>884</v>
      </c>
      <c r="B4952" s="34">
        <v>36888</v>
      </c>
      <c r="C4952" s="28">
        <v>750</v>
      </c>
      <c r="D4952" s="28">
        <v>48</v>
      </c>
      <c r="E4952" s="28">
        <v>45</v>
      </c>
      <c r="F4952" s="29" t="s">
        <v>172</v>
      </c>
      <c r="G4952" s="29" t="s">
        <v>171</v>
      </c>
      <c r="H4952" s="28">
        <v>851</v>
      </c>
      <c r="I4952" s="29" t="s">
        <v>752</v>
      </c>
      <c r="J4952" s="33" t="s">
        <v>883</v>
      </c>
      <c r="K4952" s="29" t="s">
        <v>178</v>
      </c>
      <c r="L4952" s="29" t="s">
        <v>862</v>
      </c>
      <c r="M4952" s="29" t="s">
        <v>216</v>
      </c>
      <c r="N4952" s="28">
        <v>556049</v>
      </c>
      <c r="O4952" s="28">
        <v>6337166</v>
      </c>
      <c r="P4952" s="29" t="s">
        <v>882</v>
      </c>
      <c r="Q4952" s="32" t="s">
        <v>174</v>
      </c>
      <c r="R4952" s="19"/>
      <c r="S4952" s="19"/>
      <c r="T4952" s="19"/>
      <c r="U4952" s="19"/>
      <c r="V4952" s="19"/>
      <c r="W4952" s="19"/>
      <c r="X4952" s="19"/>
      <c r="Y4952" s="19"/>
      <c r="Z4952" s="19"/>
      <c r="AA4952" s="19"/>
      <c r="AB4952" s="19"/>
      <c r="AC4952" s="19"/>
      <c r="AD4952" s="19"/>
      <c r="AE4952" s="19"/>
      <c r="AF4952" s="19"/>
      <c r="AG4952" s="19"/>
      <c r="AH4952" s="19"/>
      <c r="AI4952" s="19"/>
      <c r="AJ4952" s="19"/>
      <c r="AK4952" s="19"/>
      <c r="AL4952" s="19"/>
      <c r="AM4952" s="19"/>
      <c r="AN4952" s="19"/>
      <c r="AO4952" s="31">
        <v>0</v>
      </c>
      <c r="AP4952" s="31">
        <v>1105498.83203125</v>
      </c>
      <c r="AQ4952" s="31">
        <v>1257007.16796875</v>
      </c>
      <c r="AR4952" s="31">
        <v>1147969.00390625</v>
      </c>
      <c r="AS4952" s="31">
        <v>1314720</v>
      </c>
      <c r="AT4952" s="31">
        <v>1224228.16796875</v>
      </c>
      <c r="AU4952" s="31">
        <v>1106375.67578125</v>
      </c>
      <c r="AV4952" s="31">
        <v>1418329.0625</v>
      </c>
      <c r="AW4952" s="31">
        <v>1372552.43359375</v>
      </c>
      <c r="AX4952" s="31">
        <v>133510.421875</v>
      </c>
      <c r="AY4952" s="31">
        <v>65557.3125</v>
      </c>
      <c r="AZ4952" s="31">
        <v>199067.734375</v>
      </c>
    </row>
    <row r="4953" spans="1:52" ht="15" customHeight="1">
      <c r="A4953" s="29" t="s">
        <v>881</v>
      </c>
      <c r="B4953" s="34">
        <v>35430</v>
      </c>
      <c r="C4953" s="28">
        <v>750</v>
      </c>
      <c r="D4953" s="28">
        <v>44</v>
      </c>
      <c r="E4953" s="28">
        <v>46</v>
      </c>
      <c r="F4953" s="29" t="s">
        <v>172</v>
      </c>
      <c r="G4953" s="29" t="s">
        <v>855</v>
      </c>
      <c r="H4953" s="28">
        <v>851</v>
      </c>
      <c r="I4953" s="29" t="s">
        <v>752</v>
      </c>
      <c r="J4953" s="33" t="s">
        <v>880</v>
      </c>
      <c r="K4953" s="29" t="s">
        <v>178</v>
      </c>
      <c r="L4953" s="29" t="s">
        <v>879</v>
      </c>
      <c r="M4953" s="29" t="s">
        <v>878</v>
      </c>
      <c r="N4953" s="28">
        <v>562382.4</v>
      </c>
      <c r="O4953" s="28">
        <v>6327737</v>
      </c>
      <c r="P4953" s="29" t="s">
        <v>857</v>
      </c>
      <c r="Q4953" s="32" t="s">
        <v>174</v>
      </c>
      <c r="R4953" s="19"/>
      <c r="S4953" s="19"/>
      <c r="T4953" s="19"/>
      <c r="U4953" s="19"/>
      <c r="V4953" s="19"/>
      <c r="W4953" s="19"/>
      <c r="X4953" s="19"/>
      <c r="Y4953" s="19"/>
      <c r="Z4953" s="19"/>
      <c r="AA4953" s="19"/>
      <c r="AB4953" s="19"/>
      <c r="AC4953" s="19"/>
      <c r="AD4953" s="19"/>
      <c r="AE4953" s="19"/>
      <c r="AF4953" s="19"/>
      <c r="AG4953" s="19"/>
      <c r="AH4953" s="19"/>
      <c r="AI4953" s="19"/>
      <c r="AJ4953" s="19"/>
      <c r="AK4953" s="31">
        <v>0</v>
      </c>
      <c r="AL4953" s="31">
        <v>1257230</v>
      </c>
      <c r="AM4953" s="31">
        <v>1443910</v>
      </c>
      <c r="AN4953" s="31">
        <v>1061511</v>
      </c>
      <c r="AO4953" s="31">
        <v>1269507</v>
      </c>
      <c r="AP4953" s="31">
        <v>1113265.70703125</v>
      </c>
      <c r="AQ4953" s="31">
        <v>1151814.86328125</v>
      </c>
      <c r="AR4953" s="31">
        <v>1025130.70703125</v>
      </c>
      <c r="AS4953" s="31">
        <v>1163585.15625</v>
      </c>
      <c r="AT4953" s="31">
        <v>1093301.99609375</v>
      </c>
      <c r="AU4953" s="31">
        <v>953891.13671875</v>
      </c>
      <c r="AV4953" s="31">
        <v>1269268.26171875</v>
      </c>
      <c r="AW4953" s="31">
        <v>1158350.84765625</v>
      </c>
      <c r="AX4953" s="31">
        <v>117271.7109375</v>
      </c>
      <c r="AY4953" s="31">
        <v>60904.85546875</v>
      </c>
      <c r="AZ4953" s="31">
        <v>178176.56640625</v>
      </c>
    </row>
    <row r="4954" spans="1:52" ht="15" customHeight="1">
      <c r="A4954" s="29" t="s">
        <v>877</v>
      </c>
      <c r="B4954" s="34">
        <v>35430</v>
      </c>
      <c r="C4954" s="28">
        <v>750</v>
      </c>
      <c r="D4954" s="28">
        <v>44</v>
      </c>
      <c r="E4954" s="28">
        <v>46</v>
      </c>
      <c r="F4954" s="29" t="s">
        <v>172</v>
      </c>
      <c r="G4954" s="29" t="s">
        <v>855</v>
      </c>
      <c r="H4954" s="28">
        <v>851</v>
      </c>
      <c r="I4954" s="29" t="s">
        <v>752</v>
      </c>
      <c r="J4954" s="33" t="s">
        <v>876</v>
      </c>
      <c r="K4954" s="29" t="s">
        <v>178</v>
      </c>
      <c r="L4954" s="29" t="s">
        <v>875</v>
      </c>
      <c r="M4954" s="29" t="s">
        <v>874</v>
      </c>
      <c r="N4954" s="28">
        <v>562526.30000000005</v>
      </c>
      <c r="O4954" s="28">
        <v>6327595</v>
      </c>
      <c r="P4954" s="29" t="s">
        <v>857</v>
      </c>
      <c r="Q4954" s="32" t="s">
        <v>174</v>
      </c>
      <c r="R4954" s="19"/>
      <c r="S4954" s="19"/>
      <c r="T4954" s="19"/>
      <c r="U4954" s="19"/>
      <c r="V4954" s="19"/>
      <c r="W4954" s="19"/>
      <c r="X4954" s="19"/>
      <c r="Y4954" s="19"/>
      <c r="Z4954" s="19"/>
      <c r="AA4954" s="19"/>
      <c r="AB4954" s="19"/>
      <c r="AC4954" s="19"/>
      <c r="AD4954" s="19"/>
      <c r="AE4954" s="19"/>
      <c r="AF4954" s="19"/>
      <c r="AG4954" s="19"/>
      <c r="AH4954" s="19"/>
      <c r="AI4954" s="19"/>
      <c r="AJ4954" s="19"/>
      <c r="AK4954" s="31">
        <v>0</v>
      </c>
      <c r="AL4954" s="31">
        <v>1276807</v>
      </c>
      <c r="AM4954" s="31">
        <v>1421711</v>
      </c>
      <c r="AN4954" s="31">
        <v>1110395</v>
      </c>
      <c r="AO4954" s="31">
        <v>1233192</v>
      </c>
      <c r="AP4954" s="31">
        <v>1103513.70703125</v>
      </c>
      <c r="AQ4954" s="31">
        <v>1151814.86328125</v>
      </c>
      <c r="AR4954" s="31">
        <v>1025130.70703125</v>
      </c>
      <c r="AS4954" s="31">
        <v>1163585.15625</v>
      </c>
      <c r="AT4954" s="31">
        <v>1093301.99609375</v>
      </c>
      <c r="AU4954" s="31">
        <v>953891.13671875</v>
      </c>
      <c r="AV4954" s="31">
        <v>1269268.26171875</v>
      </c>
      <c r="AW4954" s="31">
        <v>1158350.84765625</v>
      </c>
      <c r="AX4954" s="31">
        <v>117271.7109375</v>
      </c>
      <c r="AY4954" s="31">
        <v>60904.85546875</v>
      </c>
      <c r="AZ4954" s="31">
        <v>178176.56640625</v>
      </c>
    </row>
    <row r="4955" spans="1:52" ht="15" customHeight="1">
      <c r="A4955" s="29" t="s">
        <v>873</v>
      </c>
      <c r="B4955" s="34">
        <v>35430</v>
      </c>
      <c r="C4955" s="28">
        <v>750</v>
      </c>
      <c r="D4955" s="28">
        <v>44</v>
      </c>
      <c r="E4955" s="28">
        <v>46</v>
      </c>
      <c r="F4955" s="29" t="s">
        <v>172</v>
      </c>
      <c r="G4955" s="29" t="s">
        <v>855</v>
      </c>
      <c r="H4955" s="28">
        <v>851</v>
      </c>
      <c r="I4955" s="29" t="s">
        <v>752</v>
      </c>
      <c r="J4955" s="33" t="s">
        <v>872</v>
      </c>
      <c r="K4955" s="29" t="s">
        <v>178</v>
      </c>
      <c r="L4955" s="29" t="s">
        <v>859</v>
      </c>
      <c r="M4955" s="29" t="s">
        <v>871</v>
      </c>
      <c r="N4955" s="28">
        <v>562663.1</v>
      </c>
      <c r="O4955" s="28">
        <v>6327454</v>
      </c>
      <c r="P4955" s="29" t="s">
        <v>857</v>
      </c>
      <c r="Q4955" s="32" t="s">
        <v>174</v>
      </c>
      <c r="R4955" s="19"/>
      <c r="S4955" s="19"/>
      <c r="T4955" s="19"/>
      <c r="U4955" s="19"/>
      <c r="V4955" s="19"/>
      <c r="W4955" s="19"/>
      <c r="X4955" s="19"/>
      <c r="Y4955" s="19"/>
      <c r="Z4955" s="19"/>
      <c r="AA4955" s="19"/>
      <c r="AB4955" s="19"/>
      <c r="AC4955" s="19"/>
      <c r="AD4955" s="19"/>
      <c r="AE4955" s="19"/>
      <c r="AF4955" s="19"/>
      <c r="AG4955" s="19"/>
      <c r="AH4955" s="19"/>
      <c r="AI4955" s="19"/>
      <c r="AJ4955" s="19"/>
      <c r="AK4955" s="31">
        <v>0</v>
      </c>
      <c r="AL4955" s="31">
        <v>1128767</v>
      </c>
      <c r="AM4955" s="31">
        <v>1518146</v>
      </c>
      <c r="AN4955" s="31">
        <v>1189749</v>
      </c>
      <c r="AO4955" s="31">
        <v>1353751</v>
      </c>
      <c r="AP4955" s="31">
        <v>1133341.70703125</v>
      </c>
      <c r="AQ4955" s="31">
        <v>1151814.86328125</v>
      </c>
      <c r="AR4955" s="31">
        <v>1025130.70703125</v>
      </c>
      <c r="AS4955" s="31">
        <v>1163585.15625</v>
      </c>
      <c r="AT4955" s="31">
        <v>1093301.99609375</v>
      </c>
      <c r="AU4955" s="31">
        <v>953891.13671875</v>
      </c>
      <c r="AV4955" s="31">
        <v>1269268.26171875</v>
      </c>
      <c r="AW4955" s="31">
        <v>1158350.84765625</v>
      </c>
      <c r="AX4955" s="31">
        <v>117271.7109375</v>
      </c>
      <c r="AY4955" s="31">
        <v>60904.85546875</v>
      </c>
      <c r="AZ4955" s="31">
        <v>178176.56640625</v>
      </c>
    </row>
    <row r="4956" spans="1:52" ht="15" customHeight="1">
      <c r="A4956" s="29" t="s">
        <v>870</v>
      </c>
      <c r="B4956" s="34">
        <v>35430</v>
      </c>
      <c r="C4956" s="28">
        <v>750</v>
      </c>
      <c r="D4956" s="28">
        <v>44</v>
      </c>
      <c r="E4956" s="28">
        <v>46</v>
      </c>
      <c r="F4956" s="29" t="s">
        <v>172</v>
      </c>
      <c r="G4956" s="29" t="s">
        <v>855</v>
      </c>
      <c r="H4956" s="28">
        <v>851</v>
      </c>
      <c r="I4956" s="29" t="s">
        <v>752</v>
      </c>
      <c r="J4956" s="33" t="s">
        <v>869</v>
      </c>
      <c r="K4956" s="29" t="s">
        <v>178</v>
      </c>
      <c r="L4956" s="29" t="s">
        <v>822</v>
      </c>
      <c r="M4956" s="29" t="s">
        <v>812</v>
      </c>
      <c r="N4956" s="28">
        <v>562736.1</v>
      </c>
      <c r="O4956" s="28">
        <v>6327603</v>
      </c>
      <c r="P4956" s="29" t="s">
        <v>857</v>
      </c>
      <c r="Q4956" s="32" t="s">
        <v>174</v>
      </c>
      <c r="R4956" s="19"/>
      <c r="S4956" s="19"/>
      <c r="T4956" s="19"/>
      <c r="U4956" s="19"/>
      <c r="V4956" s="19"/>
      <c r="W4956" s="19"/>
      <c r="X4956" s="19"/>
      <c r="Y4956" s="19"/>
      <c r="Z4956" s="19"/>
      <c r="AA4956" s="19"/>
      <c r="AB4956" s="19"/>
      <c r="AC4956" s="19"/>
      <c r="AD4956" s="19"/>
      <c r="AE4956" s="19"/>
      <c r="AF4956" s="19"/>
      <c r="AG4956" s="19"/>
      <c r="AH4956" s="19"/>
      <c r="AI4956" s="19"/>
      <c r="AJ4956" s="19"/>
      <c r="AK4956" s="31">
        <v>0</v>
      </c>
      <c r="AL4956" s="31">
        <v>1158632</v>
      </c>
      <c r="AM4956" s="31">
        <v>1347995</v>
      </c>
      <c r="AN4956" s="31">
        <v>1052207</v>
      </c>
      <c r="AO4956" s="31">
        <v>1186110</v>
      </c>
      <c r="AP4956" s="31">
        <v>1101949.70703125</v>
      </c>
      <c r="AQ4956" s="31">
        <v>1151814.86328125</v>
      </c>
      <c r="AR4956" s="31">
        <v>1025130.70703125</v>
      </c>
      <c r="AS4956" s="31">
        <v>1163585.15625</v>
      </c>
      <c r="AT4956" s="31">
        <v>1093301.99609375</v>
      </c>
      <c r="AU4956" s="31">
        <v>953891.13671875</v>
      </c>
      <c r="AV4956" s="31">
        <v>1269268.26171875</v>
      </c>
      <c r="AW4956" s="31">
        <v>1158350.84765625</v>
      </c>
      <c r="AX4956" s="31">
        <v>117271.7109375</v>
      </c>
      <c r="AY4956" s="31">
        <v>60904.85546875</v>
      </c>
      <c r="AZ4956" s="31">
        <v>178176.56640625</v>
      </c>
    </row>
    <row r="4957" spans="1:52" ht="15" customHeight="1">
      <c r="A4957" s="29" t="s">
        <v>868</v>
      </c>
      <c r="B4957" s="34">
        <v>35430</v>
      </c>
      <c r="C4957" s="28">
        <v>750</v>
      </c>
      <c r="D4957" s="28">
        <v>44</v>
      </c>
      <c r="E4957" s="28">
        <v>46</v>
      </c>
      <c r="F4957" s="29" t="s">
        <v>172</v>
      </c>
      <c r="G4957" s="29" t="s">
        <v>855</v>
      </c>
      <c r="H4957" s="28">
        <v>851</v>
      </c>
      <c r="I4957" s="29" t="s">
        <v>752</v>
      </c>
      <c r="J4957" s="33" t="s">
        <v>867</v>
      </c>
      <c r="K4957" s="29" t="s">
        <v>178</v>
      </c>
      <c r="L4957" s="29" t="s">
        <v>866</v>
      </c>
      <c r="M4957" s="29" t="s">
        <v>865</v>
      </c>
      <c r="N4957" s="28">
        <v>562811</v>
      </c>
      <c r="O4957" s="28">
        <v>6327757</v>
      </c>
      <c r="P4957" s="29" t="s">
        <v>857</v>
      </c>
      <c r="Q4957" s="32" t="s">
        <v>174</v>
      </c>
      <c r="R4957" s="19"/>
      <c r="S4957" s="19"/>
      <c r="T4957" s="19"/>
      <c r="U4957" s="19"/>
      <c r="V4957" s="19"/>
      <c r="W4957" s="19"/>
      <c r="X4957" s="19"/>
      <c r="Y4957" s="19"/>
      <c r="Z4957" s="19"/>
      <c r="AA4957" s="19"/>
      <c r="AB4957" s="19"/>
      <c r="AC4957" s="19"/>
      <c r="AD4957" s="19"/>
      <c r="AE4957" s="19"/>
      <c r="AF4957" s="19"/>
      <c r="AG4957" s="19"/>
      <c r="AH4957" s="19"/>
      <c r="AI4957" s="19"/>
      <c r="AJ4957" s="19"/>
      <c r="AK4957" s="31">
        <v>0</v>
      </c>
      <c r="AL4957" s="31">
        <v>1169391</v>
      </c>
      <c r="AM4957" s="31">
        <v>1387410</v>
      </c>
      <c r="AN4957" s="31">
        <v>1081534</v>
      </c>
      <c r="AO4957" s="31">
        <v>1227512</v>
      </c>
      <c r="AP4957" s="31">
        <v>1111819.70703125</v>
      </c>
      <c r="AQ4957" s="31">
        <v>1151814.86328125</v>
      </c>
      <c r="AR4957" s="31">
        <v>1025130.70703125</v>
      </c>
      <c r="AS4957" s="31">
        <v>1163585.15625</v>
      </c>
      <c r="AT4957" s="31">
        <v>1093301.99609375</v>
      </c>
      <c r="AU4957" s="31">
        <v>953891.13671875</v>
      </c>
      <c r="AV4957" s="31">
        <v>1269268.26171875</v>
      </c>
      <c r="AW4957" s="31">
        <v>1158350.84765625</v>
      </c>
      <c r="AX4957" s="31">
        <v>117271.7109375</v>
      </c>
      <c r="AY4957" s="31">
        <v>60904.85546875</v>
      </c>
      <c r="AZ4957" s="31">
        <v>178176.56640625</v>
      </c>
    </row>
    <row r="4958" spans="1:52" ht="15" customHeight="1">
      <c r="A4958" s="29" t="s">
        <v>864</v>
      </c>
      <c r="B4958" s="34">
        <v>35430</v>
      </c>
      <c r="C4958" s="28">
        <v>750</v>
      </c>
      <c r="D4958" s="28">
        <v>44</v>
      </c>
      <c r="E4958" s="28">
        <v>46</v>
      </c>
      <c r="F4958" s="29" t="s">
        <v>172</v>
      </c>
      <c r="G4958" s="29" t="s">
        <v>855</v>
      </c>
      <c r="H4958" s="28">
        <v>851</v>
      </c>
      <c r="I4958" s="29" t="s">
        <v>752</v>
      </c>
      <c r="J4958" s="33" t="s">
        <v>863</v>
      </c>
      <c r="K4958" s="29" t="s">
        <v>178</v>
      </c>
      <c r="L4958" s="29" t="s">
        <v>862</v>
      </c>
      <c r="M4958" s="29" t="s">
        <v>216</v>
      </c>
      <c r="N4958" s="28">
        <v>562883.9</v>
      </c>
      <c r="O4958" s="28">
        <v>6327910</v>
      </c>
      <c r="P4958" s="29" t="s">
        <v>857</v>
      </c>
      <c r="Q4958" s="32" t="s">
        <v>174</v>
      </c>
      <c r="R4958" s="19"/>
      <c r="S4958" s="19"/>
      <c r="T4958" s="19"/>
      <c r="U4958" s="19"/>
      <c r="V4958" s="19"/>
      <c r="W4958" s="19"/>
      <c r="X4958" s="19"/>
      <c r="Y4958" s="19"/>
      <c r="Z4958" s="19"/>
      <c r="AA4958" s="19"/>
      <c r="AB4958" s="19"/>
      <c r="AC4958" s="19"/>
      <c r="AD4958" s="19"/>
      <c r="AE4958" s="19"/>
      <c r="AF4958" s="19"/>
      <c r="AG4958" s="19"/>
      <c r="AH4958" s="19"/>
      <c r="AI4958" s="19"/>
      <c r="AJ4958" s="19"/>
      <c r="AK4958" s="31">
        <v>0</v>
      </c>
      <c r="AL4958" s="31">
        <v>1208133</v>
      </c>
      <c r="AM4958" s="31">
        <v>1397739</v>
      </c>
      <c r="AN4958" s="31">
        <v>1087579</v>
      </c>
      <c r="AO4958" s="31">
        <v>1205424</v>
      </c>
      <c r="AP4958" s="31">
        <v>1114868.70703125</v>
      </c>
      <c r="AQ4958" s="31">
        <v>1151814.86328125</v>
      </c>
      <c r="AR4958" s="31">
        <v>1025130.70703125</v>
      </c>
      <c r="AS4958" s="31">
        <v>1163585.15625</v>
      </c>
      <c r="AT4958" s="31">
        <v>1093301.99609375</v>
      </c>
      <c r="AU4958" s="31">
        <v>953891.13671875</v>
      </c>
      <c r="AV4958" s="31">
        <v>1269268.26171875</v>
      </c>
      <c r="AW4958" s="31">
        <v>1158350.84765625</v>
      </c>
      <c r="AX4958" s="31">
        <v>117271.7109375</v>
      </c>
      <c r="AY4958" s="31">
        <v>60904.85546875</v>
      </c>
      <c r="AZ4958" s="31">
        <v>178176.56640625</v>
      </c>
    </row>
    <row r="4959" spans="1:52" ht="15" customHeight="1">
      <c r="A4959" s="29" t="s">
        <v>861</v>
      </c>
      <c r="B4959" s="34">
        <v>35430</v>
      </c>
      <c r="C4959" s="28">
        <v>750</v>
      </c>
      <c r="D4959" s="28">
        <v>44</v>
      </c>
      <c r="E4959" s="28">
        <v>46</v>
      </c>
      <c r="F4959" s="29" t="s">
        <v>172</v>
      </c>
      <c r="G4959" s="29" t="s">
        <v>855</v>
      </c>
      <c r="H4959" s="28">
        <v>851</v>
      </c>
      <c r="I4959" s="29" t="s">
        <v>752</v>
      </c>
      <c r="J4959" s="33" t="s">
        <v>860</v>
      </c>
      <c r="K4959" s="29" t="s">
        <v>178</v>
      </c>
      <c r="L4959" s="29" t="s">
        <v>859</v>
      </c>
      <c r="M4959" s="29" t="s">
        <v>858</v>
      </c>
      <c r="N4959" s="28">
        <v>563600</v>
      </c>
      <c r="O4959" s="28">
        <v>6328879</v>
      </c>
      <c r="P4959" s="29" t="s">
        <v>857</v>
      </c>
      <c r="Q4959" s="32" t="s">
        <v>174</v>
      </c>
      <c r="R4959" s="19"/>
      <c r="S4959" s="19"/>
      <c r="T4959" s="19"/>
      <c r="U4959" s="19"/>
      <c r="V4959" s="19"/>
      <c r="W4959" s="19"/>
      <c r="X4959" s="19"/>
      <c r="Y4959" s="19"/>
      <c r="Z4959" s="19"/>
      <c r="AA4959" s="19"/>
      <c r="AB4959" s="19"/>
      <c r="AC4959" s="19"/>
      <c r="AD4959" s="19"/>
      <c r="AE4959" s="19"/>
      <c r="AF4959" s="19"/>
      <c r="AG4959" s="19"/>
      <c r="AH4959" s="19"/>
      <c r="AI4959" s="19"/>
      <c r="AJ4959" s="19"/>
      <c r="AK4959" s="31">
        <v>0</v>
      </c>
      <c r="AL4959" s="31">
        <v>1235041</v>
      </c>
      <c r="AM4959" s="31">
        <v>1407089</v>
      </c>
      <c r="AN4959" s="31">
        <v>1059670</v>
      </c>
      <c r="AO4959" s="31">
        <v>1229317</v>
      </c>
      <c r="AP4959" s="31">
        <v>1119171.70703125</v>
      </c>
      <c r="AQ4959" s="31">
        <v>1151814.86328125</v>
      </c>
      <c r="AR4959" s="31">
        <v>1025130.70703125</v>
      </c>
      <c r="AS4959" s="31">
        <v>1163585.15625</v>
      </c>
      <c r="AT4959" s="31">
        <v>1093301.99609375</v>
      </c>
      <c r="AU4959" s="31">
        <v>953891.13671875</v>
      </c>
      <c r="AV4959" s="31">
        <v>1269268.26171875</v>
      </c>
      <c r="AW4959" s="31">
        <v>1158350.84765625</v>
      </c>
      <c r="AX4959" s="31">
        <v>117271.7109375</v>
      </c>
      <c r="AY4959" s="31">
        <v>60904.85546875</v>
      </c>
      <c r="AZ4959" s="31">
        <v>178176.56640625</v>
      </c>
    </row>
    <row r="4960" spans="1:52" ht="15" customHeight="1">
      <c r="A4960" s="29" t="s">
        <v>856</v>
      </c>
      <c r="B4960" s="34">
        <v>35503</v>
      </c>
      <c r="C4960" s="28">
        <v>750</v>
      </c>
      <c r="D4960" s="28">
        <v>44</v>
      </c>
      <c r="E4960" s="28">
        <v>46</v>
      </c>
      <c r="F4960" s="29" t="s">
        <v>172</v>
      </c>
      <c r="G4960" s="29" t="s">
        <v>171</v>
      </c>
      <c r="H4960" s="28">
        <v>851</v>
      </c>
      <c r="I4960" s="29" t="s">
        <v>752</v>
      </c>
      <c r="J4960" s="33" t="s">
        <v>854</v>
      </c>
      <c r="K4960" s="29" t="s">
        <v>178</v>
      </c>
      <c r="L4960" s="29" t="s">
        <v>845</v>
      </c>
      <c r="M4960" s="29" t="s">
        <v>851</v>
      </c>
      <c r="N4960" s="28">
        <v>561753</v>
      </c>
      <c r="O4960" s="28">
        <v>6328131</v>
      </c>
      <c r="P4960" s="29" t="s">
        <v>843</v>
      </c>
      <c r="Q4960" s="32" t="s">
        <v>174</v>
      </c>
      <c r="R4960" s="19"/>
      <c r="S4960" s="19"/>
      <c r="T4960" s="19"/>
      <c r="U4960" s="19"/>
      <c r="V4960" s="19"/>
      <c r="W4960" s="19"/>
      <c r="X4960" s="19"/>
      <c r="Y4960" s="19"/>
      <c r="Z4960" s="19"/>
      <c r="AA4960" s="19"/>
      <c r="AB4960" s="19"/>
      <c r="AC4960" s="19"/>
      <c r="AD4960" s="19"/>
      <c r="AE4960" s="19"/>
      <c r="AF4960" s="19"/>
      <c r="AG4960" s="19"/>
      <c r="AH4960" s="19"/>
      <c r="AI4960" s="19"/>
      <c r="AJ4960" s="19"/>
      <c r="AK4960" s="19"/>
      <c r="AL4960" s="31">
        <v>863788</v>
      </c>
      <c r="AM4960" s="31">
        <v>1324458</v>
      </c>
      <c r="AN4960" s="31">
        <v>1054631</v>
      </c>
      <c r="AO4960" s="31">
        <v>1185209</v>
      </c>
      <c r="AP4960" s="31">
        <v>1066527.5</v>
      </c>
      <c r="AQ4960" s="31">
        <v>1106603.75</v>
      </c>
      <c r="AR4960" s="31">
        <v>1011585</v>
      </c>
      <c r="AS4960" s="31">
        <v>1149567.5859375</v>
      </c>
      <c r="AT4960" s="31">
        <v>1059690</v>
      </c>
      <c r="AU4960" s="31">
        <v>954137.5</v>
      </c>
      <c r="AV4960" s="31">
        <v>1273474.37890625</v>
      </c>
      <c r="AW4960" s="31">
        <v>1138731.453125</v>
      </c>
      <c r="AX4960" s="31">
        <v>105354.90625</v>
      </c>
      <c r="AY4960" s="31">
        <v>58181.01171875</v>
      </c>
      <c r="AZ4960" s="31">
        <v>163535.91796875</v>
      </c>
    </row>
    <row r="4961" spans="1:52" ht="15" customHeight="1">
      <c r="A4961" s="29" t="s">
        <v>853</v>
      </c>
      <c r="B4961" s="34">
        <v>36207</v>
      </c>
      <c r="C4961" s="28">
        <v>750</v>
      </c>
      <c r="D4961" s="28">
        <v>44</v>
      </c>
      <c r="E4961" s="28">
        <v>45</v>
      </c>
      <c r="F4961" s="29" t="s">
        <v>172</v>
      </c>
      <c r="G4961" s="29" t="s">
        <v>171</v>
      </c>
      <c r="H4961" s="28">
        <v>851</v>
      </c>
      <c r="I4961" s="29" t="s">
        <v>752</v>
      </c>
      <c r="J4961" s="33" t="s">
        <v>852</v>
      </c>
      <c r="K4961" s="29" t="s">
        <v>178</v>
      </c>
      <c r="L4961" s="29" t="s">
        <v>845</v>
      </c>
      <c r="M4961" s="29" t="s">
        <v>851</v>
      </c>
      <c r="N4961" s="28">
        <v>561534</v>
      </c>
      <c r="O4961" s="28">
        <v>6327931</v>
      </c>
      <c r="P4961" s="29" t="s">
        <v>843</v>
      </c>
      <c r="Q4961" s="32" t="s">
        <v>174</v>
      </c>
      <c r="R4961" s="19"/>
      <c r="S4961" s="19"/>
      <c r="T4961" s="19"/>
      <c r="U4961" s="19"/>
      <c r="V4961" s="19"/>
      <c r="W4961" s="19"/>
      <c r="X4961" s="19"/>
      <c r="Y4961" s="19"/>
      <c r="Z4961" s="19"/>
      <c r="AA4961" s="19"/>
      <c r="AB4961" s="19"/>
      <c r="AC4961" s="19"/>
      <c r="AD4961" s="19"/>
      <c r="AE4961" s="19"/>
      <c r="AF4961" s="19"/>
      <c r="AG4961" s="19"/>
      <c r="AH4961" s="19"/>
      <c r="AI4961" s="19"/>
      <c r="AJ4961" s="19"/>
      <c r="AK4961" s="19"/>
      <c r="AL4961" s="31">
        <v>0</v>
      </c>
      <c r="AM4961" s="31">
        <v>0</v>
      </c>
      <c r="AN4961" s="31">
        <v>806100</v>
      </c>
      <c r="AO4961" s="31">
        <v>1221200</v>
      </c>
      <c r="AP4961" s="31">
        <v>1082485.5</v>
      </c>
      <c r="AQ4961" s="31">
        <v>1106603.75</v>
      </c>
      <c r="AR4961" s="31">
        <v>1011585</v>
      </c>
      <c r="AS4961" s="31">
        <v>1149567.5859375</v>
      </c>
      <c r="AT4961" s="31">
        <v>1059690</v>
      </c>
      <c r="AU4961" s="31">
        <v>954137.5</v>
      </c>
      <c r="AV4961" s="31">
        <v>1194221.642578125</v>
      </c>
      <c r="AW4961" s="31">
        <v>1173097.029296875</v>
      </c>
      <c r="AX4961" s="31">
        <v>117328.0703125</v>
      </c>
      <c r="AY4961" s="31">
        <v>56810.8515625</v>
      </c>
      <c r="AZ4961" s="31">
        <v>174138.921875</v>
      </c>
    </row>
    <row r="4962" spans="1:52" ht="15" customHeight="1">
      <c r="A4962" s="29" t="s">
        <v>850</v>
      </c>
      <c r="B4962" s="34">
        <v>35503</v>
      </c>
      <c r="C4962" s="28">
        <v>750</v>
      </c>
      <c r="D4962" s="28">
        <v>44</v>
      </c>
      <c r="E4962" s="28">
        <v>46</v>
      </c>
      <c r="F4962" s="29" t="s">
        <v>172</v>
      </c>
      <c r="G4962" s="29" t="s">
        <v>171</v>
      </c>
      <c r="H4962" s="28">
        <v>851</v>
      </c>
      <c r="I4962" s="29" t="s">
        <v>752</v>
      </c>
      <c r="J4962" s="33" t="s">
        <v>849</v>
      </c>
      <c r="K4962" s="29" t="s">
        <v>178</v>
      </c>
      <c r="L4962" s="29" t="s">
        <v>845</v>
      </c>
      <c r="M4962" s="29" t="s">
        <v>848</v>
      </c>
      <c r="N4962" s="28">
        <v>561563</v>
      </c>
      <c r="O4962" s="28">
        <v>6328079</v>
      </c>
      <c r="P4962" s="29" t="s">
        <v>843</v>
      </c>
      <c r="Q4962" s="32" t="s">
        <v>174</v>
      </c>
      <c r="R4962" s="19"/>
      <c r="S4962" s="19"/>
      <c r="T4962" s="19"/>
      <c r="U4962" s="19"/>
      <c r="V4962" s="19"/>
      <c r="W4962" s="19"/>
      <c r="X4962" s="19"/>
      <c r="Y4962" s="19"/>
      <c r="Z4962" s="19"/>
      <c r="AA4962" s="19"/>
      <c r="AB4962" s="19"/>
      <c r="AC4962" s="19"/>
      <c r="AD4962" s="19"/>
      <c r="AE4962" s="19"/>
      <c r="AF4962" s="19"/>
      <c r="AG4962" s="19"/>
      <c r="AH4962" s="19"/>
      <c r="AI4962" s="19"/>
      <c r="AJ4962" s="19"/>
      <c r="AK4962" s="19"/>
      <c r="AL4962" s="31">
        <v>901748</v>
      </c>
      <c r="AM4962" s="31">
        <v>1411067</v>
      </c>
      <c r="AN4962" s="31">
        <v>1144255</v>
      </c>
      <c r="AO4962" s="31">
        <v>1299282</v>
      </c>
      <c r="AP4962" s="31">
        <v>1088266.5</v>
      </c>
      <c r="AQ4962" s="31">
        <v>1106603.75</v>
      </c>
      <c r="AR4962" s="31">
        <v>1011585</v>
      </c>
      <c r="AS4962" s="31">
        <v>1149567.5859375</v>
      </c>
      <c r="AT4962" s="31">
        <v>1059690</v>
      </c>
      <c r="AU4962" s="31">
        <v>954137.5</v>
      </c>
      <c r="AV4962" s="31">
        <v>1342993.8046875</v>
      </c>
      <c r="AW4962" s="31">
        <v>1260757.36328125</v>
      </c>
      <c r="AX4962" s="31">
        <v>127847.8046875</v>
      </c>
      <c r="AY4962" s="31">
        <v>61028.6484375</v>
      </c>
      <c r="AZ4962" s="31">
        <v>188876.453125</v>
      </c>
    </row>
    <row r="4963" spans="1:52" ht="15" customHeight="1">
      <c r="A4963" s="29" t="s">
        <v>847</v>
      </c>
      <c r="B4963" s="34">
        <v>35503</v>
      </c>
      <c r="C4963" s="28">
        <v>750</v>
      </c>
      <c r="D4963" s="28">
        <v>44</v>
      </c>
      <c r="E4963" s="28">
        <v>46.5</v>
      </c>
      <c r="F4963" s="29" t="s">
        <v>172</v>
      </c>
      <c r="G4963" s="29" t="s">
        <v>171</v>
      </c>
      <c r="H4963" s="28">
        <v>851</v>
      </c>
      <c r="I4963" s="29" t="s">
        <v>752</v>
      </c>
      <c r="J4963" s="33" t="s">
        <v>846</v>
      </c>
      <c r="K4963" s="29" t="s">
        <v>178</v>
      </c>
      <c r="L4963" s="29" t="s">
        <v>845</v>
      </c>
      <c r="M4963" s="29" t="s">
        <v>844</v>
      </c>
      <c r="N4963" s="28">
        <v>561450</v>
      </c>
      <c r="O4963" s="28">
        <v>6328192</v>
      </c>
      <c r="P4963" s="29" t="s">
        <v>843</v>
      </c>
      <c r="Q4963" s="32" t="s">
        <v>174</v>
      </c>
      <c r="R4963" s="19"/>
      <c r="S4963" s="19"/>
      <c r="T4963" s="19"/>
      <c r="U4963" s="19"/>
      <c r="V4963" s="19"/>
      <c r="W4963" s="19"/>
      <c r="X4963" s="19"/>
      <c r="Y4963" s="19"/>
      <c r="Z4963" s="19"/>
      <c r="AA4963" s="19"/>
      <c r="AB4963" s="19"/>
      <c r="AC4963" s="19"/>
      <c r="AD4963" s="19"/>
      <c r="AE4963" s="19"/>
      <c r="AF4963" s="19"/>
      <c r="AG4963" s="19"/>
      <c r="AH4963" s="19"/>
      <c r="AI4963" s="19"/>
      <c r="AJ4963" s="19"/>
      <c r="AK4963" s="19"/>
      <c r="AL4963" s="31">
        <v>866585</v>
      </c>
      <c r="AM4963" s="31">
        <v>1365293</v>
      </c>
      <c r="AN4963" s="31">
        <v>1072191</v>
      </c>
      <c r="AO4963" s="31">
        <v>1092693</v>
      </c>
      <c r="AP4963" s="31">
        <v>1056438.5</v>
      </c>
      <c r="AQ4963" s="31">
        <v>1106603.75</v>
      </c>
      <c r="AR4963" s="31">
        <v>1011585</v>
      </c>
      <c r="AS4963" s="31">
        <v>1149567.5859375</v>
      </c>
      <c r="AT4963" s="31">
        <v>1059690</v>
      </c>
      <c r="AU4963" s="31">
        <v>954137.5</v>
      </c>
      <c r="AV4963" s="31">
        <v>1293227.84375</v>
      </c>
      <c r="AW4963" s="31">
        <v>1113939.6875</v>
      </c>
      <c r="AX4963" s="31">
        <v>113941.375</v>
      </c>
      <c r="AY4963" s="31">
        <v>53828.08203125</v>
      </c>
      <c r="AZ4963" s="31">
        <v>167769.45703125</v>
      </c>
    </row>
    <row r="4964" spans="1:52" ht="15" customHeight="1">
      <c r="A4964" s="29" t="s">
        <v>842</v>
      </c>
      <c r="B4964" s="34">
        <v>35730</v>
      </c>
      <c r="C4964" s="28">
        <v>600</v>
      </c>
      <c r="D4964" s="28">
        <v>48</v>
      </c>
      <c r="E4964" s="28">
        <v>46</v>
      </c>
      <c r="F4964" s="29" t="s">
        <v>172</v>
      </c>
      <c r="G4964" s="29" t="s">
        <v>816</v>
      </c>
      <c r="H4964" s="28">
        <v>851</v>
      </c>
      <c r="I4964" s="29" t="s">
        <v>752</v>
      </c>
      <c r="J4964" s="33" t="s">
        <v>841</v>
      </c>
      <c r="K4964" s="29" t="s">
        <v>178</v>
      </c>
      <c r="L4964" s="29" t="s">
        <v>819</v>
      </c>
      <c r="M4964" s="29" t="s">
        <v>840</v>
      </c>
      <c r="N4964" s="28">
        <v>573563.69999999995</v>
      </c>
      <c r="O4964" s="28">
        <v>6324223</v>
      </c>
      <c r="P4964" s="29" t="s">
        <v>818</v>
      </c>
      <c r="Q4964" s="32" t="s">
        <v>174</v>
      </c>
      <c r="R4964" s="19"/>
      <c r="S4964" s="19"/>
      <c r="T4964" s="19"/>
      <c r="U4964" s="19"/>
      <c r="V4964" s="19"/>
      <c r="W4964" s="19"/>
      <c r="X4964" s="19"/>
      <c r="Y4964" s="19"/>
      <c r="Z4964" s="19"/>
      <c r="AA4964" s="19"/>
      <c r="AB4964" s="19"/>
      <c r="AC4964" s="19"/>
      <c r="AD4964" s="19"/>
      <c r="AE4964" s="19"/>
      <c r="AF4964" s="19"/>
      <c r="AG4964" s="19"/>
      <c r="AH4964" s="19"/>
      <c r="AI4964" s="19"/>
      <c r="AJ4964" s="19"/>
      <c r="AK4964" s="19"/>
      <c r="AL4964" s="31">
        <v>231416</v>
      </c>
      <c r="AM4964" s="31">
        <v>1620920</v>
      </c>
      <c r="AN4964" s="31">
        <v>1276485</v>
      </c>
      <c r="AO4964" s="31">
        <v>1461101</v>
      </c>
      <c r="AP4964" s="31">
        <v>1216217.375</v>
      </c>
      <c r="AQ4964" s="31">
        <v>1349493.125</v>
      </c>
      <c r="AR4964" s="31">
        <v>1211663.75</v>
      </c>
      <c r="AS4964" s="31">
        <v>1388583.125</v>
      </c>
      <c r="AT4964" s="31">
        <v>1319483.125</v>
      </c>
      <c r="AU4964" s="31">
        <v>1200648.125</v>
      </c>
      <c r="AV4964" s="31">
        <v>1460564.69921875</v>
      </c>
      <c r="AW4964" s="31">
        <v>1328791.546875</v>
      </c>
      <c r="AX4964" s="31">
        <v>143406.34375</v>
      </c>
      <c r="AY4964" s="31">
        <v>83092.28125</v>
      </c>
      <c r="AZ4964" s="31">
        <v>226498.625</v>
      </c>
    </row>
    <row r="4965" spans="1:52" ht="15" customHeight="1">
      <c r="A4965" s="29" t="s">
        <v>839</v>
      </c>
      <c r="B4965" s="34">
        <v>35730</v>
      </c>
      <c r="C4965" s="28">
        <v>600</v>
      </c>
      <c r="D4965" s="28">
        <v>48</v>
      </c>
      <c r="E4965" s="28">
        <v>46</v>
      </c>
      <c r="F4965" s="29" t="s">
        <v>172</v>
      </c>
      <c r="G4965" s="29" t="s">
        <v>816</v>
      </c>
      <c r="H4965" s="28">
        <v>851</v>
      </c>
      <c r="I4965" s="29" t="s">
        <v>752</v>
      </c>
      <c r="J4965" s="33" t="s">
        <v>838</v>
      </c>
      <c r="K4965" s="29" t="s">
        <v>178</v>
      </c>
      <c r="L4965" s="29" t="s">
        <v>819</v>
      </c>
      <c r="M4965" s="29" t="s">
        <v>837</v>
      </c>
      <c r="N4965" s="28">
        <v>573563.69999999995</v>
      </c>
      <c r="O4965" s="28">
        <v>6324223</v>
      </c>
      <c r="P4965" s="29" t="s">
        <v>818</v>
      </c>
      <c r="Q4965" s="32" t="s">
        <v>174</v>
      </c>
      <c r="R4965" s="19"/>
      <c r="S4965" s="19"/>
      <c r="T4965" s="19"/>
      <c r="U4965" s="19"/>
      <c r="V4965" s="19"/>
      <c r="W4965" s="19"/>
      <c r="X4965" s="19"/>
      <c r="Y4965" s="19"/>
      <c r="Z4965" s="19"/>
      <c r="AA4965" s="19"/>
      <c r="AB4965" s="19"/>
      <c r="AC4965" s="19"/>
      <c r="AD4965" s="19"/>
      <c r="AE4965" s="19"/>
      <c r="AF4965" s="19"/>
      <c r="AG4965" s="19"/>
      <c r="AH4965" s="19"/>
      <c r="AI4965" s="19"/>
      <c r="AJ4965" s="19"/>
      <c r="AK4965" s="19"/>
      <c r="AL4965" s="31">
        <v>42555</v>
      </c>
      <c r="AM4965" s="31">
        <v>1623488</v>
      </c>
      <c r="AN4965" s="31">
        <v>1311348</v>
      </c>
      <c r="AO4965" s="31">
        <v>1426390</v>
      </c>
      <c r="AP4965" s="31">
        <v>1234409.375</v>
      </c>
      <c r="AQ4965" s="31">
        <v>1349493.125</v>
      </c>
      <c r="AR4965" s="31">
        <v>1211663.75</v>
      </c>
      <c r="AS4965" s="31">
        <v>1388583.125</v>
      </c>
      <c r="AT4965" s="31">
        <v>1319483.125</v>
      </c>
      <c r="AU4965" s="31">
        <v>1200648.125</v>
      </c>
      <c r="AV4965" s="31">
        <v>1459039.57421875</v>
      </c>
      <c r="AW4965" s="31">
        <v>1354842.62109375</v>
      </c>
      <c r="AX4965" s="31">
        <v>141581.390625</v>
      </c>
      <c r="AY4965" s="31">
        <v>81111.1953125</v>
      </c>
      <c r="AZ4965" s="31">
        <v>222692.5859375</v>
      </c>
    </row>
    <row r="4966" spans="1:52" ht="15" customHeight="1">
      <c r="A4966" s="29" t="s">
        <v>836</v>
      </c>
      <c r="B4966" s="34">
        <v>35730</v>
      </c>
      <c r="C4966" s="28">
        <v>600</v>
      </c>
      <c r="D4966" s="28">
        <v>48</v>
      </c>
      <c r="E4966" s="28">
        <v>46</v>
      </c>
      <c r="F4966" s="29" t="s">
        <v>172</v>
      </c>
      <c r="G4966" s="29" t="s">
        <v>816</v>
      </c>
      <c r="H4966" s="28">
        <v>851</v>
      </c>
      <c r="I4966" s="29" t="s">
        <v>752</v>
      </c>
      <c r="J4966" s="33" t="s">
        <v>835</v>
      </c>
      <c r="K4966" s="29" t="s">
        <v>178</v>
      </c>
      <c r="L4966" s="29" t="s">
        <v>822</v>
      </c>
      <c r="M4966" s="29" t="s">
        <v>176</v>
      </c>
      <c r="N4966" s="28">
        <v>573502.9</v>
      </c>
      <c r="O4966" s="28">
        <v>6323959</v>
      </c>
      <c r="P4966" s="29" t="s">
        <v>818</v>
      </c>
      <c r="Q4966" s="32" t="s">
        <v>174</v>
      </c>
      <c r="R4966" s="19"/>
      <c r="S4966" s="19"/>
      <c r="T4966" s="19"/>
      <c r="U4966" s="19"/>
      <c r="V4966" s="19"/>
      <c r="W4966" s="19"/>
      <c r="X4966" s="19"/>
      <c r="Y4966" s="19"/>
      <c r="Z4966" s="19"/>
      <c r="AA4966" s="19"/>
      <c r="AB4966" s="19"/>
      <c r="AC4966" s="19"/>
      <c r="AD4966" s="19"/>
      <c r="AE4966" s="19"/>
      <c r="AF4966" s="19"/>
      <c r="AG4966" s="19"/>
      <c r="AH4966" s="19"/>
      <c r="AI4966" s="19"/>
      <c r="AJ4966" s="19"/>
      <c r="AK4966" s="19"/>
      <c r="AL4966" s="31">
        <v>210724</v>
      </c>
      <c r="AM4966" s="31">
        <v>1616065</v>
      </c>
      <c r="AN4966" s="31">
        <v>1303097</v>
      </c>
      <c r="AO4966" s="31">
        <v>1470157</v>
      </c>
      <c r="AP4966" s="31">
        <v>1207408.375</v>
      </c>
      <c r="AQ4966" s="31">
        <v>1349493.125</v>
      </c>
      <c r="AR4966" s="31">
        <v>1211663.75</v>
      </c>
      <c r="AS4966" s="31">
        <v>1388583.125</v>
      </c>
      <c r="AT4966" s="31">
        <v>1319483.125</v>
      </c>
      <c r="AU4966" s="31">
        <v>1200648.125</v>
      </c>
      <c r="AV4966" s="31">
        <v>1453735.140625</v>
      </c>
      <c r="AW4966" s="31">
        <v>1314023.625</v>
      </c>
      <c r="AX4966" s="31">
        <v>138229.140625</v>
      </c>
      <c r="AY4966" s="31">
        <v>81453.9296875</v>
      </c>
      <c r="AZ4966" s="31">
        <v>219683.0703125</v>
      </c>
    </row>
    <row r="4967" spans="1:52" ht="15" customHeight="1">
      <c r="A4967" s="29" t="s">
        <v>834</v>
      </c>
      <c r="B4967" s="34">
        <v>35730</v>
      </c>
      <c r="C4967" s="28">
        <v>600</v>
      </c>
      <c r="D4967" s="28">
        <v>48</v>
      </c>
      <c r="E4967" s="28">
        <v>46</v>
      </c>
      <c r="F4967" s="29" t="s">
        <v>172</v>
      </c>
      <c r="G4967" s="29" t="s">
        <v>816</v>
      </c>
      <c r="H4967" s="28">
        <v>851</v>
      </c>
      <c r="I4967" s="29" t="s">
        <v>752</v>
      </c>
      <c r="J4967" s="33" t="s">
        <v>833</v>
      </c>
      <c r="K4967" s="29" t="s">
        <v>178</v>
      </c>
      <c r="L4967" s="29" t="s">
        <v>819</v>
      </c>
      <c r="M4967" s="29" t="s">
        <v>832</v>
      </c>
      <c r="N4967" s="28">
        <v>573441.30000000005</v>
      </c>
      <c r="O4967" s="28">
        <v>6323696</v>
      </c>
      <c r="P4967" s="29" t="s">
        <v>818</v>
      </c>
      <c r="Q4967" s="32" t="s">
        <v>174</v>
      </c>
      <c r="R4967" s="19"/>
      <c r="S4967" s="19"/>
      <c r="T4967" s="19"/>
      <c r="U4967" s="19"/>
      <c r="V4967" s="19"/>
      <c r="W4967" s="19"/>
      <c r="X4967" s="19"/>
      <c r="Y4967" s="19"/>
      <c r="Z4967" s="19"/>
      <c r="AA4967" s="19"/>
      <c r="AB4967" s="19"/>
      <c r="AC4967" s="19"/>
      <c r="AD4967" s="19"/>
      <c r="AE4967" s="19"/>
      <c r="AF4967" s="19"/>
      <c r="AG4967" s="19"/>
      <c r="AH4967" s="19"/>
      <c r="AI4967" s="19"/>
      <c r="AJ4967" s="19"/>
      <c r="AK4967" s="19"/>
      <c r="AL4967" s="31">
        <v>106289</v>
      </c>
      <c r="AM4967" s="31">
        <v>1665810</v>
      </c>
      <c r="AN4967" s="31">
        <v>1331245</v>
      </c>
      <c r="AO4967" s="31">
        <v>1536668</v>
      </c>
      <c r="AP4967" s="31">
        <v>1241075.375</v>
      </c>
      <c r="AQ4967" s="31">
        <v>1349493.125</v>
      </c>
      <c r="AR4967" s="31">
        <v>1211663.75</v>
      </c>
      <c r="AS4967" s="31">
        <v>1388583.125</v>
      </c>
      <c r="AT4967" s="31">
        <v>1319483.125</v>
      </c>
      <c r="AU4967" s="31">
        <v>1200648.125</v>
      </c>
      <c r="AV4967" s="31">
        <v>1468771.4296875</v>
      </c>
      <c r="AW4967" s="31">
        <v>1348580.16015625</v>
      </c>
      <c r="AX4967" s="31">
        <v>115412.421875</v>
      </c>
      <c r="AY4967" s="31">
        <v>80576.6953125</v>
      </c>
      <c r="AZ4967" s="31">
        <v>195989.1171875</v>
      </c>
    </row>
    <row r="4968" spans="1:52" ht="15" customHeight="1">
      <c r="A4968" s="29" t="s">
        <v>831</v>
      </c>
      <c r="B4968" s="34">
        <v>35789</v>
      </c>
      <c r="C4968" s="28">
        <v>600</v>
      </c>
      <c r="D4968" s="28">
        <v>48</v>
      </c>
      <c r="E4968" s="28">
        <v>46</v>
      </c>
      <c r="F4968" s="29" t="s">
        <v>172</v>
      </c>
      <c r="G4968" s="29" t="s">
        <v>816</v>
      </c>
      <c r="H4968" s="28">
        <v>851</v>
      </c>
      <c r="I4968" s="29" t="s">
        <v>752</v>
      </c>
      <c r="J4968" s="33" t="s">
        <v>830</v>
      </c>
      <c r="K4968" s="29" t="s">
        <v>178</v>
      </c>
      <c r="L4968" s="29" t="s">
        <v>819</v>
      </c>
      <c r="M4968" s="29" t="s">
        <v>829</v>
      </c>
      <c r="N4968" s="28">
        <v>573945.1</v>
      </c>
      <c r="O4968" s="28">
        <v>6324396</v>
      </c>
      <c r="P4968" s="29" t="s">
        <v>818</v>
      </c>
      <c r="Q4968" s="32" t="s">
        <v>174</v>
      </c>
      <c r="R4968" s="19"/>
      <c r="S4968" s="19"/>
      <c r="T4968" s="19"/>
      <c r="U4968" s="19"/>
      <c r="V4968" s="19"/>
      <c r="W4968" s="19"/>
      <c r="X4968" s="19"/>
      <c r="Y4968" s="19"/>
      <c r="Z4968" s="19"/>
      <c r="AA4968" s="19"/>
      <c r="AB4968" s="19"/>
      <c r="AC4968" s="19"/>
      <c r="AD4968" s="19"/>
      <c r="AE4968" s="19"/>
      <c r="AF4968" s="19"/>
      <c r="AG4968" s="19"/>
      <c r="AH4968" s="19"/>
      <c r="AI4968" s="19"/>
      <c r="AJ4968" s="19"/>
      <c r="AK4968" s="19"/>
      <c r="AL4968" s="31">
        <v>10053</v>
      </c>
      <c r="AM4968" s="31">
        <v>1625400</v>
      </c>
      <c r="AN4968" s="31">
        <v>1277270</v>
      </c>
      <c r="AO4968" s="31">
        <v>1485650</v>
      </c>
      <c r="AP4968" s="31">
        <v>1239954.375</v>
      </c>
      <c r="AQ4968" s="31">
        <v>1349493.125</v>
      </c>
      <c r="AR4968" s="31">
        <v>1211663.75</v>
      </c>
      <c r="AS4968" s="31">
        <v>1388583.125</v>
      </c>
      <c r="AT4968" s="31">
        <v>1319483.125</v>
      </c>
      <c r="AU4968" s="31">
        <v>1200648.125</v>
      </c>
      <c r="AV4968" s="31">
        <v>1454185.7265625</v>
      </c>
      <c r="AW4968" s="31">
        <v>1288999.0078125</v>
      </c>
      <c r="AX4968" s="31">
        <v>142884.21875</v>
      </c>
      <c r="AY4968" s="31">
        <v>82995.0625</v>
      </c>
      <c r="AZ4968" s="31">
        <v>225879.28125</v>
      </c>
    </row>
    <row r="4969" spans="1:52" ht="15" customHeight="1">
      <c r="A4969" s="29" t="s">
        <v>828</v>
      </c>
      <c r="B4969" s="34">
        <v>35730</v>
      </c>
      <c r="C4969" s="28">
        <v>600</v>
      </c>
      <c r="D4969" s="28">
        <v>48</v>
      </c>
      <c r="E4969" s="28">
        <v>46</v>
      </c>
      <c r="F4969" s="29" t="s">
        <v>172</v>
      </c>
      <c r="G4969" s="29" t="s">
        <v>816</v>
      </c>
      <c r="H4969" s="28">
        <v>851</v>
      </c>
      <c r="I4969" s="29" t="s">
        <v>752</v>
      </c>
      <c r="J4969" s="33" t="s">
        <v>827</v>
      </c>
      <c r="K4969" s="29" t="s">
        <v>178</v>
      </c>
      <c r="L4969" s="29" t="s">
        <v>826</v>
      </c>
      <c r="M4969" s="29" t="s">
        <v>825</v>
      </c>
      <c r="N4969" s="28">
        <v>573882.4</v>
      </c>
      <c r="O4969" s="28">
        <v>6324135</v>
      </c>
      <c r="P4969" s="29" t="s">
        <v>818</v>
      </c>
      <c r="Q4969" s="32" t="s">
        <v>174</v>
      </c>
      <c r="R4969" s="19"/>
      <c r="S4969" s="19"/>
      <c r="T4969" s="19"/>
      <c r="U4969" s="19"/>
      <c r="V4969" s="19"/>
      <c r="W4969" s="19"/>
      <c r="X4969" s="19"/>
      <c r="Y4969" s="19"/>
      <c r="Z4969" s="19"/>
      <c r="AA4969" s="19"/>
      <c r="AB4969" s="19"/>
      <c r="AC4969" s="19"/>
      <c r="AD4969" s="19"/>
      <c r="AE4969" s="19"/>
      <c r="AF4969" s="19"/>
      <c r="AG4969" s="19"/>
      <c r="AH4969" s="19"/>
      <c r="AI4969" s="19"/>
      <c r="AJ4969" s="19"/>
      <c r="AK4969" s="19"/>
      <c r="AL4969" s="31">
        <v>41481</v>
      </c>
      <c r="AM4969" s="31">
        <v>1613334</v>
      </c>
      <c r="AN4969" s="31">
        <v>1262155</v>
      </c>
      <c r="AO4969" s="31">
        <v>1490394</v>
      </c>
      <c r="AP4969" s="31">
        <v>1237734.375</v>
      </c>
      <c r="AQ4969" s="31">
        <v>1349493.125</v>
      </c>
      <c r="AR4969" s="31">
        <v>1211663.75</v>
      </c>
      <c r="AS4969" s="31">
        <v>1388583.125</v>
      </c>
      <c r="AT4969" s="31">
        <v>1319483.125</v>
      </c>
      <c r="AU4969" s="31">
        <v>1200648.125</v>
      </c>
      <c r="AV4969" s="31">
        <v>1453132.45703125</v>
      </c>
      <c r="AW4969" s="31">
        <v>1318556.54296875</v>
      </c>
      <c r="AX4969" s="31">
        <v>143093.90625</v>
      </c>
      <c r="AY4969" s="31">
        <v>82829.046875</v>
      </c>
      <c r="AZ4969" s="31">
        <v>225922.953125</v>
      </c>
    </row>
    <row r="4970" spans="1:52" ht="15" customHeight="1">
      <c r="A4970" s="29" t="s">
        <v>824</v>
      </c>
      <c r="B4970" s="34">
        <v>36078</v>
      </c>
      <c r="C4970" s="28">
        <v>600</v>
      </c>
      <c r="D4970" s="28">
        <v>48</v>
      </c>
      <c r="E4970" s="28">
        <v>46</v>
      </c>
      <c r="F4970" s="29" t="s">
        <v>172</v>
      </c>
      <c r="G4970" s="29" t="s">
        <v>816</v>
      </c>
      <c r="H4970" s="28">
        <v>851</v>
      </c>
      <c r="I4970" s="29" t="s">
        <v>752</v>
      </c>
      <c r="J4970" s="33" t="s">
        <v>823</v>
      </c>
      <c r="K4970" s="29" t="s">
        <v>178</v>
      </c>
      <c r="L4970" s="29" t="s">
        <v>822</v>
      </c>
      <c r="M4970" s="29" t="s">
        <v>176</v>
      </c>
      <c r="N4970" s="28">
        <v>573503</v>
      </c>
      <c r="O4970" s="28">
        <v>6323957</v>
      </c>
      <c r="P4970" s="29" t="s">
        <v>818</v>
      </c>
      <c r="Q4970" s="32" t="s">
        <v>174</v>
      </c>
      <c r="R4970" s="19"/>
      <c r="S4970" s="19"/>
      <c r="T4970" s="19"/>
      <c r="U4970" s="19"/>
      <c r="V4970" s="19"/>
      <c r="W4970" s="19"/>
      <c r="X4970" s="19"/>
      <c r="Y4970" s="19"/>
      <c r="Z4970" s="19"/>
      <c r="AA4970" s="19"/>
      <c r="AB4970" s="19"/>
      <c r="AC4970" s="19"/>
      <c r="AD4970" s="19"/>
      <c r="AE4970" s="19"/>
      <c r="AF4970" s="19"/>
      <c r="AG4970" s="19"/>
      <c r="AH4970" s="19"/>
      <c r="AI4970" s="19"/>
      <c r="AJ4970" s="19"/>
      <c r="AK4970" s="19"/>
      <c r="AL4970" s="31">
        <v>0</v>
      </c>
      <c r="AM4970" s="31">
        <v>385121</v>
      </c>
      <c r="AN4970" s="31">
        <v>1262110</v>
      </c>
      <c r="AO4970" s="31">
        <v>1464708</v>
      </c>
      <c r="AP4970" s="31">
        <v>1221951.375</v>
      </c>
      <c r="AQ4970" s="31">
        <v>1349493.125</v>
      </c>
      <c r="AR4970" s="31">
        <v>1211663.75</v>
      </c>
      <c r="AS4970" s="31">
        <v>1388583.125</v>
      </c>
      <c r="AT4970" s="31">
        <v>1319483.125</v>
      </c>
      <c r="AU4970" s="31">
        <v>1200648.125</v>
      </c>
      <c r="AV4970" s="31">
        <v>1444485.00390625</v>
      </c>
      <c r="AW4970" s="31">
        <v>1338370.203125</v>
      </c>
      <c r="AX4970" s="31">
        <v>141425.359375</v>
      </c>
      <c r="AY4970" s="31">
        <v>82632.828125</v>
      </c>
      <c r="AZ4970" s="31">
        <v>224058.1875</v>
      </c>
    </row>
    <row r="4971" spans="1:52" ht="15" customHeight="1">
      <c r="A4971" s="29" t="s">
        <v>821</v>
      </c>
      <c r="B4971" s="34">
        <v>35780</v>
      </c>
      <c r="C4971" s="28">
        <v>600</v>
      </c>
      <c r="D4971" s="28">
        <v>48</v>
      </c>
      <c r="E4971" s="28">
        <v>46</v>
      </c>
      <c r="F4971" s="29" t="s">
        <v>172</v>
      </c>
      <c r="G4971" s="29" t="s">
        <v>816</v>
      </c>
      <c r="H4971" s="28">
        <v>851</v>
      </c>
      <c r="I4971" s="29" t="s">
        <v>752</v>
      </c>
      <c r="J4971" s="33" t="s">
        <v>820</v>
      </c>
      <c r="K4971" s="29" t="s">
        <v>178</v>
      </c>
      <c r="L4971" s="29" t="s">
        <v>819</v>
      </c>
      <c r="M4971" s="29" t="s">
        <v>623</v>
      </c>
      <c r="N4971" s="28">
        <v>573761</v>
      </c>
      <c r="O4971" s="28">
        <v>6323608</v>
      </c>
      <c r="P4971" s="29" t="s">
        <v>818</v>
      </c>
      <c r="Q4971" s="32" t="s">
        <v>174</v>
      </c>
      <c r="R4971" s="19"/>
      <c r="S4971" s="19"/>
      <c r="T4971" s="19"/>
      <c r="U4971" s="19"/>
      <c r="V4971" s="19"/>
      <c r="W4971" s="19"/>
      <c r="X4971" s="19"/>
      <c r="Y4971" s="19"/>
      <c r="Z4971" s="19"/>
      <c r="AA4971" s="19"/>
      <c r="AB4971" s="19"/>
      <c r="AC4971" s="19"/>
      <c r="AD4971" s="19"/>
      <c r="AE4971" s="19"/>
      <c r="AF4971" s="19"/>
      <c r="AG4971" s="19"/>
      <c r="AH4971" s="19"/>
      <c r="AI4971" s="19"/>
      <c r="AJ4971" s="19"/>
      <c r="AK4971" s="19"/>
      <c r="AL4971" s="31">
        <v>85012</v>
      </c>
      <c r="AM4971" s="31">
        <v>1670382</v>
      </c>
      <c r="AN4971" s="31">
        <v>1317023</v>
      </c>
      <c r="AO4971" s="31">
        <v>1519248</v>
      </c>
      <c r="AP4971" s="31">
        <v>1243075.375</v>
      </c>
      <c r="AQ4971" s="31">
        <v>1349493.125</v>
      </c>
      <c r="AR4971" s="31">
        <v>1211663.75</v>
      </c>
      <c r="AS4971" s="31">
        <v>1388583.125</v>
      </c>
      <c r="AT4971" s="31">
        <v>1319483.125</v>
      </c>
      <c r="AU4971" s="31">
        <v>1200648.125</v>
      </c>
      <c r="AV4971" s="31">
        <v>1462809.96875</v>
      </c>
      <c r="AW4971" s="31">
        <v>1382008.0390625</v>
      </c>
      <c r="AX4971" s="31">
        <v>143407.234375</v>
      </c>
      <c r="AY4971" s="31">
        <v>83237.8125</v>
      </c>
      <c r="AZ4971" s="31">
        <v>226645.046875</v>
      </c>
    </row>
    <row r="4972" spans="1:52" ht="15" customHeight="1">
      <c r="A4972" s="29" t="s">
        <v>817</v>
      </c>
      <c r="B4972" s="34">
        <v>36430</v>
      </c>
      <c r="C4972" s="28">
        <v>1000</v>
      </c>
      <c r="D4972" s="28">
        <v>54.2</v>
      </c>
      <c r="E4972" s="28">
        <v>45</v>
      </c>
      <c r="F4972" s="29" t="s">
        <v>440</v>
      </c>
      <c r="G4972" s="29" t="s">
        <v>801</v>
      </c>
      <c r="H4972" s="28">
        <v>851</v>
      </c>
      <c r="I4972" s="29" t="s">
        <v>752</v>
      </c>
      <c r="J4972" s="33" t="s">
        <v>815</v>
      </c>
      <c r="K4972" s="29" t="s">
        <v>178</v>
      </c>
      <c r="L4972" s="29" t="s">
        <v>804</v>
      </c>
      <c r="M4972" s="29" t="s">
        <v>745</v>
      </c>
      <c r="N4972" s="28">
        <v>579491.30000000005</v>
      </c>
      <c r="O4972" s="28">
        <v>6329093</v>
      </c>
      <c r="P4972" s="29" t="s">
        <v>803</v>
      </c>
      <c r="Q4972" s="32" t="s">
        <v>174</v>
      </c>
      <c r="R4972" s="19"/>
      <c r="S4972" s="19"/>
      <c r="T4972" s="19"/>
      <c r="U4972" s="19"/>
      <c r="V4972" s="19"/>
      <c r="W4972" s="19"/>
      <c r="X4972" s="19"/>
      <c r="Y4972" s="19"/>
      <c r="Z4972" s="19"/>
      <c r="AA4972" s="19"/>
      <c r="AB4972" s="19"/>
      <c r="AC4972" s="19"/>
      <c r="AD4972" s="19"/>
      <c r="AE4972" s="19"/>
      <c r="AF4972" s="19"/>
      <c r="AG4972" s="19"/>
      <c r="AH4972" s="19"/>
      <c r="AI4972" s="19"/>
      <c r="AJ4972" s="19"/>
      <c r="AK4972" s="19"/>
      <c r="AL4972" s="19"/>
      <c r="AM4972" s="19"/>
      <c r="AN4972" s="31">
        <v>485422.8125</v>
      </c>
      <c r="AO4972" s="31">
        <v>1919681.25</v>
      </c>
      <c r="AP4972" s="31">
        <v>1678161.1875</v>
      </c>
      <c r="AQ4972" s="31">
        <v>1735514.3828125</v>
      </c>
      <c r="AR4972" s="31">
        <v>1571916.02734375</v>
      </c>
      <c r="AS4972" s="31">
        <v>1737142.78125</v>
      </c>
      <c r="AT4972" s="31">
        <v>1644257.1953125</v>
      </c>
      <c r="AU4972" s="31">
        <v>1502090.80859375</v>
      </c>
      <c r="AV4972" s="31">
        <v>1873707.203125</v>
      </c>
      <c r="AW4972" s="31">
        <v>1755016.7890625</v>
      </c>
      <c r="AX4972" s="31">
        <v>196697.59375</v>
      </c>
      <c r="AY4972" s="31">
        <v>99936</v>
      </c>
      <c r="AZ4972" s="31">
        <v>296633.59375</v>
      </c>
    </row>
    <row r="4973" spans="1:52" ht="15" customHeight="1">
      <c r="A4973" s="29" t="s">
        <v>814</v>
      </c>
      <c r="B4973" s="34">
        <v>36430</v>
      </c>
      <c r="C4973" s="28">
        <v>1000</v>
      </c>
      <c r="D4973" s="28">
        <v>54.2</v>
      </c>
      <c r="E4973" s="28">
        <v>45</v>
      </c>
      <c r="F4973" s="29" t="s">
        <v>440</v>
      </c>
      <c r="G4973" s="29" t="s">
        <v>801</v>
      </c>
      <c r="H4973" s="28">
        <v>851</v>
      </c>
      <c r="I4973" s="29" t="s">
        <v>752</v>
      </c>
      <c r="J4973" s="33" t="s">
        <v>813</v>
      </c>
      <c r="K4973" s="29" t="s">
        <v>178</v>
      </c>
      <c r="L4973" s="29" t="s">
        <v>804</v>
      </c>
      <c r="M4973" s="29" t="s">
        <v>812</v>
      </c>
      <c r="N4973" s="28">
        <v>579123.19999999995</v>
      </c>
      <c r="O4973" s="28">
        <v>6329248</v>
      </c>
      <c r="P4973" s="29" t="s">
        <v>803</v>
      </c>
      <c r="Q4973" s="32" t="s">
        <v>174</v>
      </c>
      <c r="R4973" s="19"/>
      <c r="S4973" s="19"/>
      <c r="T4973" s="19"/>
      <c r="U4973" s="19"/>
      <c r="V4973" s="19"/>
      <c r="W4973" s="19"/>
      <c r="X4973" s="19"/>
      <c r="Y4973" s="19"/>
      <c r="Z4973" s="19"/>
      <c r="AA4973" s="19"/>
      <c r="AB4973" s="19"/>
      <c r="AC4973" s="19"/>
      <c r="AD4973" s="19"/>
      <c r="AE4973" s="19"/>
      <c r="AF4973" s="19"/>
      <c r="AG4973" s="19"/>
      <c r="AH4973" s="19"/>
      <c r="AI4973" s="19"/>
      <c r="AJ4973" s="19"/>
      <c r="AK4973" s="19"/>
      <c r="AL4973" s="19"/>
      <c r="AM4973" s="19"/>
      <c r="AN4973" s="31">
        <v>485422.8125</v>
      </c>
      <c r="AO4973" s="31">
        <v>1919681.25</v>
      </c>
      <c r="AP4973" s="31">
        <v>1678161.1875</v>
      </c>
      <c r="AQ4973" s="31">
        <v>1735514.3828125</v>
      </c>
      <c r="AR4973" s="31">
        <v>1571916.02734375</v>
      </c>
      <c r="AS4973" s="31">
        <v>1737142.78125</v>
      </c>
      <c r="AT4973" s="31">
        <v>1644257.1953125</v>
      </c>
      <c r="AU4973" s="31">
        <v>1502090.80859375</v>
      </c>
      <c r="AV4973" s="31">
        <v>1873707.203125</v>
      </c>
      <c r="AW4973" s="31">
        <v>1755016.7890625</v>
      </c>
      <c r="AX4973" s="31">
        <v>196697.59375</v>
      </c>
      <c r="AY4973" s="31">
        <v>99936</v>
      </c>
      <c r="AZ4973" s="31">
        <v>296633.59375</v>
      </c>
    </row>
    <row r="4974" spans="1:52" ht="15" customHeight="1">
      <c r="A4974" s="29" t="s">
        <v>811</v>
      </c>
      <c r="B4974" s="34">
        <v>36430</v>
      </c>
      <c r="C4974" s="28">
        <v>1000</v>
      </c>
      <c r="D4974" s="28">
        <v>54.2</v>
      </c>
      <c r="E4974" s="28">
        <v>45</v>
      </c>
      <c r="F4974" s="29" t="s">
        <v>440</v>
      </c>
      <c r="G4974" s="29" t="s">
        <v>801</v>
      </c>
      <c r="H4974" s="28">
        <v>851</v>
      </c>
      <c r="I4974" s="29" t="s">
        <v>752</v>
      </c>
      <c r="J4974" s="33" t="s">
        <v>810</v>
      </c>
      <c r="K4974" s="29" t="s">
        <v>178</v>
      </c>
      <c r="L4974" s="29" t="s">
        <v>804</v>
      </c>
      <c r="M4974" s="29" t="s">
        <v>176</v>
      </c>
      <c r="N4974" s="28">
        <v>578776.1</v>
      </c>
      <c r="O4974" s="28">
        <v>6329403</v>
      </c>
      <c r="P4974" s="29" t="s">
        <v>803</v>
      </c>
      <c r="Q4974" s="32" t="s">
        <v>174</v>
      </c>
      <c r="R4974" s="19"/>
      <c r="S4974" s="19"/>
      <c r="T4974" s="19"/>
      <c r="U4974" s="19"/>
      <c r="V4974" s="19"/>
      <c r="W4974" s="19"/>
      <c r="X4974" s="19"/>
      <c r="Y4974" s="19"/>
      <c r="Z4974" s="19"/>
      <c r="AA4974" s="19"/>
      <c r="AB4974" s="19"/>
      <c r="AC4974" s="19"/>
      <c r="AD4974" s="19"/>
      <c r="AE4974" s="19"/>
      <c r="AF4974" s="19"/>
      <c r="AG4974" s="19"/>
      <c r="AH4974" s="19"/>
      <c r="AI4974" s="19"/>
      <c r="AJ4974" s="19"/>
      <c r="AK4974" s="19"/>
      <c r="AL4974" s="19"/>
      <c r="AM4974" s="19"/>
      <c r="AN4974" s="31">
        <v>485422.8125</v>
      </c>
      <c r="AO4974" s="31">
        <v>1919681.25</v>
      </c>
      <c r="AP4974" s="31">
        <v>1678161.1875</v>
      </c>
      <c r="AQ4974" s="31">
        <v>1735514.3828125</v>
      </c>
      <c r="AR4974" s="31">
        <v>1571916.02734375</v>
      </c>
      <c r="AS4974" s="31">
        <v>1737142.78125</v>
      </c>
      <c r="AT4974" s="31">
        <v>1644257.1953125</v>
      </c>
      <c r="AU4974" s="31">
        <v>1502090.80859375</v>
      </c>
      <c r="AV4974" s="31">
        <v>1873707.203125</v>
      </c>
      <c r="AW4974" s="31">
        <v>1755016.7890625</v>
      </c>
      <c r="AX4974" s="31">
        <v>196697.59375</v>
      </c>
      <c r="AY4974" s="31">
        <v>99936</v>
      </c>
      <c r="AZ4974" s="31">
        <v>296633.59375</v>
      </c>
    </row>
    <row r="4975" spans="1:52" ht="15" customHeight="1">
      <c r="A4975" s="29" t="s">
        <v>809</v>
      </c>
      <c r="B4975" s="34">
        <v>36430</v>
      </c>
      <c r="C4975" s="28">
        <v>1000</v>
      </c>
      <c r="D4975" s="28">
        <v>54.2</v>
      </c>
      <c r="E4975" s="28">
        <v>45</v>
      </c>
      <c r="F4975" s="29" t="s">
        <v>440</v>
      </c>
      <c r="G4975" s="29" t="s">
        <v>801</v>
      </c>
      <c r="H4975" s="28">
        <v>851</v>
      </c>
      <c r="I4975" s="29" t="s">
        <v>752</v>
      </c>
      <c r="J4975" s="33" t="s">
        <v>808</v>
      </c>
      <c r="K4975" s="29" t="s">
        <v>178</v>
      </c>
      <c r="L4975" s="29" t="s">
        <v>804</v>
      </c>
      <c r="M4975" s="29" t="s">
        <v>807</v>
      </c>
      <c r="N4975" s="28">
        <v>579431.69999999995</v>
      </c>
      <c r="O4975" s="28">
        <v>6329471</v>
      </c>
      <c r="P4975" s="29" t="s">
        <v>803</v>
      </c>
      <c r="Q4975" s="32" t="s">
        <v>174</v>
      </c>
      <c r="R4975" s="19"/>
      <c r="S4975" s="19"/>
      <c r="T4975" s="19"/>
      <c r="U4975" s="19"/>
      <c r="V4975" s="19"/>
      <c r="W4975" s="19"/>
      <c r="X4975" s="19"/>
      <c r="Y4975" s="19"/>
      <c r="Z4975" s="19"/>
      <c r="AA4975" s="19"/>
      <c r="AB4975" s="19"/>
      <c r="AC4975" s="19"/>
      <c r="AD4975" s="19"/>
      <c r="AE4975" s="19"/>
      <c r="AF4975" s="19"/>
      <c r="AG4975" s="19"/>
      <c r="AH4975" s="19"/>
      <c r="AI4975" s="19"/>
      <c r="AJ4975" s="19"/>
      <c r="AK4975" s="19"/>
      <c r="AL4975" s="19"/>
      <c r="AM4975" s="19"/>
      <c r="AN4975" s="31">
        <v>485422.8125</v>
      </c>
      <c r="AO4975" s="31">
        <v>1919681.25</v>
      </c>
      <c r="AP4975" s="31">
        <v>1678161.1875</v>
      </c>
      <c r="AQ4975" s="31">
        <v>1735514.3828125</v>
      </c>
      <c r="AR4975" s="31">
        <v>1571916.02734375</v>
      </c>
      <c r="AS4975" s="31">
        <v>1737142.78125</v>
      </c>
      <c r="AT4975" s="31">
        <v>1644257.1953125</v>
      </c>
      <c r="AU4975" s="31">
        <v>1502090.80859375</v>
      </c>
      <c r="AV4975" s="31">
        <v>1873707.203125</v>
      </c>
      <c r="AW4975" s="31">
        <v>1755016.7890625</v>
      </c>
      <c r="AX4975" s="31">
        <v>196697.59375</v>
      </c>
      <c r="AY4975" s="31">
        <v>99936</v>
      </c>
      <c r="AZ4975" s="31">
        <v>296633.59375</v>
      </c>
    </row>
    <row r="4976" spans="1:52" ht="15" customHeight="1">
      <c r="A4976" s="29" t="s">
        <v>806</v>
      </c>
      <c r="B4976" s="34">
        <v>36430</v>
      </c>
      <c r="C4976" s="28">
        <v>1000</v>
      </c>
      <c r="D4976" s="28">
        <v>54.2</v>
      </c>
      <c r="E4976" s="28">
        <v>45</v>
      </c>
      <c r="F4976" s="29" t="s">
        <v>440</v>
      </c>
      <c r="G4976" s="29" t="s">
        <v>801</v>
      </c>
      <c r="H4976" s="28">
        <v>851</v>
      </c>
      <c r="I4976" s="29" t="s">
        <v>752</v>
      </c>
      <c r="J4976" s="33" t="s">
        <v>805</v>
      </c>
      <c r="K4976" s="29" t="s">
        <v>178</v>
      </c>
      <c r="L4976" s="29" t="s">
        <v>804</v>
      </c>
      <c r="M4976" s="29" t="s">
        <v>176</v>
      </c>
      <c r="N4976" s="28">
        <v>579085.6</v>
      </c>
      <c r="O4976" s="28">
        <v>6329625</v>
      </c>
      <c r="P4976" s="29" t="s">
        <v>803</v>
      </c>
      <c r="Q4976" s="32" t="s">
        <v>174</v>
      </c>
      <c r="R4976" s="19"/>
      <c r="S4976" s="19"/>
      <c r="T4976" s="19"/>
      <c r="U4976" s="19"/>
      <c r="V4976" s="19"/>
      <c r="W4976" s="19"/>
      <c r="X4976" s="19"/>
      <c r="Y4976" s="19"/>
      <c r="Z4976" s="19"/>
      <c r="AA4976" s="19"/>
      <c r="AB4976" s="19"/>
      <c r="AC4976" s="19"/>
      <c r="AD4976" s="19"/>
      <c r="AE4976" s="19"/>
      <c r="AF4976" s="19"/>
      <c r="AG4976" s="19"/>
      <c r="AH4976" s="19"/>
      <c r="AI4976" s="19"/>
      <c r="AJ4976" s="19"/>
      <c r="AK4976" s="19"/>
      <c r="AL4976" s="19"/>
      <c r="AM4976" s="19"/>
      <c r="AN4976" s="31">
        <v>485422.8125</v>
      </c>
      <c r="AO4976" s="31">
        <v>1919681.25</v>
      </c>
      <c r="AP4976" s="31">
        <v>1678161.1875</v>
      </c>
      <c r="AQ4976" s="31">
        <v>1735514.3828125</v>
      </c>
      <c r="AR4976" s="31">
        <v>1571916.02734375</v>
      </c>
      <c r="AS4976" s="31">
        <v>1737142.78125</v>
      </c>
      <c r="AT4976" s="31">
        <v>1644257.1953125</v>
      </c>
      <c r="AU4976" s="31">
        <v>1502090.80859375</v>
      </c>
      <c r="AV4976" s="31">
        <v>1873707.203125</v>
      </c>
      <c r="AW4976" s="31">
        <v>1755016.7890625</v>
      </c>
      <c r="AX4976" s="31">
        <v>196697.59375</v>
      </c>
      <c r="AY4976" s="31">
        <v>99936</v>
      </c>
      <c r="AZ4976" s="31">
        <v>296633.59375</v>
      </c>
    </row>
    <row r="4977" spans="1:52" ht="15" customHeight="1">
      <c r="A4977" s="29" t="s">
        <v>802</v>
      </c>
      <c r="B4977" s="34">
        <v>33725</v>
      </c>
      <c r="C4977" s="28">
        <v>300</v>
      </c>
      <c r="D4977" s="28">
        <v>31</v>
      </c>
      <c r="E4977" s="28">
        <v>30</v>
      </c>
      <c r="F4977" s="29" t="s">
        <v>786</v>
      </c>
      <c r="G4977" s="29" t="s">
        <v>797</v>
      </c>
      <c r="H4977" s="28">
        <v>851</v>
      </c>
      <c r="I4977" s="29" t="s">
        <v>752</v>
      </c>
      <c r="J4977" s="33" t="s">
        <v>800</v>
      </c>
      <c r="K4977" s="29" t="s">
        <v>178</v>
      </c>
      <c r="L4977" s="29" t="s">
        <v>790</v>
      </c>
      <c r="M4977" s="29" t="s">
        <v>799</v>
      </c>
      <c r="N4977" s="28">
        <v>551587</v>
      </c>
      <c r="O4977" s="28">
        <v>6333453</v>
      </c>
      <c r="P4977" s="29" t="s">
        <v>788</v>
      </c>
      <c r="Q4977" s="32" t="s">
        <v>207</v>
      </c>
      <c r="R4977" s="19"/>
      <c r="S4977" s="19"/>
      <c r="T4977" s="19"/>
      <c r="U4977" s="19"/>
      <c r="V4977" s="19"/>
      <c r="W4977" s="19"/>
      <c r="X4977" s="19"/>
      <c r="Y4977" s="19"/>
      <c r="Z4977" s="19"/>
      <c r="AA4977" s="19"/>
      <c r="AB4977" s="19"/>
      <c r="AC4977" s="19"/>
      <c r="AD4977" s="19"/>
      <c r="AE4977" s="19"/>
      <c r="AF4977" s="19"/>
      <c r="AG4977" s="31">
        <v>84900</v>
      </c>
      <c r="AH4977" s="31">
        <v>673485</v>
      </c>
      <c r="AI4977" s="31">
        <v>797375</v>
      </c>
      <c r="AJ4977" s="31">
        <v>751950</v>
      </c>
      <c r="AK4977" s="31">
        <v>666275</v>
      </c>
      <c r="AL4977" s="31">
        <v>763500</v>
      </c>
      <c r="AM4977" s="31">
        <v>784725</v>
      </c>
      <c r="AN4977" s="31">
        <v>662568.75</v>
      </c>
      <c r="AO4977" s="31">
        <v>740362.5</v>
      </c>
      <c r="AP4977" s="31">
        <v>630641.125</v>
      </c>
      <c r="AQ4977" s="31">
        <v>637333.25</v>
      </c>
      <c r="AR4977" s="31">
        <v>390927.3359375</v>
      </c>
      <c r="AS4977" s="31">
        <v>439331.37109375</v>
      </c>
      <c r="AT4977" s="31">
        <v>313686.7265625</v>
      </c>
      <c r="AU4977" s="31">
        <v>303972.58984375</v>
      </c>
      <c r="AV4977" s="31">
        <v>291570.54418945313</v>
      </c>
      <c r="AW4977" s="31">
        <v>44500.452632904053</v>
      </c>
      <c r="AX4977" s="31">
        <v>0</v>
      </c>
      <c r="AY4977" s="31">
        <v>0</v>
      </c>
      <c r="AZ4977" s="31">
        <v>0</v>
      </c>
    </row>
    <row r="4978" spans="1:52" ht="15" customHeight="1">
      <c r="A4978" s="29" t="s">
        <v>798</v>
      </c>
      <c r="B4978" s="34">
        <v>33725</v>
      </c>
      <c r="C4978" s="28">
        <v>450</v>
      </c>
      <c r="D4978" s="28">
        <v>37</v>
      </c>
      <c r="E4978" s="28">
        <v>37</v>
      </c>
      <c r="F4978" s="29" t="s">
        <v>786</v>
      </c>
      <c r="G4978" s="29" t="s">
        <v>785</v>
      </c>
      <c r="H4978" s="28">
        <v>851</v>
      </c>
      <c r="I4978" s="29" t="s">
        <v>752</v>
      </c>
      <c r="J4978" s="33" t="s">
        <v>796</v>
      </c>
      <c r="K4978" s="29" t="s">
        <v>178</v>
      </c>
      <c r="L4978" s="29" t="s">
        <v>790</v>
      </c>
      <c r="M4978" s="29" t="s">
        <v>795</v>
      </c>
      <c r="N4978" s="28">
        <v>551249</v>
      </c>
      <c r="O4978" s="28">
        <v>6333453</v>
      </c>
      <c r="P4978" s="29" t="s">
        <v>788</v>
      </c>
      <c r="Q4978" s="32" t="s">
        <v>207</v>
      </c>
      <c r="R4978" s="19"/>
      <c r="S4978" s="19"/>
      <c r="T4978" s="19"/>
      <c r="U4978" s="19"/>
      <c r="V4978" s="19"/>
      <c r="W4978" s="19"/>
      <c r="X4978" s="19"/>
      <c r="Y4978" s="19"/>
      <c r="Z4978" s="19"/>
      <c r="AA4978" s="19"/>
      <c r="AB4978" s="19"/>
      <c r="AC4978" s="19"/>
      <c r="AD4978" s="19"/>
      <c r="AE4978" s="19"/>
      <c r="AF4978" s="19"/>
      <c r="AG4978" s="31">
        <v>84900</v>
      </c>
      <c r="AH4978" s="31">
        <v>673485</v>
      </c>
      <c r="AI4978" s="31">
        <v>797375</v>
      </c>
      <c r="AJ4978" s="31">
        <v>751950</v>
      </c>
      <c r="AK4978" s="31">
        <v>666275</v>
      </c>
      <c r="AL4978" s="31">
        <v>763500</v>
      </c>
      <c r="AM4978" s="31">
        <v>784725</v>
      </c>
      <c r="AN4978" s="31">
        <v>662568.75</v>
      </c>
      <c r="AO4978" s="31">
        <v>740362.5</v>
      </c>
      <c r="AP4978" s="31">
        <v>630641.125</v>
      </c>
      <c r="AQ4978" s="31">
        <v>637333.25</v>
      </c>
      <c r="AR4978" s="31">
        <v>586390.994140625</v>
      </c>
      <c r="AS4978" s="31">
        <v>658997.0546875</v>
      </c>
      <c r="AT4978" s="31">
        <v>470530.08984375</v>
      </c>
      <c r="AU4978" s="31">
        <v>455958.8857421875</v>
      </c>
      <c r="AV4978" s="31">
        <v>437355.8173828125</v>
      </c>
      <c r="AW4978" s="31">
        <v>66750.681579589844</v>
      </c>
      <c r="AX4978" s="31">
        <v>0</v>
      </c>
      <c r="AY4978" s="31">
        <v>0</v>
      </c>
      <c r="AZ4978" s="31">
        <v>0</v>
      </c>
    </row>
    <row r="4979" spans="1:52" ht="15" customHeight="1">
      <c r="A4979" s="29" t="s">
        <v>794</v>
      </c>
      <c r="B4979" s="34">
        <v>33725</v>
      </c>
      <c r="C4979" s="28">
        <v>450</v>
      </c>
      <c r="D4979" s="28">
        <v>37</v>
      </c>
      <c r="E4979" s="28">
        <v>37</v>
      </c>
      <c r="F4979" s="29" t="s">
        <v>786</v>
      </c>
      <c r="G4979" s="29" t="s">
        <v>785</v>
      </c>
      <c r="H4979" s="28">
        <v>851</v>
      </c>
      <c r="I4979" s="29" t="s">
        <v>752</v>
      </c>
      <c r="J4979" s="33" t="s">
        <v>793</v>
      </c>
      <c r="K4979" s="29" t="s">
        <v>178</v>
      </c>
      <c r="L4979" s="29" t="s">
        <v>790</v>
      </c>
      <c r="M4979" s="29" t="s">
        <v>789</v>
      </c>
      <c r="N4979" s="28">
        <v>551235</v>
      </c>
      <c r="O4979" s="28">
        <v>6333339</v>
      </c>
      <c r="P4979" s="29" t="s">
        <v>788</v>
      </c>
      <c r="Q4979" s="32" t="s">
        <v>207</v>
      </c>
      <c r="R4979" s="19"/>
      <c r="S4979" s="19"/>
      <c r="T4979" s="19"/>
      <c r="U4979" s="19"/>
      <c r="V4979" s="19"/>
      <c r="W4979" s="19"/>
      <c r="X4979" s="19"/>
      <c r="Y4979" s="19"/>
      <c r="Z4979" s="19"/>
      <c r="AA4979" s="19"/>
      <c r="AB4979" s="19"/>
      <c r="AC4979" s="19"/>
      <c r="AD4979" s="19"/>
      <c r="AE4979" s="19"/>
      <c r="AF4979" s="19"/>
      <c r="AG4979" s="31">
        <v>84900</v>
      </c>
      <c r="AH4979" s="31">
        <v>673485</v>
      </c>
      <c r="AI4979" s="31">
        <v>797375</v>
      </c>
      <c r="AJ4979" s="31">
        <v>751950</v>
      </c>
      <c r="AK4979" s="31">
        <v>666275</v>
      </c>
      <c r="AL4979" s="31">
        <v>763500</v>
      </c>
      <c r="AM4979" s="31">
        <v>784725</v>
      </c>
      <c r="AN4979" s="31">
        <v>662568.75</v>
      </c>
      <c r="AO4979" s="31">
        <v>740362.5</v>
      </c>
      <c r="AP4979" s="31">
        <v>630641.125</v>
      </c>
      <c r="AQ4979" s="31">
        <v>637333.25</v>
      </c>
      <c r="AR4979" s="31">
        <v>586390.994140625</v>
      </c>
      <c r="AS4979" s="31">
        <v>658997.0546875</v>
      </c>
      <c r="AT4979" s="31">
        <v>470530.08984375</v>
      </c>
      <c r="AU4979" s="31">
        <v>455958.8857421875</v>
      </c>
      <c r="AV4979" s="31">
        <v>437355.8173828125</v>
      </c>
      <c r="AW4979" s="31">
        <v>66750.681579589844</v>
      </c>
      <c r="AX4979" s="31">
        <v>0</v>
      </c>
      <c r="AY4979" s="31">
        <v>0</v>
      </c>
      <c r="AZ4979" s="31">
        <v>0</v>
      </c>
    </row>
    <row r="4980" spans="1:52" ht="15" customHeight="1">
      <c r="A4980" s="29" t="s">
        <v>792</v>
      </c>
      <c r="B4980" s="34">
        <v>33725</v>
      </c>
      <c r="C4980" s="28">
        <v>450</v>
      </c>
      <c r="D4980" s="28">
        <v>37</v>
      </c>
      <c r="E4980" s="28">
        <v>37</v>
      </c>
      <c r="F4980" s="29" t="s">
        <v>786</v>
      </c>
      <c r="G4980" s="29" t="s">
        <v>785</v>
      </c>
      <c r="H4980" s="28">
        <v>851</v>
      </c>
      <c r="I4980" s="29" t="s">
        <v>752</v>
      </c>
      <c r="J4980" s="33" t="s">
        <v>791</v>
      </c>
      <c r="K4980" s="29" t="s">
        <v>178</v>
      </c>
      <c r="L4980" s="29" t="s">
        <v>790</v>
      </c>
      <c r="M4980" s="29" t="s">
        <v>789</v>
      </c>
      <c r="N4980" s="28">
        <v>551222</v>
      </c>
      <c r="O4980" s="28">
        <v>6333169</v>
      </c>
      <c r="P4980" s="29" t="s">
        <v>788</v>
      </c>
      <c r="Q4980" s="32" t="s">
        <v>207</v>
      </c>
      <c r="R4980" s="19"/>
      <c r="S4980" s="19"/>
      <c r="T4980" s="19"/>
      <c r="U4980" s="19"/>
      <c r="V4980" s="19"/>
      <c r="W4980" s="19"/>
      <c r="X4980" s="19"/>
      <c r="Y4980" s="19"/>
      <c r="Z4980" s="19"/>
      <c r="AA4980" s="19"/>
      <c r="AB4980" s="19"/>
      <c r="AC4980" s="19"/>
      <c r="AD4980" s="19"/>
      <c r="AE4980" s="19"/>
      <c r="AF4980" s="19"/>
      <c r="AG4980" s="31">
        <v>84900</v>
      </c>
      <c r="AH4980" s="31">
        <v>673485</v>
      </c>
      <c r="AI4980" s="31">
        <v>797375</v>
      </c>
      <c r="AJ4980" s="31">
        <v>751950</v>
      </c>
      <c r="AK4980" s="31">
        <v>666275</v>
      </c>
      <c r="AL4980" s="31">
        <v>763500</v>
      </c>
      <c r="AM4980" s="31">
        <v>784725</v>
      </c>
      <c r="AN4980" s="31">
        <v>662568.75</v>
      </c>
      <c r="AO4980" s="31">
        <v>740362.5</v>
      </c>
      <c r="AP4980" s="31">
        <v>630641.125</v>
      </c>
      <c r="AQ4980" s="31">
        <v>637333.25</v>
      </c>
      <c r="AR4980" s="31">
        <v>586390.994140625</v>
      </c>
      <c r="AS4980" s="31">
        <v>658997.0546875</v>
      </c>
      <c r="AT4980" s="31">
        <v>470530.08984375</v>
      </c>
      <c r="AU4980" s="31">
        <v>455958.8857421875</v>
      </c>
      <c r="AV4980" s="31">
        <v>437355.8173828125</v>
      </c>
      <c r="AW4980" s="31">
        <v>66750.681579589844</v>
      </c>
      <c r="AX4980" s="31">
        <v>0</v>
      </c>
      <c r="AY4980" s="31">
        <v>0</v>
      </c>
      <c r="AZ4980" s="31">
        <v>0</v>
      </c>
    </row>
    <row r="4981" spans="1:52" ht="15" customHeight="1">
      <c r="A4981" s="29" t="s">
        <v>787</v>
      </c>
      <c r="B4981" s="34">
        <v>37609</v>
      </c>
      <c r="C4981" s="28">
        <v>2750</v>
      </c>
      <c r="D4981" s="28">
        <v>92</v>
      </c>
      <c r="E4981" s="28">
        <v>70</v>
      </c>
      <c r="F4981" s="29" t="s">
        <v>780</v>
      </c>
      <c r="G4981" s="29" t="s">
        <v>779</v>
      </c>
      <c r="H4981" s="28">
        <v>851</v>
      </c>
      <c r="I4981" s="29" t="s">
        <v>752</v>
      </c>
      <c r="J4981" s="33" t="s">
        <v>784</v>
      </c>
      <c r="K4981" s="29" t="s">
        <v>178</v>
      </c>
      <c r="L4981" s="29" t="s">
        <v>774</v>
      </c>
      <c r="M4981" s="29" t="s">
        <v>783</v>
      </c>
      <c r="N4981" s="28">
        <v>565358</v>
      </c>
      <c r="O4981" s="28">
        <v>6322454</v>
      </c>
      <c r="P4981" s="29" t="s">
        <v>782</v>
      </c>
      <c r="Q4981" s="32" t="s">
        <v>174</v>
      </c>
      <c r="R4981" s="19"/>
      <c r="S4981" s="19"/>
      <c r="T4981" s="19"/>
      <c r="U4981" s="19"/>
      <c r="V4981" s="19"/>
      <c r="W4981" s="19"/>
      <c r="X4981" s="19"/>
      <c r="Y4981" s="19"/>
      <c r="Z4981" s="19"/>
      <c r="AA4981" s="19"/>
      <c r="AB4981" s="19"/>
      <c r="AC4981" s="19"/>
      <c r="AD4981" s="19"/>
      <c r="AE4981" s="19"/>
      <c r="AF4981" s="19"/>
      <c r="AG4981" s="19"/>
      <c r="AH4981" s="19"/>
      <c r="AI4981" s="19"/>
      <c r="AJ4981" s="19"/>
      <c r="AK4981" s="19"/>
      <c r="AL4981" s="19"/>
      <c r="AM4981" s="19"/>
      <c r="AN4981" s="19"/>
      <c r="AO4981" s="19"/>
      <c r="AP4981" s="19"/>
      <c r="AQ4981" s="31">
        <v>146608.5</v>
      </c>
      <c r="AR4981" s="31">
        <v>4683070.34375</v>
      </c>
      <c r="AS4981" s="31">
        <v>5875704.75</v>
      </c>
      <c r="AT4981" s="31">
        <v>5735694.5</v>
      </c>
      <c r="AU4981" s="31">
        <v>3102911.25</v>
      </c>
      <c r="AV4981" s="31">
        <v>3564262.5</v>
      </c>
      <c r="AW4981" s="31">
        <v>5847626.25</v>
      </c>
      <c r="AX4981" s="31">
        <v>605115.75</v>
      </c>
      <c r="AY4981" s="31">
        <v>422018.25</v>
      </c>
      <c r="AZ4981" s="31">
        <v>1027134</v>
      </c>
    </row>
    <row r="4982" spans="1:52" ht="15" customHeight="1">
      <c r="A4982" s="29" t="s">
        <v>781</v>
      </c>
      <c r="B4982" s="34">
        <v>37609</v>
      </c>
      <c r="C4982" s="28">
        <v>2300</v>
      </c>
      <c r="D4982" s="28">
        <v>82.4</v>
      </c>
      <c r="E4982" s="28">
        <v>80</v>
      </c>
      <c r="F4982" s="29" t="s">
        <v>440</v>
      </c>
      <c r="G4982" s="29" t="s">
        <v>771</v>
      </c>
      <c r="H4982" s="28">
        <v>851</v>
      </c>
      <c r="I4982" s="29" t="s">
        <v>752</v>
      </c>
      <c r="J4982" s="33" t="s">
        <v>778</v>
      </c>
      <c r="K4982" s="29" t="s">
        <v>178</v>
      </c>
      <c r="L4982" s="29" t="s">
        <v>774</v>
      </c>
      <c r="M4982" s="29" t="s">
        <v>270</v>
      </c>
      <c r="N4982" s="28">
        <v>565610</v>
      </c>
      <c r="O4982" s="28">
        <v>6322295</v>
      </c>
      <c r="P4982" s="29" t="s">
        <v>777</v>
      </c>
      <c r="Q4982" s="32" t="s">
        <v>174</v>
      </c>
      <c r="R4982" s="19"/>
      <c r="S4982" s="19"/>
      <c r="T4982" s="19"/>
      <c r="U4982" s="19"/>
      <c r="V4982" s="19"/>
      <c r="W4982" s="19"/>
      <c r="X4982" s="19"/>
      <c r="Y4982" s="19"/>
      <c r="Z4982" s="19"/>
      <c r="AA4982" s="19"/>
      <c r="AB4982" s="19"/>
      <c r="AC4982" s="19"/>
      <c r="AD4982" s="19"/>
      <c r="AE4982" s="19"/>
      <c r="AF4982" s="19"/>
      <c r="AG4982" s="19"/>
      <c r="AH4982" s="19"/>
      <c r="AI4982" s="19"/>
      <c r="AJ4982" s="19"/>
      <c r="AK4982" s="19"/>
      <c r="AL4982" s="19"/>
      <c r="AM4982" s="19"/>
      <c r="AN4982" s="19"/>
      <c r="AO4982" s="19"/>
      <c r="AP4982" s="19"/>
      <c r="AQ4982" s="19"/>
      <c r="AR4982" s="31">
        <v>4995156.75</v>
      </c>
      <c r="AS4982" s="31">
        <v>5689219.5</v>
      </c>
      <c r="AT4982" s="31">
        <v>5583697.75</v>
      </c>
      <c r="AU4982" s="31">
        <v>5213160.5</v>
      </c>
      <c r="AV4982" s="31">
        <v>6287759.25</v>
      </c>
      <c r="AW4982" s="31">
        <v>5943492</v>
      </c>
      <c r="AX4982" s="31">
        <v>617025.75</v>
      </c>
      <c r="AY4982" s="31">
        <v>360881.25</v>
      </c>
      <c r="AZ4982" s="31">
        <v>977907</v>
      </c>
    </row>
    <row r="4983" spans="1:52" ht="15" customHeight="1">
      <c r="A4983" s="29" t="s">
        <v>776</v>
      </c>
      <c r="B4983" s="34">
        <v>37609</v>
      </c>
      <c r="C4983" s="28">
        <v>2300</v>
      </c>
      <c r="D4983" s="28">
        <v>82.4</v>
      </c>
      <c r="E4983" s="28">
        <v>80</v>
      </c>
      <c r="F4983" s="29" t="s">
        <v>440</v>
      </c>
      <c r="G4983" s="29" t="s">
        <v>771</v>
      </c>
      <c r="H4983" s="28">
        <v>851</v>
      </c>
      <c r="I4983" s="29" t="s">
        <v>752</v>
      </c>
      <c r="J4983" s="33" t="s">
        <v>775</v>
      </c>
      <c r="K4983" s="29" t="s">
        <v>178</v>
      </c>
      <c r="L4983" s="29" t="s">
        <v>774</v>
      </c>
      <c r="M4983" s="29" t="s">
        <v>270</v>
      </c>
      <c r="N4983" s="28">
        <v>565858</v>
      </c>
      <c r="O4983" s="28">
        <v>6322138</v>
      </c>
      <c r="P4983" s="29" t="s">
        <v>773</v>
      </c>
      <c r="Q4983" s="32" t="s">
        <v>174</v>
      </c>
      <c r="R4983" s="19"/>
      <c r="S4983" s="19"/>
      <c r="T4983" s="19"/>
      <c r="U4983" s="19"/>
      <c r="V4983" s="19"/>
      <c r="W4983" s="19"/>
      <c r="X4983" s="19"/>
      <c r="Y4983" s="19"/>
      <c r="Z4983" s="19"/>
      <c r="AA4983" s="19"/>
      <c r="AB4983" s="19"/>
      <c r="AC4983" s="19"/>
      <c r="AD4983" s="19"/>
      <c r="AE4983" s="19"/>
      <c r="AF4983" s="19"/>
      <c r="AG4983" s="19"/>
      <c r="AH4983" s="19"/>
      <c r="AI4983" s="19"/>
      <c r="AJ4983" s="19"/>
      <c r="AK4983" s="19"/>
      <c r="AL4983" s="19"/>
      <c r="AM4983" s="19"/>
      <c r="AN4983" s="19"/>
      <c r="AO4983" s="19"/>
      <c r="AP4983" s="19"/>
      <c r="AQ4983" s="19"/>
      <c r="AR4983" s="31">
        <v>4995156.75</v>
      </c>
      <c r="AS4983" s="31">
        <v>5689219.5</v>
      </c>
      <c r="AT4983" s="31">
        <v>5583697.75</v>
      </c>
      <c r="AU4983" s="31">
        <v>5213160.5</v>
      </c>
      <c r="AV4983" s="31">
        <v>6287759.25</v>
      </c>
      <c r="AW4983" s="31">
        <v>5943492</v>
      </c>
      <c r="AX4983" s="31">
        <v>617025.75</v>
      </c>
      <c r="AY4983" s="31">
        <v>360881.25</v>
      </c>
      <c r="AZ4983" s="31">
        <v>977907</v>
      </c>
    </row>
    <row r="4984" spans="1:52" ht="15" customHeight="1">
      <c r="A4984" s="29" t="s">
        <v>772</v>
      </c>
      <c r="B4984" s="34">
        <v>37533</v>
      </c>
      <c r="C4984" s="28">
        <v>2000</v>
      </c>
      <c r="D4984" s="28">
        <v>76</v>
      </c>
      <c r="E4984" s="28">
        <v>70</v>
      </c>
      <c r="F4984" s="29" t="s">
        <v>205</v>
      </c>
      <c r="G4984" s="29" t="s">
        <v>747</v>
      </c>
      <c r="H4984" s="28">
        <v>851</v>
      </c>
      <c r="I4984" s="29" t="s">
        <v>752</v>
      </c>
      <c r="J4984" s="33" t="s">
        <v>770</v>
      </c>
      <c r="K4984" s="29" t="s">
        <v>178</v>
      </c>
      <c r="L4984" s="29" t="s">
        <v>769</v>
      </c>
      <c r="M4984" s="29" t="s">
        <v>346</v>
      </c>
      <c r="N4984" s="28">
        <v>563962</v>
      </c>
      <c r="O4984" s="28">
        <v>6325591</v>
      </c>
      <c r="P4984" s="29" t="s">
        <v>768</v>
      </c>
      <c r="Q4984" s="32" t="s">
        <v>174</v>
      </c>
      <c r="R4984" s="19"/>
      <c r="S4984" s="19"/>
      <c r="T4984" s="19"/>
      <c r="U4984" s="19"/>
      <c r="V4984" s="19"/>
      <c r="W4984" s="19"/>
      <c r="X4984" s="19"/>
      <c r="Y4984" s="19"/>
      <c r="Z4984" s="19"/>
      <c r="AA4984" s="19"/>
      <c r="AB4984" s="19"/>
      <c r="AC4984" s="19"/>
      <c r="AD4984" s="19"/>
      <c r="AE4984" s="19"/>
      <c r="AF4984" s="19"/>
      <c r="AG4984" s="19"/>
      <c r="AH4984" s="19"/>
      <c r="AI4984" s="19"/>
      <c r="AJ4984" s="19"/>
      <c r="AK4984" s="19"/>
      <c r="AL4984" s="19"/>
      <c r="AM4984" s="19"/>
      <c r="AN4984" s="19"/>
      <c r="AO4984" s="19"/>
      <c r="AP4984" s="19"/>
      <c r="AQ4984" s="31">
        <v>1113538.5</v>
      </c>
      <c r="AR4984" s="31">
        <v>4275457</v>
      </c>
      <c r="AS4984" s="31">
        <v>4850922</v>
      </c>
      <c r="AT4984" s="31">
        <v>4558519.5</v>
      </c>
      <c r="AU4984" s="31">
        <v>4220527</v>
      </c>
      <c r="AV4984" s="31">
        <v>5125354</v>
      </c>
      <c r="AW4984" s="31">
        <v>4784102</v>
      </c>
      <c r="AX4984" s="31">
        <v>517423</v>
      </c>
      <c r="AY4984" s="31">
        <v>267833.5</v>
      </c>
      <c r="AZ4984" s="31">
        <v>785256.5</v>
      </c>
    </row>
    <row r="4985" spans="1:52" ht="15" customHeight="1">
      <c r="A4985" s="29" t="s">
        <v>767</v>
      </c>
      <c r="B4985" s="34">
        <v>37532</v>
      </c>
      <c r="C4985" s="28">
        <v>2000</v>
      </c>
      <c r="D4985" s="28">
        <v>76</v>
      </c>
      <c r="E4985" s="28">
        <v>70</v>
      </c>
      <c r="F4985" s="29" t="s">
        <v>205</v>
      </c>
      <c r="G4985" s="29" t="s">
        <v>747</v>
      </c>
      <c r="H4985" s="28">
        <v>851</v>
      </c>
      <c r="I4985" s="29" t="s">
        <v>752</v>
      </c>
      <c r="J4985" s="33" t="s">
        <v>766</v>
      </c>
      <c r="K4985" s="29" t="s">
        <v>178</v>
      </c>
      <c r="L4985" s="29" t="s">
        <v>765</v>
      </c>
      <c r="M4985" s="29" t="s">
        <v>337</v>
      </c>
      <c r="N4985" s="28">
        <v>563728</v>
      </c>
      <c r="O4985" s="28">
        <v>6325801</v>
      </c>
      <c r="P4985" s="29" t="s">
        <v>764</v>
      </c>
      <c r="Q4985" s="32" t="s">
        <v>174</v>
      </c>
      <c r="R4985" s="19"/>
      <c r="S4985" s="19"/>
      <c r="T4985" s="19"/>
      <c r="U4985" s="19"/>
      <c r="V4985" s="19"/>
      <c r="W4985" s="19"/>
      <c r="X4985" s="19"/>
      <c r="Y4985" s="19"/>
      <c r="Z4985" s="19"/>
      <c r="AA4985" s="19"/>
      <c r="AB4985" s="19"/>
      <c r="AC4985" s="19"/>
      <c r="AD4985" s="19"/>
      <c r="AE4985" s="19"/>
      <c r="AF4985" s="19"/>
      <c r="AG4985" s="19"/>
      <c r="AH4985" s="19"/>
      <c r="AI4985" s="19"/>
      <c r="AJ4985" s="19"/>
      <c r="AK4985" s="19"/>
      <c r="AL4985" s="19"/>
      <c r="AM4985" s="19"/>
      <c r="AN4985" s="19"/>
      <c r="AO4985" s="19"/>
      <c r="AP4985" s="19"/>
      <c r="AQ4985" s="31">
        <v>1083865</v>
      </c>
      <c r="AR4985" s="31">
        <v>3942263</v>
      </c>
      <c r="AS4985" s="31">
        <v>4526580</v>
      </c>
      <c r="AT4985" s="31">
        <v>4289790.5</v>
      </c>
      <c r="AU4985" s="31">
        <v>3978612</v>
      </c>
      <c r="AV4985" s="31">
        <v>4928606.5</v>
      </c>
      <c r="AW4985" s="31">
        <v>4514127.5</v>
      </c>
      <c r="AX4985" s="31">
        <v>489344</v>
      </c>
      <c r="AY4985" s="31">
        <v>249920.5</v>
      </c>
      <c r="AZ4985" s="31">
        <v>739264.5</v>
      </c>
    </row>
    <row r="4986" spans="1:52" ht="15" customHeight="1">
      <c r="A4986" s="29" t="s">
        <v>763</v>
      </c>
      <c r="B4986" s="34">
        <v>37529</v>
      </c>
      <c r="C4986" s="28">
        <v>2000</v>
      </c>
      <c r="D4986" s="28">
        <v>76</v>
      </c>
      <c r="E4986" s="28">
        <v>70</v>
      </c>
      <c r="F4986" s="29" t="s">
        <v>205</v>
      </c>
      <c r="G4986" s="29" t="s">
        <v>747</v>
      </c>
      <c r="H4986" s="28">
        <v>851</v>
      </c>
      <c r="I4986" s="29" t="s">
        <v>752</v>
      </c>
      <c r="J4986" s="33" t="s">
        <v>762</v>
      </c>
      <c r="K4986" s="29" t="s">
        <v>178</v>
      </c>
      <c r="L4986" s="29" t="s">
        <v>761</v>
      </c>
      <c r="M4986" s="29" t="s">
        <v>216</v>
      </c>
      <c r="N4986" s="28">
        <v>563413</v>
      </c>
      <c r="O4986" s="28">
        <v>6325805</v>
      </c>
      <c r="P4986" s="29" t="s">
        <v>760</v>
      </c>
      <c r="Q4986" s="32" t="s">
        <v>174</v>
      </c>
      <c r="R4986" s="19"/>
      <c r="S4986" s="19"/>
      <c r="T4986" s="19"/>
      <c r="U4986" s="19"/>
      <c r="V4986" s="19"/>
      <c r="W4986" s="19"/>
      <c r="X4986" s="19"/>
      <c r="Y4986" s="19"/>
      <c r="Z4986" s="19"/>
      <c r="AA4986" s="19"/>
      <c r="AB4986" s="19"/>
      <c r="AC4986" s="19"/>
      <c r="AD4986" s="19"/>
      <c r="AE4986" s="19"/>
      <c r="AF4986" s="19"/>
      <c r="AG4986" s="19"/>
      <c r="AH4986" s="19"/>
      <c r="AI4986" s="19"/>
      <c r="AJ4986" s="19"/>
      <c r="AK4986" s="19"/>
      <c r="AL4986" s="19"/>
      <c r="AM4986" s="19"/>
      <c r="AN4986" s="19"/>
      <c r="AO4986" s="19"/>
      <c r="AP4986" s="19"/>
      <c r="AQ4986" s="31">
        <v>1086400.5</v>
      </c>
      <c r="AR4986" s="31">
        <v>3775473</v>
      </c>
      <c r="AS4986" s="31">
        <v>4289617</v>
      </c>
      <c r="AT4986" s="31">
        <v>4075150.5</v>
      </c>
      <c r="AU4986" s="31">
        <v>3729051.5</v>
      </c>
      <c r="AV4986" s="31">
        <v>4533604.5</v>
      </c>
      <c r="AW4986" s="31">
        <v>4229367</v>
      </c>
      <c r="AX4986" s="31">
        <v>462541.5</v>
      </c>
      <c r="AY4986" s="31">
        <v>233198.5</v>
      </c>
      <c r="AZ4986" s="31">
        <v>695740</v>
      </c>
    </row>
    <row r="4987" spans="1:52" ht="15" customHeight="1">
      <c r="A4987" s="29" t="s">
        <v>759</v>
      </c>
      <c r="B4987" s="34">
        <v>37543</v>
      </c>
      <c r="C4987" s="28">
        <v>2000</v>
      </c>
      <c r="D4987" s="28">
        <v>76</v>
      </c>
      <c r="E4987" s="28">
        <v>70</v>
      </c>
      <c r="F4987" s="29" t="s">
        <v>205</v>
      </c>
      <c r="G4987" s="29" t="s">
        <v>747</v>
      </c>
      <c r="H4987" s="28">
        <v>851</v>
      </c>
      <c r="I4987" s="29" t="s">
        <v>752</v>
      </c>
      <c r="J4987" s="33" t="s">
        <v>758</v>
      </c>
      <c r="K4987" s="29" t="s">
        <v>178</v>
      </c>
      <c r="L4987" s="29" t="s">
        <v>750</v>
      </c>
      <c r="M4987" s="29" t="s">
        <v>176</v>
      </c>
      <c r="N4987" s="28">
        <v>562835</v>
      </c>
      <c r="O4987" s="28">
        <v>6326264</v>
      </c>
      <c r="P4987" s="29" t="s">
        <v>757</v>
      </c>
      <c r="Q4987" s="32" t="s">
        <v>174</v>
      </c>
      <c r="R4987" s="19"/>
      <c r="S4987" s="19"/>
      <c r="T4987" s="19"/>
      <c r="U4987" s="19"/>
      <c r="V4987" s="19"/>
      <c r="W4987" s="19"/>
      <c r="X4987" s="19"/>
      <c r="Y4987" s="19"/>
      <c r="Z4987" s="19"/>
      <c r="AA4987" s="19"/>
      <c r="AB4987" s="19"/>
      <c r="AC4987" s="19"/>
      <c r="AD4987" s="19"/>
      <c r="AE4987" s="19"/>
      <c r="AF4987" s="19"/>
      <c r="AG4987" s="19"/>
      <c r="AH4987" s="19"/>
      <c r="AI4987" s="19"/>
      <c r="AJ4987" s="19"/>
      <c r="AK4987" s="19"/>
      <c r="AL4987" s="19"/>
      <c r="AM4987" s="19"/>
      <c r="AN4987" s="19"/>
      <c r="AO4987" s="19"/>
      <c r="AP4987" s="19"/>
      <c r="AQ4987" s="31">
        <v>538131.5</v>
      </c>
      <c r="AR4987" s="31">
        <v>3526505.5</v>
      </c>
      <c r="AS4987" s="31">
        <v>4368904.5</v>
      </c>
      <c r="AT4987" s="31">
        <v>4115935.5</v>
      </c>
      <c r="AU4987" s="31">
        <v>3693719.5</v>
      </c>
      <c r="AV4987" s="31">
        <v>4728405</v>
      </c>
      <c r="AW4987" s="31">
        <v>4114554.5</v>
      </c>
      <c r="AX4987" s="31">
        <v>418945.5</v>
      </c>
      <c r="AY4987" s="31">
        <v>220521</v>
      </c>
      <c r="AZ4987" s="31">
        <v>639466.5</v>
      </c>
    </row>
    <row r="4988" spans="1:52" ht="15" customHeight="1">
      <c r="A4988" s="29" t="s">
        <v>756</v>
      </c>
      <c r="B4988" s="34">
        <v>37543</v>
      </c>
      <c r="C4988" s="28">
        <v>2000</v>
      </c>
      <c r="D4988" s="28">
        <v>76</v>
      </c>
      <c r="E4988" s="28">
        <v>70</v>
      </c>
      <c r="F4988" s="29" t="s">
        <v>205</v>
      </c>
      <c r="G4988" s="29" t="s">
        <v>747</v>
      </c>
      <c r="H4988" s="28">
        <v>851</v>
      </c>
      <c r="I4988" s="29" t="s">
        <v>752</v>
      </c>
      <c r="J4988" s="33" t="s">
        <v>755</v>
      </c>
      <c r="K4988" s="29" t="s">
        <v>178</v>
      </c>
      <c r="L4988" s="29" t="s">
        <v>750</v>
      </c>
      <c r="M4988" s="29" t="s">
        <v>176</v>
      </c>
      <c r="N4988" s="28">
        <v>562660</v>
      </c>
      <c r="O4988" s="28">
        <v>6326526</v>
      </c>
      <c r="P4988" s="29" t="s">
        <v>754</v>
      </c>
      <c r="Q4988" s="32" t="s">
        <v>174</v>
      </c>
      <c r="R4988" s="19"/>
      <c r="S4988" s="19"/>
      <c r="T4988" s="19"/>
      <c r="U4988" s="19"/>
      <c r="V4988" s="19"/>
      <c r="W4988" s="19"/>
      <c r="X4988" s="19"/>
      <c r="Y4988" s="19"/>
      <c r="Z4988" s="19"/>
      <c r="AA4988" s="19"/>
      <c r="AB4988" s="19"/>
      <c r="AC4988" s="19"/>
      <c r="AD4988" s="19"/>
      <c r="AE4988" s="19"/>
      <c r="AF4988" s="19"/>
      <c r="AG4988" s="19"/>
      <c r="AH4988" s="19"/>
      <c r="AI4988" s="19"/>
      <c r="AJ4988" s="19"/>
      <c r="AK4988" s="19"/>
      <c r="AL4988" s="19"/>
      <c r="AM4988" s="19"/>
      <c r="AN4988" s="19"/>
      <c r="AO4988" s="19"/>
      <c r="AP4988" s="19"/>
      <c r="AQ4988" s="31">
        <v>538131.5</v>
      </c>
      <c r="AR4988" s="31">
        <v>3526505.5</v>
      </c>
      <c r="AS4988" s="31">
        <v>4368904.5</v>
      </c>
      <c r="AT4988" s="31">
        <v>4115935.5</v>
      </c>
      <c r="AU4988" s="31">
        <v>3693719.5</v>
      </c>
      <c r="AV4988" s="31">
        <v>4728405</v>
      </c>
      <c r="AW4988" s="31">
        <v>4114554.5</v>
      </c>
      <c r="AX4988" s="31">
        <v>418945.5</v>
      </c>
      <c r="AY4988" s="31">
        <v>220521</v>
      </c>
      <c r="AZ4988" s="31">
        <v>639466.5</v>
      </c>
    </row>
    <row r="4989" spans="1:52" ht="15" customHeight="1">
      <c r="A4989" s="29" t="s">
        <v>753</v>
      </c>
      <c r="B4989" s="34">
        <v>37543</v>
      </c>
      <c r="C4989" s="28">
        <v>2000</v>
      </c>
      <c r="D4989" s="28">
        <v>76</v>
      </c>
      <c r="E4989" s="28">
        <v>70</v>
      </c>
      <c r="F4989" s="29" t="s">
        <v>205</v>
      </c>
      <c r="G4989" s="29" t="s">
        <v>747</v>
      </c>
      <c r="H4989" s="28">
        <v>851</v>
      </c>
      <c r="I4989" s="29" t="s">
        <v>752</v>
      </c>
      <c r="J4989" s="33" t="s">
        <v>751</v>
      </c>
      <c r="K4989" s="29" t="s">
        <v>178</v>
      </c>
      <c r="L4989" s="29" t="s">
        <v>750</v>
      </c>
      <c r="M4989" s="29" t="s">
        <v>176</v>
      </c>
      <c r="N4989" s="28">
        <v>562484</v>
      </c>
      <c r="O4989" s="28">
        <v>6326787</v>
      </c>
      <c r="P4989" s="29" t="s">
        <v>749</v>
      </c>
      <c r="Q4989" s="32" t="s">
        <v>174</v>
      </c>
      <c r="R4989" s="19"/>
      <c r="S4989" s="19"/>
      <c r="T4989" s="19"/>
      <c r="U4989" s="19"/>
      <c r="V4989" s="19"/>
      <c r="W4989" s="19"/>
      <c r="X4989" s="19"/>
      <c r="Y4989" s="19"/>
      <c r="Z4989" s="19"/>
      <c r="AA4989" s="19"/>
      <c r="AB4989" s="19"/>
      <c r="AC4989" s="19"/>
      <c r="AD4989" s="19"/>
      <c r="AE4989" s="19"/>
      <c r="AF4989" s="19"/>
      <c r="AG4989" s="19"/>
      <c r="AH4989" s="19"/>
      <c r="AI4989" s="19"/>
      <c r="AJ4989" s="19"/>
      <c r="AK4989" s="19"/>
      <c r="AL4989" s="19"/>
      <c r="AM4989" s="19"/>
      <c r="AN4989" s="19"/>
      <c r="AO4989" s="19"/>
      <c r="AP4989" s="19"/>
      <c r="AQ4989" s="31">
        <v>538131.5</v>
      </c>
      <c r="AR4989" s="31">
        <v>3526505.5</v>
      </c>
      <c r="AS4989" s="31">
        <v>4368904.5</v>
      </c>
      <c r="AT4989" s="31">
        <v>4115935.5</v>
      </c>
      <c r="AU4989" s="31">
        <v>3693719.5</v>
      </c>
      <c r="AV4989" s="31">
        <v>4728405</v>
      </c>
      <c r="AW4989" s="31">
        <v>4114554.5</v>
      </c>
      <c r="AX4989" s="31">
        <v>418945.5</v>
      </c>
      <c r="AY4989" s="31">
        <v>220521</v>
      </c>
      <c r="AZ4989" s="31">
        <v>639466.5</v>
      </c>
    </row>
    <row r="4990" spans="1:52" ht="15" customHeight="1">
      <c r="A4990" s="29" t="s">
        <v>748</v>
      </c>
      <c r="B4990" s="34">
        <v>33704</v>
      </c>
      <c r="C4990" s="28">
        <v>150</v>
      </c>
      <c r="D4990" s="28">
        <v>28</v>
      </c>
      <c r="E4990" s="28">
        <v>30.2</v>
      </c>
      <c r="F4990" s="29" t="s">
        <v>227</v>
      </c>
      <c r="G4990" s="29" t="s">
        <v>739</v>
      </c>
      <c r="H4990" s="28">
        <v>860</v>
      </c>
      <c r="I4990" s="29" t="s">
        <v>107</v>
      </c>
      <c r="J4990" s="33" t="s">
        <v>746</v>
      </c>
      <c r="K4990" s="29" t="s">
        <v>178</v>
      </c>
      <c r="L4990" s="29" t="s">
        <v>639</v>
      </c>
      <c r="M4990" s="29" t="s">
        <v>745</v>
      </c>
      <c r="N4990" s="28">
        <v>556410</v>
      </c>
      <c r="O4990" s="28">
        <v>6370245</v>
      </c>
      <c r="P4990" s="29" t="s">
        <v>744</v>
      </c>
      <c r="Q4990" s="32" t="s">
        <v>207</v>
      </c>
      <c r="R4990" s="19"/>
      <c r="S4990" s="19"/>
      <c r="T4990" s="19"/>
      <c r="U4990" s="19"/>
      <c r="V4990" s="19"/>
      <c r="W4990" s="19"/>
      <c r="X4990" s="19"/>
      <c r="Y4990" s="19"/>
      <c r="Z4990" s="19"/>
      <c r="AA4990" s="19"/>
      <c r="AB4990" s="19"/>
      <c r="AC4990" s="19"/>
      <c r="AD4990" s="19"/>
      <c r="AE4990" s="19"/>
      <c r="AF4990" s="19"/>
      <c r="AG4990" s="31">
        <v>282010</v>
      </c>
      <c r="AH4990" s="31">
        <v>444250</v>
      </c>
      <c r="AI4990" s="31">
        <v>460320</v>
      </c>
      <c r="AJ4990" s="31">
        <v>428460</v>
      </c>
      <c r="AK4990" s="31">
        <v>358040</v>
      </c>
      <c r="AL4990" s="31">
        <v>389190</v>
      </c>
      <c r="AM4990" s="31">
        <v>441896</v>
      </c>
      <c r="AN4990" s="31">
        <v>364788</v>
      </c>
      <c r="AO4990" s="31">
        <v>395021</v>
      </c>
      <c r="AP4990" s="31">
        <v>356997.052734375</v>
      </c>
      <c r="AQ4990" s="31">
        <v>321105.0390625</v>
      </c>
      <c r="AR4990" s="31">
        <v>331492.83203125</v>
      </c>
      <c r="AS4990" s="31">
        <v>372746.244140625</v>
      </c>
      <c r="AT4990" s="31">
        <v>356557.99609375</v>
      </c>
      <c r="AU4990" s="31">
        <v>318408.7822265625</v>
      </c>
      <c r="AV4990" s="31">
        <v>412027.064453125</v>
      </c>
      <c r="AW4990" s="31">
        <v>377556.9033203125</v>
      </c>
      <c r="AX4990" s="31">
        <v>38077.14453125</v>
      </c>
      <c r="AY4990" s="31">
        <v>16058.58984375</v>
      </c>
      <c r="AZ4990" s="31">
        <v>54135.734375</v>
      </c>
    </row>
    <row r="4991" spans="1:52" ht="15" customHeight="1">
      <c r="A4991" s="29" t="s">
        <v>743</v>
      </c>
      <c r="B4991" s="34">
        <v>33704</v>
      </c>
      <c r="C4991" s="28">
        <v>150</v>
      </c>
      <c r="D4991" s="28">
        <v>28</v>
      </c>
      <c r="E4991" s="28">
        <v>30.2</v>
      </c>
      <c r="F4991" s="29" t="s">
        <v>227</v>
      </c>
      <c r="G4991" s="29" t="s">
        <v>739</v>
      </c>
      <c r="H4991" s="28">
        <v>860</v>
      </c>
      <c r="I4991" s="29" t="s">
        <v>107</v>
      </c>
      <c r="J4991" s="33" t="s">
        <v>742</v>
      </c>
      <c r="K4991" s="29" t="s">
        <v>178</v>
      </c>
      <c r="L4991" s="29" t="s">
        <v>639</v>
      </c>
      <c r="M4991" s="29" t="s">
        <v>176</v>
      </c>
      <c r="N4991" s="28">
        <v>556316</v>
      </c>
      <c r="O4991" s="28">
        <v>6370290</v>
      </c>
      <c r="P4991" s="29" t="s">
        <v>741</v>
      </c>
      <c r="Q4991" s="32" t="s">
        <v>207</v>
      </c>
      <c r="R4991" s="19"/>
      <c r="S4991" s="19"/>
      <c r="T4991" s="19"/>
      <c r="U4991" s="19"/>
      <c r="V4991" s="19"/>
      <c r="W4991" s="19"/>
      <c r="X4991" s="19"/>
      <c r="Y4991" s="19"/>
      <c r="Z4991" s="19"/>
      <c r="AA4991" s="19"/>
      <c r="AB4991" s="19"/>
      <c r="AC4991" s="19"/>
      <c r="AD4991" s="19"/>
      <c r="AE4991" s="19"/>
      <c r="AF4991" s="19"/>
      <c r="AG4991" s="31">
        <v>286870</v>
      </c>
      <c r="AH4991" s="31">
        <v>445390</v>
      </c>
      <c r="AI4991" s="31">
        <v>463200</v>
      </c>
      <c r="AJ4991" s="31">
        <v>436620</v>
      </c>
      <c r="AK4991" s="31">
        <v>360430</v>
      </c>
      <c r="AL4991" s="31">
        <v>394110</v>
      </c>
      <c r="AM4991" s="31">
        <v>447484</v>
      </c>
      <c r="AN4991" s="31">
        <v>362980</v>
      </c>
      <c r="AO4991" s="31">
        <v>394593</v>
      </c>
      <c r="AP4991" s="31">
        <v>365149.85546875</v>
      </c>
      <c r="AQ4991" s="31">
        <v>359322.20703125</v>
      </c>
      <c r="AR4991" s="31">
        <v>329396.0185546875</v>
      </c>
      <c r="AS4991" s="31">
        <v>375744.6015625</v>
      </c>
      <c r="AT4991" s="31">
        <v>356006.97265625</v>
      </c>
      <c r="AU4991" s="31">
        <v>322965.71875</v>
      </c>
      <c r="AV4991" s="31">
        <v>417279.06640625</v>
      </c>
      <c r="AW4991" s="31">
        <v>368871.0302734375</v>
      </c>
      <c r="AX4991" s="31">
        <v>36310.23046875</v>
      </c>
      <c r="AY4991" s="31">
        <v>15893.4599609375</v>
      </c>
      <c r="AZ4991" s="31">
        <v>52203.6904296875</v>
      </c>
    </row>
    <row r="4992" spans="1:52" ht="15" customHeight="1">
      <c r="A4992" s="29" t="s">
        <v>740</v>
      </c>
      <c r="B4992" s="34">
        <v>35377</v>
      </c>
      <c r="C4992" s="28">
        <v>250</v>
      </c>
      <c r="D4992" s="28">
        <v>29.2</v>
      </c>
      <c r="E4992" s="28">
        <v>31.5</v>
      </c>
      <c r="F4992" s="29" t="s">
        <v>227</v>
      </c>
      <c r="G4992" s="29" t="s">
        <v>705</v>
      </c>
      <c r="H4992" s="28">
        <v>860</v>
      </c>
      <c r="I4992" s="29" t="s">
        <v>107</v>
      </c>
      <c r="J4992" s="33" t="s">
        <v>738</v>
      </c>
      <c r="K4992" s="29" t="s">
        <v>178</v>
      </c>
      <c r="L4992" s="29" t="s">
        <v>709</v>
      </c>
      <c r="M4992" s="29" t="s">
        <v>737</v>
      </c>
      <c r="N4992" s="28">
        <v>562179</v>
      </c>
      <c r="O4992" s="28">
        <v>6362869</v>
      </c>
      <c r="P4992" s="29" t="s">
        <v>736</v>
      </c>
      <c r="Q4992" s="32" t="s">
        <v>207</v>
      </c>
      <c r="R4992" s="19"/>
      <c r="S4992" s="19"/>
      <c r="T4992" s="19"/>
      <c r="U4992" s="19"/>
      <c r="V4992" s="19"/>
      <c r="W4992" s="19"/>
      <c r="X4992" s="19"/>
      <c r="Y4992" s="19"/>
      <c r="Z4992" s="19"/>
      <c r="AA4992" s="19"/>
      <c r="AB4992" s="19"/>
      <c r="AC4992" s="19"/>
      <c r="AD4992" s="19"/>
      <c r="AE4992" s="19"/>
      <c r="AF4992" s="19"/>
      <c r="AG4992" s="19"/>
      <c r="AH4992" s="19"/>
      <c r="AI4992" s="19"/>
      <c r="AJ4992" s="19"/>
      <c r="AK4992" s="31">
        <v>53320</v>
      </c>
      <c r="AL4992" s="31">
        <v>439490</v>
      </c>
      <c r="AM4992" s="31">
        <v>475544</v>
      </c>
      <c r="AN4992" s="31">
        <v>382251</v>
      </c>
      <c r="AO4992" s="31">
        <v>430798</v>
      </c>
      <c r="AP4992" s="31">
        <v>398293.90625</v>
      </c>
      <c r="AQ4992" s="31">
        <v>390484.251953125</v>
      </c>
      <c r="AR4992" s="31">
        <v>366765.013671875</v>
      </c>
      <c r="AS4992" s="31">
        <v>406176.126953125</v>
      </c>
      <c r="AT4992" s="31">
        <v>388823.55859375</v>
      </c>
      <c r="AU4992" s="31">
        <v>346860.248046875</v>
      </c>
      <c r="AV4992" s="31">
        <v>459406.025390625</v>
      </c>
      <c r="AW4992" s="31">
        <v>421172.482421875</v>
      </c>
      <c r="AX4992" s="31">
        <v>43165.625</v>
      </c>
      <c r="AY4992" s="31">
        <v>16725.970703125</v>
      </c>
      <c r="AZ4992" s="31">
        <v>59891.595703125</v>
      </c>
    </row>
    <row r="4993" spans="1:52" ht="15" customHeight="1">
      <c r="A4993" s="29" t="s">
        <v>735</v>
      </c>
      <c r="B4993" s="34">
        <v>35377</v>
      </c>
      <c r="C4993" s="28">
        <v>250</v>
      </c>
      <c r="D4993" s="28">
        <v>29.2</v>
      </c>
      <c r="E4993" s="28">
        <v>31.5</v>
      </c>
      <c r="F4993" s="29" t="s">
        <v>227</v>
      </c>
      <c r="G4993" s="29" t="s">
        <v>705</v>
      </c>
      <c r="H4993" s="28">
        <v>860</v>
      </c>
      <c r="I4993" s="29" t="s">
        <v>107</v>
      </c>
      <c r="J4993" s="33" t="s">
        <v>734</v>
      </c>
      <c r="K4993" s="29" t="s">
        <v>178</v>
      </c>
      <c r="L4993" s="29" t="s">
        <v>709</v>
      </c>
      <c r="M4993" s="29" t="s">
        <v>733</v>
      </c>
      <c r="N4993" s="28">
        <v>562339</v>
      </c>
      <c r="O4993" s="28">
        <v>6362845</v>
      </c>
      <c r="P4993" s="29" t="s">
        <v>732</v>
      </c>
      <c r="Q4993" s="32" t="s">
        <v>207</v>
      </c>
      <c r="R4993" s="19"/>
      <c r="S4993" s="19"/>
      <c r="T4993" s="19"/>
      <c r="U4993" s="19"/>
      <c r="V4993" s="19"/>
      <c r="W4993" s="19"/>
      <c r="X4993" s="19"/>
      <c r="Y4993" s="19"/>
      <c r="Z4993" s="19"/>
      <c r="AA4993" s="19"/>
      <c r="AB4993" s="19"/>
      <c r="AC4993" s="19"/>
      <c r="AD4993" s="19"/>
      <c r="AE4993" s="19"/>
      <c r="AF4993" s="19"/>
      <c r="AG4993" s="19"/>
      <c r="AH4993" s="19"/>
      <c r="AI4993" s="19"/>
      <c r="AJ4993" s="19"/>
      <c r="AK4993" s="31">
        <v>48640</v>
      </c>
      <c r="AL4993" s="31">
        <v>441410</v>
      </c>
      <c r="AM4993" s="31">
        <v>469457</v>
      </c>
      <c r="AN4993" s="31">
        <v>379234</v>
      </c>
      <c r="AO4993" s="31">
        <v>427078</v>
      </c>
      <c r="AP4993" s="31">
        <v>386097.6875</v>
      </c>
      <c r="AQ4993" s="31">
        <v>380622.177734375</v>
      </c>
      <c r="AR4993" s="31">
        <v>354384.8505859375</v>
      </c>
      <c r="AS4993" s="31">
        <v>402284.41796875</v>
      </c>
      <c r="AT4993" s="31">
        <v>386921.58203125</v>
      </c>
      <c r="AU4993" s="31">
        <v>338736.2216796875</v>
      </c>
      <c r="AV4993" s="31">
        <v>451317.0517578125</v>
      </c>
      <c r="AW4993" s="31">
        <v>410584.4296875</v>
      </c>
      <c r="AX4993" s="31">
        <v>43162.0625</v>
      </c>
      <c r="AY4993" s="31">
        <v>16331.08203125</v>
      </c>
      <c r="AZ4993" s="31">
        <v>59493.14453125</v>
      </c>
    </row>
    <row r="4994" spans="1:52" ht="15" customHeight="1">
      <c r="A4994" s="29" t="s">
        <v>731</v>
      </c>
      <c r="B4994" s="34">
        <v>35380</v>
      </c>
      <c r="C4994" s="28">
        <v>250</v>
      </c>
      <c r="D4994" s="28">
        <v>29.2</v>
      </c>
      <c r="E4994" s="28">
        <v>31.5</v>
      </c>
      <c r="F4994" s="29" t="s">
        <v>227</v>
      </c>
      <c r="G4994" s="29" t="s">
        <v>705</v>
      </c>
      <c r="H4994" s="28">
        <v>860</v>
      </c>
      <c r="I4994" s="29" t="s">
        <v>107</v>
      </c>
      <c r="J4994" s="33" t="s">
        <v>730</v>
      </c>
      <c r="K4994" s="29" t="s">
        <v>178</v>
      </c>
      <c r="L4994" s="29" t="s">
        <v>709</v>
      </c>
      <c r="M4994" s="29" t="s">
        <v>729</v>
      </c>
      <c r="N4994" s="28">
        <v>562498</v>
      </c>
      <c r="O4994" s="28">
        <v>6362821</v>
      </c>
      <c r="P4994" s="29" t="s">
        <v>728</v>
      </c>
      <c r="Q4994" s="32" t="s">
        <v>207</v>
      </c>
      <c r="R4994" s="19"/>
      <c r="S4994" s="19"/>
      <c r="T4994" s="19"/>
      <c r="U4994" s="19"/>
      <c r="V4994" s="19"/>
      <c r="W4994" s="19"/>
      <c r="X4994" s="19"/>
      <c r="Y4994" s="19"/>
      <c r="Z4994" s="19"/>
      <c r="AA4994" s="19"/>
      <c r="AB4994" s="19"/>
      <c r="AC4994" s="19"/>
      <c r="AD4994" s="19"/>
      <c r="AE4994" s="19"/>
      <c r="AF4994" s="19"/>
      <c r="AG4994" s="19"/>
      <c r="AH4994" s="19"/>
      <c r="AI4994" s="19"/>
      <c r="AJ4994" s="19"/>
      <c r="AK4994" s="31">
        <v>42650</v>
      </c>
      <c r="AL4994" s="31">
        <v>415450</v>
      </c>
      <c r="AM4994" s="31">
        <v>439818</v>
      </c>
      <c r="AN4994" s="31">
        <v>372594</v>
      </c>
      <c r="AO4994" s="31">
        <v>413903</v>
      </c>
      <c r="AP4994" s="31">
        <v>383090.0341796875</v>
      </c>
      <c r="AQ4994" s="31">
        <v>353511.888671875</v>
      </c>
      <c r="AR4994" s="31">
        <v>337912.900390625</v>
      </c>
      <c r="AS4994" s="31">
        <v>394538.759765625</v>
      </c>
      <c r="AT4994" s="31">
        <v>372285.541015625</v>
      </c>
      <c r="AU4994" s="31">
        <v>330043.228515625</v>
      </c>
      <c r="AV4994" s="31">
        <v>432643.8583984375</v>
      </c>
      <c r="AW4994" s="31">
        <v>400617.35546875</v>
      </c>
      <c r="AX4994" s="31">
        <v>43085.7890625</v>
      </c>
      <c r="AY4994" s="31">
        <v>15810.2998046875</v>
      </c>
      <c r="AZ4994" s="31">
        <v>58896.0888671875</v>
      </c>
    </row>
    <row r="4995" spans="1:52" ht="15" customHeight="1">
      <c r="A4995" s="29" t="s">
        <v>727</v>
      </c>
      <c r="B4995" s="34">
        <v>35377</v>
      </c>
      <c r="C4995" s="28">
        <v>250</v>
      </c>
      <c r="D4995" s="28">
        <v>29.2</v>
      </c>
      <c r="E4995" s="28">
        <v>31.5</v>
      </c>
      <c r="F4995" s="29" t="s">
        <v>227</v>
      </c>
      <c r="G4995" s="29" t="s">
        <v>705</v>
      </c>
      <c r="H4995" s="28">
        <v>860</v>
      </c>
      <c r="I4995" s="29" t="s">
        <v>107</v>
      </c>
      <c r="J4995" s="33" t="s">
        <v>726</v>
      </c>
      <c r="K4995" s="29" t="s">
        <v>178</v>
      </c>
      <c r="L4995" s="29" t="s">
        <v>709</v>
      </c>
      <c r="M4995" s="29" t="s">
        <v>725</v>
      </c>
      <c r="N4995" s="28">
        <v>562657</v>
      </c>
      <c r="O4995" s="28">
        <v>6362797</v>
      </c>
      <c r="P4995" s="29" t="s">
        <v>724</v>
      </c>
      <c r="Q4995" s="32" t="s">
        <v>207</v>
      </c>
      <c r="R4995" s="19"/>
      <c r="S4995" s="19"/>
      <c r="T4995" s="19"/>
      <c r="U4995" s="19"/>
      <c r="V4995" s="19"/>
      <c r="W4995" s="19"/>
      <c r="X4995" s="19"/>
      <c r="Y4995" s="19"/>
      <c r="Z4995" s="19"/>
      <c r="AA4995" s="19"/>
      <c r="AB4995" s="19"/>
      <c r="AC4995" s="19"/>
      <c r="AD4995" s="19"/>
      <c r="AE4995" s="19"/>
      <c r="AF4995" s="19"/>
      <c r="AG4995" s="19"/>
      <c r="AH4995" s="19"/>
      <c r="AI4995" s="19"/>
      <c r="AJ4995" s="19"/>
      <c r="AK4995" s="31">
        <v>45850</v>
      </c>
      <c r="AL4995" s="31">
        <v>420790</v>
      </c>
      <c r="AM4995" s="31">
        <v>453272</v>
      </c>
      <c r="AN4995" s="31">
        <v>368769</v>
      </c>
      <c r="AO4995" s="31">
        <v>410560</v>
      </c>
      <c r="AP4995" s="31">
        <v>374240.0126953125</v>
      </c>
      <c r="AQ4995" s="31">
        <v>370742.7529296875</v>
      </c>
      <c r="AR4995" s="31">
        <v>342869.48046875</v>
      </c>
      <c r="AS4995" s="31">
        <v>389586.78125</v>
      </c>
      <c r="AT4995" s="31">
        <v>367096.94921875</v>
      </c>
      <c r="AU4995" s="31">
        <v>316589.130859375</v>
      </c>
      <c r="AV4995" s="31">
        <v>398399.75390625</v>
      </c>
      <c r="AW4995" s="31">
        <v>376962.30078125</v>
      </c>
      <c r="AX4995" s="31">
        <v>42335.37109375</v>
      </c>
      <c r="AY4995" s="31">
        <v>15425.1904296875</v>
      </c>
      <c r="AZ4995" s="31">
        <v>57760.5615234375</v>
      </c>
    </row>
    <row r="4996" spans="1:52" ht="15" customHeight="1">
      <c r="A4996" s="29" t="s">
        <v>723</v>
      </c>
      <c r="B4996" s="34">
        <v>35377</v>
      </c>
      <c r="C4996" s="28">
        <v>250</v>
      </c>
      <c r="D4996" s="28">
        <v>29.2</v>
      </c>
      <c r="E4996" s="28">
        <v>31.5</v>
      </c>
      <c r="F4996" s="29" t="s">
        <v>227</v>
      </c>
      <c r="G4996" s="29" t="s">
        <v>705</v>
      </c>
      <c r="H4996" s="28">
        <v>860</v>
      </c>
      <c r="I4996" s="29" t="s">
        <v>107</v>
      </c>
      <c r="J4996" s="33" t="s">
        <v>722</v>
      </c>
      <c r="K4996" s="29" t="s">
        <v>178</v>
      </c>
      <c r="L4996" s="29" t="s">
        <v>709</v>
      </c>
      <c r="M4996" s="29" t="s">
        <v>721</v>
      </c>
      <c r="N4996" s="28">
        <v>562179</v>
      </c>
      <c r="O4996" s="28">
        <v>6362733</v>
      </c>
      <c r="P4996" s="29" t="s">
        <v>720</v>
      </c>
      <c r="Q4996" s="32" t="s">
        <v>207</v>
      </c>
      <c r="R4996" s="19"/>
      <c r="S4996" s="19"/>
      <c r="T4996" s="19"/>
      <c r="U4996" s="19"/>
      <c r="V4996" s="19"/>
      <c r="W4996" s="19"/>
      <c r="X4996" s="19"/>
      <c r="Y4996" s="19"/>
      <c r="Z4996" s="19"/>
      <c r="AA4996" s="19"/>
      <c r="AB4996" s="19"/>
      <c r="AC4996" s="19"/>
      <c r="AD4996" s="19"/>
      <c r="AE4996" s="19"/>
      <c r="AF4996" s="19"/>
      <c r="AG4996" s="19"/>
      <c r="AH4996" s="19"/>
      <c r="AI4996" s="19"/>
      <c r="AJ4996" s="19"/>
      <c r="AK4996" s="31">
        <v>50630</v>
      </c>
      <c r="AL4996" s="31">
        <v>448210</v>
      </c>
      <c r="AM4996" s="31">
        <v>476950</v>
      </c>
      <c r="AN4996" s="31">
        <v>391575</v>
      </c>
      <c r="AO4996" s="31">
        <v>446139</v>
      </c>
      <c r="AP4996" s="31">
        <v>398729.890625</v>
      </c>
      <c r="AQ4996" s="31">
        <v>389685.6708984375</v>
      </c>
      <c r="AR4996" s="31">
        <v>348744.0869140625</v>
      </c>
      <c r="AS4996" s="31">
        <v>399315.015625</v>
      </c>
      <c r="AT4996" s="31">
        <v>370481.31640625</v>
      </c>
      <c r="AU4996" s="31">
        <v>336201.5029296875</v>
      </c>
      <c r="AV4996" s="31">
        <v>379267.5693359375</v>
      </c>
      <c r="AW4996" s="31">
        <v>347989.541015625</v>
      </c>
      <c r="AX4996" s="31">
        <v>45649.01953125</v>
      </c>
      <c r="AY4996" s="31">
        <v>16529.001953125</v>
      </c>
      <c r="AZ4996" s="31">
        <v>62178.021484375</v>
      </c>
    </row>
    <row r="4997" spans="1:52" ht="15" customHeight="1">
      <c r="A4997" s="29" t="s">
        <v>719</v>
      </c>
      <c r="B4997" s="34">
        <v>35377</v>
      </c>
      <c r="C4997" s="28">
        <v>250</v>
      </c>
      <c r="D4997" s="28">
        <v>29.2</v>
      </c>
      <c r="E4997" s="28">
        <v>31.5</v>
      </c>
      <c r="F4997" s="29" t="s">
        <v>227</v>
      </c>
      <c r="G4997" s="29" t="s">
        <v>705</v>
      </c>
      <c r="H4997" s="28">
        <v>860</v>
      </c>
      <c r="I4997" s="29" t="s">
        <v>107</v>
      </c>
      <c r="J4997" s="33" t="s">
        <v>718</v>
      </c>
      <c r="K4997" s="29" t="s">
        <v>178</v>
      </c>
      <c r="L4997" s="29" t="s">
        <v>709</v>
      </c>
      <c r="M4997" s="29" t="s">
        <v>717</v>
      </c>
      <c r="N4997" s="28">
        <v>562337</v>
      </c>
      <c r="O4997" s="28">
        <v>6362708</v>
      </c>
      <c r="P4997" s="29" t="s">
        <v>716</v>
      </c>
      <c r="Q4997" s="32" t="s">
        <v>207</v>
      </c>
      <c r="R4997" s="19"/>
      <c r="S4997" s="19"/>
      <c r="T4997" s="19"/>
      <c r="U4997" s="19"/>
      <c r="V4997" s="19"/>
      <c r="W4997" s="19"/>
      <c r="X4997" s="19"/>
      <c r="Y4997" s="19"/>
      <c r="Z4997" s="19"/>
      <c r="AA4997" s="19"/>
      <c r="AB4997" s="19"/>
      <c r="AC4997" s="19"/>
      <c r="AD4997" s="19"/>
      <c r="AE4997" s="19"/>
      <c r="AF4997" s="19"/>
      <c r="AG4997" s="19"/>
      <c r="AH4997" s="19"/>
      <c r="AI4997" s="19"/>
      <c r="AJ4997" s="19"/>
      <c r="AK4997" s="31">
        <v>49450</v>
      </c>
      <c r="AL4997" s="31">
        <v>434650</v>
      </c>
      <c r="AM4997" s="31">
        <v>459065</v>
      </c>
      <c r="AN4997" s="31">
        <v>367795</v>
      </c>
      <c r="AO4997" s="31">
        <v>405385</v>
      </c>
      <c r="AP4997" s="31">
        <v>364895.498046875</v>
      </c>
      <c r="AQ4997" s="31">
        <v>365305.9658203125</v>
      </c>
      <c r="AR4997" s="31">
        <v>341781.8095703125</v>
      </c>
      <c r="AS4997" s="31">
        <v>389415.634765625</v>
      </c>
      <c r="AT4997" s="31">
        <v>365045.048828125</v>
      </c>
      <c r="AU4997" s="31">
        <v>323435.962890625</v>
      </c>
      <c r="AV4997" s="31">
        <v>424712.73828125</v>
      </c>
      <c r="AW4997" s="31">
        <v>390783.09375</v>
      </c>
      <c r="AX4997" s="31">
        <v>42847.71484375</v>
      </c>
      <c r="AY4997" s="31">
        <v>14876.3759765625</v>
      </c>
      <c r="AZ4997" s="31">
        <v>57724.0908203125</v>
      </c>
    </row>
    <row r="4998" spans="1:52" ht="15" customHeight="1">
      <c r="A4998" s="29" t="s">
        <v>715</v>
      </c>
      <c r="B4998" s="34">
        <v>35377</v>
      </c>
      <c r="C4998" s="28">
        <v>250</v>
      </c>
      <c r="D4998" s="28">
        <v>29.2</v>
      </c>
      <c r="E4998" s="28">
        <v>31.5</v>
      </c>
      <c r="F4998" s="29" t="s">
        <v>227</v>
      </c>
      <c r="G4998" s="29" t="s">
        <v>705</v>
      </c>
      <c r="H4998" s="28">
        <v>860</v>
      </c>
      <c r="I4998" s="29" t="s">
        <v>107</v>
      </c>
      <c r="J4998" s="33" t="s">
        <v>714</v>
      </c>
      <c r="K4998" s="29" t="s">
        <v>178</v>
      </c>
      <c r="L4998" s="29" t="s">
        <v>709</v>
      </c>
      <c r="M4998" s="29" t="s">
        <v>713</v>
      </c>
      <c r="N4998" s="28">
        <v>562497</v>
      </c>
      <c r="O4998" s="28">
        <v>6362684</v>
      </c>
      <c r="P4998" s="29" t="s">
        <v>712</v>
      </c>
      <c r="Q4998" s="32" t="s">
        <v>207</v>
      </c>
      <c r="R4998" s="19"/>
      <c r="S4998" s="19"/>
      <c r="T4998" s="19"/>
      <c r="U4998" s="19"/>
      <c r="V4998" s="19"/>
      <c r="W4998" s="19"/>
      <c r="X4998" s="19"/>
      <c r="Y4998" s="19"/>
      <c r="Z4998" s="19"/>
      <c r="AA4998" s="19"/>
      <c r="AB4998" s="19"/>
      <c r="AC4998" s="19"/>
      <c r="AD4998" s="19"/>
      <c r="AE4998" s="19"/>
      <c r="AF4998" s="19"/>
      <c r="AG4998" s="19"/>
      <c r="AH4998" s="19"/>
      <c r="AI4998" s="19"/>
      <c r="AJ4998" s="19"/>
      <c r="AK4998" s="31">
        <v>45660</v>
      </c>
      <c r="AL4998" s="31">
        <v>437740</v>
      </c>
      <c r="AM4998" s="31">
        <v>457655</v>
      </c>
      <c r="AN4998" s="31">
        <v>386981</v>
      </c>
      <c r="AO4998" s="31">
        <v>351767</v>
      </c>
      <c r="AP4998" s="31">
        <v>389865.9609375</v>
      </c>
      <c r="AQ4998" s="31">
        <v>383749.333984375</v>
      </c>
      <c r="AR4998" s="31">
        <v>353290.0869140625</v>
      </c>
      <c r="AS4998" s="31">
        <v>390570.833984375</v>
      </c>
      <c r="AT4998" s="31">
        <v>383689.34765625</v>
      </c>
      <c r="AU4998" s="31">
        <v>345767.4013671875</v>
      </c>
      <c r="AV4998" s="31">
        <v>435764.3388671875</v>
      </c>
      <c r="AW4998" s="31">
        <v>393637.861328125</v>
      </c>
      <c r="AX4998" s="31">
        <v>44042.12890625</v>
      </c>
      <c r="AY4998" s="31">
        <v>13861.98046875</v>
      </c>
      <c r="AZ4998" s="31">
        <v>57904.109375</v>
      </c>
    </row>
    <row r="4999" spans="1:52" ht="15" customHeight="1">
      <c r="A4999" s="29" t="s">
        <v>711</v>
      </c>
      <c r="B4999" s="34">
        <v>35380</v>
      </c>
      <c r="C4999" s="28">
        <v>250</v>
      </c>
      <c r="D4999" s="28">
        <v>29.2</v>
      </c>
      <c r="E4999" s="28">
        <v>31.5</v>
      </c>
      <c r="F4999" s="29" t="s">
        <v>227</v>
      </c>
      <c r="G4999" s="29" t="s">
        <v>705</v>
      </c>
      <c r="H4999" s="28">
        <v>860</v>
      </c>
      <c r="I4999" s="29" t="s">
        <v>107</v>
      </c>
      <c r="J4999" s="33" t="s">
        <v>710</v>
      </c>
      <c r="K4999" s="29" t="s">
        <v>178</v>
      </c>
      <c r="L4999" s="29" t="s">
        <v>709</v>
      </c>
      <c r="M4999" s="29" t="s">
        <v>708</v>
      </c>
      <c r="N4999" s="28">
        <v>562656</v>
      </c>
      <c r="O4999" s="28">
        <v>6362660</v>
      </c>
      <c r="P4999" s="29" t="s">
        <v>707</v>
      </c>
      <c r="Q4999" s="32" t="s">
        <v>207</v>
      </c>
      <c r="R4999" s="19"/>
      <c r="S4999" s="19"/>
      <c r="T4999" s="19"/>
      <c r="U4999" s="19"/>
      <c r="V4999" s="19"/>
      <c r="W4999" s="19"/>
      <c r="X4999" s="19"/>
      <c r="Y4999" s="19"/>
      <c r="Z4999" s="19"/>
      <c r="AA4999" s="19"/>
      <c r="AB4999" s="19"/>
      <c r="AC4999" s="19"/>
      <c r="AD4999" s="19"/>
      <c r="AE4999" s="19"/>
      <c r="AF4999" s="19"/>
      <c r="AG4999" s="19"/>
      <c r="AH4999" s="19"/>
      <c r="AI4999" s="19"/>
      <c r="AJ4999" s="19"/>
      <c r="AK4999" s="31">
        <v>47480</v>
      </c>
      <c r="AL4999" s="31">
        <v>442150</v>
      </c>
      <c r="AM4999" s="31">
        <v>474620</v>
      </c>
      <c r="AN4999" s="31">
        <v>388365</v>
      </c>
      <c r="AO4999" s="31">
        <v>428677</v>
      </c>
      <c r="AP4999" s="31">
        <v>391789.921875</v>
      </c>
      <c r="AQ4999" s="31">
        <v>392016.9736328125</v>
      </c>
      <c r="AR4999" s="31">
        <v>356517.5654296875</v>
      </c>
      <c r="AS4999" s="31">
        <v>406733.5859375</v>
      </c>
      <c r="AT4999" s="31">
        <v>390533.220703125</v>
      </c>
      <c r="AU4999" s="31">
        <v>333812.1572265625</v>
      </c>
      <c r="AV4999" s="31">
        <v>396524.703125</v>
      </c>
      <c r="AW4999" s="31">
        <v>382490.4619140625</v>
      </c>
      <c r="AX4999" s="31">
        <v>44999.4609375</v>
      </c>
      <c r="AY4999" s="31">
        <v>16390.439453125</v>
      </c>
      <c r="AZ4999" s="31">
        <v>61389.900390625</v>
      </c>
    </row>
    <row r="5000" spans="1:52" ht="15" customHeight="1">
      <c r="A5000" s="29" t="s">
        <v>706</v>
      </c>
      <c r="B5000" s="34">
        <v>32738</v>
      </c>
      <c r="C5000" s="28">
        <v>150</v>
      </c>
      <c r="D5000" s="28">
        <v>25</v>
      </c>
      <c r="E5000" s="28">
        <v>31</v>
      </c>
      <c r="F5000" s="29" t="s">
        <v>227</v>
      </c>
      <c r="G5000" s="29" t="s">
        <v>636</v>
      </c>
      <c r="H5000" s="28">
        <v>860</v>
      </c>
      <c r="I5000" s="29" t="s">
        <v>107</v>
      </c>
      <c r="J5000" s="33" t="s">
        <v>704</v>
      </c>
      <c r="K5000" s="29" t="s">
        <v>178</v>
      </c>
      <c r="L5000" s="29" t="s">
        <v>700</v>
      </c>
      <c r="M5000" s="29" t="s">
        <v>699</v>
      </c>
      <c r="N5000" s="28">
        <v>559102</v>
      </c>
      <c r="O5000" s="28">
        <v>6359151</v>
      </c>
      <c r="P5000" s="29" t="s">
        <v>703</v>
      </c>
      <c r="Q5000" s="32" t="s">
        <v>207</v>
      </c>
      <c r="R5000" s="19"/>
      <c r="S5000" s="19"/>
      <c r="T5000" s="19"/>
      <c r="U5000" s="19"/>
      <c r="V5000" s="19"/>
      <c r="W5000" s="19"/>
      <c r="X5000" s="19"/>
      <c r="Y5000" s="19"/>
      <c r="Z5000" s="19"/>
      <c r="AA5000" s="19"/>
      <c r="AB5000" s="19"/>
      <c r="AC5000" s="19"/>
      <c r="AD5000" s="31">
        <v>157547</v>
      </c>
      <c r="AE5000" s="31">
        <v>372309</v>
      </c>
      <c r="AF5000" s="31">
        <v>353370</v>
      </c>
      <c r="AG5000" s="31">
        <v>343510</v>
      </c>
      <c r="AH5000" s="31">
        <v>367690</v>
      </c>
      <c r="AI5000" s="31">
        <v>383320</v>
      </c>
      <c r="AJ5000" s="31">
        <v>339160</v>
      </c>
      <c r="AK5000" s="31">
        <v>291090</v>
      </c>
      <c r="AL5000" s="31">
        <v>319550</v>
      </c>
      <c r="AM5000" s="31">
        <v>355356</v>
      </c>
      <c r="AN5000" s="31">
        <v>284625</v>
      </c>
      <c r="AO5000" s="31">
        <v>315177</v>
      </c>
      <c r="AP5000" s="31">
        <v>285110.2001953125</v>
      </c>
      <c r="AQ5000" s="31">
        <v>287531.828125</v>
      </c>
      <c r="AR5000" s="31">
        <v>265535.8232421875</v>
      </c>
      <c r="AS5000" s="31">
        <v>303721.267578125</v>
      </c>
      <c r="AT5000" s="31">
        <v>278303.8505859375</v>
      </c>
      <c r="AU5000" s="31">
        <v>255560.580078125</v>
      </c>
      <c r="AV5000" s="31">
        <v>177210.9921875</v>
      </c>
      <c r="AW5000" s="31">
        <v>301093.6474609375</v>
      </c>
      <c r="AX5000" s="31">
        <v>32365.080078125</v>
      </c>
      <c r="AY5000" s="31">
        <v>13434.2998046875</v>
      </c>
      <c r="AZ5000" s="31">
        <v>45799.3798828125</v>
      </c>
    </row>
    <row r="5001" spans="1:52" ht="15" customHeight="1">
      <c r="A5001" s="29" t="s">
        <v>702</v>
      </c>
      <c r="B5001" s="34">
        <v>32702</v>
      </c>
      <c r="C5001" s="28">
        <v>100</v>
      </c>
      <c r="D5001" s="28">
        <v>24.6</v>
      </c>
      <c r="E5001" s="28">
        <v>31</v>
      </c>
      <c r="F5001" s="29" t="s">
        <v>227</v>
      </c>
      <c r="G5001" s="29" t="s">
        <v>696</v>
      </c>
      <c r="H5001" s="28">
        <v>860</v>
      </c>
      <c r="I5001" s="29" t="s">
        <v>107</v>
      </c>
      <c r="J5001" s="33" t="s">
        <v>701</v>
      </c>
      <c r="K5001" s="29" t="s">
        <v>178</v>
      </c>
      <c r="L5001" s="29" t="s">
        <v>700</v>
      </c>
      <c r="M5001" s="29" t="s">
        <v>699</v>
      </c>
      <c r="N5001" s="28">
        <v>559103</v>
      </c>
      <c r="O5001" s="28">
        <v>6359216</v>
      </c>
      <c r="P5001" s="29" t="s">
        <v>698</v>
      </c>
      <c r="Q5001" s="32" t="s">
        <v>207</v>
      </c>
      <c r="R5001" s="19"/>
      <c r="S5001" s="19"/>
      <c r="T5001" s="19"/>
      <c r="U5001" s="19"/>
      <c r="V5001" s="19"/>
      <c r="W5001" s="19"/>
      <c r="X5001" s="19"/>
      <c r="Y5001" s="19"/>
      <c r="Z5001" s="19"/>
      <c r="AA5001" s="19"/>
      <c r="AB5001" s="19"/>
      <c r="AC5001" s="19"/>
      <c r="AD5001" s="31">
        <v>126924</v>
      </c>
      <c r="AE5001" s="31">
        <v>299940</v>
      </c>
      <c r="AF5001" s="31">
        <v>282518</v>
      </c>
      <c r="AG5001" s="31">
        <v>273885</v>
      </c>
      <c r="AH5001" s="31">
        <v>292888</v>
      </c>
      <c r="AI5001" s="31">
        <v>300285</v>
      </c>
      <c r="AJ5001" s="31">
        <v>270789</v>
      </c>
      <c r="AK5001" s="31">
        <v>241717</v>
      </c>
      <c r="AL5001" s="31">
        <v>253898</v>
      </c>
      <c r="AM5001" s="31">
        <v>288454</v>
      </c>
      <c r="AN5001" s="31">
        <v>233279</v>
      </c>
      <c r="AO5001" s="31">
        <v>260520</v>
      </c>
      <c r="AP5001" s="31">
        <v>236390.5244140625</v>
      </c>
      <c r="AQ5001" s="31">
        <v>237813.0673828125</v>
      </c>
      <c r="AR5001" s="31">
        <v>216682.5244140625</v>
      </c>
      <c r="AS5001" s="31">
        <v>244161.953125</v>
      </c>
      <c r="AT5001" s="31">
        <v>216547</v>
      </c>
      <c r="AU5001" s="31">
        <v>203005</v>
      </c>
      <c r="AV5001" s="31">
        <v>268743</v>
      </c>
      <c r="AW5001" s="31">
        <v>239439</v>
      </c>
      <c r="AX5001" s="31">
        <v>24719</v>
      </c>
      <c r="AY5001" s="31">
        <v>11637</v>
      </c>
      <c r="AZ5001" s="31">
        <v>36356</v>
      </c>
    </row>
    <row r="5002" spans="1:52" ht="15" customHeight="1">
      <c r="A5002" s="29" t="s">
        <v>697</v>
      </c>
      <c r="B5002" s="34">
        <v>32437</v>
      </c>
      <c r="C5002" s="28">
        <v>180</v>
      </c>
      <c r="D5002" s="28">
        <v>23.2</v>
      </c>
      <c r="E5002" s="28">
        <v>30</v>
      </c>
      <c r="F5002" s="29" t="s">
        <v>690</v>
      </c>
      <c r="G5002" s="29" t="s">
        <v>689</v>
      </c>
      <c r="H5002" s="28">
        <v>860</v>
      </c>
      <c r="I5002" s="29" t="s">
        <v>107</v>
      </c>
      <c r="J5002" s="33" t="s">
        <v>695</v>
      </c>
      <c r="K5002" s="29" t="s">
        <v>178</v>
      </c>
      <c r="L5002" s="29" t="s">
        <v>694</v>
      </c>
      <c r="M5002" s="29" t="s">
        <v>693</v>
      </c>
      <c r="N5002" s="28">
        <v>558655</v>
      </c>
      <c r="O5002" s="28">
        <v>6362044</v>
      </c>
      <c r="P5002" s="29" t="s">
        <v>692</v>
      </c>
      <c r="Q5002" s="32" t="s">
        <v>207</v>
      </c>
      <c r="R5002" s="19"/>
      <c r="S5002" s="19"/>
      <c r="T5002" s="19"/>
      <c r="U5002" s="19"/>
      <c r="V5002" s="19"/>
      <c r="W5002" s="19"/>
      <c r="X5002" s="19"/>
      <c r="Y5002" s="19"/>
      <c r="Z5002" s="19"/>
      <c r="AA5002" s="19"/>
      <c r="AB5002" s="19"/>
      <c r="AC5002" s="31">
        <v>55653</v>
      </c>
      <c r="AD5002" s="31">
        <v>356559</v>
      </c>
      <c r="AE5002" s="31">
        <v>351085</v>
      </c>
      <c r="AF5002" s="31">
        <v>331950</v>
      </c>
      <c r="AG5002" s="31">
        <v>329270</v>
      </c>
      <c r="AH5002" s="31">
        <v>344120</v>
      </c>
      <c r="AI5002" s="31">
        <v>360630</v>
      </c>
      <c r="AJ5002" s="31">
        <v>328770</v>
      </c>
      <c r="AK5002" s="31">
        <v>266880</v>
      </c>
      <c r="AL5002" s="31">
        <v>299200</v>
      </c>
      <c r="AM5002" s="31">
        <v>328768</v>
      </c>
      <c r="AN5002" s="31">
        <v>270649</v>
      </c>
      <c r="AO5002" s="31">
        <v>301978</v>
      </c>
      <c r="AP5002" s="31">
        <v>262446.576171875</v>
      </c>
      <c r="AQ5002" s="31">
        <v>229019.05126953125</v>
      </c>
      <c r="AR5002" s="31">
        <v>242236.142578125</v>
      </c>
      <c r="AS5002" s="31">
        <v>278933.6865234375</v>
      </c>
      <c r="AT5002" s="31">
        <v>262641.4521484375</v>
      </c>
      <c r="AU5002" s="31">
        <v>230008.87841796875</v>
      </c>
      <c r="AV5002" s="31">
        <v>303497.9619140625</v>
      </c>
      <c r="AW5002" s="31">
        <v>285763.1015625</v>
      </c>
      <c r="AX5002" s="31">
        <v>29638.619140625</v>
      </c>
      <c r="AY5002" s="31">
        <v>10485.2880859375</v>
      </c>
      <c r="AZ5002" s="31">
        <v>40123.9072265625</v>
      </c>
    </row>
    <row r="5003" spans="1:52" ht="15" customHeight="1">
      <c r="A5003" s="29" t="s">
        <v>691</v>
      </c>
      <c r="B5003" s="34">
        <v>36714</v>
      </c>
      <c r="C5003" s="28">
        <v>660</v>
      </c>
      <c r="D5003" s="28">
        <v>47</v>
      </c>
      <c r="E5003" s="28">
        <v>45</v>
      </c>
      <c r="F5003" s="29" t="s">
        <v>242</v>
      </c>
      <c r="G5003" s="29" t="s">
        <v>665</v>
      </c>
      <c r="H5003" s="28">
        <v>860</v>
      </c>
      <c r="I5003" s="29" t="s">
        <v>107</v>
      </c>
      <c r="J5003" s="33" t="s">
        <v>688</v>
      </c>
      <c r="K5003" s="29" t="s">
        <v>178</v>
      </c>
      <c r="L5003" s="29" t="s">
        <v>684</v>
      </c>
      <c r="M5003" s="29" t="s">
        <v>370</v>
      </c>
      <c r="N5003" s="28">
        <v>562907</v>
      </c>
      <c r="O5003" s="28">
        <v>6365585</v>
      </c>
      <c r="P5003" s="29" t="s">
        <v>687</v>
      </c>
      <c r="Q5003" s="32" t="s">
        <v>207</v>
      </c>
      <c r="R5003" s="19"/>
      <c r="S5003" s="19"/>
      <c r="T5003" s="19"/>
      <c r="U5003" s="19"/>
      <c r="V5003" s="19"/>
      <c r="W5003" s="19"/>
      <c r="X5003" s="19"/>
      <c r="Y5003" s="19"/>
      <c r="Z5003" s="19"/>
      <c r="AA5003" s="19"/>
      <c r="AB5003" s="19"/>
      <c r="AC5003" s="19"/>
      <c r="AD5003" s="19"/>
      <c r="AE5003" s="19"/>
      <c r="AF5003" s="19"/>
      <c r="AG5003" s="19"/>
      <c r="AH5003" s="19"/>
      <c r="AI5003" s="19"/>
      <c r="AJ5003" s="19"/>
      <c r="AK5003" s="19"/>
      <c r="AL5003" s="19"/>
      <c r="AM5003" s="19"/>
      <c r="AN5003" s="19"/>
      <c r="AO5003" s="31">
        <v>637909</v>
      </c>
      <c r="AP5003" s="31">
        <v>1378378.7109375</v>
      </c>
      <c r="AQ5003" s="31">
        <v>1350370.32421875</v>
      </c>
      <c r="AR5003" s="31">
        <v>1263540.2109375</v>
      </c>
      <c r="AS5003" s="31">
        <v>1412221.75</v>
      </c>
      <c r="AT5003" s="31">
        <v>1358811</v>
      </c>
      <c r="AU5003" s="31">
        <v>1256758</v>
      </c>
      <c r="AV5003" s="31">
        <v>1553157</v>
      </c>
      <c r="AW5003" s="31">
        <v>1417155</v>
      </c>
      <c r="AX5003" s="31">
        <v>143118</v>
      </c>
      <c r="AY5003" s="31">
        <v>61147</v>
      </c>
      <c r="AZ5003" s="31">
        <v>204265</v>
      </c>
    </row>
    <row r="5004" spans="1:52" ht="15" customHeight="1">
      <c r="A5004" s="29" t="s">
        <v>686</v>
      </c>
      <c r="B5004" s="34">
        <v>36714</v>
      </c>
      <c r="C5004" s="28">
        <v>660</v>
      </c>
      <c r="D5004" s="28">
        <v>47</v>
      </c>
      <c r="E5004" s="28">
        <v>45</v>
      </c>
      <c r="F5004" s="29" t="s">
        <v>242</v>
      </c>
      <c r="G5004" s="29" t="s">
        <v>665</v>
      </c>
      <c r="H5004" s="28">
        <v>860</v>
      </c>
      <c r="I5004" s="29" t="s">
        <v>107</v>
      </c>
      <c r="J5004" s="33" t="s">
        <v>685</v>
      </c>
      <c r="K5004" s="29" t="s">
        <v>178</v>
      </c>
      <c r="L5004" s="29" t="s">
        <v>684</v>
      </c>
      <c r="M5004" s="29" t="s">
        <v>683</v>
      </c>
      <c r="N5004" s="28">
        <v>563117</v>
      </c>
      <c r="O5004" s="28">
        <v>6365708</v>
      </c>
      <c r="P5004" s="29" t="s">
        <v>682</v>
      </c>
      <c r="Q5004" s="32" t="s">
        <v>207</v>
      </c>
      <c r="R5004" s="19"/>
      <c r="S5004" s="19"/>
      <c r="T5004" s="19"/>
      <c r="U5004" s="19"/>
      <c r="V5004" s="19"/>
      <c r="W5004" s="19"/>
      <c r="X5004" s="19"/>
      <c r="Y5004" s="19"/>
      <c r="Z5004" s="19"/>
      <c r="AA5004" s="19"/>
      <c r="AB5004" s="19"/>
      <c r="AC5004" s="19"/>
      <c r="AD5004" s="19"/>
      <c r="AE5004" s="19"/>
      <c r="AF5004" s="19"/>
      <c r="AG5004" s="19"/>
      <c r="AH5004" s="19"/>
      <c r="AI5004" s="19"/>
      <c r="AJ5004" s="19"/>
      <c r="AK5004" s="19"/>
      <c r="AL5004" s="19"/>
      <c r="AM5004" s="19"/>
      <c r="AN5004" s="19"/>
      <c r="AO5004" s="31">
        <v>642954</v>
      </c>
      <c r="AP5004" s="31">
        <v>1373611.5</v>
      </c>
      <c r="AQ5004" s="31">
        <v>1333422</v>
      </c>
      <c r="AR5004" s="31">
        <v>1258838</v>
      </c>
      <c r="AS5004" s="31">
        <v>1400822.5</v>
      </c>
      <c r="AT5004" s="31">
        <v>1344842</v>
      </c>
      <c r="AU5004" s="31">
        <v>1245580.5</v>
      </c>
      <c r="AV5004" s="31">
        <v>1404083.5</v>
      </c>
      <c r="AW5004" s="31">
        <v>1429760.5</v>
      </c>
      <c r="AX5004" s="31">
        <v>143249.5</v>
      </c>
      <c r="AY5004" s="31">
        <v>61421.5</v>
      </c>
      <c r="AZ5004" s="31">
        <v>204671</v>
      </c>
    </row>
    <row r="5005" spans="1:52" ht="15" customHeight="1">
      <c r="A5005" s="29" t="s">
        <v>681</v>
      </c>
      <c r="B5005" s="34">
        <v>36159</v>
      </c>
      <c r="C5005" s="28">
        <v>660</v>
      </c>
      <c r="D5005" s="28">
        <v>47</v>
      </c>
      <c r="E5005" s="28">
        <v>45</v>
      </c>
      <c r="F5005" s="29" t="s">
        <v>242</v>
      </c>
      <c r="G5005" s="29" t="s">
        <v>665</v>
      </c>
      <c r="H5005" s="28">
        <v>860</v>
      </c>
      <c r="I5005" s="29" t="s">
        <v>107</v>
      </c>
      <c r="J5005" s="33" t="s">
        <v>680</v>
      </c>
      <c r="K5005" s="29" t="s">
        <v>178</v>
      </c>
      <c r="L5005" s="29" t="s">
        <v>668</v>
      </c>
      <c r="M5005" s="29" t="s">
        <v>216</v>
      </c>
      <c r="N5005" s="28">
        <v>564274</v>
      </c>
      <c r="O5005" s="28">
        <v>6365866</v>
      </c>
      <c r="P5005" s="29" t="s">
        <v>679</v>
      </c>
      <c r="Q5005" s="32" t="s">
        <v>207</v>
      </c>
      <c r="R5005" s="19"/>
      <c r="S5005" s="19"/>
      <c r="T5005" s="19"/>
      <c r="U5005" s="19"/>
      <c r="V5005" s="19"/>
      <c r="W5005" s="19"/>
      <c r="X5005" s="19"/>
      <c r="Y5005" s="19"/>
      <c r="Z5005" s="19"/>
      <c r="AA5005" s="19"/>
      <c r="AB5005" s="19"/>
      <c r="AC5005" s="19"/>
      <c r="AD5005" s="19"/>
      <c r="AE5005" s="19"/>
      <c r="AF5005" s="19"/>
      <c r="AG5005" s="19"/>
      <c r="AH5005" s="19"/>
      <c r="AI5005" s="19"/>
      <c r="AJ5005" s="19"/>
      <c r="AK5005" s="19"/>
      <c r="AL5005" s="19"/>
      <c r="AM5005" s="31">
        <v>0</v>
      </c>
      <c r="AN5005" s="31">
        <v>1413414</v>
      </c>
      <c r="AO5005" s="31">
        <v>1554936</v>
      </c>
      <c r="AP5005" s="31">
        <v>1398037.6484375</v>
      </c>
      <c r="AQ5005" s="31">
        <v>1356618.1328125</v>
      </c>
      <c r="AR5005" s="31">
        <v>1294685.359375</v>
      </c>
      <c r="AS5005" s="31">
        <v>1435504.5234375</v>
      </c>
      <c r="AT5005" s="31">
        <v>1378925</v>
      </c>
      <c r="AU5005" s="31">
        <v>1268321</v>
      </c>
      <c r="AV5005" s="31">
        <v>1573361</v>
      </c>
      <c r="AW5005" s="31">
        <v>928061.3984375</v>
      </c>
      <c r="AX5005" s="31">
        <v>149180</v>
      </c>
      <c r="AY5005" s="31">
        <v>59680</v>
      </c>
      <c r="AZ5005" s="31">
        <v>208860</v>
      </c>
    </row>
    <row r="5006" spans="1:52" ht="15" customHeight="1">
      <c r="A5006" s="29" t="s">
        <v>678</v>
      </c>
      <c r="B5006" s="34">
        <v>36181</v>
      </c>
      <c r="C5006" s="28">
        <v>660</v>
      </c>
      <c r="D5006" s="28">
        <v>47</v>
      </c>
      <c r="E5006" s="28">
        <v>45</v>
      </c>
      <c r="F5006" s="29" t="s">
        <v>242</v>
      </c>
      <c r="G5006" s="29" t="s">
        <v>665</v>
      </c>
      <c r="H5006" s="28">
        <v>860</v>
      </c>
      <c r="I5006" s="29" t="s">
        <v>107</v>
      </c>
      <c r="J5006" s="33" t="s">
        <v>677</v>
      </c>
      <c r="K5006" s="29" t="s">
        <v>178</v>
      </c>
      <c r="L5006" s="29" t="s">
        <v>668</v>
      </c>
      <c r="M5006" s="29" t="s">
        <v>676</v>
      </c>
      <c r="N5006" s="28">
        <v>564462</v>
      </c>
      <c r="O5006" s="28">
        <v>6365980</v>
      </c>
      <c r="P5006" s="29" t="s">
        <v>675</v>
      </c>
      <c r="Q5006" s="32" t="s">
        <v>207</v>
      </c>
      <c r="R5006" s="19"/>
      <c r="S5006" s="19"/>
      <c r="T5006" s="19"/>
      <c r="U5006" s="19"/>
      <c r="V5006" s="19"/>
      <c r="W5006" s="19"/>
      <c r="X5006" s="19"/>
      <c r="Y5006" s="19"/>
      <c r="Z5006" s="19"/>
      <c r="AA5006" s="19"/>
      <c r="AB5006" s="19"/>
      <c r="AC5006" s="19"/>
      <c r="AD5006" s="19"/>
      <c r="AE5006" s="19"/>
      <c r="AF5006" s="19"/>
      <c r="AG5006" s="19"/>
      <c r="AH5006" s="19"/>
      <c r="AI5006" s="19"/>
      <c r="AJ5006" s="19"/>
      <c r="AK5006" s="19"/>
      <c r="AL5006" s="19"/>
      <c r="AM5006" s="19"/>
      <c r="AN5006" s="31">
        <v>1235761</v>
      </c>
      <c r="AO5006" s="31">
        <v>1492230</v>
      </c>
      <c r="AP5006" s="31">
        <v>1313859.82421875</v>
      </c>
      <c r="AQ5006" s="31">
        <v>1265904.2578125</v>
      </c>
      <c r="AR5006" s="31">
        <v>1229600.75390625</v>
      </c>
      <c r="AS5006" s="31">
        <v>1408577.5</v>
      </c>
      <c r="AT5006" s="31">
        <v>1333819</v>
      </c>
      <c r="AU5006" s="31">
        <v>1218349</v>
      </c>
      <c r="AV5006" s="31">
        <v>1530216</v>
      </c>
      <c r="AW5006" s="31">
        <v>1415688</v>
      </c>
      <c r="AX5006" s="31">
        <v>140737</v>
      </c>
      <c r="AY5006" s="31">
        <v>59971</v>
      </c>
      <c r="AZ5006" s="31">
        <v>200708</v>
      </c>
    </row>
    <row r="5007" spans="1:52" ht="15" customHeight="1">
      <c r="A5007" s="29" t="s">
        <v>674</v>
      </c>
      <c r="B5007" s="34">
        <v>36181</v>
      </c>
      <c r="C5007" s="28">
        <v>660</v>
      </c>
      <c r="D5007" s="28">
        <v>47</v>
      </c>
      <c r="E5007" s="28">
        <v>45</v>
      </c>
      <c r="F5007" s="29" t="s">
        <v>242</v>
      </c>
      <c r="G5007" s="29" t="s">
        <v>665</v>
      </c>
      <c r="H5007" s="28">
        <v>860</v>
      </c>
      <c r="I5007" s="29" t="s">
        <v>107</v>
      </c>
      <c r="J5007" s="33" t="s">
        <v>673</v>
      </c>
      <c r="K5007" s="29" t="s">
        <v>178</v>
      </c>
      <c r="L5007" s="29" t="s">
        <v>668</v>
      </c>
      <c r="M5007" s="29" t="s">
        <v>672</v>
      </c>
      <c r="N5007" s="28">
        <v>564652</v>
      </c>
      <c r="O5007" s="28">
        <v>6366094</v>
      </c>
      <c r="P5007" s="29" t="s">
        <v>671</v>
      </c>
      <c r="Q5007" s="32" t="s">
        <v>207</v>
      </c>
      <c r="R5007" s="19"/>
      <c r="S5007" s="19"/>
      <c r="T5007" s="19"/>
      <c r="U5007" s="19"/>
      <c r="V5007" s="19"/>
      <c r="W5007" s="19"/>
      <c r="X5007" s="19"/>
      <c r="Y5007" s="19"/>
      <c r="Z5007" s="19"/>
      <c r="AA5007" s="19"/>
      <c r="AB5007" s="19"/>
      <c r="AC5007" s="19"/>
      <c r="AD5007" s="19"/>
      <c r="AE5007" s="19"/>
      <c r="AF5007" s="19"/>
      <c r="AG5007" s="19"/>
      <c r="AH5007" s="19"/>
      <c r="AI5007" s="19"/>
      <c r="AJ5007" s="19"/>
      <c r="AK5007" s="19"/>
      <c r="AL5007" s="19"/>
      <c r="AM5007" s="19"/>
      <c r="AN5007" s="31">
        <v>1234503</v>
      </c>
      <c r="AO5007" s="31">
        <v>1508149</v>
      </c>
      <c r="AP5007" s="31">
        <v>1338508.8984375</v>
      </c>
      <c r="AQ5007" s="31">
        <v>1297800.29296875</v>
      </c>
      <c r="AR5007" s="31">
        <v>1243620.03515625</v>
      </c>
      <c r="AS5007" s="31">
        <v>1404762.59375</v>
      </c>
      <c r="AT5007" s="31">
        <v>1328129.59375</v>
      </c>
      <c r="AU5007" s="31">
        <v>1233493</v>
      </c>
      <c r="AV5007" s="31">
        <v>1372502</v>
      </c>
      <c r="AW5007" s="31">
        <v>1426663</v>
      </c>
      <c r="AX5007" s="31">
        <v>145728</v>
      </c>
      <c r="AY5007" s="31">
        <v>60820</v>
      </c>
      <c r="AZ5007" s="31">
        <v>206548</v>
      </c>
    </row>
    <row r="5008" spans="1:52" ht="15" customHeight="1">
      <c r="A5008" s="29" t="s">
        <v>670</v>
      </c>
      <c r="B5008" s="34">
        <v>36719</v>
      </c>
      <c r="C5008" s="28">
        <v>660</v>
      </c>
      <c r="D5008" s="28">
        <v>47</v>
      </c>
      <c r="E5008" s="28">
        <v>45</v>
      </c>
      <c r="F5008" s="29" t="s">
        <v>242</v>
      </c>
      <c r="G5008" s="29" t="s">
        <v>665</v>
      </c>
      <c r="H5008" s="28">
        <v>860</v>
      </c>
      <c r="I5008" s="29" t="s">
        <v>107</v>
      </c>
      <c r="J5008" s="33" t="s">
        <v>669</v>
      </c>
      <c r="K5008" s="29" t="s">
        <v>178</v>
      </c>
      <c r="L5008" s="29" t="s">
        <v>668</v>
      </c>
      <c r="M5008" s="29" t="s">
        <v>331</v>
      </c>
      <c r="N5008" s="28">
        <v>564841</v>
      </c>
      <c r="O5008" s="28">
        <v>6366208</v>
      </c>
      <c r="P5008" s="29" t="s">
        <v>667</v>
      </c>
      <c r="Q5008" s="32" t="s">
        <v>207</v>
      </c>
      <c r="R5008" s="19"/>
      <c r="S5008" s="19"/>
      <c r="T5008" s="19"/>
      <c r="U5008" s="19"/>
      <c r="V5008" s="19"/>
      <c r="W5008" s="19"/>
      <c r="X5008" s="19"/>
      <c r="Y5008" s="19"/>
      <c r="Z5008" s="19"/>
      <c r="AA5008" s="19"/>
      <c r="AB5008" s="19"/>
      <c r="AC5008" s="19"/>
      <c r="AD5008" s="19"/>
      <c r="AE5008" s="19"/>
      <c r="AF5008" s="19"/>
      <c r="AG5008" s="19"/>
      <c r="AH5008" s="19"/>
      <c r="AI5008" s="19"/>
      <c r="AJ5008" s="19"/>
      <c r="AK5008" s="19"/>
      <c r="AL5008" s="19"/>
      <c r="AM5008" s="19"/>
      <c r="AN5008" s="19"/>
      <c r="AO5008" s="31">
        <v>608268</v>
      </c>
      <c r="AP5008" s="31">
        <v>1360698.5</v>
      </c>
      <c r="AQ5008" s="31">
        <v>1330266.5</v>
      </c>
      <c r="AR5008" s="31">
        <v>1254953.5</v>
      </c>
      <c r="AS5008" s="31">
        <v>1421969</v>
      </c>
      <c r="AT5008" s="31">
        <v>1363667.5</v>
      </c>
      <c r="AU5008" s="31">
        <v>1244851</v>
      </c>
      <c r="AV5008" s="31">
        <v>1557374.5</v>
      </c>
      <c r="AW5008" s="31">
        <v>1429953</v>
      </c>
      <c r="AX5008" s="31">
        <v>146272.5</v>
      </c>
      <c r="AY5008" s="31">
        <v>61989</v>
      </c>
      <c r="AZ5008" s="31">
        <v>208261.5</v>
      </c>
    </row>
    <row r="5009" spans="1:52" ht="15" customHeight="1">
      <c r="A5009" s="29" t="s">
        <v>666</v>
      </c>
      <c r="B5009" s="34">
        <v>36139</v>
      </c>
      <c r="C5009" s="28">
        <v>750</v>
      </c>
      <c r="D5009" s="28">
        <v>48</v>
      </c>
      <c r="E5009" s="28">
        <v>45</v>
      </c>
      <c r="F5009" s="29" t="s">
        <v>462</v>
      </c>
      <c r="G5009" s="29" t="s">
        <v>648</v>
      </c>
      <c r="H5009" s="28">
        <v>860</v>
      </c>
      <c r="I5009" s="29" t="s">
        <v>107</v>
      </c>
      <c r="J5009" s="33" t="s">
        <v>664</v>
      </c>
      <c r="K5009" s="29" t="s">
        <v>178</v>
      </c>
      <c r="L5009" s="29" t="s">
        <v>652</v>
      </c>
      <c r="M5009" s="29" t="s">
        <v>351</v>
      </c>
      <c r="N5009" s="28">
        <v>554450</v>
      </c>
      <c r="O5009" s="28">
        <v>6360152</v>
      </c>
      <c r="P5009" s="29" t="s">
        <v>663</v>
      </c>
      <c r="Q5009" s="32" t="s">
        <v>207</v>
      </c>
      <c r="R5009" s="19"/>
      <c r="S5009" s="19"/>
      <c r="T5009" s="19"/>
      <c r="U5009" s="19"/>
      <c r="V5009" s="19"/>
      <c r="W5009" s="19"/>
      <c r="X5009" s="19"/>
      <c r="Y5009" s="19"/>
      <c r="Z5009" s="19"/>
      <c r="AA5009" s="19"/>
      <c r="AB5009" s="19"/>
      <c r="AC5009" s="19"/>
      <c r="AD5009" s="19"/>
      <c r="AE5009" s="19"/>
      <c r="AF5009" s="19"/>
      <c r="AG5009" s="19"/>
      <c r="AH5009" s="19"/>
      <c r="AI5009" s="19"/>
      <c r="AJ5009" s="19"/>
      <c r="AK5009" s="19"/>
      <c r="AL5009" s="19"/>
      <c r="AM5009" s="31">
        <v>69477</v>
      </c>
      <c r="AN5009" s="31">
        <v>1595740</v>
      </c>
      <c r="AO5009" s="31">
        <v>1763838</v>
      </c>
      <c r="AP5009" s="31">
        <v>1623377.0703125</v>
      </c>
      <c r="AQ5009" s="31">
        <v>1633789.6953125</v>
      </c>
      <c r="AR5009" s="31">
        <v>1480941</v>
      </c>
      <c r="AS5009" s="31">
        <v>1698562</v>
      </c>
      <c r="AT5009" s="31">
        <v>1530749</v>
      </c>
      <c r="AU5009" s="31">
        <v>1451492</v>
      </c>
      <c r="AV5009" s="31">
        <v>1843189</v>
      </c>
      <c r="AW5009" s="31">
        <v>1632094</v>
      </c>
      <c r="AX5009" s="31">
        <v>168954</v>
      </c>
      <c r="AY5009" s="31">
        <v>76769</v>
      </c>
      <c r="AZ5009" s="31">
        <v>245723</v>
      </c>
    </row>
    <row r="5010" spans="1:52" ht="15" customHeight="1">
      <c r="A5010" s="29" t="s">
        <v>662</v>
      </c>
      <c r="B5010" s="34">
        <v>36139</v>
      </c>
      <c r="C5010" s="28">
        <v>750</v>
      </c>
      <c r="D5010" s="28">
        <v>48</v>
      </c>
      <c r="E5010" s="28">
        <v>45</v>
      </c>
      <c r="F5010" s="29" t="s">
        <v>462</v>
      </c>
      <c r="G5010" s="29" t="s">
        <v>648</v>
      </c>
      <c r="H5010" s="28">
        <v>860</v>
      </c>
      <c r="I5010" s="29" t="s">
        <v>107</v>
      </c>
      <c r="J5010" s="33" t="s">
        <v>661</v>
      </c>
      <c r="K5010" s="29" t="s">
        <v>178</v>
      </c>
      <c r="L5010" s="29" t="s">
        <v>652</v>
      </c>
      <c r="M5010" s="29" t="s">
        <v>660</v>
      </c>
      <c r="N5010" s="28">
        <v>554642</v>
      </c>
      <c r="O5010" s="28">
        <v>6359984</v>
      </c>
      <c r="P5010" s="29" t="s">
        <v>659</v>
      </c>
      <c r="Q5010" s="32" t="s">
        <v>207</v>
      </c>
      <c r="R5010" s="19"/>
      <c r="S5010" s="19"/>
      <c r="T5010" s="19"/>
      <c r="U5010" s="19"/>
      <c r="V5010" s="19"/>
      <c r="W5010" s="19"/>
      <c r="X5010" s="19"/>
      <c r="Y5010" s="19"/>
      <c r="Z5010" s="19"/>
      <c r="AA5010" s="19"/>
      <c r="AB5010" s="19"/>
      <c r="AC5010" s="19"/>
      <c r="AD5010" s="19"/>
      <c r="AE5010" s="19"/>
      <c r="AF5010" s="19"/>
      <c r="AG5010" s="19"/>
      <c r="AH5010" s="19"/>
      <c r="AI5010" s="19"/>
      <c r="AJ5010" s="19"/>
      <c r="AK5010" s="19"/>
      <c r="AL5010" s="19"/>
      <c r="AM5010" s="31">
        <v>122506</v>
      </c>
      <c r="AN5010" s="31">
        <v>1564389</v>
      </c>
      <c r="AO5010" s="31">
        <v>1751409</v>
      </c>
      <c r="AP5010" s="31">
        <v>1509923.859375</v>
      </c>
      <c r="AQ5010" s="31">
        <v>1598794.3671875</v>
      </c>
      <c r="AR5010" s="31">
        <v>1469413.15625</v>
      </c>
      <c r="AS5010" s="31">
        <v>1691098.3203125</v>
      </c>
      <c r="AT5010" s="31">
        <v>1580441</v>
      </c>
      <c r="AU5010" s="31">
        <v>1452044.40625</v>
      </c>
      <c r="AV5010" s="31">
        <v>1855652</v>
      </c>
      <c r="AW5010" s="31">
        <v>1657556</v>
      </c>
      <c r="AX5010" s="31">
        <v>175144</v>
      </c>
      <c r="AY5010" s="31">
        <v>75163</v>
      </c>
      <c r="AZ5010" s="31">
        <v>250307</v>
      </c>
    </row>
    <row r="5011" spans="1:52" ht="15" customHeight="1">
      <c r="A5011" s="29" t="s">
        <v>658</v>
      </c>
      <c r="B5011" s="34">
        <v>36139</v>
      </c>
      <c r="C5011" s="28">
        <v>750</v>
      </c>
      <c r="D5011" s="28">
        <v>48</v>
      </c>
      <c r="E5011" s="28">
        <v>45</v>
      </c>
      <c r="F5011" s="29" t="s">
        <v>462</v>
      </c>
      <c r="G5011" s="29" t="s">
        <v>648</v>
      </c>
      <c r="H5011" s="28">
        <v>860</v>
      </c>
      <c r="I5011" s="29" t="s">
        <v>107</v>
      </c>
      <c r="J5011" s="33" t="s">
        <v>657</v>
      </c>
      <c r="K5011" s="29" t="s">
        <v>178</v>
      </c>
      <c r="L5011" s="29" t="s">
        <v>652</v>
      </c>
      <c r="M5011" s="29" t="s">
        <v>656</v>
      </c>
      <c r="N5011" s="28">
        <v>554435</v>
      </c>
      <c r="O5011" s="28">
        <v>6359897</v>
      </c>
      <c r="P5011" s="29" t="s">
        <v>655</v>
      </c>
      <c r="Q5011" s="32" t="s">
        <v>207</v>
      </c>
      <c r="R5011" s="19"/>
      <c r="S5011" s="19"/>
      <c r="T5011" s="19"/>
      <c r="U5011" s="19"/>
      <c r="V5011" s="19"/>
      <c r="W5011" s="19"/>
      <c r="X5011" s="19"/>
      <c r="Y5011" s="19"/>
      <c r="Z5011" s="19"/>
      <c r="AA5011" s="19"/>
      <c r="AB5011" s="19"/>
      <c r="AC5011" s="19"/>
      <c r="AD5011" s="19"/>
      <c r="AE5011" s="19"/>
      <c r="AF5011" s="19"/>
      <c r="AG5011" s="19"/>
      <c r="AH5011" s="19"/>
      <c r="AI5011" s="19"/>
      <c r="AJ5011" s="19"/>
      <c r="AK5011" s="19"/>
      <c r="AL5011" s="19"/>
      <c r="AM5011" s="31">
        <v>135838</v>
      </c>
      <c r="AN5011" s="31">
        <v>1672156</v>
      </c>
      <c r="AO5011" s="31">
        <v>1865635</v>
      </c>
      <c r="AP5011" s="31">
        <v>1661882.234375</v>
      </c>
      <c r="AQ5011" s="31">
        <v>1660237.90625</v>
      </c>
      <c r="AR5011" s="31">
        <v>1512374.5</v>
      </c>
      <c r="AS5011" s="31">
        <v>1723514.2734375</v>
      </c>
      <c r="AT5011" s="31">
        <v>1523118</v>
      </c>
      <c r="AU5011" s="31">
        <v>1462229</v>
      </c>
      <c r="AV5011" s="31">
        <v>1871971</v>
      </c>
      <c r="AW5011" s="31">
        <v>1698050</v>
      </c>
      <c r="AX5011" s="31">
        <v>169817</v>
      </c>
      <c r="AY5011" s="31">
        <v>76505</v>
      </c>
      <c r="AZ5011" s="31">
        <v>246322</v>
      </c>
    </row>
    <row r="5012" spans="1:52" ht="15" customHeight="1">
      <c r="A5012" s="29" t="s">
        <v>654</v>
      </c>
      <c r="B5012" s="34">
        <v>36139</v>
      </c>
      <c r="C5012" s="28">
        <v>750</v>
      </c>
      <c r="D5012" s="28">
        <v>48</v>
      </c>
      <c r="E5012" s="28">
        <v>45</v>
      </c>
      <c r="F5012" s="29" t="s">
        <v>462</v>
      </c>
      <c r="G5012" s="29" t="s">
        <v>648</v>
      </c>
      <c r="H5012" s="28">
        <v>860</v>
      </c>
      <c r="I5012" s="29" t="s">
        <v>107</v>
      </c>
      <c r="J5012" s="33" t="s">
        <v>653</v>
      </c>
      <c r="K5012" s="29" t="s">
        <v>178</v>
      </c>
      <c r="L5012" s="29" t="s">
        <v>652</v>
      </c>
      <c r="M5012" s="29" t="s">
        <v>651</v>
      </c>
      <c r="N5012" s="28">
        <v>554627</v>
      </c>
      <c r="O5012" s="28">
        <v>6359729</v>
      </c>
      <c r="P5012" s="29" t="s">
        <v>650</v>
      </c>
      <c r="Q5012" s="32" t="s">
        <v>207</v>
      </c>
      <c r="R5012" s="19"/>
      <c r="S5012" s="19"/>
      <c r="T5012" s="19"/>
      <c r="U5012" s="19"/>
      <c r="V5012" s="19"/>
      <c r="W5012" s="19"/>
      <c r="X5012" s="19"/>
      <c r="Y5012" s="19"/>
      <c r="Z5012" s="19"/>
      <c r="AA5012" s="19"/>
      <c r="AB5012" s="19"/>
      <c r="AC5012" s="19"/>
      <c r="AD5012" s="19"/>
      <c r="AE5012" s="19"/>
      <c r="AF5012" s="19"/>
      <c r="AG5012" s="19"/>
      <c r="AH5012" s="19"/>
      <c r="AI5012" s="19"/>
      <c r="AJ5012" s="19"/>
      <c r="AK5012" s="19"/>
      <c r="AL5012" s="19"/>
      <c r="AM5012" s="31">
        <v>122263</v>
      </c>
      <c r="AN5012" s="31">
        <v>1717225</v>
      </c>
      <c r="AO5012" s="31">
        <v>1887000</v>
      </c>
      <c r="AP5012" s="31">
        <v>1701837.96875</v>
      </c>
      <c r="AQ5012" s="31">
        <v>1706798.8125</v>
      </c>
      <c r="AR5012" s="31">
        <v>1239780.109375</v>
      </c>
      <c r="AS5012" s="31">
        <v>1777891.96875</v>
      </c>
      <c r="AT5012" s="31">
        <v>1663153</v>
      </c>
      <c r="AU5012" s="31">
        <v>1467530</v>
      </c>
      <c r="AV5012" s="31">
        <v>1905808</v>
      </c>
      <c r="AW5012" s="31">
        <v>1714098</v>
      </c>
      <c r="AX5012" s="31">
        <v>180074</v>
      </c>
      <c r="AY5012" s="31">
        <v>79079</v>
      </c>
      <c r="AZ5012" s="31">
        <v>259153</v>
      </c>
    </row>
    <row r="5013" spans="1:52" ht="15" customHeight="1">
      <c r="A5013" s="29" t="s">
        <v>649</v>
      </c>
      <c r="B5013" s="34">
        <v>33256</v>
      </c>
      <c r="C5013" s="28">
        <v>150</v>
      </c>
      <c r="D5013" s="28">
        <v>28</v>
      </c>
      <c r="E5013" s="28">
        <v>31</v>
      </c>
      <c r="F5013" s="29" t="s">
        <v>227</v>
      </c>
      <c r="G5013" s="29" t="s">
        <v>641</v>
      </c>
      <c r="H5013" s="28">
        <v>860</v>
      </c>
      <c r="I5013" s="29" t="s">
        <v>107</v>
      </c>
      <c r="J5013" s="33" t="s">
        <v>647</v>
      </c>
      <c r="K5013" s="29" t="s">
        <v>178</v>
      </c>
      <c r="L5013" s="29" t="s">
        <v>639</v>
      </c>
      <c r="M5013" s="29" t="s">
        <v>176</v>
      </c>
      <c r="N5013" s="28">
        <v>555832</v>
      </c>
      <c r="O5013" s="28">
        <v>6370369</v>
      </c>
      <c r="P5013" s="29" t="s">
        <v>646</v>
      </c>
      <c r="Q5013" s="32" t="s">
        <v>207</v>
      </c>
      <c r="R5013" s="19"/>
      <c r="S5013" s="19"/>
      <c r="T5013" s="19"/>
      <c r="U5013" s="19"/>
      <c r="V5013" s="19"/>
      <c r="W5013" s="19"/>
      <c r="X5013" s="19"/>
      <c r="Y5013" s="19"/>
      <c r="Z5013" s="19"/>
      <c r="AA5013" s="19"/>
      <c r="AB5013" s="19"/>
      <c r="AC5013" s="19"/>
      <c r="AD5013" s="19"/>
      <c r="AE5013" s="19"/>
      <c r="AF5013" s="31">
        <v>383840</v>
      </c>
      <c r="AG5013" s="31">
        <v>417620</v>
      </c>
      <c r="AH5013" s="31">
        <v>434210</v>
      </c>
      <c r="AI5013" s="31">
        <v>440390</v>
      </c>
      <c r="AJ5013" s="31">
        <v>399400</v>
      </c>
      <c r="AK5013" s="31">
        <v>345830</v>
      </c>
      <c r="AL5013" s="31">
        <v>369040</v>
      </c>
      <c r="AM5013" s="31">
        <v>401653</v>
      </c>
      <c r="AN5013" s="31">
        <v>347076</v>
      </c>
      <c r="AO5013" s="31">
        <v>368552</v>
      </c>
      <c r="AP5013" s="31">
        <v>350092.87890625</v>
      </c>
      <c r="AQ5013" s="31">
        <v>351404.478515625</v>
      </c>
      <c r="AR5013" s="31">
        <v>318373.9814453125</v>
      </c>
      <c r="AS5013" s="31">
        <v>361034.9453125</v>
      </c>
      <c r="AT5013" s="31">
        <v>324670.5</v>
      </c>
      <c r="AU5013" s="31">
        <v>301149.0908203125</v>
      </c>
      <c r="AV5013" s="31">
        <v>403386.390625</v>
      </c>
      <c r="AW5013" s="31">
        <v>355368.4169921875</v>
      </c>
      <c r="AX5013" s="31">
        <v>35066.7890625</v>
      </c>
      <c r="AY5013" s="31">
        <v>15350.9404296875</v>
      </c>
      <c r="AZ5013" s="31">
        <v>50417.7294921875</v>
      </c>
    </row>
    <row r="5014" spans="1:52" ht="15" customHeight="1">
      <c r="A5014" s="29" t="s">
        <v>645</v>
      </c>
      <c r="B5014" s="34">
        <v>33256</v>
      </c>
      <c r="C5014" s="28">
        <v>150</v>
      </c>
      <c r="D5014" s="28">
        <v>28</v>
      </c>
      <c r="E5014" s="28">
        <v>31</v>
      </c>
      <c r="F5014" s="29" t="s">
        <v>227</v>
      </c>
      <c r="G5014" s="29" t="s">
        <v>641</v>
      </c>
      <c r="H5014" s="28">
        <v>860</v>
      </c>
      <c r="I5014" s="29" t="s">
        <v>107</v>
      </c>
      <c r="J5014" s="33" t="s">
        <v>644</v>
      </c>
      <c r="K5014" s="29" t="s">
        <v>178</v>
      </c>
      <c r="L5014" s="29" t="s">
        <v>639</v>
      </c>
      <c r="M5014" s="29" t="s">
        <v>176</v>
      </c>
      <c r="N5014" s="28">
        <v>555818</v>
      </c>
      <c r="O5014" s="28">
        <v>6370275</v>
      </c>
      <c r="P5014" s="29" t="s">
        <v>643</v>
      </c>
      <c r="Q5014" s="32" t="s">
        <v>207</v>
      </c>
      <c r="R5014" s="19"/>
      <c r="S5014" s="19"/>
      <c r="T5014" s="19"/>
      <c r="U5014" s="19"/>
      <c r="V5014" s="19"/>
      <c r="W5014" s="19"/>
      <c r="X5014" s="19"/>
      <c r="Y5014" s="19"/>
      <c r="Z5014" s="19"/>
      <c r="AA5014" s="19"/>
      <c r="AB5014" s="19"/>
      <c r="AC5014" s="19"/>
      <c r="AD5014" s="19"/>
      <c r="AE5014" s="19"/>
      <c r="AF5014" s="31">
        <v>373090</v>
      </c>
      <c r="AG5014" s="31">
        <v>423330</v>
      </c>
      <c r="AH5014" s="31">
        <v>442040</v>
      </c>
      <c r="AI5014" s="31">
        <v>460530</v>
      </c>
      <c r="AJ5014" s="31">
        <v>428770</v>
      </c>
      <c r="AK5014" s="31">
        <v>360920</v>
      </c>
      <c r="AL5014" s="31">
        <v>386640</v>
      </c>
      <c r="AM5014" s="31">
        <v>436974</v>
      </c>
      <c r="AN5014" s="31">
        <v>349925</v>
      </c>
      <c r="AO5014" s="31">
        <v>390480</v>
      </c>
      <c r="AP5014" s="31">
        <v>360071.267578125</v>
      </c>
      <c r="AQ5014" s="31">
        <v>366920.466796875</v>
      </c>
      <c r="AR5014" s="31">
        <v>332195.578125</v>
      </c>
      <c r="AS5014" s="31">
        <v>373192.82421875</v>
      </c>
      <c r="AT5014" s="31">
        <v>343324.865234375</v>
      </c>
      <c r="AU5014" s="31">
        <v>318986.7158203125</v>
      </c>
      <c r="AV5014" s="31">
        <v>408916.333984375</v>
      </c>
      <c r="AW5014" s="31">
        <v>374878.15234375</v>
      </c>
      <c r="AX5014" s="31">
        <v>37509.12109375</v>
      </c>
      <c r="AY5014" s="31">
        <v>15493.103515625</v>
      </c>
      <c r="AZ5014" s="31">
        <v>53002.224609375</v>
      </c>
    </row>
    <row r="5015" spans="1:52" ht="15" customHeight="1">
      <c r="A5015" s="29" t="s">
        <v>642</v>
      </c>
      <c r="B5015" s="34">
        <v>32798</v>
      </c>
      <c r="C5015" s="28">
        <v>150</v>
      </c>
      <c r="D5015" s="28">
        <v>25</v>
      </c>
      <c r="E5015" s="28">
        <v>31</v>
      </c>
      <c r="F5015" s="29" t="s">
        <v>227</v>
      </c>
      <c r="G5015" s="29" t="s">
        <v>636</v>
      </c>
      <c r="H5015" s="28">
        <v>860</v>
      </c>
      <c r="I5015" s="29" t="s">
        <v>107</v>
      </c>
      <c r="J5015" s="33" t="s">
        <v>640</v>
      </c>
      <c r="K5015" s="29" t="s">
        <v>178</v>
      </c>
      <c r="L5015" s="29" t="s">
        <v>639</v>
      </c>
      <c r="M5015" s="29" t="s">
        <v>216</v>
      </c>
      <c r="N5015" s="28">
        <v>555443</v>
      </c>
      <c r="O5015" s="28">
        <v>6370527</v>
      </c>
      <c r="P5015" s="29" t="s">
        <v>638</v>
      </c>
      <c r="Q5015" s="32" t="s">
        <v>368</v>
      </c>
      <c r="R5015" s="19"/>
      <c r="S5015" s="19"/>
      <c r="T5015" s="19"/>
      <c r="U5015" s="19"/>
      <c r="V5015" s="19"/>
      <c r="W5015" s="19"/>
      <c r="X5015" s="19"/>
      <c r="Y5015" s="19"/>
      <c r="Z5015" s="19"/>
      <c r="AA5015" s="19"/>
      <c r="AB5015" s="19"/>
      <c r="AC5015" s="19"/>
      <c r="AD5015" s="31">
        <v>80643</v>
      </c>
      <c r="AE5015" s="31">
        <v>476431</v>
      </c>
      <c r="AF5015" s="31">
        <v>412770</v>
      </c>
      <c r="AG5015" s="31">
        <v>446770</v>
      </c>
      <c r="AH5015" s="31">
        <v>456780</v>
      </c>
      <c r="AI5015" s="31">
        <v>471030</v>
      </c>
      <c r="AJ5015" s="31">
        <v>458950</v>
      </c>
      <c r="AK5015" s="31">
        <v>370680</v>
      </c>
      <c r="AL5015" s="31">
        <v>411890</v>
      </c>
      <c r="AM5015" s="31">
        <v>457655</v>
      </c>
      <c r="AN5015" s="31">
        <v>382316</v>
      </c>
      <c r="AO5015" s="31">
        <v>414118</v>
      </c>
      <c r="AP5015" s="31">
        <v>377056.63671875</v>
      </c>
      <c r="AQ5015" s="31">
        <v>376481.38671875</v>
      </c>
      <c r="AR5015" s="31">
        <v>344619.6123046875</v>
      </c>
      <c r="AS5015" s="31">
        <v>390692.66796875</v>
      </c>
      <c r="AT5015" s="31">
        <v>371936.0703125</v>
      </c>
      <c r="AU5015" s="31">
        <v>334920.962890625</v>
      </c>
      <c r="AV5015" s="31">
        <v>354323.15234375</v>
      </c>
      <c r="AW5015" s="31">
        <v>285449.556640625</v>
      </c>
      <c r="AX5015" s="31">
        <v>29077.251953125</v>
      </c>
      <c r="AY5015" s="31">
        <v>10303.5244140625</v>
      </c>
      <c r="AZ5015" s="31">
        <v>39380.7763671875</v>
      </c>
    </row>
    <row r="5016" spans="1:52" ht="15" customHeight="1">
      <c r="A5016" s="29" t="s">
        <v>637</v>
      </c>
      <c r="B5016" s="34">
        <v>36816</v>
      </c>
      <c r="C5016" s="28">
        <v>660</v>
      </c>
      <c r="D5016" s="28">
        <v>47</v>
      </c>
      <c r="E5016" s="28">
        <v>45</v>
      </c>
      <c r="F5016" s="29" t="s">
        <v>242</v>
      </c>
      <c r="G5016" s="29" t="s">
        <v>611</v>
      </c>
      <c r="H5016" s="28">
        <v>860</v>
      </c>
      <c r="I5016" s="29" t="s">
        <v>107</v>
      </c>
      <c r="J5016" s="33" t="s">
        <v>635</v>
      </c>
      <c r="K5016" s="29" t="s">
        <v>178</v>
      </c>
      <c r="L5016" s="29" t="s">
        <v>615</v>
      </c>
      <c r="M5016" s="29" t="s">
        <v>634</v>
      </c>
      <c r="N5016" s="28">
        <v>568341</v>
      </c>
      <c r="O5016" s="28">
        <v>6377778</v>
      </c>
      <c r="P5016" s="29" t="s">
        <v>633</v>
      </c>
      <c r="Q5016" s="32" t="s">
        <v>207</v>
      </c>
      <c r="R5016" s="19"/>
      <c r="S5016" s="19"/>
      <c r="T5016" s="19"/>
      <c r="U5016" s="19"/>
      <c r="V5016" s="19"/>
      <c r="W5016" s="19"/>
      <c r="X5016" s="19"/>
      <c r="Y5016" s="19"/>
      <c r="Z5016" s="19"/>
      <c r="AA5016" s="19"/>
      <c r="AB5016" s="19"/>
      <c r="AC5016" s="19"/>
      <c r="AD5016" s="19"/>
      <c r="AE5016" s="19"/>
      <c r="AF5016" s="19"/>
      <c r="AG5016" s="19"/>
      <c r="AH5016" s="19"/>
      <c r="AI5016" s="19"/>
      <c r="AJ5016" s="19"/>
      <c r="AK5016" s="19"/>
      <c r="AL5016" s="19"/>
      <c r="AM5016" s="19"/>
      <c r="AN5016" s="19"/>
      <c r="AO5016" s="31">
        <v>313152</v>
      </c>
      <c r="AP5016" s="31">
        <v>1339033</v>
      </c>
      <c r="AQ5016" s="31">
        <v>1300657</v>
      </c>
      <c r="AR5016" s="31">
        <v>1209008</v>
      </c>
      <c r="AS5016" s="31">
        <v>1324059.5</v>
      </c>
      <c r="AT5016" s="31">
        <v>1301410.5</v>
      </c>
      <c r="AU5016" s="31">
        <v>1159056</v>
      </c>
      <c r="AV5016" s="31">
        <v>1474838.5</v>
      </c>
      <c r="AW5016" s="31">
        <v>1396185</v>
      </c>
      <c r="AX5016" s="31">
        <v>152552</v>
      </c>
      <c r="AY5016" s="31">
        <v>56303</v>
      </c>
      <c r="AZ5016" s="31">
        <v>208855</v>
      </c>
    </row>
    <row r="5017" spans="1:52" ht="15" customHeight="1">
      <c r="A5017" s="29" t="s">
        <v>632</v>
      </c>
      <c r="B5017" s="34">
        <v>36605</v>
      </c>
      <c r="C5017" s="28">
        <v>660</v>
      </c>
      <c r="D5017" s="28">
        <v>47</v>
      </c>
      <c r="E5017" s="28">
        <v>45</v>
      </c>
      <c r="F5017" s="29" t="s">
        <v>242</v>
      </c>
      <c r="G5017" s="29" t="s">
        <v>611</v>
      </c>
      <c r="H5017" s="28">
        <v>860</v>
      </c>
      <c r="I5017" s="29" t="s">
        <v>107</v>
      </c>
      <c r="J5017" s="33" t="s">
        <v>631</v>
      </c>
      <c r="K5017" s="29" t="s">
        <v>178</v>
      </c>
      <c r="L5017" s="29" t="s">
        <v>615</v>
      </c>
      <c r="M5017" s="29" t="s">
        <v>627</v>
      </c>
      <c r="N5017" s="28">
        <v>568209</v>
      </c>
      <c r="O5017" s="28">
        <v>6377973</v>
      </c>
      <c r="P5017" s="29" t="s">
        <v>630</v>
      </c>
      <c r="Q5017" s="32" t="s">
        <v>207</v>
      </c>
      <c r="R5017" s="19"/>
      <c r="S5017" s="19"/>
      <c r="T5017" s="19"/>
      <c r="U5017" s="19"/>
      <c r="V5017" s="19"/>
      <c r="W5017" s="19"/>
      <c r="X5017" s="19"/>
      <c r="Y5017" s="19"/>
      <c r="Z5017" s="19"/>
      <c r="AA5017" s="19"/>
      <c r="AB5017" s="19"/>
      <c r="AC5017" s="19"/>
      <c r="AD5017" s="19"/>
      <c r="AE5017" s="19"/>
      <c r="AF5017" s="19"/>
      <c r="AG5017" s="19"/>
      <c r="AH5017" s="19"/>
      <c r="AI5017" s="19"/>
      <c r="AJ5017" s="19"/>
      <c r="AK5017" s="19"/>
      <c r="AL5017" s="19"/>
      <c r="AM5017" s="19"/>
      <c r="AN5017" s="19"/>
      <c r="AO5017" s="31">
        <v>913536</v>
      </c>
      <c r="AP5017" s="31">
        <v>1336054.5</v>
      </c>
      <c r="AQ5017" s="31">
        <v>1274497.5</v>
      </c>
      <c r="AR5017" s="31">
        <v>1200937.18359375</v>
      </c>
      <c r="AS5017" s="31">
        <v>1366587.1953125</v>
      </c>
      <c r="AT5017" s="31">
        <v>1293388.1875</v>
      </c>
      <c r="AU5017" s="31">
        <v>1121769.5859375</v>
      </c>
      <c r="AV5017" s="31">
        <v>1502693.39453125</v>
      </c>
      <c r="AW5017" s="31">
        <v>1362553.3984375</v>
      </c>
      <c r="AX5017" s="31">
        <v>149891.203125</v>
      </c>
      <c r="AY5017" s="31">
        <v>56029</v>
      </c>
      <c r="AZ5017" s="31">
        <v>205920.203125</v>
      </c>
    </row>
    <row r="5018" spans="1:52" ht="15" customHeight="1">
      <c r="A5018" s="29" t="s">
        <v>629</v>
      </c>
      <c r="B5018" s="34">
        <v>36605</v>
      </c>
      <c r="C5018" s="28">
        <v>660</v>
      </c>
      <c r="D5018" s="28">
        <v>47</v>
      </c>
      <c r="E5018" s="28">
        <v>45</v>
      </c>
      <c r="F5018" s="29" t="s">
        <v>242</v>
      </c>
      <c r="G5018" s="29" t="s">
        <v>611</v>
      </c>
      <c r="H5018" s="28">
        <v>860</v>
      </c>
      <c r="I5018" s="29" t="s">
        <v>107</v>
      </c>
      <c r="J5018" s="33" t="s">
        <v>628</v>
      </c>
      <c r="K5018" s="29" t="s">
        <v>178</v>
      </c>
      <c r="L5018" s="29" t="s">
        <v>615</v>
      </c>
      <c r="M5018" s="29" t="s">
        <v>627</v>
      </c>
      <c r="N5018" s="28">
        <v>568077</v>
      </c>
      <c r="O5018" s="28">
        <v>6378167</v>
      </c>
      <c r="P5018" s="29" t="s">
        <v>626</v>
      </c>
      <c r="Q5018" s="32" t="s">
        <v>207</v>
      </c>
      <c r="R5018" s="19"/>
      <c r="S5018" s="19"/>
      <c r="T5018" s="19"/>
      <c r="U5018" s="19"/>
      <c r="V5018" s="19"/>
      <c r="W5018" s="19"/>
      <c r="X5018" s="19"/>
      <c r="Y5018" s="19"/>
      <c r="Z5018" s="19"/>
      <c r="AA5018" s="19"/>
      <c r="AB5018" s="19"/>
      <c r="AC5018" s="19"/>
      <c r="AD5018" s="19"/>
      <c r="AE5018" s="19"/>
      <c r="AF5018" s="19"/>
      <c r="AG5018" s="19"/>
      <c r="AH5018" s="19"/>
      <c r="AI5018" s="19"/>
      <c r="AJ5018" s="19"/>
      <c r="AK5018" s="19"/>
      <c r="AL5018" s="19"/>
      <c r="AM5018" s="19"/>
      <c r="AN5018" s="19"/>
      <c r="AO5018" s="31">
        <v>903389</v>
      </c>
      <c r="AP5018" s="31">
        <v>1383788.5</v>
      </c>
      <c r="AQ5018" s="31">
        <v>1359023</v>
      </c>
      <c r="AR5018" s="31">
        <v>1267449.5</v>
      </c>
      <c r="AS5018" s="31">
        <v>1413919.5</v>
      </c>
      <c r="AT5018" s="31">
        <v>1367186.1015625</v>
      </c>
      <c r="AU5018" s="31">
        <v>1201381.5</v>
      </c>
      <c r="AV5018" s="31">
        <v>1551515</v>
      </c>
      <c r="AW5018" s="31">
        <v>1448416</v>
      </c>
      <c r="AX5018" s="31">
        <v>149878</v>
      </c>
      <c r="AY5018" s="31">
        <v>58488</v>
      </c>
      <c r="AZ5018" s="31">
        <v>208366</v>
      </c>
    </row>
    <row r="5019" spans="1:52" ht="15" customHeight="1">
      <c r="A5019" s="29" t="s">
        <v>625</v>
      </c>
      <c r="B5019" s="34">
        <v>36605</v>
      </c>
      <c r="C5019" s="28">
        <v>660</v>
      </c>
      <c r="D5019" s="28">
        <v>47</v>
      </c>
      <c r="E5019" s="28">
        <v>45</v>
      </c>
      <c r="F5019" s="29" t="s">
        <v>242</v>
      </c>
      <c r="G5019" s="29" t="s">
        <v>611</v>
      </c>
      <c r="H5019" s="28">
        <v>860</v>
      </c>
      <c r="I5019" s="29" t="s">
        <v>107</v>
      </c>
      <c r="J5019" s="33" t="s">
        <v>624</v>
      </c>
      <c r="K5019" s="29" t="s">
        <v>178</v>
      </c>
      <c r="L5019" s="29" t="s">
        <v>615</v>
      </c>
      <c r="M5019" s="29" t="s">
        <v>623</v>
      </c>
      <c r="N5019" s="28">
        <v>568136</v>
      </c>
      <c r="O5019" s="28">
        <v>6377661</v>
      </c>
      <c r="P5019" s="29" t="s">
        <v>622</v>
      </c>
      <c r="Q5019" s="32" t="s">
        <v>207</v>
      </c>
      <c r="R5019" s="19"/>
      <c r="S5019" s="19"/>
      <c r="T5019" s="19"/>
      <c r="U5019" s="19"/>
      <c r="V5019" s="19"/>
      <c r="W5019" s="19"/>
      <c r="X5019" s="19"/>
      <c r="Y5019" s="19"/>
      <c r="Z5019" s="19"/>
      <c r="AA5019" s="19"/>
      <c r="AB5019" s="19"/>
      <c r="AC5019" s="19"/>
      <c r="AD5019" s="19"/>
      <c r="AE5019" s="19"/>
      <c r="AF5019" s="19"/>
      <c r="AG5019" s="19"/>
      <c r="AH5019" s="19"/>
      <c r="AI5019" s="19"/>
      <c r="AJ5019" s="19"/>
      <c r="AK5019" s="19"/>
      <c r="AL5019" s="19"/>
      <c r="AM5019" s="19"/>
      <c r="AN5019" s="19"/>
      <c r="AO5019" s="31">
        <v>1012715</v>
      </c>
      <c r="AP5019" s="31">
        <v>1465807</v>
      </c>
      <c r="AQ5019" s="31">
        <v>1407254</v>
      </c>
      <c r="AR5019" s="31">
        <v>1359213</v>
      </c>
      <c r="AS5019" s="31">
        <v>1493186.5</v>
      </c>
      <c r="AT5019" s="31">
        <v>1450312.5</v>
      </c>
      <c r="AU5019" s="31">
        <v>1306623.5</v>
      </c>
      <c r="AV5019" s="31">
        <v>1645725</v>
      </c>
      <c r="AW5019" s="31">
        <v>1545521.5</v>
      </c>
      <c r="AX5019" s="31">
        <v>165697.5</v>
      </c>
      <c r="AY5019" s="31">
        <v>63837.5</v>
      </c>
      <c r="AZ5019" s="31">
        <v>229535</v>
      </c>
    </row>
    <row r="5020" spans="1:52" ht="15" customHeight="1">
      <c r="A5020" s="29" t="s">
        <v>621</v>
      </c>
      <c r="B5020" s="34">
        <v>36600</v>
      </c>
      <c r="C5020" s="28">
        <v>660</v>
      </c>
      <c r="D5020" s="28">
        <v>47</v>
      </c>
      <c r="E5020" s="28">
        <v>45</v>
      </c>
      <c r="F5020" s="29" t="s">
        <v>242</v>
      </c>
      <c r="G5020" s="29" t="s">
        <v>611</v>
      </c>
      <c r="H5020" s="28">
        <v>860</v>
      </c>
      <c r="I5020" s="29" t="s">
        <v>107</v>
      </c>
      <c r="J5020" s="33" t="s">
        <v>620</v>
      </c>
      <c r="K5020" s="29" t="s">
        <v>178</v>
      </c>
      <c r="L5020" s="29" t="s">
        <v>615</v>
      </c>
      <c r="M5020" s="29" t="s">
        <v>619</v>
      </c>
      <c r="N5020" s="28">
        <v>568004</v>
      </c>
      <c r="O5020" s="28">
        <v>6377856</v>
      </c>
      <c r="P5020" s="29" t="s">
        <v>618</v>
      </c>
      <c r="Q5020" s="32" t="s">
        <v>207</v>
      </c>
      <c r="R5020" s="19"/>
      <c r="S5020" s="19"/>
      <c r="T5020" s="19"/>
      <c r="U5020" s="19"/>
      <c r="V5020" s="19"/>
      <c r="W5020" s="19"/>
      <c r="X5020" s="19"/>
      <c r="Y5020" s="19"/>
      <c r="Z5020" s="19"/>
      <c r="AA5020" s="19"/>
      <c r="AB5020" s="19"/>
      <c r="AC5020" s="19"/>
      <c r="AD5020" s="19"/>
      <c r="AE5020" s="19"/>
      <c r="AF5020" s="19"/>
      <c r="AG5020" s="19"/>
      <c r="AH5020" s="19"/>
      <c r="AI5020" s="19"/>
      <c r="AJ5020" s="19"/>
      <c r="AK5020" s="19"/>
      <c r="AL5020" s="19"/>
      <c r="AM5020" s="19"/>
      <c r="AN5020" s="19"/>
      <c r="AO5020" s="31">
        <v>960003</v>
      </c>
      <c r="AP5020" s="31">
        <v>1386801.5</v>
      </c>
      <c r="AQ5020" s="31">
        <v>1339596.5</v>
      </c>
      <c r="AR5020" s="31">
        <v>1292295</v>
      </c>
      <c r="AS5020" s="31">
        <v>1444862.5</v>
      </c>
      <c r="AT5020" s="31">
        <v>1379276</v>
      </c>
      <c r="AU5020" s="31">
        <v>1238245</v>
      </c>
      <c r="AV5020" s="31">
        <v>1582767.5</v>
      </c>
      <c r="AW5020" s="31">
        <v>1468773.5</v>
      </c>
      <c r="AX5020" s="31">
        <v>151945.5</v>
      </c>
      <c r="AY5020" s="31">
        <v>59454</v>
      </c>
      <c r="AZ5020" s="31">
        <v>211399.5</v>
      </c>
    </row>
    <row r="5021" spans="1:52" ht="15" customHeight="1">
      <c r="A5021" s="29" t="s">
        <v>617</v>
      </c>
      <c r="B5021" s="34">
        <v>36600</v>
      </c>
      <c r="C5021" s="28">
        <v>660</v>
      </c>
      <c r="D5021" s="28">
        <v>47</v>
      </c>
      <c r="E5021" s="28">
        <v>45</v>
      </c>
      <c r="F5021" s="29" t="s">
        <v>242</v>
      </c>
      <c r="G5021" s="29" t="s">
        <v>611</v>
      </c>
      <c r="H5021" s="28">
        <v>860</v>
      </c>
      <c r="I5021" s="29" t="s">
        <v>107</v>
      </c>
      <c r="J5021" s="33" t="s">
        <v>616</v>
      </c>
      <c r="K5021" s="29" t="s">
        <v>178</v>
      </c>
      <c r="L5021" s="29" t="s">
        <v>615</v>
      </c>
      <c r="M5021" s="29" t="s">
        <v>614</v>
      </c>
      <c r="N5021" s="28">
        <v>567872</v>
      </c>
      <c r="O5021" s="28">
        <v>6378050</v>
      </c>
      <c r="P5021" s="29" t="s">
        <v>613</v>
      </c>
      <c r="Q5021" s="32" t="s">
        <v>207</v>
      </c>
      <c r="R5021" s="19"/>
      <c r="S5021" s="19"/>
      <c r="T5021" s="19"/>
      <c r="U5021" s="19"/>
      <c r="V5021" s="19"/>
      <c r="W5021" s="19"/>
      <c r="X5021" s="19"/>
      <c r="Y5021" s="19"/>
      <c r="Z5021" s="19"/>
      <c r="AA5021" s="19"/>
      <c r="AB5021" s="19"/>
      <c r="AC5021" s="19"/>
      <c r="AD5021" s="19"/>
      <c r="AE5021" s="19"/>
      <c r="AF5021" s="19"/>
      <c r="AG5021" s="19"/>
      <c r="AH5021" s="19"/>
      <c r="AI5021" s="19"/>
      <c r="AJ5021" s="19"/>
      <c r="AK5021" s="19"/>
      <c r="AL5021" s="19"/>
      <c r="AM5021" s="19"/>
      <c r="AN5021" s="19"/>
      <c r="AO5021" s="31">
        <v>921761</v>
      </c>
      <c r="AP5021" s="31">
        <v>1368169.5</v>
      </c>
      <c r="AQ5021" s="31">
        <v>1192696.5</v>
      </c>
      <c r="AR5021" s="31">
        <v>1151700</v>
      </c>
      <c r="AS5021" s="31">
        <v>1403224</v>
      </c>
      <c r="AT5021" s="31">
        <v>1349011.5</v>
      </c>
      <c r="AU5021" s="31">
        <v>1193320.5</v>
      </c>
      <c r="AV5021" s="31">
        <v>1522833</v>
      </c>
      <c r="AW5021" s="31">
        <v>1441286</v>
      </c>
      <c r="AX5021" s="31">
        <v>151568.5</v>
      </c>
      <c r="AY5021" s="31">
        <v>56321.5</v>
      </c>
      <c r="AZ5021" s="31">
        <v>207890</v>
      </c>
    </row>
    <row r="5022" spans="1:52" ht="15" customHeight="1">
      <c r="A5022" s="29" t="s">
        <v>612</v>
      </c>
      <c r="B5022" s="34">
        <v>36503</v>
      </c>
      <c r="C5022" s="28">
        <v>500</v>
      </c>
      <c r="D5022" s="28">
        <v>39</v>
      </c>
      <c r="E5022" s="28">
        <v>37</v>
      </c>
      <c r="F5022" s="29" t="s">
        <v>242</v>
      </c>
      <c r="G5022" s="29" t="s">
        <v>593</v>
      </c>
      <c r="H5022" s="28">
        <v>860</v>
      </c>
      <c r="I5022" s="29" t="s">
        <v>107</v>
      </c>
      <c r="J5022" s="33" t="s">
        <v>610</v>
      </c>
      <c r="K5022" s="29" t="s">
        <v>178</v>
      </c>
      <c r="L5022" s="29" t="s">
        <v>543</v>
      </c>
      <c r="M5022" s="29" t="s">
        <v>596</v>
      </c>
      <c r="N5022" s="28">
        <v>563124</v>
      </c>
      <c r="O5022" s="28">
        <v>6380192</v>
      </c>
      <c r="P5022" s="29" t="s">
        <v>609</v>
      </c>
      <c r="Q5022" s="32" t="s">
        <v>207</v>
      </c>
      <c r="R5022" s="19"/>
      <c r="S5022" s="19"/>
      <c r="T5022" s="19"/>
      <c r="U5022" s="19"/>
      <c r="V5022" s="19"/>
      <c r="W5022" s="19"/>
      <c r="X5022" s="19"/>
      <c r="Y5022" s="19"/>
      <c r="Z5022" s="19"/>
      <c r="AA5022" s="19"/>
      <c r="AB5022" s="19"/>
      <c r="AC5022" s="19"/>
      <c r="AD5022" s="19"/>
      <c r="AE5022" s="19"/>
      <c r="AF5022" s="19"/>
      <c r="AG5022" s="19"/>
      <c r="AH5022" s="19"/>
      <c r="AI5022" s="19"/>
      <c r="AJ5022" s="19"/>
      <c r="AK5022" s="19"/>
      <c r="AL5022" s="19"/>
      <c r="AM5022" s="19"/>
      <c r="AN5022" s="31">
        <v>90726</v>
      </c>
      <c r="AO5022" s="31">
        <v>1039349</v>
      </c>
      <c r="AP5022" s="31">
        <v>991943.5</v>
      </c>
      <c r="AQ5022" s="31">
        <v>931472.5</v>
      </c>
      <c r="AR5022" s="31">
        <v>910064</v>
      </c>
      <c r="AS5022" s="31">
        <v>998334.5</v>
      </c>
      <c r="AT5022" s="31">
        <v>964723</v>
      </c>
      <c r="AU5022" s="31">
        <v>867913</v>
      </c>
      <c r="AV5022" s="31">
        <v>1129069.5</v>
      </c>
      <c r="AW5022" s="31">
        <v>1038064.5</v>
      </c>
      <c r="AX5022" s="31">
        <v>109620.5</v>
      </c>
      <c r="AY5022" s="31">
        <v>41294</v>
      </c>
      <c r="AZ5022" s="31">
        <v>150914.5</v>
      </c>
    </row>
    <row r="5023" spans="1:52" ht="15" customHeight="1">
      <c r="A5023" s="29" t="s">
        <v>608</v>
      </c>
      <c r="B5023" s="34">
        <v>36511</v>
      </c>
      <c r="C5023" s="28">
        <v>500</v>
      </c>
      <c r="D5023" s="28">
        <v>39</v>
      </c>
      <c r="E5023" s="28">
        <v>37</v>
      </c>
      <c r="F5023" s="29" t="s">
        <v>242</v>
      </c>
      <c r="G5023" s="29" t="s">
        <v>593</v>
      </c>
      <c r="H5023" s="28">
        <v>860</v>
      </c>
      <c r="I5023" s="29" t="s">
        <v>107</v>
      </c>
      <c r="J5023" s="33" t="s">
        <v>607</v>
      </c>
      <c r="K5023" s="29" t="s">
        <v>178</v>
      </c>
      <c r="L5023" s="29" t="s">
        <v>543</v>
      </c>
      <c r="M5023" s="29" t="s">
        <v>596</v>
      </c>
      <c r="N5023" s="28">
        <v>563291</v>
      </c>
      <c r="O5023" s="28">
        <v>6380136</v>
      </c>
      <c r="P5023" s="29" t="s">
        <v>606</v>
      </c>
      <c r="Q5023" s="32" t="s">
        <v>207</v>
      </c>
      <c r="R5023" s="19"/>
      <c r="S5023" s="19"/>
      <c r="T5023" s="19"/>
      <c r="U5023" s="19"/>
      <c r="V5023" s="19"/>
      <c r="W5023" s="19"/>
      <c r="X5023" s="19"/>
      <c r="Y5023" s="19"/>
      <c r="Z5023" s="19"/>
      <c r="AA5023" s="19"/>
      <c r="AB5023" s="19"/>
      <c r="AC5023" s="19"/>
      <c r="AD5023" s="19"/>
      <c r="AE5023" s="19"/>
      <c r="AF5023" s="19"/>
      <c r="AG5023" s="19"/>
      <c r="AH5023" s="19"/>
      <c r="AI5023" s="19"/>
      <c r="AJ5023" s="19"/>
      <c r="AK5023" s="19"/>
      <c r="AL5023" s="19"/>
      <c r="AM5023" s="19"/>
      <c r="AN5023" s="31">
        <v>65077</v>
      </c>
      <c r="AO5023" s="31">
        <v>971688</v>
      </c>
      <c r="AP5023" s="31">
        <v>920766.5</v>
      </c>
      <c r="AQ5023" s="31">
        <v>892540.5</v>
      </c>
      <c r="AR5023" s="31">
        <v>819868.5</v>
      </c>
      <c r="AS5023" s="31">
        <v>929176</v>
      </c>
      <c r="AT5023" s="31">
        <v>904806</v>
      </c>
      <c r="AU5023" s="31">
        <v>788080.5</v>
      </c>
      <c r="AV5023" s="31">
        <v>1001412</v>
      </c>
      <c r="AW5023" s="31">
        <v>951374</v>
      </c>
      <c r="AX5023" s="31">
        <v>100544.5</v>
      </c>
      <c r="AY5023" s="31">
        <v>39776.5</v>
      </c>
      <c r="AZ5023" s="31">
        <v>140321</v>
      </c>
    </row>
    <row r="5024" spans="1:52" ht="15" customHeight="1">
      <c r="A5024" s="29" t="s">
        <v>605</v>
      </c>
      <c r="B5024" s="34">
        <v>36509</v>
      </c>
      <c r="C5024" s="28">
        <v>500</v>
      </c>
      <c r="D5024" s="28">
        <v>39</v>
      </c>
      <c r="E5024" s="28">
        <v>37</v>
      </c>
      <c r="F5024" s="29" t="s">
        <v>242</v>
      </c>
      <c r="G5024" s="29" t="s">
        <v>593</v>
      </c>
      <c r="H5024" s="28">
        <v>860</v>
      </c>
      <c r="I5024" s="29" t="s">
        <v>107</v>
      </c>
      <c r="J5024" s="33" t="s">
        <v>604</v>
      </c>
      <c r="K5024" s="29" t="s">
        <v>178</v>
      </c>
      <c r="L5024" s="29" t="s">
        <v>543</v>
      </c>
      <c r="M5024" s="29" t="s">
        <v>600</v>
      </c>
      <c r="N5024" s="28">
        <v>563157</v>
      </c>
      <c r="O5024" s="28">
        <v>6380014</v>
      </c>
      <c r="P5024" s="29" t="s">
        <v>603</v>
      </c>
      <c r="Q5024" s="32" t="s">
        <v>207</v>
      </c>
      <c r="R5024" s="19"/>
      <c r="S5024" s="19"/>
      <c r="T5024" s="19"/>
      <c r="U5024" s="19"/>
      <c r="V5024" s="19"/>
      <c r="W5024" s="19"/>
      <c r="X5024" s="19"/>
      <c r="Y5024" s="19"/>
      <c r="Z5024" s="19"/>
      <c r="AA5024" s="19"/>
      <c r="AB5024" s="19"/>
      <c r="AC5024" s="19"/>
      <c r="AD5024" s="19"/>
      <c r="AE5024" s="19"/>
      <c r="AF5024" s="19"/>
      <c r="AG5024" s="19"/>
      <c r="AH5024" s="19"/>
      <c r="AI5024" s="19"/>
      <c r="AJ5024" s="19"/>
      <c r="AK5024" s="19"/>
      <c r="AL5024" s="19"/>
      <c r="AM5024" s="19"/>
      <c r="AN5024" s="31">
        <v>66036</v>
      </c>
      <c r="AO5024" s="31">
        <v>999152</v>
      </c>
      <c r="AP5024" s="31">
        <v>978439</v>
      </c>
      <c r="AQ5024" s="31">
        <v>923078.5</v>
      </c>
      <c r="AR5024" s="31">
        <v>896950.5</v>
      </c>
      <c r="AS5024" s="31">
        <v>964632</v>
      </c>
      <c r="AT5024" s="31">
        <v>965104</v>
      </c>
      <c r="AU5024" s="31">
        <v>848039.5</v>
      </c>
      <c r="AV5024" s="31">
        <v>1098077</v>
      </c>
      <c r="AW5024" s="31">
        <v>1028976.5</v>
      </c>
      <c r="AX5024" s="31">
        <v>110869.5</v>
      </c>
      <c r="AY5024" s="31">
        <v>40354</v>
      </c>
      <c r="AZ5024" s="31">
        <v>151223.5</v>
      </c>
    </row>
    <row r="5025" spans="1:52" ht="15" customHeight="1">
      <c r="A5025" s="29" t="s">
        <v>602</v>
      </c>
      <c r="B5025" s="34">
        <v>36509</v>
      </c>
      <c r="C5025" s="28">
        <v>500</v>
      </c>
      <c r="D5025" s="28">
        <v>39</v>
      </c>
      <c r="E5025" s="28">
        <v>37</v>
      </c>
      <c r="F5025" s="29" t="s">
        <v>242</v>
      </c>
      <c r="G5025" s="29" t="s">
        <v>593</v>
      </c>
      <c r="H5025" s="28">
        <v>860</v>
      </c>
      <c r="I5025" s="29" t="s">
        <v>107</v>
      </c>
      <c r="J5025" s="33" t="s">
        <v>601</v>
      </c>
      <c r="K5025" s="29" t="s">
        <v>178</v>
      </c>
      <c r="L5025" s="29" t="s">
        <v>543</v>
      </c>
      <c r="M5025" s="29" t="s">
        <v>600</v>
      </c>
      <c r="N5025" s="28">
        <v>563322</v>
      </c>
      <c r="O5025" s="28">
        <v>6379965</v>
      </c>
      <c r="P5025" s="29" t="s">
        <v>599</v>
      </c>
      <c r="Q5025" s="32" t="s">
        <v>207</v>
      </c>
      <c r="R5025" s="19"/>
      <c r="S5025" s="19"/>
      <c r="T5025" s="19"/>
      <c r="U5025" s="19"/>
      <c r="V5025" s="19"/>
      <c r="W5025" s="19"/>
      <c r="X5025" s="19"/>
      <c r="Y5025" s="19"/>
      <c r="Z5025" s="19"/>
      <c r="AA5025" s="19"/>
      <c r="AB5025" s="19"/>
      <c r="AC5025" s="19"/>
      <c r="AD5025" s="19"/>
      <c r="AE5025" s="19"/>
      <c r="AF5025" s="19"/>
      <c r="AG5025" s="19"/>
      <c r="AH5025" s="19"/>
      <c r="AI5025" s="19"/>
      <c r="AJ5025" s="19"/>
      <c r="AK5025" s="19"/>
      <c r="AL5025" s="19"/>
      <c r="AM5025" s="19"/>
      <c r="AN5025" s="31">
        <v>66036</v>
      </c>
      <c r="AO5025" s="31">
        <v>1009672</v>
      </c>
      <c r="AP5025" s="31">
        <v>930479.5</v>
      </c>
      <c r="AQ5025" s="31">
        <v>892929</v>
      </c>
      <c r="AR5025" s="31">
        <v>854896</v>
      </c>
      <c r="AS5025" s="31">
        <v>949347.5</v>
      </c>
      <c r="AT5025" s="31">
        <v>926587</v>
      </c>
      <c r="AU5025" s="31">
        <v>806564</v>
      </c>
      <c r="AV5025" s="31">
        <v>1028678</v>
      </c>
      <c r="AW5025" s="31">
        <v>929340</v>
      </c>
      <c r="AX5025" s="31">
        <v>104794</v>
      </c>
      <c r="AY5025" s="31">
        <v>37343</v>
      </c>
      <c r="AZ5025" s="31">
        <v>142137</v>
      </c>
    </row>
    <row r="5026" spans="1:52" ht="15" customHeight="1">
      <c r="A5026" s="29" t="s">
        <v>598</v>
      </c>
      <c r="B5026" s="34">
        <v>36503</v>
      </c>
      <c r="C5026" s="28">
        <v>500</v>
      </c>
      <c r="D5026" s="28">
        <v>39</v>
      </c>
      <c r="E5026" s="28">
        <v>37</v>
      </c>
      <c r="F5026" s="29" t="s">
        <v>242</v>
      </c>
      <c r="G5026" s="29" t="s">
        <v>593</v>
      </c>
      <c r="H5026" s="28">
        <v>860</v>
      </c>
      <c r="I5026" s="29" t="s">
        <v>107</v>
      </c>
      <c r="J5026" s="33" t="s">
        <v>597</v>
      </c>
      <c r="K5026" s="29" t="s">
        <v>178</v>
      </c>
      <c r="L5026" s="29" t="s">
        <v>543</v>
      </c>
      <c r="M5026" s="29" t="s">
        <v>596</v>
      </c>
      <c r="N5026" s="28">
        <v>563176</v>
      </c>
      <c r="O5026" s="28">
        <v>6379838</v>
      </c>
      <c r="P5026" s="29" t="s">
        <v>595</v>
      </c>
      <c r="Q5026" s="32" t="s">
        <v>207</v>
      </c>
      <c r="R5026" s="19"/>
      <c r="S5026" s="19"/>
      <c r="T5026" s="19"/>
      <c r="U5026" s="19"/>
      <c r="V5026" s="19"/>
      <c r="W5026" s="19"/>
      <c r="X5026" s="19"/>
      <c r="Y5026" s="19"/>
      <c r="Z5026" s="19"/>
      <c r="AA5026" s="19"/>
      <c r="AB5026" s="19"/>
      <c r="AC5026" s="19"/>
      <c r="AD5026" s="19"/>
      <c r="AE5026" s="19"/>
      <c r="AF5026" s="19"/>
      <c r="AG5026" s="19"/>
      <c r="AH5026" s="19"/>
      <c r="AI5026" s="19"/>
      <c r="AJ5026" s="19"/>
      <c r="AK5026" s="19"/>
      <c r="AL5026" s="19"/>
      <c r="AM5026" s="19"/>
      <c r="AN5026" s="31">
        <v>90726</v>
      </c>
      <c r="AO5026" s="31">
        <v>1033882</v>
      </c>
      <c r="AP5026" s="31">
        <v>984586</v>
      </c>
      <c r="AQ5026" s="31">
        <v>966507.5</v>
      </c>
      <c r="AR5026" s="31">
        <v>912693.5</v>
      </c>
      <c r="AS5026" s="31">
        <v>1026401</v>
      </c>
      <c r="AT5026" s="31">
        <v>971304.3984375</v>
      </c>
      <c r="AU5026" s="31">
        <v>869877</v>
      </c>
      <c r="AV5026" s="31">
        <v>1063266</v>
      </c>
      <c r="AW5026" s="31">
        <v>978709.5</v>
      </c>
      <c r="AX5026" s="31">
        <v>107212.5</v>
      </c>
      <c r="AY5026" s="31">
        <v>27394.5</v>
      </c>
      <c r="AZ5026" s="31">
        <v>134607</v>
      </c>
    </row>
    <row r="5027" spans="1:52" ht="15" customHeight="1">
      <c r="A5027" s="29" t="s">
        <v>594</v>
      </c>
      <c r="B5027" s="34">
        <v>32598</v>
      </c>
      <c r="C5027" s="28">
        <v>150</v>
      </c>
      <c r="D5027" s="28">
        <v>0.1</v>
      </c>
      <c r="E5027" s="28">
        <v>0.1</v>
      </c>
      <c r="F5027" s="29" t="s">
        <v>587</v>
      </c>
      <c r="G5027" s="29" t="s">
        <v>586</v>
      </c>
      <c r="H5027" s="28">
        <v>860</v>
      </c>
      <c r="I5027" s="29" t="s">
        <v>107</v>
      </c>
      <c r="J5027" s="33" t="s">
        <v>592</v>
      </c>
      <c r="K5027" s="29" t="s">
        <v>178</v>
      </c>
      <c r="L5027" s="29" t="s">
        <v>591</v>
      </c>
      <c r="M5027" s="29" t="s">
        <v>590</v>
      </c>
      <c r="N5027" s="28">
        <v>562128</v>
      </c>
      <c r="O5027" s="28">
        <v>6371675</v>
      </c>
      <c r="P5027" s="29" t="s">
        <v>589</v>
      </c>
      <c r="Q5027" s="32" t="s">
        <v>207</v>
      </c>
      <c r="R5027" s="19"/>
      <c r="S5027" s="19"/>
      <c r="T5027" s="19"/>
      <c r="U5027" s="19"/>
      <c r="V5027" s="19"/>
      <c r="W5027" s="19"/>
      <c r="X5027" s="19"/>
      <c r="Y5027" s="19"/>
      <c r="Z5027" s="19"/>
      <c r="AA5027" s="19"/>
      <c r="AB5027" s="19"/>
      <c r="AC5027" s="19"/>
      <c r="AD5027" s="31">
        <v>222713</v>
      </c>
      <c r="AE5027" s="31">
        <v>292392</v>
      </c>
      <c r="AF5027" s="31">
        <v>296160</v>
      </c>
      <c r="AG5027" s="31">
        <v>242630</v>
      </c>
      <c r="AH5027" s="31">
        <v>199350</v>
      </c>
      <c r="AI5027" s="31">
        <v>313750</v>
      </c>
      <c r="AJ5027" s="31">
        <v>293000</v>
      </c>
      <c r="AK5027" s="31">
        <v>241130</v>
      </c>
      <c r="AL5027" s="31">
        <v>255280</v>
      </c>
      <c r="AM5027" s="31">
        <v>219889</v>
      </c>
      <c r="AN5027" s="31">
        <v>151878</v>
      </c>
      <c r="AO5027" s="31">
        <v>239830</v>
      </c>
      <c r="AP5027" s="31">
        <v>241411.2373046875</v>
      </c>
      <c r="AQ5027" s="31">
        <v>241859.759765625</v>
      </c>
      <c r="AR5027" s="31">
        <v>224440.2685546875</v>
      </c>
      <c r="AS5027" s="31">
        <v>253032.806640625</v>
      </c>
      <c r="AT5027" s="31">
        <v>240257.16015625</v>
      </c>
      <c r="AU5027" s="31">
        <v>210609.630859375</v>
      </c>
      <c r="AV5027" s="31">
        <v>286831.712890625</v>
      </c>
      <c r="AW5027" s="31">
        <v>256530.7802734375</v>
      </c>
      <c r="AX5027" s="31">
        <v>26808.2109375</v>
      </c>
      <c r="AY5027" s="31">
        <v>8991.1796875</v>
      </c>
      <c r="AZ5027" s="31">
        <v>35799.390625</v>
      </c>
    </row>
    <row r="5028" spans="1:52" ht="15" customHeight="1">
      <c r="A5028" s="29" t="s">
        <v>588</v>
      </c>
      <c r="B5028" s="34">
        <v>34423</v>
      </c>
      <c r="C5028" s="28">
        <v>225</v>
      </c>
      <c r="D5028" s="28">
        <v>27</v>
      </c>
      <c r="E5028" s="28">
        <v>31.5</v>
      </c>
      <c r="F5028" s="29" t="s">
        <v>242</v>
      </c>
      <c r="G5028" s="29" t="s">
        <v>422</v>
      </c>
      <c r="H5028" s="28">
        <v>860</v>
      </c>
      <c r="I5028" s="29" t="s">
        <v>107</v>
      </c>
      <c r="J5028" s="33" t="s">
        <v>585</v>
      </c>
      <c r="K5028" s="29" t="s">
        <v>178</v>
      </c>
      <c r="L5028" s="29" t="s">
        <v>584</v>
      </c>
      <c r="M5028" s="29" t="s">
        <v>583</v>
      </c>
      <c r="N5028" s="28">
        <v>564430</v>
      </c>
      <c r="O5028" s="28">
        <v>6371935</v>
      </c>
      <c r="P5028" s="29" t="s">
        <v>582</v>
      </c>
      <c r="Q5028" s="32" t="s">
        <v>207</v>
      </c>
      <c r="R5028" s="19"/>
      <c r="S5028" s="19"/>
      <c r="T5028" s="19"/>
      <c r="U5028" s="19"/>
      <c r="V5028" s="19"/>
      <c r="W5028" s="19"/>
      <c r="X5028" s="19"/>
      <c r="Y5028" s="19"/>
      <c r="Z5028" s="19"/>
      <c r="AA5028" s="19"/>
      <c r="AB5028" s="19"/>
      <c r="AC5028" s="19"/>
      <c r="AD5028" s="19"/>
      <c r="AE5028" s="19"/>
      <c r="AF5028" s="19"/>
      <c r="AG5028" s="19"/>
      <c r="AH5028" s="19"/>
      <c r="AI5028" s="31">
        <v>320300</v>
      </c>
      <c r="AJ5028" s="31">
        <v>440130</v>
      </c>
      <c r="AK5028" s="31">
        <v>361020</v>
      </c>
      <c r="AL5028" s="31">
        <v>404550</v>
      </c>
      <c r="AM5028" s="31">
        <v>454788</v>
      </c>
      <c r="AN5028" s="31">
        <v>345507</v>
      </c>
      <c r="AO5028" s="31">
        <v>407174</v>
      </c>
      <c r="AP5028" s="31">
        <v>362019.341796875</v>
      </c>
      <c r="AQ5028" s="31">
        <v>333094.2373046875</v>
      </c>
      <c r="AR5028" s="31">
        <v>307199.9697265625</v>
      </c>
      <c r="AS5028" s="31">
        <v>323759.69775390625</v>
      </c>
      <c r="AT5028" s="31">
        <v>350476.861328125</v>
      </c>
      <c r="AU5028" s="31">
        <v>319122.5380859375</v>
      </c>
      <c r="AV5028" s="31">
        <v>376649.4599609375</v>
      </c>
      <c r="AW5028" s="31">
        <v>397034.5556640625</v>
      </c>
      <c r="AX5028" s="31">
        <v>29175.30078125</v>
      </c>
      <c r="AY5028" s="31">
        <v>5845.9501953125</v>
      </c>
      <c r="AZ5028" s="31">
        <v>35021.2509765625</v>
      </c>
    </row>
    <row r="5029" spans="1:52" ht="15" customHeight="1">
      <c r="A5029" s="29" t="s">
        <v>581</v>
      </c>
      <c r="B5029" s="34">
        <v>35928</v>
      </c>
      <c r="C5029" s="28">
        <v>225</v>
      </c>
      <c r="D5029" s="28">
        <v>29</v>
      </c>
      <c r="E5029" s="28">
        <v>31.5</v>
      </c>
      <c r="F5029" s="29" t="s">
        <v>242</v>
      </c>
      <c r="G5029" s="29" t="s">
        <v>241</v>
      </c>
      <c r="H5029" s="28">
        <v>860</v>
      </c>
      <c r="I5029" s="29" t="s">
        <v>107</v>
      </c>
      <c r="J5029" s="33" t="s">
        <v>580</v>
      </c>
      <c r="K5029" s="29" t="s">
        <v>178</v>
      </c>
      <c r="L5029" s="29" t="s">
        <v>576</v>
      </c>
      <c r="M5029" s="29" t="s">
        <v>575</v>
      </c>
      <c r="N5029" s="28">
        <v>554955</v>
      </c>
      <c r="O5029" s="28">
        <v>6373565</v>
      </c>
      <c r="P5029" s="29" t="s">
        <v>579</v>
      </c>
      <c r="Q5029" s="32" t="s">
        <v>207</v>
      </c>
      <c r="R5029" s="19"/>
      <c r="S5029" s="19"/>
      <c r="T5029" s="19"/>
      <c r="U5029" s="19"/>
      <c r="V5029" s="19"/>
      <c r="W5029" s="19"/>
      <c r="X5029" s="19"/>
      <c r="Y5029" s="19"/>
      <c r="Z5029" s="19"/>
      <c r="AA5029" s="19"/>
      <c r="AB5029" s="19"/>
      <c r="AC5029" s="19"/>
      <c r="AD5029" s="19"/>
      <c r="AE5029" s="19"/>
      <c r="AF5029" s="19"/>
      <c r="AG5029" s="19"/>
      <c r="AH5029" s="19"/>
      <c r="AI5029" s="19"/>
      <c r="AJ5029" s="19"/>
      <c r="AK5029" s="19"/>
      <c r="AL5029" s="19"/>
      <c r="AM5029" s="31">
        <v>381745</v>
      </c>
      <c r="AN5029" s="31">
        <v>526772</v>
      </c>
      <c r="AO5029" s="31">
        <v>570321</v>
      </c>
      <c r="AP5029" s="31">
        <v>532607.439453125</v>
      </c>
      <c r="AQ5029" s="31">
        <v>523153.513671875</v>
      </c>
      <c r="AR5029" s="31">
        <v>469976.181640625</v>
      </c>
      <c r="AS5029" s="31">
        <v>540125.8125</v>
      </c>
      <c r="AT5029" s="31">
        <v>508072.953125</v>
      </c>
      <c r="AU5029" s="31">
        <v>455441.576171875</v>
      </c>
      <c r="AV5029" s="31">
        <v>591718.046875</v>
      </c>
      <c r="AW5029" s="31">
        <v>539798.4873046875</v>
      </c>
      <c r="AX5029" s="31">
        <v>54423.26953125</v>
      </c>
      <c r="AY5029" s="31">
        <v>21385.98046875</v>
      </c>
      <c r="AZ5029" s="31">
        <v>75809.25</v>
      </c>
    </row>
    <row r="5030" spans="1:52" ht="15" customHeight="1">
      <c r="A5030" s="29" t="s">
        <v>578</v>
      </c>
      <c r="B5030" s="34">
        <v>35912</v>
      </c>
      <c r="C5030" s="28">
        <v>225</v>
      </c>
      <c r="D5030" s="28">
        <v>29</v>
      </c>
      <c r="E5030" s="28">
        <v>31.5</v>
      </c>
      <c r="F5030" s="29" t="s">
        <v>242</v>
      </c>
      <c r="G5030" s="29" t="s">
        <v>241</v>
      </c>
      <c r="H5030" s="28">
        <v>860</v>
      </c>
      <c r="I5030" s="29" t="s">
        <v>107</v>
      </c>
      <c r="J5030" s="33" t="s">
        <v>577</v>
      </c>
      <c r="K5030" s="29" t="s">
        <v>178</v>
      </c>
      <c r="L5030" s="29" t="s">
        <v>576</v>
      </c>
      <c r="M5030" s="29" t="s">
        <v>575</v>
      </c>
      <c r="N5030" s="28">
        <v>554947</v>
      </c>
      <c r="O5030" s="28">
        <v>6373536</v>
      </c>
      <c r="P5030" s="29" t="s">
        <v>574</v>
      </c>
      <c r="Q5030" s="32" t="s">
        <v>207</v>
      </c>
      <c r="R5030" s="19"/>
      <c r="S5030" s="19"/>
      <c r="T5030" s="19"/>
      <c r="U5030" s="19"/>
      <c r="V5030" s="19"/>
      <c r="W5030" s="19"/>
      <c r="X5030" s="19"/>
      <c r="Y5030" s="19"/>
      <c r="Z5030" s="19"/>
      <c r="AA5030" s="19"/>
      <c r="AB5030" s="19"/>
      <c r="AC5030" s="19"/>
      <c r="AD5030" s="19"/>
      <c r="AE5030" s="19"/>
      <c r="AF5030" s="19"/>
      <c r="AG5030" s="19"/>
      <c r="AH5030" s="19"/>
      <c r="AI5030" s="19"/>
      <c r="AJ5030" s="19"/>
      <c r="AK5030" s="19"/>
      <c r="AL5030" s="19"/>
      <c r="AM5030" s="31">
        <v>383450</v>
      </c>
      <c r="AN5030" s="31">
        <v>532594</v>
      </c>
      <c r="AO5030" s="31">
        <v>576398</v>
      </c>
      <c r="AP5030" s="31">
        <v>529217.607421875</v>
      </c>
      <c r="AQ5030" s="31">
        <v>527350.91796875</v>
      </c>
      <c r="AR5030" s="31">
        <v>463970.91015625</v>
      </c>
      <c r="AS5030" s="31">
        <v>544244.1171875</v>
      </c>
      <c r="AT5030" s="31">
        <v>511889.40625</v>
      </c>
      <c r="AU5030" s="31">
        <v>464429.791015625</v>
      </c>
      <c r="AV5030" s="31">
        <v>588988.619140625</v>
      </c>
      <c r="AW5030" s="31">
        <v>519820.296875</v>
      </c>
      <c r="AX5030" s="31">
        <v>54721.26171875</v>
      </c>
      <c r="AY5030" s="31">
        <v>21288.9609375</v>
      </c>
      <c r="AZ5030" s="31">
        <v>76010.22265625</v>
      </c>
    </row>
    <row r="5031" spans="1:52" ht="15" customHeight="1">
      <c r="A5031" s="29" t="s">
        <v>573</v>
      </c>
      <c r="B5031" s="34">
        <v>29411</v>
      </c>
      <c r="C5031" s="28">
        <v>55</v>
      </c>
      <c r="D5031" s="28">
        <v>14</v>
      </c>
      <c r="E5031" s="28">
        <v>18</v>
      </c>
      <c r="F5031" s="29" t="s">
        <v>567</v>
      </c>
      <c r="G5031" s="29" t="s">
        <v>566</v>
      </c>
      <c r="H5031" s="28">
        <v>860</v>
      </c>
      <c r="I5031" s="29" t="s">
        <v>107</v>
      </c>
      <c r="J5031" s="33" t="s">
        <v>572</v>
      </c>
      <c r="K5031" s="29" t="s">
        <v>178</v>
      </c>
      <c r="L5031" s="29" t="s">
        <v>571</v>
      </c>
      <c r="M5031" s="29" t="s">
        <v>570</v>
      </c>
      <c r="N5031" s="28">
        <v>554366</v>
      </c>
      <c r="O5031" s="28">
        <v>6364714</v>
      </c>
      <c r="P5031" s="29" t="s">
        <v>569</v>
      </c>
      <c r="Q5031" s="32" t="s">
        <v>368</v>
      </c>
      <c r="R5031" s="19"/>
      <c r="S5031" s="19"/>
      <c r="T5031" s="19"/>
      <c r="U5031" s="31">
        <v>36777</v>
      </c>
      <c r="V5031" s="31">
        <v>97544</v>
      </c>
      <c r="W5031" s="31">
        <v>87694</v>
      </c>
      <c r="X5031" s="31">
        <v>106330</v>
      </c>
      <c r="Y5031" s="31">
        <v>107950</v>
      </c>
      <c r="Z5031" s="31">
        <v>84853</v>
      </c>
      <c r="AA5031" s="31">
        <v>105109</v>
      </c>
      <c r="AB5031" s="31">
        <v>93519</v>
      </c>
      <c r="AC5031" s="31">
        <v>99711</v>
      </c>
      <c r="AD5031" s="31">
        <v>106472</v>
      </c>
      <c r="AE5031" s="31">
        <v>104837</v>
      </c>
      <c r="AF5031" s="31">
        <v>101310</v>
      </c>
      <c r="AG5031" s="31">
        <v>101390</v>
      </c>
      <c r="AH5031" s="31">
        <v>101300</v>
      </c>
      <c r="AI5031" s="31">
        <v>107150</v>
      </c>
      <c r="AJ5031" s="31">
        <v>99450</v>
      </c>
      <c r="AK5031" s="31">
        <v>77830</v>
      </c>
      <c r="AL5031" s="31">
        <v>88270</v>
      </c>
      <c r="AM5031" s="31">
        <v>102070</v>
      </c>
      <c r="AN5031" s="31">
        <v>79640</v>
      </c>
      <c r="AO5031" s="31">
        <v>86690</v>
      </c>
      <c r="AP5031" s="31">
        <v>43204</v>
      </c>
      <c r="AQ5031" s="31">
        <v>6933.3600044250488</v>
      </c>
      <c r="AR5031" s="31">
        <v>7214.6400527954102</v>
      </c>
      <c r="AS5031" s="31">
        <v>7358.1198959350586</v>
      </c>
      <c r="AT5031" s="31">
        <v>8116.2800483703613</v>
      </c>
      <c r="AU5031" s="31">
        <v>5373.3200206756592</v>
      </c>
      <c r="AV5031" s="31">
        <v>9659.5201110839844</v>
      </c>
      <c r="AW5031" s="31">
        <v>8444.1999845504761</v>
      </c>
      <c r="AX5031" s="31">
        <v>755.79998779296875</v>
      </c>
      <c r="AY5031" s="31">
        <v>133.24000549316406</v>
      </c>
      <c r="AZ5031" s="31">
        <v>889.03999328613281</v>
      </c>
    </row>
    <row r="5032" spans="1:52" ht="15" customHeight="1">
      <c r="A5032" s="29" t="s">
        <v>568</v>
      </c>
      <c r="B5032" s="34">
        <v>32834</v>
      </c>
      <c r="C5032" s="28">
        <v>150</v>
      </c>
      <c r="D5032" s="28">
        <v>27</v>
      </c>
      <c r="E5032" s="28">
        <v>31</v>
      </c>
      <c r="F5032" s="29" t="s">
        <v>227</v>
      </c>
      <c r="G5032" s="29" t="s">
        <v>324</v>
      </c>
      <c r="H5032" s="28">
        <v>860</v>
      </c>
      <c r="I5032" s="29" t="s">
        <v>107</v>
      </c>
      <c r="J5032" s="33" t="s">
        <v>565</v>
      </c>
      <c r="K5032" s="29" t="s">
        <v>178</v>
      </c>
      <c r="L5032" s="29" t="s">
        <v>560</v>
      </c>
      <c r="M5032" s="29" t="s">
        <v>564</v>
      </c>
      <c r="N5032" s="28">
        <v>552249</v>
      </c>
      <c r="O5032" s="28">
        <v>6364962</v>
      </c>
      <c r="P5032" s="29" t="s">
        <v>563</v>
      </c>
      <c r="Q5032" s="32" t="s">
        <v>368</v>
      </c>
      <c r="R5032" s="19"/>
      <c r="S5032" s="19"/>
      <c r="T5032" s="19"/>
      <c r="U5032" s="19"/>
      <c r="V5032" s="19"/>
      <c r="W5032" s="19"/>
      <c r="X5032" s="19"/>
      <c r="Y5032" s="19"/>
      <c r="Z5032" s="19"/>
      <c r="AA5032" s="19"/>
      <c r="AB5032" s="19"/>
      <c r="AC5032" s="19"/>
      <c r="AD5032" s="31">
        <v>39961</v>
      </c>
      <c r="AE5032" s="31">
        <v>472160</v>
      </c>
      <c r="AF5032" s="31">
        <v>422800</v>
      </c>
      <c r="AG5032" s="31">
        <v>441460</v>
      </c>
      <c r="AH5032" s="31">
        <v>456640</v>
      </c>
      <c r="AI5032" s="31">
        <v>477300</v>
      </c>
      <c r="AJ5032" s="31">
        <v>439820</v>
      </c>
      <c r="AK5032" s="31">
        <v>369040</v>
      </c>
      <c r="AL5032" s="31">
        <v>402140</v>
      </c>
      <c r="AM5032" s="31">
        <v>449753</v>
      </c>
      <c r="AN5032" s="31">
        <v>376039</v>
      </c>
      <c r="AO5032" s="31">
        <v>412150</v>
      </c>
      <c r="AP5032" s="31">
        <v>381353.677734375</v>
      </c>
      <c r="AQ5032" s="31">
        <v>370419.6640625</v>
      </c>
      <c r="AR5032" s="31">
        <v>262436.330078125</v>
      </c>
      <c r="AS5032" s="31">
        <v>378380.873046875</v>
      </c>
      <c r="AT5032" s="31">
        <v>329799.29296875</v>
      </c>
      <c r="AU5032" s="31">
        <v>300192.845703125</v>
      </c>
      <c r="AV5032" s="31">
        <v>385029.615234375</v>
      </c>
      <c r="AW5032" s="31">
        <v>347142.2158203125</v>
      </c>
      <c r="AX5032" s="31">
        <v>35783.44921875</v>
      </c>
      <c r="AY5032" s="31">
        <v>14375.69140625</v>
      </c>
      <c r="AZ5032" s="31">
        <v>50159.140625</v>
      </c>
    </row>
    <row r="5033" spans="1:52" ht="15" customHeight="1">
      <c r="A5033" s="29" t="s">
        <v>562</v>
      </c>
      <c r="B5033" s="34">
        <v>33191</v>
      </c>
      <c r="C5033" s="28">
        <v>200</v>
      </c>
      <c r="D5033" s="28">
        <v>25</v>
      </c>
      <c r="E5033" s="28">
        <v>30</v>
      </c>
      <c r="F5033" s="29" t="s">
        <v>242</v>
      </c>
      <c r="G5033" s="29" t="s">
        <v>253</v>
      </c>
      <c r="H5033" s="28">
        <v>860</v>
      </c>
      <c r="I5033" s="29" t="s">
        <v>107</v>
      </c>
      <c r="J5033" s="33" t="s">
        <v>561</v>
      </c>
      <c r="K5033" s="29" t="s">
        <v>178</v>
      </c>
      <c r="L5033" s="29" t="s">
        <v>560</v>
      </c>
      <c r="M5033" s="29" t="s">
        <v>559</v>
      </c>
      <c r="N5033" s="28">
        <v>552153</v>
      </c>
      <c r="O5033" s="28">
        <v>6364908</v>
      </c>
      <c r="P5033" s="29" t="s">
        <v>558</v>
      </c>
      <c r="Q5033" s="32" t="s">
        <v>207</v>
      </c>
      <c r="R5033" s="19"/>
      <c r="S5033" s="19"/>
      <c r="T5033" s="19"/>
      <c r="U5033" s="19"/>
      <c r="V5033" s="19"/>
      <c r="W5033" s="19"/>
      <c r="X5033" s="19"/>
      <c r="Y5033" s="19"/>
      <c r="Z5033" s="19"/>
      <c r="AA5033" s="19"/>
      <c r="AB5033" s="19"/>
      <c r="AC5033" s="19"/>
      <c r="AD5033" s="19"/>
      <c r="AE5033" s="31">
        <v>41210</v>
      </c>
      <c r="AF5033" s="31">
        <v>456920</v>
      </c>
      <c r="AG5033" s="31">
        <v>462230</v>
      </c>
      <c r="AH5033" s="31">
        <v>470790</v>
      </c>
      <c r="AI5033" s="31">
        <v>498120</v>
      </c>
      <c r="AJ5033" s="31">
        <v>457400</v>
      </c>
      <c r="AK5033" s="31">
        <v>380990</v>
      </c>
      <c r="AL5033" s="31">
        <v>430690</v>
      </c>
      <c r="AM5033" s="31">
        <v>469993</v>
      </c>
      <c r="AN5033" s="31">
        <v>392910</v>
      </c>
      <c r="AO5033" s="31">
        <v>428396</v>
      </c>
      <c r="AP5033" s="31">
        <v>380936.78125</v>
      </c>
      <c r="AQ5033" s="31">
        <v>377629.841796875</v>
      </c>
      <c r="AR5033" s="31">
        <v>355284.07421875</v>
      </c>
      <c r="AS5033" s="31">
        <v>404253.83203125</v>
      </c>
      <c r="AT5033" s="31">
        <v>380100.423828125</v>
      </c>
      <c r="AU5033" s="31">
        <v>346538.416015625</v>
      </c>
      <c r="AV5033" s="31">
        <v>444683.447265625</v>
      </c>
      <c r="AW5033" s="31">
        <v>404411.0390625</v>
      </c>
      <c r="AX5033" s="31">
        <v>41730.0859375</v>
      </c>
      <c r="AY5033" s="31">
        <v>11016.7197265625</v>
      </c>
      <c r="AZ5033" s="31">
        <v>52746.8056640625</v>
      </c>
    </row>
    <row r="5034" spans="1:52" ht="15" customHeight="1">
      <c r="A5034" s="29" t="s">
        <v>557</v>
      </c>
      <c r="B5034" s="34">
        <v>34657</v>
      </c>
      <c r="C5034" s="28">
        <v>225</v>
      </c>
      <c r="D5034" s="28">
        <v>29</v>
      </c>
      <c r="E5034" s="28">
        <v>31.5</v>
      </c>
      <c r="F5034" s="29" t="s">
        <v>242</v>
      </c>
      <c r="G5034" s="29" t="s">
        <v>241</v>
      </c>
      <c r="H5034" s="28">
        <v>860</v>
      </c>
      <c r="I5034" s="29" t="s">
        <v>107</v>
      </c>
      <c r="J5034" s="33" t="s">
        <v>556</v>
      </c>
      <c r="K5034" s="29" t="s">
        <v>178</v>
      </c>
      <c r="L5034" s="29" t="s">
        <v>555</v>
      </c>
      <c r="M5034" s="29" t="s">
        <v>554</v>
      </c>
      <c r="N5034" s="28">
        <v>552474</v>
      </c>
      <c r="O5034" s="28">
        <v>6368210</v>
      </c>
      <c r="P5034" s="29" t="s">
        <v>553</v>
      </c>
      <c r="Q5034" s="32" t="s">
        <v>207</v>
      </c>
      <c r="R5034" s="19"/>
      <c r="S5034" s="19"/>
      <c r="T5034" s="19"/>
      <c r="U5034" s="19"/>
      <c r="V5034" s="19"/>
      <c r="W5034" s="19"/>
      <c r="X5034" s="19"/>
      <c r="Y5034" s="19"/>
      <c r="Z5034" s="19"/>
      <c r="AA5034" s="19"/>
      <c r="AB5034" s="19"/>
      <c r="AC5034" s="19"/>
      <c r="AD5034" s="19"/>
      <c r="AE5034" s="19"/>
      <c r="AF5034" s="19"/>
      <c r="AG5034" s="19"/>
      <c r="AH5034" s="19"/>
      <c r="AI5034" s="31">
        <v>85510</v>
      </c>
      <c r="AJ5034" s="31">
        <v>579920</v>
      </c>
      <c r="AK5034" s="31">
        <v>472520</v>
      </c>
      <c r="AL5034" s="31">
        <v>518920</v>
      </c>
      <c r="AM5034" s="31">
        <v>584435</v>
      </c>
      <c r="AN5034" s="31">
        <v>487733</v>
      </c>
      <c r="AO5034" s="31">
        <v>514620</v>
      </c>
      <c r="AP5034" s="31">
        <v>455817.791015625</v>
      </c>
      <c r="AQ5034" s="31">
        <v>450203.296875</v>
      </c>
      <c r="AR5034" s="31">
        <v>404979.302734375</v>
      </c>
      <c r="AS5034" s="31">
        <v>464647.58984375</v>
      </c>
      <c r="AT5034" s="31">
        <v>420633.177734375</v>
      </c>
      <c r="AU5034" s="31">
        <v>379305.6337890625</v>
      </c>
      <c r="AV5034" s="31">
        <v>491321.15625</v>
      </c>
      <c r="AW5034" s="31">
        <v>452353.775390625</v>
      </c>
      <c r="AX5034" s="31">
        <v>47282.3984375</v>
      </c>
      <c r="AY5034" s="31">
        <v>18039.779296875</v>
      </c>
      <c r="AZ5034" s="31">
        <v>65322.177734375</v>
      </c>
    </row>
    <row r="5035" spans="1:52" ht="15" customHeight="1">
      <c r="A5035" s="29" t="s">
        <v>552</v>
      </c>
      <c r="B5035" s="34">
        <v>36091</v>
      </c>
      <c r="C5035" s="28">
        <v>750</v>
      </c>
      <c r="D5035" s="28">
        <v>44</v>
      </c>
      <c r="E5035" s="28">
        <v>40</v>
      </c>
      <c r="F5035" s="29" t="s">
        <v>462</v>
      </c>
      <c r="G5035" s="29" t="s">
        <v>539</v>
      </c>
      <c r="H5035" s="28">
        <v>860</v>
      </c>
      <c r="I5035" s="29" t="s">
        <v>107</v>
      </c>
      <c r="J5035" s="33" t="s">
        <v>551</v>
      </c>
      <c r="K5035" s="29" t="s">
        <v>178</v>
      </c>
      <c r="L5035" s="29" t="s">
        <v>543</v>
      </c>
      <c r="M5035" s="29" t="s">
        <v>355</v>
      </c>
      <c r="N5035" s="28">
        <v>560729</v>
      </c>
      <c r="O5035" s="28">
        <v>6379308</v>
      </c>
      <c r="P5035" s="29" t="s">
        <v>550</v>
      </c>
      <c r="Q5035" s="32" t="s">
        <v>207</v>
      </c>
      <c r="R5035" s="19"/>
      <c r="S5035" s="19"/>
      <c r="T5035" s="19"/>
      <c r="U5035" s="19"/>
      <c r="V5035" s="19"/>
      <c r="W5035" s="19"/>
      <c r="X5035" s="19"/>
      <c r="Y5035" s="19"/>
      <c r="Z5035" s="19"/>
      <c r="AA5035" s="19"/>
      <c r="AB5035" s="19"/>
      <c r="AC5035" s="19"/>
      <c r="AD5035" s="19"/>
      <c r="AE5035" s="19"/>
      <c r="AF5035" s="19"/>
      <c r="AG5035" s="19"/>
      <c r="AH5035" s="19"/>
      <c r="AI5035" s="19"/>
      <c r="AJ5035" s="19"/>
      <c r="AK5035" s="19"/>
      <c r="AL5035" s="19"/>
      <c r="AM5035" s="31">
        <v>337329</v>
      </c>
      <c r="AN5035" s="31">
        <v>1396405</v>
      </c>
      <c r="AO5035" s="31">
        <v>1511138</v>
      </c>
      <c r="AP5035" s="31">
        <v>1466872.234375</v>
      </c>
      <c r="AQ5035" s="31">
        <v>1429253.47265625</v>
      </c>
      <c r="AR5035" s="31">
        <v>1357656.609375</v>
      </c>
      <c r="AS5035" s="31">
        <v>1470186.109375</v>
      </c>
      <c r="AT5035" s="31">
        <v>1447446</v>
      </c>
      <c r="AU5035" s="31">
        <v>1311956</v>
      </c>
      <c r="AV5035" s="31">
        <v>1667098</v>
      </c>
      <c r="AW5035" s="31">
        <v>1539612</v>
      </c>
      <c r="AX5035" s="31">
        <v>141306</v>
      </c>
      <c r="AY5035" s="31">
        <v>64781</v>
      </c>
      <c r="AZ5035" s="31">
        <v>206087</v>
      </c>
    </row>
    <row r="5036" spans="1:52" ht="15" customHeight="1">
      <c r="A5036" s="29" t="s">
        <v>549</v>
      </c>
      <c r="B5036" s="34">
        <v>36095</v>
      </c>
      <c r="C5036" s="28">
        <v>750</v>
      </c>
      <c r="D5036" s="28">
        <v>44</v>
      </c>
      <c r="E5036" s="28">
        <v>40</v>
      </c>
      <c r="F5036" s="29" t="s">
        <v>462</v>
      </c>
      <c r="G5036" s="29" t="s">
        <v>539</v>
      </c>
      <c r="H5036" s="28">
        <v>860</v>
      </c>
      <c r="I5036" s="29" t="s">
        <v>107</v>
      </c>
      <c r="J5036" s="33" t="s">
        <v>548</v>
      </c>
      <c r="K5036" s="29" t="s">
        <v>178</v>
      </c>
      <c r="L5036" s="29" t="s">
        <v>543</v>
      </c>
      <c r="M5036" s="29" t="s">
        <v>547</v>
      </c>
      <c r="N5036" s="28">
        <v>560896</v>
      </c>
      <c r="O5036" s="28">
        <v>6379122</v>
      </c>
      <c r="P5036" s="29" t="s">
        <v>546</v>
      </c>
      <c r="Q5036" s="32" t="s">
        <v>207</v>
      </c>
      <c r="R5036" s="19"/>
      <c r="S5036" s="19"/>
      <c r="T5036" s="19"/>
      <c r="U5036" s="19"/>
      <c r="V5036" s="19"/>
      <c r="W5036" s="19"/>
      <c r="X5036" s="19"/>
      <c r="Y5036" s="19"/>
      <c r="Z5036" s="19"/>
      <c r="AA5036" s="19"/>
      <c r="AB5036" s="19"/>
      <c r="AC5036" s="19"/>
      <c r="AD5036" s="19"/>
      <c r="AE5036" s="19"/>
      <c r="AF5036" s="19"/>
      <c r="AG5036" s="19"/>
      <c r="AH5036" s="19"/>
      <c r="AI5036" s="19"/>
      <c r="AJ5036" s="19"/>
      <c r="AK5036" s="19"/>
      <c r="AL5036" s="19"/>
      <c r="AM5036" s="31">
        <v>308702</v>
      </c>
      <c r="AN5036" s="31">
        <v>1374811</v>
      </c>
      <c r="AO5036" s="31">
        <v>1479758</v>
      </c>
      <c r="AP5036" s="31">
        <v>1402080.8671875</v>
      </c>
      <c r="AQ5036" s="31">
        <v>1370681.26953125</v>
      </c>
      <c r="AR5036" s="31">
        <v>1318697.74609375</v>
      </c>
      <c r="AS5036" s="31">
        <v>1446886.4140625</v>
      </c>
      <c r="AT5036" s="31">
        <v>1426526</v>
      </c>
      <c r="AU5036" s="31">
        <v>1274605</v>
      </c>
      <c r="AV5036" s="31">
        <v>1595871</v>
      </c>
      <c r="AW5036" s="31">
        <v>1515244</v>
      </c>
      <c r="AX5036" s="31">
        <v>154780</v>
      </c>
      <c r="AY5036" s="31">
        <v>59886</v>
      </c>
      <c r="AZ5036" s="31">
        <v>214666</v>
      </c>
    </row>
    <row r="5037" spans="1:52" ht="15" customHeight="1">
      <c r="A5037" s="29" t="s">
        <v>545</v>
      </c>
      <c r="B5037" s="34">
        <v>36091</v>
      </c>
      <c r="C5037" s="28">
        <v>750</v>
      </c>
      <c r="D5037" s="28">
        <v>44</v>
      </c>
      <c r="E5037" s="28">
        <v>40</v>
      </c>
      <c r="F5037" s="29" t="s">
        <v>462</v>
      </c>
      <c r="G5037" s="29" t="s">
        <v>539</v>
      </c>
      <c r="H5037" s="28">
        <v>860</v>
      </c>
      <c r="I5037" s="29" t="s">
        <v>107</v>
      </c>
      <c r="J5037" s="33" t="s">
        <v>544</v>
      </c>
      <c r="K5037" s="29" t="s">
        <v>178</v>
      </c>
      <c r="L5037" s="29" t="s">
        <v>543</v>
      </c>
      <c r="M5037" s="29" t="s">
        <v>542</v>
      </c>
      <c r="N5037" s="28">
        <v>560647</v>
      </c>
      <c r="O5037" s="28">
        <v>6379099</v>
      </c>
      <c r="P5037" s="29" t="s">
        <v>541</v>
      </c>
      <c r="Q5037" s="32" t="s">
        <v>207</v>
      </c>
      <c r="R5037" s="19"/>
      <c r="S5037" s="19"/>
      <c r="T5037" s="19"/>
      <c r="U5037" s="19"/>
      <c r="V5037" s="19"/>
      <c r="W5037" s="19"/>
      <c r="X5037" s="19"/>
      <c r="Y5037" s="19"/>
      <c r="Z5037" s="19"/>
      <c r="AA5037" s="19"/>
      <c r="AB5037" s="19"/>
      <c r="AC5037" s="19"/>
      <c r="AD5037" s="19"/>
      <c r="AE5037" s="19"/>
      <c r="AF5037" s="19"/>
      <c r="AG5037" s="19"/>
      <c r="AH5037" s="19"/>
      <c r="AI5037" s="19"/>
      <c r="AJ5037" s="19"/>
      <c r="AK5037" s="19"/>
      <c r="AL5037" s="19"/>
      <c r="AM5037" s="31">
        <v>348090</v>
      </c>
      <c r="AN5037" s="31">
        <v>1443230</v>
      </c>
      <c r="AO5037" s="31">
        <v>1541806</v>
      </c>
      <c r="AP5037" s="31">
        <v>1477960.9921875</v>
      </c>
      <c r="AQ5037" s="31">
        <v>1438518.9296875</v>
      </c>
      <c r="AR5037" s="31">
        <v>1384988</v>
      </c>
      <c r="AS5037" s="31">
        <v>1519054.75</v>
      </c>
      <c r="AT5037" s="31">
        <v>1492846</v>
      </c>
      <c r="AU5037" s="31">
        <v>1353584</v>
      </c>
      <c r="AV5037" s="31">
        <v>1700010</v>
      </c>
      <c r="AW5037" s="31">
        <v>1594244</v>
      </c>
      <c r="AX5037" s="31">
        <v>163951</v>
      </c>
      <c r="AY5037" s="31">
        <v>64011</v>
      </c>
      <c r="AZ5037" s="31">
        <v>227962</v>
      </c>
    </row>
    <row r="5038" spans="1:52" ht="15" customHeight="1">
      <c r="A5038" s="29" t="s">
        <v>540</v>
      </c>
      <c r="B5038" s="34">
        <v>32833</v>
      </c>
      <c r="C5038" s="28">
        <v>225</v>
      </c>
      <c r="D5038" s="28">
        <v>27</v>
      </c>
      <c r="E5038" s="28">
        <v>29</v>
      </c>
      <c r="F5038" s="29" t="s">
        <v>533</v>
      </c>
      <c r="G5038" s="29" t="s">
        <v>532</v>
      </c>
      <c r="H5038" s="28">
        <v>860</v>
      </c>
      <c r="I5038" s="29" t="s">
        <v>107</v>
      </c>
      <c r="J5038" s="33" t="s">
        <v>538</v>
      </c>
      <c r="K5038" s="29" t="s">
        <v>178</v>
      </c>
      <c r="L5038" s="29" t="s">
        <v>537</v>
      </c>
      <c r="M5038" s="29" t="s">
        <v>536</v>
      </c>
      <c r="N5038" s="28">
        <v>551672</v>
      </c>
      <c r="O5038" s="28">
        <v>6362078</v>
      </c>
      <c r="P5038" s="29" t="s">
        <v>535</v>
      </c>
      <c r="Q5038" s="32" t="s">
        <v>207</v>
      </c>
      <c r="R5038" s="19"/>
      <c r="S5038" s="19"/>
      <c r="T5038" s="19"/>
      <c r="U5038" s="19"/>
      <c r="V5038" s="19"/>
      <c r="W5038" s="19"/>
      <c r="X5038" s="19"/>
      <c r="Y5038" s="19"/>
      <c r="Z5038" s="19"/>
      <c r="AA5038" s="19"/>
      <c r="AB5038" s="19"/>
      <c r="AC5038" s="19"/>
      <c r="AD5038" s="31">
        <v>39396</v>
      </c>
      <c r="AE5038" s="31">
        <v>465500</v>
      </c>
      <c r="AF5038" s="31">
        <v>407020</v>
      </c>
      <c r="AG5038" s="31">
        <v>424310</v>
      </c>
      <c r="AH5038" s="31">
        <v>406450</v>
      </c>
      <c r="AI5038" s="31">
        <v>490970</v>
      </c>
      <c r="AJ5038" s="31">
        <v>426490</v>
      </c>
      <c r="AK5038" s="31">
        <v>353440</v>
      </c>
      <c r="AL5038" s="31">
        <v>431420</v>
      </c>
      <c r="AM5038" s="31">
        <v>420041</v>
      </c>
      <c r="AN5038" s="31">
        <v>392092</v>
      </c>
      <c r="AO5038" s="31">
        <v>426889</v>
      </c>
      <c r="AP5038" s="31">
        <v>382962.798828125</v>
      </c>
      <c r="AQ5038" s="31">
        <v>369001.712890625</v>
      </c>
      <c r="AR5038" s="31">
        <v>356813.8232421875</v>
      </c>
      <c r="AS5038" s="31">
        <v>377524.61962890625</v>
      </c>
      <c r="AT5038" s="31">
        <v>378401.7578125</v>
      </c>
      <c r="AU5038" s="31">
        <v>344191.318359375</v>
      </c>
      <c r="AV5038" s="31">
        <v>468846.1875</v>
      </c>
      <c r="AW5038" s="31">
        <v>401635.08056640625</v>
      </c>
      <c r="AX5038" s="31">
        <v>42105.69140625</v>
      </c>
      <c r="AY5038" s="31">
        <v>14939.099609375</v>
      </c>
      <c r="AZ5038" s="31">
        <v>57044.791015625</v>
      </c>
    </row>
    <row r="5039" spans="1:52" ht="15" customHeight="1">
      <c r="A5039" s="29" t="s">
        <v>534</v>
      </c>
      <c r="B5039" s="34">
        <v>36803</v>
      </c>
      <c r="C5039" s="28">
        <v>750</v>
      </c>
      <c r="D5039" s="28">
        <v>48</v>
      </c>
      <c r="E5039" s="28">
        <v>45</v>
      </c>
      <c r="F5039" s="29" t="s">
        <v>462</v>
      </c>
      <c r="G5039" s="29" t="s">
        <v>517</v>
      </c>
      <c r="H5039" s="28">
        <v>860</v>
      </c>
      <c r="I5039" s="29" t="s">
        <v>107</v>
      </c>
      <c r="J5039" s="33" t="s">
        <v>531</v>
      </c>
      <c r="K5039" s="29" t="s">
        <v>178</v>
      </c>
      <c r="L5039" s="29" t="s">
        <v>520</v>
      </c>
      <c r="M5039" s="29" t="s">
        <v>176</v>
      </c>
      <c r="N5039" s="28">
        <v>552648</v>
      </c>
      <c r="O5039" s="28">
        <v>6369135</v>
      </c>
      <c r="P5039" s="29" t="s">
        <v>530</v>
      </c>
      <c r="Q5039" s="32" t="s">
        <v>207</v>
      </c>
      <c r="R5039" s="19"/>
      <c r="S5039" s="19"/>
      <c r="T5039" s="19"/>
      <c r="U5039" s="19"/>
      <c r="V5039" s="19"/>
      <c r="W5039" s="19"/>
      <c r="X5039" s="19"/>
      <c r="Y5039" s="19"/>
      <c r="Z5039" s="19"/>
      <c r="AA5039" s="19"/>
      <c r="AB5039" s="19"/>
      <c r="AC5039" s="19"/>
      <c r="AD5039" s="19"/>
      <c r="AE5039" s="19"/>
      <c r="AF5039" s="19"/>
      <c r="AG5039" s="19"/>
      <c r="AH5039" s="19"/>
      <c r="AI5039" s="19"/>
      <c r="AJ5039" s="19"/>
      <c r="AK5039" s="19"/>
      <c r="AL5039" s="19"/>
      <c r="AM5039" s="19"/>
      <c r="AN5039" s="19"/>
      <c r="AO5039" s="31">
        <v>349320</v>
      </c>
      <c r="AP5039" s="31">
        <v>1569014.328125</v>
      </c>
      <c r="AQ5039" s="31">
        <v>1510787.5</v>
      </c>
      <c r="AR5039" s="31">
        <v>1341639.5</v>
      </c>
      <c r="AS5039" s="31">
        <v>1508667</v>
      </c>
      <c r="AT5039" s="31">
        <v>1445667.25</v>
      </c>
      <c r="AU5039" s="31">
        <v>1313437.5</v>
      </c>
      <c r="AV5039" s="31">
        <v>1600069.5</v>
      </c>
      <c r="AW5039" s="31">
        <v>1449856</v>
      </c>
      <c r="AX5039" s="31">
        <v>159348.5</v>
      </c>
      <c r="AY5039" s="31">
        <v>66242.5</v>
      </c>
      <c r="AZ5039" s="31">
        <v>225591</v>
      </c>
    </row>
    <row r="5040" spans="1:52" ht="15" customHeight="1">
      <c r="A5040" s="29" t="s">
        <v>529</v>
      </c>
      <c r="B5040" s="34">
        <v>36803</v>
      </c>
      <c r="C5040" s="28">
        <v>750</v>
      </c>
      <c r="D5040" s="28">
        <v>48</v>
      </c>
      <c r="E5040" s="28">
        <v>45</v>
      </c>
      <c r="F5040" s="29" t="s">
        <v>462</v>
      </c>
      <c r="G5040" s="29" t="s">
        <v>517</v>
      </c>
      <c r="H5040" s="28">
        <v>860</v>
      </c>
      <c r="I5040" s="29" t="s">
        <v>107</v>
      </c>
      <c r="J5040" s="33" t="s">
        <v>528</v>
      </c>
      <c r="K5040" s="29" t="s">
        <v>178</v>
      </c>
      <c r="L5040" s="29" t="s">
        <v>520</v>
      </c>
      <c r="M5040" s="29" t="s">
        <v>527</v>
      </c>
      <c r="N5040" s="28">
        <v>552651</v>
      </c>
      <c r="O5040" s="28">
        <v>6368935</v>
      </c>
      <c r="P5040" s="29" t="s">
        <v>526</v>
      </c>
      <c r="Q5040" s="32" t="s">
        <v>207</v>
      </c>
      <c r="R5040" s="19"/>
      <c r="S5040" s="19"/>
      <c r="T5040" s="19"/>
      <c r="U5040" s="19"/>
      <c r="V5040" s="19"/>
      <c r="W5040" s="19"/>
      <c r="X5040" s="19"/>
      <c r="Y5040" s="19"/>
      <c r="Z5040" s="19"/>
      <c r="AA5040" s="19"/>
      <c r="AB5040" s="19"/>
      <c r="AC5040" s="19"/>
      <c r="AD5040" s="19"/>
      <c r="AE5040" s="19"/>
      <c r="AF5040" s="19"/>
      <c r="AG5040" s="19"/>
      <c r="AH5040" s="19"/>
      <c r="AI5040" s="19"/>
      <c r="AJ5040" s="19"/>
      <c r="AK5040" s="19"/>
      <c r="AL5040" s="19"/>
      <c r="AM5040" s="19"/>
      <c r="AN5040" s="19"/>
      <c r="AO5040" s="31">
        <v>348246</v>
      </c>
      <c r="AP5040" s="31">
        <v>1560681.5</v>
      </c>
      <c r="AQ5040" s="31">
        <v>1504820.5</v>
      </c>
      <c r="AR5040" s="31">
        <v>1363242.5</v>
      </c>
      <c r="AS5040" s="31">
        <v>1379754.5</v>
      </c>
      <c r="AT5040" s="31">
        <v>1444683</v>
      </c>
      <c r="AU5040" s="31">
        <v>1262613</v>
      </c>
      <c r="AV5040" s="31">
        <v>1659360.5</v>
      </c>
      <c r="AW5040" s="31">
        <v>1480129</v>
      </c>
      <c r="AX5040" s="31">
        <v>161117</v>
      </c>
      <c r="AY5040" s="31">
        <v>60051</v>
      </c>
      <c r="AZ5040" s="31">
        <v>221168</v>
      </c>
    </row>
    <row r="5041" spans="1:52" ht="15" customHeight="1">
      <c r="A5041" s="29" t="s">
        <v>525</v>
      </c>
      <c r="B5041" s="34">
        <v>36803</v>
      </c>
      <c r="C5041" s="28">
        <v>750</v>
      </c>
      <c r="D5041" s="28">
        <v>48</v>
      </c>
      <c r="E5041" s="28">
        <v>45</v>
      </c>
      <c r="F5041" s="29" t="s">
        <v>462</v>
      </c>
      <c r="G5041" s="29" t="s">
        <v>517</v>
      </c>
      <c r="H5041" s="28">
        <v>860</v>
      </c>
      <c r="I5041" s="29" t="s">
        <v>107</v>
      </c>
      <c r="J5041" s="33" t="s">
        <v>524</v>
      </c>
      <c r="K5041" s="29" t="s">
        <v>178</v>
      </c>
      <c r="L5041" s="29" t="s">
        <v>520</v>
      </c>
      <c r="M5041" s="29" t="s">
        <v>176</v>
      </c>
      <c r="N5041" s="28">
        <v>552654</v>
      </c>
      <c r="O5041" s="28">
        <v>6368735</v>
      </c>
      <c r="P5041" s="29" t="s">
        <v>523</v>
      </c>
      <c r="Q5041" s="32" t="s">
        <v>207</v>
      </c>
      <c r="R5041" s="19"/>
      <c r="S5041" s="19"/>
      <c r="T5041" s="19"/>
      <c r="U5041" s="19"/>
      <c r="V5041" s="19"/>
      <c r="W5041" s="19"/>
      <c r="X5041" s="19"/>
      <c r="Y5041" s="19"/>
      <c r="Z5041" s="19"/>
      <c r="AA5041" s="19"/>
      <c r="AB5041" s="19"/>
      <c r="AC5041" s="19"/>
      <c r="AD5041" s="19"/>
      <c r="AE5041" s="19"/>
      <c r="AF5041" s="19"/>
      <c r="AG5041" s="19"/>
      <c r="AH5041" s="19"/>
      <c r="AI5041" s="19"/>
      <c r="AJ5041" s="19"/>
      <c r="AK5041" s="19"/>
      <c r="AL5041" s="19"/>
      <c r="AM5041" s="19"/>
      <c r="AN5041" s="19"/>
      <c r="AO5041" s="31">
        <v>341116</v>
      </c>
      <c r="AP5041" s="31">
        <v>1573278.4375</v>
      </c>
      <c r="AQ5041" s="31">
        <v>1531373.5</v>
      </c>
      <c r="AR5041" s="31">
        <v>1371134</v>
      </c>
      <c r="AS5041" s="31">
        <v>1543104.90625</v>
      </c>
      <c r="AT5041" s="31">
        <v>1446452.40625</v>
      </c>
      <c r="AU5041" s="31">
        <v>1274920.80078125</v>
      </c>
      <c r="AV5041" s="31">
        <v>1553950.1953125</v>
      </c>
      <c r="AW5041" s="31">
        <v>1445504.40625</v>
      </c>
      <c r="AX5041" s="31">
        <v>159676.40625</v>
      </c>
      <c r="AY5041" s="31">
        <v>62688.80078125</v>
      </c>
      <c r="AZ5041" s="31">
        <v>222365.20703125</v>
      </c>
    </row>
    <row r="5042" spans="1:52" ht="15" customHeight="1">
      <c r="A5042" s="29" t="s">
        <v>522</v>
      </c>
      <c r="B5042" s="34">
        <v>36803</v>
      </c>
      <c r="C5042" s="28">
        <v>750</v>
      </c>
      <c r="D5042" s="28">
        <v>48</v>
      </c>
      <c r="E5042" s="28">
        <v>45</v>
      </c>
      <c r="F5042" s="29" t="s">
        <v>462</v>
      </c>
      <c r="G5042" s="29" t="s">
        <v>517</v>
      </c>
      <c r="H5042" s="28">
        <v>860</v>
      </c>
      <c r="I5042" s="29" t="s">
        <v>107</v>
      </c>
      <c r="J5042" s="33" t="s">
        <v>521</v>
      </c>
      <c r="K5042" s="29" t="s">
        <v>178</v>
      </c>
      <c r="L5042" s="29" t="s">
        <v>520</v>
      </c>
      <c r="M5042" s="29" t="s">
        <v>176</v>
      </c>
      <c r="N5042" s="28">
        <v>552656</v>
      </c>
      <c r="O5042" s="28">
        <v>6368535</v>
      </c>
      <c r="P5042" s="29" t="s">
        <v>519</v>
      </c>
      <c r="Q5042" s="32" t="s">
        <v>207</v>
      </c>
      <c r="R5042" s="19"/>
      <c r="S5042" s="19"/>
      <c r="T5042" s="19"/>
      <c r="U5042" s="19"/>
      <c r="V5042" s="19"/>
      <c r="W5042" s="19"/>
      <c r="X5042" s="19"/>
      <c r="Y5042" s="19"/>
      <c r="Z5042" s="19"/>
      <c r="AA5042" s="19"/>
      <c r="AB5042" s="19"/>
      <c r="AC5042" s="19"/>
      <c r="AD5042" s="19"/>
      <c r="AE5042" s="19"/>
      <c r="AF5042" s="19"/>
      <c r="AG5042" s="19"/>
      <c r="AH5042" s="19"/>
      <c r="AI5042" s="19"/>
      <c r="AJ5042" s="19"/>
      <c r="AK5042" s="19"/>
      <c r="AL5042" s="19"/>
      <c r="AM5042" s="19"/>
      <c r="AN5042" s="19"/>
      <c r="AO5042" s="31">
        <v>393686</v>
      </c>
      <c r="AP5042" s="31">
        <v>1521229.484375</v>
      </c>
      <c r="AQ5042" s="31">
        <v>1356314</v>
      </c>
      <c r="AR5042" s="31">
        <v>1464183.58203125</v>
      </c>
      <c r="AS5042" s="31">
        <v>1681769.1875</v>
      </c>
      <c r="AT5042" s="31">
        <v>1589929.7109375</v>
      </c>
      <c r="AU5042" s="31">
        <v>1415256.38671875</v>
      </c>
      <c r="AV5042" s="31">
        <v>1775158</v>
      </c>
      <c r="AW5042" s="31">
        <v>1643637.91796875</v>
      </c>
      <c r="AX5042" s="31">
        <v>175179.796875</v>
      </c>
      <c r="AY5042" s="31">
        <v>67639</v>
      </c>
      <c r="AZ5042" s="31">
        <v>242818.796875</v>
      </c>
    </row>
    <row r="5043" spans="1:52" ht="15" customHeight="1">
      <c r="A5043" s="29" t="s">
        <v>518</v>
      </c>
      <c r="B5043" s="34">
        <v>35727</v>
      </c>
      <c r="C5043" s="28">
        <v>600</v>
      </c>
      <c r="D5043" s="28">
        <v>44</v>
      </c>
      <c r="E5043" s="28">
        <v>45</v>
      </c>
      <c r="F5043" s="29" t="s">
        <v>242</v>
      </c>
      <c r="G5043" s="29" t="s">
        <v>343</v>
      </c>
      <c r="H5043" s="28">
        <v>860</v>
      </c>
      <c r="I5043" s="29" t="s">
        <v>107</v>
      </c>
      <c r="J5043" s="33" t="s">
        <v>516</v>
      </c>
      <c r="K5043" s="29" t="s">
        <v>178</v>
      </c>
      <c r="L5043" s="29" t="s">
        <v>505</v>
      </c>
      <c r="M5043" s="29" t="s">
        <v>515</v>
      </c>
      <c r="N5043" s="28">
        <v>550241</v>
      </c>
      <c r="O5043" s="28">
        <v>6361539</v>
      </c>
      <c r="P5043" s="29" t="s">
        <v>514</v>
      </c>
      <c r="Q5043" s="32" t="s">
        <v>207</v>
      </c>
      <c r="R5043" s="19"/>
      <c r="S5043" s="19"/>
      <c r="T5043" s="19"/>
      <c r="U5043" s="19"/>
      <c r="V5043" s="19"/>
      <c r="W5043" s="19"/>
      <c r="X5043" s="19"/>
      <c r="Y5043" s="19"/>
      <c r="Z5043" s="19"/>
      <c r="AA5043" s="19"/>
      <c r="AB5043" s="19"/>
      <c r="AC5043" s="19"/>
      <c r="AD5043" s="19"/>
      <c r="AE5043" s="19"/>
      <c r="AF5043" s="19"/>
      <c r="AG5043" s="19"/>
      <c r="AH5043" s="19"/>
      <c r="AI5043" s="19"/>
      <c r="AJ5043" s="19"/>
      <c r="AK5043" s="19"/>
      <c r="AL5043" s="31">
        <v>207441</v>
      </c>
      <c r="AM5043" s="31">
        <v>1626922</v>
      </c>
      <c r="AN5043" s="31">
        <v>1323832</v>
      </c>
      <c r="AO5043" s="31">
        <v>1485585</v>
      </c>
      <c r="AP5043" s="31">
        <v>1367535</v>
      </c>
      <c r="AQ5043" s="31">
        <v>1312595</v>
      </c>
      <c r="AR5043" s="31">
        <v>1235373.5</v>
      </c>
      <c r="AS5043" s="31">
        <v>1447785.5</v>
      </c>
      <c r="AT5043" s="31">
        <v>1331617</v>
      </c>
      <c r="AU5043" s="31">
        <v>1105435.5</v>
      </c>
      <c r="AV5043" s="31">
        <v>1450752</v>
      </c>
      <c r="AW5043" s="31">
        <v>1379998.5</v>
      </c>
      <c r="AX5043" s="31">
        <v>108834.5</v>
      </c>
      <c r="AY5043" s="31">
        <v>62430.5</v>
      </c>
      <c r="AZ5043" s="31">
        <v>171265</v>
      </c>
    </row>
    <row r="5044" spans="1:52" ht="15" customHeight="1">
      <c r="A5044" s="29" t="s">
        <v>513</v>
      </c>
      <c r="B5044" s="34">
        <v>35727</v>
      </c>
      <c r="C5044" s="28">
        <v>600</v>
      </c>
      <c r="D5044" s="28">
        <v>44</v>
      </c>
      <c r="E5044" s="28">
        <v>45</v>
      </c>
      <c r="F5044" s="29" t="s">
        <v>242</v>
      </c>
      <c r="G5044" s="29" t="s">
        <v>343</v>
      </c>
      <c r="H5044" s="28">
        <v>860</v>
      </c>
      <c r="I5044" s="29" t="s">
        <v>107</v>
      </c>
      <c r="J5044" s="33" t="s">
        <v>512</v>
      </c>
      <c r="K5044" s="29" t="s">
        <v>178</v>
      </c>
      <c r="L5044" s="29" t="s">
        <v>505</v>
      </c>
      <c r="M5044" s="29" t="s">
        <v>197</v>
      </c>
      <c r="N5044" s="28">
        <v>550298</v>
      </c>
      <c r="O5044" s="28">
        <v>6361754</v>
      </c>
      <c r="P5044" s="29" t="s">
        <v>511</v>
      </c>
      <c r="Q5044" s="32" t="s">
        <v>207</v>
      </c>
      <c r="R5044" s="19"/>
      <c r="S5044" s="19"/>
      <c r="T5044" s="19"/>
      <c r="U5044" s="19"/>
      <c r="V5044" s="19"/>
      <c r="W5044" s="19"/>
      <c r="X5044" s="19"/>
      <c r="Y5044" s="19"/>
      <c r="Z5044" s="19"/>
      <c r="AA5044" s="19"/>
      <c r="AB5044" s="19"/>
      <c r="AC5044" s="19"/>
      <c r="AD5044" s="19"/>
      <c r="AE5044" s="19"/>
      <c r="AF5044" s="19"/>
      <c r="AG5044" s="19"/>
      <c r="AH5044" s="19"/>
      <c r="AI5044" s="19"/>
      <c r="AJ5044" s="19"/>
      <c r="AK5044" s="19"/>
      <c r="AL5044" s="31">
        <v>204304</v>
      </c>
      <c r="AM5044" s="31">
        <v>1595503</v>
      </c>
      <c r="AN5044" s="31">
        <v>1314517</v>
      </c>
      <c r="AO5044" s="31">
        <v>1463294</v>
      </c>
      <c r="AP5044" s="31">
        <v>1379766.3046875</v>
      </c>
      <c r="AQ5044" s="31">
        <v>1348329.79296875</v>
      </c>
      <c r="AR5044" s="31">
        <v>1210876.421875</v>
      </c>
      <c r="AS5044" s="31">
        <v>1381598.65625</v>
      </c>
      <c r="AT5044" s="31">
        <v>1320691</v>
      </c>
      <c r="AU5044" s="31">
        <v>1237708</v>
      </c>
      <c r="AV5044" s="31">
        <v>1559101</v>
      </c>
      <c r="AW5044" s="31">
        <v>1403135</v>
      </c>
      <c r="AX5044" s="31">
        <v>140539</v>
      </c>
      <c r="AY5044" s="31">
        <v>63866</v>
      </c>
      <c r="AZ5044" s="31">
        <v>204405</v>
      </c>
    </row>
    <row r="5045" spans="1:52" ht="15" customHeight="1">
      <c r="A5045" s="29" t="s">
        <v>510</v>
      </c>
      <c r="B5045" s="34">
        <v>35727</v>
      </c>
      <c r="C5045" s="28">
        <v>600</v>
      </c>
      <c r="D5045" s="28">
        <v>44</v>
      </c>
      <c r="E5045" s="28">
        <v>45</v>
      </c>
      <c r="F5045" s="29" t="s">
        <v>242</v>
      </c>
      <c r="G5045" s="29" t="s">
        <v>343</v>
      </c>
      <c r="H5045" s="28">
        <v>860</v>
      </c>
      <c r="I5045" s="29" t="s">
        <v>107</v>
      </c>
      <c r="J5045" s="33" t="s">
        <v>509</v>
      </c>
      <c r="K5045" s="29" t="s">
        <v>178</v>
      </c>
      <c r="L5045" s="29" t="s">
        <v>505</v>
      </c>
      <c r="M5045" s="29" t="s">
        <v>270</v>
      </c>
      <c r="N5045" s="28">
        <v>550497</v>
      </c>
      <c r="O5045" s="28">
        <v>6361643</v>
      </c>
      <c r="P5045" s="29" t="s">
        <v>508</v>
      </c>
      <c r="Q5045" s="32" t="s">
        <v>207</v>
      </c>
      <c r="R5045" s="19"/>
      <c r="S5045" s="19"/>
      <c r="T5045" s="19"/>
      <c r="U5045" s="19"/>
      <c r="V5045" s="19"/>
      <c r="W5045" s="19"/>
      <c r="X5045" s="19"/>
      <c r="Y5045" s="19"/>
      <c r="Z5045" s="19"/>
      <c r="AA5045" s="19"/>
      <c r="AB5045" s="19"/>
      <c r="AC5045" s="19"/>
      <c r="AD5045" s="19"/>
      <c r="AE5045" s="19"/>
      <c r="AF5045" s="19"/>
      <c r="AG5045" s="19"/>
      <c r="AH5045" s="19"/>
      <c r="AI5045" s="19"/>
      <c r="AJ5045" s="19"/>
      <c r="AK5045" s="19"/>
      <c r="AL5045" s="31">
        <v>212726</v>
      </c>
      <c r="AM5045" s="31">
        <v>1605903</v>
      </c>
      <c r="AN5045" s="31">
        <v>1304956</v>
      </c>
      <c r="AO5045" s="31">
        <v>1471593</v>
      </c>
      <c r="AP5045" s="31">
        <v>1366322.2578125</v>
      </c>
      <c r="AQ5045" s="31">
        <v>1339606.3671875</v>
      </c>
      <c r="AR5045" s="31">
        <v>1226429.01171875</v>
      </c>
      <c r="AS5045" s="31">
        <v>1413470.6015625</v>
      </c>
      <c r="AT5045" s="31">
        <v>1319487</v>
      </c>
      <c r="AU5045" s="31">
        <v>1231841</v>
      </c>
      <c r="AV5045" s="31">
        <v>1540483</v>
      </c>
      <c r="AW5045" s="31">
        <v>1401962</v>
      </c>
      <c r="AX5045" s="31">
        <v>143834</v>
      </c>
      <c r="AY5045" s="31">
        <v>61637</v>
      </c>
      <c r="AZ5045" s="31">
        <v>205471</v>
      </c>
    </row>
    <row r="5046" spans="1:52" ht="15" customHeight="1">
      <c r="A5046" s="29" t="s">
        <v>507</v>
      </c>
      <c r="B5046" s="34">
        <v>35727</v>
      </c>
      <c r="C5046" s="28">
        <v>600</v>
      </c>
      <c r="D5046" s="28">
        <v>44</v>
      </c>
      <c r="E5046" s="28">
        <v>45</v>
      </c>
      <c r="F5046" s="29" t="s">
        <v>242</v>
      </c>
      <c r="G5046" s="29" t="s">
        <v>343</v>
      </c>
      <c r="H5046" s="28">
        <v>860</v>
      </c>
      <c r="I5046" s="29" t="s">
        <v>107</v>
      </c>
      <c r="J5046" s="33" t="s">
        <v>506</v>
      </c>
      <c r="K5046" s="29" t="s">
        <v>178</v>
      </c>
      <c r="L5046" s="29" t="s">
        <v>505</v>
      </c>
      <c r="M5046" s="29" t="s">
        <v>504</v>
      </c>
      <c r="N5046" s="28">
        <v>550433</v>
      </c>
      <c r="O5046" s="28">
        <v>6361431</v>
      </c>
      <c r="P5046" s="29" t="s">
        <v>503</v>
      </c>
      <c r="Q5046" s="32" t="s">
        <v>207</v>
      </c>
      <c r="R5046" s="19"/>
      <c r="S5046" s="19"/>
      <c r="T5046" s="19"/>
      <c r="U5046" s="19"/>
      <c r="V5046" s="19"/>
      <c r="W5046" s="19"/>
      <c r="X5046" s="19"/>
      <c r="Y5046" s="19"/>
      <c r="Z5046" s="19"/>
      <c r="AA5046" s="19"/>
      <c r="AB5046" s="19"/>
      <c r="AC5046" s="19"/>
      <c r="AD5046" s="19"/>
      <c r="AE5046" s="19"/>
      <c r="AF5046" s="19"/>
      <c r="AG5046" s="19"/>
      <c r="AH5046" s="19"/>
      <c r="AI5046" s="19"/>
      <c r="AJ5046" s="19"/>
      <c r="AK5046" s="19"/>
      <c r="AL5046" s="31">
        <v>214046</v>
      </c>
      <c r="AM5046" s="31">
        <v>1640244</v>
      </c>
      <c r="AN5046" s="31">
        <v>1343642</v>
      </c>
      <c r="AO5046" s="31">
        <v>1510653</v>
      </c>
      <c r="AP5046" s="31">
        <v>1395385.96875</v>
      </c>
      <c r="AQ5046" s="31">
        <v>1370560.328125</v>
      </c>
      <c r="AR5046" s="31">
        <v>1240539.8515625</v>
      </c>
      <c r="AS5046" s="31">
        <v>1437254.328125</v>
      </c>
      <c r="AT5046" s="31">
        <v>1352338.3984375</v>
      </c>
      <c r="AU5046" s="31">
        <v>1261112</v>
      </c>
      <c r="AV5046" s="31">
        <v>1554149</v>
      </c>
      <c r="AW5046" s="31">
        <v>1398633</v>
      </c>
      <c r="AX5046" s="31">
        <v>150108</v>
      </c>
      <c r="AY5046" s="31">
        <v>66076</v>
      </c>
      <c r="AZ5046" s="31">
        <v>216184</v>
      </c>
    </row>
    <row r="5047" spans="1:52" ht="15" customHeight="1">
      <c r="A5047" s="29" t="s">
        <v>502</v>
      </c>
      <c r="B5047" s="34">
        <v>36348</v>
      </c>
      <c r="C5047" s="28">
        <v>660</v>
      </c>
      <c r="D5047" s="28">
        <v>47</v>
      </c>
      <c r="E5047" s="28">
        <v>45</v>
      </c>
      <c r="F5047" s="29" t="s">
        <v>242</v>
      </c>
      <c r="G5047" s="29" t="s">
        <v>259</v>
      </c>
      <c r="H5047" s="28">
        <v>860</v>
      </c>
      <c r="I5047" s="29" t="s">
        <v>107</v>
      </c>
      <c r="J5047" s="33" t="s">
        <v>501</v>
      </c>
      <c r="K5047" s="29" t="s">
        <v>178</v>
      </c>
      <c r="L5047" s="29" t="s">
        <v>488</v>
      </c>
      <c r="M5047" s="29" t="s">
        <v>176</v>
      </c>
      <c r="N5047" s="28">
        <v>573044</v>
      </c>
      <c r="O5047" s="28">
        <v>6368944</v>
      </c>
      <c r="P5047" s="29" t="s">
        <v>500</v>
      </c>
      <c r="Q5047" s="32" t="s">
        <v>207</v>
      </c>
      <c r="R5047" s="19"/>
      <c r="S5047" s="19"/>
      <c r="T5047" s="19"/>
      <c r="U5047" s="19"/>
      <c r="V5047" s="19"/>
      <c r="W5047" s="19"/>
      <c r="X5047" s="19"/>
      <c r="Y5047" s="19"/>
      <c r="Z5047" s="19"/>
      <c r="AA5047" s="19"/>
      <c r="AB5047" s="19"/>
      <c r="AC5047" s="19"/>
      <c r="AD5047" s="19"/>
      <c r="AE5047" s="19"/>
      <c r="AF5047" s="19"/>
      <c r="AG5047" s="19"/>
      <c r="AH5047" s="19"/>
      <c r="AI5047" s="19"/>
      <c r="AJ5047" s="19"/>
      <c r="AK5047" s="19"/>
      <c r="AL5047" s="19"/>
      <c r="AM5047" s="19"/>
      <c r="AN5047" s="31">
        <v>494178</v>
      </c>
      <c r="AO5047" s="31">
        <v>1292748</v>
      </c>
      <c r="AP5047" s="31">
        <v>1137051</v>
      </c>
      <c r="AQ5047" s="31">
        <v>1103370.294921875</v>
      </c>
      <c r="AR5047" s="31">
        <v>1073273.78515625</v>
      </c>
      <c r="AS5047" s="31">
        <v>1174004.4140625</v>
      </c>
      <c r="AT5047" s="31">
        <v>1173807.40234375</v>
      </c>
      <c r="AU5047" s="31">
        <v>995965.208984375</v>
      </c>
      <c r="AV5047" s="31">
        <v>1364466.40625</v>
      </c>
      <c r="AW5047" s="31">
        <v>1264567.3984375</v>
      </c>
      <c r="AX5047" s="31">
        <v>134665.40625</v>
      </c>
      <c r="AY5047" s="31">
        <v>43774.80078125</v>
      </c>
      <c r="AZ5047" s="31">
        <v>178440.20703125</v>
      </c>
    </row>
    <row r="5048" spans="1:52" ht="15" customHeight="1">
      <c r="A5048" s="29" t="s">
        <v>499</v>
      </c>
      <c r="B5048" s="34">
        <v>36028</v>
      </c>
      <c r="C5048" s="28">
        <v>660</v>
      </c>
      <c r="D5048" s="28">
        <v>47</v>
      </c>
      <c r="E5048" s="28">
        <v>45</v>
      </c>
      <c r="F5048" s="29" t="s">
        <v>242</v>
      </c>
      <c r="G5048" s="29" t="s">
        <v>259</v>
      </c>
      <c r="H5048" s="28">
        <v>860</v>
      </c>
      <c r="I5048" s="29" t="s">
        <v>107</v>
      </c>
      <c r="J5048" s="33" t="s">
        <v>498</v>
      </c>
      <c r="K5048" s="29" t="s">
        <v>178</v>
      </c>
      <c r="L5048" s="29" t="s">
        <v>488</v>
      </c>
      <c r="M5048" s="29" t="s">
        <v>176</v>
      </c>
      <c r="N5048" s="28">
        <v>572996</v>
      </c>
      <c r="O5048" s="28">
        <v>6368749</v>
      </c>
      <c r="P5048" s="29" t="s">
        <v>497</v>
      </c>
      <c r="Q5048" s="32" t="s">
        <v>207</v>
      </c>
      <c r="R5048" s="19"/>
      <c r="S5048" s="19"/>
      <c r="T5048" s="19"/>
      <c r="U5048" s="19"/>
      <c r="V5048" s="19"/>
      <c r="W5048" s="19"/>
      <c r="X5048" s="19"/>
      <c r="Y5048" s="19"/>
      <c r="Z5048" s="19"/>
      <c r="AA5048" s="19"/>
      <c r="AB5048" s="19"/>
      <c r="AC5048" s="19"/>
      <c r="AD5048" s="19"/>
      <c r="AE5048" s="19"/>
      <c r="AF5048" s="19"/>
      <c r="AG5048" s="19"/>
      <c r="AH5048" s="19"/>
      <c r="AI5048" s="19"/>
      <c r="AJ5048" s="19"/>
      <c r="AK5048" s="19"/>
      <c r="AL5048" s="19"/>
      <c r="AM5048" s="31">
        <v>486914</v>
      </c>
      <c r="AN5048" s="31">
        <v>1188860</v>
      </c>
      <c r="AO5048" s="31">
        <v>1315699</v>
      </c>
      <c r="AP5048" s="31">
        <v>1166629.83203125</v>
      </c>
      <c r="AQ5048" s="31">
        <v>1145447.15234375</v>
      </c>
      <c r="AR5048" s="31">
        <v>1096142.2578125</v>
      </c>
      <c r="AS5048" s="31">
        <v>1211197</v>
      </c>
      <c r="AT5048" s="31">
        <v>1173659</v>
      </c>
      <c r="AU5048" s="31">
        <v>1023055</v>
      </c>
      <c r="AV5048" s="31">
        <v>1338542.203125</v>
      </c>
      <c r="AW5048" s="31">
        <v>1252334</v>
      </c>
      <c r="AX5048" s="31">
        <v>138385</v>
      </c>
      <c r="AY5048" s="31">
        <v>47370</v>
      </c>
      <c r="AZ5048" s="31">
        <v>185755</v>
      </c>
    </row>
    <row r="5049" spans="1:52" ht="15" customHeight="1">
      <c r="A5049" s="29" t="s">
        <v>496</v>
      </c>
      <c r="B5049" s="34">
        <v>36028</v>
      </c>
      <c r="C5049" s="28">
        <v>660</v>
      </c>
      <c r="D5049" s="28">
        <v>47</v>
      </c>
      <c r="E5049" s="28">
        <v>45</v>
      </c>
      <c r="F5049" s="29" t="s">
        <v>242</v>
      </c>
      <c r="G5049" s="29" t="s">
        <v>259</v>
      </c>
      <c r="H5049" s="28">
        <v>860</v>
      </c>
      <c r="I5049" s="29" t="s">
        <v>107</v>
      </c>
      <c r="J5049" s="33" t="s">
        <v>495</v>
      </c>
      <c r="K5049" s="29" t="s">
        <v>178</v>
      </c>
      <c r="L5049" s="29" t="s">
        <v>488</v>
      </c>
      <c r="M5049" s="29" t="s">
        <v>176</v>
      </c>
      <c r="N5049" s="28">
        <v>572951</v>
      </c>
      <c r="O5049" s="28">
        <v>6368553</v>
      </c>
      <c r="P5049" s="29" t="s">
        <v>494</v>
      </c>
      <c r="Q5049" s="32" t="s">
        <v>207</v>
      </c>
      <c r="R5049" s="19"/>
      <c r="S5049" s="19"/>
      <c r="T5049" s="19"/>
      <c r="U5049" s="19"/>
      <c r="V5049" s="19"/>
      <c r="W5049" s="19"/>
      <c r="X5049" s="19"/>
      <c r="Y5049" s="19"/>
      <c r="Z5049" s="19"/>
      <c r="AA5049" s="19"/>
      <c r="AB5049" s="19"/>
      <c r="AC5049" s="19"/>
      <c r="AD5049" s="19"/>
      <c r="AE5049" s="19"/>
      <c r="AF5049" s="19"/>
      <c r="AG5049" s="19"/>
      <c r="AH5049" s="19"/>
      <c r="AI5049" s="19"/>
      <c r="AJ5049" s="19"/>
      <c r="AK5049" s="19"/>
      <c r="AL5049" s="19"/>
      <c r="AM5049" s="31">
        <v>466302</v>
      </c>
      <c r="AN5049" s="31">
        <v>1126290</v>
      </c>
      <c r="AO5049" s="31">
        <v>1285472</v>
      </c>
      <c r="AP5049" s="31">
        <v>1118239.51171875</v>
      </c>
      <c r="AQ5049" s="31">
        <v>1122093.67578125</v>
      </c>
      <c r="AR5049" s="31">
        <v>1067364.15234375</v>
      </c>
      <c r="AS5049" s="31">
        <v>1173199</v>
      </c>
      <c r="AT5049" s="31">
        <v>1146440</v>
      </c>
      <c r="AU5049" s="31">
        <v>1025124</v>
      </c>
      <c r="AV5049" s="31">
        <v>1331229</v>
      </c>
      <c r="AW5049" s="31">
        <v>1246562</v>
      </c>
      <c r="AX5049" s="31">
        <v>139675</v>
      </c>
      <c r="AY5049" s="31">
        <v>46840</v>
      </c>
      <c r="AZ5049" s="31">
        <v>186515</v>
      </c>
    </row>
    <row r="5050" spans="1:52" ht="15" customHeight="1">
      <c r="A5050" s="29" t="s">
        <v>493</v>
      </c>
      <c r="B5050" s="34">
        <v>36070</v>
      </c>
      <c r="C5050" s="28">
        <v>660</v>
      </c>
      <c r="D5050" s="28">
        <v>47</v>
      </c>
      <c r="E5050" s="28">
        <v>45</v>
      </c>
      <c r="F5050" s="29" t="s">
        <v>242</v>
      </c>
      <c r="G5050" s="29" t="s">
        <v>259</v>
      </c>
      <c r="H5050" s="28">
        <v>860</v>
      </c>
      <c r="I5050" s="29" t="s">
        <v>107</v>
      </c>
      <c r="J5050" s="33" t="s">
        <v>492</v>
      </c>
      <c r="K5050" s="29" t="s">
        <v>178</v>
      </c>
      <c r="L5050" s="29" t="s">
        <v>488</v>
      </c>
      <c r="M5050" s="29" t="s">
        <v>176</v>
      </c>
      <c r="N5050" s="28">
        <v>572902</v>
      </c>
      <c r="O5050" s="28">
        <v>6368361</v>
      </c>
      <c r="P5050" s="29" t="s">
        <v>491</v>
      </c>
      <c r="Q5050" s="32" t="s">
        <v>207</v>
      </c>
      <c r="R5050" s="19"/>
      <c r="S5050" s="19"/>
      <c r="T5050" s="19"/>
      <c r="U5050" s="19"/>
      <c r="V5050" s="19"/>
      <c r="W5050" s="19"/>
      <c r="X5050" s="19"/>
      <c r="Y5050" s="19"/>
      <c r="Z5050" s="19"/>
      <c r="AA5050" s="19"/>
      <c r="AB5050" s="19"/>
      <c r="AC5050" s="19"/>
      <c r="AD5050" s="19"/>
      <c r="AE5050" s="19"/>
      <c r="AF5050" s="19"/>
      <c r="AG5050" s="19"/>
      <c r="AH5050" s="19"/>
      <c r="AI5050" s="19"/>
      <c r="AJ5050" s="19"/>
      <c r="AK5050" s="19"/>
      <c r="AL5050" s="19"/>
      <c r="AM5050" s="31">
        <v>330567</v>
      </c>
      <c r="AN5050" s="31">
        <v>1142030</v>
      </c>
      <c r="AO5050" s="31">
        <v>1300134</v>
      </c>
      <c r="AP5050" s="31">
        <v>1156244</v>
      </c>
      <c r="AQ5050" s="31">
        <v>1119060.5</v>
      </c>
      <c r="AR5050" s="31">
        <v>1053412.5</v>
      </c>
      <c r="AS5050" s="31">
        <v>1198355.5</v>
      </c>
      <c r="AT5050" s="31">
        <v>1109145.5</v>
      </c>
      <c r="AU5050" s="31">
        <v>980343.5</v>
      </c>
      <c r="AV5050" s="31">
        <v>1242403</v>
      </c>
      <c r="AW5050" s="31">
        <v>1268103.5</v>
      </c>
      <c r="AX5050" s="31">
        <v>111247</v>
      </c>
      <c r="AY5050" s="31">
        <v>0</v>
      </c>
      <c r="AZ5050" s="31">
        <v>111247</v>
      </c>
    </row>
    <row r="5051" spans="1:52" ht="15" customHeight="1">
      <c r="A5051" s="29" t="s">
        <v>490</v>
      </c>
      <c r="B5051" s="34">
        <v>36348</v>
      </c>
      <c r="C5051" s="28">
        <v>660</v>
      </c>
      <c r="D5051" s="28">
        <v>47</v>
      </c>
      <c r="E5051" s="28">
        <v>45</v>
      </c>
      <c r="F5051" s="29" t="s">
        <v>242</v>
      </c>
      <c r="G5051" s="29" t="s">
        <v>259</v>
      </c>
      <c r="H5051" s="28">
        <v>860</v>
      </c>
      <c r="I5051" s="29" t="s">
        <v>107</v>
      </c>
      <c r="J5051" s="33" t="s">
        <v>489</v>
      </c>
      <c r="K5051" s="29" t="s">
        <v>178</v>
      </c>
      <c r="L5051" s="29" t="s">
        <v>488</v>
      </c>
      <c r="M5051" s="29" t="s">
        <v>487</v>
      </c>
      <c r="N5051" s="28">
        <v>572854</v>
      </c>
      <c r="O5051" s="28">
        <v>6368167</v>
      </c>
      <c r="P5051" s="29" t="s">
        <v>486</v>
      </c>
      <c r="Q5051" s="32" t="s">
        <v>207</v>
      </c>
      <c r="R5051" s="19"/>
      <c r="S5051" s="19"/>
      <c r="T5051" s="19"/>
      <c r="U5051" s="19"/>
      <c r="V5051" s="19"/>
      <c r="W5051" s="19"/>
      <c r="X5051" s="19"/>
      <c r="Y5051" s="19"/>
      <c r="Z5051" s="19"/>
      <c r="AA5051" s="19"/>
      <c r="AB5051" s="19"/>
      <c r="AC5051" s="19"/>
      <c r="AD5051" s="19"/>
      <c r="AE5051" s="19"/>
      <c r="AF5051" s="19"/>
      <c r="AG5051" s="19"/>
      <c r="AH5051" s="19"/>
      <c r="AI5051" s="19"/>
      <c r="AJ5051" s="19"/>
      <c r="AK5051" s="19"/>
      <c r="AL5051" s="19"/>
      <c r="AM5051" s="19"/>
      <c r="AN5051" s="31">
        <v>585268</v>
      </c>
      <c r="AO5051" s="31">
        <v>1391553</v>
      </c>
      <c r="AP5051" s="31">
        <v>1208117.3515625</v>
      </c>
      <c r="AQ5051" s="31">
        <v>1174954.5078125</v>
      </c>
      <c r="AR5051" s="31">
        <v>1076390.59375</v>
      </c>
      <c r="AS5051" s="31">
        <v>1250843</v>
      </c>
      <c r="AT5051" s="31">
        <v>1204889</v>
      </c>
      <c r="AU5051" s="31">
        <v>1073380</v>
      </c>
      <c r="AV5051" s="31">
        <v>1379497.5</v>
      </c>
      <c r="AW5051" s="31">
        <v>1312577</v>
      </c>
      <c r="AX5051" s="31">
        <v>114621.3359375</v>
      </c>
      <c r="AY5051" s="31">
        <v>0</v>
      </c>
      <c r="AZ5051" s="31">
        <v>114621.3359375</v>
      </c>
    </row>
    <row r="5052" spans="1:52" ht="15" customHeight="1">
      <c r="A5052" s="29" t="s">
        <v>485</v>
      </c>
      <c r="B5052" s="34">
        <v>32357</v>
      </c>
      <c r="C5052" s="28">
        <v>200</v>
      </c>
      <c r="D5052" s="28">
        <v>25</v>
      </c>
      <c r="E5052" s="28">
        <v>30</v>
      </c>
      <c r="F5052" s="29" t="s">
        <v>242</v>
      </c>
      <c r="G5052" s="29" t="s">
        <v>479</v>
      </c>
      <c r="H5052" s="28">
        <v>860</v>
      </c>
      <c r="I5052" s="29" t="s">
        <v>107</v>
      </c>
      <c r="J5052" s="33" t="s">
        <v>484</v>
      </c>
      <c r="K5052" s="29" t="s">
        <v>178</v>
      </c>
      <c r="L5052" s="29" t="s">
        <v>483</v>
      </c>
      <c r="M5052" s="29" t="s">
        <v>482</v>
      </c>
      <c r="N5052" s="28">
        <v>556803</v>
      </c>
      <c r="O5052" s="28">
        <v>6382558</v>
      </c>
      <c r="P5052" s="29" t="s">
        <v>481</v>
      </c>
      <c r="Q5052" s="32" t="s">
        <v>368</v>
      </c>
      <c r="R5052" s="19"/>
      <c r="S5052" s="19"/>
      <c r="T5052" s="19"/>
      <c r="U5052" s="19"/>
      <c r="V5052" s="19"/>
      <c r="W5052" s="19"/>
      <c r="X5052" s="19"/>
      <c r="Y5052" s="19"/>
      <c r="Z5052" s="19"/>
      <c r="AA5052" s="19"/>
      <c r="AB5052" s="19"/>
      <c r="AC5052" s="31">
        <v>179076</v>
      </c>
      <c r="AD5052" s="31">
        <v>573654</v>
      </c>
      <c r="AE5052" s="31">
        <v>564847</v>
      </c>
      <c r="AF5052" s="31">
        <v>567040</v>
      </c>
      <c r="AG5052" s="31">
        <v>587140</v>
      </c>
      <c r="AH5052" s="31">
        <v>527260</v>
      </c>
      <c r="AI5052" s="31">
        <v>540390</v>
      </c>
      <c r="AJ5052" s="31">
        <v>557400</v>
      </c>
      <c r="AK5052" s="31">
        <v>452370</v>
      </c>
      <c r="AL5052" s="31">
        <v>483680</v>
      </c>
      <c r="AM5052" s="31">
        <v>554345</v>
      </c>
      <c r="AN5052" s="31">
        <v>359024</v>
      </c>
      <c r="AO5052" s="31">
        <v>462444</v>
      </c>
      <c r="AP5052" s="31">
        <v>307993.6962890625</v>
      </c>
      <c r="AQ5052" s="31">
        <v>211153.03466796875</v>
      </c>
      <c r="AR5052" s="31">
        <v>224146.240234375</v>
      </c>
      <c r="AS5052" s="31">
        <v>264593.60205078125</v>
      </c>
      <c r="AT5052" s="31">
        <v>231415.75634765625</v>
      </c>
      <c r="AU5052" s="31">
        <v>185367</v>
      </c>
      <c r="AV5052" s="31">
        <v>201963.83947753906</v>
      </c>
      <c r="AW5052" s="31">
        <v>231225.1181640625</v>
      </c>
      <c r="AX5052" s="31">
        <v>19689.119140625</v>
      </c>
      <c r="AY5052" s="31">
        <v>7122.8798828125</v>
      </c>
      <c r="AZ5052" s="31">
        <v>26811.9990234375</v>
      </c>
    </row>
    <row r="5053" spans="1:52" ht="15" customHeight="1">
      <c r="A5053" s="29" t="s">
        <v>480</v>
      </c>
      <c r="B5053" s="34">
        <v>36474</v>
      </c>
      <c r="C5053" s="28">
        <v>750</v>
      </c>
      <c r="D5053" s="28">
        <v>44</v>
      </c>
      <c r="E5053" s="28">
        <v>40</v>
      </c>
      <c r="F5053" s="29" t="s">
        <v>462</v>
      </c>
      <c r="G5053" s="29" t="s">
        <v>461</v>
      </c>
      <c r="H5053" s="28">
        <v>860</v>
      </c>
      <c r="I5053" s="29" t="s">
        <v>107</v>
      </c>
      <c r="J5053" s="33" t="s">
        <v>478</v>
      </c>
      <c r="K5053" s="29" t="s">
        <v>178</v>
      </c>
      <c r="L5053" s="29" t="s">
        <v>375</v>
      </c>
      <c r="M5053" s="29" t="s">
        <v>477</v>
      </c>
      <c r="N5053" s="28">
        <v>568697</v>
      </c>
      <c r="O5053" s="28">
        <v>6381591</v>
      </c>
      <c r="P5053" s="29" t="s">
        <v>476</v>
      </c>
      <c r="Q5053" s="32" t="s">
        <v>207</v>
      </c>
      <c r="R5053" s="19"/>
      <c r="S5053" s="19"/>
      <c r="T5053" s="19"/>
      <c r="U5053" s="19"/>
      <c r="V5053" s="19"/>
      <c r="W5053" s="19"/>
      <c r="X5053" s="19"/>
      <c r="Y5053" s="19"/>
      <c r="Z5053" s="19"/>
      <c r="AA5053" s="19"/>
      <c r="AB5053" s="19"/>
      <c r="AC5053" s="19"/>
      <c r="AD5053" s="19"/>
      <c r="AE5053" s="19"/>
      <c r="AF5053" s="19"/>
      <c r="AG5053" s="19"/>
      <c r="AH5053" s="19"/>
      <c r="AI5053" s="19"/>
      <c r="AJ5053" s="19"/>
      <c r="AK5053" s="19"/>
      <c r="AL5053" s="19"/>
      <c r="AM5053" s="19"/>
      <c r="AN5053" s="31">
        <v>286300</v>
      </c>
      <c r="AO5053" s="31">
        <v>1402758</v>
      </c>
      <c r="AP5053" s="31">
        <v>1321556.3046875</v>
      </c>
      <c r="AQ5053" s="31">
        <v>1240415.58203125</v>
      </c>
      <c r="AR5053" s="31">
        <v>1206679.3359375</v>
      </c>
      <c r="AS5053" s="31">
        <v>1316990</v>
      </c>
      <c r="AT5053" s="31">
        <v>1283026.796875</v>
      </c>
      <c r="AU5053" s="31">
        <v>1108238.796875</v>
      </c>
      <c r="AV5053" s="31">
        <v>1480596.5</v>
      </c>
      <c r="AW5053" s="31">
        <v>1387224</v>
      </c>
      <c r="AX5053" s="31">
        <v>141709</v>
      </c>
      <c r="AY5053" s="31">
        <v>54384</v>
      </c>
      <c r="AZ5053" s="31">
        <v>196093</v>
      </c>
    </row>
    <row r="5054" spans="1:52" ht="15" customHeight="1">
      <c r="A5054" s="29" t="s">
        <v>475</v>
      </c>
      <c r="B5054" s="34">
        <v>36474</v>
      </c>
      <c r="C5054" s="28">
        <v>750</v>
      </c>
      <c r="D5054" s="28">
        <v>44</v>
      </c>
      <c r="E5054" s="28">
        <v>40</v>
      </c>
      <c r="F5054" s="29" t="s">
        <v>462</v>
      </c>
      <c r="G5054" s="29" t="s">
        <v>461</v>
      </c>
      <c r="H5054" s="28">
        <v>860</v>
      </c>
      <c r="I5054" s="29" t="s">
        <v>107</v>
      </c>
      <c r="J5054" s="33" t="s">
        <v>474</v>
      </c>
      <c r="K5054" s="29" t="s">
        <v>178</v>
      </c>
      <c r="L5054" s="29" t="s">
        <v>375</v>
      </c>
      <c r="M5054" s="29" t="s">
        <v>473</v>
      </c>
      <c r="N5054" s="28">
        <v>568947</v>
      </c>
      <c r="O5054" s="28">
        <v>6381591</v>
      </c>
      <c r="P5054" s="29" t="s">
        <v>472</v>
      </c>
      <c r="Q5054" s="32" t="s">
        <v>207</v>
      </c>
      <c r="R5054" s="19"/>
      <c r="S5054" s="19"/>
      <c r="T5054" s="19"/>
      <c r="U5054" s="19"/>
      <c r="V5054" s="19"/>
      <c r="W5054" s="19"/>
      <c r="X5054" s="19"/>
      <c r="Y5054" s="19"/>
      <c r="Z5054" s="19"/>
      <c r="AA5054" s="19"/>
      <c r="AB5054" s="19"/>
      <c r="AC5054" s="19"/>
      <c r="AD5054" s="19"/>
      <c r="AE5054" s="19"/>
      <c r="AF5054" s="19"/>
      <c r="AG5054" s="19"/>
      <c r="AH5054" s="19"/>
      <c r="AI5054" s="19"/>
      <c r="AJ5054" s="19"/>
      <c r="AK5054" s="19"/>
      <c r="AL5054" s="19"/>
      <c r="AM5054" s="19"/>
      <c r="AN5054" s="31">
        <v>278153</v>
      </c>
      <c r="AO5054" s="31">
        <v>1335129</v>
      </c>
      <c r="AP5054" s="31">
        <v>1244458.97265625</v>
      </c>
      <c r="AQ5054" s="31">
        <v>1172957.1015625</v>
      </c>
      <c r="AR5054" s="31">
        <v>1143286</v>
      </c>
      <c r="AS5054" s="31">
        <v>1253401.5</v>
      </c>
      <c r="AT5054" s="31">
        <v>1219651</v>
      </c>
      <c r="AU5054" s="31">
        <v>1063114.5</v>
      </c>
      <c r="AV5054" s="31">
        <v>1410359.5</v>
      </c>
      <c r="AW5054" s="31">
        <v>1347968.5</v>
      </c>
      <c r="AX5054" s="31">
        <v>140910.5</v>
      </c>
      <c r="AY5054" s="31">
        <v>51006.5</v>
      </c>
      <c r="AZ5054" s="31">
        <v>191917</v>
      </c>
    </row>
    <row r="5055" spans="1:52" ht="15" customHeight="1">
      <c r="A5055" s="29" t="s">
        <v>471</v>
      </c>
      <c r="B5055" s="34">
        <v>36528</v>
      </c>
      <c r="C5055" s="28">
        <v>750</v>
      </c>
      <c r="D5055" s="28">
        <v>44</v>
      </c>
      <c r="E5055" s="28">
        <v>40</v>
      </c>
      <c r="F5055" s="29" t="s">
        <v>462</v>
      </c>
      <c r="G5055" s="29" t="s">
        <v>461</v>
      </c>
      <c r="H5055" s="28">
        <v>860</v>
      </c>
      <c r="I5055" s="29" t="s">
        <v>107</v>
      </c>
      <c r="J5055" s="33" t="s">
        <v>470</v>
      </c>
      <c r="K5055" s="29" t="s">
        <v>178</v>
      </c>
      <c r="L5055" s="29" t="s">
        <v>375</v>
      </c>
      <c r="M5055" s="29" t="s">
        <v>469</v>
      </c>
      <c r="N5055" s="28">
        <v>569197</v>
      </c>
      <c r="O5055" s="28">
        <v>6381592</v>
      </c>
      <c r="P5055" s="29" t="s">
        <v>468</v>
      </c>
      <c r="Q5055" s="32" t="s">
        <v>207</v>
      </c>
      <c r="R5055" s="19"/>
      <c r="S5055" s="19"/>
      <c r="T5055" s="19"/>
      <c r="U5055" s="19"/>
      <c r="V5055" s="19"/>
      <c r="W5055" s="19"/>
      <c r="X5055" s="19"/>
      <c r="Y5055" s="19"/>
      <c r="Z5055" s="19"/>
      <c r="AA5055" s="19"/>
      <c r="AB5055" s="19"/>
      <c r="AC5055" s="19"/>
      <c r="AD5055" s="19"/>
      <c r="AE5055" s="19"/>
      <c r="AF5055" s="19"/>
      <c r="AG5055" s="19"/>
      <c r="AH5055" s="19"/>
      <c r="AI5055" s="19"/>
      <c r="AJ5055" s="19"/>
      <c r="AK5055" s="19"/>
      <c r="AL5055" s="19"/>
      <c r="AM5055" s="19"/>
      <c r="AN5055" s="19"/>
      <c r="AO5055" s="31">
        <v>1293567</v>
      </c>
      <c r="AP5055" s="31">
        <v>1236165.6328125</v>
      </c>
      <c r="AQ5055" s="31">
        <v>1150628.078125</v>
      </c>
      <c r="AR5055" s="31">
        <v>1119132.265625</v>
      </c>
      <c r="AS5055" s="31">
        <v>1233384</v>
      </c>
      <c r="AT5055" s="31">
        <v>1194070</v>
      </c>
      <c r="AU5055" s="31">
        <v>998152</v>
      </c>
      <c r="AV5055" s="31">
        <v>1412472</v>
      </c>
      <c r="AW5055" s="31">
        <v>1276330</v>
      </c>
      <c r="AX5055" s="31">
        <v>138330</v>
      </c>
      <c r="AY5055" s="31">
        <v>49342</v>
      </c>
      <c r="AZ5055" s="31">
        <v>187672</v>
      </c>
    </row>
    <row r="5056" spans="1:52" ht="15" customHeight="1">
      <c r="A5056" s="29" t="s">
        <v>467</v>
      </c>
      <c r="B5056" s="34">
        <v>36511</v>
      </c>
      <c r="C5056" s="28">
        <v>750</v>
      </c>
      <c r="D5056" s="28">
        <v>44</v>
      </c>
      <c r="E5056" s="28">
        <v>40</v>
      </c>
      <c r="F5056" s="29" t="s">
        <v>462</v>
      </c>
      <c r="G5056" s="29" t="s">
        <v>461</v>
      </c>
      <c r="H5056" s="28">
        <v>860</v>
      </c>
      <c r="I5056" s="29" t="s">
        <v>107</v>
      </c>
      <c r="J5056" s="33" t="s">
        <v>466</v>
      </c>
      <c r="K5056" s="29" t="s">
        <v>178</v>
      </c>
      <c r="L5056" s="29" t="s">
        <v>375</v>
      </c>
      <c r="M5056" s="29" t="s">
        <v>465</v>
      </c>
      <c r="N5056" s="28">
        <v>569447</v>
      </c>
      <c r="O5056" s="28">
        <v>6381592</v>
      </c>
      <c r="P5056" s="29" t="s">
        <v>464</v>
      </c>
      <c r="Q5056" s="32" t="s">
        <v>207</v>
      </c>
      <c r="R5056" s="19"/>
      <c r="S5056" s="19"/>
      <c r="T5056" s="19"/>
      <c r="U5056" s="19"/>
      <c r="V5056" s="19"/>
      <c r="W5056" s="19"/>
      <c r="X5056" s="19"/>
      <c r="Y5056" s="19"/>
      <c r="Z5056" s="19"/>
      <c r="AA5056" s="19"/>
      <c r="AB5056" s="19"/>
      <c r="AC5056" s="19"/>
      <c r="AD5056" s="19"/>
      <c r="AE5056" s="19"/>
      <c r="AF5056" s="19"/>
      <c r="AG5056" s="19"/>
      <c r="AH5056" s="19"/>
      <c r="AI5056" s="19"/>
      <c r="AJ5056" s="19"/>
      <c r="AK5056" s="19"/>
      <c r="AL5056" s="19"/>
      <c r="AM5056" s="19"/>
      <c r="AN5056" s="31">
        <v>50007</v>
      </c>
      <c r="AO5056" s="31">
        <v>1290950</v>
      </c>
      <c r="AP5056" s="31">
        <v>1214944.2109375</v>
      </c>
      <c r="AQ5056" s="31">
        <v>1154616</v>
      </c>
      <c r="AR5056" s="31">
        <v>1097048</v>
      </c>
      <c r="AS5056" s="31">
        <v>1200906</v>
      </c>
      <c r="AT5056" s="31">
        <v>1172958</v>
      </c>
      <c r="AU5056" s="31">
        <v>1031726</v>
      </c>
      <c r="AV5056" s="31">
        <v>1377683</v>
      </c>
      <c r="AW5056" s="31">
        <v>1282516</v>
      </c>
      <c r="AX5056" s="31">
        <v>133421</v>
      </c>
      <c r="AY5056" s="31">
        <v>49932</v>
      </c>
      <c r="AZ5056" s="31">
        <v>183353</v>
      </c>
    </row>
    <row r="5057" spans="1:52" ht="15" customHeight="1">
      <c r="A5057" s="29" t="s">
        <v>463</v>
      </c>
      <c r="B5057" s="34">
        <v>32877</v>
      </c>
      <c r="C5057" s="28">
        <v>150</v>
      </c>
      <c r="D5057" s="28">
        <v>23</v>
      </c>
      <c r="E5057" s="28">
        <v>30</v>
      </c>
      <c r="F5057" s="29" t="s">
        <v>457</v>
      </c>
      <c r="G5057" s="29" t="s">
        <v>453</v>
      </c>
      <c r="H5057" s="28">
        <v>860</v>
      </c>
      <c r="I5057" s="29" t="s">
        <v>107</v>
      </c>
      <c r="J5057" s="33" t="s">
        <v>460</v>
      </c>
      <c r="K5057" s="29" t="s">
        <v>178</v>
      </c>
      <c r="L5057" s="29" t="s">
        <v>444</v>
      </c>
      <c r="M5057" s="29" t="s">
        <v>443</v>
      </c>
      <c r="N5057" s="28">
        <v>550074</v>
      </c>
      <c r="O5057" s="28">
        <v>6370150</v>
      </c>
      <c r="P5057" s="29" t="s">
        <v>459</v>
      </c>
      <c r="Q5057" s="32" t="s">
        <v>207</v>
      </c>
      <c r="R5057" s="19"/>
      <c r="S5057" s="19"/>
      <c r="T5057" s="19"/>
      <c r="U5057" s="19"/>
      <c r="V5057" s="19"/>
      <c r="W5057" s="19"/>
      <c r="X5057" s="19"/>
      <c r="Y5057" s="19"/>
      <c r="Z5057" s="19"/>
      <c r="AA5057" s="19"/>
      <c r="AB5057" s="19"/>
      <c r="AC5057" s="19"/>
      <c r="AD5057" s="19"/>
      <c r="AE5057" s="31">
        <v>369296</v>
      </c>
      <c r="AF5057" s="31">
        <v>388350</v>
      </c>
      <c r="AG5057" s="31">
        <v>380410</v>
      </c>
      <c r="AH5057" s="31">
        <v>396530</v>
      </c>
      <c r="AI5057" s="31">
        <v>400100</v>
      </c>
      <c r="AJ5057" s="31">
        <v>353180</v>
      </c>
      <c r="AK5057" s="31">
        <v>318100</v>
      </c>
      <c r="AL5057" s="31">
        <v>340200</v>
      </c>
      <c r="AM5057" s="31">
        <v>389533</v>
      </c>
      <c r="AN5057" s="31">
        <v>318541</v>
      </c>
      <c r="AO5057" s="31">
        <v>341105</v>
      </c>
      <c r="AP5057" s="31">
        <v>328736.107421875</v>
      </c>
      <c r="AQ5057" s="31">
        <v>317753.068359375</v>
      </c>
      <c r="AR5057" s="31">
        <v>294746.0751953125</v>
      </c>
      <c r="AS5057" s="31">
        <v>321245.37109375</v>
      </c>
      <c r="AT5057" s="31">
        <v>318162.912109375</v>
      </c>
      <c r="AU5057" s="31">
        <v>288460.1806640625</v>
      </c>
      <c r="AV5057" s="31">
        <v>366255.658203125</v>
      </c>
      <c r="AW5057" s="31">
        <v>332527.150390625</v>
      </c>
      <c r="AX5057" s="31">
        <v>32633.171875</v>
      </c>
      <c r="AY5057" s="31">
        <v>12834.359375</v>
      </c>
      <c r="AZ5057" s="31">
        <v>45467.53125</v>
      </c>
    </row>
    <row r="5058" spans="1:52" ht="15" customHeight="1">
      <c r="A5058" s="29" t="s">
        <v>458</v>
      </c>
      <c r="B5058" s="34">
        <v>32877</v>
      </c>
      <c r="C5058" s="28">
        <v>150</v>
      </c>
      <c r="D5058" s="28">
        <v>23</v>
      </c>
      <c r="E5058" s="28">
        <v>30</v>
      </c>
      <c r="F5058" s="29" t="s">
        <v>440</v>
      </c>
      <c r="G5058" s="29" t="s">
        <v>453</v>
      </c>
      <c r="H5058" s="28">
        <v>860</v>
      </c>
      <c r="I5058" s="29" t="s">
        <v>107</v>
      </c>
      <c r="J5058" s="33" t="s">
        <v>456</v>
      </c>
      <c r="K5058" s="29" t="s">
        <v>178</v>
      </c>
      <c r="L5058" s="29" t="s">
        <v>444</v>
      </c>
      <c r="M5058" s="29" t="s">
        <v>443</v>
      </c>
      <c r="N5058" s="28">
        <v>550067</v>
      </c>
      <c r="O5058" s="28">
        <v>6370050</v>
      </c>
      <c r="P5058" s="29" t="s">
        <v>455</v>
      </c>
      <c r="Q5058" s="32" t="s">
        <v>207</v>
      </c>
      <c r="R5058" s="19"/>
      <c r="S5058" s="19"/>
      <c r="T5058" s="19"/>
      <c r="U5058" s="19"/>
      <c r="V5058" s="19"/>
      <c r="W5058" s="19"/>
      <c r="X5058" s="19"/>
      <c r="Y5058" s="19"/>
      <c r="Z5058" s="19"/>
      <c r="AA5058" s="19"/>
      <c r="AB5058" s="19"/>
      <c r="AC5058" s="19"/>
      <c r="AD5058" s="19"/>
      <c r="AE5058" s="31">
        <v>370823</v>
      </c>
      <c r="AF5058" s="31">
        <v>392920</v>
      </c>
      <c r="AG5058" s="31">
        <v>377120</v>
      </c>
      <c r="AH5058" s="31">
        <v>384540</v>
      </c>
      <c r="AI5058" s="31">
        <v>400700</v>
      </c>
      <c r="AJ5058" s="31">
        <v>362460</v>
      </c>
      <c r="AK5058" s="31">
        <v>316440</v>
      </c>
      <c r="AL5058" s="31">
        <v>347130</v>
      </c>
      <c r="AM5058" s="31">
        <v>393806</v>
      </c>
      <c r="AN5058" s="31">
        <v>319547</v>
      </c>
      <c r="AO5058" s="31">
        <v>345020</v>
      </c>
      <c r="AP5058" s="31">
        <v>335517.234375</v>
      </c>
      <c r="AQ5058" s="31">
        <v>310711.544921875</v>
      </c>
      <c r="AR5058" s="31">
        <v>283045.9501953125</v>
      </c>
      <c r="AS5058" s="31">
        <v>339062.1328125</v>
      </c>
      <c r="AT5058" s="31">
        <v>317498.94140625</v>
      </c>
      <c r="AU5058" s="31">
        <v>288751.322265625</v>
      </c>
      <c r="AV5058" s="31">
        <v>366869.25390625</v>
      </c>
      <c r="AW5058" s="31">
        <v>333009.267578125</v>
      </c>
      <c r="AX5058" s="31">
        <v>33216.48046875</v>
      </c>
      <c r="AY5058" s="31">
        <v>14557.9501953125</v>
      </c>
      <c r="AZ5058" s="31">
        <v>47774.4306640625</v>
      </c>
    </row>
    <row r="5059" spans="1:52" ht="15" customHeight="1">
      <c r="A5059" s="29" t="s">
        <v>454</v>
      </c>
      <c r="B5059" s="34">
        <v>33564</v>
      </c>
      <c r="C5059" s="28">
        <v>150</v>
      </c>
      <c r="D5059" s="28">
        <v>23</v>
      </c>
      <c r="E5059" s="28">
        <v>30</v>
      </c>
      <c r="F5059" s="29" t="s">
        <v>440</v>
      </c>
      <c r="G5059" s="29" t="s">
        <v>439</v>
      </c>
      <c r="H5059" s="28">
        <v>860</v>
      </c>
      <c r="I5059" s="29" t="s">
        <v>107</v>
      </c>
      <c r="J5059" s="33" t="s">
        <v>452</v>
      </c>
      <c r="K5059" s="29" t="s">
        <v>178</v>
      </c>
      <c r="L5059" s="29" t="s">
        <v>444</v>
      </c>
      <c r="M5059" s="29" t="s">
        <v>448</v>
      </c>
      <c r="N5059" s="28">
        <v>550047</v>
      </c>
      <c r="O5059" s="28">
        <v>6369952</v>
      </c>
      <c r="P5059" s="29" t="s">
        <v>451</v>
      </c>
      <c r="Q5059" s="32" t="s">
        <v>207</v>
      </c>
      <c r="R5059" s="19"/>
      <c r="S5059" s="19"/>
      <c r="T5059" s="19"/>
      <c r="U5059" s="19"/>
      <c r="V5059" s="19"/>
      <c r="W5059" s="19"/>
      <c r="X5059" s="19"/>
      <c r="Y5059" s="19"/>
      <c r="Z5059" s="19"/>
      <c r="AA5059" s="19"/>
      <c r="AB5059" s="19"/>
      <c r="AC5059" s="19"/>
      <c r="AD5059" s="19"/>
      <c r="AE5059" s="19"/>
      <c r="AF5059" s="31">
        <v>47250</v>
      </c>
      <c r="AG5059" s="31">
        <v>399320</v>
      </c>
      <c r="AH5059" s="31">
        <v>397280</v>
      </c>
      <c r="AI5059" s="31">
        <v>395730</v>
      </c>
      <c r="AJ5059" s="31">
        <v>382030</v>
      </c>
      <c r="AK5059" s="31">
        <v>316610</v>
      </c>
      <c r="AL5059" s="31">
        <v>341610</v>
      </c>
      <c r="AM5059" s="31">
        <v>393318</v>
      </c>
      <c r="AN5059" s="31">
        <v>314361</v>
      </c>
      <c r="AO5059" s="31">
        <v>339953</v>
      </c>
      <c r="AP5059" s="31">
        <v>333230.83203125</v>
      </c>
      <c r="AQ5059" s="31">
        <v>325608.0888671875</v>
      </c>
      <c r="AR5059" s="31">
        <v>288395.91015625</v>
      </c>
      <c r="AS5059" s="31">
        <v>335498.130859375</v>
      </c>
      <c r="AT5059" s="31">
        <v>318786.927734375</v>
      </c>
      <c r="AU5059" s="31">
        <v>263822.1337890625</v>
      </c>
      <c r="AV5059" s="31">
        <v>291891.5986328125</v>
      </c>
      <c r="AW5059" s="31">
        <v>337273.205078125</v>
      </c>
      <c r="AX5059" s="31">
        <v>32197.76953125</v>
      </c>
      <c r="AY5059" s="31">
        <v>14464.8896484375</v>
      </c>
      <c r="AZ5059" s="31">
        <v>46662.6591796875</v>
      </c>
    </row>
    <row r="5060" spans="1:52" ht="15" customHeight="1">
      <c r="A5060" s="29" t="s">
        <v>450</v>
      </c>
      <c r="B5060" s="34">
        <v>33564</v>
      </c>
      <c r="C5060" s="28">
        <v>150</v>
      </c>
      <c r="D5060" s="28">
        <v>23</v>
      </c>
      <c r="E5060" s="28">
        <v>30</v>
      </c>
      <c r="F5060" s="29" t="s">
        <v>440</v>
      </c>
      <c r="G5060" s="29" t="s">
        <v>439</v>
      </c>
      <c r="H5060" s="28">
        <v>860</v>
      </c>
      <c r="I5060" s="29" t="s">
        <v>107</v>
      </c>
      <c r="J5060" s="33" t="s">
        <v>449</v>
      </c>
      <c r="K5060" s="29" t="s">
        <v>178</v>
      </c>
      <c r="L5060" s="29" t="s">
        <v>444</v>
      </c>
      <c r="M5060" s="29" t="s">
        <v>448</v>
      </c>
      <c r="N5060" s="28">
        <v>550040</v>
      </c>
      <c r="O5060" s="28">
        <v>6369853</v>
      </c>
      <c r="P5060" s="29" t="s">
        <v>447</v>
      </c>
      <c r="Q5060" s="32" t="s">
        <v>207</v>
      </c>
      <c r="R5060" s="19"/>
      <c r="S5060" s="19"/>
      <c r="T5060" s="19"/>
      <c r="U5060" s="19"/>
      <c r="V5060" s="19"/>
      <c r="W5060" s="19"/>
      <c r="X5060" s="19"/>
      <c r="Y5060" s="19"/>
      <c r="Z5060" s="19"/>
      <c r="AA5060" s="19"/>
      <c r="AB5060" s="19"/>
      <c r="AC5060" s="19"/>
      <c r="AD5060" s="19"/>
      <c r="AE5060" s="19"/>
      <c r="AF5060" s="31">
        <v>47270</v>
      </c>
      <c r="AG5060" s="31">
        <v>390348</v>
      </c>
      <c r="AH5060" s="31">
        <v>378695</v>
      </c>
      <c r="AI5060" s="31">
        <v>388951</v>
      </c>
      <c r="AJ5060" s="31">
        <v>386674</v>
      </c>
      <c r="AK5060" s="31">
        <v>315008</v>
      </c>
      <c r="AL5060" s="31">
        <v>342887</v>
      </c>
      <c r="AM5060" s="31">
        <v>397296</v>
      </c>
      <c r="AN5060" s="31">
        <v>323114</v>
      </c>
      <c r="AO5060" s="31">
        <v>345412</v>
      </c>
      <c r="AP5060" s="31">
        <v>323116.306640625</v>
      </c>
      <c r="AQ5060" s="31">
        <v>319751.357421875</v>
      </c>
      <c r="AR5060" s="31">
        <v>289497.779296875</v>
      </c>
      <c r="AS5060" s="31">
        <v>327364.291015625</v>
      </c>
      <c r="AT5060" s="31">
        <v>304893.26953125</v>
      </c>
      <c r="AU5060" s="31">
        <v>263301.390625</v>
      </c>
      <c r="AV5060" s="31">
        <v>359246.2529296875</v>
      </c>
      <c r="AW5060" s="31">
        <v>314619.025390625</v>
      </c>
      <c r="AX5060" s="31">
        <v>29672.279296875</v>
      </c>
      <c r="AY5060" s="31">
        <v>13970.8798828125</v>
      </c>
      <c r="AZ5060" s="31">
        <v>43643.1591796875</v>
      </c>
    </row>
    <row r="5061" spans="1:52" ht="15" customHeight="1">
      <c r="A5061" s="29" t="s">
        <v>446</v>
      </c>
      <c r="B5061" s="34">
        <v>33591</v>
      </c>
      <c r="C5061" s="28">
        <v>150</v>
      </c>
      <c r="D5061" s="28">
        <v>23</v>
      </c>
      <c r="E5061" s="28">
        <v>30</v>
      </c>
      <c r="F5061" s="29" t="s">
        <v>440</v>
      </c>
      <c r="G5061" s="29" t="s">
        <v>439</v>
      </c>
      <c r="H5061" s="28">
        <v>860</v>
      </c>
      <c r="I5061" s="29" t="s">
        <v>107</v>
      </c>
      <c r="J5061" s="33" t="s">
        <v>445</v>
      </c>
      <c r="K5061" s="29" t="s">
        <v>178</v>
      </c>
      <c r="L5061" s="29" t="s">
        <v>444</v>
      </c>
      <c r="M5061" s="29" t="s">
        <v>443</v>
      </c>
      <c r="N5061" s="28">
        <v>550045</v>
      </c>
      <c r="O5061" s="28">
        <v>6370253</v>
      </c>
      <c r="P5061" s="29" t="s">
        <v>442</v>
      </c>
      <c r="Q5061" s="32" t="s">
        <v>207</v>
      </c>
      <c r="R5061" s="19"/>
      <c r="S5061" s="19"/>
      <c r="T5061" s="19"/>
      <c r="U5061" s="19"/>
      <c r="V5061" s="19"/>
      <c r="W5061" s="19"/>
      <c r="X5061" s="19"/>
      <c r="Y5061" s="19"/>
      <c r="Z5061" s="19"/>
      <c r="AA5061" s="19"/>
      <c r="AB5061" s="19"/>
      <c r="AC5061" s="19"/>
      <c r="AD5061" s="19"/>
      <c r="AE5061" s="19"/>
      <c r="AF5061" s="31">
        <v>34340</v>
      </c>
      <c r="AG5061" s="31">
        <v>388650</v>
      </c>
      <c r="AH5061" s="31">
        <v>399390</v>
      </c>
      <c r="AI5061" s="31">
        <v>413760</v>
      </c>
      <c r="AJ5061" s="31">
        <v>380210</v>
      </c>
      <c r="AK5061" s="31">
        <v>323120</v>
      </c>
      <c r="AL5061" s="31">
        <v>357260</v>
      </c>
      <c r="AM5061" s="31">
        <v>409793</v>
      </c>
      <c r="AN5061" s="31">
        <v>334869</v>
      </c>
      <c r="AO5061" s="31">
        <v>359541</v>
      </c>
      <c r="AP5061" s="31">
        <v>341632.228515625</v>
      </c>
      <c r="AQ5061" s="31">
        <v>332998.4375</v>
      </c>
      <c r="AR5061" s="31">
        <v>282079.7080078125</v>
      </c>
      <c r="AS5061" s="31">
        <v>339021.5390625</v>
      </c>
      <c r="AT5061" s="31">
        <v>331440.12109375</v>
      </c>
      <c r="AU5061" s="31">
        <v>295833.7783203125</v>
      </c>
      <c r="AV5061" s="31">
        <v>383352.744140625</v>
      </c>
      <c r="AW5061" s="31">
        <v>348691.8623046875</v>
      </c>
      <c r="AX5061" s="31">
        <v>34321.3203125</v>
      </c>
      <c r="AY5061" s="31">
        <v>15004.4404296875</v>
      </c>
      <c r="AZ5061" s="31">
        <v>49325.7607421875</v>
      </c>
    </row>
    <row r="5062" spans="1:52" ht="15" customHeight="1">
      <c r="A5062" s="29" t="s">
        <v>441</v>
      </c>
      <c r="B5062" s="34">
        <v>32784</v>
      </c>
      <c r="C5062" s="28">
        <v>200</v>
      </c>
      <c r="D5062" s="28">
        <v>25</v>
      </c>
      <c r="E5062" s="28">
        <v>30</v>
      </c>
      <c r="F5062" s="29" t="s">
        <v>242</v>
      </c>
      <c r="G5062" s="29" t="s">
        <v>434</v>
      </c>
      <c r="H5062" s="28">
        <v>860</v>
      </c>
      <c r="I5062" s="29" t="s">
        <v>107</v>
      </c>
      <c r="J5062" s="33" t="s">
        <v>438</v>
      </c>
      <c r="K5062" s="29" t="s">
        <v>178</v>
      </c>
      <c r="L5062" s="29" t="s">
        <v>437</v>
      </c>
      <c r="M5062" s="29" t="s">
        <v>270</v>
      </c>
      <c r="N5062" s="28">
        <v>548990</v>
      </c>
      <c r="O5062" s="28">
        <v>6370244</v>
      </c>
      <c r="P5062" s="29" t="s">
        <v>436</v>
      </c>
      <c r="Q5062" s="32" t="s">
        <v>207</v>
      </c>
      <c r="R5062" s="19"/>
      <c r="S5062" s="19"/>
      <c r="T5062" s="19"/>
      <c r="U5062" s="19"/>
      <c r="V5062" s="19"/>
      <c r="W5062" s="19"/>
      <c r="X5062" s="19"/>
      <c r="Y5062" s="19"/>
      <c r="Z5062" s="19"/>
      <c r="AA5062" s="19"/>
      <c r="AB5062" s="19"/>
      <c r="AC5062" s="19"/>
      <c r="AD5062" s="31">
        <v>82819</v>
      </c>
      <c r="AE5062" s="31">
        <v>489281</v>
      </c>
      <c r="AF5062" s="31">
        <v>477160</v>
      </c>
      <c r="AG5062" s="31">
        <v>450430</v>
      </c>
      <c r="AH5062" s="31">
        <v>469290</v>
      </c>
      <c r="AI5062" s="31">
        <v>494350</v>
      </c>
      <c r="AJ5062" s="31">
        <v>459550</v>
      </c>
      <c r="AK5062" s="31">
        <v>384130</v>
      </c>
      <c r="AL5062" s="31">
        <v>411540</v>
      </c>
      <c r="AM5062" s="31">
        <v>460731</v>
      </c>
      <c r="AN5062" s="31">
        <v>388796</v>
      </c>
      <c r="AO5062" s="31">
        <v>407417</v>
      </c>
      <c r="AP5062" s="31">
        <v>383809.759765625</v>
      </c>
      <c r="AQ5062" s="31">
        <v>373818.419921875</v>
      </c>
      <c r="AR5062" s="31">
        <v>336710.6015625</v>
      </c>
      <c r="AS5062" s="31">
        <v>387935.890625</v>
      </c>
      <c r="AT5062" s="31">
        <v>367685.505859375</v>
      </c>
      <c r="AU5062" s="31">
        <v>333709.201171875</v>
      </c>
      <c r="AV5062" s="31">
        <v>420314.40234375</v>
      </c>
      <c r="AW5062" s="31">
        <v>389315.521484375</v>
      </c>
      <c r="AX5062" s="31">
        <v>40368.23828125</v>
      </c>
      <c r="AY5062" s="31">
        <v>15610.3203125</v>
      </c>
      <c r="AZ5062" s="31">
        <v>55978.55859375</v>
      </c>
    </row>
    <row r="5063" spans="1:52" ht="15" customHeight="1">
      <c r="A5063" s="29" t="s">
        <v>435</v>
      </c>
      <c r="B5063" s="34">
        <v>33886</v>
      </c>
      <c r="C5063" s="28">
        <v>225</v>
      </c>
      <c r="D5063" s="28">
        <v>27</v>
      </c>
      <c r="E5063" s="28">
        <v>31.5</v>
      </c>
      <c r="F5063" s="29" t="s">
        <v>242</v>
      </c>
      <c r="G5063" s="29" t="s">
        <v>422</v>
      </c>
      <c r="H5063" s="28">
        <v>860</v>
      </c>
      <c r="I5063" s="29" t="s">
        <v>107</v>
      </c>
      <c r="J5063" s="33" t="s">
        <v>433</v>
      </c>
      <c r="K5063" s="29" t="s">
        <v>178</v>
      </c>
      <c r="L5063" s="29" t="s">
        <v>426</v>
      </c>
      <c r="M5063" s="29" t="s">
        <v>425</v>
      </c>
      <c r="N5063" s="28">
        <v>556839</v>
      </c>
      <c r="O5063" s="28">
        <v>6380259</v>
      </c>
      <c r="P5063" s="29" t="s">
        <v>432</v>
      </c>
      <c r="Q5063" s="32" t="s">
        <v>207</v>
      </c>
      <c r="R5063" s="19"/>
      <c r="S5063" s="19"/>
      <c r="T5063" s="19"/>
      <c r="U5063" s="19"/>
      <c r="V5063" s="19"/>
      <c r="W5063" s="19"/>
      <c r="X5063" s="19"/>
      <c r="Y5063" s="19"/>
      <c r="Z5063" s="19"/>
      <c r="AA5063" s="19"/>
      <c r="AB5063" s="19"/>
      <c r="AC5063" s="19"/>
      <c r="AD5063" s="19"/>
      <c r="AE5063" s="19"/>
      <c r="AF5063" s="19"/>
      <c r="AG5063" s="31">
        <v>120330</v>
      </c>
      <c r="AH5063" s="31">
        <v>514910</v>
      </c>
      <c r="AI5063" s="31">
        <v>518890</v>
      </c>
      <c r="AJ5063" s="31">
        <v>495590</v>
      </c>
      <c r="AK5063" s="31">
        <v>404170</v>
      </c>
      <c r="AL5063" s="31">
        <v>436090</v>
      </c>
      <c r="AM5063" s="31">
        <v>506176</v>
      </c>
      <c r="AN5063" s="31">
        <v>413545</v>
      </c>
      <c r="AO5063" s="31">
        <v>443936</v>
      </c>
      <c r="AP5063" s="31">
        <v>413878.6015625</v>
      </c>
      <c r="AQ5063" s="31">
        <v>381126.76171875</v>
      </c>
      <c r="AR5063" s="31">
        <v>369160.3603515625</v>
      </c>
      <c r="AS5063" s="31">
        <v>398191.857421875</v>
      </c>
      <c r="AT5063" s="31">
        <v>380466.90234375</v>
      </c>
      <c r="AU5063" s="31">
        <v>251055.087890625</v>
      </c>
      <c r="AV5063" s="31">
        <v>343830.96240234375</v>
      </c>
      <c r="AW5063" s="31">
        <v>385867.345703125</v>
      </c>
      <c r="AX5063" s="31">
        <v>38371.41015625</v>
      </c>
      <c r="AY5063" s="31">
        <v>14082.75</v>
      </c>
      <c r="AZ5063" s="31">
        <v>52454.16015625</v>
      </c>
    </row>
    <row r="5064" spans="1:52" ht="15" customHeight="1">
      <c r="A5064" s="29" t="s">
        <v>431</v>
      </c>
      <c r="B5064" s="34">
        <v>32948</v>
      </c>
      <c r="C5064" s="28">
        <v>225</v>
      </c>
      <c r="D5064" s="28">
        <v>27</v>
      </c>
      <c r="E5064" s="28">
        <v>31.5</v>
      </c>
      <c r="F5064" s="29" t="s">
        <v>242</v>
      </c>
      <c r="G5064" s="29" t="s">
        <v>422</v>
      </c>
      <c r="H5064" s="28">
        <v>860</v>
      </c>
      <c r="I5064" s="29" t="s">
        <v>107</v>
      </c>
      <c r="J5064" s="33" t="s">
        <v>430</v>
      </c>
      <c r="K5064" s="29" t="s">
        <v>178</v>
      </c>
      <c r="L5064" s="29" t="s">
        <v>426</v>
      </c>
      <c r="M5064" s="29" t="s">
        <v>425</v>
      </c>
      <c r="N5064" s="28">
        <v>556970</v>
      </c>
      <c r="O5064" s="28">
        <v>6380367</v>
      </c>
      <c r="P5064" s="29" t="s">
        <v>429</v>
      </c>
      <c r="Q5064" s="32" t="s">
        <v>207</v>
      </c>
      <c r="R5064" s="19"/>
      <c r="S5064" s="19"/>
      <c r="T5064" s="19"/>
      <c r="U5064" s="19"/>
      <c r="V5064" s="19"/>
      <c r="W5064" s="19"/>
      <c r="X5064" s="19"/>
      <c r="Y5064" s="19"/>
      <c r="Z5064" s="19"/>
      <c r="AA5064" s="19"/>
      <c r="AB5064" s="19"/>
      <c r="AC5064" s="19"/>
      <c r="AD5064" s="19"/>
      <c r="AE5064" s="31">
        <v>369903</v>
      </c>
      <c r="AF5064" s="31">
        <v>501590</v>
      </c>
      <c r="AG5064" s="31">
        <v>488410</v>
      </c>
      <c r="AH5064" s="31">
        <v>495960</v>
      </c>
      <c r="AI5064" s="31">
        <v>481250</v>
      </c>
      <c r="AJ5064" s="31">
        <v>461830</v>
      </c>
      <c r="AK5064" s="31">
        <v>390650</v>
      </c>
      <c r="AL5064" s="31">
        <v>404670</v>
      </c>
      <c r="AM5064" s="31">
        <v>458197</v>
      </c>
      <c r="AN5064" s="31">
        <v>368750</v>
      </c>
      <c r="AO5064" s="31">
        <v>393354</v>
      </c>
      <c r="AP5064" s="31">
        <v>378359.94921875</v>
      </c>
      <c r="AQ5064" s="31">
        <v>322117.0771484375</v>
      </c>
      <c r="AR5064" s="31">
        <v>318320.45703125</v>
      </c>
      <c r="AS5064" s="31">
        <v>349536.33203125</v>
      </c>
      <c r="AT5064" s="31">
        <v>339665.044921875</v>
      </c>
      <c r="AU5064" s="31">
        <v>292381.6513671875</v>
      </c>
      <c r="AV5064" s="31">
        <v>259985.87774658203</v>
      </c>
      <c r="AW5064" s="31">
        <v>346180.23046875</v>
      </c>
      <c r="AX5064" s="31">
        <v>33906.51171875</v>
      </c>
      <c r="AY5064" s="31">
        <v>11918.6103515625</v>
      </c>
      <c r="AZ5064" s="31">
        <v>45825.1220703125</v>
      </c>
    </row>
    <row r="5065" spans="1:52" ht="15" customHeight="1">
      <c r="A5065" s="29" t="s">
        <v>428</v>
      </c>
      <c r="B5065" s="34">
        <v>33190</v>
      </c>
      <c r="C5065" s="28">
        <v>225</v>
      </c>
      <c r="D5065" s="28">
        <v>27</v>
      </c>
      <c r="E5065" s="28">
        <v>31.5</v>
      </c>
      <c r="F5065" s="29" t="s">
        <v>242</v>
      </c>
      <c r="G5065" s="29" t="s">
        <v>422</v>
      </c>
      <c r="H5065" s="28">
        <v>860</v>
      </c>
      <c r="I5065" s="29" t="s">
        <v>107</v>
      </c>
      <c r="J5065" s="33" t="s">
        <v>427</v>
      </c>
      <c r="K5065" s="29" t="s">
        <v>178</v>
      </c>
      <c r="L5065" s="29" t="s">
        <v>426</v>
      </c>
      <c r="M5065" s="29" t="s">
        <v>425</v>
      </c>
      <c r="N5065" s="28">
        <v>556997</v>
      </c>
      <c r="O5065" s="28">
        <v>6380260</v>
      </c>
      <c r="P5065" s="29" t="s">
        <v>424</v>
      </c>
      <c r="Q5065" s="32" t="s">
        <v>207</v>
      </c>
      <c r="R5065" s="19"/>
      <c r="S5065" s="19"/>
      <c r="T5065" s="19"/>
      <c r="U5065" s="19"/>
      <c r="V5065" s="19"/>
      <c r="W5065" s="19"/>
      <c r="X5065" s="19"/>
      <c r="Y5065" s="19"/>
      <c r="Z5065" s="19"/>
      <c r="AA5065" s="19"/>
      <c r="AB5065" s="19"/>
      <c r="AC5065" s="19"/>
      <c r="AD5065" s="19"/>
      <c r="AE5065" s="31">
        <v>42620</v>
      </c>
      <c r="AF5065" s="31">
        <v>514720</v>
      </c>
      <c r="AG5065" s="31">
        <v>497930</v>
      </c>
      <c r="AH5065" s="31">
        <v>498080</v>
      </c>
      <c r="AI5065" s="31">
        <v>498200</v>
      </c>
      <c r="AJ5065" s="31">
        <v>486250</v>
      </c>
      <c r="AK5065" s="31">
        <v>403190</v>
      </c>
      <c r="AL5065" s="31">
        <v>417310</v>
      </c>
      <c r="AM5065" s="31">
        <v>477290</v>
      </c>
      <c r="AN5065" s="31">
        <v>397040</v>
      </c>
      <c r="AO5065" s="31">
        <v>415413</v>
      </c>
      <c r="AP5065" s="31">
        <v>392649.49609375</v>
      </c>
      <c r="AQ5065" s="31">
        <v>371178.388671875</v>
      </c>
      <c r="AR5065" s="31">
        <v>339887.171875</v>
      </c>
      <c r="AS5065" s="31">
        <v>367938.451171875</v>
      </c>
      <c r="AT5065" s="31">
        <v>360713.4296875</v>
      </c>
      <c r="AU5065" s="31">
        <v>296898.03076171875</v>
      </c>
      <c r="AV5065" s="31">
        <v>396977.12890625</v>
      </c>
      <c r="AW5065" s="31">
        <v>370689.662109375</v>
      </c>
      <c r="AX5065" s="31">
        <v>38495.16015625</v>
      </c>
      <c r="AY5065" s="31">
        <v>12425.490234375</v>
      </c>
      <c r="AZ5065" s="31">
        <v>50920.650390625</v>
      </c>
    </row>
    <row r="5066" spans="1:52" ht="15" customHeight="1">
      <c r="A5066" s="29" t="s">
        <v>423</v>
      </c>
      <c r="B5066" s="34">
        <v>32580</v>
      </c>
      <c r="C5066" s="28">
        <v>150</v>
      </c>
      <c r="D5066" s="28">
        <v>23.2</v>
      </c>
      <c r="E5066" s="28">
        <v>30.3</v>
      </c>
      <c r="F5066" s="29" t="s">
        <v>227</v>
      </c>
      <c r="G5066" s="29" t="s">
        <v>417</v>
      </c>
      <c r="H5066" s="28">
        <v>860</v>
      </c>
      <c r="I5066" s="29" t="s">
        <v>107</v>
      </c>
      <c r="J5066" s="33" t="s">
        <v>421</v>
      </c>
      <c r="K5066" s="29" t="s">
        <v>178</v>
      </c>
      <c r="L5066" s="29" t="s">
        <v>420</v>
      </c>
      <c r="M5066" s="29" t="s">
        <v>355</v>
      </c>
      <c r="N5066" s="28">
        <v>573574</v>
      </c>
      <c r="O5066" s="28">
        <v>6361533</v>
      </c>
      <c r="P5066" s="29" t="s">
        <v>419</v>
      </c>
      <c r="Q5066" s="32" t="s">
        <v>207</v>
      </c>
      <c r="R5066" s="19"/>
      <c r="S5066" s="19"/>
      <c r="T5066" s="19"/>
      <c r="U5066" s="19"/>
      <c r="V5066" s="19"/>
      <c r="W5066" s="19"/>
      <c r="X5066" s="19"/>
      <c r="Y5066" s="19"/>
      <c r="Z5066" s="19"/>
      <c r="AA5066" s="19"/>
      <c r="AB5066" s="19"/>
      <c r="AC5066" s="19"/>
      <c r="AD5066" s="31">
        <v>225658</v>
      </c>
      <c r="AE5066" s="31">
        <v>296258</v>
      </c>
      <c r="AF5066" s="31">
        <v>271970</v>
      </c>
      <c r="AG5066" s="31">
        <v>278450</v>
      </c>
      <c r="AH5066" s="31">
        <v>293900</v>
      </c>
      <c r="AI5066" s="31">
        <v>312410</v>
      </c>
      <c r="AJ5066" s="31">
        <v>268290</v>
      </c>
      <c r="AK5066" s="31">
        <v>228300</v>
      </c>
      <c r="AL5066" s="31">
        <v>254880</v>
      </c>
      <c r="AM5066" s="31">
        <v>195490</v>
      </c>
      <c r="AN5066" s="31">
        <v>225262</v>
      </c>
      <c r="AO5066" s="31">
        <v>257896</v>
      </c>
      <c r="AP5066" s="31">
        <v>217888.07421875</v>
      </c>
      <c r="AQ5066" s="31">
        <v>209317.01611328125</v>
      </c>
      <c r="AR5066" s="31">
        <v>205110.59033203125</v>
      </c>
      <c r="AS5066" s="31">
        <v>226872.0205078125</v>
      </c>
      <c r="AT5066" s="31">
        <v>207799.01953125</v>
      </c>
      <c r="AU5066" s="31">
        <v>187421.84912109375</v>
      </c>
      <c r="AV5066" s="31">
        <v>228444.48193359375</v>
      </c>
      <c r="AW5066" s="31">
        <v>232776.7197265625</v>
      </c>
      <c r="AX5066" s="31">
        <v>27256.6796875</v>
      </c>
      <c r="AY5066" s="31">
        <v>7250.759765625</v>
      </c>
      <c r="AZ5066" s="31">
        <v>34507.439453125</v>
      </c>
    </row>
    <row r="5067" spans="1:52" ht="15" customHeight="1">
      <c r="A5067" s="29" t="s">
        <v>418</v>
      </c>
      <c r="B5067" s="34">
        <v>36321</v>
      </c>
      <c r="C5067" s="28">
        <v>660</v>
      </c>
      <c r="D5067" s="28">
        <v>47</v>
      </c>
      <c r="E5067" s="28">
        <v>45</v>
      </c>
      <c r="F5067" s="29" t="s">
        <v>242</v>
      </c>
      <c r="G5067" s="29" t="s">
        <v>259</v>
      </c>
      <c r="H5067" s="28">
        <v>860</v>
      </c>
      <c r="I5067" s="29" t="s">
        <v>107</v>
      </c>
      <c r="J5067" s="33" t="s">
        <v>416</v>
      </c>
      <c r="K5067" s="29" t="s">
        <v>178</v>
      </c>
      <c r="L5067" s="29" t="s">
        <v>401</v>
      </c>
      <c r="M5067" s="29" t="s">
        <v>415</v>
      </c>
      <c r="N5067" s="28">
        <v>575326</v>
      </c>
      <c r="O5067" s="28">
        <v>6361235</v>
      </c>
      <c r="P5067" s="29" t="s">
        <v>414</v>
      </c>
      <c r="Q5067" s="32" t="s">
        <v>207</v>
      </c>
      <c r="R5067" s="19"/>
      <c r="S5067" s="19"/>
      <c r="T5067" s="19"/>
      <c r="U5067" s="19"/>
      <c r="V5067" s="19"/>
      <c r="W5067" s="19"/>
      <c r="X5067" s="19"/>
      <c r="Y5067" s="19"/>
      <c r="Z5067" s="19"/>
      <c r="AA5067" s="19"/>
      <c r="AB5067" s="19"/>
      <c r="AC5067" s="19"/>
      <c r="AD5067" s="19"/>
      <c r="AE5067" s="19"/>
      <c r="AF5067" s="19"/>
      <c r="AG5067" s="19"/>
      <c r="AH5067" s="19"/>
      <c r="AI5067" s="19"/>
      <c r="AJ5067" s="19"/>
      <c r="AK5067" s="19"/>
      <c r="AL5067" s="19"/>
      <c r="AM5067" s="19"/>
      <c r="AN5067" s="31">
        <v>701888</v>
      </c>
      <c r="AO5067" s="31">
        <v>1541301</v>
      </c>
      <c r="AP5067" s="31">
        <v>1400889.91796875</v>
      </c>
      <c r="AQ5067" s="31">
        <v>1413478.6953125</v>
      </c>
      <c r="AR5067" s="31">
        <v>1288316.8359375</v>
      </c>
      <c r="AS5067" s="31">
        <v>1433144.7578125</v>
      </c>
      <c r="AT5067" s="31">
        <v>1393879</v>
      </c>
      <c r="AU5067" s="31">
        <v>1261360</v>
      </c>
      <c r="AV5067" s="31">
        <v>1531773</v>
      </c>
      <c r="AW5067" s="31">
        <v>1426169</v>
      </c>
      <c r="AX5067" s="31">
        <v>160674</v>
      </c>
      <c r="AY5067" s="31">
        <v>66977</v>
      </c>
      <c r="AZ5067" s="31">
        <v>227651</v>
      </c>
    </row>
    <row r="5068" spans="1:52" ht="15" customHeight="1">
      <c r="A5068" s="29" t="s">
        <v>413</v>
      </c>
      <c r="B5068" s="34">
        <v>36321</v>
      </c>
      <c r="C5068" s="28">
        <v>660</v>
      </c>
      <c r="D5068" s="28">
        <v>47</v>
      </c>
      <c r="E5068" s="28">
        <v>45</v>
      </c>
      <c r="F5068" s="29" t="s">
        <v>242</v>
      </c>
      <c r="G5068" s="29" t="s">
        <v>259</v>
      </c>
      <c r="H5068" s="28">
        <v>860</v>
      </c>
      <c r="I5068" s="29" t="s">
        <v>107</v>
      </c>
      <c r="J5068" s="33" t="s">
        <v>412</v>
      </c>
      <c r="K5068" s="29" t="s">
        <v>178</v>
      </c>
      <c r="L5068" s="29" t="s">
        <v>401</v>
      </c>
      <c r="M5068" s="29" t="s">
        <v>408</v>
      </c>
      <c r="N5068" s="28">
        <v>575535</v>
      </c>
      <c r="O5068" s="28">
        <v>6361420</v>
      </c>
      <c r="P5068" s="29" t="s">
        <v>411</v>
      </c>
      <c r="Q5068" s="32" t="s">
        <v>207</v>
      </c>
      <c r="R5068" s="19"/>
      <c r="S5068" s="19"/>
      <c r="T5068" s="19"/>
      <c r="U5068" s="19"/>
      <c r="V5068" s="19"/>
      <c r="W5068" s="19"/>
      <c r="X5068" s="19"/>
      <c r="Y5068" s="19"/>
      <c r="Z5068" s="19"/>
      <c r="AA5068" s="19"/>
      <c r="AB5068" s="19"/>
      <c r="AC5068" s="19"/>
      <c r="AD5068" s="19"/>
      <c r="AE5068" s="19"/>
      <c r="AF5068" s="19"/>
      <c r="AG5068" s="19"/>
      <c r="AH5068" s="19"/>
      <c r="AI5068" s="19"/>
      <c r="AJ5068" s="19"/>
      <c r="AK5068" s="19"/>
      <c r="AL5068" s="19"/>
      <c r="AM5068" s="19"/>
      <c r="AN5068" s="31">
        <v>683364</v>
      </c>
      <c r="AO5068" s="31">
        <v>1509733</v>
      </c>
      <c r="AP5068" s="31">
        <v>1349383.71875</v>
      </c>
      <c r="AQ5068" s="31">
        <v>1334814.84765625</v>
      </c>
      <c r="AR5068" s="31">
        <v>1194729.2109375</v>
      </c>
      <c r="AS5068" s="31">
        <v>1365322.1953125</v>
      </c>
      <c r="AT5068" s="31">
        <v>1315674</v>
      </c>
      <c r="AU5068" s="31">
        <v>1195091</v>
      </c>
      <c r="AV5068" s="31">
        <v>1458273</v>
      </c>
      <c r="AW5068" s="31">
        <v>1322497</v>
      </c>
      <c r="AX5068" s="31">
        <v>153983</v>
      </c>
      <c r="AY5068" s="31">
        <v>62211</v>
      </c>
      <c r="AZ5068" s="31">
        <v>216194</v>
      </c>
    </row>
    <row r="5069" spans="1:52" ht="15" customHeight="1">
      <c r="A5069" s="29" t="s">
        <v>410</v>
      </c>
      <c r="B5069" s="34">
        <v>36321</v>
      </c>
      <c r="C5069" s="28">
        <v>660</v>
      </c>
      <c r="D5069" s="28">
        <v>47</v>
      </c>
      <c r="E5069" s="28">
        <v>45</v>
      </c>
      <c r="F5069" s="29" t="s">
        <v>242</v>
      </c>
      <c r="G5069" s="29" t="s">
        <v>259</v>
      </c>
      <c r="H5069" s="28">
        <v>860</v>
      </c>
      <c r="I5069" s="29" t="s">
        <v>107</v>
      </c>
      <c r="J5069" s="33" t="s">
        <v>409</v>
      </c>
      <c r="K5069" s="29" t="s">
        <v>178</v>
      </c>
      <c r="L5069" s="29" t="s">
        <v>401</v>
      </c>
      <c r="M5069" s="29" t="s">
        <v>408</v>
      </c>
      <c r="N5069" s="28">
        <v>575744</v>
      </c>
      <c r="O5069" s="28">
        <v>6361618</v>
      </c>
      <c r="P5069" s="29" t="s">
        <v>407</v>
      </c>
      <c r="Q5069" s="32" t="s">
        <v>207</v>
      </c>
      <c r="R5069" s="19"/>
      <c r="S5069" s="19"/>
      <c r="T5069" s="19"/>
      <c r="U5069" s="19"/>
      <c r="V5069" s="19"/>
      <c r="W5069" s="19"/>
      <c r="X5069" s="19"/>
      <c r="Y5069" s="19"/>
      <c r="Z5069" s="19"/>
      <c r="AA5069" s="19"/>
      <c r="AB5069" s="19"/>
      <c r="AC5069" s="19"/>
      <c r="AD5069" s="19"/>
      <c r="AE5069" s="19"/>
      <c r="AF5069" s="19"/>
      <c r="AG5069" s="19"/>
      <c r="AH5069" s="19"/>
      <c r="AI5069" s="19"/>
      <c r="AJ5069" s="19"/>
      <c r="AK5069" s="19"/>
      <c r="AL5069" s="19"/>
      <c r="AM5069" s="19"/>
      <c r="AN5069" s="31">
        <v>683766</v>
      </c>
      <c r="AO5069" s="31">
        <v>1502248</v>
      </c>
      <c r="AP5069" s="31">
        <v>1326724.31640625</v>
      </c>
      <c r="AQ5069" s="31">
        <v>1354123.17578125</v>
      </c>
      <c r="AR5069" s="31">
        <v>1237056.27734375</v>
      </c>
      <c r="AS5069" s="31">
        <v>1397704.1171875</v>
      </c>
      <c r="AT5069" s="31">
        <v>1321476</v>
      </c>
      <c r="AU5069" s="31">
        <v>1219791</v>
      </c>
      <c r="AV5069" s="31">
        <v>1476680</v>
      </c>
      <c r="AW5069" s="31">
        <v>1392929</v>
      </c>
      <c r="AX5069" s="31">
        <v>156982</v>
      </c>
      <c r="AY5069" s="31">
        <v>66183</v>
      </c>
      <c r="AZ5069" s="31">
        <v>223165</v>
      </c>
    </row>
    <row r="5070" spans="1:52" ht="15" customHeight="1">
      <c r="A5070" s="29" t="s">
        <v>406</v>
      </c>
      <c r="B5070" s="34">
        <v>36342</v>
      </c>
      <c r="C5070" s="28">
        <v>660</v>
      </c>
      <c r="D5070" s="28">
        <v>47</v>
      </c>
      <c r="E5070" s="28">
        <v>45</v>
      </c>
      <c r="F5070" s="29" t="s">
        <v>242</v>
      </c>
      <c r="G5070" s="29" t="s">
        <v>259</v>
      </c>
      <c r="H5070" s="28">
        <v>860</v>
      </c>
      <c r="I5070" s="29" t="s">
        <v>107</v>
      </c>
      <c r="J5070" s="33" t="s">
        <v>405</v>
      </c>
      <c r="K5070" s="29" t="s">
        <v>178</v>
      </c>
      <c r="L5070" s="29" t="s">
        <v>401</v>
      </c>
      <c r="M5070" s="29" t="s">
        <v>400</v>
      </c>
      <c r="N5070" s="28">
        <v>575961</v>
      </c>
      <c r="O5070" s="28">
        <v>6361807</v>
      </c>
      <c r="P5070" s="29" t="s">
        <v>404</v>
      </c>
      <c r="Q5070" s="32" t="s">
        <v>207</v>
      </c>
      <c r="R5070" s="19"/>
      <c r="S5070" s="19"/>
      <c r="T5070" s="19"/>
      <c r="U5070" s="19"/>
      <c r="V5070" s="19"/>
      <c r="W5070" s="19"/>
      <c r="X5070" s="19"/>
      <c r="Y5070" s="19"/>
      <c r="Z5070" s="19"/>
      <c r="AA5070" s="19"/>
      <c r="AB5070" s="19"/>
      <c r="AC5070" s="19"/>
      <c r="AD5070" s="19"/>
      <c r="AE5070" s="19"/>
      <c r="AF5070" s="19"/>
      <c r="AG5070" s="19"/>
      <c r="AH5070" s="19"/>
      <c r="AI5070" s="19"/>
      <c r="AJ5070" s="19"/>
      <c r="AK5070" s="19"/>
      <c r="AL5070" s="19"/>
      <c r="AM5070" s="19"/>
      <c r="AN5070" s="31">
        <v>618990</v>
      </c>
      <c r="AO5070" s="31">
        <v>1468864</v>
      </c>
      <c r="AP5070" s="31">
        <v>1305057.73046875</v>
      </c>
      <c r="AQ5070" s="31">
        <v>1326569.4375</v>
      </c>
      <c r="AR5070" s="31">
        <v>1219197.3203125</v>
      </c>
      <c r="AS5070" s="31">
        <v>1334485.328125</v>
      </c>
      <c r="AT5070" s="31">
        <v>1292684</v>
      </c>
      <c r="AU5070" s="31">
        <v>1169935</v>
      </c>
      <c r="AV5070" s="31">
        <v>1301699</v>
      </c>
      <c r="AW5070" s="31">
        <v>1362195</v>
      </c>
      <c r="AX5070" s="31">
        <v>151262</v>
      </c>
      <c r="AY5070" s="31">
        <v>62850</v>
      </c>
      <c r="AZ5070" s="31">
        <v>214112</v>
      </c>
    </row>
    <row r="5071" spans="1:52" ht="15" customHeight="1">
      <c r="A5071" s="29" t="s">
        <v>403</v>
      </c>
      <c r="B5071" s="34">
        <v>36342</v>
      </c>
      <c r="C5071" s="28">
        <v>660</v>
      </c>
      <c r="D5071" s="28">
        <v>47</v>
      </c>
      <c r="E5071" s="28">
        <v>45</v>
      </c>
      <c r="F5071" s="29" t="s">
        <v>242</v>
      </c>
      <c r="G5071" s="29" t="s">
        <v>259</v>
      </c>
      <c r="H5071" s="28">
        <v>860</v>
      </c>
      <c r="I5071" s="29" t="s">
        <v>107</v>
      </c>
      <c r="J5071" s="33" t="s">
        <v>402</v>
      </c>
      <c r="K5071" s="29" t="s">
        <v>178</v>
      </c>
      <c r="L5071" s="29" t="s">
        <v>401</v>
      </c>
      <c r="M5071" s="29" t="s">
        <v>400</v>
      </c>
      <c r="N5071" s="28">
        <v>576174</v>
      </c>
      <c r="O5071" s="28">
        <v>6361993</v>
      </c>
      <c r="P5071" s="29" t="s">
        <v>399</v>
      </c>
      <c r="Q5071" s="32" t="s">
        <v>207</v>
      </c>
      <c r="R5071" s="19"/>
      <c r="S5071" s="19"/>
      <c r="T5071" s="19"/>
      <c r="U5071" s="19"/>
      <c r="V5071" s="19"/>
      <c r="W5071" s="19"/>
      <c r="X5071" s="19"/>
      <c r="Y5071" s="19"/>
      <c r="Z5071" s="19"/>
      <c r="AA5071" s="19"/>
      <c r="AB5071" s="19"/>
      <c r="AC5071" s="19"/>
      <c r="AD5071" s="19"/>
      <c r="AE5071" s="19"/>
      <c r="AF5071" s="19"/>
      <c r="AG5071" s="19"/>
      <c r="AH5071" s="19"/>
      <c r="AI5071" s="19"/>
      <c r="AJ5071" s="19"/>
      <c r="AK5071" s="19"/>
      <c r="AL5071" s="19"/>
      <c r="AM5071" s="19"/>
      <c r="AN5071" s="31">
        <v>647063</v>
      </c>
      <c r="AO5071" s="31">
        <v>1436184</v>
      </c>
      <c r="AP5071" s="31">
        <v>1382418.6328125</v>
      </c>
      <c r="AQ5071" s="31">
        <v>1354187.4765625</v>
      </c>
      <c r="AR5071" s="31">
        <v>1248159.171875</v>
      </c>
      <c r="AS5071" s="31">
        <v>1388252.921875</v>
      </c>
      <c r="AT5071" s="31">
        <v>1331434</v>
      </c>
      <c r="AU5071" s="31">
        <v>1212385</v>
      </c>
      <c r="AV5071" s="31">
        <v>1455493</v>
      </c>
      <c r="AW5071" s="31">
        <v>1400502</v>
      </c>
      <c r="AX5071" s="31">
        <v>157216</v>
      </c>
      <c r="AY5071" s="31">
        <v>36202</v>
      </c>
      <c r="AZ5071" s="31">
        <v>193418</v>
      </c>
    </row>
    <row r="5072" spans="1:52" ht="15" customHeight="1">
      <c r="A5072" s="29" t="s">
        <v>398</v>
      </c>
      <c r="B5072" s="34">
        <v>33203</v>
      </c>
      <c r="C5072" s="28">
        <v>200</v>
      </c>
      <c r="D5072" s="28">
        <v>26</v>
      </c>
      <c r="E5072" s="28">
        <v>29</v>
      </c>
      <c r="F5072" s="29" t="s">
        <v>392</v>
      </c>
      <c r="G5072" s="29" t="s">
        <v>391</v>
      </c>
      <c r="H5072" s="28">
        <v>860</v>
      </c>
      <c r="I5072" s="29" t="s">
        <v>107</v>
      </c>
      <c r="J5072" s="33" t="s">
        <v>397</v>
      </c>
      <c r="K5072" s="29" t="s">
        <v>178</v>
      </c>
      <c r="L5072" s="29" t="s">
        <v>396</v>
      </c>
      <c r="M5072" s="29" t="s">
        <v>395</v>
      </c>
      <c r="N5072" s="28">
        <v>578249</v>
      </c>
      <c r="O5072" s="28">
        <v>6362459</v>
      </c>
      <c r="P5072" s="29" t="s">
        <v>394</v>
      </c>
      <c r="Q5072" s="32" t="s">
        <v>207</v>
      </c>
      <c r="R5072" s="19"/>
      <c r="S5072" s="19"/>
      <c r="T5072" s="19"/>
      <c r="U5072" s="19"/>
      <c r="V5072" s="19"/>
      <c r="W5072" s="19"/>
      <c r="X5072" s="19"/>
      <c r="Y5072" s="19"/>
      <c r="Z5072" s="19"/>
      <c r="AA5072" s="19"/>
      <c r="AB5072" s="19"/>
      <c r="AC5072" s="19"/>
      <c r="AD5072" s="19"/>
      <c r="AE5072" s="31">
        <v>36218</v>
      </c>
      <c r="AF5072" s="31">
        <v>405000</v>
      </c>
      <c r="AG5072" s="31">
        <v>418550</v>
      </c>
      <c r="AH5072" s="31">
        <v>417380</v>
      </c>
      <c r="AI5072" s="31">
        <v>444400</v>
      </c>
      <c r="AJ5072" s="31">
        <v>411790</v>
      </c>
      <c r="AK5072" s="31">
        <v>341530</v>
      </c>
      <c r="AL5072" s="31">
        <v>372420</v>
      </c>
      <c r="AM5072" s="31">
        <v>421354</v>
      </c>
      <c r="AN5072" s="31">
        <v>321975</v>
      </c>
      <c r="AO5072" s="31">
        <v>359744</v>
      </c>
      <c r="AP5072" s="31">
        <v>331042.8349609375</v>
      </c>
      <c r="AQ5072" s="31">
        <v>326114.11279296875</v>
      </c>
      <c r="AR5072" s="31">
        <v>307391.658203125</v>
      </c>
      <c r="AS5072" s="31">
        <v>344853.8125</v>
      </c>
      <c r="AT5072" s="31">
        <v>317026.7099609375</v>
      </c>
      <c r="AU5072" s="31">
        <v>191630.34350585938</v>
      </c>
      <c r="AV5072" s="31">
        <v>351725.2216796875</v>
      </c>
      <c r="AW5072" s="31">
        <v>322159.8603515625</v>
      </c>
      <c r="AX5072" s="31">
        <v>36564.66015625</v>
      </c>
      <c r="AY5072" s="31">
        <v>9662.400390625</v>
      </c>
      <c r="AZ5072" s="31">
        <v>46227.060546875</v>
      </c>
    </row>
    <row r="5073" spans="1:52" ht="15" customHeight="1">
      <c r="A5073" s="29" t="s">
        <v>393</v>
      </c>
      <c r="B5073" s="34">
        <v>30452</v>
      </c>
      <c r="C5073" s="28">
        <v>19</v>
      </c>
      <c r="D5073" s="28">
        <v>10.9</v>
      </c>
      <c r="E5073" s="28">
        <v>18</v>
      </c>
      <c r="F5073" s="29" t="s">
        <v>386</v>
      </c>
      <c r="G5073" s="29" t="s">
        <v>385</v>
      </c>
      <c r="H5073" s="28">
        <v>860</v>
      </c>
      <c r="I5073" s="29" t="s">
        <v>107</v>
      </c>
      <c r="J5073" s="33" t="s">
        <v>390</v>
      </c>
      <c r="K5073" s="29" t="s">
        <v>178</v>
      </c>
      <c r="L5073" s="29" t="s">
        <v>347</v>
      </c>
      <c r="M5073" s="29" t="s">
        <v>389</v>
      </c>
      <c r="N5073" s="28">
        <v>574122</v>
      </c>
      <c r="O5073" s="28">
        <v>6375590</v>
      </c>
      <c r="P5073" s="29" t="s">
        <v>388</v>
      </c>
      <c r="Q5073" s="32" t="s">
        <v>368</v>
      </c>
      <c r="R5073" s="19"/>
      <c r="S5073" s="19"/>
      <c r="T5073" s="19"/>
      <c r="U5073" s="19"/>
      <c r="V5073" s="19"/>
      <c r="W5073" s="19"/>
      <c r="X5073" s="31">
        <v>17449</v>
      </c>
      <c r="Y5073" s="31">
        <v>30371</v>
      </c>
      <c r="Z5073" s="31">
        <v>23873</v>
      </c>
      <c r="AA5073" s="31">
        <v>29571</v>
      </c>
      <c r="AB5073" s="31">
        <v>26311</v>
      </c>
      <c r="AC5073" s="31">
        <v>28053</v>
      </c>
      <c r="AD5073" s="31">
        <v>29955</v>
      </c>
      <c r="AE5073" s="31">
        <v>29495</v>
      </c>
      <c r="AF5073" s="31">
        <v>30862</v>
      </c>
      <c r="AG5073" s="31">
        <v>28966</v>
      </c>
      <c r="AH5073" s="31">
        <v>29531</v>
      </c>
      <c r="AI5073" s="31">
        <v>30116</v>
      </c>
      <c r="AJ5073" s="31">
        <v>27440</v>
      </c>
      <c r="AK5073" s="31">
        <v>14426</v>
      </c>
      <c r="AL5073" s="31">
        <v>25512</v>
      </c>
      <c r="AM5073" s="31">
        <v>25557</v>
      </c>
      <c r="AN5073" s="31">
        <v>22310</v>
      </c>
      <c r="AO5073" s="31">
        <v>22722</v>
      </c>
      <c r="AP5073" s="31">
        <v>17134</v>
      </c>
      <c r="AQ5073" s="31">
        <v>16440.037994384766</v>
      </c>
      <c r="AR5073" s="31">
        <v>13855.668151855469</v>
      </c>
      <c r="AS5073" s="31">
        <v>17541.496948242188</v>
      </c>
      <c r="AT5073" s="31">
        <v>17808.932983398438</v>
      </c>
      <c r="AU5073" s="31">
        <v>14883.227020263672</v>
      </c>
      <c r="AV5073" s="31">
        <v>18432.422058105469</v>
      </c>
      <c r="AW5073" s="31">
        <v>18087.32495880127</v>
      </c>
      <c r="AX5073" s="31">
        <v>2014.5999755859375</v>
      </c>
      <c r="AY5073" s="31">
        <v>510.74600219726563</v>
      </c>
      <c r="AZ5073" s="31">
        <v>2525.3459777832031</v>
      </c>
    </row>
    <row r="5074" spans="1:52" ht="15" customHeight="1">
      <c r="A5074" s="29" t="s">
        <v>387</v>
      </c>
      <c r="B5074" s="34">
        <v>33491</v>
      </c>
      <c r="C5074" s="28">
        <v>150</v>
      </c>
      <c r="D5074" s="28">
        <v>28</v>
      </c>
      <c r="E5074" s="28">
        <v>31</v>
      </c>
      <c r="F5074" s="29" t="s">
        <v>227</v>
      </c>
      <c r="G5074" s="29" t="s">
        <v>334</v>
      </c>
      <c r="H5074" s="28">
        <v>860</v>
      </c>
      <c r="I5074" s="29" t="s">
        <v>107</v>
      </c>
      <c r="J5074" s="33" t="s">
        <v>384</v>
      </c>
      <c r="K5074" s="29" t="s">
        <v>178</v>
      </c>
      <c r="L5074" s="29" t="s">
        <v>380</v>
      </c>
      <c r="M5074" s="29" t="s">
        <v>379</v>
      </c>
      <c r="N5074" s="28">
        <v>579070</v>
      </c>
      <c r="O5074" s="28">
        <v>6384932</v>
      </c>
      <c r="P5074" s="29" t="s">
        <v>383</v>
      </c>
      <c r="Q5074" s="32" t="s">
        <v>207</v>
      </c>
      <c r="R5074" s="19"/>
      <c r="S5074" s="19"/>
      <c r="T5074" s="19"/>
      <c r="U5074" s="19"/>
      <c r="V5074" s="19"/>
      <c r="W5074" s="19"/>
      <c r="X5074" s="19"/>
      <c r="Y5074" s="19"/>
      <c r="Z5074" s="19"/>
      <c r="AA5074" s="19"/>
      <c r="AB5074" s="19"/>
      <c r="AC5074" s="19"/>
      <c r="AD5074" s="19"/>
      <c r="AE5074" s="19"/>
      <c r="AF5074" s="31">
        <v>125230</v>
      </c>
      <c r="AG5074" s="31">
        <v>363350</v>
      </c>
      <c r="AH5074" s="31">
        <v>392010</v>
      </c>
      <c r="AI5074" s="31">
        <v>407950</v>
      </c>
      <c r="AJ5074" s="31">
        <v>372820</v>
      </c>
      <c r="AK5074" s="31">
        <v>315220</v>
      </c>
      <c r="AL5074" s="31">
        <v>343090</v>
      </c>
      <c r="AM5074" s="31">
        <v>376451</v>
      </c>
      <c r="AN5074" s="31">
        <v>300786</v>
      </c>
      <c r="AO5074" s="31">
        <v>323849</v>
      </c>
      <c r="AP5074" s="31">
        <v>248234.91076660156</v>
      </c>
      <c r="AQ5074" s="31">
        <v>259974.00991821289</v>
      </c>
      <c r="AR5074" s="31">
        <v>265970.4296875</v>
      </c>
      <c r="AS5074" s="31">
        <v>301600.1923828125</v>
      </c>
      <c r="AT5074" s="31">
        <v>265307.1318359375</v>
      </c>
      <c r="AU5074" s="31">
        <v>249264.17919921875</v>
      </c>
      <c r="AV5074" s="31">
        <v>341526.2421875</v>
      </c>
      <c r="AW5074" s="31">
        <v>319329.45068359375</v>
      </c>
      <c r="AX5074" s="31">
        <v>35345.96875</v>
      </c>
      <c r="AY5074" s="31">
        <v>13300.650390625</v>
      </c>
      <c r="AZ5074" s="31">
        <v>48646.619140625</v>
      </c>
    </row>
    <row r="5075" spans="1:52" ht="15" customHeight="1">
      <c r="A5075" s="29" t="s">
        <v>382</v>
      </c>
      <c r="B5075" s="34">
        <v>33491</v>
      </c>
      <c r="C5075" s="28">
        <v>150</v>
      </c>
      <c r="D5075" s="28">
        <v>28</v>
      </c>
      <c r="E5075" s="28">
        <v>31</v>
      </c>
      <c r="F5075" s="29" t="s">
        <v>227</v>
      </c>
      <c r="G5075" s="29" t="s">
        <v>334</v>
      </c>
      <c r="H5075" s="28">
        <v>860</v>
      </c>
      <c r="I5075" s="29" t="s">
        <v>107</v>
      </c>
      <c r="J5075" s="33" t="s">
        <v>381</v>
      </c>
      <c r="K5075" s="29" t="s">
        <v>178</v>
      </c>
      <c r="L5075" s="29" t="s">
        <v>380</v>
      </c>
      <c r="M5075" s="29" t="s">
        <v>379</v>
      </c>
      <c r="N5075" s="28">
        <v>579168</v>
      </c>
      <c r="O5075" s="28">
        <v>6384359</v>
      </c>
      <c r="P5075" s="29" t="s">
        <v>378</v>
      </c>
      <c r="Q5075" s="32" t="s">
        <v>207</v>
      </c>
      <c r="R5075" s="19"/>
      <c r="S5075" s="19"/>
      <c r="T5075" s="19"/>
      <c r="U5075" s="19"/>
      <c r="V5075" s="19"/>
      <c r="W5075" s="19"/>
      <c r="X5075" s="19"/>
      <c r="Y5075" s="19"/>
      <c r="Z5075" s="19"/>
      <c r="AA5075" s="19"/>
      <c r="AB5075" s="19"/>
      <c r="AC5075" s="19"/>
      <c r="AD5075" s="19"/>
      <c r="AE5075" s="19"/>
      <c r="AF5075" s="31">
        <v>125730</v>
      </c>
      <c r="AG5075" s="31">
        <v>363500</v>
      </c>
      <c r="AH5075" s="31">
        <v>386880</v>
      </c>
      <c r="AI5075" s="31">
        <v>404110</v>
      </c>
      <c r="AJ5075" s="31">
        <v>363410</v>
      </c>
      <c r="AK5075" s="31">
        <v>299960</v>
      </c>
      <c r="AL5075" s="31">
        <v>331220</v>
      </c>
      <c r="AM5075" s="31">
        <v>367135</v>
      </c>
      <c r="AN5075" s="31">
        <v>309168</v>
      </c>
      <c r="AO5075" s="31">
        <v>330095</v>
      </c>
      <c r="AP5075" s="31">
        <v>311201.3173828125</v>
      </c>
      <c r="AQ5075" s="31">
        <v>307738.552734375</v>
      </c>
      <c r="AR5075" s="31">
        <v>282810.3291015625</v>
      </c>
      <c r="AS5075" s="31">
        <v>310397.671875</v>
      </c>
      <c r="AT5075" s="31">
        <v>294464.61328125</v>
      </c>
      <c r="AU5075" s="31">
        <v>267108.9267578125</v>
      </c>
      <c r="AV5075" s="31">
        <v>307876.142578125</v>
      </c>
      <c r="AW5075" s="31">
        <v>315098.1904296875</v>
      </c>
      <c r="AX5075" s="31">
        <v>35390.51953125</v>
      </c>
      <c r="AY5075" s="31">
        <v>13072.9501953125</v>
      </c>
      <c r="AZ5075" s="31">
        <v>48463.4697265625</v>
      </c>
    </row>
    <row r="5076" spans="1:52" ht="15" customHeight="1">
      <c r="A5076" s="29" t="s">
        <v>377</v>
      </c>
      <c r="B5076" s="34">
        <v>33109</v>
      </c>
      <c r="C5076" s="28">
        <v>150</v>
      </c>
      <c r="D5076" s="28">
        <v>27</v>
      </c>
      <c r="E5076" s="28">
        <v>31</v>
      </c>
      <c r="F5076" s="29" t="s">
        <v>227</v>
      </c>
      <c r="G5076" s="29" t="s">
        <v>324</v>
      </c>
      <c r="H5076" s="28">
        <v>860</v>
      </c>
      <c r="I5076" s="29" t="s">
        <v>107</v>
      </c>
      <c r="J5076" s="33" t="s">
        <v>376</v>
      </c>
      <c r="K5076" s="29" t="s">
        <v>178</v>
      </c>
      <c r="L5076" s="29" t="s">
        <v>375</v>
      </c>
      <c r="M5076" s="29" t="s">
        <v>355</v>
      </c>
      <c r="N5076" s="28">
        <v>576896</v>
      </c>
      <c r="O5076" s="28">
        <v>6384500</v>
      </c>
      <c r="P5076" s="29" t="s">
        <v>374</v>
      </c>
      <c r="Q5076" s="32" t="s">
        <v>207</v>
      </c>
      <c r="R5076" s="19"/>
      <c r="S5076" s="19"/>
      <c r="T5076" s="19"/>
      <c r="U5076" s="19"/>
      <c r="V5076" s="19"/>
      <c r="W5076" s="19"/>
      <c r="X5076" s="19"/>
      <c r="Y5076" s="19"/>
      <c r="Z5076" s="19"/>
      <c r="AA5076" s="19"/>
      <c r="AB5076" s="19"/>
      <c r="AC5076" s="19"/>
      <c r="AD5076" s="19"/>
      <c r="AE5076" s="31">
        <v>87654</v>
      </c>
      <c r="AF5076" s="31">
        <v>253910</v>
      </c>
      <c r="AG5076" s="31">
        <v>249760</v>
      </c>
      <c r="AH5076" s="31">
        <v>253240</v>
      </c>
      <c r="AI5076" s="31">
        <v>268710</v>
      </c>
      <c r="AJ5076" s="31">
        <v>266010</v>
      </c>
      <c r="AK5076" s="31">
        <v>197720</v>
      </c>
      <c r="AL5076" s="31">
        <v>212940</v>
      </c>
      <c r="AM5076" s="31">
        <v>247008</v>
      </c>
      <c r="AN5076" s="31">
        <v>145107</v>
      </c>
      <c r="AO5076" s="31">
        <v>206819</v>
      </c>
      <c r="AP5076" s="31">
        <v>208899.927734375</v>
      </c>
      <c r="AQ5076" s="31">
        <v>178630.72900390625</v>
      </c>
      <c r="AR5076" s="31">
        <v>178416.583984375</v>
      </c>
      <c r="AS5076" s="31">
        <v>174142.98046875</v>
      </c>
      <c r="AT5076" s="31">
        <v>140173.1083984375</v>
      </c>
      <c r="AU5076" s="31">
        <v>116393.31079101563</v>
      </c>
      <c r="AV5076" s="31">
        <v>62365.048828125</v>
      </c>
      <c r="AW5076" s="31">
        <v>95659.742309570313</v>
      </c>
      <c r="AX5076" s="31">
        <v>19626.75</v>
      </c>
      <c r="AY5076" s="31">
        <v>6349.85986328125</v>
      </c>
      <c r="AZ5076" s="31">
        <v>25976.60986328125</v>
      </c>
    </row>
    <row r="5077" spans="1:52" ht="15" customHeight="1">
      <c r="A5077" s="29" t="s">
        <v>373</v>
      </c>
      <c r="B5077" s="34">
        <v>31835</v>
      </c>
      <c r="C5077" s="28">
        <v>90</v>
      </c>
      <c r="D5077" s="28">
        <v>17.5</v>
      </c>
      <c r="E5077" s="28">
        <v>22.5</v>
      </c>
      <c r="F5077" s="29" t="s">
        <v>242</v>
      </c>
      <c r="G5077" s="29" t="s">
        <v>204</v>
      </c>
      <c r="H5077" s="28">
        <v>860</v>
      </c>
      <c r="I5077" s="29" t="s">
        <v>107</v>
      </c>
      <c r="J5077" s="33" t="s">
        <v>372</v>
      </c>
      <c r="K5077" s="29" t="s">
        <v>178</v>
      </c>
      <c r="L5077" s="29" t="s">
        <v>371</v>
      </c>
      <c r="M5077" s="29" t="s">
        <v>370</v>
      </c>
      <c r="N5077" s="28">
        <v>575994</v>
      </c>
      <c r="O5077" s="28">
        <v>6376848</v>
      </c>
      <c r="P5077" s="29" t="s">
        <v>369</v>
      </c>
      <c r="Q5077" s="32" t="s">
        <v>368</v>
      </c>
      <c r="R5077" s="19"/>
      <c r="S5077" s="19"/>
      <c r="T5077" s="19"/>
      <c r="U5077" s="19"/>
      <c r="V5077" s="19"/>
      <c r="W5077" s="19"/>
      <c r="X5077" s="19"/>
      <c r="Y5077" s="19"/>
      <c r="Z5077" s="19"/>
      <c r="AA5077" s="19"/>
      <c r="AB5077" s="31">
        <v>108329</v>
      </c>
      <c r="AC5077" s="31">
        <v>138602</v>
      </c>
      <c r="AD5077" s="31">
        <v>148000</v>
      </c>
      <c r="AE5077" s="31">
        <v>145728</v>
      </c>
      <c r="AF5077" s="31">
        <v>140050</v>
      </c>
      <c r="AG5077" s="31">
        <v>130380</v>
      </c>
      <c r="AH5077" s="31">
        <v>140570</v>
      </c>
      <c r="AI5077" s="31">
        <v>142630</v>
      </c>
      <c r="AJ5077" s="31">
        <v>138300</v>
      </c>
      <c r="AK5077" s="31">
        <v>111820</v>
      </c>
      <c r="AL5077" s="31">
        <v>128920</v>
      </c>
      <c r="AM5077" s="31">
        <v>134290</v>
      </c>
      <c r="AN5077" s="31">
        <v>121130</v>
      </c>
      <c r="AO5077" s="31">
        <v>121910</v>
      </c>
      <c r="AP5077" s="31">
        <v>82160</v>
      </c>
      <c r="AQ5077" s="31">
        <v>55637.400268554688</v>
      </c>
      <c r="AR5077" s="31">
        <v>50723.199829101563</v>
      </c>
      <c r="AS5077" s="31">
        <v>53983.800048828125</v>
      </c>
      <c r="AT5077" s="31">
        <v>61049.000244140625</v>
      </c>
      <c r="AU5077" s="31">
        <v>48697.999877929688</v>
      </c>
      <c r="AV5077" s="31">
        <v>71996.199951171875</v>
      </c>
      <c r="AW5077" s="31">
        <v>67477.800048828125</v>
      </c>
      <c r="AX5077" s="31">
        <v>6801.2001953125</v>
      </c>
      <c r="AY5077" s="31">
        <v>1937</v>
      </c>
      <c r="AZ5077" s="31">
        <v>8738.2001953125</v>
      </c>
    </row>
    <row r="5078" spans="1:52" ht="15" customHeight="1">
      <c r="A5078" s="29" t="s">
        <v>367</v>
      </c>
      <c r="B5078" s="34">
        <v>36503</v>
      </c>
      <c r="C5078" s="28">
        <v>600</v>
      </c>
      <c r="D5078" s="28">
        <v>44</v>
      </c>
      <c r="E5078" s="28">
        <v>40</v>
      </c>
      <c r="F5078" s="29" t="s">
        <v>242</v>
      </c>
      <c r="G5078" s="29" t="s">
        <v>343</v>
      </c>
      <c r="H5078" s="28">
        <v>860</v>
      </c>
      <c r="I5078" s="29" t="s">
        <v>107</v>
      </c>
      <c r="J5078" s="33" t="s">
        <v>366</v>
      </c>
      <c r="K5078" s="29" t="s">
        <v>178</v>
      </c>
      <c r="L5078" s="29" t="s">
        <v>347</v>
      </c>
      <c r="M5078" s="29" t="s">
        <v>365</v>
      </c>
      <c r="N5078" s="28">
        <v>569739</v>
      </c>
      <c r="O5078" s="28">
        <v>6376064</v>
      </c>
      <c r="P5078" s="29" t="s">
        <v>364</v>
      </c>
      <c r="Q5078" s="32" t="s">
        <v>207</v>
      </c>
      <c r="R5078" s="19"/>
      <c r="S5078" s="19"/>
      <c r="T5078" s="19"/>
      <c r="U5078" s="19"/>
      <c r="V5078" s="19"/>
      <c r="W5078" s="19"/>
      <c r="X5078" s="19"/>
      <c r="Y5078" s="19"/>
      <c r="Z5078" s="19"/>
      <c r="AA5078" s="19"/>
      <c r="AB5078" s="19"/>
      <c r="AC5078" s="19"/>
      <c r="AD5078" s="19"/>
      <c r="AE5078" s="19"/>
      <c r="AF5078" s="19"/>
      <c r="AG5078" s="19"/>
      <c r="AH5078" s="19"/>
      <c r="AI5078" s="19"/>
      <c r="AJ5078" s="19"/>
      <c r="AK5078" s="19"/>
      <c r="AL5078" s="19"/>
      <c r="AM5078" s="19"/>
      <c r="AN5078" s="31">
        <v>90726</v>
      </c>
      <c r="AO5078" s="31">
        <v>1141221</v>
      </c>
      <c r="AP5078" s="31">
        <v>1062004</v>
      </c>
      <c r="AQ5078" s="31">
        <v>1023154</v>
      </c>
      <c r="AR5078" s="31">
        <v>988393</v>
      </c>
      <c r="AS5078" s="31">
        <v>983524</v>
      </c>
      <c r="AT5078" s="31">
        <v>1024781.5</v>
      </c>
      <c r="AU5078" s="31">
        <v>903447.5</v>
      </c>
      <c r="AV5078" s="31">
        <v>1172839</v>
      </c>
      <c r="AW5078" s="31">
        <v>1096277.5</v>
      </c>
      <c r="AX5078" s="31">
        <v>121381.5</v>
      </c>
      <c r="AY5078" s="31">
        <v>44969</v>
      </c>
      <c r="AZ5078" s="31">
        <v>166350.5</v>
      </c>
    </row>
    <row r="5079" spans="1:52" ht="15" customHeight="1">
      <c r="A5079" s="29" t="s">
        <v>363</v>
      </c>
      <c r="B5079" s="34">
        <v>36482</v>
      </c>
      <c r="C5079" s="28">
        <v>600</v>
      </c>
      <c r="D5079" s="28">
        <v>44</v>
      </c>
      <c r="E5079" s="28">
        <v>40</v>
      </c>
      <c r="F5079" s="29" t="s">
        <v>242</v>
      </c>
      <c r="G5079" s="29" t="s">
        <v>343</v>
      </c>
      <c r="H5079" s="28">
        <v>860</v>
      </c>
      <c r="I5079" s="29" t="s">
        <v>107</v>
      </c>
      <c r="J5079" s="33" t="s">
        <v>362</v>
      </c>
      <c r="K5079" s="29" t="s">
        <v>178</v>
      </c>
      <c r="L5079" s="29" t="s">
        <v>347</v>
      </c>
      <c r="M5079" s="29" t="s">
        <v>355</v>
      </c>
      <c r="N5079" s="28">
        <v>569953</v>
      </c>
      <c r="O5079" s="28">
        <v>6375995</v>
      </c>
      <c r="P5079" s="29" t="s">
        <v>361</v>
      </c>
      <c r="Q5079" s="32" t="s">
        <v>207</v>
      </c>
      <c r="R5079" s="19"/>
      <c r="S5079" s="19"/>
      <c r="T5079" s="19"/>
      <c r="U5079" s="19"/>
      <c r="V5079" s="19"/>
      <c r="W5079" s="19"/>
      <c r="X5079" s="19"/>
      <c r="Y5079" s="19"/>
      <c r="Z5079" s="19"/>
      <c r="AA5079" s="19"/>
      <c r="AB5079" s="19"/>
      <c r="AC5079" s="19"/>
      <c r="AD5079" s="19"/>
      <c r="AE5079" s="19"/>
      <c r="AF5079" s="19"/>
      <c r="AG5079" s="19"/>
      <c r="AH5079" s="19"/>
      <c r="AI5079" s="19"/>
      <c r="AJ5079" s="19"/>
      <c r="AK5079" s="19"/>
      <c r="AL5079" s="19"/>
      <c r="AM5079" s="19"/>
      <c r="AN5079" s="31">
        <v>203024</v>
      </c>
      <c r="AO5079" s="31">
        <v>1113053</v>
      </c>
      <c r="AP5079" s="31">
        <v>1038727.58203125</v>
      </c>
      <c r="AQ5079" s="31">
        <v>998117.58984375</v>
      </c>
      <c r="AR5079" s="31">
        <v>828021.138671875</v>
      </c>
      <c r="AS5079" s="31">
        <v>1034872.390625</v>
      </c>
      <c r="AT5079" s="31">
        <v>1003902.20703125</v>
      </c>
      <c r="AU5079" s="31">
        <v>862124.404296875</v>
      </c>
      <c r="AV5079" s="31">
        <v>1077618.20703125</v>
      </c>
      <c r="AW5079" s="31">
        <v>1025229.798828125</v>
      </c>
      <c r="AX5079" s="31">
        <v>119129.6015625</v>
      </c>
      <c r="AY5079" s="31">
        <v>44104.19921875</v>
      </c>
      <c r="AZ5079" s="31">
        <v>163233.80078125</v>
      </c>
    </row>
    <row r="5080" spans="1:52" ht="15" customHeight="1">
      <c r="A5080" s="29" t="s">
        <v>360</v>
      </c>
      <c r="B5080" s="34">
        <v>36482</v>
      </c>
      <c r="C5080" s="28">
        <v>600</v>
      </c>
      <c r="D5080" s="28">
        <v>44</v>
      </c>
      <c r="E5080" s="28">
        <v>40</v>
      </c>
      <c r="F5080" s="29" t="s">
        <v>242</v>
      </c>
      <c r="G5080" s="29" t="s">
        <v>343</v>
      </c>
      <c r="H5080" s="28">
        <v>860</v>
      </c>
      <c r="I5080" s="29" t="s">
        <v>107</v>
      </c>
      <c r="J5080" s="33" t="s">
        <v>359</v>
      </c>
      <c r="K5080" s="29" t="s">
        <v>178</v>
      </c>
      <c r="L5080" s="29" t="s">
        <v>347</v>
      </c>
      <c r="M5080" s="29" t="s">
        <v>355</v>
      </c>
      <c r="N5080" s="28">
        <v>569786</v>
      </c>
      <c r="O5080" s="28">
        <v>6375844</v>
      </c>
      <c r="P5080" s="29" t="s">
        <v>358</v>
      </c>
      <c r="Q5080" s="32" t="s">
        <v>207</v>
      </c>
      <c r="R5080" s="19"/>
      <c r="S5080" s="19"/>
      <c r="T5080" s="19"/>
      <c r="U5080" s="19"/>
      <c r="V5080" s="19"/>
      <c r="W5080" s="19"/>
      <c r="X5080" s="19"/>
      <c r="Y5080" s="19"/>
      <c r="Z5080" s="19"/>
      <c r="AA5080" s="19"/>
      <c r="AB5080" s="19"/>
      <c r="AC5080" s="19"/>
      <c r="AD5080" s="19"/>
      <c r="AE5080" s="19"/>
      <c r="AF5080" s="19"/>
      <c r="AG5080" s="19"/>
      <c r="AH5080" s="19"/>
      <c r="AI5080" s="19"/>
      <c r="AJ5080" s="19"/>
      <c r="AK5080" s="19"/>
      <c r="AL5080" s="19"/>
      <c r="AM5080" s="19"/>
      <c r="AN5080" s="31">
        <v>200689</v>
      </c>
      <c r="AO5080" s="31">
        <v>1114456</v>
      </c>
      <c r="AP5080" s="31">
        <v>1042687.40234375</v>
      </c>
      <c r="AQ5080" s="31">
        <v>1006789.7265625</v>
      </c>
      <c r="AR5080" s="31">
        <v>961672.587890625</v>
      </c>
      <c r="AS5080" s="31">
        <v>1028742.9765625</v>
      </c>
      <c r="AT5080" s="31">
        <v>996875</v>
      </c>
      <c r="AU5080" s="31">
        <v>853687</v>
      </c>
      <c r="AV5080" s="31">
        <v>1151783</v>
      </c>
      <c r="AW5080" s="31">
        <v>1060388</v>
      </c>
      <c r="AX5080" s="31">
        <v>118164</v>
      </c>
      <c r="AY5080" s="31">
        <v>43619</v>
      </c>
      <c r="AZ5080" s="31">
        <v>161783</v>
      </c>
    </row>
    <row r="5081" spans="1:52" ht="15" customHeight="1">
      <c r="A5081" s="29" t="s">
        <v>357</v>
      </c>
      <c r="B5081" s="34">
        <v>36612</v>
      </c>
      <c r="C5081" s="28">
        <v>600</v>
      </c>
      <c r="D5081" s="28">
        <v>44</v>
      </c>
      <c r="E5081" s="28">
        <v>40</v>
      </c>
      <c r="F5081" s="29" t="s">
        <v>242</v>
      </c>
      <c r="G5081" s="29" t="s">
        <v>343</v>
      </c>
      <c r="H5081" s="28">
        <v>860</v>
      </c>
      <c r="I5081" s="29" t="s">
        <v>107</v>
      </c>
      <c r="J5081" s="33" t="s">
        <v>356</v>
      </c>
      <c r="K5081" s="29" t="s">
        <v>178</v>
      </c>
      <c r="L5081" s="29" t="s">
        <v>347</v>
      </c>
      <c r="M5081" s="29" t="s">
        <v>355</v>
      </c>
      <c r="N5081" s="28">
        <v>570001</v>
      </c>
      <c r="O5081" s="28">
        <v>6375768</v>
      </c>
      <c r="P5081" s="29" t="s">
        <v>354</v>
      </c>
      <c r="Q5081" s="32" t="s">
        <v>207</v>
      </c>
      <c r="R5081" s="19"/>
      <c r="S5081" s="19"/>
      <c r="T5081" s="19"/>
      <c r="U5081" s="19"/>
      <c r="V5081" s="19"/>
      <c r="W5081" s="19"/>
      <c r="X5081" s="19"/>
      <c r="Y5081" s="19"/>
      <c r="Z5081" s="19"/>
      <c r="AA5081" s="19"/>
      <c r="AB5081" s="19"/>
      <c r="AC5081" s="19"/>
      <c r="AD5081" s="19"/>
      <c r="AE5081" s="19"/>
      <c r="AF5081" s="19"/>
      <c r="AG5081" s="19"/>
      <c r="AH5081" s="19"/>
      <c r="AI5081" s="19"/>
      <c r="AJ5081" s="19"/>
      <c r="AK5081" s="19"/>
      <c r="AL5081" s="19"/>
      <c r="AM5081" s="19"/>
      <c r="AN5081" s="19"/>
      <c r="AO5081" s="31">
        <v>649060</v>
      </c>
      <c r="AP5081" s="31">
        <v>998808.5</v>
      </c>
      <c r="AQ5081" s="31">
        <v>971054</v>
      </c>
      <c r="AR5081" s="31">
        <v>931467.5</v>
      </c>
      <c r="AS5081" s="31">
        <v>1017350.5</v>
      </c>
      <c r="AT5081" s="31">
        <v>993902</v>
      </c>
      <c r="AU5081" s="31">
        <v>851616</v>
      </c>
      <c r="AV5081" s="31">
        <v>1117610.5</v>
      </c>
      <c r="AW5081" s="31">
        <v>1060342.5</v>
      </c>
      <c r="AX5081" s="31">
        <v>117392.5</v>
      </c>
      <c r="AY5081" s="31">
        <v>43468.5</v>
      </c>
      <c r="AZ5081" s="31">
        <v>160861</v>
      </c>
    </row>
    <row r="5082" spans="1:52" ht="15" customHeight="1">
      <c r="A5082" s="29" t="s">
        <v>353</v>
      </c>
      <c r="B5082" s="34">
        <v>36517</v>
      </c>
      <c r="C5082" s="28">
        <v>600</v>
      </c>
      <c r="D5082" s="28">
        <v>44</v>
      </c>
      <c r="E5082" s="28">
        <v>40</v>
      </c>
      <c r="F5082" s="29" t="s">
        <v>242</v>
      </c>
      <c r="G5082" s="29" t="s">
        <v>343</v>
      </c>
      <c r="H5082" s="28">
        <v>860</v>
      </c>
      <c r="I5082" s="29" t="s">
        <v>107</v>
      </c>
      <c r="J5082" s="33" t="s">
        <v>352</v>
      </c>
      <c r="K5082" s="29" t="s">
        <v>178</v>
      </c>
      <c r="L5082" s="29" t="s">
        <v>347</v>
      </c>
      <c r="M5082" s="29" t="s">
        <v>351</v>
      </c>
      <c r="N5082" s="28">
        <v>569832</v>
      </c>
      <c r="O5082" s="28">
        <v>6375624</v>
      </c>
      <c r="P5082" s="29" t="s">
        <v>350</v>
      </c>
      <c r="Q5082" s="32" t="s">
        <v>207</v>
      </c>
      <c r="R5082" s="19"/>
      <c r="S5082" s="19"/>
      <c r="T5082" s="19"/>
      <c r="U5082" s="19"/>
      <c r="V5082" s="19"/>
      <c r="W5082" s="19"/>
      <c r="X5082" s="19"/>
      <c r="Y5082" s="19"/>
      <c r="Z5082" s="19"/>
      <c r="AA5082" s="19"/>
      <c r="AB5082" s="19"/>
      <c r="AC5082" s="19"/>
      <c r="AD5082" s="19"/>
      <c r="AE5082" s="19"/>
      <c r="AF5082" s="19"/>
      <c r="AG5082" s="19"/>
      <c r="AH5082" s="19"/>
      <c r="AI5082" s="19"/>
      <c r="AJ5082" s="19"/>
      <c r="AK5082" s="19"/>
      <c r="AL5082" s="19"/>
      <c r="AM5082" s="19"/>
      <c r="AN5082" s="31">
        <v>25212</v>
      </c>
      <c r="AO5082" s="31">
        <v>1177780</v>
      </c>
      <c r="AP5082" s="31">
        <v>1085520.5</v>
      </c>
      <c r="AQ5082" s="31">
        <v>1020556</v>
      </c>
      <c r="AR5082" s="31">
        <v>1002080.5</v>
      </c>
      <c r="AS5082" s="31">
        <v>1074464</v>
      </c>
      <c r="AT5082" s="31">
        <v>1059352.5</v>
      </c>
      <c r="AU5082" s="31">
        <v>919817</v>
      </c>
      <c r="AV5082" s="31">
        <v>1166658</v>
      </c>
      <c r="AW5082" s="31">
        <v>1103505</v>
      </c>
      <c r="AX5082" s="31">
        <v>118584</v>
      </c>
      <c r="AY5082" s="31">
        <v>48340</v>
      </c>
      <c r="AZ5082" s="31">
        <v>166924</v>
      </c>
    </row>
    <row r="5083" spans="1:52" ht="15" customHeight="1">
      <c r="A5083" s="29" t="s">
        <v>349</v>
      </c>
      <c r="B5083" s="34">
        <v>36482</v>
      </c>
      <c r="C5083" s="28">
        <v>600</v>
      </c>
      <c r="D5083" s="28">
        <v>44</v>
      </c>
      <c r="E5083" s="28">
        <v>40</v>
      </c>
      <c r="F5083" s="29" t="s">
        <v>242</v>
      </c>
      <c r="G5083" s="29" t="s">
        <v>343</v>
      </c>
      <c r="H5083" s="28">
        <v>860</v>
      </c>
      <c r="I5083" s="29" t="s">
        <v>107</v>
      </c>
      <c r="J5083" s="33" t="s">
        <v>348</v>
      </c>
      <c r="K5083" s="29" t="s">
        <v>178</v>
      </c>
      <c r="L5083" s="29" t="s">
        <v>347</v>
      </c>
      <c r="M5083" s="29" t="s">
        <v>346</v>
      </c>
      <c r="N5083" s="28">
        <v>570046</v>
      </c>
      <c r="O5083" s="28">
        <v>6375555</v>
      </c>
      <c r="P5083" s="29" t="s">
        <v>345</v>
      </c>
      <c r="Q5083" s="32" t="s">
        <v>207</v>
      </c>
      <c r="R5083" s="19"/>
      <c r="S5083" s="19"/>
      <c r="T5083" s="19"/>
      <c r="U5083" s="19"/>
      <c r="V5083" s="19"/>
      <c r="W5083" s="19"/>
      <c r="X5083" s="19"/>
      <c r="Y5083" s="19"/>
      <c r="Z5083" s="19"/>
      <c r="AA5083" s="19"/>
      <c r="AB5083" s="19"/>
      <c r="AC5083" s="19"/>
      <c r="AD5083" s="19"/>
      <c r="AE5083" s="19"/>
      <c r="AF5083" s="19"/>
      <c r="AG5083" s="19"/>
      <c r="AH5083" s="19"/>
      <c r="AI5083" s="19"/>
      <c r="AJ5083" s="19"/>
      <c r="AK5083" s="19"/>
      <c r="AL5083" s="19"/>
      <c r="AM5083" s="19"/>
      <c r="AN5083" s="31">
        <v>226737</v>
      </c>
      <c r="AO5083" s="31">
        <v>1169383</v>
      </c>
      <c r="AP5083" s="31">
        <v>1061606.58984375</v>
      </c>
      <c r="AQ5083" s="31">
        <v>1036925.77734375</v>
      </c>
      <c r="AR5083" s="31">
        <v>982064.3828125</v>
      </c>
      <c r="AS5083" s="31">
        <v>1081839.90234375</v>
      </c>
      <c r="AT5083" s="31">
        <v>1083298</v>
      </c>
      <c r="AU5083" s="31">
        <v>933301</v>
      </c>
      <c r="AV5083" s="31">
        <v>1183312</v>
      </c>
      <c r="AW5083" s="31">
        <v>1123514</v>
      </c>
      <c r="AX5083" s="31">
        <v>127046</v>
      </c>
      <c r="AY5083" s="31">
        <v>45300</v>
      </c>
      <c r="AZ5083" s="31">
        <v>172346</v>
      </c>
    </row>
    <row r="5084" spans="1:52" ht="15" customHeight="1">
      <c r="A5084" s="29" t="s">
        <v>344</v>
      </c>
      <c r="B5084" s="34">
        <v>33283</v>
      </c>
      <c r="C5084" s="28">
        <v>150</v>
      </c>
      <c r="D5084" s="28">
        <v>28</v>
      </c>
      <c r="E5084" s="28">
        <v>31</v>
      </c>
      <c r="F5084" s="29" t="s">
        <v>227</v>
      </c>
      <c r="G5084" s="29" t="s">
        <v>334</v>
      </c>
      <c r="H5084" s="28">
        <v>860</v>
      </c>
      <c r="I5084" s="29" t="s">
        <v>107</v>
      </c>
      <c r="J5084" s="33" t="s">
        <v>342</v>
      </c>
      <c r="K5084" s="29" t="s">
        <v>178</v>
      </c>
      <c r="L5084" s="29" t="s">
        <v>338</v>
      </c>
      <c r="M5084" s="29" t="s">
        <v>337</v>
      </c>
      <c r="N5084" s="28">
        <v>565594</v>
      </c>
      <c r="O5084" s="28">
        <v>6368276</v>
      </c>
      <c r="P5084" s="29" t="s">
        <v>341</v>
      </c>
      <c r="Q5084" s="32" t="s">
        <v>207</v>
      </c>
      <c r="R5084" s="19"/>
      <c r="S5084" s="19"/>
      <c r="T5084" s="19"/>
      <c r="U5084" s="19"/>
      <c r="V5084" s="19"/>
      <c r="W5084" s="19"/>
      <c r="X5084" s="19"/>
      <c r="Y5084" s="19"/>
      <c r="Z5084" s="19"/>
      <c r="AA5084" s="19"/>
      <c r="AB5084" s="19"/>
      <c r="AC5084" s="19"/>
      <c r="AD5084" s="19"/>
      <c r="AE5084" s="19"/>
      <c r="AF5084" s="31">
        <v>296130</v>
      </c>
      <c r="AG5084" s="31">
        <v>357340</v>
      </c>
      <c r="AH5084" s="31">
        <v>371310</v>
      </c>
      <c r="AI5084" s="31">
        <v>395890</v>
      </c>
      <c r="AJ5084" s="31">
        <v>357270</v>
      </c>
      <c r="AK5084" s="31">
        <v>296610</v>
      </c>
      <c r="AL5084" s="31">
        <v>326440</v>
      </c>
      <c r="AM5084" s="31">
        <v>369056</v>
      </c>
      <c r="AN5084" s="31">
        <v>298574</v>
      </c>
      <c r="AO5084" s="31">
        <v>328735</v>
      </c>
      <c r="AP5084" s="31">
        <v>296688.611328125</v>
      </c>
      <c r="AQ5084" s="31">
        <v>256647.33557128906</v>
      </c>
      <c r="AR5084" s="31">
        <v>267993.3046875</v>
      </c>
      <c r="AS5084" s="31">
        <v>300172.9482421875</v>
      </c>
      <c r="AT5084" s="31">
        <v>288906.75</v>
      </c>
      <c r="AU5084" s="31">
        <v>256603.0517578125</v>
      </c>
      <c r="AV5084" s="31">
        <v>328936.412109375</v>
      </c>
      <c r="AW5084" s="31">
        <v>300859.01611328125</v>
      </c>
      <c r="AX5084" s="31">
        <v>30692.970703125</v>
      </c>
      <c r="AY5084" s="31">
        <v>11934.4501953125</v>
      </c>
      <c r="AZ5084" s="31">
        <v>42627.4208984375</v>
      </c>
    </row>
    <row r="5085" spans="1:52" ht="15" customHeight="1">
      <c r="A5085" s="29" t="s">
        <v>340</v>
      </c>
      <c r="B5085" s="34">
        <v>33406</v>
      </c>
      <c r="C5085" s="28">
        <v>150</v>
      </c>
      <c r="D5085" s="28">
        <v>28</v>
      </c>
      <c r="E5085" s="28">
        <v>31</v>
      </c>
      <c r="F5085" s="29" t="s">
        <v>227</v>
      </c>
      <c r="G5085" s="29" t="s">
        <v>334</v>
      </c>
      <c r="H5085" s="28">
        <v>860</v>
      </c>
      <c r="I5085" s="29" t="s">
        <v>107</v>
      </c>
      <c r="J5085" s="33" t="s">
        <v>339</v>
      </c>
      <c r="K5085" s="29" t="s">
        <v>178</v>
      </c>
      <c r="L5085" s="29" t="s">
        <v>338</v>
      </c>
      <c r="M5085" s="29" t="s">
        <v>337</v>
      </c>
      <c r="N5085" s="28">
        <v>565720</v>
      </c>
      <c r="O5085" s="28">
        <v>6368253</v>
      </c>
      <c r="P5085" s="29" t="s">
        <v>336</v>
      </c>
      <c r="Q5085" s="32" t="s">
        <v>207</v>
      </c>
      <c r="R5085" s="19"/>
      <c r="S5085" s="19"/>
      <c r="T5085" s="19"/>
      <c r="U5085" s="19"/>
      <c r="V5085" s="19"/>
      <c r="W5085" s="19"/>
      <c r="X5085" s="19"/>
      <c r="Y5085" s="19"/>
      <c r="Z5085" s="19"/>
      <c r="AA5085" s="19"/>
      <c r="AB5085" s="19"/>
      <c r="AC5085" s="19"/>
      <c r="AD5085" s="19"/>
      <c r="AE5085" s="19"/>
      <c r="AF5085" s="31">
        <v>177050</v>
      </c>
      <c r="AG5085" s="31">
        <v>344920</v>
      </c>
      <c r="AH5085" s="31">
        <v>361970</v>
      </c>
      <c r="AI5085" s="31">
        <v>380930</v>
      </c>
      <c r="AJ5085" s="31">
        <v>335530</v>
      </c>
      <c r="AK5085" s="31">
        <v>290480</v>
      </c>
      <c r="AL5085" s="31">
        <v>294210</v>
      </c>
      <c r="AM5085" s="31">
        <v>355832</v>
      </c>
      <c r="AN5085" s="31">
        <v>293016</v>
      </c>
      <c r="AO5085" s="31">
        <v>321320</v>
      </c>
      <c r="AP5085" s="31">
        <v>281008.146484375</v>
      </c>
      <c r="AQ5085" s="31">
        <v>282927.9169921875</v>
      </c>
      <c r="AR5085" s="31">
        <v>249226.583984375</v>
      </c>
      <c r="AS5085" s="31">
        <v>290594.69921875</v>
      </c>
      <c r="AT5085" s="31">
        <v>280356.126953125</v>
      </c>
      <c r="AU5085" s="31">
        <v>251842.1376953125</v>
      </c>
      <c r="AV5085" s="31">
        <v>304271.55078125</v>
      </c>
      <c r="AW5085" s="31">
        <v>295444.7119140625</v>
      </c>
      <c r="AX5085" s="31">
        <v>29487.150390625</v>
      </c>
      <c r="AY5085" s="31">
        <v>10771.2001953125</v>
      </c>
      <c r="AZ5085" s="31">
        <v>40258.3505859375</v>
      </c>
    </row>
    <row r="5086" spans="1:52" ht="15" customHeight="1">
      <c r="A5086" s="29" t="s">
        <v>335</v>
      </c>
      <c r="B5086" s="34">
        <v>32499</v>
      </c>
      <c r="C5086" s="28">
        <v>150</v>
      </c>
      <c r="D5086" s="28">
        <v>23.2</v>
      </c>
      <c r="E5086" s="28">
        <v>30.3</v>
      </c>
      <c r="F5086" s="29" t="s">
        <v>227</v>
      </c>
      <c r="G5086" s="29" t="s">
        <v>248</v>
      </c>
      <c r="H5086" s="28">
        <v>860</v>
      </c>
      <c r="I5086" s="29" t="s">
        <v>107</v>
      </c>
      <c r="J5086" s="33" t="s">
        <v>333</v>
      </c>
      <c r="K5086" s="29" t="s">
        <v>178</v>
      </c>
      <c r="L5086" s="29" t="s">
        <v>332</v>
      </c>
      <c r="M5086" s="29" t="s">
        <v>331</v>
      </c>
      <c r="N5086" s="28">
        <v>566270</v>
      </c>
      <c r="O5086" s="28">
        <v>6363703</v>
      </c>
      <c r="P5086" s="29" t="s">
        <v>330</v>
      </c>
      <c r="Q5086" s="32" t="s">
        <v>207</v>
      </c>
      <c r="R5086" s="19"/>
      <c r="S5086" s="19"/>
      <c r="T5086" s="19"/>
      <c r="U5086" s="19"/>
      <c r="V5086" s="19"/>
      <c r="W5086" s="19"/>
      <c r="X5086" s="19"/>
      <c r="Y5086" s="19"/>
      <c r="Z5086" s="19"/>
      <c r="AA5086" s="19"/>
      <c r="AB5086" s="19"/>
      <c r="AC5086" s="31">
        <v>0</v>
      </c>
      <c r="AD5086" s="31">
        <v>309369</v>
      </c>
      <c r="AE5086" s="31">
        <v>304619</v>
      </c>
      <c r="AF5086" s="31">
        <v>296400</v>
      </c>
      <c r="AG5086" s="31">
        <v>282630</v>
      </c>
      <c r="AH5086" s="31">
        <v>302580</v>
      </c>
      <c r="AI5086" s="31">
        <v>321000</v>
      </c>
      <c r="AJ5086" s="31">
        <v>283000</v>
      </c>
      <c r="AK5086" s="31">
        <v>236730</v>
      </c>
      <c r="AL5086" s="31">
        <v>256270</v>
      </c>
      <c r="AM5086" s="31">
        <v>282201</v>
      </c>
      <c r="AN5086" s="31">
        <v>235591</v>
      </c>
      <c r="AO5086" s="31">
        <v>248618</v>
      </c>
      <c r="AP5086" s="31">
        <v>225919.0009765625</v>
      </c>
      <c r="AQ5086" s="31">
        <v>219862.1689453125</v>
      </c>
      <c r="AR5086" s="31">
        <v>200405.7001953125</v>
      </c>
      <c r="AS5086" s="31">
        <v>228144.5107421875</v>
      </c>
      <c r="AT5086" s="31">
        <v>224991.3564453125</v>
      </c>
      <c r="AU5086" s="31">
        <v>194149.88720703125</v>
      </c>
      <c r="AV5086" s="31">
        <v>253807.291015625</v>
      </c>
      <c r="AW5086" s="31">
        <v>240743.2509765625</v>
      </c>
      <c r="AX5086" s="31">
        <v>25466.759765625</v>
      </c>
      <c r="AY5086" s="31">
        <v>8695.169921875</v>
      </c>
      <c r="AZ5086" s="31">
        <v>34161.9296875</v>
      </c>
    </row>
    <row r="5087" spans="1:52" ht="15" customHeight="1">
      <c r="A5087" s="29" t="s">
        <v>329</v>
      </c>
      <c r="B5087" s="34">
        <v>32764</v>
      </c>
      <c r="C5087" s="28">
        <v>150</v>
      </c>
      <c r="D5087" s="28">
        <v>27</v>
      </c>
      <c r="E5087" s="28">
        <v>31</v>
      </c>
      <c r="F5087" s="29" t="s">
        <v>227</v>
      </c>
      <c r="G5087" s="29" t="s">
        <v>324</v>
      </c>
      <c r="H5087" s="28">
        <v>860</v>
      </c>
      <c r="I5087" s="29" t="s">
        <v>107</v>
      </c>
      <c r="J5087" s="33" t="s">
        <v>328</v>
      </c>
      <c r="K5087" s="29" t="s">
        <v>178</v>
      </c>
      <c r="L5087" s="29" t="s">
        <v>327</v>
      </c>
      <c r="M5087" s="29" t="s">
        <v>216</v>
      </c>
      <c r="N5087" s="28">
        <v>567700</v>
      </c>
      <c r="O5087" s="28">
        <v>6362534</v>
      </c>
      <c r="P5087" s="29" t="s">
        <v>326</v>
      </c>
      <c r="Q5087" s="32" t="s">
        <v>207</v>
      </c>
      <c r="R5087" s="19"/>
      <c r="S5087" s="19"/>
      <c r="T5087" s="19"/>
      <c r="U5087" s="19"/>
      <c r="V5087" s="19"/>
      <c r="W5087" s="19"/>
      <c r="X5087" s="19"/>
      <c r="Y5087" s="19"/>
      <c r="Z5087" s="19"/>
      <c r="AA5087" s="19"/>
      <c r="AB5087" s="19"/>
      <c r="AC5087" s="19"/>
      <c r="AD5087" s="31">
        <v>105047</v>
      </c>
      <c r="AE5087" s="31">
        <v>413740</v>
      </c>
      <c r="AF5087" s="31">
        <v>377860</v>
      </c>
      <c r="AG5087" s="31">
        <v>375170</v>
      </c>
      <c r="AH5087" s="31">
        <v>403810</v>
      </c>
      <c r="AI5087" s="31">
        <v>430390</v>
      </c>
      <c r="AJ5087" s="31">
        <v>395650</v>
      </c>
      <c r="AK5087" s="31">
        <v>332230</v>
      </c>
      <c r="AL5087" s="31">
        <v>352440</v>
      </c>
      <c r="AM5087" s="31">
        <v>395654</v>
      </c>
      <c r="AN5087" s="31">
        <v>309926</v>
      </c>
      <c r="AO5087" s="31">
        <v>351248</v>
      </c>
      <c r="AP5087" s="31">
        <v>311545.3828125</v>
      </c>
      <c r="AQ5087" s="31">
        <v>305490.2919921875</v>
      </c>
      <c r="AR5087" s="31">
        <v>283973.498046875</v>
      </c>
      <c r="AS5087" s="31">
        <v>255724.4033203125</v>
      </c>
      <c r="AT5087" s="31">
        <v>222675.3232421875</v>
      </c>
      <c r="AU5087" s="31">
        <v>165959.3974609375</v>
      </c>
      <c r="AV5087" s="31">
        <v>206217.67724609375</v>
      </c>
      <c r="AW5087" s="31">
        <v>144886.4873046875</v>
      </c>
      <c r="AX5087" s="31">
        <v>17331.2578125</v>
      </c>
      <c r="AY5087" s="31">
        <v>7262.59912109375</v>
      </c>
      <c r="AZ5087" s="31">
        <v>24593.85693359375</v>
      </c>
    </row>
    <row r="5088" spans="1:52" ht="15" customHeight="1">
      <c r="A5088" s="29" t="s">
        <v>325</v>
      </c>
      <c r="B5088" s="34">
        <v>35887</v>
      </c>
      <c r="C5088" s="28">
        <v>660</v>
      </c>
      <c r="D5088" s="28">
        <v>47</v>
      </c>
      <c r="E5088" s="28">
        <v>45</v>
      </c>
      <c r="F5088" s="29" t="s">
        <v>242</v>
      </c>
      <c r="G5088" s="29" t="s">
        <v>282</v>
      </c>
      <c r="H5088" s="28">
        <v>860</v>
      </c>
      <c r="I5088" s="29" t="s">
        <v>107</v>
      </c>
      <c r="J5088" s="33" t="s">
        <v>323</v>
      </c>
      <c r="K5088" s="29" t="s">
        <v>178</v>
      </c>
      <c r="L5088" s="29" t="s">
        <v>286</v>
      </c>
      <c r="M5088" s="29" t="s">
        <v>322</v>
      </c>
      <c r="N5088" s="28">
        <v>565804</v>
      </c>
      <c r="O5088" s="28">
        <v>6362530</v>
      </c>
      <c r="P5088" s="29" t="s">
        <v>321</v>
      </c>
      <c r="Q5088" s="32" t="s">
        <v>207</v>
      </c>
      <c r="R5088" s="19"/>
      <c r="S5088" s="19"/>
      <c r="T5088" s="19"/>
      <c r="U5088" s="19"/>
      <c r="V5088" s="19"/>
      <c r="W5088" s="19"/>
      <c r="X5088" s="19"/>
      <c r="Y5088" s="19"/>
      <c r="Z5088" s="19"/>
      <c r="AA5088" s="19"/>
      <c r="AB5088" s="19"/>
      <c r="AC5088" s="19"/>
      <c r="AD5088" s="19"/>
      <c r="AE5088" s="19"/>
      <c r="AF5088" s="19"/>
      <c r="AG5088" s="19"/>
      <c r="AH5088" s="19"/>
      <c r="AI5088" s="19"/>
      <c r="AJ5088" s="19"/>
      <c r="AK5088" s="19"/>
      <c r="AL5088" s="19"/>
      <c r="AM5088" s="31">
        <v>999289</v>
      </c>
      <c r="AN5088" s="31">
        <v>1233915</v>
      </c>
      <c r="AO5088" s="31">
        <v>1366050</v>
      </c>
      <c r="AP5088" s="31">
        <v>1236657.1015625</v>
      </c>
      <c r="AQ5088" s="31">
        <v>1246909.1875</v>
      </c>
      <c r="AR5088" s="31">
        <v>1166457.62890625</v>
      </c>
      <c r="AS5088" s="31">
        <v>1289779.2734375</v>
      </c>
      <c r="AT5088" s="31">
        <v>1037475</v>
      </c>
      <c r="AU5088" s="31">
        <v>1121535</v>
      </c>
      <c r="AV5088" s="31">
        <v>1454868</v>
      </c>
      <c r="AW5088" s="31">
        <v>1347856</v>
      </c>
      <c r="AX5088" s="31">
        <v>137379</v>
      </c>
      <c r="AY5088" s="31">
        <v>54468</v>
      </c>
      <c r="AZ5088" s="31">
        <v>191847</v>
      </c>
    </row>
    <row r="5089" spans="1:52" ht="15" customHeight="1">
      <c r="A5089" s="29" t="s">
        <v>320</v>
      </c>
      <c r="B5089" s="34">
        <v>35927</v>
      </c>
      <c r="C5089" s="28">
        <v>660</v>
      </c>
      <c r="D5089" s="28">
        <v>47</v>
      </c>
      <c r="E5089" s="28">
        <v>45</v>
      </c>
      <c r="F5089" s="29" t="s">
        <v>242</v>
      </c>
      <c r="G5089" s="29" t="s">
        <v>282</v>
      </c>
      <c r="H5089" s="28">
        <v>860</v>
      </c>
      <c r="I5089" s="29" t="s">
        <v>107</v>
      </c>
      <c r="J5089" s="33" t="s">
        <v>319</v>
      </c>
      <c r="K5089" s="29" t="s">
        <v>178</v>
      </c>
      <c r="L5089" s="29" t="s">
        <v>286</v>
      </c>
      <c r="M5089" s="29" t="s">
        <v>318</v>
      </c>
      <c r="N5089" s="28">
        <v>565984</v>
      </c>
      <c r="O5089" s="28">
        <v>6362442</v>
      </c>
      <c r="P5089" s="29" t="s">
        <v>317</v>
      </c>
      <c r="Q5089" s="32" t="s">
        <v>207</v>
      </c>
      <c r="R5089" s="19"/>
      <c r="S5089" s="19"/>
      <c r="T5089" s="19"/>
      <c r="U5089" s="19"/>
      <c r="V5089" s="19"/>
      <c r="W5089" s="19"/>
      <c r="X5089" s="19"/>
      <c r="Y5089" s="19"/>
      <c r="Z5089" s="19"/>
      <c r="AA5089" s="19"/>
      <c r="AB5089" s="19"/>
      <c r="AC5089" s="19"/>
      <c r="AD5089" s="19"/>
      <c r="AE5089" s="19"/>
      <c r="AF5089" s="19"/>
      <c r="AG5089" s="19"/>
      <c r="AH5089" s="19"/>
      <c r="AI5089" s="19"/>
      <c r="AJ5089" s="19"/>
      <c r="AK5089" s="19"/>
      <c r="AL5089" s="19"/>
      <c r="AM5089" s="31">
        <v>835143</v>
      </c>
      <c r="AN5089" s="31">
        <v>1138326</v>
      </c>
      <c r="AO5089" s="31">
        <v>1274750</v>
      </c>
      <c r="AP5089" s="31">
        <v>1144012.72265625</v>
      </c>
      <c r="AQ5089" s="31">
        <v>1143731.49609375</v>
      </c>
      <c r="AR5089" s="31">
        <v>1089187.3984375</v>
      </c>
      <c r="AS5089" s="31">
        <v>1173143.87109375</v>
      </c>
      <c r="AT5089" s="31">
        <v>1091827</v>
      </c>
      <c r="AU5089" s="31">
        <v>945244</v>
      </c>
      <c r="AV5089" s="31">
        <v>1185660</v>
      </c>
      <c r="AW5089" s="31">
        <v>1254948</v>
      </c>
      <c r="AX5089" s="31">
        <v>129201</v>
      </c>
      <c r="AY5089" s="31">
        <v>53124</v>
      </c>
      <c r="AZ5089" s="31">
        <v>182325</v>
      </c>
    </row>
    <row r="5090" spans="1:52" ht="15" customHeight="1">
      <c r="A5090" s="29" t="s">
        <v>316</v>
      </c>
      <c r="B5090" s="34">
        <v>35884</v>
      </c>
      <c r="C5090" s="28">
        <v>660</v>
      </c>
      <c r="D5090" s="28">
        <v>47</v>
      </c>
      <c r="E5090" s="28">
        <v>45</v>
      </c>
      <c r="F5090" s="29" t="s">
        <v>242</v>
      </c>
      <c r="G5090" s="29" t="s">
        <v>282</v>
      </c>
      <c r="H5090" s="28">
        <v>860</v>
      </c>
      <c r="I5090" s="29" t="s">
        <v>107</v>
      </c>
      <c r="J5090" s="33" t="s">
        <v>315</v>
      </c>
      <c r="K5090" s="29" t="s">
        <v>178</v>
      </c>
      <c r="L5090" s="29" t="s">
        <v>286</v>
      </c>
      <c r="M5090" s="29" t="s">
        <v>314</v>
      </c>
      <c r="N5090" s="28">
        <v>566163</v>
      </c>
      <c r="O5090" s="28">
        <v>6362354</v>
      </c>
      <c r="P5090" s="29" t="s">
        <v>313</v>
      </c>
      <c r="Q5090" s="32" t="s">
        <v>207</v>
      </c>
      <c r="R5090" s="19"/>
      <c r="S5090" s="19"/>
      <c r="T5090" s="19"/>
      <c r="U5090" s="19"/>
      <c r="V5090" s="19"/>
      <c r="W5090" s="19"/>
      <c r="X5090" s="19"/>
      <c r="Y5090" s="19"/>
      <c r="Z5090" s="19"/>
      <c r="AA5090" s="19"/>
      <c r="AB5090" s="19"/>
      <c r="AC5090" s="19"/>
      <c r="AD5090" s="19"/>
      <c r="AE5090" s="19"/>
      <c r="AF5090" s="19"/>
      <c r="AG5090" s="19"/>
      <c r="AH5090" s="19"/>
      <c r="AI5090" s="19"/>
      <c r="AJ5090" s="19"/>
      <c r="AK5090" s="19"/>
      <c r="AL5090" s="19"/>
      <c r="AM5090" s="31">
        <v>923929</v>
      </c>
      <c r="AN5090" s="31">
        <v>1141473</v>
      </c>
      <c r="AO5090" s="31">
        <v>1228165</v>
      </c>
      <c r="AP5090" s="31">
        <v>1095106.4453125</v>
      </c>
      <c r="AQ5090" s="31">
        <v>1106025.94921875</v>
      </c>
      <c r="AR5090" s="31">
        <v>1033845.21875</v>
      </c>
      <c r="AS5090" s="31">
        <v>1159882.2265625</v>
      </c>
      <c r="AT5090" s="31">
        <v>1108938</v>
      </c>
      <c r="AU5090" s="31">
        <v>1009345</v>
      </c>
      <c r="AV5090" s="31">
        <v>1295726</v>
      </c>
      <c r="AW5090" s="31">
        <v>1203427</v>
      </c>
      <c r="AX5090" s="31">
        <v>127442</v>
      </c>
      <c r="AY5090" s="31">
        <v>51069</v>
      </c>
      <c r="AZ5090" s="31">
        <v>178511</v>
      </c>
    </row>
    <row r="5091" spans="1:52" ht="15" customHeight="1">
      <c r="A5091" s="29" t="s">
        <v>312</v>
      </c>
      <c r="B5091" s="34">
        <v>35874</v>
      </c>
      <c r="C5091" s="28">
        <v>660</v>
      </c>
      <c r="D5091" s="28">
        <v>47</v>
      </c>
      <c r="E5091" s="28">
        <v>45</v>
      </c>
      <c r="F5091" s="29" t="s">
        <v>242</v>
      </c>
      <c r="G5091" s="29" t="s">
        <v>282</v>
      </c>
      <c r="H5091" s="28">
        <v>860</v>
      </c>
      <c r="I5091" s="29" t="s">
        <v>107</v>
      </c>
      <c r="J5091" s="33" t="s">
        <v>311</v>
      </c>
      <c r="K5091" s="29" t="s">
        <v>178</v>
      </c>
      <c r="L5091" s="29" t="s">
        <v>286</v>
      </c>
      <c r="M5091" s="29" t="s">
        <v>310</v>
      </c>
      <c r="N5091" s="28">
        <v>566345</v>
      </c>
      <c r="O5091" s="28">
        <v>6362267</v>
      </c>
      <c r="P5091" s="29" t="s">
        <v>309</v>
      </c>
      <c r="Q5091" s="32" t="s">
        <v>207</v>
      </c>
      <c r="R5091" s="19"/>
      <c r="S5091" s="19"/>
      <c r="T5091" s="19"/>
      <c r="U5091" s="19"/>
      <c r="V5091" s="19"/>
      <c r="W5091" s="19"/>
      <c r="X5091" s="19"/>
      <c r="Y5091" s="19"/>
      <c r="Z5091" s="19"/>
      <c r="AA5091" s="19"/>
      <c r="AB5091" s="19"/>
      <c r="AC5091" s="19"/>
      <c r="AD5091" s="19"/>
      <c r="AE5091" s="19"/>
      <c r="AF5091" s="19"/>
      <c r="AG5091" s="19"/>
      <c r="AH5091" s="19"/>
      <c r="AI5091" s="19"/>
      <c r="AJ5091" s="19"/>
      <c r="AK5091" s="19"/>
      <c r="AL5091" s="19"/>
      <c r="AM5091" s="31">
        <v>925352</v>
      </c>
      <c r="AN5091" s="31">
        <v>1137378</v>
      </c>
      <c r="AO5091" s="31">
        <v>1250390</v>
      </c>
      <c r="AP5091" s="31">
        <v>1096703.40234375</v>
      </c>
      <c r="AQ5091" s="31">
        <v>1122005.578125</v>
      </c>
      <c r="AR5091" s="31">
        <v>1059865.4921875</v>
      </c>
      <c r="AS5091" s="31">
        <v>1143551.26953125</v>
      </c>
      <c r="AT5091" s="31">
        <v>1142531</v>
      </c>
      <c r="AU5091" s="31">
        <v>1004405</v>
      </c>
      <c r="AV5091" s="31">
        <v>1301641</v>
      </c>
      <c r="AW5091" s="31">
        <v>961687</v>
      </c>
      <c r="AX5091" s="31">
        <v>20899</v>
      </c>
      <c r="AY5091" s="31">
        <v>42691</v>
      </c>
      <c r="AZ5091" s="31">
        <v>63590</v>
      </c>
    </row>
    <row r="5092" spans="1:52" ht="15" customHeight="1">
      <c r="A5092" s="29" t="s">
        <v>308</v>
      </c>
      <c r="B5092" s="34">
        <v>35874</v>
      </c>
      <c r="C5092" s="28">
        <v>660</v>
      </c>
      <c r="D5092" s="28">
        <v>47</v>
      </c>
      <c r="E5092" s="28">
        <v>45</v>
      </c>
      <c r="F5092" s="29" t="s">
        <v>242</v>
      </c>
      <c r="G5092" s="29" t="s">
        <v>282</v>
      </c>
      <c r="H5092" s="28">
        <v>860</v>
      </c>
      <c r="I5092" s="29" t="s">
        <v>107</v>
      </c>
      <c r="J5092" s="33" t="s">
        <v>307</v>
      </c>
      <c r="K5092" s="29" t="s">
        <v>178</v>
      </c>
      <c r="L5092" s="29" t="s">
        <v>286</v>
      </c>
      <c r="M5092" s="29" t="s">
        <v>306</v>
      </c>
      <c r="N5092" s="28">
        <v>566522</v>
      </c>
      <c r="O5092" s="28">
        <v>6362178</v>
      </c>
      <c r="P5092" s="29" t="s">
        <v>305</v>
      </c>
      <c r="Q5092" s="32" t="s">
        <v>207</v>
      </c>
      <c r="R5092" s="19"/>
      <c r="S5092" s="19"/>
      <c r="T5092" s="19"/>
      <c r="U5092" s="19"/>
      <c r="V5092" s="19"/>
      <c r="W5092" s="19"/>
      <c r="X5092" s="19"/>
      <c r="Y5092" s="19"/>
      <c r="Z5092" s="19"/>
      <c r="AA5092" s="19"/>
      <c r="AB5092" s="19"/>
      <c r="AC5092" s="19"/>
      <c r="AD5092" s="19"/>
      <c r="AE5092" s="19"/>
      <c r="AF5092" s="19"/>
      <c r="AG5092" s="19"/>
      <c r="AH5092" s="19"/>
      <c r="AI5092" s="19"/>
      <c r="AJ5092" s="19"/>
      <c r="AK5092" s="19"/>
      <c r="AL5092" s="19"/>
      <c r="AM5092" s="31">
        <v>978117</v>
      </c>
      <c r="AN5092" s="31">
        <v>1192270</v>
      </c>
      <c r="AO5092" s="31">
        <v>1289816</v>
      </c>
      <c r="AP5092" s="31">
        <v>1143022.6953125</v>
      </c>
      <c r="AQ5092" s="31">
        <v>1164821.95703125</v>
      </c>
      <c r="AR5092" s="31">
        <v>1084949.0390625</v>
      </c>
      <c r="AS5092" s="31">
        <v>1198775.0078125</v>
      </c>
      <c r="AT5092" s="31">
        <v>1166499</v>
      </c>
      <c r="AU5092" s="31">
        <v>1053806.796875</v>
      </c>
      <c r="AV5092" s="31">
        <v>1326148</v>
      </c>
      <c r="AW5092" s="31">
        <v>1255768</v>
      </c>
      <c r="AX5092" s="31">
        <v>133939</v>
      </c>
      <c r="AY5092" s="31">
        <v>53134</v>
      </c>
      <c r="AZ5092" s="31">
        <v>187073</v>
      </c>
    </row>
    <row r="5093" spans="1:52" ht="15" customHeight="1">
      <c r="A5093" s="29" t="s">
        <v>304</v>
      </c>
      <c r="B5093" s="34">
        <v>35886</v>
      </c>
      <c r="C5093" s="28">
        <v>660</v>
      </c>
      <c r="D5093" s="28">
        <v>47</v>
      </c>
      <c r="E5093" s="28">
        <v>45</v>
      </c>
      <c r="F5093" s="29" t="s">
        <v>242</v>
      </c>
      <c r="G5093" s="29" t="s">
        <v>282</v>
      </c>
      <c r="H5093" s="28">
        <v>860</v>
      </c>
      <c r="I5093" s="29" t="s">
        <v>107</v>
      </c>
      <c r="J5093" s="33" t="s">
        <v>303</v>
      </c>
      <c r="K5093" s="29" t="s">
        <v>178</v>
      </c>
      <c r="L5093" s="29" t="s">
        <v>286</v>
      </c>
      <c r="M5093" s="29" t="s">
        <v>302</v>
      </c>
      <c r="N5093" s="28">
        <v>565816</v>
      </c>
      <c r="O5093" s="28">
        <v>6362331</v>
      </c>
      <c r="P5093" s="29" t="s">
        <v>301</v>
      </c>
      <c r="Q5093" s="32" t="s">
        <v>207</v>
      </c>
      <c r="R5093" s="19"/>
      <c r="S5093" s="19"/>
      <c r="T5093" s="19"/>
      <c r="U5093" s="19"/>
      <c r="V5093" s="19"/>
      <c r="W5093" s="19"/>
      <c r="X5093" s="19"/>
      <c r="Y5093" s="19"/>
      <c r="Z5093" s="19"/>
      <c r="AA5093" s="19"/>
      <c r="AB5093" s="19"/>
      <c r="AC5093" s="19"/>
      <c r="AD5093" s="19"/>
      <c r="AE5093" s="19"/>
      <c r="AF5093" s="19"/>
      <c r="AG5093" s="19"/>
      <c r="AH5093" s="19"/>
      <c r="AI5093" s="19"/>
      <c r="AJ5093" s="19"/>
      <c r="AK5093" s="19"/>
      <c r="AL5093" s="19"/>
      <c r="AM5093" s="31">
        <v>992390</v>
      </c>
      <c r="AN5093" s="31">
        <v>1252053</v>
      </c>
      <c r="AO5093" s="31">
        <v>1379208</v>
      </c>
      <c r="AP5093" s="31">
        <v>1203217.1484375</v>
      </c>
      <c r="AQ5093" s="31">
        <v>1193764.75</v>
      </c>
      <c r="AR5093" s="31">
        <v>1150372.3359375</v>
      </c>
      <c r="AS5093" s="31">
        <v>1294993.328125</v>
      </c>
      <c r="AT5093" s="31">
        <v>1237332</v>
      </c>
      <c r="AU5093" s="31">
        <v>1130471</v>
      </c>
      <c r="AV5093" s="31">
        <v>1419391</v>
      </c>
      <c r="AW5093" s="31">
        <v>1355209</v>
      </c>
      <c r="AX5093" s="31">
        <v>140867</v>
      </c>
      <c r="AY5093" s="31">
        <v>54703</v>
      </c>
      <c r="AZ5093" s="31">
        <v>195570</v>
      </c>
    </row>
    <row r="5094" spans="1:52" ht="15" customHeight="1">
      <c r="A5094" s="29" t="s">
        <v>300</v>
      </c>
      <c r="B5094" s="34">
        <v>35893</v>
      </c>
      <c r="C5094" s="28">
        <v>660</v>
      </c>
      <c r="D5094" s="28">
        <v>47</v>
      </c>
      <c r="E5094" s="28">
        <v>45</v>
      </c>
      <c r="F5094" s="29" t="s">
        <v>242</v>
      </c>
      <c r="G5094" s="29" t="s">
        <v>282</v>
      </c>
      <c r="H5094" s="28">
        <v>860</v>
      </c>
      <c r="I5094" s="29" t="s">
        <v>107</v>
      </c>
      <c r="J5094" s="33" t="s">
        <v>299</v>
      </c>
      <c r="K5094" s="29" t="s">
        <v>178</v>
      </c>
      <c r="L5094" s="29" t="s">
        <v>286</v>
      </c>
      <c r="M5094" s="29" t="s">
        <v>298</v>
      </c>
      <c r="N5094" s="28">
        <v>565995</v>
      </c>
      <c r="O5094" s="28">
        <v>6362240</v>
      </c>
      <c r="P5094" s="29" t="s">
        <v>297</v>
      </c>
      <c r="Q5094" s="32" t="s">
        <v>207</v>
      </c>
      <c r="R5094" s="19"/>
      <c r="S5094" s="19"/>
      <c r="T5094" s="19"/>
      <c r="U5094" s="19"/>
      <c r="V5094" s="19"/>
      <c r="W5094" s="19"/>
      <c r="X5094" s="19"/>
      <c r="Y5094" s="19"/>
      <c r="Z5094" s="19"/>
      <c r="AA5094" s="19"/>
      <c r="AB5094" s="19"/>
      <c r="AC5094" s="19"/>
      <c r="AD5094" s="19"/>
      <c r="AE5094" s="19"/>
      <c r="AF5094" s="19"/>
      <c r="AG5094" s="19"/>
      <c r="AH5094" s="19"/>
      <c r="AI5094" s="19"/>
      <c r="AJ5094" s="19"/>
      <c r="AK5094" s="19"/>
      <c r="AL5094" s="19"/>
      <c r="AM5094" s="31">
        <v>938511</v>
      </c>
      <c r="AN5094" s="31">
        <v>1221712</v>
      </c>
      <c r="AO5094" s="31">
        <v>1354768</v>
      </c>
      <c r="AP5094" s="31">
        <v>1193514.5078125</v>
      </c>
      <c r="AQ5094" s="31">
        <v>1155770.90234375</v>
      </c>
      <c r="AR5094" s="31">
        <v>1138550.48828125</v>
      </c>
      <c r="AS5094" s="31">
        <v>1212335.390625</v>
      </c>
      <c r="AT5094" s="31">
        <v>1202078</v>
      </c>
      <c r="AU5094" s="31">
        <v>1026169</v>
      </c>
      <c r="AV5094" s="31">
        <v>1370203</v>
      </c>
      <c r="AW5094" s="31">
        <v>1313994</v>
      </c>
      <c r="AX5094" s="31">
        <v>122812</v>
      </c>
      <c r="AY5094" s="31">
        <v>53887</v>
      </c>
      <c r="AZ5094" s="31">
        <v>176699</v>
      </c>
    </row>
    <row r="5095" spans="1:52" ht="15" customHeight="1">
      <c r="A5095" s="29" t="s">
        <v>296</v>
      </c>
      <c r="B5095" s="34">
        <v>35891</v>
      </c>
      <c r="C5095" s="28">
        <v>660</v>
      </c>
      <c r="D5095" s="28">
        <v>47</v>
      </c>
      <c r="E5095" s="28">
        <v>45</v>
      </c>
      <c r="F5095" s="29" t="s">
        <v>242</v>
      </c>
      <c r="G5095" s="29" t="s">
        <v>282</v>
      </c>
      <c r="H5095" s="28">
        <v>860</v>
      </c>
      <c r="I5095" s="29" t="s">
        <v>107</v>
      </c>
      <c r="J5095" s="33" t="s">
        <v>295</v>
      </c>
      <c r="K5095" s="29" t="s">
        <v>178</v>
      </c>
      <c r="L5095" s="29" t="s">
        <v>286</v>
      </c>
      <c r="M5095" s="29" t="s">
        <v>294</v>
      </c>
      <c r="N5095" s="28">
        <v>566177</v>
      </c>
      <c r="O5095" s="28">
        <v>6362154</v>
      </c>
      <c r="P5095" s="29" t="s">
        <v>293</v>
      </c>
      <c r="Q5095" s="32" t="s">
        <v>207</v>
      </c>
      <c r="R5095" s="19"/>
      <c r="S5095" s="19"/>
      <c r="T5095" s="19"/>
      <c r="U5095" s="19"/>
      <c r="V5095" s="19"/>
      <c r="W5095" s="19"/>
      <c r="X5095" s="19"/>
      <c r="Y5095" s="19"/>
      <c r="Z5095" s="19"/>
      <c r="AA5095" s="19"/>
      <c r="AB5095" s="19"/>
      <c r="AC5095" s="19"/>
      <c r="AD5095" s="19"/>
      <c r="AE5095" s="19"/>
      <c r="AF5095" s="19"/>
      <c r="AG5095" s="19"/>
      <c r="AH5095" s="19"/>
      <c r="AI5095" s="19"/>
      <c r="AJ5095" s="19"/>
      <c r="AK5095" s="19"/>
      <c r="AL5095" s="19"/>
      <c r="AM5095" s="31">
        <v>982846</v>
      </c>
      <c r="AN5095" s="31">
        <v>1249727</v>
      </c>
      <c r="AO5095" s="31">
        <v>1379638</v>
      </c>
      <c r="AP5095" s="31">
        <v>1226802.015625</v>
      </c>
      <c r="AQ5095" s="31">
        <v>1207993.92578125</v>
      </c>
      <c r="AR5095" s="31">
        <v>1163150.19140625</v>
      </c>
      <c r="AS5095" s="31">
        <v>1283308.640625</v>
      </c>
      <c r="AT5095" s="31">
        <v>1224115</v>
      </c>
      <c r="AU5095" s="31">
        <v>1140853</v>
      </c>
      <c r="AV5095" s="31">
        <v>1405707</v>
      </c>
      <c r="AW5095" s="31">
        <v>1335596</v>
      </c>
      <c r="AX5095" s="31">
        <v>138632</v>
      </c>
      <c r="AY5095" s="31">
        <v>55670</v>
      </c>
      <c r="AZ5095" s="31">
        <v>194302</v>
      </c>
    </row>
    <row r="5096" spans="1:52" ht="15" customHeight="1">
      <c r="A5096" s="29" t="s">
        <v>292</v>
      </c>
      <c r="B5096" s="34">
        <v>35887</v>
      </c>
      <c r="C5096" s="28">
        <v>660</v>
      </c>
      <c r="D5096" s="28">
        <v>47</v>
      </c>
      <c r="E5096" s="28">
        <v>45</v>
      </c>
      <c r="F5096" s="29" t="s">
        <v>242</v>
      </c>
      <c r="G5096" s="29" t="s">
        <v>282</v>
      </c>
      <c r="H5096" s="28">
        <v>860</v>
      </c>
      <c r="I5096" s="29" t="s">
        <v>107</v>
      </c>
      <c r="J5096" s="33" t="s">
        <v>291</v>
      </c>
      <c r="K5096" s="29" t="s">
        <v>178</v>
      </c>
      <c r="L5096" s="29" t="s">
        <v>286</v>
      </c>
      <c r="M5096" s="29" t="s">
        <v>290</v>
      </c>
      <c r="N5096" s="28">
        <v>566356</v>
      </c>
      <c r="O5096" s="28">
        <v>6362067</v>
      </c>
      <c r="P5096" s="29" t="s">
        <v>289</v>
      </c>
      <c r="Q5096" s="32" t="s">
        <v>207</v>
      </c>
      <c r="R5096" s="19"/>
      <c r="S5096" s="19"/>
      <c r="T5096" s="19"/>
      <c r="U5096" s="19"/>
      <c r="V5096" s="19"/>
      <c r="W5096" s="19"/>
      <c r="X5096" s="19"/>
      <c r="Y5096" s="19"/>
      <c r="Z5096" s="19"/>
      <c r="AA5096" s="19"/>
      <c r="AB5096" s="19"/>
      <c r="AC5096" s="19"/>
      <c r="AD5096" s="19"/>
      <c r="AE5096" s="19"/>
      <c r="AF5096" s="19"/>
      <c r="AG5096" s="19"/>
      <c r="AH5096" s="19"/>
      <c r="AI5096" s="19"/>
      <c r="AJ5096" s="19"/>
      <c r="AK5096" s="19"/>
      <c r="AL5096" s="19"/>
      <c r="AM5096" s="31">
        <v>1010331</v>
      </c>
      <c r="AN5096" s="31">
        <v>1231569</v>
      </c>
      <c r="AO5096" s="31">
        <v>1361090</v>
      </c>
      <c r="AP5096" s="31">
        <v>1189621.71484375</v>
      </c>
      <c r="AQ5096" s="31">
        <v>1206423.48828125</v>
      </c>
      <c r="AR5096" s="31">
        <v>1157257.9453125</v>
      </c>
      <c r="AS5096" s="31">
        <v>1280984.4140625</v>
      </c>
      <c r="AT5096" s="31">
        <v>1170075</v>
      </c>
      <c r="AU5096" s="31">
        <v>1131985</v>
      </c>
      <c r="AV5096" s="31">
        <v>1202872</v>
      </c>
      <c r="AW5096" s="31">
        <v>1315612</v>
      </c>
      <c r="AX5096" s="31">
        <v>138106</v>
      </c>
      <c r="AY5096" s="31">
        <v>51830</v>
      </c>
      <c r="AZ5096" s="31">
        <v>189936</v>
      </c>
    </row>
    <row r="5097" spans="1:52" ht="15" customHeight="1">
      <c r="A5097" s="29" t="s">
        <v>288</v>
      </c>
      <c r="B5097" s="34">
        <v>36066</v>
      </c>
      <c r="C5097" s="28">
        <v>660</v>
      </c>
      <c r="D5097" s="28">
        <v>47</v>
      </c>
      <c r="E5097" s="28">
        <v>45</v>
      </c>
      <c r="F5097" s="29" t="s">
        <v>242</v>
      </c>
      <c r="G5097" s="29" t="s">
        <v>282</v>
      </c>
      <c r="H5097" s="28">
        <v>860</v>
      </c>
      <c r="I5097" s="29" t="s">
        <v>107</v>
      </c>
      <c r="J5097" s="33" t="s">
        <v>287</v>
      </c>
      <c r="K5097" s="29" t="s">
        <v>178</v>
      </c>
      <c r="L5097" s="29" t="s">
        <v>286</v>
      </c>
      <c r="M5097" s="29" t="s">
        <v>285</v>
      </c>
      <c r="N5097" s="28">
        <v>566536</v>
      </c>
      <c r="O5097" s="28">
        <v>6361979</v>
      </c>
      <c r="P5097" s="29" t="s">
        <v>284</v>
      </c>
      <c r="Q5097" s="32" t="s">
        <v>207</v>
      </c>
      <c r="R5097" s="19"/>
      <c r="S5097" s="19"/>
      <c r="T5097" s="19"/>
      <c r="U5097" s="19"/>
      <c r="V5097" s="19"/>
      <c r="W5097" s="19"/>
      <c r="X5097" s="19"/>
      <c r="Y5097" s="19"/>
      <c r="Z5097" s="19"/>
      <c r="AA5097" s="19"/>
      <c r="AB5097" s="19"/>
      <c r="AC5097" s="19"/>
      <c r="AD5097" s="19"/>
      <c r="AE5097" s="19"/>
      <c r="AF5097" s="19"/>
      <c r="AG5097" s="19"/>
      <c r="AH5097" s="19"/>
      <c r="AI5097" s="19"/>
      <c r="AJ5097" s="19"/>
      <c r="AK5097" s="19"/>
      <c r="AL5097" s="19"/>
      <c r="AM5097" s="31">
        <v>392797</v>
      </c>
      <c r="AN5097" s="31">
        <v>1237346</v>
      </c>
      <c r="AO5097" s="31">
        <v>1341805</v>
      </c>
      <c r="AP5097" s="31">
        <v>1148118.0859375</v>
      </c>
      <c r="AQ5097" s="31">
        <v>1124702.0546875</v>
      </c>
      <c r="AR5097" s="31">
        <v>1067518.328125</v>
      </c>
      <c r="AS5097" s="31">
        <v>1143230.3046875</v>
      </c>
      <c r="AT5097" s="31">
        <v>1167864</v>
      </c>
      <c r="AU5097" s="31">
        <v>1098625</v>
      </c>
      <c r="AV5097" s="31">
        <v>1304621</v>
      </c>
      <c r="AW5097" s="31">
        <v>1296973</v>
      </c>
      <c r="AX5097" s="31">
        <v>131918</v>
      </c>
      <c r="AY5097" s="31">
        <v>54558</v>
      </c>
      <c r="AZ5097" s="31">
        <v>186476</v>
      </c>
    </row>
    <row r="5098" spans="1:52" ht="15" customHeight="1">
      <c r="A5098" s="29" t="s">
        <v>283</v>
      </c>
      <c r="B5098" s="34">
        <v>36483</v>
      </c>
      <c r="C5098" s="28">
        <v>660</v>
      </c>
      <c r="D5098" s="28">
        <v>47</v>
      </c>
      <c r="E5098" s="28">
        <v>45</v>
      </c>
      <c r="F5098" s="29" t="s">
        <v>242</v>
      </c>
      <c r="G5098" s="29" t="s">
        <v>259</v>
      </c>
      <c r="H5098" s="28">
        <v>860</v>
      </c>
      <c r="I5098" s="29" t="s">
        <v>107</v>
      </c>
      <c r="J5098" s="33" t="s">
        <v>281</v>
      </c>
      <c r="K5098" s="29" t="s">
        <v>178</v>
      </c>
      <c r="L5098" s="29" t="s">
        <v>271</v>
      </c>
      <c r="M5098" s="29" t="s">
        <v>176</v>
      </c>
      <c r="N5098" s="28">
        <v>570574</v>
      </c>
      <c r="O5098" s="28">
        <v>6358182</v>
      </c>
      <c r="P5098" s="29" t="s">
        <v>280</v>
      </c>
      <c r="Q5098" s="32" t="s">
        <v>207</v>
      </c>
      <c r="R5098" s="19"/>
      <c r="S5098" s="19"/>
      <c r="T5098" s="19"/>
      <c r="U5098" s="19"/>
      <c r="V5098" s="19"/>
      <c r="W5098" s="19"/>
      <c r="X5098" s="19"/>
      <c r="Y5098" s="19"/>
      <c r="Z5098" s="19"/>
      <c r="AA5098" s="19"/>
      <c r="AB5098" s="19"/>
      <c r="AC5098" s="19"/>
      <c r="AD5098" s="19"/>
      <c r="AE5098" s="19"/>
      <c r="AF5098" s="19"/>
      <c r="AG5098" s="19"/>
      <c r="AH5098" s="19"/>
      <c r="AI5098" s="19"/>
      <c r="AJ5098" s="19"/>
      <c r="AK5098" s="19"/>
      <c r="AL5098" s="19"/>
      <c r="AM5098" s="19"/>
      <c r="AN5098" s="31">
        <v>252106</v>
      </c>
      <c r="AO5098" s="31">
        <v>1384750</v>
      </c>
      <c r="AP5098" s="31">
        <v>1246173.68359375</v>
      </c>
      <c r="AQ5098" s="31">
        <v>1213233.10546875</v>
      </c>
      <c r="AR5098" s="31">
        <v>1171129.5625</v>
      </c>
      <c r="AS5098" s="31">
        <v>1308047</v>
      </c>
      <c r="AT5098" s="31">
        <v>1256862</v>
      </c>
      <c r="AU5098" s="31">
        <v>1117912</v>
      </c>
      <c r="AV5098" s="31">
        <v>1428140</v>
      </c>
      <c r="AW5098" s="31">
        <v>1292432</v>
      </c>
      <c r="AX5098" s="31">
        <v>81569</v>
      </c>
      <c r="AY5098" s="31">
        <v>43880</v>
      </c>
      <c r="AZ5098" s="31">
        <v>125449</v>
      </c>
    </row>
    <row r="5099" spans="1:52" ht="15" customHeight="1">
      <c r="A5099" s="29" t="s">
        <v>279</v>
      </c>
      <c r="B5099" s="34">
        <v>36488</v>
      </c>
      <c r="C5099" s="28">
        <v>660</v>
      </c>
      <c r="D5099" s="28">
        <v>47</v>
      </c>
      <c r="E5099" s="28">
        <v>45</v>
      </c>
      <c r="F5099" s="29" t="s">
        <v>242</v>
      </c>
      <c r="G5099" s="29" t="s">
        <v>259</v>
      </c>
      <c r="H5099" s="28">
        <v>860</v>
      </c>
      <c r="I5099" s="29" t="s">
        <v>107</v>
      </c>
      <c r="J5099" s="33" t="s">
        <v>278</v>
      </c>
      <c r="K5099" s="29" t="s">
        <v>178</v>
      </c>
      <c r="L5099" s="29" t="s">
        <v>271</v>
      </c>
      <c r="M5099" s="29" t="s">
        <v>176</v>
      </c>
      <c r="N5099" s="28">
        <v>570842</v>
      </c>
      <c r="O5099" s="28">
        <v>6358109</v>
      </c>
      <c r="P5099" s="29" t="s">
        <v>277</v>
      </c>
      <c r="Q5099" s="32" t="s">
        <v>207</v>
      </c>
      <c r="R5099" s="19"/>
      <c r="S5099" s="19"/>
      <c r="T5099" s="19"/>
      <c r="U5099" s="19"/>
      <c r="V5099" s="19"/>
      <c r="W5099" s="19"/>
      <c r="X5099" s="19"/>
      <c r="Y5099" s="19"/>
      <c r="Z5099" s="19"/>
      <c r="AA5099" s="19"/>
      <c r="AB5099" s="19"/>
      <c r="AC5099" s="19"/>
      <c r="AD5099" s="19"/>
      <c r="AE5099" s="19"/>
      <c r="AF5099" s="19"/>
      <c r="AG5099" s="19"/>
      <c r="AH5099" s="19"/>
      <c r="AI5099" s="19"/>
      <c r="AJ5099" s="19"/>
      <c r="AK5099" s="19"/>
      <c r="AL5099" s="19"/>
      <c r="AM5099" s="19"/>
      <c r="AN5099" s="31">
        <v>228937</v>
      </c>
      <c r="AO5099" s="31">
        <v>1480354</v>
      </c>
      <c r="AP5099" s="31">
        <v>1331757</v>
      </c>
      <c r="AQ5099" s="31">
        <v>1133991.50390625</v>
      </c>
      <c r="AR5099" s="31">
        <v>1215795.80859375</v>
      </c>
      <c r="AS5099" s="31">
        <v>1371560.4140625</v>
      </c>
      <c r="AT5099" s="31">
        <v>1309005.7890625</v>
      </c>
      <c r="AU5099" s="31">
        <v>1191562.19921875</v>
      </c>
      <c r="AV5099" s="31">
        <v>1486059.60546875</v>
      </c>
      <c r="AW5099" s="31">
        <v>1347951.4140625</v>
      </c>
      <c r="AX5099" s="31">
        <v>154036.40625</v>
      </c>
      <c r="AY5099" s="31">
        <v>64917</v>
      </c>
      <c r="AZ5099" s="31">
        <v>218953.40625</v>
      </c>
    </row>
    <row r="5100" spans="1:52" ht="15" customHeight="1">
      <c r="A5100" s="29" t="s">
        <v>276</v>
      </c>
      <c r="B5100" s="34">
        <v>36483</v>
      </c>
      <c r="C5100" s="28">
        <v>660</v>
      </c>
      <c r="D5100" s="28">
        <v>47</v>
      </c>
      <c r="E5100" s="28">
        <v>45</v>
      </c>
      <c r="F5100" s="29" t="s">
        <v>242</v>
      </c>
      <c r="G5100" s="29" t="s">
        <v>259</v>
      </c>
      <c r="H5100" s="28">
        <v>860</v>
      </c>
      <c r="I5100" s="29" t="s">
        <v>107</v>
      </c>
      <c r="J5100" s="33" t="s">
        <v>275</v>
      </c>
      <c r="K5100" s="29" t="s">
        <v>178</v>
      </c>
      <c r="L5100" s="29" t="s">
        <v>271</v>
      </c>
      <c r="M5100" s="29" t="s">
        <v>176</v>
      </c>
      <c r="N5100" s="28">
        <v>570645</v>
      </c>
      <c r="O5100" s="28">
        <v>6357918</v>
      </c>
      <c r="P5100" s="29" t="s">
        <v>274</v>
      </c>
      <c r="Q5100" s="32" t="s">
        <v>207</v>
      </c>
      <c r="R5100" s="19"/>
      <c r="S5100" s="19"/>
      <c r="T5100" s="19"/>
      <c r="U5100" s="19"/>
      <c r="V5100" s="19"/>
      <c r="W5100" s="19"/>
      <c r="X5100" s="19"/>
      <c r="Y5100" s="19"/>
      <c r="Z5100" s="19"/>
      <c r="AA5100" s="19"/>
      <c r="AB5100" s="19"/>
      <c r="AC5100" s="19"/>
      <c r="AD5100" s="19"/>
      <c r="AE5100" s="19"/>
      <c r="AF5100" s="19"/>
      <c r="AG5100" s="19"/>
      <c r="AH5100" s="19"/>
      <c r="AI5100" s="19"/>
      <c r="AJ5100" s="19"/>
      <c r="AK5100" s="19"/>
      <c r="AL5100" s="19"/>
      <c r="AM5100" s="19"/>
      <c r="AN5100" s="31">
        <v>237024</v>
      </c>
      <c r="AO5100" s="31">
        <v>1331584</v>
      </c>
      <c r="AP5100" s="31">
        <v>1174028.05078125</v>
      </c>
      <c r="AQ5100" s="31">
        <v>1151409.09375</v>
      </c>
      <c r="AR5100" s="31">
        <v>1119793.015625</v>
      </c>
      <c r="AS5100" s="31">
        <v>1248596.7265625</v>
      </c>
      <c r="AT5100" s="31">
        <v>1171977</v>
      </c>
      <c r="AU5100" s="31">
        <v>1038691</v>
      </c>
      <c r="AV5100" s="31">
        <v>1324758</v>
      </c>
      <c r="AW5100" s="31">
        <v>1200960</v>
      </c>
      <c r="AX5100" s="31">
        <v>140528</v>
      </c>
      <c r="AY5100" s="31">
        <v>55383</v>
      </c>
      <c r="AZ5100" s="31">
        <v>195911</v>
      </c>
    </row>
    <row r="5101" spans="1:52" ht="15" customHeight="1">
      <c r="A5101" s="29" t="s">
        <v>273</v>
      </c>
      <c r="B5101" s="34">
        <v>36488</v>
      </c>
      <c r="C5101" s="28">
        <v>660</v>
      </c>
      <c r="D5101" s="28">
        <v>47</v>
      </c>
      <c r="E5101" s="28">
        <v>45</v>
      </c>
      <c r="F5101" s="29" t="s">
        <v>242</v>
      </c>
      <c r="G5101" s="29" t="s">
        <v>259</v>
      </c>
      <c r="H5101" s="28">
        <v>860</v>
      </c>
      <c r="I5101" s="29" t="s">
        <v>107</v>
      </c>
      <c r="J5101" s="33" t="s">
        <v>272</v>
      </c>
      <c r="K5101" s="29" t="s">
        <v>178</v>
      </c>
      <c r="L5101" s="29" t="s">
        <v>271</v>
      </c>
      <c r="M5101" s="29" t="s">
        <v>270</v>
      </c>
      <c r="N5101" s="28">
        <v>570910</v>
      </c>
      <c r="O5101" s="28">
        <v>6357832</v>
      </c>
      <c r="P5101" s="29" t="s">
        <v>269</v>
      </c>
      <c r="Q5101" s="32" t="s">
        <v>207</v>
      </c>
      <c r="R5101" s="19"/>
      <c r="S5101" s="19"/>
      <c r="T5101" s="19"/>
      <c r="U5101" s="19"/>
      <c r="V5101" s="19"/>
      <c r="W5101" s="19"/>
      <c r="X5101" s="19"/>
      <c r="Y5101" s="19"/>
      <c r="Z5101" s="19"/>
      <c r="AA5101" s="19"/>
      <c r="AB5101" s="19"/>
      <c r="AC5101" s="19"/>
      <c r="AD5101" s="19"/>
      <c r="AE5101" s="19"/>
      <c r="AF5101" s="19"/>
      <c r="AG5101" s="19"/>
      <c r="AH5101" s="19"/>
      <c r="AI5101" s="19"/>
      <c r="AJ5101" s="19"/>
      <c r="AK5101" s="19"/>
      <c r="AL5101" s="19"/>
      <c r="AM5101" s="19"/>
      <c r="AN5101" s="31">
        <v>228937</v>
      </c>
      <c r="AO5101" s="31">
        <v>1409822</v>
      </c>
      <c r="AP5101" s="31">
        <v>1246624</v>
      </c>
      <c r="AQ5101" s="31">
        <v>1265339</v>
      </c>
      <c r="AR5101" s="31">
        <v>1188210</v>
      </c>
      <c r="AS5101" s="31">
        <v>1339230</v>
      </c>
      <c r="AT5101" s="31">
        <v>1297294</v>
      </c>
      <c r="AU5101" s="31">
        <v>1162707.5</v>
      </c>
      <c r="AV5101" s="31">
        <v>1452131</v>
      </c>
      <c r="AW5101" s="31">
        <v>1324721</v>
      </c>
      <c r="AX5101" s="31">
        <v>152687.5</v>
      </c>
      <c r="AY5101" s="31">
        <v>61124</v>
      </c>
      <c r="AZ5101" s="31">
        <v>213811.5</v>
      </c>
    </row>
    <row r="5102" spans="1:52" ht="15" customHeight="1">
      <c r="A5102" s="29" t="s">
        <v>268</v>
      </c>
      <c r="B5102" s="34">
        <v>36488</v>
      </c>
      <c r="C5102" s="28">
        <v>660</v>
      </c>
      <c r="D5102" s="28">
        <v>47</v>
      </c>
      <c r="E5102" s="28">
        <v>45</v>
      </c>
      <c r="F5102" s="29" t="s">
        <v>242</v>
      </c>
      <c r="G5102" s="29" t="s">
        <v>259</v>
      </c>
      <c r="H5102" s="28">
        <v>860</v>
      </c>
      <c r="I5102" s="29" t="s">
        <v>107</v>
      </c>
      <c r="J5102" s="33" t="s">
        <v>267</v>
      </c>
      <c r="K5102" s="29" t="s">
        <v>178</v>
      </c>
      <c r="L5102" s="29" t="s">
        <v>263</v>
      </c>
      <c r="M5102" s="29" t="s">
        <v>262</v>
      </c>
      <c r="N5102" s="28">
        <v>570709</v>
      </c>
      <c r="O5102" s="28">
        <v>6357639</v>
      </c>
      <c r="P5102" s="29" t="s">
        <v>266</v>
      </c>
      <c r="Q5102" s="32" t="s">
        <v>207</v>
      </c>
      <c r="R5102" s="19"/>
      <c r="S5102" s="19"/>
      <c r="T5102" s="19"/>
      <c r="U5102" s="19"/>
      <c r="V5102" s="19"/>
      <c r="W5102" s="19"/>
      <c r="X5102" s="19"/>
      <c r="Y5102" s="19"/>
      <c r="Z5102" s="19"/>
      <c r="AA5102" s="19"/>
      <c r="AB5102" s="19"/>
      <c r="AC5102" s="19"/>
      <c r="AD5102" s="19"/>
      <c r="AE5102" s="19"/>
      <c r="AF5102" s="19"/>
      <c r="AG5102" s="19"/>
      <c r="AH5102" s="19"/>
      <c r="AI5102" s="19"/>
      <c r="AJ5102" s="19"/>
      <c r="AK5102" s="19"/>
      <c r="AL5102" s="19"/>
      <c r="AM5102" s="19"/>
      <c r="AN5102" s="31">
        <v>207844</v>
      </c>
      <c r="AO5102" s="31">
        <v>1481915</v>
      </c>
      <c r="AP5102" s="31">
        <v>1327544</v>
      </c>
      <c r="AQ5102" s="31">
        <v>1285201.5</v>
      </c>
      <c r="AR5102" s="31">
        <v>1253360</v>
      </c>
      <c r="AS5102" s="31">
        <v>1396999</v>
      </c>
      <c r="AT5102" s="31">
        <v>1340606</v>
      </c>
      <c r="AU5102" s="31">
        <v>1220311</v>
      </c>
      <c r="AV5102" s="31">
        <v>1500559</v>
      </c>
      <c r="AW5102" s="31">
        <v>1378474</v>
      </c>
      <c r="AX5102" s="31">
        <v>160373</v>
      </c>
      <c r="AY5102" s="31">
        <v>63166</v>
      </c>
      <c r="AZ5102" s="31">
        <v>223539</v>
      </c>
    </row>
    <row r="5103" spans="1:52" ht="15" customHeight="1">
      <c r="A5103" s="29" t="s">
        <v>265</v>
      </c>
      <c r="B5103" s="34">
        <v>36483</v>
      </c>
      <c r="C5103" s="28">
        <v>660</v>
      </c>
      <c r="D5103" s="28">
        <v>47</v>
      </c>
      <c r="E5103" s="28">
        <v>45</v>
      </c>
      <c r="F5103" s="29" t="s">
        <v>242</v>
      </c>
      <c r="G5103" s="29" t="s">
        <v>259</v>
      </c>
      <c r="H5103" s="28">
        <v>860</v>
      </c>
      <c r="I5103" s="29" t="s">
        <v>107</v>
      </c>
      <c r="J5103" s="33" t="s">
        <v>264</v>
      </c>
      <c r="K5103" s="29" t="s">
        <v>178</v>
      </c>
      <c r="L5103" s="29" t="s">
        <v>263</v>
      </c>
      <c r="M5103" s="29" t="s">
        <v>262</v>
      </c>
      <c r="N5103" s="28">
        <v>570975</v>
      </c>
      <c r="O5103" s="28">
        <v>6357571</v>
      </c>
      <c r="P5103" s="29" t="s">
        <v>261</v>
      </c>
      <c r="Q5103" s="32" t="s">
        <v>207</v>
      </c>
      <c r="R5103" s="19"/>
      <c r="S5103" s="19"/>
      <c r="T5103" s="19"/>
      <c r="U5103" s="19"/>
      <c r="V5103" s="19"/>
      <c r="W5103" s="19"/>
      <c r="X5103" s="19"/>
      <c r="Y5103" s="19"/>
      <c r="Z5103" s="19"/>
      <c r="AA5103" s="19"/>
      <c r="AB5103" s="19"/>
      <c r="AC5103" s="19"/>
      <c r="AD5103" s="19"/>
      <c r="AE5103" s="19"/>
      <c r="AF5103" s="19"/>
      <c r="AG5103" s="19"/>
      <c r="AH5103" s="19"/>
      <c r="AI5103" s="19"/>
      <c r="AJ5103" s="19"/>
      <c r="AK5103" s="19"/>
      <c r="AL5103" s="19"/>
      <c r="AM5103" s="19"/>
      <c r="AN5103" s="31">
        <v>247282</v>
      </c>
      <c r="AO5103" s="31">
        <v>1384286</v>
      </c>
      <c r="AP5103" s="31">
        <v>1222802.51953125</v>
      </c>
      <c r="AQ5103" s="31">
        <v>1214343.87109375</v>
      </c>
      <c r="AR5103" s="31">
        <v>1163181.56640625</v>
      </c>
      <c r="AS5103" s="31">
        <v>1300056.0703125</v>
      </c>
      <c r="AT5103" s="31">
        <v>1267981</v>
      </c>
      <c r="AU5103" s="31">
        <v>1123586</v>
      </c>
      <c r="AV5103" s="31">
        <v>1404550</v>
      </c>
      <c r="AW5103" s="31">
        <v>984803</v>
      </c>
      <c r="AX5103" s="31">
        <v>148397</v>
      </c>
      <c r="AY5103" s="31">
        <v>57208</v>
      </c>
      <c r="AZ5103" s="31">
        <v>205605</v>
      </c>
    </row>
    <row r="5104" spans="1:52" ht="15" customHeight="1">
      <c r="A5104" s="29" t="s">
        <v>260</v>
      </c>
      <c r="B5104" s="34">
        <v>32622</v>
      </c>
      <c r="C5104" s="28">
        <v>200</v>
      </c>
      <c r="D5104" s="28">
        <v>25</v>
      </c>
      <c r="E5104" s="28">
        <v>30</v>
      </c>
      <c r="F5104" s="29" t="s">
        <v>242</v>
      </c>
      <c r="G5104" s="29" t="s">
        <v>253</v>
      </c>
      <c r="H5104" s="28">
        <v>860</v>
      </c>
      <c r="I5104" s="29" t="s">
        <v>107</v>
      </c>
      <c r="J5104" s="33" t="s">
        <v>258</v>
      </c>
      <c r="K5104" s="29" t="s">
        <v>178</v>
      </c>
      <c r="L5104" s="29" t="s">
        <v>257</v>
      </c>
      <c r="M5104" s="29" t="s">
        <v>256</v>
      </c>
      <c r="N5104" s="28">
        <v>571468</v>
      </c>
      <c r="O5104" s="28">
        <v>6359300</v>
      </c>
      <c r="P5104" s="29" t="s">
        <v>255</v>
      </c>
      <c r="Q5104" s="32" t="s">
        <v>207</v>
      </c>
      <c r="R5104" s="19"/>
      <c r="S5104" s="19"/>
      <c r="T5104" s="19"/>
      <c r="U5104" s="19"/>
      <c r="V5104" s="19"/>
      <c r="W5104" s="19"/>
      <c r="X5104" s="19"/>
      <c r="Y5104" s="19"/>
      <c r="Z5104" s="19"/>
      <c r="AA5104" s="19"/>
      <c r="AB5104" s="19"/>
      <c r="AC5104" s="19"/>
      <c r="AD5104" s="31">
        <v>223150</v>
      </c>
      <c r="AE5104" s="31">
        <v>456980</v>
      </c>
      <c r="AF5104" s="31">
        <v>430990</v>
      </c>
      <c r="AG5104" s="31">
        <v>398380</v>
      </c>
      <c r="AH5104" s="31">
        <v>449680</v>
      </c>
      <c r="AI5104" s="31">
        <v>473220</v>
      </c>
      <c r="AJ5104" s="31">
        <v>410860</v>
      </c>
      <c r="AK5104" s="31">
        <v>374080</v>
      </c>
      <c r="AL5104" s="31">
        <v>401250</v>
      </c>
      <c r="AM5104" s="31">
        <v>433210</v>
      </c>
      <c r="AN5104" s="31">
        <v>353551</v>
      </c>
      <c r="AO5104" s="31">
        <v>382948</v>
      </c>
      <c r="AP5104" s="31">
        <v>357487.41796875</v>
      </c>
      <c r="AQ5104" s="31">
        <v>360901.5380859375</v>
      </c>
      <c r="AR5104" s="31">
        <v>340488.74609375</v>
      </c>
      <c r="AS5104" s="31">
        <v>374802.1171875</v>
      </c>
      <c r="AT5104" s="31">
        <v>353937.869140625</v>
      </c>
      <c r="AU5104" s="31">
        <v>324937.798828125</v>
      </c>
      <c r="AV5104" s="31">
        <v>394859.5185546875</v>
      </c>
      <c r="AW5104" s="31">
        <v>376268.318359375</v>
      </c>
      <c r="AX5104" s="31">
        <v>40862.25</v>
      </c>
      <c r="AY5104" s="31">
        <v>18304.109375</v>
      </c>
      <c r="AZ5104" s="31">
        <v>59166.359375</v>
      </c>
    </row>
    <row r="5105" spans="1:52" ht="15" customHeight="1">
      <c r="A5105" s="29" t="s">
        <v>254</v>
      </c>
      <c r="B5105" s="34">
        <v>32394</v>
      </c>
      <c r="C5105" s="28">
        <v>150</v>
      </c>
      <c r="D5105" s="28">
        <v>23.2</v>
      </c>
      <c r="E5105" s="28">
        <v>30.3</v>
      </c>
      <c r="F5105" s="29" t="s">
        <v>227</v>
      </c>
      <c r="G5105" s="29" t="s">
        <v>248</v>
      </c>
      <c r="H5105" s="28">
        <v>860</v>
      </c>
      <c r="I5105" s="29" t="s">
        <v>107</v>
      </c>
      <c r="J5105" s="33" t="s">
        <v>252</v>
      </c>
      <c r="K5105" s="29" t="s">
        <v>178</v>
      </c>
      <c r="L5105" s="29" t="s">
        <v>246</v>
      </c>
      <c r="M5105" s="29" t="s">
        <v>251</v>
      </c>
      <c r="N5105" s="28">
        <v>568963</v>
      </c>
      <c r="O5105" s="28">
        <v>6359663</v>
      </c>
      <c r="P5105" s="29" t="s">
        <v>250</v>
      </c>
      <c r="Q5105" s="32" t="s">
        <v>207</v>
      </c>
      <c r="R5105" s="19"/>
      <c r="S5105" s="19"/>
      <c r="T5105" s="19"/>
      <c r="U5105" s="19"/>
      <c r="V5105" s="19"/>
      <c r="W5105" s="19"/>
      <c r="X5105" s="19"/>
      <c r="Y5105" s="19"/>
      <c r="Z5105" s="19"/>
      <c r="AA5105" s="19"/>
      <c r="AB5105" s="19"/>
      <c r="AC5105" s="31">
        <v>79904</v>
      </c>
      <c r="AD5105" s="31">
        <v>341288</v>
      </c>
      <c r="AE5105" s="31">
        <v>336049</v>
      </c>
      <c r="AF5105" s="31">
        <v>318140</v>
      </c>
      <c r="AG5105" s="31">
        <v>311870</v>
      </c>
      <c r="AH5105" s="31">
        <v>322560</v>
      </c>
      <c r="AI5105" s="31">
        <v>353090</v>
      </c>
      <c r="AJ5105" s="31">
        <v>307850</v>
      </c>
      <c r="AK5105" s="31">
        <v>267100</v>
      </c>
      <c r="AL5105" s="31">
        <v>288070</v>
      </c>
      <c r="AM5105" s="31">
        <v>307753</v>
      </c>
      <c r="AN5105" s="31">
        <v>249460</v>
      </c>
      <c r="AO5105" s="31">
        <v>299409</v>
      </c>
      <c r="AP5105" s="31">
        <v>257684.7255859375</v>
      </c>
      <c r="AQ5105" s="31">
        <v>244225.3828125</v>
      </c>
      <c r="AR5105" s="31">
        <v>231839.40625</v>
      </c>
      <c r="AS5105" s="31">
        <v>249098.6708984375</v>
      </c>
      <c r="AT5105" s="31">
        <v>243786.5712890625</v>
      </c>
      <c r="AU5105" s="31">
        <v>217137.6923828125</v>
      </c>
      <c r="AV5105" s="31">
        <v>280612.728515625</v>
      </c>
      <c r="AW5105" s="31">
        <v>262944.39306640625</v>
      </c>
      <c r="AX5105" s="31">
        <v>30986.20703125</v>
      </c>
      <c r="AY5105" s="31">
        <v>9870.6962890625</v>
      </c>
      <c r="AZ5105" s="31">
        <v>40856.9033203125</v>
      </c>
    </row>
    <row r="5106" spans="1:52" ht="15" customHeight="1">
      <c r="A5106" s="29" t="s">
        <v>249</v>
      </c>
      <c r="B5106" s="34">
        <v>35370</v>
      </c>
      <c r="C5106" s="28">
        <v>250</v>
      </c>
      <c r="D5106" s="28">
        <v>29</v>
      </c>
      <c r="E5106" s="28">
        <v>31.5</v>
      </c>
      <c r="F5106" s="29" t="s">
        <v>242</v>
      </c>
      <c r="G5106" s="29" t="s">
        <v>241</v>
      </c>
      <c r="H5106" s="28">
        <v>860</v>
      </c>
      <c r="I5106" s="29" t="s">
        <v>107</v>
      </c>
      <c r="J5106" s="33" t="s">
        <v>247</v>
      </c>
      <c r="K5106" s="29" t="s">
        <v>178</v>
      </c>
      <c r="L5106" s="29" t="s">
        <v>246</v>
      </c>
      <c r="M5106" s="29" t="s">
        <v>245</v>
      </c>
      <c r="N5106" s="28">
        <v>568710</v>
      </c>
      <c r="O5106" s="28">
        <v>6359455</v>
      </c>
      <c r="P5106" s="29" t="s">
        <v>244</v>
      </c>
      <c r="Q5106" s="32" t="s">
        <v>207</v>
      </c>
      <c r="R5106" s="19"/>
      <c r="S5106" s="19"/>
      <c r="T5106" s="19"/>
      <c r="U5106" s="19"/>
      <c r="V5106" s="19"/>
      <c r="W5106" s="19"/>
      <c r="X5106" s="19"/>
      <c r="Y5106" s="19"/>
      <c r="Z5106" s="19"/>
      <c r="AA5106" s="19"/>
      <c r="AB5106" s="19"/>
      <c r="AC5106" s="19"/>
      <c r="AD5106" s="19"/>
      <c r="AE5106" s="19"/>
      <c r="AF5106" s="19"/>
      <c r="AG5106" s="19"/>
      <c r="AH5106" s="19"/>
      <c r="AI5106" s="19"/>
      <c r="AJ5106" s="19"/>
      <c r="AK5106" s="31">
        <v>78150</v>
      </c>
      <c r="AL5106" s="31">
        <v>486300</v>
      </c>
      <c r="AM5106" s="31">
        <v>526249</v>
      </c>
      <c r="AN5106" s="31">
        <v>439653</v>
      </c>
      <c r="AO5106" s="31">
        <v>481738</v>
      </c>
      <c r="AP5106" s="31">
        <v>422099.498046875</v>
      </c>
      <c r="AQ5106" s="31">
        <v>427388.431640625</v>
      </c>
      <c r="AR5106" s="31">
        <v>389832.90234375</v>
      </c>
      <c r="AS5106" s="31">
        <v>432241.7109375</v>
      </c>
      <c r="AT5106" s="31">
        <v>406102.943359375</v>
      </c>
      <c r="AU5106" s="31">
        <v>369601.646484375</v>
      </c>
      <c r="AV5106" s="31">
        <v>461846.880859375</v>
      </c>
      <c r="AW5106" s="31">
        <v>432550.7998046875</v>
      </c>
      <c r="AX5106" s="31">
        <v>47783.33984375</v>
      </c>
      <c r="AY5106" s="31">
        <v>20047.5</v>
      </c>
      <c r="AZ5106" s="31">
        <v>67830.83984375</v>
      </c>
    </row>
    <row r="5107" spans="1:52" ht="15" customHeight="1">
      <c r="A5107" s="29" t="s">
        <v>243</v>
      </c>
      <c r="B5107" s="34">
        <v>32535</v>
      </c>
      <c r="C5107" s="28">
        <v>160</v>
      </c>
      <c r="D5107" s="28">
        <v>23.2</v>
      </c>
      <c r="E5107" s="28">
        <v>30.3</v>
      </c>
      <c r="F5107" s="29" t="s">
        <v>227</v>
      </c>
      <c r="G5107" s="29" t="s">
        <v>233</v>
      </c>
      <c r="H5107" s="28">
        <v>860</v>
      </c>
      <c r="I5107" s="29" t="s">
        <v>107</v>
      </c>
      <c r="J5107" s="33" t="s">
        <v>240</v>
      </c>
      <c r="K5107" s="29" t="s">
        <v>178</v>
      </c>
      <c r="L5107" s="29" t="s">
        <v>237</v>
      </c>
      <c r="M5107" s="29" t="s">
        <v>236</v>
      </c>
      <c r="N5107" s="28">
        <v>552096.1</v>
      </c>
      <c r="O5107" s="28">
        <v>6356880</v>
      </c>
      <c r="P5107" s="29" t="s">
        <v>235</v>
      </c>
      <c r="Q5107" s="32" t="s">
        <v>207</v>
      </c>
      <c r="R5107" s="19"/>
      <c r="S5107" s="19"/>
      <c r="T5107" s="19"/>
      <c r="U5107" s="19"/>
      <c r="V5107" s="19"/>
      <c r="W5107" s="19"/>
      <c r="X5107" s="19"/>
      <c r="Y5107" s="19"/>
      <c r="Z5107" s="19"/>
      <c r="AA5107" s="19"/>
      <c r="AB5107" s="19"/>
      <c r="AC5107" s="19"/>
      <c r="AD5107" s="31">
        <v>312270</v>
      </c>
      <c r="AE5107" s="31">
        <v>367600</v>
      </c>
      <c r="AF5107" s="31">
        <v>338935</v>
      </c>
      <c r="AG5107" s="31">
        <v>306150</v>
      </c>
      <c r="AH5107" s="31">
        <v>343710</v>
      </c>
      <c r="AI5107" s="31">
        <v>367895</v>
      </c>
      <c r="AJ5107" s="31">
        <v>349475</v>
      </c>
      <c r="AK5107" s="31">
        <v>275325</v>
      </c>
      <c r="AL5107" s="31">
        <v>338818</v>
      </c>
      <c r="AM5107" s="31">
        <v>352593.5</v>
      </c>
      <c r="AN5107" s="31">
        <v>278241</v>
      </c>
      <c r="AO5107" s="31">
        <v>316276</v>
      </c>
      <c r="AP5107" s="31">
        <v>287468.8642578125</v>
      </c>
      <c r="AQ5107" s="31">
        <v>287057.0009765625</v>
      </c>
      <c r="AR5107" s="31">
        <v>267036.478515625</v>
      </c>
      <c r="AS5107" s="31">
        <v>292010.388671875</v>
      </c>
      <c r="AT5107" s="31">
        <v>261882.552734375</v>
      </c>
      <c r="AU5107" s="31">
        <v>227595.6044921875</v>
      </c>
      <c r="AV5107" s="31">
        <v>331346.0751953125</v>
      </c>
      <c r="AW5107" s="31">
        <v>286593.56689453125</v>
      </c>
      <c r="AX5107" s="31">
        <v>31208.75</v>
      </c>
      <c r="AY5107" s="31">
        <v>12822.525390625</v>
      </c>
      <c r="AZ5107" s="31">
        <v>44031.275390625</v>
      </c>
    </row>
    <row r="5108" spans="1:52" ht="15" customHeight="1">
      <c r="A5108" s="29" t="s">
        <v>239</v>
      </c>
      <c r="B5108" s="34">
        <v>32535</v>
      </c>
      <c r="C5108" s="28">
        <v>160</v>
      </c>
      <c r="D5108" s="28">
        <v>23.2</v>
      </c>
      <c r="E5108" s="28">
        <v>30.3</v>
      </c>
      <c r="F5108" s="29" t="s">
        <v>227</v>
      </c>
      <c r="G5108" s="29" t="s">
        <v>233</v>
      </c>
      <c r="H5108" s="28">
        <v>860</v>
      </c>
      <c r="I5108" s="29" t="s">
        <v>107</v>
      </c>
      <c r="J5108" s="33" t="s">
        <v>238</v>
      </c>
      <c r="K5108" s="29" t="s">
        <v>178</v>
      </c>
      <c r="L5108" s="29" t="s">
        <v>237</v>
      </c>
      <c r="M5108" s="29" t="s">
        <v>236</v>
      </c>
      <c r="N5108" s="28">
        <v>552113.30000000005</v>
      </c>
      <c r="O5108" s="28">
        <v>6356778</v>
      </c>
      <c r="P5108" s="29" t="s">
        <v>235</v>
      </c>
      <c r="Q5108" s="32" t="s">
        <v>207</v>
      </c>
      <c r="R5108" s="19"/>
      <c r="S5108" s="19"/>
      <c r="T5108" s="19"/>
      <c r="U5108" s="19"/>
      <c r="V5108" s="19"/>
      <c r="W5108" s="19"/>
      <c r="X5108" s="19"/>
      <c r="Y5108" s="19"/>
      <c r="Z5108" s="19"/>
      <c r="AA5108" s="19"/>
      <c r="AB5108" s="19"/>
      <c r="AC5108" s="19"/>
      <c r="AD5108" s="31">
        <v>312270</v>
      </c>
      <c r="AE5108" s="31">
        <v>367600</v>
      </c>
      <c r="AF5108" s="31">
        <v>338935</v>
      </c>
      <c r="AG5108" s="31">
        <v>306150</v>
      </c>
      <c r="AH5108" s="31">
        <v>343710</v>
      </c>
      <c r="AI5108" s="31">
        <v>367895</v>
      </c>
      <c r="AJ5108" s="31">
        <v>349475</v>
      </c>
      <c r="AK5108" s="31">
        <v>275325</v>
      </c>
      <c r="AL5108" s="31">
        <v>338818</v>
      </c>
      <c r="AM5108" s="31">
        <v>352593.5</v>
      </c>
      <c r="AN5108" s="31">
        <v>278241</v>
      </c>
      <c r="AO5108" s="31">
        <v>316276</v>
      </c>
      <c r="AP5108" s="31">
        <v>287468.8642578125</v>
      </c>
      <c r="AQ5108" s="31">
        <v>287057.0009765625</v>
      </c>
      <c r="AR5108" s="31">
        <v>267036.478515625</v>
      </c>
      <c r="AS5108" s="31">
        <v>292010.388671875</v>
      </c>
      <c r="AT5108" s="31">
        <v>261882.552734375</v>
      </c>
      <c r="AU5108" s="31">
        <v>227595.6044921875</v>
      </c>
      <c r="AV5108" s="31">
        <v>331346.0751953125</v>
      </c>
      <c r="AW5108" s="31">
        <v>286593.56689453125</v>
      </c>
      <c r="AX5108" s="31">
        <v>31208.75</v>
      </c>
      <c r="AY5108" s="31">
        <v>12822.525390625</v>
      </c>
      <c r="AZ5108" s="31">
        <v>44031.275390625</v>
      </c>
    </row>
    <row r="5109" spans="1:52" ht="15" customHeight="1">
      <c r="A5109" s="29" t="s">
        <v>234</v>
      </c>
      <c r="B5109" s="34">
        <v>32549</v>
      </c>
      <c r="C5109" s="28">
        <v>150</v>
      </c>
      <c r="D5109" s="28">
        <v>23.2</v>
      </c>
      <c r="E5109" s="28">
        <v>30.3</v>
      </c>
      <c r="F5109" s="29" t="s">
        <v>227</v>
      </c>
      <c r="G5109" s="29" t="s">
        <v>226</v>
      </c>
      <c r="H5109" s="28">
        <v>860</v>
      </c>
      <c r="I5109" s="29" t="s">
        <v>107</v>
      </c>
      <c r="J5109" s="33" t="s">
        <v>232</v>
      </c>
      <c r="K5109" s="29" t="s">
        <v>178</v>
      </c>
      <c r="L5109" s="29" t="s">
        <v>231</v>
      </c>
      <c r="M5109" s="29" t="s">
        <v>230</v>
      </c>
      <c r="N5109" s="28">
        <v>553944.80000000005</v>
      </c>
      <c r="O5109" s="28">
        <v>6356404</v>
      </c>
      <c r="P5109" s="29" t="s">
        <v>229</v>
      </c>
      <c r="Q5109" s="32" t="s">
        <v>207</v>
      </c>
      <c r="R5109" s="19"/>
      <c r="S5109" s="19"/>
      <c r="T5109" s="19"/>
      <c r="U5109" s="19"/>
      <c r="V5109" s="19"/>
      <c r="W5109" s="19"/>
      <c r="X5109" s="19"/>
      <c r="Y5109" s="19"/>
      <c r="Z5109" s="19"/>
      <c r="AA5109" s="19"/>
      <c r="AB5109" s="19"/>
      <c r="AC5109" s="19"/>
      <c r="AD5109" s="31">
        <v>299640</v>
      </c>
      <c r="AE5109" s="31">
        <v>348070</v>
      </c>
      <c r="AF5109" s="31">
        <v>338680</v>
      </c>
      <c r="AG5109" s="31">
        <v>301540</v>
      </c>
      <c r="AH5109" s="31">
        <v>330750</v>
      </c>
      <c r="AI5109" s="31">
        <v>371390</v>
      </c>
      <c r="AJ5109" s="31">
        <v>356230</v>
      </c>
      <c r="AK5109" s="31">
        <v>264530</v>
      </c>
      <c r="AL5109" s="31">
        <v>315070</v>
      </c>
      <c r="AM5109" s="31">
        <v>352021</v>
      </c>
      <c r="AN5109" s="31">
        <v>277249</v>
      </c>
      <c r="AO5109" s="31">
        <v>302771</v>
      </c>
      <c r="AP5109" s="31">
        <v>275230.9482421875</v>
      </c>
      <c r="AQ5109" s="31">
        <v>277319.6708984375</v>
      </c>
      <c r="AR5109" s="31">
        <v>261072.951171875</v>
      </c>
      <c r="AS5109" s="31">
        <v>294458.576171875</v>
      </c>
      <c r="AT5109" s="31">
        <v>260799.52490234375</v>
      </c>
      <c r="AU5109" s="31">
        <v>230878.50390625</v>
      </c>
      <c r="AV5109" s="31">
        <v>291637.0732421875</v>
      </c>
      <c r="AW5109" s="31">
        <v>301622.12646484375</v>
      </c>
      <c r="AX5109" s="31">
        <v>32835.1015625</v>
      </c>
      <c r="AY5109" s="31">
        <v>12214.75</v>
      </c>
      <c r="AZ5109" s="31">
        <v>45049.8515625</v>
      </c>
    </row>
    <row r="5110" spans="1:52" ht="15" customHeight="1">
      <c r="A5110" s="29" t="s">
        <v>228</v>
      </c>
      <c r="B5110" s="34">
        <v>32625</v>
      </c>
      <c r="C5110" s="28">
        <v>200</v>
      </c>
      <c r="D5110" s="28">
        <v>0.1</v>
      </c>
      <c r="E5110" s="28">
        <v>30</v>
      </c>
      <c r="F5110" s="29" t="s">
        <v>220</v>
      </c>
      <c r="G5110" s="29" t="s">
        <v>219</v>
      </c>
      <c r="H5110" s="28">
        <v>860</v>
      </c>
      <c r="I5110" s="29" t="s">
        <v>107</v>
      </c>
      <c r="J5110" s="33" t="s">
        <v>225</v>
      </c>
      <c r="K5110" s="29" t="s">
        <v>178</v>
      </c>
      <c r="L5110" s="29" t="s">
        <v>224</v>
      </c>
      <c r="M5110" s="29" t="s">
        <v>223</v>
      </c>
      <c r="N5110" s="28">
        <v>546985.6</v>
      </c>
      <c r="O5110" s="28">
        <v>6352574</v>
      </c>
      <c r="P5110" s="29" t="s">
        <v>222</v>
      </c>
      <c r="Q5110" s="32" t="s">
        <v>207</v>
      </c>
      <c r="R5110" s="19"/>
      <c r="S5110" s="19"/>
      <c r="T5110" s="19"/>
      <c r="U5110" s="19"/>
      <c r="V5110" s="19"/>
      <c r="W5110" s="19"/>
      <c r="X5110" s="19"/>
      <c r="Y5110" s="19"/>
      <c r="Z5110" s="19"/>
      <c r="AA5110" s="19"/>
      <c r="AB5110" s="19"/>
      <c r="AC5110" s="19"/>
      <c r="AD5110" s="31">
        <v>228810</v>
      </c>
      <c r="AE5110" s="31">
        <v>469810</v>
      </c>
      <c r="AF5110" s="31">
        <v>443320</v>
      </c>
      <c r="AG5110" s="31">
        <v>398840</v>
      </c>
      <c r="AH5110" s="31">
        <v>443150</v>
      </c>
      <c r="AI5110" s="31">
        <v>490460</v>
      </c>
      <c r="AJ5110" s="31">
        <v>472710</v>
      </c>
      <c r="AK5110" s="31">
        <v>357730</v>
      </c>
      <c r="AL5110" s="31">
        <v>428506</v>
      </c>
      <c r="AM5110" s="31">
        <v>461224</v>
      </c>
      <c r="AN5110" s="31">
        <v>378178</v>
      </c>
      <c r="AO5110" s="31">
        <v>414117</v>
      </c>
      <c r="AP5110" s="31">
        <v>377093.05078125</v>
      </c>
      <c r="AQ5110" s="31">
        <v>380507.201171875</v>
      </c>
      <c r="AR5110" s="31">
        <v>347384.830078125</v>
      </c>
      <c r="AS5110" s="31">
        <v>409007.974609375</v>
      </c>
      <c r="AT5110" s="31">
        <v>363202.9072265625</v>
      </c>
      <c r="AU5110" s="31">
        <v>311735.34619140625</v>
      </c>
      <c r="AV5110" s="31">
        <v>409498.076171875</v>
      </c>
      <c r="AW5110" s="31">
        <v>384901.75</v>
      </c>
      <c r="AX5110" s="31">
        <v>39985.82421875</v>
      </c>
      <c r="AY5110" s="31">
        <v>18772.875</v>
      </c>
      <c r="AZ5110" s="31">
        <v>58758.69921875</v>
      </c>
    </row>
    <row r="5111" spans="1:52" ht="15" customHeight="1">
      <c r="A5111" s="29" t="s">
        <v>221</v>
      </c>
      <c r="B5111" s="34">
        <v>32965</v>
      </c>
      <c r="C5111" s="28">
        <v>225</v>
      </c>
      <c r="D5111" s="28">
        <v>27</v>
      </c>
      <c r="E5111" s="28">
        <v>29.6</v>
      </c>
      <c r="F5111" s="29" t="s">
        <v>213</v>
      </c>
      <c r="G5111" s="29" t="s">
        <v>212</v>
      </c>
      <c r="H5111" s="28">
        <v>860</v>
      </c>
      <c r="I5111" s="29" t="s">
        <v>107</v>
      </c>
      <c r="J5111" s="33" t="s">
        <v>218</v>
      </c>
      <c r="K5111" s="29" t="s">
        <v>178</v>
      </c>
      <c r="L5111" s="29" t="s">
        <v>217</v>
      </c>
      <c r="M5111" s="29" t="s">
        <v>216</v>
      </c>
      <c r="N5111" s="28">
        <v>560150.80000000005</v>
      </c>
      <c r="O5111" s="28">
        <v>6354496</v>
      </c>
      <c r="P5111" s="29" t="s">
        <v>215</v>
      </c>
      <c r="Q5111" s="32" t="s">
        <v>207</v>
      </c>
      <c r="R5111" s="19"/>
      <c r="S5111" s="19"/>
      <c r="T5111" s="19"/>
      <c r="U5111" s="19"/>
      <c r="V5111" s="19"/>
      <c r="W5111" s="19"/>
      <c r="X5111" s="19"/>
      <c r="Y5111" s="19"/>
      <c r="Z5111" s="19"/>
      <c r="AA5111" s="19"/>
      <c r="AB5111" s="19"/>
      <c r="AC5111" s="19"/>
      <c r="AD5111" s="19"/>
      <c r="AE5111" s="31">
        <v>216560</v>
      </c>
      <c r="AF5111" s="31">
        <v>390220</v>
      </c>
      <c r="AG5111" s="31">
        <v>358780</v>
      </c>
      <c r="AH5111" s="31">
        <v>371190</v>
      </c>
      <c r="AI5111" s="31">
        <v>412660</v>
      </c>
      <c r="AJ5111" s="31">
        <v>408780</v>
      </c>
      <c r="AK5111" s="31">
        <v>231860</v>
      </c>
      <c r="AL5111" s="31">
        <v>365010</v>
      </c>
      <c r="AM5111" s="31">
        <v>353779</v>
      </c>
      <c r="AN5111" s="31">
        <v>316851</v>
      </c>
      <c r="AO5111" s="31">
        <v>362424</v>
      </c>
      <c r="AP5111" s="31">
        <v>290339.97695159912</v>
      </c>
      <c r="AQ5111" s="31">
        <v>252846.06591796875</v>
      </c>
      <c r="AR5111" s="31">
        <v>156776.501953125</v>
      </c>
      <c r="AS5111" s="31">
        <v>146122.9765625</v>
      </c>
      <c r="AT5111" s="31">
        <v>227493.77490234375</v>
      </c>
      <c r="AU5111" s="31">
        <v>270994.0009765625</v>
      </c>
      <c r="AV5111" s="31">
        <v>343218.8017578125</v>
      </c>
      <c r="AW5111" s="31">
        <v>242299.1484375</v>
      </c>
      <c r="AX5111" s="31">
        <v>41755.05078125</v>
      </c>
      <c r="AY5111" s="31">
        <v>15940.9248046875</v>
      </c>
      <c r="AZ5111" s="31">
        <v>57695.9755859375</v>
      </c>
    </row>
    <row r="5112" spans="1:52" ht="15" customHeight="1">
      <c r="A5112" s="29" t="s">
        <v>214</v>
      </c>
      <c r="B5112" s="34">
        <v>33228</v>
      </c>
      <c r="C5112" s="28">
        <v>150</v>
      </c>
      <c r="D5112" s="28">
        <v>23.8</v>
      </c>
      <c r="E5112" s="28">
        <v>30</v>
      </c>
      <c r="F5112" s="29" t="s">
        <v>205</v>
      </c>
      <c r="G5112" s="29" t="s">
        <v>204</v>
      </c>
      <c r="H5112" s="28">
        <v>860</v>
      </c>
      <c r="I5112" s="29" t="s">
        <v>107</v>
      </c>
      <c r="J5112" s="33" t="s">
        <v>211</v>
      </c>
      <c r="K5112" s="29" t="s">
        <v>178</v>
      </c>
      <c r="L5112" s="29" t="s">
        <v>210</v>
      </c>
      <c r="M5112" s="29" t="s">
        <v>209</v>
      </c>
      <c r="N5112" s="28">
        <v>544662.80000000005</v>
      </c>
      <c r="O5112" s="28">
        <v>6360306</v>
      </c>
      <c r="P5112" s="29" t="s">
        <v>208</v>
      </c>
      <c r="Q5112" s="32" t="s">
        <v>207</v>
      </c>
      <c r="R5112" s="19"/>
      <c r="S5112" s="19"/>
      <c r="T5112" s="19"/>
      <c r="U5112" s="19"/>
      <c r="V5112" s="19"/>
      <c r="W5112" s="19"/>
      <c r="X5112" s="19"/>
      <c r="Y5112" s="19"/>
      <c r="Z5112" s="19"/>
      <c r="AA5112" s="19"/>
      <c r="AB5112" s="19"/>
      <c r="AC5112" s="19"/>
      <c r="AD5112" s="19"/>
      <c r="AE5112" s="31">
        <v>16340</v>
      </c>
      <c r="AF5112" s="31">
        <v>384090</v>
      </c>
      <c r="AG5112" s="31">
        <v>359200</v>
      </c>
      <c r="AH5112" s="31">
        <v>389200</v>
      </c>
      <c r="AI5112" s="31">
        <v>427160</v>
      </c>
      <c r="AJ5112" s="31">
        <v>421950</v>
      </c>
      <c r="AK5112" s="31">
        <v>317770</v>
      </c>
      <c r="AL5112" s="31">
        <v>386319</v>
      </c>
      <c r="AM5112" s="31">
        <v>412935</v>
      </c>
      <c r="AN5112" s="31">
        <v>343643</v>
      </c>
      <c r="AO5112" s="31">
        <v>385110</v>
      </c>
      <c r="AP5112" s="31">
        <v>351337.923828125</v>
      </c>
      <c r="AQ5112" s="31">
        <v>329737.271484375</v>
      </c>
      <c r="AR5112" s="31">
        <v>312624.0244140625</v>
      </c>
      <c r="AS5112" s="31">
        <v>331300.626953125</v>
      </c>
      <c r="AT5112" s="31">
        <v>334486</v>
      </c>
      <c r="AU5112" s="31">
        <v>307960.1259765625</v>
      </c>
      <c r="AV5112" s="31">
        <v>378821.701171875</v>
      </c>
      <c r="AW5112" s="31">
        <v>355778.1533203125</v>
      </c>
      <c r="AX5112" s="31">
        <v>35964.07421875</v>
      </c>
      <c r="AY5112" s="31">
        <v>15589.599609375</v>
      </c>
      <c r="AZ5112" s="31">
        <v>51553.673828125</v>
      </c>
    </row>
    <row r="5113" spans="1:52" ht="15" customHeight="1">
      <c r="A5113" s="29" t="s">
        <v>206</v>
      </c>
      <c r="B5113" s="34">
        <v>36312</v>
      </c>
      <c r="C5113" s="28">
        <v>750</v>
      </c>
      <c r="D5113" s="28">
        <v>48</v>
      </c>
      <c r="E5113" s="28">
        <v>45</v>
      </c>
      <c r="F5113" s="29" t="s">
        <v>172</v>
      </c>
      <c r="G5113" s="29" t="s">
        <v>171</v>
      </c>
      <c r="H5113" s="28">
        <v>860</v>
      </c>
      <c r="I5113" s="29" t="s">
        <v>107</v>
      </c>
      <c r="J5113" s="33" t="s">
        <v>203</v>
      </c>
      <c r="K5113" s="29" t="s">
        <v>178</v>
      </c>
      <c r="L5113" s="29" t="s">
        <v>202</v>
      </c>
      <c r="M5113" s="29" t="s">
        <v>201</v>
      </c>
      <c r="N5113" s="28">
        <v>549361.4</v>
      </c>
      <c r="O5113" s="28">
        <v>6355985</v>
      </c>
      <c r="P5113" s="29" t="s">
        <v>200</v>
      </c>
      <c r="Q5113" s="32" t="s">
        <v>174</v>
      </c>
      <c r="R5113" s="19"/>
      <c r="S5113" s="19"/>
      <c r="T5113" s="19"/>
      <c r="U5113" s="19"/>
      <c r="V5113" s="19"/>
      <c r="W5113" s="19"/>
      <c r="X5113" s="19"/>
      <c r="Y5113" s="19"/>
      <c r="Z5113" s="19"/>
      <c r="AA5113" s="19"/>
      <c r="AB5113" s="19"/>
      <c r="AC5113" s="19"/>
      <c r="AD5113" s="19"/>
      <c r="AE5113" s="19"/>
      <c r="AF5113" s="19"/>
      <c r="AG5113" s="19"/>
      <c r="AH5113" s="19"/>
      <c r="AI5113" s="19"/>
      <c r="AJ5113" s="19"/>
      <c r="AK5113" s="19"/>
      <c r="AL5113" s="19"/>
      <c r="AM5113" s="19"/>
      <c r="AN5113" s="31">
        <v>805632</v>
      </c>
      <c r="AO5113" s="31">
        <v>1974736</v>
      </c>
      <c r="AP5113" s="31">
        <v>1728176.4375</v>
      </c>
      <c r="AQ5113" s="31">
        <v>1670523.75</v>
      </c>
      <c r="AR5113" s="31">
        <v>1532192.8125</v>
      </c>
      <c r="AS5113" s="31">
        <v>1788977.1875</v>
      </c>
      <c r="AT5113" s="31">
        <v>1639365.3125</v>
      </c>
      <c r="AU5113" s="31">
        <v>1535219.6875</v>
      </c>
      <c r="AV5113" s="31">
        <v>1856314.375</v>
      </c>
      <c r="AW5113" s="31">
        <v>1733610.3125</v>
      </c>
      <c r="AX5113" s="31">
        <v>179372.1875</v>
      </c>
      <c r="AY5113" s="31">
        <v>83165</v>
      </c>
      <c r="AZ5113" s="31">
        <v>262537.1875</v>
      </c>
    </row>
    <row r="5114" spans="1:52" ht="15" customHeight="1">
      <c r="A5114" s="29" t="s">
        <v>199</v>
      </c>
      <c r="B5114" s="34">
        <v>36397</v>
      </c>
      <c r="C5114" s="28">
        <v>750</v>
      </c>
      <c r="D5114" s="28">
        <v>48</v>
      </c>
      <c r="E5114" s="28">
        <v>45</v>
      </c>
      <c r="F5114" s="29" t="s">
        <v>172</v>
      </c>
      <c r="G5114" s="29" t="s">
        <v>171</v>
      </c>
      <c r="H5114" s="28">
        <v>860</v>
      </c>
      <c r="I5114" s="29" t="s">
        <v>107</v>
      </c>
      <c r="J5114" s="33" t="s">
        <v>198</v>
      </c>
      <c r="K5114" s="29" t="s">
        <v>178</v>
      </c>
      <c r="L5114" s="29" t="s">
        <v>177</v>
      </c>
      <c r="M5114" s="29" t="s">
        <v>197</v>
      </c>
      <c r="N5114" s="28">
        <v>549621</v>
      </c>
      <c r="O5114" s="28">
        <v>6355820</v>
      </c>
      <c r="P5114" s="29" t="s">
        <v>196</v>
      </c>
      <c r="Q5114" s="32" t="s">
        <v>174</v>
      </c>
      <c r="R5114" s="19"/>
      <c r="S5114" s="19"/>
      <c r="T5114" s="19"/>
      <c r="U5114" s="19"/>
      <c r="V5114" s="19"/>
      <c r="W5114" s="19"/>
      <c r="X5114" s="19"/>
      <c r="Y5114" s="19"/>
      <c r="Z5114" s="19"/>
      <c r="AA5114" s="19"/>
      <c r="AB5114" s="19"/>
      <c r="AC5114" s="19"/>
      <c r="AD5114" s="19"/>
      <c r="AE5114" s="19"/>
      <c r="AF5114" s="19"/>
      <c r="AG5114" s="19"/>
      <c r="AH5114" s="19"/>
      <c r="AI5114" s="19"/>
      <c r="AJ5114" s="19"/>
      <c r="AK5114" s="19"/>
      <c r="AL5114" s="19"/>
      <c r="AM5114" s="19"/>
      <c r="AN5114" s="31">
        <v>659852</v>
      </c>
      <c r="AO5114" s="31">
        <v>1874798</v>
      </c>
      <c r="AP5114" s="31">
        <v>1723105.4375</v>
      </c>
      <c r="AQ5114" s="31">
        <v>1670523.75</v>
      </c>
      <c r="AR5114" s="31">
        <v>1532192.8125</v>
      </c>
      <c r="AS5114" s="31">
        <v>1788977.1875</v>
      </c>
      <c r="AT5114" s="31">
        <v>1639365.3125</v>
      </c>
      <c r="AU5114" s="31">
        <v>1535219.6875</v>
      </c>
      <c r="AV5114" s="31">
        <v>1856314.375</v>
      </c>
      <c r="AW5114" s="31">
        <v>1733610.3125</v>
      </c>
      <c r="AX5114" s="31">
        <v>179372.1875</v>
      </c>
      <c r="AY5114" s="31">
        <v>83165</v>
      </c>
      <c r="AZ5114" s="31">
        <v>262537.1875</v>
      </c>
    </row>
    <row r="5115" spans="1:52" ht="15" customHeight="1">
      <c r="A5115" s="29" t="s">
        <v>195</v>
      </c>
      <c r="B5115" s="34">
        <v>36312</v>
      </c>
      <c r="C5115" s="28">
        <v>750</v>
      </c>
      <c r="D5115" s="28">
        <v>48</v>
      </c>
      <c r="E5115" s="28">
        <v>45</v>
      </c>
      <c r="F5115" s="29" t="s">
        <v>172</v>
      </c>
      <c r="G5115" s="29" t="s">
        <v>171</v>
      </c>
      <c r="H5115" s="28">
        <v>860</v>
      </c>
      <c r="I5115" s="29" t="s">
        <v>107</v>
      </c>
      <c r="J5115" s="33" t="s">
        <v>194</v>
      </c>
      <c r="K5115" s="29" t="s">
        <v>178</v>
      </c>
      <c r="L5115" s="29" t="s">
        <v>177</v>
      </c>
      <c r="M5115" s="29" t="s">
        <v>176</v>
      </c>
      <c r="N5115" s="28">
        <v>549880.69999999995</v>
      </c>
      <c r="O5115" s="28">
        <v>6355654</v>
      </c>
      <c r="P5115" s="29" t="s">
        <v>193</v>
      </c>
      <c r="Q5115" s="32" t="s">
        <v>174</v>
      </c>
      <c r="R5115" s="19"/>
      <c r="S5115" s="19"/>
      <c r="T5115" s="19"/>
      <c r="U5115" s="19"/>
      <c r="V5115" s="19"/>
      <c r="W5115" s="19"/>
      <c r="X5115" s="19"/>
      <c r="Y5115" s="19"/>
      <c r="Z5115" s="19"/>
      <c r="AA5115" s="19"/>
      <c r="AB5115" s="19"/>
      <c r="AC5115" s="19"/>
      <c r="AD5115" s="19"/>
      <c r="AE5115" s="19"/>
      <c r="AF5115" s="19"/>
      <c r="AG5115" s="19"/>
      <c r="AH5115" s="19"/>
      <c r="AI5115" s="19"/>
      <c r="AJ5115" s="19"/>
      <c r="AK5115" s="19"/>
      <c r="AL5115" s="19"/>
      <c r="AM5115" s="19"/>
      <c r="AN5115" s="31">
        <v>776952</v>
      </c>
      <c r="AO5115" s="31">
        <v>1911546</v>
      </c>
      <c r="AP5115" s="31">
        <v>1719170.4375</v>
      </c>
      <c r="AQ5115" s="31">
        <v>1670523.75</v>
      </c>
      <c r="AR5115" s="31">
        <v>1532192.8125</v>
      </c>
      <c r="AS5115" s="31">
        <v>1788977.1875</v>
      </c>
      <c r="AT5115" s="31">
        <v>1639365.3125</v>
      </c>
      <c r="AU5115" s="31">
        <v>1535219.6875</v>
      </c>
      <c r="AV5115" s="31">
        <v>1856314.375</v>
      </c>
      <c r="AW5115" s="31">
        <v>1733610.3125</v>
      </c>
      <c r="AX5115" s="31">
        <v>179372.1875</v>
      </c>
      <c r="AY5115" s="31">
        <v>83165</v>
      </c>
      <c r="AZ5115" s="31">
        <v>262537.1875</v>
      </c>
    </row>
    <row r="5116" spans="1:52" ht="15" customHeight="1">
      <c r="A5116" s="29" t="s">
        <v>192</v>
      </c>
      <c r="B5116" s="34">
        <v>36312</v>
      </c>
      <c r="C5116" s="28">
        <v>750</v>
      </c>
      <c r="D5116" s="28">
        <v>48</v>
      </c>
      <c r="E5116" s="28">
        <v>45</v>
      </c>
      <c r="F5116" s="29" t="s">
        <v>172</v>
      </c>
      <c r="G5116" s="29" t="s">
        <v>171</v>
      </c>
      <c r="H5116" s="28">
        <v>860</v>
      </c>
      <c r="I5116" s="29" t="s">
        <v>107</v>
      </c>
      <c r="J5116" s="33" t="s">
        <v>191</v>
      </c>
      <c r="K5116" s="29" t="s">
        <v>178</v>
      </c>
      <c r="L5116" s="29" t="s">
        <v>177</v>
      </c>
      <c r="M5116" s="29" t="s">
        <v>176</v>
      </c>
      <c r="N5116" s="28">
        <v>550140.30000000005</v>
      </c>
      <c r="O5116" s="28">
        <v>6355489</v>
      </c>
      <c r="P5116" s="29" t="s">
        <v>190</v>
      </c>
      <c r="Q5116" s="32" t="s">
        <v>174</v>
      </c>
      <c r="R5116" s="19"/>
      <c r="S5116" s="19"/>
      <c r="T5116" s="19"/>
      <c r="U5116" s="19"/>
      <c r="V5116" s="19"/>
      <c r="W5116" s="19"/>
      <c r="X5116" s="19"/>
      <c r="Y5116" s="19"/>
      <c r="Z5116" s="19"/>
      <c r="AA5116" s="19"/>
      <c r="AB5116" s="19"/>
      <c r="AC5116" s="19"/>
      <c r="AD5116" s="19"/>
      <c r="AE5116" s="19"/>
      <c r="AF5116" s="19"/>
      <c r="AG5116" s="19"/>
      <c r="AH5116" s="19"/>
      <c r="AI5116" s="19"/>
      <c r="AJ5116" s="19"/>
      <c r="AK5116" s="19"/>
      <c r="AL5116" s="19"/>
      <c r="AM5116" s="19"/>
      <c r="AN5116" s="31">
        <v>778988</v>
      </c>
      <c r="AO5116" s="31">
        <v>1623461</v>
      </c>
      <c r="AP5116" s="31">
        <v>1719022.4375</v>
      </c>
      <c r="AQ5116" s="31">
        <v>1670523.75</v>
      </c>
      <c r="AR5116" s="31">
        <v>1532192.8125</v>
      </c>
      <c r="AS5116" s="31">
        <v>1788977.1875</v>
      </c>
      <c r="AT5116" s="31">
        <v>1639365.3125</v>
      </c>
      <c r="AU5116" s="31">
        <v>1535219.6875</v>
      </c>
      <c r="AV5116" s="31">
        <v>1856314.375</v>
      </c>
      <c r="AW5116" s="31">
        <v>1733610.3125</v>
      </c>
      <c r="AX5116" s="31">
        <v>179372.1875</v>
      </c>
      <c r="AY5116" s="31">
        <v>83165</v>
      </c>
      <c r="AZ5116" s="31">
        <v>262537.1875</v>
      </c>
    </row>
    <row r="5117" spans="1:52" ht="15" customHeight="1">
      <c r="A5117" s="29" t="s">
        <v>189</v>
      </c>
      <c r="B5117" s="34">
        <v>36312</v>
      </c>
      <c r="C5117" s="28">
        <v>750</v>
      </c>
      <c r="D5117" s="28">
        <v>48</v>
      </c>
      <c r="E5117" s="28">
        <v>45</v>
      </c>
      <c r="F5117" s="29" t="s">
        <v>172</v>
      </c>
      <c r="G5117" s="29" t="s">
        <v>171</v>
      </c>
      <c r="H5117" s="28">
        <v>860</v>
      </c>
      <c r="I5117" s="29" t="s">
        <v>107</v>
      </c>
      <c r="J5117" s="33" t="s">
        <v>188</v>
      </c>
      <c r="K5117" s="29" t="s">
        <v>178</v>
      </c>
      <c r="L5117" s="29" t="s">
        <v>177</v>
      </c>
      <c r="M5117" s="29" t="s">
        <v>176</v>
      </c>
      <c r="N5117" s="28">
        <v>550399.9</v>
      </c>
      <c r="O5117" s="28">
        <v>6355323</v>
      </c>
      <c r="P5117" s="29" t="s">
        <v>187</v>
      </c>
      <c r="Q5117" s="32" t="s">
        <v>174</v>
      </c>
      <c r="R5117" s="19"/>
      <c r="S5117" s="19"/>
      <c r="T5117" s="19"/>
      <c r="U5117" s="19"/>
      <c r="V5117" s="19"/>
      <c r="W5117" s="19"/>
      <c r="X5117" s="19"/>
      <c r="Y5117" s="19"/>
      <c r="Z5117" s="19"/>
      <c r="AA5117" s="19"/>
      <c r="AB5117" s="19"/>
      <c r="AC5117" s="19"/>
      <c r="AD5117" s="19"/>
      <c r="AE5117" s="19"/>
      <c r="AF5117" s="19"/>
      <c r="AG5117" s="19"/>
      <c r="AH5117" s="19"/>
      <c r="AI5117" s="19"/>
      <c r="AJ5117" s="19"/>
      <c r="AK5117" s="19"/>
      <c r="AL5117" s="19"/>
      <c r="AM5117" s="19"/>
      <c r="AN5117" s="31">
        <v>795521</v>
      </c>
      <c r="AO5117" s="31">
        <v>1695291</v>
      </c>
      <c r="AP5117" s="31">
        <v>1728241.4375</v>
      </c>
      <c r="AQ5117" s="31">
        <v>1670523.75</v>
      </c>
      <c r="AR5117" s="31">
        <v>1532192.8125</v>
      </c>
      <c r="AS5117" s="31">
        <v>1788977.1875</v>
      </c>
      <c r="AT5117" s="31">
        <v>1639365.3125</v>
      </c>
      <c r="AU5117" s="31">
        <v>1535219.6875</v>
      </c>
      <c r="AV5117" s="31">
        <v>1856314.375</v>
      </c>
      <c r="AW5117" s="31">
        <v>1733610.3125</v>
      </c>
      <c r="AX5117" s="31">
        <v>179372.1875</v>
      </c>
      <c r="AY5117" s="31">
        <v>83165</v>
      </c>
      <c r="AZ5117" s="31">
        <v>262537.1875</v>
      </c>
    </row>
    <row r="5118" spans="1:52" ht="15" customHeight="1">
      <c r="A5118" s="29" t="s">
        <v>186</v>
      </c>
      <c r="B5118" s="34">
        <v>36312</v>
      </c>
      <c r="C5118" s="28">
        <v>750</v>
      </c>
      <c r="D5118" s="28">
        <v>48</v>
      </c>
      <c r="E5118" s="28">
        <v>45</v>
      </c>
      <c r="F5118" s="29" t="s">
        <v>172</v>
      </c>
      <c r="G5118" s="29" t="s">
        <v>171</v>
      </c>
      <c r="H5118" s="28">
        <v>860</v>
      </c>
      <c r="I5118" s="29" t="s">
        <v>107</v>
      </c>
      <c r="J5118" s="33" t="s">
        <v>185</v>
      </c>
      <c r="K5118" s="29" t="s">
        <v>178</v>
      </c>
      <c r="L5118" s="29" t="s">
        <v>177</v>
      </c>
      <c r="M5118" s="29" t="s">
        <v>176</v>
      </c>
      <c r="N5118" s="28">
        <v>550659.6</v>
      </c>
      <c r="O5118" s="28">
        <v>6355158</v>
      </c>
      <c r="P5118" s="29" t="s">
        <v>184</v>
      </c>
      <c r="Q5118" s="32" t="s">
        <v>174</v>
      </c>
      <c r="R5118" s="19"/>
      <c r="S5118" s="19"/>
      <c r="T5118" s="19"/>
      <c r="U5118" s="19"/>
      <c r="V5118" s="19"/>
      <c r="W5118" s="19"/>
      <c r="X5118" s="19"/>
      <c r="Y5118" s="19"/>
      <c r="Z5118" s="19"/>
      <c r="AA5118" s="19"/>
      <c r="AB5118" s="19"/>
      <c r="AC5118" s="19"/>
      <c r="AD5118" s="19"/>
      <c r="AE5118" s="19"/>
      <c r="AF5118" s="19"/>
      <c r="AG5118" s="19"/>
      <c r="AH5118" s="19"/>
      <c r="AI5118" s="19"/>
      <c r="AJ5118" s="19"/>
      <c r="AK5118" s="19"/>
      <c r="AL5118" s="19"/>
      <c r="AM5118" s="19"/>
      <c r="AN5118" s="31">
        <v>587667</v>
      </c>
      <c r="AO5118" s="31">
        <v>1751047</v>
      </c>
      <c r="AP5118" s="31">
        <v>1722844.4375</v>
      </c>
      <c r="AQ5118" s="31">
        <v>1670523.75</v>
      </c>
      <c r="AR5118" s="31">
        <v>1532192.8125</v>
      </c>
      <c r="AS5118" s="31">
        <v>1788977.1875</v>
      </c>
      <c r="AT5118" s="31">
        <v>1639365.3125</v>
      </c>
      <c r="AU5118" s="31">
        <v>1535219.6875</v>
      </c>
      <c r="AV5118" s="31">
        <v>1856314.375</v>
      </c>
      <c r="AW5118" s="31">
        <v>1733610.3125</v>
      </c>
      <c r="AX5118" s="31">
        <v>179372.1875</v>
      </c>
      <c r="AY5118" s="31">
        <v>83165</v>
      </c>
      <c r="AZ5118" s="31">
        <v>262537.1875</v>
      </c>
    </row>
    <row r="5119" spans="1:52" ht="15" customHeight="1">
      <c r="A5119" s="29" t="s">
        <v>183</v>
      </c>
      <c r="B5119" s="34">
        <v>36312</v>
      </c>
      <c r="C5119" s="28">
        <v>750</v>
      </c>
      <c r="D5119" s="28">
        <v>48</v>
      </c>
      <c r="E5119" s="28">
        <v>45</v>
      </c>
      <c r="F5119" s="29" t="s">
        <v>172</v>
      </c>
      <c r="G5119" s="29" t="s">
        <v>171</v>
      </c>
      <c r="H5119" s="28">
        <v>860</v>
      </c>
      <c r="I5119" s="29" t="s">
        <v>107</v>
      </c>
      <c r="J5119" s="33" t="s">
        <v>182</v>
      </c>
      <c r="K5119" s="29" t="s">
        <v>178</v>
      </c>
      <c r="L5119" s="29" t="s">
        <v>177</v>
      </c>
      <c r="M5119" s="29" t="s">
        <v>176</v>
      </c>
      <c r="N5119" s="28">
        <v>550919.30000000005</v>
      </c>
      <c r="O5119" s="28">
        <v>6354992</v>
      </c>
      <c r="P5119" s="29" t="s">
        <v>181</v>
      </c>
      <c r="Q5119" s="32" t="s">
        <v>174</v>
      </c>
      <c r="R5119" s="19"/>
      <c r="S5119" s="19"/>
      <c r="T5119" s="19"/>
      <c r="U5119" s="19"/>
      <c r="V5119" s="19"/>
      <c r="W5119" s="19"/>
      <c r="X5119" s="19"/>
      <c r="Y5119" s="19"/>
      <c r="Z5119" s="19"/>
      <c r="AA5119" s="19"/>
      <c r="AB5119" s="19"/>
      <c r="AC5119" s="19"/>
      <c r="AD5119" s="19"/>
      <c r="AE5119" s="19"/>
      <c r="AF5119" s="19"/>
      <c r="AG5119" s="19"/>
      <c r="AH5119" s="19"/>
      <c r="AI5119" s="19"/>
      <c r="AJ5119" s="19"/>
      <c r="AK5119" s="19"/>
      <c r="AL5119" s="19"/>
      <c r="AM5119" s="19"/>
      <c r="AN5119" s="31">
        <v>756208</v>
      </c>
      <c r="AO5119" s="31">
        <v>1900424</v>
      </c>
      <c r="AP5119" s="31">
        <v>1665144.4375</v>
      </c>
      <c r="AQ5119" s="31">
        <v>1670523.75</v>
      </c>
      <c r="AR5119" s="31">
        <v>1532192.8125</v>
      </c>
      <c r="AS5119" s="31">
        <v>1788977.1875</v>
      </c>
      <c r="AT5119" s="31">
        <v>1639365.3125</v>
      </c>
      <c r="AU5119" s="31">
        <v>1535219.6875</v>
      </c>
      <c r="AV5119" s="31">
        <v>1856314.375</v>
      </c>
      <c r="AW5119" s="31">
        <v>1733610.3125</v>
      </c>
      <c r="AX5119" s="31">
        <v>179372.1875</v>
      </c>
      <c r="AY5119" s="31">
        <v>83165</v>
      </c>
      <c r="AZ5119" s="31">
        <v>262537.1875</v>
      </c>
    </row>
    <row r="5120" spans="1:52" ht="15" customHeight="1">
      <c r="A5120" s="22" t="s">
        <v>180</v>
      </c>
      <c r="B5120" s="30">
        <v>36312</v>
      </c>
      <c r="C5120" s="21">
        <v>750</v>
      </c>
      <c r="D5120" s="21">
        <v>48</v>
      </c>
      <c r="E5120" s="21">
        <v>45</v>
      </c>
      <c r="F5120" s="22" t="s">
        <v>172</v>
      </c>
      <c r="G5120" s="22" t="s">
        <v>171</v>
      </c>
      <c r="H5120" s="21">
        <v>860</v>
      </c>
      <c r="I5120" s="22" t="s">
        <v>107</v>
      </c>
      <c r="J5120" s="27" t="s">
        <v>179</v>
      </c>
      <c r="K5120" s="22" t="s">
        <v>178</v>
      </c>
      <c r="L5120" s="22" t="s">
        <v>177</v>
      </c>
      <c r="M5120" s="22" t="s">
        <v>176</v>
      </c>
      <c r="N5120" s="21">
        <v>551178.9</v>
      </c>
      <c r="O5120" s="21">
        <v>6354827</v>
      </c>
      <c r="P5120" s="22" t="s">
        <v>175</v>
      </c>
      <c r="Q5120" s="26" t="s">
        <v>174</v>
      </c>
      <c r="R5120" s="25"/>
      <c r="S5120" s="25"/>
      <c r="T5120" s="25"/>
      <c r="U5120" s="25"/>
      <c r="V5120" s="25"/>
      <c r="W5120" s="25"/>
      <c r="X5120" s="25"/>
      <c r="Y5120" s="25"/>
      <c r="Z5120" s="25"/>
      <c r="AA5120" s="25"/>
      <c r="AB5120" s="25"/>
      <c r="AC5120" s="25"/>
      <c r="AD5120" s="25"/>
      <c r="AE5120" s="25"/>
      <c r="AF5120" s="25"/>
      <c r="AG5120" s="25"/>
      <c r="AH5120" s="25"/>
      <c r="AI5120" s="25"/>
      <c r="AJ5120" s="25"/>
      <c r="AK5120" s="25"/>
      <c r="AL5120" s="25"/>
      <c r="AM5120" s="25"/>
      <c r="AN5120" s="24">
        <v>789180</v>
      </c>
      <c r="AO5120" s="24">
        <v>1920996</v>
      </c>
      <c r="AP5120" s="24">
        <v>1704902.4375</v>
      </c>
      <c r="AQ5120" s="24">
        <v>1670523.75</v>
      </c>
      <c r="AR5120" s="24">
        <v>1532192.8125</v>
      </c>
      <c r="AS5120" s="24">
        <v>1788977.1875</v>
      </c>
      <c r="AT5120" s="24">
        <v>1639365.3125</v>
      </c>
      <c r="AU5120" s="24">
        <v>1535219.6875</v>
      </c>
      <c r="AV5120" s="24">
        <v>1856314.375</v>
      </c>
      <c r="AW5120" s="24">
        <v>1733610.3125</v>
      </c>
      <c r="AX5120" s="24">
        <v>179372.1875</v>
      </c>
      <c r="AY5120" s="24">
        <v>83165</v>
      </c>
      <c r="AZ5120" s="24">
        <v>262537.1875</v>
      </c>
    </row>
    <row r="5121" spans="1:52">
      <c r="A5121" s="23" t="s">
        <v>173</v>
      </c>
      <c r="B5121" s="18"/>
      <c r="C5121" s="18"/>
      <c r="D5121" s="18"/>
      <c r="E5121" s="18"/>
      <c r="F5121" s="18"/>
      <c r="G5121" s="18"/>
      <c r="H5121" s="18"/>
      <c r="I5121" s="18"/>
      <c r="J5121" s="18"/>
      <c r="K5121" s="18"/>
      <c r="L5121" s="18"/>
      <c r="M5121" s="18"/>
      <c r="N5121" s="18"/>
      <c r="O5121" s="18"/>
      <c r="P5121" s="18"/>
      <c r="Q5121" s="20"/>
      <c r="R5121" s="19">
        <f t="shared" ref="R5121:AZ5121" si="0">SUM(R19:R5120)</f>
        <v>0</v>
      </c>
      <c r="S5121" s="19">
        <f t="shared" si="0"/>
        <v>11633</v>
      </c>
      <c r="T5121" s="19">
        <f t="shared" si="0"/>
        <v>56307</v>
      </c>
      <c r="U5121" s="19">
        <f t="shared" si="0"/>
        <v>1366555</v>
      </c>
      <c r="V5121" s="19">
        <f t="shared" si="0"/>
        <v>2238822.0161132813</v>
      </c>
      <c r="W5121" s="19">
        <f t="shared" si="0"/>
        <v>3144317.537109375</v>
      </c>
      <c r="X5121" s="19">
        <f t="shared" si="0"/>
        <v>4489826.5258789063</v>
      </c>
      <c r="Y5121" s="19">
        <f t="shared" si="0"/>
        <v>5150250.3713378906</v>
      </c>
      <c r="Z5121" s="19">
        <f t="shared" si="0"/>
        <v>7198626.0849609375</v>
      </c>
      <c r="AA5121" s="19">
        <f t="shared" si="0"/>
        <v>13154839.883789063</v>
      </c>
      <c r="AB5121" s="19">
        <f t="shared" si="0"/>
        <v>23930319.102539063</v>
      </c>
      <c r="AC5121" s="19">
        <f t="shared" si="0"/>
        <v>62780262.236328125</v>
      </c>
      <c r="AD5121" s="19">
        <f t="shared" si="0"/>
        <v>134463172.07324219</v>
      </c>
      <c r="AE5121" s="19">
        <f t="shared" si="0"/>
        <v>237009549.51171875</v>
      </c>
      <c r="AF5121" s="19">
        <f t="shared" si="0"/>
        <v>334111077.85449219</v>
      </c>
      <c r="AG5121" s="19">
        <f t="shared" si="0"/>
        <v>452559357.1328125</v>
      </c>
      <c r="AH5121" s="19">
        <f t="shared" si="0"/>
        <v>526152364.859375</v>
      </c>
      <c r="AI5121" s="19">
        <f t="shared" si="0"/>
        <v>637484122.890625</v>
      </c>
      <c r="AJ5121" s="19">
        <f t="shared" si="0"/>
        <v>703601302.6875</v>
      </c>
      <c r="AK5121" s="19">
        <f t="shared" si="0"/>
        <v>847539495.40039063</v>
      </c>
      <c r="AL5121" s="19">
        <f t="shared" si="0"/>
        <v>1510371301.2851563</v>
      </c>
      <c r="AM5121" s="19">
        <f t="shared" si="0"/>
        <v>2344730745.9257813</v>
      </c>
      <c r="AN5121" s="19">
        <f t="shared" si="0"/>
        <v>2642386367.515625</v>
      </c>
      <c r="AO5121" s="19">
        <f t="shared" si="0"/>
        <v>3823086576.7988281</v>
      </c>
      <c r="AP5121" s="19">
        <f t="shared" si="0"/>
        <v>3989111121.6778564</v>
      </c>
      <c r="AQ5121" s="19">
        <f t="shared" si="0"/>
        <v>4570613449.961935</v>
      </c>
      <c r="AR5121" s="19">
        <f t="shared" si="0"/>
        <v>5421712114.74366</v>
      </c>
      <c r="AS5121" s="19">
        <f t="shared" si="0"/>
        <v>6436078543.0458641</v>
      </c>
      <c r="AT5121" s="19">
        <f t="shared" si="0"/>
        <v>6502047348.0810347</v>
      </c>
      <c r="AU5121" s="19">
        <f t="shared" si="0"/>
        <v>6030803803.4771051</v>
      </c>
      <c r="AV5121" s="19">
        <f t="shared" si="0"/>
        <v>7057058739.7668924</v>
      </c>
      <c r="AW5121" s="19">
        <f t="shared" si="0"/>
        <v>6930433631.4826059</v>
      </c>
      <c r="AX5121" s="19">
        <f t="shared" si="0"/>
        <v>627495074.32137954</v>
      </c>
      <c r="AY5121" s="19">
        <f t="shared" si="0"/>
        <v>440510200.66129869</v>
      </c>
      <c r="AZ5121" s="19">
        <f t="shared" si="0"/>
        <v>1068005274.9826782</v>
      </c>
    </row>
  </sheetData>
  <hyperlinks>
    <hyperlink ref="J19" r:id="rId1" xr:uid="{00000000-0004-0000-0D00-000000000000}"/>
    <hyperlink ref="J20" r:id="rId2" xr:uid="{00000000-0004-0000-0D00-000001000000}"/>
    <hyperlink ref="J21" r:id="rId3" xr:uid="{00000000-0004-0000-0D00-000002000000}"/>
    <hyperlink ref="J22" r:id="rId4" xr:uid="{00000000-0004-0000-0D00-000003000000}"/>
    <hyperlink ref="J23" r:id="rId5" xr:uid="{00000000-0004-0000-0D00-000004000000}"/>
    <hyperlink ref="J24" r:id="rId6" xr:uid="{00000000-0004-0000-0D00-000005000000}"/>
    <hyperlink ref="J25" r:id="rId7" xr:uid="{00000000-0004-0000-0D00-000006000000}"/>
    <hyperlink ref="J26" r:id="rId8" xr:uid="{00000000-0004-0000-0D00-000007000000}"/>
    <hyperlink ref="J27" r:id="rId9" xr:uid="{00000000-0004-0000-0D00-000008000000}"/>
    <hyperlink ref="J28" r:id="rId10" xr:uid="{00000000-0004-0000-0D00-000009000000}"/>
    <hyperlink ref="J29" r:id="rId11" xr:uid="{00000000-0004-0000-0D00-00000A000000}"/>
    <hyperlink ref="J30" r:id="rId12" xr:uid="{00000000-0004-0000-0D00-00000B000000}"/>
    <hyperlink ref="J31" r:id="rId13" xr:uid="{00000000-0004-0000-0D00-00000C000000}"/>
    <hyperlink ref="J32" r:id="rId14" xr:uid="{00000000-0004-0000-0D00-00000D000000}"/>
    <hyperlink ref="J33" r:id="rId15" xr:uid="{00000000-0004-0000-0D00-00000E000000}"/>
    <hyperlink ref="J34" r:id="rId16" xr:uid="{00000000-0004-0000-0D00-00000F000000}"/>
    <hyperlink ref="J35" r:id="rId17" xr:uid="{00000000-0004-0000-0D00-000010000000}"/>
    <hyperlink ref="J36" r:id="rId18" xr:uid="{00000000-0004-0000-0D00-000011000000}"/>
    <hyperlink ref="J37" r:id="rId19" xr:uid="{00000000-0004-0000-0D00-000012000000}"/>
    <hyperlink ref="J38" r:id="rId20" xr:uid="{00000000-0004-0000-0D00-000013000000}"/>
    <hyperlink ref="J39" r:id="rId21" xr:uid="{00000000-0004-0000-0D00-000014000000}"/>
    <hyperlink ref="J40" r:id="rId22" xr:uid="{00000000-0004-0000-0D00-000015000000}"/>
    <hyperlink ref="J41" r:id="rId23" xr:uid="{00000000-0004-0000-0D00-000016000000}"/>
    <hyperlink ref="J42" r:id="rId24" xr:uid="{00000000-0004-0000-0D00-000017000000}"/>
    <hyperlink ref="J43" r:id="rId25" xr:uid="{00000000-0004-0000-0D00-000018000000}"/>
    <hyperlink ref="J44" r:id="rId26" xr:uid="{00000000-0004-0000-0D00-000019000000}"/>
    <hyperlink ref="J45" r:id="rId27" xr:uid="{00000000-0004-0000-0D00-00001A000000}"/>
    <hyperlink ref="J46" r:id="rId28" xr:uid="{00000000-0004-0000-0D00-00001B000000}"/>
    <hyperlink ref="J47" r:id="rId29" xr:uid="{00000000-0004-0000-0D00-00001C000000}"/>
    <hyperlink ref="J48" r:id="rId30" xr:uid="{00000000-0004-0000-0D00-00001D000000}"/>
    <hyperlink ref="J49" r:id="rId31" xr:uid="{00000000-0004-0000-0D00-00001E000000}"/>
    <hyperlink ref="J50" r:id="rId32" xr:uid="{00000000-0004-0000-0D00-00001F000000}"/>
    <hyperlink ref="J51" r:id="rId33" xr:uid="{00000000-0004-0000-0D00-000020000000}"/>
    <hyperlink ref="J52" r:id="rId34" xr:uid="{00000000-0004-0000-0D00-000021000000}"/>
    <hyperlink ref="J53" r:id="rId35" xr:uid="{00000000-0004-0000-0D00-000022000000}"/>
    <hyperlink ref="J54" r:id="rId36" xr:uid="{00000000-0004-0000-0D00-000023000000}"/>
    <hyperlink ref="J55" r:id="rId37" xr:uid="{00000000-0004-0000-0D00-000024000000}"/>
    <hyperlink ref="J56" r:id="rId38" xr:uid="{00000000-0004-0000-0D00-000025000000}"/>
    <hyperlink ref="J57" r:id="rId39" xr:uid="{00000000-0004-0000-0D00-000026000000}"/>
    <hyperlink ref="J58" r:id="rId40" xr:uid="{00000000-0004-0000-0D00-000027000000}"/>
    <hyperlink ref="J59" r:id="rId41" xr:uid="{00000000-0004-0000-0D00-000028000000}"/>
    <hyperlink ref="J60" r:id="rId42" xr:uid="{00000000-0004-0000-0D00-000029000000}"/>
    <hyperlink ref="J61" r:id="rId43" xr:uid="{00000000-0004-0000-0D00-00002A000000}"/>
    <hyperlink ref="J62" r:id="rId44" xr:uid="{00000000-0004-0000-0D00-00002B000000}"/>
    <hyperlink ref="J63" r:id="rId45" xr:uid="{00000000-0004-0000-0D00-00002C000000}"/>
    <hyperlink ref="J64" r:id="rId46" xr:uid="{00000000-0004-0000-0D00-00002D000000}"/>
    <hyperlink ref="J65" r:id="rId47" xr:uid="{00000000-0004-0000-0D00-00002E000000}"/>
    <hyperlink ref="J66" r:id="rId48" xr:uid="{00000000-0004-0000-0D00-00002F000000}"/>
    <hyperlink ref="J67" r:id="rId49" xr:uid="{00000000-0004-0000-0D00-000030000000}"/>
    <hyperlink ref="J68" r:id="rId50" xr:uid="{00000000-0004-0000-0D00-000031000000}"/>
    <hyperlink ref="J69" r:id="rId51" xr:uid="{00000000-0004-0000-0D00-000032000000}"/>
    <hyperlink ref="J70" r:id="rId52" xr:uid="{00000000-0004-0000-0D00-000033000000}"/>
    <hyperlink ref="J71" r:id="rId53" xr:uid="{00000000-0004-0000-0D00-000034000000}"/>
    <hyperlink ref="J72" r:id="rId54" xr:uid="{00000000-0004-0000-0D00-000035000000}"/>
    <hyperlink ref="J73" r:id="rId55" xr:uid="{00000000-0004-0000-0D00-000036000000}"/>
    <hyperlink ref="J74" r:id="rId56" xr:uid="{00000000-0004-0000-0D00-000037000000}"/>
    <hyperlink ref="J75" r:id="rId57" xr:uid="{00000000-0004-0000-0D00-000038000000}"/>
    <hyperlink ref="J76" r:id="rId58" xr:uid="{00000000-0004-0000-0D00-000039000000}"/>
    <hyperlink ref="J77" r:id="rId59" xr:uid="{00000000-0004-0000-0D00-00003A000000}"/>
    <hyperlink ref="J78" r:id="rId60" xr:uid="{00000000-0004-0000-0D00-00003B000000}"/>
    <hyperlink ref="J79" r:id="rId61" xr:uid="{00000000-0004-0000-0D00-00003C000000}"/>
    <hyperlink ref="J80" r:id="rId62" xr:uid="{00000000-0004-0000-0D00-00003D000000}"/>
    <hyperlink ref="J81" r:id="rId63" xr:uid="{00000000-0004-0000-0D00-00003E000000}"/>
    <hyperlink ref="J82" r:id="rId64" xr:uid="{00000000-0004-0000-0D00-00003F000000}"/>
    <hyperlink ref="J83" r:id="rId65" xr:uid="{00000000-0004-0000-0D00-000040000000}"/>
    <hyperlink ref="J84" r:id="rId66" xr:uid="{00000000-0004-0000-0D00-000041000000}"/>
    <hyperlink ref="J85" r:id="rId67" xr:uid="{00000000-0004-0000-0D00-000042000000}"/>
    <hyperlink ref="J86" r:id="rId68" xr:uid="{00000000-0004-0000-0D00-000043000000}"/>
    <hyperlink ref="J87" r:id="rId69" xr:uid="{00000000-0004-0000-0D00-000044000000}"/>
    <hyperlink ref="J88" r:id="rId70" xr:uid="{00000000-0004-0000-0D00-000045000000}"/>
    <hyperlink ref="J89" r:id="rId71" xr:uid="{00000000-0004-0000-0D00-000046000000}"/>
    <hyperlink ref="J90" r:id="rId72" xr:uid="{00000000-0004-0000-0D00-000047000000}"/>
    <hyperlink ref="J91" r:id="rId73" xr:uid="{00000000-0004-0000-0D00-000048000000}"/>
    <hyperlink ref="J92" r:id="rId74" xr:uid="{00000000-0004-0000-0D00-000049000000}"/>
    <hyperlink ref="J93" r:id="rId75" xr:uid="{00000000-0004-0000-0D00-00004A000000}"/>
    <hyperlink ref="J94" r:id="rId76" xr:uid="{00000000-0004-0000-0D00-00004B000000}"/>
    <hyperlink ref="J95" r:id="rId77" xr:uid="{00000000-0004-0000-0D00-00004C000000}"/>
    <hyperlink ref="J96" r:id="rId78" xr:uid="{00000000-0004-0000-0D00-00004D000000}"/>
    <hyperlink ref="J97" r:id="rId79" xr:uid="{00000000-0004-0000-0D00-00004E000000}"/>
    <hyperlink ref="J98" r:id="rId80" xr:uid="{00000000-0004-0000-0D00-00004F000000}"/>
    <hyperlink ref="J99" r:id="rId81" xr:uid="{00000000-0004-0000-0D00-000050000000}"/>
    <hyperlink ref="J100" r:id="rId82" xr:uid="{00000000-0004-0000-0D00-000051000000}"/>
    <hyperlink ref="J101" r:id="rId83" xr:uid="{00000000-0004-0000-0D00-000052000000}"/>
    <hyperlink ref="J102" r:id="rId84" xr:uid="{00000000-0004-0000-0D00-000053000000}"/>
    <hyperlink ref="J103" r:id="rId85" xr:uid="{00000000-0004-0000-0D00-000054000000}"/>
    <hyperlink ref="J104" r:id="rId86" xr:uid="{00000000-0004-0000-0D00-000055000000}"/>
    <hyperlink ref="J105" r:id="rId87" xr:uid="{00000000-0004-0000-0D00-000056000000}"/>
    <hyperlink ref="J106" r:id="rId88" xr:uid="{00000000-0004-0000-0D00-000057000000}"/>
    <hyperlink ref="J107" r:id="rId89" xr:uid="{00000000-0004-0000-0D00-000058000000}"/>
    <hyperlink ref="J108" r:id="rId90" xr:uid="{00000000-0004-0000-0D00-000059000000}"/>
    <hyperlink ref="J109" r:id="rId91" xr:uid="{00000000-0004-0000-0D00-00005A000000}"/>
    <hyperlink ref="J110" r:id="rId92" xr:uid="{00000000-0004-0000-0D00-00005B000000}"/>
    <hyperlink ref="J111" r:id="rId93" xr:uid="{00000000-0004-0000-0D00-00005C000000}"/>
    <hyperlink ref="J112" r:id="rId94" xr:uid="{00000000-0004-0000-0D00-00005D000000}"/>
    <hyperlink ref="J113" r:id="rId95" xr:uid="{00000000-0004-0000-0D00-00005E000000}"/>
    <hyperlink ref="J114" r:id="rId96" xr:uid="{00000000-0004-0000-0D00-00005F000000}"/>
    <hyperlink ref="J115" r:id="rId97" xr:uid="{00000000-0004-0000-0D00-000060000000}"/>
    <hyperlink ref="J116" r:id="rId98" xr:uid="{00000000-0004-0000-0D00-000061000000}"/>
    <hyperlink ref="J117" r:id="rId99" xr:uid="{00000000-0004-0000-0D00-000062000000}"/>
    <hyperlink ref="J118" r:id="rId100" xr:uid="{00000000-0004-0000-0D00-000063000000}"/>
    <hyperlink ref="J119" r:id="rId101" xr:uid="{00000000-0004-0000-0D00-000064000000}"/>
    <hyperlink ref="J120" r:id="rId102" xr:uid="{00000000-0004-0000-0D00-000065000000}"/>
    <hyperlink ref="J121" r:id="rId103" xr:uid="{00000000-0004-0000-0D00-000066000000}"/>
    <hyperlink ref="J122" r:id="rId104" xr:uid="{00000000-0004-0000-0D00-000067000000}"/>
    <hyperlink ref="J123" r:id="rId105" xr:uid="{00000000-0004-0000-0D00-000068000000}"/>
    <hyperlink ref="J124" r:id="rId106" xr:uid="{00000000-0004-0000-0D00-000069000000}"/>
    <hyperlink ref="J125" r:id="rId107" xr:uid="{00000000-0004-0000-0D00-00006A000000}"/>
    <hyperlink ref="J126" r:id="rId108" xr:uid="{00000000-0004-0000-0D00-00006B000000}"/>
    <hyperlink ref="J127" r:id="rId109" xr:uid="{00000000-0004-0000-0D00-00006C000000}"/>
    <hyperlink ref="J128" r:id="rId110" xr:uid="{00000000-0004-0000-0D00-00006D000000}"/>
    <hyperlink ref="J129" r:id="rId111" xr:uid="{00000000-0004-0000-0D00-00006E000000}"/>
    <hyperlink ref="J130" r:id="rId112" xr:uid="{00000000-0004-0000-0D00-00006F000000}"/>
    <hyperlink ref="J131" r:id="rId113" xr:uid="{00000000-0004-0000-0D00-000070000000}"/>
    <hyperlink ref="J132" r:id="rId114" xr:uid="{00000000-0004-0000-0D00-000071000000}"/>
    <hyperlink ref="J133" r:id="rId115" xr:uid="{00000000-0004-0000-0D00-000072000000}"/>
    <hyperlink ref="J134" r:id="rId116" xr:uid="{00000000-0004-0000-0D00-000073000000}"/>
    <hyperlink ref="J135" r:id="rId117" xr:uid="{00000000-0004-0000-0D00-000074000000}"/>
    <hyperlink ref="J136" r:id="rId118" xr:uid="{00000000-0004-0000-0D00-000075000000}"/>
    <hyperlink ref="J137" r:id="rId119" xr:uid="{00000000-0004-0000-0D00-000076000000}"/>
    <hyperlink ref="J138" r:id="rId120" xr:uid="{00000000-0004-0000-0D00-000077000000}"/>
    <hyperlink ref="J139" r:id="rId121" xr:uid="{00000000-0004-0000-0D00-000078000000}"/>
    <hyperlink ref="J140" r:id="rId122" xr:uid="{00000000-0004-0000-0D00-000079000000}"/>
    <hyperlink ref="J141" r:id="rId123" xr:uid="{00000000-0004-0000-0D00-00007A000000}"/>
    <hyperlink ref="J142" r:id="rId124" xr:uid="{00000000-0004-0000-0D00-00007B000000}"/>
    <hyperlink ref="J143" r:id="rId125" xr:uid="{00000000-0004-0000-0D00-00007C000000}"/>
    <hyperlink ref="J144" r:id="rId126" xr:uid="{00000000-0004-0000-0D00-00007D000000}"/>
    <hyperlink ref="J145" r:id="rId127" xr:uid="{00000000-0004-0000-0D00-00007E000000}"/>
    <hyperlink ref="J146" r:id="rId128" xr:uid="{00000000-0004-0000-0D00-00007F000000}"/>
    <hyperlink ref="J147" r:id="rId129" xr:uid="{00000000-0004-0000-0D00-000080000000}"/>
    <hyperlink ref="J148" r:id="rId130" xr:uid="{00000000-0004-0000-0D00-000081000000}"/>
    <hyperlink ref="J149" r:id="rId131" xr:uid="{00000000-0004-0000-0D00-000082000000}"/>
    <hyperlink ref="J150" r:id="rId132" xr:uid="{00000000-0004-0000-0D00-000083000000}"/>
    <hyperlink ref="J151" r:id="rId133" xr:uid="{00000000-0004-0000-0D00-000084000000}"/>
    <hyperlink ref="J152" r:id="rId134" xr:uid="{00000000-0004-0000-0D00-000085000000}"/>
    <hyperlink ref="J153" r:id="rId135" xr:uid="{00000000-0004-0000-0D00-000086000000}"/>
    <hyperlink ref="J154" r:id="rId136" xr:uid="{00000000-0004-0000-0D00-000087000000}"/>
    <hyperlink ref="J155" r:id="rId137" xr:uid="{00000000-0004-0000-0D00-000088000000}"/>
    <hyperlink ref="J156" r:id="rId138" xr:uid="{00000000-0004-0000-0D00-000089000000}"/>
    <hyperlink ref="J157" r:id="rId139" xr:uid="{00000000-0004-0000-0D00-00008A000000}"/>
    <hyperlink ref="J158" r:id="rId140" xr:uid="{00000000-0004-0000-0D00-00008B000000}"/>
    <hyperlink ref="J159" r:id="rId141" xr:uid="{00000000-0004-0000-0D00-00008C000000}"/>
    <hyperlink ref="J160" r:id="rId142" xr:uid="{00000000-0004-0000-0D00-00008D000000}"/>
    <hyperlink ref="J161" r:id="rId143" xr:uid="{00000000-0004-0000-0D00-00008E000000}"/>
    <hyperlink ref="J162" r:id="rId144" xr:uid="{00000000-0004-0000-0D00-00008F000000}"/>
    <hyperlink ref="J163" r:id="rId145" xr:uid="{00000000-0004-0000-0D00-000090000000}"/>
    <hyperlink ref="J164" r:id="rId146" xr:uid="{00000000-0004-0000-0D00-000091000000}"/>
    <hyperlink ref="J165" r:id="rId147" xr:uid="{00000000-0004-0000-0D00-000092000000}"/>
    <hyperlink ref="J166" r:id="rId148" xr:uid="{00000000-0004-0000-0D00-000093000000}"/>
    <hyperlink ref="J167" r:id="rId149" xr:uid="{00000000-0004-0000-0D00-000094000000}"/>
    <hyperlink ref="J168" r:id="rId150" xr:uid="{00000000-0004-0000-0D00-000095000000}"/>
    <hyperlink ref="J169" r:id="rId151" xr:uid="{00000000-0004-0000-0D00-000096000000}"/>
    <hyperlink ref="J170" r:id="rId152" xr:uid="{00000000-0004-0000-0D00-000097000000}"/>
    <hyperlink ref="J171" r:id="rId153" xr:uid="{00000000-0004-0000-0D00-000098000000}"/>
    <hyperlink ref="J172" r:id="rId154" xr:uid="{00000000-0004-0000-0D00-000099000000}"/>
    <hyperlink ref="J173" r:id="rId155" xr:uid="{00000000-0004-0000-0D00-00009A000000}"/>
    <hyperlink ref="J174" r:id="rId156" xr:uid="{00000000-0004-0000-0D00-00009B000000}"/>
    <hyperlink ref="J175" r:id="rId157" xr:uid="{00000000-0004-0000-0D00-00009C000000}"/>
    <hyperlink ref="J176" r:id="rId158" xr:uid="{00000000-0004-0000-0D00-00009D000000}"/>
    <hyperlink ref="J177" r:id="rId159" xr:uid="{00000000-0004-0000-0D00-00009E000000}"/>
    <hyperlink ref="J178" r:id="rId160" xr:uid="{00000000-0004-0000-0D00-00009F000000}"/>
    <hyperlink ref="J179" r:id="rId161" xr:uid="{00000000-0004-0000-0D00-0000A0000000}"/>
    <hyperlink ref="J180" r:id="rId162" xr:uid="{00000000-0004-0000-0D00-0000A1000000}"/>
    <hyperlink ref="J181" r:id="rId163" xr:uid="{00000000-0004-0000-0D00-0000A2000000}"/>
    <hyperlink ref="J182" r:id="rId164" xr:uid="{00000000-0004-0000-0D00-0000A3000000}"/>
    <hyperlink ref="J183" r:id="rId165" xr:uid="{00000000-0004-0000-0D00-0000A4000000}"/>
    <hyperlink ref="J184" r:id="rId166" xr:uid="{00000000-0004-0000-0D00-0000A5000000}"/>
    <hyperlink ref="J185" r:id="rId167" xr:uid="{00000000-0004-0000-0D00-0000A6000000}"/>
    <hyperlink ref="J186" r:id="rId168" xr:uid="{00000000-0004-0000-0D00-0000A7000000}"/>
    <hyperlink ref="J187" r:id="rId169" xr:uid="{00000000-0004-0000-0D00-0000A8000000}"/>
    <hyperlink ref="J188" r:id="rId170" xr:uid="{00000000-0004-0000-0D00-0000A9000000}"/>
    <hyperlink ref="J189" r:id="rId171" xr:uid="{00000000-0004-0000-0D00-0000AA000000}"/>
    <hyperlink ref="J190" r:id="rId172" xr:uid="{00000000-0004-0000-0D00-0000AB000000}"/>
    <hyperlink ref="J191" r:id="rId173" xr:uid="{00000000-0004-0000-0D00-0000AC000000}"/>
    <hyperlink ref="J192" r:id="rId174" xr:uid="{00000000-0004-0000-0D00-0000AD000000}"/>
    <hyperlink ref="J193" r:id="rId175" xr:uid="{00000000-0004-0000-0D00-0000AE000000}"/>
    <hyperlink ref="J194" r:id="rId176" xr:uid="{00000000-0004-0000-0D00-0000AF000000}"/>
    <hyperlink ref="J195" r:id="rId177" xr:uid="{00000000-0004-0000-0D00-0000B0000000}"/>
    <hyperlink ref="J196" r:id="rId178" xr:uid="{00000000-0004-0000-0D00-0000B1000000}"/>
    <hyperlink ref="J197" r:id="rId179" xr:uid="{00000000-0004-0000-0D00-0000B2000000}"/>
    <hyperlink ref="J198" r:id="rId180" xr:uid="{00000000-0004-0000-0D00-0000B3000000}"/>
    <hyperlink ref="J199" r:id="rId181" xr:uid="{00000000-0004-0000-0D00-0000B4000000}"/>
    <hyperlink ref="J200" r:id="rId182" xr:uid="{00000000-0004-0000-0D00-0000B5000000}"/>
    <hyperlink ref="J201" r:id="rId183" xr:uid="{00000000-0004-0000-0D00-0000B6000000}"/>
    <hyperlink ref="J202" r:id="rId184" xr:uid="{00000000-0004-0000-0D00-0000B7000000}"/>
    <hyperlink ref="J203" r:id="rId185" xr:uid="{00000000-0004-0000-0D00-0000B8000000}"/>
    <hyperlink ref="J204" r:id="rId186" xr:uid="{00000000-0004-0000-0D00-0000B9000000}"/>
    <hyperlink ref="J205" r:id="rId187" xr:uid="{00000000-0004-0000-0D00-0000BA000000}"/>
    <hyperlink ref="J206" r:id="rId188" xr:uid="{00000000-0004-0000-0D00-0000BB000000}"/>
    <hyperlink ref="J207" r:id="rId189" xr:uid="{00000000-0004-0000-0D00-0000BC000000}"/>
    <hyperlink ref="J208" r:id="rId190" xr:uid="{00000000-0004-0000-0D00-0000BD000000}"/>
    <hyperlink ref="J209" r:id="rId191" xr:uid="{00000000-0004-0000-0D00-0000BE000000}"/>
    <hyperlink ref="J210" r:id="rId192" xr:uid="{00000000-0004-0000-0D00-0000BF000000}"/>
    <hyperlink ref="J211" r:id="rId193" xr:uid="{00000000-0004-0000-0D00-0000C0000000}"/>
    <hyperlink ref="J212" r:id="rId194" xr:uid="{00000000-0004-0000-0D00-0000C1000000}"/>
    <hyperlink ref="J213" r:id="rId195" xr:uid="{00000000-0004-0000-0D00-0000C2000000}"/>
    <hyperlink ref="J214" r:id="rId196" xr:uid="{00000000-0004-0000-0D00-0000C3000000}"/>
    <hyperlink ref="J215" r:id="rId197" xr:uid="{00000000-0004-0000-0D00-0000C4000000}"/>
    <hyperlink ref="J216" r:id="rId198" xr:uid="{00000000-0004-0000-0D00-0000C5000000}"/>
    <hyperlink ref="J217" r:id="rId199" xr:uid="{00000000-0004-0000-0D00-0000C6000000}"/>
    <hyperlink ref="J218" r:id="rId200" xr:uid="{00000000-0004-0000-0D00-0000C7000000}"/>
    <hyperlink ref="J219" r:id="rId201" xr:uid="{00000000-0004-0000-0D00-0000C8000000}"/>
    <hyperlink ref="J220" r:id="rId202" xr:uid="{00000000-0004-0000-0D00-0000C9000000}"/>
    <hyperlink ref="J221" r:id="rId203" xr:uid="{00000000-0004-0000-0D00-0000CA000000}"/>
    <hyperlink ref="J222" r:id="rId204" xr:uid="{00000000-0004-0000-0D00-0000CB000000}"/>
    <hyperlink ref="J223" r:id="rId205" xr:uid="{00000000-0004-0000-0D00-0000CC000000}"/>
    <hyperlink ref="J224" r:id="rId206" xr:uid="{00000000-0004-0000-0D00-0000CD000000}"/>
    <hyperlink ref="J225" r:id="rId207" xr:uid="{00000000-0004-0000-0D00-0000CE000000}"/>
    <hyperlink ref="J226" r:id="rId208" xr:uid="{00000000-0004-0000-0D00-0000CF000000}"/>
    <hyperlink ref="J227" r:id="rId209" xr:uid="{00000000-0004-0000-0D00-0000D0000000}"/>
    <hyperlink ref="J228" r:id="rId210" xr:uid="{00000000-0004-0000-0D00-0000D1000000}"/>
    <hyperlink ref="J229" r:id="rId211" xr:uid="{00000000-0004-0000-0D00-0000D2000000}"/>
    <hyperlink ref="J230" r:id="rId212" xr:uid="{00000000-0004-0000-0D00-0000D3000000}"/>
    <hyperlink ref="J231" r:id="rId213" xr:uid="{00000000-0004-0000-0D00-0000D4000000}"/>
    <hyperlink ref="J232" r:id="rId214" xr:uid="{00000000-0004-0000-0D00-0000D5000000}"/>
    <hyperlink ref="J233" r:id="rId215" xr:uid="{00000000-0004-0000-0D00-0000D6000000}"/>
    <hyperlink ref="J234" r:id="rId216" xr:uid="{00000000-0004-0000-0D00-0000D7000000}"/>
    <hyperlink ref="J235" r:id="rId217" xr:uid="{00000000-0004-0000-0D00-0000D8000000}"/>
    <hyperlink ref="J236" r:id="rId218" xr:uid="{00000000-0004-0000-0D00-0000D9000000}"/>
    <hyperlink ref="J237" r:id="rId219" xr:uid="{00000000-0004-0000-0D00-0000DA000000}"/>
    <hyperlink ref="J238" r:id="rId220" xr:uid="{00000000-0004-0000-0D00-0000DB000000}"/>
    <hyperlink ref="J239" r:id="rId221" xr:uid="{00000000-0004-0000-0D00-0000DC000000}"/>
    <hyperlink ref="J240" r:id="rId222" xr:uid="{00000000-0004-0000-0D00-0000DD000000}"/>
    <hyperlink ref="J241" r:id="rId223" xr:uid="{00000000-0004-0000-0D00-0000DE000000}"/>
    <hyperlink ref="J242" r:id="rId224" xr:uid="{00000000-0004-0000-0D00-0000DF000000}"/>
    <hyperlink ref="J243" r:id="rId225" xr:uid="{00000000-0004-0000-0D00-0000E0000000}"/>
    <hyperlink ref="J244" r:id="rId226" xr:uid="{00000000-0004-0000-0D00-0000E1000000}"/>
    <hyperlink ref="J245" r:id="rId227" xr:uid="{00000000-0004-0000-0D00-0000E2000000}"/>
    <hyperlink ref="J246" r:id="rId228" xr:uid="{00000000-0004-0000-0D00-0000E3000000}"/>
    <hyperlink ref="J247" r:id="rId229" xr:uid="{00000000-0004-0000-0D00-0000E4000000}"/>
    <hyperlink ref="J248" r:id="rId230" xr:uid="{00000000-0004-0000-0D00-0000E5000000}"/>
    <hyperlink ref="J249" r:id="rId231" xr:uid="{00000000-0004-0000-0D00-0000E6000000}"/>
    <hyperlink ref="J250" r:id="rId232" xr:uid="{00000000-0004-0000-0D00-0000E7000000}"/>
    <hyperlink ref="J251" r:id="rId233" xr:uid="{00000000-0004-0000-0D00-0000E8000000}"/>
    <hyperlink ref="J252" r:id="rId234" xr:uid="{00000000-0004-0000-0D00-0000E9000000}"/>
    <hyperlink ref="J253" r:id="rId235" xr:uid="{00000000-0004-0000-0D00-0000EA000000}"/>
    <hyperlink ref="J254" r:id="rId236" xr:uid="{00000000-0004-0000-0D00-0000EB000000}"/>
    <hyperlink ref="J255" r:id="rId237" xr:uid="{00000000-0004-0000-0D00-0000EC000000}"/>
    <hyperlink ref="J256" r:id="rId238" xr:uid="{00000000-0004-0000-0D00-0000ED000000}"/>
    <hyperlink ref="J257" r:id="rId239" xr:uid="{00000000-0004-0000-0D00-0000EE000000}"/>
    <hyperlink ref="J258" r:id="rId240" xr:uid="{00000000-0004-0000-0D00-0000EF000000}"/>
    <hyperlink ref="J259" r:id="rId241" xr:uid="{00000000-0004-0000-0D00-0000F0000000}"/>
    <hyperlink ref="J260" r:id="rId242" xr:uid="{00000000-0004-0000-0D00-0000F1000000}"/>
    <hyperlink ref="J261" r:id="rId243" xr:uid="{00000000-0004-0000-0D00-0000F2000000}"/>
    <hyperlink ref="J262" r:id="rId244" xr:uid="{00000000-0004-0000-0D00-0000F3000000}"/>
    <hyperlink ref="J263" r:id="rId245" xr:uid="{00000000-0004-0000-0D00-0000F4000000}"/>
    <hyperlink ref="J264" r:id="rId246" xr:uid="{00000000-0004-0000-0D00-0000F5000000}"/>
    <hyperlink ref="J265" r:id="rId247" xr:uid="{00000000-0004-0000-0D00-0000F6000000}"/>
    <hyperlink ref="J266" r:id="rId248" xr:uid="{00000000-0004-0000-0D00-0000F7000000}"/>
    <hyperlink ref="J267" r:id="rId249" xr:uid="{00000000-0004-0000-0D00-0000F8000000}"/>
    <hyperlink ref="J268" r:id="rId250" xr:uid="{00000000-0004-0000-0D00-0000F9000000}"/>
    <hyperlink ref="J269" r:id="rId251" xr:uid="{00000000-0004-0000-0D00-0000FA000000}"/>
    <hyperlink ref="J270" r:id="rId252" xr:uid="{00000000-0004-0000-0D00-0000FB000000}"/>
    <hyperlink ref="J271" r:id="rId253" xr:uid="{00000000-0004-0000-0D00-0000FC000000}"/>
    <hyperlink ref="J272" r:id="rId254" xr:uid="{00000000-0004-0000-0D00-0000FD000000}"/>
    <hyperlink ref="J273" r:id="rId255" xr:uid="{00000000-0004-0000-0D00-0000FE000000}"/>
    <hyperlink ref="J274" r:id="rId256" xr:uid="{00000000-0004-0000-0D00-0000FF000000}"/>
    <hyperlink ref="J275" r:id="rId257" xr:uid="{00000000-0004-0000-0D00-000000010000}"/>
    <hyperlink ref="J276" r:id="rId258" xr:uid="{00000000-0004-0000-0D00-000001010000}"/>
    <hyperlink ref="J277" r:id="rId259" xr:uid="{00000000-0004-0000-0D00-000002010000}"/>
    <hyperlink ref="J278" r:id="rId260" xr:uid="{00000000-0004-0000-0D00-000003010000}"/>
    <hyperlink ref="J279" r:id="rId261" xr:uid="{00000000-0004-0000-0D00-000004010000}"/>
    <hyperlink ref="J280" r:id="rId262" xr:uid="{00000000-0004-0000-0D00-000005010000}"/>
    <hyperlink ref="J281" r:id="rId263" xr:uid="{00000000-0004-0000-0D00-000006010000}"/>
    <hyperlink ref="J282" r:id="rId264" xr:uid="{00000000-0004-0000-0D00-000007010000}"/>
    <hyperlink ref="J283" r:id="rId265" xr:uid="{00000000-0004-0000-0D00-000008010000}"/>
    <hyperlink ref="J284" r:id="rId266" xr:uid="{00000000-0004-0000-0D00-000009010000}"/>
    <hyperlink ref="J285" r:id="rId267" xr:uid="{00000000-0004-0000-0D00-00000A010000}"/>
    <hyperlink ref="J286" r:id="rId268" xr:uid="{00000000-0004-0000-0D00-00000B010000}"/>
    <hyperlink ref="J287" r:id="rId269" xr:uid="{00000000-0004-0000-0D00-00000C010000}"/>
    <hyperlink ref="J288" r:id="rId270" xr:uid="{00000000-0004-0000-0D00-00000D010000}"/>
    <hyperlink ref="J289" r:id="rId271" xr:uid="{00000000-0004-0000-0D00-00000E010000}"/>
    <hyperlink ref="J290" r:id="rId272" xr:uid="{00000000-0004-0000-0D00-00000F010000}"/>
    <hyperlink ref="J291" r:id="rId273" xr:uid="{00000000-0004-0000-0D00-000010010000}"/>
    <hyperlink ref="J292" r:id="rId274" xr:uid="{00000000-0004-0000-0D00-000011010000}"/>
    <hyperlink ref="J293" r:id="rId275" xr:uid="{00000000-0004-0000-0D00-000012010000}"/>
    <hyperlink ref="J294" r:id="rId276" xr:uid="{00000000-0004-0000-0D00-000013010000}"/>
    <hyperlink ref="J295" r:id="rId277" xr:uid="{00000000-0004-0000-0D00-000014010000}"/>
    <hyperlink ref="J296" r:id="rId278" xr:uid="{00000000-0004-0000-0D00-000015010000}"/>
    <hyperlink ref="J297" r:id="rId279" xr:uid="{00000000-0004-0000-0D00-000016010000}"/>
    <hyperlink ref="J298" r:id="rId280" xr:uid="{00000000-0004-0000-0D00-000017010000}"/>
    <hyperlink ref="J299" r:id="rId281" xr:uid="{00000000-0004-0000-0D00-000018010000}"/>
    <hyperlink ref="J300" r:id="rId282" xr:uid="{00000000-0004-0000-0D00-000019010000}"/>
    <hyperlink ref="J301" r:id="rId283" xr:uid="{00000000-0004-0000-0D00-00001A010000}"/>
    <hyperlink ref="J302" r:id="rId284" xr:uid="{00000000-0004-0000-0D00-00001B010000}"/>
    <hyperlink ref="J303" r:id="rId285" xr:uid="{00000000-0004-0000-0D00-00001C010000}"/>
    <hyperlink ref="J304" r:id="rId286" xr:uid="{00000000-0004-0000-0D00-00001D010000}"/>
    <hyperlink ref="J305" r:id="rId287" xr:uid="{00000000-0004-0000-0D00-00001E010000}"/>
    <hyperlink ref="J306" r:id="rId288" xr:uid="{00000000-0004-0000-0D00-00001F010000}"/>
    <hyperlink ref="J307" r:id="rId289" xr:uid="{00000000-0004-0000-0D00-000020010000}"/>
    <hyperlink ref="J308" r:id="rId290" xr:uid="{00000000-0004-0000-0D00-000021010000}"/>
    <hyperlink ref="J309" r:id="rId291" xr:uid="{00000000-0004-0000-0D00-000022010000}"/>
    <hyperlink ref="J310" r:id="rId292" xr:uid="{00000000-0004-0000-0D00-000023010000}"/>
    <hyperlink ref="J311" r:id="rId293" xr:uid="{00000000-0004-0000-0D00-000024010000}"/>
    <hyperlink ref="J312" r:id="rId294" xr:uid="{00000000-0004-0000-0D00-000025010000}"/>
    <hyperlink ref="J313" r:id="rId295" xr:uid="{00000000-0004-0000-0D00-000026010000}"/>
    <hyperlink ref="J314" r:id="rId296" xr:uid="{00000000-0004-0000-0D00-000027010000}"/>
    <hyperlink ref="J315" r:id="rId297" xr:uid="{00000000-0004-0000-0D00-000028010000}"/>
    <hyperlink ref="J316" r:id="rId298" xr:uid="{00000000-0004-0000-0D00-000029010000}"/>
    <hyperlink ref="J317" r:id="rId299" xr:uid="{00000000-0004-0000-0D00-00002A010000}"/>
    <hyperlink ref="J318" r:id="rId300" xr:uid="{00000000-0004-0000-0D00-00002B010000}"/>
    <hyperlink ref="J319" r:id="rId301" xr:uid="{00000000-0004-0000-0D00-00002C010000}"/>
    <hyperlink ref="J320" r:id="rId302" xr:uid="{00000000-0004-0000-0D00-00002D010000}"/>
    <hyperlink ref="J321" r:id="rId303" xr:uid="{00000000-0004-0000-0D00-00002E010000}"/>
    <hyperlink ref="J322" r:id="rId304" xr:uid="{00000000-0004-0000-0D00-00002F010000}"/>
    <hyperlink ref="J323" r:id="rId305" xr:uid="{00000000-0004-0000-0D00-000030010000}"/>
    <hyperlink ref="J324" r:id="rId306" xr:uid="{00000000-0004-0000-0D00-000031010000}"/>
    <hyperlink ref="J325" r:id="rId307" xr:uid="{00000000-0004-0000-0D00-000032010000}"/>
    <hyperlink ref="J326" r:id="rId308" xr:uid="{00000000-0004-0000-0D00-000033010000}"/>
    <hyperlink ref="J327" r:id="rId309" xr:uid="{00000000-0004-0000-0D00-000034010000}"/>
    <hyperlink ref="J328" r:id="rId310" xr:uid="{00000000-0004-0000-0D00-000035010000}"/>
    <hyperlink ref="J329" r:id="rId311" xr:uid="{00000000-0004-0000-0D00-000036010000}"/>
    <hyperlink ref="J330" r:id="rId312" xr:uid="{00000000-0004-0000-0D00-000037010000}"/>
    <hyperlink ref="J331" r:id="rId313" xr:uid="{00000000-0004-0000-0D00-000038010000}"/>
    <hyperlink ref="J332" r:id="rId314" xr:uid="{00000000-0004-0000-0D00-000039010000}"/>
    <hyperlink ref="J333" r:id="rId315" xr:uid="{00000000-0004-0000-0D00-00003A010000}"/>
    <hyperlink ref="J334" r:id="rId316" xr:uid="{00000000-0004-0000-0D00-00003B010000}"/>
    <hyperlink ref="J335" r:id="rId317" xr:uid="{00000000-0004-0000-0D00-00003C010000}"/>
    <hyperlink ref="J336" r:id="rId318" xr:uid="{00000000-0004-0000-0D00-00003D010000}"/>
    <hyperlink ref="J337" r:id="rId319" xr:uid="{00000000-0004-0000-0D00-00003E010000}"/>
    <hyperlink ref="J338" r:id="rId320" xr:uid="{00000000-0004-0000-0D00-00003F010000}"/>
    <hyperlink ref="J339" r:id="rId321" xr:uid="{00000000-0004-0000-0D00-000040010000}"/>
    <hyperlink ref="J340" r:id="rId322" xr:uid="{00000000-0004-0000-0D00-000041010000}"/>
    <hyperlink ref="J341" r:id="rId323" xr:uid="{00000000-0004-0000-0D00-000042010000}"/>
    <hyperlink ref="J342" r:id="rId324" xr:uid="{00000000-0004-0000-0D00-000043010000}"/>
    <hyperlink ref="J343" r:id="rId325" xr:uid="{00000000-0004-0000-0D00-000044010000}"/>
    <hyperlink ref="J344" r:id="rId326" xr:uid="{00000000-0004-0000-0D00-000045010000}"/>
    <hyperlink ref="J345" r:id="rId327" xr:uid="{00000000-0004-0000-0D00-000046010000}"/>
    <hyperlink ref="J346" r:id="rId328" xr:uid="{00000000-0004-0000-0D00-000047010000}"/>
    <hyperlink ref="J347" r:id="rId329" xr:uid="{00000000-0004-0000-0D00-000048010000}"/>
    <hyperlink ref="J348" r:id="rId330" xr:uid="{00000000-0004-0000-0D00-000049010000}"/>
    <hyperlink ref="J349" r:id="rId331" xr:uid="{00000000-0004-0000-0D00-00004A010000}"/>
    <hyperlink ref="J350" r:id="rId332" xr:uid="{00000000-0004-0000-0D00-00004B010000}"/>
    <hyperlink ref="J351" r:id="rId333" xr:uid="{00000000-0004-0000-0D00-00004C010000}"/>
    <hyperlink ref="J352" r:id="rId334" xr:uid="{00000000-0004-0000-0D00-00004D010000}"/>
    <hyperlink ref="J353" r:id="rId335" xr:uid="{00000000-0004-0000-0D00-00004E010000}"/>
    <hyperlink ref="J354" r:id="rId336" xr:uid="{00000000-0004-0000-0D00-00004F010000}"/>
    <hyperlink ref="J355" r:id="rId337" xr:uid="{00000000-0004-0000-0D00-000050010000}"/>
    <hyperlink ref="J356" r:id="rId338" xr:uid="{00000000-0004-0000-0D00-000051010000}"/>
    <hyperlink ref="J357" r:id="rId339" xr:uid="{00000000-0004-0000-0D00-000052010000}"/>
    <hyperlink ref="J358" r:id="rId340" xr:uid="{00000000-0004-0000-0D00-000053010000}"/>
    <hyperlink ref="J359" r:id="rId341" xr:uid="{00000000-0004-0000-0D00-000054010000}"/>
    <hyperlink ref="J360" r:id="rId342" xr:uid="{00000000-0004-0000-0D00-000055010000}"/>
    <hyperlink ref="J361" r:id="rId343" xr:uid="{00000000-0004-0000-0D00-000056010000}"/>
    <hyperlink ref="J362" r:id="rId344" xr:uid="{00000000-0004-0000-0D00-000057010000}"/>
    <hyperlink ref="J363" r:id="rId345" xr:uid="{00000000-0004-0000-0D00-000058010000}"/>
    <hyperlink ref="J364" r:id="rId346" xr:uid="{00000000-0004-0000-0D00-000059010000}"/>
    <hyperlink ref="J365" r:id="rId347" xr:uid="{00000000-0004-0000-0D00-00005A010000}"/>
    <hyperlink ref="J366" r:id="rId348" xr:uid="{00000000-0004-0000-0D00-00005B010000}"/>
    <hyperlink ref="J367" r:id="rId349" xr:uid="{00000000-0004-0000-0D00-00005C010000}"/>
    <hyperlink ref="J368" r:id="rId350" xr:uid="{00000000-0004-0000-0D00-00005D010000}"/>
    <hyperlink ref="J369" r:id="rId351" xr:uid="{00000000-0004-0000-0D00-00005E010000}"/>
    <hyperlink ref="J370" r:id="rId352" xr:uid="{00000000-0004-0000-0D00-00005F010000}"/>
    <hyperlink ref="J371" r:id="rId353" xr:uid="{00000000-0004-0000-0D00-000060010000}"/>
    <hyperlink ref="J372" r:id="rId354" xr:uid="{00000000-0004-0000-0D00-000061010000}"/>
    <hyperlink ref="J373" r:id="rId355" xr:uid="{00000000-0004-0000-0D00-000062010000}"/>
    <hyperlink ref="J374" r:id="rId356" xr:uid="{00000000-0004-0000-0D00-000063010000}"/>
    <hyperlink ref="J375" r:id="rId357" xr:uid="{00000000-0004-0000-0D00-000064010000}"/>
    <hyperlink ref="J376" r:id="rId358" xr:uid="{00000000-0004-0000-0D00-000065010000}"/>
    <hyperlink ref="J377" r:id="rId359" xr:uid="{00000000-0004-0000-0D00-000066010000}"/>
    <hyperlink ref="J378" r:id="rId360" xr:uid="{00000000-0004-0000-0D00-000067010000}"/>
    <hyperlink ref="J379" r:id="rId361" xr:uid="{00000000-0004-0000-0D00-000068010000}"/>
    <hyperlink ref="J380" r:id="rId362" xr:uid="{00000000-0004-0000-0D00-000069010000}"/>
    <hyperlink ref="J381" r:id="rId363" xr:uid="{00000000-0004-0000-0D00-00006A010000}"/>
    <hyperlink ref="J382" r:id="rId364" xr:uid="{00000000-0004-0000-0D00-00006B010000}"/>
    <hyperlink ref="J383" r:id="rId365" xr:uid="{00000000-0004-0000-0D00-00006C010000}"/>
    <hyperlink ref="J384" r:id="rId366" xr:uid="{00000000-0004-0000-0D00-00006D010000}"/>
    <hyperlink ref="J385" r:id="rId367" xr:uid="{00000000-0004-0000-0D00-00006E010000}"/>
    <hyperlink ref="J386" r:id="rId368" xr:uid="{00000000-0004-0000-0D00-00006F010000}"/>
    <hyperlink ref="J387" r:id="rId369" xr:uid="{00000000-0004-0000-0D00-000070010000}"/>
    <hyperlink ref="J388" r:id="rId370" xr:uid="{00000000-0004-0000-0D00-000071010000}"/>
    <hyperlink ref="J389" r:id="rId371" xr:uid="{00000000-0004-0000-0D00-000072010000}"/>
    <hyperlink ref="J390" r:id="rId372" xr:uid="{00000000-0004-0000-0D00-000073010000}"/>
    <hyperlink ref="J391" r:id="rId373" xr:uid="{00000000-0004-0000-0D00-000074010000}"/>
    <hyperlink ref="J392" r:id="rId374" xr:uid="{00000000-0004-0000-0D00-000075010000}"/>
    <hyperlink ref="J393" r:id="rId375" xr:uid="{00000000-0004-0000-0D00-000076010000}"/>
    <hyperlink ref="J394" r:id="rId376" xr:uid="{00000000-0004-0000-0D00-000077010000}"/>
    <hyperlink ref="J395" r:id="rId377" xr:uid="{00000000-0004-0000-0D00-000078010000}"/>
    <hyperlink ref="J396" r:id="rId378" xr:uid="{00000000-0004-0000-0D00-000079010000}"/>
    <hyperlink ref="J397" r:id="rId379" xr:uid="{00000000-0004-0000-0D00-00007A010000}"/>
    <hyperlink ref="J398" r:id="rId380" xr:uid="{00000000-0004-0000-0D00-00007B010000}"/>
    <hyperlink ref="J399" r:id="rId381" xr:uid="{00000000-0004-0000-0D00-00007C010000}"/>
    <hyperlink ref="J400" r:id="rId382" xr:uid="{00000000-0004-0000-0D00-00007D010000}"/>
    <hyperlink ref="J401" r:id="rId383" xr:uid="{00000000-0004-0000-0D00-00007E010000}"/>
    <hyperlink ref="J402" r:id="rId384" xr:uid="{00000000-0004-0000-0D00-00007F010000}"/>
    <hyperlink ref="J403" r:id="rId385" xr:uid="{00000000-0004-0000-0D00-000080010000}"/>
    <hyperlink ref="J404" r:id="rId386" xr:uid="{00000000-0004-0000-0D00-000081010000}"/>
    <hyperlink ref="J405" r:id="rId387" xr:uid="{00000000-0004-0000-0D00-000082010000}"/>
    <hyperlink ref="J406" r:id="rId388" xr:uid="{00000000-0004-0000-0D00-000083010000}"/>
    <hyperlink ref="J407" r:id="rId389" xr:uid="{00000000-0004-0000-0D00-000084010000}"/>
    <hyperlink ref="J408" r:id="rId390" xr:uid="{00000000-0004-0000-0D00-000085010000}"/>
    <hyperlink ref="J409" r:id="rId391" xr:uid="{00000000-0004-0000-0D00-000086010000}"/>
    <hyperlink ref="J410" r:id="rId392" xr:uid="{00000000-0004-0000-0D00-000087010000}"/>
    <hyperlink ref="J411" r:id="rId393" xr:uid="{00000000-0004-0000-0D00-000088010000}"/>
    <hyperlink ref="J412" r:id="rId394" xr:uid="{00000000-0004-0000-0D00-000089010000}"/>
    <hyperlink ref="J413" r:id="rId395" xr:uid="{00000000-0004-0000-0D00-00008A010000}"/>
    <hyperlink ref="J414" r:id="rId396" xr:uid="{00000000-0004-0000-0D00-00008B010000}"/>
    <hyperlink ref="J415" r:id="rId397" xr:uid="{00000000-0004-0000-0D00-00008C010000}"/>
    <hyperlink ref="J416" r:id="rId398" xr:uid="{00000000-0004-0000-0D00-00008D010000}"/>
    <hyperlink ref="J417" r:id="rId399" xr:uid="{00000000-0004-0000-0D00-00008E010000}"/>
    <hyperlink ref="J418" r:id="rId400" xr:uid="{00000000-0004-0000-0D00-00008F010000}"/>
    <hyperlink ref="J419" r:id="rId401" xr:uid="{00000000-0004-0000-0D00-000090010000}"/>
    <hyperlink ref="J420" r:id="rId402" xr:uid="{00000000-0004-0000-0D00-000091010000}"/>
    <hyperlink ref="J421" r:id="rId403" xr:uid="{00000000-0004-0000-0D00-000092010000}"/>
    <hyperlink ref="J422" r:id="rId404" xr:uid="{00000000-0004-0000-0D00-000093010000}"/>
    <hyperlink ref="J423" r:id="rId405" xr:uid="{00000000-0004-0000-0D00-000094010000}"/>
    <hyperlink ref="J424" r:id="rId406" xr:uid="{00000000-0004-0000-0D00-000095010000}"/>
    <hyperlink ref="J425" r:id="rId407" xr:uid="{00000000-0004-0000-0D00-000096010000}"/>
    <hyperlink ref="J426" r:id="rId408" xr:uid="{00000000-0004-0000-0D00-000097010000}"/>
    <hyperlink ref="J427" r:id="rId409" xr:uid="{00000000-0004-0000-0D00-000098010000}"/>
    <hyperlink ref="J428" r:id="rId410" xr:uid="{00000000-0004-0000-0D00-000099010000}"/>
    <hyperlink ref="J429" r:id="rId411" xr:uid="{00000000-0004-0000-0D00-00009A010000}"/>
    <hyperlink ref="J430" r:id="rId412" xr:uid="{00000000-0004-0000-0D00-00009B010000}"/>
    <hyperlink ref="J431" r:id="rId413" xr:uid="{00000000-0004-0000-0D00-00009C010000}"/>
    <hyperlink ref="J432" r:id="rId414" xr:uid="{00000000-0004-0000-0D00-00009D010000}"/>
    <hyperlink ref="J433" r:id="rId415" xr:uid="{00000000-0004-0000-0D00-00009E010000}"/>
    <hyperlink ref="J434" r:id="rId416" xr:uid="{00000000-0004-0000-0D00-00009F010000}"/>
    <hyperlink ref="J435" r:id="rId417" xr:uid="{00000000-0004-0000-0D00-0000A0010000}"/>
    <hyperlink ref="J436" r:id="rId418" xr:uid="{00000000-0004-0000-0D00-0000A1010000}"/>
    <hyperlink ref="J437" r:id="rId419" xr:uid="{00000000-0004-0000-0D00-0000A2010000}"/>
    <hyperlink ref="J438" r:id="rId420" xr:uid="{00000000-0004-0000-0D00-0000A3010000}"/>
    <hyperlink ref="J439" r:id="rId421" xr:uid="{00000000-0004-0000-0D00-0000A4010000}"/>
    <hyperlink ref="J440" r:id="rId422" xr:uid="{00000000-0004-0000-0D00-0000A5010000}"/>
    <hyperlink ref="J441" r:id="rId423" xr:uid="{00000000-0004-0000-0D00-0000A6010000}"/>
    <hyperlink ref="J442" r:id="rId424" xr:uid="{00000000-0004-0000-0D00-0000A7010000}"/>
    <hyperlink ref="J443" r:id="rId425" xr:uid="{00000000-0004-0000-0D00-0000A8010000}"/>
    <hyperlink ref="J444" r:id="rId426" xr:uid="{00000000-0004-0000-0D00-0000A9010000}"/>
    <hyperlink ref="J445" r:id="rId427" xr:uid="{00000000-0004-0000-0D00-0000AA010000}"/>
    <hyperlink ref="J446" r:id="rId428" xr:uid="{00000000-0004-0000-0D00-0000AB010000}"/>
    <hyperlink ref="J447" r:id="rId429" xr:uid="{00000000-0004-0000-0D00-0000AC010000}"/>
    <hyperlink ref="J448" r:id="rId430" xr:uid="{00000000-0004-0000-0D00-0000AD010000}"/>
    <hyperlink ref="J449" r:id="rId431" xr:uid="{00000000-0004-0000-0D00-0000AE010000}"/>
    <hyperlink ref="J450" r:id="rId432" xr:uid="{00000000-0004-0000-0D00-0000AF010000}"/>
    <hyperlink ref="J451" r:id="rId433" xr:uid="{00000000-0004-0000-0D00-0000B0010000}"/>
    <hyperlink ref="J452" r:id="rId434" xr:uid="{00000000-0004-0000-0D00-0000B1010000}"/>
    <hyperlink ref="J453" r:id="rId435" xr:uid="{00000000-0004-0000-0D00-0000B2010000}"/>
    <hyperlink ref="J454" r:id="rId436" xr:uid="{00000000-0004-0000-0D00-0000B3010000}"/>
    <hyperlink ref="J455" r:id="rId437" xr:uid="{00000000-0004-0000-0D00-0000B4010000}"/>
    <hyperlink ref="J456" r:id="rId438" xr:uid="{00000000-0004-0000-0D00-0000B5010000}"/>
    <hyperlink ref="J457" r:id="rId439" xr:uid="{00000000-0004-0000-0D00-0000B6010000}"/>
    <hyperlink ref="J458" r:id="rId440" xr:uid="{00000000-0004-0000-0D00-0000B7010000}"/>
    <hyperlink ref="J459" r:id="rId441" xr:uid="{00000000-0004-0000-0D00-0000B8010000}"/>
    <hyperlink ref="J460" r:id="rId442" xr:uid="{00000000-0004-0000-0D00-0000B9010000}"/>
    <hyperlink ref="J461" r:id="rId443" xr:uid="{00000000-0004-0000-0D00-0000BA010000}"/>
    <hyperlink ref="J462" r:id="rId444" xr:uid="{00000000-0004-0000-0D00-0000BB010000}"/>
    <hyperlink ref="J463" r:id="rId445" xr:uid="{00000000-0004-0000-0D00-0000BC010000}"/>
    <hyperlink ref="J464" r:id="rId446" xr:uid="{00000000-0004-0000-0D00-0000BD010000}"/>
    <hyperlink ref="J465" r:id="rId447" xr:uid="{00000000-0004-0000-0D00-0000BE010000}"/>
    <hyperlink ref="J466" r:id="rId448" xr:uid="{00000000-0004-0000-0D00-0000BF010000}"/>
    <hyperlink ref="J467" r:id="rId449" xr:uid="{00000000-0004-0000-0D00-0000C0010000}"/>
    <hyperlink ref="J468" r:id="rId450" xr:uid="{00000000-0004-0000-0D00-0000C1010000}"/>
    <hyperlink ref="J469" r:id="rId451" xr:uid="{00000000-0004-0000-0D00-0000C2010000}"/>
    <hyperlink ref="J470" r:id="rId452" xr:uid="{00000000-0004-0000-0D00-0000C3010000}"/>
    <hyperlink ref="J471" r:id="rId453" xr:uid="{00000000-0004-0000-0D00-0000C4010000}"/>
    <hyperlink ref="J472" r:id="rId454" xr:uid="{00000000-0004-0000-0D00-0000C5010000}"/>
    <hyperlink ref="J473" r:id="rId455" xr:uid="{00000000-0004-0000-0D00-0000C6010000}"/>
    <hyperlink ref="J474" r:id="rId456" xr:uid="{00000000-0004-0000-0D00-0000C7010000}"/>
    <hyperlink ref="J475" r:id="rId457" xr:uid="{00000000-0004-0000-0D00-0000C8010000}"/>
    <hyperlink ref="J476" r:id="rId458" xr:uid="{00000000-0004-0000-0D00-0000C9010000}"/>
    <hyperlink ref="J477" r:id="rId459" xr:uid="{00000000-0004-0000-0D00-0000CA010000}"/>
    <hyperlink ref="J478" r:id="rId460" xr:uid="{00000000-0004-0000-0D00-0000CB010000}"/>
    <hyperlink ref="J479" r:id="rId461" xr:uid="{00000000-0004-0000-0D00-0000CC010000}"/>
    <hyperlink ref="J480" r:id="rId462" xr:uid="{00000000-0004-0000-0D00-0000CD010000}"/>
    <hyperlink ref="J481" r:id="rId463" xr:uid="{00000000-0004-0000-0D00-0000CE010000}"/>
    <hyperlink ref="J482" r:id="rId464" xr:uid="{00000000-0004-0000-0D00-0000CF010000}"/>
    <hyperlink ref="J483" r:id="rId465" xr:uid="{00000000-0004-0000-0D00-0000D0010000}"/>
    <hyperlink ref="J484" r:id="rId466" xr:uid="{00000000-0004-0000-0D00-0000D1010000}"/>
    <hyperlink ref="J485" r:id="rId467" xr:uid="{00000000-0004-0000-0D00-0000D2010000}"/>
    <hyperlink ref="J486" r:id="rId468" xr:uid="{00000000-0004-0000-0D00-0000D3010000}"/>
    <hyperlink ref="J487" r:id="rId469" xr:uid="{00000000-0004-0000-0D00-0000D4010000}"/>
    <hyperlink ref="J488" r:id="rId470" xr:uid="{00000000-0004-0000-0D00-0000D5010000}"/>
    <hyperlink ref="J489" r:id="rId471" xr:uid="{00000000-0004-0000-0D00-0000D6010000}"/>
    <hyperlink ref="J490" r:id="rId472" xr:uid="{00000000-0004-0000-0D00-0000D7010000}"/>
    <hyperlink ref="J491" r:id="rId473" xr:uid="{00000000-0004-0000-0D00-0000D8010000}"/>
    <hyperlink ref="J492" r:id="rId474" xr:uid="{00000000-0004-0000-0D00-0000D9010000}"/>
    <hyperlink ref="J493" r:id="rId475" xr:uid="{00000000-0004-0000-0D00-0000DA010000}"/>
    <hyperlink ref="J494" r:id="rId476" xr:uid="{00000000-0004-0000-0D00-0000DB010000}"/>
    <hyperlink ref="J495" r:id="rId477" xr:uid="{00000000-0004-0000-0D00-0000DC010000}"/>
    <hyperlink ref="J496" r:id="rId478" xr:uid="{00000000-0004-0000-0D00-0000DD010000}"/>
    <hyperlink ref="J497" r:id="rId479" xr:uid="{00000000-0004-0000-0D00-0000DE010000}"/>
    <hyperlink ref="J498" r:id="rId480" xr:uid="{00000000-0004-0000-0D00-0000DF010000}"/>
    <hyperlink ref="J499" r:id="rId481" xr:uid="{00000000-0004-0000-0D00-0000E0010000}"/>
    <hyperlink ref="J500" r:id="rId482" xr:uid="{00000000-0004-0000-0D00-0000E1010000}"/>
    <hyperlink ref="J501" r:id="rId483" xr:uid="{00000000-0004-0000-0D00-0000E2010000}"/>
    <hyperlink ref="J502" r:id="rId484" xr:uid="{00000000-0004-0000-0D00-0000E3010000}"/>
    <hyperlink ref="J503" r:id="rId485" xr:uid="{00000000-0004-0000-0D00-0000E4010000}"/>
    <hyperlink ref="J504" r:id="rId486" xr:uid="{00000000-0004-0000-0D00-0000E5010000}"/>
    <hyperlink ref="J505" r:id="rId487" xr:uid="{00000000-0004-0000-0D00-0000E6010000}"/>
    <hyperlink ref="J506" r:id="rId488" xr:uid="{00000000-0004-0000-0D00-0000E7010000}"/>
    <hyperlink ref="J507" r:id="rId489" xr:uid="{00000000-0004-0000-0D00-0000E8010000}"/>
    <hyperlink ref="J508" r:id="rId490" xr:uid="{00000000-0004-0000-0D00-0000E9010000}"/>
    <hyperlink ref="J509" r:id="rId491" xr:uid="{00000000-0004-0000-0D00-0000EA010000}"/>
    <hyperlink ref="J510" r:id="rId492" xr:uid="{00000000-0004-0000-0D00-0000EB010000}"/>
    <hyperlink ref="J511" r:id="rId493" xr:uid="{00000000-0004-0000-0D00-0000EC010000}"/>
    <hyperlink ref="J512" r:id="rId494" xr:uid="{00000000-0004-0000-0D00-0000ED010000}"/>
    <hyperlink ref="J513" r:id="rId495" xr:uid="{00000000-0004-0000-0D00-0000EE010000}"/>
    <hyperlink ref="J514" r:id="rId496" xr:uid="{00000000-0004-0000-0D00-0000EF010000}"/>
    <hyperlink ref="J515" r:id="rId497" xr:uid="{00000000-0004-0000-0D00-0000F0010000}"/>
    <hyperlink ref="J516" r:id="rId498" xr:uid="{00000000-0004-0000-0D00-0000F1010000}"/>
    <hyperlink ref="J517" r:id="rId499" xr:uid="{00000000-0004-0000-0D00-0000F2010000}"/>
    <hyperlink ref="J518" r:id="rId500" xr:uid="{00000000-0004-0000-0D00-0000F3010000}"/>
    <hyperlink ref="J519" r:id="rId501" xr:uid="{00000000-0004-0000-0D00-0000F4010000}"/>
    <hyperlink ref="J520" r:id="rId502" xr:uid="{00000000-0004-0000-0D00-0000F5010000}"/>
    <hyperlink ref="J521" r:id="rId503" xr:uid="{00000000-0004-0000-0D00-0000F6010000}"/>
    <hyperlink ref="J522" r:id="rId504" xr:uid="{00000000-0004-0000-0D00-0000F7010000}"/>
    <hyperlink ref="J523" r:id="rId505" xr:uid="{00000000-0004-0000-0D00-0000F8010000}"/>
    <hyperlink ref="J524" r:id="rId506" xr:uid="{00000000-0004-0000-0D00-0000F9010000}"/>
    <hyperlink ref="J525" r:id="rId507" xr:uid="{00000000-0004-0000-0D00-0000FA010000}"/>
    <hyperlink ref="J526" r:id="rId508" xr:uid="{00000000-0004-0000-0D00-0000FB010000}"/>
    <hyperlink ref="J527" r:id="rId509" xr:uid="{00000000-0004-0000-0D00-0000FC010000}"/>
    <hyperlink ref="J528" r:id="rId510" xr:uid="{00000000-0004-0000-0D00-0000FD010000}"/>
    <hyperlink ref="J529" r:id="rId511" xr:uid="{00000000-0004-0000-0D00-0000FE010000}"/>
    <hyperlink ref="J530" r:id="rId512" xr:uid="{00000000-0004-0000-0D00-0000FF010000}"/>
    <hyperlink ref="J531" r:id="rId513" xr:uid="{00000000-0004-0000-0D00-000000020000}"/>
    <hyperlink ref="J532" r:id="rId514" xr:uid="{00000000-0004-0000-0D00-000001020000}"/>
    <hyperlink ref="J533" r:id="rId515" xr:uid="{00000000-0004-0000-0D00-000002020000}"/>
    <hyperlink ref="J534" r:id="rId516" xr:uid="{00000000-0004-0000-0D00-000003020000}"/>
    <hyperlink ref="J535" r:id="rId517" xr:uid="{00000000-0004-0000-0D00-000004020000}"/>
    <hyperlink ref="J536" r:id="rId518" xr:uid="{00000000-0004-0000-0D00-000005020000}"/>
    <hyperlink ref="J537" r:id="rId519" xr:uid="{00000000-0004-0000-0D00-000006020000}"/>
    <hyperlink ref="J538" r:id="rId520" xr:uid="{00000000-0004-0000-0D00-000007020000}"/>
    <hyperlink ref="J539" r:id="rId521" xr:uid="{00000000-0004-0000-0D00-000008020000}"/>
    <hyperlink ref="J540" r:id="rId522" xr:uid="{00000000-0004-0000-0D00-000009020000}"/>
    <hyperlink ref="J541" r:id="rId523" xr:uid="{00000000-0004-0000-0D00-00000A020000}"/>
    <hyperlink ref="J542" r:id="rId524" xr:uid="{00000000-0004-0000-0D00-00000B020000}"/>
    <hyperlink ref="J543" r:id="rId525" xr:uid="{00000000-0004-0000-0D00-00000C020000}"/>
    <hyperlink ref="J544" r:id="rId526" xr:uid="{00000000-0004-0000-0D00-00000D020000}"/>
    <hyperlink ref="J545" r:id="rId527" xr:uid="{00000000-0004-0000-0D00-00000E020000}"/>
    <hyperlink ref="J546" r:id="rId528" xr:uid="{00000000-0004-0000-0D00-00000F020000}"/>
    <hyperlink ref="J547" r:id="rId529" xr:uid="{00000000-0004-0000-0D00-000010020000}"/>
    <hyperlink ref="J548" r:id="rId530" xr:uid="{00000000-0004-0000-0D00-000011020000}"/>
    <hyperlink ref="J549" r:id="rId531" xr:uid="{00000000-0004-0000-0D00-000012020000}"/>
    <hyperlink ref="J550" r:id="rId532" xr:uid="{00000000-0004-0000-0D00-000013020000}"/>
    <hyperlink ref="J551" r:id="rId533" xr:uid="{00000000-0004-0000-0D00-000014020000}"/>
    <hyperlink ref="J552" r:id="rId534" xr:uid="{00000000-0004-0000-0D00-000015020000}"/>
    <hyperlink ref="J553" r:id="rId535" xr:uid="{00000000-0004-0000-0D00-000016020000}"/>
    <hyperlink ref="J554" r:id="rId536" xr:uid="{00000000-0004-0000-0D00-000017020000}"/>
    <hyperlink ref="J555" r:id="rId537" xr:uid="{00000000-0004-0000-0D00-000018020000}"/>
    <hyperlink ref="J556" r:id="rId538" xr:uid="{00000000-0004-0000-0D00-000019020000}"/>
    <hyperlink ref="J557" r:id="rId539" xr:uid="{00000000-0004-0000-0D00-00001A020000}"/>
    <hyperlink ref="J558" r:id="rId540" xr:uid="{00000000-0004-0000-0D00-00001B020000}"/>
    <hyperlink ref="J559" r:id="rId541" xr:uid="{00000000-0004-0000-0D00-00001C020000}"/>
    <hyperlink ref="J560" r:id="rId542" xr:uid="{00000000-0004-0000-0D00-00001D020000}"/>
    <hyperlink ref="J561" r:id="rId543" xr:uid="{00000000-0004-0000-0D00-00001E020000}"/>
    <hyperlink ref="J562" r:id="rId544" xr:uid="{00000000-0004-0000-0D00-00001F020000}"/>
    <hyperlink ref="J563" r:id="rId545" xr:uid="{00000000-0004-0000-0D00-000020020000}"/>
    <hyperlink ref="J564" r:id="rId546" xr:uid="{00000000-0004-0000-0D00-000021020000}"/>
    <hyperlink ref="J565" r:id="rId547" xr:uid="{00000000-0004-0000-0D00-000022020000}"/>
    <hyperlink ref="J566" r:id="rId548" xr:uid="{00000000-0004-0000-0D00-000023020000}"/>
    <hyperlink ref="J567" r:id="rId549" xr:uid="{00000000-0004-0000-0D00-000024020000}"/>
    <hyperlink ref="J568" r:id="rId550" xr:uid="{00000000-0004-0000-0D00-000025020000}"/>
    <hyperlink ref="J569" r:id="rId551" xr:uid="{00000000-0004-0000-0D00-000026020000}"/>
    <hyperlink ref="J570" r:id="rId552" xr:uid="{00000000-0004-0000-0D00-000027020000}"/>
    <hyperlink ref="J571" r:id="rId553" xr:uid="{00000000-0004-0000-0D00-000028020000}"/>
    <hyperlink ref="J572" r:id="rId554" xr:uid="{00000000-0004-0000-0D00-000029020000}"/>
    <hyperlink ref="J573" r:id="rId555" xr:uid="{00000000-0004-0000-0D00-00002A020000}"/>
    <hyperlink ref="J574" r:id="rId556" xr:uid="{00000000-0004-0000-0D00-00002B020000}"/>
    <hyperlink ref="J575" r:id="rId557" xr:uid="{00000000-0004-0000-0D00-00002C020000}"/>
    <hyperlink ref="J576" r:id="rId558" xr:uid="{00000000-0004-0000-0D00-00002D020000}"/>
    <hyperlink ref="J577" r:id="rId559" xr:uid="{00000000-0004-0000-0D00-00002E020000}"/>
    <hyperlink ref="J578" r:id="rId560" xr:uid="{00000000-0004-0000-0D00-00002F020000}"/>
    <hyperlink ref="J579" r:id="rId561" xr:uid="{00000000-0004-0000-0D00-000030020000}"/>
    <hyperlink ref="J580" r:id="rId562" xr:uid="{00000000-0004-0000-0D00-000031020000}"/>
    <hyperlink ref="J581" r:id="rId563" xr:uid="{00000000-0004-0000-0D00-000032020000}"/>
    <hyperlink ref="J582" r:id="rId564" xr:uid="{00000000-0004-0000-0D00-000033020000}"/>
    <hyperlink ref="J583" r:id="rId565" xr:uid="{00000000-0004-0000-0D00-000034020000}"/>
    <hyperlink ref="J584" r:id="rId566" xr:uid="{00000000-0004-0000-0D00-000035020000}"/>
    <hyperlink ref="J585" r:id="rId567" xr:uid="{00000000-0004-0000-0D00-000036020000}"/>
    <hyperlink ref="J586" r:id="rId568" xr:uid="{00000000-0004-0000-0D00-000037020000}"/>
    <hyperlink ref="J587" r:id="rId569" xr:uid="{00000000-0004-0000-0D00-000038020000}"/>
    <hyperlink ref="J588" r:id="rId570" xr:uid="{00000000-0004-0000-0D00-000039020000}"/>
    <hyperlink ref="J589" r:id="rId571" xr:uid="{00000000-0004-0000-0D00-00003A020000}"/>
    <hyperlink ref="J590" r:id="rId572" xr:uid="{00000000-0004-0000-0D00-00003B020000}"/>
    <hyperlink ref="J591" r:id="rId573" xr:uid="{00000000-0004-0000-0D00-00003C020000}"/>
    <hyperlink ref="J592" r:id="rId574" xr:uid="{00000000-0004-0000-0D00-00003D020000}"/>
    <hyperlink ref="J593" r:id="rId575" xr:uid="{00000000-0004-0000-0D00-00003E020000}"/>
    <hyperlink ref="J594" r:id="rId576" xr:uid="{00000000-0004-0000-0D00-00003F020000}"/>
    <hyperlink ref="J595" r:id="rId577" xr:uid="{00000000-0004-0000-0D00-000040020000}"/>
    <hyperlink ref="J596" r:id="rId578" xr:uid="{00000000-0004-0000-0D00-000041020000}"/>
    <hyperlink ref="J597" r:id="rId579" xr:uid="{00000000-0004-0000-0D00-000042020000}"/>
    <hyperlink ref="J598" r:id="rId580" xr:uid="{00000000-0004-0000-0D00-000043020000}"/>
    <hyperlink ref="J599" r:id="rId581" xr:uid="{00000000-0004-0000-0D00-000044020000}"/>
    <hyperlink ref="J600" r:id="rId582" xr:uid="{00000000-0004-0000-0D00-000045020000}"/>
    <hyperlink ref="J601" r:id="rId583" xr:uid="{00000000-0004-0000-0D00-000046020000}"/>
    <hyperlink ref="J602" r:id="rId584" xr:uid="{00000000-0004-0000-0D00-000047020000}"/>
    <hyperlink ref="J603" r:id="rId585" xr:uid="{00000000-0004-0000-0D00-000048020000}"/>
    <hyperlink ref="J604" r:id="rId586" xr:uid="{00000000-0004-0000-0D00-000049020000}"/>
    <hyperlink ref="J605" r:id="rId587" xr:uid="{00000000-0004-0000-0D00-00004A020000}"/>
    <hyperlink ref="J606" r:id="rId588" xr:uid="{00000000-0004-0000-0D00-00004B020000}"/>
    <hyperlink ref="J607" r:id="rId589" xr:uid="{00000000-0004-0000-0D00-00004C020000}"/>
    <hyperlink ref="J608" r:id="rId590" xr:uid="{00000000-0004-0000-0D00-00004D020000}"/>
    <hyperlink ref="J609" r:id="rId591" xr:uid="{00000000-0004-0000-0D00-00004E020000}"/>
    <hyperlink ref="J610" r:id="rId592" xr:uid="{00000000-0004-0000-0D00-00004F020000}"/>
    <hyperlink ref="J611" r:id="rId593" xr:uid="{00000000-0004-0000-0D00-000050020000}"/>
    <hyperlink ref="J612" r:id="rId594" xr:uid="{00000000-0004-0000-0D00-000051020000}"/>
    <hyperlink ref="J613" r:id="rId595" xr:uid="{00000000-0004-0000-0D00-000052020000}"/>
    <hyperlink ref="J614" r:id="rId596" xr:uid="{00000000-0004-0000-0D00-000053020000}"/>
    <hyperlink ref="J615" r:id="rId597" xr:uid="{00000000-0004-0000-0D00-000054020000}"/>
    <hyperlink ref="J616" r:id="rId598" xr:uid="{00000000-0004-0000-0D00-000055020000}"/>
    <hyperlink ref="J617" r:id="rId599" xr:uid="{00000000-0004-0000-0D00-000056020000}"/>
    <hyperlink ref="J618" r:id="rId600" xr:uid="{00000000-0004-0000-0D00-000057020000}"/>
    <hyperlink ref="J619" r:id="rId601" xr:uid="{00000000-0004-0000-0D00-000058020000}"/>
    <hyperlink ref="J620" r:id="rId602" xr:uid="{00000000-0004-0000-0D00-000059020000}"/>
    <hyperlink ref="J621" r:id="rId603" xr:uid="{00000000-0004-0000-0D00-00005A020000}"/>
    <hyperlink ref="J622" r:id="rId604" xr:uid="{00000000-0004-0000-0D00-00005B020000}"/>
    <hyperlink ref="J623" r:id="rId605" xr:uid="{00000000-0004-0000-0D00-00005C020000}"/>
    <hyperlink ref="J624" r:id="rId606" xr:uid="{00000000-0004-0000-0D00-00005D020000}"/>
    <hyperlink ref="J625" r:id="rId607" xr:uid="{00000000-0004-0000-0D00-00005E020000}"/>
    <hyperlink ref="J626" r:id="rId608" xr:uid="{00000000-0004-0000-0D00-00005F020000}"/>
    <hyperlink ref="J627" r:id="rId609" xr:uid="{00000000-0004-0000-0D00-000060020000}"/>
    <hyperlink ref="J628" r:id="rId610" xr:uid="{00000000-0004-0000-0D00-000061020000}"/>
    <hyperlink ref="J629" r:id="rId611" xr:uid="{00000000-0004-0000-0D00-000062020000}"/>
    <hyperlink ref="J630" r:id="rId612" xr:uid="{00000000-0004-0000-0D00-000063020000}"/>
    <hyperlink ref="J631" r:id="rId613" xr:uid="{00000000-0004-0000-0D00-000064020000}"/>
    <hyperlink ref="J632" r:id="rId614" xr:uid="{00000000-0004-0000-0D00-000065020000}"/>
    <hyperlink ref="J633" r:id="rId615" xr:uid="{00000000-0004-0000-0D00-000066020000}"/>
    <hyperlink ref="J634" r:id="rId616" xr:uid="{00000000-0004-0000-0D00-000067020000}"/>
    <hyperlink ref="J635" r:id="rId617" xr:uid="{00000000-0004-0000-0D00-000068020000}"/>
    <hyperlink ref="J636" r:id="rId618" xr:uid="{00000000-0004-0000-0D00-000069020000}"/>
    <hyperlink ref="J637" r:id="rId619" xr:uid="{00000000-0004-0000-0D00-00006A020000}"/>
    <hyperlink ref="J638" r:id="rId620" xr:uid="{00000000-0004-0000-0D00-00006B020000}"/>
    <hyperlink ref="J639" r:id="rId621" xr:uid="{00000000-0004-0000-0D00-00006C020000}"/>
    <hyperlink ref="J640" r:id="rId622" xr:uid="{00000000-0004-0000-0D00-00006D020000}"/>
    <hyperlink ref="J641" r:id="rId623" xr:uid="{00000000-0004-0000-0D00-00006E020000}"/>
    <hyperlink ref="J642" r:id="rId624" xr:uid="{00000000-0004-0000-0D00-00006F020000}"/>
    <hyperlink ref="J643" r:id="rId625" xr:uid="{00000000-0004-0000-0D00-000070020000}"/>
    <hyperlink ref="J644" r:id="rId626" xr:uid="{00000000-0004-0000-0D00-000071020000}"/>
    <hyperlink ref="J645" r:id="rId627" xr:uid="{00000000-0004-0000-0D00-000072020000}"/>
    <hyperlink ref="J646" r:id="rId628" xr:uid="{00000000-0004-0000-0D00-000073020000}"/>
    <hyperlink ref="J647" r:id="rId629" xr:uid="{00000000-0004-0000-0D00-000074020000}"/>
    <hyperlink ref="J648" r:id="rId630" xr:uid="{00000000-0004-0000-0D00-000075020000}"/>
    <hyperlink ref="J649" r:id="rId631" xr:uid="{00000000-0004-0000-0D00-000076020000}"/>
    <hyperlink ref="J650" r:id="rId632" xr:uid="{00000000-0004-0000-0D00-000077020000}"/>
    <hyperlink ref="J651" r:id="rId633" xr:uid="{00000000-0004-0000-0D00-000078020000}"/>
    <hyperlink ref="J652" r:id="rId634" xr:uid="{00000000-0004-0000-0D00-000079020000}"/>
    <hyperlink ref="J653" r:id="rId635" xr:uid="{00000000-0004-0000-0D00-00007A020000}"/>
    <hyperlink ref="J654" r:id="rId636" xr:uid="{00000000-0004-0000-0D00-00007B020000}"/>
    <hyperlink ref="J655" r:id="rId637" xr:uid="{00000000-0004-0000-0D00-00007C020000}"/>
    <hyperlink ref="J656" r:id="rId638" xr:uid="{00000000-0004-0000-0D00-00007D020000}"/>
    <hyperlink ref="J657" r:id="rId639" xr:uid="{00000000-0004-0000-0D00-00007E020000}"/>
    <hyperlink ref="J658" r:id="rId640" xr:uid="{00000000-0004-0000-0D00-00007F020000}"/>
    <hyperlink ref="J659" r:id="rId641" xr:uid="{00000000-0004-0000-0D00-000080020000}"/>
    <hyperlink ref="J660" r:id="rId642" xr:uid="{00000000-0004-0000-0D00-000081020000}"/>
    <hyperlink ref="J661" r:id="rId643" xr:uid="{00000000-0004-0000-0D00-000082020000}"/>
    <hyperlink ref="J662" r:id="rId644" xr:uid="{00000000-0004-0000-0D00-000083020000}"/>
    <hyperlink ref="J663" r:id="rId645" xr:uid="{00000000-0004-0000-0D00-000084020000}"/>
    <hyperlink ref="J664" r:id="rId646" xr:uid="{00000000-0004-0000-0D00-000085020000}"/>
    <hyperlink ref="J665" r:id="rId647" xr:uid="{00000000-0004-0000-0D00-000086020000}"/>
    <hyperlink ref="J666" r:id="rId648" xr:uid="{00000000-0004-0000-0D00-000087020000}"/>
    <hyperlink ref="J667" r:id="rId649" xr:uid="{00000000-0004-0000-0D00-000088020000}"/>
    <hyperlink ref="J668" r:id="rId650" xr:uid="{00000000-0004-0000-0D00-000089020000}"/>
    <hyperlink ref="J669" r:id="rId651" xr:uid="{00000000-0004-0000-0D00-00008A020000}"/>
    <hyperlink ref="J670" r:id="rId652" xr:uid="{00000000-0004-0000-0D00-00008B020000}"/>
    <hyperlink ref="J671" r:id="rId653" xr:uid="{00000000-0004-0000-0D00-00008C020000}"/>
    <hyperlink ref="J672" r:id="rId654" xr:uid="{00000000-0004-0000-0D00-00008D020000}"/>
    <hyperlink ref="J673" r:id="rId655" xr:uid="{00000000-0004-0000-0D00-00008E020000}"/>
    <hyperlink ref="J674" r:id="rId656" xr:uid="{00000000-0004-0000-0D00-00008F020000}"/>
    <hyperlink ref="J675" r:id="rId657" xr:uid="{00000000-0004-0000-0D00-000090020000}"/>
    <hyperlink ref="J676" r:id="rId658" xr:uid="{00000000-0004-0000-0D00-000091020000}"/>
    <hyperlink ref="J677" r:id="rId659" xr:uid="{00000000-0004-0000-0D00-000092020000}"/>
    <hyperlink ref="J678" r:id="rId660" xr:uid="{00000000-0004-0000-0D00-000093020000}"/>
    <hyperlink ref="J679" r:id="rId661" xr:uid="{00000000-0004-0000-0D00-000094020000}"/>
    <hyperlink ref="J680" r:id="rId662" xr:uid="{00000000-0004-0000-0D00-000095020000}"/>
    <hyperlink ref="J681" r:id="rId663" xr:uid="{00000000-0004-0000-0D00-000096020000}"/>
    <hyperlink ref="J682" r:id="rId664" xr:uid="{00000000-0004-0000-0D00-000097020000}"/>
    <hyperlink ref="J683" r:id="rId665" xr:uid="{00000000-0004-0000-0D00-000098020000}"/>
    <hyperlink ref="J684" r:id="rId666" xr:uid="{00000000-0004-0000-0D00-000099020000}"/>
    <hyperlink ref="J685" r:id="rId667" xr:uid="{00000000-0004-0000-0D00-00009A020000}"/>
    <hyperlink ref="J686" r:id="rId668" xr:uid="{00000000-0004-0000-0D00-00009B020000}"/>
    <hyperlink ref="J687" r:id="rId669" xr:uid="{00000000-0004-0000-0D00-00009C020000}"/>
    <hyperlink ref="J688" r:id="rId670" xr:uid="{00000000-0004-0000-0D00-00009D020000}"/>
    <hyperlink ref="J689" r:id="rId671" xr:uid="{00000000-0004-0000-0D00-00009E020000}"/>
    <hyperlink ref="J690" r:id="rId672" xr:uid="{00000000-0004-0000-0D00-00009F020000}"/>
    <hyperlink ref="J691" r:id="rId673" xr:uid="{00000000-0004-0000-0D00-0000A0020000}"/>
    <hyperlink ref="J692" r:id="rId674" xr:uid="{00000000-0004-0000-0D00-0000A1020000}"/>
    <hyperlink ref="J693" r:id="rId675" xr:uid="{00000000-0004-0000-0D00-0000A2020000}"/>
    <hyperlink ref="J694" r:id="rId676" xr:uid="{00000000-0004-0000-0D00-0000A3020000}"/>
    <hyperlink ref="J695" r:id="rId677" xr:uid="{00000000-0004-0000-0D00-0000A4020000}"/>
    <hyperlink ref="J696" r:id="rId678" xr:uid="{00000000-0004-0000-0D00-0000A5020000}"/>
    <hyperlink ref="J697" r:id="rId679" xr:uid="{00000000-0004-0000-0D00-0000A6020000}"/>
    <hyperlink ref="J698" r:id="rId680" xr:uid="{00000000-0004-0000-0D00-0000A7020000}"/>
    <hyperlink ref="J699" r:id="rId681" xr:uid="{00000000-0004-0000-0D00-0000A8020000}"/>
    <hyperlink ref="J700" r:id="rId682" xr:uid="{00000000-0004-0000-0D00-0000A9020000}"/>
    <hyperlink ref="J701" r:id="rId683" xr:uid="{00000000-0004-0000-0D00-0000AA020000}"/>
    <hyperlink ref="J702" r:id="rId684" xr:uid="{00000000-0004-0000-0D00-0000AB020000}"/>
    <hyperlink ref="J703" r:id="rId685" xr:uid="{00000000-0004-0000-0D00-0000AC020000}"/>
    <hyperlink ref="J704" r:id="rId686" xr:uid="{00000000-0004-0000-0D00-0000AD020000}"/>
    <hyperlink ref="J705" r:id="rId687" xr:uid="{00000000-0004-0000-0D00-0000AE020000}"/>
    <hyperlink ref="J706" r:id="rId688" xr:uid="{00000000-0004-0000-0D00-0000AF020000}"/>
    <hyperlink ref="J707" r:id="rId689" xr:uid="{00000000-0004-0000-0D00-0000B0020000}"/>
    <hyperlink ref="J708" r:id="rId690" xr:uid="{00000000-0004-0000-0D00-0000B1020000}"/>
    <hyperlink ref="J709" r:id="rId691" xr:uid="{00000000-0004-0000-0D00-0000B2020000}"/>
    <hyperlink ref="J710" r:id="rId692" xr:uid="{00000000-0004-0000-0D00-0000B3020000}"/>
    <hyperlink ref="J711" r:id="rId693" xr:uid="{00000000-0004-0000-0D00-0000B4020000}"/>
    <hyperlink ref="J712" r:id="rId694" xr:uid="{00000000-0004-0000-0D00-0000B5020000}"/>
    <hyperlink ref="J713" r:id="rId695" xr:uid="{00000000-0004-0000-0D00-0000B6020000}"/>
    <hyperlink ref="J714" r:id="rId696" xr:uid="{00000000-0004-0000-0D00-0000B7020000}"/>
    <hyperlink ref="J715" r:id="rId697" xr:uid="{00000000-0004-0000-0D00-0000B8020000}"/>
    <hyperlink ref="J716" r:id="rId698" xr:uid="{00000000-0004-0000-0D00-0000B9020000}"/>
    <hyperlink ref="J717" r:id="rId699" xr:uid="{00000000-0004-0000-0D00-0000BA020000}"/>
    <hyperlink ref="J718" r:id="rId700" xr:uid="{00000000-0004-0000-0D00-0000BB020000}"/>
    <hyperlink ref="J719" r:id="rId701" xr:uid="{00000000-0004-0000-0D00-0000BC020000}"/>
    <hyperlink ref="J720" r:id="rId702" xr:uid="{00000000-0004-0000-0D00-0000BD020000}"/>
    <hyperlink ref="J721" r:id="rId703" xr:uid="{00000000-0004-0000-0D00-0000BE020000}"/>
    <hyperlink ref="J722" r:id="rId704" xr:uid="{00000000-0004-0000-0D00-0000BF020000}"/>
    <hyperlink ref="J723" r:id="rId705" xr:uid="{00000000-0004-0000-0D00-0000C0020000}"/>
    <hyperlink ref="J724" r:id="rId706" xr:uid="{00000000-0004-0000-0D00-0000C1020000}"/>
    <hyperlink ref="J725" r:id="rId707" xr:uid="{00000000-0004-0000-0D00-0000C2020000}"/>
    <hyperlink ref="J726" r:id="rId708" xr:uid="{00000000-0004-0000-0D00-0000C3020000}"/>
    <hyperlink ref="J727" r:id="rId709" xr:uid="{00000000-0004-0000-0D00-0000C4020000}"/>
    <hyperlink ref="J728" r:id="rId710" xr:uid="{00000000-0004-0000-0D00-0000C5020000}"/>
    <hyperlink ref="J729" r:id="rId711" xr:uid="{00000000-0004-0000-0D00-0000C6020000}"/>
    <hyperlink ref="J730" r:id="rId712" xr:uid="{00000000-0004-0000-0D00-0000C7020000}"/>
    <hyperlink ref="J731" r:id="rId713" xr:uid="{00000000-0004-0000-0D00-0000C8020000}"/>
    <hyperlink ref="J732" r:id="rId714" xr:uid="{00000000-0004-0000-0D00-0000C9020000}"/>
    <hyperlink ref="J733" r:id="rId715" xr:uid="{00000000-0004-0000-0D00-0000CA020000}"/>
    <hyperlink ref="J734" r:id="rId716" xr:uid="{00000000-0004-0000-0D00-0000CB020000}"/>
    <hyperlink ref="J735" r:id="rId717" xr:uid="{00000000-0004-0000-0D00-0000CC020000}"/>
    <hyperlink ref="J736" r:id="rId718" xr:uid="{00000000-0004-0000-0D00-0000CD020000}"/>
    <hyperlink ref="J737" r:id="rId719" xr:uid="{00000000-0004-0000-0D00-0000CE020000}"/>
    <hyperlink ref="J738" r:id="rId720" xr:uid="{00000000-0004-0000-0D00-0000CF020000}"/>
    <hyperlink ref="J739" r:id="rId721" xr:uid="{00000000-0004-0000-0D00-0000D0020000}"/>
    <hyperlink ref="J740" r:id="rId722" xr:uid="{00000000-0004-0000-0D00-0000D1020000}"/>
    <hyperlink ref="J741" r:id="rId723" xr:uid="{00000000-0004-0000-0D00-0000D2020000}"/>
    <hyperlink ref="J742" r:id="rId724" xr:uid="{00000000-0004-0000-0D00-0000D3020000}"/>
    <hyperlink ref="J743" r:id="rId725" xr:uid="{00000000-0004-0000-0D00-0000D4020000}"/>
    <hyperlink ref="J744" r:id="rId726" xr:uid="{00000000-0004-0000-0D00-0000D5020000}"/>
    <hyperlink ref="J745" r:id="rId727" xr:uid="{00000000-0004-0000-0D00-0000D6020000}"/>
    <hyperlink ref="J746" r:id="rId728" xr:uid="{00000000-0004-0000-0D00-0000D7020000}"/>
    <hyperlink ref="J747" r:id="rId729" xr:uid="{00000000-0004-0000-0D00-0000D8020000}"/>
    <hyperlink ref="J748" r:id="rId730" xr:uid="{00000000-0004-0000-0D00-0000D9020000}"/>
    <hyperlink ref="J749" r:id="rId731" xr:uid="{00000000-0004-0000-0D00-0000DA020000}"/>
    <hyperlink ref="J750" r:id="rId732" xr:uid="{00000000-0004-0000-0D00-0000DB020000}"/>
    <hyperlink ref="J751" r:id="rId733" xr:uid="{00000000-0004-0000-0D00-0000DC020000}"/>
    <hyperlink ref="J752" r:id="rId734" xr:uid="{00000000-0004-0000-0D00-0000DD020000}"/>
    <hyperlink ref="J753" r:id="rId735" xr:uid="{00000000-0004-0000-0D00-0000DE020000}"/>
    <hyperlink ref="J754" r:id="rId736" xr:uid="{00000000-0004-0000-0D00-0000DF020000}"/>
    <hyperlink ref="J755" r:id="rId737" xr:uid="{00000000-0004-0000-0D00-0000E0020000}"/>
    <hyperlink ref="J756" r:id="rId738" xr:uid="{00000000-0004-0000-0D00-0000E1020000}"/>
    <hyperlink ref="J757" r:id="rId739" xr:uid="{00000000-0004-0000-0D00-0000E2020000}"/>
    <hyperlink ref="J758" r:id="rId740" xr:uid="{00000000-0004-0000-0D00-0000E3020000}"/>
    <hyperlink ref="J759" r:id="rId741" xr:uid="{00000000-0004-0000-0D00-0000E4020000}"/>
    <hyperlink ref="J760" r:id="rId742" xr:uid="{00000000-0004-0000-0D00-0000E5020000}"/>
    <hyperlink ref="J761" r:id="rId743" xr:uid="{00000000-0004-0000-0D00-0000E6020000}"/>
    <hyperlink ref="J762" r:id="rId744" xr:uid="{00000000-0004-0000-0D00-0000E7020000}"/>
    <hyperlink ref="J763" r:id="rId745" xr:uid="{00000000-0004-0000-0D00-0000E8020000}"/>
    <hyperlink ref="J764" r:id="rId746" xr:uid="{00000000-0004-0000-0D00-0000E9020000}"/>
    <hyperlink ref="J765" r:id="rId747" xr:uid="{00000000-0004-0000-0D00-0000EA020000}"/>
    <hyperlink ref="J766" r:id="rId748" xr:uid="{00000000-0004-0000-0D00-0000EB020000}"/>
    <hyperlink ref="J767" r:id="rId749" xr:uid="{00000000-0004-0000-0D00-0000EC020000}"/>
    <hyperlink ref="J768" r:id="rId750" xr:uid="{00000000-0004-0000-0D00-0000ED020000}"/>
    <hyperlink ref="J769" r:id="rId751" xr:uid="{00000000-0004-0000-0D00-0000EE020000}"/>
    <hyperlink ref="J770" r:id="rId752" xr:uid="{00000000-0004-0000-0D00-0000EF020000}"/>
    <hyperlink ref="J771" r:id="rId753" xr:uid="{00000000-0004-0000-0D00-0000F0020000}"/>
    <hyperlink ref="J772" r:id="rId754" xr:uid="{00000000-0004-0000-0D00-0000F1020000}"/>
    <hyperlink ref="J773" r:id="rId755" xr:uid="{00000000-0004-0000-0D00-0000F2020000}"/>
    <hyperlink ref="J774" r:id="rId756" xr:uid="{00000000-0004-0000-0D00-0000F3020000}"/>
    <hyperlink ref="J775" r:id="rId757" xr:uid="{00000000-0004-0000-0D00-0000F4020000}"/>
    <hyperlink ref="J776" r:id="rId758" xr:uid="{00000000-0004-0000-0D00-0000F5020000}"/>
    <hyperlink ref="J777" r:id="rId759" xr:uid="{00000000-0004-0000-0D00-0000F6020000}"/>
    <hyperlink ref="J778" r:id="rId760" xr:uid="{00000000-0004-0000-0D00-0000F7020000}"/>
    <hyperlink ref="J779" r:id="rId761" xr:uid="{00000000-0004-0000-0D00-0000F8020000}"/>
    <hyperlink ref="J780" r:id="rId762" xr:uid="{00000000-0004-0000-0D00-0000F9020000}"/>
    <hyperlink ref="J781" r:id="rId763" xr:uid="{00000000-0004-0000-0D00-0000FA020000}"/>
    <hyperlink ref="J782" r:id="rId764" xr:uid="{00000000-0004-0000-0D00-0000FB020000}"/>
    <hyperlink ref="J783" r:id="rId765" xr:uid="{00000000-0004-0000-0D00-0000FC020000}"/>
    <hyperlink ref="J784" r:id="rId766" xr:uid="{00000000-0004-0000-0D00-0000FD020000}"/>
    <hyperlink ref="J785" r:id="rId767" xr:uid="{00000000-0004-0000-0D00-0000FE020000}"/>
    <hyperlink ref="J786" r:id="rId768" xr:uid="{00000000-0004-0000-0D00-0000FF020000}"/>
    <hyperlink ref="J787" r:id="rId769" xr:uid="{00000000-0004-0000-0D00-000000030000}"/>
    <hyperlink ref="J788" r:id="rId770" xr:uid="{00000000-0004-0000-0D00-000001030000}"/>
    <hyperlink ref="J789" r:id="rId771" xr:uid="{00000000-0004-0000-0D00-000002030000}"/>
    <hyperlink ref="J790" r:id="rId772" xr:uid="{00000000-0004-0000-0D00-000003030000}"/>
    <hyperlink ref="J791" r:id="rId773" xr:uid="{00000000-0004-0000-0D00-000004030000}"/>
    <hyperlink ref="J792" r:id="rId774" xr:uid="{00000000-0004-0000-0D00-000005030000}"/>
    <hyperlink ref="J793" r:id="rId775" xr:uid="{00000000-0004-0000-0D00-000006030000}"/>
    <hyperlink ref="J794" r:id="rId776" xr:uid="{00000000-0004-0000-0D00-000007030000}"/>
    <hyperlink ref="J795" r:id="rId777" xr:uid="{00000000-0004-0000-0D00-000008030000}"/>
    <hyperlink ref="J796" r:id="rId778" xr:uid="{00000000-0004-0000-0D00-000009030000}"/>
    <hyperlink ref="J797" r:id="rId779" xr:uid="{00000000-0004-0000-0D00-00000A030000}"/>
    <hyperlink ref="J798" r:id="rId780" xr:uid="{00000000-0004-0000-0D00-00000B030000}"/>
    <hyperlink ref="J799" r:id="rId781" xr:uid="{00000000-0004-0000-0D00-00000C030000}"/>
    <hyperlink ref="J800" r:id="rId782" xr:uid="{00000000-0004-0000-0D00-00000D030000}"/>
    <hyperlink ref="J801" r:id="rId783" xr:uid="{00000000-0004-0000-0D00-00000E030000}"/>
    <hyperlink ref="J802" r:id="rId784" xr:uid="{00000000-0004-0000-0D00-00000F030000}"/>
    <hyperlink ref="J803" r:id="rId785" xr:uid="{00000000-0004-0000-0D00-000010030000}"/>
    <hyperlink ref="J804" r:id="rId786" xr:uid="{00000000-0004-0000-0D00-000011030000}"/>
    <hyperlink ref="J805" r:id="rId787" xr:uid="{00000000-0004-0000-0D00-000012030000}"/>
    <hyperlink ref="J806" r:id="rId788" xr:uid="{00000000-0004-0000-0D00-000013030000}"/>
    <hyperlink ref="J807" r:id="rId789" xr:uid="{00000000-0004-0000-0D00-000014030000}"/>
    <hyperlink ref="J808" r:id="rId790" xr:uid="{00000000-0004-0000-0D00-000015030000}"/>
    <hyperlink ref="J809" r:id="rId791" xr:uid="{00000000-0004-0000-0D00-000016030000}"/>
    <hyperlink ref="J810" r:id="rId792" xr:uid="{00000000-0004-0000-0D00-000017030000}"/>
    <hyperlink ref="J811" r:id="rId793" xr:uid="{00000000-0004-0000-0D00-000018030000}"/>
    <hyperlink ref="J812" r:id="rId794" xr:uid="{00000000-0004-0000-0D00-000019030000}"/>
    <hyperlink ref="J813" r:id="rId795" xr:uid="{00000000-0004-0000-0D00-00001A030000}"/>
    <hyperlink ref="J814" r:id="rId796" xr:uid="{00000000-0004-0000-0D00-00001B030000}"/>
    <hyperlink ref="J815" r:id="rId797" xr:uid="{00000000-0004-0000-0D00-00001C030000}"/>
    <hyperlink ref="J816" r:id="rId798" xr:uid="{00000000-0004-0000-0D00-00001D030000}"/>
    <hyperlink ref="J817" r:id="rId799" xr:uid="{00000000-0004-0000-0D00-00001E030000}"/>
    <hyperlink ref="J818" r:id="rId800" xr:uid="{00000000-0004-0000-0D00-00001F030000}"/>
    <hyperlink ref="J819" r:id="rId801" xr:uid="{00000000-0004-0000-0D00-000020030000}"/>
    <hyperlink ref="J820" r:id="rId802" xr:uid="{00000000-0004-0000-0D00-000021030000}"/>
    <hyperlink ref="J821" r:id="rId803" xr:uid="{00000000-0004-0000-0D00-000022030000}"/>
    <hyperlink ref="J822" r:id="rId804" xr:uid="{00000000-0004-0000-0D00-000023030000}"/>
    <hyperlink ref="J823" r:id="rId805" xr:uid="{00000000-0004-0000-0D00-000024030000}"/>
    <hyperlink ref="J824" r:id="rId806" xr:uid="{00000000-0004-0000-0D00-000025030000}"/>
    <hyperlink ref="J825" r:id="rId807" xr:uid="{00000000-0004-0000-0D00-000026030000}"/>
    <hyperlink ref="J826" r:id="rId808" xr:uid="{00000000-0004-0000-0D00-000027030000}"/>
    <hyperlink ref="J827" r:id="rId809" xr:uid="{00000000-0004-0000-0D00-000028030000}"/>
    <hyperlink ref="J828" r:id="rId810" xr:uid="{00000000-0004-0000-0D00-000029030000}"/>
    <hyperlink ref="J829" r:id="rId811" xr:uid="{00000000-0004-0000-0D00-00002A030000}"/>
    <hyperlink ref="J830" r:id="rId812" xr:uid="{00000000-0004-0000-0D00-00002B030000}"/>
    <hyperlink ref="J831" r:id="rId813" xr:uid="{00000000-0004-0000-0D00-00002C030000}"/>
    <hyperlink ref="J832" r:id="rId814" xr:uid="{00000000-0004-0000-0D00-00002D030000}"/>
    <hyperlink ref="J833" r:id="rId815" xr:uid="{00000000-0004-0000-0D00-00002E030000}"/>
    <hyperlink ref="J834" r:id="rId816" xr:uid="{00000000-0004-0000-0D00-00002F030000}"/>
    <hyperlink ref="J835" r:id="rId817" xr:uid="{00000000-0004-0000-0D00-000030030000}"/>
    <hyperlink ref="J836" r:id="rId818" xr:uid="{00000000-0004-0000-0D00-000031030000}"/>
    <hyperlink ref="J837" r:id="rId819" xr:uid="{00000000-0004-0000-0D00-000032030000}"/>
    <hyperlink ref="J838" r:id="rId820" xr:uid="{00000000-0004-0000-0D00-000033030000}"/>
    <hyperlink ref="J839" r:id="rId821" xr:uid="{00000000-0004-0000-0D00-000034030000}"/>
    <hyperlink ref="J840" r:id="rId822" xr:uid="{00000000-0004-0000-0D00-000035030000}"/>
    <hyperlink ref="J841" r:id="rId823" xr:uid="{00000000-0004-0000-0D00-000036030000}"/>
    <hyperlink ref="J842" r:id="rId824" xr:uid="{00000000-0004-0000-0D00-000037030000}"/>
    <hyperlink ref="J843" r:id="rId825" xr:uid="{00000000-0004-0000-0D00-000038030000}"/>
    <hyperlink ref="J844" r:id="rId826" xr:uid="{00000000-0004-0000-0D00-000039030000}"/>
    <hyperlink ref="J845" r:id="rId827" xr:uid="{00000000-0004-0000-0D00-00003A030000}"/>
    <hyperlink ref="J846" r:id="rId828" xr:uid="{00000000-0004-0000-0D00-00003B030000}"/>
    <hyperlink ref="J847" r:id="rId829" xr:uid="{00000000-0004-0000-0D00-00003C030000}"/>
    <hyperlink ref="J848" r:id="rId830" xr:uid="{00000000-0004-0000-0D00-00003D030000}"/>
    <hyperlink ref="J849" r:id="rId831" xr:uid="{00000000-0004-0000-0D00-00003E030000}"/>
    <hyperlink ref="J850" r:id="rId832" xr:uid="{00000000-0004-0000-0D00-00003F030000}"/>
    <hyperlink ref="J851" r:id="rId833" xr:uid="{00000000-0004-0000-0D00-000040030000}"/>
    <hyperlink ref="J852" r:id="rId834" xr:uid="{00000000-0004-0000-0D00-000041030000}"/>
    <hyperlink ref="J853" r:id="rId835" xr:uid="{00000000-0004-0000-0D00-000042030000}"/>
    <hyperlink ref="J854" r:id="rId836" xr:uid="{00000000-0004-0000-0D00-000043030000}"/>
    <hyperlink ref="J855" r:id="rId837" xr:uid="{00000000-0004-0000-0D00-000044030000}"/>
    <hyperlink ref="J856" r:id="rId838" xr:uid="{00000000-0004-0000-0D00-000045030000}"/>
    <hyperlink ref="J857" r:id="rId839" xr:uid="{00000000-0004-0000-0D00-000046030000}"/>
    <hyperlink ref="J858" r:id="rId840" xr:uid="{00000000-0004-0000-0D00-000047030000}"/>
    <hyperlink ref="J859" r:id="rId841" xr:uid="{00000000-0004-0000-0D00-000048030000}"/>
    <hyperlink ref="J860" r:id="rId842" xr:uid="{00000000-0004-0000-0D00-000049030000}"/>
    <hyperlink ref="J861" r:id="rId843" xr:uid="{00000000-0004-0000-0D00-00004A030000}"/>
    <hyperlink ref="J862" r:id="rId844" xr:uid="{00000000-0004-0000-0D00-00004B030000}"/>
    <hyperlink ref="J863" r:id="rId845" xr:uid="{00000000-0004-0000-0D00-00004C030000}"/>
    <hyperlink ref="J864" r:id="rId846" xr:uid="{00000000-0004-0000-0D00-00004D030000}"/>
    <hyperlink ref="J865" r:id="rId847" xr:uid="{00000000-0004-0000-0D00-00004E030000}"/>
    <hyperlink ref="J866" r:id="rId848" xr:uid="{00000000-0004-0000-0D00-00004F030000}"/>
    <hyperlink ref="J867" r:id="rId849" xr:uid="{00000000-0004-0000-0D00-000050030000}"/>
    <hyperlink ref="J868" r:id="rId850" xr:uid="{00000000-0004-0000-0D00-000051030000}"/>
    <hyperlink ref="J869" r:id="rId851" xr:uid="{00000000-0004-0000-0D00-000052030000}"/>
    <hyperlink ref="J870" r:id="rId852" xr:uid="{00000000-0004-0000-0D00-000053030000}"/>
    <hyperlink ref="J871" r:id="rId853" xr:uid="{00000000-0004-0000-0D00-000054030000}"/>
    <hyperlink ref="J872" r:id="rId854" xr:uid="{00000000-0004-0000-0D00-000055030000}"/>
    <hyperlink ref="J873" r:id="rId855" xr:uid="{00000000-0004-0000-0D00-000056030000}"/>
    <hyperlink ref="J874" r:id="rId856" xr:uid="{00000000-0004-0000-0D00-000057030000}"/>
    <hyperlink ref="J875" r:id="rId857" xr:uid="{00000000-0004-0000-0D00-000058030000}"/>
    <hyperlink ref="J876" r:id="rId858" xr:uid="{00000000-0004-0000-0D00-000059030000}"/>
    <hyperlink ref="J877" r:id="rId859" xr:uid="{00000000-0004-0000-0D00-00005A030000}"/>
    <hyperlink ref="J878" r:id="rId860" xr:uid="{00000000-0004-0000-0D00-00005B030000}"/>
    <hyperlink ref="J879" r:id="rId861" xr:uid="{00000000-0004-0000-0D00-00005C030000}"/>
    <hyperlink ref="J880" r:id="rId862" xr:uid="{00000000-0004-0000-0D00-00005D030000}"/>
    <hyperlink ref="J881" r:id="rId863" xr:uid="{00000000-0004-0000-0D00-00005E030000}"/>
    <hyperlink ref="J882" r:id="rId864" xr:uid="{00000000-0004-0000-0D00-00005F030000}"/>
    <hyperlink ref="J883" r:id="rId865" xr:uid="{00000000-0004-0000-0D00-000060030000}"/>
    <hyperlink ref="J884" r:id="rId866" xr:uid="{00000000-0004-0000-0D00-000061030000}"/>
    <hyperlink ref="J885" r:id="rId867" xr:uid="{00000000-0004-0000-0D00-000062030000}"/>
    <hyperlink ref="J886" r:id="rId868" xr:uid="{00000000-0004-0000-0D00-000063030000}"/>
    <hyperlink ref="J887" r:id="rId869" xr:uid="{00000000-0004-0000-0D00-000064030000}"/>
    <hyperlink ref="J888" r:id="rId870" xr:uid="{00000000-0004-0000-0D00-000065030000}"/>
    <hyperlink ref="J889" r:id="rId871" xr:uid="{00000000-0004-0000-0D00-000066030000}"/>
    <hyperlink ref="J890" r:id="rId872" xr:uid="{00000000-0004-0000-0D00-000067030000}"/>
    <hyperlink ref="J891" r:id="rId873" xr:uid="{00000000-0004-0000-0D00-000068030000}"/>
    <hyperlink ref="J892" r:id="rId874" xr:uid="{00000000-0004-0000-0D00-000069030000}"/>
    <hyperlink ref="J893" r:id="rId875" xr:uid="{00000000-0004-0000-0D00-00006A030000}"/>
    <hyperlink ref="J894" r:id="rId876" xr:uid="{00000000-0004-0000-0D00-00006B030000}"/>
    <hyperlink ref="J895" r:id="rId877" xr:uid="{00000000-0004-0000-0D00-00006C030000}"/>
    <hyperlink ref="J896" r:id="rId878" xr:uid="{00000000-0004-0000-0D00-00006D030000}"/>
    <hyperlink ref="J897" r:id="rId879" xr:uid="{00000000-0004-0000-0D00-00006E030000}"/>
    <hyperlink ref="J898" r:id="rId880" xr:uid="{00000000-0004-0000-0D00-00006F030000}"/>
    <hyperlink ref="J899" r:id="rId881" xr:uid="{00000000-0004-0000-0D00-000070030000}"/>
    <hyperlink ref="J900" r:id="rId882" xr:uid="{00000000-0004-0000-0D00-000071030000}"/>
    <hyperlink ref="J901" r:id="rId883" xr:uid="{00000000-0004-0000-0D00-000072030000}"/>
    <hyperlink ref="J902" r:id="rId884" xr:uid="{00000000-0004-0000-0D00-000073030000}"/>
    <hyperlink ref="J903" r:id="rId885" xr:uid="{00000000-0004-0000-0D00-000074030000}"/>
    <hyperlink ref="J904" r:id="rId886" xr:uid="{00000000-0004-0000-0D00-000075030000}"/>
    <hyperlink ref="J905" r:id="rId887" xr:uid="{00000000-0004-0000-0D00-000076030000}"/>
    <hyperlink ref="J906" r:id="rId888" xr:uid="{00000000-0004-0000-0D00-000077030000}"/>
    <hyperlink ref="J907" r:id="rId889" xr:uid="{00000000-0004-0000-0D00-000078030000}"/>
    <hyperlink ref="J908" r:id="rId890" xr:uid="{00000000-0004-0000-0D00-000079030000}"/>
    <hyperlink ref="J909" r:id="rId891" xr:uid="{00000000-0004-0000-0D00-00007A030000}"/>
    <hyperlink ref="J910" r:id="rId892" xr:uid="{00000000-0004-0000-0D00-00007B030000}"/>
    <hyperlink ref="J911" r:id="rId893" xr:uid="{00000000-0004-0000-0D00-00007C030000}"/>
    <hyperlink ref="J912" r:id="rId894" xr:uid="{00000000-0004-0000-0D00-00007D030000}"/>
    <hyperlink ref="J913" r:id="rId895" xr:uid="{00000000-0004-0000-0D00-00007E030000}"/>
    <hyperlink ref="J914" r:id="rId896" xr:uid="{00000000-0004-0000-0D00-00007F030000}"/>
    <hyperlink ref="J915" r:id="rId897" xr:uid="{00000000-0004-0000-0D00-000080030000}"/>
    <hyperlink ref="J916" r:id="rId898" xr:uid="{00000000-0004-0000-0D00-000081030000}"/>
    <hyperlink ref="J917" r:id="rId899" xr:uid="{00000000-0004-0000-0D00-000082030000}"/>
    <hyperlink ref="J918" r:id="rId900" xr:uid="{00000000-0004-0000-0D00-000083030000}"/>
    <hyperlink ref="J919" r:id="rId901" xr:uid="{00000000-0004-0000-0D00-000084030000}"/>
    <hyperlink ref="J920" r:id="rId902" xr:uid="{00000000-0004-0000-0D00-000085030000}"/>
    <hyperlink ref="J921" r:id="rId903" xr:uid="{00000000-0004-0000-0D00-000086030000}"/>
    <hyperlink ref="J922" r:id="rId904" xr:uid="{00000000-0004-0000-0D00-000087030000}"/>
    <hyperlink ref="J923" r:id="rId905" xr:uid="{00000000-0004-0000-0D00-000088030000}"/>
    <hyperlink ref="J924" r:id="rId906" xr:uid="{00000000-0004-0000-0D00-000089030000}"/>
    <hyperlink ref="J925" r:id="rId907" xr:uid="{00000000-0004-0000-0D00-00008A030000}"/>
    <hyperlink ref="J926" r:id="rId908" xr:uid="{00000000-0004-0000-0D00-00008B030000}"/>
    <hyperlink ref="J927" r:id="rId909" xr:uid="{00000000-0004-0000-0D00-00008C030000}"/>
    <hyperlink ref="J928" r:id="rId910" xr:uid="{00000000-0004-0000-0D00-00008D030000}"/>
    <hyperlink ref="J929" r:id="rId911" xr:uid="{00000000-0004-0000-0D00-00008E030000}"/>
    <hyperlink ref="J930" r:id="rId912" xr:uid="{00000000-0004-0000-0D00-00008F030000}"/>
    <hyperlink ref="J931" r:id="rId913" xr:uid="{00000000-0004-0000-0D00-000090030000}"/>
    <hyperlink ref="J932" r:id="rId914" xr:uid="{00000000-0004-0000-0D00-000091030000}"/>
    <hyperlink ref="J933" r:id="rId915" xr:uid="{00000000-0004-0000-0D00-000092030000}"/>
    <hyperlink ref="J934" r:id="rId916" xr:uid="{00000000-0004-0000-0D00-000093030000}"/>
    <hyperlink ref="J935" r:id="rId917" xr:uid="{00000000-0004-0000-0D00-000094030000}"/>
    <hyperlink ref="J936" r:id="rId918" xr:uid="{00000000-0004-0000-0D00-000095030000}"/>
    <hyperlink ref="J937" r:id="rId919" xr:uid="{00000000-0004-0000-0D00-000096030000}"/>
    <hyperlink ref="J938" r:id="rId920" xr:uid="{00000000-0004-0000-0D00-000097030000}"/>
    <hyperlink ref="J939" r:id="rId921" xr:uid="{00000000-0004-0000-0D00-000098030000}"/>
    <hyperlink ref="J940" r:id="rId922" xr:uid="{00000000-0004-0000-0D00-000099030000}"/>
    <hyperlink ref="J941" r:id="rId923" xr:uid="{00000000-0004-0000-0D00-00009A030000}"/>
    <hyperlink ref="J942" r:id="rId924" xr:uid="{00000000-0004-0000-0D00-00009B030000}"/>
    <hyperlink ref="J943" r:id="rId925" xr:uid="{00000000-0004-0000-0D00-00009C030000}"/>
    <hyperlink ref="J944" r:id="rId926" xr:uid="{00000000-0004-0000-0D00-00009D030000}"/>
    <hyperlink ref="J945" r:id="rId927" xr:uid="{00000000-0004-0000-0D00-00009E030000}"/>
    <hyperlink ref="J946" r:id="rId928" xr:uid="{00000000-0004-0000-0D00-00009F030000}"/>
    <hyperlink ref="J947" r:id="rId929" xr:uid="{00000000-0004-0000-0D00-0000A0030000}"/>
    <hyperlink ref="J948" r:id="rId930" xr:uid="{00000000-0004-0000-0D00-0000A1030000}"/>
    <hyperlink ref="J949" r:id="rId931" xr:uid="{00000000-0004-0000-0D00-0000A2030000}"/>
    <hyperlink ref="J950" r:id="rId932" xr:uid="{00000000-0004-0000-0D00-0000A3030000}"/>
    <hyperlink ref="J951" r:id="rId933" xr:uid="{00000000-0004-0000-0D00-0000A4030000}"/>
    <hyperlink ref="J952" r:id="rId934" xr:uid="{00000000-0004-0000-0D00-0000A5030000}"/>
    <hyperlink ref="J953" r:id="rId935" xr:uid="{00000000-0004-0000-0D00-0000A6030000}"/>
    <hyperlink ref="J954" r:id="rId936" xr:uid="{00000000-0004-0000-0D00-0000A7030000}"/>
    <hyperlink ref="J955" r:id="rId937" xr:uid="{00000000-0004-0000-0D00-0000A8030000}"/>
    <hyperlink ref="J956" r:id="rId938" xr:uid="{00000000-0004-0000-0D00-0000A9030000}"/>
    <hyperlink ref="J957" r:id="rId939" xr:uid="{00000000-0004-0000-0D00-0000AA030000}"/>
    <hyperlink ref="J958" r:id="rId940" xr:uid="{00000000-0004-0000-0D00-0000AB030000}"/>
    <hyperlink ref="J959" r:id="rId941" xr:uid="{00000000-0004-0000-0D00-0000AC030000}"/>
    <hyperlink ref="J960" r:id="rId942" xr:uid="{00000000-0004-0000-0D00-0000AD030000}"/>
    <hyperlink ref="J961" r:id="rId943" xr:uid="{00000000-0004-0000-0D00-0000AE030000}"/>
    <hyperlink ref="J962" r:id="rId944" xr:uid="{00000000-0004-0000-0D00-0000AF030000}"/>
    <hyperlink ref="J963" r:id="rId945" xr:uid="{00000000-0004-0000-0D00-0000B0030000}"/>
    <hyperlink ref="J964" r:id="rId946" xr:uid="{00000000-0004-0000-0D00-0000B1030000}"/>
    <hyperlink ref="J965" r:id="rId947" xr:uid="{00000000-0004-0000-0D00-0000B2030000}"/>
    <hyperlink ref="J966" r:id="rId948" xr:uid="{00000000-0004-0000-0D00-0000B3030000}"/>
    <hyperlink ref="J967" r:id="rId949" xr:uid="{00000000-0004-0000-0D00-0000B4030000}"/>
    <hyperlink ref="J968" r:id="rId950" xr:uid="{00000000-0004-0000-0D00-0000B5030000}"/>
    <hyperlink ref="J969" r:id="rId951" xr:uid="{00000000-0004-0000-0D00-0000B6030000}"/>
    <hyperlink ref="J970" r:id="rId952" xr:uid="{00000000-0004-0000-0D00-0000B7030000}"/>
    <hyperlink ref="J971" r:id="rId953" xr:uid="{00000000-0004-0000-0D00-0000B8030000}"/>
    <hyperlink ref="J972" r:id="rId954" xr:uid="{00000000-0004-0000-0D00-0000B9030000}"/>
    <hyperlink ref="J973" r:id="rId955" xr:uid="{00000000-0004-0000-0D00-0000BA030000}"/>
    <hyperlink ref="J974" r:id="rId956" xr:uid="{00000000-0004-0000-0D00-0000BB030000}"/>
    <hyperlink ref="J975" r:id="rId957" xr:uid="{00000000-0004-0000-0D00-0000BC030000}"/>
    <hyperlink ref="J976" r:id="rId958" xr:uid="{00000000-0004-0000-0D00-0000BD030000}"/>
    <hyperlink ref="J977" r:id="rId959" xr:uid="{00000000-0004-0000-0D00-0000BE030000}"/>
    <hyperlink ref="J978" r:id="rId960" xr:uid="{00000000-0004-0000-0D00-0000BF030000}"/>
    <hyperlink ref="J979" r:id="rId961" xr:uid="{00000000-0004-0000-0D00-0000C0030000}"/>
    <hyperlink ref="J980" r:id="rId962" xr:uid="{00000000-0004-0000-0D00-0000C1030000}"/>
    <hyperlink ref="J981" r:id="rId963" xr:uid="{00000000-0004-0000-0D00-0000C2030000}"/>
    <hyperlink ref="J982" r:id="rId964" xr:uid="{00000000-0004-0000-0D00-0000C3030000}"/>
    <hyperlink ref="J983" r:id="rId965" xr:uid="{00000000-0004-0000-0D00-0000C4030000}"/>
    <hyperlink ref="J984" r:id="rId966" xr:uid="{00000000-0004-0000-0D00-0000C5030000}"/>
    <hyperlink ref="J985" r:id="rId967" xr:uid="{00000000-0004-0000-0D00-0000C6030000}"/>
    <hyperlink ref="J986" r:id="rId968" xr:uid="{00000000-0004-0000-0D00-0000C7030000}"/>
    <hyperlink ref="J987" r:id="rId969" xr:uid="{00000000-0004-0000-0D00-0000C8030000}"/>
    <hyperlink ref="J988" r:id="rId970" xr:uid="{00000000-0004-0000-0D00-0000C9030000}"/>
    <hyperlink ref="J989" r:id="rId971" xr:uid="{00000000-0004-0000-0D00-0000CA030000}"/>
    <hyperlink ref="J990" r:id="rId972" xr:uid="{00000000-0004-0000-0D00-0000CB030000}"/>
    <hyperlink ref="J991" r:id="rId973" xr:uid="{00000000-0004-0000-0D00-0000CC030000}"/>
    <hyperlink ref="J992" r:id="rId974" xr:uid="{00000000-0004-0000-0D00-0000CD030000}"/>
    <hyperlink ref="J993" r:id="rId975" xr:uid="{00000000-0004-0000-0D00-0000CE030000}"/>
    <hyperlink ref="J994" r:id="rId976" xr:uid="{00000000-0004-0000-0D00-0000CF030000}"/>
    <hyperlink ref="J995" r:id="rId977" xr:uid="{00000000-0004-0000-0D00-0000D0030000}"/>
    <hyperlink ref="J996" r:id="rId978" xr:uid="{00000000-0004-0000-0D00-0000D1030000}"/>
    <hyperlink ref="J997" r:id="rId979" xr:uid="{00000000-0004-0000-0D00-0000D2030000}"/>
    <hyperlink ref="J998" r:id="rId980" xr:uid="{00000000-0004-0000-0D00-0000D3030000}"/>
    <hyperlink ref="J999" r:id="rId981" xr:uid="{00000000-0004-0000-0D00-0000D4030000}"/>
    <hyperlink ref="J1000" r:id="rId982" xr:uid="{00000000-0004-0000-0D00-0000D5030000}"/>
    <hyperlink ref="J1001" r:id="rId983" xr:uid="{00000000-0004-0000-0D00-0000D6030000}"/>
    <hyperlink ref="J1002" r:id="rId984" xr:uid="{00000000-0004-0000-0D00-0000D7030000}"/>
    <hyperlink ref="J1003" r:id="rId985" xr:uid="{00000000-0004-0000-0D00-0000D8030000}"/>
    <hyperlink ref="J1004" r:id="rId986" xr:uid="{00000000-0004-0000-0D00-0000D9030000}"/>
    <hyperlink ref="J1005" r:id="rId987" xr:uid="{00000000-0004-0000-0D00-0000DA030000}"/>
    <hyperlink ref="J1006" r:id="rId988" xr:uid="{00000000-0004-0000-0D00-0000DB030000}"/>
    <hyperlink ref="J1007" r:id="rId989" xr:uid="{00000000-0004-0000-0D00-0000DC030000}"/>
    <hyperlink ref="J1008" r:id="rId990" xr:uid="{00000000-0004-0000-0D00-0000DD030000}"/>
    <hyperlink ref="J1009" r:id="rId991" xr:uid="{00000000-0004-0000-0D00-0000DE030000}"/>
    <hyperlink ref="J1010" r:id="rId992" xr:uid="{00000000-0004-0000-0D00-0000DF030000}"/>
    <hyperlink ref="J1011" r:id="rId993" xr:uid="{00000000-0004-0000-0D00-0000E0030000}"/>
    <hyperlink ref="J1012" r:id="rId994" xr:uid="{00000000-0004-0000-0D00-0000E1030000}"/>
    <hyperlink ref="J1013" r:id="rId995" xr:uid="{00000000-0004-0000-0D00-0000E2030000}"/>
    <hyperlink ref="J1014" r:id="rId996" xr:uid="{00000000-0004-0000-0D00-0000E3030000}"/>
    <hyperlink ref="J1015" r:id="rId997" xr:uid="{00000000-0004-0000-0D00-0000E4030000}"/>
    <hyperlink ref="J1016" r:id="rId998" xr:uid="{00000000-0004-0000-0D00-0000E5030000}"/>
    <hyperlink ref="J1017" r:id="rId999" xr:uid="{00000000-0004-0000-0D00-0000E6030000}"/>
    <hyperlink ref="J1018" r:id="rId1000" xr:uid="{00000000-0004-0000-0D00-0000E7030000}"/>
    <hyperlink ref="J1019" r:id="rId1001" xr:uid="{00000000-0004-0000-0D00-0000E8030000}"/>
    <hyperlink ref="J1020" r:id="rId1002" xr:uid="{00000000-0004-0000-0D00-0000E9030000}"/>
    <hyperlink ref="J1021" r:id="rId1003" xr:uid="{00000000-0004-0000-0D00-0000EA030000}"/>
    <hyperlink ref="J1022" r:id="rId1004" xr:uid="{00000000-0004-0000-0D00-0000EB030000}"/>
    <hyperlink ref="J1023" r:id="rId1005" xr:uid="{00000000-0004-0000-0D00-0000EC030000}"/>
    <hyperlink ref="J1024" r:id="rId1006" xr:uid="{00000000-0004-0000-0D00-0000ED030000}"/>
    <hyperlink ref="J1025" r:id="rId1007" xr:uid="{00000000-0004-0000-0D00-0000EE030000}"/>
    <hyperlink ref="J1026" r:id="rId1008" xr:uid="{00000000-0004-0000-0D00-0000EF030000}"/>
    <hyperlink ref="J1027" r:id="rId1009" xr:uid="{00000000-0004-0000-0D00-0000F0030000}"/>
    <hyperlink ref="J1028" r:id="rId1010" xr:uid="{00000000-0004-0000-0D00-0000F1030000}"/>
    <hyperlink ref="J1029" r:id="rId1011" xr:uid="{00000000-0004-0000-0D00-0000F2030000}"/>
    <hyperlink ref="J1030" r:id="rId1012" xr:uid="{00000000-0004-0000-0D00-0000F3030000}"/>
    <hyperlink ref="J1031" r:id="rId1013" xr:uid="{00000000-0004-0000-0D00-0000F4030000}"/>
    <hyperlink ref="J1032" r:id="rId1014" xr:uid="{00000000-0004-0000-0D00-0000F5030000}"/>
    <hyperlink ref="J1033" r:id="rId1015" xr:uid="{00000000-0004-0000-0D00-0000F6030000}"/>
    <hyperlink ref="J1034" r:id="rId1016" xr:uid="{00000000-0004-0000-0D00-0000F7030000}"/>
    <hyperlink ref="J1035" r:id="rId1017" xr:uid="{00000000-0004-0000-0D00-0000F8030000}"/>
    <hyperlink ref="J1036" r:id="rId1018" xr:uid="{00000000-0004-0000-0D00-0000F9030000}"/>
    <hyperlink ref="J1037" r:id="rId1019" xr:uid="{00000000-0004-0000-0D00-0000FA030000}"/>
    <hyperlink ref="J1038" r:id="rId1020" xr:uid="{00000000-0004-0000-0D00-0000FB030000}"/>
    <hyperlink ref="J1039" r:id="rId1021" xr:uid="{00000000-0004-0000-0D00-0000FC030000}"/>
    <hyperlink ref="J1040" r:id="rId1022" xr:uid="{00000000-0004-0000-0D00-0000FD030000}"/>
    <hyperlink ref="J1041" r:id="rId1023" xr:uid="{00000000-0004-0000-0D00-0000FE030000}"/>
    <hyperlink ref="J1042" r:id="rId1024" xr:uid="{00000000-0004-0000-0D00-0000FF030000}"/>
    <hyperlink ref="J1043" r:id="rId1025" xr:uid="{00000000-0004-0000-0D00-000000040000}"/>
    <hyperlink ref="J1044" r:id="rId1026" xr:uid="{00000000-0004-0000-0D00-000001040000}"/>
    <hyperlink ref="J1045" r:id="rId1027" xr:uid="{00000000-0004-0000-0D00-000002040000}"/>
    <hyperlink ref="J1046" r:id="rId1028" xr:uid="{00000000-0004-0000-0D00-000003040000}"/>
    <hyperlink ref="J1047" r:id="rId1029" xr:uid="{00000000-0004-0000-0D00-000004040000}"/>
    <hyperlink ref="J1048" r:id="rId1030" xr:uid="{00000000-0004-0000-0D00-000005040000}"/>
    <hyperlink ref="J1049" r:id="rId1031" xr:uid="{00000000-0004-0000-0D00-000006040000}"/>
    <hyperlink ref="J1050" r:id="rId1032" xr:uid="{00000000-0004-0000-0D00-000007040000}"/>
    <hyperlink ref="J1051" r:id="rId1033" xr:uid="{00000000-0004-0000-0D00-000008040000}"/>
    <hyperlink ref="J1052" r:id="rId1034" xr:uid="{00000000-0004-0000-0D00-000009040000}"/>
    <hyperlink ref="J1053" r:id="rId1035" xr:uid="{00000000-0004-0000-0D00-00000A040000}"/>
    <hyperlink ref="J1054" r:id="rId1036" xr:uid="{00000000-0004-0000-0D00-00000B040000}"/>
    <hyperlink ref="J1055" r:id="rId1037" xr:uid="{00000000-0004-0000-0D00-00000C040000}"/>
    <hyperlink ref="J1056" r:id="rId1038" xr:uid="{00000000-0004-0000-0D00-00000D040000}"/>
    <hyperlink ref="J1057" r:id="rId1039" xr:uid="{00000000-0004-0000-0D00-00000E040000}"/>
    <hyperlink ref="J1058" r:id="rId1040" xr:uid="{00000000-0004-0000-0D00-00000F040000}"/>
    <hyperlink ref="J1059" r:id="rId1041" xr:uid="{00000000-0004-0000-0D00-000010040000}"/>
    <hyperlink ref="J1060" r:id="rId1042" xr:uid="{00000000-0004-0000-0D00-000011040000}"/>
    <hyperlink ref="J1061" r:id="rId1043" xr:uid="{00000000-0004-0000-0D00-000012040000}"/>
    <hyperlink ref="J1062" r:id="rId1044" xr:uid="{00000000-0004-0000-0D00-000013040000}"/>
    <hyperlink ref="J1063" r:id="rId1045" xr:uid="{00000000-0004-0000-0D00-000014040000}"/>
    <hyperlink ref="J1064" r:id="rId1046" xr:uid="{00000000-0004-0000-0D00-000015040000}"/>
    <hyperlink ref="J1065" r:id="rId1047" xr:uid="{00000000-0004-0000-0D00-000016040000}"/>
    <hyperlink ref="J1066" r:id="rId1048" xr:uid="{00000000-0004-0000-0D00-000017040000}"/>
    <hyperlink ref="J1067" r:id="rId1049" xr:uid="{00000000-0004-0000-0D00-000018040000}"/>
    <hyperlink ref="J1068" r:id="rId1050" xr:uid="{00000000-0004-0000-0D00-000019040000}"/>
    <hyperlink ref="J1069" r:id="rId1051" xr:uid="{00000000-0004-0000-0D00-00001A040000}"/>
    <hyperlink ref="J1070" r:id="rId1052" xr:uid="{00000000-0004-0000-0D00-00001B040000}"/>
    <hyperlink ref="J1071" r:id="rId1053" xr:uid="{00000000-0004-0000-0D00-00001C040000}"/>
    <hyperlink ref="J1072" r:id="rId1054" xr:uid="{00000000-0004-0000-0D00-00001D040000}"/>
    <hyperlink ref="J1073" r:id="rId1055" xr:uid="{00000000-0004-0000-0D00-00001E040000}"/>
    <hyperlink ref="J1074" r:id="rId1056" xr:uid="{00000000-0004-0000-0D00-00001F040000}"/>
    <hyperlink ref="J1075" r:id="rId1057" xr:uid="{00000000-0004-0000-0D00-000020040000}"/>
    <hyperlink ref="J1076" r:id="rId1058" xr:uid="{00000000-0004-0000-0D00-000021040000}"/>
    <hyperlink ref="J1077" r:id="rId1059" xr:uid="{00000000-0004-0000-0D00-000022040000}"/>
    <hyperlink ref="J1078" r:id="rId1060" xr:uid="{00000000-0004-0000-0D00-000023040000}"/>
    <hyperlink ref="J1079" r:id="rId1061" xr:uid="{00000000-0004-0000-0D00-000024040000}"/>
    <hyperlink ref="J1080" r:id="rId1062" xr:uid="{00000000-0004-0000-0D00-000025040000}"/>
    <hyperlink ref="J1081" r:id="rId1063" xr:uid="{00000000-0004-0000-0D00-000026040000}"/>
    <hyperlink ref="J1082" r:id="rId1064" xr:uid="{00000000-0004-0000-0D00-000027040000}"/>
    <hyperlink ref="J1083" r:id="rId1065" xr:uid="{00000000-0004-0000-0D00-000028040000}"/>
    <hyperlink ref="J1084" r:id="rId1066" xr:uid="{00000000-0004-0000-0D00-000029040000}"/>
    <hyperlink ref="J1085" r:id="rId1067" xr:uid="{00000000-0004-0000-0D00-00002A040000}"/>
    <hyperlink ref="J1086" r:id="rId1068" xr:uid="{00000000-0004-0000-0D00-00002B040000}"/>
    <hyperlink ref="J1087" r:id="rId1069" xr:uid="{00000000-0004-0000-0D00-00002C040000}"/>
    <hyperlink ref="J1088" r:id="rId1070" xr:uid="{00000000-0004-0000-0D00-00002D040000}"/>
    <hyperlink ref="J1089" r:id="rId1071" xr:uid="{00000000-0004-0000-0D00-00002E040000}"/>
    <hyperlink ref="J1090" r:id="rId1072" xr:uid="{00000000-0004-0000-0D00-00002F040000}"/>
    <hyperlink ref="J1091" r:id="rId1073" xr:uid="{00000000-0004-0000-0D00-000030040000}"/>
    <hyperlink ref="J1092" r:id="rId1074" xr:uid="{00000000-0004-0000-0D00-000031040000}"/>
    <hyperlink ref="J1093" r:id="rId1075" xr:uid="{00000000-0004-0000-0D00-000032040000}"/>
    <hyperlink ref="J1094" r:id="rId1076" xr:uid="{00000000-0004-0000-0D00-000033040000}"/>
    <hyperlink ref="J1095" r:id="rId1077" xr:uid="{00000000-0004-0000-0D00-000034040000}"/>
    <hyperlink ref="J1096" r:id="rId1078" xr:uid="{00000000-0004-0000-0D00-000035040000}"/>
    <hyperlink ref="J1097" r:id="rId1079" xr:uid="{00000000-0004-0000-0D00-000036040000}"/>
    <hyperlink ref="J1098" r:id="rId1080" xr:uid="{00000000-0004-0000-0D00-000037040000}"/>
    <hyperlink ref="J1099" r:id="rId1081" xr:uid="{00000000-0004-0000-0D00-000038040000}"/>
    <hyperlink ref="J1100" r:id="rId1082" xr:uid="{00000000-0004-0000-0D00-000039040000}"/>
    <hyperlink ref="J1101" r:id="rId1083" xr:uid="{00000000-0004-0000-0D00-00003A040000}"/>
    <hyperlink ref="J1102" r:id="rId1084" xr:uid="{00000000-0004-0000-0D00-00003B040000}"/>
    <hyperlink ref="J1103" r:id="rId1085" xr:uid="{00000000-0004-0000-0D00-00003C040000}"/>
    <hyperlink ref="J1104" r:id="rId1086" xr:uid="{00000000-0004-0000-0D00-00003D040000}"/>
    <hyperlink ref="J1105" r:id="rId1087" xr:uid="{00000000-0004-0000-0D00-00003E040000}"/>
    <hyperlink ref="J1106" r:id="rId1088" xr:uid="{00000000-0004-0000-0D00-00003F040000}"/>
    <hyperlink ref="J1107" r:id="rId1089" xr:uid="{00000000-0004-0000-0D00-000040040000}"/>
    <hyperlink ref="J1108" r:id="rId1090" xr:uid="{00000000-0004-0000-0D00-000041040000}"/>
    <hyperlink ref="J1109" r:id="rId1091" xr:uid="{00000000-0004-0000-0D00-000042040000}"/>
    <hyperlink ref="J1110" r:id="rId1092" xr:uid="{00000000-0004-0000-0D00-000043040000}"/>
    <hyperlink ref="J1111" r:id="rId1093" xr:uid="{00000000-0004-0000-0D00-000044040000}"/>
    <hyperlink ref="J1112" r:id="rId1094" xr:uid="{00000000-0004-0000-0D00-000045040000}"/>
    <hyperlink ref="J1113" r:id="rId1095" xr:uid="{00000000-0004-0000-0D00-000046040000}"/>
    <hyperlink ref="J1114" r:id="rId1096" xr:uid="{00000000-0004-0000-0D00-000047040000}"/>
    <hyperlink ref="J1115" r:id="rId1097" xr:uid="{00000000-0004-0000-0D00-000048040000}"/>
    <hyperlink ref="J1116" r:id="rId1098" xr:uid="{00000000-0004-0000-0D00-000049040000}"/>
    <hyperlink ref="J1117" r:id="rId1099" xr:uid="{00000000-0004-0000-0D00-00004A040000}"/>
    <hyperlink ref="J1118" r:id="rId1100" xr:uid="{00000000-0004-0000-0D00-00004B040000}"/>
    <hyperlink ref="J1119" r:id="rId1101" xr:uid="{00000000-0004-0000-0D00-00004C040000}"/>
    <hyperlink ref="J1120" r:id="rId1102" xr:uid="{00000000-0004-0000-0D00-00004D040000}"/>
    <hyperlink ref="J1121" r:id="rId1103" xr:uid="{00000000-0004-0000-0D00-00004E040000}"/>
    <hyperlink ref="J1122" r:id="rId1104" xr:uid="{00000000-0004-0000-0D00-00004F040000}"/>
    <hyperlink ref="J1123" r:id="rId1105" xr:uid="{00000000-0004-0000-0D00-000050040000}"/>
    <hyperlink ref="J1124" r:id="rId1106" xr:uid="{00000000-0004-0000-0D00-000051040000}"/>
    <hyperlink ref="J1125" r:id="rId1107" xr:uid="{00000000-0004-0000-0D00-000052040000}"/>
    <hyperlink ref="J1126" r:id="rId1108" xr:uid="{00000000-0004-0000-0D00-000053040000}"/>
    <hyperlink ref="J1127" r:id="rId1109" xr:uid="{00000000-0004-0000-0D00-000054040000}"/>
    <hyperlink ref="J1128" r:id="rId1110" xr:uid="{00000000-0004-0000-0D00-000055040000}"/>
    <hyperlink ref="J1129" r:id="rId1111" xr:uid="{00000000-0004-0000-0D00-000056040000}"/>
    <hyperlink ref="J1130" r:id="rId1112" xr:uid="{00000000-0004-0000-0D00-000057040000}"/>
    <hyperlink ref="J1131" r:id="rId1113" xr:uid="{00000000-0004-0000-0D00-000058040000}"/>
    <hyperlink ref="J1132" r:id="rId1114" xr:uid="{00000000-0004-0000-0D00-000059040000}"/>
    <hyperlink ref="J1133" r:id="rId1115" xr:uid="{00000000-0004-0000-0D00-00005A040000}"/>
    <hyperlink ref="J1134" r:id="rId1116" xr:uid="{00000000-0004-0000-0D00-00005B040000}"/>
    <hyperlink ref="J1135" r:id="rId1117" xr:uid="{00000000-0004-0000-0D00-00005C040000}"/>
    <hyperlink ref="J1136" r:id="rId1118" xr:uid="{00000000-0004-0000-0D00-00005D040000}"/>
    <hyperlink ref="J1137" r:id="rId1119" xr:uid="{00000000-0004-0000-0D00-00005E040000}"/>
    <hyperlink ref="J1138" r:id="rId1120" xr:uid="{00000000-0004-0000-0D00-00005F040000}"/>
    <hyperlink ref="J1139" r:id="rId1121" xr:uid="{00000000-0004-0000-0D00-000060040000}"/>
    <hyperlink ref="J1140" r:id="rId1122" xr:uid="{00000000-0004-0000-0D00-000061040000}"/>
    <hyperlink ref="J1141" r:id="rId1123" xr:uid="{00000000-0004-0000-0D00-000062040000}"/>
    <hyperlink ref="J1142" r:id="rId1124" xr:uid="{00000000-0004-0000-0D00-000063040000}"/>
    <hyperlink ref="J1143" r:id="rId1125" xr:uid="{00000000-0004-0000-0D00-000064040000}"/>
    <hyperlink ref="J1144" r:id="rId1126" xr:uid="{00000000-0004-0000-0D00-000065040000}"/>
    <hyperlink ref="J1145" r:id="rId1127" xr:uid="{00000000-0004-0000-0D00-000066040000}"/>
    <hyperlink ref="J1146" r:id="rId1128" xr:uid="{00000000-0004-0000-0D00-000067040000}"/>
    <hyperlink ref="J1147" r:id="rId1129" xr:uid="{00000000-0004-0000-0D00-000068040000}"/>
    <hyperlink ref="J1148" r:id="rId1130" xr:uid="{00000000-0004-0000-0D00-000069040000}"/>
    <hyperlink ref="J1149" r:id="rId1131" xr:uid="{00000000-0004-0000-0D00-00006A040000}"/>
    <hyperlink ref="J1150" r:id="rId1132" xr:uid="{00000000-0004-0000-0D00-00006B040000}"/>
    <hyperlink ref="J1151" r:id="rId1133" xr:uid="{00000000-0004-0000-0D00-00006C040000}"/>
    <hyperlink ref="J1152" r:id="rId1134" xr:uid="{00000000-0004-0000-0D00-00006D040000}"/>
    <hyperlink ref="J1153" r:id="rId1135" xr:uid="{00000000-0004-0000-0D00-00006E040000}"/>
    <hyperlink ref="J1154" r:id="rId1136" xr:uid="{00000000-0004-0000-0D00-00006F040000}"/>
    <hyperlink ref="J1155" r:id="rId1137" xr:uid="{00000000-0004-0000-0D00-000070040000}"/>
    <hyperlink ref="J1156" r:id="rId1138" xr:uid="{00000000-0004-0000-0D00-000071040000}"/>
    <hyperlink ref="J1157" r:id="rId1139" xr:uid="{00000000-0004-0000-0D00-000072040000}"/>
    <hyperlink ref="J1158" r:id="rId1140" xr:uid="{00000000-0004-0000-0D00-000073040000}"/>
    <hyperlink ref="J1159" r:id="rId1141" xr:uid="{00000000-0004-0000-0D00-000074040000}"/>
    <hyperlink ref="J1160" r:id="rId1142" xr:uid="{00000000-0004-0000-0D00-000075040000}"/>
    <hyperlink ref="J1161" r:id="rId1143" xr:uid="{00000000-0004-0000-0D00-000076040000}"/>
    <hyperlink ref="J1162" r:id="rId1144" xr:uid="{00000000-0004-0000-0D00-000077040000}"/>
    <hyperlink ref="J1163" r:id="rId1145" xr:uid="{00000000-0004-0000-0D00-000078040000}"/>
    <hyperlink ref="J1164" r:id="rId1146" xr:uid="{00000000-0004-0000-0D00-000079040000}"/>
    <hyperlink ref="J1165" r:id="rId1147" xr:uid="{00000000-0004-0000-0D00-00007A040000}"/>
    <hyperlink ref="J1166" r:id="rId1148" xr:uid="{00000000-0004-0000-0D00-00007B040000}"/>
    <hyperlink ref="J1167" r:id="rId1149" xr:uid="{00000000-0004-0000-0D00-00007C040000}"/>
    <hyperlink ref="J1168" r:id="rId1150" xr:uid="{00000000-0004-0000-0D00-00007D040000}"/>
    <hyperlink ref="J1169" r:id="rId1151" xr:uid="{00000000-0004-0000-0D00-00007E040000}"/>
    <hyperlink ref="J1170" r:id="rId1152" xr:uid="{00000000-0004-0000-0D00-00007F040000}"/>
    <hyperlink ref="J1171" r:id="rId1153" xr:uid="{00000000-0004-0000-0D00-000080040000}"/>
    <hyperlink ref="J1172" r:id="rId1154" xr:uid="{00000000-0004-0000-0D00-000081040000}"/>
    <hyperlink ref="J1173" r:id="rId1155" xr:uid="{00000000-0004-0000-0D00-000082040000}"/>
    <hyperlink ref="J1174" r:id="rId1156" xr:uid="{00000000-0004-0000-0D00-000083040000}"/>
    <hyperlink ref="J1175" r:id="rId1157" xr:uid="{00000000-0004-0000-0D00-000084040000}"/>
    <hyperlink ref="J1176" r:id="rId1158" xr:uid="{00000000-0004-0000-0D00-000085040000}"/>
    <hyperlink ref="J1177" r:id="rId1159" xr:uid="{00000000-0004-0000-0D00-000086040000}"/>
    <hyperlink ref="J1178" r:id="rId1160" xr:uid="{00000000-0004-0000-0D00-000087040000}"/>
    <hyperlink ref="J1179" r:id="rId1161" xr:uid="{00000000-0004-0000-0D00-000088040000}"/>
    <hyperlink ref="J1180" r:id="rId1162" xr:uid="{00000000-0004-0000-0D00-000089040000}"/>
    <hyperlink ref="J1181" r:id="rId1163" xr:uid="{00000000-0004-0000-0D00-00008A040000}"/>
    <hyperlink ref="J1182" r:id="rId1164" xr:uid="{00000000-0004-0000-0D00-00008B040000}"/>
    <hyperlink ref="J1183" r:id="rId1165" xr:uid="{00000000-0004-0000-0D00-00008C040000}"/>
    <hyperlink ref="J1184" r:id="rId1166" xr:uid="{00000000-0004-0000-0D00-00008D040000}"/>
    <hyperlink ref="J1185" r:id="rId1167" xr:uid="{00000000-0004-0000-0D00-00008E040000}"/>
    <hyperlink ref="J1186" r:id="rId1168" xr:uid="{00000000-0004-0000-0D00-00008F040000}"/>
    <hyperlink ref="J1187" r:id="rId1169" xr:uid="{00000000-0004-0000-0D00-000090040000}"/>
    <hyperlink ref="J1188" r:id="rId1170" xr:uid="{00000000-0004-0000-0D00-000091040000}"/>
    <hyperlink ref="J1189" r:id="rId1171" xr:uid="{00000000-0004-0000-0D00-000092040000}"/>
    <hyperlink ref="J1190" r:id="rId1172" xr:uid="{00000000-0004-0000-0D00-000093040000}"/>
    <hyperlink ref="J1191" r:id="rId1173" xr:uid="{00000000-0004-0000-0D00-000094040000}"/>
    <hyperlink ref="J1192" r:id="rId1174" xr:uid="{00000000-0004-0000-0D00-000095040000}"/>
    <hyperlink ref="J1193" r:id="rId1175" xr:uid="{00000000-0004-0000-0D00-000096040000}"/>
    <hyperlink ref="J1194" r:id="rId1176" xr:uid="{00000000-0004-0000-0D00-000097040000}"/>
    <hyperlink ref="J1195" r:id="rId1177" xr:uid="{00000000-0004-0000-0D00-000098040000}"/>
    <hyperlink ref="J1196" r:id="rId1178" xr:uid="{00000000-0004-0000-0D00-000099040000}"/>
    <hyperlink ref="J1197" r:id="rId1179" xr:uid="{00000000-0004-0000-0D00-00009A040000}"/>
    <hyperlink ref="J1198" r:id="rId1180" xr:uid="{00000000-0004-0000-0D00-00009B040000}"/>
    <hyperlink ref="J1199" r:id="rId1181" xr:uid="{00000000-0004-0000-0D00-00009C040000}"/>
    <hyperlink ref="J1200" r:id="rId1182" xr:uid="{00000000-0004-0000-0D00-00009D040000}"/>
    <hyperlink ref="J1201" r:id="rId1183" xr:uid="{00000000-0004-0000-0D00-00009E040000}"/>
    <hyperlink ref="J1202" r:id="rId1184" xr:uid="{00000000-0004-0000-0D00-00009F040000}"/>
    <hyperlink ref="J1203" r:id="rId1185" xr:uid="{00000000-0004-0000-0D00-0000A0040000}"/>
    <hyperlink ref="J1204" r:id="rId1186" xr:uid="{00000000-0004-0000-0D00-0000A1040000}"/>
    <hyperlink ref="J1205" r:id="rId1187" xr:uid="{00000000-0004-0000-0D00-0000A2040000}"/>
    <hyperlink ref="J1206" r:id="rId1188" xr:uid="{00000000-0004-0000-0D00-0000A3040000}"/>
    <hyperlink ref="J1207" r:id="rId1189" xr:uid="{00000000-0004-0000-0D00-0000A4040000}"/>
    <hyperlink ref="J1208" r:id="rId1190" xr:uid="{00000000-0004-0000-0D00-0000A5040000}"/>
    <hyperlink ref="J1209" r:id="rId1191" xr:uid="{00000000-0004-0000-0D00-0000A6040000}"/>
    <hyperlink ref="J1210" r:id="rId1192" xr:uid="{00000000-0004-0000-0D00-0000A7040000}"/>
    <hyperlink ref="J1211" r:id="rId1193" xr:uid="{00000000-0004-0000-0D00-0000A8040000}"/>
    <hyperlink ref="J1212" r:id="rId1194" xr:uid="{00000000-0004-0000-0D00-0000A9040000}"/>
    <hyperlink ref="J1213" r:id="rId1195" xr:uid="{00000000-0004-0000-0D00-0000AA040000}"/>
    <hyperlink ref="J1214" r:id="rId1196" xr:uid="{00000000-0004-0000-0D00-0000AB040000}"/>
    <hyperlink ref="J1215" r:id="rId1197" xr:uid="{00000000-0004-0000-0D00-0000AC040000}"/>
    <hyperlink ref="J1216" r:id="rId1198" xr:uid="{00000000-0004-0000-0D00-0000AD040000}"/>
    <hyperlink ref="J1217" r:id="rId1199" xr:uid="{00000000-0004-0000-0D00-0000AE040000}"/>
    <hyperlink ref="J1218" r:id="rId1200" xr:uid="{00000000-0004-0000-0D00-0000AF040000}"/>
    <hyperlink ref="J1219" r:id="rId1201" xr:uid="{00000000-0004-0000-0D00-0000B0040000}"/>
    <hyperlink ref="J1220" r:id="rId1202" xr:uid="{00000000-0004-0000-0D00-0000B1040000}"/>
    <hyperlink ref="J1221" r:id="rId1203" xr:uid="{00000000-0004-0000-0D00-0000B2040000}"/>
    <hyperlink ref="J1222" r:id="rId1204" xr:uid="{00000000-0004-0000-0D00-0000B3040000}"/>
    <hyperlink ref="J1223" r:id="rId1205" xr:uid="{00000000-0004-0000-0D00-0000B4040000}"/>
    <hyperlink ref="J1224" r:id="rId1206" xr:uid="{00000000-0004-0000-0D00-0000B5040000}"/>
    <hyperlink ref="J1225" r:id="rId1207" xr:uid="{00000000-0004-0000-0D00-0000B6040000}"/>
    <hyperlink ref="J1226" r:id="rId1208" xr:uid="{00000000-0004-0000-0D00-0000B7040000}"/>
    <hyperlink ref="J1227" r:id="rId1209" xr:uid="{00000000-0004-0000-0D00-0000B8040000}"/>
    <hyperlink ref="J1228" r:id="rId1210" xr:uid="{00000000-0004-0000-0D00-0000B9040000}"/>
    <hyperlink ref="J1229" r:id="rId1211" xr:uid="{00000000-0004-0000-0D00-0000BA040000}"/>
    <hyperlink ref="J1230" r:id="rId1212" xr:uid="{00000000-0004-0000-0D00-0000BB040000}"/>
    <hyperlink ref="J1231" r:id="rId1213" xr:uid="{00000000-0004-0000-0D00-0000BC040000}"/>
    <hyperlink ref="J1232" r:id="rId1214" xr:uid="{00000000-0004-0000-0D00-0000BD040000}"/>
    <hyperlink ref="J1233" r:id="rId1215" xr:uid="{00000000-0004-0000-0D00-0000BE040000}"/>
    <hyperlink ref="J1234" r:id="rId1216" xr:uid="{00000000-0004-0000-0D00-0000BF040000}"/>
    <hyperlink ref="J1235" r:id="rId1217" xr:uid="{00000000-0004-0000-0D00-0000C0040000}"/>
    <hyperlink ref="J1236" r:id="rId1218" xr:uid="{00000000-0004-0000-0D00-0000C1040000}"/>
    <hyperlink ref="J1237" r:id="rId1219" xr:uid="{00000000-0004-0000-0D00-0000C2040000}"/>
    <hyperlink ref="J1238" r:id="rId1220" xr:uid="{00000000-0004-0000-0D00-0000C3040000}"/>
    <hyperlink ref="J1239" r:id="rId1221" xr:uid="{00000000-0004-0000-0D00-0000C4040000}"/>
    <hyperlink ref="J1240" r:id="rId1222" xr:uid="{00000000-0004-0000-0D00-0000C5040000}"/>
    <hyperlink ref="J1241" r:id="rId1223" xr:uid="{00000000-0004-0000-0D00-0000C6040000}"/>
    <hyperlink ref="J1242" r:id="rId1224" xr:uid="{00000000-0004-0000-0D00-0000C7040000}"/>
    <hyperlink ref="J1243" r:id="rId1225" xr:uid="{00000000-0004-0000-0D00-0000C8040000}"/>
    <hyperlink ref="J1244" r:id="rId1226" xr:uid="{00000000-0004-0000-0D00-0000C9040000}"/>
    <hyperlink ref="J1245" r:id="rId1227" xr:uid="{00000000-0004-0000-0D00-0000CA040000}"/>
    <hyperlink ref="J1246" r:id="rId1228" xr:uid="{00000000-0004-0000-0D00-0000CB040000}"/>
    <hyperlink ref="J1247" r:id="rId1229" xr:uid="{00000000-0004-0000-0D00-0000CC040000}"/>
    <hyperlink ref="J1248" r:id="rId1230" xr:uid="{00000000-0004-0000-0D00-0000CD040000}"/>
    <hyperlink ref="J1249" r:id="rId1231" xr:uid="{00000000-0004-0000-0D00-0000CE040000}"/>
    <hyperlink ref="J1250" r:id="rId1232" xr:uid="{00000000-0004-0000-0D00-0000CF040000}"/>
    <hyperlink ref="J1251" r:id="rId1233" xr:uid="{00000000-0004-0000-0D00-0000D0040000}"/>
    <hyperlink ref="J1252" r:id="rId1234" xr:uid="{00000000-0004-0000-0D00-0000D1040000}"/>
    <hyperlink ref="J1253" r:id="rId1235" xr:uid="{00000000-0004-0000-0D00-0000D2040000}"/>
    <hyperlink ref="J1254" r:id="rId1236" xr:uid="{00000000-0004-0000-0D00-0000D3040000}"/>
    <hyperlink ref="J1255" r:id="rId1237" xr:uid="{00000000-0004-0000-0D00-0000D4040000}"/>
    <hyperlink ref="J1256" r:id="rId1238" xr:uid="{00000000-0004-0000-0D00-0000D5040000}"/>
    <hyperlink ref="J1257" r:id="rId1239" xr:uid="{00000000-0004-0000-0D00-0000D6040000}"/>
    <hyperlink ref="J1258" r:id="rId1240" xr:uid="{00000000-0004-0000-0D00-0000D7040000}"/>
    <hyperlink ref="J1259" r:id="rId1241" xr:uid="{00000000-0004-0000-0D00-0000D8040000}"/>
    <hyperlink ref="J1260" r:id="rId1242" xr:uid="{00000000-0004-0000-0D00-0000D9040000}"/>
    <hyperlink ref="J1261" r:id="rId1243" xr:uid="{00000000-0004-0000-0D00-0000DA040000}"/>
    <hyperlink ref="J1262" r:id="rId1244" xr:uid="{00000000-0004-0000-0D00-0000DB040000}"/>
    <hyperlink ref="J1263" r:id="rId1245" xr:uid="{00000000-0004-0000-0D00-0000DC040000}"/>
    <hyperlink ref="J1264" r:id="rId1246" xr:uid="{00000000-0004-0000-0D00-0000DD040000}"/>
    <hyperlink ref="J1265" r:id="rId1247" xr:uid="{00000000-0004-0000-0D00-0000DE040000}"/>
    <hyperlink ref="J1266" r:id="rId1248" xr:uid="{00000000-0004-0000-0D00-0000DF040000}"/>
    <hyperlink ref="J1267" r:id="rId1249" xr:uid="{00000000-0004-0000-0D00-0000E0040000}"/>
    <hyperlink ref="J1268" r:id="rId1250" xr:uid="{00000000-0004-0000-0D00-0000E1040000}"/>
    <hyperlink ref="J1269" r:id="rId1251" xr:uid="{00000000-0004-0000-0D00-0000E2040000}"/>
    <hyperlink ref="J1270" r:id="rId1252" xr:uid="{00000000-0004-0000-0D00-0000E3040000}"/>
    <hyperlink ref="J1271" r:id="rId1253" xr:uid="{00000000-0004-0000-0D00-0000E4040000}"/>
    <hyperlink ref="J1272" r:id="rId1254" xr:uid="{00000000-0004-0000-0D00-0000E5040000}"/>
    <hyperlink ref="J1273" r:id="rId1255" xr:uid="{00000000-0004-0000-0D00-0000E6040000}"/>
    <hyperlink ref="J1274" r:id="rId1256" xr:uid="{00000000-0004-0000-0D00-0000E7040000}"/>
    <hyperlink ref="J1275" r:id="rId1257" xr:uid="{00000000-0004-0000-0D00-0000E8040000}"/>
    <hyperlink ref="J1276" r:id="rId1258" xr:uid="{00000000-0004-0000-0D00-0000E9040000}"/>
    <hyperlink ref="J1277" r:id="rId1259" xr:uid="{00000000-0004-0000-0D00-0000EA040000}"/>
    <hyperlink ref="J1278" r:id="rId1260" xr:uid="{00000000-0004-0000-0D00-0000EB040000}"/>
    <hyperlink ref="J1279" r:id="rId1261" xr:uid="{00000000-0004-0000-0D00-0000EC040000}"/>
    <hyperlink ref="J1280" r:id="rId1262" xr:uid="{00000000-0004-0000-0D00-0000ED040000}"/>
    <hyperlink ref="J1281" r:id="rId1263" xr:uid="{00000000-0004-0000-0D00-0000EE040000}"/>
    <hyperlink ref="J1282" r:id="rId1264" xr:uid="{00000000-0004-0000-0D00-0000EF040000}"/>
    <hyperlink ref="J1283" r:id="rId1265" xr:uid="{00000000-0004-0000-0D00-0000F0040000}"/>
    <hyperlink ref="J1284" r:id="rId1266" xr:uid="{00000000-0004-0000-0D00-0000F1040000}"/>
    <hyperlink ref="J1285" r:id="rId1267" xr:uid="{00000000-0004-0000-0D00-0000F2040000}"/>
    <hyperlink ref="J1286" r:id="rId1268" xr:uid="{00000000-0004-0000-0D00-0000F3040000}"/>
    <hyperlink ref="J1287" r:id="rId1269" xr:uid="{00000000-0004-0000-0D00-0000F4040000}"/>
    <hyperlink ref="J1288" r:id="rId1270" xr:uid="{00000000-0004-0000-0D00-0000F5040000}"/>
    <hyperlink ref="J1289" r:id="rId1271" xr:uid="{00000000-0004-0000-0D00-0000F6040000}"/>
    <hyperlink ref="J1290" r:id="rId1272" xr:uid="{00000000-0004-0000-0D00-0000F7040000}"/>
    <hyperlink ref="J1291" r:id="rId1273" xr:uid="{00000000-0004-0000-0D00-0000F8040000}"/>
    <hyperlink ref="J1292" r:id="rId1274" xr:uid="{00000000-0004-0000-0D00-0000F9040000}"/>
    <hyperlink ref="J1293" r:id="rId1275" xr:uid="{00000000-0004-0000-0D00-0000FA040000}"/>
    <hyperlink ref="J1294" r:id="rId1276" xr:uid="{00000000-0004-0000-0D00-0000FB040000}"/>
    <hyperlink ref="J1295" r:id="rId1277" xr:uid="{00000000-0004-0000-0D00-0000FC040000}"/>
    <hyperlink ref="J1296" r:id="rId1278" xr:uid="{00000000-0004-0000-0D00-0000FD040000}"/>
    <hyperlink ref="J1297" r:id="rId1279" xr:uid="{00000000-0004-0000-0D00-0000FE040000}"/>
    <hyperlink ref="J1298" r:id="rId1280" xr:uid="{00000000-0004-0000-0D00-0000FF040000}"/>
    <hyperlink ref="J1299" r:id="rId1281" xr:uid="{00000000-0004-0000-0D00-000000050000}"/>
    <hyperlink ref="J1300" r:id="rId1282" xr:uid="{00000000-0004-0000-0D00-000001050000}"/>
    <hyperlink ref="J1301" r:id="rId1283" xr:uid="{00000000-0004-0000-0D00-000002050000}"/>
    <hyperlink ref="J1302" r:id="rId1284" xr:uid="{00000000-0004-0000-0D00-000003050000}"/>
    <hyperlink ref="J1303" r:id="rId1285" xr:uid="{00000000-0004-0000-0D00-000004050000}"/>
    <hyperlink ref="J1304" r:id="rId1286" xr:uid="{00000000-0004-0000-0D00-000005050000}"/>
    <hyperlink ref="J1305" r:id="rId1287" xr:uid="{00000000-0004-0000-0D00-000006050000}"/>
    <hyperlink ref="J1306" r:id="rId1288" xr:uid="{00000000-0004-0000-0D00-000007050000}"/>
    <hyperlink ref="J1307" r:id="rId1289" xr:uid="{00000000-0004-0000-0D00-000008050000}"/>
    <hyperlink ref="J1308" r:id="rId1290" xr:uid="{00000000-0004-0000-0D00-000009050000}"/>
    <hyperlink ref="J1309" r:id="rId1291" xr:uid="{00000000-0004-0000-0D00-00000A050000}"/>
    <hyperlink ref="J1310" r:id="rId1292" xr:uid="{00000000-0004-0000-0D00-00000B050000}"/>
    <hyperlink ref="J1311" r:id="rId1293" xr:uid="{00000000-0004-0000-0D00-00000C050000}"/>
    <hyperlink ref="J1312" r:id="rId1294" xr:uid="{00000000-0004-0000-0D00-00000D050000}"/>
    <hyperlink ref="J1313" r:id="rId1295" xr:uid="{00000000-0004-0000-0D00-00000E050000}"/>
    <hyperlink ref="J1314" r:id="rId1296" xr:uid="{00000000-0004-0000-0D00-00000F050000}"/>
    <hyperlink ref="J1315" r:id="rId1297" xr:uid="{00000000-0004-0000-0D00-000010050000}"/>
    <hyperlink ref="J1316" r:id="rId1298" xr:uid="{00000000-0004-0000-0D00-000011050000}"/>
    <hyperlink ref="J1317" r:id="rId1299" xr:uid="{00000000-0004-0000-0D00-000012050000}"/>
    <hyperlink ref="J1318" r:id="rId1300" xr:uid="{00000000-0004-0000-0D00-000013050000}"/>
    <hyperlink ref="J1319" r:id="rId1301" xr:uid="{00000000-0004-0000-0D00-000014050000}"/>
    <hyperlink ref="J1320" r:id="rId1302" xr:uid="{00000000-0004-0000-0D00-000015050000}"/>
    <hyperlink ref="J1321" r:id="rId1303" xr:uid="{00000000-0004-0000-0D00-000016050000}"/>
    <hyperlink ref="J1322" r:id="rId1304" xr:uid="{00000000-0004-0000-0D00-000017050000}"/>
    <hyperlink ref="J1323" r:id="rId1305" xr:uid="{00000000-0004-0000-0D00-000018050000}"/>
    <hyperlink ref="J1324" r:id="rId1306" xr:uid="{00000000-0004-0000-0D00-000019050000}"/>
    <hyperlink ref="J1325" r:id="rId1307" xr:uid="{00000000-0004-0000-0D00-00001A050000}"/>
    <hyperlink ref="J1326" r:id="rId1308" xr:uid="{00000000-0004-0000-0D00-00001B050000}"/>
    <hyperlink ref="J1327" r:id="rId1309" xr:uid="{00000000-0004-0000-0D00-00001C050000}"/>
    <hyperlink ref="J1328" r:id="rId1310" xr:uid="{00000000-0004-0000-0D00-00001D050000}"/>
    <hyperlink ref="J1329" r:id="rId1311" xr:uid="{00000000-0004-0000-0D00-00001E050000}"/>
    <hyperlink ref="J1330" r:id="rId1312" xr:uid="{00000000-0004-0000-0D00-00001F050000}"/>
    <hyperlink ref="J1331" r:id="rId1313" xr:uid="{00000000-0004-0000-0D00-000020050000}"/>
    <hyperlink ref="J1332" r:id="rId1314" xr:uid="{00000000-0004-0000-0D00-000021050000}"/>
    <hyperlink ref="J1333" r:id="rId1315" xr:uid="{00000000-0004-0000-0D00-000022050000}"/>
    <hyperlink ref="J1334" r:id="rId1316" xr:uid="{00000000-0004-0000-0D00-000023050000}"/>
    <hyperlink ref="J1335" r:id="rId1317" xr:uid="{00000000-0004-0000-0D00-000024050000}"/>
    <hyperlink ref="J1336" r:id="rId1318" xr:uid="{00000000-0004-0000-0D00-000025050000}"/>
    <hyperlink ref="J1337" r:id="rId1319" xr:uid="{00000000-0004-0000-0D00-000026050000}"/>
    <hyperlink ref="J1338" r:id="rId1320" xr:uid="{00000000-0004-0000-0D00-000027050000}"/>
    <hyperlink ref="J1339" r:id="rId1321" xr:uid="{00000000-0004-0000-0D00-000028050000}"/>
    <hyperlink ref="J1340" r:id="rId1322" xr:uid="{00000000-0004-0000-0D00-000029050000}"/>
    <hyperlink ref="J1341" r:id="rId1323" xr:uid="{00000000-0004-0000-0D00-00002A050000}"/>
    <hyperlink ref="J1342" r:id="rId1324" xr:uid="{00000000-0004-0000-0D00-00002B050000}"/>
    <hyperlink ref="J1343" r:id="rId1325" xr:uid="{00000000-0004-0000-0D00-00002C050000}"/>
    <hyperlink ref="J1344" r:id="rId1326" xr:uid="{00000000-0004-0000-0D00-00002D050000}"/>
    <hyperlink ref="J1345" r:id="rId1327" xr:uid="{00000000-0004-0000-0D00-00002E050000}"/>
    <hyperlink ref="J1346" r:id="rId1328" xr:uid="{00000000-0004-0000-0D00-00002F050000}"/>
    <hyperlink ref="J1347" r:id="rId1329" xr:uid="{00000000-0004-0000-0D00-000030050000}"/>
    <hyperlink ref="J1348" r:id="rId1330" xr:uid="{00000000-0004-0000-0D00-000031050000}"/>
    <hyperlink ref="J1349" r:id="rId1331" xr:uid="{00000000-0004-0000-0D00-000032050000}"/>
    <hyperlink ref="J1350" r:id="rId1332" xr:uid="{00000000-0004-0000-0D00-000033050000}"/>
    <hyperlink ref="J1351" r:id="rId1333" xr:uid="{00000000-0004-0000-0D00-000034050000}"/>
    <hyperlink ref="J1352" r:id="rId1334" xr:uid="{00000000-0004-0000-0D00-000035050000}"/>
    <hyperlink ref="J1353" r:id="rId1335" xr:uid="{00000000-0004-0000-0D00-000036050000}"/>
    <hyperlink ref="J1354" r:id="rId1336" xr:uid="{00000000-0004-0000-0D00-000037050000}"/>
    <hyperlink ref="J1355" r:id="rId1337" xr:uid="{00000000-0004-0000-0D00-000038050000}"/>
    <hyperlink ref="J1356" r:id="rId1338" xr:uid="{00000000-0004-0000-0D00-000039050000}"/>
    <hyperlink ref="J1357" r:id="rId1339" xr:uid="{00000000-0004-0000-0D00-00003A050000}"/>
    <hyperlink ref="J1358" r:id="rId1340" xr:uid="{00000000-0004-0000-0D00-00003B050000}"/>
    <hyperlink ref="J1359" r:id="rId1341" xr:uid="{00000000-0004-0000-0D00-00003C050000}"/>
    <hyperlink ref="J1360" r:id="rId1342" xr:uid="{00000000-0004-0000-0D00-00003D050000}"/>
    <hyperlink ref="J1361" r:id="rId1343" xr:uid="{00000000-0004-0000-0D00-00003E050000}"/>
    <hyperlink ref="J1362" r:id="rId1344" xr:uid="{00000000-0004-0000-0D00-00003F050000}"/>
    <hyperlink ref="J1363" r:id="rId1345" xr:uid="{00000000-0004-0000-0D00-000040050000}"/>
    <hyperlink ref="J1364" r:id="rId1346" xr:uid="{00000000-0004-0000-0D00-000041050000}"/>
    <hyperlink ref="J1365" r:id="rId1347" xr:uid="{00000000-0004-0000-0D00-000042050000}"/>
    <hyperlink ref="J1366" r:id="rId1348" xr:uid="{00000000-0004-0000-0D00-000043050000}"/>
    <hyperlink ref="J1367" r:id="rId1349" xr:uid="{00000000-0004-0000-0D00-000044050000}"/>
    <hyperlink ref="J1368" r:id="rId1350" xr:uid="{00000000-0004-0000-0D00-000045050000}"/>
    <hyperlink ref="J1369" r:id="rId1351" xr:uid="{00000000-0004-0000-0D00-000046050000}"/>
    <hyperlink ref="J1370" r:id="rId1352" xr:uid="{00000000-0004-0000-0D00-000047050000}"/>
    <hyperlink ref="J1371" r:id="rId1353" xr:uid="{00000000-0004-0000-0D00-000048050000}"/>
    <hyperlink ref="J1372" r:id="rId1354" xr:uid="{00000000-0004-0000-0D00-000049050000}"/>
    <hyperlink ref="J1373" r:id="rId1355" xr:uid="{00000000-0004-0000-0D00-00004A050000}"/>
    <hyperlink ref="J1374" r:id="rId1356" xr:uid="{00000000-0004-0000-0D00-00004B050000}"/>
    <hyperlink ref="J1375" r:id="rId1357" xr:uid="{00000000-0004-0000-0D00-00004C050000}"/>
    <hyperlink ref="J1376" r:id="rId1358" xr:uid="{00000000-0004-0000-0D00-00004D050000}"/>
    <hyperlink ref="J1377" r:id="rId1359" xr:uid="{00000000-0004-0000-0D00-00004E050000}"/>
    <hyperlink ref="J1378" r:id="rId1360" xr:uid="{00000000-0004-0000-0D00-00004F050000}"/>
    <hyperlink ref="J1379" r:id="rId1361" xr:uid="{00000000-0004-0000-0D00-000050050000}"/>
    <hyperlink ref="J1380" r:id="rId1362" xr:uid="{00000000-0004-0000-0D00-000051050000}"/>
    <hyperlink ref="J1381" r:id="rId1363" xr:uid="{00000000-0004-0000-0D00-000052050000}"/>
    <hyperlink ref="J1382" r:id="rId1364" xr:uid="{00000000-0004-0000-0D00-000053050000}"/>
    <hyperlink ref="J1383" r:id="rId1365" xr:uid="{00000000-0004-0000-0D00-000054050000}"/>
    <hyperlink ref="J1384" r:id="rId1366" xr:uid="{00000000-0004-0000-0D00-000055050000}"/>
    <hyperlink ref="J1385" r:id="rId1367" xr:uid="{00000000-0004-0000-0D00-000056050000}"/>
    <hyperlink ref="J1386" r:id="rId1368" xr:uid="{00000000-0004-0000-0D00-000057050000}"/>
    <hyperlink ref="J1387" r:id="rId1369" xr:uid="{00000000-0004-0000-0D00-000058050000}"/>
    <hyperlink ref="J1388" r:id="rId1370" xr:uid="{00000000-0004-0000-0D00-000059050000}"/>
    <hyperlink ref="J1389" r:id="rId1371" xr:uid="{00000000-0004-0000-0D00-00005A050000}"/>
    <hyperlink ref="J1390" r:id="rId1372" xr:uid="{00000000-0004-0000-0D00-00005B050000}"/>
    <hyperlink ref="J1391" r:id="rId1373" xr:uid="{00000000-0004-0000-0D00-00005C050000}"/>
    <hyperlink ref="J1392" r:id="rId1374" xr:uid="{00000000-0004-0000-0D00-00005D050000}"/>
    <hyperlink ref="J1393" r:id="rId1375" xr:uid="{00000000-0004-0000-0D00-00005E050000}"/>
    <hyperlink ref="J1394" r:id="rId1376" xr:uid="{00000000-0004-0000-0D00-00005F050000}"/>
    <hyperlink ref="J1395" r:id="rId1377" xr:uid="{00000000-0004-0000-0D00-000060050000}"/>
    <hyperlink ref="J1396" r:id="rId1378" xr:uid="{00000000-0004-0000-0D00-000061050000}"/>
    <hyperlink ref="J1397" r:id="rId1379" xr:uid="{00000000-0004-0000-0D00-000062050000}"/>
    <hyperlink ref="J1398" r:id="rId1380" xr:uid="{00000000-0004-0000-0D00-000063050000}"/>
    <hyperlink ref="J1399" r:id="rId1381" xr:uid="{00000000-0004-0000-0D00-000064050000}"/>
    <hyperlink ref="J1400" r:id="rId1382" xr:uid="{00000000-0004-0000-0D00-000065050000}"/>
    <hyperlink ref="J1401" r:id="rId1383" xr:uid="{00000000-0004-0000-0D00-000066050000}"/>
    <hyperlink ref="J1402" r:id="rId1384" xr:uid="{00000000-0004-0000-0D00-000067050000}"/>
    <hyperlink ref="J1403" r:id="rId1385" xr:uid="{00000000-0004-0000-0D00-000068050000}"/>
    <hyperlink ref="J1404" r:id="rId1386" xr:uid="{00000000-0004-0000-0D00-000069050000}"/>
    <hyperlink ref="J1405" r:id="rId1387" xr:uid="{00000000-0004-0000-0D00-00006A050000}"/>
    <hyperlink ref="J1406" r:id="rId1388" xr:uid="{00000000-0004-0000-0D00-00006B050000}"/>
    <hyperlink ref="J1407" r:id="rId1389" xr:uid="{00000000-0004-0000-0D00-00006C050000}"/>
    <hyperlink ref="J1408" r:id="rId1390" xr:uid="{00000000-0004-0000-0D00-00006D050000}"/>
    <hyperlink ref="J1409" r:id="rId1391" xr:uid="{00000000-0004-0000-0D00-00006E050000}"/>
    <hyperlink ref="J1410" r:id="rId1392" xr:uid="{00000000-0004-0000-0D00-00006F050000}"/>
    <hyperlink ref="J1411" r:id="rId1393" xr:uid="{00000000-0004-0000-0D00-000070050000}"/>
    <hyperlink ref="J1412" r:id="rId1394" xr:uid="{00000000-0004-0000-0D00-000071050000}"/>
    <hyperlink ref="J1413" r:id="rId1395" xr:uid="{00000000-0004-0000-0D00-000072050000}"/>
    <hyperlink ref="J1414" r:id="rId1396" xr:uid="{00000000-0004-0000-0D00-000073050000}"/>
    <hyperlink ref="J1415" r:id="rId1397" xr:uid="{00000000-0004-0000-0D00-000074050000}"/>
    <hyperlink ref="J1416" r:id="rId1398" xr:uid="{00000000-0004-0000-0D00-000075050000}"/>
    <hyperlink ref="J1417" r:id="rId1399" xr:uid="{00000000-0004-0000-0D00-000076050000}"/>
    <hyperlink ref="J1418" r:id="rId1400" xr:uid="{00000000-0004-0000-0D00-000077050000}"/>
    <hyperlink ref="J1419" r:id="rId1401" xr:uid="{00000000-0004-0000-0D00-000078050000}"/>
    <hyperlink ref="J1420" r:id="rId1402" xr:uid="{00000000-0004-0000-0D00-000079050000}"/>
    <hyperlink ref="J1421" r:id="rId1403" xr:uid="{00000000-0004-0000-0D00-00007A050000}"/>
    <hyperlink ref="J1422" r:id="rId1404" xr:uid="{00000000-0004-0000-0D00-00007B050000}"/>
    <hyperlink ref="J1423" r:id="rId1405" xr:uid="{00000000-0004-0000-0D00-00007C050000}"/>
    <hyperlink ref="J1424" r:id="rId1406" xr:uid="{00000000-0004-0000-0D00-00007D050000}"/>
    <hyperlink ref="J1425" r:id="rId1407" xr:uid="{00000000-0004-0000-0D00-00007E050000}"/>
    <hyperlink ref="J1426" r:id="rId1408" xr:uid="{00000000-0004-0000-0D00-00007F050000}"/>
    <hyperlink ref="J1427" r:id="rId1409" xr:uid="{00000000-0004-0000-0D00-000080050000}"/>
    <hyperlink ref="J1428" r:id="rId1410" xr:uid="{00000000-0004-0000-0D00-000081050000}"/>
    <hyperlink ref="J1429" r:id="rId1411" xr:uid="{00000000-0004-0000-0D00-000082050000}"/>
    <hyperlink ref="J1430" r:id="rId1412" xr:uid="{00000000-0004-0000-0D00-000083050000}"/>
    <hyperlink ref="J1431" r:id="rId1413" xr:uid="{00000000-0004-0000-0D00-000084050000}"/>
    <hyperlink ref="J1432" r:id="rId1414" xr:uid="{00000000-0004-0000-0D00-000085050000}"/>
    <hyperlink ref="J1433" r:id="rId1415" xr:uid="{00000000-0004-0000-0D00-000086050000}"/>
    <hyperlink ref="J1434" r:id="rId1416" xr:uid="{00000000-0004-0000-0D00-000087050000}"/>
    <hyperlink ref="J1435" r:id="rId1417" xr:uid="{00000000-0004-0000-0D00-000088050000}"/>
    <hyperlink ref="J1436" r:id="rId1418" xr:uid="{00000000-0004-0000-0D00-000089050000}"/>
    <hyperlink ref="J1437" r:id="rId1419" xr:uid="{00000000-0004-0000-0D00-00008A050000}"/>
    <hyperlink ref="J1438" r:id="rId1420" xr:uid="{00000000-0004-0000-0D00-00008B050000}"/>
    <hyperlink ref="J1439" r:id="rId1421" xr:uid="{00000000-0004-0000-0D00-00008C050000}"/>
    <hyperlink ref="J1440" r:id="rId1422" xr:uid="{00000000-0004-0000-0D00-00008D050000}"/>
    <hyperlink ref="J1441" r:id="rId1423" xr:uid="{00000000-0004-0000-0D00-00008E050000}"/>
    <hyperlink ref="J1442" r:id="rId1424" xr:uid="{00000000-0004-0000-0D00-00008F050000}"/>
    <hyperlink ref="J1443" r:id="rId1425" xr:uid="{00000000-0004-0000-0D00-000090050000}"/>
    <hyperlink ref="J1444" r:id="rId1426" xr:uid="{00000000-0004-0000-0D00-000091050000}"/>
    <hyperlink ref="J1445" r:id="rId1427" xr:uid="{00000000-0004-0000-0D00-000092050000}"/>
    <hyperlink ref="J1446" r:id="rId1428" xr:uid="{00000000-0004-0000-0D00-000093050000}"/>
    <hyperlink ref="J1447" r:id="rId1429" xr:uid="{00000000-0004-0000-0D00-000094050000}"/>
    <hyperlink ref="J1448" r:id="rId1430" xr:uid="{00000000-0004-0000-0D00-000095050000}"/>
    <hyperlink ref="J1449" r:id="rId1431" xr:uid="{00000000-0004-0000-0D00-000096050000}"/>
    <hyperlink ref="J1450" r:id="rId1432" xr:uid="{00000000-0004-0000-0D00-000097050000}"/>
    <hyperlink ref="J1451" r:id="rId1433" xr:uid="{00000000-0004-0000-0D00-000098050000}"/>
    <hyperlink ref="J1452" r:id="rId1434" xr:uid="{00000000-0004-0000-0D00-000099050000}"/>
    <hyperlink ref="J1453" r:id="rId1435" xr:uid="{00000000-0004-0000-0D00-00009A050000}"/>
    <hyperlink ref="J1454" r:id="rId1436" xr:uid="{00000000-0004-0000-0D00-00009B050000}"/>
    <hyperlink ref="J1455" r:id="rId1437" xr:uid="{00000000-0004-0000-0D00-00009C050000}"/>
    <hyperlink ref="J1456" r:id="rId1438" xr:uid="{00000000-0004-0000-0D00-00009D050000}"/>
    <hyperlink ref="J1457" r:id="rId1439" xr:uid="{00000000-0004-0000-0D00-00009E050000}"/>
    <hyperlink ref="J1458" r:id="rId1440" xr:uid="{00000000-0004-0000-0D00-00009F050000}"/>
    <hyperlink ref="J1459" r:id="rId1441" xr:uid="{00000000-0004-0000-0D00-0000A0050000}"/>
    <hyperlink ref="J1460" r:id="rId1442" xr:uid="{00000000-0004-0000-0D00-0000A1050000}"/>
    <hyperlink ref="J1461" r:id="rId1443" xr:uid="{00000000-0004-0000-0D00-0000A2050000}"/>
    <hyperlink ref="J1462" r:id="rId1444" xr:uid="{00000000-0004-0000-0D00-0000A3050000}"/>
    <hyperlink ref="J1463" r:id="rId1445" xr:uid="{00000000-0004-0000-0D00-0000A4050000}"/>
    <hyperlink ref="J1464" r:id="rId1446" xr:uid="{00000000-0004-0000-0D00-0000A5050000}"/>
    <hyperlink ref="J1465" r:id="rId1447" xr:uid="{00000000-0004-0000-0D00-0000A6050000}"/>
    <hyperlink ref="J1466" r:id="rId1448" xr:uid="{00000000-0004-0000-0D00-0000A7050000}"/>
    <hyperlink ref="J1467" r:id="rId1449" xr:uid="{00000000-0004-0000-0D00-0000A8050000}"/>
    <hyperlink ref="J1468" r:id="rId1450" xr:uid="{00000000-0004-0000-0D00-0000A9050000}"/>
    <hyperlink ref="J1469" r:id="rId1451" xr:uid="{00000000-0004-0000-0D00-0000AA050000}"/>
    <hyperlink ref="J1470" r:id="rId1452" xr:uid="{00000000-0004-0000-0D00-0000AB050000}"/>
    <hyperlink ref="J1471" r:id="rId1453" xr:uid="{00000000-0004-0000-0D00-0000AC050000}"/>
    <hyperlink ref="J1472" r:id="rId1454" xr:uid="{00000000-0004-0000-0D00-0000AD050000}"/>
    <hyperlink ref="J1473" r:id="rId1455" xr:uid="{00000000-0004-0000-0D00-0000AE050000}"/>
    <hyperlink ref="J1474" r:id="rId1456" xr:uid="{00000000-0004-0000-0D00-0000AF050000}"/>
    <hyperlink ref="J1475" r:id="rId1457" xr:uid="{00000000-0004-0000-0D00-0000B0050000}"/>
    <hyperlink ref="J1476" r:id="rId1458" xr:uid="{00000000-0004-0000-0D00-0000B1050000}"/>
    <hyperlink ref="J1477" r:id="rId1459" xr:uid="{00000000-0004-0000-0D00-0000B2050000}"/>
    <hyperlink ref="J1478" r:id="rId1460" xr:uid="{00000000-0004-0000-0D00-0000B3050000}"/>
    <hyperlink ref="J1479" r:id="rId1461" xr:uid="{00000000-0004-0000-0D00-0000B4050000}"/>
    <hyperlink ref="J1480" r:id="rId1462" xr:uid="{00000000-0004-0000-0D00-0000B5050000}"/>
    <hyperlink ref="J1481" r:id="rId1463" xr:uid="{00000000-0004-0000-0D00-0000B6050000}"/>
    <hyperlink ref="J1482" r:id="rId1464" xr:uid="{00000000-0004-0000-0D00-0000B7050000}"/>
    <hyperlink ref="J1483" r:id="rId1465" xr:uid="{00000000-0004-0000-0D00-0000B8050000}"/>
    <hyperlink ref="J1484" r:id="rId1466" xr:uid="{00000000-0004-0000-0D00-0000B9050000}"/>
    <hyperlink ref="J1485" r:id="rId1467" xr:uid="{00000000-0004-0000-0D00-0000BA050000}"/>
    <hyperlink ref="J1486" r:id="rId1468" xr:uid="{00000000-0004-0000-0D00-0000BB050000}"/>
    <hyperlink ref="J1487" r:id="rId1469" xr:uid="{00000000-0004-0000-0D00-0000BC050000}"/>
    <hyperlink ref="J1488" r:id="rId1470" xr:uid="{00000000-0004-0000-0D00-0000BD050000}"/>
    <hyperlink ref="J1489" r:id="rId1471" xr:uid="{00000000-0004-0000-0D00-0000BE050000}"/>
    <hyperlink ref="J1490" r:id="rId1472" xr:uid="{00000000-0004-0000-0D00-0000BF050000}"/>
    <hyperlink ref="J1491" r:id="rId1473" xr:uid="{00000000-0004-0000-0D00-0000C0050000}"/>
    <hyperlink ref="J1492" r:id="rId1474" xr:uid="{00000000-0004-0000-0D00-0000C1050000}"/>
    <hyperlink ref="J1493" r:id="rId1475" xr:uid="{00000000-0004-0000-0D00-0000C2050000}"/>
    <hyperlink ref="J1494" r:id="rId1476" xr:uid="{00000000-0004-0000-0D00-0000C3050000}"/>
    <hyperlink ref="J1495" r:id="rId1477" xr:uid="{00000000-0004-0000-0D00-0000C4050000}"/>
    <hyperlink ref="J1496" r:id="rId1478" xr:uid="{00000000-0004-0000-0D00-0000C5050000}"/>
    <hyperlink ref="J1497" r:id="rId1479" xr:uid="{00000000-0004-0000-0D00-0000C6050000}"/>
    <hyperlink ref="J1498" r:id="rId1480" xr:uid="{00000000-0004-0000-0D00-0000C7050000}"/>
    <hyperlink ref="J1499" r:id="rId1481" xr:uid="{00000000-0004-0000-0D00-0000C8050000}"/>
    <hyperlink ref="J1500" r:id="rId1482" xr:uid="{00000000-0004-0000-0D00-0000C9050000}"/>
    <hyperlink ref="J1501" r:id="rId1483" xr:uid="{00000000-0004-0000-0D00-0000CA050000}"/>
    <hyperlink ref="J1502" r:id="rId1484" xr:uid="{00000000-0004-0000-0D00-0000CB050000}"/>
    <hyperlink ref="J1503" r:id="rId1485" xr:uid="{00000000-0004-0000-0D00-0000CC050000}"/>
    <hyperlink ref="J1504" r:id="rId1486" xr:uid="{00000000-0004-0000-0D00-0000CD050000}"/>
    <hyperlink ref="J1505" r:id="rId1487" xr:uid="{00000000-0004-0000-0D00-0000CE050000}"/>
    <hyperlink ref="J1506" r:id="rId1488" xr:uid="{00000000-0004-0000-0D00-0000CF050000}"/>
    <hyperlink ref="J1507" r:id="rId1489" xr:uid="{00000000-0004-0000-0D00-0000D0050000}"/>
    <hyperlink ref="J1508" r:id="rId1490" xr:uid="{00000000-0004-0000-0D00-0000D1050000}"/>
    <hyperlink ref="J1509" r:id="rId1491" xr:uid="{00000000-0004-0000-0D00-0000D2050000}"/>
    <hyperlink ref="J1510" r:id="rId1492" xr:uid="{00000000-0004-0000-0D00-0000D3050000}"/>
    <hyperlink ref="J1511" r:id="rId1493" xr:uid="{00000000-0004-0000-0D00-0000D4050000}"/>
    <hyperlink ref="J1512" r:id="rId1494" xr:uid="{00000000-0004-0000-0D00-0000D5050000}"/>
    <hyperlink ref="J1513" r:id="rId1495" xr:uid="{00000000-0004-0000-0D00-0000D6050000}"/>
    <hyperlink ref="J1514" r:id="rId1496" xr:uid="{00000000-0004-0000-0D00-0000D7050000}"/>
    <hyperlink ref="J1515" r:id="rId1497" xr:uid="{00000000-0004-0000-0D00-0000D8050000}"/>
    <hyperlink ref="J1516" r:id="rId1498" xr:uid="{00000000-0004-0000-0D00-0000D9050000}"/>
    <hyperlink ref="J1517" r:id="rId1499" xr:uid="{00000000-0004-0000-0D00-0000DA050000}"/>
    <hyperlink ref="J1518" r:id="rId1500" xr:uid="{00000000-0004-0000-0D00-0000DB050000}"/>
    <hyperlink ref="J1519" r:id="rId1501" xr:uid="{00000000-0004-0000-0D00-0000DC050000}"/>
    <hyperlink ref="J1520" r:id="rId1502" xr:uid="{00000000-0004-0000-0D00-0000DD050000}"/>
    <hyperlink ref="J1521" r:id="rId1503" xr:uid="{00000000-0004-0000-0D00-0000DE050000}"/>
    <hyperlink ref="J1522" r:id="rId1504" xr:uid="{00000000-0004-0000-0D00-0000DF050000}"/>
    <hyperlink ref="J1523" r:id="rId1505" xr:uid="{00000000-0004-0000-0D00-0000E0050000}"/>
    <hyperlink ref="J1524" r:id="rId1506" xr:uid="{00000000-0004-0000-0D00-0000E1050000}"/>
    <hyperlink ref="J1525" r:id="rId1507" xr:uid="{00000000-0004-0000-0D00-0000E2050000}"/>
    <hyperlink ref="J1526" r:id="rId1508" xr:uid="{00000000-0004-0000-0D00-0000E3050000}"/>
    <hyperlink ref="J1527" r:id="rId1509" xr:uid="{00000000-0004-0000-0D00-0000E4050000}"/>
    <hyperlink ref="J1528" r:id="rId1510" xr:uid="{00000000-0004-0000-0D00-0000E5050000}"/>
    <hyperlink ref="J1529" r:id="rId1511" xr:uid="{00000000-0004-0000-0D00-0000E6050000}"/>
    <hyperlink ref="J1530" r:id="rId1512" xr:uid="{00000000-0004-0000-0D00-0000E7050000}"/>
    <hyperlink ref="J1531" r:id="rId1513" xr:uid="{00000000-0004-0000-0D00-0000E8050000}"/>
    <hyperlink ref="J1532" r:id="rId1514" xr:uid="{00000000-0004-0000-0D00-0000E9050000}"/>
    <hyperlink ref="J1533" r:id="rId1515" xr:uid="{00000000-0004-0000-0D00-0000EA050000}"/>
    <hyperlink ref="J1534" r:id="rId1516" xr:uid="{00000000-0004-0000-0D00-0000EB050000}"/>
    <hyperlink ref="J1535" r:id="rId1517" xr:uid="{00000000-0004-0000-0D00-0000EC050000}"/>
    <hyperlink ref="J1536" r:id="rId1518" xr:uid="{00000000-0004-0000-0D00-0000ED050000}"/>
    <hyperlink ref="J1537" r:id="rId1519" xr:uid="{00000000-0004-0000-0D00-0000EE050000}"/>
    <hyperlink ref="J1538" r:id="rId1520" xr:uid="{00000000-0004-0000-0D00-0000EF050000}"/>
    <hyperlink ref="J1539" r:id="rId1521" xr:uid="{00000000-0004-0000-0D00-0000F0050000}"/>
    <hyperlink ref="J1540" r:id="rId1522" xr:uid="{00000000-0004-0000-0D00-0000F1050000}"/>
    <hyperlink ref="J1541" r:id="rId1523" xr:uid="{00000000-0004-0000-0D00-0000F2050000}"/>
    <hyperlink ref="J1542" r:id="rId1524" xr:uid="{00000000-0004-0000-0D00-0000F3050000}"/>
    <hyperlink ref="J1543" r:id="rId1525" xr:uid="{00000000-0004-0000-0D00-0000F4050000}"/>
    <hyperlink ref="J1544" r:id="rId1526" xr:uid="{00000000-0004-0000-0D00-0000F5050000}"/>
    <hyperlink ref="J1545" r:id="rId1527" xr:uid="{00000000-0004-0000-0D00-0000F6050000}"/>
    <hyperlink ref="J1546" r:id="rId1528" xr:uid="{00000000-0004-0000-0D00-0000F7050000}"/>
    <hyperlink ref="J1547" r:id="rId1529" xr:uid="{00000000-0004-0000-0D00-0000F8050000}"/>
    <hyperlink ref="J1548" r:id="rId1530" xr:uid="{00000000-0004-0000-0D00-0000F9050000}"/>
    <hyperlink ref="J1549" r:id="rId1531" xr:uid="{00000000-0004-0000-0D00-0000FA050000}"/>
    <hyperlink ref="J1550" r:id="rId1532" xr:uid="{00000000-0004-0000-0D00-0000FB050000}"/>
    <hyperlink ref="J1551" r:id="rId1533" xr:uid="{00000000-0004-0000-0D00-0000FC050000}"/>
    <hyperlink ref="J1552" r:id="rId1534" xr:uid="{00000000-0004-0000-0D00-0000FD050000}"/>
    <hyperlink ref="J1553" r:id="rId1535" xr:uid="{00000000-0004-0000-0D00-0000FE050000}"/>
    <hyperlink ref="J1554" r:id="rId1536" xr:uid="{00000000-0004-0000-0D00-0000FF050000}"/>
    <hyperlink ref="J1555" r:id="rId1537" xr:uid="{00000000-0004-0000-0D00-000000060000}"/>
    <hyperlink ref="J1556" r:id="rId1538" xr:uid="{00000000-0004-0000-0D00-000001060000}"/>
    <hyperlink ref="J1557" r:id="rId1539" xr:uid="{00000000-0004-0000-0D00-000002060000}"/>
    <hyperlink ref="J1558" r:id="rId1540" xr:uid="{00000000-0004-0000-0D00-000003060000}"/>
    <hyperlink ref="J1559" r:id="rId1541" xr:uid="{00000000-0004-0000-0D00-000004060000}"/>
    <hyperlink ref="J1560" r:id="rId1542" xr:uid="{00000000-0004-0000-0D00-000005060000}"/>
    <hyperlink ref="J1561" r:id="rId1543" xr:uid="{00000000-0004-0000-0D00-000006060000}"/>
    <hyperlink ref="J1562" r:id="rId1544" xr:uid="{00000000-0004-0000-0D00-000007060000}"/>
    <hyperlink ref="J1563" r:id="rId1545" xr:uid="{00000000-0004-0000-0D00-000008060000}"/>
    <hyperlink ref="J1564" r:id="rId1546" xr:uid="{00000000-0004-0000-0D00-000009060000}"/>
    <hyperlink ref="J1565" r:id="rId1547" xr:uid="{00000000-0004-0000-0D00-00000A060000}"/>
    <hyperlink ref="J1566" r:id="rId1548" xr:uid="{00000000-0004-0000-0D00-00000B060000}"/>
    <hyperlink ref="J1567" r:id="rId1549" xr:uid="{00000000-0004-0000-0D00-00000C060000}"/>
    <hyperlink ref="J1568" r:id="rId1550" xr:uid="{00000000-0004-0000-0D00-00000D060000}"/>
    <hyperlink ref="J1569" r:id="rId1551" xr:uid="{00000000-0004-0000-0D00-00000E060000}"/>
    <hyperlink ref="J1570" r:id="rId1552" xr:uid="{00000000-0004-0000-0D00-00000F060000}"/>
    <hyperlink ref="J1571" r:id="rId1553" xr:uid="{00000000-0004-0000-0D00-000010060000}"/>
    <hyperlink ref="J1572" r:id="rId1554" xr:uid="{00000000-0004-0000-0D00-000011060000}"/>
    <hyperlink ref="J1573" r:id="rId1555" xr:uid="{00000000-0004-0000-0D00-000012060000}"/>
    <hyperlink ref="J1574" r:id="rId1556" xr:uid="{00000000-0004-0000-0D00-000013060000}"/>
    <hyperlink ref="J1575" r:id="rId1557" xr:uid="{00000000-0004-0000-0D00-000014060000}"/>
    <hyperlink ref="J1576" r:id="rId1558" xr:uid="{00000000-0004-0000-0D00-000015060000}"/>
    <hyperlink ref="J1577" r:id="rId1559" xr:uid="{00000000-0004-0000-0D00-000016060000}"/>
    <hyperlink ref="J1578" r:id="rId1560" xr:uid="{00000000-0004-0000-0D00-000017060000}"/>
    <hyperlink ref="J1579" r:id="rId1561" xr:uid="{00000000-0004-0000-0D00-000018060000}"/>
    <hyperlink ref="J1580" r:id="rId1562" xr:uid="{00000000-0004-0000-0D00-000019060000}"/>
    <hyperlink ref="J1581" r:id="rId1563" xr:uid="{00000000-0004-0000-0D00-00001A060000}"/>
    <hyperlink ref="J1582" r:id="rId1564" xr:uid="{00000000-0004-0000-0D00-00001B060000}"/>
    <hyperlink ref="J1583" r:id="rId1565" xr:uid="{00000000-0004-0000-0D00-00001C060000}"/>
    <hyperlink ref="J1584" r:id="rId1566" xr:uid="{00000000-0004-0000-0D00-00001D060000}"/>
    <hyperlink ref="J1585" r:id="rId1567" xr:uid="{00000000-0004-0000-0D00-00001E060000}"/>
    <hyperlink ref="J1586" r:id="rId1568" xr:uid="{00000000-0004-0000-0D00-00001F060000}"/>
    <hyperlink ref="J1587" r:id="rId1569" xr:uid="{00000000-0004-0000-0D00-000020060000}"/>
    <hyperlink ref="J1588" r:id="rId1570" xr:uid="{00000000-0004-0000-0D00-000021060000}"/>
    <hyperlink ref="J1589" r:id="rId1571" xr:uid="{00000000-0004-0000-0D00-000022060000}"/>
    <hyperlink ref="J1590" r:id="rId1572" xr:uid="{00000000-0004-0000-0D00-000023060000}"/>
    <hyperlink ref="J1591" r:id="rId1573" xr:uid="{00000000-0004-0000-0D00-000024060000}"/>
    <hyperlink ref="J1592" r:id="rId1574" xr:uid="{00000000-0004-0000-0D00-000025060000}"/>
    <hyperlink ref="J1593" r:id="rId1575" xr:uid="{00000000-0004-0000-0D00-000026060000}"/>
    <hyperlink ref="J1594" r:id="rId1576" xr:uid="{00000000-0004-0000-0D00-000027060000}"/>
    <hyperlink ref="J1595" r:id="rId1577" xr:uid="{00000000-0004-0000-0D00-000028060000}"/>
    <hyperlink ref="J1596" r:id="rId1578" xr:uid="{00000000-0004-0000-0D00-000029060000}"/>
    <hyperlink ref="J1597" r:id="rId1579" xr:uid="{00000000-0004-0000-0D00-00002A060000}"/>
    <hyperlink ref="J1598" r:id="rId1580" xr:uid="{00000000-0004-0000-0D00-00002B060000}"/>
    <hyperlink ref="J1599" r:id="rId1581" xr:uid="{00000000-0004-0000-0D00-00002C060000}"/>
    <hyperlink ref="J1600" r:id="rId1582" xr:uid="{00000000-0004-0000-0D00-00002D060000}"/>
    <hyperlink ref="J1601" r:id="rId1583" xr:uid="{00000000-0004-0000-0D00-00002E060000}"/>
    <hyperlink ref="J1602" r:id="rId1584" xr:uid="{00000000-0004-0000-0D00-00002F060000}"/>
    <hyperlink ref="J1603" r:id="rId1585" xr:uid="{00000000-0004-0000-0D00-000030060000}"/>
    <hyperlink ref="J1604" r:id="rId1586" xr:uid="{00000000-0004-0000-0D00-000031060000}"/>
    <hyperlink ref="J1605" r:id="rId1587" xr:uid="{00000000-0004-0000-0D00-000032060000}"/>
    <hyperlink ref="J1606" r:id="rId1588" xr:uid="{00000000-0004-0000-0D00-000033060000}"/>
    <hyperlink ref="J1607" r:id="rId1589" xr:uid="{00000000-0004-0000-0D00-000034060000}"/>
    <hyperlink ref="J1608" r:id="rId1590" xr:uid="{00000000-0004-0000-0D00-000035060000}"/>
    <hyperlink ref="J1609" r:id="rId1591" xr:uid="{00000000-0004-0000-0D00-000036060000}"/>
    <hyperlink ref="J1610" r:id="rId1592" xr:uid="{00000000-0004-0000-0D00-000037060000}"/>
    <hyperlink ref="J1611" r:id="rId1593" xr:uid="{00000000-0004-0000-0D00-000038060000}"/>
    <hyperlink ref="J1612" r:id="rId1594" xr:uid="{00000000-0004-0000-0D00-000039060000}"/>
    <hyperlink ref="J1613" r:id="rId1595" xr:uid="{00000000-0004-0000-0D00-00003A060000}"/>
    <hyperlink ref="J1614" r:id="rId1596" xr:uid="{00000000-0004-0000-0D00-00003B060000}"/>
    <hyperlink ref="J1615" r:id="rId1597" xr:uid="{00000000-0004-0000-0D00-00003C060000}"/>
    <hyperlink ref="J1616" r:id="rId1598" xr:uid="{00000000-0004-0000-0D00-00003D060000}"/>
    <hyperlink ref="J1617" r:id="rId1599" xr:uid="{00000000-0004-0000-0D00-00003E060000}"/>
    <hyperlink ref="J1618" r:id="rId1600" xr:uid="{00000000-0004-0000-0D00-00003F060000}"/>
    <hyperlink ref="J1619" r:id="rId1601" xr:uid="{00000000-0004-0000-0D00-000040060000}"/>
    <hyperlink ref="J1620" r:id="rId1602" xr:uid="{00000000-0004-0000-0D00-000041060000}"/>
    <hyperlink ref="J1621" r:id="rId1603" xr:uid="{00000000-0004-0000-0D00-000042060000}"/>
    <hyperlink ref="J1622" r:id="rId1604" xr:uid="{00000000-0004-0000-0D00-000043060000}"/>
    <hyperlink ref="J1623" r:id="rId1605" xr:uid="{00000000-0004-0000-0D00-000044060000}"/>
    <hyperlink ref="J1624" r:id="rId1606" xr:uid="{00000000-0004-0000-0D00-000045060000}"/>
    <hyperlink ref="J1625" r:id="rId1607" xr:uid="{00000000-0004-0000-0D00-000046060000}"/>
    <hyperlink ref="J1626" r:id="rId1608" xr:uid="{00000000-0004-0000-0D00-000047060000}"/>
    <hyperlink ref="J1627" r:id="rId1609" xr:uid="{00000000-0004-0000-0D00-000048060000}"/>
    <hyperlink ref="J1628" r:id="rId1610" xr:uid="{00000000-0004-0000-0D00-000049060000}"/>
    <hyperlink ref="J1629" r:id="rId1611" xr:uid="{00000000-0004-0000-0D00-00004A060000}"/>
    <hyperlink ref="J1630" r:id="rId1612" xr:uid="{00000000-0004-0000-0D00-00004B060000}"/>
    <hyperlink ref="J1631" r:id="rId1613" xr:uid="{00000000-0004-0000-0D00-00004C060000}"/>
    <hyperlink ref="J1632" r:id="rId1614" xr:uid="{00000000-0004-0000-0D00-00004D060000}"/>
    <hyperlink ref="J1633" r:id="rId1615" xr:uid="{00000000-0004-0000-0D00-00004E060000}"/>
    <hyperlink ref="J1634" r:id="rId1616" xr:uid="{00000000-0004-0000-0D00-00004F060000}"/>
    <hyperlink ref="J1635" r:id="rId1617" xr:uid="{00000000-0004-0000-0D00-000050060000}"/>
    <hyperlink ref="J1636" r:id="rId1618" xr:uid="{00000000-0004-0000-0D00-000051060000}"/>
    <hyperlink ref="J1637" r:id="rId1619" xr:uid="{00000000-0004-0000-0D00-000052060000}"/>
    <hyperlink ref="J1638" r:id="rId1620" xr:uid="{00000000-0004-0000-0D00-000053060000}"/>
    <hyperlink ref="J1639" r:id="rId1621" xr:uid="{00000000-0004-0000-0D00-000054060000}"/>
    <hyperlink ref="J1640" r:id="rId1622" xr:uid="{00000000-0004-0000-0D00-000055060000}"/>
    <hyperlink ref="J1641" r:id="rId1623" xr:uid="{00000000-0004-0000-0D00-000056060000}"/>
    <hyperlink ref="J1642" r:id="rId1624" xr:uid="{00000000-0004-0000-0D00-000057060000}"/>
    <hyperlink ref="J1643" r:id="rId1625" xr:uid="{00000000-0004-0000-0D00-000058060000}"/>
    <hyperlink ref="J1644" r:id="rId1626" xr:uid="{00000000-0004-0000-0D00-000059060000}"/>
    <hyperlink ref="J1645" r:id="rId1627" xr:uid="{00000000-0004-0000-0D00-00005A060000}"/>
    <hyperlink ref="J1646" r:id="rId1628" xr:uid="{00000000-0004-0000-0D00-00005B060000}"/>
    <hyperlink ref="J1647" r:id="rId1629" xr:uid="{00000000-0004-0000-0D00-00005C060000}"/>
    <hyperlink ref="J1648" r:id="rId1630" xr:uid="{00000000-0004-0000-0D00-00005D060000}"/>
    <hyperlink ref="J1649" r:id="rId1631" xr:uid="{00000000-0004-0000-0D00-00005E060000}"/>
    <hyperlink ref="J1650" r:id="rId1632" xr:uid="{00000000-0004-0000-0D00-00005F060000}"/>
    <hyperlink ref="J1651" r:id="rId1633" xr:uid="{00000000-0004-0000-0D00-000060060000}"/>
    <hyperlink ref="J1652" r:id="rId1634" xr:uid="{00000000-0004-0000-0D00-000061060000}"/>
    <hyperlink ref="J1653" r:id="rId1635" xr:uid="{00000000-0004-0000-0D00-000062060000}"/>
    <hyperlink ref="J1654" r:id="rId1636" xr:uid="{00000000-0004-0000-0D00-000063060000}"/>
    <hyperlink ref="J1655" r:id="rId1637" xr:uid="{00000000-0004-0000-0D00-000064060000}"/>
    <hyperlink ref="J1656" r:id="rId1638" xr:uid="{00000000-0004-0000-0D00-000065060000}"/>
    <hyperlink ref="J1657" r:id="rId1639" xr:uid="{00000000-0004-0000-0D00-000066060000}"/>
    <hyperlink ref="J1658" r:id="rId1640" xr:uid="{00000000-0004-0000-0D00-000067060000}"/>
    <hyperlink ref="J1659" r:id="rId1641" xr:uid="{00000000-0004-0000-0D00-000068060000}"/>
    <hyperlink ref="J1660" r:id="rId1642" xr:uid="{00000000-0004-0000-0D00-000069060000}"/>
    <hyperlink ref="J1661" r:id="rId1643" xr:uid="{00000000-0004-0000-0D00-00006A060000}"/>
    <hyperlink ref="J1662" r:id="rId1644" xr:uid="{00000000-0004-0000-0D00-00006B060000}"/>
    <hyperlink ref="J1663" r:id="rId1645" xr:uid="{00000000-0004-0000-0D00-00006C060000}"/>
    <hyperlink ref="J1664" r:id="rId1646" xr:uid="{00000000-0004-0000-0D00-00006D060000}"/>
    <hyperlink ref="J1665" r:id="rId1647" xr:uid="{00000000-0004-0000-0D00-00006E060000}"/>
    <hyperlink ref="J1666" r:id="rId1648" xr:uid="{00000000-0004-0000-0D00-00006F060000}"/>
    <hyperlink ref="J1667" r:id="rId1649" xr:uid="{00000000-0004-0000-0D00-000070060000}"/>
    <hyperlink ref="J1668" r:id="rId1650" xr:uid="{00000000-0004-0000-0D00-000071060000}"/>
    <hyperlink ref="J1669" r:id="rId1651" xr:uid="{00000000-0004-0000-0D00-000072060000}"/>
    <hyperlink ref="J1670" r:id="rId1652" xr:uid="{00000000-0004-0000-0D00-000073060000}"/>
    <hyperlink ref="J1671" r:id="rId1653" xr:uid="{00000000-0004-0000-0D00-000074060000}"/>
    <hyperlink ref="J1672" r:id="rId1654" xr:uid="{00000000-0004-0000-0D00-000075060000}"/>
    <hyperlink ref="J1673" r:id="rId1655" xr:uid="{00000000-0004-0000-0D00-000076060000}"/>
    <hyperlink ref="J1674" r:id="rId1656" xr:uid="{00000000-0004-0000-0D00-000077060000}"/>
    <hyperlink ref="J1675" r:id="rId1657" xr:uid="{00000000-0004-0000-0D00-000078060000}"/>
    <hyperlink ref="J1676" r:id="rId1658" xr:uid="{00000000-0004-0000-0D00-000079060000}"/>
    <hyperlink ref="J1677" r:id="rId1659" xr:uid="{00000000-0004-0000-0D00-00007A060000}"/>
    <hyperlink ref="J1678" r:id="rId1660" xr:uid="{00000000-0004-0000-0D00-00007B060000}"/>
    <hyperlink ref="J1679" r:id="rId1661" xr:uid="{00000000-0004-0000-0D00-00007C060000}"/>
    <hyperlink ref="J1680" r:id="rId1662" xr:uid="{00000000-0004-0000-0D00-00007D060000}"/>
    <hyperlink ref="J1681" r:id="rId1663" xr:uid="{00000000-0004-0000-0D00-00007E060000}"/>
    <hyperlink ref="J1682" r:id="rId1664" xr:uid="{00000000-0004-0000-0D00-00007F060000}"/>
    <hyperlink ref="J1683" r:id="rId1665" xr:uid="{00000000-0004-0000-0D00-000080060000}"/>
    <hyperlink ref="J1684" r:id="rId1666" xr:uid="{00000000-0004-0000-0D00-000081060000}"/>
    <hyperlink ref="J1685" r:id="rId1667" xr:uid="{00000000-0004-0000-0D00-000082060000}"/>
    <hyperlink ref="J1686" r:id="rId1668" xr:uid="{00000000-0004-0000-0D00-000083060000}"/>
    <hyperlink ref="J1687" r:id="rId1669" xr:uid="{00000000-0004-0000-0D00-000084060000}"/>
    <hyperlink ref="J1688" r:id="rId1670" xr:uid="{00000000-0004-0000-0D00-000085060000}"/>
    <hyperlink ref="J1689" r:id="rId1671" xr:uid="{00000000-0004-0000-0D00-000086060000}"/>
    <hyperlink ref="J1690" r:id="rId1672" xr:uid="{00000000-0004-0000-0D00-000087060000}"/>
    <hyperlink ref="J1691" r:id="rId1673" xr:uid="{00000000-0004-0000-0D00-000088060000}"/>
    <hyperlink ref="J1692" r:id="rId1674" xr:uid="{00000000-0004-0000-0D00-000089060000}"/>
    <hyperlink ref="J1693" r:id="rId1675" xr:uid="{00000000-0004-0000-0D00-00008A060000}"/>
    <hyperlink ref="J1694" r:id="rId1676" xr:uid="{00000000-0004-0000-0D00-00008B060000}"/>
    <hyperlink ref="J1695" r:id="rId1677" xr:uid="{00000000-0004-0000-0D00-00008C060000}"/>
    <hyperlink ref="J1696" r:id="rId1678" xr:uid="{00000000-0004-0000-0D00-00008D060000}"/>
    <hyperlink ref="J1697" r:id="rId1679" xr:uid="{00000000-0004-0000-0D00-00008E060000}"/>
    <hyperlink ref="J1698" r:id="rId1680" xr:uid="{00000000-0004-0000-0D00-00008F060000}"/>
    <hyperlink ref="J1699" r:id="rId1681" xr:uid="{00000000-0004-0000-0D00-000090060000}"/>
    <hyperlink ref="J1700" r:id="rId1682" xr:uid="{00000000-0004-0000-0D00-000091060000}"/>
    <hyperlink ref="J1701" r:id="rId1683" xr:uid="{00000000-0004-0000-0D00-000092060000}"/>
    <hyperlink ref="J1702" r:id="rId1684" xr:uid="{00000000-0004-0000-0D00-000093060000}"/>
    <hyperlink ref="J1703" r:id="rId1685" xr:uid="{00000000-0004-0000-0D00-000094060000}"/>
    <hyperlink ref="J1704" r:id="rId1686" xr:uid="{00000000-0004-0000-0D00-000095060000}"/>
    <hyperlink ref="J1705" r:id="rId1687" xr:uid="{00000000-0004-0000-0D00-000096060000}"/>
    <hyperlink ref="J1706" r:id="rId1688" xr:uid="{00000000-0004-0000-0D00-000097060000}"/>
    <hyperlink ref="J1707" r:id="rId1689" xr:uid="{00000000-0004-0000-0D00-000098060000}"/>
    <hyperlink ref="J1708" r:id="rId1690" xr:uid="{00000000-0004-0000-0D00-000099060000}"/>
    <hyperlink ref="J1709" r:id="rId1691" xr:uid="{00000000-0004-0000-0D00-00009A060000}"/>
    <hyperlink ref="J1710" r:id="rId1692" xr:uid="{00000000-0004-0000-0D00-00009B060000}"/>
    <hyperlink ref="J1711" r:id="rId1693" xr:uid="{00000000-0004-0000-0D00-00009C060000}"/>
    <hyperlink ref="J1712" r:id="rId1694" xr:uid="{00000000-0004-0000-0D00-00009D060000}"/>
    <hyperlink ref="J1713" r:id="rId1695" xr:uid="{00000000-0004-0000-0D00-00009E060000}"/>
    <hyperlink ref="J1714" r:id="rId1696" xr:uid="{00000000-0004-0000-0D00-00009F060000}"/>
    <hyperlink ref="J1715" r:id="rId1697" xr:uid="{00000000-0004-0000-0D00-0000A0060000}"/>
    <hyperlink ref="J1716" r:id="rId1698" xr:uid="{00000000-0004-0000-0D00-0000A1060000}"/>
    <hyperlink ref="J1717" r:id="rId1699" xr:uid="{00000000-0004-0000-0D00-0000A2060000}"/>
    <hyperlink ref="J1718" r:id="rId1700" xr:uid="{00000000-0004-0000-0D00-0000A3060000}"/>
    <hyperlink ref="J1719" r:id="rId1701" xr:uid="{00000000-0004-0000-0D00-0000A4060000}"/>
    <hyperlink ref="J1720" r:id="rId1702" xr:uid="{00000000-0004-0000-0D00-0000A5060000}"/>
    <hyperlink ref="J1721" r:id="rId1703" xr:uid="{00000000-0004-0000-0D00-0000A6060000}"/>
    <hyperlink ref="J1722" r:id="rId1704" xr:uid="{00000000-0004-0000-0D00-0000A7060000}"/>
    <hyperlink ref="J1723" r:id="rId1705" xr:uid="{00000000-0004-0000-0D00-0000A8060000}"/>
    <hyperlink ref="J1724" r:id="rId1706" xr:uid="{00000000-0004-0000-0D00-0000A9060000}"/>
    <hyperlink ref="J1725" r:id="rId1707" xr:uid="{00000000-0004-0000-0D00-0000AA060000}"/>
    <hyperlink ref="J1726" r:id="rId1708" xr:uid="{00000000-0004-0000-0D00-0000AB060000}"/>
    <hyperlink ref="J1727" r:id="rId1709" xr:uid="{00000000-0004-0000-0D00-0000AC060000}"/>
    <hyperlink ref="J1728" r:id="rId1710" xr:uid="{00000000-0004-0000-0D00-0000AD060000}"/>
    <hyperlink ref="J1729" r:id="rId1711" xr:uid="{00000000-0004-0000-0D00-0000AE060000}"/>
    <hyperlink ref="J1730" r:id="rId1712" xr:uid="{00000000-0004-0000-0D00-0000AF060000}"/>
    <hyperlink ref="J1731" r:id="rId1713" xr:uid="{00000000-0004-0000-0D00-0000B0060000}"/>
    <hyperlink ref="J1732" r:id="rId1714" xr:uid="{00000000-0004-0000-0D00-0000B1060000}"/>
    <hyperlink ref="J1733" r:id="rId1715" xr:uid="{00000000-0004-0000-0D00-0000B2060000}"/>
    <hyperlink ref="J1734" r:id="rId1716" xr:uid="{00000000-0004-0000-0D00-0000B3060000}"/>
    <hyperlink ref="J1735" r:id="rId1717" xr:uid="{00000000-0004-0000-0D00-0000B4060000}"/>
    <hyperlink ref="J1736" r:id="rId1718" xr:uid="{00000000-0004-0000-0D00-0000B5060000}"/>
    <hyperlink ref="J1737" r:id="rId1719" xr:uid="{00000000-0004-0000-0D00-0000B6060000}"/>
    <hyperlink ref="J1738" r:id="rId1720" xr:uid="{00000000-0004-0000-0D00-0000B7060000}"/>
    <hyperlink ref="J1739" r:id="rId1721" xr:uid="{00000000-0004-0000-0D00-0000B8060000}"/>
    <hyperlink ref="J1740" r:id="rId1722" xr:uid="{00000000-0004-0000-0D00-0000B9060000}"/>
    <hyperlink ref="J1741" r:id="rId1723" xr:uid="{00000000-0004-0000-0D00-0000BA060000}"/>
    <hyperlink ref="J1742" r:id="rId1724" xr:uid="{00000000-0004-0000-0D00-0000BB060000}"/>
    <hyperlink ref="J1743" r:id="rId1725" xr:uid="{00000000-0004-0000-0D00-0000BC060000}"/>
    <hyperlink ref="J1744" r:id="rId1726" xr:uid="{00000000-0004-0000-0D00-0000BD060000}"/>
    <hyperlink ref="J1745" r:id="rId1727" xr:uid="{00000000-0004-0000-0D00-0000BE060000}"/>
    <hyperlink ref="J1746" r:id="rId1728" xr:uid="{00000000-0004-0000-0D00-0000BF060000}"/>
    <hyperlink ref="J1747" r:id="rId1729" xr:uid="{00000000-0004-0000-0D00-0000C0060000}"/>
    <hyperlink ref="J1748" r:id="rId1730" xr:uid="{00000000-0004-0000-0D00-0000C1060000}"/>
    <hyperlink ref="J1749" r:id="rId1731" xr:uid="{00000000-0004-0000-0D00-0000C2060000}"/>
    <hyperlink ref="J1750" r:id="rId1732" xr:uid="{00000000-0004-0000-0D00-0000C3060000}"/>
    <hyperlink ref="J1751" r:id="rId1733" xr:uid="{00000000-0004-0000-0D00-0000C4060000}"/>
    <hyperlink ref="J1752" r:id="rId1734" xr:uid="{00000000-0004-0000-0D00-0000C5060000}"/>
    <hyperlink ref="J1753" r:id="rId1735" xr:uid="{00000000-0004-0000-0D00-0000C6060000}"/>
    <hyperlink ref="J1754" r:id="rId1736" xr:uid="{00000000-0004-0000-0D00-0000C7060000}"/>
    <hyperlink ref="J1755" r:id="rId1737" xr:uid="{00000000-0004-0000-0D00-0000C8060000}"/>
    <hyperlink ref="J1756" r:id="rId1738" xr:uid="{00000000-0004-0000-0D00-0000C9060000}"/>
    <hyperlink ref="J1757" r:id="rId1739" xr:uid="{00000000-0004-0000-0D00-0000CA060000}"/>
    <hyperlink ref="J1758" r:id="rId1740" xr:uid="{00000000-0004-0000-0D00-0000CB060000}"/>
    <hyperlink ref="J1759" r:id="rId1741" xr:uid="{00000000-0004-0000-0D00-0000CC060000}"/>
    <hyperlink ref="J1760" r:id="rId1742" xr:uid="{00000000-0004-0000-0D00-0000CD060000}"/>
    <hyperlink ref="J1761" r:id="rId1743" xr:uid="{00000000-0004-0000-0D00-0000CE060000}"/>
    <hyperlink ref="J1762" r:id="rId1744" xr:uid="{00000000-0004-0000-0D00-0000CF060000}"/>
    <hyperlink ref="J1763" r:id="rId1745" xr:uid="{00000000-0004-0000-0D00-0000D0060000}"/>
    <hyperlink ref="J1764" r:id="rId1746" xr:uid="{00000000-0004-0000-0D00-0000D1060000}"/>
    <hyperlink ref="J1765" r:id="rId1747" xr:uid="{00000000-0004-0000-0D00-0000D2060000}"/>
    <hyperlink ref="J1766" r:id="rId1748" xr:uid="{00000000-0004-0000-0D00-0000D3060000}"/>
    <hyperlink ref="J1767" r:id="rId1749" xr:uid="{00000000-0004-0000-0D00-0000D4060000}"/>
    <hyperlink ref="J1768" r:id="rId1750" xr:uid="{00000000-0004-0000-0D00-0000D5060000}"/>
    <hyperlink ref="J1769" r:id="rId1751" xr:uid="{00000000-0004-0000-0D00-0000D6060000}"/>
    <hyperlink ref="J1770" r:id="rId1752" xr:uid="{00000000-0004-0000-0D00-0000D7060000}"/>
    <hyperlink ref="J1771" r:id="rId1753" xr:uid="{00000000-0004-0000-0D00-0000D8060000}"/>
    <hyperlink ref="J1772" r:id="rId1754" xr:uid="{00000000-0004-0000-0D00-0000D9060000}"/>
    <hyperlink ref="J1773" r:id="rId1755" xr:uid="{00000000-0004-0000-0D00-0000DA060000}"/>
    <hyperlink ref="J1774" r:id="rId1756" xr:uid="{00000000-0004-0000-0D00-0000DB060000}"/>
    <hyperlink ref="J1775" r:id="rId1757" xr:uid="{00000000-0004-0000-0D00-0000DC060000}"/>
    <hyperlink ref="J1776" r:id="rId1758" xr:uid="{00000000-0004-0000-0D00-0000DD060000}"/>
    <hyperlink ref="J1777" r:id="rId1759" xr:uid="{00000000-0004-0000-0D00-0000DE060000}"/>
    <hyperlink ref="J1778" r:id="rId1760" xr:uid="{00000000-0004-0000-0D00-0000DF060000}"/>
    <hyperlink ref="J1779" r:id="rId1761" xr:uid="{00000000-0004-0000-0D00-0000E0060000}"/>
    <hyperlink ref="J1780" r:id="rId1762" xr:uid="{00000000-0004-0000-0D00-0000E1060000}"/>
    <hyperlink ref="J1781" r:id="rId1763" xr:uid="{00000000-0004-0000-0D00-0000E2060000}"/>
    <hyperlink ref="J1782" r:id="rId1764" xr:uid="{00000000-0004-0000-0D00-0000E3060000}"/>
    <hyperlink ref="J1783" r:id="rId1765" xr:uid="{00000000-0004-0000-0D00-0000E4060000}"/>
    <hyperlink ref="J1784" r:id="rId1766" xr:uid="{00000000-0004-0000-0D00-0000E5060000}"/>
    <hyperlink ref="J1785" r:id="rId1767" xr:uid="{00000000-0004-0000-0D00-0000E6060000}"/>
    <hyperlink ref="J1786" r:id="rId1768" xr:uid="{00000000-0004-0000-0D00-0000E7060000}"/>
    <hyperlink ref="J1787" r:id="rId1769" xr:uid="{00000000-0004-0000-0D00-0000E8060000}"/>
    <hyperlink ref="J1788" r:id="rId1770" xr:uid="{00000000-0004-0000-0D00-0000E9060000}"/>
    <hyperlink ref="J1789" r:id="rId1771" xr:uid="{00000000-0004-0000-0D00-0000EA060000}"/>
    <hyperlink ref="J1790" r:id="rId1772" xr:uid="{00000000-0004-0000-0D00-0000EB060000}"/>
    <hyperlink ref="J1791" r:id="rId1773" xr:uid="{00000000-0004-0000-0D00-0000EC060000}"/>
    <hyperlink ref="J1792" r:id="rId1774" xr:uid="{00000000-0004-0000-0D00-0000ED060000}"/>
    <hyperlink ref="J1793" r:id="rId1775" xr:uid="{00000000-0004-0000-0D00-0000EE060000}"/>
    <hyperlink ref="J1794" r:id="rId1776" xr:uid="{00000000-0004-0000-0D00-0000EF060000}"/>
    <hyperlink ref="J1795" r:id="rId1777" xr:uid="{00000000-0004-0000-0D00-0000F0060000}"/>
    <hyperlink ref="J1796" r:id="rId1778" xr:uid="{00000000-0004-0000-0D00-0000F1060000}"/>
    <hyperlink ref="J1797" r:id="rId1779" xr:uid="{00000000-0004-0000-0D00-0000F2060000}"/>
    <hyperlink ref="J1798" r:id="rId1780" xr:uid="{00000000-0004-0000-0D00-0000F3060000}"/>
    <hyperlink ref="J1799" r:id="rId1781" xr:uid="{00000000-0004-0000-0D00-0000F4060000}"/>
    <hyperlink ref="J1800" r:id="rId1782" xr:uid="{00000000-0004-0000-0D00-0000F5060000}"/>
    <hyperlink ref="J1801" r:id="rId1783" xr:uid="{00000000-0004-0000-0D00-0000F6060000}"/>
    <hyperlink ref="J1802" r:id="rId1784" xr:uid="{00000000-0004-0000-0D00-0000F7060000}"/>
    <hyperlink ref="J1803" r:id="rId1785" xr:uid="{00000000-0004-0000-0D00-0000F8060000}"/>
    <hyperlink ref="J1804" r:id="rId1786" xr:uid="{00000000-0004-0000-0D00-0000F9060000}"/>
    <hyperlink ref="J1805" r:id="rId1787" xr:uid="{00000000-0004-0000-0D00-0000FA060000}"/>
    <hyperlink ref="J1806" r:id="rId1788" xr:uid="{00000000-0004-0000-0D00-0000FB060000}"/>
    <hyperlink ref="J1807" r:id="rId1789" xr:uid="{00000000-0004-0000-0D00-0000FC060000}"/>
    <hyperlink ref="J1808" r:id="rId1790" xr:uid="{00000000-0004-0000-0D00-0000FD060000}"/>
    <hyperlink ref="J1809" r:id="rId1791" xr:uid="{00000000-0004-0000-0D00-0000FE060000}"/>
    <hyperlink ref="J1810" r:id="rId1792" xr:uid="{00000000-0004-0000-0D00-0000FF060000}"/>
    <hyperlink ref="J1811" r:id="rId1793" xr:uid="{00000000-0004-0000-0D00-000000070000}"/>
    <hyperlink ref="J1812" r:id="rId1794" xr:uid="{00000000-0004-0000-0D00-000001070000}"/>
    <hyperlink ref="J1813" r:id="rId1795" xr:uid="{00000000-0004-0000-0D00-000002070000}"/>
    <hyperlink ref="J1814" r:id="rId1796" xr:uid="{00000000-0004-0000-0D00-000003070000}"/>
    <hyperlink ref="J1815" r:id="rId1797" xr:uid="{00000000-0004-0000-0D00-000004070000}"/>
    <hyperlink ref="J1816" r:id="rId1798" xr:uid="{00000000-0004-0000-0D00-000005070000}"/>
    <hyperlink ref="J1817" r:id="rId1799" xr:uid="{00000000-0004-0000-0D00-000006070000}"/>
    <hyperlink ref="J1818" r:id="rId1800" xr:uid="{00000000-0004-0000-0D00-000007070000}"/>
    <hyperlink ref="J1819" r:id="rId1801" xr:uid="{00000000-0004-0000-0D00-000008070000}"/>
    <hyperlink ref="J1820" r:id="rId1802" xr:uid="{00000000-0004-0000-0D00-000009070000}"/>
    <hyperlink ref="J1821" r:id="rId1803" xr:uid="{00000000-0004-0000-0D00-00000A070000}"/>
    <hyperlink ref="J1822" r:id="rId1804" xr:uid="{00000000-0004-0000-0D00-00000B070000}"/>
    <hyperlink ref="J1823" r:id="rId1805" xr:uid="{00000000-0004-0000-0D00-00000C070000}"/>
    <hyperlink ref="J1824" r:id="rId1806" xr:uid="{00000000-0004-0000-0D00-00000D070000}"/>
    <hyperlink ref="J1825" r:id="rId1807" xr:uid="{00000000-0004-0000-0D00-00000E070000}"/>
    <hyperlink ref="J1826" r:id="rId1808" xr:uid="{00000000-0004-0000-0D00-00000F070000}"/>
    <hyperlink ref="J1827" r:id="rId1809" xr:uid="{00000000-0004-0000-0D00-000010070000}"/>
    <hyperlink ref="J1828" r:id="rId1810" xr:uid="{00000000-0004-0000-0D00-000011070000}"/>
    <hyperlink ref="J1829" r:id="rId1811" xr:uid="{00000000-0004-0000-0D00-000012070000}"/>
    <hyperlink ref="J1830" r:id="rId1812" xr:uid="{00000000-0004-0000-0D00-000013070000}"/>
    <hyperlink ref="J1831" r:id="rId1813" xr:uid="{00000000-0004-0000-0D00-000014070000}"/>
    <hyperlink ref="J1832" r:id="rId1814" xr:uid="{00000000-0004-0000-0D00-000015070000}"/>
    <hyperlink ref="J1833" r:id="rId1815" xr:uid="{00000000-0004-0000-0D00-000016070000}"/>
    <hyperlink ref="J1834" r:id="rId1816" xr:uid="{00000000-0004-0000-0D00-000017070000}"/>
    <hyperlink ref="J1835" r:id="rId1817" xr:uid="{00000000-0004-0000-0D00-000018070000}"/>
    <hyperlink ref="J1836" r:id="rId1818" xr:uid="{00000000-0004-0000-0D00-000019070000}"/>
    <hyperlink ref="J1837" r:id="rId1819" xr:uid="{00000000-0004-0000-0D00-00001A070000}"/>
    <hyperlink ref="J1838" r:id="rId1820" xr:uid="{00000000-0004-0000-0D00-00001B070000}"/>
    <hyperlink ref="J1839" r:id="rId1821" xr:uid="{00000000-0004-0000-0D00-00001C070000}"/>
    <hyperlink ref="J1840" r:id="rId1822" xr:uid="{00000000-0004-0000-0D00-00001D070000}"/>
    <hyperlink ref="J1841" r:id="rId1823" xr:uid="{00000000-0004-0000-0D00-00001E070000}"/>
    <hyperlink ref="J1842" r:id="rId1824" xr:uid="{00000000-0004-0000-0D00-00001F070000}"/>
    <hyperlink ref="J1843" r:id="rId1825" xr:uid="{00000000-0004-0000-0D00-000020070000}"/>
    <hyperlink ref="J1844" r:id="rId1826" xr:uid="{00000000-0004-0000-0D00-000021070000}"/>
    <hyperlink ref="J1845" r:id="rId1827" xr:uid="{00000000-0004-0000-0D00-000022070000}"/>
    <hyperlink ref="J1846" r:id="rId1828" xr:uid="{00000000-0004-0000-0D00-000023070000}"/>
    <hyperlink ref="J1847" r:id="rId1829" xr:uid="{00000000-0004-0000-0D00-000024070000}"/>
    <hyperlink ref="J1848" r:id="rId1830" xr:uid="{00000000-0004-0000-0D00-000025070000}"/>
    <hyperlink ref="J1849" r:id="rId1831" xr:uid="{00000000-0004-0000-0D00-000026070000}"/>
    <hyperlink ref="J1850" r:id="rId1832" xr:uid="{00000000-0004-0000-0D00-000027070000}"/>
    <hyperlink ref="J1851" r:id="rId1833" xr:uid="{00000000-0004-0000-0D00-000028070000}"/>
    <hyperlink ref="J1852" r:id="rId1834" xr:uid="{00000000-0004-0000-0D00-000029070000}"/>
    <hyperlink ref="J1853" r:id="rId1835" xr:uid="{00000000-0004-0000-0D00-00002A070000}"/>
    <hyperlink ref="J1854" r:id="rId1836" xr:uid="{00000000-0004-0000-0D00-00002B070000}"/>
    <hyperlink ref="J1855" r:id="rId1837" xr:uid="{00000000-0004-0000-0D00-00002C070000}"/>
    <hyperlink ref="J1856" r:id="rId1838" xr:uid="{00000000-0004-0000-0D00-00002D070000}"/>
    <hyperlink ref="J1857" r:id="rId1839" xr:uid="{00000000-0004-0000-0D00-00002E070000}"/>
    <hyperlink ref="J1858" r:id="rId1840" xr:uid="{00000000-0004-0000-0D00-00002F070000}"/>
    <hyperlink ref="J1859" r:id="rId1841" xr:uid="{00000000-0004-0000-0D00-000030070000}"/>
    <hyperlink ref="J1860" r:id="rId1842" xr:uid="{00000000-0004-0000-0D00-000031070000}"/>
    <hyperlink ref="J1861" r:id="rId1843" xr:uid="{00000000-0004-0000-0D00-000032070000}"/>
    <hyperlink ref="J1862" r:id="rId1844" xr:uid="{00000000-0004-0000-0D00-000033070000}"/>
    <hyperlink ref="J1863" r:id="rId1845" xr:uid="{00000000-0004-0000-0D00-000034070000}"/>
    <hyperlink ref="J1864" r:id="rId1846" xr:uid="{00000000-0004-0000-0D00-000035070000}"/>
    <hyperlink ref="J1865" r:id="rId1847" xr:uid="{00000000-0004-0000-0D00-000036070000}"/>
    <hyperlink ref="J1866" r:id="rId1848" xr:uid="{00000000-0004-0000-0D00-000037070000}"/>
    <hyperlink ref="J1867" r:id="rId1849" xr:uid="{00000000-0004-0000-0D00-000038070000}"/>
    <hyperlink ref="J1868" r:id="rId1850" xr:uid="{00000000-0004-0000-0D00-000039070000}"/>
    <hyperlink ref="J1869" r:id="rId1851" xr:uid="{00000000-0004-0000-0D00-00003A070000}"/>
    <hyperlink ref="J1870" r:id="rId1852" xr:uid="{00000000-0004-0000-0D00-00003B070000}"/>
    <hyperlink ref="J1871" r:id="rId1853" xr:uid="{00000000-0004-0000-0D00-00003C070000}"/>
    <hyperlink ref="J1872" r:id="rId1854" xr:uid="{00000000-0004-0000-0D00-00003D070000}"/>
    <hyperlink ref="J1873" r:id="rId1855" xr:uid="{00000000-0004-0000-0D00-00003E070000}"/>
    <hyperlink ref="J1874" r:id="rId1856" xr:uid="{00000000-0004-0000-0D00-00003F070000}"/>
    <hyperlink ref="J1875" r:id="rId1857" xr:uid="{00000000-0004-0000-0D00-000040070000}"/>
    <hyperlink ref="J1876" r:id="rId1858" xr:uid="{00000000-0004-0000-0D00-000041070000}"/>
    <hyperlink ref="J1877" r:id="rId1859" xr:uid="{00000000-0004-0000-0D00-000042070000}"/>
    <hyperlink ref="J1878" r:id="rId1860" xr:uid="{00000000-0004-0000-0D00-000043070000}"/>
    <hyperlink ref="J1879" r:id="rId1861" xr:uid="{00000000-0004-0000-0D00-000044070000}"/>
    <hyperlink ref="J1880" r:id="rId1862" xr:uid="{00000000-0004-0000-0D00-000045070000}"/>
    <hyperlink ref="J1881" r:id="rId1863" xr:uid="{00000000-0004-0000-0D00-000046070000}"/>
    <hyperlink ref="J1882" r:id="rId1864" xr:uid="{00000000-0004-0000-0D00-000047070000}"/>
    <hyperlink ref="J1883" r:id="rId1865" xr:uid="{00000000-0004-0000-0D00-000048070000}"/>
    <hyperlink ref="J1884" r:id="rId1866" xr:uid="{00000000-0004-0000-0D00-000049070000}"/>
    <hyperlink ref="J1885" r:id="rId1867" xr:uid="{00000000-0004-0000-0D00-00004A070000}"/>
    <hyperlink ref="J1886" r:id="rId1868" xr:uid="{00000000-0004-0000-0D00-00004B070000}"/>
    <hyperlink ref="J1887" r:id="rId1869" xr:uid="{00000000-0004-0000-0D00-00004C070000}"/>
    <hyperlink ref="J1888" r:id="rId1870" xr:uid="{00000000-0004-0000-0D00-00004D070000}"/>
    <hyperlink ref="J1889" r:id="rId1871" xr:uid="{00000000-0004-0000-0D00-00004E070000}"/>
    <hyperlink ref="J1890" r:id="rId1872" xr:uid="{00000000-0004-0000-0D00-00004F070000}"/>
    <hyperlink ref="J1891" r:id="rId1873" xr:uid="{00000000-0004-0000-0D00-000050070000}"/>
    <hyperlink ref="J1892" r:id="rId1874" xr:uid="{00000000-0004-0000-0D00-000051070000}"/>
    <hyperlink ref="J1893" r:id="rId1875" xr:uid="{00000000-0004-0000-0D00-000052070000}"/>
    <hyperlink ref="J1894" r:id="rId1876" xr:uid="{00000000-0004-0000-0D00-000053070000}"/>
    <hyperlink ref="J1895" r:id="rId1877" xr:uid="{00000000-0004-0000-0D00-000054070000}"/>
    <hyperlink ref="J1896" r:id="rId1878" xr:uid="{00000000-0004-0000-0D00-000055070000}"/>
    <hyperlink ref="J1897" r:id="rId1879" xr:uid="{00000000-0004-0000-0D00-000056070000}"/>
    <hyperlink ref="J1898" r:id="rId1880" xr:uid="{00000000-0004-0000-0D00-000057070000}"/>
    <hyperlink ref="J1899" r:id="rId1881" xr:uid="{00000000-0004-0000-0D00-000058070000}"/>
    <hyperlink ref="J1900" r:id="rId1882" xr:uid="{00000000-0004-0000-0D00-000059070000}"/>
    <hyperlink ref="J1901" r:id="rId1883" xr:uid="{00000000-0004-0000-0D00-00005A070000}"/>
    <hyperlink ref="J1902" r:id="rId1884" xr:uid="{00000000-0004-0000-0D00-00005B070000}"/>
    <hyperlink ref="J1903" r:id="rId1885" xr:uid="{00000000-0004-0000-0D00-00005C070000}"/>
    <hyperlink ref="J1904" r:id="rId1886" xr:uid="{00000000-0004-0000-0D00-00005D070000}"/>
    <hyperlink ref="J1905" r:id="rId1887" xr:uid="{00000000-0004-0000-0D00-00005E070000}"/>
    <hyperlink ref="J1906" r:id="rId1888" xr:uid="{00000000-0004-0000-0D00-00005F070000}"/>
    <hyperlink ref="J1907" r:id="rId1889" xr:uid="{00000000-0004-0000-0D00-000060070000}"/>
    <hyperlink ref="J1908" r:id="rId1890" xr:uid="{00000000-0004-0000-0D00-000061070000}"/>
    <hyperlink ref="J1909" r:id="rId1891" xr:uid="{00000000-0004-0000-0D00-000062070000}"/>
    <hyperlink ref="J1910" r:id="rId1892" xr:uid="{00000000-0004-0000-0D00-000063070000}"/>
    <hyperlink ref="J1911" r:id="rId1893" xr:uid="{00000000-0004-0000-0D00-000064070000}"/>
    <hyperlink ref="J1912" r:id="rId1894" xr:uid="{00000000-0004-0000-0D00-000065070000}"/>
    <hyperlink ref="J1913" r:id="rId1895" xr:uid="{00000000-0004-0000-0D00-000066070000}"/>
    <hyperlink ref="J1914" r:id="rId1896" xr:uid="{00000000-0004-0000-0D00-000067070000}"/>
    <hyperlink ref="J1915" r:id="rId1897" xr:uid="{00000000-0004-0000-0D00-000068070000}"/>
    <hyperlink ref="J1916" r:id="rId1898" xr:uid="{00000000-0004-0000-0D00-000069070000}"/>
    <hyperlink ref="J1917" r:id="rId1899" xr:uid="{00000000-0004-0000-0D00-00006A070000}"/>
    <hyperlink ref="J1918" r:id="rId1900" xr:uid="{00000000-0004-0000-0D00-00006B070000}"/>
    <hyperlink ref="J1919" r:id="rId1901" xr:uid="{00000000-0004-0000-0D00-00006C070000}"/>
    <hyperlink ref="J1920" r:id="rId1902" xr:uid="{00000000-0004-0000-0D00-00006D070000}"/>
    <hyperlink ref="J1921" r:id="rId1903" xr:uid="{00000000-0004-0000-0D00-00006E070000}"/>
    <hyperlink ref="J1922" r:id="rId1904" xr:uid="{00000000-0004-0000-0D00-00006F070000}"/>
    <hyperlink ref="J1923" r:id="rId1905" xr:uid="{00000000-0004-0000-0D00-000070070000}"/>
    <hyperlink ref="J1924" r:id="rId1906" xr:uid="{00000000-0004-0000-0D00-000071070000}"/>
    <hyperlink ref="J1925" r:id="rId1907" xr:uid="{00000000-0004-0000-0D00-000072070000}"/>
    <hyperlink ref="J1926" r:id="rId1908" xr:uid="{00000000-0004-0000-0D00-000073070000}"/>
    <hyperlink ref="J1927" r:id="rId1909" xr:uid="{00000000-0004-0000-0D00-000074070000}"/>
    <hyperlink ref="J1928" r:id="rId1910" xr:uid="{00000000-0004-0000-0D00-000075070000}"/>
    <hyperlink ref="J1929" r:id="rId1911" xr:uid="{00000000-0004-0000-0D00-000076070000}"/>
    <hyperlink ref="J1930" r:id="rId1912" xr:uid="{00000000-0004-0000-0D00-000077070000}"/>
    <hyperlink ref="J1931" r:id="rId1913" xr:uid="{00000000-0004-0000-0D00-000078070000}"/>
    <hyperlink ref="J1932" r:id="rId1914" xr:uid="{00000000-0004-0000-0D00-000079070000}"/>
    <hyperlink ref="J1933" r:id="rId1915" xr:uid="{00000000-0004-0000-0D00-00007A070000}"/>
    <hyperlink ref="J1934" r:id="rId1916" xr:uid="{00000000-0004-0000-0D00-00007B070000}"/>
    <hyperlink ref="J1935" r:id="rId1917" xr:uid="{00000000-0004-0000-0D00-00007C070000}"/>
    <hyperlink ref="J1936" r:id="rId1918" xr:uid="{00000000-0004-0000-0D00-00007D070000}"/>
    <hyperlink ref="J1937" r:id="rId1919" xr:uid="{00000000-0004-0000-0D00-00007E070000}"/>
    <hyperlink ref="J1938" r:id="rId1920" xr:uid="{00000000-0004-0000-0D00-00007F070000}"/>
    <hyperlink ref="J1939" r:id="rId1921" xr:uid="{00000000-0004-0000-0D00-000080070000}"/>
    <hyperlink ref="J1940" r:id="rId1922" xr:uid="{00000000-0004-0000-0D00-000081070000}"/>
    <hyperlink ref="J1941" r:id="rId1923" xr:uid="{00000000-0004-0000-0D00-000082070000}"/>
    <hyperlink ref="J1942" r:id="rId1924" xr:uid="{00000000-0004-0000-0D00-000083070000}"/>
    <hyperlink ref="J1943" r:id="rId1925" xr:uid="{00000000-0004-0000-0D00-000084070000}"/>
    <hyperlink ref="J1944" r:id="rId1926" xr:uid="{00000000-0004-0000-0D00-000085070000}"/>
    <hyperlink ref="J1945" r:id="rId1927" xr:uid="{00000000-0004-0000-0D00-000086070000}"/>
    <hyperlink ref="J1946" r:id="rId1928" xr:uid="{00000000-0004-0000-0D00-000087070000}"/>
    <hyperlink ref="J1947" r:id="rId1929" xr:uid="{00000000-0004-0000-0D00-000088070000}"/>
    <hyperlink ref="J1948" r:id="rId1930" xr:uid="{00000000-0004-0000-0D00-000089070000}"/>
    <hyperlink ref="J1949" r:id="rId1931" xr:uid="{00000000-0004-0000-0D00-00008A070000}"/>
    <hyperlink ref="J1950" r:id="rId1932" xr:uid="{00000000-0004-0000-0D00-00008B070000}"/>
    <hyperlink ref="J1951" r:id="rId1933" xr:uid="{00000000-0004-0000-0D00-00008C070000}"/>
    <hyperlink ref="J1952" r:id="rId1934" xr:uid="{00000000-0004-0000-0D00-00008D070000}"/>
    <hyperlink ref="J1953" r:id="rId1935" xr:uid="{00000000-0004-0000-0D00-00008E070000}"/>
    <hyperlink ref="J1954" r:id="rId1936" xr:uid="{00000000-0004-0000-0D00-00008F070000}"/>
    <hyperlink ref="J1955" r:id="rId1937" xr:uid="{00000000-0004-0000-0D00-000090070000}"/>
    <hyperlink ref="J1956" r:id="rId1938" xr:uid="{00000000-0004-0000-0D00-000091070000}"/>
    <hyperlink ref="J1957" r:id="rId1939" xr:uid="{00000000-0004-0000-0D00-000092070000}"/>
    <hyperlink ref="J1958" r:id="rId1940" xr:uid="{00000000-0004-0000-0D00-000093070000}"/>
    <hyperlink ref="J1959" r:id="rId1941" xr:uid="{00000000-0004-0000-0D00-000094070000}"/>
    <hyperlink ref="J1960" r:id="rId1942" xr:uid="{00000000-0004-0000-0D00-000095070000}"/>
    <hyperlink ref="J1961" r:id="rId1943" xr:uid="{00000000-0004-0000-0D00-000096070000}"/>
    <hyperlink ref="J1962" r:id="rId1944" xr:uid="{00000000-0004-0000-0D00-000097070000}"/>
    <hyperlink ref="J1963" r:id="rId1945" xr:uid="{00000000-0004-0000-0D00-000098070000}"/>
    <hyperlink ref="J1964" r:id="rId1946" xr:uid="{00000000-0004-0000-0D00-000099070000}"/>
    <hyperlink ref="J1965" r:id="rId1947" xr:uid="{00000000-0004-0000-0D00-00009A070000}"/>
    <hyperlink ref="J1966" r:id="rId1948" xr:uid="{00000000-0004-0000-0D00-00009B070000}"/>
    <hyperlink ref="J1967" r:id="rId1949" xr:uid="{00000000-0004-0000-0D00-00009C070000}"/>
    <hyperlink ref="J1968" r:id="rId1950" xr:uid="{00000000-0004-0000-0D00-00009D070000}"/>
    <hyperlink ref="J1969" r:id="rId1951" xr:uid="{00000000-0004-0000-0D00-00009E070000}"/>
    <hyperlink ref="J1970" r:id="rId1952" xr:uid="{00000000-0004-0000-0D00-00009F070000}"/>
    <hyperlink ref="J1971" r:id="rId1953" xr:uid="{00000000-0004-0000-0D00-0000A0070000}"/>
    <hyperlink ref="J1972" r:id="rId1954" xr:uid="{00000000-0004-0000-0D00-0000A1070000}"/>
    <hyperlink ref="J1973" r:id="rId1955" xr:uid="{00000000-0004-0000-0D00-0000A2070000}"/>
    <hyperlink ref="J1974" r:id="rId1956" xr:uid="{00000000-0004-0000-0D00-0000A3070000}"/>
    <hyperlink ref="J1975" r:id="rId1957" xr:uid="{00000000-0004-0000-0D00-0000A4070000}"/>
    <hyperlink ref="J1976" r:id="rId1958" xr:uid="{00000000-0004-0000-0D00-0000A5070000}"/>
    <hyperlink ref="J1977" r:id="rId1959" xr:uid="{00000000-0004-0000-0D00-0000A6070000}"/>
    <hyperlink ref="J1978" r:id="rId1960" xr:uid="{00000000-0004-0000-0D00-0000A7070000}"/>
    <hyperlink ref="J1979" r:id="rId1961" xr:uid="{00000000-0004-0000-0D00-0000A8070000}"/>
    <hyperlink ref="J1980" r:id="rId1962" xr:uid="{00000000-0004-0000-0D00-0000A9070000}"/>
    <hyperlink ref="J1981" r:id="rId1963" xr:uid="{00000000-0004-0000-0D00-0000AA070000}"/>
    <hyperlink ref="J1982" r:id="rId1964" xr:uid="{00000000-0004-0000-0D00-0000AB070000}"/>
    <hyperlink ref="J1983" r:id="rId1965" xr:uid="{00000000-0004-0000-0D00-0000AC070000}"/>
    <hyperlink ref="J1984" r:id="rId1966" xr:uid="{00000000-0004-0000-0D00-0000AD070000}"/>
    <hyperlink ref="J1985" r:id="rId1967" xr:uid="{00000000-0004-0000-0D00-0000AE070000}"/>
    <hyperlink ref="J1986" r:id="rId1968" xr:uid="{00000000-0004-0000-0D00-0000AF070000}"/>
    <hyperlink ref="J1987" r:id="rId1969" xr:uid="{00000000-0004-0000-0D00-0000B0070000}"/>
    <hyperlink ref="J1988" r:id="rId1970" xr:uid="{00000000-0004-0000-0D00-0000B1070000}"/>
    <hyperlink ref="J1989" r:id="rId1971" xr:uid="{00000000-0004-0000-0D00-0000B2070000}"/>
    <hyperlink ref="J1990" r:id="rId1972" xr:uid="{00000000-0004-0000-0D00-0000B3070000}"/>
    <hyperlink ref="J1991" r:id="rId1973" xr:uid="{00000000-0004-0000-0D00-0000B4070000}"/>
    <hyperlink ref="J1992" r:id="rId1974" xr:uid="{00000000-0004-0000-0D00-0000B5070000}"/>
    <hyperlink ref="J1993" r:id="rId1975" xr:uid="{00000000-0004-0000-0D00-0000B6070000}"/>
    <hyperlink ref="J1994" r:id="rId1976" xr:uid="{00000000-0004-0000-0D00-0000B7070000}"/>
    <hyperlink ref="J1995" r:id="rId1977" xr:uid="{00000000-0004-0000-0D00-0000B8070000}"/>
    <hyperlink ref="J1996" r:id="rId1978" xr:uid="{00000000-0004-0000-0D00-0000B9070000}"/>
    <hyperlink ref="J1997" r:id="rId1979" xr:uid="{00000000-0004-0000-0D00-0000BA070000}"/>
    <hyperlink ref="J1998" r:id="rId1980" xr:uid="{00000000-0004-0000-0D00-0000BB070000}"/>
    <hyperlink ref="J1999" r:id="rId1981" xr:uid="{00000000-0004-0000-0D00-0000BC070000}"/>
    <hyperlink ref="J2000" r:id="rId1982" xr:uid="{00000000-0004-0000-0D00-0000BD070000}"/>
    <hyperlink ref="J2001" r:id="rId1983" xr:uid="{00000000-0004-0000-0D00-0000BE070000}"/>
    <hyperlink ref="J2002" r:id="rId1984" xr:uid="{00000000-0004-0000-0D00-0000BF070000}"/>
    <hyperlink ref="J2003" r:id="rId1985" xr:uid="{00000000-0004-0000-0D00-0000C0070000}"/>
    <hyperlink ref="J2004" r:id="rId1986" xr:uid="{00000000-0004-0000-0D00-0000C1070000}"/>
    <hyperlink ref="J2005" r:id="rId1987" xr:uid="{00000000-0004-0000-0D00-0000C2070000}"/>
    <hyperlink ref="J2006" r:id="rId1988" xr:uid="{00000000-0004-0000-0D00-0000C3070000}"/>
    <hyperlink ref="J2007" r:id="rId1989" xr:uid="{00000000-0004-0000-0D00-0000C4070000}"/>
    <hyperlink ref="J2008" r:id="rId1990" xr:uid="{00000000-0004-0000-0D00-0000C5070000}"/>
    <hyperlink ref="J2009" r:id="rId1991" xr:uid="{00000000-0004-0000-0D00-0000C6070000}"/>
    <hyperlink ref="J2010" r:id="rId1992" xr:uid="{00000000-0004-0000-0D00-0000C7070000}"/>
    <hyperlink ref="J2011" r:id="rId1993" xr:uid="{00000000-0004-0000-0D00-0000C8070000}"/>
    <hyperlink ref="J2012" r:id="rId1994" xr:uid="{00000000-0004-0000-0D00-0000C9070000}"/>
    <hyperlink ref="J2013" r:id="rId1995" xr:uid="{00000000-0004-0000-0D00-0000CA070000}"/>
    <hyperlink ref="J2014" r:id="rId1996" xr:uid="{00000000-0004-0000-0D00-0000CB070000}"/>
    <hyperlink ref="J2015" r:id="rId1997" xr:uid="{00000000-0004-0000-0D00-0000CC070000}"/>
    <hyperlink ref="J2016" r:id="rId1998" xr:uid="{00000000-0004-0000-0D00-0000CD070000}"/>
    <hyperlink ref="J2017" r:id="rId1999" xr:uid="{00000000-0004-0000-0D00-0000CE070000}"/>
    <hyperlink ref="J2018" r:id="rId2000" xr:uid="{00000000-0004-0000-0D00-0000CF070000}"/>
    <hyperlink ref="J2019" r:id="rId2001" xr:uid="{00000000-0004-0000-0D00-0000D0070000}"/>
    <hyperlink ref="J2020" r:id="rId2002" xr:uid="{00000000-0004-0000-0D00-0000D1070000}"/>
    <hyperlink ref="J2021" r:id="rId2003" xr:uid="{00000000-0004-0000-0D00-0000D2070000}"/>
    <hyperlink ref="J2022" r:id="rId2004" xr:uid="{00000000-0004-0000-0D00-0000D3070000}"/>
    <hyperlink ref="J2023" r:id="rId2005" xr:uid="{00000000-0004-0000-0D00-0000D4070000}"/>
    <hyperlink ref="J2024" r:id="rId2006" xr:uid="{00000000-0004-0000-0D00-0000D5070000}"/>
    <hyperlink ref="J2025" r:id="rId2007" xr:uid="{00000000-0004-0000-0D00-0000D6070000}"/>
    <hyperlink ref="J2026" r:id="rId2008" xr:uid="{00000000-0004-0000-0D00-0000D7070000}"/>
    <hyperlink ref="J2027" r:id="rId2009" xr:uid="{00000000-0004-0000-0D00-0000D8070000}"/>
    <hyperlink ref="J2028" r:id="rId2010" xr:uid="{00000000-0004-0000-0D00-0000D9070000}"/>
    <hyperlink ref="J2029" r:id="rId2011" xr:uid="{00000000-0004-0000-0D00-0000DA070000}"/>
    <hyperlink ref="J2030" r:id="rId2012" xr:uid="{00000000-0004-0000-0D00-0000DB070000}"/>
    <hyperlink ref="J2031" r:id="rId2013" xr:uid="{00000000-0004-0000-0D00-0000DC070000}"/>
    <hyperlink ref="J2032" r:id="rId2014" xr:uid="{00000000-0004-0000-0D00-0000DD070000}"/>
    <hyperlink ref="J2033" r:id="rId2015" xr:uid="{00000000-0004-0000-0D00-0000DE070000}"/>
    <hyperlink ref="J2034" r:id="rId2016" xr:uid="{00000000-0004-0000-0D00-0000DF070000}"/>
    <hyperlink ref="J2035" r:id="rId2017" xr:uid="{00000000-0004-0000-0D00-0000E0070000}"/>
    <hyperlink ref="J2036" r:id="rId2018" xr:uid="{00000000-0004-0000-0D00-0000E1070000}"/>
    <hyperlink ref="J2037" r:id="rId2019" xr:uid="{00000000-0004-0000-0D00-0000E2070000}"/>
    <hyperlink ref="J2038" r:id="rId2020" xr:uid="{00000000-0004-0000-0D00-0000E3070000}"/>
    <hyperlink ref="J2039" r:id="rId2021" xr:uid="{00000000-0004-0000-0D00-0000E4070000}"/>
    <hyperlink ref="J2040" r:id="rId2022" xr:uid="{00000000-0004-0000-0D00-0000E5070000}"/>
    <hyperlink ref="J2041" r:id="rId2023" xr:uid="{00000000-0004-0000-0D00-0000E6070000}"/>
    <hyperlink ref="J2042" r:id="rId2024" xr:uid="{00000000-0004-0000-0D00-0000E7070000}"/>
    <hyperlink ref="J2043" r:id="rId2025" xr:uid="{00000000-0004-0000-0D00-0000E8070000}"/>
    <hyperlink ref="J2044" r:id="rId2026" xr:uid="{00000000-0004-0000-0D00-0000E9070000}"/>
    <hyperlink ref="J2045" r:id="rId2027" xr:uid="{00000000-0004-0000-0D00-0000EA070000}"/>
    <hyperlink ref="J2046" r:id="rId2028" xr:uid="{00000000-0004-0000-0D00-0000EB070000}"/>
    <hyperlink ref="J2047" r:id="rId2029" xr:uid="{00000000-0004-0000-0D00-0000EC070000}"/>
    <hyperlink ref="J2048" r:id="rId2030" xr:uid="{00000000-0004-0000-0D00-0000ED070000}"/>
    <hyperlink ref="J2049" r:id="rId2031" xr:uid="{00000000-0004-0000-0D00-0000EE070000}"/>
    <hyperlink ref="J2050" r:id="rId2032" xr:uid="{00000000-0004-0000-0D00-0000EF070000}"/>
    <hyperlink ref="J2051" r:id="rId2033" xr:uid="{00000000-0004-0000-0D00-0000F0070000}"/>
    <hyperlink ref="J2052" r:id="rId2034" xr:uid="{00000000-0004-0000-0D00-0000F1070000}"/>
    <hyperlink ref="J2053" r:id="rId2035" xr:uid="{00000000-0004-0000-0D00-0000F2070000}"/>
    <hyperlink ref="J2054" r:id="rId2036" xr:uid="{00000000-0004-0000-0D00-0000F3070000}"/>
    <hyperlink ref="J2055" r:id="rId2037" xr:uid="{00000000-0004-0000-0D00-0000F4070000}"/>
    <hyperlink ref="J2056" r:id="rId2038" xr:uid="{00000000-0004-0000-0D00-0000F5070000}"/>
    <hyperlink ref="J2057" r:id="rId2039" xr:uid="{00000000-0004-0000-0D00-0000F6070000}"/>
    <hyperlink ref="J2058" r:id="rId2040" xr:uid="{00000000-0004-0000-0D00-0000F7070000}"/>
    <hyperlink ref="J2059" r:id="rId2041" xr:uid="{00000000-0004-0000-0D00-0000F8070000}"/>
    <hyperlink ref="J2060" r:id="rId2042" xr:uid="{00000000-0004-0000-0D00-0000F9070000}"/>
    <hyperlink ref="J2061" r:id="rId2043" xr:uid="{00000000-0004-0000-0D00-0000FA070000}"/>
    <hyperlink ref="J2062" r:id="rId2044" xr:uid="{00000000-0004-0000-0D00-0000FB070000}"/>
    <hyperlink ref="J2063" r:id="rId2045" xr:uid="{00000000-0004-0000-0D00-0000FC070000}"/>
    <hyperlink ref="J2064" r:id="rId2046" xr:uid="{00000000-0004-0000-0D00-0000FD070000}"/>
    <hyperlink ref="J2065" r:id="rId2047" xr:uid="{00000000-0004-0000-0D00-0000FE070000}"/>
    <hyperlink ref="J2066" r:id="rId2048" xr:uid="{00000000-0004-0000-0D00-0000FF070000}"/>
    <hyperlink ref="J2067" r:id="rId2049" xr:uid="{00000000-0004-0000-0D00-000000080000}"/>
    <hyperlink ref="J2068" r:id="rId2050" xr:uid="{00000000-0004-0000-0D00-000001080000}"/>
    <hyperlink ref="J2069" r:id="rId2051" xr:uid="{00000000-0004-0000-0D00-000002080000}"/>
    <hyperlink ref="J2070" r:id="rId2052" xr:uid="{00000000-0004-0000-0D00-000003080000}"/>
    <hyperlink ref="J2071" r:id="rId2053" xr:uid="{00000000-0004-0000-0D00-000004080000}"/>
    <hyperlink ref="J2072" r:id="rId2054" xr:uid="{00000000-0004-0000-0D00-000005080000}"/>
    <hyperlink ref="J2073" r:id="rId2055" xr:uid="{00000000-0004-0000-0D00-000006080000}"/>
    <hyperlink ref="J2074" r:id="rId2056" xr:uid="{00000000-0004-0000-0D00-000007080000}"/>
    <hyperlink ref="J2075" r:id="rId2057" xr:uid="{00000000-0004-0000-0D00-000008080000}"/>
    <hyperlink ref="J2076" r:id="rId2058" xr:uid="{00000000-0004-0000-0D00-000009080000}"/>
    <hyperlink ref="J2077" r:id="rId2059" xr:uid="{00000000-0004-0000-0D00-00000A080000}"/>
    <hyperlink ref="J2078" r:id="rId2060" xr:uid="{00000000-0004-0000-0D00-00000B080000}"/>
    <hyperlink ref="J2079" r:id="rId2061" xr:uid="{00000000-0004-0000-0D00-00000C080000}"/>
    <hyperlink ref="J2080" r:id="rId2062" xr:uid="{00000000-0004-0000-0D00-00000D080000}"/>
    <hyperlink ref="J2081" r:id="rId2063" xr:uid="{00000000-0004-0000-0D00-00000E080000}"/>
    <hyperlink ref="J2082" r:id="rId2064" xr:uid="{00000000-0004-0000-0D00-00000F080000}"/>
    <hyperlink ref="J2083" r:id="rId2065" xr:uid="{00000000-0004-0000-0D00-000010080000}"/>
    <hyperlink ref="J2084" r:id="rId2066" xr:uid="{00000000-0004-0000-0D00-000011080000}"/>
    <hyperlink ref="J2085" r:id="rId2067" xr:uid="{00000000-0004-0000-0D00-000012080000}"/>
    <hyperlink ref="J2086" r:id="rId2068" xr:uid="{00000000-0004-0000-0D00-000013080000}"/>
    <hyperlink ref="J2087" r:id="rId2069" xr:uid="{00000000-0004-0000-0D00-000014080000}"/>
    <hyperlink ref="J2088" r:id="rId2070" xr:uid="{00000000-0004-0000-0D00-000015080000}"/>
    <hyperlink ref="J2089" r:id="rId2071" xr:uid="{00000000-0004-0000-0D00-000016080000}"/>
    <hyperlink ref="J2090" r:id="rId2072" xr:uid="{00000000-0004-0000-0D00-000017080000}"/>
    <hyperlink ref="J2091" r:id="rId2073" xr:uid="{00000000-0004-0000-0D00-000018080000}"/>
    <hyperlink ref="J2092" r:id="rId2074" xr:uid="{00000000-0004-0000-0D00-000019080000}"/>
    <hyperlink ref="J2093" r:id="rId2075" xr:uid="{00000000-0004-0000-0D00-00001A080000}"/>
    <hyperlink ref="J2094" r:id="rId2076" xr:uid="{00000000-0004-0000-0D00-00001B080000}"/>
    <hyperlink ref="J2095" r:id="rId2077" xr:uid="{00000000-0004-0000-0D00-00001C080000}"/>
    <hyperlink ref="J2096" r:id="rId2078" xr:uid="{00000000-0004-0000-0D00-00001D080000}"/>
    <hyperlink ref="J2097" r:id="rId2079" xr:uid="{00000000-0004-0000-0D00-00001E080000}"/>
    <hyperlink ref="J2098" r:id="rId2080" xr:uid="{00000000-0004-0000-0D00-00001F080000}"/>
    <hyperlink ref="J2099" r:id="rId2081" xr:uid="{00000000-0004-0000-0D00-000020080000}"/>
    <hyperlink ref="J2100" r:id="rId2082" xr:uid="{00000000-0004-0000-0D00-000021080000}"/>
    <hyperlink ref="J2101" r:id="rId2083" xr:uid="{00000000-0004-0000-0D00-000022080000}"/>
    <hyperlink ref="J2102" r:id="rId2084" xr:uid="{00000000-0004-0000-0D00-000023080000}"/>
    <hyperlink ref="J2103" r:id="rId2085" xr:uid="{00000000-0004-0000-0D00-000024080000}"/>
    <hyperlink ref="J2104" r:id="rId2086" xr:uid="{00000000-0004-0000-0D00-000025080000}"/>
    <hyperlink ref="J2105" r:id="rId2087" xr:uid="{00000000-0004-0000-0D00-000026080000}"/>
    <hyperlink ref="J2106" r:id="rId2088" xr:uid="{00000000-0004-0000-0D00-000027080000}"/>
    <hyperlink ref="J2107" r:id="rId2089" xr:uid="{00000000-0004-0000-0D00-000028080000}"/>
    <hyperlink ref="J2108" r:id="rId2090" xr:uid="{00000000-0004-0000-0D00-000029080000}"/>
    <hyperlink ref="J2109" r:id="rId2091" xr:uid="{00000000-0004-0000-0D00-00002A080000}"/>
    <hyperlink ref="J2110" r:id="rId2092" xr:uid="{00000000-0004-0000-0D00-00002B080000}"/>
    <hyperlink ref="J2111" r:id="rId2093" xr:uid="{00000000-0004-0000-0D00-00002C080000}"/>
    <hyperlink ref="J2112" r:id="rId2094" xr:uid="{00000000-0004-0000-0D00-00002D080000}"/>
    <hyperlink ref="J2113" r:id="rId2095" xr:uid="{00000000-0004-0000-0D00-00002E080000}"/>
    <hyperlink ref="J2114" r:id="rId2096" xr:uid="{00000000-0004-0000-0D00-00002F080000}"/>
    <hyperlink ref="J2115" r:id="rId2097" xr:uid="{00000000-0004-0000-0D00-000030080000}"/>
    <hyperlink ref="J2116" r:id="rId2098" xr:uid="{00000000-0004-0000-0D00-000031080000}"/>
    <hyperlink ref="J2117" r:id="rId2099" xr:uid="{00000000-0004-0000-0D00-000032080000}"/>
    <hyperlink ref="J2118" r:id="rId2100" xr:uid="{00000000-0004-0000-0D00-000033080000}"/>
    <hyperlink ref="J2119" r:id="rId2101" xr:uid="{00000000-0004-0000-0D00-000034080000}"/>
    <hyperlink ref="J2120" r:id="rId2102" xr:uid="{00000000-0004-0000-0D00-000035080000}"/>
    <hyperlink ref="J2121" r:id="rId2103" xr:uid="{00000000-0004-0000-0D00-000036080000}"/>
    <hyperlink ref="J2122" r:id="rId2104" xr:uid="{00000000-0004-0000-0D00-000037080000}"/>
    <hyperlink ref="J2123" r:id="rId2105" xr:uid="{00000000-0004-0000-0D00-000038080000}"/>
    <hyperlink ref="J2124" r:id="rId2106" xr:uid="{00000000-0004-0000-0D00-000039080000}"/>
    <hyperlink ref="J2125" r:id="rId2107" xr:uid="{00000000-0004-0000-0D00-00003A080000}"/>
    <hyperlink ref="J2126" r:id="rId2108" xr:uid="{00000000-0004-0000-0D00-00003B080000}"/>
    <hyperlink ref="J2127" r:id="rId2109" xr:uid="{00000000-0004-0000-0D00-00003C080000}"/>
    <hyperlink ref="J2128" r:id="rId2110" xr:uid="{00000000-0004-0000-0D00-00003D080000}"/>
    <hyperlink ref="J2129" r:id="rId2111" xr:uid="{00000000-0004-0000-0D00-00003E080000}"/>
    <hyperlink ref="J2130" r:id="rId2112" xr:uid="{00000000-0004-0000-0D00-00003F080000}"/>
    <hyperlink ref="J2131" r:id="rId2113" xr:uid="{00000000-0004-0000-0D00-000040080000}"/>
    <hyperlink ref="J2132" r:id="rId2114" xr:uid="{00000000-0004-0000-0D00-000041080000}"/>
    <hyperlink ref="J2133" r:id="rId2115" xr:uid="{00000000-0004-0000-0D00-000042080000}"/>
    <hyperlink ref="J2134" r:id="rId2116" xr:uid="{00000000-0004-0000-0D00-000043080000}"/>
    <hyperlink ref="J2135" r:id="rId2117" xr:uid="{00000000-0004-0000-0D00-000044080000}"/>
    <hyperlink ref="J2136" r:id="rId2118" xr:uid="{00000000-0004-0000-0D00-000045080000}"/>
    <hyperlink ref="J2137" r:id="rId2119" xr:uid="{00000000-0004-0000-0D00-000046080000}"/>
    <hyperlink ref="J2138" r:id="rId2120" xr:uid="{00000000-0004-0000-0D00-000047080000}"/>
    <hyperlink ref="J2139" r:id="rId2121" xr:uid="{00000000-0004-0000-0D00-000048080000}"/>
    <hyperlink ref="J2140" r:id="rId2122" xr:uid="{00000000-0004-0000-0D00-000049080000}"/>
    <hyperlink ref="J2141" r:id="rId2123" xr:uid="{00000000-0004-0000-0D00-00004A080000}"/>
    <hyperlink ref="J2142" r:id="rId2124" xr:uid="{00000000-0004-0000-0D00-00004B080000}"/>
    <hyperlink ref="J2143" r:id="rId2125" xr:uid="{00000000-0004-0000-0D00-00004C080000}"/>
    <hyperlink ref="J2144" r:id="rId2126" xr:uid="{00000000-0004-0000-0D00-00004D080000}"/>
    <hyperlink ref="J2145" r:id="rId2127" xr:uid="{00000000-0004-0000-0D00-00004E080000}"/>
    <hyperlink ref="J2146" r:id="rId2128" xr:uid="{00000000-0004-0000-0D00-00004F080000}"/>
    <hyperlink ref="J2147" r:id="rId2129" xr:uid="{00000000-0004-0000-0D00-000050080000}"/>
    <hyperlink ref="J2148" r:id="rId2130" xr:uid="{00000000-0004-0000-0D00-000051080000}"/>
    <hyperlink ref="J2149" r:id="rId2131" xr:uid="{00000000-0004-0000-0D00-000052080000}"/>
    <hyperlink ref="J2150" r:id="rId2132" xr:uid="{00000000-0004-0000-0D00-000053080000}"/>
    <hyperlink ref="J2151" r:id="rId2133" xr:uid="{00000000-0004-0000-0D00-000054080000}"/>
    <hyperlink ref="J2152" r:id="rId2134" xr:uid="{00000000-0004-0000-0D00-000055080000}"/>
    <hyperlink ref="J2153" r:id="rId2135" xr:uid="{00000000-0004-0000-0D00-000056080000}"/>
    <hyperlink ref="J2154" r:id="rId2136" xr:uid="{00000000-0004-0000-0D00-000057080000}"/>
    <hyperlink ref="J2155" r:id="rId2137" xr:uid="{00000000-0004-0000-0D00-000058080000}"/>
    <hyperlink ref="J2156" r:id="rId2138" xr:uid="{00000000-0004-0000-0D00-000059080000}"/>
    <hyperlink ref="J2157" r:id="rId2139" xr:uid="{00000000-0004-0000-0D00-00005A080000}"/>
    <hyperlink ref="J2158" r:id="rId2140" xr:uid="{00000000-0004-0000-0D00-00005B080000}"/>
    <hyperlink ref="J2159" r:id="rId2141" xr:uid="{00000000-0004-0000-0D00-00005C080000}"/>
    <hyperlink ref="J2160" r:id="rId2142" xr:uid="{00000000-0004-0000-0D00-00005D080000}"/>
    <hyperlink ref="J2161" r:id="rId2143" xr:uid="{00000000-0004-0000-0D00-00005E080000}"/>
    <hyperlink ref="J2162" r:id="rId2144" xr:uid="{00000000-0004-0000-0D00-00005F080000}"/>
    <hyperlink ref="J2163" r:id="rId2145" xr:uid="{00000000-0004-0000-0D00-000060080000}"/>
    <hyperlink ref="J2164" r:id="rId2146" xr:uid="{00000000-0004-0000-0D00-000061080000}"/>
    <hyperlink ref="J2165" r:id="rId2147" xr:uid="{00000000-0004-0000-0D00-000062080000}"/>
    <hyperlink ref="J2166" r:id="rId2148" xr:uid="{00000000-0004-0000-0D00-000063080000}"/>
    <hyperlink ref="J2167" r:id="rId2149" xr:uid="{00000000-0004-0000-0D00-000064080000}"/>
    <hyperlink ref="J2168" r:id="rId2150" xr:uid="{00000000-0004-0000-0D00-000065080000}"/>
    <hyperlink ref="J2169" r:id="rId2151" xr:uid="{00000000-0004-0000-0D00-000066080000}"/>
    <hyperlink ref="J2170" r:id="rId2152" xr:uid="{00000000-0004-0000-0D00-000067080000}"/>
    <hyperlink ref="J2171" r:id="rId2153" xr:uid="{00000000-0004-0000-0D00-000068080000}"/>
    <hyperlink ref="J2172" r:id="rId2154" xr:uid="{00000000-0004-0000-0D00-000069080000}"/>
    <hyperlink ref="J2173" r:id="rId2155" xr:uid="{00000000-0004-0000-0D00-00006A080000}"/>
    <hyperlink ref="J2174" r:id="rId2156" xr:uid="{00000000-0004-0000-0D00-00006B080000}"/>
    <hyperlink ref="J2175" r:id="rId2157" xr:uid="{00000000-0004-0000-0D00-00006C080000}"/>
    <hyperlink ref="J2176" r:id="rId2158" xr:uid="{00000000-0004-0000-0D00-00006D080000}"/>
    <hyperlink ref="J2177" r:id="rId2159" xr:uid="{00000000-0004-0000-0D00-00006E080000}"/>
    <hyperlink ref="J2178" r:id="rId2160" xr:uid="{00000000-0004-0000-0D00-00006F080000}"/>
    <hyperlink ref="J2179" r:id="rId2161" xr:uid="{00000000-0004-0000-0D00-000070080000}"/>
    <hyperlink ref="J2180" r:id="rId2162" xr:uid="{00000000-0004-0000-0D00-000071080000}"/>
    <hyperlink ref="J2181" r:id="rId2163" xr:uid="{00000000-0004-0000-0D00-000072080000}"/>
    <hyperlink ref="J2182" r:id="rId2164" xr:uid="{00000000-0004-0000-0D00-000073080000}"/>
    <hyperlink ref="J2183" r:id="rId2165" xr:uid="{00000000-0004-0000-0D00-000074080000}"/>
    <hyperlink ref="J2184" r:id="rId2166" xr:uid="{00000000-0004-0000-0D00-000075080000}"/>
    <hyperlink ref="J2185" r:id="rId2167" xr:uid="{00000000-0004-0000-0D00-000076080000}"/>
    <hyperlink ref="J2186" r:id="rId2168" xr:uid="{00000000-0004-0000-0D00-000077080000}"/>
    <hyperlink ref="J2187" r:id="rId2169" xr:uid="{00000000-0004-0000-0D00-000078080000}"/>
    <hyperlink ref="J2188" r:id="rId2170" xr:uid="{00000000-0004-0000-0D00-000079080000}"/>
    <hyperlink ref="J2189" r:id="rId2171" xr:uid="{00000000-0004-0000-0D00-00007A080000}"/>
    <hyperlink ref="J2190" r:id="rId2172" xr:uid="{00000000-0004-0000-0D00-00007B080000}"/>
    <hyperlink ref="J2191" r:id="rId2173" xr:uid="{00000000-0004-0000-0D00-00007C080000}"/>
    <hyperlink ref="J2192" r:id="rId2174" xr:uid="{00000000-0004-0000-0D00-00007D080000}"/>
    <hyperlink ref="J2193" r:id="rId2175" xr:uid="{00000000-0004-0000-0D00-00007E080000}"/>
    <hyperlink ref="J2194" r:id="rId2176" xr:uid="{00000000-0004-0000-0D00-00007F080000}"/>
    <hyperlink ref="J2195" r:id="rId2177" xr:uid="{00000000-0004-0000-0D00-000080080000}"/>
    <hyperlink ref="J2196" r:id="rId2178" xr:uid="{00000000-0004-0000-0D00-000081080000}"/>
    <hyperlink ref="J2197" r:id="rId2179" xr:uid="{00000000-0004-0000-0D00-000082080000}"/>
    <hyperlink ref="J2198" r:id="rId2180" xr:uid="{00000000-0004-0000-0D00-000083080000}"/>
    <hyperlink ref="J2199" r:id="rId2181" xr:uid="{00000000-0004-0000-0D00-000084080000}"/>
    <hyperlink ref="J2200" r:id="rId2182" xr:uid="{00000000-0004-0000-0D00-000085080000}"/>
    <hyperlink ref="J2201" r:id="rId2183" xr:uid="{00000000-0004-0000-0D00-000086080000}"/>
    <hyperlink ref="J2202" r:id="rId2184" xr:uid="{00000000-0004-0000-0D00-000087080000}"/>
    <hyperlink ref="J2203" r:id="rId2185" xr:uid="{00000000-0004-0000-0D00-000088080000}"/>
    <hyperlink ref="J2204" r:id="rId2186" xr:uid="{00000000-0004-0000-0D00-000089080000}"/>
    <hyperlink ref="J2205" r:id="rId2187" xr:uid="{00000000-0004-0000-0D00-00008A080000}"/>
    <hyperlink ref="J2206" r:id="rId2188" xr:uid="{00000000-0004-0000-0D00-00008B080000}"/>
    <hyperlink ref="J2207" r:id="rId2189" xr:uid="{00000000-0004-0000-0D00-00008C080000}"/>
    <hyperlink ref="J2208" r:id="rId2190" xr:uid="{00000000-0004-0000-0D00-00008D080000}"/>
    <hyperlink ref="J2209" r:id="rId2191" xr:uid="{00000000-0004-0000-0D00-00008E080000}"/>
    <hyperlink ref="J2210" r:id="rId2192" xr:uid="{00000000-0004-0000-0D00-00008F080000}"/>
    <hyperlink ref="J2211" r:id="rId2193" xr:uid="{00000000-0004-0000-0D00-000090080000}"/>
    <hyperlink ref="J2212" r:id="rId2194" xr:uid="{00000000-0004-0000-0D00-000091080000}"/>
    <hyperlink ref="J2213" r:id="rId2195" xr:uid="{00000000-0004-0000-0D00-000092080000}"/>
    <hyperlink ref="J2214" r:id="rId2196" xr:uid="{00000000-0004-0000-0D00-000093080000}"/>
    <hyperlink ref="J2215" r:id="rId2197" xr:uid="{00000000-0004-0000-0D00-000094080000}"/>
    <hyperlink ref="J2216" r:id="rId2198" xr:uid="{00000000-0004-0000-0D00-000095080000}"/>
    <hyperlink ref="J2217" r:id="rId2199" xr:uid="{00000000-0004-0000-0D00-000096080000}"/>
    <hyperlink ref="J2218" r:id="rId2200" xr:uid="{00000000-0004-0000-0D00-000097080000}"/>
    <hyperlink ref="J2219" r:id="rId2201" xr:uid="{00000000-0004-0000-0D00-000098080000}"/>
    <hyperlink ref="J2220" r:id="rId2202" xr:uid="{00000000-0004-0000-0D00-000099080000}"/>
    <hyperlink ref="J2221" r:id="rId2203" xr:uid="{00000000-0004-0000-0D00-00009A080000}"/>
    <hyperlink ref="J2222" r:id="rId2204" xr:uid="{00000000-0004-0000-0D00-00009B080000}"/>
    <hyperlink ref="J2223" r:id="rId2205" xr:uid="{00000000-0004-0000-0D00-00009C080000}"/>
    <hyperlink ref="J2224" r:id="rId2206" xr:uid="{00000000-0004-0000-0D00-00009D080000}"/>
    <hyperlink ref="J2225" r:id="rId2207" xr:uid="{00000000-0004-0000-0D00-00009E080000}"/>
    <hyperlink ref="J2226" r:id="rId2208" xr:uid="{00000000-0004-0000-0D00-00009F080000}"/>
    <hyperlink ref="J2227" r:id="rId2209" xr:uid="{00000000-0004-0000-0D00-0000A0080000}"/>
    <hyperlink ref="J2228" r:id="rId2210" xr:uid="{00000000-0004-0000-0D00-0000A1080000}"/>
    <hyperlink ref="J2229" r:id="rId2211" xr:uid="{00000000-0004-0000-0D00-0000A2080000}"/>
    <hyperlink ref="J2230" r:id="rId2212" xr:uid="{00000000-0004-0000-0D00-0000A3080000}"/>
    <hyperlink ref="J2231" r:id="rId2213" xr:uid="{00000000-0004-0000-0D00-0000A4080000}"/>
    <hyperlink ref="J2232" r:id="rId2214" xr:uid="{00000000-0004-0000-0D00-0000A5080000}"/>
    <hyperlink ref="J2233" r:id="rId2215" xr:uid="{00000000-0004-0000-0D00-0000A6080000}"/>
    <hyperlink ref="J2234" r:id="rId2216" xr:uid="{00000000-0004-0000-0D00-0000A7080000}"/>
    <hyperlink ref="J2235" r:id="rId2217" xr:uid="{00000000-0004-0000-0D00-0000A8080000}"/>
    <hyperlink ref="J2236" r:id="rId2218" xr:uid="{00000000-0004-0000-0D00-0000A9080000}"/>
    <hyperlink ref="J2237" r:id="rId2219" xr:uid="{00000000-0004-0000-0D00-0000AA080000}"/>
    <hyperlink ref="J2238" r:id="rId2220" xr:uid="{00000000-0004-0000-0D00-0000AB080000}"/>
    <hyperlink ref="J2239" r:id="rId2221" xr:uid="{00000000-0004-0000-0D00-0000AC080000}"/>
    <hyperlink ref="J2240" r:id="rId2222" xr:uid="{00000000-0004-0000-0D00-0000AD080000}"/>
    <hyperlink ref="J2241" r:id="rId2223" xr:uid="{00000000-0004-0000-0D00-0000AE080000}"/>
    <hyperlink ref="J2242" r:id="rId2224" xr:uid="{00000000-0004-0000-0D00-0000AF080000}"/>
    <hyperlink ref="J2243" r:id="rId2225" xr:uid="{00000000-0004-0000-0D00-0000B0080000}"/>
    <hyperlink ref="J2244" r:id="rId2226" xr:uid="{00000000-0004-0000-0D00-0000B1080000}"/>
    <hyperlink ref="J2245" r:id="rId2227" xr:uid="{00000000-0004-0000-0D00-0000B2080000}"/>
    <hyperlink ref="J2246" r:id="rId2228" xr:uid="{00000000-0004-0000-0D00-0000B3080000}"/>
    <hyperlink ref="J2247" r:id="rId2229" xr:uid="{00000000-0004-0000-0D00-0000B4080000}"/>
    <hyperlink ref="J2248" r:id="rId2230" xr:uid="{00000000-0004-0000-0D00-0000B5080000}"/>
    <hyperlink ref="J2249" r:id="rId2231" xr:uid="{00000000-0004-0000-0D00-0000B6080000}"/>
    <hyperlink ref="J2250" r:id="rId2232" xr:uid="{00000000-0004-0000-0D00-0000B7080000}"/>
    <hyperlink ref="J2251" r:id="rId2233" xr:uid="{00000000-0004-0000-0D00-0000B8080000}"/>
    <hyperlink ref="J2252" r:id="rId2234" xr:uid="{00000000-0004-0000-0D00-0000B9080000}"/>
    <hyperlink ref="J2253" r:id="rId2235" xr:uid="{00000000-0004-0000-0D00-0000BA080000}"/>
    <hyperlink ref="J2254" r:id="rId2236" xr:uid="{00000000-0004-0000-0D00-0000BB080000}"/>
    <hyperlink ref="J2255" r:id="rId2237" xr:uid="{00000000-0004-0000-0D00-0000BC080000}"/>
    <hyperlink ref="J2256" r:id="rId2238" xr:uid="{00000000-0004-0000-0D00-0000BD080000}"/>
    <hyperlink ref="J2257" r:id="rId2239" xr:uid="{00000000-0004-0000-0D00-0000BE080000}"/>
    <hyperlink ref="J2258" r:id="rId2240" xr:uid="{00000000-0004-0000-0D00-0000BF080000}"/>
    <hyperlink ref="J2259" r:id="rId2241" xr:uid="{00000000-0004-0000-0D00-0000C0080000}"/>
    <hyperlink ref="J2260" r:id="rId2242" xr:uid="{00000000-0004-0000-0D00-0000C1080000}"/>
    <hyperlink ref="J2261" r:id="rId2243" xr:uid="{00000000-0004-0000-0D00-0000C2080000}"/>
    <hyperlink ref="J2262" r:id="rId2244" xr:uid="{00000000-0004-0000-0D00-0000C3080000}"/>
    <hyperlink ref="J2263" r:id="rId2245" xr:uid="{00000000-0004-0000-0D00-0000C4080000}"/>
    <hyperlink ref="J2264" r:id="rId2246" xr:uid="{00000000-0004-0000-0D00-0000C5080000}"/>
    <hyperlink ref="J2265" r:id="rId2247" xr:uid="{00000000-0004-0000-0D00-0000C6080000}"/>
    <hyperlink ref="J2266" r:id="rId2248" xr:uid="{00000000-0004-0000-0D00-0000C7080000}"/>
    <hyperlink ref="J2267" r:id="rId2249" xr:uid="{00000000-0004-0000-0D00-0000C8080000}"/>
    <hyperlink ref="J2268" r:id="rId2250" xr:uid="{00000000-0004-0000-0D00-0000C9080000}"/>
    <hyperlink ref="J2269" r:id="rId2251" xr:uid="{00000000-0004-0000-0D00-0000CA080000}"/>
    <hyperlink ref="J2270" r:id="rId2252" xr:uid="{00000000-0004-0000-0D00-0000CB080000}"/>
    <hyperlink ref="J2271" r:id="rId2253" xr:uid="{00000000-0004-0000-0D00-0000CC080000}"/>
    <hyperlink ref="J2272" r:id="rId2254" xr:uid="{00000000-0004-0000-0D00-0000CD080000}"/>
    <hyperlink ref="J2273" r:id="rId2255" xr:uid="{00000000-0004-0000-0D00-0000CE080000}"/>
    <hyperlink ref="J2274" r:id="rId2256" xr:uid="{00000000-0004-0000-0D00-0000CF080000}"/>
    <hyperlink ref="J2275" r:id="rId2257" xr:uid="{00000000-0004-0000-0D00-0000D0080000}"/>
    <hyperlink ref="J2276" r:id="rId2258" xr:uid="{00000000-0004-0000-0D00-0000D1080000}"/>
    <hyperlink ref="J2277" r:id="rId2259" xr:uid="{00000000-0004-0000-0D00-0000D2080000}"/>
    <hyperlink ref="J2278" r:id="rId2260" xr:uid="{00000000-0004-0000-0D00-0000D3080000}"/>
    <hyperlink ref="J2279" r:id="rId2261" xr:uid="{00000000-0004-0000-0D00-0000D4080000}"/>
    <hyperlink ref="J2280" r:id="rId2262" xr:uid="{00000000-0004-0000-0D00-0000D5080000}"/>
    <hyperlink ref="J2281" r:id="rId2263" xr:uid="{00000000-0004-0000-0D00-0000D6080000}"/>
    <hyperlink ref="J2282" r:id="rId2264" xr:uid="{00000000-0004-0000-0D00-0000D7080000}"/>
    <hyperlink ref="J2283" r:id="rId2265" xr:uid="{00000000-0004-0000-0D00-0000D8080000}"/>
    <hyperlink ref="J2284" r:id="rId2266" xr:uid="{00000000-0004-0000-0D00-0000D9080000}"/>
    <hyperlink ref="J2285" r:id="rId2267" xr:uid="{00000000-0004-0000-0D00-0000DA080000}"/>
    <hyperlink ref="J2286" r:id="rId2268" xr:uid="{00000000-0004-0000-0D00-0000DB080000}"/>
    <hyperlink ref="J2287" r:id="rId2269" xr:uid="{00000000-0004-0000-0D00-0000DC080000}"/>
    <hyperlink ref="J2288" r:id="rId2270" xr:uid="{00000000-0004-0000-0D00-0000DD080000}"/>
    <hyperlink ref="J2289" r:id="rId2271" xr:uid="{00000000-0004-0000-0D00-0000DE080000}"/>
    <hyperlink ref="J2290" r:id="rId2272" xr:uid="{00000000-0004-0000-0D00-0000DF080000}"/>
    <hyperlink ref="J2291" r:id="rId2273" xr:uid="{00000000-0004-0000-0D00-0000E0080000}"/>
    <hyperlink ref="J2292" r:id="rId2274" xr:uid="{00000000-0004-0000-0D00-0000E1080000}"/>
    <hyperlink ref="J2293" r:id="rId2275" xr:uid="{00000000-0004-0000-0D00-0000E2080000}"/>
    <hyperlink ref="J2294" r:id="rId2276" xr:uid="{00000000-0004-0000-0D00-0000E3080000}"/>
    <hyperlink ref="J2295" r:id="rId2277" xr:uid="{00000000-0004-0000-0D00-0000E4080000}"/>
    <hyperlink ref="J2296" r:id="rId2278" xr:uid="{00000000-0004-0000-0D00-0000E5080000}"/>
    <hyperlink ref="J2297" r:id="rId2279" xr:uid="{00000000-0004-0000-0D00-0000E6080000}"/>
    <hyperlink ref="J2298" r:id="rId2280" xr:uid="{00000000-0004-0000-0D00-0000E7080000}"/>
    <hyperlink ref="J2299" r:id="rId2281" xr:uid="{00000000-0004-0000-0D00-0000E8080000}"/>
    <hyperlink ref="J2300" r:id="rId2282" xr:uid="{00000000-0004-0000-0D00-0000E9080000}"/>
    <hyperlink ref="J2301" r:id="rId2283" xr:uid="{00000000-0004-0000-0D00-0000EA080000}"/>
    <hyperlink ref="J2302" r:id="rId2284" xr:uid="{00000000-0004-0000-0D00-0000EB080000}"/>
    <hyperlink ref="J2303" r:id="rId2285" xr:uid="{00000000-0004-0000-0D00-0000EC080000}"/>
    <hyperlink ref="J2304" r:id="rId2286" xr:uid="{00000000-0004-0000-0D00-0000ED080000}"/>
    <hyperlink ref="J2305" r:id="rId2287" xr:uid="{00000000-0004-0000-0D00-0000EE080000}"/>
    <hyperlink ref="J2306" r:id="rId2288" xr:uid="{00000000-0004-0000-0D00-0000EF080000}"/>
    <hyperlink ref="J2307" r:id="rId2289" xr:uid="{00000000-0004-0000-0D00-0000F0080000}"/>
    <hyperlink ref="J2308" r:id="rId2290" xr:uid="{00000000-0004-0000-0D00-0000F1080000}"/>
    <hyperlink ref="J2309" r:id="rId2291" xr:uid="{00000000-0004-0000-0D00-0000F2080000}"/>
    <hyperlink ref="J2310" r:id="rId2292" xr:uid="{00000000-0004-0000-0D00-0000F3080000}"/>
    <hyperlink ref="J2311" r:id="rId2293" xr:uid="{00000000-0004-0000-0D00-0000F4080000}"/>
    <hyperlink ref="J2312" r:id="rId2294" xr:uid="{00000000-0004-0000-0D00-0000F5080000}"/>
    <hyperlink ref="J2313" r:id="rId2295" xr:uid="{00000000-0004-0000-0D00-0000F6080000}"/>
    <hyperlink ref="J2314" r:id="rId2296" xr:uid="{00000000-0004-0000-0D00-0000F7080000}"/>
    <hyperlink ref="J2315" r:id="rId2297" xr:uid="{00000000-0004-0000-0D00-0000F8080000}"/>
    <hyperlink ref="J2316" r:id="rId2298" xr:uid="{00000000-0004-0000-0D00-0000F9080000}"/>
    <hyperlink ref="J2317" r:id="rId2299" xr:uid="{00000000-0004-0000-0D00-0000FA080000}"/>
    <hyperlink ref="J2318" r:id="rId2300" xr:uid="{00000000-0004-0000-0D00-0000FB080000}"/>
    <hyperlink ref="J2319" r:id="rId2301" xr:uid="{00000000-0004-0000-0D00-0000FC080000}"/>
    <hyperlink ref="J2320" r:id="rId2302" xr:uid="{00000000-0004-0000-0D00-0000FD080000}"/>
    <hyperlink ref="J2321" r:id="rId2303" xr:uid="{00000000-0004-0000-0D00-0000FE080000}"/>
    <hyperlink ref="J2322" r:id="rId2304" xr:uid="{00000000-0004-0000-0D00-0000FF080000}"/>
    <hyperlink ref="J2323" r:id="rId2305" xr:uid="{00000000-0004-0000-0D00-000000090000}"/>
    <hyperlink ref="J2324" r:id="rId2306" xr:uid="{00000000-0004-0000-0D00-000001090000}"/>
    <hyperlink ref="J2325" r:id="rId2307" xr:uid="{00000000-0004-0000-0D00-000002090000}"/>
    <hyperlink ref="J2326" r:id="rId2308" xr:uid="{00000000-0004-0000-0D00-000003090000}"/>
    <hyperlink ref="J2327" r:id="rId2309" xr:uid="{00000000-0004-0000-0D00-000004090000}"/>
    <hyperlink ref="J2328" r:id="rId2310" xr:uid="{00000000-0004-0000-0D00-000005090000}"/>
    <hyperlink ref="J2329" r:id="rId2311" xr:uid="{00000000-0004-0000-0D00-000006090000}"/>
    <hyperlink ref="J2330" r:id="rId2312" xr:uid="{00000000-0004-0000-0D00-000007090000}"/>
    <hyperlink ref="J2331" r:id="rId2313" xr:uid="{00000000-0004-0000-0D00-000008090000}"/>
    <hyperlink ref="J2332" r:id="rId2314" xr:uid="{00000000-0004-0000-0D00-000009090000}"/>
    <hyperlink ref="J2333" r:id="rId2315" xr:uid="{00000000-0004-0000-0D00-00000A090000}"/>
    <hyperlink ref="J2334" r:id="rId2316" xr:uid="{00000000-0004-0000-0D00-00000B090000}"/>
    <hyperlink ref="J2335" r:id="rId2317" xr:uid="{00000000-0004-0000-0D00-00000C090000}"/>
    <hyperlink ref="J2336" r:id="rId2318" xr:uid="{00000000-0004-0000-0D00-00000D090000}"/>
    <hyperlink ref="J2337" r:id="rId2319" xr:uid="{00000000-0004-0000-0D00-00000E090000}"/>
    <hyperlink ref="J2338" r:id="rId2320" xr:uid="{00000000-0004-0000-0D00-00000F090000}"/>
    <hyperlink ref="J2339" r:id="rId2321" xr:uid="{00000000-0004-0000-0D00-000010090000}"/>
    <hyperlink ref="J2340" r:id="rId2322" xr:uid="{00000000-0004-0000-0D00-000011090000}"/>
    <hyperlink ref="J2341" r:id="rId2323" xr:uid="{00000000-0004-0000-0D00-000012090000}"/>
    <hyperlink ref="J2342" r:id="rId2324" xr:uid="{00000000-0004-0000-0D00-000013090000}"/>
    <hyperlink ref="J2343" r:id="rId2325" xr:uid="{00000000-0004-0000-0D00-000014090000}"/>
    <hyperlink ref="J2344" r:id="rId2326" xr:uid="{00000000-0004-0000-0D00-000015090000}"/>
    <hyperlink ref="J2345" r:id="rId2327" xr:uid="{00000000-0004-0000-0D00-000016090000}"/>
    <hyperlink ref="J2346" r:id="rId2328" xr:uid="{00000000-0004-0000-0D00-000017090000}"/>
    <hyperlink ref="J2347" r:id="rId2329" xr:uid="{00000000-0004-0000-0D00-000018090000}"/>
    <hyperlink ref="J2348" r:id="rId2330" xr:uid="{00000000-0004-0000-0D00-000019090000}"/>
    <hyperlink ref="J2349" r:id="rId2331" xr:uid="{00000000-0004-0000-0D00-00001A090000}"/>
    <hyperlink ref="J2350" r:id="rId2332" xr:uid="{00000000-0004-0000-0D00-00001B090000}"/>
    <hyperlink ref="J2351" r:id="rId2333" xr:uid="{00000000-0004-0000-0D00-00001C090000}"/>
    <hyperlink ref="J2352" r:id="rId2334" xr:uid="{00000000-0004-0000-0D00-00001D090000}"/>
    <hyperlink ref="J2353" r:id="rId2335" xr:uid="{00000000-0004-0000-0D00-00001E090000}"/>
    <hyperlink ref="J2354" r:id="rId2336" xr:uid="{00000000-0004-0000-0D00-00001F090000}"/>
    <hyperlink ref="J2355" r:id="rId2337" xr:uid="{00000000-0004-0000-0D00-000020090000}"/>
    <hyperlink ref="J2356" r:id="rId2338" xr:uid="{00000000-0004-0000-0D00-000021090000}"/>
    <hyperlink ref="J2357" r:id="rId2339" xr:uid="{00000000-0004-0000-0D00-000022090000}"/>
    <hyperlink ref="J2358" r:id="rId2340" xr:uid="{00000000-0004-0000-0D00-000023090000}"/>
    <hyperlink ref="J2359" r:id="rId2341" xr:uid="{00000000-0004-0000-0D00-000024090000}"/>
    <hyperlink ref="J2360" r:id="rId2342" xr:uid="{00000000-0004-0000-0D00-000025090000}"/>
    <hyperlink ref="J2361" r:id="rId2343" xr:uid="{00000000-0004-0000-0D00-000026090000}"/>
    <hyperlink ref="J2362" r:id="rId2344" xr:uid="{00000000-0004-0000-0D00-000027090000}"/>
    <hyperlink ref="J2363" r:id="rId2345" xr:uid="{00000000-0004-0000-0D00-000028090000}"/>
    <hyperlink ref="J2364" r:id="rId2346" xr:uid="{00000000-0004-0000-0D00-000029090000}"/>
    <hyperlink ref="J2365" r:id="rId2347" xr:uid="{00000000-0004-0000-0D00-00002A090000}"/>
    <hyperlink ref="J2366" r:id="rId2348" xr:uid="{00000000-0004-0000-0D00-00002B090000}"/>
    <hyperlink ref="J2367" r:id="rId2349" xr:uid="{00000000-0004-0000-0D00-00002C090000}"/>
    <hyperlink ref="J2368" r:id="rId2350" xr:uid="{00000000-0004-0000-0D00-00002D090000}"/>
    <hyperlink ref="J2369" r:id="rId2351" xr:uid="{00000000-0004-0000-0D00-00002E090000}"/>
    <hyperlink ref="J2370" r:id="rId2352" xr:uid="{00000000-0004-0000-0D00-00002F090000}"/>
    <hyperlink ref="J2371" r:id="rId2353" xr:uid="{00000000-0004-0000-0D00-000030090000}"/>
    <hyperlink ref="J2372" r:id="rId2354" xr:uid="{00000000-0004-0000-0D00-000031090000}"/>
    <hyperlink ref="J2373" r:id="rId2355" xr:uid="{00000000-0004-0000-0D00-000032090000}"/>
    <hyperlink ref="J2374" r:id="rId2356" xr:uid="{00000000-0004-0000-0D00-000033090000}"/>
    <hyperlink ref="J2375" r:id="rId2357" xr:uid="{00000000-0004-0000-0D00-000034090000}"/>
    <hyperlink ref="J2376" r:id="rId2358" xr:uid="{00000000-0004-0000-0D00-000035090000}"/>
    <hyperlink ref="J2377" r:id="rId2359" xr:uid="{00000000-0004-0000-0D00-000036090000}"/>
    <hyperlink ref="J2378" r:id="rId2360" xr:uid="{00000000-0004-0000-0D00-000037090000}"/>
    <hyperlink ref="J2379" r:id="rId2361" xr:uid="{00000000-0004-0000-0D00-000038090000}"/>
    <hyperlink ref="J2380" r:id="rId2362" xr:uid="{00000000-0004-0000-0D00-000039090000}"/>
    <hyperlink ref="J2381" r:id="rId2363" xr:uid="{00000000-0004-0000-0D00-00003A090000}"/>
    <hyperlink ref="J2382" r:id="rId2364" xr:uid="{00000000-0004-0000-0D00-00003B090000}"/>
    <hyperlink ref="J2383" r:id="rId2365" xr:uid="{00000000-0004-0000-0D00-00003C090000}"/>
    <hyperlink ref="J2384" r:id="rId2366" xr:uid="{00000000-0004-0000-0D00-00003D090000}"/>
    <hyperlink ref="J2385" r:id="rId2367" xr:uid="{00000000-0004-0000-0D00-00003E090000}"/>
    <hyperlink ref="J2386" r:id="rId2368" xr:uid="{00000000-0004-0000-0D00-00003F090000}"/>
    <hyperlink ref="J2387" r:id="rId2369" xr:uid="{00000000-0004-0000-0D00-000040090000}"/>
    <hyperlink ref="J2388" r:id="rId2370" xr:uid="{00000000-0004-0000-0D00-000041090000}"/>
    <hyperlink ref="J2389" r:id="rId2371" xr:uid="{00000000-0004-0000-0D00-000042090000}"/>
    <hyperlink ref="J2390" r:id="rId2372" xr:uid="{00000000-0004-0000-0D00-000043090000}"/>
    <hyperlink ref="J2391" r:id="rId2373" xr:uid="{00000000-0004-0000-0D00-000044090000}"/>
    <hyperlink ref="J2392" r:id="rId2374" xr:uid="{00000000-0004-0000-0D00-000045090000}"/>
    <hyperlink ref="J2393" r:id="rId2375" xr:uid="{00000000-0004-0000-0D00-000046090000}"/>
    <hyperlink ref="J2394" r:id="rId2376" xr:uid="{00000000-0004-0000-0D00-000047090000}"/>
    <hyperlink ref="J2395" r:id="rId2377" xr:uid="{00000000-0004-0000-0D00-000048090000}"/>
    <hyperlink ref="J2396" r:id="rId2378" xr:uid="{00000000-0004-0000-0D00-000049090000}"/>
    <hyperlink ref="J2397" r:id="rId2379" xr:uid="{00000000-0004-0000-0D00-00004A090000}"/>
    <hyperlink ref="J2398" r:id="rId2380" xr:uid="{00000000-0004-0000-0D00-00004B090000}"/>
    <hyperlink ref="J2399" r:id="rId2381" xr:uid="{00000000-0004-0000-0D00-00004C090000}"/>
    <hyperlink ref="J2400" r:id="rId2382" xr:uid="{00000000-0004-0000-0D00-00004D090000}"/>
    <hyperlink ref="J2401" r:id="rId2383" xr:uid="{00000000-0004-0000-0D00-00004E090000}"/>
    <hyperlink ref="J2402" r:id="rId2384" xr:uid="{00000000-0004-0000-0D00-00004F090000}"/>
    <hyperlink ref="J2403" r:id="rId2385" xr:uid="{00000000-0004-0000-0D00-000050090000}"/>
    <hyperlink ref="J2404" r:id="rId2386" xr:uid="{00000000-0004-0000-0D00-000051090000}"/>
    <hyperlink ref="J2405" r:id="rId2387" xr:uid="{00000000-0004-0000-0D00-000052090000}"/>
    <hyperlink ref="J2406" r:id="rId2388" xr:uid="{00000000-0004-0000-0D00-000053090000}"/>
    <hyperlink ref="J2407" r:id="rId2389" xr:uid="{00000000-0004-0000-0D00-000054090000}"/>
    <hyperlink ref="J2408" r:id="rId2390" xr:uid="{00000000-0004-0000-0D00-000055090000}"/>
    <hyperlink ref="J2409" r:id="rId2391" xr:uid="{00000000-0004-0000-0D00-000056090000}"/>
    <hyperlink ref="J2410" r:id="rId2392" xr:uid="{00000000-0004-0000-0D00-000057090000}"/>
    <hyperlink ref="J2411" r:id="rId2393" xr:uid="{00000000-0004-0000-0D00-000058090000}"/>
    <hyperlink ref="J2412" r:id="rId2394" xr:uid="{00000000-0004-0000-0D00-000059090000}"/>
    <hyperlink ref="J2413" r:id="rId2395" xr:uid="{00000000-0004-0000-0D00-00005A090000}"/>
    <hyperlink ref="J2414" r:id="rId2396" xr:uid="{00000000-0004-0000-0D00-00005B090000}"/>
    <hyperlink ref="J2415" r:id="rId2397" xr:uid="{00000000-0004-0000-0D00-00005C090000}"/>
    <hyperlink ref="J2416" r:id="rId2398" xr:uid="{00000000-0004-0000-0D00-00005D090000}"/>
    <hyperlink ref="J2417" r:id="rId2399" xr:uid="{00000000-0004-0000-0D00-00005E090000}"/>
    <hyperlink ref="J2418" r:id="rId2400" xr:uid="{00000000-0004-0000-0D00-00005F090000}"/>
    <hyperlink ref="J2419" r:id="rId2401" xr:uid="{00000000-0004-0000-0D00-000060090000}"/>
    <hyperlink ref="J2420" r:id="rId2402" xr:uid="{00000000-0004-0000-0D00-000061090000}"/>
    <hyperlink ref="J2421" r:id="rId2403" xr:uid="{00000000-0004-0000-0D00-000062090000}"/>
    <hyperlink ref="J2422" r:id="rId2404" xr:uid="{00000000-0004-0000-0D00-000063090000}"/>
    <hyperlink ref="J2423" r:id="rId2405" xr:uid="{00000000-0004-0000-0D00-000064090000}"/>
    <hyperlink ref="J2424" r:id="rId2406" xr:uid="{00000000-0004-0000-0D00-000065090000}"/>
    <hyperlink ref="J2425" r:id="rId2407" xr:uid="{00000000-0004-0000-0D00-000066090000}"/>
    <hyperlink ref="J2426" r:id="rId2408" xr:uid="{00000000-0004-0000-0D00-000067090000}"/>
    <hyperlink ref="J2427" r:id="rId2409" xr:uid="{00000000-0004-0000-0D00-000068090000}"/>
    <hyperlink ref="J2428" r:id="rId2410" xr:uid="{00000000-0004-0000-0D00-000069090000}"/>
    <hyperlink ref="J2429" r:id="rId2411" xr:uid="{00000000-0004-0000-0D00-00006A090000}"/>
    <hyperlink ref="J2430" r:id="rId2412" xr:uid="{00000000-0004-0000-0D00-00006B090000}"/>
    <hyperlink ref="J2431" r:id="rId2413" xr:uid="{00000000-0004-0000-0D00-00006C090000}"/>
    <hyperlink ref="J2432" r:id="rId2414" xr:uid="{00000000-0004-0000-0D00-00006D090000}"/>
    <hyperlink ref="J2433" r:id="rId2415" xr:uid="{00000000-0004-0000-0D00-00006E090000}"/>
    <hyperlink ref="J2434" r:id="rId2416" xr:uid="{00000000-0004-0000-0D00-00006F090000}"/>
    <hyperlink ref="J2435" r:id="rId2417" xr:uid="{00000000-0004-0000-0D00-000070090000}"/>
    <hyperlink ref="J2436" r:id="rId2418" xr:uid="{00000000-0004-0000-0D00-000071090000}"/>
    <hyperlink ref="J2437" r:id="rId2419" xr:uid="{00000000-0004-0000-0D00-000072090000}"/>
    <hyperlink ref="J2438" r:id="rId2420" xr:uid="{00000000-0004-0000-0D00-000073090000}"/>
    <hyperlink ref="J2439" r:id="rId2421" xr:uid="{00000000-0004-0000-0D00-000074090000}"/>
    <hyperlink ref="J2440" r:id="rId2422" xr:uid="{00000000-0004-0000-0D00-000075090000}"/>
    <hyperlink ref="J2441" r:id="rId2423" xr:uid="{00000000-0004-0000-0D00-000076090000}"/>
    <hyperlink ref="J2442" r:id="rId2424" xr:uid="{00000000-0004-0000-0D00-000077090000}"/>
    <hyperlink ref="J2443" r:id="rId2425" xr:uid="{00000000-0004-0000-0D00-000078090000}"/>
    <hyperlink ref="J2444" r:id="rId2426" xr:uid="{00000000-0004-0000-0D00-000079090000}"/>
    <hyperlink ref="J2445" r:id="rId2427" xr:uid="{00000000-0004-0000-0D00-00007A090000}"/>
    <hyperlink ref="J2446" r:id="rId2428" xr:uid="{00000000-0004-0000-0D00-00007B090000}"/>
    <hyperlink ref="J2447" r:id="rId2429" xr:uid="{00000000-0004-0000-0D00-00007C090000}"/>
    <hyperlink ref="J2448" r:id="rId2430" xr:uid="{00000000-0004-0000-0D00-00007D090000}"/>
    <hyperlink ref="J2449" r:id="rId2431" xr:uid="{00000000-0004-0000-0D00-00007E090000}"/>
    <hyperlink ref="J2450" r:id="rId2432" xr:uid="{00000000-0004-0000-0D00-00007F090000}"/>
    <hyperlink ref="J2451" r:id="rId2433" xr:uid="{00000000-0004-0000-0D00-000080090000}"/>
    <hyperlink ref="J2452" r:id="rId2434" xr:uid="{00000000-0004-0000-0D00-000081090000}"/>
    <hyperlink ref="J2453" r:id="rId2435" xr:uid="{00000000-0004-0000-0D00-000082090000}"/>
    <hyperlink ref="J2454" r:id="rId2436" xr:uid="{00000000-0004-0000-0D00-000083090000}"/>
    <hyperlink ref="J2455" r:id="rId2437" xr:uid="{00000000-0004-0000-0D00-000084090000}"/>
    <hyperlink ref="J2456" r:id="rId2438" xr:uid="{00000000-0004-0000-0D00-000085090000}"/>
    <hyperlink ref="J2457" r:id="rId2439" xr:uid="{00000000-0004-0000-0D00-000086090000}"/>
    <hyperlink ref="J2458" r:id="rId2440" xr:uid="{00000000-0004-0000-0D00-000087090000}"/>
    <hyperlink ref="J2459" r:id="rId2441" xr:uid="{00000000-0004-0000-0D00-000088090000}"/>
    <hyperlink ref="J2460" r:id="rId2442" xr:uid="{00000000-0004-0000-0D00-000089090000}"/>
    <hyperlink ref="J2461" r:id="rId2443" xr:uid="{00000000-0004-0000-0D00-00008A090000}"/>
    <hyperlink ref="J2462" r:id="rId2444" xr:uid="{00000000-0004-0000-0D00-00008B090000}"/>
    <hyperlink ref="J2463" r:id="rId2445" xr:uid="{00000000-0004-0000-0D00-00008C090000}"/>
    <hyperlink ref="J2464" r:id="rId2446" xr:uid="{00000000-0004-0000-0D00-00008D090000}"/>
    <hyperlink ref="J2465" r:id="rId2447" xr:uid="{00000000-0004-0000-0D00-00008E090000}"/>
    <hyperlink ref="J2466" r:id="rId2448" xr:uid="{00000000-0004-0000-0D00-00008F090000}"/>
    <hyperlink ref="J2467" r:id="rId2449" xr:uid="{00000000-0004-0000-0D00-000090090000}"/>
    <hyperlink ref="J2468" r:id="rId2450" xr:uid="{00000000-0004-0000-0D00-000091090000}"/>
    <hyperlink ref="J2469" r:id="rId2451" xr:uid="{00000000-0004-0000-0D00-000092090000}"/>
    <hyperlink ref="J2470" r:id="rId2452" xr:uid="{00000000-0004-0000-0D00-000093090000}"/>
    <hyperlink ref="J2471" r:id="rId2453" xr:uid="{00000000-0004-0000-0D00-000094090000}"/>
    <hyperlink ref="J2472" r:id="rId2454" xr:uid="{00000000-0004-0000-0D00-000095090000}"/>
    <hyperlink ref="J2473" r:id="rId2455" xr:uid="{00000000-0004-0000-0D00-000096090000}"/>
    <hyperlink ref="J2474" r:id="rId2456" xr:uid="{00000000-0004-0000-0D00-000097090000}"/>
    <hyperlink ref="J2475" r:id="rId2457" xr:uid="{00000000-0004-0000-0D00-000098090000}"/>
    <hyperlink ref="J2476" r:id="rId2458" xr:uid="{00000000-0004-0000-0D00-000099090000}"/>
    <hyperlink ref="J2477" r:id="rId2459" xr:uid="{00000000-0004-0000-0D00-00009A090000}"/>
    <hyperlink ref="J2478" r:id="rId2460" xr:uid="{00000000-0004-0000-0D00-00009B090000}"/>
    <hyperlink ref="J2479" r:id="rId2461" xr:uid="{00000000-0004-0000-0D00-00009C090000}"/>
    <hyperlink ref="J2480" r:id="rId2462" xr:uid="{00000000-0004-0000-0D00-00009D090000}"/>
    <hyperlink ref="J2481" r:id="rId2463" xr:uid="{00000000-0004-0000-0D00-00009E090000}"/>
    <hyperlink ref="J2482" r:id="rId2464" xr:uid="{00000000-0004-0000-0D00-00009F090000}"/>
    <hyperlink ref="J2483" r:id="rId2465" xr:uid="{00000000-0004-0000-0D00-0000A0090000}"/>
    <hyperlink ref="J2484" r:id="rId2466" xr:uid="{00000000-0004-0000-0D00-0000A1090000}"/>
    <hyperlink ref="J2485" r:id="rId2467" xr:uid="{00000000-0004-0000-0D00-0000A2090000}"/>
    <hyperlink ref="J2486" r:id="rId2468" xr:uid="{00000000-0004-0000-0D00-0000A3090000}"/>
    <hyperlink ref="J2487" r:id="rId2469" xr:uid="{00000000-0004-0000-0D00-0000A4090000}"/>
    <hyperlink ref="J2488" r:id="rId2470" xr:uid="{00000000-0004-0000-0D00-0000A5090000}"/>
    <hyperlink ref="J2489" r:id="rId2471" xr:uid="{00000000-0004-0000-0D00-0000A6090000}"/>
    <hyperlink ref="J2490" r:id="rId2472" xr:uid="{00000000-0004-0000-0D00-0000A7090000}"/>
    <hyperlink ref="J2491" r:id="rId2473" xr:uid="{00000000-0004-0000-0D00-0000A8090000}"/>
    <hyperlink ref="J2492" r:id="rId2474" xr:uid="{00000000-0004-0000-0D00-0000A9090000}"/>
    <hyperlink ref="J2493" r:id="rId2475" xr:uid="{00000000-0004-0000-0D00-0000AA090000}"/>
    <hyperlink ref="J2494" r:id="rId2476" xr:uid="{00000000-0004-0000-0D00-0000AB090000}"/>
    <hyperlink ref="J2495" r:id="rId2477" xr:uid="{00000000-0004-0000-0D00-0000AC090000}"/>
    <hyperlink ref="J2496" r:id="rId2478" xr:uid="{00000000-0004-0000-0D00-0000AD090000}"/>
    <hyperlink ref="J2497" r:id="rId2479" xr:uid="{00000000-0004-0000-0D00-0000AE090000}"/>
    <hyperlink ref="J2498" r:id="rId2480" xr:uid="{00000000-0004-0000-0D00-0000AF090000}"/>
    <hyperlink ref="J2499" r:id="rId2481" xr:uid="{00000000-0004-0000-0D00-0000B0090000}"/>
    <hyperlink ref="J2500" r:id="rId2482" xr:uid="{00000000-0004-0000-0D00-0000B1090000}"/>
    <hyperlink ref="J2501" r:id="rId2483" xr:uid="{00000000-0004-0000-0D00-0000B2090000}"/>
    <hyperlink ref="J2502" r:id="rId2484" xr:uid="{00000000-0004-0000-0D00-0000B3090000}"/>
    <hyperlink ref="J2503" r:id="rId2485" xr:uid="{00000000-0004-0000-0D00-0000B4090000}"/>
    <hyperlink ref="J2504" r:id="rId2486" xr:uid="{00000000-0004-0000-0D00-0000B5090000}"/>
    <hyperlink ref="J2505" r:id="rId2487" xr:uid="{00000000-0004-0000-0D00-0000B6090000}"/>
    <hyperlink ref="J2506" r:id="rId2488" xr:uid="{00000000-0004-0000-0D00-0000B7090000}"/>
    <hyperlink ref="J2507" r:id="rId2489" xr:uid="{00000000-0004-0000-0D00-0000B8090000}"/>
    <hyperlink ref="J2508" r:id="rId2490" xr:uid="{00000000-0004-0000-0D00-0000B9090000}"/>
    <hyperlink ref="J2509" r:id="rId2491" xr:uid="{00000000-0004-0000-0D00-0000BA090000}"/>
    <hyperlink ref="J2510" r:id="rId2492" xr:uid="{00000000-0004-0000-0D00-0000BB090000}"/>
    <hyperlink ref="J2511" r:id="rId2493" xr:uid="{00000000-0004-0000-0D00-0000BC090000}"/>
    <hyperlink ref="J2512" r:id="rId2494" xr:uid="{00000000-0004-0000-0D00-0000BD090000}"/>
    <hyperlink ref="J2513" r:id="rId2495" xr:uid="{00000000-0004-0000-0D00-0000BE090000}"/>
    <hyperlink ref="J2514" r:id="rId2496" xr:uid="{00000000-0004-0000-0D00-0000BF090000}"/>
    <hyperlink ref="J2515" r:id="rId2497" xr:uid="{00000000-0004-0000-0D00-0000C0090000}"/>
    <hyperlink ref="J2516" r:id="rId2498" xr:uid="{00000000-0004-0000-0D00-0000C1090000}"/>
    <hyperlink ref="J2517" r:id="rId2499" xr:uid="{00000000-0004-0000-0D00-0000C2090000}"/>
    <hyperlink ref="J2518" r:id="rId2500" xr:uid="{00000000-0004-0000-0D00-0000C3090000}"/>
    <hyperlink ref="J2519" r:id="rId2501" xr:uid="{00000000-0004-0000-0D00-0000C4090000}"/>
    <hyperlink ref="J2520" r:id="rId2502" xr:uid="{00000000-0004-0000-0D00-0000C5090000}"/>
    <hyperlink ref="J2521" r:id="rId2503" xr:uid="{00000000-0004-0000-0D00-0000C6090000}"/>
    <hyperlink ref="J2522" r:id="rId2504" xr:uid="{00000000-0004-0000-0D00-0000C7090000}"/>
    <hyperlink ref="J2523" r:id="rId2505" xr:uid="{00000000-0004-0000-0D00-0000C8090000}"/>
    <hyperlink ref="J2524" r:id="rId2506" xr:uid="{00000000-0004-0000-0D00-0000C9090000}"/>
    <hyperlink ref="J2525" r:id="rId2507" xr:uid="{00000000-0004-0000-0D00-0000CA090000}"/>
    <hyperlink ref="J2526" r:id="rId2508" xr:uid="{00000000-0004-0000-0D00-0000CB090000}"/>
    <hyperlink ref="J2527" r:id="rId2509" xr:uid="{00000000-0004-0000-0D00-0000CC090000}"/>
    <hyperlink ref="J2528" r:id="rId2510" xr:uid="{00000000-0004-0000-0D00-0000CD090000}"/>
    <hyperlink ref="J2529" r:id="rId2511" xr:uid="{00000000-0004-0000-0D00-0000CE090000}"/>
    <hyperlink ref="J2530" r:id="rId2512" xr:uid="{00000000-0004-0000-0D00-0000CF090000}"/>
    <hyperlink ref="J2531" r:id="rId2513" xr:uid="{00000000-0004-0000-0D00-0000D0090000}"/>
    <hyperlink ref="J2532" r:id="rId2514" xr:uid="{00000000-0004-0000-0D00-0000D1090000}"/>
    <hyperlink ref="J2533" r:id="rId2515" xr:uid="{00000000-0004-0000-0D00-0000D2090000}"/>
    <hyperlink ref="J2534" r:id="rId2516" xr:uid="{00000000-0004-0000-0D00-0000D3090000}"/>
    <hyperlink ref="J2535" r:id="rId2517" xr:uid="{00000000-0004-0000-0D00-0000D4090000}"/>
    <hyperlink ref="J2536" r:id="rId2518" xr:uid="{00000000-0004-0000-0D00-0000D5090000}"/>
    <hyperlink ref="J2537" r:id="rId2519" xr:uid="{00000000-0004-0000-0D00-0000D6090000}"/>
    <hyperlink ref="J2538" r:id="rId2520" xr:uid="{00000000-0004-0000-0D00-0000D7090000}"/>
    <hyperlink ref="J2539" r:id="rId2521" xr:uid="{00000000-0004-0000-0D00-0000D8090000}"/>
    <hyperlink ref="J2540" r:id="rId2522" xr:uid="{00000000-0004-0000-0D00-0000D9090000}"/>
    <hyperlink ref="J2541" r:id="rId2523" xr:uid="{00000000-0004-0000-0D00-0000DA090000}"/>
    <hyperlink ref="J2542" r:id="rId2524" xr:uid="{00000000-0004-0000-0D00-0000DB090000}"/>
    <hyperlink ref="J2543" r:id="rId2525" xr:uid="{00000000-0004-0000-0D00-0000DC090000}"/>
    <hyperlink ref="J2544" r:id="rId2526" xr:uid="{00000000-0004-0000-0D00-0000DD090000}"/>
    <hyperlink ref="J2545" r:id="rId2527" xr:uid="{00000000-0004-0000-0D00-0000DE090000}"/>
    <hyperlink ref="J2546" r:id="rId2528" xr:uid="{00000000-0004-0000-0D00-0000DF090000}"/>
    <hyperlink ref="J2547" r:id="rId2529" xr:uid="{00000000-0004-0000-0D00-0000E0090000}"/>
    <hyperlink ref="J2548" r:id="rId2530" xr:uid="{00000000-0004-0000-0D00-0000E1090000}"/>
    <hyperlink ref="J2549" r:id="rId2531" xr:uid="{00000000-0004-0000-0D00-0000E2090000}"/>
    <hyperlink ref="J2550" r:id="rId2532" xr:uid="{00000000-0004-0000-0D00-0000E3090000}"/>
    <hyperlink ref="J2551" r:id="rId2533" xr:uid="{00000000-0004-0000-0D00-0000E4090000}"/>
    <hyperlink ref="J2552" r:id="rId2534" xr:uid="{00000000-0004-0000-0D00-0000E5090000}"/>
    <hyperlink ref="J2553" r:id="rId2535" xr:uid="{00000000-0004-0000-0D00-0000E6090000}"/>
    <hyperlink ref="J2554" r:id="rId2536" xr:uid="{00000000-0004-0000-0D00-0000E7090000}"/>
    <hyperlink ref="J2555" r:id="rId2537" xr:uid="{00000000-0004-0000-0D00-0000E8090000}"/>
    <hyperlink ref="J2556" r:id="rId2538" xr:uid="{00000000-0004-0000-0D00-0000E9090000}"/>
    <hyperlink ref="J2557" r:id="rId2539" xr:uid="{00000000-0004-0000-0D00-0000EA090000}"/>
    <hyperlink ref="J2558" r:id="rId2540" xr:uid="{00000000-0004-0000-0D00-0000EB090000}"/>
    <hyperlink ref="J2559" r:id="rId2541" xr:uid="{00000000-0004-0000-0D00-0000EC090000}"/>
    <hyperlink ref="J2560" r:id="rId2542" xr:uid="{00000000-0004-0000-0D00-0000ED090000}"/>
    <hyperlink ref="J2561" r:id="rId2543" xr:uid="{00000000-0004-0000-0D00-0000EE090000}"/>
    <hyperlink ref="J2562" r:id="rId2544" xr:uid="{00000000-0004-0000-0D00-0000EF090000}"/>
    <hyperlink ref="J2563" r:id="rId2545" xr:uid="{00000000-0004-0000-0D00-0000F0090000}"/>
    <hyperlink ref="J2564" r:id="rId2546" xr:uid="{00000000-0004-0000-0D00-0000F1090000}"/>
    <hyperlink ref="J2565" r:id="rId2547" xr:uid="{00000000-0004-0000-0D00-0000F2090000}"/>
    <hyperlink ref="J2566" r:id="rId2548" xr:uid="{00000000-0004-0000-0D00-0000F3090000}"/>
    <hyperlink ref="J2567" r:id="rId2549" xr:uid="{00000000-0004-0000-0D00-0000F4090000}"/>
    <hyperlink ref="J2568" r:id="rId2550" xr:uid="{00000000-0004-0000-0D00-0000F5090000}"/>
    <hyperlink ref="J2569" r:id="rId2551" xr:uid="{00000000-0004-0000-0D00-0000F6090000}"/>
    <hyperlink ref="J2570" r:id="rId2552" xr:uid="{00000000-0004-0000-0D00-0000F7090000}"/>
    <hyperlink ref="J2571" r:id="rId2553" xr:uid="{00000000-0004-0000-0D00-0000F8090000}"/>
    <hyperlink ref="J2572" r:id="rId2554" xr:uid="{00000000-0004-0000-0D00-0000F9090000}"/>
    <hyperlink ref="J2573" r:id="rId2555" xr:uid="{00000000-0004-0000-0D00-0000FA090000}"/>
    <hyperlink ref="J2574" r:id="rId2556" xr:uid="{00000000-0004-0000-0D00-0000FB090000}"/>
    <hyperlink ref="J2575" r:id="rId2557" xr:uid="{00000000-0004-0000-0D00-0000FC090000}"/>
    <hyperlink ref="J2576" r:id="rId2558" xr:uid="{00000000-0004-0000-0D00-0000FD090000}"/>
    <hyperlink ref="J2577" r:id="rId2559" xr:uid="{00000000-0004-0000-0D00-0000FE090000}"/>
    <hyperlink ref="J2578" r:id="rId2560" xr:uid="{00000000-0004-0000-0D00-0000FF090000}"/>
    <hyperlink ref="J2579" r:id="rId2561" xr:uid="{00000000-0004-0000-0D00-0000000A0000}"/>
    <hyperlink ref="J2580" r:id="rId2562" xr:uid="{00000000-0004-0000-0D00-0000010A0000}"/>
    <hyperlink ref="J2581" r:id="rId2563" xr:uid="{00000000-0004-0000-0D00-0000020A0000}"/>
    <hyperlink ref="J2582" r:id="rId2564" xr:uid="{00000000-0004-0000-0D00-0000030A0000}"/>
    <hyperlink ref="J2583" r:id="rId2565" xr:uid="{00000000-0004-0000-0D00-0000040A0000}"/>
    <hyperlink ref="J2584" r:id="rId2566" xr:uid="{00000000-0004-0000-0D00-0000050A0000}"/>
    <hyperlink ref="J2585" r:id="rId2567" xr:uid="{00000000-0004-0000-0D00-0000060A0000}"/>
    <hyperlink ref="J2586" r:id="rId2568" xr:uid="{00000000-0004-0000-0D00-0000070A0000}"/>
    <hyperlink ref="J2587" r:id="rId2569" xr:uid="{00000000-0004-0000-0D00-0000080A0000}"/>
    <hyperlink ref="J2588" r:id="rId2570" xr:uid="{00000000-0004-0000-0D00-0000090A0000}"/>
    <hyperlink ref="J2589" r:id="rId2571" xr:uid="{00000000-0004-0000-0D00-00000A0A0000}"/>
    <hyperlink ref="J2590" r:id="rId2572" xr:uid="{00000000-0004-0000-0D00-00000B0A0000}"/>
    <hyperlink ref="J2591" r:id="rId2573" xr:uid="{00000000-0004-0000-0D00-00000C0A0000}"/>
    <hyperlink ref="J2592" r:id="rId2574" xr:uid="{00000000-0004-0000-0D00-00000D0A0000}"/>
    <hyperlink ref="J2593" r:id="rId2575" xr:uid="{00000000-0004-0000-0D00-00000E0A0000}"/>
    <hyperlink ref="J2594" r:id="rId2576" xr:uid="{00000000-0004-0000-0D00-00000F0A0000}"/>
    <hyperlink ref="J2595" r:id="rId2577" xr:uid="{00000000-0004-0000-0D00-0000100A0000}"/>
    <hyperlink ref="J2596" r:id="rId2578" xr:uid="{00000000-0004-0000-0D00-0000110A0000}"/>
    <hyperlink ref="J2597" r:id="rId2579" xr:uid="{00000000-0004-0000-0D00-0000120A0000}"/>
    <hyperlink ref="J2598" r:id="rId2580" xr:uid="{00000000-0004-0000-0D00-0000130A0000}"/>
    <hyperlink ref="J2599" r:id="rId2581" xr:uid="{00000000-0004-0000-0D00-0000140A0000}"/>
    <hyperlink ref="J2600" r:id="rId2582" xr:uid="{00000000-0004-0000-0D00-0000150A0000}"/>
    <hyperlink ref="J2601" r:id="rId2583" xr:uid="{00000000-0004-0000-0D00-0000160A0000}"/>
    <hyperlink ref="J2602" r:id="rId2584" xr:uid="{00000000-0004-0000-0D00-0000170A0000}"/>
    <hyperlink ref="J2603" r:id="rId2585" xr:uid="{00000000-0004-0000-0D00-0000180A0000}"/>
    <hyperlink ref="J2604" r:id="rId2586" xr:uid="{00000000-0004-0000-0D00-0000190A0000}"/>
    <hyperlink ref="J2605" r:id="rId2587" xr:uid="{00000000-0004-0000-0D00-00001A0A0000}"/>
    <hyperlink ref="J2606" r:id="rId2588" xr:uid="{00000000-0004-0000-0D00-00001B0A0000}"/>
    <hyperlink ref="J2607" r:id="rId2589" xr:uid="{00000000-0004-0000-0D00-00001C0A0000}"/>
    <hyperlink ref="J2608" r:id="rId2590" xr:uid="{00000000-0004-0000-0D00-00001D0A0000}"/>
    <hyperlink ref="J2609" r:id="rId2591" xr:uid="{00000000-0004-0000-0D00-00001E0A0000}"/>
    <hyperlink ref="J2610" r:id="rId2592" xr:uid="{00000000-0004-0000-0D00-00001F0A0000}"/>
    <hyperlink ref="J2611" r:id="rId2593" xr:uid="{00000000-0004-0000-0D00-0000200A0000}"/>
    <hyperlink ref="J2612" r:id="rId2594" xr:uid="{00000000-0004-0000-0D00-0000210A0000}"/>
    <hyperlink ref="J2613" r:id="rId2595" xr:uid="{00000000-0004-0000-0D00-0000220A0000}"/>
    <hyperlink ref="J2614" r:id="rId2596" xr:uid="{00000000-0004-0000-0D00-0000230A0000}"/>
    <hyperlink ref="J2615" r:id="rId2597" xr:uid="{00000000-0004-0000-0D00-0000240A0000}"/>
    <hyperlink ref="J2616" r:id="rId2598" xr:uid="{00000000-0004-0000-0D00-0000250A0000}"/>
    <hyperlink ref="J2617" r:id="rId2599" xr:uid="{00000000-0004-0000-0D00-0000260A0000}"/>
    <hyperlink ref="J2618" r:id="rId2600" xr:uid="{00000000-0004-0000-0D00-0000270A0000}"/>
    <hyperlink ref="J2619" r:id="rId2601" xr:uid="{00000000-0004-0000-0D00-0000280A0000}"/>
    <hyperlink ref="J2620" r:id="rId2602" xr:uid="{00000000-0004-0000-0D00-0000290A0000}"/>
    <hyperlink ref="J2621" r:id="rId2603" xr:uid="{00000000-0004-0000-0D00-00002A0A0000}"/>
    <hyperlink ref="J2622" r:id="rId2604" xr:uid="{00000000-0004-0000-0D00-00002B0A0000}"/>
    <hyperlink ref="J2623" r:id="rId2605" xr:uid="{00000000-0004-0000-0D00-00002C0A0000}"/>
    <hyperlink ref="J2624" r:id="rId2606" xr:uid="{00000000-0004-0000-0D00-00002D0A0000}"/>
    <hyperlink ref="J2625" r:id="rId2607" xr:uid="{00000000-0004-0000-0D00-00002E0A0000}"/>
    <hyperlink ref="J2626" r:id="rId2608" xr:uid="{00000000-0004-0000-0D00-00002F0A0000}"/>
    <hyperlink ref="J2627" r:id="rId2609" xr:uid="{00000000-0004-0000-0D00-0000300A0000}"/>
    <hyperlink ref="J2628" r:id="rId2610" xr:uid="{00000000-0004-0000-0D00-0000310A0000}"/>
    <hyperlink ref="J2629" r:id="rId2611" xr:uid="{00000000-0004-0000-0D00-0000320A0000}"/>
    <hyperlink ref="J2630" r:id="rId2612" xr:uid="{00000000-0004-0000-0D00-0000330A0000}"/>
    <hyperlink ref="J2631" r:id="rId2613" xr:uid="{00000000-0004-0000-0D00-0000340A0000}"/>
    <hyperlink ref="J2632" r:id="rId2614" xr:uid="{00000000-0004-0000-0D00-0000350A0000}"/>
    <hyperlink ref="J2633" r:id="rId2615" xr:uid="{00000000-0004-0000-0D00-0000360A0000}"/>
    <hyperlink ref="J2634" r:id="rId2616" xr:uid="{00000000-0004-0000-0D00-0000370A0000}"/>
    <hyperlink ref="J2635" r:id="rId2617" xr:uid="{00000000-0004-0000-0D00-0000380A0000}"/>
    <hyperlink ref="J2636" r:id="rId2618" xr:uid="{00000000-0004-0000-0D00-0000390A0000}"/>
    <hyperlink ref="J2637" r:id="rId2619" xr:uid="{00000000-0004-0000-0D00-00003A0A0000}"/>
    <hyperlink ref="J2638" r:id="rId2620" xr:uid="{00000000-0004-0000-0D00-00003B0A0000}"/>
    <hyperlink ref="J2639" r:id="rId2621" xr:uid="{00000000-0004-0000-0D00-00003C0A0000}"/>
    <hyperlink ref="J2640" r:id="rId2622" xr:uid="{00000000-0004-0000-0D00-00003D0A0000}"/>
    <hyperlink ref="J2641" r:id="rId2623" xr:uid="{00000000-0004-0000-0D00-00003E0A0000}"/>
    <hyperlink ref="J2642" r:id="rId2624" xr:uid="{00000000-0004-0000-0D00-00003F0A0000}"/>
    <hyperlink ref="J2643" r:id="rId2625" xr:uid="{00000000-0004-0000-0D00-0000400A0000}"/>
    <hyperlink ref="J2644" r:id="rId2626" xr:uid="{00000000-0004-0000-0D00-0000410A0000}"/>
    <hyperlink ref="J2645" r:id="rId2627" xr:uid="{00000000-0004-0000-0D00-0000420A0000}"/>
    <hyperlink ref="J2646" r:id="rId2628" xr:uid="{00000000-0004-0000-0D00-0000430A0000}"/>
    <hyperlink ref="J2647" r:id="rId2629" xr:uid="{00000000-0004-0000-0D00-0000440A0000}"/>
    <hyperlink ref="J2648" r:id="rId2630" xr:uid="{00000000-0004-0000-0D00-0000450A0000}"/>
    <hyperlink ref="J2649" r:id="rId2631" xr:uid="{00000000-0004-0000-0D00-0000460A0000}"/>
    <hyperlink ref="J2650" r:id="rId2632" xr:uid="{00000000-0004-0000-0D00-0000470A0000}"/>
    <hyperlink ref="J2651" r:id="rId2633" xr:uid="{00000000-0004-0000-0D00-0000480A0000}"/>
    <hyperlink ref="J2652" r:id="rId2634" xr:uid="{00000000-0004-0000-0D00-0000490A0000}"/>
    <hyperlink ref="J2653" r:id="rId2635" xr:uid="{00000000-0004-0000-0D00-00004A0A0000}"/>
    <hyperlink ref="J2654" r:id="rId2636" xr:uid="{00000000-0004-0000-0D00-00004B0A0000}"/>
    <hyperlink ref="J2655" r:id="rId2637" xr:uid="{00000000-0004-0000-0D00-00004C0A0000}"/>
    <hyperlink ref="J2656" r:id="rId2638" xr:uid="{00000000-0004-0000-0D00-00004D0A0000}"/>
    <hyperlink ref="J2657" r:id="rId2639" xr:uid="{00000000-0004-0000-0D00-00004E0A0000}"/>
    <hyperlink ref="J2658" r:id="rId2640" xr:uid="{00000000-0004-0000-0D00-00004F0A0000}"/>
    <hyperlink ref="J2659" r:id="rId2641" xr:uid="{00000000-0004-0000-0D00-0000500A0000}"/>
    <hyperlink ref="J2660" r:id="rId2642" xr:uid="{00000000-0004-0000-0D00-0000510A0000}"/>
    <hyperlink ref="J2661" r:id="rId2643" xr:uid="{00000000-0004-0000-0D00-0000520A0000}"/>
    <hyperlink ref="J2662" r:id="rId2644" xr:uid="{00000000-0004-0000-0D00-0000530A0000}"/>
    <hyperlink ref="J2663" r:id="rId2645" xr:uid="{00000000-0004-0000-0D00-0000540A0000}"/>
    <hyperlink ref="J2664" r:id="rId2646" xr:uid="{00000000-0004-0000-0D00-0000550A0000}"/>
    <hyperlink ref="J2665" r:id="rId2647" xr:uid="{00000000-0004-0000-0D00-0000560A0000}"/>
    <hyperlink ref="J2666" r:id="rId2648" xr:uid="{00000000-0004-0000-0D00-0000570A0000}"/>
    <hyperlink ref="J2667" r:id="rId2649" xr:uid="{00000000-0004-0000-0D00-0000580A0000}"/>
    <hyperlink ref="J2668" r:id="rId2650" xr:uid="{00000000-0004-0000-0D00-0000590A0000}"/>
    <hyperlink ref="J2669" r:id="rId2651" xr:uid="{00000000-0004-0000-0D00-00005A0A0000}"/>
    <hyperlink ref="J2670" r:id="rId2652" xr:uid="{00000000-0004-0000-0D00-00005B0A0000}"/>
    <hyperlink ref="J2671" r:id="rId2653" xr:uid="{00000000-0004-0000-0D00-00005C0A0000}"/>
    <hyperlink ref="J2672" r:id="rId2654" xr:uid="{00000000-0004-0000-0D00-00005D0A0000}"/>
    <hyperlink ref="J2673" r:id="rId2655" xr:uid="{00000000-0004-0000-0D00-00005E0A0000}"/>
    <hyperlink ref="J2674" r:id="rId2656" xr:uid="{00000000-0004-0000-0D00-00005F0A0000}"/>
    <hyperlink ref="J2675" r:id="rId2657" xr:uid="{00000000-0004-0000-0D00-0000600A0000}"/>
    <hyperlink ref="J2676" r:id="rId2658" xr:uid="{00000000-0004-0000-0D00-0000610A0000}"/>
    <hyperlink ref="J2677" r:id="rId2659" xr:uid="{00000000-0004-0000-0D00-0000620A0000}"/>
    <hyperlink ref="J2678" r:id="rId2660" xr:uid="{00000000-0004-0000-0D00-0000630A0000}"/>
    <hyperlink ref="J2679" r:id="rId2661" xr:uid="{00000000-0004-0000-0D00-0000640A0000}"/>
    <hyperlink ref="J2680" r:id="rId2662" xr:uid="{00000000-0004-0000-0D00-0000650A0000}"/>
    <hyperlink ref="J2681" r:id="rId2663" xr:uid="{00000000-0004-0000-0D00-0000660A0000}"/>
    <hyperlink ref="J2682" r:id="rId2664" xr:uid="{00000000-0004-0000-0D00-0000670A0000}"/>
    <hyperlink ref="J2683" r:id="rId2665" xr:uid="{00000000-0004-0000-0D00-0000680A0000}"/>
    <hyperlink ref="J2684" r:id="rId2666" xr:uid="{00000000-0004-0000-0D00-0000690A0000}"/>
    <hyperlink ref="J2685" r:id="rId2667" xr:uid="{00000000-0004-0000-0D00-00006A0A0000}"/>
    <hyperlink ref="J2686" r:id="rId2668" xr:uid="{00000000-0004-0000-0D00-00006B0A0000}"/>
    <hyperlink ref="J2687" r:id="rId2669" xr:uid="{00000000-0004-0000-0D00-00006C0A0000}"/>
    <hyperlink ref="J2688" r:id="rId2670" xr:uid="{00000000-0004-0000-0D00-00006D0A0000}"/>
    <hyperlink ref="J2689" r:id="rId2671" xr:uid="{00000000-0004-0000-0D00-00006E0A0000}"/>
    <hyperlink ref="J2690" r:id="rId2672" xr:uid="{00000000-0004-0000-0D00-00006F0A0000}"/>
    <hyperlink ref="J2691" r:id="rId2673" xr:uid="{00000000-0004-0000-0D00-0000700A0000}"/>
    <hyperlink ref="J2692" r:id="rId2674" xr:uid="{00000000-0004-0000-0D00-0000710A0000}"/>
    <hyperlink ref="J2693" r:id="rId2675" xr:uid="{00000000-0004-0000-0D00-0000720A0000}"/>
    <hyperlink ref="J2694" r:id="rId2676" xr:uid="{00000000-0004-0000-0D00-0000730A0000}"/>
    <hyperlink ref="J2695" r:id="rId2677" xr:uid="{00000000-0004-0000-0D00-0000740A0000}"/>
    <hyperlink ref="J2696" r:id="rId2678" xr:uid="{00000000-0004-0000-0D00-0000750A0000}"/>
    <hyperlink ref="J2697" r:id="rId2679" xr:uid="{00000000-0004-0000-0D00-0000760A0000}"/>
    <hyperlink ref="J2698" r:id="rId2680" xr:uid="{00000000-0004-0000-0D00-0000770A0000}"/>
    <hyperlink ref="J2699" r:id="rId2681" xr:uid="{00000000-0004-0000-0D00-0000780A0000}"/>
    <hyperlink ref="J2700" r:id="rId2682" xr:uid="{00000000-0004-0000-0D00-0000790A0000}"/>
    <hyperlink ref="J2701" r:id="rId2683" xr:uid="{00000000-0004-0000-0D00-00007A0A0000}"/>
    <hyperlink ref="J2702" r:id="rId2684" xr:uid="{00000000-0004-0000-0D00-00007B0A0000}"/>
    <hyperlink ref="J2703" r:id="rId2685" xr:uid="{00000000-0004-0000-0D00-00007C0A0000}"/>
    <hyperlink ref="J2704" r:id="rId2686" xr:uid="{00000000-0004-0000-0D00-00007D0A0000}"/>
    <hyperlink ref="J2705" r:id="rId2687" xr:uid="{00000000-0004-0000-0D00-00007E0A0000}"/>
    <hyperlink ref="J2706" r:id="rId2688" xr:uid="{00000000-0004-0000-0D00-00007F0A0000}"/>
    <hyperlink ref="J2707" r:id="rId2689" xr:uid="{00000000-0004-0000-0D00-0000800A0000}"/>
    <hyperlink ref="J2708" r:id="rId2690" xr:uid="{00000000-0004-0000-0D00-0000810A0000}"/>
    <hyperlink ref="J2709" r:id="rId2691" xr:uid="{00000000-0004-0000-0D00-0000820A0000}"/>
    <hyperlink ref="J2710" r:id="rId2692" xr:uid="{00000000-0004-0000-0D00-0000830A0000}"/>
    <hyperlink ref="J2711" r:id="rId2693" xr:uid="{00000000-0004-0000-0D00-0000840A0000}"/>
    <hyperlink ref="J2712" r:id="rId2694" xr:uid="{00000000-0004-0000-0D00-0000850A0000}"/>
    <hyperlink ref="J2713" r:id="rId2695" xr:uid="{00000000-0004-0000-0D00-0000860A0000}"/>
    <hyperlink ref="J2714" r:id="rId2696" xr:uid="{00000000-0004-0000-0D00-0000870A0000}"/>
    <hyperlink ref="J2715" r:id="rId2697" xr:uid="{00000000-0004-0000-0D00-0000880A0000}"/>
    <hyperlink ref="J2716" r:id="rId2698" xr:uid="{00000000-0004-0000-0D00-0000890A0000}"/>
    <hyperlink ref="J2717" r:id="rId2699" xr:uid="{00000000-0004-0000-0D00-00008A0A0000}"/>
    <hyperlink ref="J2718" r:id="rId2700" xr:uid="{00000000-0004-0000-0D00-00008B0A0000}"/>
    <hyperlink ref="J2719" r:id="rId2701" xr:uid="{00000000-0004-0000-0D00-00008C0A0000}"/>
    <hyperlink ref="J2720" r:id="rId2702" xr:uid="{00000000-0004-0000-0D00-00008D0A0000}"/>
    <hyperlink ref="J2721" r:id="rId2703" xr:uid="{00000000-0004-0000-0D00-00008E0A0000}"/>
    <hyperlink ref="J2722" r:id="rId2704" xr:uid="{00000000-0004-0000-0D00-00008F0A0000}"/>
    <hyperlink ref="J2723" r:id="rId2705" xr:uid="{00000000-0004-0000-0D00-0000900A0000}"/>
    <hyperlink ref="J2724" r:id="rId2706" xr:uid="{00000000-0004-0000-0D00-0000910A0000}"/>
    <hyperlink ref="J2725" r:id="rId2707" xr:uid="{00000000-0004-0000-0D00-0000920A0000}"/>
    <hyperlink ref="J2726" r:id="rId2708" xr:uid="{00000000-0004-0000-0D00-0000930A0000}"/>
    <hyperlink ref="J2727" r:id="rId2709" xr:uid="{00000000-0004-0000-0D00-0000940A0000}"/>
    <hyperlink ref="J2728" r:id="rId2710" xr:uid="{00000000-0004-0000-0D00-0000950A0000}"/>
    <hyperlink ref="J2729" r:id="rId2711" xr:uid="{00000000-0004-0000-0D00-0000960A0000}"/>
    <hyperlink ref="J2730" r:id="rId2712" xr:uid="{00000000-0004-0000-0D00-0000970A0000}"/>
    <hyperlink ref="J2731" r:id="rId2713" xr:uid="{00000000-0004-0000-0D00-0000980A0000}"/>
    <hyperlink ref="J2732" r:id="rId2714" xr:uid="{00000000-0004-0000-0D00-0000990A0000}"/>
    <hyperlink ref="J2733" r:id="rId2715" xr:uid="{00000000-0004-0000-0D00-00009A0A0000}"/>
    <hyperlink ref="J2734" r:id="rId2716" xr:uid="{00000000-0004-0000-0D00-00009B0A0000}"/>
    <hyperlink ref="J2735" r:id="rId2717" xr:uid="{00000000-0004-0000-0D00-00009C0A0000}"/>
    <hyperlink ref="J2736" r:id="rId2718" xr:uid="{00000000-0004-0000-0D00-00009D0A0000}"/>
    <hyperlink ref="J2737" r:id="rId2719" xr:uid="{00000000-0004-0000-0D00-00009E0A0000}"/>
    <hyperlink ref="J2738" r:id="rId2720" xr:uid="{00000000-0004-0000-0D00-00009F0A0000}"/>
    <hyperlink ref="J2739" r:id="rId2721" xr:uid="{00000000-0004-0000-0D00-0000A00A0000}"/>
    <hyperlink ref="J2740" r:id="rId2722" xr:uid="{00000000-0004-0000-0D00-0000A10A0000}"/>
    <hyperlink ref="J2741" r:id="rId2723" xr:uid="{00000000-0004-0000-0D00-0000A20A0000}"/>
    <hyperlink ref="J2742" r:id="rId2724" xr:uid="{00000000-0004-0000-0D00-0000A30A0000}"/>
    <hyperlink ref="J2743" r:id="rId2725" xr:uid="{00000000-0004-0000-0D00-0000A40A0000}"/>
    <hyperlink ref="J2744" r:id="rId2726" xr:uid="{00000000-0004-0000-0D00-0000A50A0000}"/>
    <hyperlink ref="J2745" r:id="rId2727" xr:uid="{00000000-0004-0000-0D00-0000A60A0000}"/>
    <hyperlink ref="J2746" r:id="rId2728" xr:uid="{00000000-0004-0000-0D00-0000A70A0000}"/>
    <hyperlink ref="J2747" r:id="rId2729" xr:uid="{00000000-0004-0000-0D00-0000A80A0000}"/>
    <hyperlink ref="J2748" r:id="rId2730" xr:uid="{00000000-0004-0000-0D00-0000A90A0000}"/>
    <hyperlink ref="J2749" r:id="rId2731" xr:uid="{00000000-0004-0000-0D00-0000AA0A0000}"/>
    <hyperlink ref="J2750" r:id="rId2732" xr:uid="{00000000-0004-0000-0D00-0000AB0A0000}"/>
    <hyperlink ref="J2751" r:id="rId2733" xr:uid="{00000000-0004-0000-0D00-0000AC0A0000}"/>
    <hyperlink ref="J2752" r:id="rId2734" xr:uid="{00000000-0004-0000-0D00-0000AD0A0000}"/>
    <hyperlink ref="J2753" r:id="rId2735" xr:uid="{00000000-0004-0000-0D00-0000AE0A0000}"/>
    <hyperlink ref="J2754" r:id="rId2736" xr:uid="{00000000-0004-0000-0D00-0000AF0A0000}"/>
    <hyperlink ref="J2755" r:id="rId2737" xr:uid="{00000000-0004-0000-0D00-0000B00A0000}"/>
    <hyperlink ref="J2756" r:id="rId2738" xr:uid="{00000000-0004-0000-0D00-0000B10A0000}"/>
    <hyperlink ref="J2757" r:id="rId2739" xr:uid="{00000000-0004-0000-0D00-0000B20A0000}"/>
    <hyperlink ref="J2758" r:id="rId2740" xr:uid="{00000000-0004-0000-0D00-0000B30A0000}"/>
    <hyperlink ref="J2759" r:id="rId2741" xr:uid="{00000000-0004-0000-0D00-0000B40A0000}"/>
    <hyperlink ref="J2760" r:id="rId2742" xr:uid="{00000000-0004-0000-0D00-0000B50A0000}"/>
    <hyperlink ref="J2761" r:id="rId2743" xr:uid="{00000000-0004-0000-0D00-0000B60A0000}"/>
    <hyperlink ref="J2762" r:id="rId2744" xr:uid="{00000000-0004-0000-0D00-0000B70A0000}"/>
    <hyperlink ref="J2763" r:id="rId2745" xr:uid="{00000000-0004-0000-0D00-0000B80A0000}"/>
    <hyperlink ref="J2764" r:id="rId2746" xr:uid="{00000000-0004-0000-0D00-0000B90A0000}"/>
    <hyperlink ref="J2765" r:id="rId2747" xr:uid="{00000000-0004-0000-0D00-0000BA0A0000}"/>
    <hyperlink ref="J2766" r:id="rId2748" xr:uid="{00000000-0004-0000-0D00-0000BB0A0000}"/>
    <hyperlink ref="J2767" r:id="rId2749" xr:uid="{00000000-0004-0000-0D00-0000BC0A0000}"/>
    <hyperlink ref="J2768" r:id="rId2750" xr:uid="{00000000-0004-0000-0D00-0000BD0A0000}"/>
    <hyperlink ref="J2769" r:id="rId2751" xr:uid="{00000000-0004-0000-0D00-0000BE0A0000}"/>
    <hyperlink ref="J2770" r:id="rId2752" xr:uid="{00000000-0004-0000-0D00-0000BF0A0000}"/>
    <hyperlink ref="J2771" r:id="rId2753" xr:uid="{00000000-0004-0000-0D00-0000C00A0000}"/>
    <hyperlink ref="J2772" r:id="rId2754" xr:uid="{00000000-0004-0000-0D00-0000C10A0000}"/>
    <hyperlink ref="J2773" r:id="rId2755" xr:uid="{00000000-0004-0000-0D00-0000C20A0000}"/>
    <hyperlink ref="J2774" r:id="rId2756" xr:uid="{00000000-0004-0000-0D00-0000C30A0000}"/>
    <hyperlink ref="J2775" r:id="rId2757" xr:uid="{00000000-0004-0000-0D00-0000C40A0000}"/>
    <hyperlink ref="J2776" r:id="rId2758" xr:uid="{00000000-0004-0000-0D00-0000C50A0000}"/>
    <hyperlink ref="J2777" r:id="rId2759" xr:uid="{00000000-0004-0000-0D00-0000C60A0000}"/>
    <hyperlink ref="J2778" r:id="rId2760" xr:uid="{00000000-0004-0000-0D00-0000C70A0000}"/>
    <hyperlink ref="J2779" r:id="rId2761" xr:uid="{00000000-0004-0000-0D00-0000C80A0000}"/>
    <hyperlink ref="J2780" r:id="rId2762" xr:uid="{00000000-0004-0000-0D00-0000C90A0000}"/>
    <hyperlink ref="J2781" r:id="rId2763" xr:uid="{00000000-0004-0000-0D00-0000CA0A0000}"/>
    <hyperlink ref="J2782" r:id="rId2764" xr:uid="{00000000-0004-0000-0D00-0000CB0A0000}"/>
    <hyperlink ref="J2783" r:id="rId2765" xr:uid="{00000000-0004-0000-0D00-0000CC0A0000}"/>
    <hyperlink ref="J2784" r:id="rId2766" xr:uid="{00000000-0004-0000-0D00-0000CD0A0000}"/>
    <hyperlink ref="J2785" r:id="rId2767" xr:uid="{00000000-0004-0000-0D00-0000CE0A0000}"/>
    <hyperlink ref="J2786" r:id="rId2768" xr:uid="{00000000-0004-0000-0D00-0000CF0A0000}"/>
    <hyperlink ref="J2787" r:id="rId2769" xr:uid="{00000000-0004-0000-0D00-0000D00A0000}"/>
    <hyperlink ref="J2788" r:id="rId2770" xr:uid="{00000000-0004-0000-0D00-0000D10A0000}"/>
    <hyperlink ref="J2789" r:id="rId2771" xr:uid="{00000000-0004-0000-0D00-0000D20A0000}"/>
    <hyperlink ref="J2790" r:id="rId2772" xr:uid="{00000000-0004-0000-0D00-0000D30A0000}"/>
    <hyperlink ref="J2791" r:id="rId2773" xr:uid="{00000000-0004-0000-0D00-0000D40A0000}"/>
    <hyperlink ref="J2792" r:id="rId2774" xr:uid="{00000000-0004-0000-0D00-0000D50A0000}"/>
    <hyperlink ref="J2793" r:id="rId2775" xr:uid="{00000000-0004-0000-0D00-0000D60A0000}"/>
    <hyperlink ref="J2794" r:id="rId2776" xr:uid="{00000000-0004-0000-0D00-0000D70A0000}"/>
    <hyperlink ref="J2795" r:id="rId2777" xr:uid="{00000000-0004-0000-0D00-0000D80A0000}"/>
    <hyperlink ref="J2796" r:id="rId2778" xr:uid="{00000000-0004-0000-0D00-0000D90A0000}"/>
    <hyperlink ref="J2797" r:id="rId2779" xr:uid="{00000000-0004-0000-0D00-0000DA0A0000}"/>
    <hyperlink ref="J2798" r:id="rId2780" xr:uid="{00000000-0004-0000-0D00-0000DB0A0000}"/>
    <hyperlink ref="J2799" r:id="rId2781" xr:uid="{00000000-0004-0000-0D00-0000DC0A0000}"/>
    <hyperlink ref="J2800" r:id="rId2782" xr:uid="{00000000-0004-0000-0D00-0000DD0A0000}"/>
    <hyperlink ref="J2801" r:id="rId2783" xr:uid="{00000000-0004-0000-0D00-0000DE0A0000}"/>
    <hyperlink ref="J2802" r:id="rId2784" xr:uid="{00000000-0004-0000-0D00-0000DF0A0000}"/>
    <hyperlink ref="J2803" r:id="rId2785" xr:uid="{00000000-0004-0000-0D00-0000E00A0000}"/>
    <hyperlink ref="J2804" r:id="rId2786" xr:uid="{00000000-0004-0000-0D00-0000E10A0000}"/>
    <hyperlink ref="J2805" r:id="rId2787" xr:uid="{00000000-0004-0000-0D00-0000E20A0000}"/>
    <hyperlink ref="J2806" r:id="rId2788" xr:uid="{00000000-0004-0000-0D00-0000E30A0000}"/>
    <hyperlink ref="J2807" r:id="rId2789" xr:uid="{00000000-0004-0000-0D00-0000E40A0000}"/>
    <hyperlink ref="J2808" r:id="rId2790" xr:uid="{00000000-0004-0000-0D00-0000E50A0000}"/>
    <hyperlink ref="J2809" r:id="rId2791" xr:uid="{00000000-0004-0000-0D00-0000E60A0000}"/>
    <hyperlink ref="J2810" r:id="rId2792" xr:uid="{00000000-0004-0000-0D00-0000E70A0000}"/>
    <hyperlink ref="J2811" r:id="rId2793" xr:uid="{00000000-0004-0000-0D00-0000E80A0000}"/>
    <hyperlink ref="J2812" r:id="rId2794" xr:uid="{00000000-0004-0000-0D00-0000E90A0000}"/>
    <hyperlink ref="J2813" r:id="rId2795" xr:uid="{00000000-0004-0000-0D00-0000EA0A0000}"/>
    <hyperlink ref="J2814" r:id="rId2796" xr:uid="{00000000-0004-0000-0D00-0000EB0A0000}"/>
    <hyperlink ref="J2815" r:id="rId2797" xr:uid="{00000000-0004-0000-0D00-0000EC0A0000}"/>
    <hyperlink ref="J2816" r:id="rId2798" xr:uid="{00000000-0004-0000-0D00-0000ED0A0000}"/>
    <hyperlink ref="J2817" r:id="rId2799" xr:uid="{00000000-0004-0000-0D00-0000EE0A0000}"/>
    <hyperlink ref="J2818" r:id="rId2800" xr:uid="{00000000-0004-0000-0D00-0000EF0A0000}"/>
    <hyperlink ref="J2819" r:id="rId2801" xr:uid="{00000000-0004-0000-0D00-0000F00A0000}"/>
    <hyperlink ref="J2820" r:id="rId2802" xr:uid="{00000000-0004-0000-0D00-0000F10A0000}"/>
    <hyperlink ref="J2821" r:id="rId2803" xr:uid="{00000000-0004-0000-0D00-0000F20A0000}"/>
    <hyperlink ref="J2822" r:id="rId2804" xr:uid="{00000000-0004-0000-0D00-0000F30A0000}"/>
    <hyperlink ref="J2823" r:id="rId2805" xr:uid="{00000000-0004-0000-0D00-0000F40A0000}"/>
    <hyperlink ref="J2824" r:id="rId2806" xr:uid="{00000000-0004-0000-0D00-0000F50A0000}"/>
    <hyperlink ref="J2825" r:id="rId2807" xr:uid="{00000000-0004-0000-0D00-0000F60A0000}"/>
    <hyperlink ref="J2826" r:id="rId2808" xr:uid="{00000000-0004-0000-0D00-0000F70A0000}"/>
    <hyperlink ref="J2827" r:id="rId2809" xr:uid="{00000000-0004-0000-0D00-0000F80A0000}"/>
    <hyperlink ref="J2828" r:id="rId2810" xr:uid="{00000000-0004-0000-0D00-0000F90A0000}"/>
    <hyperlink ref="J2829" r:id="rId2811" xr:uid="{00000000-0004-0000-0D00-0000FA0A0000}"/>
    <hyperlink ref="J2830" r:id="rId2812" xr:uid="{00000000-0004-0000-0D00-0000FB0A0000}"/>
    <hyperlink ref="J2831" r:id="rId2813" xr:uid="{00000000-0004-0000-0D00-0000FC0A0000}"/>
    <hyperlink ref="J2832" r:id="rId2814" xr:uid="{00000000-0004-0000-0D00-0000FD0A0000}"/>
    <hyperlink ref="J2833" r:id="rId2815" xr:uid="{00000000-0004-0000-0D00-0000FE0A0000}"/>
    <hyperlink ref="J2834" r:id="rId2816" xr:uid="{00000000-0004-0000-0D00-0000FF0A0000}"/>
    <hyperlink ref="J2835" r:id="rId2817" xr:uid="{00000000-0004-0000-0D00-0000000B0000}"/>
    <hyperlink ref="J2836" r:id="rId2818" xr:uid="{00000000-0004-0000-0D00-0000010B0000}"/>
    <hyperlink ref="J2837" r:id="rId2819" xr:uid="{00000000-0004-0000-0D00-0000020B0000}"/>
    <hyperlink ref="J2838" r:id="rId2820" xr:uid="{00000000-0004-0000-0D00-0000030B0000}"/>
    <hyperlink ref="J2839" r:id="rId2821" xr:uid="{00000000-0004-0000-0D00-0000040B0000}"/>
    <hyperlink ref="J2840" r:id="rId2822" xr:uid="{00000000-0004-0000-0D00-0000050B0000}"/>
    <hyperlink ref="J2841" r:id="rId2823" xr:uid="{00000000-0004-0000-0D00-0000060B0000}"/>
    <hyperlink ref="J2842" r:id="rId2824" xr:uid="{00000000-0004-0000-0D00-0000070B0000}"/>
    <hyperlink ref="J2843" r:id="rId2825" xr:uid="{00000000-0004-0000-0D00-0000080B0000}"/>
    <hyperlink ref="J2844" r:id="rId2826" xr:uid="{00000000-0004-0000-0D00-0000090B0000}"/>
    <hyperlink ref="J2845" r:id="rId2827" xr:uid="{00000000-0004-0000-0D00-00000A0B0000}"/>
    <hyperlink ref="J2846" r:id="rId2828" xr:uid="{00000000-0004-0000-0D00-00000B0B0000}"/>
    <hyperlink ref="J2847" r:id="rId2829" xr:uid="{00000000-0004-0000-0D00-00000C0B0000}"/>
    <hyperlink ref="J2848" r:id="rId2830" xr:uid="{00000000-0004-0000-0D00-00000D0B0000}"/>
    <hyperlink ref="J2849" r:id="rId2831" xr:uid="{00000000-0004-0000-0D00-00000E0B0000}"/>
    <hyperlink ref="J2850" r:id="rId2832" xr:uid="{00000000-0004-0000-0D00-00000F0B0000}"/>
    <hyperlink ref="J2851" r:id="rId2833" xr:uid="{00000000-0004-0000-0D00-0000100B0000}"/>
    <hyperlink ref="J2852" r:id="rId2834" xr:uid="{00000000-0004-0000-0D00-0000110B0000}"/>
    <hyperlink ref="J2853" r:id="rId2835" xr:uid="{00000000-0004-0000-0D00-0000120B0000}"/>
    <hyperlink ref="J2854" r:id="rId2836" xr:uid="{00000000-0004-0000-0D00-0000130B0000}"/>
    <hyperlink ref="J2855" r:id="rId2837" xr:uid="{00000000-0004-0000-0D00-0000140B0000}"/>
    <hyperlink ref="J2856" r:id="rId2838" xr:uid="{00000000-0004-0000-0D00-0000150B0000}"/>
    <hyperlink ref="J2857" r:id="rId2839" xr:uid="{00000000-0004-0000-0D00-0000160B0000}"/>
    <hyperlink ref="J2858" r:id="rId2840" xr:uid="{00000000-0004-0000-0D00-0000170B0000}"/>
    <hyperlink ref="J2859" r:id="rId2841" xr:uid="{00000000-0004-0000-0D00-0000180B0000}"/>
    <hyperlink ref="J2860" r:id="rId2842" xr:uid="{00000000-0004-0000-0D00-0000190B0000}"/>
    <hyperlink ref="J2861" r:id="rId2843" xr:uid="{00000000-0004-0000-0D00-00001A0B0000}"/>
    <hyperlink ref="J2862" r:id="rId2844" xr:uid="{00000000-0004-0000-0D00-00001B0B0000}"/>
    <hyperlink ref="J2863" r:id="rId2845" xr:uid="{00000000-0004-0000-0D00-00001C0B0000}"/>
    <hyperlink ref="J2864" r:id="rId2846" xr:uid="{00000000-0004-0000-0D00-00001D0B0000}"/>
    <hyperlink ref="J2865" r:id="rId2847" xr:uid="{00000000-0004-0000-0D00-00001E0B0000}"/>
    <hyperlink ref="J2866" r:id="rId2848" xr:uid="{00000000-0004-0000-0D00-00001F0B0000}"/>
    <hyperlink ref="J2867" r:id="rId2849" xr:uid="{00000000-0004-0000-0D00-0000200B0000}"/>
    <hyperlink ref="J2868" r:id="rId2850" xr:uid="{00000000-0004-0000-0D00-0000210B0000}"/>
    <hyperlink ref="J2869" r:id="rId2851" xr:uid="{00000000-0004-0000-0D00-0000220B0000}"/>
    <hyperlink ref="J2870" r:id="rId2852" xr:uid="{00000000-0004-0000-0D00-0000230B0000}"/>
    <hyperlink ref="J2871" r:id="rId2853" xr:uid="{00000000-0004-0000-0D00-0000240B0000}"/>
    <hyperlink ref="J2872" r:id="rId2854" xr:uid="{00000000-0004-0000-0D00-0000250B0000}"/>
    <hyperlink ref="J2873" r:id="rId2855" xr:uid="{00000000-0004-0000-0D00-0000260B0000}"/>
    <hyperlink ref="J2874" r:id="rId2856" xr:uid="{00000000-0004-0000-0D00-0000270B0000}"/>
    <hyperlink ref="J2875" r:id="rId2857" xr:uid="{00000000-0004-0000-0D00-0000280B0000}"/>
    <hyperlink ref="J2876" r:id="rId2858" xr:uid="{00000000-0004-0000-0D00-0000290B0000}"/>
    <hyperlink ref="J2877" r:id="rId2859" xr:uid="{00000000-0004-0000-0D00-00002A0B0000}"/>
    <hyperlink ref="J2878" r:id="rId2860" xr:uid="{00000000-0004-0000-0D00-00002B0B0000}"/>
    <hyperlink ref="J2879" r:id="rId2861" xr:uid="{00000000-0004-0000-0D00-00002C0B0000}"/>
    <hyperlink ref="J2880" r:id="rId2862" xr:uid="{00000000-0004-0000-0D00-00002D0B0000}"/>
    <hyperlink ref="J2881" r:id="rId2863" xr:uid="{00000000-0004-0000-0D00-00002E0B0000}"/>
    <hyperlink ref="J2882" r:id="rId2864" xr:uid="{00000000-0004-0000-0D00-00002F0B0000}"/>
    <hyperlink ref="J2883" r:id="rId2865" xr:uid="{00000000-0004-0000-0D00-0000300B0000}"/>
    <hyperlink ref="J2884" r:id="rId2866" xr:uid="{00000000-0004-0000-0D00-0000310B0000}"/>
    <hyperlink ref="J2885" r:id="rId2867" xr:uid="{00000000-0004-0000-0D00-0000320B0000}"/>
    <hyperlink ref="J2886" r:id="rId2868" xr:uid="{00000000-0004-0000-0D00-0000330B0000}"/>
    <hyperlink ref="J2887" r:id="rId2869" xr:uid="{00000000-0004-0000-0D00-0000340B0000}"/>
    <hyperlink ref="J2888" r:id="rId2870" xr:uid="{00000000-0004-0000-0D00-0000350B0000}"/>
    <hyperlink ref="J2889" r:id="rId2871" xr:uid="{00000000-0004-0000-0D00-0000360B0000}"/>
    <hyperlink ref="J2890" r:id="rId2872" xr:uid="{00000000-0004-0000-0D00-0000370B0000}"/>
    <hyperlink ref="J2891" r:id="rId2873" xr:uid="{00000000-0004-0000-0D00-0000380B0000}"/>
    <hyperlink ref="J2892" r:id="rId2874" xr:uid="{00000000-0004-0000-0D00-0000390B0000}"/>
    <hyperlink ref="J2893" r:id="rId2875" xr:uid="{00000000-0004-0000-0D00-00003A0B0000}"/>
    <hyperlink ref="J2894" r:id="rId2876" xr:uid="{00000000-0004-0000-0D00-00003B0B0000}"/>
    <hyperlink ref="J2895" r:id="rId2877" xr:uid="{00000000-0004-0000-0D00-00003C0B0000}"/>
    <hyperlink ref="J2896" r:id="rId2878" xr:uid="{00000000-0004-0000-0D00-00003D0B0000}"/>
    <hyperlink ref="J2897" r:id="rId2879" xr:uid="{00000000-0004-0000-0D00-00003E0B0000}"/>
    <hyperlink ref="J2898" r:id="rId2880" xr:uid="{00000000-0004-0000-0D00-00003F0B0000}"/>
    <hyperlink ref="J2899" r:id="rId2881" xr:uid="{00000000-0004-0000-0D00-0000400B0000}"/>
    <hyperlink ref="J2900" r:id="rId2882" xr:uid="{00000000-0004-0000-0D00-0000410B0000}"/>
    <hyperlink ref="J2901" r:id="rId2883" xr:uid="{00000000-0004-0000-0D00-0000420B0000}"/>
    <hyperlink ref="J2902" r:id="rId2884" xr:uid="{00000000-0004-0000-0D00-0000430B0000}"/>
    <hyperlink ref="J2903" r:id="rId2885" xr:uid="{00000000-0004-0000-0D00-0000440B0000}"/>
    <hyperlink ref="J2904" r:id="rId2886" xr:uid="{00000000-0004-0000-0D00-0000450B0000}"/>
    <hyperlink ref="J2905" r:id="rId2887" xr:uid="{00000000-0004-0000-0D00-0000460B0000}"/>
    <hyperlink ref="J2906" r:id="rId2888" xr:uid="{00000000-0004-0000-0D00-0000470B0000}"/>
    <hyperlink ref="J2907" r:id="rId2889" xr:uid="{00000000-0004-0000-0D00-0000480B0000}"/>
    <hyperlink ref="J2908" r:id="rId2890" xr:uid="{00000000-0004-0000-0D00-0000490B0000}"/>
    <hyperlink ref="J2909" r:id="rId2891" xr:uid="{00000000-0004-0000-0D00-00004A0B0000}"/>
    <hyperlink ref="J2910" r:id="rId2892" xr:uid="{00000000-0004-0000-0D00-00004B0B0000}"/>
    <hyperlink ref="J2911" r:id="rId2893" xr:uid="{00000000-0004-0000-0D00-00004C0B0000}"/>
    <hyperlink ref="J2912" r:id="rId2894" xr:uid="{00000000-0004-0000-0D00-00004D0B0000}"/>
    <hyperlink ref="J2913" r:id="rId2895" xr:uid="{00000000-0004-0000-0D00-00004E0B0000}"/>
    <hyperlink ref="J2914" r:id="rId2896" xr:uid="{00000000-0004-0000-0D00-00004F0B0000}"/>
    <hyperlink ref="J2915" r:id="rId2897" xr:uid="{00000000-0004-0000-0D00-0000500B0000}"/>
    <hyperlink ref="J2916" r:id="rId2898" xr:uid="{00000000-0004-0000-0D00-0000510B0000}"/>
    <hyperlink ref="J2917" r:id="rId2899" xr:uid="{00000000-0004-0000-0D00-0000520B0000}"/>
    <hyperlink ref="J2918" r:id="rId2900" xr:uid="{00000000-0004-0000-0D00-0000530B0000}"/>
    <hyperlink ref="J2919" r:id="rId2901" xr:uid="{00000000-0004-0000-0D00-0000540B0000}"/>
    <hyperlink ref="J2920" r:id="rId2902" xr:uid="{00000000-0004-0000-0D00-0000550B0000}"/>
    <hyperlink ref="J2921" r:id="rId2903" xr:uid="{00000000-0004-0000-0D00-0000560B0000}"/>
    <hyperlink ref="J2922" r:id="rId2904" xr:uid="{00000000-0004-0000-0D00-0000570B0000}"/>
    <hyperlink ref="J2923" r:id="rId2905" xr:uid="{00000000-0004-0000-0D00-0000580B0000}"/>
    <hyperlink ref="J2924" r:id="rId2906" xr:uid="{00000000-0004-0000-0D00-0000590B0000}"/>
    <hyperlink ref="J2925" r:id="rId2907" xr:uid="{00000000-0004-0000-0D00-00005A0B0000}"/>
    <hyperlink ref="J2926" r:id="rId2908" xr:uid="{00000000-0004-0000-0D00-00005B0B0000}"/>
    <hyperlink ref="J2927" r:id="rId2909" xr:uid="{00000000-0004-0000-0D00-00005C0B0000}"/>
    <hyperlink ref="J2928" r:id="rId2910" xr:uid="{00000000-0004-0000-0D00-00005D0B0000}"/>
    <hyperlink ref="J2929" r:id="rId2911" xr:uid="{00000000-0004-0000-0D00-00005E0B0000}"/>
    <hyperlink ref="J2930" r:id="rId2912" xr:uid="{00000000-0004-0000-0D00-00005F0B0000}"/>
    <hyperlink ref="J2931" r:id="rId2913" xr:uid="{00000000-0004-0000-0D00-0000600B0000}"/>
    <hyperlink ref="J2932" r:id="rId2914" xr:uid="{00000000-0004-0000-0D00-0000610B0000}"/>
    <hyperlink ref="J2933" r:id="rId2915" xr:uid="{00000000-0004-0000-0D00-0000620B0000}"/>
    <hyperlink ref="J2934" r:id="rId2916" xr:uid="{00000000-0004-0000-0D00-0000630B0000}"/>
    <hyperlink ref="J2935" r:id="rId2917" xr:uid="{00000000-0004-0000-0D00-0000640B0000}"/>
    <hyperlink ref="J2936" r:id="rId2918" xr:uid="{00000000-0004-0000-0D00-0000650B0000}"/>
    <hyperlink ref="J2937" r:id="rId2919" xr:uid="{00000000-0004-0000-0D00-0000660B0000}"/>
    <hyperlink ref="J2938" r:id="rId2920" xr:uid="{00000000-0004-0000-0D00-0000670B0000}"/>
    <hyperlink ref="J2939" r:id="rId2921" xr:uid="{00000000-0004-0000-0D00-0000680B0000}"/>
    <hyperlink ref="J2940" r:id="rId2922" xr:uid="{00000000-0004-0000-0D00-0000690B0000}"/>
    <hyperlink ref="J2941" r:id="rId2923" xr:uid="{00000000-0004-0000-0D00-00006A0B0000}"/>
    <hyperlink ref="J2942" r:id="rId2924" xr:uid="{00000000-0004-0000-0D00-00006B0B0000}"/>
    <hyperlink ref="J2943" r:id="rId2925" xr:uid="{00000000-0004-0000-0D00-00006C0B0000}"/>
    <hyperlink ref="J2944" r:id="rId2926" xr:uid="{00000000-0004-0000-0D00-00006D0B0000}"/>
    <hyperlink ref="J2945" r:id="rId2927" xr:uid="{00000000-0004-0000-0D00-00006E0B0000}"/>
    <hyperlink ref="J2946" r:id="rId2928" xr:uid="{00000000-0004-0000-0D00-00006F0B0000}"/>
    <hyperlink ref="J2947" r:id="rId2929" xr:uid="{00000000-0004-0000-0D00-0000700B0000}"/>
    <hyperlink ref="J2948" r:id="rId2930" xr:uid="{00000000-0004-0000-0D00-0000710B0000}"/>
    <hyperlink ref="J2949" r:id="rId2931" xr:uid="{00000000-0004-0000-0D00-0000720B0000}"/>
    <hyperlink ref="J2950" r:id="rId2932" xr:uid="{00000000-0004-0000-0D00-0000730B0000}"/>
    <hyperlink ref="J2951" r:id="rId2933" xr:uid="{00000000-0004-0000-0D00-0000740B0000}"/>
    <hyperlink ref="J2952" r:id="rId2934" xr:uid="{00000000-0004-0000-0D00-0000750B0000}"/>
    <hyperlink ref="J2953" r:id="rId2935" xr:uid="{00000000-0004-0000-0D00-0000760B0000}"/>
    <hyperlink ref="J2954" r:id="rId2936" xr:uid="{00000000-0004-0000-0D00-0000770B0000}"/>
    <hyperlink ref="J2955" r:id="rId2937" xr:uid="{00000000-0004-0000-0D00-0000780B0000}"/>
    <hyperlink ref="J2956" r:id="rId2938" xr:uid="{00000000-0004-0000-0D00-0000790B0000}"/>
    <hyperlink ref="J2957" r:id="rId2939" xr:uid="{00000000-0004-0000-0D00-00007A0B0000}"/>
    <hyperlink ref="J2958" r:id="rId2940" xr:uid="{00000000-0004-0000-0D00-00007B0B0000}"/>
    <hyperlink ref="J2959" r:id="rId2941" xr:uid="{00000000-0004-0000-0D00-00007C0B0000}"/>
    <hyperlink ref="J2960" r:id="rId2942" xr:uid="{00000000-0004-0000-0D00-00007D0B0000}"/>
    <hyperlink ref="J2961" r:id="rId2943" xr:uid="{00000000-0004-0000-0D00-00007E0B0000}"/>
    <hyperlink ref="J2962" r:id="rId2944" xr:uid="{00000000-0004-0000-0D00-00007F0B0000}"/>
    <hyperlink ref="J2963" r:id="rId2945" xr:uid="{00000000-0004-0000-0D00-0000800B0000}"/>
    <hyperlink ref="J2964" r:id="rId2946" xr:uid="{00000000-0004-0000-0D00-0000810B0000}"/>
    <hyperlink ref="J2965" r:id="rId2947" xr:uid="{00000000-0004-0000-0D00-0000820B0000}"/>
    <hyperlink ref="J2966" r:id="rId2948" xr:uid="{00000000-0004-0000-0D00-0000830B0000}"/>
    <hyperlink ref="J2967" r:id="rId2949" xr:uid="{00000000-0004-0000-0D00-0000840B0000}"/>
    <hyperlink ref="J2968" r:id="rId2950" xr:uid="{00000000-0004-0000-0D00-0000850B0000}"/>
    <hyperlink ref="J2969" r:id="rId2951" xr:uid="{00000000-0004-0000-0D00-0000860B0000}"/>
    <hyperlink ref="J2970" r:id="rId2952" xr:uid="{00000000-0004-0000-0D00-0000870B0000}"/>
    <hyperlink ref="J2971" r:id="rId2953" xr:uid="{00000000-0004-0000-0D00-0000880B0000}"/>
    <hyperlink ref="J2972" r:id="rId2954" xr:uid="{00000000-0004-0000-0D00-0000890B0000}"/>
    <hyperlink ref="J2973" r:id="rId2955" xr:uid="{00000000-0004-0000-0D00-00008A0B0000}"/>
    <hyperlink ref="J2974" r:id="rId2956" xr:uid="{00000000-0004-0000-0D00-00008B0B0000}"/>
    <hyperlink ref="J2975" r:id="rId2957" xr:uid="{00000000-0004-0000-0D00-00008C0B0000}"/>
    <hyperlink ref="J2976" r:id="rId2958" xr:uid="{00000000-0004-0000-0D00-00008D0B0000}"/>
    <hyperlink ref="J2977" r:id="rId2959" xr:uid="{00000000-0004-0000-0D00-00008E0B0000}"/>
    <hyperlink ref="J2978" r:id="rId2960" xr:uid="{00000000-0004-0000-0D00-00008F0B0000}"/>
    <hyperlink ref="J2979" r:id="rId2961" xr:uid="{00000000-0004-0000-0D00-0000900B0000}"/>
    <hyperlink ref="J2980" r:id="rId2962" xr:uid="{00000000-0004-0000-0D00-0000910B0000}"/>
    <hyperlink ref="J2981" r:id="rId2963" xr:uid="{00000000-0004-0000-0D00-0000920B0000}"/>
    <hyperlink ref="J2982" r:id="rId2964" xr:uid="{00000000-0004-0000-0D00-0000930B0000}"/>
    <hyperlink ref="J2983" r:id="rId2965" xr:uid="{00000000-0004-0000-0D00-0000940B0000}"/>
    <hyperlink ref="J2984" r:id="rId2966" xr:uid="{00000000-0004-0000-0D00-0000950B0000}"/>
    <hyperlink ref="J2985" r:id="rId2967" xr:uid="{00000000-0004-0000-0D00-0000960B0000}"/>
    <hyperlink ref="J2986" r:id="rId2968" xr:uid="{00000000-0004-0000-0D00-0000970B0000}"/>
    <hyperlink ref="J2987" r:id="rId2969" xr:uid="{00000000-0004-0000-0D00-0000980B0000}"/>
    <hyperlink ref="J2988" r:id="rId2970" xr:uid="{00000000-0004-0000-0D00-0000990B0000}"/>
    <hyperlink ref="J2989" r:id="rId2971" xr:uid="{00000000-0004-0000-0D00-00009A0B0000}"/>
    <hyperlink ref="J2990" r:id="rId2972" xr:uid="{00000000-0004-0000-0D00-00009B0B0000}"/>
    <hyperlink ref="J2991" r:id="rId2973" xr:uid="{00000000-0004-0000-0D00-00009C0B0000}"/>
    <hyperlink ref="J2992" r:id="rId2974" xr:uid="{00000000-0004-0000-0D00-00009D0B0000}"/>
    <hyperlink ref="J2993" r:id="rId2975" xr:uid="{00000000-0004-0000-0D00-00009E0B0000}"/>
    <hyperlink ref="J2994" r:id="rId2976" xr:uid="{00000000-0004-0000-0D00-00009F0B0000}"/>
    <hyperlink ref="J2995" r:id="rId2977" xr:uid="{00000000-0004-0000-0D00-0000A00B0000}"/>
    <hyperlink ref="J2996" r:id="rId2978" xr:uid="{00000000-0004-0000-0D00-0000A10B0000}"/>
    <hyperlink ref="J2997" r:id="rId2979" xr:uid="{00000000-0004-0000-0D00-0000A20B0000}"/>
    <hyperlink ref="J2998" r:id="rId2980" xr:uid="{00000000-0004-0000-0D00-0000A30B0000}"/>
    <hyperlink ref="J2999" r:id="rId2981" xr:uid="{00000000-0004-0000-0D00-0000A40B0000}"/>
    <hyperlink ref="J3000" r:id="rId2982" xr:uid="{00000000-0004-0000-0D00-0000A50B0000}"/>
    <hyperlink ref="J3001" r:id="rId2983" xr:uid="{00000000-0004-0000-0D00-0000A60B0000}"/>
    <hyperlink ref="J3002" r:id="rId2984" xr:uid="{00000000-0004-0000-0D00-0000A70B0000}"/>
    <hyperlink ref="J3003" r:id="rId2985" xr:uid="{00000000-0004-0000-0D00-0000A80B0000}"/>
    <hyperlink ref="J3004" r:id="rId2986" xr:uid="{00000000-0004-0000-0D00-0000A90B0000}"/>
    <hyperlink ref="J3005" r:id="rId2987" xr:uid="{00000000-0004-0000-0D00-0000AA0B0000}"/>
    <hyperlink ref="J3006" r:id="rId2988" xr:uid="{00000000-0004-0000-0D00-0000AB0B0000}"/>
    <hyperlink ref="J3007" r:id="rId2989" xr:uid="{00000000-0004-0000-0D00-0000AC0B0000}"/>
    <hyperlink ref="J3008" r:id="rId2990" xr:uid="{00000000-0004-0000-0D00-0000AD0B0000}"/>
    <hyperlink ref="J3009" r:id="rId2991" xr:uid="{00000000-0004-0000-0D00-0000AE0B0000}"/>
    <hyperlink ref="J3010" r:id="rId2992" xr:uid="{00000000-0004-0000-0D00-0000AF0B0000}"/>
    <hyperlink ref="J3011" r:id="rId2993" xr:uid="{00000000-0004-0000-0D00-0000B00B0000}"/>
    <hyperlink ref="J3012" r:id="rId2994" xr:uid="{00000000-0004-0000-0D00-0000B10B0000}"/>
    <hyperlink ref="J3013" r:id="rId2995" xr:uid="{00000000-0004-0000-0D00-0000B20B0000}"/>
    <hyperlink ref="J3014" r:id="rId2996" xr:uid="{00000000-0004-0000-0D00-0000B30B0000}"/>
    <hyperlink ref="J3015" r:id="rId2997" xr:uid="{00000000-0004-0000-0D00-0000B40B0000}"/>
    <hyperlink ref="J3016" r:id="rId2998" xr:uid="{00000000-0004-0000-0D00-0000B50B0000}"/>
    <hyperlink ref="J3017" r:id="rId2999" xr:uid="{00000000-0004-0000-0D00-0000B60B0000}"/>
    <hyperlink ref="J3018" r:id="rId3000" xr:uid="{00000000-0004-0000-0D00-0000B70B0000}"/>
    <hyperlink ref="J3019" r:id="rId3001" xr:uid="{00000000-0004-0000-0D00-0000B80B0000}"/>
    <hyperlink ref="J3020" r:id="rId3002" xr:uid="{00000000-0004-0000-0D00-0000B90B0000}"/>
    <hyperlink ref="J3021" r:id="rId3003" xr:uid="{00000000-0004-0000-0D00-0000BA0B0000}"/>
    <hyperlink ref="J3022" r:id="rId3004" xr:uid="{00000000-0004-0000-0D00-0000BB0B0000}"/>
    <hyperlink ref="J3023" r:id="rId3005" xr:uid="{00000000-0004-0000-0D00-0000BC0B0000}"/>
    <hyperlink ref="J3024" r:id="rId3006" xr:uid="{00000000-0004-0000-0D00-0000BD0B0000}"/>
    <hyperlink ref="J3025" r:id="rId3007" xr:uid="{00000000-0004-0000-0D00-0000BE0B0000}"/>
    <hyperlink ref="J3026" r:id="rId3008" xr:uid="{00000000-0004-0000-0D00-0000BF0B0000}"/>
    <hyperlink ref="J3027" r:id="rId3009" xr:uid="{00000000-0004-0000-0D00-0000C00B0000}"/>
    <hyperlink ref="J3028" r:id="rId3010" xr:uid="{00000000-0004-0000-0D00-0000C10B0000}"/>
    <hyperlink ref="J3029" r:id="rId3011" xr:uid="{00000000-0004-0000-0D00-0000C20B0000}"/>
    <hyperlink ref="J3030" r:id="rId3012" xr:uid="{00000000-0004-0000-0D00-0000C30B0000}"/>
    <hyperlink ref="J3031" r:id="rId3013" xr:uid="{00000000-0004-0000-0D00-0000C40B0000}"/>
    <hyperlink ref="J3032" r:id="rId3014" xr:uid="{00000000-0004-0000-0D00-0000C50B0000}"/>
    <hyperlink ref="J3033" r:id="rId3015" xr:uid="{00000000-0004-0000-0D00-0000C60B0000}"/>
    <hyperlink ref="J3034" r:id="rId3016" xr:uid="{00000000-0004-0000-0D00-0000C70B0000}"/>
    <hyperlink ref="J3035" r:id="rId3017" xr:uid="{00000000-0004-0000-0D00-0000C80B0000}"/>
    <hyperlink ref="J3036" r:id="rId3018" xr:uid="{00000000-0004-0000-0D00-0000C90B0000}"/>
    <hyperlink ref="J3037" r:id="rId3019" xr:uid="{00000000-0004-0000-0D00-0000CA0B0000}"/>
    <hyperlink ref="J3038" r:id="rId3020" xr:uid="{00000000-0004-0000-0D00-0000CB0B0000}"/>
    <hyperlink ref="J3039" r:id="rId3021" xr:uid="{00000000-0004-0000-0D00-0000CC0B0000}"/>
    <hyperlink ref="J3040" r:id="rId3022" xr:uid="{00000000-0004-0000-0D00-0000CD0B0000}"/>
    <hyperlink ref="J3041" r:id="rId3023" xr:uid="{00000000-0004-0000-0D00-0000CE0B0000}"/>
    <hyperlink ref="J3042" r:id="rId3024" xr:uid="{00000000-0004-0000-0D00-0000CF0B0000}"/>
    <hyperlink ref="J3043" r:id="rId3025" xr:uid="{00000000-0004-0000-0D00-0000D00B0000}"/>
    <hyperlink ref="J3044" r:id="rId3026" xr:uid="{00000000-0004-0000-0D00-0000D10B0000}"/>
    <hyperlink ref="J3045" r:id="rId3027" xr:uid="{00000000-0004-0000-0D00-0000D20B0000}"/>
    <hyperlink ref="J3046" r:id="rId3028" xr:uid="{00000000-0004-0000-0D00-0000D30B0000}"/>
    <hyperlink ref="J3047" r:id="rId3029" xr:uid="{00000000-0004-0000-0D00-0000D40B0000}"/>
    <hyperlink ref="J3048" r:id="rId3030" xr:uid="{00000000-0004-0000-0D00-0000D50B0000}"/>
    <hyperlink ref="J3049" r:id="rId3031" xr:uid="{00000000-0004-0000-0D00-0000D60B0000}"/>
    <hyperlink ref="J3050" r:id="rId3032" xr:uid="{00000000-0004-0000-0D00-0000D70B0000}"/>
    <hyperlink ref="J3051" r:id="rId3033" xr:uid="{00000000-0004-0000-0D00-0000D80B0000}"/>
    <hyperlink ref="J3052" r:id="rId3034" xr:uid="{00000000-0004-0000-0D00-0000D90B0000}"/>
    <hyperlink ref="J3053" r:id="rId3035" xr:uid="{00000000-0004-0000-0D00-0000DA0B0000}"/>
    <hyperlink ref="J3054" r:id="rId3036" xr:uid="{00000000-0004-0000-0D00-0000DB0B0000}"/>
    <hyperlink ref="J3055" r:id="rId3037" xr:uid="{00000000-0004-0000-0D00-0000DC0B0000}"/>
    <hyperlink ref="J3056" r:id="rId3038" xr:uid="{00000000-0004-0000-0D00-0000DD0B0000}"/>
    <hyperlink ref="J3057" r:id="rId3039" xr:uid="{00000000-0004-0000-0D00-0000DE0B0000}"/>
    <hyperlink ref="J3058" r:id="rId3040" xr:uid="{00000000-0004-0000-0D00-0000DF0B0000}"/>
    <hyperlink ref="J3059" r:id="rId3041" xr:uid="{00000000-0004-0000-0D00-0000E00B0000}"/>
    <hyperlink ref="J3060" r:id="rId3042" xr:uid="{00000000-0004-0000-0D00-0000E10B0000}"/>
    <hyperlink ref="J3061" r:id="rId3043" xr:uid="{00000000-0004-0000-0D00-0000E20B0000}"/>
    <hyperlink ref="J3062" r:id="rId3044" xr:uid="{00000000-0004-0000-0D00-0000E30B0000}"/>
    <hyperlink ref="J3063" r:id="rId3045" xr:uid="{00000000-0004-0000-0D00-0000E40B0000}"/>
    <hyperlink ref="J3064" r:id="rId3046" xr:uid="{00000000-0004-0000-0D00-0000E50B0000}"/>
    <hyperlink ref="J3065" r:id="rId3047" xr:uid="{00000000-0004-0000-0D00-0000E60B0000}"/>
    <hyperlink ref="J3066" r:id="rId3048" xr:uid="{00000000-0004-0000-0D00-0000E70B0000}"/>
    <hyperlink ref="J3067" r:id="rId3049" xr:uid="{00000000-0004-0000-0D00-0000E80B0000}"/>
    <hyperlink ref="J3068" r:id="rId3050" xr:uid="{00000000-0004-0000-0D00-0000E90B0000}"/>
    <hyperlink ref="J3069" r:id="rId3051" xr:uid="{00000000-0004-0000-0D00-0000EA0B0000}"/>
    <hyperlink ref="J3070" r:id="rId3052" xr:uid="{00000000-0004-0000-0D00-0000EB0B0000}"/>
    <hyperlink ref="J3071" r:id="rId3053" xr:uid="{00000000-0004-0000-0D00-0000EC0B0000}"/>
    <hyperlink ref="J3072" r:id="rId3054" xr:uid="{00000000-0004-0000-0D00-0000ED0B0000}"/>
    <hyperlink ref="J3073" r:id="rId3055" xr:uid="{00000000-0004-0000-0D00-0000EE0B0000}"/>
    <hyperlink ref="J3074" r:id="rId3056" xr:uid="{00000000-0004-0000-0D00-0000EF0B0000}"/>
    <hyperlink ref="J3075" r:id="rId3057" xr:uid="{00000000-0004-0000-0D00-0000F00B0000}"/>
    <hyperlink ref="J3076" r:id="rId3058" xr:uid="{00000000-0004-0000-0D00-0000F10B0000}"/>
    <hyperlink ref="J3077" r:id="rId3059" xr:uid="{00000000-0004-0000-0D00-0000F20B0000}"/>
    <hyperlink ref="J3078" r:id="rId3060" xr:uid="{00000000-0004-0000-0D00-0000F30B0000}"/>
    <hyperlink ref="J3079" r:id="rId3061" xr:uid="{00000000-0004-0000-0D00-0000F40B0000}"/>
    <hyperlink ref="J3080" r:id="rId3062" xr:uid="{00000000-0004-0000-0D00-0000F50B0000}"/>
    <hyperlink ref="J3081" r:id="rId3063" xr:uid="{00000000-0004-0000-0D00-0000F60B0000}"/>
    <hyperlink ref="J3082" r:id="rId3064" xr:uid="{00000000-0004-0000-0D00-0000F70B0000}"/>
    <hyperlink ref="J3083" r:id="rId3065" xr:uid="{00000000-0004-0000-0D00-0000F80B0000}"/>
    <hyperlink ref="J3084" r:id="rId3066" xr:uid="{00000000-0004-0000-0D00-0000F90B0000}"/>
    <hyperlink ref="J3085" r:id="rId3067" xr:uid="{00000000-0004-0000-0D00-0000FA0B0000}"/>
    <hyperlink ref="J3086" r:id="rId3068" xr:uid="{00000000-0004-0000-0D00-0000FB0B0000}"/>
    <hyperlink ref="J3087" r:id="rId3069" xr:uid="{00000000-0004-0000-0D00-0000FC0B0000}"/>
    <hyperlink ref="J3088" r:id="rId3070" xr:uid="{00000000-0004-0000-0D00-0000FD0B0000}"/>
    <hyperlink ref="J3089" r:id="rId3071" xr:uid="{00000000-0004-0000-0D00-0000FE0B0000}"/>
    <hyperlink ref="J3090" r:id="rId3072" xr:uid="{00000000-0004-0000-0D00-0000FF0B0000}"/>
    <hyperlink ref="J3091" r:id="rId3073" xr:uid="{00000000-0004-0000-0D00-0000000C0000}"/>
    <hyperlink ref="J3092" r:id="rId3074" xr:uid="{00000000-0004-0000-0D00-0000010C0000}"/>
    <hyperlink ref="J3093" r:id="rId3075" xr:uid="{00000000-0004-0000-0D00-0000020C0000}"/>
    <hyperlink ref="J3094" r:id="rId3076" xr:uid="{00000000-0004-0000-0D00-0000030C0000}"/>
    <hyperlink ref="J3095" r:id="rId3077" xr:uid="{00000000-0004-0000-0D00-0000040C0000}"/>
    <hyperlink ref="J3096" r:id="rId3078" xr:uid="{00000000-0004-0000-0D00-0000050C0000}"/>
    <hyperlink ref="J3097" r:id="rId3079" xr:uid="{00000000-0004-0000-0D00-0000060C0000}"/>
    <hyperlink ref="J3098" r:id="rId3080" xr:uid="{00000000-0004-0000-0D00-0000070C0000}"/>
    <hyperlink ref="J3099" r:id="rId3081" xr:uid="{00000000-0004-0000-0D00-0000080C0000}"/>
    <hyperlink ref="J3100" r:id="rId3082" xr:uid="{00000000-0004-0000-0D00-0000090C0000}"/>
    <hyperlink ref="J3101" r:id="rId3083" xr:uid="{00000000-0004-0000-0D00-00000A0C0000}"/>
    <hyperlink ref="J3102" r:id="rId3084" xr:uid="{00000000-0004-0000-0D00-00000B0C0000}"/>
    <hyperlink ref="J3103" r:id="rId3085" xr:uid="{00000000-0004-0000-0D00-00000C0C0000}"/>
    <hyperlink ref="J3104" r:id="rId3086" xr:uid="{00000000-0004-0000-0D00-00000D0C0000}"/>
    <hyperlink ref="J3105" r:id="rId3087" xr:uid="{00000000-0004-0000-0D00-00000E0C0000}"/>
    <hyperlink ref="J3106" r:id="rId3088" xr:uid="{00000000-0004-0000-0D00-00000F0C0000}"/>
    <hyperlink ref="J3107" r:id="rId3089" xr:uid="{00000000-0004-0000-0D00-0000100C0000}"/>
    <hyperlink ref="J3108" r:id="rId3090" xr:uid="{00000000-0004-0000-0D00-0000110C0000}"/>
    <hyperlink ref="J3109" r:id="rId3091" xr:uid="{00000000-0004-0000-0D00-0000120C0000}"/>
    <hyperlink ref="J3110" r:id="rId3092" xr:uid="{00000000-0004-0000-0D00-0000130C0000}"/>
    <hyperlink ref="J3111" r:id="rId3093" xr:uid="{00000000-0004-0000-0D00-0000140C0000}"/>
    <hyperlink ref="J3112" r:id="rId3094" xr:uid="{00000000-0004-0000-0D00-0000150C0000}"/>
    <hyperlink ref="J3113" r:id="rId3095" xr:uid="{00000000-0004-0000-0D00-0000160C0000}"/>
    <hyperlink ref="J3114" r:id="rId3096" xr:uid="{00000000-0004-0000-0D00-0000170C0000}"/>
    <hyperlink ref="J3115" r:id="rId3097" xr:uid="{00000000-0004-0000-0D00-0000180C0000}"/>
    <hyperlink ref="J3116" r:id="rId3098" xr:uid="{00000000-0004-0000-0D00-0000190C0000}"/>
    <hyperlink ref="J3117" r:id="rId3099" xr:uid="{00000000-0004-0000-0D00-00001A0C0000}"/>
    <hyperlink ref="J3118" r:id="rId3100" xr:uid="{00000000-0004-0000-0D00-00001B0C0000}"/>
    <hyperlink ref="J3119" r:id="rId3101" xr:uid="{00000000-0004-0000-0D00-00001C0C0000}"/>
    <hyperlink ref="J3120" r:id="rId3102" xr:uid="{00000000-0004-0000-0D00-00001D0C0000}"/>
    <hyperlink ref="J3121" r:id="rId3103" xr:uid="{00000000-0004-0000-0D00-00001E0C0000}"/>
    <hyperlink ref="J3122" r:id="rId3104" xr:uid="{00000000-0004-0000-0D00-00001F0C0000}"/>
    <hyperlink ref="J3123" r:id="rId3105" xr:uid="{00000000-0004-0000-0D00-0000200C0000}"/>
    <hyperlink ref="J3124" r:id="rId3106" xr:uid="{00000000-0004-0000-0D00-0000210C0000}"/>
    <hyperlink ref="J3125" r:id="rId3107" xr:uid="{00000000-0004-0000-0D00-0000220C0000}"/>
    <hyperlink ref="J3126" r:id="rId3108" xr:uid="{00000000-0004-0000-0D00-0000230C0000}"/>
    <hyperlink ref="J3127" r:id="rId3109" xr:uid="{00000000-0004-0000-0D00-0000240C0000}"/>
    <hyperlink ref="J3128" r:id="rId3110" xr:uid="{00000000-0004-0000-0D00-0000250C0000}"/>
    <hyperlink ref="J3129" r:id="rId3111" xr:uid="{00000000-0004-0000-0D00-0000260C0000}"/>
    <hyperlink ref="J3130" r:id="rId3112" xr:uid="{00000000-0004-0000-0D00-0000270C0000}"/>
    <hyperlink ref="J3131" r:id="rId3113" xr:uid="{00000000-0004-0000-0D00-0000280C0000}"/>
    <hyperlink ref="J3132" r:id="rId3114" xr:uid="{00000000-0004-0000-0D00-0000290C0000}"/>
    <hyperlink ref="J3133" r:id="rId3115" xr:uid="{00000000-0004-0000-0D00-00002A0C0000}"/>
    <hyperlink ref="J3134" r:id="rId3116" xr:uid="{00000000-0004-0000-0D00-00002B0C0000}"/>
    <hyperlink ref="J3135" r:id="rId3117" xr:uid="{00000000-0004-0000-0D00-00002C0C0000}"/>
    <hyperlink ref="J3136" r:id="rId3118" xr:uid="{00000000-0004-0000-0D00-00002D0C0000}"/>
    <hyperlink ref="J3137" r:id="rId3119" xr:uid="{00000000-0004-0000-0D00-00002E0C0000}"/>
    <hyperlink ref="J3138" r:id="rId3120" xr:uid="{00000000-0004-0000-0D00-00002F0C0000}"/>
    <hyperlink ref="J3139" r:id="rId3121" xr:uid="{00000000-0004-0000-0D00-0000300C0000}"/>
    <hyperlink ref="J3140" r:id="rId3122" xr:uid="{00000000-0004-0000-0D00-0000310C0000}"/>
    <hyperlink ref="J3141" r:id="rId3123" xr:uid="{00000000-0004-0000-0D00-0000320C0000}"/>
    <hyperlink ref="J3142" r:id="rId3124" xr:uid="{00000000-0004-0000-0D00-0000330C0000}"/>
    <hyperlink ref="J3143" r:id="rId3125" xr:uid="{00000000-0004-0000-0D00-0000340C0000}"/>
    <hyperlink ref="J3144" r:id="rId3126" xr:uid="{00000000-0004-0000-0D00-0000350C0000}"/>
    <hyperlink ref="J3145" r:id="rId3127" xr:uid="{00000000-0004-0000-0D00-0000360C0000}"/>
    <hyperlink ref="J3146" r:id="rId3128" xr:uid="{00000000-0004-0000-0D00-0000370C0000}"/>
    <hyperlink ref="J3147" r:id="rId3129" xr:uid="{00000000-0004-0000-0D00-0000380C0000}"/>
    <hyperlink ref="J3148" r:id="rId3130" xr:uid="{00000000-0004-0000-0D00-0000390C0000}"/>
    <hyperlink ref="J3149" r:id="rId3131" xr:uid="{00000000-0004-0000-0D00-00003A0C0000}"/>
    <hyperlink ref="J3150" r:id="rId3132" xr:uid="{00000000-0004-0000-0D00-00003B0C0000}"/>
    <hyperlink ref="J3151" r:id="rId3133" xr:uid="{00000000-0004-0000-0D00-00003C0C0000}"/>
    <hyperlink ref="J3152" r:id="rId3134" xr:uid="{00000000-0004-0000-0D00-00003D0C0000}"/>
    <hyperlink ref="J3153" r:id="rId3135" xr:uid="{00000000-0004-0000-0D00-00003E0C0000}"/>
    <hyperlink ref="J3154" r:id="rId3136" xr:uid="{00000000-0004-0000-0D00-00003F0C0000}"/>
    <hyperlink ref="J3155" r:id="rId3137" xr:uid="{00000000-0004-0000-0D00-0000400C0000}"/>
    <hyperlink ref="J3156" r:id="rId3138" xr:uid="{00000000-0004-0000-0D00-0000410C0000}"/>
    <hyperlink ref="J3157" r:id="rId3139" xr:uid="{00000000-0004-0000-0D00-0000420C0000}"/>
    <hyperlink ref="J3158" r:id="rId3140" xr:uid="{00000000-0004-0000-0D00-0000430C0000}"/>
    <hyperlink ref="J3159" r:id="rId3141" xr:uid="{00000000-0004-0000-0D00-0000440C0000}"/>
    <hyperlink ref="J3160" r:id="rId3142" xr:uid="{00000000-0004-0000-0D00-0000450C0000}"/>
    <hyperlink ref="J3161" r:id="rId3143" xr:uid="{00000000-0004-0000-0D00-0000460C0000}"/>
    <hyperlink ref="J3162" r:id="rId3144" xr:uid="{00000000-0004-0000-0D00-0000470C0000}"/>
    <hyperlink ref="J3163" r:id="rId3145" xr:uid="{00000000-0004-0000-0D00-0000480C0000}"/>
    <hyperlink ref="J3164" r:id="rId3146" xr:uid="{00000000-0004-0000-0D00-0000490C0000}"/>
    <hyperlink ref="J3165" r:id="rId3147" xr:uid="{00000000-0004-0000-0D00-00004A0C0000}"/>
    <hyperlink ref="J3166" r:id="rId3148" xr:uid="{00000000-0004-0000-0D00-00004B0C0000}"/>
    <hyperlink ref="J3167" r:id="rId3149" xr:uid="{00000000-0004-0000-0D00-00004C0C0000}"/>
    <hyperlink ref="J3168" r:id="rId3150" xr:uid="{00000000-0004-0000-0D00-00004D0C0000}"/>
    <hyperlink ref="J3169" r:id="rId3151" xr:uid="{00000000-0004-0000-0D00-00004E0C0000}"/>
    <hyperlink ref="J3170" r:id="rId3152" xr:uid="{00000000-0004-0000-0D00-00004F0C0000}"/>
    <hyperlink ref="J3171" r:id="rId3153" xr:uid="{00000000-0004-0000-0D00-0000500C0000}"/>
    <hyperlink ref="J3172" r:id="rId3154" xr:uid="{00000000-0004-0000-0D00-0000510C0000}"/>
    <hyperlink ref="J3173" r:id="rId3155" xr:uid="{00000000-0004-0000-0D00-0000520C0000}"/>
    <hyperlink ref="J3174" r:id="rId3156" xr:uid="{00000000-0004-0000-0D00-0000530C0000}"/>
    <hyperlink ref="J3175" r:id="rId3157" xr:uid="{00000000-0004-0000-0D00-0000540C0000}"/>
    <hyperlink ref="J3176" r:id="rId3158" xr:uid="{00000000-0004-0000-0D00-0000550C0000}"/>
    <hyperlink ref="J3177" r:id="rId3159" xr:uid="{00000000-0004-0000-0D00-0000560C0000}"/>
    <hyperlink ref="J3178" r:id="rId3160" xr:uid="{00000000-0004-0000-0D00-0000570C0000}"/>
    <hyperlink ref="J3179" r:id="rId3161" xr:uid="{00000000-0004-0000-0D00-0000580C0000}"/>
    <hyperlink ref="J3180" r:id="rId3162" xr:uid="{00000000-0004-0000-0D00-0000590C0000}"/>
    <hyperlink ref="J3181" r:id="rId3163" xr:uid="{00000000-0004-0000-0D00-00005A0C0000}"/>
    <hyperlink ref="J3182" r:id="rId3164" xr:uid="{00000000-0004-0000-0D00-00005B0C0000}"/>
    <hyperlink ref="J3183" r:id="rId3165" xr:uid="{00000000-0004-0000-0D00-00005C0C0000}"/>
    <hyperlink ref="J3184" r:id="rId3166" xr:uid="{00000000-0004-0000-0D00-00005D0C0000}"/>
    <hyperlink ref="J3185" r:id="rId3167" xr:uid="{00000000-0004-0000-0D00-00005E0C0000}"/>
    <hyperlink ref="J3186" r:id="rId3168" xr:uid="{00000000-0004-0000-0D00-00005F0C0000}"/>
    <hyperlink ref="J3187" r:id="rId3169" xr:uid="{00000000-0004-0000-0D00-0000600C0000}"/>
    <hyperlink ref="J3188" r:id="rId3170" xr:uid="{00000000-0004-0000-0D00-0000610C0000}"/>
    <hyperlink ref="J3189" r:id="rId3171" xr:uid="{00000000-0004-0000-0D00-0000620C0000}"/>
    <hyperlink ref="J3190" r:id="rId3172" xr:uid="{00000000-0004-0000-0D00-0000630C0000}"/>
    <hyperlink ref="J3191" r:id="rId3173" xr:uid="{00000000-0004-0000-0D00-0000640C0000}"/>
    <hyperlink ref="J3192" r:id="rId3174" xr:uid="{00000000-0004-0000-0D00-0000650C0000}"/>
    <hyperlink ref="J3193" r:id="rId3175" xr:uid="{00000000-0004-0000-0D00-0000660C0000}"/>
    <hyperlink ref="J3194" r:id="rId3176" xr:uid="{00000000-0004-0000-0D00-0000670C0000}"/>
    <hyperlink ref="J3195" r:id="rId3177" xr:uid="{00000000-0004-0000-0D00-0000680C0000}"/>
    <hyperlink ref="J3196" r:id="rId3178" xr:uid="{00000000-0004-0000-0D00-0000690C0000}"/>
    <hyperlink ref="J3197" r:id="rId3179" xr:uid="{00000000-0004-0000-0D00-00006A0C0000}"/>
    <hyperlink ref="J3198" r:id="rId3180" xr:uid="{00000000-0004-0000-0D00-00006B0C0000}"/>
    <hyperlink ref="J3199" r:id="rId3181" xr:uid="{00000000-0004-0000-0D00-00006C0C0000}"/>
    <hyperlink ref="J3200" r:id="rId3182" xr:uid="{00000000-0004-0000-0D00-00006D0C0000}"/>
    <hyperlink ref="J3201" r:id="rId3183" xr:uid="{00000000-0004-0000-0D00-00006E0C0000}"/>
    <hyperlink ref="J3202" r:id="rId3184" xr:uid="{00000000-0004-0000-0D00-00006F0C0000}"/>
    <hyperlink ref="J3203" r:id="rId3185" xr:uid="{00000000-0004-0000-0D00-0000700C0000}"/>
    <hyperlink ref="J3204" r:id="rId3186" xr:uid="{00000000-0004-0000-0D00-0000710C0000}"/>
    <hyperlink ref="J3205" r:id="rId3187" xr:uid="{00000000-0004-0000-0D00-0000720C0000}"/>
    <hyperlink ref="J3206" r:id="rId3188" xr:uid="{00000000-0004-0000-0D00-0000730C0000}"/>
    <hyperlink ref="J3207" r:id="rId3189" xr:uid="{00000000-0004-0000-0D00-0000740C0000}"/>
    <hyperlink ref="J3208" r:id="rId3190" xr:uid="{00000000-0004-0000-0D00-0000750C0000}"/>
    <hyperlink ref="J3209" r:id="rId3191" xr:uid="{00000000-0004-0000-0D00-0000760C0000}"/>
    <hyperlink ref="J3210" r:id="rId3192" xr:uid="{00000000-0004-0000-0D00-0000770C0000}"/>
    <hyperlink ref="J3211" r:id="rId3193" xr:uid="{00000000-0004-0000-0D00-0000780C0000}"/>
    <hyperlink ref="J3212" r:id="rId3194" xr:uid="{00000000-0004-0000-0D00-0000790C0000}"/>
    <hyperlink ref="J3213" r:id="rId3195" xr:uid="{00000000-0004-0000-0D00-00007A0C0000}"/>
    <hyperlink ref="J3214" r:id="rId3196" xr:uid="{00000000-0004-0000-0D00-00007B0C0000}"/>
    <hyperlink ref="J3215" r:id="rId3197" xr:uid="{00000000-0004-0000-0D00-00007C0C0000}"/>
    <hyperlink ref="J3216" r:id="rId3198" xr:uid="{00000000-0004-0000-0D00-00007D0C0000}"/>
    <hyperlink ref="J3217" r:id="rId3199" xr:uid="{00000000-0004-0000-0D00-00007E0C0000}"/>
    <hyperlink ref="J3218" r:id="rId3200" xr:uid="{00000000-0004-0000-0D00-00007F0C0000}"/>
    <hyperlink ref="J3219" r:id="rId3201" xr:uid="{00000000-0004-0000-0D00-0000800C0000}"/>
    <hyperlink ref="J3220" r:id="rId3202" xr:uid="{00000000-0004-0000-0D00-0000810C0000}"/>
    <hyperlink ref="J3221" r:id="rId3203" xr:uid="{00000000-0004-0000-0D00-0000820C0000}"/>
    <hyperlink ref="J3222" r:id="rId3204" xr:uid="{00000000-0004-0000-0D00-0000830C0000}"/>
    <hyperlink ref="J3223" r:id="rId3205" xr:uid="{00000000-0004-0000-0D00-0000840C0000}"/>
    <hyperlink ref="J3224" r:id="rId3206" xr:uid="{00000000-0004-0000-0D00-0000850C0000}"/>
    <hyperlink ref="J3225" r:id="rId3207" xr:uid="{00000000-0004-0000-0D00-0000860C0000}"/>
    <hyperlink ref="J3226" r:id="rId3208" xr:uid="{00000000-0004-0000-0D00-0000870C0000}"/>
    <hyperlink ref="J3227" r:id="rId3209" xr:uid="{00000000-0004-0000-0D00-0000880C0000}"/>
    <hyperlink ref="J3228" r:id="rId3210" xr:uid="{00000000-0004-0000-0D00-0000890C0000}"/>
    <hyperlink ref="J3229" r:id="rId3211" xr:uid="{00000000-0004-0000-0D00-00008A0C0000}"/>
    <hyperlink ref="J3230" r:id="rId3212" xr:uid="{00000000-0004-0000-0D00-00008B0C0000}"/>
    <hyperlink ref="J3231" r:id="rId3213" xr:uid="{00000000-0004-0000-0D00-00008C0C0000}"/>
    <hyperlink ref="J3232" r:id="rId3214" xr:uid="{00000000-0004-0000-0D00-00008D0C0000}"/>
    <hyperlink ref="J3233" r:id="rId3215" xr:uid="{00000000-0004-0000-0D00-00008E0C0000}"/>
    <hyperlink ref="J3234" r:id="rId3216" xr:uid="{00000000-0004-0000-0D00-00008F0C0000}"/>
    <hyperlink ref="J3235" r:id="rId3217" xr:uid="{00000000-0004-0000-0D00-0000900C0000}"/>
    <hyperlink ref="J3236" r:id="rId3218" xr:uid="{00000000-0004-0000-0D00-0000910C0000}"/>
    <hyperlink ref="J3237" r:id="rId3219" xr:uid="{00000000-0004-0000-0D00-0000920C0000}"/>
    <hyperlink ref="J3238" r:id="rId3220" xr:uid="{00000000-0004-0000-0D00-0000930C0000}"/>
    <hyperlink ref="J3239" r:id="rId3221" xr:uid="{00000000-0004-0000-0D00-0000940C0000}"/>
    <hyperlink ref="J3240" r:id="rId3222" xr:uid="{00000000-0004-0000-0D00-0000950C0000}"/>
    <hyperlink ref="J3241" r:id="rId3223" xr:uid="{00000000-0004-0000-0D00-0000960C0000}"/>
    <hyperlink ref="J3242" r:id="rId3224" xr:uid="{00000000-0004-0000-0D00-0000970C0000}"/>
    <hyperlink ref="J3243" r:id="rId3225" xr:uid="{00000000-0004-0000-0D00-0000980C0000}"/>
    <hyperlink ref="J3244" r:id="rId3226" xr:uid="{00000000-0004-0000-0D00-0000990C0000}"/>
    <hyperlink ref="J3245" r:id="rId3227" xr:uid="{00000000-0004-0000-0D00-00009A0C0000}"/>
    <hyperlink ref="J3246" r:id="rId3228" xr:uid="{00000000-0004-0000-0D00-00009B0C0000}"/>
    <hyperlink ref="J3247" r:id="rId3229" xr:uid="{00000000-0004-0000-0D00-00009C0C0000}"/>
    <hyperlink ref="J3248" r:id="rId3230" xr:uid="{00000000-0004-0000-0D00-00009D0C0000}"/>
    <hyperlink ref="J3249" r:id="rId3231" xr:uid="{00000000-0004-0000-0D00-00009E0C0000}"/>
    <hyperlink ref="J3250" r:id="rId3232" xr:uid="{00000000-0004-0000-0D00-00009F0C0000}"/>
    <hyperlink ref="J3251" r:id="rId3233" xr:uid="{00000000-0004-0000-0D00-0000A00C0000}"/>
    <hyperlink ref="J3252" r:id="rId3234" xr:uid="{00000000-0004-0000-0D00-0000A10C0000}"/>
    <hyperlink ref="J3253" r:id="rId3235" xr:uid="{00000000-0004-0000-0D00-0000A20C0000}"/>
    <hyperlink ref="J3254" r:id="rId3236" xr:uid="{00000000-0004-0000-0D00-0000A30C0000}"/>
    <hyperlink ref="J3255" r:id="rId3237" xr:uid="{00000000-0004-0000-0D00-0000A40C0000}"/>
    <hyperlink ref="J3256" r:id="rId3238" xr:uid="{00000000-0004-0000-0D00-0000A50C0000}"/>
    <hyperlink ref="J3257" r:id="rId3239" xr:uid="{00000000-0004-0000-0D00-0000A60C0000}"/>
    <hyperlink ref="J3258" r:id="rId3240" xr:uid="{00000000-0004-0000-0D00-0000A70C0000}"/>
    <hyperlink ref="J3259" r:id="rId3241" xr:uid="{00000000-0004-0000-0D00-0000A80C0000}"/>
    <hyperlink ref="J3260" r:id="rId3242" xr:uid="{00000000-0004-0000-0D00-0000A90C0000}"/>
    <hyperlink ref="J3261" r:id="rId3243" xr:uid="{00000000-0004-0000-0D00-0000AA0C0000}"/>
    <hyperlink ref="J3262" r:id="rId3244" xr:uid="{00000000-0004-0000-0D00-0000AB0C0000}"/>
    <hyperlink ref="J3263" r:id="rId3245" xr:uid="{00000000-0004-0000-0D00-0000AC0C0000}"/>
    <hyperlink ref="J3264" r:id="rId3246" xr:uid="{00000000-0004-0000-0D00-0000AD0C0000}"/>
    <hyperlink ref="J3265" r:id="rId3247" xr:uid="{00000000-0004-0000-0D00-0000AE0C0000}"/>
    <hyperlink ref="J3266" r:id="rId3248" xr:uid="{00000000-0004-0000-0D00-0000AF0C0000}"/>
    <hyperlink ref="J3267" r:id="rId3249" xr:uid="{00000000-0004-0000-0D00-0000B00C0000}"/>
    <hyperlink ref="J3268" r:id="rId3250" xr:uid="{00000000-0004-0000-0D00-0000B10C0000}"/>
    <hyperlink ref="J3269" r:id="rId3251" xr:uid="{00000000-0004-0000-0D00-0000B20C0000}"/>
    <hyperlink ref="J3270" r:id="rId3252" xr:uid="{00000000-0004-0000-0D00-0000B30C0000}"/>
    <hyperlink ref="J3271" r:id="rId3253" xr:uid="{00000000-0004-0000-0D00-0000B40C0000}"/>
    <hyperlink ref="J3272" r:id="rId3254" xr:uid="{00000000-0004-0000-0D00-0000B50C0000}"/>
    <hyperlink ref="J3273" r:id="rId3255" xr:uid="{00000000-0004-0000-0D00-0000B60C0000}"/>
    <hyperlink ref="J3274" r:id="rId3256" xr:uid="{00000000-0004-0000-0D00-0000B70C0000}"/>
    <hyperlink ref="J3275" r:id="rId3257" xr:uid="{00000000-0004-0000-0D00-0000B80C0000}"/>
    <hyperlink ref="J3276" r:id="rId3258" xr:uid="{00000000-0004-0000-0D00-0000B90C0000}"/>
    <hyperlink ref="J3277" r:id="rId3259" xr:uid="{00000000-0004-0000-0D00-0000BA0C0000}"/>
    <hyperlink ref="J3278" r:id="rId3260" xr:uid="{00000000-0004-0000-0D00-0000BB0C0000}"/>
    <hyperlink ref="J3279" r:id="rId3261" xr:uid="{00000000-0004-0000-0D00-0000BC0C0000}"/>
    <hyperlink ref="J3280" r:id="rId3262" xr:uid="{00000000-0004-0000-0D00-0000BD0C0000}"/>
    <hyperlink ref="J3281" r:id="rId3263" xr:uid="{00000000-0004-0000-0D00-0000BE0C0000}"/>
    <hyperlink ref="J3282" r:id="rId3264" xr:uid="{00000000-0004-0000-0D00-0000BF0C0000}"/>
    <hyperlink ref="J3283" r:id="rId3265" xr:uid="{00000000-0004-0000-0D00-0000C00C0000}"/>
    <hyperlink ref="J3284" r:id="rId3266" xr:uid="{00000000-0004-0000-0D00-0000C10C0000}"/>
    <hyperlink ref="J3285" r:id="rId3267" xr:uid="{00000000-0004-0000-0D00-0000C20C0000}"/>
    <hyperlink ref="J3286" r:id="rId3268" xr:uid="{00000000-0004-0000-0D00-0000C30C0000}"/>
    <hyperlink ref="J3287" r:id="rId3269" xr:uid="{00000000-0004-0000-0D00-0000C40C0000}"/>
    <hyperlink ref="J3288" r:id="rId3270" xr:uid="{00000000-0004-0000-0D00-0000C50C0000}"/>
    <hyperlink ref="J3289" r:id="rId3271" xr:uid="{00000000-0004-0000-0D00-0000C60C0000}"/>
    <hyperlink ref="J3290" r:id="rId3272" xr:uid="{00000000-0004-0000-0D00-0000C70C0000}"/>
    <hyperlink ref="J3291" r:id="rId3273" xr:uid="{00000000-0004-0000-0D00-0000C80C0000}"/>
    <hyperlink ref="J3292" r:id="rId3274" xr:uid="{00000000-0004-0000-0D00-0000C90C0000}"/>
    <hyperlink ref="J3293" r:id="rId3275" xr:uid="{00000000-0004-0000-0D00-0000CA0C0000}"/>
    <hyperlink ref="J3294" r:id="rId3276" xr:uid="{00000000-0004-0000-0D00-0000CB0C0000}"/>
    <hyperlink ref="J3295" r:id="rId3277" xr:uid="{00000000-0004-0000-0D00-0000CC0C0000}"/>
    <hyperlink ref="J3296" r:id="rId3278" xr:uid="{00000000-0004-0000-0D00-0000CD0C0000}"/>
    <hyperlink ref="J3297" r:id="rId3279" xr:uid="{00000000-0004-0000-0D00-0000CE0C0000}"/>
    <hyperlink ref="J3298" r:id="rId3280" xr:uid="{00000000-0004-0000-0D00-0000CF0C0000}"/>
    <hyperlink ref="J3299" r:id="rId3281" xr:uid="{00000000-0004-0000-0D00-0000D00C0000}"/>
    <hyperlink ref="J3300" r:id="rId3282" xr:uid="{00000000-0004-0000-0D00-0000D10C0000}"/>
    <hyperlink ref="J3301" r:id="rId3283" xr:uid="{00000000-0004-0000-0D00-0000D20C0000}"/>
    <hyperlink ref="J3302" r:id="rId3284" xr:uid="{00000000-0004-0000-0D00-0000D30C0000}"/>
    <hyperlink ref="J3303" r:id="rId3285" xr:uid="{00000000-0004-0000-0D00-0000D40C0000}"/>
    <hyperlink ref="J3304" r:id="rId3286" xr:uid="{00000000-0004-0000-0D00-0000D50C0000}"/>
    <hyperlink ref="J3305" r:id="rId3287" xr:uid="{00000000-0004-0000-0D00-0000D60C0000}"/>
    <hyperlink ref="J3306" r:id="rId3288" xr:uid="{00000000-0004-0000-0D00-0000D70C0000}"/>
    <hyperlink ref="J3307" r:id="rId3289" xr:uid="{00000000-0004-0000-0D00-0000D80C0000}"/>
    <hyperlink ref="J3308" r:id="rId3290" xr:uid="{00000000-0004-0000-0D00-0000D90C0000}"/>
    <hyperlink ref="J3309" r:id="rId3291" xr:uid="{00000000-0004-0000-0D00-0000DA0C0000}"/>
    <hyperlink ref="J3310" r:id="rId3292" xr:uid="{00000000-0004-0000-0D00-0000DB0C0000}"/>
    <hyperlink ref="J3311" r:id="rId3293" xr:uid="{00000000-0004-0000-0D00-0000DC0C0000}"/>
    <hyperlink ref="J3312" r:id="rId3294" xr:uid="{00000000-0004-0000-0D00-0000DD0C0000}"/>
    <hyperlink ref="J3313" r:id="rId3295" xr:uid="{00000000-0004-0000-0D00-0000DE0C0000}"/>
    <hyperlink ref="J3314" r:id="rId3296" xr:uid="{00000000-0004-0000-0D00-0000DF0C0000}"/>
    <hyperlink ref="J3315" r:id="rId3297" xr:uid="{00000000-0004-0000-0D00-0000E00C0000}"/>
    <hyperlink ref="J3316" r:id="rId3298" xr:uid="{00000000-0004-0000-0D00-0000E10C0000}"/>
    <hyperlink ref="J3317" r:id="rId3299" xr:uid="{00000000-0004-0000-0D00-0000E20C0000}"/>
    <hyperlink ref="J3318" r:id="rId3300" xr:uid="{00000000-0004-0000-0D00-0000E30C0000}"/>
    <hyperlink ref="J3319" r:id="rId3301" xr:uid="{00000000-0004-0000-0D00-0000E40C0000}"/>
    <hyperlink ref="J3320" r:id="rId3302" xr:uid="{00000000-0004-0000-0D00-0000E50C0000}"/>
    <hyperlink ref="J3321" r:id="rId3303" xr:uid="{00000000-0004-0000-0D00-0000E60C0000}"/>
    <hyperlink ref="J3322" r:id="rId3304" xr:uid="{00000000-0004-0000-0D00-0000E70C0000}"/>
    <hyperlink ref="J3323" r:id="rId3305" xr:uid="{00000000-0004-0000-0D00-0000E80C0000}"/>
    <hyperlink ref="J3324" r:id="rId3306" xr:uid="{00000000-0004-0000-0D00-0000E90C0000}"/>
    <hyperlink ref="J3325" r:id="rId3307" xr:uid="{00000000-0004-0000-0D00-0000EA0C0000}"/>
    <hyperlink ref="J3326" r:id="rId3308" xr:uid="{00000000-0004-0000-0D00-0000EB0C0000}"/>
    <hyperlink ref="J3327" r:id="rId3309" xr:uid="{00000000-0004-0000-0D00-0000EC0C0000}"/>
    <hyperlink ref="J3328" r:id="rId3310" xr:uid="{00000000-0004-0000-0D00-0000ED0C0000}"/>
    <hyperlink ref="J3329" r:id="rId3311" xr:uid="{00000000-0004-0000-0D00-0000EE0C0000}"/>
    <hyperlink ref="J3330" r:id="rId3312" xr:uid="{00000000-0004-0000-0D00-0000EF0C0000}"/>
    <hyperlink ref="J3331" r:id="rId3313" xr:uid="{00000000-0004-0000-0D00-0000F00C0000}"/>
    <hyperlink ref="J3332" r:id="rId3314" xr:uid="{00000000-0004-0000-0D00-0000F10C0000}"/>
    <hyperlink ref="J3333" r:id="rId3315" xr:uid="{00000000-0004-0000-0D00-0000F20C0000}"/>
    <hyperlink ref="J3334" r:id="rId3316" xr:uid="{00000000-0004-0000-0D00-0000F30C0000}"/>
    <hyperlink ref="J3335" r:id="rId3317" xr:uid="{00000000-0004-0000-0D00-0000F40C0000}"/>
    <hyperlink ref="J3336" r:id="rId3318" xr:uid="{00000000-0004-0000-0D00-0000F50C0000}"/>
    <hyperlink ref="J3337" r:id="rId3319" xr:uid="{00000000-0004-0000-0D00-0000F60C0000}"/>
    <hyperlink ref="J3338" r:id="rId3320" xr:uid="{00000000-0004-0000-0D00-0000F70C0000}"/>
    <hyperlink ref="J3339" r:id="rId3321" xr:uid="{00000000-0004-0000-0D00-0000F80C0000}"/>
    <hyperlink ref="J3340" r:id="rId3322" xr:uid="{00000000-0004-0000-0D00-0000F90C0000}"/>
    <hyperlink ref="J3341" r:id="rId3323" xr:uid="{00000000-0004-0000-0D00-0000FA0C0000}"/>
    <hyperlink ref="J3342" r:id="rId3324" xr:uid="{00000000-0004-0000-0D00-0000FB0C0000}"/>
    <hyperlink ref="J3343" r:id="rId3325" xr:uid="{00000000-0004-0000-0D00-0000FC0C0000}"/>
    <hyperlink ref="J3344" r:id="rId3326" xr:uid="{00000000-0004-0000-0D00-0000FD0C0000}"/>
    <hyperlink ref="J3345" r:id="rId3327" xr:uid="{00000000-0004-0000-0D00-0000FE0C0000}"/>
    <hyperlink ref="J3346" r:id="rId3328" xr:uid="{00000000-0004-0000-0D00-0000FF0C0000}"/>
    <hyperlink ref="J3347" r:id="rId3329" xr:uid="{00000000-0004-0000-0D00-0000000D0000}"/>
    <hyperlink ref="J3348" r:id="rId3330" xr:uid="{00000000-0004-0000-0D00-0000010D0000}"/>
    <hyperlink ref="J3349" r:id="rId3331" xr:uid="{00000000-0004-0000-0D00-0000020D0000}"/>
    <hyperlink ref="J3350" r:id="rId3332" xr:uid="{00000000-0004-0000-0D00-0000030D0000}"/>
    <hyperlink ref="J3351" r:id="rId3333" xr:uid="{00000000-0004-0000-0D00-0000040D0000}"/>
    <hyperlink ref="J3352" r:id="rId3334" xr:uid="{00000000-0004-0000-0D00-0000050D0000}"/>
    <hyperlink ref="J3353" r:id="rId3335" xr:uid="{00000000-0004-0000-0D00-0000060D0000}"/>
    <hyperlink ref="J3354" r:id="rId3336" xr:uid="{00000000-0004-0000-0D00-0000070D0000}"/>
    <hyperlink ref="J3355" r:id="rId3337" xr:uid="{00000000-0004-0000-0D00-0000080D0000}"/>
    <hyperlink ref="J3356" r:id="rId3338" xr:uid="{00000000-0004-0000-0D00-0000090D0000}"/>
    <hyperlink ref="J3357" r:id="rId3339" xr:uid="{00000000-0004-0000-0D00-00000A0D0000}"/>
    <hyperlink ref="J3358" r:id="rId3340" xr:uid="{00000000-0004-0000-0D00-00000B0D0000}"/>
    <hyperlink ref="J3359" r:id="rId3341" xr:uid="{00000000-0004-0000-0D00-00000C0D0000}"/>
    <hyperlink ref="J3360" r:id="rId3342" xr:uid="{00000000-0004-0000-0D00-00000D0D0000}"/>
    <hyperlink ref="J3361" r:id="rId3343" xr:uid="{00000000-0004-0000-0D00-00000E0D0000}"/>
    <hyperlink ref="J3362" r:id="rId3344" xr:uid="{00000000-0004-0000-0D00-00000F0D0000}"/>
    <hyperlink ref="J3363" r:id="rId3345" xr:uid="{00000000-0004-0000-0D00-0000100D0000}"/>
    <hyperlink ref="J3364" r:id="rId3346" xr:uid="{00000000-0004-0000-0D00-0000110D0000}"/>
    <hyperlink ref="J3365" r:id="rId3347" xr:uid="{00000000-0004-0000-0D00-0000120D0000}"/>
    <hyperlink ref="J3366" r:id="rId3348" xr:uid="{00000000-0004-0000-0D00-0000130D0000}"/>
    <hyperlink ref="J3367" r:id="rId3349" xr:uid="{00000000-0004-0000-0D00-0000140D0000}"/>
    <hyperlink ref="J3368" r:id="rId3350" xr:uid="{00000000-0004-0000-0D00-0000150D0000}"/>
    <hyperlink ref="J3369" r:id="rId3351" xr:uid="{00000000-0004-0000-0D00-0000160D0000}"/>
    <hyperlink ref="J3370" r:id="rId3352" xr:uid="{00000000-0004-0000-0D00-0000170D0000}"/>
    <hyperlink ref="J3371" r:id="rId3353" xr:uid="{00000000-0004-0000-0D00-0000180D0000}"/>
    <hyperlink ref="J3372" r:id="rId3354" xr:uid="{00000000-0004-0000-0D00-0000190D0000}"/>
    <hyperlink ref="J3373" r:id="rId3355" xr:uid="{00000000-0004-0000-0D00-00001A0D0000}"/>
    <hyperlink ref="J3374" r:id="rId3356" xr:uid="{00000000-0004-0000-0D00-00001B0D0000}"/>
    <hyperlink ref="J3375" r:id="rId3357" xr:uid="{00000000-0004-0000-0D00-00001C0D0000}"/>
    <hyperlink ref="J3376" r:id="rId3358" xr:uid="{00000000-0004-0000-0D00-00001D0D0000}"/>
    <hyperlink ref="J3377" r:id="rId3359" xr:uid="{00000000-0004-0000-0D00-00001E0D0000}"/>
    <hyperlink ref="J3378" r:id="rId3360" xr:uid="{00000000-0004-0000-0D00-00001F0D0000}"/>
    <hyperlink ref="J3379" r:id="rId3361" xr:uid="{00000000-0004-0000-0D00-0000200D0000}"/>
    <hyperlink ref="J3380" r:id="rId3362" xr:uid="{00000000-0004-0000-0D00-0000210D0000}"/>
    <hyperlink ref="J3381" r:id="rId3363" xr:uid="{00000000-0004-0000-0D00-0000220D0000}"/>
    <hyperlink ref="J3382" r:id="rId3364" xr:uid="{00000000-0004-0000-0D00-0000230D0000}"/>
    <hyperlink ref="J3383" r:id="rId3365" xr:uid="{00000000-0004-0000-0D00-0000240D0000}"/>
    <hyperlink ref="J3384" r:id="rId3366" xr:uid="{00000000-0004-0000-0D00-0000250D0000}"/>
    <hyperlink ref="J3385" r:id="rId3367" xr:uid="{00000000-0004-0000-0D00-0000260D0000}"/>
    <hyperlink ref="J3386" r:id="rId3368" xr:uid="{00000000-0004-0000-0D00-0000270D0000}"/>
    <hyperlink ref="J3387" r:id="rId3369" xr:uid="{00000000-0004-0000-0D00-0000280D0000}"/>
    <hyperlink ref="J3388" r:id="rId3370" xr:uid="{00000000-0004-0000-0D00-0000290D0000}"/>
    <hyperlink ref="J3389" r:id="rId3371" xr:uid="{00000000-0004-0000-0D00-00002A0D0000}"/>
    <hyperlink ref="J3390" r:id="rId3372" xr:uid="{00000000-0004-0000-0D00-00002B0D0000}"/>
    <hyperlink ref="J3391" r:id="rId3373" xr:uid="{00000000-0004-0000-0D00-00002C0D0000}"/>
    <hyperlink ref="J3392" r:id="rId3374" xr:uid="{00000000-0004-0000-0D00-00002D0D0000}"/>
    <hyperlink ref="J3393" r:id="rId3375" xr:uid="{00000000-0004-0000-0D00-00002E0D0000}"/>
    <hyperlink ref="J3394" r:id="rId3376" xr:uid="{00000000-0004-0000-0D00-00002F0D0000}"/>
    <hyperlink ref="J3395" r:id="rId3377" xr:uid="{00000000-0004-0000-0D00-0000300D0000}"/>
    <hyperlink ref="J3396" r:id="rId3378" xr:uid="{00000000-0004-0000-0D00-0000310D0000}"/>
    <hyperlink ref="J3397" r:id="rId3379" xr:uid="{00000000-0004-0000-0D00-0000320D0000}"/>
    <hyperlink ref="J3398" r:id="rId3380" xr:uid="{00000000-0004-0000-0D00-0000330D0000}"/>
    <hyperlink ref="J3399" r:id="rId3381" xr:uid="{00000000-0004-0000-0D00-0000340D0000}"/>
    <hyperlink ref="J3400" r:id="rId3382" xr:uid="{00000000-0004-0000-0D00-0000350D0000}"/>
    <hyperlink ref="J3401" r:id="rId3383" xr:uid="{00000000-0004-0000-0D00-0000360D0000}"/>
    <hyperlink ref="J3402" r:id="rId3384" xr:uid="{00000000-0004-0000-0D00-0000370D0000}"/>
    <hyperlink ref="J3403" r:id="rId3385" xr:uid="{00000000-0004-0000-0D00-0000380D0000}"/>
    <hyperlink ref="J3404" r:id="rId3386" xr:uid="{00000000-0004-0000-0D00-0000390D0000}"/>
    <hyperlink ref="J3405" r:id="rId3387" xr:uid="{00000000-0004-0000-0D00-00003A0D0000}"/>
    <hyperlink ref="J3406" r:id="rId3388" xr:uid="{00000000-0004-0000-0D00-00003B0D0000}"/>
    <hyperlink ref="J3407" r:id="rId3389" xr:uid="{00000000-0004-0000-0D00-00003C0D0000}"/>
    <hyperlink ref="J3408" r:id="rId3390" xr:uid="{00000000-0004-0000-0D00-00003D0D0000}"/>
    <hyperlink ref="J3409" r:id="rId3391" xr:uid="{00000000-0004-0000-0D00-00003E0D0000}"/>
    <hyperlink ref="J3410" r:id="rId3392" xr:uid="{00000000-0004-0000-0D00-00003F0D0000}"/>
    <hyperlink ref="J3411" r:id="rId3393" xr:uid="{00000000-0004-0000-0D00-0000400D0000}"/>
    <hyperlink ref="J3412" r:id="rId3394" xr:uid="{00000000-0004-0000-0D00-0000410D0000}"/>
    <hyperlink ref="J3413" r:id="rId3395" xr:uid="{00000000-0004-0000-0D00-0000420D0000}"/>
    <hyperlink ref="J3414" r:id="rId3396" xr:uid="{00000000-0004-0000-0D00-0000430D0000}"/>
    <hyperlink ref="J3415" r:id="rId3397" xr:uid="{00000000-0004-0000-0D00-0000440D0000}"/>
    <hyperlink ref="J3416" r:id="rId3398" xr:uid="{00000000-0004-0000-0D00-0000450D0000}"/>
    <hyperlink ref="J3417" r:id="rId3399" xr:uid="{00000000-0004-0000-0D00-0000460D0000}"/>
    <hyperlink ref="J3418" r:id="rId3400" xr:uid="{00000000-0004-0000-0D00-0000470D0000}"/>
    <hyperlink ref="J3419" r:id="rId3401" xr:uid="{00000000-0004-0000-0D00-0000480D0000}"/>
    <hyperlink ref="J3420" r:id="rId3402" xr:uid="{00000000-0004-0000-0D00-0000490D0000}"/>
    <hyperlink ref="J3421" r:id="rId3403" xr:uid="{00000000-0004-0000-0D00-00004A0D0000}"/>
    <hyperlink ref="J3422" r:id="rId3404" xr:uid="{00000000-0004-0000-0D00-00004B0D0000}"/>
    <hyperlink ref="J3423" r:id="rId3405" xr:uid="{00000000-0004-0000-0D00-00004C0D0000}"/>
    <hyperlink ref="J3424" r:id="rId3406" xr:uid="{00000000-0004-0000-0D00-00004D0D0000}"/>
    <hyperlink ref="J3425" r:id="rId3407" xr:uid="{00000000-0004-0000-0D00-00004E0D0000}"/>
    <hyperlink ref="J3426" r:id="rId3408" xr:uid="{00000000-0004-0000-0D00-00004F0D0000}"/>
    <hyperlink ref="J3427" r:id="rId3409" xr:uid="{00000000-0004-0000-0D00-0000500D0000}"/>
    <hyperlink ref="J3428" r:id="rId3410" xr:uid="{00000000-0004-0000-0D00-0000510D0000}"/>
    <hyperlink ref="J3429" r:id="rId3411" xr:uid="{00000000-0004-0000-0D00-0000520D0000}"/>
    <hyperlink ref="J3430" r:id="rId3412" xr:uid="{00000000-0004-0000-0D00-0000530D0000}"/>
    <hyperlink ref="J3431" r:id="rId3413" xr:uid="{00000000-0004-0000-0D00-0000540D0000}"/>
    <hyperlink ref="J3432" r:id="rId3414" xr:uid="{00000000-0004-0000-0D00-0000550D0000}"/>
    <hyperlink ref="J3433" r:id="rId3415" xr:uid="{00000000-0004-0000-0D00-0000560D0000}"/>
    <hyperlink ref="J3434" r:id="rId3416" xr:uid="{00000000-0004-0000-0D00-0000570D0000}"/>
    <hyperlink ref="J3435" r:id="rId3417" xr:uid="{00000000-0004-0000-0D00-0000580D0000}"/>
    <hyperlink ref="J3436" r:id="rId3418" xr:uid="{00000000-0004-0000-0D00-0000590D0000}"/>
    <hyperlink ref="J3437" r:id="rId3419" xr:uid="{00000000-0004-0000-0D00-00005A0D0000}"/>
    <hyperlink ref="J3438" r:id="rId3420" xr:uid="{00000000-0004-0000-0D00-00005B0D0000}"/>
    <hyperlink ref="J3439" r:id="rId3421" xr:uid="{00000000-0004-0000-0D00-00005C0D0000}"/>
    <hyperlink ref="J3440" r:id="rId3422" xr:uid="{00000000-0004-0000-0D00-00005D0D0000}"/>
    <hyperlink ref="J3441" r:id="rId3423" xr:uid="{00000000-0004-0000-0D00-00005E0D0000}"/>
    <hyperlink ref="J3442" r:id="rId3424" xr:uid="{00000000-0004-0000-0D00-00005F0D0000}"/>
    <hyperlink ref="J3443" r:id="rId3425" xr:uid="{00000000-0004-0000-0D00-0000600D0000}"/>
    <hyperlink ref="J3444" r:id="rId3426" xr:uid="{00000000-0004-0000-0D00-0000610D0000}"/>
    <hyperlink ref="J3445" r:id="rId3427" xr:uid="{00000000-0004-0000-0D00-0000620D0000}"/>
    <hyperlink ref="J3446" r:id="rId3428" xr:uid="{00000000-0004-0000-0D00-0000630D0000}"/>
    <hyperlink ref="J3447" r:id="rId3429" xr:uid="{00000000-0004-0000-0D00-0000640D0000}"/>
    <hyperlink ref="J3448" r:id="rId3430" xr:uid="{00000000-0004-0000-0D00-0000650D0000}"/>
    <hyperlink ref="J3449" r:id="rId3431" xr:uid="{00000000-0004-0000-0D00-0000660D0000}"/>
    <hyperlink ref="J3450" r:id="rId3432" xr:uid="{00000000-0004-0000-0D00-0000670D0000}"/>
    <hyperlink ref="J3451" r:id="rId3433" xr:uid="{00000000-0004-0000-0D00-0000680D0000}"/>
    <hyperlink ref="J3452" r:id="rId3434" xr:uid="{00000000-0004-0000-0D00-0000690D0000}"/>
    <hyperlink ref="J3453" r:id="rId3435" xr:uid="{00000000-0004-0000-0D00-00006A0D0000}"/>
    <hyperlink ref="J3454" r:id="rId3436" xr:uid="{00000000-0004-0000-0D00-00006B0D0000}"/>
    <hyperlink ref="J3455" r:id="rId3437" xr:uid="{00000000-0004-0000-0D00-00006C0D0000}"/>
    <hyperlink ref="J3456" r:id="rId3438" xr:uid="{00000000-0004-0000-0D00-00006D0D0000}"/>
    <hyperlink ref="J3457" r:id="rId3439" xr:uid="{00000000-0004-0000-0D00-00006E0D0000}"/>
    <hyperlink ref="J3458" r:id="rId3440" xr:uid="{00000000-0004-0000-0D00-00006F0D0000}"/>
    <hyperlink ref="J3459" r:id="rId3441" xr:uid="{00000000-0004-0000-0D00-0000700D0000}"/>
    <hyperlink ref="J3460" r:id="rId3442" xr:uid="{00000000-0004-0000-0D00-0000710D0000}"/>
    <hyperlink ref="J3461" r:id="rId3443" xr:uid="{00000000-0004-0000-0D00-0000720D0000}"/>
    <hyperlink ref="J3462" r:id="rId3444" xr:uid="{00000000-0004-0000-0D00-0000730D0000}"/>
    <hyperlink ref="J3463" r:id="rId3445" xr:uid="{00000000-0004-0000-0D00-0000740D0000}"/>
    <hyperlink ref="J3464" r:id="rId3446" xr:uid="{00000000-0004-0000-0D00-0000750D0000}"/>
    <hyperlink ref="J3465" r:id="rId3447" xr:uid="{00000000-0004-0000-0D00-0000760D0000}"/>
    <hyperlink ref="J3466" r:id="rId3448" xr:uid="{00000000-0004-0000-0D00-0000770D0000}"/>
    <hyperlink ref="J3467" r:id="rId3449" xr:uid="{00000000-0004-0000-0D00-0000780D0000}"/>
    <hyperlink ref="J3468" r:id="rId3450" xr:uid="{00000000-0004-0000-0D00-0000790D0000}"/>
    <hyperlink ref="J3469" r:id="rId3451" xr:uid="{00000000-0004-0000-0D00-00007A0D0000}"/>
    <hyperlink ref="J3470" r:id="rId3452" xr:uid="{00000000-0004-0000-0D00-00007B0D0000}"/>
    <hyperlink ref="J3471" r:id="rId3453" xr:uid="{00000000-0004-0000-0D00-00007C0D0000}"/>
    <hyperlink ref="J3472" r:id="rId3454" xr:uid="{00000000-0004-0000-0D00-00007D0D0000}"/>
    <hyperlink ref="J3473" r:id="rId3455" xr:uid="{00000000-0004-0000-0D00-00007E0D0000}"/>
    <hyperlink ref="J3474" r:id="rId3456" xr:uid="{00000000-0004-0000-0D00-00007F0D0000}"/>
    <hyperlink ref="J3475" r:id="rId3457" xr:uid="{00000000-0004-0000-0D00-0000800D0000}"/>
    <hyperlink ref="J3476" r:id="rId3458" xr:uid="{00000000-0004-0000-0D00-0000810D0000}"/>
    <hyperlink ref="J3477" r:id="rId3459" xr:uid="{00000000-0004-0000-0D00-0000820D0000}"/>
    <hyperlink ref="J3478" r:id="rId3460" xr:uid="{00000000-0004-0000-0D00-0000830D0000}"/>
    <hyperlink ref="J3479" r:id="rId3461" xr:uid="{00000000-0004-0000-0D00-0000840D0000}"/>
    <hyperlink ref="J3480" r:id="rId3462" xr:uid="{00000000-0004-0000-0D00-0000850D0000}"/>
    <hyperlink ref="J3481" r:id="rId3463" xr:uid="{00000000-0004-0000-0D00-0000860D0000}"/>
    <hyperlink ref="J3482" r:id="rId3464" xr:uid="{00000000-0004-0000-0D00-0000870D0000}"/>
    <hyperlink ref="J3483" r:id="rId3465" xr:uid="{00000000-0004-0000-0D00-0000880D0000}"/>
    <hyperlink ref="J3484" r:id="rId3466" xr:uid="{00000000-0004-0000-0D00-0000890D0000}"/>
    <hyperlink ref="J3485" r:id="rId3467" xr:uid="{00000000-0004-0000-0D00-00008A0D0000}"/>
    <hyperlink ref="J3486" r:id="rId3468" xr:uid="{00000000-0004-0000-0D00-00008B0D0000}"/>
    <hyperlink ref="J3487" r:id="rId3469" xr:uid="{00000000-0004-0000-0D00-00008C0D0000}"/>
    <hyperlink ref="J3488" r:id="rId3470" xr:uid="{00000000-0004-0000-0D00-00008D0D0000}"/>
    <hyperlink ref="J3489" r:id="rId3471" xr:uid="{00000000-0004-0000-0D00-00008E0D0000}"/>
    <hyperlink ref="J3490" r:id="rId3472" xr:uid="{00000000-0004-0000-0D00-00008F0D0000}"/>
    <hyperlink ref="J3491" r:id="rId3473" xr:uid="{00000000-0004-0000-0D00-0000900D0000}"/>
    <hyperlink ref="J3492" r:id="rId3474" xr:uid="{00000000-0004-0000-0D00-0000910D0000}"/>
    <hyperlink ref="J3493" r:id="rId3475" xr:uid="{00000000-0004-0000-0D00-0000920D0000}"/>
    <hyperlink ref="J3494" r:id="rId3476" xr:uid="{00000000-0004-0000-0D00-0000930D0000}"/>
    <hyperlink ref="J3495" r:id="rId3477" xr:uid="{00000000-0004-0000-0D00-0000940D0000}"/>
    <hyperlink ref="J3496" r:id="rId3478" xr:uid="{00000000-0004-0000-0D00-0000950D0000}"/>
    <hyperlink ref="J3497" r:id="rId3479" xr:uid="{00000000-0004-0000-0D00-0000960D0000}"/>
    <hyperlink ref="J3498" r:id="rId3480" xr:uid="{00000000-0004-0000-0D00-0000970D0000}"/>
    <hyperlink ref="J3499" r:id="rId3481" xr:uid="{00000000-0004-0000-0D00-0000980D0000}"/>
    <hyperlink ref="J3500" r:id="rId3482" xr:uid="{00000000-0004-0000-0D00-0000990D0000}"/>
    <hyperlink ref="J3501" r:id="rId3483" xr:uid="{00000000-0004-0000-0D00-00009A0D0000}"/>
    <hyperlink ref="J3502" r:id="rId3484" xr:uid="{00000000-0004-0000-0D00-00009B0D0000}"/>
    <hyperlink ref="J3503" r:id="rId3485" xr:uid="{00000000-0004-0000-0D00-00009C0D0000}"/>
    <hyperlink ref="J3504" r:id="rId3486" xr:uid="{00000000-0004-0000-0D00-00009D0D0000}"/>
    <hyperlink ref="J3505" r:id="rId3487" xr:uid="{00000000-0004-0000-0D00-00009E0D0000}"/>
    <hyperlink ref="J3506" r:id="rId3488" xr:uid="{00000000-0004-0000-0D00-00009F0D0000}"/>
    <hyperlink ref="J3507" r:id="rId3489" xr:uid="{00000000-0004-0000-0D00-0000A00D0000}"/>
    <hyperlink ref="J3508" r:id="rId3490" xr:uid="{00000000-0004-0000-0D00-0000A10D0000}"/>
    <hyperlink ref="J3509" r:id="rId3491" xr:uid="{00000000-0004-0000-0D00-0000A20D0000}"/>
    <hyperlink ref="J3510" r:id="rId3492" xr:uid="{00000000-0004-0000-0D00-0000A30D0000}"/>
    <hyperlink ref="J3511" r:id="rId3493" xr:uid="{00000000-0004-0000-0D00-0000A40D0000}"/>
    <hyperlink ref="J3512" r:id="rId3494" xr:uid="{00000000-0004-0000-0D00-0000A50D0000}"/>
    <hyperlink ref="J3513" r:id="rId3495" xr:uid="{00000000-0004-0000-0D00-0000A60D0000}"/>
    <hyperlink ref="J3514" r:id="rId3496" xr:uid="{00000000-0004-0000-0D00-0000A70D0000}"/>
    <hyperlink ref="J3515" r:id="rId3497" xr:uid="{00000000-0004-0000-0D00-0000A80D0000}"/>
    <hyperlink ref="J3516" r:id="rId3498" xr:uid="{00000000-0004-0000-0D00-0000A90D0000}"/>
    <hyperlink ref="J3517" r:id="rId3499" xr:uid="{00000000-0004-0000-0D00-0000AA0D0000}"/>
    <hyperlink ref="J3518" r:id="rId3500" xr:uid="{00000000-0004-0000-0D00-0000AB0D0000}"/>
    <hyperlink ref="J3519" r:id="rId3501" xr:uid="{00000000-0004-0000-0D00-0000AC0D0000}"/>
    <hyperlink ref="J3520" r:id="rId3502" xr:uid="{00000000-0004-0000-0D00-0000AD0D0000}"/>
    <hyperlink ref="J3521" r:id="rId3503" xr:uid="{00000000-0004-0000-0D00-0000AE0D0000}"/>
    <hyperlink ref="J3522" r:id="rId3504" xr:uid="{00000000-0004-0000-0D00-0000AF0D0000}"/>
    <hyperlink ref="J3523" r:id="rId3505" xr:uid="{00000000-0004-0000-0D00-0000B00D0000}"/>
    <hyperlink ref="J3524" r:id="rId3506" xr:uid="{00000000-0004-0000-0D00-0000B10D0000}"/>
    <hyperlink ref="J3525" r:id="rId3507" xr:uid="{00000000-0004-0000-0D00-0000B20D0000}"/>
    <hyperlink ref="J3526" r:id="rId3508" xr:uid="{00000000-0004-0000-0D00-0000B30D0000}"/>
    <hyperlink ref="J3527" r:id="rId3509" xr:uid="{00000000-0004-0000-0D00-0000B40D0000}"/>
    <hyperlink ref="J3528" r:id="rId3510" xr:uid="{00000000-0004-0000-0D00-0000B50D0000}"/>
    <hyperlink ref="J3529" r:id="rId3511" xr:uid="{00000000-0004-0000-0D00-0000B60D0000}"/>
    <hyperlink ref="J3530" r:id="rId3512" xr:uid="{00000000-0004-0000-0D00-0000B70D0000}"/>
    <hyperlink ref="J3531" r:id="rId3513" xr:uid="{00000000-0004-0000-0D00-0000B80D0000}"/>
    <hyperlink ref="J3532" r:id="rId3514" xr:uid="{00000000-0004-0000-0D00-0000B90D0000}"/>
    <hyperlink ref="J3533" r:id="rId3515" xr:uid="{00000000-0004-0000-0D00-0000BA0D0000}"/>
    <hyperlink ref="J3534" r:id="rId3516" xr:uid="{00000000-0004-0000-0D00-0000BB0D0000}"/>
    <hyperlink ref="J3535" r:id="rId3517" xr:uid="{00000000-0004-0000-0D00-0000BC0D0000}"/>
    <hyperlink ref="J3536" r:id="rId3518" xr:uid="{00000000-0004-0000-0D00-0000BD0D0000}"/>
    <hyperlink ref="J3537" r:id="rId3519" xr:uid="{00000000-0004-0000-0D00-0000BE0D0000}"/>
    <hyperlink ref="J3538" r:id="rId3520" xr:uid="{00000000-0004-0000-0D00-0000BF0D0000}"/>
    <hyperlink ref="J3539" r:id="rId3521" xr:uid="{00000000-0004-0000-0D00-0000C00D0000}"/>
    <hyperlink ref="J3540" r:id="rId3522" xr:uid="{00000000-0004-0000-0D00-0000C10D0000}"/>
    <hyperlink ref="J3541" r:id="rId3523" xr:uid="{00000000-0004-0000-0D00-0000C20D0000}"/>
    <hyperlink ref="J3542" r:id="rId3524" xr:uid="{00000000-0004-0000-0D00-0000C30D0000}"/>
    <hyperlink ref="J3543" r:id="rId3525" xr:uid="{00000000-0004-0000-0D00-0000C40D0000}"/>
    <hyperlink ref="J3544" r:id="rId3526" xr:uid="{00000000-0004-0000-0D00-0000C50D0000}"/>
    <hyperlink ref="J3545" r:id="rId3527" xr:uid="{00000000-0004-0000-0D00-0000C60D0000}"/>
    <hyperlink ref="J3546" r:id="rId3528" xr:uid="{00000000-0004-0000-0D00-0000C70D0000}"/>
    <hyperlink ref="J3547" r:id="rId3529" xr:uid="{00000000-0004-0000-0D00-0000C80D0000}"/>
    <hyperlink ref="J3548" r:id="rId3530" xr:uid="{00000000-0004-0000-0D00-0000C90D0000}"/>
    <hyperlink ref="J3549" r:id="rId3531" xr:uid="{00000000-0004-0000-0D00-0000CA0D0000}"/>
    <hyperlink ref="J3550" r:id="rId3532" xr:uid="{00000000-0004-0000-0D00-0000CB0D0000}"/>
    <hyperlink ref="J3551" r:id="rId3533" xr:uid="{00000000-0004-0000-0D00-0000CC0D0000}"/>
    <hyperlink ref="J3552" r:id="rId3534" xr:uid="{00000000-0004-0000-0D00-0000CD0D0000}"/>
    <hyperlink ref="J3553" r:id="rId3535" xr:uid="{00000000-0004-0000-0D00-0000CE0D0000}"/>
    <hyperlink ref="J3554" r:id="rId3536" xr:uid="{00000000-0004-0000-0D00-0000CF0D0000}"/>
    <hyperlink ref="J3555" r:id="rId3537" xr:uid="{00000000-0004-0000-0D00-0000D00D0000}"/>
    <hyperlink ref="J3556" r:id="rId3538" xr:uid="{00000000-0004-0000-0D00-0000D10D0000}"/>
    <hyperlink ref="J3557" r:id="rId3539" xr:uid="{00000000-0004-0000-0D00-0000D20D0000}"/>
    <hyperlink ref="J3558" r:id="rId3540" xr:uid="{00000000-0004-0000-0D00-0000D30D0000}"/>
    <hyperlink ref="J3559" r:id="rId3541" xr:uid="{00000000-0004-0000-0D00-0000D40D0000}"/>
    <hyperlink ref="J3560" r:id="rId3542" xr:uid="{00000000-0004-0000-0D00-0000D50D0000}"/>
    <hyperlink ref="J3561" r:id="rId3543" xr:uid="{00000000-0004-0000-0D00-0000D60D0000}"/>
    <hyperlink ref="J3562" r:id="rId3544" xr:uid="{00000000-0004-0000-0D00-0000D70D0000}"/>
    <hyperlink ref="J3563" r:id="rId3545" xr:uid="{00000000-0004-0000-0D00-0000D80D0000}"/>
    <hyperlink ref="J3564" r:id="rId3546" xr:uid="{00000000-0004-0000-0D00-0000D90D0000}"/>
    <hyperlink ref="J3565" r:id="rId3547" xr:uid="{00000000-0004-0000-0D00-0000DA0D0000}"/>
    <hyperlink ref="J3566" r:id="rId3548" xr:uid="{00000000-0004-0000-0D00-0000DB0D0000}"/>
    <hyperlink ref="J3567" r:id="rId3549" xr:uid="{00000000-0004-0000-0D00-0000DC0D0000}"/>
    <hyperlink ref="J3568" r:id="rId3550" xr:uid="{00000000-0004-0000-0D00-0000DD0D0000}"/>
    <hyperlink ref="J3569" r:id="rId3551" xr:uid="{00000000-0004-0000-0D00-0000DE0D0000}"/>
    <hyperlink ref="J3570" r:id="rId3552" xr:uid="{00000000-0004-0000-0D00-0000DF0D0000}"/>
    <hyperlink ref="J3571" r:id="rId3553" xr:uid="{00000000-0004-0000-0D00-0000E00D0000}"/>
    <hyperlink ref="J3572" r:id="rId3554" xr:uid="{00000000-0004-0000-0D00-0000E10D0000}"/>
    <hyperlink ref="J3573" r:id="rId3555" xr:uid="{00000000-0004-0000-0D00-0000E20D0000}"/>
    <hyperlink ref="J3574" r:id="rId3556" xr:uid="{00000000-0004-0000-0D00-0000E30D0000}"/>
    <hyperlink ref="J3575" r:id="rId3557" xr:uid="{00000000-0004-0000-0D00-0000E40D0000}"/>
    <hyperlink ref="J3576" r:id="rId3558" xr:uid="{00000000-0004-0000-0D00-0000E50D0000}"/>
    <hyperlink ref="J3577" r:id="rId3559" xr:uid="{00000000-0004-0000-0D00-0000E60D0000}"/>
    <hyperlink ref="J3578" r:id="rId3560" xr:uid="{00000000-0004-0000-0D00-0000E70D0000}"/>
    <hyperlink ref="J3579" r:id="rId3561" xr:uid="{00000000-0004-0000-0D00-0000E80D0000}"/>
    <hyperlink ref="J3580" r:id="rId3562" xr:uid="{00000000-0004-0000-0D00-0000E90D0000}"/>
    <hyperlink ref="J3581" r:id="rId3563" xr:uid="{00000000-0004-0000-0D00-0000EA0D0000}"/>
    <hyperlink ref="J3582" r:id="rId3564" xr:uid="{00000000-0004-0000-0D00-0000EB0D0000}"/>
    <hyperlink ref="J3583" r:id="rId3565" xr:uid="{00000000-0004-0000-0D00-0000EC0D0000}"/>
    <hyperlink ref="J3584" r:id="rId3566" xr:uid="{00000000-0004-0000-0D00-0000ED0D0000}"/>
    <hyperlink ref="J3585" r:id="rId3567" xr:uid="{00000000-0004-0000-0D00-0000EE0D0000}"/>
    <hyperlink ref="J3586" r:id="rId3568" xr:uid="{00000000-0004-0000-0D00-0000EF0D0000}"/>
    <hyperlink ref="J3587" r:id="rId3569" xr:uid="{00000000-0004-0000-0D00-0000F00D0000}"/>
    <hyperlink ref="J3588" r:id="rId3570" xr:uid="{00000000-0004-0000-0D00-0000F10D0000}"/>
    <hyperlink ref="J3589" r:id="rId3571" xr:uid="{00000000-0004-0000-0D00-0000F20D0000}"/>
    <hyperlink ref="J3590" r:id="rId3572" xr:uid="{00000000-0004-0000-0D00-0000F30D0000}"/>
    <hyperlink ref="J3591" r:id="rId3573" xr:uid="{00000000-0004-0000-0D00-0000F40D0000}"/>
    <hyperlink ref="J3592" r:id="rId3574" xr:uid="{00000000-0004-0000-0D00-0000F50D0000}"/>
    <hyperlink ref="J3593" r:id="rId3575" xr:uid="{00000000-0004-0000-0D00-0000F60D0000}"/>
    <hyperlink ref="J3594" r:id="rId3576" xr:uid="{00000000-0004-0000-0D00-0000F70D0000}"/>
    <hyperlink ref="J3595" r:id="rId3577" xr:uid="{00000000-0004-0000-0D00-0000F80D0000}"/>
    <hyperlink ref="J3596" r:id="rId3578" xr:uid="{00000000-0004-0000-0D00-0000F90D0000}"/>
    <hyperlink ref="J3597" r:id="rId3579" xr:uid="{00000000-0004-0000-0D00-0000FA0D0000}"/>
    <hyperlink ref="J3598" r:id="rId3580" xr:uid="{00000000-0004-0000-0D00-0000FB0D0000}"/>
    <hyperlink ref="J3599" r:id="rId3581" xr:uid="{00000000-0004-0000-0D00-0000FC0D0000}"/>
    <hyperlink ref="J3600" r:id="rId3582" xr:uid="{00000000-0004-0000-0D00-0000FD0D0000}"/>
    <hyperlink ref="J3601" r:id="rId3583" xr:uid="{00000000-0004-0000-0D00-0000FE0D0000}"/>
    <hyperlink ref="J3602" r:id="rId3584" xr:uid="{00000000-0004-0000-0D00-0000FF0D0000}"/>
    <hyperlink ref="J3603" r:id="rId3585" xr:uid="{00000000-0004-0000-0D00-0000000E0000}"/>
    <hyperlink ref="J3604" r:id="rId3586" xr:uid="{00000000-0004-0000-0D00-0000010E0000}"/>
    <hyperlink ref="J3605" r:id="rId3587" xr:uid="{00000000-0004-0000-0D00-0000020E0000}"/>
    <hyperlink ref="J3606" r:id="rId3588" xr:uid="{00000000-0004-0000-0D00-0000030E0000}"/>
    <hyperlink ref="J3607" r:id="rId3589" xr:uid="{00000000-0004-0000-0D00-0000040E0000}"/>
    <hyperlink ref="J3608" r:id="rId3590" xr:uid="{00000000-0004-0000-0D00-0000050E0000}"/>
    <hyperlink ref="J3609" r:id="rId3591" xr:uid="{00000000-0004-0000-0D00-0000060E0000}"/>
    <hyperlink ref="J3610" r:id="rId3592" xr:uid="{00000000-0004-0000-0D00-0000070E0000}"/>
    <hyperlink ref="J3611" r:id="rId3593" xr:uid="{00000000-0004-0000-0D00-0000080E0000}"/>
    <hyperlink ref="J3612" r:id="rId3594" xr:uid="{00000000-0004-0000-0D00-0000090E0000}"/>
    <hyperlink ref="J3613" r:id="rId3595" xr:uid="{00000000-0004-0000-0D00-00000A0E0000}"/>
    <hyperlink ref="J3614" r:id="rId3596" xr:uid="{00000000-0004-0000-0D00-00000B0E0000}"/>
    <hyperlink ref="J3615" r:id="rId3597" xr:uid="{00000000-0004-0000-0D00-00000C0E0000}"/>
    <hyperlink ref="J3616" r:id="rId3598" xr:uid="{00000000-0004-0000-0D00-00000D0E0000}"/>
    <hyperlink ref="J3617" r:id="rId3599" xr:uid="{00000000-0004-0000-0D00-00000E0E0000}"/>
    <hyperlink ref="J3618" r:id="rId3600" xr:uid="{00000000-0004-0000-0D00-00000F0E0000}"/>
    <hyperlink ref="J3619" r:id="rId3601" xr:uid="{00000000-0004-0000-0D00-0000100E0000}"/>
    <hyperlink ref="J3620" r:id="rId3602" xr:uid="{00000000-0004-0000-0D00-0000110E0000}"/>
    <hyperlink ref="J3621" r:id="rId3603" xr:uid="{00000000-0004-0000-0D00-0000120E0000}"/>
    <hyperlink ref="J3622" r:id="rId3604" xr:uid="{00000000-0004-0000-0D00-0000130E0000}"/>
    <hyperlink ref="J3623" r:id="rId3605" xr:uid="{00000000-0004-0000-0D00-0000140E0000}"/>
    <hyperlink ref="J3624" r:id="rId3606" xr:uid="{00000000-0004-0000-0D00-0000150E0000}"/>
    <hyperlink ref="J3625" r:id="rId3607" xr:uid="{00000000-0004-0000-0D00-0000160E0000}"/>
    <hyperlink ref="J3626" r:id="rId3608" xr:uid="{00000000-0004-0000-0D00-0000170E0000}"/>
    <hyperlink ref="J3627" r:id="rId3609" xr:uid="{00000000-0004-0000-0D00-0000180E0000}"/>
    <hyperlink ref="J3628" r:id="rId3610" xr:uid="{00000000-0004-0000-0D00-0000190E0000}"/>
    <hyperlink ref="J3629" r:id="rId3611" xr:uid="{00000000-0004-0000-0D00-00001A0E0000}"/>
    <hyperlink ref="J3630" r:id="rId3612" xr:uid="{00000000-0004-0000-0D00-00001B0E0000}"/>
    <hyperlink ref="J3631" r:id="rId3613" xr:uid="{00000000-0004-0000-0D00-00001C0E0000}"/>
    <hyperlink ref="J3632" r:id="rId3614" xr:uid="{00000000-0004-0000-0D00-00001D0E0000}"/>
    <hyperlink ref="J3633" r:id="rId3615" xr:uid="{00000000-0004-0000-0D00-00001E0E0000}"/>
    <hyperlink ref="J3634" r:id="rId3616" xr:uid="{00000000-0004-0000-0D00-00001F0E0000}"/>
    <hyperlink ref="J3635" r:id="rId3617" xr:uid="{00000000-0004-0000-0D00-0000200E0000}"/>
    <hyperlink ref="J3636" r:id="rId3618" xr:uid="{00000000-0004-0000-0D00-0000210E0000}"/>
    <hyperlink ref="J3637" r:id="rId3619" xr:uid="{00000000-0004-0000-0D00-0000220E0000}"/>
    <hyperlink ref="J3638" r:id="rId3620" xr:uid="{00000000-0004-0000-0D00-0000230E0000}"/>
    <hyperlink ref="J3639" r:id="rId3621" xr:uid="{00000000-0004-0000-0D00-0000240E0000}"/>
    <hyperlink ref="J3640" r:id="rId3622" xr:uid="{00000000-0004-0000-0D00-0000250E0000}"/>
    <hyperlink ref="J3641" r:id="rId3623" xr:uid="{00000000-0004-0000-0D00-0000260E0000}"/>
    <hyperlink ref="J3642" r:id="rId3624" xr:uid="{00000000-0004-0000-0D00-0000270E0000}"/>
    <hyperlink ref="J3643" r:id="rId3625" xr:uid="{00000000-0004-0000-0D00-0000280E0000}"/>
    <hyperlink ref="J3644" r:id="rId3626" xr:uid="{00000000-0004-0000-0D00-0000290E0000}"/>
    <hyperlink ref="J3645" r:id="rId3627" xr:uid="{00000000-0004-0000-0D00-00002A0E0000}"/>
    <hyperlink ref="J3646" r:id="rId3628" xr:uid="{00000000-0004-0000-0D00-00002B0E0000}"/>
    <hyperlink ref="J3647" r:id="rId3629" xr:uid="{00000000-0004-0000-0D00-00002C0E0000}"/>
    <hyperlink ref="J3648" r:id="rId3630" xr:uid="{00000000-0004-0000-0D00-00002D0E0000}"/>
    <hyperlink ref="J3649" r:id="rId3631" xr:uid="{00000000-0004-0000-0D00-00002E0E0000}"/>
    <hyperlink ref="J3650" r:id="rId3632" xr:uid="{00000000-0004-0000-0D00-00002F0E0000}"/>
    <hyperlink ref="J3651" r:id="rId3633" xr:uid="{00000000-0004-0000-0D00-0000300E0000}"/>
    <hyperlink ref="J3652" r:id="rId3634" xr:uid="{00000000-0004-0000-0D00-0000310E0000}"/>
    <hyperlink ref="J3653" r:id="rId3635" xr:uid="{00000000-0004-0000-0D00-0000320E0000}"/>
    <hyperlink ref="J3654" r:id="rId3636" xr:uid="{00000000-0004-0000-0D00-0000330E0000}"/>
    <hyperlink ref="J3655" r:id="rId3637" xr:uid="{00000000-0004-0000-0D00-0000340E0000}"/>
    <hyperlink ref="J3656" r:id="rId3638" xr:uid="{00000000-0004-0000-0D00-0000350E0000}"/>
    <hyperlink ref="J3657" r:id="rId3639" xr:uid="{00000000-0004-0000-0D00-0000360E0000}"/>
    <hyperlink ref="J3658" r:id="rId3640" xr:uid="{00000000-0004-0000-0D00-0000370E0000}"/>
    <hyperlink ref="J3659" r:id="rId3641" xr:uid="{00000000-0004-0000-0D00-0000380E0000}"/>
    <hyperlink ref="J3660" r:id="rId3642" xr:uid="{00000000-0004-0000-0D00-0000390E0000}"/>
    <hyperlink ref="J3661" r:id="rId3643" xr:uid="{00000000-0004-0000-0D00-00003A0E0000}"/>
    <hyperlink ref="J3662" r:id="rId3644" xr:uid="{00000000-0004-0000-0D00-00003B0E0000}"/>
    <hyperlink ref="J3663" r:id="rId3645" xr:uid="{00000000-0004-0000-0D00-00003C0E0000}"/>
    <hyperlink ref="J3664" r:id="rId3646" xr:uid="{00000000-0004-0000-0D00-00003D0E0000}"/>
    <hyperlink ref="J3665" r:id="rId3647" xr:uid="{00000000-0004-0000-0D00-00003E0E0000}"/>
    <hyperlink ref="J3666" r:id="rId3648" xr:uid="{00000000-0004-0000-0D00-00003F0E0000}"/>
    <hyperlink ref="J3667" r:id="rId3649" xr:uid="{00000000-0004-0000-0D00-0000400E0000}"/>
    <hyperlink ref="J3668" r:id="rId3650" xr:uid="{00000000-0004-0000-0D00-0000410E0000}"/>
    <hyperlink ref="J3669" r:id="rId3651" xr:uid="{00000000-0004-0000-0D00-0000420E0000}"/>
    <hyperlink ref="J3670" r:id="rId3652" xr:uid="{00000000-0004-0000-0D00-0000430E0000}"/>
    <hyperlink ref="J3671" r:id="rId3653" xr:uid="{00000000-0004-0000-0D00-0000440E0000}"/>
    <hyperlink ref="J3672" r:id="rId3654" xr:uid="{00000000-0004-0000-0D00-0000450E0000}"/>
    <hyperlink ref="J3673" r:id="rId3655" xr:uid="{00000000-0004-0000-0D00-0000460E0000}"/>
    <hyperlink ref="J3674" r:id="rId3656" xr:uid="{00000000-0004-0000-0D00-0000470E0000}"/>
    <hyperlink ref="J3675" r:id="rId3657" xr:uid="{00000000-0004-0000-0D00-0000480E0000}"/>
    <hyperlink ref="J3676" r:id="rId3658" xr:uid="{00000000-0004-0000-0D00-0000490E0000}"/>
    <hyperlink ref="J3677" r:id="rId3659" xr:uid="{00000000-0004-0000-0D00-00004A0E0000}"/>
    <hyperlink ref="J3678" r:id="rId3660" xr:uid="{00000000-0004-0000-0D00-00004B0E0000}"/>
    <hyperlink ref="J3679" r:id="rId3661" xr:uid="{00000000-0004-0000-0D00-00004C0E0000}"/>
    <hyperlink ref="J3680" r:id="rId3662" xr:uid="{00000000-0004-0000-0D00-00004D0E0000}"/>
    <hyperlink ref="J3681" r:id="rId3663" xr:uid="{00000000-0004-0000-0D00-00004E0E0000}"/>
    <hyperlink ref="J3682" r:id="rId3664" xr:uid="{00000000-0004-0000-0D00-00004F0E0000}"/>
    <hyperlink ref="J3683" r:id="rId3665" xr:uid="{00000000-0004-0000-0D00-0000500E0000}"/>
    <hyperlink ref="J3684" r:id="rId3666" xr:uid="{00000000-0004-0000-0D00-0000510E0000}"/>
    <hyperlink ref="J3685" r:id="rId3667" xr:uid="{00000000-0004-0000-0D00-0000520E0000}"/>
    <hyperlink ref="J3686" r:id="rId3668" xr:uid="{00000000-0004-0000-0D00-0000530E0000}"/>
    <hyperlink ref="J3687" r:id="rId3669" xr:uid="{00000000-0004-0000-0D00-0000540E0000}"/>
    <hyperlink ref="J3688" r:id="rId3670" xr:uid="{00000000-0004-0000-0D00-0000550E0000}"/>
    <hyperlink ref="J3689" r:id="rId3671" xr:uid="{00000000-0004-0000-0D00-0000560E0000}"/>
    <hyperlink ref="J3690" r:id="rId3672" xr:uid="{00000000-0004-0000-0D00-0000570E0000}"/>
    <hyperlink ref="J3691" r:id="rId3673" xr:uid="{00000000-0004-0000-0D00-0000580E0000}"/>
    <hyperlink ref="J3692" r:id="rId3674" xr:uid="{00000000-0004-0000-0D00-0000590E0000}"/>
    <hyperlink ref="J3693" r:id="rId3675" xr:uid="{00000000-0004-0000-0D00-00005A0E0000}"/>
    <hyperlink ref="J3694" r:id="rId3676" xr:uid="{00000000-0004-0000-0D00-00005B0E0000}"/>
    <hyperlink ref="J3695" r:id="rId3677" xr:uid="{00000000-0004-0000-0D00-00005C0E0000}"/>
    <hyperlink ref="J3696" r:id="rId3678" xr:uid="{00000000-0004-0000-0D00-00005D0E0000}"/>
    <hyperlink ref="J3697" r:id="rId3679" xr:uid="{00000000-0004-0000-0D00-00005E0E0000}"/>
    <hyperlink ref="J3698" r:id="rId3680" xr:uid="{00000000-0004-0000-0D00-00005F0E0000}"/>
    <hyperlink ref="J3699" r:id="rId3681" xr:uid="{00000000-0004-0000-0D00-0000600E0000}"/>
    <hyperlink ref="J3700" r:id="rId3682" xr:uid="{00000000-0004-0000-0D00-0000610E0000}"/>
    <hyperlink ref="J3701" r:id="rId3683" xr:uid="{00000000-0004-0000-0D00-0000620E0000}"/>
    <hyperlink ref="J3702" r:id="rId3684" xr:uid="{00000000-0004-0000-0D00-0000630E0000}"/>
    <hyperlink ref="J3703" r:id="rId3685" xr:uid="{00000000-0004-0000-0D00-0000640E0000}"/>
    <hyperlink ref="J3704" r:id="rId3686" xr:uid="{00000000-0004-0000-0D00-0000650E0000}"/>
    <hyperlink ref="J3705" r:id="rId3687" xr:uid="{00000000-0004-0000-0D00-0000660E0000}"/>
    <hyperlink ref="J3706" r:id="rId3688" xr:uid="{00000000-0004-0000-0D00-0000670E0000}"/>
    <hyperlink ref="J3707" r:id="rId3689" xr:uid="{00000000-0004-0000-0D00-0000680E0000}"/>
    <hyperlink ref="J3708" r:id="rId3690" xr:uid="{00000000-0004-0000-0D00-0000690E0000}"/>
    <hyperlink ref="J3709" r:id="rId3691" xr:uid="{00000000-0004-0000-0D00-00006A0E0000}"/>
    <hyperlink ref="J3710" r:id="rId3692" xr:uid="{00000000-0004-0000-0D00-00006B0E0000}"/>
    <hyperlink ref="J3711" r:id="rId3693" xr:uid="{00000000-0004-0000-0D00-00006C0E0000}"/>
    <hyperlink ref="J3712" r:id="rId3694" xr:uid="{00000000-0004-0000-0D00-00006D0E0000}"/>
    <hyperlink ref="J3713" r:id="rId3695" xr:uid="{00000000-0004-0000-0D00-00006E0E0000}"/>
    <hyperlink ref="J3714" r:id="rId3696" xr:uid="{00000000-0004-0000-0D00-00006F0E0000}"/>
    <hyperlink ref="J3715" r:id="rId3697" xr:uid="{00000000-0004-0000-0D00-0000700E0000}"/>
    <hyperlink ref="J3716" r:id="rId3698" xr:uid="{00000000-0004-0000-0D00-0000710E0000}"/>
    <hyperlink ref="J3717" r:id="rId3699" xr:uid="{00000000-0004-0000-0D00-0000720E0000}"/>
    <hyperlink ref="J3718" r:id="rId3700" xr:uid="{00000000-0004-0000-0D00-0000730E0000}"/>
    <hyperlink ref="J3719" r:id="rId3701" xr:uid="{00000000-0004-0000-0D00-0000740E0000}"/>
    <hyperlink ref="J3720" r:id="rId3702" xr:uid="{00000000-0004-0000-0D00-0000750E0000}"/>
    <hyperlink ref="J3721" r:id="rId3703" xr:uid="{00000000-0004-0000-0D00-0000760E0000}"/>
    <hyperlink ref="J3722" r:id="rId3704" xr:uid="{00000000-0004-0000-0D00-0000770E0000}"/>
    <hyperlink ref="J3723" r:id="rId3705" xr:uid="{00000000-0004-0000-0D00-0000780E0000}"/>
    <hyperlink ref="J3724" r:id="rId3706" xr:uid="{00000000-0004-0000-0D00-0000790E0000}"/>
    <hyperlink ref="J3725" r:id="rId3707" xr:uid="{00000000-0004-0000-0D00-00007A0E0000}"/>
    <hyperlink ref="J3726" r:id="rId3708" xr:uid="{00000000-0004-0000-0D00-00007B0E0000}"/>
    <hyperlink ref="J3727" r:id="rId3709" xr:uid="{00000000-0004-0000-0D00-00007C0E0000}"/>
    <hyperlink ref="J3728" r:id="rId3710" xr:uid="{00000000-0004-0000-0D00-00007D0E0000}"/>
    <hyperlink ref="J3729" r:id="rId3711" xr:uid="{00000000-0004-0000-0D00-00007E0E0000}"/>
    <hyperlink ref="J3730" r:id="rId3712" xr:uid="{00000000-0004-0000-0D00-00007F0E0000}"/>
    <hyperlink ref="J3731" r:id="rId3713" xr:uid="{00000000-0004-0000-0D00-0000800E0000}"/>
    <hyperlink ref="J3732" r:id="rId3714" xr:uid="{00000000-0004-0000-0D00-0000810E0000}"/>
    <hyperlink ref="J3733" r:id="rId3715" xr:uid="{00000000-0004-0000-0D00-0000820E0000}"/>
    <hyperlink ref="J3734" r:id="rId3716" xr:uid="{00000000-0004-0000-0D00-0000830E0000}"/>
    <hyperlink ref="J3735" r:id="rId3717" xr:uid="{00000000-0004-0000-0D00-0000840E0000}"/>
    <hyperlink ref="J3736" r:id="rId3718" xr:uid="{00000000-0004-0000-0D00-0000850E0000}"/>
    <hyperlink ref="J3737" r:id="rId3719" xr:uid="{00000000-0004-0000-0D00-0000860E0000}"/>
    <hyperlink ref="J3738" r:id="rId3720" xr:uid="{00000000-0004-0000-0D00-0000870E0000}"/>
    <hyperlink ref="J3739" r:id="rId3721" xr:uid="{00000000-0004-0000-0D00-0000880E0000}"/>
    <hyperlink ref="J3740" r:id="rId3722" xr:uid="{00000000-0004-0000-0D00-0000890E0000}"/>
    <hyperlink ref="J3741" r:id="rId3723" xr:uid="{00000000-0004-0000-0D00-00008A0E0000}"/>
    <hyperlink ref="J3742" r:id="rId3724" xr:uid="{00000000-0004-0000-0D00-00008B0E0000}"/>
    <hyperlink ref="J3743" r:id="rId3725" xr:uid="{00000000-0004-0000-0D00-00008C0E0000}"/>
    <hyperlink ref="J3744" r:id="rId3726" xr:uid="{00000000-0004-0000-0D00-00008D0E0000}"/>
    <hyperlink ref="J3745" r:id="rId3727" xr:uid="{00000000-0004-0000-0D00-00008E0E0000}"/>
    <hyperlink ref="J3746" r:id="rId3728" xr:uid="{00000000-0004-0000-0D00-00008F0E0000}"/>
    <hyperlink ref="J3747" r:id="rId3729" xr:uid="{00000000-0004-0000-0D00-0000900E0000}"/>
    <hyperlink ref="J3748" r:id="rId3730" xr:uid="{00000000-0004-0000-0D00-0000910E0000}"/>
    <hyperlink ref="J3749" r:id="rId3731" xr:uid="{00000000-0004-0000-0D00-0000920E0000}"/>
    <hyperlink ref="J3750" r:id="rId3732" xr:uid="{00000000-0004-0000-0D00-0000930E0000}"/>
    <hyperlink ref="J3751" r:id="rId3733" xr:uid="{00000000-0004-0000-0D00-0000940E0000}"/>
    <hyperlink ref="J3752" r:id="rId3734" xr:uid="{00000000-0004-0000-0D00-0000950E0000}"/>
    <hyperlink ref="J3753" r:id="rId3735" xr:uid="{00000000-0004-0000-0D00-0000960E0000}"/>
    <hyperlink ref="J3754" r:id="rId3736" xr:uid="{00000000-0004-0000-0D00-0000970E0000}"/>
    <hyperlink ref="J3755" r:id="rId3737" xr:uid="{00000000-0004-0000-0D00-0000980E0000}"/>
    <hyperlink ref="J3756" r:id="rId3738" xr:uid="{00000000-0004-0000-0D00-0000990E0000}"/>
    <hyperlink ref="J3757" r:id="rId3739" xr:uid="{00000000-0004-0000-0D00-00009A0E0000}"/>
    <hyperlink ref="J3758" r:id="rId3740" xr:uid="{00000000-0004-0000-0D00-00009B0E0000}"/>
    <hyperlink ref="J3759" r:id="rId3741" xr:uid="{00000000-0004-0000-0D00-00009C0E0000}"/>
    <hyperlink ref="J3760" r:id="rId3742" xr:uid="{00000000-0004-0000-0D00-00009D0E0000}"/>
    <hyperlink ref="J3761" r:id="rId3743" xr:uid="{00000000-0004-0000-0D00-00009E0E0000}"/>
    <hyperlink ref="J3762" r:id="rId3744" xr:uid="{00000000-0004-0000-0D00-00009F0E0000}"/>
    <hyperlink ref="J3763" r:id="rId3745" xr:uid="{00000000-0004-0000-0D00-0000A00E0000}"/>
    <hyperlink ref="J3764" r:id="rId3746" xr:uid="{00000000-0004-0000-0D00-0000A10E0000}"/>
    <hyperlink ref="J3765" r:id="rId3747" xr:uid="{00000000-0004-0000-0D00-0000A20E0000}"/>
    <hyperlink ref="J3766" r:id="rId3748" xr:uid="{00000000-0004-0000-0D00-0000A30E0000}"/>
    <hyperlink ref="J3767" r:id="rId3749" xr:uid="{00000000-0004-0000-0D00-0000A40E0000}"/>
    <hyperlink ref="J3768" r:id="rId3750" xr:uid="{00000000-0004-0000-0D00-0000A50E0000}"/>
    <hyperlink ref="J3769" r:id="rId3751" xr:uid="{00000000-0004-0000-0D00-0000A60E0000}"/>
    <hyperlink ref="J3770" r:id="rId3752" xr:uid="{00000000-0004-0000-0D00-0000A70E0000}"/>
    <hyperlink ref="J3771" r:id="rId3753" xr:uid="{00000000-0004-0000-0D00-0000A80E0000}"/>
    <hyperlink ref="J3772" r:id="rId3754" xr:uid="{00000000-0004-0000-0D00-0000A90E0000}"/>
    <hyperlink ref="J3773" r:id="rId3755" xr:uid="{00000000-0004-0000-0D00-0000AA0E0000}"/>
    <hyperlink ref="J3774" r:id="rId3756" xr:uid="{00000000-0004-0000-0D00-0000AB0E0000}"/>
    <hyperlink ref="J3775" r:id="rId3757" xr:uid="{00000000-0004-0000-0D00-0000AC0E0000}"/>
    <hyperlink ref="J3776" r:id="rId3758" xr:uid="{00000000-0004-0000-0D00-0000AD0E0000}"/>
    <hyperlink ref="J3777" r:id="rId3759" xr:uid="{00000000-0004-0000-0D00-0000AE0E0000}"/>
    <hyperlink ref="J3778" r:id="rId3760" xr:uid="{00000000-0004-0000-0D00-0000AF0E0000}"/>
    <hyperlink ref="J3779" r:id="rId3761" xr:uid="{00000000-0004-0000-0D00-0000B00E0000}"/>
    <hyperlink ref="J3780" r:id="rId3762" xr:uid="{00000000-0004-0000-0D00-0000B10E0000}"/>
    <hyperlink ref="J3781" r:id="rId3763" xr:uid="{00000000-0004-0000-0D00-0000B20E0000}"/>
    <hyperlink ref="J3782" r:id="rId3764" xr:uid="{00000000-0004-0000-0D00-0000B30E0000}"/>
    <hyperlink ref="J3783" r:id="rId3765" xr:uid="{00000000-0004-0000-0D00-0000B40E0000}"/>
    <hyperlink ref="J3784" r:id="rId3766" xr:uid="{00000000-0004-0000-0D00-0000B50E0000}"/>
    <hyperlink ref="J3785" r:id="rId3767" xr:uid="{00000000-0004-0000-0D00-0000B60E0000}"/>
    <hyperlink ref="J3786" r:id="rId3768" xr:uid="{00000000-0004-0000-0D00-0000B70E0000}"/>
    <hyperlink ref="J3787" r:id="rId3769" xr:uid="{00000000-0004-0000-0D00-0000B80E0000}"/>
    <hyperlink ref="J3788" r:id="rId3770" xr:uid="{00000000-0004-0000-0D00-0000B90E0000}"/>
    <hyperlink ref="J3789" r:id="rId3771" xr:uid="{00000000-0004-0000-0D00-0000BA0E0000}"/>
    <hyperlink ref="J3790" r:id="rId3772" xr:uid="{00000000-0004-0000-0D00-0000BB0E0000}"/>
    <hyperlink ref="J3791" r:id="rId3773" xr:uid="{00000000-0004-0000-0D00-0000BC0E0000}"/>
    <hyperlink ref="J3792" r:id="rId3774" xr:uid="{00000000-0004-0000-0D00-0000BD0E0000}"/>
    <hyperlink ref="J3793" r:id="rId3775" xr:uid="{00000000-0004-0000-0D00-0000BE0E0000}"/>
    <hyperlink ref="J3794" r:id="rId3776" xr:uid="{00000000-0004-0000-0D00-0000BF0E0000}"/>
    <hyperlink ref="J3795" r:id="rId3777" xr:uid="{00000000-0004-0000-0D00-0000C00E0000}"/>
    <hyperlink ref="J3796" r:id="rId3778" xr:uid="{00000000-0004-0000-0D00-0000C10E0000}"/>
    <hyperlink ref="J3797" r:id="rId3779" xr:uid="{00000000-0004-0000-0D00-0000C20E0000}"/>
    <hyperlink ref="J3798" r:id="rId3780" xr:uid="{00000000-0004-0000-0D00-0000C30E0000}"/>
    <hyperlink ref="J3799" r:id="rId3781" xr:uid="{00000000-0004-0000-0D00-0000C40E0000}"/>
    <hyperlink ref="J3800" r:id="rId3782" xr:uid="{00000000-0004-0000-0D00-0000C50E0000}"/>
    <hyperlink ref="J3801" r:id="rId3783" xr:uid="{00000000-0004-0000-0D00-0000C60E0000}"/>
    <hyperlink ref="J3802" r:id="rId3784" xr:uid="{00000000-0004-0000-0D00-0000C70E0000}"/>
    <hyperlink ref="J3803" r:id="rId3785" xr:uid="{00000000-0004-0000-0D00-0000C80E0000}"/>
    <hyperlink ref="J3804" r:id="rId3786" xr:uid="{00000000-0004-0000-0D00-0000C90E0000}"/>
    <hyperlink ref="J3805" r:id="rId3787" xr:uid="{00000000-0004-0000-0D00-0000CA0E0000}"/>
    <hyperlink ref="J3806" r:id="rId3788" xr:uid="{00000000-0004-0000-0D00-0000CB0E0000}"/>
    <hyperlink ref="J3807" r:id="rId3789" xr:uid="{00000000-0004-0000-0D00-0000CC0E0000}"/>
    <hyperlink ref="J3808" r:id="rId3790" xr:uid="{00000000-0004-0000-0D00-0000CD0E0000}"/>
    <hyperlink ref="J3809" r:id="rId3791" xr:uid="{00000000-0004-0000-0D00-0000CE0E0000}"/>
    <hyperlink ref="J3810" r:id="rId3792" xr:uid="{00000000-0004-0000-0D00-0000CF0E0000}"/>
    <hyperlink ref="J3811" r:id="rId3793" xr:uid="{00000000-0004-0000-0D00-0000D00E0000}"/>
    <hyperlink ref="J3812" r:id="rId3794" xr:uid="{00000000-0004-0000-0D00-0000D10E0000}"/>
    <hyperlink ref="J3813" r:id="rId3795" xr:uid="{00000000-0004-0000-0D00-0000D20E0000}"/>
    <hyperlink ref="J3814" r:id="rId3796" xr:uid="{00000000-0004-0000-0D00-0000D30E0000}"/>
    <hyperlink ref="J3815" r:id="rId3797" xr:uid="{00000000-0004-0000-0D00-0000D40E0000}"/>
    <hyperlink ref="J3816" r:id="rId3798" xr:uid="{00000000-0004-0000-0D00-0000D50E0000}"/>
    <hyperlink ref="J3817" r:id="rId3799" xr:uid="{00000000-0004-0000-0D00-0000D60E0000}"/>
    <hyperlink ref="J3818" r:id="rId3800" xr:uid="{00000000-0004-0000-0D00-0000D70E0000}"/>
    <hyperlink ref="J3819" r:id="rId3801" xr:uid="{00000000-0004-0000-0D00-0000D80E0000}"/>
    <hyperlink ref="J3820" r:id="rId3802" xr:uid="{00000000-0004-0000-0D00-0000D90E0000}"/>
    <hyperlink ref="J3821" r:id="rId3803" xr:uid="{00000000-0004-0000-0D00-0000DA0E0000}"/>
    <hyperlink ref="J3822" r:id="rId3804" xr:uid="{00000000-0004-0000-0D00-0000DB0E0000}"/>
    <hyperlink ref="J3823" r:id="rId3805" xr:uid="{00000000-0004-0000-0D00-0000DC0E0000}"/>
    <hyperlink ref="J3824" r:id="rId3806" xr:uid="{00000000-0004-0000-0D00-0000DD0E0000}"/>
    <hyperlink ref="J3825" r:id="rId3807" xr:uid="{00000000-0004-0000-0D00-0000DE0E0000}"/>
    <hyperlink ref="J3826" r:id="rId3808" xr:uid="{00000000-0004-0000-0D00-0000DF0E0000}"/>
    <hyperlink ref="J3827" r:id="rId3809" xr:uid="{00000000-0004-0000-0D00-0000E00E0000}"/>
    <hyperlink ref="J3828" r:id="rId3810" xr:uid="{00000000-0004-0000-0D00-0000E10E0000}"/>
    <hyperlink ref="J3829" r:id="rId3811" xr:uid="{00000000-0004-0000-0D00-0000E20E0000}"/>
    <hyperlink ref="J3830" r:id="rId3812" xr:uid="{00000000-0004-0000-0D00-0000E30E0000}"/>
    <hyperlink ref="J3831" r:id="rId3813" xr:uid="{00000000-0004-0000-0D00-0000E40E0000}"/>
    <hyperlink ref="J3832" r:id="rId3814" xr:uid="{00000000-0004-0000-0D00-0000E50E0000}"/>
    <hyperlink ref="J3833" r:id="rId3815" xr:uid="{00000000-0004-0000-0D00-0000E60E0000}"/>
    <hyperlink ref="J3834" r:id="rId3816" xr:uid="{00000000-0004-0000-0D00-0000E70E0000}"/>
    <hyperlink ref="J3835" r:id="rId3817" xr:uid="{00000000-0004-0000-0D00-0000E80E0000}"/>
    <hyperlink ref="J3836" r:id="rId3818" xr:uid="{00000000-0004-0000-0D00-0000E90E0000}"/>
    <hyperlink ref="J3837" r:id="rId3819" xr:uid="{00000000-0004-0000-0D00-0000EA0E0000}"/>
    <hyperlink ref="J3838" r:id="rId3820" xr:uid="{00000000-0004-0000-0D00-0000EB0E0000}"/>
    <hyperlink ref="J3839" r:id="rId3821" xr:uid="{00000000-0004-0000-0D00-0000EC0E0000}"/>
    <hyperlink ref="J3840" r:id="rId3822" xr:uid="{00000000-0004-0000-0D00-0000ED0E0000}"/>
    <hyperlink ref="J3841" r:id="rId3823" xr:uid="{00000000-0004-0000-0D00-0000EE0E0000}"/>
    <hyperlink ref="J3842" r:id="rId3824" xr:uid="{00000000-0004-0000-0D00-0000EF0E0000}"/>
    <hyperlink ref="J3843" r:id="rId3825" xr:uid="{00000000-0004-0000-0D00-0000F00E0000}"/>
    <hyperlink ref="J3844" r:id="rId3826" xr:uid="{00000000-0004-0000-0D00-0000F10E0000}"/>
    <hyperlink ref="J3845" r:id="rId3827" xr:uid="{00000000-0004-0000-0D00-0000F20E0000}"/>
    <hyperlink ref="J3846" r:id="rId3828" xr:uid="{00000000-0004-0000-0D00-0000F30E0000}"/>
    <hyperlink ref="J3847" r:id="rId3829" xr:uid="{00000000-0004-0000-0D00-0000F40E0000}"/>
    <hyperlink ref="J3848" r:id="rId3830" xr:uid="{00000000-0004-0000-0D00-0000F50E0000}"/>
    <hyperlink ref="J3849" r:id="rId3831" xr:uid="{00000000-0004-0000-0D00-0000F60E0000}"/>
    <hyperlink ref="J3850" r:id="rId3832" xr:uid="{00000000-0004-0000-0D00-0000F70E0000}"/>
    <hyperlink ref="J3851" r:id="rId3833" xr:uid="{00000000-0004-0000-0D00-0000F80E0000}"/>
    <hyperlink ref="J3852" r:id="rId3834" xr:uid="{00000000-0004-0000-0D00-0000F90E0000}"/>
    <hyperlink ref="J3853" r:id="rId3835" xr:uid="{00000000-0004-0000-0D00-0000FA0E0000}"/>
    <hyperlink ref="J3854" r:id="rId3836" xr:uid="{00000000-0004-0000-0D00-0000FB0E0000}"/>
    <hyperlink ref="J3855" r:id="rId3837" xr:uid="{00000000-0004-0000-0D00-0000FC0E0000}"/>
    <hyperlink ref="J3856" r:id="rId3838" xr:uid="{00000000-0004-0000-0D00-0000FD0E0000}"/>
    <hyperlink ref="J3857" r:id="rId3839" xr:uid="{00000000-0004-0000-0D00-0000FE0E0000}"/>
    <hyperlink ref="J3858" r:id="rId3840" xr:uid="{00000000-0004-0000-0D00-0000FF0E0000}"/>
    <hyperlink ref="J3859" r:id="rId3841" xr:uid="{00000000-0004-0000-0D00-0000000F0000}"/>
    <hyperlink ref="J3860" r:id="rId3842" xr:uid="{00000000-0004-0000-0D00-0000010F0000}"/>
    <hyperlink ref="J3861" r:id="rId3843" xr:uid="{00000000-0004-0000-0D00-0000020F0000}"/>
    <hyperlink ref="J3862" r:id="rId3844" xr:uid="{00000000-0004-0000-0D00-0000030F0000}"/>
    <hyperlink ref="J3863" r:id="rId3845" xr:uid="{00000000-0004-0000-0D00-0000040F0000}"/>
    <hyperlink ref="J3864" r:id="rId3846" xr:uid="{00000000-0004-0000-0D00-0000050F0000}"/>
    <hyperlink ref="J3865" r:id="rId3847" xr:uid="{00000000-0004-0000-0D00-0000060F0000}"/>
    <hyperlink ref="J3866" r:id="rId3848" xr:uid="{00000000-0004-0000-0D00-0000070F0000}"/>
    <hyperlink ref="J3867" r:id="rId3849" xr:uid="{00000000-0004-0000-0D00-0000080F0000}"/>
    <hyperlink ref="J3868" r:id="rId3850" xr:uid="{00000000-0004-0000-0D00-0000090F0000}"/>
    <hyperlink ref="J3869" r:id="rId3851" xr:uid="{00000000-0004-0000-0D00-00000A0F0000}"/>
    <hyperlink ref="J3870" r:id="rId3852" xr:uid="{00000000-0004-0000-0D00-00000B0F0000}"/>
    <hyperlink ref="J3871" r:id="rId3853" xr:uid="{00000000-0004-0000-0D00-00000C0F0000}"/>
    <hyperlink ref="J3872" r:id="rId3854" xr:uid="{00000000-0004-0000-0D00-00000D0F0000}"/>
    <hyperlink ref="J3873" r:id="rId3855" xr:uid="{00000000-0004-0000-0D00-00000E0F0000}"/>
    <hyperlink ref="J3874" r:id="rId3856" xr:uid="{00000000-0004-0000-0D00-00000F0F0000}"/>
    <hyperlink ref="J3875" r:id="rId3857" xr:uid="{00000000-0004-0000-0D00-0000100F0000}"/>
    <hyperlink ref="J3876" r:id="rId3858" xr:uid="{00000000-0004-0000-0D00-0000110F0000}"/>
    <hyperlink ref="J3877" r:id="rId3859" xr:uid="{00000000-0004-0000-0D00-0000120F0000}"/>
    <hyperlink ref="J3878" r:id="rId3860" xr:uid="{00000000-0004-0000-0D00-0000130F0000}"/>
    <hyperlink ref="J3879" r:id="rId3861" xr:uid="{00000000-0004-0000-0D00-0000140F0000}"/>
    <hyperlink ref="J3880" r:id="rId3862" xr:uid="{00000000-0004-0000-0D00-0000150F0000}"/>
    <hyperlink ref="J3881" r:id="rId3863" xr:uid="{00000000-0004-0000-0D00-0000160F0000}"/>
    <hyperlink ref="J3882" r:id="rId3864" xr:uid="{00000000-0004-0000-0D00-0000170F0000}"/>
    <hyperlink ref="J3883" r:id="rId3865" xr:uid="{00000000-0004-0000-0D00-0000180F0000}"/>
    <hyperlink ref="J3884" r:id="rId3866" xr:uid="{00000000-0004-0000-0D00-0000190F0000}"/>
    <hyperlink ref="J3885" r:id="rId3867" xr:uid="{00000000-0004-0000-0D00-00001A0F0000}"/>
    <hyperlink ref="J3886" r:id="rId3868" xr:uid="{00000000-0004-0000-0D00-00001B0F0000}"/>
    <hyperlink ref="J3887" r:id="rId3869" xr:uid="{00000000-0004-0000-0D00-00001C0F0000}"/>
    <hyperlink ref="J3888" r:id="rId3870" xr:uid="{00000000-0004-0000-0D00-00001D0F0000}"/>
    <hyperlink ref="J3889" r:id="rId3871" xr:uid="{00000000-0004-0000-0D00-00001E0F0000}"/>
    <hyperlink ref="J3890" r:id="rId3872" xr:uid="{00000000-0004-0000-0D00-00001F0F0000}"/>
    <hyperlink ref="J3891" r:id="rId3873" xr:uid="{00000000-0004-0000-0D00-0000200F0000}"/>
    <hyperlink ref="J3892" r:id="rId3874" xr:uid="{00000000-0004-0000-0D00-0000210F0000}"/>
    <hyperlink ref="J3893" r:id="rId3875" xr:uid="{00000000-0004-0000-0D00-0000220F0000}"/>
    <hyperlink ref="J3894" r:id="rId3876" xr:uid="{00000000-0004-0000-0D00-0000230F0000}"/>
    <hyperlink ref="J3895" r:id="rId3877" xr:uid="{00000000-0004-0000-0D00-0000240F0000}"/>
    <hyperlink ref="J3896" r:id="rId3878" xr:uid="{00000000-0004-0000-0D00-0000250F0000}"/>
    <hyperlink ref="J3897" r:id="rId3879" xr:uid="{00000000-0004-0000-0D00-0000260F0000}"/>
    <hyperlink ref="J3898" r:id="rId3880" xr:uid="{00000000-0004-0000-0D00-0000270F0000}"/>
    <hyperlink ref="J3899" r:id="rId3881" xr:uid="{00000000-0004-0000-0D00-0000280F0000}"/>
    <hyperlink ref="J3900" r:id="rId3882" xr:uid="{00000000-0004-0000-0D00-0000290F0000}"/>
    <hyperlink ref="J3901" r:id="rId3883" xr:uid="{00000000-0004-0000-0D00-00002A0F0000}"/>
    <hyperlink ref="J3902" r:id="rId3884" xr:uid="{00000000-0004-0000-0D00-00002B0F0000}"/>
    <hyperlink ref="J3903" r:id="rId3885" xr:uid="{00000000-0004-0000-0D00-00002C0F0000}"/>
    <hyperlink ref="J3904" r:id="rId3886" xr:uid="{00000000-0004-0000-0D00-00002D0F0000}"/>
    <hyperlink ref="J3905" r:id="rId3887" xr:uid="{00000000-0004-0000-0D00-00002E0F0000}"/>
    <hyperlink ref="J3906" r:id="rId3888" xr:uid="{00000000-0004-0000-0D00-00002F0F0000}"/>
    <hyperlink ref="J3907" r:id="rId3889" xr:uid="{00000000-0004-0000-0D00-0000300F0000}"/>
    <hyperlink ref="J3908" r:id="rId3890" xr:uid="{00000000-0004-0000-0D00-0000310F0000}"/>
    <hyperlink ref="J3909" r:id="rId3891" xr:uid="{00000000-0004-0000-0D00-0000320F0000}"/>
    <hyperlink ref="J3910" r:id="rId3892" xr:uid="{00000000-0004-0000-0D00-0000330F0000}"/>
    <hyperlink ref="J3911" r:id="rId3893" xr:uid="{00000000-0004-0000-0D00-0000340F0000}"/>
    <hyperlink ref="J3912" r:id="rId3894" xr:uid="{00000000-0004-0000-0D00-0000350F0000}"/>
    <hyperlink ref="J3913" r:id="rId3895" xr:uid="{00000000-0004-0000-0D00-0000360F0000}"/>
    <hyperlink ref="J3914" r:id="rId3896" xr:uid="{00000000-0004-0000-0D00-0000370F0000}"/>
    <hyperlink ref="J3915" r:id="rId3897" xr:uid="{00000000-0004-0000-0D00-0000380F0000}"/>
    <hyperlink ref="J3916" r:id="rId3898" xr:uid="{00000000-0004-0000-0D00-0000390F0000}"/>
    <hyperlink ref="J3917" r:id="rId3899" xr:uid="{00000000-0004-0000-0D00-00003A0F0000}"/>
    <hyperlink ref="J3918" r:id="rId3900" xr:uid="{00000000-0004-0000-0D00-00003B0F0000}"/>
    <hyperlink ref="J3919" r:id="rId3901" xr:uid="{00000000-0004-0000-0D00-00003C0F0000}"/>
    <hyperlink ref="J3920" r:id="rId3902" xr:uid="{00000000-0004-0000-0D00-00003D0F0000}"/>
    <hyperlink ref="J3921" r:id="rId3903" xr:uid="{00000000-0004-0000-0D00-00003E0F0000}"/>
    <hyperlink ref="J3922" r:id="rId3904" xr:uid="{00000000-0004-0000-0D00-00003F0F0000}"/>
    <hyperlink ref="J3923" r:id="rId3905" xr:uid="{00000000-0004-0000-0D00-0000400F0000}"/>
    <hyperlink ref="J3924" r:id="rId3906" xr:uid="{00000000-0004-0000-0D00-0000410F0000}"/>
    <hyperlink ref="J3925" r:id="rId3907" xr:uid="{00000000-0004-0000-0D00-0000420F0000}"/>
    <hyperlink ref="J3926" r:id="rId3908" xr:uid="{00000000-0004-0000-0D00-0000430F0000}"/>
    <hyperlink ref="J3927" r:id="rId3909" xr:uid="{00000000-0004-0000-0D00-0000440F0000}"/>
    <hyperlink ref="J3928" r:id="rId3910" xr:uid="{00000000-0004-0000-0D00-0000450F0000}"/>
    <hyperlink ref="J3929" r:id="rId3911" xr:uid="{00000000-0004-0000-0D00-0000460F0000}"/>
    <hyperlink ref="J3930" r:id="rId3912" xr:uid="{00000000-0004-0000-0D00-0000470F0000}"/>
    <hyperlink ref="J3931" r:id="rId3913" xr:uid="{00000000-0004-0000-0D00-0000480F0000}"/>
    <hyperlink ref="J3932" r:id="rId3914" xr:uid="{00000000-0004-0000-0D00-0000490F0000}"/>
    <hyperlink ref="J3933" r:id="rId3915" xr:uid="{00000000-0004-0000-0D00-00004A0F0000}"/>
    <hyperlink ref="J3934" r:id="rId3916" xr:uid="{00000000-0004-0000-0D00-00004B0F0000}"/>
    <hyperlink ref="J3935" r:id="rId3917" xr:uid="{00000000-0004-0000-0D00-00004C0F0000}"/>
    <hyperlink ref="J3936" r:id="rId3918" xr:uid="{00000000-0004-0000-0D00-00004D0F0000}"/>
    <hyperlink ref="J3937" r:id="rId3919" xr:uid="{00000000-0004-0000-0D00-00004E0F0000}"/>
    <hyperlink ref="J3938" r:id="rId3920" xr:uid="{00000000-0004-0000-0D00-00004F0F0000}"/>
    <hyperlink ref="J3939" r:id="rId3921" xr:uid="{00000000-0004-0000-0D00-0000500F0000}"/>
    <hyperlink ref="J3940" r:id="rId3922" xr:uid="{00000000-0004-0000-0D00-0000510F0000}"/>
    <hyperlink ref="J3941" r:id="rId3923" xr:uid="{00000000-0004-0000-0D00-0000520F0000}"/>
    <hyperlink ref="J3942" r:id="rId3924" xr:uid="{00000000-0004-0000-0D00-0000530F0000}"/>
    <hyperlink ref="J3943" r:id="rId3925" xr:uid="{00000000-0004-0000-0D00-0000540F0000}"/>
    <hyperlink ref="J3944" r:id="rId3926" xr:uid="{00000000-0004-0000-0D00-0000550F0000}"/>
    <hyperlink ref="J3945" r:id="rId3927" xr:uid="{00000000-0004-0000-0D00-0000560F0000}"/>
    <hyperlink ref="J3946" r:id="rId3928" xr:uid="{00000000-0004-0000-0D00-0000570F0000}"/>
    <hyperlink ref="J3947" r:id="rId3929" xr:uid="{00000000-0004-0000-0D00-0000580F0000}"/>
    <hyperlink ref="J3948" r:id="rId3930" xr:uid="{00000000-0004-0000-0D00-0000590F0000}"/>
    <hyperlink ref="J3949" r:id="rId3931" xr:uid="{00000000-0004-0000-0D00-00005A0F0000}"/>
    <hyperlink ref="J3950" r:id="rId3932" xr:uid="{00000000-0004-0000-0D00-00005B0F0000}"/>
    <hyperlink ref="J3951" r:id="rId3933" xr:uid="{00000000-0004-0000-0D00-00005C0F0000}"/>
    <hyperlink ref="J3952" r:id="rId3934" xr:uid="{00000000-0004-0000-0D00-00005D0F0000}"/>
    <hyperlink ref="J3953" r:id="rId3935" xr:uid="{00000000-0004-0000-0D00-00005E0F0000}"/>
    <hyperlink ref="J3954" r:id="rId3936" xr:uid="{00000000-0004-0000-0D00-00005F0F0000}"/>
    <hyperlink ref="J3955" r:id="rId3937" xr:uid="{00000000-0004-0000-0D00-0000600F0000}"/>
    <hyperlink ref="J3956" r:id="rId3938" xr:uid="{00000000-0004-0000-0D00-0000610F0000}"/>
    <hyperlink ref="J3957" r:id="rId3939" xr:uid="{00000000-0004-0000-0D00-0000620F0000}"/>
    <hyperlink ref="J3958" r:id="rId3940" xr:uid="{00000000-0004-0000-0D00-0000630F0000}"/>
    <hyperlink ref="J3959" r:id="rId3941" xr:uid="{00000000-0004-0000-0D00-0000640F0000}"/>
    <hyperlink ref="J3960" r:id="rId3942" xr:uid="{00000000-0004-0000-0D00-0000650F0000}"/>
    <hyperlink ref="J3961" r:id="rId3943" xr:uid="{00000000-0004-0000-0D00-0000660F0000}"/>
    <hyperlink ref="J3962" r:id="rId3944" xr:uid="{00000000-0004-0000-0D00-0000670F0000}"/>
    <hyperlink ref="J3963" r:id="rId3945" xr:uid="{00000000-0004-0000-0D00-0000680F0000}"/>
    <hyperlink ref="J3964" r:id="rId3946" xr:uid="{00000000-0004-0000-0D00-0000690F0000}"/>
    <hyperlink ref="J3965" r:id="rId3947" xr:uid="{00000000-0004-0000-0D00-00006A0F0000}"/>
    <hyperlink ref="J3966" r:id="rId3948" xr:uid="{00000000-0004-0000-0D00-00006B0F0000}"/>
    <hyperlink ref="J3967" r:id="rId3949" xr:uid="{00000000-0004-0000-0D00-00006C0F0000}"/>
    <hyperlink ref="J3968" r:id="rId3950" xr:uid="{00000000-0004-0000-0D00-00006D0F0000}"/>
    <hyperlink ref="J3969" r:id="rId3951" xr:uid="{00000000-0004-0000-0D00-00006E0F0000}"/>
    <hyperlink ref="J3970" r:id="rId3952" xr:uid="{00000000-0004-0000-0D00-00006F0F0000}"/>
    <hyperlink ref="J3971" r:id="rId3953" xr:uid="{00000000-0004-0000-0D00-0000700F0000}"/>
    <hyperlink ref="J3972" r:id="rId3954" xr:uid="{00000000-0004-0000-0D00-0000710F0000}"/>
    <hyperlink ref="J3973" r:id="rId3955" xr:uid="{00000000-0004-0000-0D00-0000720F0000}"/>
    <hyperlink ref="J3974" r:id="rId3956" xr:uid="{00000000-0004-0000-0D00-0000730F0000}"/>
    <hyperlink ref="J3975" r:id="rId3957" xr:uid="{00000000-0004-0000-0D00-0000740F0000}"/>
    <hyperlink ref="J3976" r:id="rId3958" xr:uid="{00000000-0004-0000-0D00-0000750F0000}"/>
    <hyperlink ref="J3977" r:id="rId3959" xr:uid="{00000000-0004-0000-0D00-0000760F0000}"/>
    <hyperlink ref="J3978" r:id="rId3960" xr:uid="{00000000-0004-0000-0D00-0000770F0000}"/>
    <hyperlink ref="J3979" r:id="rId3961" xr:uid="{00000000-0004-0000-0D00-0000780F0000}"/>
    <hyperlink ref="J3980" r:id="rId3962" xr:uid="{00000000-0004-0000-0D00-0000790F0000}"/>
    <hyperlink ref="J3981" r:id="rId3963" xr:uid="{00000000-0004-0000-0D00-00007A0F0000}"/>
    <hyperlink ref="J3982" r:id="rId3964" xr:uid="{00000000-0004-0000-0D00-00007B0F0000}"/>
    <hyperlink ref="J3983" r:id="rId3965" xr:uid="{00000000-0004-0000-0D00-00007C0F0000}"/>
    <hyperlink ref="J3984" r:id="rId3966" xr:uid="{00000000-0004-0000-0D00-00007D0F0000}"/>
    <hyperlink ref="J3985" r:id="rId3967" xr:uid="{00000000-0004-0000-0D00-00007E0F0000}"/>
    <hyperlink ref="J3986" r:id="rId3968" xr:uid="{00000000-0004-0000-0D00-00007F0F0000}"/>
    <hyperlink ref="J3987" r:id="rId3969" xr:uid="{00000000-0004-0000-0D00-0000800F0000}"/>
    <hyperlink ref="J3988" r:id="rId3970" xr:uid="{00000000-0004-0000-0D00-0000810F0000}"/>
    <hyperlink ref="J3989" r:id="rId3971" xr:uid="{00000000-0004-0000-0D00-0000820F0000}"/>
    <hyperlink ref="J3990" r:id="rId3972" xr:uid="{00000000-0004-0000-0D00-0000830F0000}"/>
    <hyperlink ref="J3991" r:id="rId3973" xr:uid="{00000000-0004-0000-0D00-0000840F0000}"/>
    <hyperlink ref="J3992" r:id="rId3974" xr:uid="{00000000-0004-0000-0D00-0000850F0000}"/>
    <hyperlink ref="J3993" r:id="rId3975" xr:uid="{00000000-0004-0000-0D00-0000860F0000}"/>
    <hyperlink ref="J3994" r:id="rId3976" xr:uid="{00000000-0004-0000-0D00-0000870F0000}"/>
    <hyperlink ref="J3995" r:id="rId3977" xr:uid="{00000000-0004-0000-0D00-0000880F0000}"/>
    <hyperlink ref="J3996" r:id="rId3978" xr:uid="{00000000-0004-0000-0D00-0000890F0000}"/>
    <hyperlink ref="J3997" r:id="rId3979" xr:uid="{00000000-0004-0000-0D00-00008A0F0000}"/>
    <hyperlink ref="J3998" r:id="rId3980" xr:uid="{00000000-0004-0000-0D00-00008B0F0000}"/>
    <hyperlink ref="J3999" r:id="rId3981" xr:uid="{00000000-0004-0000-0D00-00008C0F0000}"/>
    <hyperlink ref="J4000" r:id="rId3982" xr:uid="{00000000-0004-0000-0D00-00008D0F0000}"/>
    <hyperlink ref="J4001" r:id="rId3983" xr:uid="{00000000-0004-0000-0D00-00008E0F0000}"/>
    <hyperlink ref="J4002" r:id="rId3984" xr:uid="{00000000-0004-0000-0D00-00008F0F0000}"/>
    <hyperlink ref="J4003" r:id="rId3985" xr:uid="{00000000-0004-0000-0D00-0000900F0000}"/>
    <hyperlink ref="J4004" r:id="rId3986" xr:uid="{00000000-0004-0000-0D00-0000910F0000}"/>
    <hyperlink ref="J4005" r:id="rId3987" xr:uid="{00000000-0004-0000-0D00-0000920F0000}"/>
    <hyperlink ref="J4006" r:id="rId3988" xr:uid="{00000000-0004-0000-0D00-0000930F0000}"/>
    <hyperlink ref="J4007" r:id="rId3989" xr:uid="{00000000-0004-0000-0D00-0000940F0000}"/>
    <hyperlink ref="J4008" r:id="rId3990" xr:uid="{00000000-0004-0000-0D00-0000950F0000}"/>
    <hyperlink ref="J4009" r:id="rId3991" xr:uid="{00000000-0004-0000-0D00-0000960F0000}"/>
    <hyperlink ref="J4010" r:id="rId3992" xr:uid="{00000000-0004-0000-0D00-0000970F0000}"/>
    <hyperlink ref="J4011" r:id="rId3993" xr:uid="{00000000-0004-0000-0D00-0000980F0000}"/>
    <hyperlink ref="J4012" r:id="rId3994" xr:uid="{00000000-0004-0000-0D00-0000990F0000}"/>
    <hyperlink ref="J4013" r:id="rId3995" xr:uid="{00000000-0004-0000-0D00-00009A0F0000}"/>
    <hyperlink ref="J4014" r:id="rId3996" xr:uid="{00000000-0004-0000-0D00-00009B0F0000}"/>
    <hyperlink ref="J4015" r:id="rId3997" xr:uid="{00000000-0004-0000-0D00-00009C0F0000}"/>
    <hyperlink ref="J4016" r:id="rId3998" xr:uid="{00000000-0004-0000-0D00-00009D0F0000}"/>
    <hyperlink ref="J4017" r:id="rId3999" xr:uid="{00000000-0004-0000-0D00-00009E0F0000}"/>
    <hyperlink ref="J4018" r:id="rId4000" xr:uid="{00000000-0004-0000-0D00-00009F0F0000}"/>
    <hyperlink ref="J4019" r:id="rId4001" xr:uid="{00000000-0004-0000-0D00-0000A00F0000}"/>
    <hyperlink ref="J4020" r:id="rId4002" xr:uid="{00000000-0004-0000-0D00-0000A10F0000}"/>
    <hyperlink ref="J4021" r:id="rId4003" xr:uid="{00000000-0004-0000-0D00-0000A20F0000}"/>
    <hyperlink ref="J4022" r:id="rId4004" xr:uid="{00000000-0004-0000-0D00-0000A30F0000}"/>
    <hyperlink ref="J4023" r:id="rId4005" xr:uid="{00000000-0004-0000-0D00-0000A40F0000}"/>
    <hyperlink ref="J4024" r:id="rId4006" xr:uid="{00000000-0004-0000-0D00-0000A50F0000}"/>
    <hyperlink ref="J4025" r:id="rId4007" xr:uid="{00000000-0004-0000-0D00-0000A60F0000}"/>
    <hyperlink ref="J4026" r:id="rId4008" xr:uid="{00000000-0004-0000-0D00-0000A70F0000}"/>
    <hyperlink ref="J4027" r:id="rId4009" xr:uid="{00000000-0004-0000-0D00-0000A80F0000}"/>
    <hyperlink ref="J4028" r:id="rId4010" xr:uid="{00000000-0004-0000-0D00-0000A90F0000}"/>
    <hyperlink ref="J4029" r:id="rId4011" xr:uid="{00000000-0004-0000-0D00-0000AA0F0000}"/>
    <hyperlink ref="J4030" r:id="rId4012" xr:uid="{00000000-0004-0000-0D00-0000AB0F0000}"/>
    <hyperlink ref="J4031" r:id="rId4013" xr:uid="{00000000-0004-0000-0D00-0000AC0F0000}"/>
    <hyperlink ref="J4032" r:id="rId4014" xr:uid="{00000000-0004-0000-0D00-0000AD0F0000}"/>
    <hyperlink ref="J4033" r:id="rId4015" xr:uid="{00000000-0004-0000-0D00-0000AE0F0000}"/>
    <hyperlink ref="J4034" r:id="rId4016" xr:uid="{00000000-0004-0000-0D00-0000AF0F0000}"/>
    <hyperlink ref="J4035" r:id="rId4017" xr:uid="{00000000-0004-0000-0D00-0000B00F0000}"/>
    <hyperlink ref="J4036" r:id="rId4018" xr:uid="{00000000-0004-0000-0D00-0000B10F0000}"/>
    <hyperlink ref="J4037" r:id="rId4019" xr:uid="{00000000-0004-0000-0D00-0000B20F0000}"/>
    <hyperlink ref="J4038" r:id="rId4020" xr:uid="{00000000-0004-0000-0D00-0000B30F0000}"/>
    <hyperlink ref="J4039" r:id="rId4021" xr:uid="{00000000-0004-0000-0D00-0000B40F0000}"/>
    <hyperlink ref="J4040" r:id="rId4022" xr:uid="{00000000-0004-0000-0D00-0000B50F0000}"/>
    <hyperlink ref="J4041" r:id="rId4023" xr:uid="{00000000-0004-0000-0D00-0000B60F0000}"/>
    <hyperlink ref="J4042" r:id="rId4024" xr:uid="{00000000-0004-0000-0D00-0000B70F0000}"/>
    <hyperlink ref="J4043" r:id="rId4025" xr:uid="{00000000-0004-0000-0D00-0000B80F0000}"/>
    <hyperlink ref="J4044" r:id="rId4026" xr:uid="{00000000-0004-0000-0D00-0000B90F0000}"/>
    <hyperlink ref="J4045" r:id="rId4027" xr:uid="{00000000-0004-0000-0D00-0000BA0F0000}"/>
    <hyperlink ref="J4046" r:id="rId4028" xr:uid="{00000000-0004-0000-0D00-0000BB0F0000}"/>
    <hyperlink ref="J4047" r:id="rId4029" xr:uid="{00000000-0004-0000-0D00-0000BC0F0000}"/>
    <hyperlink ref="J4048" r:id="rId4030" xr:uid="{00000000-0004-0000-0D00-0000BD0F0000}"/>
    <hyperlink ref="J4049" r:id="rId4031" xr:uid="{00000000-0004-0000-0D00-0000BE0F0000}"/>
    <hyperlink ref="J4050" r:id="rId4032" xr:uid="{00000000-0004-0000-0D00-0000BF0F0000}"/>
    <hyperlink ref="J4051" r:id="rId4033" xr:uid="{00000000-0004-0000-0D00-0000C00F0000}"/>
    <hyperlink ref="J4052" r:id="rId4034" xr:uid="{00000000-0004-0000-0D00-0000C10F0000}"/>
    <hyperlink ref="J4053" r:id="rId4035" xr:uid="{00000000-0004-0000-0D00-0000C20F0000}"/>
    <hyperlink ref="J4054" r:id="rId4036" xr:uid="{00000000-0004-0000-0D00-0000C30F0000}"/>
    <hyperlink ref="J4055" r:id="rId4037" xr:uid="{00000000-0004-0000-0D00-0000C40F0000}"/>
    <hyperlink ref="J4056" r:id="rId4038" xr:uid="{00000000-0004-0000-0D00-0000C50F0000}"/>
    <hyperlink ref="J4057" r:id="rId4039" xr:uid="{00000000-0004-0000-0D00-0000C60F0000}"/>
    <hyperlink ref="J4058" r:id="rId4040" xr:uid="{00000000-0004-0000-0D00-0000C70F0000}"/>
    <hyperlink ref="J4059" r:id="rId4041" xr:uid="{00000000-0004-0000-0D00-0000C80F0000}"/>
    <hyperlink ref="J4060" r:id="rId4042" xr:uid="{00000000-0004-0000-0D00-0000C90F0000}"/>
    <hyperlink ref="J4061" r:id="rId4043" xr:uid="{00000000-0004-0000-0D00-0000CA0F0000}"/>
    <hyperlink ref="J4062" r:id="rId4044" xr:uid="{00000000-0004-0000-0D00-0000CB0F0000}"/>
    <hyperlink ref="J4063" r:id="rId4045" xr:uid="{00000000-0004-0000-0D00-0000CC0F0000}"/>
    <hyperlink ref="J4064" r:id="rId4046" xr:uid="{00000000-0004-0000-0D00-0000CD0F0000}"/>
    <hyperlink ref="J4065" r:id="rId4047" xr:uid="{00000000-0004-0000-0D00-0000CE0F0000}"/>
    <hyperlink ref="J4066" r:id="rId4048" xr:uid="{00000000-0004-0000-0D00-0000CF0F0000}"/>
    <hyperlink ref="J4067" r:id="rId4049" xr:uid="{00000000-0004-0000-0D00-0000D00F0000}"/>
    <hyperlink ref="J4068" r:id="rId4050" xr:uid="{00000000-0004-0000-0D00-0000D10F0000}"/>
    <hyperlink ref="J4069" r:id="rId4051" xr:uid="{00000000-0004-0000-0D00-0000D20F0000}"/>
    <hyperlink ref="J4070" r:id="rId4052" xr:uid="{00000000-0004-0000-0D00-0000D30F0000}"/>
    <hyperlink ref="J4071" r:id="rId4053" xr:uid="{00000000-0004-0000-0D00-0000D40F0000}"/>
    <hyperlink ref="J4072" r:id="rId4054" xr:uid="{00000000-0004-0000-0D00-0000D50F0000}"/>
    <hyperlink ref="J4073" r:id="rId4055" xr:uid="{00000000-0004-0000-0D00-0000D60F0000}"/>
    <hyperlink ref="J4074" r:id="rId4056" xr:uid="{00000000-0004-0000-0D00-0000D70F0000}"/>
    <hyperlink ref="J4075" r:id="rId4057" xr:uid="{00000000-0004-0000-0D00-0000D80F0000}"/>
    <hyperlink ref="J4076" r:id="rId4058" xr:uid="{00000000-0004-0000-0D00-0000D90F0000}"/>
    <hyperlink ref="J4077" r:id="rId4059" xr:uid="{00000000-0004-0000-0D00-0000DA0F0000}"/>
    <hyperlink ref="J4078" r:id="rId4060" xr:uid="{00000000-0004-0000-0D00-0000DB0F0000}"/>
    <hyperlink ref="J4079" r:id="rId4061" xr:uid="{00000000-0004-0000-0D00-0000DC0F0000}"/>
    <hyperlink ref="J4080" r:id="rId4062" xr:uid="{00000000-0004-0000-0D00-0000DD0F0000}"/>
    <hyperlink ref="J4081" r:id="rId4063" xr:uid="{00000000-0004-0000-0D00-0000DE0F0000}"/>
    <hyperlink ref="J4082" r:id="rId4064" xr:uid="{00000000-0004-0000-0D00-0000DF0F0000}"/>
    <hyperlink ref="J4083" r:id="rId4065" xr:uid="{00000000-0004-0000-0D00-0000E00F0000}"/>
    <hyperlink ref="J4084" r:id="rId4066" xr:uid="{00000000-0004-0000-0D00-0000E10F0000}"/>
    <hyperlink ref="J4085" r:id="rId4067" xr:uid="{00000000-0004-0000-0D00-0000E20F0000}"/>
    <hyperlink ref="J4086" r:id="rId4068" xr:uid="{00000000-0004-0000-0D00-0000E30F0000}"/>
    <hyperlink ref="J4087" r:id="rId4069" xr:uid="{00000000-0004-0000-0D00-0000E40F0000}"/>
    <hyperlink ref="J4088" r:id="rId4070" xr:uid="{00000000-0004-0000-0D00-0000E50F0000}"/>
    <hyperlink ref="J4089" r:id="rId4071" xr:uid="{00000000-0004-0000-0D00-0000E60F0000}"/>
    <hyperlink ref="J4090" r:id="rId4072" xr:uid="{00000000-0004-0000-0D00-0000E70F0000}"/>
    <hyperlink ref="J4091" r:id="rId4073" xr:uid="{00000000-0004-0000-0D00-0000E80F0000}"/>
    <hyperlink ref="J4092" r:id="rId4074" xr:uid="{00000000-0004-0000-0D00-0000E90F0000}"/>
    <hyperlink ref="J4093" r:id="rId4075" xr:uid="{00000000-0004-0000-0D00-0000EA0F0000}"/>
    <hyperlink ref="J4094" r:id="rId4076" xr:uid="{00000000-0004-0000-0D00-0000EB0F0000}"/>
    <hyperlink ref="J4095" r:id="rId4077" xr:uid="{00000000-0004-0000-0D00-0000EC0F0000}"/>
    <hyperlink ref="J4096" r:id="rId4078" xr:uid="{00000000-0004-0000-0D00-0000ED0F0000}"/>
    <hyperlink ref="J4097" r:id="rId4079" xr:uid="{00000000-0004-0000-0D00-0000EE0F0000}"/>
    <hyperlink ref="J4098" r:id="rId4080" xr:uid="{00000000-0004-0000-0D00-0000EF0F0000}"/>
    <hyperlink ref="J4099" r:id="rId4081" xr:uid="{00000000-0004-0000-0D00-0000F00F0000}"/>
    <hyperlink ref="J4100" r:id="rId4082" xr:uid="{00000000-0004-0000-0D00-0000F10F0000}"/>
    <hyperlink ref="J4101" r:id="rId4083" xr:uid="{00000000-0004-0000-0D00-0000F20F0000}"/>
    <hyperlink ref="J4102" r:id="rId4084" xr:uid="{00000000-0004-0000-0D00-0000F30F0000}"/>
    <hyperlink ref="J4103" r:id="rId4085" xr:uid="{00000000-0004-0000-0D00-0000F40F0000}"/>
    <hyperlink ref="J4104" r:id="rId4086" xr:uid="{00000000-0004-0000-0D00-0000F50F0000}"/>
    <hyperlink ref="J4105" r:id="rId4087" xr:uid="{00000000-0004-0000-0D00-0000F60F0000}"/>
    <hyperlink ref="J4106" r:id="rId4088" xr:uid="{00000000-0004-0000-0D00-0000F70F0000}"/>
    <hyperlink ref="J4107" r:id="rId4089" xr:uid="{00000000-0004-0000-0D00-0000F80F0000}"/>
    <hyperlink ref="J4108" r:id="rId4090" xr:uid="{00000000-0004-0000-0D00-0000F90F0000}"/>
    <hyperlink ref="J4109" r:id="rId4091" xr:uid="{00000000-0004-0000-0D00-0000FA0F0000}"/>
    <hyperlink ref="J4110" r:id="rId4092" xr:uid="{00000000-0004-0000-0D00-0000FB0F0000}"/>
    <hyperlink ref="J4111" r:id="rId4093" xr:uid="{00000000-0004-0000-0D00-0000FC0F0000}"/>
    <hyperlink ref="J4112" r:id="rId4094" xr:uid="{00000000-0004-0000-0D00-0000FD0F0000}"/>
    <hyperlink ref="J4113" r:id="rId4095" xr:uid="{00000000-0004-0000-0D00-0000FE0F0000}"/>
    <hyperlink ref="J4114" r:id="rId4096" xr:uid="{00000000-0004-0000-0D00-0000FF0F0000}"/>
    <hyperlink ref="J4115" r:id="rId4097" xr:uid="{00000000-0004-0000-0D00-000000100000}"/>
    <hyperlink ref="J4116" r:id="rId4098" xr:uid="{00000000-0004-0000-0D00-000001100000}"/>
    <hyperlink ref="J4117" r:id="rId4099" xr:uid="{00000000-0004-0000-0D00-000002100000}"/>
    <hyperlink ref="J4118" r:id="rId4100" xr:uid="{00000000-0004-0000-0D00-000003100000}"/>
    <hyperlink ref="J4119" r:id="rId4101" xr:uid="{00000000-0004-0000-0D00-000004100000}"/>
    <hyperlink ref="J4120" r:id="rId4102" xr:uid="{00000000-0004-0000-0D00-000005100000}"/>
    <hyperlink ref="J4121" r:id="rId4103" xr:uid="{00000000-0004-0000-0D00-000006100000}"/>
    <hyperlink ref="J4122" r:id="rId4104" xr:uid="{00000000-0004-0000-0D00-000007100000}"/>
    <hyperlink ref="J4123" r:id="rId4105" xr:uid="{00000000-0004-0000-0D00-000008100000}"/>
    <hyperlink ref="J4124" r:id="rId4106" xr:uid="{00000000-0004-0000-0D00-000009100000}"/>
    <hyperlink ref="J4125" r:id="rId4107" xr:uid="{00000000-0004-0000-0D00-00000A100000}"/>
    <hyperlink ref="J4126" r:id="rId4108" xr:uid="{00000000-0004-0000-0D00-00000B100000}"/>
    <hyperlink ref="J4127" r:id="rId4109" xr:uid="{00000000-0004-0000-0D00-00000C100000}"/>
    <hyperlink ref="J4128" r:id="rId4110" xr:uid="{00000000-0004-0000-0D00-00000D100000}"/>
    <hyperlink ref="J4129" r:id="rId4111" xr:uid="{00000000-0004-0000-0D00-00000E100000}"/>
    <hyperlink ref="J4130" r:id="rId4112" xr:uid="{00000000-0004-0000-0D00-00000F100000}"/>
    <hyperlink ref="J4131" r:id="rId4113" xr:uid="{00000000-0004-0000-0D00-000010100000}"/>
    <hyperlink ref="J4132" r:id="rId4114" xr:uid="{00000000-0004-0000-0D00-000011100000}"/>
    <hyperlink ref="J4133" r:id="rId4115" xr:uid="{00000000-0004-0000-0D00-000012100000}"/>
    <hyperlink ref="J4134" r:id="rId4116" xr:uid="{00000000-0004-0000-0D00-000013100000}"/>
    <hyperlink ref="J4135" r:id="rId4117" xr:uid="{00000000-0004-0000-0D00-000014100000}"/>
    <hyperlink ref="J4136" r:id="rId4118" xr:uid="{00000000-0004-0000-0D00-000015100000}"/>
    <hyperlink ref="J4137" r:id="rId4119" xr:uid="{00000000-0004-0000-0D00-000016100000}"/>
    <hyperlink ref="J4138" r:id="rId4120" xr:uid="{00000000-0004-0000-0D00-000017100000}"/>
    <hyperlink ref="J4139" r:id="rId4121" xr:uid="{00000000-0004-0000-0D00-000018100000}"/>
    <hyperlink ref="J4140" r:id="rId4122" xr:uid="{00000000-0004-0000-0D00-000019100000}"/>
    <hyperlink ref="J4141" r:id="rId4123" xr:uid="{00000000-0004-0000-0D00-00001A100000}"/>
    <hyperlink ref="J4142" r:id="rId4124" xr:uid="{00000000-0004-0000-0D00-00001B100000}"/>
    <hyperlink ref="J4143" r:id="rId4125" xr:uid="{00000000-0004-0000-0D00-00001C100000}"/>
    <hyperlink ref="J4144" r:id="rId4126" xr:uid="{00000000-0004-0000-0D00-00001D100000}"/>
    <hyperlink ref="J4145" r:id="rId4127" xr:uid="{00000000-0004-0000-0D00-00001E100000}"/>
    <hyperlink ref="J4146" r:id="rId4128" xr:uid="{00000000-0004-0000-0D00-00001F100000}"/>
    <hyperlink ref="J4147" r:id="rId4129" xr:uid="{00000000-0004-0000-0D00-000020100000}"/>
    <hyperlink ref="J4148" r:id="rId4130" xr:uid="{00000000-0004-0000-0D00-000021100000}"/>
    <hyperlink ref="J4149" r:id="rId4131" xr:uid="{00000000-0004-0000-0D00-000022100000}"/>
    <hyperlink ref="J4150" r:id="rId4132" xr:uid="{00000000-0004-0000-0D00-000023100000}"/>
    <hyperlink ref="J4151" r:id="rId4133" xr:uid="{00000000-0004-0000-0D00-000024100000}"/>
    <hyperlink ref="J4152" r:id="rId4134" xr:uid="{00000000-0004-0000-0D00-000025100000}"/>
    <hyperlink ref="J4153" r:id="rId4135" xr:uid="{00000000-0004-0000-0D00-000026100000}"/>
    <hyperlink ref="J4154" r:id="rId4136" xr:uid="{00000000-0004-0000-0D00-000027100000}"/>
    <hyperlink ref="J4155" r:id="rId4137" xr:uid="{00000000-0004-0000-0D00-000028100000}"/>
    <hyperlink ref="J4156" r:id="rId4138" xr:uid="{00000000-0004-0000-0D00-000029100000}"/>
    <hyperlink ref="J4157" r:id="rId4139" xr:uid="{00000000-0004-0000-0D00-00002A100000}"/>
    <hyperlink ref="J4158" r:id="rId4140" xr:uid="{00000000-0004-0000-0D00-00002B100000}"/>
    <hyperlink ref="J4159" r:id="rId4141" xr:uid="{00000000-0004-0000-0D00-00002C100000}"/>
    <hyperlink ref="J4160" r:id="rId4142" xr:uid="{00000000-0004-0000-0D00-00002D100000}"/>
    <hyperlink ref="J4161" r:id="rId4143" xr:uid="{00000000-0004-0000-0D00-00002E100000}"/>
    <hyperlink ref="J4162" r:id="rId4144" xr:uid="{00000000-0004-0000-0D00-00002F100000}"/>
    <hyperlink ref="J4163" r:id="rId4145" xr:uid="{00000000-0004-0000-0D00-000030100000}"/>
    <hyperlink ref="J4164" r:id="rId4146" xr:uid="{00000000-0004-0000-0D00-000031100000}"/>
    <hyperlink ref="J4165" r:id="rId4147" xr:uid="{00000000-0004-0000-0D00-000032100000}"/>
    <hyperlink ref="J4166" r:id="rId4148" xr:uid="{00000000-0004-0000-0D00-000033100000}"/>
    <hyperlink ref="J4167" r:id="rId4149" xr:uid="{00000000-0004-0000-0D00-000034100000}"/>
    <hyperlink ref="J4168" r:id="rId4150" xr:uid="{00000000-0004-0000-0D00-000035100000}"/>
    <hyperlink ref="J4169" r:id="rId4151" xr:uid="{00000000-0004-0000-0D00-000036100000}"/>
    <hyperlink ref="J4170" r:id="rId4152" xr:uid="{00000000-0004-0000-0D00-000037100000}"/>
    <hyperlink ref="J4171" r:id="rId4153" xr:uid="{00000000-0004-0000-0D00-000038100000}"/>
    <hyperlink ref="J4172" r:id="rId4154" xr:uid="{00000000-0004-0000-0D00-000039100000}"/>
    <hyperlink ref="J4173" r:id="rId4155" xr:uid="{00000000-0004-0000-0D00-00003A100000}"/>
    <hyperlink ref="J4174" r:id="rId4156" xr:uid="{00000000-0004-0000-0D00-00003B100000}"/>
    <hyperlink ref="J4175" r:id="rId4157" xr:uid="{00000000-0004-0000-0D00-00003C100000}"/>
    <hyperlink ref="J4176" r:id="rId4158" xr:uid="{00000000-0004-0000-0D00-00003D100000}"/>
    <hyperlink ref="J4177" r:id="rId4159" xr:uid="{00000000-0004-0000-0D00-00003E100000}"/>
    <hyperlink ref="J4178" r:id="rId4160" xr:uid="{00000000-0004-0000-0D00-00003F100000}"/>
    <hyperlink ref="J4179" r:id="rId4161" xr:uid="{00000000-0004-0000-0D00-000040100000}"/>
    <hyperlink ref="J4180" r:id="rId4162" xr:uid="{00000000-0004-0000-0D00-000041100000}"/>
    <hyperlink ref="J4181" r:id="rId4163" xr:uid="{00000000-0004-0000-0D00-000042100000}"/>
    <hyperlink ref="J4182" r:id="rId4164" xr:uid="{00000000-0004-0000-0D00-000043100000}"/>
    <hyperlink ref="J4183" r:id="rId4165" xr:uid="{00000000-0004-0000-0D00-000044100000}"/>
    <hyperlink ref="J4184" r:id="rId4166" xr:uid="{00000000-0004-0000-0D00-000045100000}"/>
    <hyperlink ref="J4185" r:id="rId4167" xr:uid="{00000000-0004-0000-0D00-000046100000}"/>
    <hyperlink ref="J4186" r:id="rId4168" xr:uid="{00000000-0004-0000-0D00-000047100000}"/>
    <hyperlink ref="J4187" r:id="rId4169" xr:uid="{00000000-0004-0000-0D00-000048100000}"/>
    <hyperlink ref="J4188" r:id="rId4170" xr:uid="{00000000-0004-0000-0D00-000049100000}"/>
    <hyperlink ref="J4189" r:id="rId4171" xr:uid="{00000000-0004-0000-0D00-00004A100000}"/>
    <hyperlink ref="J4190" r:id="rId4172" xr:uid="{00000000-0004-0000-0D00-00004B100000}"/>
    <hyperlink ref="J4191" r:id="rId4173" xr:uid="{00000000-0004-0000-0D00-00004C100000}"/>
    <hyperlink ref="J4192" r:id="rId4174" xr:uid="{00000000-0004-0000-0D00-00004D100000}"/>
    <hyperlink ref="J4193" r:id="rId4175" xr:uid="{00000000-0004-0000-0D00-00004E100000}"/>
    <hyperlink ref="J4194" r:id="rId4176" xr:uid="{00000000-0004-0000-0D00-00004F100000}"/>
    <hyperlink ref="J4195" r:id="rId4177" xr:uid="{00000000-0004-0000-0D00-000050100000}"/>
    <hyperlink ref="J4196" r:id="rId4178" xr:uid="{00000000-0004-0000-0D00-000051100000}"/>
    <hyperlink ref="J4197" r:id="rId4179" xr:uid="{00000000-0004-0000-0D00-000052100000}"/>
    <hyperlink ref="J4198" r:id="rId4180" xr:uid="{00000000-0004-0000-0D00-000053100000}"/>
    <hyperlink ref="J4199" r:id="rId4181" xr:uid="{00000000-0004-0000-0D00-000054100000}"/>
    <hyperlink ref="J4200" r:id="rId4182" xr:uid="{00000000-0004-0000-0D00-000055100000}"/>
    <hyperlink ref="J4201" r:id="rId4183" xr:uid="{00000000-0004-0000-0D00-000056100000}"/>
    <hyperlink ref="J4202" r:id="rId4184" xr:uid="{00000000-0004-0000-0D00-000057100000}"/>
    <hyperlink ref="J4203" r:id="rId4185" xr:uid="{00000000-0004-0000-0D00-000058100000}"/>
    <hyperlink ref="J4204" r:id="rId4186" xr:uid="{00000000-0004-0000-0D00-000059100000}"/>
    <hyperlink ref="J4205" r:id="rId4187" xr:uid="{00000000-0004-0000-0D00-00005A100000}"/>
    <hyperlink ref="J4206" r:id="rId4188" xr:uid="{00000000-0004-0000-0D00-00005B100000}"/>
    <hyperlink ref="J4207" r:id="rId4189" xr:uid="{00000000-0004-0000-0D00-00005C100000}"/>
    <hyperlink ref="J4208" r:id="rId4190" xr:uid="{00000000-0004-0000-0D00-00005D100000}"/>
    <hyperlink ref="J4209" r:id="rId4191" xr:uid="{00000000-0004-0000-0D00-00005E100000}"/>
    <hyperlink ref="J4210" r:id="rId4192" xr:uid="{00000000-0004-0000-0D00-00005F100000}"/>
    <hyperlink ref="J4211" r:id="rId4193" xr:uid="{00000000-0004-0000-0D00-000060100000}"/>
    <hyperlink ref="J4212" r:id="rId4194" xr:uid="{00000000-0004-0000-0D00-000061100000}"/>
    <hyperlink ref="J4213" r:id="rId4195" xr:uid="{00000000-0004-0000-0D00-000062100000}"/>
    <hyperlink ref="J4214" r:id="rId4196" xr:uid="{00000000-0004-0000-0D00-000063100000}"/>
    <hyperlink ref="J4215" r:id="rId4197" xr:uid="{00000000-0004-0000-0D00-000064100000}"/>
    <hyperlink ref="J4216" r:id="rId4198" xr:uid="{00000000-0004-0000-0D00-000065100000}"/>
    <hyperlink ref="J4217" r:id="rId4199" xr:uid="{00000000-0004-0000-0D00-000066100000}"/>
    <hyperlink ref="J4218" r:id="rId4200" xr:uid="{00000000-0004-0000-0D00-000067100000}"/>
    <hyperlink ref="J4219" r:id="rId4201" xr:uid="{00000000-0004-0000-0D00-000068100000}"/>
    <hyperlink ref="J4220" r:id="rId4202" xr:uid="{00000000-0004-0000-0D00-000069100000}"/>
    <hyperlink ref="J4221" r:id="rId4203" xr:uid="{00000000-0004-0000-0D00-00006A100000}"/>
    <hyperlink ref="J4222" r:id="rId4204" xr:uid="{00000000-0004-0000-0D00-00006B100000}"/>
    <hyperlink ref="J4223" r:id="rId4205" xr:uid="{00000000-0004-0000-0D00-00006C100000}"/>
    <hyperlink ref="J4224" r:id="rId4206" xr:uid="{00000000-0004-0000-0D00-00006D100000}"/>
    <hyperlink ref="J4225" r:id="rId4207" xr:uid="{00000000-0004-0000-0D00-00006E100000}"/>
    <hyperlink ref="J4226" r:id="rId4208" xr:uid="{00000000-0004-0000-0D00-00006F100000}"/>
    <hyperlink ref="J4227" r:id="rId4209" xr:uid="{00000000-0004-0000-0D00-000070100000}"/>
    <hyperlink ref="J4228" r:id="rId4210" xr:uid="{00000000-0004-0000-0D00-000071100000}"/>
    <hyperlink ref="J4229" r:id="rId4211" xr:uid="{00000000-0004-0000-0D00-000072100000}"/>
    <hyperlink ref="J4230" r:id="rId4212" xr:uid="{00000000-0004-0000-0D00-000073100000}"/>
    <hyperlink ref="J4231" r:id="rId4213" xr:uid="{00000000-0004-0000-0D00-000074100000}"/>
    <hyperlink ref="J4232" r:id="rId4214" xr:uid="{00000000-0004-0000-0D00-000075100000}"/>
    <hyperlink ref="J4233" r:id="rId4215" xr:uid="{00000000-0004-0000-0D00-000076100000}"/>
    <hyperlink ref="J4234" r:id="rId4216" xr:uid="{00000000-0004-0000-0D00-000077100000}"/>
    <hyperlink ref="J4235" r:id="rId4217" xr:uid="{00000000-0004-0000-0D00-000078100000}"/>
    <hyperlink ref="J4236" r:id="rId4218" xr:uid="{00000000-0004-0000-0D00-000079100000}"/>
    <hyperlink ref="J4237" r:id="rId4219" xr:uid="{00000000-0004-0000-0D00-00007A100000}"/>
    <hyperlink ref="J4238" r:id="rId4220" xr:uid="{00000000-0004-0000-0D00-00007B100000}"/>
    <hyperlink ref="J4239" r:id="rId4221" xr:uid="{00000000-0004-0000-0D00-00007C100000}"/>
    <hyperlink ref="J4240" r:id="rId4222" xr:uid="{00000000-0004-0000-0D00-00007D100000}"/>
    <hyperlink ref="J4241" r:id="rId4223" xr:uid="{00000000-0004-0000-0D00-00007E100000}"/>
    <hyperlink ref="J4242" r:id="rId4224" xr:uid="{00000000-0004-0000-0D00-00007F100000}"/>
    <hyperlink ref="J4243" r:id="rId4225" xr:uid="{00000000-0004-0000-0D00-000080100000}"/>
    <hyperlink ref="J4244" r:id="rId4226" xr:uid="{00000000-0004-0000-0D00-000081100000}"/>
    <hyperlink ref="J4245" r:id="rId4227" xr:uid="{00000000-0004-0000-0D00-000082100000}"/>
    <hyperlink ref="J4246" r:id="rId4228" xr:uid="{00000000-0004-0000-0D00-000083100000}"/>
    <hyperlink ref="J4247" r:id="rId4229" xr:uid="{00000000-0004-0000-0D00-000084100000}"/>
    <hyperlink ref="J4248" r:id="rId4230" xr:uid="{00000000-0004-0000-0D00-000085100000}"/>
    <hyperlink ref="J4249" r:id="rId4231" xr:uid="{00000000-0004-0000-0D00-000086100000}"/>
    <hyperlink ref="J4250" r:id="rId4232" xr:uid="{00000000-0004-0000-0D00-000087100000}"/>
    <hyperlink ref="J4251" r:id="rId4233" xr:uid="{00000000-0004-0000-0D00-000088100000}"/>
    <hyperlink ref="J4252" r:id="rId4234" xr:uid="{00000000-0004-0000-0D00-000089100000}"/>
    <hyperlink ref="J4253" r:id="rId4235" xr:uid="{00000000-0004-0000-0D00-00008A100000}"/>
    <hyperlink ref="J4254" r:id="rId4236" xr:uid="{00000000-0004-0000-0D00-00008B100000}"/>
    <hyperlink ref="J4255" r:id="rId4237" xr:uid="{00000000-0004-0000-0D00-00008C100000}"/>
    <hyperlink ref="J4256" r:id="rId4238" xr:uid="{00000000-0004-0000-0D00-00008D100000}"/>
    <hyperlink ref="J4257" r:id="rId4239" xr:uid="{00000000-0004-0000-0D00-00008E100000}"/>
    <hyperlink ref="J4258" r:id="rId4240" xr:uid="{00000000-0004-0000-0D00-00008F100000}"/>
    <hyperlink ref="J4259" r:id="rId4241" xr:uid="{00000000-0004-0000-0D00-000090100000}"/>
    <hyperlink ref="J4260" r:id="rId4242" xr:uid="{00000000-0004-0000-0D00-000091100000}"/>
    <hyperlink ref="J4261" r:id="rId4243" xr:uid="{00000000-0004-0000-0D00-000092100000}"/>
    <hyperlink ref="J4262" r:id="rId4244" xr:uid="{00000000-0004-0000-0D00-000093100000}"/>
    <hyperlink ref="J4263" r:id="rId4245" xr:uid="{00000000-0004-0000-0D00-000094100000}"/>
    <hyperlink ref="J4264" r:id="rId4246" xr:uid="{00000000-0004-0000-0D00-000095100000}"/>
    <hyperlink ref="J4265" r:id="rId4247" xr:uid="{00000000-0004-0000-0D00-000096100000}"/>
    <hyperlink ref="J4266" r:id="rId4248" xr:uid="{00000000-0004-0000-0D00-000097100000}"/>
    <hyperlink ref="J4267" r:id="rId4249" xr:uid="{00000000-0004-0000-0D00-000098100000}"/>
    <hyperlink ref="J4268" r:id="rId4250" xr:uid="{00000000-0004-0000-0D00-000099100000}"/>
    <hyperlink ref="J4269" r:id="rId4251" xr:uid="{00000000-0004-0000-0D00-00009A100000}"/>
    <hyperlink ref="J4270" r:id="rId4252" xr:uid="{00000000-0004-0000-0D00-00009B100000}"/>
    <hyperlink ref="J4271" r:id="rId4253" xr:uid="{00000000-0004-0000-0D00-00009C100000}"/>
    <hyperlink ref="J4272" r:id="rId4254" xr:uid="{00000000-0004-0000-0D00-00009D100000}"/>
    <hyperlink ref="J4273" r:id="rId4255" xr:uid="{00000000-0004-0000-0D00-00009E100000}"/>
    <hyperlink ref="J4274" r:id="rId4256" xr:uid="{00000000-0004-0000-0D00-00009F100000}"/>
    <hyperlink ref="J4275" r:id="rId4257" xr:uid="{00000000-0004-0000-0D00-0000A0100000}"/>
    <hyperlink ref="J4276" r:id="rId4258" xr:uid="{00000000-0004-0000-0D00-0000A1100000}"/>
    <hyperlink ref="J4277" r:id="rId4259" xr:uid="{00000000-0004-0000-0D00-0000A2100000}"/>
    <hyperlink ref="J4278" r:id="rId4260" xr:uid="{00000000-0004-0000-0D00-0000A3100000}"/>
    <hyperlink ref="J4279" r:id="rId4261" xr:uid="{00000000-0004-0000-0D00-0000A4100000}"/>
    <hyperlink ref="J4280" r:id="rId4262" xr:uid="{00000000-0004-0000-0D00-0000A5100000}"/>
    <hyperlink ref="J4281" r:id="rId4263" xr:uid="{00000000-0004-0000-0D00-0000A6100000}"/>
    <hyperlink ref="J4282" r:id="rId4264" xr:uid="{00000000-0004-0000-0D00-0000A7100000}"/>
    <hyperlink ref="J4283" r:id="rId4265" xr:uid="{00000000-0004-0000-0D00-0000A8100000}"/>
    <hyperlink ref="J4284" r:id="rId4266" xr:uid="{00000000-0004-0000-0D00-0000A9100000}"/>
    <hyperlink ref="J4285" r:id="rId4267" xr:uid="{00000000-0004-0000-0D00-0000AA100000}"/>
    <hyperlink ref="J4286" r:id="rId4268" xr:uid="{00000000-0004-0000-0D00-0000AB100000}"/>
    <hyperlink ref="J4287" r:id="rId4269" xr:uid="{00000000-0004-0000-0D00-0000AC100000}"/>
    <hyperlink ref="J4288" r:id="rId4270" xr:uid="{00000000-0004-0000-0D00-0000AD100000}"/>
    <hyperlink ref="J4289" r:id="rId4271" xr:uid="{00000000-0004-0000-0D00-0000AE100000}"/>
    <hyperlink ref="J4290" r:id="rId4272" xr:uid="{00000000-0004-0000-0D00-0000AF100000}"/>
    <hyperlink ref="J4291" r:id="rId4273" xr:uid="{00000000-0004-0000-0D00-0000B0100000}"/>
    <hyperlink ref="J4292" r:id="rId4274" xr:uid="{00000000-0004-0000-0D00-0000B1100000}"/>
    <hyperlink ref="J4293" r:id="rId4275" xr:uid="{00000000-0004-0000-0D00-0000B2100000}"/>
    <hyperlink ref="J4294" r:id="rId4276" xr:uid="{00000000-0004-0000-0D00-0000B3100000}"/>
    <hyperlink ref="J4295" r:id="rId4277" xr:uid="{00000000-0004-0000-0D00-0000B4100000}"/>
    <hyperlink ref="J4296" r:id="rId4278" xr:uid="{00000000-0004-0000-0D00-0000B5100000}"/>
    <hyperlink ref="J4297" r:id="rId4279" xr:uid="{00000000-0004-0000-0D00-0000B6100000}"/>
    <hyperlink ref="J4298" r:id="rId4280" xr:uid="{00000000-0004-0000-0D00-0000B7100000}"/>
    <hyperlink ref="J4299" r:id="rId4281" xr:uid="{00000000-0004-0000-0D00-0000B8100000}"/>
    <hyperlink ref="J4300" r:id="rId4282" xr:uid="{00000000-0004-0000-0D00-0000B9100000}"/>
    <hyperlink ref="J4301" r:id="rId4283" xr:uid="{00000000-0004-0000-0D00-0000BA100000}"/>
    <hyperlink ref="J4302" r:id="rId4284" xr:uid="{00000000-0004-0000-0D00-0000BB100000}"/>
    <hyperlink ref="J4303" r:id="rId4285" xr:uid="{00000000-0004-0000-0D00-0000BC100000}"/>
    <hyperlink ref="J4304" r:id="rId4286" xr:uid="{00000000-0004-0000-0D00-0000BD100000}"/>
    <hyperlink ref="J4305" r:id="rId4287" xr:uid="{00000000-0004-0000-0D00-0000BE100000}"/>
    <hyperlink ref="J4306" r:id="rId4288" xr:uid="{00000000-0004-0000-0D00-0000BF100000}"/>
    <hyperlink ref="J4307" r:id="rId4289" xr:uid="{00000000-0004-0000-0D00-0000C0100000}"/>
    <hyperlink ref="J4308" r:id="rId4290" xr:uid="{00000000-0004-0000-0D00-0000C1100000}"/>
    <hyperlink ref="J4309" r:id="rId4291" xr:uid="{00000000-0004-0000-0D00-0000C2100000}"/>
    <hyperlink ref="J4310" r:id="rId4292" xr:uid="{00000000-0004-0000-0D00-0000C3100000}"/>
    <hyperlink ref="J4311" r:id="rId4293" xr:uid="{00000000-0004-0000-0D00-0000C4100000}"/>
    <hyperlink ref="J4312" r:id="rId4294" xr:uid="{00000000-0004-0000-0D00-0000C5100000}"/>
    <hyperlink ref="J4313" r:id="rId4295" xr:uid="{00000000-0004-0000-0D00-0000C6100000}"/>
    <hyperlink ref="J4314" r:id="rId4296" xr:uid="{00000000-0004-0000-0D00-0000C7100000}"/>
    <hyperlink ref="J4315" r:id="rId4297" xr:uid="{00000000-0004-0000-0D00-0000C8100000}"/>
    <hyperlink ref="J4316" r:id="rId4298" xr:uid="{00000000-0004-0000-0D00-0000C9100000}"/>
    <hyperlink ref="J4317" r:id="rId4299" xr:uid="{00000000-0004-0000-0D00-0000CA100000}"/>
    <hyperlink ref="J4318" r:id="rId4300" xr:uid="{00000000-0004-0000-0D00-0000CB100000}"/>
    <hyperlink ref="J4319" r:id="rId4301" xr:uid="{00000000-0004-0000-0D00-0000CC100000}"/>
    <hyperlink ref="J4320" r:id="rId4302" xr:uid="{00000000-0004-0000-0D00-0000CD100000}"/>
    <hyperlink ref="J4321" r:id="rId4303" xr:uid="{00000000-0004-0000-0D00-0000CE100000}"/>
    <hyperlink ref="J4322" r:id="rId4304" xr:uid="{00000000-0004-0000-0D00-0000CF100000}"/>
    <hyperlink ref="J4323" r:id="rId4305" xr:uid="{00000000-0004-0000-0D00-0000D0100000}"/>
    <hyperlink ref="J4324" r:id="rId4306" xr:uid="{00000000-0004-0000-0D00-0000D1100000}"/>
    <hyperlink ref="J4325" r:id="rId4307" xr:uid="{00000000-0004-0000-0D00-0000D2100000}"/>
    <hyperlink ref="J4326" r:id="rId4308" xr:uid="{00000000-0004-0000-0D00-0000D3100000}"/>
    <hyperlink ref="J4327" r:id="rId4309" xr:uid="{00000000-0004-0000-0D00-0000D4100000}"/>
    <hyperlink ref="J4328" r:id="rId4310" xr:uid="{00000000-0004-0000-0D00-0000D5100000}"/>
    <hyperlink ref="J4329" r:id="rId4311" xr:uid="{00000000-0004-0000-0D00-0000D6100000}"/>
    <hyperlink ref="J4330" r:id="rId4312" xr:uid="{00000000-0004-0000-0D00-0000D7100000}"/>
    <hyperlink ref="J4331" r:id="rId4313" xr:uid="{00000000-0004-0000-0D00-0000D8100000}"/>
    <hyperlink ref="J4332" r:id="rId4314" xr:uid="{00000000-0004-0000-0D00-0000D9100000}"/>
    <hyperlink ref="J4333" r:id="rId4315" xr:uid="{00000000-0004-0000-0D00-0000DA100000}"/>
    <hyperlink ref="J4334" r:id="rId4316" xr:uid="{00000000-0004-0000-0D00-0000DB100000}"/>
    <hyperlink ref="J4335" r:id="rId4317" xr:uid="{00000000-0004-0000-0D00-0000DC100000}"/>
    <hyperlink ref="J4336" r:id="rId4318" xr:uid="{00000000-0004-0000-0D00-0000DD100000}"/>
    <hyperlink ref="J4337" r:id="rId4319" xr:uid="{00000000-0004-0000-0D00-0000DE100000}"/>
    <hyperlink ref="J4338" r:id="rId4320" xr:uid="{00000000-0004-0000-0D00-0000DF100000}"/>
    <hyperlink ref="J4339" r:id="rId4321" xr:uid="{00000000-0004-0000-0D00-0000E0100000}"/>
    <hyperlink ref="J4340" r:id="rId4322" xr:uid="{00000000-0004-0000-0D00-0000E1100000}"/>
    <hyperlink ref="J4341" r:id="rId4323" xr:uid="{00000000-0004-0000-0D00-0000E2100000}"/>
    <hyperlink ref="J4342" r:id="rId4324" xr:uid="{00000000-0004-0000-0D00-0000E3100000}"/>
    <hyperlink ref="J4343" r:id="rId4325" xr:uid="{00000000-0004-0000-0D00-0000E4100000}"/>
    <hyperlink ref="J4344" r:id="rId4326" xr:uid="{00000000-0004-0000-0D00-0000E5100000}"/>
    <hyperlink ref="J4345" r:id="rId4327" xr:uid="{00000000-0004-0000-0D00-0000E6100000}"/>
    <hyperlink ref="J4346" r:id="rId4328" xr:uid="{00000000-0004-0000-0D00-0000E7100000}"/>
    <hyperlink ref="J4347" r:id="rId4329" xr:uid="{00000000-0004-0000-0D00-0000E8100000}"/>
    <hyperlink ref="J4348" r:id="rId4330" xr:uid="{00000000-0004-0000-0D00-0000E9100000}"/>
    <hyperlink ref="J4349" r:id="rId4331" xr:uid="{00000000-0004-0000-0D00-0000EA100000}"/>
    <hyperlink ref="J4350" r:id="rId4332" xr:uid="{00000000-0004-0000-0D00-0000EB100000}"/>
    <hyperlink ref="J4351" r:id="rId4333" xr:uid="{00000000-0004-0000-0D00-0000EC100000}"/>
    <hyperlink ref="J4352" r:id="rId4334" xr:uid="{00000000-0004-0000-0D00-0000ED100000}"/>
    <hyperlink ref="J4353" r:id="rId4335" xr:uid="{00000000-0004-0000-0D00-0000EE100000}"/>
    <hyperlink ref="J4354" r:id="rId4336" xr:uid="{00000000-0004-0000-0D00-0000EF100000}"/>
    <hyperlink ref="J4355" r:id="rId4337" xr:uid="{00000000-0004-0000-0D00-0000F0100000}"/>
    <hyperlink ref="J4356" r:id="rId4338" xr:uid="{00000000-0004-0000-0D00-0000F1100000}"/>
    <hyperlink ref="J4357" r:id="rId4339" xr:uid="{00000000-0004-0000-0D00-0000F2100000}"/>
    <hyperlink ref="J4358" r:id="rId4340" xr:uid="{00000000-0004-0000-0D00-0000F3100000}"/>
    <hyperlink ref="J4359" r:id="rId4341" xr:uid="{00000000-0004-0000-0D00-0000F4100000}"/>
    <hyperlink ref="J4360" r:id="rId4342" xr:uid="{00000000-0004-0000-0D00-0000F5100000}"/>
    <hyperlink ref="J4361" r:id="rId4343" xr:uid="{00000000-0004-0000-0D00-0000F6100000}"/>
    <hyperlink ref="J4362" r:id="rId4344" xr:uid="{00000000-0004-0000-0D00-0000F7100000}"/>
    <hyperlink ref="J4363" r:id="rId4345" xr:uid="{00000000-0004-0000-0D00-0000F8100000}"/>
    <hyperlink ref="J4364" r:id="rId4346" xr:uid="{00000000-0004-0000-0D00-0000F9100000}"/>
    <hyperlink ref="J4365" r:id="rId4347" xr:uid="{00000000-0004-0000-0D00-0000FA100000}"/>
    <hyperlink ref="J4366" r:id="rId4348" xr:uid="{00000000-0004-0000-0D00-0000FB100000}"/>
    <hyperlink ref="J4367" r:id="rId4349" xr:uid="{00000000-0004-0000-0D00-0000FC100000}"/>
    <hyperlink ref="J4368" r:id="rId4350" xr:uid="{00000000-0004-0000-0D00-0000FD100000}"/>
    <hyperlink ref="J4369" r:id="rId4351" xr:uid="{00000000-0004-0000-0D00-0000FE100000}"/>
    <hyperlink ref="J4370" r:id="rId4352" xr:uid="{00000000-0004-0000-0D00-0000FF100000}"/>
    <hyperlink ref="J4371" r:id="rId4353" xr:uid="{00000000-0004-0000-0D00-000000110000}"/>
    <hyperlink ref="J4372" r:id="rId4354" xr:uid="{00000000-0004-0000-0D00-000001110000}"/>
    <hyperlink ref="J4373" r:id="rId4355" xr:uid="{00000000-0004-0000-0D00-000002110000}"/>
    <hyperlink ref="J4374" r:id="rId4356" xr:uid="{00000000-0004-0000-0D00-000003110000}"/>
    <hyperlink ref="J4375" r:id="rId4357" xr:uid="{00000000-0004-0000-0D00-000004110000}"/>
    <hyperlink ref="J4376" r:id="rId4358" xr:uid="{00000000-0004-0000-0D00-000005110000}"/>
    <hyperlink ref="J4377" r:id="rId4359" xr:uid="{00000000-0004-0000-0D00-000006110000}"/>
    <hyperlink ref="J4378" r:id="rId4360" xr:uid="{00000000-0004-0000-0D00-000007110000}"/>
    <hyperlink ref="J4379" r:id="rId4361" xr:uid="{00000000-0004-0000-0D00-000008110000}"/>
    <hyperlink ref="J4380" r:id="rId4362" xr:uid="{00000000-0004-0000-0D00-000009110000}"/>
    <hyperlink ref="J4381" r:id="rId4363" xr:uid="{00000000-0004-0000-0D00-00000A110000}"/>
    <hyperlink ref="J4382" r:id="rId4364" xr:uid="{00000000-0004-0000-0D00-00000B110000}"/>
    <hyperlink ref="J4383" r:id="rId4365" xr:uid="{00000000-0004-0000-0D00-00000C110000}"/>
    <hyperlink ref="J4384" r:id="rId4366" xr:uid="{00000000-0004-0000-0D00-00000D110000}"/>
    <hyperlink ref="J4385" r:id="rId4367" xr:uid="{00000000-0004-0000-0D00-00000E110000}"/>
    <hyperlink ref="J4386" r:id="rId4368" xr:uid="{00000000-0004-0000-0D00-00000F110000}"/>
    <hyperlink ref="J4387" r:id="rId4369" xr:uid="{00000000-0004-0000-0D00-000010110000}"/>
    <hyperlink ref="J4388" r:id="rId4370" xr:uid="{00000000-0004-0000-0D00-000011110000}"/>
    <hyperlink ref="J4389" r:id="rId4371" xr:uid="{00000000-0004-0000-0D00-000012110000}"/>
    <hyperlink ref="J4390" r:id="rId4372" xr:uid="{00000000-0004-0000-0D00-000013110000}"/>
    <hyperlink ref="J4391" r:id="rId4373" xr:uid="{00000000-0004-0000-0D00-000014110000}"/>
    <hyperlink ref="J4392" r:id="rId4374" xr:uid="{00000000-0004-0000-0D00-000015110000}"/>
    <hyperlink ref="J4393" r:id="rId4375" xr:uid="{00000000-0004-0000-0D00-000016110000}"/>
    <hyperlink ref="J4394" r:id="rId4376" xr:uid="{00000000-0004-0000-0D00-000017110000}"/>
    <hyperlink ref="J4395" r:id="rId4377" xr:uid="{00000000-0004-0000-0D00-000018110000}"/>
    <hyperlink ref="J4396" r:id="rId4378" xr:uid="{00000000-0004-0000-0D00-000019110000}"/>
    <hyperlink ref="J4397" r:id="rId4379" xr:uid="{00000000-0004-0000-0D00-00001A110000}"/>
    <hyperlink ref="J4398" r:id="rId4380" xr:uid="{00000000-0004-0000-0D00-00001B110000}"/>
    <hyperlink ref="J4399" r:id="rId4381" xr:uid="{00000000-0004-0000-0D00-00001C110000}"/>
    <hyperlink ref="J4400" r:id="rId4382" xr:uid="{00000000-0004-0000-0D00-00001D110000}"/>
    <hyperlink ref="J4401" r:id="rId4383" xr:uid="{00000000-0004-0000-0D00-00001E110000}"/>
    <hyperlink ref="J4402" r:id="rId4384" xr:uid="{00000000-0004-0000-0D00-00001F110000}"/>
    <hyperlink ref="J4403" r:id="rId4385" xr:uid="{00000000-0004-0000-0D00-000020110000}"/>
    <hyperlink ref="J4404" r:id="rId4386" xr:uid="{00000000-0004-0000-0D00-000021110000}"/>
    <hyperlink ref="J4405" r:id="rId4387" xr:uid="{00000000-0004-0000-0D00-000022110000}"/>
    <hyperlink ref="J4406" r:id="rId4388" xr:uid="{00000000-0004-0000-0D00-000023110000}"/>
    <hyperlink ref="J4407" r:id="rId4389" xr:uid="{00000000-0004-0000-0D00-000024110000}"/>
    <hyperlink ref="J4408" r:id="rId4390" xr:uid="{00000000-0004-0000-0D00-000025110000}"/>
    <hyperlink ref="J4409" r:id="rId4391" xr:uid="{00000000-0004-0000-0D00-000026110000}"/>
    <hyperlink ref="J4410" r:id="rId4392" xr:uid="{00000000-0004-0000-0D00-000027110000}"/>
    <hyperlink ref="J4411" r:id="rId4393" xr:uid="{00000000-0004-0000-0D00-000028110000}"/>
    <hyperlink ref="J4412" r:id="rId4394" xr:uid="{00000000-0004-0000-0D00-000029110000}"/>
    <hyperlink ref="J4413" r:id="rId4395" xr:uid="{00000000-0004-0000-0D00-00002A110000}"/>
    <hyperlink ref="J4414" r:id="rId4396" xr:uid="{00000000-0004-0000-0D00-00002B110000}"/>
    <hyperlink ref="J4415" r:id="rId4397" xr:uid="{00000000-0004-0000-0D00-00002C110000}"/>
    <hyperlink ref="J4416" r:id="rId4398" xr:uid="{00000000-0004-0000-0D00-00002D110000}"/>
    <hyperlink ref="J4417" r:id="rId4399" xr:uid="{00000000-0004-0000-0D00-00002E110000}"/>
    <hyperlink ref="J4418" r:id="rId4400" xr:uid="{00000000-0004-0000-0D00-00002F110000}"/>
    <hyperlink ref="J4419" r:id="rId4401" xr:uid="{00000000-0004-0000-0D00-000030110000}"/>
    <hyperlink ref="J4420" r:id="rId4402" xr:uid="{00000000-0004-0000-0D00-000031110000}"/>
    <hyperlink ref="J4421" r:id="rId4403" xr:uid="{00000000-0004-0000-0D00-000032110000}"/>
    <hyperlink ref="J4422" r:id="rId4404" xr:uid="{00000000-0004-0000-0D00-000033110000}"/>
    <hyperlink ref="J4423" r:id="rId4405" xr:uid="{00000000-0004-0000-0D00-000034110000}"/>
    <hyperlink ref="J4424" r:id="rId4406" xr:uid="{00000000-0004-0000-0D00-000035110000}"/>
    <hyperlink ref="J4425" r:id="rId4407" xr:uid="{00000000-0004-0000-0D00-000036110000}"/>
    <hyperlink ref="J4426" r:id="rId4408" xr:uid="{00000000-0004-0000-0D00-000037110000}"/>
    <hyperlink ref="J4427" r:id="rId4409" xr:uid="{00000000-0004-0000-0D00-000038110000}"/>
    <hyperlink ref="J4428" r:id="rId4410" xr:uid="{00000000-0004-0000-0D00-000039110000}"/>
    <hyperlink ref="J4429" r:id="rId4411" xr:uid="{00000000-0004-0000-0D00-00003A110000}"/>
    <hyperlink ref="J4430" r:id="rId4412" xr:uid="{00000000-0004-0000-0D00-00003B110000}"/>
    <hyperlink ref="J4431" r:id="rId4413" xr:uid="{00000000-0004-0000-0D00-00003C110000}"/>
    <hyperlink ref="J4432" r:id="rId4414" xr:uid="{00000000-0004-0000-0D00-00003D110000}"/>
    <hyperlink ref="J4433" r:id="rId4415" xr:uid="{00000000-0004-0000-0D00-00003E110000}"/>
    <hyperlink ref="J4434" r:id="rId4416" xr:uid="{00000000-0004-0000-0D00-00003F110000}"/>
    <hyperlink ref="J4435" r:id="rId4417" xr:uid="{00000000-0004-0000-0D00-000040110000}"/>
    <hyperlink ref="J4436" r:id="rId4418" xr:uid="{00000000-0004-0000-0D00-000041110000}"/>
    <hyperlink ref="J4437" r:id="rId4419" xr:uid="{00000000-0004-0000-0D00-000042110000}"/>
    <hyperlink ref="J4438" r:id="rId4420" xr:uid="{00000000-0004-0000-0D00-000043110000}"/>
    <hyperlink ref="J4439" r:id="rId4421" xr:uid="{00000000-0004-0000-0D00-000044110000}"/>
    <hyperlink ref="J4440" r:id="rId4422" xr:uid="{00000000-0004-0000-0D00-000045110000}"/>
    <hyperlink ref="J4441" r:id="rId4423" xr:uid="{00000000-0004-0000-0D00-000046110000}"/>
    <hyperlink ref="J4442" r:id="rId4424" xr:uid="{00000000-0004-0000-0D00-000047110000}"/>
    <hyperlink ref="J4443" r:id="rId4425" xr:uid="{00000000-0004-0000-0D00-000048110000}"/>
    <hyperlink ref="J4444" r:id="rId4426" xr:uid="{00000000-0004-0000-0D00-000049110000}"/>
    <hyperlink ref="J4445" r:id="rId4427" xr:uid="{00000000-0004-0000-0D00-00004A110000}"/>
    <hyperlink ref="J4446" r:id="rId4428" xr:uid="{00000000-0004-0000-0D00-00004B110000}"/>
    <hyperlink ref="J4447" r:id="rId4429" xr:uid="{00000000-0004-0000-0D00-00004C110000}"/>
    <hyperlink ref="J4448" r:id="rId4430" xr:uid="{00000000-0004-0000-0D00-00004D110000}"/>
    <hyperlink ref="J4449" r:id="rId4431" xr:uid="{00000000-0004-0000-0D00-00004E110000}"/>
    <hyperlink ref="J4450" r:id="rId4432" xr:uid="{00000000-0004-0000-0D00-00004F110000}"/>
    <hyperlink ref="J4451" r:id="rId4433" xr:uid="{00000000-0004-0000-0D00-000050110000}"/>
    <hyperlink ref="J4452" r:id="rId4434" xr:uid="{00000000-0004-0000-0D00-000051110000}"/>
    <hyperlink ref="J4453" r:id="rId4435" xr:uid="{00000000-0004-0000-0D00-000052110000}"/>
    <hyperlink ref="J4454" r:id="rId4436" xr:uid="{00000000-0004-0000-0D00-000053110000}"/>
    <hyperlink ref="J4455" r:id="rId4437" xr:uid="{00000000-0004-0000-0D00-000054110000}"/>
    <hyperlink ref="J4456" r:id="rId4438" xr:uid="{00000000-0004-0000-0D00-000055110000}"/>
    <hyperlink ref="J4457" r:id="rId4439" xr:uid="{00000000-0004-0000-0D00-000056110000}"/>
    <hyperlink ref="J4458" r:id="rId4440" xr:uid="{00000000-0004-0000-0D00-000057110000}"/>
    <hyperlink ref="J4459" r:id="rId4441" xr:uid="{00000000-0004-0000-0D00-000058110000}"/>
    <hyperlink ref="J4460" r:id="rId4442" xr:uid="{00000000-0004-0000-0D00-000059110000}"/>
    <hyperlink ref="J4461" r:id="rId4443" xr:uid="{00000000-0004-0000-0D00-00005A110000}"/>
    <hyperlink ref="J4462" r:id="rId4444" xr:uid="{00000000-0004-0000-0D00-00005B110000}"/>
    <hyperlink ref="J4463" r:id="rId4445" xr:uid="{00000000-0004-0000-0D00-00005C110000}"/>
    <hyperlink ref="J4464" r:id="rId4446" xr:uid="{00000000-0004-0000-0D00-00005D110000}"/>
    <hyperlink ref="J4465" r:id="rId4447" xr:uid="{00000000-0004-0000-0D00-00005E110000}"/>
    <hyperlink ref="J4466" r:id="rId4448" xr:uid="{00000000-0004-0000-0D00-00005F110000}"/>
    <hyperlink ref="J4467" r:id="rId4449" xr:uid="{00000000-0004-0000-0D00-000060110000}"/>
    <hyperlink ref="J4468" r:id="rId4450" xr:uid="{00000000-0004-0000-0D00-000061110000}"/>
    <hyperlink ref="J4469" r:id="rId4451" xr:uid="{00000000-0004-0000-0D00-000062110000}"/>
    <hyperlink ref="J4470" r:id="rId4452" xr:uid="{00000000-0004-0000-0D00-000063110000}"/>
    <hyperlink ref="J4471" r:id="rId4453" xr:uid="{00000000-0004-0000-0D00-000064110000}"/>
    <hyperlink ref="J4472" r:id="rId4454" xr:uid="{00000000-0004-0000-0D00-000065110000}"/>
    <hyperlink ref="J4473" r:id="rId4455" xr:uid="{00000000-0004-0000-0D00-000066110000}"/>
    <hyperlink ref="J4474" r:id="rId4456" xr:uid="{00000000-0004-0000-0D00-000067110000}"/>
    <hyperlink ref="J4475" r:id="rId4457" xr:uid="{00000000-0004-0000-0D00-000068110000}"/>
    <hyperlink ref="J4476" r:id="rId4458" xr:uid="{00000000-0004-0000-0D00-000069110000}"/>
    <hyperlink ref="J4477" r:id="rId4459" xr:uid="{00000000-0004-0000-0D00-00006A110000}"/>
    <hyperlink ref="J4478" r:id="rId4460" xr:uid="{00000000-0004-0000-0D00-00006B110000}"/>
    <hyperlink ref="J4479" r:id="rId4461" xr:uid="{00000000-0004-0000-0D00-00006C110000}"/>
    <hyperlink ref="J4480" r:id="rId4462" xr:uid="{00000000-0004-0000-0D00-00006D110000}"/>
    <hyperlink ref="J4481" r:id="rId4463" xr:uid="{00000000-0004-0000-0D00-00006E110000}"/>
    <hyperlink ref="J4482" r:id="rId4464" xr:uid="{00000000-0004-0000-0D00-00006F110000}"/>
    <hyperlink ref="J4483" r:id="rId4465" xr:uid="{00000000-0004-0000-0D00-000070110000}"/>
    <hyperlink ref="J4484" r:id="rId4466" xr:uid="{00000000-0004-0000-0D00-000071110000}"/>
    <hyperlink ref="J4485" r:id="rId4467" xr:uid="{00000000-0004-0000-0D00-000072110000}"/>
    <hyperlink ref="J4486" r:id="rId4468" xr:uid="{00000000-0004-0000-0D00-000073110000}"/>
    <hyperlink ref="J4487" r:id="rId4469" xr:uid="{00000000-0004-0000-0D00-000074110000}"/>
    <hyperlink ref="J4488" r:id="rId4470" xr:uid="{00000000-0004-0000-0D00-000075110000}"/>
    <hyperlink ref="J4489" r:id="rId4471" xr:uid="{00000000-0004-0000-0D00-000076110000}"/>
    <hyperlink ref="J4490" r:id="rId4472" xr:uid="{00000000-0004-0000-0D00-000077110000}"/>
    <hyperlink ref="J4491" r:id="rId4473" xr:uid="{00000000-0004-0000-0D00-000078110000}"/>
    <hyperlink ref="J4492" r:id="rId4474" xr:uid="{00000000-0004-0000-0D00-000079110000}"/>
    <hyperlink ref="J4493" r:id="rId4475" xr:uid="{00000000-0004-0000-0D00-00007A110000}"/>
    <hyperlink ref="J4494" r:id="rId4476" xr:uid="{00000000-0004-0000-0D00-00007B110000}"/>
    <hyperlink ref="J4495" r:id="rId4477" xr:uid="{00000000-0004-0000-0D00-00007C110000}"/>
    <hyperlink ref="J4496" r:id="rId4478" xr:uid="{00000000-0004-0000-0D00-00007D110000}"/>
    <hyperlink ref="J4497" r:id="rId4479" xr:uid="{00000000-0004-0000-0D00-00007E110000}"/>
    <hyperlink ref="J4498" r:id="rId4480" xr:uid="{00000000-0004-0000-0D00-00007F110000}"/>
    <hyperlink ref="J4499" r:id="rId4481" xr:uid="{00000000-0004-0000-0D00-000080110000}"/>
    <hyperlink ref="J4500" r:id="rId4482" xr:uid="{00000000-0004-0000-0D00-000081110000}"/>
    <hyperlink ref="J4501" r:id="rId4483" xr:uid="{00000000-0004-0000-0D00-000082110000}"/>
    <hyperlink ref="J4502" r:id="rId4484" xr:uid="{00000000-0004-0000-0D00-000083110000}"/>
    <hyperlink ref="J4503" r:id="rId4485" xr:uid="{00000000-0004-0000-0D00-000084110000}"/>
    <hyperlink ref="J4504" r:id="rId4486" xr:uid="{00000000-0004-0000-0D00-000085110000}"/>
    <hyperlink ref="J4505" r:id="rId4487" xr:uid="{00000000-0004-0000-0D00-000086110000}"/>
    <hyperlink ref="J4506" r:id="rId4488" xr:uid="{00000000-0004-0000-0D00-000087110000}"/>
    <hyperlink ref="J4507" r:id="rId4489" xr:uid="{00000000-0004-0000-0D00-000088110000}"/>
    <hyperlink ref="J4508" r:id="rId4490" xr:uid="{00000000-0004-0000-0D00-000089110000}"/>
    <hyperlink ref="J4509" r:id="rId4491" xr:uid="{00000000-0004-0000-0D00-00008A110000}"/>
    <hyperlink ref="J4510" r:id="rId4492" xr:uid="{00000000-0004-0000-0D00-00008B110000}"/>
    <hyperlink ref="J4511" r:id="rId4493" xr:uid="{00000000-0004-0000-0D00-00008C110000}"/>
    <hyperlink ref="J4512" r:id="rId4494" xr:uid="{00000000-0004-0000-0D00-00008D110000}"/>
    <hyperlink ref="J4513" r:id="rId4495" xr:uid="{00000000-0004-0000-0D00-00008E110000}"/>
    <hyperlink ref="J4514" r:id="rId4496" xr:uid="{00000000-0004-0000-0D00-00008F110000}"/>
    <hyperlink ref="J4515" r:id="rId4497" xr:uid="{00000000-0004-0000-0D00-000090110000}"/>
    <hyperlink ref="J4516" r:id="rId4498" xr:uid="{00000000-0004-0000-0D00-000091110000}"/>
    <hyperlink ref="J4517" r:id="rId4499" xr:uid="{00000000-0004-0000-0D00-000092110000}"/>
    <hyperlink ref="J4518" r:id="rId4500" xr:uid="{00000000-0004-0000-0D00-000093110000}"/>
    <hyperlink ref="J4519" r:id="rId4501" xr:uid="{00000000-0004-0000-0D00-000094110000}"/>
    <hyperlink ref="J4520" r:id="rId4502" xr:uid="{00000000-0004-0000-0D00-000095110000}"/>
    <hyperlink ref="J4521" r:id="rId4503" xr:uid="{00000000-0004-0000-0D00-000096110000}"/>
    <hyperlink ref="J4522" r:id="rId4504" xr:uid="{00000000-0004-0000-0D00-000097110000}"/>
    <hyperlink ref="J4523" r:id="rId4505" xr:uid="{00000000-0004-0000-0D00-000098110000}"/>
    <hyperlink ref="J4524" r:id="rId4506" xr:uid="{00000000-0004-0000-0D00-000099110000}"/>
    <hyperlink ref="J4525" r:id="rId4507" xr:uid="{00000000-0004-0000-0D00-00009A110000}"/>
    <hyperlink ref="J4526" r:id="rId4508" xr:uid="{00000000-0004-0000-0D00-00009B110000}"/>
    <hyperlink ref="J4527" r:id="rId4509" xr:uid="{00000000-0004-0000-0D00-00009C110000}"/>
    <hyperlink ref="J4528" r:id="rId4510" xr:uid="{00000000-0004-0000-0D00-00009D110000}"/>
    <hyperlink ref="J4529" r:id="rId4511" xr:uid="{00000000-0004-0000-0D00-00009E110000}"/>
    <hyperlink ref="J4530" r:id="rId4512" xr:uid="{00000000-0004-0000-0D00-00009F110000}"/>
    <hyperlink ref="J4531" r:id="rId4513" xr:uid="{00000000-0004-0000-0D00-0000A0110000}"/>
    <hyperlink ref="J4532" r:id="rId4514" xr:uid="{00000000-0004-0000-0D00-0000A1110000}"/>
    <hyperlink ref="J4533" r:id="rId4515" xr:uid="{00000000-0004-0000-0D00-0000A2110000}"/>
    <hyperlink ref="J4534" r:id="rId4516" xr:uid="{00000000-0004-0000-0D00-0000A3110000}"/>
    <hyperlink ref="J4535" r:id="rId4517" xr:uid="{00000000-0004-0000-0D00-0000A4110000}"/>
    <hyperlink ref="J4536" r:id="rId4518" xr:uid="{00000000-0004-0000-0D00-0000A5110000}"/>
    <hyperlink ref="J4537" r:id="rId4519" xr:uid="{00000000-0004-0000-0D00-0000A6110000}"/>
    <hyperlink ref="J4538" r:id="rId4520" xr:uid="{00000000-0004-0000-0D00-0000A7110000}"/>
    <hyperlink ref="J4539" r:id="rId4521" xr:uid="{00000000-0004-0000-0D00-0000A8110000}"/>
    <hyperlink ref="J4540" r:id="rId4522" xr:uid="{00000000-0004-0000-0D00-0000A9110000}"/>
    <hyperlink ref="J4541" r:id="rId4523" xr:uid="{00000000-0004-0000-0D00-0000AA110000}"/>
    <hyperlink ref="J4542" r:id="rId4524" xr:uid="{00000000-0004-0000-0D00-0000AB110000}"/>
    <hyperlink ref="J4543" r:id="rId4525" xr:uid="{00000000-0004-0000-0D00-0000AC110000}"/>
    <hyperlink ref="J4544" r:id="rId4526" xr:uid="{00000000-0004-0000-0D00-0000AD110000}"/>
    <hyperlink ref="J4545" r:id="rId4527" xr:uid="{00000000-0004-0000-0D00-0000AE110000}"/>
    <hyperlink ref="J4546" r:id="rId4528" xr:uid="{00000000-0004-0000-0D00-0000AF110000}"/>
    <hyperlink ref="J4547" r:id="rId4529" xr:uid="{00000000-0004-0000-0D00-0000B0110000}"/>
    <hyperlink ref="J4548" r:id="rId4530" xr:uid="{00000000-0004-0000-0D00-0000B1110000}"/>
    <hyperlink ref="J4549" r:id="rId4531" xr:uid="{00000000-0004-0000-0D00-0000B2110000}"/>
    <hyperlink ref="J4550" r:id="rId4532" xr:uid="{00000000-0004-0000-0D00-0000B3110000}"/>
    <hyperlink ref="J4551" r:id="rId4533" xr:uid="{00000000-0004-0000-0D00-0000B4110000}"/>
    <hyperlink ref="J4552" r:id="rId4534" xr:uid="{00000000-0004-0000-0D00-0000B5110000}"/>
    <hyperlink ref="J4553" r:id="rId4535" xr:uid="{00000000-0004-0000-0D00-0000B6110000}"/>
    <hyperlink ref="J4554" r:id="rId4536" xr:uid="{00000000-0004-0000-0D00-0000B7110000}"/>
    <hyperlink ref="J4555" r:id="rId4537" xr:uid="{00000000-0004-0000-0D00-0000B8110000}"/>
    <hyperlink ref="J4556" r:id="rId4538" xr:uid="{00000000-0004-0000-0D00-0000B9110000}"/>
    <hyperlink ref="J4557" r:id="rId4539" xr:uid="{00000000-0004-0000-0D00-0000BA110000}"/>
    <hyperlink ref="J4558" r:id="rId4540" xr:uid="{00000000-0004-0000-0D00-0000BB110000}"/>
    <hyperlink ref="J4559" r:id="rId4541" xr:uid="{00000000-0004-0000-0D00-0000BC110000}"/>
    <hyperlink ref="J4560" r:id="rId4542" xr:uid="{00000000-0004-0000-0D00-0000BD110000}"/>
    <hyperlink ref="J4561" r:id="rId4543" xr:uid="{00000000-0004-0000-0D00-0000BE110000}"/>
    <hyperlink ref="J4562" r:id="rId4544" xr:uid="{00000000-0004-0000-0D00-0000BF110000}"/>
    <hyperlink ref="J4563" r:id="rId4545" xr:uid="{00000000-0004-0000-0D00-0000C0110000}"/>
    <hyperlink ref="J4564" r:id="rId4546" xr:uid="{00000000-0004-0000-0D00-0000C1110000}"/>
    <hyperlink ref="J4565" r:id="rId4547" xr:uid="{00000000-0004-0000-0D00-0000C2110000}"/>
    <hyperlink ref="J4566" r:id="rId4548" xr:uid="{00000000-0004-0000-0D00-0000C3110000}"/>
    <hyperlink ref="J4567" r:id="rId4549" xr:uid="{00000000-0004-0000-0D00-0000C4110000}"/>
    <hyperlink ref="J4568" r:id="rId4550" xr:uid="{00000000-0004-0000-0D00-0000C5110000}"/>
    <hyperlink ref="J4569" r:id="rId4551" xr:uid="{00000000-0004-0000-0D00-0000C6110000}"/>
    <hyperlink ref="J4570" r:id="rId4552" xr:uid="{00000000-0004-0000-0D00-0000C7110000}"/>
    <hyperlink ref="J4571" r:id="rId4553" xr:uid="{00000000-0004-0000-0D00-0000C8110000}"/>
    <hyperlink ref="J4572" r:id="rId4554" xr:uid="{00000000-0004-0000-0D00-0000C9110000}"/>
    <hyperlink ref="J4573" r:id="rId4555" xr:uid="{00000000-0004-0000-0D00-0000CA110000}"/>
    <hyperlink ref="J4574" r:id="rId4556" xr:uid="{00000000-0004-0000-0D00-0000CB110000}"/>
    <hyperlink ref="J4575" r:id="rId4557" xr:uid="{00000000-0004-0000-0D00-0000CC110000}"/>
    <hyperlink ref="J4576" r:id="rId4558" xr:uid="{00000000-0004-0000-0D00-0000CD110000}"/>
    <hyperlink ref="J4577" r:id="rId4559" xr:uid="{00000000-0004-0000-0D00-0000CE110000}"/>
    <hyperlink ref="J4578" r:id="rId4560" xr:uid="{00000000-0004-0000-0D00-0000CF110000}"/>
    <hyperlink ref="J4579" r:id="rId4561" xr:uid="{00000000-0004-0000-0D00-0000D0110000}"/>
    <hyperlink ref="J4580" r:id="rId4562" xr:uid="{00000000-0004-0000-0D00-0000D1110000}"/>
    <hyperlink ref="J4581" r:id="rId4563" xr:uid="{00000000-0004-0000-0D00-0000D2110000}"/>
    <hyperlink ref="J4582" r:id="rId4564" xr:uid="{00000000-0004-0000-0D00-0000D3110000}"/>
    <hyperlink ref="J4583" r:id="rId4565" xr:uid="{00000000-0004-0000-0D00-0000D4110000}"/>
    <hyperlink ref="J4584" r:id="rId4566" xr:uid="{00000000-0004-0000-0D00-0000D5110000}"/>
    <hyperlink ref="J4585" r:id="rId4567" xr:uid="{00000000-0004-0000-0D00-0000D6110000}"/>
    <hyperlink ref="J4586" r:id="rId4568" xr:uid="{00000000-0004-0000-0D00-0000D7110000}"/>
    <hyperlink ref="J4587" r:id="rId4569" xr:uid="{00000000-0004-0000-0D00-0000D8110000}"/>
    <hyperlink ref="J4588" r:id="rId4570" xr:uid="{00000000-0004-0000-0D00-0000D9110000}"/>
    <hyperlink ref="J4589" r:id="rId4571" xr:uid="{00000000-0004-0000-0D00-0000DA110000}"/>
    <hyperlink ref="J4590" r:id="rId4572" xr:uid="{00000000-0004-0000-0D00-0000DB110000}"/>
    <hyperlink ref="J4591" r:id="rId4573" xr:uid="{00000000-0004-0000-0D00-0000DC110000}"/>
    <hyperlink ref="J4592" r:id="rId4574" xr:uid="{00000000-0004-0000-0D00-0000DD110000}"/>
    <hyperlink ref="J4593" r:id="rId4575" xr:uid="{00000000-0004-0000-0D00-0000DE110000}"/>
    <hyperlink ref="J4594" r:id="rId4576" xr:uid="{00000000-0004-0000-0D00-0000DF110000}"/>
    <hyperlink ref="J4595" r:id="rId4577" xr:uid="{00000000-0004-0000-0D00-0000E0110000}"/>
    <hyperlink ref="J4596" r:id="rId4578" xr:uid="{00000000-0004-0000-0D00-0000E1110000}"/>
    <hyperlink ref="J4597" r:id="rId4579" xr:uid="{00000000-0004-0000-0D00-0000E2110000}"/>
    <hyperlink ref="J4598" r:id="rId4580" xr:uid="{00000000-0004-0000-0D00-0000E3110000}"/>
    <hyperlink ref="J4599" r:id="rId4581" xr:uid="{00000000-0004-0000-0D00-0000E4110000}"/>
    <hyperlink ref="J4600" r:id="rId4582" xr:uid="{00000000-0004-0000-0D00-0000E5110000}"/>
    <hyperlink ref="J4601" r:id="rId4583" xr:uid="{00000000-0004-0000-0D00-0000E6110000}"/>
    <hyperlink ref="J4602" r:id="rId4584" xr:uid="{00000000-0004-0000-0D00-0000E7110000}"/>
    <hyperlink ref="J4603" r:id="rId4585" xr:uid="{00000000-0004-0000-0D00-0000E8110000}"/>
    <hyperlink ref="J4604" r:id="rId4586" xr:uid="{00000000-0004-0000-0D00-0000E9110000}"/>
    <hyperlink ref="J4605" r:id="rId4587" xr:uid="{00000000-0004-0000-0D00-0000EA110000}"/>
    <hyperlink ref="J4606" r:id="rId4588" xr:uid="{00000000-0004-0000-0D00-0000EB110000}"/>
    <hyperlink ref="J4607" r:id="rId4589" xr:uid="{00000000-0004-0000-0D00-0000EC110000}"/>
    <hyperlink ref="J4608" r:id="rId4590" xr:uid="{00000000-0004-0000-0D00-0000ED110000}"/>
    <hyperlink ref="J4609" r:id="rId4591" xr:uid="{00000000-0004-0000-0D00-0000EE110000}"/>
    <hyperlink ref="J4610" r:id="rId4592" xr:uid="{00000000-0004-0000-0D00-0000EF110000}"/>
    <hyperlink ref="J4611" r:id="rId4593" xr:uid="{00000000-0004-0000-0D00-0000F0110000}"/>
    <hyperlink ref="J4612" r:id="rId4594" xr:uid="{00000000-0004-0000-0D00-0000F1110000}"/>
    <hyperlink ref="J4613" r:id="rId4595" xr:uid="{00000000-0004-0000-0D00-0000F2110000}"/>
    <hyperlink ref="J4614" r:id="rId4596" xr:uid="{00000000-0004-0000-0D00-0000F3110000}"/>
    <hyperlink ref="J4615" r:id="rId4597" xr:uid="{00000000-0004-0000-0D00-0000F4110000}"/>
    <hyperlink ref="J4616" r:id="rId4598" xr:uid="{00000000-0004-0000-0D00-0000F5110000}"/>
    <hyperlink ref="J4617" r:id="rId4599" xr:uid="{00000000-0004-0000-0D00-0000F6110000}"/>
    <hyperlink ref="J4618" r:id="rId4600" xr:uid="{00000000-0004-0000-0D00-0000F7110000}"/>
    <hyperlink ref="J4619" r:id="rId4601" xr:uid="{00000000-0004-0000-0D00-0000F8110000}"/>
    <hyperlink ref="J4620" r:id="rId4602" xr:uid="{00000000-0004-0000-0D00-0000F9110000}"/>
    <hyperlink ref="J4621" r:id="rId4603" xr:uid="{00000000-0004-0000-0D00-0000FA110000}"/>
    <hyperlink ref="J4622" r:id="rId4604" xr:uid="{00000000-0004-0000-0D00-0000FB110000}"/>
    <hyperlink ref="J4623" r:id="rId4605" xr:uid="{00000000-0004-0000-0D00-0000FC110000}"/>
    <hyperlink ref="J4624" r:id="rId4606" xr:uid="{00000000-0004-0000-0D00-0000FD110000}"/>
    <hyperlink ref="J4625" r:id="rId4607" xr:uid="{00000000-0004-0000-0D00-0000FE110000}"/>
    <hyperlink ref="J4626" r:id="rId4608" xr:uid="{00000000-0004-0000-0D00-0000FF110000}"/>
    <hyperlink ref="J4627" r:id="rId4609" xr:uid="{00000000-0004-0000-0D00-000000120000}"/>
    <hyperlink ref="J4628" r:id="rId4610" xr:uid="{00000000-0004-0000-0D00-000001120000}"/>
    <hyperlink ref="J4629" r:id="rId4611" xr:uid="{00000000-0004-0000-0D00-000002120000}"/>
    <hyperlink ref="J4630" r:id="rId4612" xr:uid="{00000000-0004-0000-0D00-000003120000}"/>
    <hyperlink ref="J4631" r:id="rId4613" xr:uid="{00000000-0004-0000-0D00-000004120000}"/>
    <hyperlink ref="J4632" r:id="rId4614" xr:uid="{00000000-0004-0000-0D00-000005120000}"/>
    <hyperlink ref="J4633" r:id="rId4615" xr:uid="{00000000-0004-0000-0D00-000006120000}"/>
    <hyperlink ref="J4634" r:id="rId4616" xr:uid="{00000000-0004-0000-0D00-000007120000}"/>
    <hyperlink ref="J4635" r:id="rId4617" xr:uid="{00000000-0004-0000-0D00-000008120000}"/>
    <hyperlink ref="J4636" r:id="rId4618" xr:uid="{00000000-0004-0000-0D00-000009120000}"/>
    <hyperlink ref="J4637" r:id="rId4619" xr:uid="{00000000-0004-0000-0D00-00000A120000}"/>
    <hyperlink ref="J4638" r:id="rId4620" xr:uid="{00000000-0004-0000-0D00-00000B120000}"/>
    <hyperlink ref="J4639" r:id="rId4621" xr:uid="{00000000-0004-0000-0D00-00000C120000}"/>
    <hyperlink ref="J4640" r:id="rId4622" xr:uid="{00000000-0004-0000-0D00-00000D120000}"/>
    <hyperlink ref="J4641" r:id="rId4623" xr:uid="{00000000-0004-0000-0D00-00000E120000}"/>
    <hyperlink ref="J4642" r:id="rId4624" xr:uid="{00000000-0004-0000-0D00-00000F120000}"/>
    <hyperlink ref="J4643" r:id="rId4625" xr:uid="{00000000-0004-0000-0D00-000010120000}"/>
    <hyperlink ref="J4644" r:id="rId4626" xr:uid="{00000000-0004-0000-0D00-000011120000}"/>
    <hyperlink ref="J4645" r:id="rId4627" xr:uid="{00000000-0004-0000-0D00-000012120000}"/>
    <hyperlink ref="J4646" r:id="rId4628" xr:uid="{00000000-0004-0000-0D00-000013120000}"/>
    <hyperlink ref="J4647" r:id="rId4629" xr:uid="{00000000-0004-0000-0D00-000014120000}"/>
    <hyperlink ref="J4648" r:id="rId4630" xr:uid="{00000000-0004-0000-0D00-000015120000}"/>
    <hyperlink ref="J4649" r:id="rId4631" xr:uid="{00000000-0004-0000-0D00-000016120000}"/>
    <hyperlink ref="J4650" r:id="rId4632" xr:uid="{00000000-0004-0000-0D00-000017120000}"/>
    <hyperlink ref="J4651" r:id="rId4633" xr:uid="{00000000-0004-0000-0D00-000018120000}"/>
    <hyperlink ref="J4652" r:id="rId4634" xr:uid="{00000000-0004-0000-0D00-000019120000}"/>
    <hyperlink ref="J4653" r:id="rId4635" xr:uid="{00000000-0004-0000-0D00-00001A120000}"/>
    <hyperlink ref="J4654" r:id="rId4636" xr:uid="{00000000-0004-0000-0D00-00001B120000}"/>
    <hyperlink ref="J4655" r:id="rId4637" xr:uid="{00000000-0004-0000-0D00-00001C120000}"/>
    <hyperlink ref="J4656" r:id="rId4638" xr:uid="{00000000-0004-0000-0D00-00001D120000}"/>
    <hyperlink ref="J4657" r:id="rId4639" xr:uid="{00000000-0004-0000-0D00-00001E120000}"/>
    <hyperlink ref="J4658" r:id="rId4640" xr:uid="{00000000-0004-0000-0D00-00001F120000}"/>
    <hyperlink ref="J4659" r:id="rId4641" xr:uid="{00000000-0004-0000-0D00-000020120000}"/>
    <hyperlink ref="J4660" r:id="rId4642" xr:uid="{00000000-0004-0000-0D00-000021120000}"/>
    <hyperlink ref="J4661" r:id="rId4643" xr:uid="{00000000-0004-0000-0D00-000022120000}"/>
    <hyperlink ref="J4662" r:id="rId4644" xr:uid="{00000000-0004-0000-0D00-000023120000}"/>
    <hyperlink ref="J4663" r:id="rId4645" xr:uid="{00000000-0004-0000-0D00-000024120000}"/>
    <hyperlink ref="J4664" r:id="rId4646" xr:uid="{00000000-0004-0000-0D00-000025120000}"/>
    <hyperlink ref="J4665" r:id="rId4647" xr:uid="{00000000-0004-0000-0D00-000026120000}"/>
    <hyperlink ref="J4666" r:id="rId4648" xr:uid="{00000000-0004-0000-0D00-000027120000}"/>
    <hyperlink ref="J4667" r:id="rId4649" xr:uid="{00000000-0004-0000-0D00-000028120000}"/>
    <hyperlink ref="J4668" r:id="rId4650" xr:uid="{00000000-0004-0000-0D00-000029120000}"/>
    <hyperlink ref="J4669" r:id="rId4651" xr:uid="{00000000-0004-0000-0D00-00002A120000}"/>
    <hyperlink ref="J4670" r:id="rId4652" xr:uid="{00000000-0004-0000-0D00-00002B120000}"/>
    <hyperlink ref="J4671" r:id="rId4653" xr:uid="{00000000-0004-0000-0D00-00002C120000}"/>
    <hyperlink ref="J4672" r:id="rId4654" xr:uid="{00000000-0004-0000-0D00-00002D120000}"/>
    <hyperlink ref="J4673" r:id="rId4655" xr:uid="{00000000-0004-0000-0D00-00002E120000}"/>
    <hyperlink ref="J4674" r:id="rId4656" xr:uid="{00000000-0004-0000-0D00-00002F120000}"/>
    <hyperlink ref="J4675" r:id="rId4657" xr:uid="{00000000-0004-0000-0D00-000030120000}"/>
    <hyperlink ref="J4676" r:id="rId4658" xr:uid="{00000000-0004-0000-0D00-000031120000}"/>
    <hyperlink ref="J4677" r:id="rId4659" xr:uid="{00000000-0004-0000-0D00-000032120000}"/>
    <hyperlink ref="J4678" r:id="rId4660" xr:uid="{00000000-0004-0000-0D00-000033120000}"/>
    <hyperlink ref="J4679" r:id="rId4661" xr:uid="{00000000-0004-0000-0D00-000034120000}"/>
    <hyperlink ref="J4680" r:id="rId4662" xr:uid="{00000000-0004-0000-0D00-000035120000}"/>
    <hyperlink ref="J4681" r:id="rId4663" xr:uid="{00000000-0004-0000-0D00-000036120000}"/>
    <hyperlink ref="J4682" r:id="rId4664" xr:uid="{00000000-0004-0000-0D00-000037120000}"/>
    <hyperlink ref="J4683" r:id="rId4665" xr:uid="{00000000-0004-0000-0D00-000038120000}"/>
    <hyperlink ref="J4684" r:id="rId4666" xr:uid="{00000000-0004-0000-0D00-000039120000}"/>
    <hyperlink ref="J4685" r:id="rId4667" xr:uid="{00000000-0004-0000-0D00-00003A120000}"/>
    <hyperlink ref="J4686" r:id="rId4668" xr:uid="{00000000-0004-0000-0D00-00003B120000}"/>
    <hyperlink ref="J4687" r:id="rId4669" xr:uid="{00000000-0004-0000-0D00-00003C120000}"/>
    <hyperlink ref="J4688" r:id="rId4670" xr:uid="{00000000-0004-0000-0D00-00003D120000}"/>
    <hyperlink ref="J4689" r:id="rId4671" xr:uid="{00000000-0004-0000-0D00-00003E120000}"/>
    <hyperlink ref="J4690" r:id="rId4672" xr:uid="{00000000-0004-0000-0D00-00003F120000}"/>
    <hyperlink ref="J4691" r:id="rId4673" xr:uid="{00000000-0004-0000-0D00-000040120000}"/>
    <hyperlink ref="J4692" r:id="rId4674" xr:uid="{00000000-0004-0000-0D00-000041120000}"/>
    <hyperlink ref="J4693" r:id="rId4675" xr:uid="{00000000-0004-0000-0D00-000042120000}"/>
    <hyperlink ref="J4694" r:id="rId4676" xr:uid="{00000000-0004-0000-0D00-000043120000}"/>
    <hyperlink ref="J4695" r:id="rId4677" xr:uid="{00000000-0004-0000-0D00-000044120000}"/>
    <hyperlink ref="J4696" r:id="rId4678" xr:uid="{00000000-0004-0000-0D00-000045120000}"/>
    <hyperlink ref="J4697" r:id="rId4679" xr:uid="{00000000-0004-0000-0D00-000046120000}"/>
    <hyperlink ref="J4698" r:id="rId4680" xr:uid="{00000000-0004-0000-0D00-000047120000}"/>
    <hyperlink ref="J4699" r:id="rId4681" xr:uid="{00000000-0004-0000-0D00-000048120000}"/>
    <hyperlink ref="J4700" r:id="rId4682" xr:uid="{00000000-0004-0000-0D00-000049120000}"/>
    <hyperlink ref="J4701" r:id="rId4683" xr:uid="{00000000-0004-0000-0D00-00004A120000}"/>
    <hyperlink ref="J4702" r:id="rId4684" xr:uid="{00000000-0004-0000-0D00-00004B120000}"/>
    <hyperlink ref="J4703" r:id="rId4685" xr:uid="{00000000-0004-0000-0D00-00004C120000}"/>
    <hyperlink ref="J4704" r:id="rId4686" xr:uid="{00000000-0004-0000-0D00-00004D120000}"/>
    <hyperlink ref="J4705" r:id="rId4687" xr:uid="{00000000-0004-0000-0D00-00004E120000}"/>
    <hyperlink ref="J4706" r:id="rId4688" xr:uid="{00000000-0004-0000-0D00-00004F120000}"/>
    <hyperlink ref="J4707" r:id="rId4689" xr:uid="{00000000-0004-0000-0D00-000050120000}"/>
    <hyperlink ref="J4708" r:id="rId4690" xr:uid="{00000000-0004-0000-0D00-000051120000}"/>
    <hyperlink ref="J4709" r:id="rId4691" xr:uid="{00000000-0004-0000-0D00-000052120000}"/>
    <hyperlink ref="J4710" r:id="rId4692" xr:uid="{00000000-0004-0000-0D00-000053120000}"/>
    <hyperlink ref="J4711" r:id="rId4693" xr:uid="{00000000-0004-0000-0D00-000054120000}"/>
    <hyperlink ref="J4712" r:id="rId4694" xr:uid="{00000000-0004-0000-0D00-000055120000}"/>
    <hyperlink ref="J4713" r:id="rId4695" xr:uid="{00000000-0004-0000-0D00-000056120000}"/>
    <hyperlink ref="J4714" r:id="rId4696" xr:uid="{00000000-0004-0000-0D00-000057120000}"/>
    <hyperlink ref="J4715" r:id="rId4697" xr:uid="{00000000-0004-0000-0D00-000058120000}"/>
    <hyperlink ref="J4716" r:id="rId4698" xr:uid="{00000000-0004-0000-0D00-000059120000}"/>
    <hyperlink ref="J4717" r:id="rId4699" xr:uid="{00000000-0004-0000-0D00-00005A120000}"/>
    <hyperlink ref="J4718" r:id="rId4700" xr:uid="{00000000-0004-0000-0D00-00005B120000}"/>
    <hyperlink ref="J4719" r:id="rId4701" xr:uid="{00000000-0004-0000-0D00-00005C120000}"/>
    <hyperlink ref="J4720" r:id="rId4702" xr:uid="{00000000-0004-0000-0D00-00005D120000}"/>
    <hyperlink ref="J4721" r:id="rId4703" xr:uid="{00000000-0004-0000-0D00-00005E120000}"/>
    <hyperlink ref="J4722" r:id="rId4704" xr:uid="{00000000-0004-0000-0D00-00005F120000}"/>
    <hyperlink ref="J4723" r:id="rId4705" xr:uid="{00000000-0004-0000-0D00-000060120000}"/>
    <hyperlink ref="J4724" r:id="rId4706" xr:uid="{00000000-0004-0000-0D00-000061120000}"/>
    <hyperlink ref="J4725" r:id="rId4707" xr:uid="{00000000-0004-0000-0D00-000062120000}"/>
    <hyperlink ref="J4726" r:id="rId4708" xr:uid="{00000000-0004-0000-0D00-000063120000}"/>
    <hyperlink ref="J4727" r:id="rId4709" xr:uid="{00000000-0004-0000-0D00-000064120000}"/>
    <hyperlink ref="J4728" r:id="rId4710" xr:uid="{00000000-0004-0000-0D00-000065120000}"/>
    <hyperlink ref="J4729" r:id="rId4711" xr:uid="{00000000-0004-0000-0D00-000066120000}"/>
    <hyperlink ref="J4730" r:id="rId4712" xr:uid="{00000000-0004-0000-0D00-000067120000}"/>
    <hyperlink ref="J4731" r:id="rId4713" xr:uid="{00000000-0004-0000-0D00-000068120000}"/>
    <hyperlink ref="J4732" r:id="rId4714" xr:uid="{00000000-0004-0000-0D00-000069120000}"/>
    <hyperlink ref="J4733" r:id="rId4715" xr:uid="{00000000-0004-0000-0D00-00006A120000}"/>
    <hyperlink ref="J4734" r:id="rId4716" xr:uid="{00000000-0004-0000-0D00-00006B120000}"/>
    <hyperlink ref="J4735" r:id="rId4717" xr:uid="{00000000-0004-0000-0D00-00006C120000}"/>
    <hyperlink ref="J4736" r:id="rId4718" xr:uid="{00000000-0004-0000-0D00-00006D120000}"/>
    <hyperlink ref="J4737" r:id="rId4719" xr:uid="{00000000-0004-0000-0D00-00006E120000}"/>
    <hyperlink ref="J4738" r:id="rId4720" xr:uid="{00000000-0004-0000-0D00-00006F120000}"/>
    <hyperlink ref="J4739" r:id="rId4721" xr:uid="{00000000-0004-0000-0D00-000070120000}"/>
    <hyperlink ref="J4740" r:id="rId4722" xr:uid="{00000000-0004-0000-0D00-000071120000}"/>
    <hyperlink ref="J4741" r:id="rId4723" xr:uid="{00000000-0004-0000-0D00-000072120000}"/>
    <hyperlink ref="J4742" r:id="rId4724" xr:uid="{00000000-0004-0000-0D00-000073120000}"/>
    <hyperlink ref="J4743" r:id="rId4725" xr:uid="{00000000-0004-0000-0D00-000074120000}"/>
    <hyperlink ref="J4744" r:id="rId4726" xr:uid="{00000000-0004-0000-0D00-000075120000}"/>
    <hyperlink ref="J4745" r:id="rId4727" xr:uid="{00000000-0004-0000-0D00-000076120000}"/>
    <hyperlink ref="J4746" r:id="rId4728" xr:uid="{00000000-0004-0000-0D00-000077120000}"/>
    <hyperlink ref="J4747" r:id="rId4729" xr:uid="{00000000-0004-0000-0D00-000078120000}"/>
    <hyperlink ref="J4748" r:id="rId4730" xr:uid="{00000000-0004-0000-0D00-000079120000}"/>
    <hyperlink ref="J4749" r:id="rId4731" xr:uid="{00000000-0004-0000-0D00-00007A120000}"/>
    <hyperlink ref="J4750" r:id="rId4732" xr:uid="{00000000-0004-0000-0D00-00007B120000}"/>
    <hyperlink ref="J4751" r:id="rId4733" xr:uid="{00000000-0004-0000-0D00-00007C120000}"/>
    <hyperlink ref="J4752" r:id="rId4734" xr:uid="{00000000-0004-0000-0D00-00007D120000}"/>
    <hyperlink ref="J4753" r:id="rId4735" xr:uid="{00000000-0004-0000-0D00-00007E120000}"/>
    <hyperlink ref="J4754" r:id="rId4736" xr:uid="{00000000-0004-0000-0D00-00007F120000}"/>
    <hyperlink ref="J4755" r:id="rId4737" xr:uid="{00000000-0004-0000-0D00-000080120000}"/>
    <hyperlink ref="J4756" r:id="rId4738" xr:uid="{00000000-0004-0000-0D00-000081120000}"/>
    <hyperlink ref="J4757" r:id="rId4739" xr:uid="{00000000-0004-0000-0D00-000082120000}"/>
    <hyperlink ref="J4758" r:id="rId4740" xr:uid="{00000000-0004-0000-0D00-000083120000}"/>
    <hyperlink ref="J4759" r:id="rId4741" xr:uid="{00000000-0004-0000-0D00-000084120000}"/>
    <hyperlink ref="J4760" r:id="rId4742" xr:uid="{00000000-0004-0000-0D00-000085120000}"/>
    <hyperlink ref="J4761" r:id="rId4743" xr:uid="{00000000-0004-0000-0D00-000086120000}"/>
    <hyperlink ref="J4762" r:id="rId4744" xr:uid="{00000000-0004-0000-0D00-000087120000}"/>
    <hyperlink ref="J4763" r:id="rId4745" xr:uid="{00000000-0004-0000-0D00-000088120000}"/>
    <hyperlink ref="J4764" r:id="rId4746" xr:uid="{00000000-0004-0000-0D00-000089120000}"/>
    <hyperlink ref="J4765" r:id="rId4747" xr:uid="{00000000-0004-0000-0D00-00008A120000}"/>
    <hyperlink ref="J4766" r:id="rId4748" xr:uid="{00000000-0004-0000-0D00-00008B120000}"/>
    <hyperlink ref="J4767" r:id="rId4749" xr:uid="{00000000-0004-0000-0D00-00008C120000}"/>
    <hyperlink ref="J4768" r:id="rId4750" xr:uid="{00000000-0004-0000-0D00-00008D120000}"/>
    <hyperlink ref="J4769" r:id="rId4751" xr:uid="{00000000-0004-0000-0D00-00008E120000}"/>
    <hyperlink ref="J4770" r:id="rId4752" xr:uid="{00000000-0004-0000-0D00-00008F120000}"/>
    <hyperlink ref="J4771" r:id="rId4753" xr:uid="{00000000-0004-0000-0D00-000090120000}"/>
    <hyperlink ref="J4772" r:id="rId4754" xr:uid="{00000000-0004-0000-0D00-000091120000}"/>
    <hyperlink ref="J4773" r:id="rId4755" xr:uid="{00000000-0004-0000-0D00-000092120000}"/>
    <hyperlink ref="J4774" r:id="rId4756" xr:uid="{00000000-0004-0000-0D00-000093120000}"/>
    <hyperlink ref="J4775" r:id="rId4757" xr:uid="{00000000-0004-0000-0D00-000094120000}"/>
    <hyperlink ref="J4776" r:id="rId4758" xr:uid="{00000000-0004-0000-0D00-000095120000}"/>
    <hyperlink ref="J4777" r:id="rId4759" xr:uid="{00000000-0004-0000-0D00-000096120000}"/>
    <hyperlink ref="J4778" r:id="rId4760" xr:uid="{00000000-0004-0000-0D00-000097120000}"/>
    <hyperlink ref="J4779" r:id="rId4761" xr:uid="{00000000-0004-0000-0D00-000098120000}"/>
    <hyperlink ref="J4780" r:id="rId4762" xr:uid="{00000000-0004-0000-0D00-000099120000}"/>
    <hyperlink ref="J4781" r:id="rId4763" xr:uid="{00000000-0004-0000-0D00-00009A120000}"/>
    <hyperlink ref="J4782" r:id="rId4764" xr:uid="{00000000-0004-0000-0D00-00009B120000}"/>
    <hyperlink ref="J4783" r:id="rId4765" xr:uid="{00000000-0004-0000-0D00-00009C120000}"/>
    <hyperlink ref="J4784" r:id="rId4766" xr:uid="{00000000-0004-0000-0D00-00009D120000}"/>
    <hyperlink ref="J4785" r:id="rId4767" xr:uid="{00000000-0004-0000-0D00-00009E120000}"/>
    <hyperlink ref="J4786" r:id="rId4768" xr:uid="{00000000-0004-0000-0D00-00009F120000}"/>
    <hyperlink ref="J4787" r:id="rId4769" xr:uid="{00000000-0004-0000-0D00-0000A0120000}"/>
    <hyperlink ref="J4788" r:id="rId4770" xr:uid="{00000000-0004-0000-0D00-0000A1120000}"/>
    <hyperlink ref="J4789" r:id="rId4771" xr:uid="{00000000-0004-0000-0D00-0000A2120000}"/>
    <hyperlink ref="J4790" r:id="rId4772" xr:uid="{00000000-0004-0000-0D00-0000A3120000}"/>
    <hyperlink ref="J4791" r:id="rId4773" xr:uid="{00000000-0004-0000-0D00-0000A4120000}"/>
    <hyperlink ref="J4792" r:id="rId4774" xr:uid="{00000000-0004-0000-0D00-0000A5120000}"/>
    <hyperlink ref="J4793" r:id="rId4775" xr:uid="{00000000-0004-0000-0D00-0000A6120000}"/>
    <hyperlink ref="J4794" r:id="rId4776" xr:uid="{00000000-0004-0000-0D00-0000A7120000}"/>
    <hyperlink ref="J4795" r:id="rId4777" xr:uid="{00000000-0004-0000-0D00-0000A8120000}"/>
    <hyperlink ref="J4796" r:id="rId4778" xr:uid="{00000000-0004-0000-0D00-0000A9120000}"/>
    <hyperlink ref="J4797" r:id="rId4779" xr:uid="{00000000-0004-0000-0D00-0000AA120000}"/>
    <hyperlink ref="J4798" r:id="rId4780" xr:uid="{00000000-0004-0000-0D00-0000AB120000}"/>
    <hyperlink ref="J4799" r:id="rId4781" xr:uid="{00000000-0004-0000-0D00-0000AC120000}"/>
    <hyperlink ref="J4800" r:id="rId4782" xr:uid="{00000000-0004-0000-0D00-0000AD120000}"/>
    <hyperlink ref="J4801" r:id="rId4783" xr:uid="{00000000-0004-0000-0D00-0000AE120000}"/>
    <hyperlink ref="J4802" r:id="rId4784" xr:uid="{00000000-0004-0000-0D00-0000AF120000}"/>
    <hyperlink ref="J4803" r:id="rId4785" xr:uid="{00000000-0004-0000-0D00-0000B0120000}"/>
    <hyperlink ref="J4804" r:id="rId4786" xr:uid="{00000000-0004-0000-0D00-0000B1120000}"/>
    <hyperlink ref="J4805" r:id="rId4787" xr:uid="{00000000-0004-0000-0D00-0000B2120000}"/>
    <hyperlink ref="J4806" r:id="rId4788" xr:uid="{00000000-0004-0000-0D00-0000B3120000}"/>
    <hyperlink ref="J4807" r:id="rId4789" xr:uid="{00000000-0004-0000-0D00-0000B4120000}"/>
    <hyperlink ref="J4808" r:id="rId4790" xr:uid="{00000000-0004-0000-0D00-0000B5120000}"/>
    <hyperlink ref="J4809" r:id="rId4791" xr:uid="{00000000-0004-0000-0D00-0000B6120000}"/>
    <hyperlink ref="J4810" r:id="rId4792" xr:uid="{00000000-0004-0000-0D00-0000B7120000}"/>
    <hyperlink ref="J4811" r:id="rId4793" xr:uid="{00000000-0004-0000-0D00-0000B8120000}"/>
    <hyperlink ref="J4812" r:id="rId4794" xr:uid="{00000000-0004-0000-0D00-0000B9120000}"/>
    <hyperlink ref="J4813" r:id="rId4795" xr:uid="{00000000-0004-0000-0D00-0000BA120000}"/>
    <hyperlink ref="J4814" r:id="rId4796" xr:uid="{00000000-0004-0000-0D00-0000BB120000}"/>
    <hyperlink ref="J4815" r:id="rId4797" xr:uid="{00000000-0004-0000-0D00-0000BC120000}"/>
    <hyperlink ref="J4816" r:id="rId4798" xr:uid="{00000000-0004-0000-0D00-0000BD120000}"/>
    <hyperlink ref="J4817" r:id="rId4799" xr:uid="{00000000-0004-0000-0D00-0000BE120000}"/>
    <hyperlink ref="J4818" r:id="rId4800" xr:uid="{00000000-0004-0000-0D00-0000BF120000}"/>
    <hyperlink ref="J4819" r:id="rId4801" xr:uid="{00000000-0004-0000-0D00-0000C0120000}"/>
    <hyperlink ref="J4820" r:id="rId4802" xr:uid="{00000000-0004-0000-0D00-0000C1120000}"/>
    <hyperlink ref="J4821" r:id="rId4803" xr:uid="{00000000-0004-0000-0D00-0000C2120000}"/>
    <hyperlink ref="J4822" r:id="rId4804" xr:uid="{00000000-0004-0000-0D00-0000C3120000}"/>
    <hyperlink ref="J4823" r:id="rId4805" xr:uid="{00000000-0004-0000-0D00-0000C4120000}"/>
    <hyperlink ref="J4824" r:id="rId4806" xr:uid="{00000000-0004-0000-0D00-0000C5120000}"/>
    <hyperlink ref="J4825" r:id="rId4807" xr:uid="{00000000-0004-0000-0D00-0000C6120000}"/>
    <hyperlink ref="J4826" r:id="rId4808" xr:uid="{00000000-0004-0000-0D00-0000C7120000}"/>
    <hyperlink ref="J4827" r:id="rId4809" xr:uid="{00000000-0004-0000-0D00-0000C8120000}"/>
    <hyperlink ref="J4828" r:id="rId4810" xr:uid="{00000000-0004-0000-0D00-0000C9120000}"/>
    <hyperlink ref="J4829" r:id="rId4811" xr:uid="{00000000-0004-0000-0D00-0000CA120000}"/>
    <hyperlink ref="J4830" r:id="rId4812" xr:uid="{00000000-0004-0000-0D00-0000CB120000}"/>
    <hyperlink ref="J4831" r:id="rId4813" xr:uid="{00000000-0004-0000-0D00-0000CC120000}"/>
    <hyperlink ref="J4832" r:id="rId4814" xr:uid="{00000000-0004-0000-0D00-0000CD120000}"/>
    <hyperlink ref="J4833" r:id="rId4815" xr:uid="{00000000-0004-0000-0D00-0000CE120000}"/>
    <hyperlink ref="J4834" r:id="rId4816" xr:uid="{00000000-0004-0000-0D00-0000CF120000}"/>
    <hyperlink ref="J4835" r:id="rId4817" xr:uid="{00000000-0004-0000-0D00-0000D0120000}"/>
    <hyperlink ref="J4836" r:id="rId4818" xr:uid="{00000000-0004-0000-0D00-0000D1120000}"/>
    <hyperlink ref="J4837" r:id="rId4819" xr:uid="{00000000-0004-0000-0D00-0000D2120000}"/>
    <hyperlink ref="J4838" r:id="rId4820" xr:uid="{00000000-0004-0000-0D00-0000D3120000}"/>
    <hyperlink ref="J4839" r:id="rId4821" xr:uid="{00000000-0004-0000-0D00-0000D4120000}"/>
    <hyperlink ref="J4840" r:id="rId4822" xr:uid="{00000000-0004-0000-0D00-0000D5120000}"/>
    <hyperlink ref="J4841" r:id="rId4823" xr:uid="{00000000-0004-0000-0D00-0000D6120000}"/>
    <hyperlink ref="J4842" r:id="rId4824" xr:uid="{00000000-0004-0000-0D00-0000D7120000}"/>
    <hyperlink ref="J4843" r:id="rId4825" xr:uid="{00000000-0004-0000-0D00-0000D8120000}"/>
    <hyperlink ref="J4844" r:id="rId4826" xr:uid="{00000000-0004-0000-0D00-0000D9120000}"/>
    <hyperlink ref="J4845" r:id="rId4827" xr:uid="{00000000-0004-0000-0D00-0000DA120000}"/>
    <hyperlink ref="J4846" r:id="rId4828" xr:uid="{00000000-0004-0000-0D00-0000DB120000}"/>
    <hyperlink ref="J4847" r:id="rId4829" xr:uid="{00000000-0004-0000-0D00-0000DC120000}"/>
    <hyperlink ref="J4848" r:id="rId4830" xr:uid="{00000000-0004-0000-0D00-0000DD120000}"/>
    <hyperlink ref="J4849" r:id="rId4831" xr:uid="{00000000-0004-0000-0D00-0000DE120000}"/>
    <hyperlink ref="J4850" r:id="rId4832" xr:uid="{00000000-0004-0000-0D00-0000DF120000}"/>
    <hyperlink ref="J4851" r:id="rId4833" xr:uid="{00000000-0004-0000-0D00-0000E0120000}"/>
    <hyperlink ref="J4852" r:id="rId4834" xr:uid="{00000000-0004-0000-0D00-0000E1120000}"/>
    <hyperlink ref="J4853" r:id="rId4835" xr:uid="{00000000-0004-0000-0D00-0000E2120000}"/>
    <hyperlink ref="J4854" r:id="rId4836" xr:uid="{00000000-0004-0000-0D00-0000E3120000}"/>
    <hyperlink ref="J4855" r:id="rId4837" xr:uid="{00000000-0004-0000-0D00-0000E4120000}"/>
    <hyperlink ref="J4856" r:id="rId4838" xr:uid="{00000000-0004-0000-0D00-0000E5120000}"/>
    <hyperlink ref="J4857" r:id="rId4839" xr:uid="{00000000-0004-0000-0D00-0000E6120000}"/>
    <hyperlink ref="J4858" r:id="rId4840" xr:uid="{00000000-0004-0000-0D00-0000E7120000}"/>
    <hyperlink ref="J4859" r:id="rId4841" xr:uid="{00000000-0004-0000-0D00-0000E8120000}"/>
    <hyperlink ref="J4860" r:id="rId4842" xr:uid="{00000000-0004-0000-0D00-0000E9120000}"/>
    <hyperlink ref="J4861" r:id="rId4843" xr:uid="{00000000-0004-0000-0D00-0000EA120000}"/>
    <hyperlink ref="J4862" r:id="rId4844" xr:uid="{00000000-0004-0000-0D00-0000EB120000}"/>
    <hyperlink ref="J4863" r:id="rId4845" xr:uid="{00000000-0004-0000-0D00-0000EC120000}"/>
    <hyperlink ref="J4864" r:id="rId4846" xr:uid="{00000000-0004-0000-0D00-0000ED120000}"/>
    <hyperlink ref="J4865" r:id="rId4847" xr:uid="{00000000-0004-0000-0D00-0000EE120000}"/>
    <hyperlink ref="J4866" r:id="rId4848" xr:uid="{00000000-0004-0000-0D00-0000EF120000}"/>
    <hyperlink ref="J4867" r:id="rId4849" xr:uid="{00000000-0004-0000-0D00-0000F0120000}"/>
    <hyperlink ref="J4868" r:id="rId4850" xr:uid="{00000000-0004-0000-0D00-0000F1120000}"/>
    <hyperlink ref="J4869" r:id="rId4851" xr:uid="{00000000-0004-0000-0D00-0000F2120000}"/>
    <hyperlink ref="J4870" r:id="rId4852" xr:uid="{00000000-0004-0000-0D00-0000F3120000}"/>
    <hyperlink ref="J4871" r:id="rId4853" xr:uid="{00000000-0004-0000-0D00-0000F4120000}"/>
    <hyperlink ref="J4872" r:id="rId4854" xr:uid="{00000000-0004-0000-0D00-0000F5120000}"/>
    <hyperlink ref="J4873" r:id="rId4855" xr:uid="{00000000-0004-0000-0D00-0000F6120000}"/>
    <hyperlink ref="J4874" r:id="rId4856" xr:uid="{00000000-0004-0000-0D00-0000F7120000}"/>
    <hyperlink ref="J4875" r:id="rId4857" xr:uid="{00000000-0004-0000-0D00-0000F8120000}"/>
    <hyperlink ref="J4876" r:id="rId4858" xr:uid="{00000000-0004-0000-0D00-0000F9120000}"/>
    <hyperlink ref="J4877" r:id="rId4859" xr:uid="{00000000-0004-0000-0D00-0000FA120000}"/>
    <hyperlink ref="J4878" r:id="rId4860" xr:uid="{00000000-0004-0000-0D00-0000FB120000}"/>
    <hyperlink ref="J4879" r:id="rId4861" xr:uid="{00000000-0004-0000-0D00-0000FC120000}"/>
    <hyperlink ref="J4880" r:id="rId4862" xr:uid="{00000000-0004-0000-0D00-0000FD120000}"/>
    <hyperlink ref="J4881" r:id="rId4863" xr:uid="{00000000-0004-0000-0D00-0000FE120000}"/>
    <hyperlink ref="J4882" r:id="rId4864" xr:uid="{00000000-0004-0000-0D00-0000FF120000}"/>
    <hyperlink ref="J4883" r:id="rId4865" xr:uid="{00000000-0004-0000-0D00-000000130000}"/>
    <hyperlink ref="J4884" r:id="rId4866" xr:uid="{00000000-0004-0000-0D00-000001130000}"/>
    <hyperlink ref="J4885" r:id="rId4867" xr:uid="{00000000-0004-0000-0D00-000002130000}"/>
    <hyperlink ref="J4886" r:id="rId4868" xr:uid="{00000000-0004-0000-0D00-000003130000}"/>
    <hyperlink ref="J4887" r:id="rId4869" xr:uid="{00000000-0004-0000-0D00-000004130000}"/>
    <hyperlink ref="J4888" r:id="rId4870" xr:uid="{00000000-0004-0000-0D00-000005130000}"/>
    <hyperlink ref="J4889" r:id="rId4871" xr:uid="{00000000-0004-0000-0D00-000006130000}"/>
    <hyperlink ref="J4890" r:id="rId4872" xr:uid="{00000000-0004-0000-0D00-000007130000}"/>
    <hyperlink ref="J4891" r:id="rId4873" xr:uid="{00000000-0004-0000-0D00-000008130000}"/>
    <hyperlink ref="J4892" r:id="rId4874" xr:uid="{00000000-0004-0000-0D00-000009130000}"/>
    <hyperlink ref="J4893" r:id="rId4875" xr:uid="{00000000-0004-0000-0D00-00000A130000}"/>
    <hyperlink ref="J4894" r:id="rId4876" xr:uid="{00000000-0004-0000-0D00-00000B130000}"/>
    <hyperlink ref="J4895" r:id="rId4877" xr:uid="{00000000-0004-0000-0D00-00000C130000}"/>
    <hyperlink ref="J4896" r:id="rId4878" xr:uid="{00000000-0004-0000-0D00-00000D130000}"/>
    <hyperlink ref="J4897" r:id="rId4879" xr:uid="{00000000-0004-0000-0D00-00000E130000}"/>
    <hyperlink ref="J4898" r:id="rId4880" xr:uid="{00000000-0004-0000-0D00-00000F130000}"/>
    <hyperlink ref="J4899" r:id="rId4881" xr:uid="{00000000-0004-0000-0D00-000010130000}"/>
    <hyperlink ref="J4900" r:id="rId4882" xr:uid="{00000000-0004-0000-0D00-000011130000}"/>
    <hyperlink ref="J4901" r:id="rId4883" xr:uid="{00000000-0004-0000-0D00-000012130000}"/>
    <hyperlink ref="J4902" r:id="rId4884" xr:uid="{00000000-0004-0000-0D00-000013130000}"/>
    <hyperlink ref="J4903" r:id="rId4885" xr:uid="{00000000-0004-0000-0D00-000014130000}"/>
    <hyperlink ref="J4904" r:id="rId4886" xr:uid="{00000000-0004-0000-0D00-000015130000}"/>
    <hyperlink ref="J4905" r:id="rId4887" xr:uid="{00000000-0004-0000-0D00-000016130000}"/>
    <hyperlink ref="J4906" r:id="rId4888" xr:uid="{00000000-0004-0000-0D00-000017130000}"/>
    <hyperlink ref="J4907" r:id="rId4889" xr:uid="{00000000-0004-0000-0D00-000018130000}"/>
    <hyperlink ref="J4908" r:id="rId4890" xr:uid="{00000000-0004-0000-0D00-000019130000}"/>
    <hyperlink ref="J4909" r:id="rId4891" xr:uid="{00000000-0004-0000-0D00-00001A130000}"/>
    <hyperlink ref="J4910" r:id="rId4892" xr:uid="{00000000-0004-0000-0D00-00001B130000}"/>
    <hyperlink ref="J4911" r:id="rId4893" xr:uid="{00000000-0004-0000-0D00-00001C130000}"/>
    <hyperlink ref="J4912" r:id="rId4894" xr:uid="{00000000-0004-0000-0D00-00001D130000}"/>
    <hyperlink ref="J4913" r:id="rId4895" xr:uid="{00000000-0004-0000-0D00-00001E130000}"/>
    <hyperlink ref="J4914" r:id="rId4896" xr:uid="{00000000-0004-0000-0D00-00001F130000}"/>
    <hyperlink ref="J4915" r:id="rId4897" xr:uid="{00000000-0004-0000-0D00-000020130000}"/>
    <hyperlink ref="J4916" r:id="rId4898" xr:uid="{00000000-0004-0000-0D00-000021130000}"/>
    <hyperlink ref="J4917" r:id="rId4899" xr:uid="{00000000-0004-0000-0D00-000022130000}"/>
    <hyperlink ref="J4918" r:id="rId4900" xr:uid="{00000000-0004-0000-0D00-000023130000}"/>
    <hyperlink ref="J4919" r:id="rId4901" xr:uid="{00000000-0004-0000-0D00-000024130000}"/>
    <hyperlink ref="J4920" r:id="rId4902" xr:uid="{00000000-0004-0000-0D00-000025130000}"/>
    <hyperlink ref="J4921" r:id="rId4903" xr:uid="{00000000-0004-0000-0D00-000026130000}"/>
    <hyperlink ref="J4922" r:id="rId4904" xr:uid="{00000000-0004-0000-0D00-000027130000}"/>
    <hyperlink ref="J4923" r:id="rId4905" xr:uid="{00000000-0004-0000-0D00-000028130000}"/>
    <hyperlink ref="J4924" r:id="rId4906" xr:uid="{00000000-0004-0000-0D00-000029130000}"/>
    <hyperlink ref="J4925" r:id="rId4907" xr:uid="{00000000-0004-0000-0D00-00002A130000}"/>
    <hyperlink ref="J4926" r:id="rId4908" xr:uid="{00000000-0004-0000-0D00-00002B130000}"/>
    <hyperlink ref="J4927" r:id="rId4909" xr:uid="{00000000-0004-0000-0D00-00002C130000}"/>
    <hyperlink ref="J4928" r:id="rId4910" xr:uid="{00000000-0004-0000-0D00-00002D130000}"/>
    <hyperlink ref="J4929" r:id="rId4911" xr:uid="{00000000-0004-0000-0D00-00002E130000}"/>
    <hyperlink ref="J4930" r:id="rId4912" xr:uid="{00000000-0004-0000-0D00-00002F130000}"/>
    <hyperlink ref="J4931" r:id="rId4913" xr:uid="{00000000-0004-0000-0D00-000030130000}"/>
    <hyperlink ref="J4932" r:id="rId4914" xr:uid="{00000000-0004-0000-0D00-000031130000}"/>
    <hyperlink ref="J4933" r:id="rId4915" xr:uid="{00000000-0004-0000-0D00-000032130000}"/>
    <hyperlink ref="J4934" r:id="rId4916" xr:uid="{00000000-0004-0000-0D00-000033130000}"/>
    <hyperlink ref="J4935" r:id="rId4917" xr:uid="{00000000-0004-0000-0D00-000034130000}"/>
    <hyperlink ref="J4936" r:id="rId4918" xr:uid="{00000000-0004-0000-0D00-000035130000}"/>
    <hyperlink ref="J4937" r:id="rId4919" xr:uid="{00000000-0004-0000-0D00-000036130000}"/>
    <hyperlink ref="J4938" r:id="rId4920" xr:uid="{00000000-0004-0000-0D00-000037130000}"/>
    <hyperlink ref="J4939" r:id="rId4921" xr:uid="{00000000-0004-0000-0D00-000038130000}"/>
    <hyperlink ref="J4940" r:id="rId4922" xr:uid="{00000000-0004-0000-0D00-000039130000}"/>
    <hyperlink ref="J4941" r:id="rId4923" xr:uid="{00000000-0004-0000-0D00-00003A130000}"/>
    <hyperlink ref="J4942" r:id="rId4924" xr:uid="{00000000-0004-0000-0D00-00003B130000}"/>
    <hyperlink ref="J4943" r:id="rId4925" xr:uid="{00000000-0004-0000-0D00-00003C130000}"/>
    <hyperlink ref="J4944" r:id="rId4926" xr:uid="{00000000-0004-0000-0D00-00003D130000}"/>
    <hyperlink ref="J4945" r:id="rId4927" xr:uid="{00000000-0004-0000-0D00-00003E130000}"/>
    <hyperlink ref="J4946" r:id="rId4928" xr:uid="{00000000-0004-0000-0D00-00003F130000}"/>
    <hyperlink ref="J4947" r:id="rId4929" xr:uid="{00000000-0004-0000-0D00-000040130000}"/>
    <hyperlink ref="J4948" r:id="rId4930" xr:uid="{00000000-0004-0000-0D00-000041130000}"/>
    <hyperlink ref="J4949" r:id="rId4931" xr:uid="{00000000-0004-0000-0D00-000042130000}"/>
    <hyperlink ref="J4950" r:id="rId4932" xr:uid="{00000000-0004-0000-0D00-000043130000}"/>
    <hyperlink ref="J4951" r:id="rId4933" xr:uid="{00000000-0004-0000-0D00-000044130000}"/>
    <hyperlink ref="J4952" r:id="rId4934" xr:uid="{00000000-0004-0000-0D00-000045130000}"/>
    <hyperlink ref="J4953" r:id="rId4935" xr:uid="{00000000-0004-0000-0D00-000046130000}"/>
    <hyperlink ref="J4954" r:id="rId4936" xr:uid="{00000000-0004-0000-0D00-000047130000}"/>
    <hyperlink ref="J4955" r:id="rId4937" xr:uid="{00000000-0004-0000-0D00-000048130000}"/>
    <hyperlink ref="J4956" r:id="rId4938" xr:uid="{00000000-0004-0000-0D00-000049130000}"/>
    <hyperlink ref="J4957" r:id="rId4939" xr:uid="{00000000-0004-0000-0D00-00004A130000}"/>
    <hyperlink ref="J4958" r:id="rId4940" xr:uid="{00000000-0004-0000-0D00-00004B130000}"/>
    <hyperlink ref="J4959" r:id="rId4941" xr:uid="{00000000-0004-0000-0D00-00004C130000}"/>
    <hyperlink ref="J4960" r:id="rId4942" xr:uid="{00000000-0004-0000-0D00-00004D130000}"/>
    <hyperlink ref="J4961" r:id="rId4943" xr:uid="{00000000-0004-0000-0D00-00004E130000}"/>
    <hyperlink ref="J4962" r:id="rId4944" xr:uid="{00000000-0004-0000-0D00-00004F130000}"/>
    <hyperlink ref="J4963" r:id="rId4945" xr:uid="{00000000-0004-0000-0D00-000050130000}"/>
    <hyperlink ref="J4964" r:id="rId4946" xr:uid="{00000000-0004-0000-0D00-000051130000}"/>
    <hyperlink ref="J4965" r:id="rId4947" xr:uid="{00000000-0004-0000-0D00-000052130000}"/>
    <hyperlink ref="J4966" r:id="rId4948" xr:uid="{00000000-0004-0000-0D00-000053130000}"/>
    <hyperlink ref="J4967" r:id="rId4949" xr:uid="{00000000-0004-0000-0D00-000054130000}"/>
    <hyperlink ref="J4968" r:id="rId4950" xr:uid="{00000000-0004-0000-0D00-000055130000}"/>
    <hyperlink ref="J4969" r:id="rId4951" xr:uid="{00000000-0004-0000-0D00-000056130000}"/>
    <hyperlink ref="J4970" r:id="rId4952" xr:uid="{00000000-0004-0000-0D00-000057130000}"/>
    <hyperlink ref="J4971" r:id="rId4953" xr:uid="{00000000-0004-0000-0D00-000058130000}"/>
    <hyperlink ref="J4972" r:id="rId4954" xr:uid="{00000000-0004-0000-0D00-000059130000}"/>
    <hyperlink ref="J4973" r:id="rId4955" xr:uid="{00000000-0004-0000-0D00-00005A130000}"/>
    <hyperlink ref="J4974" r:id="rId4956" xr:uid="{00000000-0004-0000-0D00-00005B130000}"/>
    <hyperlink ref="J4975" r:id="rId4957" xr:uid="{00000000-0004-0000-0D00-00005C130000}"/>
    <hyperlink ref="J4976" r:id="rId4958" xr:uid="{00000000-0004-0000-0D00-00005D130000}"/>
    <hyperlink ref="J4977" r:id="rId4959" xr:uid="{00000000-0004-0000-0D00-00005E130000}"/>
    <hyperlink ref="J4978" r:id="rId4960" xr:uid="{00000000-0004-0000-0D00-00005F130000}"/>
    <hyperlink ref="J4979" r:id="rId4961" xr:uid="{00000000-0004-0000-0D00-000060130000}"/>
    <hyperlink ref="J4980" r:id="rId4962" xr:uid="{00000000-0004-0000-0D00-000061130000}"/>
    <hyperlink ref="J4981" r:id="rId4963" xr:uid="{00000000-0004-0000-0D00-000062130000}"/>
    <hyperlink ref="J4982" r:id="rId4964" xr:uid="{00000000-0004-0000-0D00-000063130000}"/>
    <hyperlink ref="J4983" r:id="rId4965" xr:uid="{00000000-0004-0000-0D00-000064130000}"/>
    <hyperlink ref="J4984" r:id="rId4966" xr:uid="{00000000-0004-0000-0D00-000065130000}"/>
    <hyperlink ref="J4985" r:id="rId4967" xr:uid="{00000000-0004-0000-0D00-000066130000}"/>
    <hyperlink ref="J4986" r:id="rId4968" xr:uid="{00000000-0004-0000-0D00-000067130000}"/>
    <hyperlink ref="J4987" r:id="rId4969" xr:uid="{00000000-0004-0000-0D00-000068130000}"/>
    <hyperlink ref="J4988" r:id="rId4970" xr:uid="{00000000-0004-0000-0D00-000069130000}"/>
    <hyperlink ref="J4989" r:id="rId4971" xr:uid="{00000000-0004-0000-0D00-00006A130000}"/>
    <hyperlink ref="J4990" r:id="rId4972" xr:uid="{00000000-0004-0000-0D00-00006B130000}"/>
    <hyperlink ref="J4991" r:id="rId4973" xr:uid="{00000000-0004-0000-0D00-00006C130000}"/>
    <hyperlink ref="J4992" r:id="rId4974" xr:uid="{00000000-0004-0000-0D00-00006D130000}"/>
    <hyperlink ref="J4993" r:id="rId4975" xr:uid="{00000000-0004-0000-0D00-00006E130000}"/>
    <hyperlink ref="J4994" r:id="rId4976" xr:uid="{00000000-0004-0000-0D00-00006F130000}"/>
    <hyperlink ref="J4995" r:id="rId4977" xr:uid="{00000000-0004-0000-0D00-000070130000}"/>
    <hyperlink ref="J4996" r:id="rId4978" xr:uid="{00000000-0004-0000-0D00-000071130000}"/>
    <hyperlink ref="J4997" r:id="rId4979" xr:uid="{00000000-0004-0000-0D00-000072130000}"/>
    <hyperlink ref="J4998" r:id="rId4980" xr:uid="{00000000-0004-0000-0D00-000073130000}"/>
    <hyperlink ref="J4999" r:id="rId4981" xr:uid="{00000000-0004-0000-0D00-000074130000}"/>
    <hyperlink ref="J5000" r:id="rId4982" xr:uid="{00000000-0004-0000-0D00-000075130000}"/>
    <hyperlink ref="J5001" r:id="rId4983" xr:uid="{00000000-0004-0000-0D00-000076130000}"/>
    <hyperlink ref="J5002" r:id="rId4984" xr:uid="{00000000-0004-0000-0D00-000077130000}"/>
    <hyperlink ref="J5003" r:id="rId4985" xr:uid="{00000000-0004-0000-0D00-000078130000}"/>
    <hyperlink ref="J5004" r:id="rId4986" xr:uid="{00000000-0004-0000-0D00-000079130000}"/>
    <hyperlink ref="J5005" r:id="rId4987" xr:uid="{00000000-0004-0000-0D00-00007A130000}"/>
    <hyperlink ref="J5006" r:id="rId4988" xr:uid="{00000000-0004-0000-0D00-00007B130000}"/>
    <hyperlink ref="J5007" r:id="rId4989" xr:uid="{00000000-0004-0000-0D00-00007C130000}"/>
    <hyperlink ref="J5008" r:id="rId4990" xr:uid="{00000000-0004-0000-0D00-00007D130000}"/>
    <hyperlink ref="J5009" r:id="rId4991" xr:uid="{00000000-0004-0000-0D00-00007E130000}"/>
    <hyperlink ref="J5010" r:id="rId4992" xr:uid="{00000000-0004-0000-0D00-00007F130000}"/>
    <hyperlink ref="J5011" r:id="rId4993" xr:uid="{00000000-0004-0000-0D00-000080130000}"/>
    <hyperlink ref="J5012" r:id="rId4994" xr:uid="{00000000-0004-0000-0D00-000081130000}"/>
    <hyperlink ref="J5013" r:id="rId4995" xr:uid="{00000000-0004-0000-0D00-000082130000}"/>
    <hyperlink ref="J5014" r:id="rId4996" xr:uid="{00000000-0004-0000-0D00-000083130000}"/>
    <hyperlink ref="J5015" r:id="rId4997" xr:uid="{00000000-0004-0000-0D00-000084130000}"/>
    <hyperlink ref="J5016" r:id="rId4998" xr:uid="{00000000-0004-0000-0D00-000085130000}"/>
    <hyperlink ref="J5017" r:id="rId4999" xr:uid="{00000000-0004-0000-0D00-000086130000}"/>
    <hyperlink ref="J5018" r:id="rId5000" xr:uid="{00000000-0004-0000-0D00-000087130000}"/>
    <hyperlink ref="J5019" r:id="rId5001" xr:uid="{00000000-0004-0000-0D00-000088130000}"/>
    <hyperlink ref="J5020" r:id="rId5002" xr:uid="{00000000-0004-0000-0D00-000089130000}"/>
    <hyperlink ref="J5021" r:id="rId5003" xr:uid="{00000000-0004-0000-0D00-00008A130000}"/>
    <hyperlink ref="J5022" r:id="rId5004" xr:uid="{00000000-0004-0000-0D00-00008B130000}"/>
    <hyperlink ref="J5023" r:id="rId5005" xr:uid="{00000000-0004-0000-0D00-00008C130000}"/>
    <hyperlink ref="J5024" r:id="rId5006" xr:uid="{00000000-0004-0000-0D00-00008D130000}"/>
    <hyperlink ref="J5025" r:id="rId5007" xr:uid="{00000000-0004-0000-0D00-00008E130000}"/>
    <hyperlink ref="J5026" r:id="rId5008" xr:uid="{00000000-0004-0000-0D00-00008F130000}"/>
    <hyperlink ref="J5027" r:id="rId5009" xr:uid="{00000000-0004-0000-0D00-000090130000}"/>
    <hyperlink ref="J5028" r:id="rId5010" xr:uid="{00000000-0004-0000-0D00-000091130000}"/>
    <hyperlink ref="J5029" r:id="rId5011" xr:uid="{00000000-0004-0000-0D00-000092130000}"/>
    <hyperlink ref="J5030" r:id="rId5012" xr:uid="{00000000-0004-0000-0D00-000093130000}"/>
    <hyperlink ref="J5031" r:id="rId5013" xr:uid="{00000000-0004-0000-0D00-000094130000}"/>
    <hyperlink ref="J5032" r:id="rId5014" xr:uid="{00000000-0004-0000-0D00-000095130000}"/>
    <hyperlink ref="J5033" r:id="rId5015" xr:uid="{00000000-0004-0000-0D00-000096130000}"/>
    <hyperlink ref="J5034" r:id="rId5016" xr:uid="{00000000-0004-0000-0D00-000097130000}"/>
    <hyperlink ref="J5035" r:id="rId5017" xr:uid="{00000000-0004-0000-0D00-000098130000}"/>
    <hyperlink ref="J5036" r:id="rId5018" xr:uid="{00000000-0004-0000-0D00-000099130000}"/>
    <hyperlink ref="J5037" r:id="rId5019" xr:uid="{00000000-0004-0000-0D00-00009A130000}"/>
    <hyperlink ref="J5038" r:id="rId5020" xr:uid="{00000000-0004-0000-0D00-00009B130000}"/>
    <hyperlink ref="J5039" r:id="rId5021" xr:uid="{00000000-0004-0000-0D00-00009C130000}"/>
    <hyperlink ref="J5040" r:id="rId5022" xr:uid="{00000000-0004-0000-0D00-00009D130000}"/>
    <hyperlink ref="J5041" r:id="rId5023" xr:uid="{00000000-0004-0000-0D00-00009E130000}"/>
    <hyperlink ref="J5042" r:id="rId5024" xr:uid="{00000000-0004-0000-0D00-00009F130000}"/>
    <hyperlink ref="J5043" r:id="rId5025" xr:uid="{00000000-0004-0000-0D00-0000A0130000}"/>
    <hyperlink ref="J5044" r:id="rId5026" xr:uid="{00000000-0004-0000-0D00-0000A1130000}"/>
    <hyperlink ref="J5045" r:id="rId5027" xr:uid="{00000000-0004-0000-0D00-0000A2130000}"/>
    <hyperlink ref="J5046" r:id="rId5028" xr:uid="{00000000-0004-0000-0D00-0000A3130000}"/>
    <hyperlink ref="J5047" r:id="rId5029" xr:uid="{00000000-0004-0000-0D00-0000A4130000}"/>
    <hyperlink ref="J5048" r:id="rId5030" xr:uid="{00000000-0004-0000-0D00-0000A5130000}"/>
    <hyperlink ref="J5049" r:id="rId5031" xr:uid="{00000000-0004-0000-0D00-0000A6130000}"/>
    <hyperlink ref="J5050" r:id="rId5032" xr:uid="{00000000-0004-0000-0D00-0000A7130000}"/>
    <hyperlink ref="J5051" r:id="rId5033" xr:uid="{00000000-0004-0000-0D00-0000A8130000}"/>
    <hyperlink ref="J5052" r:id="rId5034" xr:uid="{00000000-0004-0000-0D00-0000A9130000}"/>
    <hyperlink ref="J5053" r:id="rId5035" xr:uid="{00000000-0004-0000-0D00-0000AA130000}"/>
    <hyperlink ref="J5054" r:id="rId5036" xr:uid="{00000000-0004-0000-0D00-0000AB130000}"/>
    <hyperlink ref="J5055" r:id="rId5037" xr:uid="{00000000-0004-0000-0D00-0000AC130000}"/>
    <hyperlink ref="J5056" r:id="rId5038" xr:uid="{00000000-0004-0000-0D00-0000AD130000}"/>
    <hyperlink ref="J5057" r:id="rId5039" xr:uid="{00000000-0004-0000-0D00-0000AE130000}"/>
    <hyperlink ref="J5058" r:id="rId5040" xr:uid="{00000000-0004-0000-0D00-0000AF130000}"/>
    <hyperlink ref="J5059" r:id="rId5041" xr:uid="{00000000-0004-0000-0D00-0000B0130000}"/>
    <hyperlink ref="J5060" r:id="rId5042" xr:uid="{00000000-0004-0000-0D00-0000B1130000}"/>
    <hyperlink ref="J5061" r:id="rId5043" xr:uid="{00000000-0004-0000-0D00-0000B2130000}"/>
    <hyperlink ref="J5062" r:id="rId5044" xr:uid="{00000000-0004-0000-0D00-0000B3130000}"/>
    <hyperlink ref="J5063" r:id="rId5045" xr:uid="{00000000-0004-0000-0D00-0000B4130000}"/>
    <hyperlink ref="J5064" r:id="rId5046" xr:uid="{00000000-0004-0000-0D00-0000B5130000}"/>
    <hyperlink ref="J5065" r:id="rId5047" xr:uid="{00000000-0004-0000-0D00-0000B6130000}"/>
    <hyperlink ref="J5066" r:id="rId5048" xr:uid="{00000000-0004-0000-0D00-0000B7130000}"/>
    <hyperlink ref="J5067" r:id="rId5049" xr:uid="{00000000-0004-0000-0D00-0000B8130000}"/>
    <hyperlink ref="J5068" r:id="rId5050" xr:uid="{00000000-0004-0000-0D00-0000B9130000}"/>
    <hyperlink ref="J5069" r:id="rId5051" xr:uid="{00000000-0004-0000-0D00-0000BA130000}"/>
    <hyperlink ref="J5070" r:id="rId5052" xr:uid="{00000000-0004-0000-0D00-0000BB130000}"/>
    <hyperlink ref="J5071" r:id="rId5053" xr:uid="{00000000-0004-0000-0D00-0000BC130000}"/>
    <hyperlink ref="J5072" r:id="rId5054" xr:uid="{00000000-0004-0000-0D00-0000BD130000}"/>
    <hyperlink ref="J5073" r:id="rId5055" xr:uid="{00000000-0004-0000-0D00-0000BE130000}"/>
    <hyperlink ref="J5074" r:id="rId5056" xr:uid="{00000000-0004-0000-0D00-0000BF130000}"/>
    <hyperlink ref="J5075" r:id="rId5057" xr:uid="{00000000-0004-0000-0D00-0000C0130000}"/>
    <hyperlink ref="J5076" r:id="rId5058" xr:uid="{00000000-0004-0000-0D00-0000C1130000}"/>
    <hyperlink ref="J5077" r:id="rId5059" xr:uid="{00000000-0004-0000-0D00-0000C2130000}"/>
    <hyperlink ref="J5078" r:id="rId5060" xr:uid="{00000000-0004-0000-0D00-0000C3130000}"/>
    <hyperlink ref="J5079" r:id="rId5061" xr:uid="{00000000-0004-0000-0D00-0000C4130000}"/>
    <hyperlink ref="J5080" r:id="rId5062" xr:uid="{00000000-0004-0000-0D00-0000C5130000}"/>
    <hyperlink ref="J5081" r:id="rId5063" xr:uid="{00000000-0004-0000-0D00-0000C6130000}"/>
    <hyperlink ref="J5082" r:id="rId5064" xr:uid="{00000000-0004-0000-0D00-0000C7130000}"/>
    <hyperlink ref="J5083" r:id="rId5065" xr:uid="{00000000-0004-0000-0D00-0000C8130000}"/>
    <hyperlink ref="J5084" r:id="rId5066" xr:uid="{00000000-0004-0000-0D00-0000C9130000}"/>
    <hyperlink ref="J5085" r:id="rId5067" xr:uid="{00000000-0004-0000-0D00-0000CA130000}"/>
    <hyperlink ref="J5086" r:id="rId5068" xr:uid="{00000000-0004-0000-0D00-0000CB130000}"/>
    <hyperlink ref="J5087" r:id="rId5069" xr:uid="{00000000-0004-0000-0D00-0000CC130000}"/>
    <hyperlink ref="J5088" r:id="rId5070" xr:uid="{00000000-0004-0000-0D00-0000CD130000}"/>
    <hyperlink ref="J5089" r:id="rId5071" xr:uid="{00000000-0004-0000-0D00-0000CE130000}"/>
    <hyperlink ref="J5090" r:id="rId5072" xr:uid="{00000000-0004-0000-0D00-0000CF130000}"/>
    <hyperlink ref="J5091" r:id="rId5073" xr:uid="{00000000-0004-0000-0D00-0000D0130000}"/>
    <hyperlink ref="J5092" r:id="rId5074" xr:uid="{00000000-0004-0000-0D00-0000D1130000}"/>
    <hyperlink ref="J5093" r:id="rId5075" xr:uid="{00000000-0004-0000-0D00-0000D2130000}"/>
    <hyperlink ref="J5094" r:id="rId5076" xr:uid="{00000000-0004-0000-0D00-0000D3130000}"/>
    <hyperlink ref="J5095" r:id="rId5077" xr:uid="{00000000-0004-0000-0D00-0000D4130000}"/>
    <hyperlink ref="J5096" r:id="rId5078" xr:uid="{00000000-0004-0000-0D00-0000D5130000}"/>
    <hyperlink ref="J5097" r:id="rId5079" xr:uid="{00000000-0004-0000-0D00-0000D6130000}"/>
    <hyperlink ref="J5098" r:id="rId5080" xr:uid="{00000000-0004-0000-0D00-0000D7130000}"/>
    <hyperlink ref="J5099" r:id="rId5081" xr:uid="{00000000-0004-0000-0D00-0000D8130000}"/>
    <hyperlink ref="J5100" r:id="rId5082" xr:uid="{00000000-0004-0000-0D00-0000D9130000}"/>
    <hyperlink ref="J5101" r:id="rId5083" xr:uid="{00000000-0004-0000-0D00-0000DA130000}"/>
    <hyperlink ref="J5102" r:id="rId5084" xr:uid="{00000000-0004-0000-0D00-0000DB130000}"/>
    <hyperlink ref="J5103" r:id="rId5085" xr:uid="{00000000-0004-0000-0D00-0000DC130000}"/>
    <hyperlink ref="J5104" r:id="rId5086" xr:uid="{00000000-0004-0000-0D00-0000DD130000}"/>
    <hyperlink ref="J5105" r:id="rId5087" xr:uid="{00000000-0004-0000-0D00-0000DE130000}"/>
    <hyperlink ref="J5106" r:id="rId5088" xr:uid="{00000000-0004-0000-0D00-0000DF130000}"/>
    <hyperlink ref="J5107" r:id="rId5089" xr:uid="{00000000-0004-0000-0D00-0000E0130000}"/>
    <hyperlink ref="J5108" r:id="rId5090" xr:uid="{00000000-0004-0000-0D00-0000E1130000}"/>
    <hyperlink ref="J5109" r:id="rId5091" xr:uid="{00000000-0004-0000-0D00-0000E2130000}"/>
    <hyperlink ref="J5110" r:id="rId5092" xr:uid="{00000000-0004-0000-0D00-0000E3130000}"/>
    <hyperlink ref="J5111" r:id="rId5093" xr:uid="{00000000-0004-0000-0D00-0000E4130000}"/>
    <hyperlink ref="J5112" r:id="rId5094" xr:uid="{00000000-0004-0000-0D00-0000E5130000}"/>
    <hyperlink ref="J5113" r:id="rId5095" xr:uid="{00000000-0004-0000-0D00-0000E6130000}"/>
    <hyperlink ref="J5114" r:id="rId5096" xr:uid="{00000000-0004-0000-0D00-0000E7130000}"/>
    <hyperlink ref="J5115" r:id="rId5097" xr:uid="{00000000-0004-0000-0D00-0000E8130000}"/>
    <hyperlink ref="J5116" r:id="rId5098" xr:uid="{00000000-0004-0000-0D00-0000E9130000}"/>
    <hyperlink ref="J5117" r:id="rId5099" xr:uid="{00000000-0004-0000-0D00-0000EA130000}"/>
    <hyperlink ref="J5118" r:id="rId5100" xr:uid="{00000000-0004-0000-0D00-0000EB130000}"/>
    <hyperlink ref="J5119" r:id="rId5101" xr:uid="{00000000-0004-0000-0D00-0000EC130000}"/>
    <hyperlink ref="J5120" r:id="rId5102" xr:uid="{00000000-0004-0000-0D00-0000ED130000}"/>
  </hyperlinks>
  <pageMargins left="0.75" right="0.75" top="1" bottom="1" header="0" footer="0"/>
  <pageSetup paperSize="9" orientation="portrait" horizontalDpi="300" verticalDpi="300"/>
  <headerFooter alignWithMargins="0"/>
  <drawing r:id="rId51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H50"/>
  <sheetViews>
    <sheetView workbookViewId="0">
      <selection activeCell="I25" sqref="I25"/>
    </sheetView>
  </sheetViews>
  <sheetFormatPr defaultColWidth="9.08984375" defaultRowHeight="12.5"/>
  <cols>
    <col min="1" max="1" width="19.453125" style="16" customWidth="1"/>
    <col min="2" max="5" width="9.08984375" style="16"/>
    <col min="6" max="6" width="12.08984375" style="16" bestFit="1" customWidth="1"/>
    <col min="7" max="7" width="11.36328125" style="16" bestFit="1" customWidth="1"/>
    <col min="8" max="16384" width="9.08984375" style="16"/>
  </cols>
  <sheetData>
    <row r="1" spans="1:8" ht="13">
      <c r="A1" s="138" t="s">
        <v>18689</v>
      </c>
    </row>
    <row r="3" spans="1:8">
      <c r="A3" s="136" t="s">
        <v>18688</v>
      </c>
      <c r="B3" s="136" t="s">
        <v>18687</v>
      </c>
      <c r="C3" s="136" t="s">
        <v>18686</v>
      </c>
      <c r="D3" s="136" t="s">
        <v>18685</v>
      </c>
      <c r="F3" s="136" t="s">
        <v>18684</v>
      </c>
      <c r="G3" s="136" t="s">
        <v>18683</v>
      </c>
      <c r="H3" s="136" t="s">
        <v>18682</v>
      </c>
    </row>
    <row r="4" spans="1:8">
      <c r="A4" s="136"/>
      <c r="B4" s="136"/>
      <c r="C4" s="136" t="s">
        <v>9</v>
      </c>
      <c r="D4" s="136" t="s">
        <v>9</v>
      </c>
      <c r="F4" s="136" t="s">
        <v>9</v>
      </c>
      <c r="G4" s="136" t="s">
        <v>9</v>
      </c>
      <c r="H4" s="136" t="s">
        <v>9</v>
      </c>
    </row>
    <row r="5" spans="1:8">
      <c r="A5" s="16" t="s">
        <v>18681</v>
      </c>
      <c r="B5" s="16">
        <v>165</v>
      </c>
      <c r="C5" s="134">
        <f>SUMIFS('Onshore Wind - Statistic'!$C$19:$C$5120,'Onshore Wind - Statistic'!$H$19:$H$5120,'Onshore wind - E-W split'!B5,'Onshore Wind - Statistic'!$K$19:$K$5120,"LAND")/1000</f>
        <v>0</v>
      </c>
      <c r="D5" s="134">
        <f>SUMIFS('Onshore Wind - Statistic'!$C$19:$C$5120,'Onshore Wind - Statistic'!$H$19:$H$5120,'Onshore wind - E-W split'!B5,'Onshore Wind - Statistic'!$K$19:$K$5120,"HAV")/1000</f>
        <v>0</v>
      </c>
      <c r="F5" s="135">
        <f>SUMIF('Onshore Wind - Statistic'!$K$19:$K$5120,"LAND",'Onshore Wind - Statistic'!$C$19:$C$5120)/1000</f>
        <v>2739.556</v>
      </c>
      <c r="G5" s="134">
        <f>SUM($C$5:$C$50)</f>
        <v>536.39249999999993</v>
      </c>
      <c r="H5" s="135">
        <f>F5-G5</f>
        <v>2203.1635000000001</v>
      </c>
    </row>
    <row r="6" spans="1:8">
      <c r="A6" s="16" t="s">
        <v>18443</v>
      </c>
      <c r="B6" s="16">
        <v>201</v>
      </c>
      <c r="C6" s="134">
        <f>SUMIFS('Onshore Wind - Statistic'!$C$19:$C$5120,'Onshore Wind - Statistic'!$H$19:$H$5120,'Onshore wind - E-W split'!B6,'Onshore Wind - Statistic'!$K$19:$K$5120,"LAND")/1000</f>
        <v>0.82199999999999995</v>
      </c>
      <c r="D6" s="134">
        <f>SUMIFS('Onshore Wind - Statistic'!$C$19:$C$5120,'Onshore Wind - Statistic'!$H$19:$H$5120,'Onshore wind - E-W split'!B6,'Onshore Wind - Statistic'!$K$19:$K$5120,"HAV")/1000</f>
        <v>0</v>
      </c>
      <c r="F6" s="137">
        <f>F5/$F$5</f>
        <v>1</v>
      </c>
      <c r="G6" s="137">
        <f>G5/$F$5</f>
        <v>0.19579541356336572</v>
      </c>
      <c r="H6" s="137">
        <f>H5/$F$5</f>
        <v>0.80420458643663428</v>
      </c>
    </row>
    <row r="7" spans="1:8">
      <c r="A7" s="16" t="s">
        <v>18680</v>
      </c>
      <c r="B7" s="16">
        <v>151</v>
      </c>
      <c r="C7" s="134">
        <f>SUMIFS('Onshore Wind - Statistic'!$C$19:$C$5120,'Onshore Wind - Statistic'!$H$19:$H$5120,'Onshore wind - E-W split'!B7,'Onshore Wind - Statistic'!$K$19:$K$5120,"LAND")/1000</f>
        <v>0</v>
      </c>
      <c r="D7" s="134">
        <f>SUMIFS('Onshore Wind - Statistic'!$C$19:$C$5120,'Onshore Wind - Statistic'!$H$19:$H$5120,'Onshore wind - E-W split'!B7,'Onshore Wind - Statistic'!$K$19:$K$5120,"HAV")/1000</f>
        <v>0</v>
      </c>
    </row>
    <row r="8" spans="1:8">
      <c r="A8" s="16" t="s">
        <v>14456</v>
      </c>
      <c r="B8" s="16">
        <v>400</v>
      </c>
      <c r="C8" s="134">
        <f>SUMIFS('Onshore Wind - Statistic'!$C$19:$C$5120,'Onshore Wind - Statistic'!$H$19:$H$5120,'Onshore wind - E-W split'!B8,'Onshore Wind - Statistic'!$K$19:$K$5120,"LAND")/1000</f>
        <v>29.824000000000002</v>
      </c>
      <c r="D8" s="134">
        <f>SUMIFS('Onshore Wind - Statistic'!$C$19:$C$5120,'Onshore Wind - Statistic'!$H$19:$H$5120,'Onshore wind - E-W split'!B8,'Onshore Wind - Statistic'!$K$19:$K$5120,"HAV")/1000</f>
        <v>0</v>
      </c>
      <c r="F8" s="136" t="s">
        <v>18679</v>
      </c>
      <c r="G8" s="136" t="s">
        <v>18678</v>
      </c>
      <c r="H8" s="136" t="s">
        <v>18677</v>
      </c>
    </row>
    <row r="9" spans="1:8">
      <c r="A9" s="16" t="s">
        <v>18676</v>
      </c>
      <c r="B9" s="16">
        <v>153</v>
      </c>
      <c r="C9" s="134">
        <f>SUMIFS('Onshore Wind - Statistic'!$C$19:$C$5120,'Onshore Wind - Statistic'!$H$19:$H$5120,'Onshore wind - E-W split'!B9,'Onshore Wind - Statistic'!$K$19:$K$5120,"LAND")/1000</f>
        <v>0</v>
      </c>
      <c r="D9" s="134">
        <f>SUMIFS('Onshore Wind - Statistic'!$C$19:$C$5120,'Onshore Wind - Statistic'!$H$19:$H$5120,'Onshore wind - E-W split'!B9,'Onshore Wind - Statistic'!$K$19:$K$5120,"HAV")/1000</f>
        <v>0</v>
      </c>
      <c r="F9" s="136" t="s">
        <v>9</v>
      </c>
      <c r="G9" s="136" t="s">
        <v>9</v>
      </c>
      <c r="H9" s="136" t="s">
        <v>9</v>
      </c>
    </row>
    <row r="10" spans="1:8">
      <c r="A10" s="16" t="s">
        <v>18675</v>
      </c>
      <c r="B10" s="16">
        <v>155</v>
      </c>
      <c r="C10" s="134">
        <f>SUMIFS('Onshore Wind - Statistic'!$C$19:$C$5120,'Onshore Wind - Statistic'!$H$19:$H$5120,'Onshore wind - E-W split'!B10,'Onshore Wind - Statistic'!$K$19:$K$5120,"LAND")/1000</f>
        <v>0</v>
      </c>
      <c r="D10" s="134">
        <f>SUMIFS('Onshore Wind - Statistic'!$C$19:$C$5120,'Onshore Wind - Statistic'!$H$19:$H$5120,'Onshore wind - E-W split'!B10,'Onshore Wind - Statistic'!$K$19:$K$5120,"HAV")/1000</f>
        <v>0</v>
      </c>
      <c r="F10" s="135">
        <f>SUMIF('Onshore Wind - Statistic'!$K$19:$K$5120,"HAV",'Onshore Wind - Statistic'!$C$19:$C$5120)/1000</f>
        <v>423.35</v>
      </c>
      <c r="G10" s="134">
        <f>SUM($D$5:$D$50)</f>
        <v>210.54999999999998</v>
      </c>
      <c r="H10" s="135">
        <f>F10-G10</f>
        <v>212.80000000000004</v>
      </c>
    </row>
    <row r="11" spans="1:8">
      <c r="A11" s="16" t="s">
        <v>18399</v>
      </c>
      <c r="B11" s="16">
        <v>240</v>
      </c>
      <c r="C11" s="134">
        <f>SUMIFS('Onshore Wind - Statistic'!$C$19:$C$5120,'Onshore Wind - Statistic'!$H$19:$H$5120,'Onshore wind - E-W split'!B11,'Onshore Wind - Statistic'!$K$19:$K$5120,"LAND")/1000</f>
        <v>0.28000000000000003</v>
      </c>
      <c r="D11" s="134">
        <f>SUMIFS('Onshore Wind - Statistic'!$C$19:$C$5120,'Onshore Wind - Statistic'!$H$19:$H$5120,'Onshore wind - E-W split'!B11,'Onshore Wind - Statistic'!$K$19:$K$5120,"HAV")/1000</f>
        <v>0</v>
      </c>
    </row>
    <row r="12" spans="1:8">
      <c r="A12" s="16" t="s">
        <v>18674</v>
      </c>
      <c r="B12" s="16">
        <v>210</v>
      </c>
      <c r="C12" s="134">
        <f>SUMIFS('Onshore Wind - Statistic'!$C$19:$C$5120,'Onshore Wind - Statistic'!$H$19:$H$5120,'Onshore wind - E-W split'!B12,'Onshore Wind - Statistic'!$K$19:$K$5120,"LAND")/1000</f>
        <v>0</v>
      </c>
      <c r="D12" s="134">
        <f>SUMIFS('Onshore Wind - Statistic'!$C$19:$C$5120,'Onshore Wind - Statistic'!$H$19:$H$5120,'Onshore wind - E-W split'!B12,'Onshore Wind - Statistic'!$K$19:$K$5120,"HAV")/1000</f>
        <v>0</v>
      </c>
    </row>
    <row r="13" spans="1:8">
      <c r="A13" s="16" t="s">
        <v>18673</v>
      </c>
      <c r="B13" s="16">
        <v>147</v>
      </c>
      <c r="C13" s="134">
        <f>SUMIFS('Onshore Wind - Statistic'!$C$19:$C$5120,'Onshore Wind - Statistic'!$H$19:$H$5120,'Onshore wind - E-W split'!B13,'Onshore Wind - Statistic'!$K$19:$K$5120,"LAND")/1000</f>
        <v>0</v>
      </c>
      <c r="D13" s="134">
        <f>SUMIFS('Onshore Wind - Statistic'!$C$19:$C$5120,'Onshore Wind - Statistic'!$H$19:$H$5120,'Onshore wind - E-W split'!B13,'Onshore Wind - Statistic'!$K$19:$K$5120,"HAV")/1000</f>
        <v>0</v>
      </c>
    </row>
    <row r="14" spans="1:8">
      <c r="A14" s="16" t="s">
        <v>18313</v>
      </c>
      <c r="B14" s="16">
        <v>250</v>
      </c>
      <c r="C14" s="134">
        <f>SUMIFS('Onshore Wind - Statistic'!$C$19:$C$5120,'Onshore Wind - Statistic'!$H$19:$H$5120,'Onshore wind - E-W split'!B14,'Onshore Wind - Statistic'!$K$19:$K$5120,"LAND")/1000</f>
        <v>7.41</v>
      </c>
      <c r="D14" s="134">
        <f>SUMIFS('Onshore Wind - Statistic'!$C$19:$C$5120,'Onshore Wind - Statistic'!$H$19:$H$5120,'Onshore wind - E-W split'!B14,'Onshore Wind - Statistic'!$K$19:$K$5120,"HAV")/1000</f>
        <v>0</v>
      </c>
    </row>
    <row r="15" spans="1:8">
      <c r="A15" s="16" t="s">
        <v>18672</v>
      </c>
      <c r="B15" s="16">
        <v>190</v>
      </c>
      <c r="C15" s="134">
        <f>SUMIFS('Onshore Wind - Statistic'!$C$19:$C$5120,'Onshore Wind - Statistic'!$H$19:$H$5120,'Onshore wind - E-W split'!B15,'Onshore Wind - Statistic'!$K$19:$K$5120,"LAND")/1000</f>
        <v>0</v>
      </c>
      <c r="D15" s="134">
        <f>SUMIFS('Onshore Wind - Statistic'!$C$19:$C$5120,'Onshore Wind - Statistic'!$H$19:$H$5120,'Onshore wind - E-W split'!B15,'Onshore Wind - Statistic'!$K$19:$K$5120,"HAV")/1000</f>
        <v>0</v>
      </c>
    </row>
    <row r="16" spans="1:8">
      <c r="A16" s="16" t="s">
        <v>18671</v>
      </c>
      <c r="B16" s="16">
        <v>157</v>
      </c>
      <c r="C16" s="134">
        <f>SUMIFS('Onshore Wind - Statistic'!$C$19:$C$5120,'Onshore Wind - Statistic'!$H$19:$H$5120,'Onshore wind - E-W split'!B16,'Onshore Wind - Statistic'!$K$19:$K$5120,"LAND")/1000</f>
        <v>0</v>
      </c>
      <c r="D16" s="134">
        <f>SUMIFS('Onshore Wind - Statistic'!$C$19:$C$5120,'Onshore Wind - Statistic'!$H$19:$H$5120,'Onshore wind - E-W split'!B16,'Onshore Wind - Statistic'!$K$19:$K$5120,"HAV")/1000</f>
        <v>0</v>
      </c>
    </row>
    <row r="17" spans="1:4">
      <c r="A17" s="16" t="s">
        <v>18670</v>
      </c>
      <c r="B17" s="16">
        <v>159</v>
      </c>
      <c r="C17" s="134">
        <f>SUMIFS('Onshore Wind - Statistic'!$C$19:$C$5120,'Onshore Wind - Statistic'!$H$19:$H$5120,'Onshore wind - E-W split'!B17,'Onshore Wind - Statistic'!$K$19:$K$5120,"LAND")/1000</f>
        <v>0</v>
      </c>
      <c r="D17" s="134">
        <f>SUMIFS('Onshore Wind - Statistic'!$C$19:$C$5120,'Onshore Wind - Statistic'!$H$19:$H$5120,'Onshore wind - E-W split'!B17,'Onshore Wind - Statistic'!$K$19:$K$5120,"HAV")/1000</f>
        <v>0</v>
      </c>
    </row>
    <row r="18" spans="1:4">
      <c r="A18" s="16" t="s">
        <v>18669</v>
      </c>
      <c r="B18" s="16">
        <v>161</v>
      </c>
      <c r="C18" s="134">
        <f>SUMIFS('Onshore Wind - Statistic'!$C$19:$C$5120,'Onshore Wind - Statistic'!$H$19:$H$5120,'Onshore wind - E-W split'!B18,'Onshore Wind - Statistic'!$K$19:$K$5120,"LAND")/1000</f>
        <v>0</v>
      </c>
      <c r="D18" s="134">
        <f>SUMIFS('Onshore Wind - Statistic'!$C$19:$C$5120,'Onshore Wind - Statistic'!$H$19:$H$5120,'Onshore wind - E-W split'!B18,'Onshore Wind - Statistic'!$K$19:$K$5120,"HAV")/1000</f>
        <v>0</v>
      </c>
    </row>
    <row r="19" spans="1:4">
      <c r="A19" s="16" t="s">
        <v>18154</v>
      </c>
      <c r="B19" s="16">
        <v>270</v>
      </c>
      <c r="C19" s="134">
        <f>SUMIFS('Onshore Wind - Statistic'!$C$19:$C$5120,'Onshore Wind - Statistic'!$H$19:$H$5120,'Onshore wind - E-W split'!B19,'Onshore Wind - Statistic'!$K$19:$K$5120,"LAND")/1000</f>
        <v>0.622</v>
      </c>
      <c r="D19" s="134">
        <f>SUMIFS('Onshore Wind - Statistic'!$C$19:$C$5120,'Onshore Wind - Statistic'!$H$19:$H$5120,'Onshore wind - E-W split'!B19,'Onshore Wind - Statistic'!$K$19:$K$5120,"HAV")/1000</f>
        <v>0</v>
      </c>
    </row>
    <row r="20" spans="1:4">
      <c r="A20" s="16" t="s">
        <v>18668</v>
      </c>
      <c r="B20" s="16">
        <v>260</v>
      </c>
      <c r="C20" s="134">
        <f>SUMIFS('Onshore Wind - Statistic'!$C$19:$C$5120,'Onshore Wind - Statistic'!$H$19:$H$5120,'Onshore wind - E-W split'!B20,'Onshore Wind - Statistic'!$K$19:$K$5120,"LAND")/1000</f>
        <v>4.1500000000000004</v>
      </c>
      <c r="D20" s="134">
        <f>SUMIFS('Onshore Wind - Statistic'!$C$19:$C$5120,'Onshore Wind - Statistic'!$H$19:$H$5120,'Onshore wind - E-W split'!B20,'Onshore Wind - Statistic'!$K$19:$K$5120,"HAV")/1000</f>
        <v>0</v>
      </c>
    </row>
    <row r="21" spans="1:4">
      <c r="A21" s="16" t="s">
        <v>18667</v>
      </c>
      <c r="B21" s="16">
        <v>217</v>
      </c>
      <c r="C21" s="134">
        <f>SUMIFS('Onshore Wind - Statistic'!$C$19:$C$5120,'Onshore Wind - Statistic'!$H$19:$H$5120,'Onshore wind - E-W split'!B21,'Onshore Wind - Statistic'!$K$19:$K$5120,"LAND")/1000</f>
        <v>0</v>
      </c>
      <c r="D21" s="134">
        <f>SUMIFS('Onshore Wind - Statistic'!$C$19:$C$5120,'Onshore Wind - Statistic'!$H$19:$H$5120,'Onshore wind - E-W split'!B21,'Onshore Wind - Statistic'!$K$19:$K$5120,"HAV")/1000</f>
        <v>0</v>
      </c>
    </row>
    <row r="22" spans="1:4">
      <c r="A22" s="16" t="s">
        <v>18666</v>
      </c>
      <c r="B22" s="16">
        <v>163</v>
      </c>
      <c r="C22" s="134">
        <f>SUMIFS('Onshore Wind - Statistic'!$C$19:$C$5120,'Onshore Wind - Statistic'!$H$19:$H$5120,'Onshore wind - E-W split'!B22,'Onshore Wind - Statistic'!$K$19:$K$5120,"LAND")/1000</f>
        <v>0</v>
      </c>
      <c r="D22" s="134">
        <f>SUMIFS('Onshore Wind - Statistic'!$C$19:$C$5120,'Onshore Wind - Statistic'!$H$19:$H$5120,'Onshore wind - E-W split'!B22,'Onshore Wind - Statistic'!$K$19:$K$5120,"HAV")/1000</f>
        <v>0</v>
      </c>
    </row>
    <row r="23" spans="1:4">
      <c r="A23" s="16" t="s">
        <v>18413</v>
      </c>
      <c r="B23" s="16">
        <v>219</v>
      </c>
      <c r="C23" s="134">
        <f>SUMIFS('Onshore Wind - Statistic'!$C$19:$C$5120,'Onshore Wind - Statistic'!$H$19:$H$5120,'Onshore wind - E-W split'!B23,'Onshore Wind - Statistic'!$K$19:$K$5120,"LAND")/1000</f>
        <v>4.0209999999999999</v>
      </c>
      <c r="D23" s="134">
        <f>SUMIFS('Onshore Wind - Statistic'!$C$19:$C$5120,'Onshore Wind - Statistic'!$H$19:$H$5120,'Onshore wind - E-W split'!B23,'Onshore Wind - Statistic'!$K$19:$K$5120,"HAV")/1000</f>
        <v>0</v>
      </c>
    </row>
    <row r="24" spans="1:4">
      <c r="A24" s="16" t="s">
        <v>18476</v>
      </c>
      <c r="B24" s="16">
        <v>167</v>
      </c>
      <c r="C24" s="134">
        <f>SUMIFS('Onshore Wind - Statistic'!$C$19:$C$5120,'Onshore Wind - Statistic'!$H$19:$H$5120,'Onshore wind - E-W split'!B24,'Onshore Wind - Statistic'!$K$19:$K$5120,"LAND")/1000</f>
        <v>6.58</v>
      </c>
      <c r="D24" s="134">
        <f>SUMIFS('Onshore Wind - Statistic'!$C$19:$C$5120,'Onshore Wind - Statistic'!$H$19:$H$5120,'Onshore wind - E-W split'!B24,'Onshore Wind - Statistic'!$K$19:$K$5120,"HAV")/1000</f>
        <v>0</v>
      </c>
    </row>
    <row r="25" spans="1:4">
      <c r="A25" s="16" t="s">
        <v>18471</v>
      </c>
      <c r="B25" s="16">
        <v>169</v>
      </c>
      <c r="C25" s="134">
        <f>SUMIFS('Onshore Wind - Statistic'!$C$19:$C$5120,'Onshore Wind - Statistic'!$H$19:$H$5120,'Onshore wind - E-W split'!B25,'Onshore Wind - Statistic'!$K$19:$K$5120,"LAND")/1000</f>
        <v>1.0999999999999999E-2</v>
      </c>
      <c r="D25" s="134">
        <f>SUMIFS('Onshore Wind - Statistic'!$C$19:$C$5120,'Onshore Wind - Statistic'!$H$19:$H$5120,'Onshore wind - E-W split'!B25,'Onshore Wind - Statistic'!$K$19:$K$5120,"HAV")/1000</f>
        <v>0</v>
      </c>
    </row>
    <row r="26" spans="1:4">
      <c r="A26" s="16" t="s">
        <v>18665</v>
      </c>
      <c r="B26" s="16">
        <v>223</v>
      </c>
      <c r="C26" s="134">
        <f>SUMIFS('Onshore Wind - Statistic'!$C$19:$C$5120,'Onshore Wind - Statistic'!$H$19:$H$5120,'Onshore wind - E-W split'!B26,'Onshore Wind - Statistic'!$K$19:$K$5120,"LAND")/1000</f>
        <v>0</v>
      </c>
      <c r="D26" s="134">
        <f>SUMIFS('Onshore Wind - Statistic'!$C$19:$C$5120,'Onshore Wind - Statistic'!$H$19:$H$5120,'Onshore wind - E-W split'!B26,'Onshore Wind - Statistic'!$K$19:$K$5120,"HAV")/1000</f>
        <v>0</v>
      </c>
    </row>
    <row r="27" spans="1:4">
      <c r="A27" s="16" t="s">
        <v>18466</v>
      </c>
      <c r="B27" s="16">
        <v>183</v>
      </c>
      <c r="C27" s="134">
        <f>SUMIFS('Onshore Wind - Statistic'!$C$19:$C$5120,'Onshore Wind - Statistic'!$H$19:$H$5120,'Onshore wind - E-W split'!B27,'Onshore Wind - Statistic'!$K$19:$K$5120,"LAND")/1000</f>
        <v>1.0999999999999999E-2</v>
      </c>
      <c r="D27" s="134">
        <f>SUMIFS('Onshore Wind - Statistic'!$C$19:$C$5120,'Onshore Wind - Statistic'!$H$19:$H$5120,'Onshore wind - E-W split'!B27,'Onshore Wind - Statistic'!$K$19:$K$5120,"HAV")/1000</f>
        <v>0</v>
      </c>
    </row>
    <row r="28" spans="1:4">
      <c r="A28" s="16" t="s">
        <v>18523</v>
      </c>
      <c r="B28" s="16">
        <v>101</v>
      </c>
      <c r="C28" s="134">
        <f>SUMIFS('Onshore Wind - Statistic'!$C$19:$C$5120,'Onshore Wind - Statistic'!$H$19:$H$5120,'Onshore wind - E-W split'!B28,'Onshore Wind - Statistic'!$K$19:$K$5120,"LAND")/1000</f>
        <v>5.5</v>
      </c>
      <c r="D28" s="134">
        <f>SUMIFS('Onshore Wind - Statistic'!$C$19:$C$5120,'Onshore Wind - Statistic'!$H$19:$H$5120,'Onshore wind - E-W split'!B28,'Onshore Wind - Statistic'!$K$19:$K$5120,"HAV")/1000</f>
        <v>40</v>
      </c>
    </row>
    <row r="29" spans="1:4">
      <c r="A29" s="16" t="s">
        <v>18664</v>
      </c>
      <c r="B29" s="16">
        <v>173</v>
      </c>
      <c r="C29" s="134">
        <f>SUMIFS('Onshore Wind - Statistic'!$C$19:$C$5120,'Onshore Wind - Statistic'!$H$19:$H$5120,'Onshore wind - E-W split'!B29,'Onshore Wind - Statistic'!$K$19:$K$5120,"LAND")/1000</f>
        <v>0</v>
      </c>
      <c r="D29" s="134">
        <f>SUMIFS('Onshore Wind - Statistic'!$C$19:$C$5120,'Onshore Wind - Statistic'!$H$19:$H$5120,'Onshore wind - E-W split'!B29,'Onshore Wind - Statistic'!$K$19:$K$5120,"HAV")/1000</f>
        <v>0</v>
      </c>
    </row>
    <row r="30" spans="1:4">
      <c r="A30" s="16" t="s">
        <v>18663</v>
      </c>
      <c r="B30" s="16">
        <v>230</v>
      </c>
      <c r="C30" s="134">
        <f>SUMIFS('Onshore Wind - Statistic'!$C$19:$C$5120,'Onshore Wind - Statistic'!$H$19:$H$5120,'Onshore wind - E-W split'!B30,'Onshore Wind - Statistic'!$K$19:$K$5120,"LAND")/1000</f>
        <v>0</v>
      </c>
      <c r="D30" s="134">
        <f>SUMIFS('Onshore Wind - Statistic'!$C$19:$C$5120,'Onshore Wind - Statistic'!$H$19:$H$5120,'Onshore wind - E-W split'!B30,'Onshore Wind - Statistic'!$K$19:$K$5120,"HAV")/1000</f>
        <v>0</v>
      </c>
    </row>
    <row r="31" spans="1:4">
      <c r="A31" s="16" t="s">
        <v>18662</v>
      </c>
      <c r="B31" s="16">
        <v>175</v>
      </c>
      <c r="C31" s="134">
        <f>SUMIFS('Onshore Wind - Statistic'!$C$19:$C$5120,'Onshore Wind - Statistic'!$H$19:$H$5120,'Onshore wind - E-W split'!B31,'Onshore Wind - Statistic'!$K$19:$K$5120,"LAND")/1000</f>
        <v>0</v>
      </c>
      <c r="D31" s="134">
        <f>SUMIFS('Onshore Wind - Statistic'!$C$19:$C$5120,'Onshore Wind - Statistic'!$H$19:$H$5120,'Onshore wind - E-W split'!B31,'Onshore Wind - Statistic'!$K$19:$K$5120,"HAV")/1000</f>
        <v>0</v>
      </c>
    </row>
    <row r="32" spans="1:4">
      <c r="A32" s="16" t="s">
        <v>16997</v>
      </c>
      <c r="B32" s="16">
        <v>185</v>
      </c>
      <c r="C32" s="134">
        <f>SUMIFS('Onshore Wind - Statistic'!$C$19:$C$5120,'Onshore Wind - Statistic'!$H$19:$H$5120,'Onshore wind - E-W split'!B32,'Onshore Wind - Statistic'!$K$19:$K$5120,"LAND")/1000</f>
        <v>0</v>
      </c>
      <c r="D32" s="134">
        <f>SUMIFS('Onshore Wind - Statistic'!$C$19:$C$5120,'Onshore Wind - Statistic'!$H$19:$H$5120,'Onshore wind - E-W split'!B32,'Onshore Wind - Statistic'!$K$19:$K$5120,"HAV")/1000</f>
        <v>0</v>
      </c>
    </row>
    <row r="33" spans="1:4">
      <c r="A33" s="16" t="s">
        <v>18661</v>
      </c>
      <c r="B33" s="16">
        <v>187</v>
      </c>
      <c r="C33" s="134">
        <f>SUMIFS('Onshore Wind - Statistic'!$C$19:$C$5120,'Onshore Wind - Statistic'!$H$19:$H$5120,'Onshore wind - E-W split'!B33,'Onshore Wind - Statistic'!$K$19:$K$5120,"LAND")/1000</f>
        <v>0</v>
      </c>
      <c r="D33" s="134">
        <f>SUMIFS('Onshore Wind - Statistic'!$C$19:$C$5120,'Onshore Wind - Statistic'!$H$19:$H$5120,'Onshore wind - E-W split'!B33,'Onshore Wind - Statistic'!$K$19:$K$5120,"HAV")/1000</f>
        <v>0</v>
      </c>
    </row>
    <row r="34" spans="1:4">
      <c r="A34" s="16" t="s">
        <v>18660</v>
      </c>
      <c r="B34" s="16">
        <v>320</v>
      </c>
      <c r="C34" s="134">
        <f>SUMIFS('Onshore Wind - Statistic'!$C$19:$C$5120,'Onshore Wind - Statistic'!$H$19:$H$5120,'Onshore wind - E-W split'!B34,'Onshore Wind - Statistic'!$K$19:$K$5120,"LAND")/1000</f>
        <v>16.224</v>
      </c>
      <c r="D34" s="134">
        <f>SUMIFS('Onshore Wind - Statistic'!$C$19:$C$5120,'Onshore Wind - Statistic'!$H$19:$H$5120,'Onshore wind - E-W split'!B34,'Onshore Wind - Statistic'!$K$19:$K$5120,"HAV")/1000</f>
        <v>0</v>
      </c>
    </row>
    <row r="35" spans="1:4">
      <c r="A35" s="16" t="s">
        <v>18293</v>
      </c>
      <c r="B35" s="16">
        <v>253</v>
      </c>
      <c r="C35" s="134">
        <f>SUMIFS('Onshore Wind - Statistic'!$C$19:$C$5120,'Onshore Wind - Statistic'!$H$19:$H$5120,'Onshore wind - E-W split'!B35,'Onshore Wind - Statistic'!$K$19:$K$5120,"LAND")/1000</f>
        <v>1.2709999999999999</v>
      </c>
      <c r="D35" s="134">
        <f>SUMIFS('Onshore Wind - Statistic'!$C$19:$C$5120,'Onshore Wind - Statistic'!$H$19:$H$5120,'Onshore wind - E-W split'!B35,'Onshore Wind - Statistic'!$K$19:$K$5120,"HAV")/1000</f>
        <v>0</v>
      </c>
    </row>
    <row r="36" spans="1:4">
      <c r="A36" s="16" t="s">
        <v>14871</v>
      </c>
      <c r="B36" s="16">
        <v>376</v>
      </c>
      <c r="C36" s="134">
        <f>SUMIFS('Onshore Wind - Statistic'!$C$19:$C$5120,'Onshore Wind - Statistic'!$H$19:$H$5120,'Onshore wind - E-W split'!B36,'Onshore Wind - Statistic'!$K$19:$K$5120,"LAND")/1000</f>
        <v>62.924999999999997</v>
      </c>
      <c r="D36" s="134">
        <f>SUMIFS('Onshore Wind - Statistic'!$C$19:$C$5120,'Onshore Wind - Statistic'!$H$19:$H$5120,'Onshore wind - E-W split'!B36,'Onshore Wind - Statistic'!$K$19:$K$5120,"HAV")/1000</f>
        <v>165.6</v>
      </c>
    </row>
    <row r="37" spans="1:4">
      <c r="A37" s="16" t="s">
        <v>17865</v>
      </c>
      <c r="B37" s="16">
        <v>316</v>
      </c>
      <c r="C37" s="134">
        <f>SUMIFS('Onshore Wind - Statistic'!$C$19:$C$5120,'Onshore Wind - Statistic'!$H$19:$H$5120,'Onshore wind - E-W split'!B37,'Onshore Wind - Statistic'!$K$19:$K$5120,"LAND")/1000</f>
        <v>37.704999999999998</v>
      </c>
      <c r="D37" s="134">
        <f>SUMIFS('Onshore Wind - Statistic'!$C$19:$C$5120,'Onshore Wind - Statistic'!$H$19:$H$5120,'Onshore wind - E-W split'!B37,'Onshore Wind - Statistic'!$K$19:$K$5120,"HAV")/1000</f>
        <v>0</v>
      </c>
    </row>
    <row r="38" spans="1:4">
      <c r="A38" s="16" t="s">
        <v>110</v>
      </c>
      <c r="B38" s="16">
        <v>326</v>
      </c>
      <c r="C38" s="134">
        <f>SUMIFS('Onshore Wind - Statistic'!$C$19:$C$5120,'Onshore Wind - Statistic'!$H$19:$H$5120,'Onshore wind - E-W split'!B38,'Onshore Wind - Statistic'!$K$19:$K$5120,"LAND")/1000</f>
        <v>34.948500000000003</v>
      </c>
      <c r="D38" s="134">
        <f>SUMIFS('Onshore Wind - Statistic'!$C$19:$C$5120,'Onshore Wind - Statistic'!$H$19:$H$5120,'Onshore wind - E-W split'!B38,'Onshore Wind - Statistic'!$K$19:$K$5120,"HAV")/1000</f>
        <v>0</v>
      </c>
    </row>
    <row r="39" spans="1:4">
      <c r="A39" s="16" t="s">
        <v>18262</v>
      </c>
      <c r="B39" s="16">
        <v>259</v>
      </c>
      <c r="C39" s="134">
        <f>SUMIFS('Onshore Wind - Statistic'!$C$19:$C$5120,'Onshore Wind - Statistic'!$H$19:$H$5120,'Onshore wind - E-W split'!B39,'Onshore Wind - Statistic'!$K$19:$K$5120,"LAND")/1000</f>
        <v>4.1500000000000004</v>
      </c>
      <c r="D39" s="134">
        <f>SUMIFS('Onshore Wind - Statistic'!$C$19:$C$5120,'Onshore Wind - Statistic'!$H$19:$H$5120,'Onshore wind - E-W split'!B39,'Onshore Wind - Statistic'!$K$19:$K$5120,"HAV")/1000</f>
        <v>0</v>
      </c>
    </row>
    <row r="40" spans="1:4">
      <c r="A40" s="16" t="s">
        <v>16820</v>
      </c>
      <c r="B40" s="16">
        <v>350</v>
      </c>
      <c r="C40" s="134">
        <f>SUMIFS('Onshore Wind - Statistic'!$C$19:$C$5120,'Onshore Wind - Statistic'!$H$19:$H$5120,'Onshore wind - E-W split'!B40,'Onshore Wind - Statistic'!$K$19:$K$5120,"LAND")/1000</f>
        <v>6.5259999999999998</v>
      </c>
      <c r="D40" s="134">
        <f>SUMIFS('Onshore Wind - Statistic'!$C$19:$C$5120,'Onshore Wind - Statistic'!$H$19:$H$5120,'Onshore wind - E-W split'!B40,'Onshore Wind - Statistic'!$K$19:$K$5120,"HAV")/1000</f>
        <v>0</v>
      </c>
    </row>
    <row r="41" spans="1:4">
      <c r="A41" s="16" t="s">
        <v>15929</v>
      </c>
      <c r="B41" s="16">
        <v>360</v>
      </c>
      <c r="C41" s="134">
        <f>SUMIFS('Onshore Wind - Statistic'!$C$19:$C$5120,'Onshore Wind - Statistic'!$H$19:$H$5120,'Onshore wind - E-W split'!B41,'Onshore Wind - Statistic'!$K$19:$K$5120,"LAND")/1000</f>
        <v>163.38</v>
      </c>
      <c r="D41" s="134">
        <f>SUMIFS('Onshore Wind - Statistic'!$C$19:$C$5120,'Onshore Wind - Statistic'!$H$19:$H$5120,'Onshore wind - E-W split'!B41,'Onshore Wind - Statistic'!$K$19:$K$5120,"HAV")/1000</f>
        <v>4.95</v>
      </c>
    </row>
    <row r="42" spans="1:4">
      <c r="A42" s="16" t="s">
        <v>115</v>
      </c>
      <c r="B42" s="16">
        <v>370</v>
      </c>
      <c r="C42" s="134">
        <f>SUMIFS('Onshore Wind - Statistic'!$C$19:$C$5120,'Onshore Wind - Statistic'!$H$19:$H$5120,'Onshore wind - E-W split'!B42,'Onshore Wind - Statistic'!$K$19:$K$5120,"LAND")/1000</f>
        <v>41.935000000000002</v>
      </c>
      <c r="D42" s="134">
        <f>SUMIFS('Onshore Wind - Statistic'!$C$19:$C$5120,'Onshore Wind - Statistic'!$H$19:$H$5120,'Onshore wind - E-W split'!B42,'Onshore Wind - Statistic'!$K$19:$K$5120,"HAV")/1000</f>
        <v>0</v>
      </c>
    </row>
    <row r="43" spans="1:4">
      <c r="A43" s="16" t="s">
        <v>18055</v>
      </c>
      <c r="B43" s="16">
        <v>306</v>
      </c>
      <c r="C43" s="134">
        <f>SUMIFS('Onshore Wind - Statistic'!$C$19:$C$5120,'Onshore Wind - Statistic'!$H$19:$H$5120,'Onshore wind - E-W split'!B43,'Onshore Wind - Statistic'!$K$19:$K$5120,"LAND")/1000</f>
        <v>5.1595000000000004</v>
      </c>
      <c r="D43" s="134">
        <f>SUMIFS('Onshore Wind - Statistic'!$C$19:$C$5120,'Onshore Wind - Statistic'!$H$19:$H$5120,'Onshore wind - E-W split'!B43,'Onshore Wind - Statistic'!$K$19:$K$5120,"HAV")/1000</f>
        <v>0</v>
      </c>
    </row>
    <row r="44" spans="1:4">
      <c r="A44" s="16" t="s">
        <v>117</v>
      </c>
      <c r="B44" s="16">
        <v>329</v>
      </c>
      <c r="C44" s="134">
        <f>SUMIFS('Onshore Wind - Statistic'!$C$19:$C$5120,'Onshore Wind - Statistic'!$H$19:$H$5120,'Onshore wind - E-W split'!B44,'Onshore Wind - Statistic'!$K$19:$K$5120,"LAND")/1000</f>
        <v>10.041</v>
      </c>
      <c r="D44" s="134">
        <f>SUMIFS('Onshore Wind - Statistic'!$C$19:$C$5120,'Onshore Wind - Statistic'!$H$19:$H$5120,'Onshore wind - E-W split'!B44,'Onshore Wind - Statistic'!$K$19:$K$5120,"HAV")/1000</f>
        <v>0</v>
      </c>
    </row>
    <row r="45" spans="1:4">
      <c r="A45" s="16" t="s">
        <v>18176</v>
      </c>
      <c r="B45" s="16">
        <v>265</v>
      </c>
      <c r="C45" s="134">
        <f>SUMIFS('Onshore Wind - Statistic'!$C$19:$C$5120,'Onshore Wind - Statistic'!$H$19:$H$5120,'Onshore wind - E-W split'!B45,'Onshore Wind - Statistic'!$K$19:$K$5120,"LAND")/1000</f>
        <v>5.7130000000000001</v>
      </c>
      <c r="D45" s="134">
        <f>SUMIFS('Onshore Wind - Statistic'!$C$19:$C$5120,'Onshore Wind - Statistic'!$H$19:$H$5120,'Onshore wind - E-W split'!B45,'Onshore Wind - Statistic'!$K$19:$K$5120,"HAV")/1000</f>
        <v>0</v>
      </c>
    </row>
    <row r="46" spans="1:4">
      <c r="A46" s="16" t="s">
        <v>120</v>
      </c>
      <c r="B46" s="16">
        <v>330</v>
      </c>
      <c r="C46" s="134">
        <f>SUMIFS('Onshore Wind - Statistic'!$C$19:$C$5120,'Onshore Wind - Statistic'!$H$19:$H$5120,'Onshore wind - E-W split'!B46,'Onshore Wind - Statistic'!$K$19:$K$5120,"LAND")/1000</f>
        <v>46.6755</v>
      </c>
      <c r="D46" s="134">
        <f>SUMIFS('Onshore Wind - Statistic'!$C$19:$C$5120,'Onshore Wind - Statistic'!$H$19:$H$5120,'Onshore wind - E-W split'!B46,'Onshore Wind - Statistic'!$K$19:$K$5120,"HAV")/1000</f>
        <v>0</v>
      </c>
    </row>
    <row r="47" spans="1:4">
      <c r="A47" s="16" t="s">
        <v>18165</v>
      </c>
      <c r="B47" s="16">
        <v>269</v>
      </c>
      <c r="C47" s="134">
        <f>SUMIFS('Onshore Wind - Statistic'!$C$19:$C$5120,'Onshore Wind - Statistic'!$H$19:$H$5120,'Onshore wind - E-W split'!B47,'Onshore Wind - Statistic'!$K$19:$K$5120,"LAND")/1000</f>
        <v>0.61099999999999999</v>
      </c>
      <c r="D47" s="134">
        <f>SUMIFS('Onshore Wind - Statistic'!$C$19:$C$5120,'Onshore Wind - Statistic'!$H$19:$H$5120,'Onshore wind - E-W split'!B47,'Onshore Wind - Statistic'!$K$19:$K$5120,"HAV")/1000</f>
        <v>0</v>
      </c>
    </row>
    <row r="48" spans="1:4">
      <c r="A48" s="16" t="s">
        <v>16876</v>
      </c>
      <c r="B48" s="16">
        <v>340</v>
      </c>
      <c r="C48" s="134">
        <f>SUMIFS('Onshore Wind - Statistic'!$C$19:$C$5120,'Onshore Wind - Statistic'!$H$19:$H$5120,'Onshore wind - E-W split'!B48,'Onshore Wind - Statistic'!$K$19:$K$5120,"LAND")/1000</f>
        <v>3.15</v>
      </c>
      <c r="D48" s="134">
        <f>SUMIFS('Onshore Wind - Statistic'!$C$19:$C$5120,'Onshore Wind - Statistic'!$H$19:$H$5120,'Onshore wind - E-W split'!B48,'Onshore Wind - Statistic'!$K$19:$K$5120,"HAV")/1000</f>
        <v>0</v>
      </c>
    </row>
    <row r="49" spans="1:4">
      <c r="A49" s="16" t="s">
        <v>16905</v>
      </c>
      <c r="B49" s="16">
        <v>336</v>
      </c>
      <c r="C49" s="134">
        <f>SUMIFS('Onshore Wind - Statistic'!$C$19:$C$5120,'Onshore Wind - Statistic'!$H$19:$H$5120,'Onshore wind - E-W split'!B49,'Onshore Wind - Statistic'!$K$19:$K$5120,"LAND")/1000</f>
        <v>12.035500000000001</v>
      </c>
      <c r="D49" s="134">
        <f>SUMIFS('Onshore Wind - Statistic'!$C$19:$C$5120,'Onshore Wind - Statistic'!$H$19:$H$5120,'Onshore wind - E-W split'!B49,'Onshore Wind - Statistic'!$K$19:$K$5120,"HAV")/1000</f>
        <v>0</v>
      </c>
    </row>
    <row r="50" spans="1:4">
      <c r="A50" s="16" t="s">
        <v>14593</v>
      </c>
      <c r="B50" s="16">
        <v>390</v>
      </c>
      <c r="C50" s="134">
        <f>SUMIFS('Onshore Wind - Statistic'!$C$19:$C$5120,'Onshore Wind - Statistic'!$H$19:$H$5120,'Onshore wind - E-W split'!B50,'Onshore Wind - Statistic'!$K$19:$K$5120,"LAND")/1000</f>
        <v>24.711500000000001</v>
      </c>
      <c r="D50" s="134">
        <f>SUMIFS('Onshore Wind - Statistic'!$C$19:$C$5120,'Onshore Wind - Statistic'!$H$19:$H$5120,'Onshore wind - E-W split'!B50,'Onshore Wind - Statistic'!$K$19:$K$5120,"HAV")/1000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LOG</vt:lpstr>
      <vt:lpstr>Waste_Potential</vt:lpstr>
      <vt:lpstr>ELC-RNW_PotCAP</vt:lpstr>
      <vt:lpstr>Data_WasteIncinerated</vt:lpstr>
      <vt:lpstr>Data_BioWaste</vt:lpstr>
      <vt:lpstr>Data_RNW_Potential</vt:lpstr>
      <vt:lpstr>Data_Sources</vt:lpstr>
      <vt:lpstr>Geothermal E-W split</vt:lpstr>
      <vt:lpstr>PV for industry</vt:lpstr>
      <vt:lpstr>PV - buildings and areas</vt:lpstr>
      <vt:lpstr>Onshore Wind - Comparison</vt:lpstr>
      <vt:lpstr>Onshore Wind - Statistic</vt:lpstr>
      <vt:lpstr>Onshore wind - E-W split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Stenby Lundsager</dc:creator>
  <cp:lastModifiedBy>Mikkel Bosack Simonsen</cp:lastModifiedBy>
  <cp:revision>0</cp:revision>
  <dcterms:created xsi:type="dcterms:W3CDTF">2013-08-26T12:42:33Z</dcterms:created>
  <dcterms:modified xsi:type="dcterms:W3CDTF">2021-09-21T13:04:46Z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385376632213592</vt:r8>
  </property>
</Properties>
</file>